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i unidad\MIKETUYO\MIGUEL ANGEL\"/>
    </mc:Choice>
  </mc:AlternateContent>
  <xr:revisionPtr revIDLastSave="0" documentId="13_ncr:1_{8116977C-F4C3-41A5-A9C4-38AC4BB8BC03}" xr6:coauthVersionLast="47" xr6:coauthVersionMax="47" xr10:uidLastSave="{00000000-0000-0000-0000-000000000000}"/>
  <bookViews>
    <workbookView xWindow="-120" yWindow="-120" windowWidth="20730" windowHeight="11040" tabRatio="604" firstSheet="2" activeTab="2" xr2:uid="{00000000-000D-0000-FFFF-FFFF00000000}"/>
  </bookViews>
  <sheets>
    <sheet name="PRESTAMOS FH" sheetId="3" state="hidden" r:id="rId1"/>
    <sheet name="FH" sheetId="5" state="hidden" r:id="rId2"/>
    <sheet name="EFECTIVO GENERAL PRUEBA" sheetId="8" r:id="rId3"/>
    <sheet name="EFECTIVO GENERAL 2" sheetId="7" state="hidden" r:id="rId4"/>
    <sheet name="Hoja1" sheetId="9" state="hidden" r:id="rId5"/>
    <sheet name="EFECTIVO GENERAL" sheetId="6" state="hidden" r:id="rId6"/>
    <sheet name="2DO FORMATO" sheetId="4" state="hidden" r:id="rId7"/>
    <sheet name="EFECTIVO EN GENERAL " sheetId="2" state="hidden" r:id="rId8"/>
  </sheets>
  <definedNames>
    <definedName name="_xlnm._FilterDatabase" localSheetId="6" hidden="1">'2DO FORMATO'!$B$12:$K$541</definedName>
    <definedName name="_xlnm._FilterDatabase" localSheetId="7" hidden="1">'EFECTIVO EN GENERAL '!$B$46:$I$773</definedName>
    <definedName name="_xlnm._FilterDatabase" localSheetId="5" hidden="1">'EFECTIVO GENERAL'!$B$9:$K$3112</definedName>
    <definedName name="_xlnm._FilterDatabase" localSheetId="3" hidden="1">'EFECTIVO GENERAL 2'!$B$9:$M$3146</definedName>
    <definedName name="_xlnm._FilterDatabase" localSheetId="2" hidden="1">'EFECTIVO GENERAL PRUEBA'!$B$9:$L$4272</definedName>
    <definedName name="_xlnm._FilterDatabase" localSheetId="1" hidden="1">FH!$B$11:$K$29</definedName>
    <definedName name="_xlnm._FilterDatabase" localSheetId="0" hidden="1">'PRESTAMOS FH'!$B$45:$I$75</definedName>
    <definedName name="_xlnm.Print_Area" localSheetId="6">'2DO FORMATO'!$B$1:$K$541</definedName>
    <definedName name="_xlnm.Print_Area" localSheetId="7">'EFECTIVO EN GENERAL '!$B$3:$I$767</definedName>
    <definedName name="_xlnm.Print_Area" localSheetId="5">'EFECTIVO GENERAL'!$B$3:$J$3115</definedName>
    <definedName name="_xlnm.Print_Area" localSheetId="3">'EFECTIVO GENERAL 2'!$B$3:$L$3149</definedName>
    <definedName name="_xlnm.Print_Area" localSheetId="2">'EFECTIVO GENERAL PRUEBA'!$B$3:$K$4273</definedName>
    <definedName name="_xlnm.Print_Area" localSheetId="1">FH!$B$3:$K$29</definedName>
    <definedName name="_xlnm.Print_Area" localSheetId="4">Hoja1!$B$1:$K$324</definedName>
    <definedName name="_xlnm.Print_Area" localSheetId="0">'PRESTAMOS FH'!$B$4:$I$109</definedName>
    <definedName name="_xlnm.Print_Titles" localSheetId="6">'2DO FORMATO'!$10:$11</definedName>
    <definedName name="_xlnm.Print_Titles" localSheetId="5">'EFECTIVO GENERAL'!$7:$8</definedName>
    <definedName name="_xlnm.Print_Titles" localSheetId="3">'EFECTIVO GENERAL 2'!$7:$8</definedName>
    <definedName name="_xlnm.Print_Titles" localSheetId="2">'EFECTIVO GENERAL PRUEBA'!$7:$8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250" i="8" l="1"/>
  <c r="K4251" i="8" s="1"/>
  <c r="K4252" i="8" s="1"/>
  <c r="K4253" i="8" s="1"/>
  <c r="K4254" i="8" s="1"/>
  <c r="B4250" i="8"/>
  <c r="B4251" i="8"/>
  <c r="B4252" i="8"/>
  <c r="B4253" i="8"/>
  <c r="B4254" i="8"/>
  <c r="B4255" i="8"/>
  <c r="B4256" i="8"/>
  <c r="J554" i="8"/>
  <c r="B4223" i="8"/>
  <c r="B4224" i="8"/>
  <c r="B4225" i="8"/>
  <c r="B4226" i="8"/>
  <c r="B4227" i="8"/>
  <c r="B4228" i="8"/>
  <c r="B4229" i="8"/>
  <c r="B4230" i="8"/>
  <c r="B4231" i="8"/>
  <c r="B4232" i="8"/>
  <c r="B4233" i="8"/>
  <c r="B4234" i="8"/>
  <c r="B4235" i="8"/>
  <c r="B4236" i="8"/>
  <c r="B4237" i="8"/>
  <c r="B4238" i="8"/>
  <c r="B4239" i="8"/>
  <c r="B4240" i="8"/>
  <c r="B4241" i="8"/>
  <c r="B4242" i="8"/>
  <c r="B4243" i="8"/>
  <c r="B4244" i="8"/>
  <c r="B4245" i="8"/>
  <c r="B4246" i="8"/>
  <c r="B4247" i="8"/>
  <c r="B4248" i="8"/>
  <c r="B4249" i="8"/>
  <c r="B4193" i="8"/>
  <c r="B4200" i="8"/>
  <c r="B4199" i="8"/>
  <c r="B4198" i="8"/>
  <c r="B4197" i="8"/>
  <c r="B4196" i="8"/>
  <c r="B4195" i="8"/>
  <c r="B4194" i="8"/>
  <c r="B4207" i="8"/>
  <c r="B4206" i="8"/>
  <c r="B4205" i="8"/>
  <c r="B4204" i="8"/>
  <c r="B4203" i="8"/>
  <c r="B4202" i="8"/>
  <c r="B4201" i="8"/>
  <c r="B4214" i="8"/>
  <c r="B4213" i="8"/>
  <c r="B4212" i="8"/>
  <c r="B4211" i="8"/>
  <c r="B4210" i="8"/>
  <c r="B4209" i="8"/>
  <c r="B4208" i="8"/>
  <c r="B4192" i="8"/>
  <c r="B4191" i="8"/>
  <c r="B4190" i="8"/>
  <c r="B4189" i="8"/>
  <c r="B4188" i="8"/>
  <c r="B4187" i="8"/>
  <c r="B4186" i="8"/>
  <c r="B4185" i="8"/>
  <c r="B4184" i="8"/>
  <c r="B4183" i="8"/>
  <c r="B4182" i="8"/>
  <c r="B4181" i="8"/>
  <c r="B4180" i="8"/>
  <c r="B4179" i="8"/>
  <c r="B4178" i="8"/>
  <c r="B4163" i="8"/>
  <c r="B4164" i="8"/>
  <c r="B4165" i="8"/>
  <c r="B4166" i="8"/>
  <c r="B4167" i="8"/>
  <c r="B4168" i="8"/>
  <c r="B4169" i="8"/>
  <c r="B4170" i="8"/>
  <c r="B4171" i="8"/>
  <c r="B4172" i="8"/>
  <c r="B4173" i="8"/>
  <c r="B4174" i="8"/>
  <c r="B4175" i="8"/>
  <c r="B4176" i="8"/>
  <c r="B4177" i="8"/>
  <c r="B4215" i="8"/>
  <c r="B4216" i="8"/>
  <c r="B4217" i="8"/>
  <c r="B4218" i="8"/>
  <c r="B4219" i="8"/>
  <c r="B4220" i="8"/>
  <c r="B4221" i="8"/>
  <c r="B4222" i="8"/>
  <c r="B4162" i="8"/>
  <c r="B4135" i="8"/>
  <c r="B4136" i="8"/>
  <c r="B4137" i="8"/>
  <c r="B4138" i="8"/>
  <c r="B4139" i="8"/>
  <c r="B4140" i="8"/>
  <c r="B4141" i="8"/>
  <c r="B4142" i="8"/>
  <c r="B4143" i="8"/>
  <c r="B4144" i="8"/>
  <c r="B4145" i="8"/>
  <c r="B4146" i="8"/>
  <c r="B4147" i="8"/>
  <c r="B4148" i="8"/>
  <c r="B4149" i="8"/>
  <c r="B4150" i="8"/>
  <c r="B4151" i="8"/>
  <c r="B4152" i="8"/>
  <c r="B4153" i="8"/>
  <c r="B4154" i="8"/>
  <c r="B4155" i="8"/>
  <c r="B4156" i="8"/>
  <c r="B4157" i="8"/>
  <c r="B4158" i="8"/>
  <c r="B4159" i="8"/>
  <c r="B4160" i="8"/>
  <c r="B4161" i="8"/>
  <c r="B4104" i="8"/>
  <c r="B4103" i="8"/>
  <c r="B4102" i="8"/>
  <c r="B4101" i="8"/>
  <c r="B4134" i="8"/>
  <c r="B4105" i="8"/>
  <c r="B4106" i="8"/>
  <c r="B4107" i="8"/>
  <c r="B4108" i="8"/>
  <c r="B4109" i="8"/>
  <c r="B4110" i="8"/>
  <c r="B4111" i="8"/>
  <c r="B4112" i="8"/>
  <c r="B4113" i="8"/>
  <c r="B4114" i="8"/>
  <c r="B4115" i="8"/>
  <c r="B4116" i="8"/>
  <c r="B4117" i="8"/>
  <c r="B4118" i="8"/>
  <c r="B4119" i="8"/>
  <c r="B4120" i="8"/>
  <c r="B4121" i="8"/>
  <c r="B4122" i="8"/>
  <c r="B4123" i="8"/>
  <c r="B4124" i="8"/>
  <c r="B4125" i="8"/>
  <c r="B4126" i="8"/>
  <c r="B4127" i="8"/>
  <c r="B4128" i="8"/>
  <c r="B4129" i="8"/>
  <c r="B4130" i="8"/>
  <c r="B4131" i="8"/>
  <c r="B4132" i="8"/>
  <c r="B4133" i="8"/>
  <c r="B3985" i="8"/>
  <c r="B4039" i="8"/>
  <c r="B4040" i="8"/>
  <c r="B4041" i="8"/>
  <c r="B4042" i="8"/>
  <c r="B4043" i="8"/>
  <c r="B4044" i="8"/>
  <c r="B4045" i="8"/>
  <c r="B4046" i="8"/>
  <c r="B4047" i="8"/>
  <c r="B4048" i="8"/>
  <c r="B3984" i="8"/>
  <c r="B3983" i="8"/>
  <c r="B4100" i="8" l="1"/>
  <c r="B4099" i="8"/>
  <c r="B4098" i="8"/>
  <c r="B4097" i="8"/>
  <c r="B4096" i="8"/>
  <c r="B4095" i="8"/>
  <c r="B4094" i="8"/>
  <c r="B4093" i="8"/>
  <c r="B4092" i="8"/>
  <c r="B4091" i="8"/>
  <c r="B4090" i="8"/>
  <c r="B4089" i="8"/>
  <c r="B3986" i="8"/>
  <c r="B3987" i="8"/>
  <c r="B3988" i="8"/>
  <c r="B3989" i="8"/>
  <c r="B3990" i="8"/>
  <c r="B3991" i="8"/>
  <c r="B3992" i="8"/>
  <c r="B3993" i="8"/>
  <c r="B3994" i="8"/>
  <c r="B3995" i="8"/>
  <c r="B3996" i="8"/>
  <c r="B3997" i="8"/>
  <c r="B3998" i="8"/>
  <c r="B3999" i="8"/>
  <c r="B4000" i="8"/>
  <c r="B4001" i="8"/>
  <c r="B4002" i="8"/>
  <c r="B4003" i="8"/>
  <c r="B4004" i="8"/>
  <c r="B4005" i="8"/>
  <c r="B4006" i="8"/>
  <c r="B4007" i="8"/>
  <c r="B4008" i="8"/>
  <c r="B4009" i="8"/>
  <c r="B4010" i="8"/>
  <c r="B4011" i="8"/>
  <c r="B4012" i="8"/>
  <c r="B4013" i="8"/>
  <c r="B4014" i="8"/>
  <c r="B4015" i="8"/>
  <c r="B4016" i="8"/>
  <c r="B4017" i="8"/>
  <c r="B4018" i="8"/>
  <c r="B4019" i="8"/>
  <c r="B4020" i="8"/>
  <c r="B4021" i="8"/>
  <c r="B4022" i="8"/>
  <c r="B4023" i="8"/>
  <c r="B4024" i="8"/>
  <c r="B4025" i="8"/>
  <c r="B4026" i="8"/>
  <c r="B4027" i="8"/>
  <c r="B4028" i="8"/>
  <c r="B4029" i="8"/>
  <c r="B4030" i="8"/>
  <c r="B4031" i="8"/>
  <c r="B4032" i="8"/>
  <c r="B4033" i="8"/>
  <c r="B4034" i="8"/>
  <c r="B4035" i="8"/>
  <c r="B4036" i="8"/>
  <c r="B4037" i="8"/>
  <c r="B4038" i="8"/>
  <c r="B4049" i="8"/>
  <c r="B4050" i="8"/>
  <c r="B4051" i="8"/>
  <c r="B4052" i="8"/>
  <c r="B4053" i="8"/>
  <c r="B4054" i="8"/>
  <c r="B4055" i="8"/>
  <c r="B4056" i="8"/>
  <c r="B4057" i="8"/>
  <c r="B4058" i="8"/>
  <c r="B4059" i="8"/>
  <c r="B4060" i="8"/>
  <c r="B4061" i="8"/>
  <c r="B4062" i="8"/>
  <c r="B4063" i="8"/>
  <c r="B4064" i="8"/>
  <c r="B4065" i="8"/>
  <c r="B4066" i="8"/>
  <c r="B4067" i="8"/>
  <c r="B4068" i="8"/>
  <c r="B4069" i="8"/>
  <c r="B4070" i="8"/>
  <c r="B4071" i="8"/>
  <c r="B4072" i="8"/>
  <c r="B4073" i="8"/>
  <c r="B4074" i="8"/>
  <c r="B4075" i="8"/>
  <c r="B4076" i="8"/>
  <c r="B4077" i="8"/>
  <c r="B4078" i="8"/>
  <c r="B4079" i="8"/>
  <c r="B4080" i="8"/>
  <c r="B4081" i="8"/>
  <c r="B4082" i="8"/>
  <c r="B4083" i="8"/>
  <c r="B4084" i="8"/>
  <c r="B4085" i="8"/>
  <c r="B4086" i="8"/>
  <c r="B4087" i="8"/>
  <c r="B4088" i="8"/>
  <c r="B3958" i="8"/>
  <c r="B3959" i="8"/>
  <c r="B3960" i="8"/>
  <c r="B3961" i="8"/>
  <c r="B3962" i="8"/>
  <c r="B3963" i="8"/>
  <c r="B3964" i="8"/>
  <c r="B3965" i="8"/>
  <c r="B3966" i="8"/>
  <c r="B3967" i="8"/>
  <c r="B3968" i="8"/>
  <c r="B3969" i="8"/>
  <c r="B3970" i="8"/>
  <c r="B3971" i="8"/>
  <c r="B3972" i="8"/>
  <c r="B3973" i="8"/>
  <c r="B3974" i="8"/>
  <c r="B3975" i="8"/>
  <c r="B3976" i="8"/>
  <c r="B3977" i="8"/>
  <c r="B3978" i="8"/>
  <c r="B3979" i="8"/>
  <c r="B3980" i="8"/>
  <c r="B3981" i="8"/>
  <c r="B3982" i="8"/>
  <c r="B3929" i="8" l="1"/>
  <c r="B3930" i="8"/>
  <c r="B3931" i="8"/>
  <c r="B3932" i="8"/>
  <c r="B3933" i="8"/>
  <c r="B3934" i="8"/>
  <c r="B3935" i="8"/>
  <c r="B3936" i="8"/>
  <c r="B3937" i="8"/>
  <c r="B3938" i="8"/>
  <c r="B3939" i="8"/>
  <c r="B3940" i="8"/>
  <c r="B3941" i="8"/>
  <c r="B3942" i="8"/>
  <c r="B3943" i="8"/>
  <c r="B3944" i="8"/>
  <c r="B3945" i="8"/>
  <c r="B3946" i="8"/>
  <c r="B3947" i="8"/>
  <c r="B3948" i="8"/>
  <c r="B3949" i="8"/>
  <c r="B3950" i="8"/>
  <c r="B3951" i="8"/>
  <c r="B3952" i="8"/>
  <c r="B3953" i="8"/>
  <c r="B3954" i="8"/>
  <c r="B3955" i="8"/>
  <c r="B3956" i="8"/>
  <c r="B3957" i="8"/>
  <c r="B3928" i="8" l="1"/>
  <c r="B3927" i="8"/>
  <c r="B3875" i="8"/>
  <c r="B3876" i="8" l="1"/>
  <c r="B3877" i="8"/>
  <c r="B3878" i="8"/>
  <c r="B3879" i="8"/>
  <c r="B3880" i="8"/>
  <c r="B3881" i="8"/>
  <c r="B3882" i="8"/>
  <c r="B3883" i="8"/>
  <c r="B3884" i="8"/>
  <c r="B3885" i="8"/>
  <c r="B3886" i="8"/>
  <c r="B3887" i="8"/>
  <c r="B3888" i="8"/>
  <c r="B3889" i="8"/>
  <c r="B3890" i="8"/>
  <c r="B3891" i="8"/>
  <c r="B3892" i="8"/>
  <c r="B3893" i="8"/>
  <c r="B3894" i="8"/>
  <c r="B3895" i="8"/>
  <c r="B3896" i="8"/>
  <c r="B3897" i="8"/>
  <c r="B3898" i="8"/>
  <c r="B3899" i="8"/>
  <c r="B3900" i="8"/>
  <c r="B3901" i="8"/>
  <c r="B3902" i="8"/>
  <c r="B3903" i="8"/>
  <c r="B3904" i="8"/>
  <c r="B3905" i="8"/>
  <c r="B3906" i="8"/>
  <c r="B3907" i="8"/>
  <c r="B3908" i="8"/>
  <c r="B3909" i="8"/>
  <c r="B3910" i="8"/>
  <c r="B3911" i="8"/>
  <c r="B3912" i="8"/>
  <c r="B3913" i="8"/>
  <c r="B3914" i="8"/>
  <c r="B3915" i="8"/>
  <c r="B3916" i="8"/>
  <c r="B3917" i="8"/>
  <c r="B3918" i="8"/>
  <c r="B3919" i="8"/>
  <c r="B3920" i="8"/>
  <c r="B3921" i="8"/>
  <c r="B3922" i="8"/>
  <c r="B3923" i="8"/>
  <c r="B3924" i="8"/>
  <c r="B3925" i="8"/>
  <c r="B3926" i="8"/>
  <c r="B3844" i="8"/>
  <c r="B3845" i="8"/>
  <c r="B3846" i="8"/>
  <c r="B3874" i="8"/>
  <c r="B3873" i="8"/>
  <c r="B3872" i="8"/>
  <c r="B3871" i="8"/>
  <c r="B3870" i="8"/>
  <c r="B3869" i="8"/>
  <c r="B3868" i="8"/>
  <c r="B3867" i="8"/>
  <c r="B3866" i="8"/>
  <c r="B3865" i="8"/>
  <c r="B3864" i="8"/>
  <c r="B3863" i="8"/>
  <c r="B3862" i="8"/>
  <c r="B3861" i="8"/>
  <c r="B3860" i="8"/>
  <c r="B3859" i="8"/>
  <c r="B3858" i="8"/>
  <c r="B3857" i="8"/>
  <c r="B3856" i="8"/>
  <c r="B3855" i="8"/>
  <c r="B3854" i="8"/>
  <c r="B3853" i="8"/>
  <c r="B3852" i="8"/>
  <c r="B3851" i="8"/>
  <c r="B3850" i="8"/>
  <c r="B3849" i="8"/>
  <c r="B3848" i="8"/>
  <c r="B3847" i="8"/>
  <c r="B3843" i="8"/>
  <c r="B3842" i="8"/>
  <c r="B3840" i="8"/>
  <c r="B3841" i="8"/>
  <c r="B3839" i="8"/>
  <c r="B3838" i="8"/>
  <c r="B3837" i="8"/>
  <c r="B3836" i="8"/>
  <c r="B3835" i="8"/>
  <c r="B3834" i="8"/>
  <c r="B3833" i="8"/>
  <c r="B3832" i="8"/>
  <c r="B3831" i="8"/>
  <c r="B3830" i="8"/>
  <c r="B3829" i="8"/>
  <c r="B3828" i="8"/>
  <c r="B3827" i="8"/>
  <c r="B3826" i="8"/>
  <c r="B3825" i="8"/>
  <c r="B3824" i="8"/>
  <c r="B3823" i="8"/>
  <c r="B3822" i="8"/>
  <c r="B3821" i="8"/>
  <c r="B3820" i="8"/>
  <c r="B3819" i="8"/>
  <c r="B3818" i="8"/>
  <c r="B3817" i="8"/>
  <c r="B3816" i="8"/>
  <c r="B3815" i="8"/>
  <c r="B3814" i="8"/>
  <c r="B3813" i="8"/>
  <c r="B3812" i="8"/>
  <c r="B3811" i="8"/>
  <c r="B3810" i="8"/>
  <c r="B3809" i="8"/>
  <c r="B3808" i="8"/>
  <c r="B3807" i="8"/>
  <c r="B3806" i="8"/>
  <c r="B3805" i="8"/>
  <c r="B3804" i="8"/>
  <c r="B3803" i="8"/>
  <c r="B3802" i="8"/>
  <c r="B3801" i="8"/>
  <c r="B3800" i="8"/>
  <c r="B3799" i="8"/>
  <c r="B3798" i="8"/>
  <c r="B3797" i="8"/>
  <c r="B3796" i="8"/>
  <c r="B3763" i="8"/>
  <c r="B3764" i="8"/>
  <c r="B3765" i="8"/>
  <c r="B3766" i="8"/>
  <c r="B3767" i="8"/>
  <c r="B3768" i="8"/>
  <c r="B3769" i="8"/>
  <c r="B3770" i="8"/>
  <c r="B3771" i="8"/>
  <c r="B3772" i="8"/>
  <c r="B3773" i="8"/>
  <c r="B3774" i="8"/>
  <c r="B3775" i="8"/>
  <c r="B3776" i="8"/>
  <c r="B3777" i="8"/>
  <c r="B3778" i="8"/>
  <c r="B3779" i="8"/>
  <c r="B3780" i="8"/>
  <c r="B3781" i="8"/>
  <c r="B3782" i="8"/>
  <c r="B3783" i="8"/>
  <c r="B3784" i="8"/>
  <c r="B3785" i="8"/>
  <c r="B3786" i="8"/>
  <c r="B3787" i="8"/>
  <c r="B3788" i="8"/>
  <c r="B3789" i="8"/>
  <c r="B3790" i="8"/>
  <c r="B3791" i="8"/>
  <c r="B3792" i="8"/>
  <c r="B3793" i="8"/>
  <c r="B3794" i="8"/>
  <c r="B3795" i="8"/>
  <c r="B3762" i="8"/>
  <c r="B3761" i="8"/>
  <c r="B3760" i="8"/>
  <c r="B3759" i="8"/>
  <c r="B3746" i="8"/>
  <c r="B3745" i="8"/>
  <c r="B3744" i="8"/>
  <c r="B3743" i="8"/>
  <c r="B3742" i="8"/>
  <c r="B3741" i="8"/>
  <c r="B3740" i="8"/>
  <c r="B3739" i="8"/>
  <c r="B3727" i="8"/>
  <c r="B3728" i="8"/>
  <c r="B3729" i="8"/>
  <c r="B3730" i="8"/>
  <c r="B3731" i="8"/>
  <c r="B3732" i="8"/>
  <c r="B3733" i="8"/>
  <c r="B3734" i="8"/>
  <c r="B3735" i="8"/>
  <c r="B3736" i="8"/>
  <c r="B3737" i="8"/>
  <c r="B3738" i="8"/>
  <c r="B3747" i="8"/>
  <c r="B3748" i="8"/>
  <c r="B3749" i="8"/>
  <c r="B3750" i="8"/>
  <c r="B3751" i="8"/>
  <c r="B3752" i="8"/>
  <c r="B3753" i="8"/>
  <c r="B3754" i="8"/>
  <c r="B3755" i="8"/>
  <c r="B3756" i="8"/>
  <c r="B3757" i="8"/>
  <c r="B3758" i="8"/>
  <c r="B3726" i="8"/>
  <c r="B3725" i="8"/>
  <c r="B3724" i="8"/>
  <c r="B3646" i="8"/>
  <c r="B3645" i="8"/>
  <c r="B3644" i="8"/>
  <c r="B3647" i="8"/>
  <c r="B3648" i="8"/>
  <c r="B3693" i="8"/>
  <c r="B3694" i="8"/>
  <c r="B3695" i="8"/>
  <c r="B3696" i="8"/>
  <c r="B3697" i="8"/>
  <c r="B3698" i="8"/>
  <c r="B3699" i="8"/>
  <c r="B3700" i="8"/>
  <c r="B3701" i="8"/>
  <c r="B3702" i="8"/>
  <c r="B3703" i="8"/>
  <c r="B3704" i="8"/>
  <c r="B3705" i="8"/>
  <c r="B3706" i="8"/>
  <c r="B3707" i="8"/>
  <c r="B3708" i="8"/>
  <c r="B3709" i="8"/>
  <c r="B3710" i="8"/>
  <c r="B3711" i="8"/>
  <c r="B3712" i="8"/>
  <c r="B3713" i="8"/>
  <c r="B3714" i="8"/>
  <c r="B3715" i="8"/>
  <c r="B3716" i="8"/>
  <c r="B3717" i="8"/>
  <c r="B3718" i="8"/>
  <c r="B3719" i="8"/>
  <c r="B3720" i="8"/>
  <c r="B3721" i="8"/>
  <c r="B3722" i="8"/>
  <c r="B3723" i="8"/>
  <c r="J3690" i="8" l="1"/>
  <c r="B3690" i="8"/>
  <c r="B3691" i="8"/>
  <c r="B3692" i="8"/>
  <c r="B3649" i="8" l="1"/>
  <c r="B3650" i="8"/>
  <c r="B3651" i="8"/>
  <c r="B3652" i="8"/>
  <c r="B3653" i="8"/>
  <c r="B3654" i="8"/>
  <c r="B3655" i="8"/>
  <c r="B3656" i="8"/>
  <c r="B3657" i="8"/>
  <c r="B3658" i="8"/>
  <c r="B3659" i="8"/>
  <c r="B3660" i="8"/>
  <c r="B3661" i="8"/>
  <c r="B3662" i="8"/>
  <c r="B3663" i="8"/>
  <c r="B3664" i="8"/>
  <c r="B3665" i="8"/>
  <c r="B3666" i="8"/>
  <c r="B3667" i="8"/>
  <c r="B3668" i="8"/>
  <c r="B3669" i="8"/>
  <c r="B3670" i="8"/>
  <c r="B3671" i="8"/>
  <c r="B3672" i="8"/>
  <c r="B3673" i="8"/>
  <c r="B3674" i="8"/>
  <c r="B3675" i="8"/>
  <c r="B3676" i="8"/>
  <c r="B3677" i="8"/>
  <c r="B3678" i="8"/>
  <c r="B3679" i="8"/>
  <c r="B3680" i="8"/>
  <c r="B3681" i="8"/>
  <c r="B3682" i="8"/>
  <c r="B3683" i="8"/>
  <c r="B3684" i="8"/>
  <c r="B3685" i="8"/>
  <c r="B3686" i="8"/>
  <c r="B3687" i="8"/>
  <c r="B3688" i="8"/>
  <c r="B3689" i="8"/>
  <c r="I324" i="9" l="1"/>
  <c r="B3643" i="8"/>
  <c r="B3634" i="8"/>
  <c r="B3637" i="8"/>
  <c r="B3608" i="8"/>
  <c r="B3609" i="8"/>
  <c r="B3610" i="8"/>
  <c r="B3611" i="8"/>
  <c r="B3612" i="8"/>
  <c r="B3613" i="8"/>
  <c r="B3614" i="8"/>
  <c r="B3615" i="8"/>
  <c r="B3616" i="8"/>
  <c r="B3617" i="8"/>
  <c r="B3618" i="8"/>
  <c r="B3619" i="8"/>
  <c r="B3620" i="8"/>
  <c r="B3621" i="8"/>
  <c r="B3622" i="8"/>
  <c r="B3623" i="8"/>
  <c r="B3624" i="8"/>
  <c r="B3625" i="8"/>
  <c r="B3626" i="8"/>
  <c r="B3627" i="8"/>
  <c r="B3628" i="8"/>
  <c r="B3629" i="8"/>
  <c r="B3630" i="8"/>
  <c r="B3631" i="8"/>
  <c r="B3632" i="8"/>
  <c r="B3633" i="8"/>
  <c r="B3635" i="8"/>
  <c r="B3636" i="8"/>
  <c r="B3638" i="8"/>
  <c r="B3639" i="8"/>
  <c r="B3640" i="8"/>
  <c r="B3641" i="8"/>
  <c r="B3642" i="8"/>
  <c r="B3607" i="8"/>
  <c r="B3535" i="8" l="1"/>
  <c r="B3536" i="8"/>
  <c r="B3537" i="8"/>
  <c r="B3538" i="8"/>
  <c r="B3539" i="8"/>
  <c r="B3540" i="8"/>
  <c r="B3541" i="8"/>
  <c r="B3542" i="8"/>
  <c r="B3543" i="8"/>
  <c r="B3544" i="8"/>
  <c r="B3545" i="8"/>
  <c r="B3546" i="8"/>
  <c r="B3547" i="8"/>
  <c r="B3548" i="8"/>
  <c r="B3549" i="8"/>
  <c r="B3550" i="8"/>
  <c r="B3551" i="8"/>
  <c r="B3552" i="8"/>
  <c r="B3553" i="8"/>
  <c r="B3554" i="8"/>
  <c r="B3555" i="8"/>
  <c r="B3556" i="8"/>
  <c r="B3557" i="8"/>
  <c r="B3578" i="8"/>
  <c r="B3577" i="8"/>
  <c r="B3576" i="8"/>
  <c r="B3575" i="8"/>
  <c r="B3574" i="8"/>
  <c r="B3573" i="8"/>
  <c r="B3572" i="8"/>
  <c r="B3571" i="8"/>
  <c r="B3570" i="8"/>
  <c r="B3569" i="8"/>
  <c r="B3568" i="8"/>
  <c r="B3567" i="8"/>
  <c r="B3566" i="8"/>
  <c r="B3565" i="8"/>
  <c r="B3564" i="8"/>
  <c r="B3563" i="8"/>
  <c r="B3562" i="8"/>
  <c r="B3561" i="8"/>
  <c r="B3560" i="8"/>
  <c r="B3559" i="8"/>
  <c r="B3558" i="8"/>
  <c r="B3600" i="8"/>
  <c r="B3599" i="8"/>
  <c r="B3598" i="8"/>
  <c r="B3597" i="8"/>
  <c r="B3596" i="8"/>
  <c r="B3595" i="8"/>
  <c r="B3594" i="8"/>
  <c r="B3593" i="8"/>
  <c r="B3592" i="8"/>
  <c r="B3591" i="8"/>
  <c r="B3590" i="8"/>
  <c r="B3589" i="8"/>
  <c r="B3588" i="8"/>
  <c r="B3587" i="8"/>
  <c r="B3586" i="8"/>
  <c r="B3585" i="8"/>
  <c r="B3584" i="8"/>
  <c r="B3583" i="8"/>
  <c r="B3582" i="8"/>
  <c r="B3581" i="8"/>
  <c r="B3580" i="8"/>
  <c r="B3579" i="8"/>
  <c r="B3601" i="8"/>
  <c r="B3602" i="8"/>
  <c r="B3603" i="8"/>
  <c r="B3604" i="8"/>
  <c r="B3605" i="8"/>
  <c r="B3606" i="8"/>
  <c r="B3534" i="8"/>
  <c r="B3533" i="8"/>
  <c r="B3532" i="8"/>
  <c r="B3530" i="8"/>
  <c r="B3531" i="8"/>
  <c r="B3528" i="8"/>
  <c r="B3529" i="8"/>
  <c r="B3511" i="8"/>
  <c r="B3510" i="8"/>
  <c r="B3509" i="8"/>
  <c r="B3508" i="8"/>
  <c r="B3507" i="8"/>
  <c r="B3506" i="8"/>
  <c r="B3505" i="8"/>
  <c r="B3504" i="8"/>
  <c r="B3503" i="8"/>
  <c r="B3490" i="8" l="1"/>
  <c r="B3491" i="8"/>
  <c r="B3492" i="8"/>
  <c r="B3493" i="8"/>
  <c r="B3494" i="8"/>
  <c r="B3495" i="8"/>
  <c r="B3496" i="8"/>
  <c r="B3497" i="8"/>
  <c r="B3498" i="8"/>
  <c r="B3499" i="8"/>
  <c r="B3500" i="8"/>
  <c r="B3501" i="8"/>
  <c r="B3502" i="8"/>
  <c r="B3512" i="8"/>
  <c r="B3513" i="8"/>
  <c r="B3514" i="8"/>
  <c r="B3515" i="8"/>
  <c r="B3516" i="8"/>
  <c r="B3517" i="8"/>
  <c r="B3518" i="8"/>
  <c r="B3519" i="8"/>
  <c r="B3520" i="8"/>
  <c r="B3521" i="8"/>
  <c r="B3522" i="8"/>
  <c r="B3523" i="8"/>
  <c r="B3524" i="8"/>
  <c r="B3525" i="8"/>
  <c r="B3526" i="8"/>
  <c r="B3527" i="8"/>
  <c r="B3489" i="8"/>
  <c r="B3415" i="8"/>
  <c r="B3449" i="8"/>
  <c r="B3450" i="8"/>
  <c r="B3451" i="8"/>
  <c r="B3452" i="8"/>
  <c r="B3453" i="8"/>
  <c r="B3454" i="8"/>
  <c r="B3455" i="8"/>
  <c r="B3456" i="8"/>
  <c r="B3457" i="8"/>
  <c r="B3458" i="8"/>
  <c r="B3459" i="8"/>
  <c r="B3460" i="8"/>
  <c r="B3461" i="8"/>
  <c r="B3462" i="8"/>
  <c r="B3463" i="8"/>
  <c r="B3464" i="8"/>
  <c r="B3465" i="8"/>
  <c r="B3466" i="8"/>
  <c r="B3467" i="8"/>
  <c r="B3468" i="8"/>
  <c r="B3469" i="8"/>
  <c r="B3470" i="8"/>
  <c r="B3471" i="8"/>
  <c r="B3472" i="8"/>
  <c r="B3473" i="8"/>
  <c r="B3474" i="8"/>
  <c r="B3475" i="8"/>
  <c r="B3476" i="8"/>
  <c r="B3477" i="8"/>
  <c r="B3478" i="8"/>
  <c r="B3479" i="8"/>
  <c r="B3480" i="8"/>
  <c r="B3481" i="8"/>
  <c r="B3482" i="8"/>
  <c r="B3483" i="8"/>
  <c r="B3484" i="8"/>
  <c r="B3485" i="8"/>
  <c r="B3486" i="8"/>
  <c r="B3487" i="8"/>
  <c r="B3488" i="8"/>
  <c r="B3448" i="8" l="1"/>
  <c r="B3414" i="8"/>
  <c r="B3416" i="8"/>
  <c r="B3417" i="8"/>
  <c r="B3418" i="8"/>
  <c r="B3419" i="8"/>
  <c r="B3420" i="8"/>
  <c r="B3421" i="8"/>
  <c r="B3422" i="8"/>
  <c r="B3423" i="8"/>
  <c r="B3424" i="8"/>
  <c r="B3425" i="8"/>
  <c r="B3426" i="8"/>
  <c r="B3427" i="8"/>
  <c r="B3428" i="8"/>
  <c r="B3429" i="8"/>
  <c r="B3430" i="8"/>
  <c r="B3431" i="8"/>
  <c r="B3432" i="8"/>
  <c r="B3433" i="8"/>
  <c r="B3434" i="8"/>
  <c r="B3435" i="8"/>
  <c r="B3436" i="8"/>
  <c r="B3437" i="8"/>
  <c r="B3438" i="8"/>
  <c r="B3439" i="8"/>
  <c r="B3440" i="8"/>
  <c r="B3441" i="8"/>
  <c r="B3442" i="8"/>
  <c r="B3443" i="8"/>
  <c r="B3444" i="8"/>
  <c r="B3445" i="8"/>
  <c r="B3446" i="8"/>
  <c r="B3447" i="8"/>
  <c r="B3413" i="8"/>
  <c r="J3393" i="8"/>
  <c r="B3412" i="8"/>
  <c r="B3411" i="8"/>
  <c r="B3410" i="8"/>
  <c r="B3409" i="8"/>
  <c r="B3408" i="8"/>
  <c r="B3407" i="8"/>
  <c r="B3406" i="8"/>
  <c r="B3405" i="8"/>
  <c r="B3404" i="8"/>
  <c r="B3403" i="8"/>
  <c r="B3402" i="8"/>
  <c r="B3401" i="8"/>
  <c r="B3400" i="8"/>
  <c r="B3399" i="8"/>
  <c r="B3398" i="8"/>
  <c r="B3397" i="8"/>
  <c r="B3396" i="8"/>
  <c r="B3395" i="8"/>
  <c r="B3394" i="8"/>
  <c r="B3393" i="8"/>
  <c r="B3392" i="8"/>
  <c r="B3391" i="8"/>
  <c r="B3390" i="8"/>
  <c r="B3389" i="8"/>
  <c r="B3388" i="8"/>
  <c r="B3387" i="8"/>
  <c r="B3386" i="8"/>
  <c r="B3385" i="8"/>
  <c r="B3384" i="8"/>
  <c r="B3383" i="8"/>
  <c r="B3382" i="8"/>
  <c r="B3381" i="8"/>
  <c r="B3380" i="8"/>
  <c r="B3379" i="8"/>
  <c r="B3378" i="8"/>
  <c r="B3377" i="8"/>
  <c r="B3376" i="8"/>
  <c r="B3375" i="8"/>
  <c r="B3374" i="8"/>
  <c r="B3373" i="8"/>
  <c r="B3370" i="8" l="1"/>
  <c r="B3371" i="8"/>
  <c r="B3372" i="8"/>
  <c r="B3327" i="8"/>
  <c r="B3328" i="8"/>
  <c r="B3329" i="8"/>
  <c r="B3330" i="8"/>
  <c r="B3331" i="8"/>
  <c r="B3332" i="8"/>
  <c r="B3333" i="8"/>
  <c r="B3334" i="8"/>
  <c r="B3335" i="8"/>
  <c r="B3336" i="8"/>
  <c r="B3337" i="8"/>
  <c r="B3338" i="8"/>
  <c r="B3339" i="8"/>
  <c r="B3340" i="8"/>
  <c r="B3341" i="8"/>
  <c r="B3342" i="8"/>
  <c r="B3343" i="8"/>
  <c r="B3344" i="8"/>
  <c r="B3345" i="8"/>
  <c r="B3346" i="8"/>
  <c r="B3347" i="8"/>
  <c r="B3348" i="8"/>
  <c r="B3349" i="8"/>
  <c r="B3350" i="8"/>
  <c r="B3351" i="8"/>
  <c r="B3352" i="8"/>
  <c r="B3353" i="8"/>
  <c r="B3354" i="8"/>
  <c r="B3355" i="8"/>
  <c r="B3356" i="8"/>
  <c r="B3357" i="8"/>
  <c r="B3358" i="8"/>
  <c r="B3359" i="8"/>
  <c r="B3360" i="8"/>
  <c r="B3361" i="8"/>
  <c r="B3362" i="8"/>
  <c r="B3363" i="8"/>
  <c r="B3364" i="8"/>
  <c r="B3365" i="8"/>
  <c r="B3366" i="8"/>
  <c r="B3367" i="8"/>
  <c r="B3368" i="8"/>
  <c r="B3369" i="8"/>
  <c r="B3326" i="8"/>
  <c r="B3324" i="8"/>
  <c r="B3289" i="8" l="1"/>
  <c r="B3241" i="8"/>
  <c r="B3240" i="8"/>
  <c r="B3325" i="8" l="1"/>
  <c r="B3290" i="8" l="1"/>
  <c r="B3291" i="8"/>
  <c r="B3292" i="8"/>
  <c r="B3293" i="8"/>
  <c r="B3294" i="8"/>
  <c r="B3295" i="8"/>
  <c r="B3296" i="8"/>
  <c r="B3297" i="8"/>
  <c r="B3298" i="8"/>
  <c r="B3299" i="8"/>
  <c r="B3300" i="8"/>
  <c r="B3301" i="8"/>
  <c r="B3302" i="8"/>
  <c r="B3303" i="8"/>
  <c r="B3304" i="8"/>
  <c r="B3305" i="8"/>
  <c r="B3306" i="8"/>
  <c r="B3307" i="8"/>
  <c r="B3308" i="8"/>
  <c r="B3309" i="8"/>
  <c r="B3310" i="8"/>
  <c r="B3311" i="8"/>
  <c r="B3312" i="8"/>
  <c r="B3313" i="8"/>
  <c r="B3314" i="8"/>
  <c r="B3315" i="8"/>
  <c r="B3316" i="8"/>
  <c r="B3317" i="8"/>
  <c r="B3318" i="8"/>
  <c r="B3319" i="8"/>
  <c r="B3320" i="8"/>
  <c r="B3321" i="8"/>
  <c r="B3322" i="8"/>
  <c r="B3323" i="8"/>
  <c r="B3288" i="8" l="1"/>
  <c r="B3282" i="8"/>
  <c r="B3283" i="8"/>
  <c r="B3284" i="8"/>
  <c r="B3285" i="8"/>
  <c r="B3286" i="8"/>
  <c r="B3287" i="8"/>
  <c r="B3244" i="8"/>
  <c r="B3245" i="8"/>
  <c r="B3246" i="8"/>
  <c r="B3247" i="8"/>
  <c r="B3248" i="8"/>
  <c r="B3249" i="8"/>
  <c r="B3250" i="8"/>
  <c r="B3251" i="8"/>
  <c r="B3252" i="8"/>
  <c r="B3253" i="8"/>
  <c r="B3254" i="8"/>
  <c r="B3255" i="8"/>
  <c r="B3256" i="8"/>
  <c r="B3257" i="8"/>
  <c r="B3258" i="8"/>
  <c r="B3259" i="8"/>
  <c r="B3260" i="8"/>
  <c r="B3261" i="8"/>
  <c r="B3262" i="8"/>
  <c r="B3263" i="8"/>
  <c r="B3264" i="8"/>
  <c r="B3265" i="8"/>
  <c r="B3266" i="8"/>
  <c r="B3267" i="8"/>
  <c r="B3268" i="8"/>
  <c r="B3269" i="8"/>
  <c r="B3270" i="8"/>
  <c r="B3271" i="8"/>
  <c r="B3272" i="8"/>
  <c r="B3273" i="8"/>
  <c r="B3274" i="8"/>
  <c r="B3275" i="8"/>
  <c r="B3276" i="8"/>
  <c r="B3277" i="8"/>
  <c r="B3278" i="8"/>
  <c r="B3279" i="8"/>
  <c r="B3280" i="8"/>
  <c r="B3281" i="8"/>
  <c r="B3242" i="8" l="1"/>
  <c r="B3243" i="8"/>
  <c r="B3211" i="8"/>
  <c r="B3212" i="8"/>
  <c r="B3239" i="8"/>
  <c r="B3238" i="8"/>
  <c r="B3237" i="8"/>
  <c r="B3236" i="8"/>
  <c r="B3235" i="8"/>
  <c r="B3234" i="8"/>
  <c r="B3233" i="8"/>
  <c r="B3232" i="8"/>
  <c r="B3231" i="8"/>
  <c r="B3230" i="8"/>
  <c r="B3229" i="8"/>
  <c r="B3228" i="8"/>
  <c r="B3227" i="8"/>
  <c r="B3226" i="8"/>
  <c r="B3225" i="8"/>
  <c r="B3224" i="8"/>
  <c r="B3223" i="8"/>
  <c r="B3222" i="8"/>
  <c r="B3221" i="8"/>
  <c r="B3220" i="8"/>
  <c r="B3219" i="8"/>
  <c r="B3218" i="8"/>
  <c r="B3217" i="8"/>
  <c r="B3216" i="8"/>
  <c r="B3215" i="8"/>
  <c r="B3214" i="8"/>
  <c r="B3213" i="8"/>
  <c r="B3210" i="8"/>
  <c r="B3192" i="8"/>
  <c r="B3178" i="8"/>
  <c r="B3179" i="8"/>
  <c r="B3180" i="8"/>
  <c r="B3181" i="8"/>
  <c r="B3182" i="8"/>
  <c r="B3183" i="8"/>
  <c r="B3184" i="8"/>
  <c r="B3185" i="8"/>
  <c r="B3186" i="8"/>
  <c r="B3187" i="8"/>
  <c r="B3165" i="8" l="1"/>
  <c r="B3194" i="8"/>
  <c r="B3193" i="8"/>
  <c r="B3191" i="8"/>
  <c r="B3190" i="8"/>
  <c r="B3189" i="8"/>
  <c r="B3188" i="8"/>
  <c r="B3177" i="8"/>
  <c r="B3176" i="8"/>
  <c r="B3175" i="8"/>
  <c r="B3174" i="8"/>
  <c r="B3173" i="8"/>
  <c r="B3172" i="8"/>
  <c r="B3171" i="8"/>
  <c r="B3209" i="8"/>
  <c r="B3208" i="8"/>
  <c r="B3207" i="8"/>
  <c r="B3206" i="8"/>
  <c r="B3205" i="8"/>
  <c r="B3204" i="8"/>
  <c r="B3203" i="8"/>
  <c r="B3202" i="8"/>
  <c r="B3201" i="8"/>
  <c r="B3200" i="8"/>
  <c r="B3199" i="8"/>
  <c r="B3198" i="8"/>
  <c r="B3197" i="8"/>
  <c r="B3196" i="8"/>
  <c r="B3195" i="8"/>
  <c r="B3170" i="8"/>
  <c r="B3169" i="8"/>
  <c r="B3168" i="8"/>
  <c r="B3167" i="8"/>
  <c r="B3166" i="8"/>
  <c r="B3155" i="8" l="1"/>
  <c r="B3156" i="8"/>
  <c r="B3157" i="8"/>
  <c r="B3158" i="8"/>
  <c r="B3159" i="8"/>
  <c r="B3160" i="8"/>
  <c r="B3161" i="8"/>
  <c r="B3162" i="8"/>
  <c r="B3163" i="8"/>
  <c r="B3164" i="8"/>
  <c r="B3154" i="8"/>
  <c r="B3152" i="8"/>
  <c r="B3151" i="8"/>
  <c r="B3153" i="8"/>
  <c r="B3147" i="8"/>
  <c r="B3148" i="8"/>
  <c r="B3149" i="8"/>
  <c r="B3150" i="8"/>
  <c r="B3146" i="8"/>
  <c r="I4273" i="8"/>
  <c r="B3145" i="8"/>
  <c r="B3144" i="8"/>
  <c r="B3143" i="8"/>
  <c r="B3142" i="8"/>
  <c r="B3141" i="8"/>
  <c r="B3140" i="8"/>
  <c r="B3139" i="8"/>
  <c r="B3138" i="8"/>
  <c r="B3137" i="8"/>
  <c r="B3136" i="8"/>
  <c r="B3135" i="8"/>
  <c r="B3134" i="8"/>
  <c r="B3133" i="8"/>
  <c r="B3132" i="8"/>
  <c r="B3131" i="8"/>
  <c r="B3130" i="8"/>
  <c r="B3129" i="8"/>
  <c r="B3128" i="8"/>
  <c r="B3127" i="8"/>
  <c r="B3126" i="8"/>
  <c r="B3125" i="8"/>
  <c r="B3124" i="8"/>
  <c r="B3123" i="8"/>
  <c r="B3122" i="8"/>
  <c r="B3121" i="8"/>
  <c r="B3120" i="8"/>
  <c r="B3119" i="8"/>
  <c r="B3118" i="8"/>
  <c r="B3117" i="8"/>
  <c r="B3116" i="8"/>
  <c r="B3115" i="8"/>
  <c r="B3114" i="8"/>
  <c r="B3113" i="8"/>
  <c r="B3112" i="8"/>
  <c r="B3111" i="8"/>
  <c r="B3110" i="8"/>
  <c r="B3109" i="8"/>
  <c r="B3108" i="8"/>
  <c r="B3107" i="8"/>
  <c r="B3106" i="8"/>
  <c r="B3105" i="8"/>
  <c r="B3104" i="8"/>
  <c r="B3103" i="8"/>
  <c r="B3102" i="8"/>
  <c r="B3101" i="8"/>
  <c r="B3100" i="8"/>
  <c r="B3099" i="8"/>
  <c r="B3098" i="8"/>
  <c r="B3097" i="8"/>
  <c r="B3096" i="8"/>
  <c r="B3095" i="8"/>
  <c r="B3094" i="8"/>
  <c r="B3093" i="8"/>
  <c r="B3092" i="8"/>
  <c r="B3091" i="8"/>
  <c r="B3090" i="8"/>
  <c r="B3089" i="8"/>
  <c r="B3088" i="8"/>
  <c r="B3087" i="8"/>
  <c r="B3086" i="8"/>
  <c r="B3085" i="8"/>
  <c r="B3084" i="8"/>
  <c r="B3083" i="8"/>
  <c r="B3082" i="8"/>
  <c r="B3081" i="8"/>
  <c r="B3080" i="8"/>
  <c r="B3079" i="8"/>
  <c r="B3078" i="8"/>
  <c r="B3077" i="8"/>
  <c r="B3076" i="8"/>
  <c r="B3075" i="8"/>
  <c r="B3074" i="8"/>
  <c r="B3073" i="8"/>
  <c r="J3072" i="8"/>
  <c r="B3072" i="8"/>
  <c r="B3071" i="8"/>
  <c r="B3070" i="8"/>
  <c r="B3069" i="8"/>
  <c r="B3068" i="8"/>
  <c r="B3067" i="8"/>
  <c r="B3066" i="8"/>
  <c r="B3065" i="8"/>
  <c r="B3064" i="8"/>
  <c r="B3063" i="8"/>
  <c r="B3062" i="8"/>
  <c r="B3061" i="8"/>
  <c r="B3060" i="8"/>
  <c r="B3059" i="8"/>
  <c r="B3058" i="8"/>
  <c r="B3057" i="8"/>
  <c r="B3056" i="8"/>
  <c r="B3055" i="8"/>
  <c r="B3054" i="8"/>
  <c r="B3053" i="8"/>
  <c r="B3052" i="8"/>
  <c r="B3051" i="8"/>
  <c r="B3050" i="8"/>
  <c r="B3049" i="8"/>
  <c r="B3048" i="8"/>
  <c r="B3047" i="8"/>
  <c r="B3046" i="8"/>
  <c r="B3045" i="8"/>
  <c r="B3044" i="8"/>
  <c r="B3043" i="8"/>
  <c r="B3042" i="8"/>
  <c r="B3041" i="8"/>
  <c r="B3040" i="8"/>
  <c r="B3039" i="8"/>
  <c r="B3038" i="8"/>
  <c r="B3037" i="8"/>
  <c r="B3036" i="8"/>
  <c r="B3035" i="8"/>
  <c r="B3034" i="8"/>
  <c r="B3033" i="8"/>
  <c r="B3032" i="8"/>
  <c r="B3031" i="8"/>
  <c r="B3030" i="8"/>
  <c r="B3029" i="8"/>
  <c r="B3028" i="8"/>
  <c r="B3027" i="8"/>
  <c r="B3026" i="8"/>
  <c r="B3025" i="8"/>
  <c r="B3024" i="8"/>
  <c r="B3023" i="8"/>
  <c r="B3022" i="8"/>
  <c r="B3021" i="8"/>
  <c r="B3020" i="8"/>
  <c r="B3019" i="8"/>
  <c r="B3018" i="8"/>
  <c r="B3017" i="8"/>
  <c r="B3016" i="8"/>
  <c r="B3015" i="8"/>
  <c r="B3014" i="8"/>
  <c r="B3013" i="8"/>
  <c r="B3012" i="8"/>
  <c r="B3011" i="8"/>
  <c r="B3010" i="8"/>
  <c r="B3009" i="8"/>
  <c r="B3008" i="8"/>
  <c r="B3007" i="8"/>
  <c r="B3006" i="8"/>
  <c r="B3005" i="8"/>
  <c r="B3004" i="8"/>
  <c r="B3003" i="8"/>
  <c r="B3002" i="8"/>
  <c r="B3001" i="8"/>
  <c r="B3000" i="8"/>
  <c r="B2999" i="8"/>
  <c r="B2998" i="8"/>
  <c r="B2997" i="8"/>
  <c r="B2996" i="8"/>
  <c r="B2995" i="8"/>
  <c r="B2994" i="8"/>
  <c r="B2993" i="8"/>
  <c r="B2992" i="8"/>
  <c r="B2991" i="8"/>
  <c r="B2990" i="8"/>
  <c r="B2989" i="8"/>
  <c r="B2988" i="8"/>
  <c r="B2987" i="8"/>
  <c r="B2986" i="8"/>
  <c r="B2985" i="8"/>
  <c r="B2984" i="8"/>
  <c r="B2983" i="8"/>
  <c r="B2982" i="8"/>
  <c r="B2981" i="8"/>
  <c r="B2980" i="8"/>
  <c r="B2979" i="8"/>
  <c r="B2978" i="8"/>
  <c r="B2977" i="8"/>
  <c r="B2976" i="8"/>
  <c r="B2975" i="8"/>
  <c r="B2974" i="8"/>
  <c r="B2973" i="8"/>
  <c r="B2972" i="8"/>
  <c r="B2971" i="8"/>
  <c r="B2970" i="8"/>
  <c r="B2969" i="8"/>
  <c r="B2968" i="8"/>
  <c r="B2967" i="8"/>
  <c r="B2966" i="8"/>
  <c r="B2965" i="8"/>
  <c r="B2964" i="8"/>
  <c r="B2963" i="8"/>
  <c r="B2962" i="8"/>
  <c r="B2961" i="8"/>
  <c r="B2960" i="8"/>
  <c r="B2959" i="8"/>
  <c r="B2958" i="8"/>
  <c r="B2957" i="8"/>
  <c r="B2956" i="8"/>
  <c r="B2955" i="8"/>
  <c r="B2954" i="8"/>
  <c r="B2953" i="8"/>
  <c r="B2952" i="8"/>
  <c r="B2951" i="8"/>
  <c r="B2950" i="8"/>
  <c r="B2949" i="8"/>
  <c r="B2948" i="8"/>
  <c r="B2947" i="8"/>
  <c r="B2946" i="8"/>
  <c r="B2945" i="8"/>
  <c r="B2944" i="8"/>
  <c r="B2943" i="8"/>
  <c r="B2942" i="8"/>
  <c r="B2941" i="8"/>
  <c r="B2940" i="8"/>
  <c r="B2939" i="8"/>
  <c r="B2938" i="8"/>
  <c r="B2937" i="8"/>
  <c r="B2936" i="8"/>
  <c r="B2935" i="8"/>
  <c r="B2934" i="8"/>
  <c r="B2933" i="8"/>
  <c r="B2932" i="8"/>
  <c r="B2931" i="8"/>
  <c r="B2930" i="8"/>
  <c r="B2929" i="8"/>
  <c r="B2928" i="8"/>
  <c r="B2927" i="8"/>
  <c r="B2926" i="8"/>
  <c r="B2925" i="8"/>
  <c r="B2924" i="8"/>
  <c r="B2923" i="8"/>
  <c r="B2922" i="8"/>
  <c r="B2921" i="8"/>
  <c r="B2920" i="8"/>
  <c r="B2919" i="8"/>
  <c r="B2918" i="8"/>
  <c r="B2917" i="8"/>
  <c r="B2916" i="8"/>
  <c r="B2915" i="8"/>
  <c r="B2914" i="8"/>
  <c r="B2913" i="8"/>
  <c r="B2912" i="8"/>
  <c r="B2911" i="8"/>
  <c r="B2910" i="8"/>
  <c r="B2909" i="8"/>
  <c r="B2908" i="8"/>
  <c r="B2907" i="8"/>
  <c r="B2906" i="8"/>
  <c r="B2905" i="8"/>
  <c r="B2904" i="8"/>
  <c r="B2903" i="8"/>
  <c r="B2902" i="8"/>
  <c r="B2901" i="8"/>
  <c r="B2900" i="8"/>
  <c r="B2899" i="8"/>
  <c r="B2898" i="8"/>
  <c r="B2897" i="8"/>
  <c r="B2896" i="8"/>
  <c r="B2895" i="8"/>
  <c r="B2894" i="8"/>
  <c r="B2893" i="8"/>
  <c r="B2892" i="8"/>
  <c r="B2891" i="8"/>
  <c r="B2890" i="8"/>
  <c r="B2889" i="8"/>
  <c r="B2888" i="8"/>
  <c r="B2887" i="8"/>
  <c r="B2886" i="8"/>
  <c r="B2885" i="8"/>
  <c r="B2884" i="8"/>
  <c r="B2883" i="8"/>
  <c r="B2882" i="8"/>
  <c r="B2881" i="8"/>
  <c r="B2880" i="8"/>
  <c r="B2879" i="8"/>
  <c r="B2878" i="8"/>
  <c r="B2877" i="8"/>
  <c r="B2876" i="8"/>
  <c r="B2875" i="8"/>
  <c r="B2874" i="8"/>
  <c r="B2873" i="8"/>
  <c r="B2872" i="8"/>
  <c r="B2871" i="8"/>
  <c r="B2870" i="8"/>
  <c r="B2869" i="8"/>
  <c r="B2868" i="8"/>
  <c r="B2867" i="8"/>
  <c r="B2866" i="8"/>
  <c r="B2865" i="8"/>
  <c r="B2864" i="8"/>
  <c r="B2863" i="8"/>
  <c r="B2862" i="8"/>
  <c r="B2861" i="8"/>
  <c r="B2860" i="8"/>
  <c r="B2859" i="8"/>
  <c r="B2858" i="8"/>
  <c r="B2857" i="8"/>
  <c r="B2856" i="8"/>
  <c r="B2855" i="8"/>
  <c r="B2854" i="8"/>
  <c r="B2853" i="8"/>
  <c r="B2852" i="8"/>
  <c r="B2851" i="8"/>
  <c r="B2850" i="8"/>
  <c r="B2849" i="8"/>
  <c r="B2848" i="8"/>
  <c r="B2847" i="8"/>
  <c r="B2846" i="8"/>
  <c r="B2845" i="8"/>
  <c r="B2844" i="8"/>
  <c r="B2843" i="8"/>
  <c r="B2842" i="8"/>
  <c r="B2841" i="8"/>
  <c r="B2840" i="8"/>
  <c r="B2839" i="8"/>
  <c r="B2838" i="8"/>
  <c r="B2837" i="8"/>
  <c r="B2836" i="8"/>
  <c r="B2835" i="8"/>
  <c r="B2834" i="8"/>
  <c r="B2833" i="8"/>
  <c r="B2832" i="8"/>
  <c r="B2831" i="8"/>
  <c r="B2830" i="8"/>
  <c r="B2829" i="8"/>
  <c r="B2828" i="8"/>
  <c r="B2827" i="8"/>
  <c r="B2826" i="8"/>
  <c r="B2825" i="8"/>
  <c r="B2824" i="8"/>
  <c r="B2823" i="8"/>
  <c r="B2822" i="8"/>
  <c r="B2821" i="8"/>
  <c r="B2820" i="8"/>
  <c r="B2819" i="8"/>
  <c r="B2818" i="8"/>
  <c r="B2817" i="8"/>
  <c r="B2816" i="8"/>
  <c r="B2815" i="8"/>
  <c r="B2814" i="8"/>
  <c r="B2813" i="8"/>
  <c r="B2812" i="8"/>
  <c r="B2811" i="8"/>
  <c r="B2810" i="8"/>
  <c r="B2809" i="8"/>
  <c r="B2808" i="8"/>
  <c r="B2807" i="8"/>
  <c r="B2806" i="8"/>
  <c r="B2805" i="8"/>
  <c r="B2804" i="8"/>
  <c r="B2803" i="8"/>
  <c r="B2802" i="8"/>
  <c r="B2801" i="8"/>
  <c r="B2800" i="8"/>
  <c r="B2799" i="8"/>
  <c r="B2798" i="8"/>
  <c r="B2797" i="8"/>
  <c r="B2796" i="8"/>
  <c r="B2795" i="8"/>
  <c r="B2794" i="8"/>
  <c r="B2793" i="8"/>
  <c r="B2792" i="8"/>
  <c r="B2791" i="8"/>
  <c r="B2790" i="8"/>
  <c r="B2789" i="8"/>
  <c r="B2788" i="8"/>
  <c r="B2787" i="8"/>
  <c r="B2786" i="8"/>
  <c r="B2785" i="8"/>
  <c r="B2784" i="8"/>
  <c r="B2783" i="8"/>
  <c r="B2782" i="8"/>
  <c r="B2781" i="8"/>
  <c r="B2780" i="8"/>
  <c r="B2779" i="8"/>
  <c r="B2778" i="8"/>
  <c r="B2777" i="8"/>
  <c r="B2776" i="8"/>
  <c r="B2775" i="8"/>
  <c r="B2774" i="8"/>
  <c r="B2773" i="8"/>
  <c r="B2772" i="8"/>
  <c r="B2771" i="8"/>
  <c r="B2770" i="8"/>
  <c r="B2769" i="8"/>
  <c r="B2768" i="8"/>
  <c r="B2767" i="8"/>
  <c r="B2766" i="8"/>
  <c r="B2765" i="8"/>
  <c r="B2764" i="8"/>
  <c r="B2763" i="8"/>
  <c r="B2762" i="8"/>
  <c r="J2761" i="8"/>
  <c r="B2761" i="8"/>
  <c r="B2760" i="8"/>
  <c r="B2759" i="8"/>
  <c r="B2758" i="8"/>
  <c r="B2757" i="8"/>
  <c r="B2756" i="8"/>
  <c r="B2755" i="8"/>
  <c r="B2754" i="8"/>
  <c r="B2753" i="8"/>
  <c r="B2752" i="8"/>
  <c r="B2751" i="8"/>
  <c r="B2750" i="8"/>
  <c r="B2749" i="8"/>
  <c r="B2748" i="8"/>
  <c r="B2747" i="8"/>
  <c r="B2746" i="8"/>
  <c r="B2745" i="8"/>
  <c r="B2744" i="8"/>
  <c r="B2743" i="8"/>
  <c r="B2742" i="8"/>
  <c r="B2741" i="8"/>
  <c r="B2740" i="8"/>
  <c r="B2739" i="8"/>
  <c r="B2738" i="8"/>
  <c r="B2737" i="8"/>
  <c r="B2736" i="8"/>
  <c r="B2735" i="8"/>
  <c r="B2734" i="8"/>
  <c r="B2733" i="8"/>
  <c r="B2732" i="8"/>
  <c r="B2731" i="8"/>
  <c r="B2730" i="8"/>
  <c r="B2729" i="8"/>
  <c r="B2728" i="8"/>
  <c r="B2727" i="8"/>
  <c r="B2726" i="8"/>
  <c r="B2725" i="8"/>
  <c r="B2724" i="8"/>
  <c r="B2723" i="8"/>
  <c r="B2722" i="8"/>
  <c r="B2721" i="8"/>
  <c r="B2720" i="8"/>
  <c r="B2719" i="8"/>
  <c r="B2718" i="8"/>
  <c r="B2717" i="8"/>
  <c r="B2716" i="8"/>
  <c r="B2715" i="8"/>
  <c r="B2714" i="8"/>
  <c r="B2713" i="8"/>
  <c r="B2712" i="8"/>
  <c r="B2711" i="8"/>
  <c r="B2710" i="8"/>
  <c r="B2709" i="8"/>
  <c r="B2708" i="8"/>
  <c r="B2707" i="8"/>
  <c r="B2706" i="8"/>
  <c r="B2705" i="8"/>
  <c r="B2704" i="8"/>
  <c r="B2703" i="8"/>
  <c r="B2702" i="8"/>
  <c r="B2701" i="8"/>
  <c r="B2700" i="8"/>
  <c r="B2699" i="8"/>
  <c r="B2698" i="8"/>
  <c r="B2697" i="8"/>
  <c r="B2696" i="8"/>
  <c r="B2695" i="8"/>
  <c r="B2694" i="8"/>
  <c r="B2693" i="8"/>
  <c r="B2692" i="8"/>
  <c r="B2691" i="8"/>
  <c r="B2690" i="8"/>
  <c r="B2689" i="8"/>
  <c r="B2688" i="8"/>
  <c r="B2687" i="8"/>
  <c r="B2686" i="8"/>
  <c r="B2685" i="8"/>
  <c r="B2684" i="8"/>
  <c r="B2683" i="8"/>
  <c r="B2682" i="8"/>
  <c r="B2681" i="8"/>
  <c r="B2680" i="8"/>
  <c r="B2679" i="8"/>
  <c r="B2678" i="8"/>
  <c r="B2677" i="8"/>
  <c r="B2676" i="8"/>
  <c r="B2675" i="8"/>
  <c r="B2674" i="8"/>
  <c r="B2673" i="8"/>
  <c r="B2672" i="8"/>
  <c r="B2671" i="8"/>
  <c r="B2670" i="8"/>
  <c r="B2669" i="8"/>
  <c r="B2668" i="8"/>
  <c r="B2667" i="8"/>
  <c r="B2666" i="8"/>
  <c r="B2665" i="8"/>
  <c r="B2664" i="8"/>
  <c r="B2663" i="8"/>
  <c r="B2662" i="8"/>
  <c r="B2661" i="8"/>
  <c r="B2660" i="8"/>
  <c r="B2659" i="8"/>
  <c r="B2658" i="8"/>
  <c r="B2657" i="8"/>
  <c r="B2656" i="8"/>
  <c r="B2655" i="8"/>
  <c r="B2654" i="8"/>
  <c r="B2653" i="8"/>
  <c r="B2652" i="8"/>
  <c r="B2651" i="8"/>
  <c r="B2650" i="8"/>
  <c r="B2649" i="8"/>
  <c r="B2648" i="8"/>
  <c r="B2647" i="8"/>
  <c r="B2646" i="8"/>
  <c r="B2645" i="8"/>
  <c r="B2644" i="8"/>
  <c r="B2643" i="8"/>
  <c r="B2642" i="8"/>
  <c r="B2641" i="8"/>
  <c r="B2640" i="8"/>
  <c r="B2639" i="8"/>
  <c r="B2638" i="8"/>
  <c r="B2637" i="8"/>
  <c r="B2636" i="8"/>
  <c r="B2635" i="8"/>
  <c r="B2634" i="8"/>
  <c r="B2633" i="8"/>
  <c r="B2632" i="8"/>
  <c r="B2631" i="8"/>
  <c r="B2630" i="8"/>
  <c r="B2629" i="8"/>
  <c r="B2628" i="8"/>
  <c r="B2627" i="8"/>
  <c r="B2626" i="8"/>
  <c r="B2625" i="8"/>
  <c r="B2624" i="8"/>
  <c r="B2623" i="8"/>
  <c r="B2622" i="8"/>
  <c r="B2621" i="8"/>
  <c r="B2620" i="8"/>
  <c r="B2619" i="8"/>
  <c r="B2618" i="8"/>
  <c r="B2617" i="8"/>
  <c r="B2616" i="8"/>
  <c r="B2615" i="8"/>
  <c r="B2614" i="8"/>
  <c r="B2613" i="8"/>
  <c r="B2612" i="8"/>
  <c r="B2611" i="8"/>
  <c r="B2610" i="8"/>
  <c r="B2609" i="8"/>
  <c r="B2608" i="8"/>
  <c r="B2607" i="8"/>
  <c r="B2606" i="8"/>
  <c r="B2605" i="8"/>
  <c r="B2604" i="8"/>
  <c r="B2603" i="8"/>
  <c r="B2602" i="8"/>
  <c r="B2601" i="8"/>
  <c r="B2600" i="8"/>
  <c r="B2599" i="8"/>
  <c r="B2598" i="8"/>
  <c r="B2597" i="8"/>
  <c r="B2596" i="8"/>
  <c r="B2595" i="8"/>
  <c r="B2594" i="8"/>
  <c r="B2593" i="8"/>
  <c r="B2592" i="8"/>
  <c r="B2591" i="8"/>
  <c r="B2590" i="8"/>
  <c r="B2589" i="8"/>
  <c r="B2588" i="8"/>
  <c r="B2587" i="8"/>
  <c r="B2586" i="8"/>
  <c r="B2585" i="8"/>
  <c r="B2584" i="8"/>
  <c r="B2583" i="8"/>
  <c r="B2582" i="8"/>
  <c r="B2581" i="8"/>
  <c r="B2580" i="8"/>
  <c r="B2579" i="8"/>
  <c r="B2578" i="8"/>
  <c r="B2577" i="8"/>
  <c r="B2576" i="8"/>
  <c r="B2575" i="8"/>
  <c r="B2574" i="8"/>
  <c r="B2573" i="8"/>
  <c r="B2572" i="8"/>
  <c r="B2571" i="8"/>
  <c r="B2570" i="8"/>
  <c r="B2569" i="8"/>
  <c r="B2568" i="8"/>
  <c r="B2567" i="8"/>
  <c r="B2566" i="8"/>
  <c r="B2565" i="8"/>
  <c r="B2564" i="8"/>
  <c r="B2563" i="8"/>
  <c r="B2562" i="8"/>
  <c r="B2561" i="8"/>
  <c r="B2560" i="8"/>
  <c r="B2559" i="8"/>
  <c r="B2558" i="8"/>
  <c r="B2557" i="8"/>
  <c r="B2556" i="8"/>
  <c r="B2555" i="8"/>
  <c r="B2554" i="8"/>
  <c r="B2553" i="8"/>
  <c r="B2552" i="8"/>
  <c r="B2551" i="8"/>
  <c r="B2550" i="8"/>
  <c r="B2549" i="8"/>
  <c r="B2548" i="8"/>
  <c r="B2547" i="8"/>
  <c r="B2546" i="8"/>
  <c r="B2545" i="8"/>
  <c r="B2544" i="8"/>
  <c r="B2543" i="8"/>
  <c r="B2542" i="8"/>
  <c r="B2541" i="8"/>
  <c r="B2540" i="8"/>
  <c r="B2539" i="8"/>
  <c r="B2538" i="8"/>
  <c r="B2537" i="8"/>
  <c r="B2536" i="8"/>
  <c r="B2535" i="8"/>
  <c r="B2534" i="8"/>
  <c r="B2533" i="8"/>
  <c r="B2532" i="8"/>
  <c r="B2531" i="8"/>
  <c r="B2530" i="8"/>
  <c r="B2529" i="8"/>
  <c r="B2528" i="8"/>
  <c r="B2527" i="8"/>
  <c r="B2526" i="8"/>
  <c r="B2525" i="8"/>
  <c r="B2524" i="8"/>
  <c r="B2523" i="8"/>
  <c r="B2522" i="8"/>
  <c r="B2521" i="8"/>
  <c r="B2520" i="8"/>
  <c r="B2519" i="8"/>
  <c r="J2518" i="8"/>
  <c r="B2518" i="8"/>
  <c r="B2517" i="8"/>
  <c r="B2516" i="8"/>
  <c r="B2515" i="8"/>
  <c r="B2514" i="8"/>
  <c r="B2513" i="8"/>
  <c r="B2512" i="8"/>
  <c r="B2511" i="8"/>
  <c r="B2510" i="8"/>
  <c r="B2509" i="8"/>
  <c r="B2508" i="8"/>
  <c r="B2507" i="8"/>
  <c r="B2506" i="8"/>
  <c r="B2505" i="8"/>
  <c r="B2504" i="8"/>
  <c r="B2503" i="8"/>
  <c r="B2502" i="8"/>
  <c r="B2501" i="8"/>
  <c r="B2500" i="8"/>
  <c r="B2499" i="8"/>
  <c r="B2498" i="8"/>
  <c r="B2497" i="8"/>
  <c r="B2496" i="8"/>
  <c r="B2495" i="8"/>
  <c r="B2494" i="8"/>
  <c r="B2493" i="8"/>
  <c r="B2492" i="8"/>
  <c r="B2491" i="8"/>
  <c r="B2490" i="8"/>
  <c r="B2489" i="8"/>
  <c r="B2488" i="8"/>
  <c r="B2487" i="8"/>
  <c r="B2486" i="8"/>
  <c r="B2485" i="8"/>
  <c r="B2484" i="8"/>
  <c r="B2483" i="8"/>
  <c r="B2482" i="8"/>
  <c r="B2481" i="8"/>
  <c r="B2480" i="8"/>
  <c r="B2479" i="8"/>
  <c r="B2478" i="8"/>
  <c r="B2477" i="8"/>
  <c r="B2476" i="8"/>
  <c r="B2475" i="8"/>
  <c r="B2474" i="8"/>
  <c r="B2473" i="8"/>
  <c r="B2472" i="8"/>
  <c r="B2471" i="8"/>
  <c r="B2470" i="8"/>
  <c r="B2469" i="8"/>
  <c r="B2468" i="8"/>
  <c r="B2467" i="8"/>
  <c r="B2466" i="8"/>
  <c r="B2465" i="8"/>
  <c r="B2464" i="8"/>
  <c r="B2463" i="8"/>
  <c r="B2462" i="8"/>
  <c r="B2461" i="8"/>
  <c r="B2460" i="8"/>
  <c r="B2459" i="8"/>
  <c r="B2458" i="8"/>
  <c r="B2457" i="8"/>
  <c r="B2456" i="8"/>
  <c r="B2455" i="8"/>
  <c r="B2454" i="8"/>
  <c r="B2453" i="8"/>
  <c r="B2452" i="8"/>
  <c r="B2451" i="8"/>
  <c r="B2450" i="8"/>
  <c r="B2449" i="8"/>
  <c r="B2448" i="8"/>
  <c r="B2447" i="8"/>
  <c r="B2446" i="8"/>
  <c r="B2445" i="8"/>
  <c r="B2444" i="8"/>
  <c r="B2443" i="8"/>
  <c r="B2442" i="8"/>
  <c r="B2441" i="8"/>
  <c r="B2440" i="8"/>
  <c r="B2439" i="8"/>
  <c r="B2438" i="8"/>
  <c r="B2437" i="8"/>
  <c r="B2436" i="8"/>
  <c r="B2435" i="8"/>
  <c r="B2434" i="8"/>
  <c r="B2433" i="8"/>
  <c r="B2432" i="8"/>
  <c r="B2431" i="8"/>
  <c r="B2430" i="8"/>
  <c r="B2429" i="8"/>
  <c r="B2428" i="8"/>
  <c r="B2427" i="8"/>
  <c r="B2426" i="8"/>
  <c r="B2425" i="8"/>
  <c r="B2424" i="8"/>
  <c r="B2423" i="8"/>
  <c r="B2422" i="8"/>
  <c r="B2421" i="8"/>
  <c r="B2420" i="8"/>
  <c r="B2419" i="8"/>
  <c r="B2418" i="8"/>
  <c r="B2417" i="8"/>
  <c r="B2416" i="8"/>
  <c r="B2415" i="8"/>
  <c r="B2414" i="8"/>
  <c r="B2413" i="8"/>
  <c r="B2412" i="8"/>
  <c r="B2411" i="8"/>
  <c r="B2410" i="8"/>
  <c r="B2409" i="8"/>
  <c r="B2408" i="8"/>
  <c r="B2407" i="8"/>
  <c r="B2406" i="8"/>
  <c r="B2405" i="8"/>
  <c r="B2404" i="8"/>
  <c r="B2403" i="8"/>
  <c r="B2402" i="8"/>
  <c r="B2401" i="8"/>
  <c r="B2400" i="8"/>
  <c r="B2399" i="8"/>
  <c r="B2398" i="8"/>
  <c r="B2397" i="8"/>
  <c r="B2396" i="8"/>
  <c r="B2395" i="8"/>
  <c r="B2394" i="8"/>
  <c r="B2393" i="8"/>
  <c r="B2392" i="8"/>
  <c r="B2391" i="8"/>
  <c r="B2390" i="8"/>
  <c r="B2389" i="8"/>
  <c r="B2388" i="8"/>
  <c r="B2387" i="8"/>
  <c r="B2386" i="8"/>
  <c r="B2385" i="8"/>
  <c r="B2384" i="8"/>
  <c r="B2383" i="8"/>
  <c r="B2382" i="8"/>
  <c r="B2381" i="8"/>
  <c r="B2380" i="8"/>
  <c r="B2379" i="8"/>
  <c r="B2378" i="8"/>
  <c r="B2377" i="8"/>
  <c r="B2376" i="8"/>
  <c r="B2375" i="8"/>
  <c r="B2374" i="8"/>
  <c r="B2373" i="8"/>
  <c r="B2372" i="8"/>
  <c r="B2371" i="8"/>
  <c r="B2370" i="8"/>
  <c r="B2369" i="8"/>
  <c r="B2368" i="8"/>
  <c r="J2367" i="8"/>
  <c r="B2367" i="8"/>
  <c r="B2366" i="8"/>
  <c r="B2365" i="8"/>
  <c r="B2364" i="8"/>
  <c r="B2363" i="8"/>
  <c r="B2362" i="8"/>
  <c r="B2361" i="8"/>
  <c r="B2360" i="8"/>
  <c r="B2359" i="8"/>
  <c r="B2358" i="8"/>
  <c r="B2357" i="8"/>
  <c r="B2356" i="8"/>
  <c r="B2355" i="8"/>
  <c r="B2354" i="8"/>
  <c r="B2353" i="8"/>
  <c r="B2352" i="8"/>
  <c r="B2351" i="8"/>
  <c r="B2350" i="8"/>
  <c r="B2349" i="8"/>
  <c r="B2348" i="8"/>
  <c r="B2347" i="8"/>
  <c r="B2346" i="8"/>
  <c r="B2345" i="8"/>
  <c r="B2344" i="8"/>
  <c r="B2343" i="8"/>
  <c r="B2342" i="8"/>
  <c r="B2341" i="8"/>
  <c r="B2340" i="8"/>
  <c r="B2339" i="8"/>
  <c r="B2338" i="8"/>
  <c r="B2337" i="8"/>
  <c r="B2336" i="8"/>
  <c r="B2335" i="8"/>
  <c r="B2334" i="8"/>
  <c r="B2333" i="8"/>
  <c r="B2332" i="8"/>
  <c r="B2331" i="8"/>
  <c r="B2330" i="8"/>
  <c r="B2329" i="8"/>
  <c r="B2328" i="8"/>
  <c r="B2327" i="8"/>
  <c r="B2326" i="8"/>
  <c r="B2325" i="8"/>
  <c r="B2324" i="8"/>
  <c r="B2323" i="8"/>
  <c r="B2322" i="8"/>
  <c r="B2321" i="8"/>
  <c r="B2320" i="8"/>
  <c r="B2319" i="8"/>
  <c r="B2318" i="8"/>
  <c r="B2317" i="8"/>
  <c r="B2316" i="8"/>
  <c r="B2315" i="8"/>
  <c r="B2314" i="8"/>
  <c r="B2313" i="8"/>
  <c r="B2312" i="8"/>
  <c r="B2311" i="8"/>
  <c r="B2310" i="8"/>
  <c r="B2309" i="8"/>
  <c r="B2308" i="8"/>
  <c r="B2307" i="8"/>
  <c r="B2306" i="8"/>
  <c r="B2305" i="8"/>
  <c r="B2304" i="8"/>
  <c r="B2303" i="8"/>
  <c r="B2302" i="8"/>
  <c r="B2301" i="8"/>
  <c r="B2300" i="8"/>
  <c r="B2299" i="8"/>
  <c r="B2298" i="8"/>
  <c r="B2297" i="8"/>
  <c r="B2296" i="8"/>
  <c r="B2295" i="8"/>
  <c r="B2294" i="8"/>
  <c r="B2293" i="8"/>
  <c r="B2292" i="8"/>
  <c r="B2291" i="8"/>
  <c r="B2290" i="8"/>
  <c r="B2289" i="8"/>
  <c r="B2288" i="8"/>
  <c r="B2287" i="8"/>
  <c r="B2286" i="8"/>
  <c r="B2285" i="8"/>
  <c r="B2284" i="8"/>
  <c r="B2283" i="8"/>
  <c r="B2282" i="8"/>
  <c r="B2281" i="8"/>
  <c r="B2280" i="8"/>
  <c r="B2279" i="8"/>
  <c r="B2278" i="8"/>
  <c r="B2277" i="8"/>
  <c r="B2276" i="8"/>
  <c r="B2275" i="8"/>
  <c r="B2274" i="8"/>
  <c r="B2273" i="8"/>
  <c r="B2272" i="8"/>
  <c r="B2271" i="8"/>
  <c r="B2270" i="8"/>
  <c r="B2269" i="8"/>
  <c r="B2268" i="8"/>
  <c r="B2267" i="8"/>
  <c r="B2266" i="8"/>
  <c r="B2265" i="8"/>
  <c r="B2264" i="8"/>
  <c r="B2263" i="8"/>
  <c r="B2262" i="8"/>
  <c r="B2261" i="8"/>
  <c r="B2260" i="8"/>
  <c r="B2259" i="8"/>
  <c r="B2258" i="8"/>
  <c r="B2257" i="8"/>
  <c r="B2256" i="8"/>
  <c r="B2255" i="8"/>
  <c r="B2254" i="8"/>
  <c r="B2253" i="8"/>
  <c r="B2252" i="8"/>
  <c r="B2251" i="8"/>
  <c r="B2250" i="8"/>
  <c r="B2249" i="8"/>
  <c r="B2248" i="8"/>
  <c r="B2247" i="8"/>
  <c r="B2246" i="8"/>
  <c r="B2245" i="8"/>
  <c r="B2244" i="8"/>
  <c r="B2243" i="8"/>
  <c r="B2242" i="8"/>
  <c r="B2241" i="8"/>
  <c r="B2240" i="8"/>
  <c r="B2239" i="8"/>
  <c r="B2238" i="8"/>
  <c r="B2237" i="8"/>
  <c r="B2236" i="8"/>
  <c r="B2235" i="8"/>
  <c r="B2234" i="8"/>
  <c r="B2233" i="8"/>
  <c r="B2232" i="8"/>
  <c r="B2231" i="8"/>
  <c r="B2230" i="8"/>
  <c r="B2229" i="8"/>
  <c r="B2228" i="8"/>
  <c r="B2227" i="8"/>
  <c r="B2226" i="8"/>
  <c r="B2225" i="8"/>
  <c r="B2224" i="8"/>
  <c r="B2223" i="8"/>
  <c r="B2222" i="8"/>
  <c r="B2221" i="8"/>
  <c r="B2220" i="8"/>
  <c r="B2219" i="8"/>
  <c r="B2218" i="8"/>
  <c r="B2217" i="8"/>
  <c r="B2216" i="8"/>
  <c r="B2215" i="8"/>
  <c r="B2214" i="8"/>
  <c r="B2213" i="8"/>
  <c r="B2212" i="8"/>
  <c r="B2211" i="8"/>
  <c r="B2210" i="8"/>
  <c r="B2209" i="8"/>
  <c r="B2208" i="8"/>
  <c r="B2207" i="8"/>
  <c r="B2206" i="8"/>
  <c r="B2205" i="8"/>
  <c r="B2204" i="8"/>
  <c r="B2203" i="8"/>
  <c r="B2202" i="8"/>
  <c r="B2201" i="8"/>
  <c r="B2200" i="8"/>
  <c r="B2199" i="8"/>
  <c r="B2198" i="8"/>
  <c r="B2197" i="8"/>
  <c r="B2196" i="8"/>
  <c r="B2195" i="8"/>
  <c r="B2194" i="8"/>
  <c r="B2193" i="8"/>
  <c r="B2192" i="8"/>
  <c r="B2191" i="8"/>
  <c r="B2190" i="8"/>
  <c r="B2189" i="8"/>
  <c r="B2188" i="8"/>
  <c r="B2187" i="8"/>
  <c r="B2186" i="8"/>
  <c r="B2185" i="8"/>
  <c r="B2184" i="8"/>
  <c r="B2183" i="8"/>
  <c r="B2182" i="8"/>
  <c r="B2181" i="8"/>
  <c r="B2180" i="8"/>
  <c r="B2179" i="8"/>
  <c r="B2178" i="8"/>
  <c r="B2177" i="8"/>
  <c r="B2176" i="8"/>
  <c r="B2175" i="8"/>
  <c r="B2174" i="8"/>
  <c r="B2173" i="8"/>
  <c r="B2172" i="8"/>
  <c r="B2171" i="8"/>
  <c r="B2170" i="8"/>
  <c r="B2169" i="8"/>
  <c r="B2168" i="8"/>
  <c r="B2167" i="8"/>
  <c r="B2166" i="8"/>
  <c r="B2165" i="8"/>
  <c r="B2164" i="8"/>
  <c r="B2163" i="8"/>
  <c r="B2162" i="8"/>
  <c r="B2161" i="8"/>
  <c r="B2160" i="8"/>
  <c r="B2159" i="8"/>
  <c r="B2158" i="8"/>
  <c r="B2157" i="8"/>
  <c r="B2156" i="8"/>
  <c r="B2155" i="8"/>
  <c r="B2154" i="8"/>
  <c r="B2153" i="8"/>
  <c r="B2152" i="8"/>
  <c r="B2151" i="8"/>
  <c r="B2150" i="8"/>
  <c r="B2149" i="8"/>
  <c r="B2148" i="8"/>
  <c r="B2147" i="8"/>
  <c r="B2146" i="8"/>
  <c r="B2145" i="8"/>
  <c r="B2144" i="8"/>
  <c r="B2143" i="8"/>
  <c r="B2142" i="8"/>
  <c r="B2141" i="8"/>
  <c r="B2140" i="8"/>
  <c r="B2139" i="8"/>
  <c r="B2138" i="8"/>
  <c r="B2137" i="8"/>
  <c r="B2136" i="8"/>
  <c r="B2135" i="8"/>
  <c r="B2134" i="8"/>
  <c r="B2133" i="8"/>
  <c r="B2132" i="8"/>
  <c r="B2131" i="8"/>
  <c r="B2130" i="8"/>
  <c r="B2129" i="8"/>
  <c r="B2128" i="8"/>
  <c r="B2127" i="8"/>
  <c r="B2126" i="8"/>
  <c r="B2125" i="8"/>
  <c r="B2124" i="8"/>
  <c r="B2123" i="8"/>
  <c r="B2122" i="8"/>
  <c r="B2121" i="8"/>
  <c r="B2120" i="8"/>
  <c r="B2119" i="8"/>
  <c r="B2118" i="8"/>
  <c r="B2117" i="8"/>
  <c r="B2116" i="8"/>
  <c r="B2115" i="8"/>
  <c r="B2114" i="8"/>
  <c r="B2113" i="8"/>
  <c r="B2112" i="8"/>
  <c r="B2111" i="8"/>
  <c r="B2110" i="8"/>
  <c r="B2109" i="8"/>
  <c r="B2108" i="8"/>
  <c r="B2107" i="8"/>
  <c r="B2106" i="8"/>
  <c r="B2105" i="8"/>
  <c r="B2104" i="8"/>
  <c r="B2103" i="8"/>
  <c r="B2102" i="8"/>
  <c r="B2101" i="8"/>
  <c r="B2100" i="8"/>
  <c r="B2099" i="8"/>
  <c r="B2098" i="8"/>
  <c r="B2097" i="8"/>
  <c r="B2096" i="8"/>
  <c r="B2095" i="8"/>
  <c r="B2094" i="8"/>
  <c r="B2093" i="8"/>
  <c r="B2092" i="8"/>
  <c r="B2091" i="8"/>
  <c r="B2090" i="8"/>
  <c r="B2089" i="8"/>
  <c r="B2088" i="8"/>
  <c r="B2087" i="8"/>
  <c r="B2086" i="8"/>
  <c r="B2085" i="8"/>
  <c r="B2084" i="8"/>
  <c r="B2083" i="8"/>
  <c r="B2082" i="8"/>
  <c r="B2081" i="8"/>
  <c r="B2080" i="8"/>
  <c r="B2079" i="8"/>
  <c r="B2078" i="8"/>
  <c r="B2077" i="8"/>
  <c r="B2076" i="8"/>
  <c r="B2075" i="8"/>
  <c r="B2074" i="8"/>
  <c r="B2073" i="8"/>
  <c r="B2072" i="8"/>
  <c r="B2071" i="8"/>
  <c r="B2070" i="8"/>
  <c r="B2069" i="8"/>
  <c r="B2068" i="8"/>
  <c r="B2067" i="8"/>
  <c r="B2066" i="8"/>
  <c r="B2065" i="8"/>
  <c r="B2064" i="8"/>
  <c r="B2063" i="8"/>
  <c r="B2062" i="8"/>
  <c r="B2061" i="8"/>
  <c r="B2060" i="8"/>
  <c r="B2059" i="8"/>
  <c r="B2058" i="8"/>
  <c r="B2057" i="8"/>
  <c r="B2056" i="8"/>
  <c r="B2055" i="8"/>
  <c r="B2054" i="8"/>
  <c r="B2053" i="8"/>
  <c r="B2052" i="8"/>
  <c r="B2051" i="8"/>
  <c r="B2050" i="8"/>
  <c r="B2049" i="8"/>
  <c r="B2048" i="8"/>
  <c r="B2047" i="8"/>
  <c r="B2046" i="8"/>
  <c r="B2045" i="8"/>
  <c r="B2044" i="8"/>
  <c r="B2043" i="8"/>
  <c r="B2042" i="8"/>
  <c r="B2041" i="8"/>
  <c r="B2040" i="8"/>
  <c r="B2039" i="8"/>
  <c r="B2038" i="8"/>
  <c r="B2037" i="8"/>
  <c r="B2036" i="8"/>
  <c r="B2035" i="8"/>
  <c r="B2034" i="8"/>
  <c r="B2033" i="8"/>
  <c r="B2032" i="8"/>
  <c r="B2031" i="8"/>
  <c r="B2030" i="8"/>
  <c r="B2029" i="8"/>
  <c r="B2028" i="8"/>
  <c r="B2027" i="8"/>
  <c r="B2026" i="8"/>
  <c r="B2025" i="8"/>
  <c r="B2024" i="8"/>
  <c r="B2023" i="8"/>
  <c r="B2022" i="8"/>
  <c r="B2021" i="8"/>
  <c r="B2020" i="8"/>
  <c r="B2019" i="8"/>
  <c r="B2018" i="8"/>
  <c r="B2017" i="8"/>
  <c r="B2016" i="8"/>
  <c r="B2015" i="8"/>
  <c r="B2014" i="8"/>
  <c r="B2013" i="8"/>
  <c r="B2012" i="8"/>
  <c r="B2011" i="8"/>
  <c r="B2010" i="8"/>
  <c r="B2009" i="8"/>
  <c r="B2008" i="8"/>
  <c r="B2007" i="8"/>
  <c r="B2006" i="8"/>
  <c r="B2005" i="8"/>
  <c r="B2004" i="8"/>
  <c r="B2003" i="8"/>
  <c r="B2002" i="8"/>
  <c r="B2001" i="8"/>
  <c r="B2000" i="8"/>
  <c r="B1999" i="8"/>
  <c r="B1998" i="8"/>
  <c r="B1997" i="8"/>
  <c r="B1996" i="8"/>
  <c r="B1995" i="8"/>
  <c r="B1994" i="8"/>
  <c r="B1993" i="8"/>
  <c r="B1992" i="8"/>
  <c r="B1991" i="8"/>
  <c r="B1990" i="8"/>
  <c r="B1989" i="8"/>
  <c r="B1988" i="8"/>
  <c r="B1987" i="8"/>
  <c r="B1986" i="8"/>
  <c r="B1985" i="8"/>
  <c r="B1984" i="8"/>
  <c r="B1983" i="8"/>
  <c r="B1982" i="8"/>
  <c r="B1981" i="8"/>
  <c r="B1980" i="8"/>
  <c r="B1979" i="8"/>
  <c r="B1978" i="8"/>
  <c r="B1977" i="8"/>
  <c r="B1976" i="8"/>
  <c r="B1975" i="8"/>
  <c r="B1974" i="8"/>
  <c r="B1973" i="8"/>
  <c r="B1972" i="8"/>
  <c r="B1971" i="8"/>
  <c r="B1970" i="8"/>
  <c r="B1969" i="8"/>
  <c r="B1968" i="8"/>
  <c r="B1967" i="8"/>
  <c r="B1966" i="8"/>
  <c r="B1965" i="8"/>
  <c r="B1964" i="8"/>
  <c r="B1963" i="8"/>
  <c r="B1962" i="8"/>
  <c r="B1961" i="8"/>
  <c r="B1960" i="8"/>
  <c r="B1959" i="8"/>
  <c r="B1958" i="8"/>
  <c r="B1957" i="8"/>
  <c r="B1956" i="8"/>
  <c r="B1955" i="8"/>
  <c r="B1954" i="8"/>
  <c r="B1953" i="8"/>
  <c r="B1952" i="8"/>
  <c r="B1951" i="8"/>
  <c r="B1950" i="8"/>
  <c r="B1949" i="8"/>
  <c r="B1948" i="8"/>
  <c r="B1947" i="8"/>
  <c r="B1946" i="8"/>
  <c r="B1945" i="8"/>
  <c r="B1944" i="8"/>
  <c r="B1943" i="8"/>
  <c r="B1942" i="8"/>
  <c r="B1941" i="8"/>
  <c r="B1940" i="8"/>
  <c r="B1939" i="8"/>
  <c r="B1938" i="8"/>
  <c r="B1937" i="8"/>
  <c r="B1936" i="8"/>
  <c r="B1935" i="8"/>
  <c r="B1934" i="8"/>
  <c r="B1933" i="8"/>
  <c r="B1932" i="8"/>
  <c r="B1931" i="8"/>
  <c r="B1930" i="8"/>
  <c r="B1929" i="8"/>
  <c r="B1928" i="8"/>
  <c r="B1927" i="8"/>
  <c r="B1926" i="8"/>
  <c r="B1925" i="8"/>
  <c r="B1924" i="8"/>
  <c r="B1923" i="8"/>
  <c r="B1922" i="8"/>
  <c r="B1921" i="8"/>
  <c r="B1920" i="8"/>
  <c r="B1919" i="8"/>
  <c r="B1918" i="8"/>
  <c r="B1917" i="8"/>
  <c r="B1916" i="8"/>
  <c r="B1915" i="8"/>
  <c r="B1914" i="8"/>
  <c r="B1913" i="8"/>
  <c r="B1912" i="8"/>
  <c r="B1911" i="8"/>
  <c r="B1910" i="8"/>
  <c r="B1909" i="8"/>
  <c r="B1908" i="8"/>
  <c r="B1907" i="8"/>
  <c r="B1906" i="8"/>
  <c r="B1905" i="8"/>
  <c r="B1904" i="8"/>
  <c r="B1903" i="8"/>
  <c r="B1902" i="8"/>
  <c r="B1901" i="8"/>
  <c r="B1900" i="8"/>
  <c r="B1899" i="8"/>
  <c r="B1898" i="8"/>
  <c r="B1897" i="8"/>
  <c r="B1896" i="8"/>
  <c r="B1895" i="8"/>
  <c r="B1894" i="8"/>
  <c r="B1893" i="8"/>
  <c r="B1892" i="8"/>
  <c r="B1891" i="8"/>
  <c r="B1890" i="8"/>
  <c r="B1889" i="8"/>
  <c r="B1888" i="8"/>
  <c r="B1887" i="8"/>
  <c r="B1886" i="8"/>
  <c r="B1885" i="8"/>
  <c r="B1884" i="8"/>
  <c r="B1883" i="8"/>
  <c r="B1882" i="8"/>
  <c r="B1881" i="8"/>
  <c r="B1880" i="8"/>
  <c r="B1879" i="8"/>
  <c r="B1878" i="8"/>
  <c r="B1877" i="8"/>
  <c r="B1876" i="8"/>
  <c r="B1875" i="8"/>
  <c r="B1874" i="8"/>
  <c r="B1873" i="8"/>
  <c r="B1872" i="8"/>
  <c r="B1871" i="8"/>
  <c r="B1870" i="8"/>
  <c r="B1869" i="8"/>
  <c r="B1868" i="8"/>
  <c r="B1867" i="8"/>
  <c r="B1866" i="8"/>
  <c r="B1865" i="8"/>
  <c r="B1864" i="8"/>
  <c r="B1863" i="8"/>
  <c r="B1862" i="8"/>
  <c r="B1861" i="8"/>
  <c r="B1860" i="8"/>
  <c r="B1859" i="8"/>
  <c r="B1858" i="8"/>
  <c r="B1857" i="8"/>
  <c r="B1856" i="8"/>
  <c r="B1855" i="8"/>
  <c r="B1854" i="8"/>
  <c r="B1853" i="8"/>
  <c r="B1852" i="8"/>
  <c r="B1851" i="8"/>
  <c r="B1850" i="8"/>
  <c r="B1849" i="8"/>
  <c r="B1848" i="8"/>
  <c r="B1847" i="8"/>
  <c r="B1846" i="8"/>
  <c r="B1845" i="8"/>
  <c r="B1844" i="8"/>
  <c r="B1843" i="8"/>
  <c r="B1842" i="8"/>
  <c r="B1841" i="8"/>
  <c r="B1840" i="8"/>
  <c r="B1839" i="8"/>
  <c r="B1838" i="8"/>
  <c r="B1837" i="8"/>
  <c r="B1836" i="8"/>
  <c r="B1835" i="8"/>
  <c r="B1834" i="8"/>
  <c r="B1833" i="8"/>
  <c r="B1832" i="8"/>
  <c r="B1831" i="8"/>
  <c r="B1830" i="8"/>
  <c r="B1829" i="8"/>
  <c r="B1828" i="8"/>
  <c r="B1827" i="8"/>
  <c r="B1826" i="8"/>
  <c r="B1825" i="8"/>
  <c r="B1824" i="8"/>
  <c r="B1823" i="8"/>
  <c r="B1822" i="8"/>
  <c r="B1821" i="8"/>
  <c r="B1820" i="8"/>
  <c r="B1819" i="8"/>
  <c r="B1818" i="8"/>
  <c r="B1817" i="8"/>
  <c r="B1816" i="8"/>
  <c r="B1815" i="8"/>
  <c r="B1814" i="8"/>
  <c r="B1813" i="8"/>
  <c r="B1812" i="8"/>
  <c r="B1811" i="8"/>
  <c r="B1810" i="8"/>
  <c r="B1809" i="8"/>
  <c r="B1808" i="8"/>
  <c r="B1807" i="8"/>
  <c r="B1806" i="8"/>
  <c r="B1805" i="8"/>
  <c r="B1804" i="8"/>
  <c r="B1803" i="8"/>
  <c r="B1802" i="8"/>
  <c r="B1801" i="8"/>
  <c r="B1800" i="8"/>
  <c r="B1799" i="8"/>
  <c r="B1798" i="8"/>
  <c r="B1797" i="8"/>
  <c r="B1796" i="8"/>
  <c r="B1795" i="8"/>
  <c r="B1794" i="8"/>
  <c r="B1793" i="8"/>
  <c r="B1792" i="8"/>
  <c r="B1791" i="8"/>
  <c r="B1790" i="8"/>
  <c r="B1789" i="8"/>
  <c r="B1788" i="8"/>
  <c r="B1787" i="8"/>
  <c r="B1786" i="8"/>
  <c r="B1785" i="8"/>
  <c r="B1784" i="8"/>
  <c r="B1783" i="8"/>
  <c r="B1782" i="8"/>
  <c r="B1781" i="8"/>
  <c r="B1780" i="8"/>
  <c r="B1779" i="8"/>
  <c r="B1778" i="8"/>
  <c r="B1777" i="8"/>
  <c r="B1776" i="8"/>
  <c r="B1775" i="8"/>
  <c r="B1774" i="8"/>
  <c r="B1773" i="8"/>
  <c r="B1772" i="8"/>
  <c r="B1771" i="8"/>
  <c r="B1770" i="8"/>
  <c r="B1769" i="8"/>
  <c r="B1768" i="8"/>
  <c r="B1767" i="8"/>
  <c r="B1766" i="8"/>
  <c r="B1765" i="8"/>
  <c r="B1764" i="8"/>
  <c r="B1763" i="8"/>
  <c r="B1762" i="8"/>
  <c r="B1761" i="8"/>
  <c r="B1760" i="8"/>
  <c r="B1759" i="8"/>
  <c r="B1758" i="8"/>
  <c r="B1757" i="8"/>
  <c r="B1756" i="8"/>
  <c r="B1755" i="8"/>
  <c r="B1754" i="8"/>
  <c r="B1753" i="8"/>
  <c r="B1752" i="8"/>
  <c r="B1751" i="8"/>
  <c r="B1750" i="8"/>
  <c r="B1749" i="8"/>
  <c r="B1748" i="8"/>
  <c r="B1747" i="8"/>
  <c r="B1746" i="8"/>
  <c r="B1745" i="8"/>
  <c r="B1744" i="8"/>
  <c r="B1743" i="8"/>
  <c r="B1742" i="8"/>
  <c r="B1741" i="8"/>
  <c r="B1740" i="8"/>
  <c r="B1739" i="8"/>
  <c r="B1738" i="8"/>
  <c r="B1737" i="8"/>
  <c r="B1736" i="8"/>
  <c r="B1735" i="8"/>
  <c r="B1734" i="8"/>
  <c r="B1733" i="8"/>
  <c r="B1732" i="8"/>
  <c r="B1731" i="8"/>
  <c r="B1730" i="8"/>
  <c r="B1729" i="8"/>
  <c r="B1728" i="8"/>
  <c r="B1727" i="8"/>
  <c r="B1726" i="8"/>
  <c r="B1725" i="8"/>
  <c r="B1724" i="8"/>
  <c r="B1723" i="8"/>
  <c r="B1722" i="8"/>
  <c r="B1721" i="8"/>
  <c r="B1720" i="8"/>
  <c r="B1719" i="8"/>
  <c r="B1718" i="8"/>
  <c r="B1717" i="8"/>
  <c r="B1716" i="8"/>
  <c r="B1715" i="8"/>
  <c r="B1714" i="8"/>
  <c r="B1713" i="8"/>
  <c r="B1712" i="8"/>
  <c r="B1711" i="8"/>
  <c r="B1710" i="8"/>
  <c r="B1709" i="8"/>
  <c r="B1708" i="8"/>
  <c r="B1707" i="8"/>
  <c r="B1706" i="8"/>
  <c r="B1705" i="8"/>
  <c r="B1704" i="8"/>
  <c r="B1703" i="8"/>
  <c r="B1702" i="8"/>
  <c r="B1701" i="8"/>
  <c r="B1700" i="8"/>
  <c r="B1699" i="8"/>
  <c r="B1698" i="8"/>
  <c r="B1697" i="8"/>
  <c r="B1696" i="8"/>
  <c r="B1695" i="8"/>
  <c r="B1694" i="8"/>
  <c r="B1693" i="8"/>
  <c r="B1692" i="8"/>
  <c r="B1691" i="8"/>
  <c r="B1690" i="8"/>
  <c r="B1689" i="8"/>
  <c r="B1688" i="8"/>
  <c r="B1687" i="8"/>
  <c r="B1686" i="8"/>
  <c r="B1685" i="8"/>
  <c r="B1684" i="8"/>
  <c r="B1683" i="8"/>
  <c r="B1682" i="8"/>
  <c r="B1681" i="8"/>
  <c r="B1680" i="8"/>
  <c r="B1679" i="8"/>
  <c r="B1678" i="8"/>
  <c r="B1677" i="8"/>
  <c r="B1676" i="8"/>
  <c r="B1675" i="8"/>
  <c r="B1674" i="8"/>
  <c r="B1673" i="8"/>
  <c r="B1672" i="8"/>
  <c r="B1671" i="8"/>
  <c r="B1670" i="8"/>
  <c r="B1669" i="8"/>
  <c r="B1668" i="8"/>
  <c r="B1667" i="8"/>
  <c r="B1666" i="8"/>
  <c r="B1665" i="8"/>
  <c r="B1664" i="8"/>
  <c r="B1663" i="8"/>
  <c r="B1662" i="8"/>
  <c r="B1661" i="8"/>
  <c r="B1660" i="8"/>
  <c r="B1659" i="8"/>
  <c r="B1658" i="8"/>
  <c r="B1657" i="8"/>
  <c r="B1656" i="8"/>
  <c r="B1655" i="8"/>
  <c r="B1654" i="8"/>
  <c r="B1653" i="8"/>
  <c r="B1652" i="8"/>
  <c r="B1651" i="8"/>
  <c r="B1650" i="8"/>
  <c r="B1649" i="8"/>
  <c r="B1648" i="8"/>
  <c r="B1647" i="8"/>
  <c r="B1646" i="8"/>
  <c r="B1645" i="8"/>
  <c r="B1644" i="8"/>
  <c r="B1643" i="8"/>
  <c r="B1642" i="8"/>
  <c r="B1641" i="8"/>
  <c r="B1640" i="8"/>
  <c r="B1639" i="8"/>
  <c r="B1638" i="8"/>
  <c r="B1637" i="8"/>
  <c r="B1636" i="8"/>
  <c r="B1635" i="8"/>
  <c r="B1634" i="8"/>
  <c r="B1633" i="8"/>
  <c r="B1632" i="8"/>
  <c r="B1631" i="8"/>
  <c r="B1630" i="8"/>
  <c r="B1629" i="8"/>
  <c r="B1628" i="8"/>
  <c r="B1627" i="8"/>
  <c r="B1626" i="8"/>
  <c r="B1625" i="8"/>
  <c r="B1624" i="8"/>
  <c r="B1623" i="8"/>
  <c r="B1622" i="8"/>
  <c r="B1621" i="8"/>
  <c r="B1620" i="8"/>
  <c r="B1619" i="8"/>
  <c r="B1618" i="8"/>
  <c r="B1617" i="8"/>
  <c r="B1616" i="8"/>
  <c r="B1615" i="8"/>
  <c r="B1614" i="8"/>
  <c r="B1613" i="8"/>
  <c r="B1612" i="8"/>
  <c r="B1611" i="8"/>
  <c r="B1610" i="8"/>
  <c r="B1609" i="8"/>
  <c r="B1608" i="8"/>
  <c r="B1607" i="8"/>
  <c r="B1606" i="8"/>
  <c r="B1605" i="8"/>
  <c r="B1604" i="8"/>
  <c r="B1603" i="8"/>
  <c r="B1602" i="8"/>
  <c r="B1601" i="8"/>
  <c r="B1600" i="8"/>
  <c r="B1599" i="8"/>
  <c r="B1598" i="8"/>
  <c r="B1597" i="8"/>
  <c r="B1596" i="8"/>
  <c r="B1595" i="8"/>
  <c r="B1594" i="8"/>
  <c r="B1593" i="8"/>
  <c r="B1592" i="8"/>
  <c r="B1591" i="8"/>
  <c r="B1590" i="8"/>
  <c r="B1589" i="8"/>
  <c r="B1588" i="8"/>
  <c r="B1587" i="8"/>
  <c r="B1586" i="8"/>
  <c r="B1585" i="8"/>
  <c r="B1584" i="8"/>
  <c r="B1583" i="8"/>
  <c r="B1582" i="8"/>
  <c r="B1581" i="8"/>
  <c r="B1580" i="8"/>
  <c r="B1579" i="8"/>
  <c r="B1578" i="8"/>
  <c r="B1577" i="8"/>
  <c r="B1576" i="8"/>
  <c r="B1575" i="8"/>
  <c r="B1574" i="8"/>
  <c r="B1573" i="8"/>
  <c r="B1572" i="8"/>
  <c r="B1571" i="8"/>
  <c r="B1570" i="8"/>
  <c r="B1569" i="8"/>
  <c r="B1568" i="8"/>
  <c r="B1567" i="8"/>
  <c r="B1566" i="8"/>
  <c r="B1565" i="8"/>
  <c r="B1564" i="8"/>
  <c r="B1563" i="8"/>
  <c r="B1562" i="8"/>
  <c r="B1561" i="8"/>
  <c r="B1560" i="8"/>
  <c r="B1559" i="8"/>
  <c r="B1558" i="8"/>
  <c r="B1557" i="8"/>
  <c r="B1556" i="8"/>
  <c r="B1555" i="8"/>
  <c r="B1554" i="8"/>
  <c r="B1553" i="8"/>
  <c r="B1552" i="8"/>
  <c r="B1551" i="8"/>
  <c r="B1550" i="8"/>
  <c r="B1549" i="8"/>
  <c r="B1548" i="8"/>
  <c r="B1547" i="8"/>
  <c r="B1546" i="8"/>
  <c r="B1545" i="8"/>
  <c r="B1544" i="8"/>
  <c r="B1543" i="8"/>
  <c r="B1542" i="8"/>
  <c r="B1541" i="8"/>
  <c r="B1540" i="8"/>
  <c r="B1539" i="8"/>
  <c r="B1538" i="8"/>
  <c r="B1537" i="8"/>
  <c r="B1536" i="8"/>
  <c r="B1535" i="8"/>
  <c r="B1534" i="8"/>
  <c r="B1533" i="8"/>
  <c r="B1532" i="8"/>
  <c r="B1531" i="8"/>
  <c r="B1530" i="8"/>
  <c r="B1529" i="8"/>
  <c r="B1528" i="8"/>
  <c r="B1527" i="8"/>
  <c r="B1526" i="8"/>
  <c r="B1525" i="8"/>
  <c r="B1524" i="8"/>
  <c r="B1523" i="8"/>
  <c r="B1522" i="8"/>
  <c r="B1521" i="8"/>
  <c r="B1520" i="8"/>
  <c r="B1519" i="8"/>
  <c r="B1518" i="8"/>
  <c r="B1517" i="8"/>
  <c r="B1516" i="8"/>
  <c r="B1515" i="8"/>
  <c r="B1514" i="8"/>
  <c r="B1513" i="8"/>
  <c r="B1512" i="8"/>
  <c r="J1511" i="8"/>
  <c r="B1511" i="8"/>
  <c r="B1510" i="8"/>
  <c r="B1509" i="8"/>
  <c r="B1508" i="8"/>
  <c r="B1507" i="8"/>
  <c r="B1506" i="8"/>
  <c r="B1505" i="8"/>
  <c r="B1504" i="8"/>
  <c r="B1503" i="8"/>
  <c r="B1502" i="8"/>
  <c r="B1501" i="8"/>
  <c r="B1500" i="8"/>
  <c r="B1499" i="8"/>
  <c r="B1498" i="8"/>
  <c r="B1497" i="8"/>
  <c r="B1496" i="8"/>
  <c r="B1495" i="8"/>
  <c r="B1494" i="8"/>
  <c r="B1493" i="8"/>
  <c r="B1492" i="8"/>
  <c r="B1491" i="8"/>
  <c r="B1490" i="8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J1272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J1205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J1097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J932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B502" i="8"/>
  <c r="B501" i="8"/>
  <c r="B500" i="8"/>
  <c r="B499" i="8"/>
  <c r="B498" i="8"/>
  <c r="B497" i="8"/>
  <c r="B496" i="8"/>
  <c r="B495" i="8"/>
  <c r="B494" i="8"/>
  <c r="B493" i="8"/>
  <c r="B492" i="8"/>
  <c r="B491" i="8"/>
  <c r="B490" i="8"/>
  <c r="B489" i="8"/>
  <c r="B488" i="8"/>
  <c r="B487" i="8"/>
  <c r="B486" i="8"/>
  <c r="B485" i="8"/>
  <c r="B484" i="8"/>
  <c r="B483" i="8"/>
  <c r="B482" i="8"/>
  <c r="J481" i="8"/>
  <c r="B481" i="8"/>
  <c r="B480" i="8"/>
  <c r="B479" i="8"/>
  <c r="B478" i="8"/>
  <c r="B477" i="8"/>
  <c r="B476" i="8"/>
  <c r="B475" i="8"/>
  <c r="B474" i="8"/>
  <c r="B473" i="8"/>
  <c r="B472" i="8"/>
  <c r="B471" i="8"/>
  <c r="B470" i="8"/>
  <c r="B469" i="8"/>
  <c r="B468" i="8"/>
  <c r="B467" i="8"/>
  <c r="B466" i="8"/>
  <c r="B465" i="8"/>
  <c r="B464" i="8"/>
  <c r="B463" i="8"/>
  <c r="B462" i="8"/>
  <c r="B461" i="8"/>
  <c r="B460" i="8"/>
  <c r="B459" i="8"/>
  <c r="B458" i="8"/>
  <c r="B457" i="8"/>
  <c r="B456" i="8"/>
  <c r="B455" i="8"/>
  <c r="B454" i="8"/>
  <c r="B453" i="8"/>
  <c r="B452" i="8"/>
  <c r="B451" i="8"/>
  <c r="B450" i="8"/>
  <c r="B449" i="8"/>
  <c r="B448" i="8"/>
  <c r="B447" i="8"/>
  <c r="B446" i="8"/>
  <c r="B445" i="8"/>
  <c r="B444" i="8"/>
  <c r="B443" i="8"/>
  <c r="B442" i="8"/>
  <c r="B441" i="8"/>
  <c r="B440" i="8"/>
  <c r="B439" i="8"/>
  <c r="B438" i="8"/>
  <c r="B437" i="8"/>
  <c r="B436" i="8"/>
  <c r="B435" i="8"/>
  <c r="B434" i="8"/>
  <c r="B433" i="8"/>
  <c r="B432" i="8"/>
  <c r="B431" i="8"/>
  <c r="B430" i="8"/>
  <c r="B429" i="8"/>
  <c r="B428" i="8"/>
  <c r="B427" i="8"/>
  <c r="B426" i="8"/>
  <c r="B425" i="8"/>
  <c r="B424" i="8"/>
  <c r="B423" i="8"/>
  <c r="B422" i="8"/>
  <c r="B421" i="8"/>
  <c r="B420" i="8"/>
  <c r="B419" i="8"/>
  <c r="B418" i="8"/>
  <c r="B417" i="8"/>
  <c r="B416" i="8"/>
  <c r="B415" i="8"/>
  <c r="B414" i="8"/>
  <c r="B413" i="8"/>
  <c r="B412" i="8"/>
  <c r="B411" i="8"/>
  <c r="B410" i="8"/>
  <c r="B409" i="8"/>
  <c r="B408" i="8"/>
  <c r="B407" i="8"/>
  <c r="B406" i="8"/>
  <c r="B405" i="8"/>
  <c r="B404" i="8"/>
  <c r="B403" i="8"/>
  <c r="B402" i="8"/>
  <c r="B401" i="8"/>
  <c r="B400" i="8"/>
  <c r="B399" i="8"/>
  <c r="B398" i="8"/>
  <c r="B397" i="8"/>
  <c r="B396" i="8"/>
  <c r="B395" i="8"/>
  <c r="B394" i="8"/>
  <c r="B393" i="8"/>
  <c r="B392" i="8"/>
  <c r="B391" i="8"/>
  <c r="B390" i="8"/>
  <c r="B389" i="8"/>
  <c r="B388" i="8"/>
  <c r="B387" i="8"/>
  <c r="J386" i="8"/>
  <c r="B386" i="8"/>
  <c r="B385" i="8"/>
  <c r="B384" i="8"/>
  <c r="B383" i="8"/>
  <c r="B382" i="8"/>
  <c r="B381" i="8"/>
  <c r="B380" i="8"/>
  <c r="B379" i="8"/>
  <c r="B378" i="8"/>
  <c r="B377" i="8"/>
  <c r="B376" i="8"/>
  <c r="B375" i="8"/>
  <c r="B374" i="8"/>
  <c r="B373" i="8"/>
  <c r="B372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5" i="8"/>
  <c r="B354" i="8"/>
  <c r="B353" i="8"/>
  <c r="B352" i="8"/>
  <c r="B351" i="8"/>
  <c r="B350" i="8"/>
  <c r="B349" i="8"/>
  <c r="B348" i="8"/>
  <c r="B347" i="8"/>
  <c r="B346" i="8"/>
  <c r="B345" i="8"/>
  <c r="B344" i="8"/>
  <c r="B343" i="8"/>
  <c r="B342" i="8"/>
  <c r="B341" i="8"/>
  <c r="B340" i="8"/>
  <c r="B339" i="8"/>
  <c r="B338" i="8"/>
  <c r="B337" i="8"/>
  <c r="B336" i="8"/>
  <c r="B335" i="8"/>
  <c r="B334" i="8"/>
  <c r="B333" i="8"/>
  <c r="B332" i="8"/>
  <c r="B331" i="8"/>
  <c r="B330" i="8"/>
  <c r="B329" i="8"/>
  <c r="B328" i="8"/>
  <c r="B327" i="8"/>
  <c r="B326" i="8"/>
  <c r="B325" i="8"/>
  <c r="B324" i="8"/>
  <c r="B323" i="8"/>
  <c r="B322" i="8"/>
  <c r="B321" i="8"/>
  <c r="B320" i="8"/>
  <c r="B319" i="8"/>
  <c r="B318" i="8"/>
  <c r="B317" i="8"/>
  <c r="B316" i="8"/>
  <c r="B315" i="8"/>
  <c r="B314" i="8"/>
  <c r="B313" i="8"/>
  <c r="B312" i="8"/>
  <c r="B311" i="8"/>
  <c r="B310" i="8"/>
  <c r="B309" i="8"/>
  <c r="B308" i="8"/>
  <c r="B307" i="8"/>
  <c r="B306" i="8"/>
  <c r="B305" i="8"/>
  <c r="B304" i="8"/>
  <c r="B303" i="8"/>
  <c r="B302" i="8"/>
  <c r="B301" i="8"/>
  <c r="B300" i="8"/>
  <c r="B299" i="8"/>
  <c r="B298" i="8"/>
  <c r="B297" i="8"/>
  <c r="B296" i="8"/>
  <c r="B295" i="8"/>
  <c r="B294" i="8"/>
  <c r="B293" i="8"/>
  <c r="B292" i="8"/>
  <c r="B291" i="8"/>
  <c r="B290" i="8"/>
  <c r="B289" i="8"/>
  <c r="B288" i="8"/>
  <c r="B287" i="8"/>
  <c r="B286" i="8"/>
  <c r="B285" i="8"/>
  <c r="B284" i="8"/>
  <c r="B283" i="8"/>
  <c r="B282" i="8"/>
  <c r="B281" i="8"/>
  <c r="B280" i="8"/>
  <c r="B279" i="8"/>
  <c r="B278" i="8"/>
  <c r="B277" i="8"/>
  <c r="B276" i="8"/>
  <c r="B275" i="8"/>
  <c r="B274" i="8"/>
  <c r="B273" i="8"/>
  <c r="B272" i="8"/>
  <c r="B271" i="8"/>
  <c r="B270" i="8"/>
  <c r="B269" i="8"/>
  <c r="B268" i="8"/>
  <c r="B267" i="8"/>
  <c r="B266" i="8"/>
  <c r="B265" i="8"/>
  <c r="B264" i="8"/>
  <c r="B263" i="8"/>
  <c r="B262" i="8"/>
  <c r="B261" i="8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J87" i="8"/>
  <c r="B87" i="8"/>
  <c r="B86" i="8"/>
  <c r="B85" i="8"/>
  <c r="J84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J54" i="8"/>
  <c r="B54" i="8"/>
  <c r="J53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J16" i="8"/>
  <c r="B16" i="8"/>
  <c r="J15" i="8"/>
  <c r="B15" i="8"/>
  <c r="B14" i="8"/>
  <c r="B13" i="8"/>
  <c r="B12" i="8"/>
  <c r="B11" i="8"/>
  <c r="K10" i="8"/>
  <c r="K11" i="8" s="1"/>
  <c r="K12" i="8" s="1"/>
  <c r="K13" i="8" s="1"/>
  <c r="K14" i="8" s="1"/>
  <c r="B10" i="8"/>
  <c r="B3145" i="7"/>
  <c r="B3102" i="7"/>
  <c r="B3103" i="7"/>
  <c r="B3104" i="7"/>
  <c r="B3105" i="7"/>
  <c r="B3106" i="7"/>
  <c r="B3107" i="7"/>
  <c r="B3108" i="7"/>
  <c r="B3109" i="7"/>
  <c r="B3110" i="7"/>
  <c r="B3111" i="7"/>
  <c r="B3112" i="7"/>
  <c r="B3113" i="7"/>
  <c r="B3114" i="7"/>
  <c r="B3115" i="7"/>
  <c r="B3116" i="7"/>
  <c r="B3117" i="7"/>
  <c r="B3118" i="7"/>
  <c r="B3119" i="7"/>
  <c r="B3120" i="7"/>
  <c r="B3121" i="7"/>
  <c r="B3122" i="7"/>
  <c r="B3123" i="7"/>
  <c r="B3124" i="7"/>
  <c r="B3125" i="7"/>
  <c r="B3126" i="7"/>
  <c r="B3127" i="7"/>
  <c r="B3128" i="7"/>
  <c r="B3129" i="7"/>
  <c r="B3130" i="7"/>
  <c r="B3131" i="7"/>
  <c r="B3132" i="7"/>
  <c r="B3133" i="7"/>
  <c r="B3134" i="7"/>
  <c r="B3135" i="7"/>
  <c r="B3136" i="7"/>
  <c r="B3137" i="7"/>
  <c r="B3138" i="7"/>
  <c r="B3139" i="7"/>
  <c r="B3140" i="7"/>
  <c r="B3141" i="7"/>
  <c r="B3142" i="7"/>
  <c r="B3143" i="7"/>
  <c r="B3144" i="7"/>
  <c r="K15" i="8" l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K356" i="8" s="1"/>
  <c r="K357" i="8" s="1"/>
  <c r="K358" i="8" s="1"/>
  <c r="K359" i="8" s="1"/>
  <c r="K360" i="8" s="1"/>
  <c r="K361" i="8" s="1"/>
  <c r="K362" i="8" s="1"/>
  <c r="K363" i="8" s="1"/>
  <c r="K364" i="8" s="1"/>
  <c r="K365" i="8" s="1"/>
  <c r="K366" i="8" s="1"/>
  <c r="K367" i="8" s="1"/>
  <c r="K368" i="8" s="1"/>
  <c r="K369" i="8" s="1"/>
  <c r="K370" i="8" s="1"/>
  <c r="K371" i="8" s="1"/>
  <c r="K372" i="8" s="1"/>
  <c r="K373" i="8" s="1"/>
  <c r="K374" i="8" s="1"/>
  <c r="K375" i="8" s="1"/>
  <c r="K376" i="8" s="1"/>
  <c r="K377" i="8" s="1"/>
  <c r="K378" i="8" s="1"/>
  <c r="K379" i="8" s="1"/>
  <c r="K380" i="8" s="1"/>
  <c r="K381" i="8" s="1"/>
  <c r="K382" i="8" s="1"/>
  <c r="K383" i="8" s="1"/>
  <c r="K384" i="8" s="1"/>
  <c r="K385" i="8" s="1"/>
  <c r="K386" i="8" s="1"/>
  <c r="K387" i="8" s="1"/>
  <c r="K388" i="8" s="1"/>
  <c r="K389" i="8" s="1"/>
  <c r="K390" i="8" s="1"/>
  <c r="K391" i="8" s="1"/>
  <c r="K392" i="8" s="1"/>
  <c r="K393" i="8" s="1"/>
  <c r="K394" i="8" s="1"/>
  <c r="K395" i="8" s="1"/>
  <c r="K396" i="8" s="1"/>
  <c r="K397" i="8" s="1"/>
  <c r="K398" i="8" s="1"/>
  <c r="K399" i="8" s="1"/>
  <c r="K400" i="8" s="1"/>
  <c r="K401" i="8" s="1"/>
  <c r="K402" i="8" s="1"/>
  <c r="K403" i="8" s="1"/>
  <c r="K404" i="8" s="1"/>
  <c r="K405" i="8" s="1"/>
  <c r="K406" i="8" s="1"/>
  <c r="K407" i="8" s="1"/>
  <c r="K408" i="8" s="1"/>
  <c r="K409" i="8" s="1"/>
  <c r="K410" i="8" s="1"/>
  <c r="K411" i="8" s="1"/>
  <c r="K412" i="8" s="1"/>
  <c r="K413" i="8" s="1"/>
  <c r="K414" i="8" s="1"/>
  <c r="K415" i="8" s="1"/>
  <c r="K416" i="8" s="1"/>
  <c r="K417" i="8" s="1"/>
  <c r="K418" i="8" s="1"/>
  <c r="K419" i="8" s="1"/>
  <c r="K420" i="8" s="1"/>
  <c r="K421" i="8" s="1"/>
  <c r="K422" i="8" s="1"/>
  <c r="K423" i="8" s="1"/>
  <c r="K424" i="8" s="1"/>
  <c r="K425" i="8" s="1"/>
  <c r="K426" i="8" s="1"/>
  <c r="K427" i="8" s="1"/>
  <c r="K428" i="8" s="1"/>
  <c r="K429" i="8" s="1"/>
  <c r="K430" i="8" s="1"/>
  <c r="K431" i="8" s="1"/>
  <c r="K432" i="8" s="1"/>
  <c r="K433" i="8" s="1"/>
  <c r="K434" i="8" s="1"/>
  <c r="K435" i="8" s="1"/>
  <c r="K436" i="8" s="1"/>
  <c r="K437" i="8" s="1"/>
  <c r="K438" i="8" s="1"/>
  <c r="K439" i="8" s="1"/>
  <c r="K440" i="8" s="1"/>
  <c r="K441" i="8" s="1"/>
  <c r="K442" i="8" s="1"/>
  <c r="K443" i="8" s="1"/>
  <c r="K444" i="8" s="1"/>
  <c r="K445" i="8" s="1"/>
  <c r="K446" i="8" s="1"/>
  <c r="K447" i="8" s="1"/>
  <c r="K448" i="8" s="1"/>
  <c r="K449" i="8" s="1"/>
  <c r="K450" i="8" s="1"/>
  <c r="K451" i="8" s="1"/>
  <c r="K452" i="8" s="1"/>
  <c r="K453" i="8" s="1"/>
  <c r="K454" i="8" s="1"/>
  <c r="K455" i="8" s="1"/>
  <c r="K456" i="8" s="1"/>
  <c r="K457" i="8" s="1"/>
  <c r="K458" i="8" s="1"/>
  <c r="K459" i="8" s="1"/>
  <c r="K460" i="8" s="1"/>
  <c r="K461" i="8" s="1"/>
  <c r="K462" i="8" s="1"/>
  <c r="K463" i="8" s="1"/>
  <c r="K464" i="8" s="1"/>
  <c r="K465" i="8" s="1"/>
  <c r="K466" i="8" s="1"/>
  <c r="K467" i="8" s="1"/>
  <c r="K468" i="8" s="1"/>
  <c r="K469" i="8" s="1"/>
  <c r="K470" i="8" s="1"/>
  <c r="K471" i="8" s="1"/>
  <c r="K472" i="8" s="1"/>
  <c r="K473" i="8" s="1"/>
  <c r="K474" i="8" s="1"/>
  <c r="K475" i="8" s="1"/>
  <c r="K476" i="8" s="1"/>
  <c r="K477" i="8" s="1"/>
  <c r="K478" i="8" s="1"/>
  <c r="K479" i="8" s="1"/>
  <c r="K480" i="8" s="1"/>
  <c r="K481" i="8" s="1"/>
  <c r="K482" i="8" s="1"/>
  <c r="K483" i="8" s="1"/>
  <c r="K484" i="8" s="1"/>
  <c r="K485" i="8" s="1"/>
  <c r="K486" i="8" s="1"/>
  <c r="K487" i="8" s="1"/>
  <c r="K488" i="8" s="1"/>
  <c r="K489" i="8" s="1"/>
  <c r="K490" i="8" s="1"/>
  <c r="K491" i="8" s="1"/>
  <c r="K492" i="8" s="1"/>
  <c r="K493" i="8" s="1"/>
  <c r="K494" i="8" s="1"/>
  <c r="K495" i="8" s="1"/>
  <c r="K496" i="8" s="1"/>
  <c r="K497" i="8" s="1"/>
  <c r="K498" i="8" s="1"/>
  <c r="K499" i="8" s="1"/>
  <c r="K500" i="8" s="1"/>
  <c r="K501" i="8" s="1"/>
  <c r="K502" i="8" s="1"/>
  <c r="K503" i="8" s="1"/>
  <c r="K504" i="8" s="1"/>
  <c r="K505" i="8" s="1"/>
  <c r="K506" i="8" s="1"/>
  <c r="K507" i="8" s="1"/>
  <c r="K508" i="8" s="1"/>
  <c r="K509" i="8" s="1"/>
  <c r="K510" i="8" s="1"/>
  <c r="K511" i="8" s="1"/>
  <c r="K512" i="8" s="1"/>
  <c r="K513" i="8" s="1"/>
  <c r="K514" i="8" s="1"/>
  <c r="K515" i="8" s="1"/>
  <c r="K516" i="8" s="1"/>
  <c r="K517" i="8" s="1"/>
  <c r="K518" i="8" s="1"/>
  <c r="K519" i="8" s="1"/>
  <c r="K520" i="8" s="1"/>
  <c r="K521" i="8" s="1"/>
  <c r="K522" i="8" s="1"/>
  <c r="K523" i="8" s="1"/>
  <c r="K524" i="8" s="1"/>
  <c r="K525" i="8" s="1"/>
  <c r="K526" i="8" s="1"/>
  <c r="K527" i="8" s="1"/>
  <c r="K528" i="8" s="1"/>
  <c r="K529" i="8" s="1"/>
  <c r="K530" i="8" s="1"/>
  <c r="K531" i="8" s="1"/>
  <c r="K532" i="8" s="1"/>
  <c r="K533" i="8" s="1"/>
  <c r="K534" i="8" s="1"/>
  <c r="K535" i="8" s="1"/>
  <c r="K536" i="8" s="1"/>
  <c r="K537" i="8" s="1"/>
  <c r="K538" i="8" s="1"/>
  <c r="K539" i="8" s="1"/>
  <c r="K540" i="8" s="1"/>
  <c r="K541" i="8" s="1"/>
  <c r="K542" i="8" s="1"/>
  <c r="K543" i="8" s="1"/>
  <c r="K544" i="8" s="1"/>
  <c r="K545" i="8" s="1"/>
  <c r="K546" i="8" s="1"/>
  <c r="K547" i="8" s="1"/>
  <c r="K548" i="8" s="1"/>
  <c r="K549" i="8" s="1"/>
  <c r="K550" i="8" s="1"/>
  <c r="K551" i="8" s="1"/>
  <c r="K552" i="8" s="1"/>
  <c r="K553" i="8" s="1"/>
  <c r="K554" i="8" s="1"/>
  <c r="K555" i="8" s="1"/>
  <c r="K556" i="8" s="1"/>
  <c r="K557" i="8" s="1"/>
  <c r="K558" i="8" s="1"/>
  <c r="K559" i="8" s="1"/>
  <c r="K560" i="8" s="1"/>
  <c r="K561" i="8" s="1"/>
  <c r="K562" i="8" s="1"/>
  <c r="K563" i="8" s="1"/>
  <c r="K564" i="8" s="1"/>
  <c r="K565" i="8" s="1"/>
  <c r="K566" i="8" s="1"/>
  <c r="K567" i="8" s="1"/>
  <c r="K568" i="8" s="1"/>
  <c r="K569" i="8" s="1"/>
  <c r="K570" i="8" s="1"/>
  <c r="K571" i="8" s="1"/>
  <c r="K572" i="8" s="1"/>
  <c r="K573" i="8" s="1"/>
  <c r="K574" i="8" s="1"/>
  <c r="K575" i="8" s="1"/>
  <c r="K576" i="8" s="1"/>
  <c r="K577" i="8" s="1"/>
  <c r="K578" i="8" s="1"/>
  <c r="K579" i="8" s="1"/>
  <c r="K580" i="8" s="1"/>
  <c r="K581" i="8" s="1"/>
  <c r="K582" i="8" s="1"/>
  <c r="K583" i="8" s="1"/>
  <c r="K584" i="8" s="1"/>
  <c r="K585" i="8" s="1"/>
  <c r="K586" i="8" s="1"/>
  <c r="K587" i="8" s="1"/>
  <c r="K588" i="8" s="1"/>
  <c r="K589" i="8" s="1"/>
  <c r="K590" i="8" s="1"/>
  <c r="K591" i="8" s="1"/>
  <c r="K592" i="8" s="1"/>
  <c r="K593" i="8" s="1"/>
  <c r="K594" i="8" s="1"/>
  <c r="K595" i="8" s="1"/>
  <c r="K596" i="8" s="1"/>
  <c r="K597" i="8" s="1"/>
  <c r="K598" i="8" s="1"/>
  <c r="K599" i="8" s="1"/>
  <c r="K600" i="8" s="1"/>
  <c r="K601" i="8" s="1"/>
  <c r="K602" i="8" s="1"/>
  <c r="K603" i="8" s="1"/>
  <c r="K604" i="8" s="1"/>
  <c r="K605" i="8" s="1"/>
  <c r="K606" i="8" s="1"/>
  <c r="K607" i="8" s="1"/>
  <c r="K608" i="8" s="1"/>
  <c r="K609" i="8" s="1"/>
  <c r="K610" i="8" s="1"/>
  <c r="K611" i="8" s="1"/>
  <c r="K612" i="8" s="1"/>
  <c r="K613" i="8" s="1"/>
  <c r="K614" i="8" s="1"/>
  <c r="K615" i="8" s="1"/>
  <c r="K616" i="8" s="1"/>
  <c r="K617" i="8" s="1"/>
  <c r="K618" i="8" s="1"/>
  <c r="K619" i="8" s="1"/>
  <c r="K620" i="8" s="1"/>
  <c r="K621" i="8" s="1"/>
  <c r="K622" i="8" s="1"/>
  <c r="K623" i="8" s="1"/>
  <c r="K624" i="8" s="1"/>
  <c r="K625" i="8" s="1"/>
  <c r="K626" i="8" s="1"/>
  <c r="K627" i="8" s="1"/>
  <c r="K628" i="8" s="1"/>
  <c r="K629" i="8" s="1"/>
  <c r="K630" i="8" s="1"/>
  <c r="K631" i="8" s="1"/>
  <c r="K632" i="8" s="1"/>
  <c r="K633" i="8" s="1"/>
  <c r="K634" i="8" s="1"/>
  <c r="K635" i="8" s="1"/>
  <c r="K636" i="8" s="1"/>
  <c r="K637" i="8" s="1"/>
  <c r="K638" i="8" s="1"/>
  <c r="K639" i="8" s="1"/>
  <c r="K640" i="8" s="1"/>
  <c r="K641" i="8" s="1"/>
  <c r="K642" i="8" s="1"/>
  <c r="K643" i="8" s="1"/>
  <c r="K644" i="8" s="1"/>
  <c r="K645" i="8" s="1"/>
  <c r="K646" i="8" s="1"/>
  <c r="K647" i="8" s="1"/>
  <c r="K648" i="8" s="1"/>
  <c r="K649" i="8" s="1"/>
  <c r="K650" i="8" s="1"/>
  <c r="K651" i="8" s="1"/>
  <c r="K652" i="8" s="1"/>
  <c r="K653" i="8" s="1"/>
  <c r="K654" i="8" s="1"/>
  <c r="K655" i="8" s="1"/>
  <c r="K656" i="8" s="1"/>
  <c r="K657" i="8" s="1"/>
  <c r="K658" i="8" s="1"/>
  <c r="K659" i="8" s="1"/>
  <c r="K660" i="8" s="1"/>
  <c r="K661" i="8" s="1"/>
  <c r="K662" i="8" s="1"/>
  <c r="K663" i="8" s="1"/>
  <c r="K664" i="8" s="1"/>
  <c r="K665" i="8" s="1"/>
  <c r="K666" i="8" s="1"/>
  <c r="K667" i="8" s="1"/>
  <c r="K668" i="8" s="1"/>
  <c r="K669" i="8" s="1"/>
  <c r="K670" i="8" s="1"/>
  <c r="K671" i="8" s="1"/>
  <c r="K672" i="8" s="1"/>
  <c r="K673" i="8" s="1"/>
  <c r="K674" i="8" s="1"/>
  <c r="K675" i="8" s="1"/>
  <c r="K676" i="8" s="1"/>
  <c r="K677" i="8" s="1"/>
  <c r="K678" i="8" s="1"/>
  <c r="K679" i="8" s="1"/>
  <c r="K680" i="8" s="1"/>
  <c r="K681" i="8" s="1"/>
  <c r="K682" i="8" s="1"/>
  <c r="K683" i="8" s="1"/>
  <c r="K684" i="8" s="1"/>
  <c r="K685" i="8" s="1"/>
  <c r="K686" i="8" s="1"/>
  <c r="K687" i="8" s="1"/>
  <c r="K688" i="8" s="1"/>
  <c r="K689" i="8" s="1"/>
  <c r="K690" i="8" s="1"/>
  <c r="K691" i="8" s="1"/>
  <c r="K692" i="8" s="1"/>
  <c r="K693" i="8" s="1"/>
  <c r="K694" i="8" s="1"/>
  <c r="K695" i="8" s="1"/>
  <c r="K696" i="8" s="1"/>
  <c r="K697" i="8" s="1"/>
  <c r="K698" i="8" s="1"/>
  <c r="K699" i="8" s="1"/>
  <c r="K700" i="8" s="1"/>
  <c r="K701" i="8" s="1"/>
  <c r="K702" i="8" s="1"/>
  <c r="K703" i="8" s="1"/>
  <c r="K704" i="8" s="1"/>
  <c r="K705" i="8" s="1"/>
  <c r="K706" i="8" s="1"/>
  <c r="K707" i="8" s="1"/>
  <c r="K708" i="8" s="1"/>
  <c r="K709" i="8" s="1"/>
  <c r="K710" i="8" s="1"/>
  <c r="K711" i="8" s="1"/>
  <c r="K712" i="8" s="1"/>
  <c r="K713" i="8" s="1"/>
  <c r="K714" i="8" s="1"/>
  <c r="K715" i="8" s="1"/>
  <c r="K716" i="8" s="1"/>
  <c r="K717" i="8" s="1"/>
  <c r="K718" i="8" s="1"/>
  <c r="K719" i="8" s="1"/>
  <c r="K720" i="8" s="1"/>
  <c r="K721" i="8" s="1"/>
  <c r="K722" i="8" s="1"/>
  <c r="K723" i="8" s="1"/>
  <c r="K724" i="8" s="1"/>
  <c r="K725" i="8" s="1"/>
  <c r="K726" i="8" s="1"/>
  <c r="K727" i="8" s="1"/>
  <c r="K728" i="8" s="1"/>
  <c r="K729" i="8" s="1"/>
  <c r="K730" i="8" s="1"/>
  <c r="K731" i="8" s="1"/>
  <c r="K732" i="8" s="1"/>
  <c r="K733" i="8" s="1"/>
  <c r="K734" i="8" s="1"/>
  <c r="K735" i="8" s="1"/>
  <c r="K736" i="8" s="1"/>
  <c r="K737" i="8" s="1"/>
  <c r="K738" i="8" s="1"/>
  <c r="K739" i="8" s="1"/>
  <c r="K740" i="8" s="1"/>
  <c r="K741" i="8" s="1"/>
  <c r="K742" i="8" s="1"/>
  <c r="K743" i="8" s="1"/>
  <c r="K744" i="8" s="1"/>
  <c r="K745" i="8" s="1"/>
  <c r="K746" i="8" s="1"/>
  <c r="K747" i="8" s="1"/>
  <c r="K748" i="8" s="1"/>
  <c r="K749" i="8" s="1"/>
  <c r="K750" i="8" s="1"/>
  <c r="K751" i="8" s="1"/>
  <c r="K752" i="8" s="1"/>
  <c r="K753" i="8" s="1"/>
  <c r="K754" i="8" s="1"/>
  <c r="K755" i="8" s="1"/>
  <c r="K756" i="8" s="1"/>
  <c r="K757" i="8" s="1"/>
  <c r="K758" i="8" s="1"/>
  <c r="K759" i="8" s="1"/>
  <c r="K760" i="8" s="1"/>
  <c r="K761" i="8" s="1"/>
  <c r="K762" i="8" s="1"/>
  <c r="K763" i="8" s="1"/>
  <c r="K764" i="8" s="1"/>
  <c r="K765" i="8" s="1"/>
  <c r="K766" i="8" s="1"/>
  <c r="K767" i="8" s="1"/>
  <c r="K768" i="8" s="1"/>
  <c r="K769" i="8" s="1"/>
  <c r="K770" i="8" s="1"/>
  <c r="K771" i="8" s="1"/>
  <c r="K772" i="8" s="1"/>
  <c r="K773" i="8" s="1"/>
  <c r="K774" i="8" s="1"/>
  <c r="K775" i="8" s="1"/>
  <c r="K776" i="8" s="1"/>
  <c r="K777" i="8" s="1"/>
  <c r="K778" i="8" s="1"/>
  <c r="K779" i="8" s="1"/>
  <c r="K780" i="8" s="1"/>
  <c r="K781" i="8" s="1"/>
  <c r="K782" i="8" s="1"/>
  <c r="K783" i="8" s="1"/>
  <c r="K784" i="8" s="1"/>
  <c r="K785" i="8" s="1"/>
  <c r="K786" i="8" s="1"/>
  <c r="K787" i="8" s="1"/>
  <c r="K788" i="8" s="1"/>
  <c r="K789" i="8" s="1"/>
  <c r="K790" i="8" s="1"/>
  <c r="K791" i="8" s="1"/>
  <c r="K792" i="8" s="1"/>
  <c r="K793" i="8" s="1"/>
  <c r="K794" i="8" s="1"/>
  <c r="K795" i="8" s="1"/>
  <c r="K796" i="8" s="1"/>
  <c r="K797" i="8" s="1"/>
  <c r="K798" i="8" s="1"/>
  <c r="K799" i="8" s="1"/>
  <c r="K800" i="8" s="1"/>
  <c r="K801" i="8" s="1"/>
  <c r="K802" i="8" s="1"/>
  <c r="K803" i="8" s="1"/>
  <c r="K804" i="8" s="1"/>
  <c r="K805" i="8" s="1"/>
  <c r="K806" i="8" s="1"/>
  <c r="K807" i="8" s="1"/>
  <c r="K808" i="8" s="1"/>
  <c r="K809" i="8" s="1"/>
  <c r="K810" i="8" s="1"/>
  <c r="K811" i="8" s="1"/>
  <c r="K812" i="8" s="1"/>
  <c r="K813" i="8" s="1"/>
  <c r="K814" i="8" s="1"/>
  <c r="K815" i="8" s="1"/>
  <c r="K816" i="8" s="1"/>
  <c r="K817" i="8" s="1"/>
  <c r="K818" i="8" s="1"/>
  <c r="K819" i="8" s="1"/>
  <c r="K820" i="8" s="1"/>
  <c r="K821" i="8" s="1"/>
  <c r="K822" i="8" s="1"/>
  <c r="K823" i="8" s="1"/>
  <c r="K824" i="8" s="1"/>
  <c r="K825" i="8" s="1"/>
  <c r="K826" i="8" s="1"/>
  <c r="K827" i="8" s="1"/>
  <c r="K828" i="8" s="1"/>
  <c r="K829" i="8" s="1"/>
  <c r="K830" i="8" s="1"/>
  <c r="K831" i="8" s="1"/>
  <c r="K832" i="8" s="1"/>
  <c r="K833" i="8" s="1"/>
  <c r="K834" i="8" s="1"/>
  <c r="K835" i="8" s="1"/>
  <c r="K836" i="8" s="1"/>
  <c r="K837" i="8" s="1"/>
  <c r="K838" i="8" s="1"/>
  <c r="K839" i="8" s="1"/>
  <c r="K840" i="8" s="1"/>
  <c r="K841" i="8" s="1"/>
  <c r="K842" i="8" s="1"/>
  <c r="K843" i="8" s="1"/>
  <c r="K844" i="8" s="1"/>
  <c r="K845" i="8" s="1"/>
  <c r="K846" i="8" s="1"/>
  <c r="K847" i="8" s="1"/>
  <c r="K848" i="8" s="1"/>
  <c r="K849" i="8" s="1"/>
  <c r="K850" i="8" s="1"/>
  <c r="K851" i="8" s="1"/>
  <c r="K852" i="8" s="1"/>
  <c r="K853" i="8" s="1"/>
  <c r="K854" i="8" s="1"/>
  <c r="K855" i="8" s="1"/>
  <c r="K856" i="8" s="1"/>
  <c r="K857" i="8" s="1"/>
  <c r="K858" i="8" s="1"/>
  <c r="K859" i="8" s="1"/>
  <c r="K860" i="8" s="1"/>
  <c r="K861" i="8" s="1"/>
  <c r="K862" i="8" s="1"/>
  <c r="K863" i="8" s="1"/>
  <c r="K864" i="8" s="1"/>
  <c r="K865" i="8" s="1"/>
  <c r="K866" i="8" s="1"/>
  <c r="K867" i="8" s="1"/>
  <c r="K868" i="8" s="1"/>
  <c r="K869" i="8" s="1"/>
  <c r="K870" i="8" s="1"/>
  <c r="K871" i="8" s="1"/>
  <c r="K872" i="8" s="1"/>
  <c r="K873" i="8" s="1"/>
  <c r="K874" i="8" s="1"/>
  <c r="K875" i="8" s="1"/>
  <c r="K876" i="8" s="1"/>
  <c r="K877" i="8" s="1"/>
  <c r="K878" i="8" s="1"/>
  <c r="K879" i="8" s="1"/>
  <c r="K880" i="8" s="1"/>
  <c r="K881" i="8" s="1"/>
  <c r="K882" i="8" s="1"/>
  <c r="K883" i="8" s="1"/>
  <c r="K884" i="8" s="1"/>
  <c r="K885" i="8" s="1"/>
  <c r="K886" i="8" s="1"/>
  <c r="K887" i="8" s="1"/>
  <c r="K888" i="8" s="1"/>
  <c r="K889" i="8" s="1"/>
  <c r="K890" i="8" s="1"/>
  <c r="K891" i="8" s="1"/>
  <c r="K892" i="8" s="1"/>
  <c r="K893" i="8" s="1"/>
  <c r="K894" i="8" s="1"/>
  <c r="K895" i="8" s="1"/>
  <c r="K896" i="8" s="1"/>
  <c r="K897" i="8" s="1"/>
  <c r="K898" i="8" s="1"/>
  <c r="K899" i="8" s="1"/>
  <c r="K900" i="8" s="1"/>
  <c r="K901" i="8" s="1"/>
  <c r="K902" i="8" s="1"/>
  <c r="K903" i="8" s="1"/>
  <c r="K904" i="8" s="1"/>
  <c r="K905" i="8" s="1"/>
  <c r="K906" i="8" s="1"/>
  <c r="K907" i="8" s="1"/>
  <c r="K908" i="8" s="1"/>
  <c r="K909" i="8" s="1"/>
  <c r="K910" i="8" s="1"/>
  <c r="K911" i="8" s="1"/>
  <c r="K912" i="8" s="1"/>
  <c r="K913" i="8" s="1"/>
  <c r="K914" i="8" s="1"/>
  <c r="K915" i="8" s="1"/>
  <c r="K916" i="8" s="1"/>
  <c r="K917" i="8" s="1"/>
  <c r="K918" i="8" s="1"/>
  <c r="K919" i="8" s="1"/>
  <c r="K920" i="8" s="1"/>
  <c r="K921" i="8" s="1"/>
  <c r="K922" i="8" s="1"/>
  <c r="K923" i="8" s="1"/>
  <c r="K924" i="8" s="1"/>
  <c r="K925" i="8" s="1"/>
  <c r="K926" i="8" s="1"/>
  <c r="K927" i="8" s="1"/>
  <c r="K928" i="8" s="1"/>
  <c r="K929" i="8" s="1"/>
  <c r="K930" i="8" s="1"/>
  <c r="K931" i="8" s="1"/>
  <c r="K932" i="8" s="1"/>
  <c r="K933" i="8" s="1"/>
  <c r="K934" i="8" s="1"/>
  <c r="K935" i="8" s="1"/>
  <c r="K936" i="8" s="1"/>
  <c r="K937" i="8" s="1"/>
  <c r="K938" i="8" s="1"/>
  <c r="K939" i="8" s="1"/>
  <c r="K940" i="8" s="1"/>
  <c r="K941" i="8" s="1"/>
  <c r="K942" i="8" s="1"/>
  <c r="K943" i="8" s="1"/>
  <c r="K944" i="8" s="1"/>
  <c r="K945" i="8" s="1"/>
  <c r="K946" i="8" s="1"/>
  <c r="K947" i="8" s="1"/>
  <c r="K948" i="8" s="1"/>
  <c r="K949" i="8" s="1"/>
  <c r="K950" i="8" s="1"/>
  <c r="K951" i="8" s="1"/>
  <c r="K952" i="8" s="1"/>
  <c r="K953" i="8" s="1"/>
  <c r="K954" i="8" s="1"/>
  <c r="K955" i="8" s="1"/>
  <c r="K956" i="8" s="1"/>
  <c r="K957" i="8" s="1"/>
  <c r="K958" i="8" s="1"/>
  <c r="K959" i="8" s="1"/>
  <c r="K960" i="8" s="1"/>
  <c r="K961" i="8" s="1"/>
  <c r="K962" i="8" s="1"/>
  <c r="K963" i="8" s="1"/>
  <c r="K964" i="8" s="1"/>
  <c r="K965" i="8" s="1"/>
  <c r="K966" i="8" s="1"/>
  <c r="K967" i="8" s="1"/>
  <c r="K968" i="8" s="1"/>
  <c r="K969" i="8" s="1"/>
  <c r="K970" i="8" s="1"/>
  <c r="K971" i="8" s="1"/>
  <c r="K972" i="8" s="1"/>
  <c r="K973" i="8" s="1"/>
  <c r="K974" i="8" s="1"/>
  <c r="K975" i="8" s="1"/>
  <c r="K976" i="8" s="1"/>
  <c r="K977" i="8" s="1"/>
  <c r="K978" i="8" s="1"/>
  <c r="K979" i="8" s="1"/>
  <c r="K980" i="8" s="1"/>
  <c r="K981" i="8" s="1"/>
  <c r="K982" i="8" s="1"/>
  <c r="K983" i="8" s="1"/>
  <c r="K984" i="8" s="1"/>
  <c r="K985" i="8" s="1"/>
  <c r="K986" i="8" s="1"/>
  <c r="K987" i="8" s="1"/>
  <c r="K988" i="8" s="1"/>
  <c r="K989" i="8" s="1"/>
  <c r="K990" i="8" s="1"/>
  <c r="K991" i="8" s="1"/>
  <c r="K992" i="8" s="1"/>
  <c r="K993" i="8" s="1"/>
  <c r="K994" i="8" s="1"/>
  <c r="K995" i="8" s="1"/>
  <c r="K996" i="8" s="1"/>
  <c r="K997" i="8" s="1"/>
  <c r="K998" i="8" s="1"/>
  <c r="K999" i="8" s="1"/>
  <c r="K1000" i="8" s="1"/>
  <c r="K1001" i="8" s="1"/>
  <c r="K1002" i="8" s="1"/>
  <c r="K1003" i="8" s="1"/>
  <c r="K1004" i="8" s="1"/>
  <c r="K1005" i="8" s="1"/>
  <c r="K1006" i="8" s="1"/>
  <c r="K1007" i="8" s="1"/>
  <c r="K1008" i="8" s="1"/>
  <c r="K1009" i="8" s="1"/>
  <c r="K1010" i="8" s="1"/>
  <c r="K1011" i="8" s="1"/>
  <c r="K1012" i="8" s="1"/>
  <c r="K1013" i="8" s="1"/>
  <c r="K1014" i="8" s="1"/>
  <c r="K1015" i="8" s="1"/>
  <c r="K1016" i="8" s="1"/>
  <c r="K1017" i="8" s="1"/>
  <c r="K1018" i="8" s="1"/>
  <c r="K1019" i="8" s="1"/>
  <c r="K1020" i="8" s="1"/>
  <c r="K1021" i="8" s="1"/>
  <c r="K1022" i="8" s="1"/>
  <c r="K1023" i="8" s="1"/>
  <c r="K1024" i="8" s="1"/>
  <c r="K1025" i="8" s="1"/>
  <c r="K1026" i="8" s="1"/>
  <c r="K1027" i="8" s="1"/>
  <c r="K1028" i="8" s="1"/>
  <c r="K1029" i="8" s="1"/>
  <c r="K1030" i="8" s="1"/>
  <c r="K1031" i="8" s="1"/>
  <c r="K1032" i="8" s="1"/>
  <c r="K1033" i="8" s="1"/>
  <c r="K1034" i="8" s="1"/>
  <c r="K1035" i="8" s="1"/>
  <c r="K1036" i="8" s="1"/>
  <c r="K1037" i="8" s="1"/>
  <c r="K1038" i="8" s="1"/>
  <c r="K1039" i="8" s="1"/>
  <c r="K1040" i="8" s="1"/>
  <c r="K1041" i="8" s="1"/>
  <c r="K1042" i="8" s="1"/>
  <c r="K1043" i="8" s="1"/>
  <c r="K1044" i="8" s="1"/>
  <c r="K1045" i="8" s="1"/>
  <c r="K1046" i="8" s="1"/>
  <c r="K1047" i="8" s="1"/>
  <c r="K1048" i="8" s="1"/>
  <c r="K1049" i="8" s="1"/>
  <c r="K1050" i="8" s="1"/>
  <c r="K1051" i="8" s="1"/>
  <c r="K1052" i="8" s="1"/>
  <c r="K1053" i="8" s="1"/>
  <c r="K1054" i="8" s="1"/>
  <c r="K1055" i="8" s="1"/>
  <c r="K1056" i="8" s="1"/>
  <c r="K1057" i="8" s="1"/>
  <c r="K1058" i="8" s="1"/>
  <c r="K1059" i="8" s="1"/>
  <c r="K1060" i="8" s="1"/>
  <c r="K1061" i="8" s="1"/>
  <c r="K1062" i="8" s="1"/>
  <c r="K1063" i="8" s="1"/>
  <c r="K1064" i="8" s="1"/>
  <c r="K1065" i="8" s="1"/>
  <c r="K1066" i="8" s="1"/>
  <c r="K1067" i="8" s="1"/>
  <c r="K1068" i="8" s="1"/>
  <c r="K1069" i="8" s="1"/>
  <c r="K1070" i="8" s="1"/>
  <c r="K1071" i="8" s="1"/>
  <c r="K1072" i="8" s="1"/>
  <c r="K1073" i="8" s="1"/>
  <c r="K1074" i="8" s="1"/>
  <c r="K1075" i="8" s="1"/>
  <c r="K1076" i="8" s="1"/>
  <c r="K1077" i="8" s="1"/>
  <c r="K1078" i="8" s="1"/>
  <c r="K1079" i="8" s="1"/>
  <c r="K1080" i="8" s="1"/>
  <c r="K1081" i="8" s="1"/>
  <c r="K1082" i="8" s="1"/>
  <c r="K1083" i="8" s="1"/>
  <c r="K1084" i="8" s="1"/>
  <c r="K1085" i="8" s="1"/>
  <c r="K1086" i="8" s="1"/>
  <c r="K1087" i="8" s="1"/>
  <c r="K1088" i="8" s="1"/>
  <c r="K1089" i="8" s="1"/>
  <c r="K1090" i="8" s="1"/>
  <c r="K1091" i="8" s="1"/>
  <c r="K1092" i="8" s="1"/>
  <c r="K1093" i="8" s="1"/>
  <c r="K1094" i="8" s="1"/>
  <c r="K1095" i="8" s="1"/>
  <c r="K1096" i="8" s="1"/>
  <c r="K1097" i="8" s="1"/>
  <c r="K1098" i="8" s="1"/>
  <c r="K1099" i="8" s="1"/>
  <c r="K1100" i="8" s="1"/>
  <c r="K1101" i="8" s="1"/>
  <c r="K1102" i="8" s="1"/>
  <c r="K1103" i="8" s="1"/>
  <c r="K1104" i="8" s="1"/>
  <c r="K1105" i="8" s="1"/>
  <c r="K1106" i="8" s="1"/>
  <c r="K1107" i="8" s="1"/>
  <c r="K1108" i="8" s="1"/>
  <c r="K1109" i="8" s="1"/>
  <c r="K1110" i="8" s="1"/>
  <c r="K1111" i="8" s="1"/>
  <c r="K1112" i="8" s="1"/>
  <c r="K1113" i="8" s="1"/>
  <c r="K1114" i="8" s="1"/>
  <c r="K1115" i="8" s="1"/>
  <c r="K1116" i="8" s="1"/>
  <c r="K1117" i="8" s="1"/>
  <c r="K1118" i="8" s="1"/>
  <c r="K1119" i="8" s="1"/>
  <c r="K1120" i="8" s="1"/>
  <c r="K1121" i="8" s="1"/>
  <c r="K1122" i="8" s="1"/>
  <c r="K1123" i="8" s="1"/>
  <c r="K1124" i="8" s="1"/>
  <c r="K1125" i="8" s="1"/>
  <c r="K1126" i="8" s="1"/>
  <c r="K1127" i="8" s="1"/>
  <c r="K1128" i="8" s="1"/>
  <c r="K1129" i="8" s="1"/>
  <c r="K1130" i="8" s="1"/>
  <c r="K1131" i="8" s="1"/>
  <c r="K1132" i="8" s="1"/>
  <c r="K1133" i="8" s="1"/>
  <c r="K1134" i="8" s="1"/>
  <c r="K1135" i="8" s="1"/>
  <c r="K1136" i="8" s="1"/>
  <c r="K1137" i="8" s="1"/>
  <c r="K1138" i="8" s="1"/>
  <c r="K1139" i="8" s="1"/>
  <c r="K1140" i="8" s="1"/>
  <c r="K1141" i="8" s="1"/>
  <c r="K1142" i="8" s="1"/>
  <c r="K1143" i="8" s="1"/>
  <c r="K1144" i="8" s="1"/>
  <c r="K1145" i="8" s="1"/>
  <c r="K1146" i="8" s="1"/>
  <c r="K1147" i="8" s="1"/>
  <c r="K1148" i="8" s="1"/>
  <c r="K1149" i="8" s="1"/>
  <c r="K1150" i="8" s="1"/>
  <c r="K1151" i="8" s="1"/>
  <c r="K1152" i="8" s="1"/>
  <c r="K1153" i="8" s="1"/>
  <c r="K1154" i="8" s="1"/>
  <c r="K1155" i="8" s="1"/>
  <c r="K1156" i="8" s="1"/>
  <c r="K1157" i="8" s="1"/>
  <c r="K1158" i="8" s="1"/>
  <c r="K1159" i="8" s="1"/>
  <c r="K1160" i="8" s="1"/>
  <c r="K1161" i="8" s="1"/>
  <c r="K1162" i="8" s="1"/>
  <c r="K1163" i="8" s="1"/>
  <c r="K1164" i="8" s="1"/>
  <c r="K1165" i="8" s="1"/>
  <c r="K1166" i="8" s="1"/>
  <c r="K1167" i="8" s="1"/>
  <c r="K1168" i="8" s="1"/>
  <c r="K1169" i="8" s="1"/>
  <c r="K1170" i="8" s="1"/>
  <c r="K1171" i="8" s="1"/>
  <c r="K1172" i="8" s="1"/>
  <c r="K1173" i="8" s="1"/>
  <c r="K1174" i="8" s="1"/>
  <c r="K1175" i="8" s="1"/>
  <c r="K1176" i="8" s="1"/>
  <c r="K1177" i="8" s="1"/>
  <c r="K1178" i="8" s="1"/>
  <c r="K1179" i="8" s="1"/>
  <c r="K1180" i="8" s="1"/>
  <c r="K1181" i="8" s="1"/>
  <c r="K1182" i="8" s="1"/>
  <c r="K1183" i="8" s="1"/>
  <c r="K1184" i="8" s="1"/>
  <c r="K1185" i="8" s="1"/>
  <c r="K1186" i="8" s="1"/>
  <c r="K1187" i="8" s="1"/>
  <c r="K1188" i="8" s="1"/>
  <c r="K1189" i="8" s="1"/>
  <c r="K1190" i="8" s="1"/>
  <c r="K1191" i="8" s="1"/>
  <c r="K1192" i="8" s="1"/>
  <c r="K1193" i="8" s="1"/>
  <c r="K1194" i="8" s="1"/>
  <c r="K1195" i="8" s="1"/>
  <c r="K1196" i="8" s="1"/>
  <c r="K1197" i="8" s="1"/>
  <c r="K1198" i="8" s="1"/>
  <c r="K1199" i="8" s="1"/>
  <c r="K1200" i="8" s="1"/>
  <c r="K1201" i="8" s="1"/>
  <c r="K1202" i="8" s="1"/>
  <c r="K1203" i="8" s="1"/>
  <c r="K1204" i="8" s="1"/>
  <c r="K1205" i="8" s="1"/>
  <c r="K1206" i="8" s="1"/>
  <c r="K1207" i="8" s="1"/>
  <c r="K1208" i="8" s="1"/>
  <c r="K1209" i="8" s="1"/>
  <c r="K1210" i="8" s="1"/>
  <c r="K1211" i="8" s="1"/>
  <c r="K1212" i="8" s="1"/>
  <c r="K1213" i="8" s="1"/>
  <c r="K1214" i="8" s="1"/>
  <c r="K1215" i="8" s="1"/>
  <c r="K1216" i="8" s="1"/>
  <c r="K1217" i="8" s="1"/>
  <c r="K1218" i="8" s="1"/>
  <c r="K1219" i="8" s="1"/>
  <c r="K1220" i="8" s="1"/>
  <c r="K1221" i="8" s="1"/>
  <c r="K1222" i="8" s="1"/>
  <c r="K1223" i="8" s="1"/>
  <c r="K1224" i="8" s="1"/>
  <c r="K1225" i="8" s="1"/>
  <c r="K1226" i="8" s="1"/>
  <c r="K1227" i="8" s="1"/>
  <c r="K1228" i="8" s="1"/>
  <c r="K1229" i="8" s="1"/>
  <c r="K1230" i="8" s="1"/>
  <c r="K1231" i="8" s="1"/>
  <c r="K1232" i="8" s="1"/>
  <c r="K1233" i="8" s="1"/>
  <c r="K1234" i="8" s="1"/>
  <c r="K1235" i="8" s="1"/>
  <c r="K1236" i="8" s="1"/>
  <c r="K1237" i="8" s="1"/>
  <c r="K1238" i="8" s="1"/>
  <c r="K1239" i="8" s="1"/>
  <c r="K1240" i="8" s="1"/>
  <c r="K1241" i="8" s="1"/>
  <c r="K1242" i="8" s="1"/>
  <c r="K1243" i="8" s="1"/>
  <c r="K1244" i="8" s="1"/>
  <c r="K1245" i="8" s="1"/>
  <c r="K1246" i="8" s="1"/>
  <c r="K1247" i="8" s="1"/>
  <c r="K1248" i="8" s="1"/>
  <c r="K1249" i="8" s="1"/>
  <c r="K1250" i="8" s="1"/>
  <c r="K1251" i="8" s="1"/>
  <c r="K1252" i="8" s="1"/>
  <c r="K1253" i="8" s="1"/>
  <c r="K1254" i="8" s="1"/>
  <c r="K1255" i="8" s="1"/>
  <c r="K1256" i="8" s="1"/>
  <c r="K1257" i="8" s="1"/>
  <c r="K1258" i="8" s="1"/>
  <c r="K1259" i="8" s="1"/>
  <c r="K1260" i="8" s="1"/>
  <c r="K1261" i="8" s="1"/>
  <c r="K1262" i="8" s="1"/>
  <c r="K1263" i="8" s="1"/>
  <c r="K1264" i="8" s="1"/>
  <c r="K1265" i="8" s="1"/>
  <c r="K1266" i="8" s="1"/>
  <c r="K1267" i="8" s="1"/>
  <c r="K1268" i="8" s="1"/>
  <c r="K1269" i="8" s="1"/>
  <c r="K1270" i="8" s="1"/>
  <c r="K1271" i="8" s="1"/>
  <c r="K1272" i="8" s="1"/>
  <c r="K1273" i="8" s="1"/>
  <c r="K1274" i="8" s="1"/>
  <c r="K1275" i="8" s="1"/>
  <c r="K1276" i="8" s="1"/>
  <c r="K1277" i="8" s="1"/>
  <c r="K1278" i="8" s="1"/>
  <c r="K1279" i="8" s="1"/>
  <c r="K1280" i="8" s="1"/>
  <c r="K1281" i="8" s="1"/>
  <c r="K1282" i="8" s="1"/>
  <c r="K1283" i="8" s="1"/>
  <c r="K1284" i="8" s="1"/>
  <c r="K1285" i="8" s="1"/>
  <c r="K1286" i="8" s="1"/>
  <c r="K1287" i="8" s="1"/>
  <c r="K1288" i="8" s="1"/>
  <c r="K1289" i="8" s="1"/>
  <c r="K1290" i="8" s="1"/>
  <c r="K1291" i="8" s="1"/>
  <c r="K1292" i="8" s="1"/>
  <c r="K1293" i="8" s="1"/>
  <c r="K1294" i="8" s="1"/>
  <c r="K1295" i="8" s="1"/>
  <c r="K1296" i="8" s="1"/>
  <c r="K1297" i="8" s="1"/>
  <c r="K1298" i="8" s="1"/>
  <c r="K1299" i="8" s="1"/>
  <c r="K1300" i="8" s="1"/>
  <c r="K1301" i="8" s="1"/>
  <c r="K1302" i="8" s="1"/>
  <c r="K1303" i="8" s="1"/>
  <c r="K1304" i="8" s="1"/>
  <c r="K1305" i="8" s="1"/>
  <c r="K1306" i="8" s="1"/>
  <c r="K1307" i="8" s="1"/>
  <c r="K1308" i="8" s="1"/>
  <c r="K1309" i="8" s="1"/>
  <c r="K1310" i="8" s="1"/>
  <c r="K1311" i="8" s="1"/>
  <c r="K1312" i="8" s="1"/>
  <c r="K1313" i="8" s="1"/>
  <c r="K1314" i="8" s="1"/>
  <c r="K1315" i="8" s="1"/>
  <c r="K1316" i="8" s="1"/>
  <c r="K1317" i="8" s="1"/>
  <c r="K1318" i="8" s="1"/>
  <c r="K1319" i="8" s="1"/>
  <c r="K1320" i="8" s="1"/>
  <c r="K1321" i="8" s="1"/>
  <c r="K1322" i="8" s="1"/>
  <c r="K1323" i="8" s="1"/>
  <c r="K1324" i="8" s="1"/>
  <c r="K1325" i="8" s="1"/>
  <c r="K1326" i="8" s="1"/>
  <c r="K1327" i="8" s="1"/>
  <c r="K1328" i="8" s="1"/>
  <c r="K1329" i="8" s="1"/>
  <c r="K1330" i="8" s="1"/>
  <c r="K1331" i="8" s="1"/>
  <c r="K1332" i="8" s="1"/>
  <c r="K1333" i="8" s="1"/>
  <c r="K1334" i="8" s="1"/>
  <c r="K1335" i="8" s="1"/>
  <c r="K1336" i="8" s="1"/>
  <c r="K1337" i="8" s="1"/>
  <c r="K1338" i="8" s="1"/>
  <c r="K1339" i="8" s="1"/>
  <c r="K1340" i="8" s="1"/>
  <c r="K1341" i="8" s="1"/>
  <c r="K1342" i="8" s="1"/>
  <c r="K1343" i="8" s="1"/>
  <c r="K1344" i="8" s="1"/>
  <c r="K1345" i="8" s="1"/>
  <c r="K1346" i="8" s="1"/>
  <c r="K1347" i="8" s="1"/>
  <c r="K1348" i="8" s="1"/>
  <c r="K1349" i="8" s="1"/>
  <c r="K1350" i="8" s="1"/>
  <c r="K1351" i="8" s="1"/>
  <c r="K1352" i="8" s="1"/>
  <c r="K1353" i="8" s="1"/>
  <c r="K1354" i="8" s="1"/>
  <c r="K1355" i="8" s="1"/>
  <c r="K1356" i="8" s="1"/>
  <c r="K1357" i="8" s="1"/>
  <c r="K1358" i="8" s="1"/>
  <c r="K1359" i="8" s="1"/>
  <c r="K1360" i="8" s="1"/>
  <c r="K1361" i="8" s="1"/>
  <c r="K1362" i="8" s="1"/>
  <c r="K1363" i="8" s="1"/>
  <c r="K1364" i="8" s="1"/>
  <c r="K1365" i="8" s="1"/>
  <c r="K1366" i="8" s="1"/>
  <c r="K1367" i="8" s="1"/>
  <c r="K1368" i="8" s="1"/>
  <c r="K1369" i="8" s="1"/>
  <c r="K1370" i="8" s="1"/>
  <c r="K1371" i="8" s="1"/>
  <c r="K1372" i="8" s="1"/>
  <c r="K1373" i="8" s="1"/>
  <c r="K1374" i="8" s="1"/>
  <c r="K1375" i="8" s="1"/>
  <c r="K1376" i="8" s="1"/>
  <c r="K1377" i="8" s="1"/>
  <c r="K1378" i="8" s="1"/>
  <c r="K1379" i="8" s="1"/>
  <c r="K1380" i="8" s="1"/>
  <c r="K1381" i="8" s="1"/>
  <c r="K1382" i="8" s="1"/>
  <c r="K1383" i="8" s="1"/>
  <c r="K1384" i="8" s="1"/>
  <c r="K1385" i="8" s="1"/>
  <c r="K1386" i="8" s="1"/>
  <c r="K1387" i="8" s="1"/>
  <c r="K1388" i="8" s="1"/>
  <c r="K1389" i="8" s="1"/>
  <c r="K1390" i="8" s="1"/>
  <c r="K1391" i="8" s="1"/>
  <c r="K1392" i="8" s="1"/>
  <c r="K1393" i="8" s="1"/>
  <c r="K1394" i="8" s="1"/>
  <c r="K1395" i="8" s="1"/>
  <c r="K1396" i="8" s="1"/>
  <c r="K1397" i="8" s="1"/>
  <c r="K1398" i="8" s="1"/>
  <c r="K1399" i="8" s="1"/>
  <c r="K1400" i="8" s="1"/>
  <c r="K1401" i="8" s="1"/>
  <c r="K1402" i="8" s="1"/>
  <c r="K1403" i="8" s="1"/>
  <c r="K1404" i="8" s="1"/>
  <c r="K1405" i="8" s="1"/>
  <c r="K1406" i="8" s="1"/>
  <c r="K1407" i="8" s="1"/>
  <c r="K1408" i="8" s="1"/>
  <c r="K1409" i="8" s="1"/>
  <c r="K1410" i="8" s="1"/>
  <c r="K1411" i="8" s="1"/>
  <c r="K1412" i="8" s="1"/>
  <c r="K1413" i="8" s="1"/>
  <c r="K1414" i="8" s="1"/>
  <c r="K1415" i="8" s="1"/>
  <c r="K1416" i="8" s="1"/>
  <c r="K1417" i="8" s="1"/>
  <c r="K1418" i="8" s="1"/>
  <c r="K1419" i="8" s="1"/>
  <c r="K1420" i="8" s="1"/>
  <c r="K1421" i="8" s="1"/>
  <c r="K1422" i="8" s="1"/>
  <c r="K1423" i="8" s="1"/>
  <c r="K1424" i="8" s="1"/>
  <c r="K1425" i="8" s="1"/>
  <c r="K1426" i="8" s="1"/>
  <c r="K1427" i="8" s="1"/>
  <c r="K1428" i="8" s="1"/>
  <c r="K1429" i="8" s="1"/>
  <c r="K1430" i="8" s="1"/>
  <c r="K1431" i="8" s="1"/>
  <c r="K1432" i="8" s="1"/>
  <c r="K1433" i="8" s="1"/>
  <c r="K1434" i="8" s="1"/>
  <c r="K1435" i="8" s="1"/>
  <c r="K1436" i="8" s="1"/>
  <c r="K1437" i="8" s="1"/>
  <c r="K1438" i="8" s="1"/>
  <c r="K1439" i="8" s="1"/>
  <c r="K1440" i="8" s="1"/>
  <c r="K1441" i="8" s="1"/>
  <c r="K1442" i="8" s="1"/>
  <c r="K1443" i="8" s="1"/>
  <c r="K1444" i="8" s="1"/>
  <c r="K1445" i="8" s="1"/>
  <c r="K1446" i="8" s="1"/>
  <c r="K1447" i="8" s="1"/>
  <c r="K1448" i="8" s="1"/>
  <c r="K1449" i="8" s="1"/>
  <c r="K1450" i="8" s="1"/>
  <c r="K1451" i="8" s="1"/>
  <c r="K1452" i="8" s="1"/>
  <c r="K1453" i="8" s="1"/>
  <c r="K1454" i="8" s="1"/>
  <c r="K1455" i="8" s="1"/>
  <c r="K1456" i="8" s="1"/>
  <c r="K1457" i="8" s="1"/>
  <c r="K1458" i="8" s="1"/>
  <c r="K1459" i="8" s="1"/>
  <c r="K1460" i="8" s="1"/>
  <c r="K1461" i="8" s="1"/>
  <c r="K1462" i="8" s="1"/>
  <c r="K1463" i="8" s="1"/>
  <c r="K1464" i="8" s="1"/>
  <c r="K1465" i="8" s="1"/>
  <c r="K1466" i="8" s="1"/>
  <c r="K1467" i="8" s="1"/>
  <c r="K1468" i="8" s="1"/>
  <c r="K1469" i="8" s="1"/>
  <c r="K1470" i="8" s="1"/>
  <c r="K1471" i="8" s="1"/>
  <c r="K1472" i="8" s="1"/>
  <c r="K1473" i="8" s="1"/>
  <c r="K1474" i="8" s="1"/>
  <c r="K1475" i="8" s="1"/>
  <c r="K1476" i="8" s="1"/>
  <c r="K1477" i="8" s="1"/>
  <c r="K1478" i="8" s="1"/>
  <c r="K1479" i="8" s="1"/>
  <c r="K1480" i="8" s="1"/>
  <c r="K1481" i="8" s="1"/>
  <c r="K1482" i="8" s="1"/>
  <c r="K1483" i="8" s="1"/>
  <c r="K1484" i="8" s="1"/>
  <c r="K1485" i="8" s="1"/>
  <c r="K1486" i="8" s="1"/>
  <c r="K1487" i="8" s="1"/>
  <c r="K1488" i="8" s="1"/>
  <c r="K1489" i="8" s="1"/>
  <c r="K1490" i="8" s="1"/>
  <c r="K1491" i="8" s="1"/>
  <c r="K1492" i="8" s="1"/>
  <c r="K1493" i="8" s="1"/>
  <c r="K1494" i="8" s="1"/>
  <c r="K1495" i="8" s="1"/>
  <c r="K1496" i="8" s="1"/>
  <c r="K1497" i="8" s="1"/>
  <c r="K1498" i="8" s="1"/>
  <c r="K1499" i="8" s="1"/>
  <c r="K1500" i="8" s="1"/>
  <c r="K1501" i="8" s="1"/>
  <c r="K1502" i="8" s="1"/>
  <c r="K1503" i="8" s="1"/>
  <c r="K1504" i="8" s="1"/>
  <c r="K1505" i="8" s="1"/>
  <c r="K1506" i="8" s="1"/>
  <c r="K1507" i="8" s="1"/>
  <c r="K1508" i="8" s="1"/>
  <c r="K1509" i="8" s="1"/>
  <c r="K1510" i="8" s="1"/>
  <c r="K1511" i="8" s="1"/>
  <c r="K1512" i="8" s="1"/>
  <c r="K1513" i="8" s="1"/>
  <c r="K1514" i="8" s="1"/>
  <c r="K1515" i="8" s="1"/>
  <c r="K1516" i="8" s="1"/>
  <c r="K1517" i="8" s="1"/>
  <c r="K1518" i="8" s="1"/>
  <c r="K1519" i="8" s="1"/>
  <c r="K1520" i="8" s="1"/>
  <c r="K1521" i="8" s="1"/>
  <c r="K1522" i="8" s="1"/>
  <c r="K1523" i="8" s="1"/>
  <c r="K1524" i="8" s="1"/>
  <c r="K1525" i="8" s="1"/>
  <c r="K1526" i="8" s="1"/>
  <c r="K1527" i="8" s="1"/>
  <c r="K1528" i="8" s="1"/>
  <c r="K1529" i="8" s="1"/>
  <c r="K1530" i="8" s="1"/>
  <c r="K1531" i="8" s="1"/>
  <c r="K1532" i="8" s="1"/>
  <c r="K1533" i="8" s="1"/>
  <c r="K1534" i="8" s="1"/>
  <c r="K1535" i="8" s="1"/>
  <c r="K1536" i="8" s="1"/>
  <c r="K1537" i="8" s="1"/>
  <c r="K1538" i="8" s="1"/>
  <c r="K1539" i="8" s="1"/>
  <c r="K1540" i="8" s="1"/>
  <c r="K1541" i="8" s="1"/>
  <c r="K1542" i="8" s="1"/>
  <c r="K1543" i="8" s="1"/>
  <c r="K1544" i="8" s="1"/>
  <c r="K1545" i="8" s="1"/>
  <c r="K1546" i="8" s="1"/>
  <c r="K1547" i="8" s="1"/>
  <c r="K1548" i="8" s="1"/>
  <c r="K1549" i="8" s="1"/>
  <c r="K1550" i="8" s="1"/>
  <c r="K1551" i="8" s="1"/>
  <c r="K1552" i="8" s="1"/>
  <c r="K1553" i="8" s="1"/>
  <c r="K1554" i="8" s="1"/>
  <c r="K1555" i="8" s="1"/>
  <c r="K1556" i="8" s="1"/>
  <c r="K1557" i="8" s="1"/>
  <c r="K1558" i="8" s="1"/>
  <c r="K1559" i="8" s="1"/>
  <c r="K1560" i="8" s="1"/>
  <c r="K1561" i="8" s="1"/>
  <c r="K1562" i="8" s="1"/>
  <c r="K1563" i="8" s="1"/>
  <c r="K1564" i="8" s="1"/>
  <c r="K1565" i="8" s="1"/>
  <c r="K1566" i="8" s="1"/>
  <c r="K1567" i="8" s="1"/>
  <c r="K1568" i="8" s="1"/>
  <c r="K1569" i="8" s="1"/>
  <c r="K1570" i="8" s="1"/>
  <c r="K1571" i="8" s="1"/>
  <c r="K1572" i="8" s="1"/>
  <c r="K1573" i="8" s="1"/>
  <c r="K1574" i="8" s="1"/>
  <c r="K1575" i="8" s="1"/>
  <c r="K1576" i="8" s="1"/>
  <c r="K1577" i="8" s="1"/>
  <c r="K1578" i="8" s="1"/>
  <c r="K1579" i="8" s="1"/>
  <c r="K1580" i="8" s="1"/>
  <c r="K1581" i="8" s="1"/>
  <c r="K1582" i="8" s="1"/>
  <c r="K1583" i="8" s="1"/>
  <c r="K1584" i="8" s="1"/>
  <c r="K1585" i="8" s="1"/>
  <c r="K1586" i="8" s="1"/>
  <c r="K1587" i="8" s="1"/>
  <c r="K1588" i="8" s="1"/>
  <c r="K1589" i="8" s="1"/>
  <c r="K1590" i="8" s="1"/>
  <c r="K1591" i="8" s="1"/>
  <c r="K1592" i="8" s="1"/>
  <c r="K1593" i="8" s="1"/>
  <c r="K1594" i="8" s="1"/>
  <c r="K1595" i="8" s="1"/>
  <c r="K1596" i="8" s="1"/>
  <c r="K1597" i="8" s="1"/>
  <c r="K1598" i="8" s="1"/>
  <c r="K1599" i="8" s="1"/>
  <c r="K1600" i="8" s="1"/>
  <c r="K1601" i="8" s="1"/>
  <c r="K1602" i="8" s="1"/>
  <c r="K1603" i="8" s="1"/>
  <c r="K1604" i="8" s="1"/>
  <c r="K1605" i="8" s="1"/>
  <c r="K1606" i="8" s="1"/>
  <c r="K1607" i="8" s="1"/>
  <c r="K1608" i="8" s="1"/>
  <c r="K1609" i="8" s="1"/>
  <c r="K1610" i="8" s="1"/>
  <c r="K1611" i="8" s="1"/>
  <c r="K1612" i="8" s="1"/>
  <c r="K1613" i="8" s="1"/>
  <c r="K1614" i="8" s="1"/>
  <c r="K1615" i="8" s="1"/>
  <c r="K1616" i="8" s="1"/>
  <c r="K1617" i="8" s="1"/>
  <c r="K1618" i="8" s="1"/>
  <c r="K1619" i="8" s="1"/>
  <c r="K1620" i="8" s="1"/>
  <c r="K1621" i="8" s="1"/>
  <c r="K1622" i="8" s="1"/>
  <c r="K1623" i="8" s="1"/>
  <c r="K1624" i="8" s="1"/>
  <c r="K1625" i="8" s="1"/>
  <c r="K1626" i="8" s="1"/>
  <c r="K1627" i="8" s="1"/>
  <c r="K1628" i="8" s="1"/>
  <c r="K1629" i="8" s="1"/>
  <c r="K1630" i="8" s="1"/>
  <c r="K1631" i="8" s="1"/>
  <c r="K1632" i="8" s="1"/>
  <c r="K1633" i="8" s="1"/>
  <c r="K1634" i="8" s="1"/>
  <c r="K1635" i="8" s="1"/>
  <c r="K1636" i="8" s="1"/>
  <c r="K1637" i="8" s="1"/>
  <c r="K1638" i="8" s="1"/>
  <c r="K1639" i="8" s="1"/>
  <c r="K1640" i="8" s="1"/>
  <c r="K1641" i="8" s="1"/>
  <c r="K1642" i="8" s="1"/>
  <c r="K1643" i="8" s="1"/>
  <c r="K1644" i="8" s="1"/>
  <c r="K1645" i="8" s="1"/>
  <c r="K1646" i="8" s="1"/>
  <c r="K1647" i="8" s="1"/>
  <c r="K1648" i="8" s="1"/>
  <c r="K1649" i="8" s="1"/>
  <c r="K1650" i="8" s="1"/>
  <c r="K1651" i="8" s="1"/>
  <c r="K1652" i="8" s="1"/>
  <c r="K1653" i="8" s="1"/>
  <c r="K1654" i="8" s="1"/>
  <c r="K1655" i="8" s="1"/>
  <c r="K1656" i="8" s="1"/>
  <c r="K1657" i="8" s="1"/>
  <c r="K1658" i="8" s="1"/>
  <c r="K1659" i="8" s="1"/>
  <c r="K1660" i="8" s="1"/>
  <c r="K1661" i="8" s="1"/>
  <c r="K1662" i="8" s="1"/>
  <c r="K1663" i="8" s="1"/>
  <c r="K1664" i="8" s="1"/>
  <c r="K1665" i="8" s="1"/>
  <c r="K1666" i="8" s="1"/>
  <c r="K1667" i="8" s="1"/>
  <c r="K1668" i="8" s="1"/>
  <c r="K1669" i="8" s="1"/>
  <c r="K1670" i="8" s="1"/>
  <c r="K1671" i="8" s="1"/>
  <c r="K1672" i="8" s="1"/>
  <c r="K1673" i="8" s="1"/>
  <c r="K1674" i="8" s="1"/>
  <c r="K1675" i="8" s="1"/>
  <c r="K1676" i="8" s="1"/>
  <c r="K1677" i="8" s="1"/>
  <c r="K1678" i="8" s="1"/>
  <c r="K1679" i="8" s="1"/>
  <c r="K1680" i="8" s="1"/>
  <c r="K1681" i="8" s="1"/>
  <c r="K1682" i="8" s="1"/>
  <c r="K1683" i="8" s="1"/>
  <c r="K1684" i="8" s="1"/>
  <c r="K1685" i="8" s="1"/>
  <c r="K1686" i="8" s="1"/>
  <c r="K1687" i="8" s="1"/>
  <c r="K1688" i="8" s="1"/>
  <c r="K1689" i="8" s="1"/>
  <c r="K1690" i="8" s="1"/>
  <c r="K1691" i="8" s="1"/>
  <c r="K1692" i="8" s="1"/>
  <c r="K1693" i="8" s="1"/>
  <c r="K1694" i="8" s="1"/>
  <c r="K1695" i="8" s="1"/>
  <c r="K1696" i="8" s="1"/>
  <c r="K1697" i="8" s="1"/>
  <c r="K1698" i="8" s="1"/>
  <c r="K1699" i="8" s="1"/>
  <c r="K1700" i="8" s="1"/>
  <c r="K1701" i="8" s="1"/>
  <c r="K1702" i="8" s="1"/>
  <c r="K1703" i="8" s="1"/>
  <c r="K1704" i="8" s="1"/>
  <c r="K1705" i="8" s="1"/>
  <c r="K1706" i="8" s="1"/>
  <c r="K1707" i="8" s="1"/>
  <c r="K1708" i="8" s="1"/>
  <c r="K1709" i="8" s="1"/>
  <c r="K1710" i="8" s="1"/>
  <c r="K1711" i="8" s="1"/>
  <c r="K1712" i="8" s="1"/>
  <c r="K1713" i="8" s="1"/>
  <c r="K1714" i="8" s="1"/>
  <c r="K1715" i="8" s="1"/>
  <c r="K1716" i="8" s="1"/>
  <c r="K1717" i="8" s="1"/>
  <c r="K1718" i="8" s="1"/>
  <c r="K1719" i="8" s="1"/>
  <c r="K1720" i="8" s="1"/>
  <c r="K1721" i="8" s="1"/>
  <c r="K1722" i="8" s="1"/>
  <c r="K1723" i="8" s="1"/>
  <c r="K1724" i="8" s="1"/>
  <c r="K1725" i="8" s="1"/>
  <c r="K1726" i="8" s="1"/>
  <c r="K1727" i="8" s="1"/>
  <c r="K1728" i="8" s="1"/>
  <c r="K1729" i="8" s="1"/>
  <c r="K1730" i="8" s="1"/>
  <c r="K1731" i="8" s="1"/>
  <c r="K1732" i="8" s="1"/>
  <c r="K1733" i="8" s="1"/>
  <c r="K1734" i="8" s="1"/>
  <c r="K1735" i="8" s="1"/>
  <c r="K1736" i="8" s="1"/>
  <c r="K1737" i="8" s="1"/>
  <c r="K1738" i="8" s="1"/>
  <c r="K1739" i="8" s="1"/>
  <c r="K1740" i="8" s="1"/>
  <c r="K1741" i="8" s="1"/>
  <c r="K1742" i="8" s="1"/>
  <c r="K1743" i="8" s="1"/>
  <c r="K1744" i="8" s="1"/>
  <c r="K1745" i="8" s="1"/>
  <c r="K1746" i="8" s="1"/>
  <c r="K1747" i="8" s="1"/>
  <c r="K1748" i="8" s="1"/>
  <c r="K1749" i="8" s="1"/>
  <c r="K1750" i="8" s="1"/>
  <c r="K1751" i="8" s="1"/>
  <c r="K1752" i="8" s="1"/>
  <c r="K1753" i="8" s="1"/>
  <c r="K1754" i="8" s="1"/>
  <c r="K1755" i="8" s="1"/>
  <c r="K1756" i="8" s="1"/>
  <c r="K1757" i="8" s="1"/>
  <c r="K1758" i="8" s="1"/>
  <c r="K1759" i="8" s="1"/>
  <c r="K1760" i="8" s="1"/>
  <c r="K1761" i="8" s="1"/>
  <c r="K1762" i="8" s="1"/>
  <c r="K1763" i="8" s="1"/>
  <c r="K1764" i="8" s="1"/>
  <c r="K1765" i="8" s="1"/>
  <c r="K1766" i="8" s="1"/>
  <c r="K1767" i="8" s="1"/>
  <c r="K1768" i="8" s="1"/>
  <c r="K1769" i="8" s="1"/>
  <c r="K1770" i="8" s="1"/>
  <c r="K1771" i="8" s="1"/>
  <c r="K1772" i="8" s="1"/>
  <c r="K1773" i="8" s="1"/>
  <c r="K1774" i="8" s="1"/>
  <c r="K1775" i="8" s="1"/>
  <c r="K1776" i="8" s="1"/>
  <c r="K1777" i="8" s="1"/>
  <c r="K1778" i="8" s="1"/>
  <c r="K1779" i="8" s="1"/>
  <c r="K1780" i="8" s="1"/>
  <c r="K1781" i="8" s="1"/>
  <c r="K1782" i="8" s="1"/>
  <c r="K1783" i="8" s="1"/>
  <c r="K1784" i="8" s="1"/>
  <c r="K1785" i="8" s="1"/>
  <c r="K1786" i="8" s="1"/>
  <c r="K1787" i="8" s="1"/>
  <c r="K1788" i="8" s="1"/>
  <c r="K1789" i="8" s="1"/>
  <c r="K1790" i="8" s="1"/>
  <c r="K1791" i="8" s="1"/>
  <c r="K1792" i="8" s="1"/>
  <c r="K1793" i="8" s="1"/>
  <c r="K1794" i="8" s="1"/>
  <c r="K1795" i="8" s="1"/>
  <c r="K1796" i="8" s="1"/>
  <c r="K1797" i="8" s="1"/>
  <c r="K1798" i="8" s="1"/>
  <c r="K1799" i="8" s="1"/>
  <c r="K1800" i="8" s="1"/>
  <c r="K1801" i="8" s="1"/>
  <c r="K1802" i="8" s="1"/>
  <c r="K1803" i="8" s="1"/>
  <c r="K1804" i="8" s="1"/>
  <c r="K1805" i="8" s="1"/>
  <c r="K1806" i="8" s="1"/>
  <c r="K1807" i="8" s="1"/>
  <c r="K1808" i="8" s="1"/>
  <c r="K1809" i="8" s="1"/>
  <c r="K1810" i="8" s="1"/>
  <c r="K1811" i="8" s="1"/>
  <c r="K1812" i="8" s="1"/>
  <c r="K1813" i="8" s="1"/>
  <c r="K1814" i="8" s="1"/>
  <c r="K1815" i="8" s="1"/>
  <c r="K1816" i="8" s="1"/>
  <c r="K1817" i="8" s="1"/>
  <c r="K1818" i="8" s="1"/>
  <c r="K1819" i="8" s="1"/>
  <c r="K1820" i="8" s="1"/>
  <c r="K1821" i="8" s="1"/>
  <c r="K1822" i="8" s="1"/>
  <c r="K1823" i="8" s="1"/>
  <c r="K1824" i="8" s="1"/>
  <c r="K1825" i="8" s="1"/>
  <c r="K1826" i="8" s="1"/>
  <c r="K1827" i="8" s="1"/>
  <c r="K1828" i="8" s="1"/>
  <c r="K1829" i="8" s="1"/>
  <c r="K1830" i="8" s="1"/>
  <c r="K1831" i="8" s="1"/>
  <c r="K1832" i="8" s="1"/>
  <c r="K1833" i="8" s="1"/>
  <c r="K1834" i="8" s="1"/>
  <c r="K1835" i="8" s="1"/>
  <c r="K1836" i="8" s="1"/>
  <c r="K1837" i="8" s="1"/>
  <c r="K1838" i="8" s="1"/>
  <c r="K1839" i="8" s="1"/>
  <c r="K1840" i="8" s="1"/>
  <c r="K1841" i="8" s="1"/>
  <c r="K1842" i="8" s="1"/>
  <c r="K1843" i="8" s="1"/>
  <c r="K1844" i="8" s="1"/>
  <c r="K1845" i="8" s="1"/>
  <c r="K1846" i="8" s="1"/>
  <c r="K1847" i="8" s="1"/>
  <c r="K1848" i="8" s="1"/>
  <c r="K1849" i="8" s="1"/>
  <c r="K1850" i="8" s="1"/>
  <c r="K1851" i="8" s="1"/>
  <c r="K1852" i="8" s="1"/>
  <c r="K1853" i="8" s="1"/>
  <c r="K1854" i="8" s="1"/>
  <c r="K1855" i="8" s="1"/>
  <c r="K1856" i="8" s="1"/>
  <c r="K1857" i="8" s="1"/>
  <c r="K1858" i="8" s="1"/>
  <c r="K1859" i="8" s="1"/>
  <c r="K1860" i="8" s="1"/>
  <c r="K1861" i="8" s="1"/>
  <c r="K1862" i="8" s="1"/>
  <c r="K1863" i="8" s="1"/>
  <c r="K1864" i="8" s="1"/>
  <c r="K1865" i="8" s="1"/>
  <c r="K1866" i="8" s="1"/>
  <c r="K1867" i="8" s="1"/>
  <c r="K1868" i="8" s="1"/>
  <c r="K1869" i="8" s="1"/>
  <c r="K1870" i="8" s="1"/>
  <c r="K1871" i="8" s="1"/>
  <c r="K1872" i="8" s="1"/>
  <c r="K1873" i="8" s="1"/>
  <c r="K1874" i="8" s="1"/>
  <c r="K1875" i="8" s="1"/>
  <c r="K1876" i="8" s="1"/>
  <c r="K1877" i="8" s="1"/>
  <c r="K1878" i="8" s="1"/>
  <c r="K1879" i="8" s="1"/>
  <c r="K1880" i="8" s="1"/>
  <c r="K1881" i="8" s="1"/>
  <c r="K1882" i="8" s="1"/>
  <c r="K1883" i="8" s="1"/>
  <c r="K1884" i="8" s="1"/>
  <c r="K1885" i="8" s="1"/>
  <c r="K1886" i="8" s="1"/>
  <c r="K1887" i="8" s="1"/>
  <c r="K1888" i="8" s="1"/>
  <c r="K1889" i="8" s="1"/>
  <c r="K1890" i="8" s="1"/>
  <c r="K1891" i="8" s="1"/>
  <c r="K1892" i="8" s="1"/>
  <c r="K1893" i="8" s="1"/>
  <c r="K1894" i="8" s="1"/>
  <c r="K1895" i="8" s="1"/>
  <c r="K1896" i="8" s="1"/>
  <c r="K1897" i="8" s="1"/>
  <c r="K1898" i="8" s="1"/>
  <c r="K1899" i="8" s="1"/>
  <c r="K1900" i="8" s="1"/>
  <c r="K1901" i="8" s="1"/>
  <c r="K1902" i="8" s="1"/>
  <c r="K1903" i="8" s="1"/>
  <c r="K1904" i="8" s="1"/>
  <c r="K1905" i="8" s="1"/>
  <c r="K1906" i="8" s="1"/>
  <c r="K1907" i="8" s="1"/>
  <c r="K1908" i="8" s="1"/>
  <c r="K1909" i="8" s="1"/>
  <c r="K1910" i="8" s="1"/>
  <c r="K1911" i="8" s="1"/>
  <c r="K1912" i="8" s="1"/>
  <c r="K1913" i="8" s="1"/>
  <c r="K1914" i="8" s="1"/>
  <c r="K1915" i="8" s="1"/>
  <c r="K1916" i="8" s="1"/>
  <c r="K1917" i="8" s="1"/>
  <c r="K1918" i="8" s="1"/>
  <c r="K1919" i="8" s="1"/>
  <c r="K1920" i="8" s="1"/>
  <c r="K1921" i="8" s="1"/>
  <c r="K1922" i="8" s="1"/>
  <c r="K1923" i="8" s="1"/>
  <c r="K1924" i="8" s="1"/>
  <c r="K1925" i="8" s="1"/>
  <c r="K1926" i="8" s="1"/>
  <c r="K1927" i="8" s="1"/>
  <c r="K1928" i="8" s="1"/>
  <c r="K1929" i="8" s="1"/>
  <c r="K1930" i="8" s="1"/>
  <c r="K1931" i="8" s="1"/>
  <c r="K1932" i="8" s="1"/>
  <c r="K1933" i="8" s="1"/>
  <c r="K1934" i="8" s="1"/>
  <c r="K1935" i="8" s="1"/>
  <c r="K1936" i="8" s="1"/>
  <c r="K1937" i="8" s="1"/>
  <c r="K1938" i="8" s="1"/>
  <c r="K1939" i="8" s="1"/>
  <c r="K1940" i="8" s="1"/>
  <c r="K1941" i="8" s="1"/>
  <c r="K1942" i="8" s="1"/>
  <c r="K1943" i="8" s="1"/>
  <c r="K1944" i="8" s="1"/>
  <c r="K1945" i="8" s="1"/>
  <c r="K1946" i="8" s="1"/>
  <c r="K1947" i="8" s="1"/>
  <c r="K1948" i="8" s="1"/>
  <c r="K1949" i="8" s="1"/>
  <c r="K1950" i="8" s="1"/>
  <c r="K1951" i="8" s="1"/>
  <c r="K1952" i="8" s="1"/>
  <c r="K1953" i="8" s="1"/>
  <c r="K1954" i="8" s="1"/>
  <c r="K1955" i="8" s="1"/>
  <c r="K1956" i="8" s="1"/>
  <c r="K1957" i="8" s="1"/>
  <c r="K1958" i="8" s="1"/>
  <c r="K1959" i="8" s="1"/>
  <c r="K1960" i="8" s="1"/>
  <c r="K1961" i="8" s="1"/>
  <c r="K1962" i="8" s="1"/>
  <c r="K1963" i="8" s="1"/>
  <c r="K1964" i="8" s="1"/>
  <c r="K1965" i="8" s="1"/>
  <c r="K1966" i="8" s="1"/>
  <c r="K1967" i="8" s="1"/>
  <c r="K1968" i="8" s="1"/>
  <c r="K1969" i="8" s="1"/>
  <c r="K1970" i="8" s="1"/>
  <c r="K1971" i="8" s="1"/>
  <c r="K1972" i="8" s="1"/>
  <c r="K1973" i="8" s="1"/>
  <c r="K1974" i="8" s="1"/>
  <c r="K1975" i="8" s="1"/>
  <c r="K1976" i="8" s="1"/>
  <c r="K1977" i="8" s="1"/>
  <c r="K1978" i="8" s="1"/>
  <c r="K1979" i="8" s="1"/>
  <c r="K1980" i="8" s="1"/>
  <c r="K1981" i="8" s="1"/>
  <c r="K1982" i="8" s="1"/>
  <c r="K1983" i="8" s="1"/>
  <c r="K1984" i="8" s="1"/>
  <c r="K1985" i="8" s="1"/>
  <c r="K1986" i="8" s="1"/>
  <c r="K1987" i="8" s="1"/>
  <c r="K1988" i="8" s="1"/>
  <c r="K1989" i="8" s="1"/>
  <c r="K1990" i="8" s="1"/>
  <c r="K1991" i="8" s="1"/>
  <c r="K1992" i="8" s="1"/>
  <c r="K1993" i="8" s="1"/>
  <c r="K1994" i="8" s="1"/>
  <c r="K1995" i="8" s="1"/>
  <c r="K1996" i="8" s="1"/>
  <c r="K1997" i="8" s="1"/>
  <c r="K1998" i="8" s="1"/>
  <c r="K1999" i="8" s="1"/>
  <c r="K2000" i="8" s="1"/>
  <c r="K2001" i="8" s="1"/>
  <c r="K2002" i="8" s="1"/>
  <c r="K2003" i="8" s="1"/>
  <c r="K2004" i="8" s="1"/>
  <c r="K2005" i="8" s="1"/>
  <c r="K2006" i="8" s="1"/>
  <c r="K2007" i="8" s="1"/>
  <c r="K2008" i="8" s="1"/>
  <c r="K2009" i="8" s="1"/>
  <c r="K2010" i="8" s="1"/>
  <c r="K2011" i="8" s="1"/>
  <c r="K2012" i="8" s="1"/>
  <c r="K2013" i="8" s="1"/>
  <c r="K2014" i="8" s="1"/>
  <c r="K2015" i="8" s="1"/>
  <c r="K2016" i="8" s="1"/>
  <c r="K2017" i="8" s="1"/>
  <c r="K2018" i="8" s="1"/>
  <c r="K2019" i="8" s="1"/>
  <c r="K2020" i="8" s="1"/>
  <c r="K2021" i="8" s="1"/>
  <c r="K2022" i="8" s="1"/>
  <c r="K2023" i="8" s="1"/>
  <c r="K2024" i="8" s="1"/>
  <c r="K2025" i="8" s="1"/>
  <c r="K2026" i="8" s="1"/>
  <c r="K2027" i="8" s="1"/>
  <c r="K2028" i="8" s="1"/>
  <c r="K2029" i="8" s="1"/>
  <c r="K2030" i="8" s="1"/>
  <c r="K2031" i="8" s="1"/>
  <c r="K2032" i="8" s="1"/>
  <c r="K2033" i="8" s="1"/>
  <c r="K2034" i="8" s="1"/>
  <c r="K2035" i="8" s="1"/>
  <c r="K2036" i="8" s="1"/>
  <c r="K2037" i="8" s="1"/>
  <c r="K2038" i="8" s="1"/>
  <c r="K2039" i="8" s="1"/>
  <c r="K2040" i="8" s="1"/>
  <c r="K2041" i="8" s="1"/>
  <c r="K2042" i="8" s="1"/>
  <c r="K2043" i="8" s="1"/>
  <c r="K2044" i="8" s="1"/>
  <c r="K2045" i="8" s="1"/>
  <c r="K2046" i="8" s="1"/>
  <c r="K2047" i="8" s="1"/>
  <c r="K2048" i="8" s="1"/>
  <c r="K2049" i="8" s="1"/>
  <c r="K2050" i="8" s="1"/>
  <c r="K2051" i="8" s="1"/>
  <c r="K2052" i="8" s="1"/>
  <c r="K2053" i="8" s="1"/>
  <c r="K2054" i="8" s="1"/>
  <c r="K2055" i="8" s="1"/>
  <c r="K2056" i="8" s="1"/>
  <c r="K2057" i="8" s="1"/>
  <c r="K2058" i="8" s="1"/>
  <c r="K2059" i="8" s="1"/>
  <c r="K2060" i="8" s="1"/>
  <c r="K2061" i="8" s="1"/>
  <c r="K2062" i="8" s="1"/>
  <c r="K2063" i="8" s="1"/>
  <c r="K2064" i="8" s="1"/>
  <c r="K2065" i="8" s="1"/>
  <c r="K2066" i="8" s="1"/>
  <c r="K2067" i="8" s="1"/>
  <c r="K2068" i="8" s="1"/>
  <c r="K2069" i="8" s="1"/>
  <c r="K2070" i="8" s="1"/>
  <c r="K2071" i="8" s="1"/>
  <c r="K2072" i="8" s="1"/>
  <c r="K2073" i="8" s="1"/>
  <c r="K2074" i="8" s="1"/>
  <c r="K2075" i="8" s="1"/>
  <c r="K2076" i="8" s="1"/>
  <c r="K2077" i="8" s="1"/>
  <c r="K2078" i="8" s="1"/>
  <c r="K2079" i="8" s="1"/>
  <c r="K2080" i="8" s="1"/>
  <c r="K2081" i="8" s="1"/>
  <c r="K2082" i="8" s="1"/>
  <c r="K2083" i="8" s="1"/>
  <c r="K2084" i="8" s="1"/>
  <c r="K2085" i="8" s="1"/>
  <c r="K2086" i="8" s="1"/>
  <c r="K2087" i="8" s="1"/>
  <c r="K2088" i="8" s="1"/>
  <c r="K2089" i="8" s="1"/>
  <c r="K2090" i="8" s="1"/>
  <c r="K2091" i="8" s="1"/>
  <c r="K2092" i="8" s="1"/>
  <c r="K2093" i="8" s="1"/>
  <c r="K2094" i="8" s="1"/>
  <c r="K2095" i="8" s="1"/>
  <c r="K2096" i="8" s="1"/>
  <c r="K2097" i="8" s="1"/>
  <c r="K2098" i="8" s="1"/>
  <c r="K2099" i="8" s="1"/>
  <c r="K2100" i="8" s="1"/>
  <c r="K2101" i="8" s="1"/>
  <c r="K2102" i="8" s="1"/>
  <c r="K2103" i="8" s="1"/>
  <c r="K2104" i="8" s="1"/>
  <c r="K2105" i="8" s="1"/>
  <c r="K2106" i="8" s="1"/>
  <c r="K2107" i="8" s="1"/>
  <c r="K2108" i="8" s="1"/>
  <c r="K2109" i="8" s="1"/>
  <c r="K2110" i="8" s="1"/>
  <c r="K2111" i="8" s="1"/>
  <c r="K2112" i="8" s="1"/>
  <c r="K2113" i="8" s="1"/>
  <c r="K2114" i="8" s="1"/>
  <c r="K2115" i="8" s="1"/>
  <c r="K2116" i="8" s="1"/>
  <c r="K2117" i="8" s="1"/>
  <c r="K2118" i="8" s="1"/>
  <c r="K2119" i="8" s="1"/>
  <c r="K2120" i="8" s="1"/>
  <c r="K2121" i="8" s="1"/>
  <c r="K2122" i="8" s="1"/>
  <c r="K2123" i="8" s="1"/>
  <c r="K2124" i="8" s="1"/>
  <c r="K2125" i="8" s="1"/>
  <c r="K2126" i="8" s="1"/>
  <c r="K2127" i="8" s="1"/>
  <c r="K2128" i="8" s="1"/>
  <c r="K2129" i="8" s="1"/>
  <c r="K2130" i="8" s="1"/>
  <c r="K2131" i="8" s="1"/>
  <c r="K2132" i="8" s="1"/>
  <c r="K2133" i="8" s="1"/>
  <c r="K2134" i="8" s="1"/>
  <c r="K2135" i="8" s="1"/>
  <c r="K2136" i="8" s="1"/>
  <c r="K2137" i="8" s="1"/>
  <c r="K2138" i="8" s="1"/>
  <c r="K2139" i="8" s="1"/>
  <c r="K2140" i="8" s="1"/>
  <c r="K2141" i="8" s="1"/>
  <c r="K2142" i="8" s="1"/>
  <c r="K2143" i="8" s="1"/>
  <c r="K2144" i="8" s="1"/>
  <c r="K2145" i="8" s="1"/>
  <c r="K2146" i="8" s="1"/>
  <c r="K2147" i="8" s="1"/>
  <c r="K2148" i="8" s="1"/>
  <c r="K2149" i="8" s="1"/>
  <c r="K2150" i="8" s="1"/>
  <c r="K2151" i="8" s="1"/>
  <c r="K2152" i="8" s="1"/>
  <c r="K2153" i="8" s="1"/>
  <c r="K2154" i="8" s="1"/>
  <c r="K2155" i="8" s="1"/>
  <c r="K2156" i="8" s="1"/>
  <c r="K2157" i="8" s="1"/>
  <c r="K2158" i="8" s="1"/>
  <c r="K2159" i="8" s="1"/>
  <c r="K2160" i="8" s="1"/>
  <c r="K2161" i="8" s="1"/>
  <c r="K2162" i="8" s="1"/>
  <c r="K2163" i="8" s="1"/>
  <c r="K2164" i="8" s="1"/>
  <c r="K2165" i="8" s="1"/>
  <c r="K2166" i="8" s="1"/>
  <c r="K2167" i="8" s="1"/>
  <c r="K2168" i="8" s="1"/>
  <c r="K2169" i="8" s="1"/>
  <c r="K2170" i="8" s="1"/>
  <c r="K2171" i="8" s="1"/>
  <c r="K2172" i="8" s="1"/>
  <c r="K2173" i="8" s="1"/>
  <c r="K2174" i="8" s="1"/>
  <c r="K2175" i="8" s="1"/>
  <c r="K2176" i="8" s="1"/>
  <c r="K2177" i="8" s="1"/>
  <c r="K2178" i="8" s="1"/>
  <c r="K2179" i="8" s="1"/>
  <c r="K2180" i="8" s="1"/>
  <c r="K2181" i="8" s="1"/>
  <c r="K2182" i="8" s="1"/>
  <c r="K2183" i="8" s="1"/>
  <c r="K2184" i="8" s="1"/>
  <c r="K2185" i="8" s="1"/>
  <c r="K2186" i="8" s="1"/>
  <c r="K2187" i="8" s="1"/>
  <c r="K2188" i="8" s="1"/>
  <c r="K2189" i="8" s="1"/>
  <c r="K2190" i="8" s="1"/>
  <c r="K2191" i="8" s="1"/>
  <c r="K2192" i="8" s="1"/>
  <c r="K2193" i="8" s="1"/>
  <c r="K2194" i="8" s="1"/>
  <c r="K2195" i="8" s="1"/>
  <c r="K2196" i="8" s="1"/>
  <c r="K2197" i="8" s="1"/>
  <c r="K2198" i="8" s="1"/>
  <c r="K2199" i="8" s="1"/>
  <c r="K2200" i="8" s="1"/>
  <c r="K2201" i="8" s="1"/>
  <c r="K2202" i="8" s="1"/>
  <c r="K2203" i="8" s="1"/>
  <c r="K2204" i="8" s="1"/>
  <c r="K2205" i="8" s="1"/>
  <c r="K2206" i="8" s="1"/>
  <c r="K2207" i="8" s="1"/>
  <c r="K2208" i="8" s="1"/>
  <c r="K2209" i="8" s="1"/>
  <c r="K2210" i="8" s="1"/>
  <c r="K2211" i="8" s="1"/>
  <c r="K2212" i="8" s="1"/>
  <c r="K2213" i="8" s="1"/>
  <c r="K2214" i="8" s="1"/>
  <c r="K2215" i="8" s="1"/>
  <c r="K2216" i="8" s="1"/>
  <c r="K2217" i="8" s="1"/>
  <c r="K2218" i="8" s="1"/>
  <c r="K2219" i="8" s="1"/>
  <c r="K2220" i="8" s="1"/>
  <c r="K2221" i="8" s="1"/>
  <c r="K2222" i="8" s="1"/>
  <c r="K2223" i="8" s="1"/>
  <c r="K2224" i="8" s="1"/>
  <c r="K2225" i="8" s="1"/>
  <c r="K2226" i="8" s="1"/>
  <c r="K2227" i="8" s="1"/>
  <c r="K2228" i="8" s="1"/>
  <c r="K2229" i="8" s="1"/>
  <c r="K2230" i="8" s="1"/>
  <c r="K2231" i="8" s="1"/>
  <c r="K2232" i="8" s="1"/>
  <c r="K2233" i="8" s="1"/>
  <c r="K2234" i="8" s="1"/>
  <c r="K2235" i="8" s="1"/>
  <c r="K2236" i="8" s="1"/>
  <c r="K2237" i="8" s="1"/>
  <c r="K2238" i="8" s="1"/>
  <c r="K2239" i="8" s="1"/>
  <c r="K2240" i="8" s="1"/>
  <c r="K2241" i="8" s="1"/>
  <c r="K2242" i="8" s="1"/>
  <c r="K2243" i="8" s="1"/>
  <c r="K2244" i="8" s="1"/>
  <c r="K2245" i="8" s="1"/>
  <c r="K2246" i="8" s="1"/>
  <c r="K2247" i="8" s="1"/>
  <c r="K2248" i="8" s="1"/>
  <c r="K2249" i="8" s="1"/>
  <c r="K2250" i="8" s="1"/>
  <c r="K2251" i="8" s="1"/>
  <c r="K2252" i="8" s="1"/>
  <c r="K2253" i="8" s="1"/>
  <c r="K2254" i="8" s="1"/>
  <c r="K2255" i="8" s="1"/>
  <c r="K2256" i="8" s="1"/>
  <c r="K2257" i="8" s="1"/>
  <c r="K2258" i="8" s="1"/>
  <c r="K2259" i="8" s="1"/>
  <c r="K2260" i="8" s="1"/>
  <c r="K2261" i="8" s="1"/>
  <c r="K2262" i="8" s="1"/>
  <c r="K2263" i="8" s="1"/>
  <c r="K2264" i="8" s="1"/>
  <c r="K2265" i="8" s="1"/>
  <c r="K2266" i="8" s="1"/>
  <c r="K2267" i="8" s="1"/>
  <c r="K2268" i="8" s="1"/>
  <c r="K2269" i="8" s="1"/>
  <c r="K2270" i="8" s="1"/>
  <c r="K2271" i="8" s="1"/>
  <c r="K2272" i="8" s="1"/>
  <c r="K2273" i="8" s="1"/>
  <c r="K2274" i="8" s="1"/>
  <c r="K2275" i="8" s="1"/>
  <c r="K2276" i="8" s="1"/>
  <c r="K2277" i="8" s="1"/>
  <c r="K2278" i="8" s="1"/>
  <c r="K2279" i="8" s="1"/>
  <c r="K2280" i="8" s="1"/>
  <c r="K2281" i="8" s="1"/>
  <c r="K2282" i="8" s="1"/>
  <c r="K2283" i="8" s="1"/>
  <c r="K2284" i="8" s="1"/>
  <c r="K2285" i="8" s="1"/>
  <c r="K2286" i="8" s="1"/>
  <c r="K2287" i="8" s="1"/>
  <c r="K2288" i="8" s="1"/>
  <c r="K2289" i="8" s="1"/>
  <c r="K2290" i="8" s="1"/>
  <c r="K2291" i="8" s="1"/>
  <c r="K2292" i="8" s="1"/>
  <c r="K2293" i="8" s="1"/>
  <c r="K2294" i="8" s="1"/>
  <c r="K2295" i="8" s="1"/>
  <c r="K2296" i="8" s="1"/>
  <c r="K2297" i="8" s="1"/>
  <c r="K2298" i="8" s="1"/>
  <c r="K2299" i="8" s="1"/>
  <c r="K2300" i="8" s="1"/>
  <c r="K2301" i="8" s="1"/>
  <c r="K2302" i="8" s="1"/>
  <c r="K2303" i="8" s="1"/>
  <c r="K2304" i="8" s="1"/>
  <c r="K2305" i="8" s="1"/>
  <c r="K2306" i="8" s="1"/>
  <c r="K2307" i="8" s="1"/>
  <c r="K2308" i="8" s="1"/>
  <c r="K2309" i="8" s="1"/>
  <c r="K2310" i="8" s="1"/>
  <c r="K2311" i="8" s="1"/>
  <c r="K2312" i="8" s="1"/>
  <c r="K2313" i="8" s="1"/>
  <c r="K2314" i="8" s="1"/>
  <c r="K2315" i="8" s="1"/>
  <c r="K2316" i="8" s="1"/>
  <c r="K2317" i="8" s="1"/>
  <c r="K2318" i="8" s="1"/>
  <c r="K2319" i="8" s="1"/>
  <c r="K2320" i="8" s="1"/>
  <c r="K2321" i="8" s="1"/>
  <c r="K2322" i="8" s="1"/>
  <c r="K2323" i="8" s="1"/>
  <c r="K2324" i="8" s="1"/>
  <c r="K2325" i="8" s="1"/>
  <c r="K2326" i="8" s="1"/>
  <c r="K2327" i="8" s="1"/>
  <c r="K2328" i="8" s="1"/>
  <c r="K2329" i="8" s="1"/>
  <c r="K2330" i="8" s="1"/>
  <c r="K2331" i="8" s="1"/>
  <c r="K2332" i="8" s="1"/>
  <c r="K2333" i="8" s="1"/>
  <c r="K2334" i="8" s="1"/>
  <c r="K2335" i="8" s="1"/>
  <c r="K2336" i="8" s="1"/>
  <c r="K2337" i="8" s="1"/>
  <c r="K2338" i="8" s="1"/>
  <c r="K2339" i="8" s="1"/>
  <c r="K2340" i="8" s="1"/>
  <c r="K2341" i="8" s="1"/>
  <c r="K2342" i="8" s="1"/>
  <c r="K2343" i="8" s="1"/>
  <c r="K2344" i="8" s="1"/>
  <c r="K2345" i="8" s="1"/>
  <c r="K2346" i="8" s="1"/>
  <c r="K2347" i="8" s="1"/>
  <c r="K2348" i="8" s="1"/>
  <c r="K2349" i="8" s="1"/>
  <c r="K2350" i="8" s="1"/>
  <c r="K2351" i="8" s="1"/>
  <c r="K2352" i="8" s="1"/>
  <c r="K2353" i="8" s="1"/>
  <c r="K2354" i="8" s="1"/>
  <c r="K2355" i="8" s="1"/>
  <c r="K2356" i="8" s="1"/>
  <c r="K2357" i="8" s="1"/>
  <c r="K2358" i="8" s="1"/>
  <c r="K2359" i="8" s="1"/>
  <c r="K2360" i="8" s="1"/>
  <c r="K2361" i="8" s="1"/>
  <c r="K2362" i="8" s="1"/>
  <c r="K2363" i="8" s="1"/>
  <c r="K2364" i="8" s="1"/>
  <c r="K2365" i="8" s="1"/>
  <c r="K2366" i="8" s="1"/>
  <c r="K2367" i="8" s="1"/>
  <c r="K2368" i="8" s="1"/>
  <c r="K2369" i="8" s="1"/>
  <c r="K2370" i="8" s="1"/>
  <c r="K2371" i="8" s="1"/>
  <c r="K2372" i="8" s="1"/>
  <c r="K2373" i="8" s="1"/>
  <c r="K2374" i="8" s="1"/>
  <c r="K2375" i="8" s="1"/>
  <c r="K2376" i="8" s="1"/>
  <c r="K2377" i="8" s="1"/>
  <c r="K2378" i="8" s="1"/>
  <c r="K2379" i="8" s="1"/>
  <c r="K2380" i="8" s="1"/>
  <c r="K2381" i="8" s="1"/>
  <c r="K2382" i="8" s="1"/>
  <c r="K2383" i="8" s="1"/>
  <c r="K2384" i="8" s="1"/>
  <c r="K2385" i="8" s="1"/>
  <c r="K2386" i="8" s="1"/>
  <c r="K2387" i="8" s="1"/>
  <c r="K2388" i="8" s="1"/>
  <c r="K2389" i="8" s="1"/>
  <c r="K2390" i="8" s="1"/>
  <c r="K2391" i="8" s="1"/>
  <c r="K2392" i="8" s="1"/>
  <c r="K2393" i="8" s="1"/>
  <c r="K2394" i="8" s="1"/>
  <c r="K2395" i="8" s="1"/>
  <c r="K2396" i="8" s="1"/>
  <c r="K2397" i="8" s="1"/>
  <c r="K2398" i="8" s="1"/>
  <c r="K2399" i="8" s="1"/>
  <c r="K2400" i="8" s="1"/>
  <c r="K2401" i="8" s="1"/>
  <c r="K2402" i="8" s="1"/>
  <c r="K2403" i="8" s="1"/>
  <c r="K2404" i="8" s="1"/>
  <c r="K2405" i="8" s="1"/>
  <c r="K2406" i="8" s="1"/>
  <c r="K2407" i="8" s="1"/>
  <c r="K2408" i="8" s="1"/>
  <c r="K2409" i="8" s="1"/>
  <c r="K2410" i="8" s="1"/>
  <c r="K2411" i="8" s="1"/>
  <c r="K2412" i="8" s="1"/>
  <c r="K2413" i="8" s="1"/>
  <c r="K2414" i="8" s="1"/>
  <c r="K2415" i="8" s="1"/>
  <c r="K2416" i="8" s="1"/>
  <c r="K2417" i="8" s="1"/>
  <c r="K2418" i="8" s="1"/>
  <c r="K2419" i="8" s="1"/>
  <c r="K2420" i="8" s="1"/>
  <c r="K2421" i="8" s="1"/>
  <c r="K2422" i="8" s="1"/>
  <c r="K2423" i="8" s="1"/>
  <c r="K2424" i="8" s="1"/>
  <c r="K2425" i="8" s="1"/>
  <c r="K2426" i="8" s="1"/>
  <c r="K2427" i="8" s="1"/>
  <c r="K2428" i="8" s="1"/>
  <c r="K2429" i="8" s="1"/>
  <c r="K2430" i="8" s="1"/>
  <c r="K2431" i="8" s="1"/>
  <c r="K2432" i="8" s="1"/>
  <c r="K2433" i="8" s="1"/>
  <c r="K2434" i="8" s="1"/>
  <c r="K2435" i="8" s="1"/>
  <c r="K2436" i="8" s="1"/>
  <c r="K2437" i="8" s="1"/>
  <c r="K2438" i="8" s="1"/>
  <c r="K2439" i="8" s="1"/>
  <c r="K2440" i="8" s="1"/>
  <c r="K2441" i="8" s="1"/>
  <c r="K2442" i="8" s="1"/>
  <c r="K2443" i="8" s="1"/>
  <c r="K2444" i="8" s="1"/>
  <c r="K2445" i="8" s="1"/>
  <c r="K2446" i="8" s="1"/>
  <c r="K2447" i="8" s="1"/>
  <c r="K2448" i="8" s="1"/>
  <c r="K2449" i="8" s="1"/>
  <c r="K2450" i="8" s="1"/>
  <c r="K2451" i="8" s="1"/>
  <c r="K2452" i="8" s="1"/>
  <c r="K2453" i="8" s="1"/>
  <c r="K2454" i="8" s="1"/>
  <c r="K2455" i="8" s="1"/>
  <c r="K2456" i="8" s="1"/>
  <c r="K2457" i="8" s="1"/>
  <c r="K2458" i="8" s="1"/>
  <c r="K2459" i="8" s="1"/>
  <c r="K2460" i="8" s="1"/>
  <c r="K2461" i="8" s="1"/>
  <c r="K2462" i="8" s="1"/>
  <c r="K2463" i="8" s="1"/>
  <c r="K2464" i="8" s="1"/>
  <c r="K2465" i="8" s="1"/>
  <c r="K2466" i="8" s="1"/>
  <c r="K2467" i="8" s="1"/>
  <c r="K2468" i="8" s="1"/>
  <c r="K2469" i="8" s="1"/>
  <c r="K2470" i="8" s="1"/>
  <c r="K2471" i="8" s="1"/>
  <c r="K2472" i="8" s="1"/>
  <c r="K2473" i="8" s="1"/>
  <c r="K2474" i="8" s="1"/>
  <c r="K2475" i="8" s="1"/>
  <c r="K2476" i="8" s="1"/>
  <c r="K2477" i="8" s="1"/>
  <c r="K2478" i="8" s="1"/>
  <c r="K2479" i="8" s="1"/>
  <c r="K2480" i="8" s="1"/>
  <c r="K2481" i="8" s="1"/>
  <c r="K2482" i="8" s="1"/>
  <c r="K2483" i="8" s="1"/>
  <c r="K2484" i="8" s="1"/>
  <c r="K2485" i="8" s="1"/>
  <c r="K2486" i="8" s="1"/>
  <c r="K2487" i="8" s="1"/>
  <c r="K2488" i="8" s="1"/>
  <c r="K2489" i="8" s="1"/>
  <c r="K2490" i="8" s="1"/>
  <c r="K2491" i="8" s="1"/>
  <c r="K2492" i="8" s="1"/>
  <c r="K2493" i="8" s="1"/>
  <c r="K2494" i="8" s="1"/>
  <c r="K2495" i="8" s="1"/>
  <c r="K2496" i="8" s="1"/>
  <c r="K2497" i="8" s="1"/>
  <c r="K2498" i="8" s="1"/>
  <c r="K2499" i="8" s="1"/>
  <c r="K2500" i="8" s="1"/>
  <c r="K2501" i="8" s="1"/>
  <c r="K2502" i="8" s="1"/>
  <c r="K2503" i="8" s="1"/>
  <c r="K2504" i="8" s="1"/>
  <c r="K2505" i="8" s="1"/>
  <c r="K2506" i="8" s="1"/>
  <c r="K2507" i="8" s="1"/>
  <c r="K2508" i="8" s="1"/>
  <c r="K2509" i="8" s="1"/>
  <c r="K2510" i="8" s="1"/>
  <c r="K2511" i="8" s="1"/>
  <c r="K2512" i="8" s="1"/>
  <c r="K2513" i="8" s="1"/>
  <c r="K2514" i="8" s="1"/>
  <c r="K2515" i="8" s="1"/>
  <c r="K2516" i="8" s="1"/>
  <c r="K2517" i="8" s="1"/>
  <c r="K2518" i="8" s="1"/>
  <c r="K2519" i="8" s="1"/>
  <c r="K2520" i="8" s="1"/>
  <c r="K2521" i="8" s="1"/>
  <c r="K2522" i="8" s="1"/>
  <c r="K2523" i="8" s="1"/>
  <c r="K2524" i="8" s="1"/>
  <c r="K2525" i="8" s="1"/>
  <c r="K2526" i="8" s="1"/>
  <c r="K2527" i="8" s="1"/>
  <c r="K2528" i="8" s="1"/>
  <c r="K2529" i="8" s="1"/>
  <c r="K2530" i="8" s="1"/>
  <c r="K2531" i="8" s="1"/>
  <c r="K2532" i="8" s="1"/>
  <c r="K2533" i="8" s="1"/>
  <c r="K2534" i="8" s="1"/>
  <c r="K2535" i="8" s="1"/>
  <c r="K2536" i="8" s="1"/>
  <c r="K2537" i="8" s="1"/>
  <c r="K2538" i="8" s="1"/>
  <c r="K2539" i="8" s="1"/>
  <c r="K2540" i="8" s="1"/>
  <c r="K2541" i="8" s="1"/>
  <c r="K2542" i="8" s="1"/>
  <c r="K2543" i="8" s="1"/>
  <c r="K2544" i="8" s="1"/>
  <c r="K2545" i="8" s="1"/>
  <c r="K2546" i="8" s="1"/>
  <c r="K2547" i="8" s="1"/>
  <c r="K2548" i="8" s="1"/>
  <c r="K2549" i="8" s="1"/>
  <c r="K2550" i="8" s="1"/>
  <c r="K2551" i="8" s="1"/>
  <c r="K2552" i="8" s="1"/>
  <c r="K2553" i="8" s="1"/>
  <c r="K2554" i="8" s="1"/>
  <c r="K2555" i="8" s="1"/>
  <c r="K2556" i="8" s="1"/>
  <c r="K2557" i="8" s="1"/>
  <c r="K2558" i="8" s="1"/>
  <c r="K2559" i="8" s="1"/>
  <c r="K2560" i="8" s="1"/>
  <c r="K2561" i="8" s="1"/>
  <c r="K2562" i="8" s="1"/>
  <c r="K2563" i="8" s="1"/>
  <c r="K2564" i="8" s="1"/>
  <c r="K2565" i="8" s="1"/>
  <c r="K2566" i="8" s="1"/>
  <c r="K2567" i="8" s="1"/>
  <c r="K2568" i="8" s="1"/>
  <c r="K2569" i="8" s="1"/>
  <c r="K2570" i="8" s="1"/>
  <c r="K2571" i="8" s="1"/>
  <c r="K2572" i="8" s="1"/>
  <c r="K2573" i="8" s="1"/>
  <c r="K2574" i="8" s="1"/>
  <c r="K2575" i="8" s="1"/>
  <c r="K2576" i="8" s="1"/>
  <c r="K2577" i="8" s="1"/>
  <c r="K2578" i="8" s="1"/>
  <c r="K2579" i="8" s="1"/>
  <c r="K2580" i="8" s="1"/>
  <c r="K2581" i="8" s="1"/>
  <c r="K2582" i="8" s="1"/>
  <c r="K2583" i="8" s="1"/>
  <c r="K2584" i="8" s="1"/>
  <c r="K2585" i="8" s="1"/>
  <c r="K2586" i="8" s="1"/>
  <c r="K2587" i="8" s="1"/>
  <c r="K2588" i="8" s="1"/>
  <c r="K2589" i="8" s="1"/>
  <c r="K2590" i="8" s="1"/>
  <c r="K2591" i="8" s="1"/>
  <c r="K2592" i="8" s="1"/>
  <c r="K2593" i="8" s="1"/>
  <c r="K2594" i="8" s="1"/>
  <c r="K2595" i="8" s="1"/>
  <c r="K2596" i="8" s="1"/>
  <c r="K2597" i="8" s="1"/>
  <c r="K2598" i="8" s="1"/>
  <c r="K2599" i="8" s="1"/>
  <c r="K2600" i="8" s="1"/>
  <c r="K2601" i="8" s="1"/>
  <c r="K2602" i="8" s="1"/>
  <c r="K2603" i="8" s="1"/>
  <c r="K2604" i="8" s="1"/>
  <c r="K2605" i="8" s="1"/>
  <c r="K2606" i="8" s="1"/>
  <c r="K2607" i="8" s="1"/>
  <c r="K2608" i="8" s="1"/>
  <c r="K2609" i="8" s="1"/>
  <c r="K2610" i="8" s="1"/>
  <c r="K2611" i="8" s="1"/>
  <c r="K2612" i="8" s="1"/>
  <c r="K2613" i="8" s="1"/>
  <c r="K2614" i="8" s="1"/>
  <c r="K2615" i="8" s="1"/>
  <c r="K2616" i="8" s="1"/>
  <c r="K2617" i="8" s="1"/>
  <c r="K2618" i="8" s="1"/>
  <c r="K2619" i="8" s="1"/>
  <c r="K2620" i="8" s="1"/>
  <c r="K2621" i="8" s="1"/>
  <c r="K2622" i="8" s="1"/>
  <c r="K2623" i="8" s="1"/>
  <c r="K2624" i="8" s="1"/>
  <c r="K2625" i="8" s="1"/>
  <c r="K2626" i="8" s="1"/>
  <c r="K2627" i="8" s="1"/>
  <c r="K2628" i="8" s="1"/>
  <c r="K2629" i="8" s="1"/>
  <c r="K2630" i="8" s="1"/>
  <c r="K2631" i="8" s="1"/>
  <c r="K2632" i="8" s="1"/>
  <c r="K2633" i="8" s="1"/>
  <c r="K2634" i="8" s="1"/>
  <c r="K2635" i="8" s="1"/>
  <c r="K2636" i="8" s="1"/>
  <c r="K2637" i="8" s="1"/>
  <c r="K2638" i="8" s="1"/>
  <c r="K2639" i="8" s="1"/>
  <c r="K2640" i="8" s="1"/>
  <c r="K2641" i="8" s="1"/>
  <c r="K2642" i="8" s="1"/>
  <c r="K2643" i="8" s="1"/>
  <c r="K2644" i="8" s="1"/>
  <c r="K2645" i="8" s="1"/>
  <c r="K2646" i="8" s="1"/>
  <c r="K2647" i="8" s="1"/>
  <c r="K2648" i="8" s="1"/>
  <c r="K2649" i="8" s="1"/>
  <c r="K2650" i="8" s="1"/>
  <c r="K2651" i="8" s="1"/>
  <c r="K2652" i="8" s="1"/>
  <c r="K2653" i="8" s="1"/>
  <c r="K2654" i="8" s="1"/>
  <c r="K2655" i="8" s="1"/>
  <c r="K2656" i="8" s="1"/>
  <c r="K2657" i="8" s="1"/>
  <c r="K2658" i="8" s="1"/>
  <c r="K2659" i="8" s="1"/>
  <c r="K2660" i="8" s="1"/>
  <c r="K2661" i="8" s="1"/>
  <c r="K2662" i="8" s="1"/>
  <c r="K2663" i="8" s="1"/>
  <c r="K2664" i="8" s="1"/>
  <c r="K2665" i="8" s="1"/>
  <c r="K2666" i="8" s="1"/>
  <c r="K2667" i="8" s="1"/>
  <c r="K2668" i="8" s="1"/>
  <c r="K2669" i="8" s="1"/>
  <c r="K2670" i="8" s="1"/>
  <c r="K2671" i="8" s="1"/>
  <c r="K2672" i="8" s="1"/>
  <c r="K2673" i="8" s="1"/>
  <c r="K2674" i="8" s="1"/>
  <c r="K2675" i="8" s="1"/>
  <c r="K2676" i="8" s="1"/>
  <c r="K2677" i="8" s="1"/>
  <c r="K2678" i="8" s="1"/>
  <c r="K2679" i="8" s="1"/>
  <c r="K2680" i="8" s="1"/>
  <c r="K2681" i="8" s="1"/>
  <c r="K2682" i="8" s="1"/>
  <c r="K2683" i="8" s="1"/>
  <c r="K2684" i="8" s="1"/>
  <c r="K2685" i="8" s="1"/>
  <c r="K2686" i="8" s="1"/>
  <c r="K2687" i="8" s="1"/>
  <c r="K2688" i="8" s="1"/>
  <c r="K2689" i="8" s="1"/>
  <c r="K2690" i="8" s="1"/>
  <c r="K2691" i="8" s="1"/>
  <c r="K2692" i="8" s="1"/>
  <c r="K2693" i="8" s="1"/>
  <c r="K2694" i="8" s="1"/>
  <c r="K2695" i="8" s="1"/>
  <c r="K2696" i="8" s="1"/>
  <c r="K2697" i="8" s="1"/>
  <c r="K2698" i="8" s="1"/>
  <c r="K2699" i="8" s="1"/>
  <c r="K2700" i="8" s="1"/>
  <c r="K2701" i="8" s="1"/>
  <c r="K2702" i="8" s="1"/>
  <c r="K2703" i="8" s="1"/>
  <c r="K2704" i="8" s="1"/>
  <c r="K2705" i="8" s="1"/>
  <c r="K2706" i="8" s="1"/>
  <c r="K2707" i="8" s="1"/>
  <c r="K2708" i="8" s="1"/>
  <c r="K2709" i="8" s="1"/>
  <c r="K2710" i="8" s="1"/>
  <c r="K2711" i="8" s="1"/>
  <c r="K2712" i="8" s="1"/>
  <c r="K2713" i="8" s="1"/>
  <c r="K2714" i="8" s="1"/>
  <c r="K2715" i="8" s="1"/>
  <c r="K2716" i="8" s="1"/>
  <c r="K2717" i="8" s="1"/>
  <c r="K2718" i="8" s="1"/>
  <c r="K2719" i="8" s="1"/>
  <c r="K2720" i="8" s="1"/>
  <c r="K2721" i="8" s="1"/>
  <c r="K2722" i="8" s="1"/>
  <c r="K2723" i="8" s="1"/>
  <c r="K2724" i="8" s="1"/>
  <c r="K2725" i="8" s="1"/>
  <c r="K2726" i="8" s="1"/>
  <c r="K2727" i="8" s="1"/>
  <c r="K2728" i="8" s="1"/>
  <c r="K2729" i="8" s="1"/>
  <c r="K2730" i="8" s="1"/>
  <c r="K2731" i="8" s="1"/>
  <c r="K2732" i="8" s="1"/>
  <c r="K2733" i="8" s="1"/>
  <c r="K2734" i="8" s="1"/>
  <c r="K2735" i="8" s="1"/>
  <c r="K2736" i="8" s="1"/>
  <c r="K2737" i="8" s="1"/>
  <c r="K2738" i="8" s="1"/>
  <c r="K2739" i="8" s="1"/>
  <c r="K2740" i="8" s="1"/>
  <c r="K2741" i="8" s="1"/>
  <c r="K2742" i="8" s="1"/>
  <c r="K2743" i="8" s="1"/>
  <c r="K2744" i="8" s="1"/>
  <c r="K2745" i="8" s="1"/>
  <c r="K2746" i="8" s="1"/>
  <c r="K2747" i="8" s="1"/>
  <c r="K2748" i="8" s="1"/>
  <c r="K2749" i="8" s="1"/>
  <c r="K2750" i="8" s="1"/>
  <c r="K2751" i="8" s="1"/>
  <c r="K2752" i="8" s="1"/>
  <c r="K2753" i="8" s="1"/>
  <c r="K2754" i="8" s="1"/>
  <c r="K2755" i="8" s="1"/>
  <c r="K2756" i="8" s="1"/>
  <c r="K2757" i="8" s="1"/>
  <c r="K2758" i="8" s="1"/>
  <c r="K2759" i="8" s="1"/>
  <c r="K2760" i="8" s="1"/>
  <c r="K2761" i="8" s="1"/>
  <c r="K2762" i="8" s="1"/>
  <c r="K2763" i="8" s="1"/>
  <c r="K2764" i="8" s="1"/>
  <c r="K2765" i="8" s="1"/>
  <c r="K2766" i="8" s="1"/>
  <c r="K2767" i="8" s="1"/>
  <c r="K2768" i="8" s="1"/>
  <c r="K2769" i="8" s="1"/>
  <c r="K2770" i="8" s="1"/>
  <c r="K2771" i="8" s="1"/>
  <c r="K2772" i="8" s="1"/>
  <c r="K2773" i="8" s="1"/>
  <c r="K2774" i="8" s="1"/>
  <c r="K2775" i="8" s="1"/>
  <c r="K2776" i="8" s="1"/>
  <c r="K2777" i="8" s="1"/>
  <c r="K2778" i="8" s="1"/>
  <c r="K2779" i="8" s="1"/>
  <c r="K2780" i="8" s="1"/>
  <c r="K2781" i="8" s="1"/>
  <c r="K2782" i="8" s="1"/>
  <c r="K2783" i="8" s="1"/>
  <c r="K2784" i="8" s="1"/>
  <c r="K2785" i="8" s="1"/>
  <c r="K2786" i="8" s="1"/>
  <c r="K2787" i="8" s="1"/>
  <c r="K2788" i="8" s="1"/>
  <c r="K2789" i="8" s="1"/>
  <c r="K2790" i="8" s="1"/>
  <c r="K2791" i="8" s="1"/>
  <c r="K2792" i="8" s="1"/>
  <c r="K2793" i="8" s="1"/>
  <c r="K2794" i="8" s="1"/>
  <c r="K2795" i="8" s="1"/>
  <c r="K2796" i="8" s="1"/>
  <c r="K2797" i="8" s="1"/>
  <c r="K2798" i="8" s="1"/>
  <c r="K2799" i="8" s="1"/>
  <c r="K2800" i="8" s="1"/>
  <c r="K2801" i="8" s="1"/>
  <c r="K2802" i="8" s="1"/>
  <c r="K2803" i="8" s="1"/>
  <c r="K2804" i="8" s="1"/>
  <c r="K2805" i="8" s="1"/>
  <c r="K2806" i="8" s="1"/>
  <c r="K2807" i="8" s="1"/>
  <c r="K2808" i="8" s="1"/>
  <c r="K2809" i="8" s="1"/>
  <c r="K2810" i="8" s="1"/>
  <c r="K2811" i="8" s="1"/>
  <c r="K2812" i="8" s="1"/>
  <c r="K2813" i="8" s="1"/>
  <c r="K2814" i="8" s="1"/>
  <c r="K2815" i="8" s="1"/>
  <c r="K2816" i="8" s="1"/>
  <c r="K2817" i="8" s="1"/>
  <c r="K2818" i="8" s="1"/>
  <c r="K2819" i="8" s="1"/>
  <c r="K2820" i="8" s="1"/>
  <c r="K2821" i="8" s="1"/>
  <c r="K2822" i="8" s="1"/>
  <c r="K2823" i="8" s="1"/>
  <c r="K2824" i="8" s="1"/>
  <c r="K2825" i="8" s="1"/>
  <c r="K2826" i="8" s="1"/>
  <c r="K2827" i="8" s="1"/>
  <c r="K2828" i="8" s="1"/>
  <c r="K2829" i="8" s="1"/>
  <c r="K2830" i="8" s="1"/>
  <c r="K2831" i="8" s="1"/>
  <c r="K2832" i="8" s="1"/>
  <c r="K2833" i="8" s="1"/>
  <c r="K2834" i="8" s="1"/>
  <c r="K2835" i="8" s="1"/>
  <c r="K2836" i="8" s="1"/>
  <c r="K2837" i="8" s="1"/>
  <c r="K2838" i="8" s="1"/>
  <c r="K2839" i="8" s="1"/>
  <c r="K2840" i="8" s="1"/>
  <c r="K2841" i="8" s="1"/>
  <c r="K2842" i="8" s="1"/>
  <c r="K2843" i="8" s="1"/>
  <c r="K2844" i="8" s="1"/>
  <c r="K2845" i="8" s="1"/>
  <c r="K2846" i="8" s="1"/>
  <c r="K2847" i="8" s="1"/>
  <c r="K2848" i="8" s="1"/>
  <c r="K2849" i="8" s="1"/>
  <c r="K2850" i="8" s="1"/>
  <c r="K2851" i="8" s="1"/>
  <c r="K2852" i="8" s="1"/>
  <c r="K2853" i="8" s="1"/>
  <c r="K2854" i="8" s="1"/>
  <c r="K2855" i="8" s="1"/>
  <c r="K2856" i="8" s="1"/>
  <c r="K2857" i="8" s="1"/>
  <c r="K2858" i="8" s="1"/>
  <c r="K2859" i="8" s="1"/>
  <c r="K2860" i="8" s="1"/>
  <c r="K2861" i="8" s="1"/>
  <c r="K2862" i="8" s="1"/>
  <c r="K2863" i="8" s="1"/>
  <c r="K2864" i="8" s="1"/>
  <c r="K2865" i="8" s="1"/>
  <c r="K2866" i="8" s="1"/>
  <c r="K2867" i="8" s="1"/>
  <c r="K2868" i="8" s="1"/>
  <c r="K2869" i="8" s="1"/>
  <c r="K2870" i="8" s="1"/>
  <c r="K2871" i="8" s="1"/>
  <c r="K2872" i="8" s="1"/>
  <c r="K2873" i="8" s="1"/>
  <c r="K2874" i="8" s="1"/>
  <c r="K2875" i="8" s="1"/>
  <c r="K2876" i="8" s="1"/>
  <c r="K2877" i="8" s="1"/>
  <c r="K2878" i="8" s="1"/>
  <c r="K2879" i="8" s="1"/>
  <c r="K2880" i="8" s="1"/>
  <c r="K2881" i="8" s="1"/>
  <c r="K2882" i="8" s="1"/>
  <c r="K2883" i="8" s="1"/>
  <c r="K2884" i="8" s="1"/>
  <c r="K2885" i="8" s="1"/>
  <c r="K2886" i="8" s="1"/>
  <c r="K2887" i="8" s="1"/>
  <c r="K2888" i="8" s="1"/>
  <c r="K2889" i="8" s="1"/>
  <c r="K2890" i="8" s="1"/>
  <c r="K2891" i="8" s="1"/>
  <c r="K2892" i="8" s="1"/>
  <c r="K2893" i="8" s="1"/>
  <c r="K2894" i="8" s="1"/>
  <c r="K2895" i="8" s="1"/>
  <c r="K2896" i="8" s="1"/>
  <c r="K2897" i="8" s="1"/>
  <c r="K2898" i="8" s="1"/>
  <c r="K2899" i="8" s="1"/>
  <c r="K2900" i="8" s="1"/>
  <c r="K2901" i="8" s="1"/>
  <c r="K2902" i="8" s="1"/>
  <c r="K2903" i="8" s="1"/>
  <c r="K2904" i="8" s="1"/>
  <c r="K2905" i="8" s="1"/>
  <c r="K2906" i="8" s="1"/>
  <c r="K2907" i="8" s="1"/>
  <c r="K2908" i="8" s="1"/>
  <c r="K2909" i="8" s="1"/>
  <c r="K2910" i="8" s="1"/>
  <c r="K2911" i="8" s="1"/>
  <c r="K2912" i="8" s="1"/>
  <c r="K2913" i="8" s="1"/>
  <c r="K2914" i="8" s="1"/>
  <c r="K2915" i="8" s="1"/>
  <c r="K2916" i="8" s="1"/>
  <c r="K2917" i="8" s="1"/>
  <c r="K2918" i="8" s="1"/>
  <c r="K2919" i="8" s="1"/>
  <c r="K2920" i="8" s="1"/>
  <c r="K2921" i="8" s="1"/>
  <c r="K2922" i="8" s="1"/>
  <c r="K2923" i="8" s="1"/>
  <c r="K2924" i="8" s="1"/>
  <c r="K2925" i="8" s="1"/>
  <c r="K2926" i="8" s="1"/>
  <c r="K2927" i="8" s="1"/>
  <c r="K2928" i="8" s="1"/>
  <c r="K2929" i="8" s="1"/>
  <c r="K2930" i="8" s="1"/>
  <c r="K2931" i="8" s="1"/>
  <c r="K2932" i="8" s="1"/>
  <c r="K2933" i="8" s="1"/>
  <c r="K2934" i="8" s="1"/>
  <c r="K2935" i="8" s="1"/>
  <c r="K2936" i="8" s="1"/>
  <c r="K2937" i="8" s="1"/>
  <c r="K2938" i="8" s="1"/>
  <c r="K2939" i="8" s="1"/>
  <c r="K2940" i="8" s="1"/>
  <c r="K2941" i="8" s="1"/>
  <c r="K2942" i="8" s="1"/>
  <c r="K2943" i="8" s="1"/>
  <c r="K2944" i="8" s="1"/>
  <c r="K2945" i="8" s="1"/>
  <c r="K2946" i="8" s="1"/>
  <c r="K2947" i="8" s="1"/>
  <c r="K2948" i="8" s="1"/>
  <c r="K2949" i="8" s="1"/>
  <c r="K2950" i="8" s="1"/>
  <c r="K2951" i="8" s="1"/>
  <c r="K2952" i="8" s="1"/>
  <c r="K2953" i="8" s="1"/>
  <c r="K2954" i="8" s="1"/>
  <c r="K2955" i="8" s="1"/>
  <c r="K2956" i="8" s="1"/>
  <c r="K2957" i="8" s="1"/>
  <c r="K2958" i="8" s="1"/>
  <c r="K2959" i="8" s="1"/>
  <c r="K2960" i="8" s="1"/>
  <c r="K2961" i="8" s="1"/>
  <c r="K2962" i="8" s="1"/>
  <c r="K2963" i="8" s="1"/>
  <c r="K2964" i="8" s="1"/>
  <c r="K2965" i="8" s="1"/>
  <c r="K2966" i="8" s="1"/>
  <c r="K2967" i="8" s="1"/>
  <c r="K2968" i="8" s="1"/>
  <c r="K2969" i="8" s="1"/>
  <c r="K2970" i="8" s="1"/>
  <c r="K2971" i="8" s="1"/>
  <c r="K2972" i="8" s="1"/>
  <c r="K2973" i="8" s="1"/>
  <c r="K2974" i="8" s="1"/>
  <c r="K2975" i="8" s="1"/>
  <c r="K2976" i="8" s="1"/>
  <c r="K2977" i="8" s="1"/>
  <c r="K2978" i="8" s="1"/>
  <c r="K2979" i="8" s="1"/>
  <c r="K2980" i="8" s="1"/>
  <c r="K2981" i="8" s="1"/>
  <c r="K2982" i="8" s="1"/>
  <c r="K2983" i="8" s="1"/>
  <c r="K2984" i="8" s="1"/>
  <c r="K2985" i="8" s="1"/>
  <c r="K2986" i="8" s="1"/>
  <c r="K2987" i="8" s="1"/>
  <c r="K2988" i="8" s="1"/>
  <c r="K2989" i="8" s="1"/>
  <c r="K2990" i="8" s="1"/>
  <c r="K2991" i="8" s="1"/>
  <c r="K2992" i="8" s="1"/>
  <c r="K2993" i="8" s="1"/>
  <c r="K2994" i="8" s="1"/>
  <c r="K2995" i="8" s="1"/>
  <c r="K2996" i="8" s="1"/>
  <c r="K2997" i="8" s="1"/>
  <c r="K2998" i="8" s="1"/>
  <c r="K2999" i="8" s="1"/>
  <c r="K3000" i="8" s="1"/>
  <c r="K3001" i="8" s="1"/>
  <c r="K3002" i="8" s="1"/>
  <c r="K3003" i="8" s="1"/>
  <c r="K3004" i="8" s="1"/>
  <c r="K3005" i="8" s="1"/>
  <c r="K3006" i="8" s="1"/>
  <c r="K3007" i="8" s="1"/>
  <c r="K3008" i="8" s="1"/>
  <c r="K3009" i="8" s="1"/>
  <c r="K3010" i="8" s="1"/>
  <c r="K3011" i="8" s="1"/>
  <c r="K3012" i="8" s="1"/>
  <c r="K3013" i="8" s="1"/>
  <c r="K3014" i="8" s="1"/>
  <c r="K3015" i="8" s="1"/>
  <c r="K3016" i="8" s="1"/>
  <c r="K3017" i="8" s="1"/>
  <c r="K3018" i="8" s="1"/>
  <c r="K3019" i="8" s="1"/>
  <c r="K3020" i="8" s="1"/>
  <c r="K3021" i="8" s="1"/>
  <c r="K3022" i="8" s="1"/>
  <c r="K3023" i="8" s="1"/>
  <c r="K3024" i="8" s="1"/>
  <c r="K3025" i="8" s="1"/>
  <c r="K3026" i="8" s="1"/>
  <c r="K3027" i="8" s="1"/>
  <c r="K3028" i="8" s="1"/>
  <c r="K3029" i="8" s="1"/>
  <c r="K3030" i="8" s="1"/>
  <c r="K3031" i="8" s="1"/>
  <c r="K3032" i="8" s="1"/>
  <c r="K3033" i="8" s="1"/>
  <c r="K3034" i="8" s="1"/>
  <c r="K3035" i="8" s="1"/>
  <c r="K3036" i="8" s="1"/>
  <c r="K3037" i="8" s="1"/>
  <c r="K3038" i="8" s="1"/>
  <c r="K3039" i="8" s="1"/>
  <c r="K3040" i="8" s="1"/>
  <c r="K3041" i="8" s="1"/>
  <c r="K3042" i="8" s="1"/>
  <c r="K3043" i="8" s="1"/>
  <c r="K3044" i="8" s="1"/>
  <c r="K3045" i="8" s="1"/>
  <c r="K3046" i="8" s="1"/>
  <c r="K3047" i="8" s="1"/>
  <c r="K3048" i="8" s="1"/>
  <c r="K3049" i="8" s="1"/>
  <c r="K3050" i="8" s="1"/>
  <c r="K3051" i="8" s="1"/>
  <c r="K3052" i="8" s="1"/>
  <c r="K3053" i="8" s="1"/>
  <c r="K3054" i="8" s="1"/>
  <c r="K3055" i="8" s="1"/>
  <c r="K3056" i="8" s="1"/>
  <c r="K3057" i="8" s="1"/>
  <c r="K3058" i="8" s="1"/>
  <c r="K3059" i="8" s="1"/>
  <c r="K3060" i="8" s="1"/>
  <c r="K3061" i="8" s="1"/>
  <c r="K3062" i="8" s="1"/>
  <c r="K3063" i="8" s="1"/>
  <c r="K3064" i="8" s="1"/>
  <c r="K3065" i="8" s="1"/>
  <c r="K3066" i="8" s="1"/>
  <c r="K3067" i="8" s="1"/>
  <c r="K3068" i="8" s="1"/>
  <c r="K3069" i="8" s="1"/>
  <c r="K3070" i="8" s="1"/>
  <c r="K3071" i="8" s="1"/>
  <c r="K3072" i="8" s="1"/>
  <c r="K3073" i="8" s="1"/>
  <c r="K3074" i="8" s="1"/>
  <c r="K3075" i="8" s="1"/>
  <c r="K3076" i="8" s="1"/>
  <c r="K3077" i="8" s="1"/>
  <c r="K3078" i="8" s="1"/>
  <c r="K3079" i="8" s="1"/>
  <c r="K3080" i="8" s="1"/>
  <c r="K3081" i="8" s="1"/>
  <c r="K3082" i="8" s="1"/>
  <c r="K3083" i="8" s="1"/>
  <c r="K3084" i="8" s="1"/>
  <c r="K3085" i="8" s="1"/>
  <c r="K3086" i="8" s="1"/>
  <c r="K3087" i="8" s="1"/>
  <c r="K3088" i="8" s="1"/>
  <c r="K3089" i="8" s="1"/>
  <c r="K3090" i="8" s="1"/>
  <c r="K3091" i="8" s="1"/>
  <c r="K3092" i="8" s="1"/>
  <c r="K3093" i="8" s="1"/>
  <c r="K3094" i="8" s="1"/>
  <c r="K3095" i="8" s="1"/>
  <c r="K3096" i="8" s="1"/>
  <c r="K3097" i="8" s="1"/>
  <c r="K3098" i="8" s="1"/>
  <c r="K3099" i="8" s="1"/>
  <c r="K3100" i="8" s="1"/>
  <c r="K3101" i="8" s="1"/>
  <c r="K3102" i="8" s="1"/>
  <c r="K3103" i="8" s="1"/>
  <c r="K3104" i="8" s="1"/>
  <c r="K3105" i="8" s="1"/>
  <c r="K3106" i="8" s="1"/>
  <c r="K3107" i="8" s="1"/>
  <c r="K3108" i="8" s="1"/>
  <c r="K3109" i="8" s="1"/>
  <c r="K3110" i="8" s="1"/>
  <c r="K3111" i="8" s="1"/>
  <c r="K3112" i="8" s="1"/>
  <c r="K3113" i="8" s="1"/>
  <c r="K3114" i="8" s="1"/>
  <c r="K3115" i="8" s="1"/>
  <c r="K3116" i="8" s="1"/>
  <c r="K3117" i="8" s="1"/>
  <c r="K3118" i="8" s="1"/>
  <c r="K3119" i="8" s="1"/>
  <c r="K3120" i="8" s="1"/>
  <c r="K3121" i="8" s="1"/>
  <c r="K3122" i="8" s="1"/>
  <c r="K3123" i="8" s="1"/>
  <c r="K3124" i="8" s="1"/>
  <c r="K3125" i="8" s="1"/>
  <c r="K3126" i="8" s="1"/>
  <c r="K3127" i="8" s="1"/>
  <c r="K3128" i="8" s="1"/>
  <c r="K3129" i="8" s="1"/>
  <c r="K3130" i="8" s="1"/>
  <c r="K3131" i="8" s="1"/>
  <c r="K3132" i="8" s="1"/>
  <c r="K3133" i="8" s="1"/>
  <c r="K3134" i="8" s="1"/>
  <c r="K3135" i="8" s="1"/>
  <c r="K3136" i="8" s="1"/>
  <c r="K3137" i="8" s="1"/>
  <c r="K3138" i="8" s="1"/>
  <c r="K3139" i="8" s="1"/>
  <c r="K3140" i="8" s="1"/>
  <c r="K3141" i="8" s="1"/>
  <c r="K3142" i="8" s="1"/>
  <c r="K3143" i="8" s="1"/>
  <c r="K3144" i="8" s="1"/>
  <c r="K3145" i="8" s="1"/>
  <c r="K3146" i="8" s="1"/>
  <c r="K3147" i="8" s="1"/>
  <c r="K3148" i="8" s="1"/>
  <c r="K3149" i="8" s="1"/>
  <c r="K3150" i="8" s="1"/>
  <c r="K3151" i="8" s="1"/>
  <c r="K3152" i="8" s="1"/>
  <c r="K3153" i="8" s="1"/>
  <c r="K3154" i="8" s="1"/>
  <c r="K3155" i="8" s="1"/>
  <c r="K3156" i="8" s="1"/>
  <c r="K3157" i="8" s="1"/>
  <c r="K3158" i="8" s="1"/>
  <c r="K3159" i="8" s="1"/>
  <c r="K3160" i="8" s="1"/>
  <c r="K3161" i="8" s="1"/>
  <c r="K3162" i="8" s="1"/>
  <c r="K3163" i="8" s="1"/>
  <c r="K3164" i="8" s="1"/>
  <c r="K3165" i="8" s="1"/>
  <c r="K3166" i="8" s="1"/>
  <c r="K3167" i="8" s="1"/>
  <c r="K3168" i="8" s="1"/>
  <c r="K3169" i="8" s="1"/>
  <c r="K3170" i="8" s="1"/>
  <c r="K3171" i="8" s="1"/>
  <c r="K3172" i="8" s="1"/>
  <c r="K3173" i="8" s="1"/>
  <c r="K3174" i="8" s="1"/>
  <c r="K3175" i="8" s="1"/>
  <c r="K3176" i="8" s="1"/>
  <c r="K3177" i="8" s="1"/>
  <c r="K3178" i="8" s="1"/>
  <c r="K3179" i="8" s="1"/>
  <c r="K3180" i="8" s="1"/>
  <c r="K3181" i="8" s="1"/>
  <c r="K3182" i="8" s="1"/>
  <c r="K3183" i="8" s="1"/>
  <c r="K3184" i="8" s="1"/>
  <c r="K3185" i="8" s="1"/>
  <c r="K3186" i="8" s="1"/>
  <c r="K3187" i="8" s="1"/>
  <c r="K3188" i="8" s="1"/>
  <c r="K3189" i="8" s="1"/>
  <c r="K3190" i="8" s="1"/>
  <c r="K3191" i="8" s="1"/>
  <c r="K3192" i="8" s="1"/>
  <c r="K3193" i="8" s="1"/>
  <c r="K3194" i="8" s="1"/>
  <c r="K3195" i="8" s="1"/>
  <c r="K3196" i="8" s="1"/>
  <c r="K3197" i="8" s="1"/>
  <c r="K3198" i="8" s="1"/>
  <c r="K3199" i="8" s="1"/>
  <c r="K3200" i="8" s="1"/>
  <c r="K3201" i="8" s="1"/>
  <c r="K3202" i="8" s="1"/>
  <c r="K3203" i="8" s="1"/>
  <c r="K3204" i="8" s="1"/>
  <c r="K3205" i="8" s="1"/>
  <c r="K3206" i="8" s="1"/>
  <c r="K3207" i="8" s="1"/>
  <c r="K3208" i="8" s="1"/>
  <c r="K3209" i="8" s="1"/>
  <c r="K3210" i="8" s="1"/>
  <c r="K3211" i="8" s="1"/>
  <c r="K3212" i="8" s="1"/>
  <c r="K3213" i="8" s="1"/>
  <c r="K3214" i="8" s="1"/>
  <c r="K3215" i="8" s="1"/>
  <c r="K3216" i="8" s="1"/>
  <c r="K3217" i="8" s="1"/>
  <c r="K3218" i="8" s="1"/>
  <c r="K3219" i="8" s="1"/>
  <c r="K3220" i="8" s="1"/>
  <c r="K3221" i="8" s="1"/>
  <c r="K3222" i="8" s="1"/>
  <c r="K3223" i="8" s="1"/>
  <c r="K3224" i="8" s="1"/>
  <c r="K3225" i="8" s="1"/>
  <c r="K3226" i="8" s="1"/>
  <c r="K3227" i="8" s="1"/>
  <c r="K3228" i="8" s="1"/>
  <c r="K3229" i="8" s="1"/>
  <c r="K3230" i="8" s="1"/>
  <c r="K3231" i="8" s="1"/>
  <c r="K3232" i="8" s="1"/>
  <c r="K3233" i="8" s="1"/>
  <c r="K3234" i="8" s="1"/>
  <c r="K3235" i="8" s="1"/>
  <c r="K3236" i="8" s="1"/>
  <c r="K3237" i="8" s="1"/>
  <c r="K3238" i="8" s="1"/>
  <c r="K3239" i="8" s="1"/>
  <c r="K3240" i="8" s="1"/>
  <c r="K3241" i="8" s="1"/>
  <c r="K3242" i="8" s="1"/>
  <c r="K3243" i="8" s="1"/>
  <c r="K3244" i="8" s="1"/>
  <c r="K3245" i="8" s="1"/>
  <c r="K3246" i="8" s="1"/>
  <c r="K3247" i="8" s="1"/>
  <c r="K3248" i="8" s="1"/>
  <c r="K3249" i="8" s="1"/>
  <c r="K3250" i="8" s="1"/>
  <c r="K3251" i="8" s="1"/>
  <c r="K3252" i="8" s="1"/>
  <c r="K3253" i="8" s="1"/>
  <c r="K3254" i="8" s="1"/>
  <c r="K3255" i="8" s="1"/>
  <c r="K3256" i="8" s="1"/>
  <c r="K3257" i="8" s="1"/>
  <c r="K3258" i="8" s="1"/>
  <c r="K3259" i="8" s="1"/>
  <c r="K3260" i="8" s="1"/>
  <c r="K3261" i="8" s="1"/>
  <c r="K3262" i="8" s="1"/>
  <c r="K3263" i="8" s="1"/>
  <c r="K3264" i="8" s="1"/>
  <c r="K3265" i="8" s="1"/>
  <c r="K3266" i="8" s="1"/>
  <c r="K3267" i="8" s="1"/>
  <c r="K3268" i="8" s="1"/>
  <c r="K3269" i="8" s="1"/>
  <c r="K3270" i="8" s="1"/>
  <c r="K3271" i="8" s="1"/>
  <c r="K3272" i="8" s="1"/>
  <c r="K3273" i="8" s="1"/>
  <c r="K3274" i="8" s="1"/>
  <c r="K3275" i="8" s="1"/>
  <c r="K3276" i="8" s="1"/>
  <c r="K3277" i="8" s="1"/>
  <c r="K3278" i="8" s="1"/>
  <c r="K3279" i="8" s="1"/>
  <c r="K3280" i="8" s="1"/>
  <c r="K3281" i="8" s="1"/>
  <c r="K3282" i="8" s="1"/>
  <c r="K3283" i="8" s="1"/>
  <c r="K3284" i="8" s="1"/>
  <c r="K3285" i="8" s="1"/>
  <c r="K3286" i="8" s="1"/>
  <c r="K3287" i="8" s="1"/>
  <c r="K3288" i="8" s="1"/>
  <c r="K3289" i="8" s="1"/>
  <c r="K3290" i="8" s="1"/>
  <c r="K3291" i="8" s="1"/>
  <c r="K3292" i="8" s="1"/>
  <c r="K3293" i="8" s="1"/>
  <c r="K3294" i="8" s="1"/>
  <c r="K3295" i="8" s="1"/>
  <c r="K3296" i="8" s="1"/>
  <c r="K3297" i="8" s="1"/>
  <c r="K3298" i="8" s="1"/>
  <c r="K3299" i="8" s="1"/>
  <c r="K3300" i="8" s="1"/>
  <c r="K3301" i="8" s="1"/>
  <c r="K3302" i="8" s="1"/>
  <c r="K3303" i="8" s="1"/>
  <c r="K3304" i="8" s="1"/>
  <c r="K3305" i="8" s="1"/>
  <c r="K3306" i="8" s="1"/>
  <c r="K3307" i="8" s="1"/>
  <c r="K3308" i="8" s="1"/>
  <c r="K3309" i="8" s="1"/>
  <c r="K3310" i="8" s="1"/>
  <c r="K3311" i="8" s="1"/>
  <c r="K3312" i="8" s="1"/>
  <c r="K3313" i="8" s="1"/>
  <c r="K3314" i="8" s="1"/>
  <c r="K3315" i="8" s="1"/>
  <c r="K3316" i="8" s="1"/>
  <c r="K3317" i="8" s="1"/>
  <c r="K3318" i="8" s="1"/>
  <c r="K3319" i="8" s="1"/>
  <c r="K3320" i="8" s="1"/>
  <c r="K3321" i="8" s="1"/>
  <c r="K3322" i="8" s="1"/>
  <c r="K3323" i="8" s="1"/>
  <c r="K3324" i="8" s="1"/>
  <c r="K3325" i="8" s="1"/>
  <c r="K3326" i="8" s="1"/>
  <c r="K3327" i="8" s="1"/>
  <c r="K3328" i="8" s="1"/>
  <c r="K3329" i="8" s="1"/>
  <c r="K3330" i="8" s="1"/>
  <c r="K3331" i="8" s="1"/>
  <c r="K3332" i="8" s="1"/>
  <c r="K3333" i="8" s="1"/>
  <c r="K3334" i="8" s="1"/>
  <c r="K3335" i="8" s="1"/>
  <c r="K3336" i="8" s="1"/>
  <c r="K3337" i="8" s="1"/>
  <c r="K3338" i="8" s="1"/>
  <c r="K3339" i="8" s="1"/>
  <c r="K3340" i="8" s="1"/>
  <c r="K3341" i="8" s="1"/>
  <c r="K3342" i="8" s="1"/>
  <c r="K3343" i="8" s="1"/>
  <c r="K3344" i="8" s="1"/>
  <c r="K3345" i="8" s="1"/>
  <c r="K3346" i="8" s="1"/>
  <c r="K3347" i="8" s="1"/>
  <c r="K3348" i="8" s="1"/>
  <c r="K3349" i="8" s="1"/>
  <c r="K3350" i="8" s="1"/>
  <c r="K3351" i="8" s="1"/>
  <c r="K3352" i="8" s="1"/>
  <c r="K3353" i="8" s="1"/>
  <c r="K3354" i="8" s="1"/>
  <c r="K3355" i="8" s="1"/>
  <c r="K3356" i="8" s="1"/>
  <c r="K3357" i="8" s="1"/>
  <c r="K3358" i="8" s="1"/>
  <c r="K3359" i="8" s="1"/>
  <c r="K3360" i="8" s="1"/>
  <c r="K3361" i="8" s="1"/>
  <c r="K3362" i="8" s="1"/>
  <c r="K3363" i="8" s="1"/>
  <c r="K3364" i="8" s="1"/>
  <c r="K3365" i="8" s="1"/>
  <c r="K3366" i="8" s="1"/>
  <c r="K3367" i="8" s="1"/>
  <c r="K3368" i="8" s="1"/>
  <c r="K3369" i="8" s="1"/>
  <c r="K3370" i="8" s="1"/>
  <c r="K3371" i="8" s="1"/>
  <c r="K3372" i="8" s="1"/>
  <c r="K3373" i="8" s="1"/>
  <c r="K3374" i="8" s="1"/>
  <c r="K3375" i="8" s="1"/>
  <c r="K3376" i="8" s="1"/>
  <c r="K3377" i="8" s="1"/>
  <c r="K3378" i="8" s="1"/>
  <c r="K3379" i="8" s="1"/>
  <c r="K3380" i="8" s="1"/>
  <c r="K3381" i="8" s="1"/>
  <c r="K3382" i="8" s="1"/>
  <c r="K3383" i="8" s="1"/>
  <c r="K3384" i="8" s="1"/>
  <c r="K3385" i="8" s="1"/>
  <c r="K3386" i="8" s="1"/>
  <c r="K3387" i="8" s="1"/>
  <c r="K3388" i="8" s="1"/>
  <c r="K3389" i="8" s="1"/>
  <c r="K3390" i="8" s="1"/>
  <c r="K3391" i="8" s="1"/>
  <c r="K3392" i="8" s="1"/>
  <c r="K3393" i="8" s="1"/>
  <c r="K3394" i="8" s="1"/>
  <c r="K3395" i="8" s="1"/>
  <c r="K3396" i="8" s="1"/>
  <c r="K3397" i="8" s="1"/>
  <c r="K3398" i="8" s="1"/>
  <c r="K3399" i="8" s="1"/>
  <c r="K3400" i="8" s="1"/>
  <c r="K3401" i="8" s="1"/>
  <c r="K3402" i="8" s="1"/>
  <c r="K3403" i="8" s="1"/>
  <c r="K3404" i="8" s="1"/>
  <c r="K3405" i="8" s="1"/>
  <c r="K3406" i="8" s="1"/>
  <c r="K3407" i="8" s="1"/>
  <c r="K3408" i="8" s="1"/>
  <c r="K3409" i="8" s="1"/>
  <c r="K3410" i="8" s="1"/>
  <c r="K3411" i="8" s="1"/>
  <c r="K3412" i="8" s="1"/>
  <c r="K3413" i="8" s="1"/>
  <c r="K3414" i="8" s="1"/>
  <c r="K3415" i="8" s="1"/>
  <c r="K3416" i="8" s="1"/>
  <c r="K3417" i="8" s="1"/>
  <c r="K3418" i="8" s="1"/>
  <c r="K3419" i="8" s="1"/>
  <c r="K3420" i="8" s="1"/>
  <c r="K3421" i="8" s="1"/>
  <c r="K3422" i="8" s="1"/>
  <c r="K3423" i="8" s="1"/>
  <c r="K3424" i="8" s="1"/>
  <c r="K3425" i="8" s="1"/>
  <c r="K3426" i="8" s="1"/>
  <c r="K3427" i="8" s="1"/>
  <c r="K3428" i="8" s="1"/>
  <c r="K3429" i="8" s="1"/>
  <c r="K3430" i="8" s="1"/>
  <c r="K3431" i="8" s="1"/>
  <c r="K3432" i="8" s="1"/>
  <c r="K3433" i="8" s="1"/>
  <c r="K3434" i="8" s="1"/>
  <c r="K3435" i="8" s="1"/>
  <c r="K3436" i="8" s="1"/>
  <c r="K3437" i="8" s="1"/>
  <c r="K3438" i="8" s="1"/>
  <c r="K3439" i="8" s="1"/>
  <c r="K3440" i="8" s="1"/>
  <c r="K3441" i="8" s="1"/>
  <c r="K3442" i="8" s="1"/>
  <c r="K3443" i="8" s="1"/>
  <c r="K3444" i="8" s="1"/>
  <c r="K3445" i="8" s="1"/>
  <c r="K3446" i="8" s="1"/>
  <c r="K3447" i="8" s="1"/>
  <c r="K3448" i="8" s="1"/>
  <c r="K3449" i="8" s="1"/>
  <c r="K3450" i="8" s="1"/>
  <c r="K3451" i="8" s="1"/>
  <c r="K3452" i="8" s="1"/>
  <c r="K3453" i="8" s="1"/>
  <c r="K3454" i="8" s="1"/>
  <c r="K3455" i="8" s="1"/>
  <c r="K3456" i="8" s="1"/>
  <c r="K3457" i="8" s="1"/>
  <c r="K3458" i="8" s="1"/>
  <c r="K3459" i="8" s="1"/>
  <c r="K3460" i="8" s="1"/>
  <c r="K3461" i="8" s="1"/>
  <c r="K3462" i="8" s="1"/>
  <c r="K3463" i="8" s="1"/>
  <c r="K3464" i="8" s="1"/>
  <c r="K3465" i="8" s="1"/>
  <c r="K3466" i="8" s="1"/>
  <c r="K3467" i="8" s="1"/>
  <c r="K3468" i="8" s="1"/>
  <c r="K3469" i="8" s="1"/>
  <c r="K3470" i="8" s="1"/>
  <c r="K3471" i="8" s="1"/>
  <c r="K3472" i="8" s="1"/>
  <c r="K3473" i="8" s="1"/>
  <c r="K3474" i="8" s="1"/>
  <c r="K3475" i="8" s="1"/>
  <c r="K3476" i="8" s="1"/>
  <c r="K3477" i="8" s="1"/>
  <c r="K3478" i="8" s="1"/>
  <c r="K3479" i="8" s="1"/>
  <c r="K3480" i="8" s="1"/>
  <c r="K3481" i="8" s="1"/>
  <c r="K3482" i="8" s="1"/>
  <c r="K3483" i="8" s="1"/>
  <c r="K3484" i="8" s="1"/>
  <c r="K3485" i="8" s="1"/>
  <c r="K3486" i="8" s="1"/>
  <c r="K3487" i="8" s="1"/>
  <c r="K3488" i="8" s="1"/>
  <c r="K3489" i="8" s="1"/>
  <c r="K3490" i="8" s="1"/>
  <c r="K3491" i="8" s="1"/>
  <c r="K3492" i="8" s="1"/>
  <c r="K3493" i="8" s="1"/>
  <c r="K3494" i="8" s="1"/>
  <c r="K3495" i="8" s="1"/>
  <c r="K3496" i="8" s="1"/>
  <c r="K3497" i="8" s="1"/>
  <c r="K3498" i="8" s="1"/>
  <c r="K3499" i="8" s="1"/>
  <c r="K3500" i="8" s="1"/>
  <c r="K3501" i="8" s="1"/>
  <c r="K3502" i="8" s="1"/>
  <c r="K3503" i="8" s="1"/>
  <c r="K3504" i="8" s="1"/>
  <c r="K3505" i="8" s="1"/>
  <c r="K3506" i="8" s="1"/>
  <c r="K3507" i="8" s="1"/>
  <c r="K3508" i="8" s="1"/>
  <c r="K3509" i="8" s="1"/>
  <c r="K3510" i="8" s="1"/>
  <c r="K3511" i="8" s="1"/>
  <c r="K3512" i="8" s="1"/>
  <c r="K3513" i="8" s="1"/>
  <c r="K3514" i="8" s="1"/>
  <c r="K3515" i="8" s="1"/>
  <c r="K3516" i="8" s="1"/>
  <c r="K3517" i="8" s="1"/>
  <c r="K3518" i="8" s="1"/>
  <c r="K3519" i="8" s="1"/>
  <c r="K3520" i="8" s="1"/>
  <c r="K3521" i="8" s="1"/>
  <c r="K3522" i="8" s="1"/>
  <c r="K3523" i="8" s="1"/>
  <c r="K3524" i="8" s="1"/>
  <c r="K3525" i="8" s="1"/>
  <c r="K3526" i="8" s="1"/>
  <c r="K3527" i="8" s="1"/>
  <c r="K3528" i="8" s="1"/>
  <c r="K3529" i="8" s="1"/>
  <c r="K3530" i="8" s="1"/>
  <c r="K3531" i="8" s="1"/>
  <c r="K3532" i="8" s="1"/>
  <c r="K3533" i="8" s="1"/>
  <c r="K3534" i="8" s="1"/>
  <c r="K3535" i="8" s="1"/>
  <c r="K3536" i="8" s="1"/>
  <c r="K3537" i="8" s="1"/>
  <c r="K3538" i="8" s="1"/>
  <c r="K3539" i="8" s="1"/>
  <c r="K3540" i="8" s="1"/>
  <c r="K3541" i="8" s="1"/>
  <c r="K3542" i="8" s="1"/>
  <c r="K3543" i="8" s="1"/>
  <c r="K3544" i="8" s="1"/>
  <c r="K3545" i="8" s="1"/>
  <c r="K3546" i="8" s="1"/>
  <c r="K3547" i="8" s="1"/>
  <c r="K3548" i="8" s="1"/>
  <c r="K3549" i="8" s="1"/>
  <c r="K3550" i="8" s="1"/>
  <c r="K3551" i="8" s="1"/>
  <c r="K3552" i="8" s="1"/>
  <c r="K3553" i="8" s="1"/>
  <c r="K3554" i="8" s="1"/>
  <c r="K3555" i="8" s="1"/>
  <c r="K3556" i="8" s="1"/>
  <c r="K3557" i="8" s="1"/>
  <c r="K3558" i="8" s="1"/>
  <c r="K3559" i="8" s="1"/>
  <c r="K3560" i="8" s="1"/>
  <c r="K3561" i="8" s="1"/>
  <c r="K3562" i="8" s="1"/>
  <c r="K3563" i="8" s="1"/>
  <c r="K3564" i="8" s="1"/>
  <c r="K3565" i="8" s="1"/>
  <c r="K3566" i="8" s="1"/>
  <c r="K3567" i="8" s="1"/>
  <c r="K3568" i="8" s="1"/>
  <c r="K3569" i="8" s="1"/>
  <c r="K3570" i="8" s="1"/>
  <c r="K3571" i="8" s="1"/>
  <c r="K3572" i="8" s="1"/>
  <c r="K3573" i="8" s="1"/>
  <c r="K3574" i="8" s="1"/>
  <c r="K3575" i="8" s="1"/>
  <c r="K3576" i="8" s="1"/>
  <c r="K3577" i="8" s="1"/>
  <c r="K3578" i="8" s="1"/>
  <c r="K3579" i="8" s="1"/>
  <c r="K3580" i="8" s="1"/>
  <c r="K3581" i="8" s="1"/>
  <c r="K3582" i="8" s="1"/>
  <c r="K3583" i="8" s="1"/>
  <c r="K3584" i="8" s="1"/>
  <c r="K3585" i="8" s="1"/>
  <c r="K3586" i="8" s="1"/>
  <c r="K3587" i="8" s="1"/>
  <c r="K3588" i="8" s="1"/>
  <c r="K3589" i="8" s="1"/>
  <c r="K3590" i="8" s="1"/>
  <c r="K3591" i="8" s="1"/>
  <c r="K3592" i="8" s="1"/>
  <c r="K3593" i="8" s="1"/>
  <c r="K3594" i="8" s="1"/>
  <c r="K3595" i="8" s="1"/>
  <c r="K3596" i="8" s="1"/>
  <c r="K3597" i="8" s="1"/>
  <c r="K3598" i="8" s="1"/>
  <c r="K3599" i="8" s="1"/>
  <c r="K3600" i="8" s="1"/>
  <c r="K3601" i="8" s="1"/>
  <c r="K3602" i="8" s="1"/>
  <c r="K3603" i="8" s="1"/>
  <c r="K3604" i="8" s="1"/>
  <c r="K3605" i="8" s="1"/>
  <c r="K3606" i="8" s="1"/>
  <c r="K3607" i="8" s="1"/>
  <c r="K3608" i="8" s="1"/>
  <c r="K3609" i="8" s="1"/>
  <c r="K3610" i="8" s="1"/>
  <c r="K3611" i="8" s="1"/>
  <c r="K3612" i="8" s="1"/>
  <c r="K3613" i="8" s="1"/>
  <c r="K3614" i="8" s="1"/>
  <c r="K3615" i="8" s="1"/>
  <c r="K3616" i="8" s="1"/>
  <c r="K3617" i="8" s="1"/>
  <c r="K3618" i="8" s="1"/>
  <c r="K3619" i="8" s="1"/>
  <c r="K3620" i="8" s="1"/>
  <c r="K3621" i="8" s="1"/>
  <c r="K3622" i="8" s="1"/>
  <c r="K3623" i="8" s="1"/>
  <c r="K3624" i="8" s="1"/>
  <c r="K3625" i="8" s="1"/>
  <c r="K3626" i="8" s="1"/>
  <c r="K3627" i="8" s="1"/>
  <c r="K3628" i="8" s="1"/>
  <c r="K3629" i="8" s="1"/>
  <c r="K3630" i="8" s="1"/>
  <c r="K3631" i="8" s="1"/>
  <c r="K3632" i="8" s="1"/>
  <c r="K3633" i="8" s="1"/>
  <c r="K3634" i="8" s="1"/>
  <c r="K3635" i="8" s="1"/>
  <c r="K3636" i="8" s="1"/>
  <c r="K3637" i="8" s="1"/>
  <c r="K3638" i="8" s="1"/>
  <c r="K3639" i="8" s="1"/>
  <c r="K3640" i="8" s="1"/>
  <c r="K3641" i="8" s="1"/>
  <c r="K3642" i="8" s="1"/>
  <c r="K3643" i="8" s="1"/>
  <c r="J4273" i="8"/>
  <c r="K4273" i="8" s="1"/>
  <c r="J3147" i="7"/>
  <c r="B3101" i="7"/>
  <c r="B3100" i="7"/>
  <c r="B3099" i="7"/>
  <c r="B3098" i="7"/>
  <c r="B3097" i="7"/>
  <c r="B3096" i="7"/>
  <c r="B3095" i="7"/>
  <c r="B3094" i="7"/>
  <c r="B3093" i="7"/>
  <c r="B3092" i="7"/>
  <c r="B3091" i="7"/>
  <c r="B3090" i="7"/>
  <c r="B3089" i="7"/>
  <c r="B3088" i="7"/>
  <c r="B3087" i="7"/>
  <c r="B3086" i="7"/>
  <c r="B3085" i="7"/>
  <c r="B3084" i="7"/>
  <c r="B3083" i="7"/>
  <c r="B3082" i="7"/>
  <c r="B3081" i="7"/>
  <c r="B3080" i="7"/>
  <c r="B3079" i="7"/>
  <c r="B3078" i="7"/>
  <c r="B3077" i="7"/>
  <c r="B3076" i="7"/>
  <c r="B3075" i="7"/>
  <c r="B3074" i="7"/>
  <c r="B3073" i="7"/>
  <c r="K3072" i="7"/>
  <c r="B3072" i="7"/>
  <c r="B3071" i="7"/>
  <c r="B3070" i="7"/>
  <c r="B3069" i="7"/>
  <c r="B3068" i="7"/>
  <c r="B3067" i="7"/>
  <c r="B3066" i="7"/>
  <c r="B3065" i="7"/>
  <c r="B3064" i="7"/>
  <c r="B3063" i="7"/>
  <c r="B3062" i="7"/>
  <c r="B3061" i="7"/>
  <c r="B3060" i="7"/>
  <c r="B3059" i="7"/>
  <c r="B3058" i="7"/>
  <c r="B3057" i="7"/>
  <c r="B3056" i="7"/>
  <c r="B3055" i="7"/>
  <c r="B3054" i="7"/>
  <c r="B3053" i="7"/>
  <c r="B3052" i="7"/>
  <c r="B3051" i="7"/>
  <c r="B3050" i="7"/>
  <c r="B3049" i="7"/>
  <c r="B3048" i="7"/>
  <c r="B3047" i="7"/>
  <c r="B3046" i="7"/>
  <c r="B3045" i="7"/>
  <c r="B3044" i="7"/>
  <c r="B3043" i="7"/>
  <c r="B3042" i="7"/>
  <c r="B3041" i="7"/>
  <c r="B3040" i="7"/>
  <c r="B3039" i="7"/>
  <c r="B3038" i="7"/>
  <c r="B3037" i="7"/>
  <c r="B3036" i="7"/>
  <c r="B3035" i="7"/>
  <c r="B3034" i="7"/>
  <c r="B3033" i="7"/>
  <c r="B3032" i="7"/>
  <c r="B3031" i="7"/>
  <c r="B3030" i="7"/>
  <c r="B3029" i="7"/>
  <c r="B3028" i="7"/>
  <c r="B3027" i="7"/>
  <c r="B3026" i="7"/>
  <c r="B3025" i="7"/>
  <c r="B3024" i="7"/>
  <c r="B3023" i="7"/>
  <c r="B3022" i="7"/>
  <c r="B3021" i="7"/>
  <c r="B3020" i="7"/>
  <c r="B3019" i="7"/>
  <c r="B3018" i="7"/>
  <c r="B3017" i="7"/>
  <c r="B3016" i="7"/>
  <c r="B3015" i="7"/>
  <c r="B3014" i="7"/>
  <c r="B3013" i="7"/>
  <c r="B3012" i="7"/>
  <c r="B3011" i="7"/>
  <c r="B3010" i="7"/>
  <c r="B3009" i="7"/>
  <c r="B3008" i="7"/>
  <c r="B3007" i="7"/>
  <c r="B3006" i="7"/>
  <c r="B3005" i="7"/>
  <c r="B3004" i="7"/>
  <c r="B3003" i="7"/>
  <c r="B3002" i="7"/>
  <c r="B3001" i="7"/>
  <c r="B3000" i="7"/>
  <c r="B2999" i="7"/>
  <c r="B2998" i="7"/>
  <c r="B2997" i="7"/>
  <c r="B2996" i="7"/>
  <c r="B2995" i="7"/>
  <c r="B2994" i="7"/>
  <c r="B2993" i="7"/>
  <c r="B2992" i="7"/>
  <c r="B2991" i="7"/>
  <c r="B2990" i="7"/>
  <c r="B2989" i="7"/>
  <c r="B2988" i="7"/>
  <c r="B2987" i="7"/>
  <c r="B2986" i="7"/>
  <c r="B2985" i="7"/>
  <c r="B2984" i="7"/>
  <c r="B2983" i="7"/>
  <c r="B2982" i="7"/>
  <c r="B2981" i="7"/>
  <c r="B2980" i="7"/>
  <c r="B2979" i="7"/>
  <c r="B2978" i="7"/>
  <c r="B2977" i="7"/>
  <c r="B2976" i="7"/>
  <c r="B2975" i="7"/>
  <c r="B2974" i="7"/>
  <c r="B2973" i="7"/>
  <c r="B2972" i="7"/>
  <c r="B2971" i="7"/>
  <c r="B2970" i="7"/>
  <c r="B2969" i="7"/>
  <c r="B2968" i="7"/>
  <c r="B2967" i="7"/>
  <c r="B2966" i="7"/>
  <c r="B2965" i="7"/>
  <c r="B2964" i="7"/>
  <c r="B2963" i="7"/>
  <c r="B2962" i="7"/>
  <c r="B2961" i="7"/>
  <c r="B2960" i="7"/>
  <c r="B2959" i="7"/>
  <c r="B2958" i="7"/>
  <c r="B2957" i="7"/>
  <c r="B2956" i="7"/>
  <c r="B2955" i="7"/>
  <c r="B2954" i="7"/>
  <c r="B2953" i="7"/>
  <c r="B2952" i="7"/>
  <c r="B2951" i="7"/>
  <c r="B2950" i="7"/>
  <c r="B2949" i="7"/>
  <c r="B2948" i="7"/>
  <c r="B2947" i="7"/>
  <c r="B2946" i="7"/>
  <c r="B2945" i="7"/>
  <c r="B2944" i="7"/>
  <c r="B2943" i="7"/>
  <c r="B2942" i="7"/>
  <c r="B2941" i="7"/>
  <c r="B2940" i="7"/>
  <c r="B2939" i="7"/>
  <c r="B2938" i="7"/>
  <c r="B2937" i="7"/>
  <c r="B2936" i="7"/>
  <c r="B2935" i="7"/>
  <c r="B2934" i="7"/>
  <c r="B2933" i="7"/>
  <c r="B2932" i="7"/>
  <c r="B2931" i="7"/>
  <c r="B2930" i="7"/>
  <c r="B2929" i="7"/>
  <c r="B2928" i="7"/>
  <c r="B2927" i="7"/>
  <c r="B2926" i="7"/>
  <c r="B2925" i="7"/>
  <c r="B2924" i="7"/>
  <c r="B2923" i="7"/>
  <c r="B2922" i="7"/>
  <c r="B2921" i="7"/>
  <c r="B2920" i="7"/>
  <c r="B2919" i="7"/>
  <c r="B2918" i="7"/>
  <c r="B2917" i="7"/>
  <c r="B2916" i="7"/>
  <c r="B2915" i="7"/>
  <c r="B2914" i="7"/>
  <c r="B2913" i="7"/>
  <c r="B2912" i="7"/>
  <c r="B2911" i="7"/>
  <c r="B2910" i="7"/>
  <c r="B2909" i="7"/>
  <c r="B2908" i="7"/>
  <c r="B2907" i="7"/>
  <c r="B2906" i="7"/>
  <c r="B2905" i="7"/>
  <c r="B2904" i="7"/>
  <c r="B2903" i="7"/>
  <c r="B2902" i="7"/>
  <c r="B2901" i="7"/>
  <c r="B2900" i="7"/>
  <c r="B2899" i="7"/>
  <c r="B2898" i="7"/>
  <c r="B2897" i="7"/>
  <c r="B2896" i="7"/>
  <c r="B2895" i="7"/>
  <c r="B2894" i="7"/>
  <c r="B2893" i="7"/>
  <c r="B2892" i="7"/>
  <c r="B2891" i="7"/>
  <c r="B2890" i="7"/>
  <c r="B2889" i="7"/>
  <c r="B2888" i="7"/>
  <c r="B2887" i="7"/>
  <c r="B2886" i="7"/>
  <c r="B2885" i="7"/>
  <c r="B2884" i="7"/>
  <c r="B2883" i="7"/>
  <c r="B2882" i="7"/>
  <c r="B2881" i="7"/>
  <c r="B2880" i="7"/>
  <c r="B2879" i="7"/>
  <c r="B2878" i="7"/>
  <c r="B2877" i="7"/>
  <c r="B2876" i="7"/>
  <c r="B2875" i="7"/>
  <c r="B2874" i="7"/>
  <c r="B2873" i="7"/>
  <c r="B2872" i="7"/>
  <c r="B2871" i="7"/>
  <c r="B2870" i="7"/>
  <c r="B2869" i="7"/>
  <c r="B2868" i="7"/>
  <c r="B2867" i="7"/>
  <c r="B2866" i="7"/>
  <c r="B2865" i="7"/>
  <c r="B2864" i="7"/>
  <c r="B2863" i="7"/>
  <c r="B2862" i="7"/>
  <c r="B2861" i="7"/>
  <c r="B2860" i="7"/>
  <c r="B2859" i="7"/>
  <c r="B2858" i="7"/>
  <c r="B2857" i="7"/>
  <c r="B2856" i="7"/>
  <c r="B2855" i="7"/>
  <c r="B2854" i="7"/>
  <c r="B2853" i="7"/>
  <c r="B2852" i="7"/>
  <c r="B2851" i="7"/>
  <c r="B2850" i="7"/>
  <c r="B2849" i="7"/>
  <c r="B2848" i="7"/>
  <c r="B2847" i="7"/>
  <c r="B2846" i="7"/>
  <c r="B2845" i="7"/>
  <c r="B2844" i="7"/>
  <c r="B2843" i="7"/>
  <c r="B2842" i="7"/>
  <c r="B2841" i="7"/>
  <c r="B2840" i="7"/>
  <c r="B2839" i="7"/>
  <c r="B2838" i="7"/>
  <c r="B2837" i="7"/>
  <c r="B2836" i="7"/>
  <c r="B2835" i="7"/>
  <c r="B2834" i="7"/>
  <c r="B2833" i="7"/>
  <c r="B2832" i="7"/>
  <c r="B2831" i="7"/>
  <c r="B2830" i="7"/>
  <c r="B2829" i="7"/>
  <c r="B2828" i="7"/>
  <c r="B2827" i="7"/>
  <c r="B2826" i="7"/>
  <c r="B2825" i="7"/>
  <c r="B2824" i="7"/>
  <c r="B2823" i="7"/>
  <c r="B2822" i="7"/>
  <c r="B2821" i="7"/>
  <c r="B2820" i="7"/>
  <c r="B2819" i="7"/>
  <c r="B2818" i="7"/>
  <c r="B2817" i="7"/>
  <c r="B2816" i="7"/>
  <c r="B2815" i="7"/>
  <c r="B2814" i="7"/>
  <c r="B2813" i="7"/>
  <c r="B2812" i="7"/>
  <c r="B2811" i="7"/>
  <c r="B2810" i="7"/>
  <c r="B2809" i="7"/>
  <c r="B2808" i="7"/>
  <c r="B2807" i="7"/>
  <c r="B2806" i="7"/>
  <c r="B2805" i="7"/>
  <c r="B2804" i="7"/>
  <c r="B2803" i="7"/>
  <c r="B2802" i="7"/>
  <c r="B2801" i="7"/>
  <c r="B2800" i="7"/>
  <c r="B2799" i="7"/>
  <c r="B2798" i="7"/>
  <c r="B2797" i="7"/>
  <c r="B2796" i="7"/>
  <c r="B2795" i="7"/>
  <c r="B2794" i="7"/>
  <c r="B2793" i="7"/>
  <c r="B2792" i="7"/>
  <c r="B2791" i="7"/>
  <c r="B2790" i="7"/>
  <c r="B2789" i="7"/>
  <c r="B2788" i="7"/>
  <c r="B2787" i="7"/>
  <c r="B2786" i="7"/>
  <c r="B2785" i="7"/>
  <c r="B2784" i="7"/>
  <c r="B2783" i="7"/>
  <c r="B2782" i="7"/>
  <c r="B2781" i="7"/>
  <c r="B2780" i="7"/>
  <c r="B2779" i="7"/>
  <c r="B2778" i="7"/>
  <c r="B2777" i="7"/>
  <c r="B2776" i="7"/>
  <c r="B2775" i="7"/>
  <c r="B2774" i="7"/>
  <c r="B2773" i="7"/>
  <c r="B2772" i="7"/>
  <c r="B2771" i="7"/>
  <c r="B2770" i="7"/>
  <c r="B2769" i="7"/>
  <c r="B2768" i="7"/>
  <c r="B2767" i="7"/>
  <c r="B2766" i="7"/>
  <c r="B2765" i="7"/>
  <c r="B2764" i="7"/>
  <c r="B2763" i="7"/>
  <c r="B2762" i="7"/>
  <c r="K2761" i="7"/>
  <c r="B2761" i="7"/>
  <c r="B2760" i="7"/>
  <c r="B2759" i="7"/>
  <c r="B2758" i="7"/>
  <c r="B2757" i="7"/>
  <c r="B2756" i="7"/>
  <c r="B2755" i="7"/>
  <c r="B2754" i="7"/>
  <c r="B2753" i="7"/>
  <c r="B2752" i="7"/>
  <c r="B2751" i="7"/>
  <c r="B2750" i="7"/>
  <c r="B2749" i="7"/>
  <c r="B2748" i="7"/>
  <c r="B2747" i="7"/>
  <c r="B2746" i="7"/>
  <c r="B2745" i="7"/>
  <c r="B2744" i="7"/>
  <c r="B2743" i="7"/>
  <c r="B2742" i="7"/>
  <c r="B2741" i="7"/>
  <c r="B2740" i="7"/>
  <c r="B2739" i="7"/>
  <c r="B2738" i="7"/>
  <c r="B2737" i="7"/>
  <c r="B2736" i="7"/>
  <c r="B2735" i="7"/>
  <c r="B2734" i="7"/>
  <c r="B2733" i="7"/>
  <c r="B2732" i="7"/>
  <c r="B2731" i="7"/>
  <c r="B2730" i="7"/>
  <c r="B2729" i="7"/>
  <c r="B2728" i="7"/>
  <c r="B2727" i="7"/>
  <c r="B2726" i="7"/>
  <c r="B2725" i="7"/>
  <c r="B2724" i="7"/>
  <c r="B2723" i="7"/>
  <c r="B2722" i="7"/>
  <c r="B2721" i="7"/>
  <c r="B2720" i="7"/>
  <c r="B2719" i="7"/>
  <c r="B2718" i="7"/>
  <c r="B2717" i="7"/>
  <c r="B2716" i="7"/>
  <c r="B2715" i="7"/>
  <c r="B2714" i="7"/>
  <c r="B2713" i="7"/>
  <c r="B2712" i="7"/>
  <c r="B2711" i="7"/>
  <c r="B2710" i="7"/>
  <c r="B2709" i="7"/>
  <c r="B2708" i="7"/>
  <c r="B2707" i="7"/>
  <c r="B2706" i="7"/>
  <c r="B2705" i="7"/>
  <c r="B2704" i="7"/>
  <c r="B2703" i="7"/>
  <c r="B2702" i="7"/>
  <c r="B2701" i="7"/>
  <c r="B2700" i="7"/>
  <c r="B2699" i="7"/>
  <c r="B2698" i="7"/>
  <c r="B2697" i="7"/>
  <c r="B2696" i="7"/>
  <c r="B2695" i="7"/>
  <c r="B2694" i="7"/>
  <c r="B2693" i="7"/>
  <c r="B2692" i="7"/>
  <c r="B2691" i="7"/>
  <c r="B2690" i="7"/>
  <c r="B2689" i="7"/>
  <c r="B2688" i="7"/>
  <c r="B2687" i="7"/>
  <c r="B2686" i="7"/>
  <c r="B2685" i="7"/>
  <c r="B2684" i="7"/>
  <c r="B2683" i="7"/>
  <c r="B2682" i="7"/>
  <c r="B2681" i="7"/>
  <c r="B2680" i="7"/>
  <c r="B2679" i="7"/>
  <c r="B2678" i="7"/>
  <c r="B2677" i="7"/>
  <c r="B2676" i="7"/>
  <c r="B2675" i="7"/>
  <c r="B2674" i="7"/>
  <c r="B2673" i="7"/>
  <c r="B2672" i="7"/>
  <c r="B2671" i="7"/>
  <c r="B2670" i="7"/>
  <c r="B2669" i="7"/>
  <c r="B2668" i="7"/>
  <c r="B2667" i="7"/>
  <c r="B2666" i="7"/>
  <c r="B2665" i="7"/>
  <c r="B2664" i="7"/>
  <c r="B2663" i="7"/>
  <c r="B2662" i="7"/>
  <c r="B2661" i="7"/>
  <c r="B2660" i="7"/>
  <c r="B2659" i="7"/>
  <c r="B2658" i="7"/>
  <c r="B2657" i="7"/>
  <c r="B2656" i="7"/>
  <c r="B2655" i="7"/>
  <c r="B2654" i="7"/>
  <c r="B2653" i="7"/>
  <c r="B2652" i="7"/>
  <c r="B2651" i="7"/>
  <c r="B2650" i="7"/>
  <c r="B2649" i="7"/>
  <c r="B2648" i="7"/>
  <c r="B2647" i="7"/>
  <c r="B2646" i="7"/>
  <c r="B2645" i="7"/>
  <c r="B2644" i="7"/>
  <c r="B2643" i="7"/>
  <c r="B2642" i="7"/>
  <c r="B2641" i="7"/>
  <c r="B2640" i="7"/>
  <c r="B2639" i="7"/>
  <c r="B2638" i="7"/>
  <c r="B2637" i="7"/>
  <c r="B2636" i="7"/>
  <c r="B2635" i="7"/>
  <c r="B2634" i="7"/>
  <c r="B2633" i="7"/>
  <c r="B2632" i="7"/>
  <c r="B2631" i="7"/>
  <c r="B2630" i="7"/>
  <c r="B2629" i="7"/>
  <c r="B2628" i="7"/>
  <c r="B2627" i="7"/>
  <c r="B2626" i="7"/>
  <c r="B2625" i="7"/>
  <c r="B2624" i="7"/>
  <c r="B2623" i="7"/>
  <c r="B2622" i="7"/>
  <c r="B2621" i="7"/>
  <c r="B2620" i="7"/>
  <c r="B2619" i="7"/>
  <c r="B2618" i="7"/>
  <c r="B2617" i="7"/>
  <c r="B2616" i="7"/>
  <c r="B2615" i="7"/>
  <c r="B2614" i="7"/>
  <c r="B2613" i="7"/>
  <c r="B2612" i="7"/>
  <c r="B2611" i="7"/>
  <c r="B2610" i="7"/>
  <c r="B2609" i="7"/>
  <c r="B2608" i="7"/>
  <c r="B2607" i="7"/>
  <c r="B2606" i="7"/>
  <c r="B2605" i="7"/>
  <c r="B2604" i="7"/>
  <c r="B2603" i="7"/>
  <c r="B2602" i="7"/>
  <c r="B2601" i="7"/>
  <c r="B2600" i="7"/>
  <c r="B2599" i="7"/>
  <c r="B2598" i="7"/>
  <c r="B2597" i="7"/>
  <c r="B2596" i="7"/>
  <c r="B2595" i="7"/>
  <c r="B2594" i="7"/>
  <c r="B2593" i="7"/>
  <c r="B2592" i="7"/>
  <c r="B2591" i="7"/>
  <c r="B2590" i="7"/>
  <c r="B2589" i="7"/>
  <c r="B2588" i="7"/>
  <c r="B2587" i="7"/>
  <c r="B2586" i="7"/>
  <c r="B2585" i="7"/>
  <c r="B2584" i="7"/>
  <c r="B2583" i="7"/>
  <c r="B2582" i="7"/>
  <c r="B2581" i="7"/>
  <c r="B2580" i="7"/>
  <c r="B2579" i="7"/>
  <c r="B2578" i="7"/>
  <c r="B2577" i="7"/>
  <c r="B2576" i="7"/>
  <c r="B2575" i="7"/>
  <c r="B2574" i="7"/>
  <c r="B2573" i="7"/>
  <c r="B2572" i="7"/>
  <c r="B2571" i="7"/>
  <c r="B2570" i="7"/>
  <c r="B2569" i="7"/>
  <c r="B2568" i="7"/>
  <c r="B2567" i="7"/>
  <c r="B2566" i="7"/>
  <c r="B2565" i="7"/>
  <c r="B2564" i="7"/>
  <c r="B2563" i="7"/>
  <c r="B2562" i="7"/>
  <c r="B2561" i="7"/>
  <c r="B2560" i="7"/>
  <c r="B2559" i="7"/>
  <c r="B2558" i="7"/>
  <c r="B2557" i="7"/>
  <c r="B2556" i="7"/>
  <c r="B2555" i="7"/>
  <c r="B2554" i="7"/>
  <c r="B2553" i="7"/>
  <c r="B2552" i="7"/>
  <c r="B2551" i="7"/>
  <c r="B2550" i="7"/>
  <c r="B2549" i="7"/>
  <c r="B2548" i="7"/>
  <c r="B2547" i="7"/>
  <c r="B2546" i="7"/>
  <c r="B2545" i="7"/>
  <c r="B2544" i="7"/>
  <c r="B2543" i="7"/>
  <c r="B2542" i="7"/>
  <c r="B2541" i="7"/>
  <c r="B2540" i="7"/>
  <c r="B2539" i="7"/>
  <c r="B2538" i="7"/>
  <c r="B2537" i="7"/>
  <c r="B2536" i="7"/>
  <c r="B2535" i="7"/>
  <c r="B2534" i="7"/>
  <c r="B2533" i="7"/>
  <c r="B2532" i="7"/>
  <c r="B2531" i="7"/>
  <c r="B2530" i="7"/>
  <c r="B2529" i="7"/>
  <c r="B2528" i="7"/>
  <c r="B2527" i="7"/>
  <c r="B2526" i="7"/>
  <c r="B2525" i="7"/>
  <c r="B2524" i="7"/>
  <c r="B2523" i="7"/>
  <c r="B2522" i="7"/>
  <c r="B2521" i="7"/>
  <c r="B2520" i="7"/>
  <c r="B2519" i="7"/>
  <c r="K2518" i="7"/>
  <c r="B2518" i="7"/>
  <c r="B2517" i="7"/>
  <c r="B2516" i="7"/>
  <c r="B2515" i="7"/>
  <c r="B2514" i="7"/>
  <c r="B2513" i="7"/>
  <c r="B2512" i="7"/>
  <c r="B2511" i="7"/>
  <c r="B2510" i="7"/>
  <c r="B2509" i="7"/>
  <c r="B2508" i="7"/>
  <c r="B2507" i="7"/>
  <c r="B2506" i="7"/>
  <c r="B2505" i="7"/>
  <c r="B2504" i="7"/>
  <c r="B2503" i="7"/>
  <c r="B2502" i="7"/>
  <c r="B2501" i="7"/>
  <c r="B2500" i="7"/>
  <c r="B2499" i="7"/>
  <c r="B2498" i="7"/>
  <c r="B2497" i="7"/>
  <c r="B2496" i="7"/>
  <c r="B2495" i="7"/>
  <c r="B2494" i="7"/>
  <c r="B2493" i="7"/>
  <c r="B2492" i="7"/>
  <c r="B2491" i="7"/>
  <c r="B2490" i="7"/>
  <c r="B2489" i="7"/>
  <c r="B2488" i="7"/>
  <c r="B2487" i="7"/>
  <c r="B2486" i="7"/>
  <c r="B2485" i="7"/>
  <c r="B2484" i="7"/>
  <c r="B2483" i="7"/>
  <c r="B2482" i="7"/>
  <c r="B2481" i="7"/>
  <c r="B2480" i="7"/>
  <c r="B2479" i="7"/>
  <c r="B2478" i="7"/>
  <c r="B2477" i="7"/>
  <c r="B2476" i="7"/>
  <c r="B2475" i="7"/>
  <c r="B2474" i="7"/>
  <c r="B2473" i="7"/>
  <c r="B2472" i="7"/>
  <c r="B2471" i="7"/>
  <c r="B2470" i="7"/>
  <c r="B2469" i="7"/>
  <c r="B2468" i="7"/>
  <c r="B2467" i="7"/>
  <c r="B2466" i="7"/>
  <c r="B2465" i="7"/>
  <c r="B2464" i="7"/>
  <c r="B2463" i="7"/>
  <c r="B2462" i="7"/>
  <c r="B2461" i="7"/>
  <c r="B2460" i="7"/>
  <c r="B2459" i="7"/>
  <c r="B2458" i="7"/>
  <c r="B2457" i="7"/>
  <c r="B2456" i="7"/>
  <c r="B2455" i="7"/>
  <c r="B2454" i="7"/>
  <c r="B2453" i="7"/>
  <c r="B2452" i="7"/>
  <c r="B2451" i="7"/>
  <c r="B2450" i="7"/>
  <c r="B2449" i="7"/>
  <c r="B2448" i="7"/>
  <c r="B2447" i="7"/>
  <c r="B2446" i="7"/>
  <c r="B2445" i="7"/>
  <c r="B2444" i="7"/>
  <c r="B2443" i="7"/>
  <c r="B2442" i="7"/>
  <c r="B2441" i="7"/>
  <c r="B2440" i="7"/>
  <c r="B2439" i="7"/>
  <c r="B2438" i="7"/>
  <c r="B2437" i="7"/>
  <c r="B2436" i="7"/>
  <c r="B2435" i="7"/>
  <c r="B2434" i="7"/>
  <c r="B2433" i="7"/>
  <c r="B2432" i="7"/>
  <c r="B2431" i="7"/>
  <c r="B2430" i="7"/>
  <c r="B2429" i="7"/>
  <c r="B2428" i="7"/>
  <c r="B2427" i="7"/>
  <c r="B2426" i="7"/>
  <c r="B2425" i="7"/>
  <c r="B2424" i="7"/>
  <c r="B2423" i="7"/>
  <c r="B2422" i="7"/>
  <c r="B2421" i="7"/>
  <c r="B2420" i="7"/>
  <c r="B2419" i="7"/>
  <c r="B2418" i="7"/>
  <c r="B2417" i="7"/>
  <c r="B2416" i="7"/>
  <c r="B2415" i="7"/>
  <c r="B2414" i="7"/>
  <c r="B2413" i="7"/>
  <c r="B2412" i="7"/>
  <c r="B2411" i="7"/>
  <c r="B2410" i="7"/>
  <c r="B2409" i="7"/>
  <c r="B2408" i="7"/>
  <c r="B2407" i="7"/>
  <c r="B2406" i="7"/>
  <c r="B2405" i="7"/>
  <c r="B2404" i="7"/>
  <c r="B2403" i="7"/>
  <c r="B2402" i="7"/>
  <c r="B2401" i="7"/>
  <c r="B2400" i="7"/>
  <c r="B2399" i="7"/>
  <c r="B2398" i="7"/>
  <c r="B2397" i="7"/>
  <c r="B2396" i="7"/>
  <c r="B2395" i="7"/>
  <c r="B2394" i="7"/>
  <c r="B2393" i="7"/>
  <c r="B2392" i="7"/>
  <c r="B2391" i="7"/>
  <c r="B2390" i="7"/>
  <c r="B2389" i="7"/>
  <c r="B2388" i="7"/>
  <c r="B2387" i="7"/>
  <c r="B2386" i="7"/>
  <c r="B2385" i="7"/>
  <c r="B2384" i="7"/>
  <c r="B2383" i="7"/>
  <c r="B2382" i="7"/>
  <c r="B2381" i="7"/>
  <c r="B2380" i="7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K2367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50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2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2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7" i="7"/>
  <c r="B2206" i="7"/>
  <c r="B2205" i="7"/>
  <c r="B2204" i="7"/>
  <c r="B2203" i="7"/>
  <c r="B2202" i="7"/>
  <c r="B2201" i="7"/>
  <c r="B2200" i="7"/>
  <c r="B2199" i="7"/>
  <c r="B2198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6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2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2" i="7"/>
  <c r="B1981" i="7"/>
  <c r="B1980" i="7"/>
  <c r="B1979" i="7"/>
  <c r="B1978" i="7"/>
  <c r="B1977" i="7"/>
  <c r="B1976" i="7"/>
  <c r="B1975" i="7"/>
  <c r="B1974" i="7"/>
  <c r="B1973" i="7"/>
  <c r="B1972" i="7"/>
  <c r="B1971" i="7"/>
  <c r="B1970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8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5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2" i="7"/>
  <c r="B1671" i="7"/>
  <c r="B1670" i="7"/>
  <c r="B1669" i="7"/>
  <c r="B1668" i="7"/>
  <c r="B1667" i="7"/>
  <c r="B1666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1" i="7"/>
  <c r="B1540" i="7"/>
  <c r="B1539" i="7"/>
  <c r="B1538" i="7"/>
  <c r="B1537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K1511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K1272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K1205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K1097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K932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K481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K386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K87" i="7"/>
  <c r="B87" i="7"/>
  <c r="B86" i="7"/>
  <c r="B85" i="7"/>
  <c r="K84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K54" i="7"/>
  <c r="B54" i="7"/>
  <c r="K53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K16" i="7"/>
  <c r="B16" i="7"/>
  <c r="K15" i="7"/>
  <c r="B15" i="7"/>
  <c r="B14" i="7"/>
  <c r="B13" i="7"/>
  <c r="B12" i="7"/>
  <c r="B11" i="7"/>
  <c r="L10" i="7"/>
  <c r="L11" i="7" s="1"/>
  <c r="L12" i="7" s="1"/>
  <c r="L13" i="7" s="1"/>
  <c r="L14" i="7" s="1"/>
  <c r="B10" i="7"/>
  <c r="B3108" i="6"/>
  <c r="K3644" i="8" l="1"/>
  <c r="K3645" i="8" s="1"/>
  <c r="K3646" i="8" s="1"/>
  <c r="K3647" i="8" s="1"/>
  <c r="K3648" i="8" s="1"/>
  <c r="K3649" i="8" s="1"/>
  <c r="K3650" i="8" s="1"/>
  <c r="K3651" i="8" s="1"/>
  <c r="K3652" i="8" s="1"/>
  <c r="K3653" i="8" s="1"/>
  <c r="K3654" i="8" s="1"/>
  <c r="K3655" i="8" s="1"/>
  <c r="K3656" i="8" s="1"/>
  <c r="K3657" i="8" s="1"/>
  <c r="K3658" i="8" s="1"/>
  <c r="K3659" i="8" s="1"/>
  <c r="K3660" i="8" s="1"/>
  <c r="K3661" i="8" s="1"/>
  <c r="K3662" i="8" s="1"/>
  <c r="K3663" i="8" s="1"/>
  <c r="K3664" i="8" s="1"/>
  <c r="K3665" i="8" s="1"/>
  <c r="K3666" i="8" s="1"/>
  <c r="K3667" i="8" s="1"/>
  <c r="K3668" i="8" s="1"/>
  <c r="K3669" i="8" s="1"/>
  <c r="K3670" i="8" s="1"/>
  <c r="K3671" i="8" s="1"/>
  <c r="K3672" i="8" s="1"/>
  <c r="K3673" i="8" s="1"/>
  <c r="K3674" i="8" s="1"/>
  <c r="K3675" i="8" s="1"/>
  <c r="K3676" i="8" s="1"/>
  <c r="K3677" i="8" s="1"/>
  <c r="K3678" i="8" s="1"/>
  <c r="K3679" i="8" s="1"/>
  <c r="K3680" i="8" s="1"/>
  <c r="K3681" i="8" s="1"/>
  <c r="K3682" i="8" s="1"/>
  <c r="K3683" i="8" s="1"/>
  <c r="K3684" i="8" s="1"/>
  <c r="K3685" i="8" s="1"/>
  <c r="K3686" i="8" s="1"/>
  <c r="K3687" i="8" s="1"/>
  <c r="K3688" i="8" s="1"/>
  <c r="K3689" i="8" s="1"/>
  <c r="K3690" i="8" s="1"/>
  <c r="K3691" i="8" s="1"/>
  <c r="K3692" i="8" s="1"/>
  <c r="K3693" i="8" s="1"/>
  <c r="K3694" i="8" s="1"/>
  <c r="K3695" i="8" s="1"/>
  <c r="K3696" i="8" s="1"/>
  <c r="K3697" i="8" s="1"/>
  <c r="K3698" i="8" s="1"/>
  <c r="K3699" i="8" s="1"/>
  <c r="K3700" i="8" s="1"/>
  <c r="K3701" i="8" s="1"/>
  <c r="K3702" i="8" s="1"/>
  <c r="K3703" i="8" s="1"/>
  <c r="K3704" i="8" s="1"/>
  <c r="K3705" i="8" s="1"/>
  <c r="K3706" i="8" s="1"/>
  <c r="K3707" i="8" s="1"/>
  <c r="K3708" i="8" s="1"/>
  <c r="K3709" i="8" s="1"/>
  <c r="K3710" i="8" s="1"/>
  <c r="K3711" i="8" s="1"/>
  <c r="K3712" i="8" s="1"/>
  <c r="K3713" i="8" s="1"/>
  <c r="K3714" i="8" s="1"/>
  <c r="K3715" i="8" s="1"/>
  <c r="K3716" i="8" s="1"/>
  <c r="K3717" i="8" s="1"/>
  <c r="K3718" i="8" s="1"/>
  <c r="K3719" i="8" s="1"/>
  <c r="K3720" i="8" s="1"/>
  <c r="K3721" i="8" s="1"/>
  <c r="K3722" i="8" s="1"/>
  <c r="K3723" i="8" s="1"/>
  <c r="K3724" i="8" s="1"/>
  <c r="K3725" i="8" s="1"/>
  <c r="K3726" i="8" s="1"/>
  <c r="K3727" i="8" s="1"/>
  <c r="K3728" i="8" s="1"/>
  <c r="K3729" i="8" s="1"/>
  <c r="K3730" i="8" s="1"/>
  <c r="K3731" i="8" s="1"/>
  <c r="K3732" i="8" s="1"/>
  <c r="K3733" i="8" s="1"/>
  <c r="K3734" i="8" s="1"/>
  <c r="K3735" i="8" s="1"/>
  <c r="K3736" i="8" s="1"/>
  <c r="K3737" i="8" s="1"/>
  <c r="K3738" i="8" s="1"/>
  <c r="K3739" i="8" s="1"/>
  <c r="K3740" i="8" s="1"/>
  <c r="K3741" i="8" s="1"/>
  <c r="K3742" i="8" s="1"/>
  <c r="K3743" i="8" s="1"/>
  <c r="K3744" i="8" s="1"/>
  <c r="K3745" i="8" s="1"/>
  <c r="K3746" i="8" s="1"/>
  <c r="K3747" i="8" s="1"/>
  <c r="K3748" i="8" s="1"/>
  <c r="K3749" i="8" s="1"/>
  <c r="K3750" i="8" s="1"/>
  <c r="K3751" i="8" s="1"/>
  <c r="K3752" i="8" s="1"/>
  <c r="K3753" i="8" s="1"/>
  <c r="K3754" i="8" s="1"/>
  <c r="K3755" i="8" s="1"/>
  <c r="K3756" i="8" s="1"/>
  <c r="K3757" i="8" s="1"/>
  <c r="K3758" i="8" s="1"/>
  <c r="K3759" i="8" s="1"/>
  <c r="K3760" i="8" s="1"/>
  <c r="K3761" i="8" s="1"/>
  <c r="K3762" i="8" s="1"/>
  <c r="K3763" i="8" s="1"/>
  <c r="K3764" i="8" s="1"/>
  <c r="K3765" i="8" s="1"/>
  <c r="K3766" i="8" s="1"/>
  <c r="K3767" i="8" s="1"/>
  <c r="K3768" i="8" s="1"/>
  <c r="K3769" i="8" s="1"/>
  <c r="K3770" i="8" s="1"/>
  <c r="K3771" i="8" s="1"/>
  <c r="K3772" i="8" s="1"/>
  <c r="K3773" i="8" s="1"/>
  <c r="K3774" i="8" s="1"/>
  <c r="K3775" i="8" s="1"/>
  <c r="K3776" i="8" s="1"/>
  <c r="K3777" i="8" s="1"/>
  <c r="K3778" i="8" s="1"/>
  <c r="K3779" i="8" s="1"/>
  <c r="K3780" i="8" s="1"/>
  <c r="K3781" i="8" s="1"/>
  <c r="K3782" i="8" s="1"/>
  <c r="K3783" i="8" s="1"/>
  <c r="K3784" i="8" s="1"/>
  <c r="K3785" i="8" s="1"/>
  <c r="K3786" i="8" s="1"/>
  <c r="K3787" i="8" s="1"/>
  <c r="K3788" i="8" s="1"/>
  <c r="K3789" i="8" s="1"/>
  <c r="K3790" i="8" s="1"/>
  <c r="K3791" i="8" s="1"/>
  <c r="K3792" i="8" s="1"/>
  <c r="K3793" i="8" s="1"/>
  <c r="K3794" i="8" s="1"/>
  <c r="K3795" i="8" s="1"/>
  <c r="K3796" i="8" s="1"/>
  <c r="K3797" i="8" s="1"/>
  <c r="K3798" i="8" s="1"/>
  <c r="K3799" i="8" s="1"/>
  <c r="K3800" i="8" s="1"/>
  <c r="K3801" i="8" s="1"/>
  <c r="K3802" i="8" s="1"/>
  <c r="K3803" i="8" s="1"/>
  <c r="K3804" i="8" s="1"/>
  <c r="K3805" i="8" s="1"/>
  <c r="K3806" i="8" s="1"/>
  <c r="K3807" i="8" s="1"/>
  <c r="K3808" i="8" s="1"/>
  <c r="K3809" i="8" s="1"/>
  <c r="K3810" i="8" s="1"/>
  <c r="K3811" i="8" s="1"/>
  <c r="K3812" i="8" s="1"/>
  <c r="K3813" i="8" s="1"/>
  <c r="K3814" i="8" s="1"/>
  <c r="K3815" i="8" s="1"/>
  <c r="K3816" i="8" s="1"/>
  <c r="K3817" i="8" s="1"/>
  <c r="K3818" i="8" s="1"/>
  <c r="K3819" i="8" s="1"/>
  <c r="K3820" i="8" s="1"/>
  <c r="K3821" i="8" s="1"/>
  <c r="K3822" i="8" s="1"/>
  <c r="K3823" i="8" s="1"/>
  <c r="K3824" i="8" s="1"/>
  <c r="K3825" i="8" s="1"/>
  <c r="K3826" i="8" s="1"/>
  <c r="K3827" i="8" s="1"/>
  <c r="K3828" i="8" s="1"/>
  <c r="K3829" i="8" s="1"/>
  <c r="K3830" i="8" s="1"/>
  <c r="K3831" i="8" s="1"/>
  <c r="K3832" i="8" s="1"/>
  <c r="K3833" i="8" s="1"/>
  <c r="K3834" i="8" s="1"/>
  <c r="K3835" i="8" s="1"/>
  <c r="K3836" i="8" s="1"/>
  <c r="K3837" i="8" s="1"/>
  <c r="K3838" i="8" s="1"/>
  <c r="K3839" i="8" s="1"/>
  <c r="K3840" i="8" s="1"/>
  <c r="K3841" i="8" s="1"/>
  <c r="K3842" i="8" s="1"/>
  <c r="K3843" i="8" s="1"/>
  <c r="K3844" i="8" s="1"/>
  <c r="K3845" i="8" s="1"/>
  <c r="K3846" i="8" s="1"/>
  <c r="K3847" i="8" s="1"/>
  <c r="K3848" i="8" s="1"/>
  <c r="K3849" i="8" s="1"/>
  <c r="K3850" i="8" s="1"/>
  <c r="K3851" i="8" s="1"/>
  <c r="K3852" i="8" s="1"/>
  <c r="K3853" i="8" s="1"/>
  <c r="K3854" i="8" s="1"/>
  <c r="K3855" i="8" s="1"/>
  <c r="K3856" i="8" s="1"/>
  <c r="K3857" i="8" s="1"/>
  <c r="K3858" i="8" s="1"/>
  <c r="K3859" i="8" s="1"/>
  <c r="K3860" i="8" s="1"/>
  <c r="K3861" i="8" s="1"/>
  <c r="K3862" i="8" s="1"/>
  <c r="K3863" i="8" s="1"/>
  <c r="K3864" i="8" s="1"/>
  <c r="K3865" i="8" s="1"/>
  <c r="K3866" i="8" s="1"/>
  <c r="K3867" i="8" s="1"/>
  <c r="K3868" i="8" s="1"/>
  <c r="K3869" i="8" s="1"/>
  <c r="K3870" i="8" s="1"/>
  <c r="K3871" i="8" s="1"/>
  <c r="K3872" i="8" s="1"/>
  <c r="K3873" i="8" s="1"/>
  <c r="K3874" i="8" s="1"/>
  <c r="K3875" i="8" s="1"/>
  <c r="K3876" i="8" s="1"/>
  <c r="K3877" i="8" s="1"/>
  <c r="K3878" i="8" s="1"/>
  <c r="K3879" i="8" s="1"/>
  <c r="K3880" i="8" s="1"/>
  <c r="K3881" i="8" s="1"/>
  <c r="K3882" i="8" s="1"/>
  <c r="K3883" i="8" s="1"/>
  <c r="K3884" i="8" s="1"/>
  <c r="K3885" i="8" s="1"/>
  <c r="K3886" i="8" s="1"/>
  <c r="K3887" i="8" s="1"/>
  <c r="K3888" i="8" s="1"/>
  <c r="K3889" i="8" s="1"/>
  <c r="K3890" i="8" s="1"/>
  <c r="K3891" i="8" s="1"/>
  <c r="K3892" i="8" s="1"/>
  <c r="K3893" i="8" s="1"/>
  <c r="K3894" i="8" s="1"/>
  <c r="K3895" i="8" s="1"/>
  <c r="K3896" i="8" s="1"/>
  <c r="K3897" i="8" s="1"/>
  <c r="K3898" i="8" s="1"/>
  <c r="K3899" i="8" s="1"/>
  <c r="K3900" i="8" s="1"/>
  <c r="K3901" i="8" s="1"/>
  <c r="K3902" i="8" s="1"/>
  <c r="K3903" i="8" s="1"/>
  <c r="K3904" i="8" s="1"/>
  <c r="K3905" i="8" s="1"/>
  <c r="K3906" i="8" s="1"/>
  <c r="K3907" i="8" s="1"/>
  <c r="K3908" i="8" s="1"/>
  <c r="K3909" i="8" s="1"/>
  <c r="K3910" i="8" s="1"/>
  <c r="K3911" i="8" s="1"/>
  <c r="K3912" i="8" s="1"/>
  <c r="K3913" i="8" s="1"/>
  <c r="K3914" i="8" s="1"/>
  <c r="K3915" i="8" s="1"/>
  <c r="K3916" i="8" s="1"/>
  <c r="K3917" i="8" s="1"/>
  <c r="K3918" i="8" s="1"/>
  <c r="K3919" i="8" s="1"/>
  <c r="K3920" i="8" s="1"/>
  <c r="K3921" i="8" s="1"/>
  <c r="K3922" i="8" s="1"/>
  <c r="K3923" i="8" s="1"/>
  <c r="K3924" i="8" s="1"/>
  <c r="K3925" i="8" s="1"/>
  <c r="K3926" i="8" s="1"/>
  <c r="K3927" i="8" s="1"/>
  <c r="K3928" i="8" s="1"/>
  <c r="K3929" i="8" s="1"/>
  <c r="K3930" i="8" s="1"/>
  <c r="K3931" i="8" s="1"/>
  <c r="K3932" i="8" s="1"/>
  <c r="K3933" i="8" s="1"/>
  <c r="K3934" i="8" s="1"/>
  <c r="K3935" i="8" s="1"/>
  <c r="K3936" i="8" s="1"/>
  <c r="K3937" i="8" s="1"/>
  <c r="K3938" i="8" s="1"/>
  <c r="K3939" i="8" s="1"/>
  <c r="K3940" i="8" s="1"/>
  <c r="K3941" i="8" s="1"/>
  <c r="K3942" i="8" s="1"/>
  <c r="K3943" i="8" s="1"/>
  <c r="K3944" i="8" s="1"/>
  <c r="K3945" i="8" s="1"/>
  <c r="K3946" i="8" s="1"/>
  <c r="K3947" i="8" s="1"/>
  <c r="K3948" i="8" s="1"/>
  <c r="K3949" i="8" s="1"/>
  <c r="K3950" i="8" s="1"/>
  <c r="K3951" i="8" s="1"/>
  <c r="K3952" i="8" s="1"/>
  <c r="K3953" i="8" s="1"/>
  <c r="K3954" i="8" s="1"/>
  <c r="K3955" i="8" s="1"/>
  <c r="K3956" i="8" s="1"/>
  <c r="K3957" i="8" s="1"/>
  <c r="K3958" i="8" s="1"/>
  <c r="K3959" i="8" s="1"/>
  <c r="K3960" i="8" s="1"/>
  <c r="K3961" i="8" s="1"/>
  <c r="K3962" i="8" s="1"/>
  <c r="K3963" i="8" s="1"/>
  <c r="K3964" i="8" s="1"/>
  <c r="K3965" i="8" s="1"/>
  <c r="K3966" i="8" s="1"/>
  <c r="K3967" i="8" s="1"/>
  <c r="K3968" i="8" s="1"/>
  <c r="K3969" i="8" s="1"/>
  <c r="K3970" i="8" s="1"/>
  <c r="K3971" i="8" s="1"/>
  <c r="K3972" i="8" s="1"/>
  <c r="K3973" i="8" s="1"/>
  <c r="K3974" i="8" s="1"/>
  <c r="K3975" i="8" s="1"/>
  <c r="K3976" i="8" s="1"/>
  <c r="K3977" i="8" s="1"/>
  <c r="K3978" i="8" s="1"/>
  <c r="K3979" i="8" s="1"/>
  <c r="K3980" i="8" s="1"/>
  <c r="K3981" i="8" s="1"/>
  <c r="K3982" i="8" s="1"/>
  <c r="K3983" i="8" s="1"/>
  <c r="L15" i="7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L217" i="7" s="1"/>
  <c r="L218" i="7" s="1"/>
  <c r="L219" i="7" s="1"/>
  <c r="L220" i="7" s="1"/>
  <c r="L221" i="7" s="1"/>
  <c r="L222" i="7" s="1"/>
  <c r="L223" i="7" s="1"/>
  <c r="L224" i="7" s="1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L235" i="7" s="1"/>
  <c r="L236" i="7" s="1"/>
  <c r="L237" i="7" s="1"/>
  <c r="L238" i="7" s="1"/>
  <c r="L239" i="7" s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310" i="7" s="1"/>
  <c r="L311" i="7" s="1"/>
  <c r="L312" i="7" s="1"/>
  <c r="L313" i="7" s="1"/>
  <c r="L314" i="7" s="1"/>
  <c r="L315" i="7" s="1"/>
  <c r="L316" i="7" s="1"/>
  <c r="L317" i="7" s="1"/>
  <c r="L318" i="7" s="1"/>
  <c r="L319" i="7" s="1"/>
  <c r="L320" i="7" s="1"/>
  <c r="L321" i="7" s="1"/>
  <c r="L322" i="7" s="1"/>
  <c r="L323" i="7" s="1"/>
  <c r="L324" i="7" s="1"/>
  <c r="L325" i="7" s="1"/>
  <c r="L326" i="7" s="1"/>
  <c r="L327" i="7" s="1"/>
  <c r="L328" i="7" s="1"/>
  <c r="L329" i="7" s="1"/>
  <c r="L330" i="7" s="1"/>
  <c r="L331" i="7" s="1"/>
  <c r="L332" i="7" s="1"/>
  <c r="L333" i="7" s="1"/>
  <c r="L334" i="7" s="1"/>
  <c r="L335" i="7" s="1"/>
  <c r="L336" i="7" s="1"/>
  <c r="L337" i="7" s="1"/>
  <c r="L338" i="7" s="1"/>
  <c r="L339" i="7" s="1"/>
  <c r="L340" i="7" s="1"/>
  <c r="L341" i="7" s="1"/>
  <c r="L342" i="7" s="1"/>
  <c r="L343" i="7" s="1"/>
  <c r="L344" i="7" s="1"/>
  <c r="L345" i="7" s="1"/>
  <c r="L346" i="7" s="1"/>
  <c r="L347" i="7" s="1"/>
  <c r="L348" i="7" s="1"/>
  <c r="L349" i="7" s="1"/>
  <c r="L350" i="7" s="1"/>
  <c r="L351" i="7" s="1"/>
  <c r="L352" i="7" s="1"/>
  <c r="L353" i="7" s="1"/>
  <c r="L354" i="7" s="1"/>
  <c r="L355" i="7" s="1"/>
  <c r="L356" i="7" s="1"/>
  <c r="L357" i="7" s="1"/>
  <c r="L358" i="7" s="1"/>
  <c r="L359" i="7" s="1"/>
  <c r="L360" i="7" s="1"/>
  <c r="L361" i="7" s="1"/>
  <c r="L362" i="7" s="1"/>
  <c r="L363" i="7" s="1"/>
  <c r="L364" i="7" s="1"/>
  <c r="L365" i="7" s="1"/>
  <c r="L366" i="7" s="1"/>
  <c r="L367" i="7" s="1"/>
  <c r="L368" i="7" s="1"/>
  <c r="L369" i="7" s="1"/>
  <c r="L370" i="7" s="1"/>
  <c r="L371" i="7" s="1"/>
  <c r="L372" i="7" s="1"/>
  <c r="L373" i="7" s="1"/>
  <c r="L374" i="7" s="1"/>
  <c r="L375" i="7" s="1"/>
  <c r="L376" i="7" s="1"/>
  <c r="L377" i="7" s="1"/>
  <c r="L378" i="7" s="1"/>
  <c r="L379" i="7" s="1"/>
  <c r="L380" i="7" s="1"/>
  <c r="L381" i="7" s="1"/>
  <c r="L382" i="7" s="1"/>
  <c r="L383" i="7" s="1"/>
  <c r="L384" i="7" s="1"/>
  <c r="L385" i="7" s="1"/>
  <c r="L386" i="7" s="1"/>
  <c r="L387" i="7" s="1"/>
  <c r="L388" i="7" s="1"/>
  <c r="L389" i="7" s="1"/>
  <c r="L390" i="7" s="1"/>
  <c r="L391" i="7" s="1"/>
  <c r="L392" i="7" s="1"/>
  <c r="L393" i="7" s="1"/>
  <c r="L394" i="7" s="1"/>
  <c r="L395" i="7" s="1"/>
  <c r="L396" i="7" s="1"/>
  <c r="L397" i="7" s="1"/>
  <c r="L398" i="7" s="1"/>
  <c r="L399" i="7" s="1"/>
  <c r="L400" i="7" s="1"/>
  <c r="L401" i="7" s="1"/>
  <c r="L402" i="7" s="1"/>
  <c r="L403" i="7" s="1"/>
  <c r="L404" i="7" s="1"/>
  <c r="L405" i="7" s="1"/>
  <c r="L406" i="7" s="1"/>
  <c r="L407" i="7" s="1"/>
  <c r="L408" i="7" s="1"/>
  <c r="L409" i="7" s="1"/>
  <c r="L410" i="7" s="1"/>
  <c r="L411" i="7" s="1"/>
  <c r="L412" i="7" s="1"/>
  <c r="L413" i="7" s="1"/>
  <c r="L414" i="7" s="1"/>
  <c r="L415" i="7" s="1"/>
  <c r="L416" i="7" s="1"/>
  <c r="L417" i="7" s="1"/>
  <c r="L418" i="7" s="1"/>
  <c r="L419" i="7" s="1"/>
  <c r="L420" i="7" s="1"/>
  <c r="L421" i="7" s="1"/>
  <c r="L422" i="7" s="1"/>
  <c r="L423" i="7" s="1"/>
  <c r="L424" i="7" s="1"/>
  <c r="L425" i="7" s="1"/>
  <c r="L426" i="7" s="1"/>
  <c r="L427" i="7" s="1"/>
  <c r="L428" i="7" s="1"/>
  <c r="L429" i="7" s="1"/>
  <c r="L430" i="7" s="1"/>
  <c r="L431" i="7" s="1"/>
  <c r="L432" i="7" s="1"/>
  <c r="L433" i="7" s="1"/>
  <c r="L434" i="7" s="1"/>
  <c r="L435" i="7" s="1"/>
  <c r="L436" i="7" s="1"/>
  <c r="L437" i="7" s="1"/>
  <c r="L438" i="7" s="1"/>
  <c r="L439" i="7" s="1"/>
  <c r="L440" i="7" s="1"/>
  <c r="L441" i="7" s="1"/>
  <c r="L442" i="7" s="1"/>
  <c r="L443" i="7" s="1"/>
  <c r="L444" i="7" s="1"/>
  <c r="L445" i="7" s="1"/>
  <c r="L446" i="7" s="1"/>
  <c r="L447" i="7" s="1"/>
  <c r="L448" i="7" s="1"/>
  <c r="L449" i="7" s="1"/>
  <c r="L450" i="7" s="1"/>
  <c r="L451" i="7" s="1"/>
  <c r="L452" i="7" s="1"/>
  <c r="L453" i="7" s="1"/>
  <c r="L454" i="7" s="1"/>
  <c r="L455" i="7" s="1"/>
  <c r="L456" i="7" s="1"/>
  <c r="L457" i="7" s="1"/>
  <c r="L458" i="7" s="1"/>
  <c r="L459" i="7" s="1"/>
  <c r="L460" i="7" s="1"/>
  <c r="L461" i="7" s="1"/>
  <c r="L462" i="7" s="1"/>
  <c r="L463" i="7" s="1"/>
  <c r="L464" i="7" s="1"/>
  <c r="L465" i="7" s="1"/>
  <c r="L466" i="7" s="1"/>
  <c r="L467" i="7" s="1"/>
  <c r="L468" i="7" s="1"/>
  <c r="L469" i="7" s="1"/>
  <c r="L470" i="7" s="1"/>
  <c r="L471" i="7" s="1"/>
  <c r="L472" i="7" s="1"/>
  <c r="L473" i="7" s="1"/>
  <c r="L474" i="7" s="1"/>
  <c r="L475" i="7" s="1"/>
  <c r="L476" i="7" s="1"/>
  <c r="L477" i="7" s="1"/>
  <c r="L478" i="7" s="1"/>
  <c r="L479" i="7" s="1"/>
  <c r="L480" i="7" s="1"/>
  <c r="L481" i="7" s="1"/>
  <c r="L482" i="7" s="1"/>
  <c r="L483" i="7" s="1"/>
  <c r="L484" i="7" s="1"/>
  <c r="L485" i="7" s="1"/>
  <c r="L486" i="7" s="1"/>
  <c r="L487" i="7" s="1"/>
  <c r="L488" i="7" s="1"/>
  <c r="L489" i="7" s="1"/>
  <c r="L490" i="7" s="1"/>
  <c r="L491" i="7" s="1"/>
  <c r="L492" i="7" s="1"/>
  <c r="L493" i="7" s="1"/>
  <c r="L494" i="7" s="1"/>
  <c r="L495" i="7" s="1"/>
  <c r="L496" i="7" s="1"/>
  <c r="L497" i="7" s="1"/>
  <c r="L498" i="7" s="1"/>
  <c r="L499" i="7" s="1"/>
  <c r="L500" i="7" s="1"/>
  <c r="L501" i="7" s="1"/>
  <c r="L502" i="7" s="1"/>
  <c r="L503" i="7" s="1"/>
  <c r="L504" i="7" s="1"/>
  <c r="L505" i="7" s="1"/>
  <c r="L506" i="7" s="1"/>
  <c r="L507" i="7" s="1"/>
  <c r="L508" i="7" s="1"/>
  <c r="L509" i="7" s="1"/>
  <c r="L510" i="7" s="1"/>
  <c r="L511" i="7" s="1"/>
  <c r="L512" i="7" s="1"/>
  <c r="L513" i="7" s="1"/>
  <c r="L514" i="7" s="1"/>
  <c r="L515" i="7" s="1"/>
  <c r="L516" i="7" s="1"/>
  <c r="L517" i="7" s="1"/>
  <c r="L518" i="7" s="1"/>
  <c r="L519" i="7" s="1"/>
  <c r="L520" i="7" s="1"/>
  <c r="L521" i="7" s="1"/>
  <c r="L522" i="7" s="1"/>
  <c r="L523" i="7" s="1"/>
  <c r="L524" i="7" s="1"/>
  <c r="L525" i="7" s="1"/>
  <c r="L526" i="7" s="1"/>
  <c r="L527" i="7" s="1"/>
  <c r="L528" i="7" s="1"/>
  <c r="L529" i="7" s="1"/>
  <c r="L530" i="7" s="1"/>
  <c r="L531" i="7" s="1"/>
  <c r="L532" i="7" s="1"/>
  <c r="L533" i="7" s="1"/>
  <c r="L534" i="7" s="1"/>
  <c r="L535" i="7" s="1"/>
  <c r="L536" i="7" s="1"/>
  <c r="L537" i="7" s="1"/>
  <c r="L538" i="7" s="1"/>
  <c r="L539" i="7" s="1"/>
  <c r="L540" i="7" s="1"/>
  <c r="L541" i="7" s="1"/>
  <c r="L542" i="7" s="1"/>
  <c r="L543" i="7" s="1"/>
  <c r="L544" i="7" s="1"/>
  <c r="L545" i="7" s="1"/>
  <c r="L546" i="7" s="1"/>
  <c r="L547" i="7" s="1"/>
  <c r="L548" i="7" s="1"/>
  <c r="L549" i="7" s="1"/>
  <c r="L550" i="7" s="1"/>
  <c r="L551" i="7" s="1"/>
  <c r="L552" i="7" s="1"/>
  <c r="L553" i="7" s="1"/>
  <c r="L554" i="7" s="1"/>
  <c r="L555" i="7" s="1"/>
  <c r="L556" i="7" s="1"/>
  <c r="L557" i="7" s="1"/>
  <c r="L558" i="7" s="1"/>
  <c r="L559" i="7" s="1"/>
  <c r="L560" i="7" s="1"/>
  <c r="L561" i="7" s="1"/>
  <c r="L562" i="7" s="1"/>
  <c r="L563" i="7" s="1"/>
  <c r="L564" i="7" s="1"/>
  <c r="L565" i="7" s="1"/>
  <c r="L566" i="7" s="1"/>
  <c r="L567" i="7" s="1"/>
  <c r="L568" i="7" s="1"/>
  <c r="L569" i="7" s="1"/>
  <c r="L570" i="7" s="1"/>
  <c r="L571" i="7" s="1"/>
  <c r="L572" i="7" s="1"/>
  <c r="L573" i="7" s="1"/>
  <c r="L574" i="7" s="1"/>
  <c r="L575" i="7" s="1"/>
  <c r="L576" i="7" s="1"/>
  <c r="L577" i="7" s="1"/>
  <c r="L578" i="7" s="1"/>
  <c r="L579" i="7" s="1"/>
  <c r="L580" i="7" s="1"/>
  <c r="L581" i="7" s="1"/>
  <c r="L582" i="7" s="1"/>
  <c r="L583" i="7" s="1"/>
  <c r="L584" i="7" s="1"/>
  <c r="L585" i="7" s="1"/>
  <c r="L586" i="7" s="1"/>
  <c r="L587" i="7" s="1"/>
  <c r="L588" i="7" s="1"/>
  <c r="L589" i="7" s="1"/>
  <c r="L590" i="7" s="1"/>
  <c r="L591" i="7" s="1"/>
  <c r="L592" i="7" s="1"/>
  <c r="L593" i="7" s="1"/>
  <c r="L594" i="7" s="1"/>
  <c r="L595" i="7" s="1"/>
  <c r="L596" i="7" s="1"/>
  <c r="L597" i="7" s="1"/>
  <c r="L598" i="7" s="1"/>
  <c r="L599" i="7" s="1"/>
  <c r="L600" i="7" s="1"/>
  <c r="L601" i="7" s="1"/>
  <c r="L602" i="7" s="1"/>
  <c r="L603" i="7" s="1"/>
  <c r="L604" i="7" s="1"/>
  <c r="L605" i="7" s="1"/>
  <c r="L606" i="7" s="1"/>
  <c r="L607" i="7" s="1"/>
  <c r="L608" i="7" s="1"/>
  <c r="L609" i="7" s="1"/>
  <c r="L610" i="7" s="1"/>
  <c r="L611" i="7" s="1"/>
  <c r="L612" i="7" s="1"/>
  <c r="L613" i="7" s="1"/>
  <c r="L614" i="7" s="1"/>
  <c r="L615" i="7" s="1"/>
  <c r="L616" i="7" s="1"/>
  <c r="L617" i="7" s="1"/>
  <c r="L618" i="7" s="1"/>
  <c r="L619" i="7" s="1"/>
  <c r="L620" i="7" s="1"/>
  <c r="L621" i="7" s="1"/>
  <c r="L622" i="7" s="1"/>
  <c r="L623" i="7" s="1"/>
  <c r="L624" i="7" s="1"/>
  <c r="L625" i="7" s="1"/>
  <c r="L626" i="7" s="1"/>
  <c r="L627" i="7" s="1"/>
  <c r="L628" i="7" s="1"/>
  <c r="L629" i="7" s="1"/>
  <c r="L630" i="7" s="1"/>
  <c r="L631" i="7" s="1"/>
  <c r="L632" i="7" s="1"/>
  <c r="L633" i="7" s="1"/>
  <c r="L634" i="7" s="1"/>
  <c r="L635" i="7" s="1"/>
  <c r="L636" i="7" s="1"/>
  <c r="L637" i="7" s="1"/>
  <c r="L638" i="7" s="1"/>
  <c r="L639" i="7" s="1"/>
  <c r="L640" i="7" s="1"/>
  <c r="L641" i="7" s="1"/>
  <c r="L642" i="7" s="1"/>
  <c r="L643" i="7" s="1"/>
  <c r="L644" i="7" s="1"/>
  <c r="L645" i="7" s="1"/>
  <c r="L646" i="7" s="1"/>
  <c r="L647" i="7" s="1"/>
  <c r="L648" i="7" s="1"/>
  <c r="L649" i="7" s="1"/>
  <c r="L650" i="7" s="1"/>
  <c r="L651" i="7" s="1"/>
  <c r="L652" i="7" s="1"/>
  <c r="L653" i="7" s="1"/>
  <c r="L654" i="7" s="1"/>
  <c r="L655" i="7" s="1"/>
  <c r="L656" i="7" s="1"/>
  <c r="L657" i="7" s="1"/>
  <c r="L658" i="7" s="1"/>
  <c r="L659" i="7" s="1"/>
  <c r="L660" i="7" s="1"/>
  <c r="L661" i="7" s="1"/>
  <c r="L662" i="7" s="1"/>
  <c r="L663" i="7" s="1"/>
  <c r="L664" i="7" s="1"/>
  <c r="L665" i="7" s="1"/>
  <c r="L666" i="7" s="1"/>
  <c r="L667" i="7" s="1"/>
  <c r="L668" i="7" s="1"/>
  <c r="L669" i="7" s="1"/>
  <c r="L670" i="7" s="1"/>
  <c r="L671" i="7" s="1"/>
  <c r="L672" i="7" s="1"/>
  <c r="L673" i="7" s="1"/>
  <c r="L674" i="7" s="1"/>
  <c r="L675" i="7" s="1"/>
  <c r="L676" i="7" s="1"/>
  <c r="L677" i="7" s="1"/>
  <c r="L678" i="7" s="1"/>
  <c r="L679" i="7" s="1"/>
  <c r="L680" i="7" s="1"/>
  <c r="L681" i="7" s="1"/>
  <c r="L682" i="7" s="1"/>
  <c r="L683" i="7" s="1"/>
  <c r="L684" i="7" s="1"/>
  <c r="L685" i="7" s="1"/>
  <c r="L686" i="7" s="1"/>
  <c r="L687" i="7" s="1"/>
  <c r="L688" i="7" s="1"/>
  <c r="L689" i="7" s="1"/>
  <c r="L690" i="7" s="1"/>
  <c r="L691" i="7" s="1"/>
  <c r="L692" i="7" s="1"/>
  <c r="L693" i="7" s="1"/>
  <c r="L694" i="7" s="1"/>
  <c r="L695" i="7" s="1"/>
  <c r="L696" i="7" s="1"/>
  <c r="L697" i="7" s="1"/>
  <c r="L698" i="7" s="1"/>
  <c r="L699" i="7" s="1"/>
  <c r="L700" i="7" s="1"/>
  <c r="L701" i="7" s="1"/>
  <c r="L702" i="7" s="1"/>
  <c r="L703" i="7" s="1"/>
  <c r="L704" i="7" s="1"/>
  <c r="L705" i="7" s="1"/>
  <c r="L706" i="7" s="1"/>
  <c r="L707" i="7" s="1"/>
  <c r="L708" i="7" s="1"/>
  <c r="L709" i="7" s="1"/>
  <c r="L710" i="7" s="1"/>
  <c r="L711" i="7" s="1"/>
  <c r="L712" i="7" s="1"/>
  <c r="L713" i="7" s="1"/>
  <c r="L714" i="7" s="1"/>
  <c r="L715" i="7" s="1"/>
  <c r="L716" i="7" s="1"/>
  <c r="L717" i="7" s="1"/>
  <c r="L718" i="7" s="1"/>
  <c r="L719" i="7" s="1"/>
  <c r="L720" i="7" s="1"/>
  <c r="L721" i="7" s="1"/>
  <c r="L722" i="7" s="1"/>
  <c r="L723" i="7" s="1"/>
  <c r="L724" i="7" s="1"/>
  <c r="L725" i="7" s="1"/>
  <c r="L726" i="7" s="1"/>
  <c r="L727" i="7" s="1"/>
  <c r="L728" i="7" s="1"/>
  <c r="L729" i="7" s="1"/>
  <c r="L730" i="7" s="1"/>
  <c r="L731" i="7" s="1"/>
  <c r="L732" i="7" s="1"/>
  <c r="L733" i="7" s="1"/>
  <c r="L734" i="7" s="1"/>
  <c r="L735" i="7" s="1"/>
  <c r="L736" i="7" s="1"/>
  <c r="L737" i="7" s="1"/>
  <c r="L738" i="7" s="1"/>
  <c r="L739" i="7" s="1"/>
  <c r="L740" i="7" s="1"/>
  <c r="L741" i="7" s="1"/>
  <c r="L742" i="7" s="1"/>
  <c r="L743" i="7" s="1"/>
  <c r="L744" i="7" s="1"/>
  <c r="L745" i="7" s="1"/>
  <c r="L746" i="7" s="1"/>
  <c r="L747" i="7" s="1"/>
  <c r="L748" i="7" s="1"/>
  <c r="L749" i="7" s="1"/>
  <c r="L750" i="7" s="1"/>
  <c r="L751" i="7" s="1"/>
  <c r="L752" i="7" s="1"/>
  <c r="L753" i="7" s="1"/>
  <c r="L754" i="7" s="1"/>
  <c r="L755" i="7" s="1"/>
  <c r="L756" i="7" s="1"/>
  <c r="L757" i="7" s="1"/>
  <c r="L758" i="7" s="1"/>
  <c r="L759" i="7" s="1"/>
  <c r="L760" i="7" s="1"/>
  <c r="L761" i="7" s="1"/>
  <c r="L762" i="7" s="1"/>
  <c r="L763" i="7" s="1"/>
  <c r="L764" i="7" s="1"/>
  <c r="L765" i="7" s="1"/>
  <c r="L766" i="7" s="1"/>
  <c r="L767" i="7" s="1"/>
  <c r="L768" i="7" s="1"/>
  <c r="L769" i="7" s="1"/>
  <c r="L770" i="7" s="1"/>
  <c r="L771" i="7" s="1"/>
  <c r="L772" i="7" s="1"/>
  <c r="L773" i="7" s="1"/>
  <c r="L774" i="7" s="1"/>
  <c r="L775" i="7" s="1"/>
  <c r="L776" i="7" s="1"/>
  <c r="L777" i="7" s="1"/>
  <c r="L778" i="7" s="1"/>
  <c r="L779" i="7" s="1"/>
  <c r="L780" i="7" s="1"/>
  <c r="L781" i="7" s="1"/>
  <c r="L782" i="7" s="1"/>
  <c r="L783" i="7" s="1"/>
  <c r="L784" i="7" s="1"/>
  <c r="L785" i="7" s="1"/>
  <c r="L786" i="7" s="1"/>
  <c r="L787" i="7" s="1"/>
  <c r="L788" i="7" s="1"/>
  <c r="L789" i="7" s="1"/>
  <c r="L790" i="7" s="1"/>
  <c r="L791" i="7" s="1"/>
  <c r="L792" i="7" s="1"/>
  <c r="L793" i="7" s="1"/>
  <c r="L794" i="7" s="1"/>
  <c r="L795" i="7" s="1"/>
  <c r="L796" i="7" s="1"/>
  <c r="L797" i="7" s="1"/>
  <c r="L798" i="7" s="1"/>
  <c r="L799" i="7" s="1"/>
  <c r="L800" i="7" s="1"/>
  <c r="L801" i="7" s="1"/>
  <c r="L802" i="7" s="1"/>
  <c r="L803" i="7" s="1"/>
  <c r="L804" i="7" s="1"/>
  <c r="L805" i="7" s="1"/>
  <c r="L806" i="7" s="1"/>
  <c r="L807" i="7" s="1"/>
  <c r="L808" i="7" s="1"/>
  <c r="L809" i="7" s="1"/>
  <c r="L810" i="7" s="1"/>
  <c r="L811" i="7" s="1"/>
  <c r="L812" i="7" s="1"/>
  <c r="L813" i="7" s="1"/>
  <c r="L814" i="7" s="1"/>
  <c r="L815" i="7" s="1"/>
  <c r="L816" i="7" s="1"/>
  <c r="L817" i="7" s="1"/>
  <c r="L818" i="7" s="1"/>
  <c r="L819" i="7" s="1"/>
  <c r="L820" i="7" s="1"/>
  <c r="L821" i="7" s="1"/>
  <c r="L822" i="7" s="1"/>
  <c r="L823" i="7" s="1"/>
  <c r="L824" i="7" s="1"/>
  <c r="L825" i="7" s="1"/>
  <c r="L826" i="7" s="1"/>
  <c r="L827" i="7" s="1"/>
  <c r="L828" i="7" s="1"/>
  <c r="L829" i="7" s="1"/>
  <c r="L830" i="7" s="1"/>
  <c r="L831" i="7" s="1"/>
  <c r="L832" i="7" s="1"/>
  <c r="L833" i="7" s="1"/>
  <c r="L834" i="7" s="1"/>
  <c r="L835" i="7" s="1"/>
  <c r="L836" i="7" s="1"/>
  <c r="L837" i="7" s="1"/>
  <c r="L838" i="7" s="1"/>
  <c r="L839" i="7" s="1"/>
  <c r="L840" i="7" s="1"/>
  <c r="L841" i="7" s="1"/>
  <c r="L842" i="7" s="1"/>
  <c r="L843" i="7" s="1"/>
  <c r="L844" i="7" s="1"/>
  <c r="L845" i="7" s="1"/>
  <c r="L846" i="7" s="1"/>
  <c r="L847" i="7" s="1"/>
  <c r="L848" i="7" s="1"/>
  <c r="L849" i="7" s="1"/>
  <c r="L850" i="7" s="1"/>
  <c r="L851" i="7" s="1"/>
  <c r="L852" i="7" s="1"/>
  <c r="L853" i="7" s="1"/>
  <c r="L854" i="7" s="1"/>
  <c r="L855" i="7" s="1"/>
  <c r="L856" i="7" s="1"/>
  <c r="L857" i="7" s="1"/>
  <c r="L858" i="7" s="1"/>
  <c r="L859" i="7" s="1"/>
  <c r="L860" i="7" s="1"/>
  <c r="L861" i="7" s="1"/>
  <c r="L862" i="7" s="1"/>
  <c r="L863" i="7" s="1"/>
  <c r="L864" i="7" s="1"/>
  <c r="L865" i="7" s="1"/>
  <c r="L866" i="7" s="1"/>
  <c r="L867" i="7" s="1"/>
  <c r="L868" i="7" s="1"/>
  <c r="L869" i="7" s="1"/>
  <c r="L870" i="7" s="1"/>
  <c r="L871" i="7" s="1"/>
  <c r="L872" i="7" s="1"/>
  <c r="L873" i="7" s="1"/>
  <c r="L874" i="7" s="1"/>
  <c r="L875" i="7" s="1"/>
  <c r="L876" i="7" s="1"/>
  <c r="L877" i="7" s="1"/>
  <c r="L878" i="7" s="1"/>
  <c r="L879" i="7" s="1"/>
  <c r="L880" i="7" s="1"/>
  <c r="L881" i="7" s="1"/>
  <c r="L882" i="7" s="1"/>
  <c r="L883" i="7" s="1"/>
  <c r="L884" i="7" s="1"/>
  <c r="L885" i="7" s="1"/>
  <c r="L886" i="7" s="1"/>
  <c r="L887" i="7" s="1"/>
  <c r="L888" i="7" s="1"/>
  <c r="L889" i="7" s="1"/>
  <c r="L890" i="7" s="1"/>
  <c r="L891" i="7" s="1"/>
  <c r="L892" i="7" s="1"/>
  <c r="L893" i="7" s="1"/>
  <c r="L894" i="7" s="1"/>
  <c r="L895" i="7" s="1"/>
  <c r="L896" i="7" s="1"/>
  <c r="L897" i="7" s="1"/>
  <c r="L898" i="7" s="1"/>
  <c r="L899" i="7" s="1"/>
  <c r="L900" i="7" s="1"/>
  <c r="L901" i="7" s="1"/>
  <c r="L902" i="7" s="1"/>
  <c r="L903" i="7" s="1"/>
  <c r="L904" i="7" s="1"/>
  <c r="L905" i="7" s="1"/>
  <c r="L906" i="7" s="1"/>
  <c r="L907" i="7" s="1"/>
  <c r="L908" i="7" s="1"/>
  <c r="L909" i="7" s="1"/>
  <c r="L910" i="7" s="1"/>
  <c r="L911" i="7" s="1"/>
  <c r="L912" i="7" s="1"/>
  <c r="L913" i="7" s="1"/>
  <c r="L914" i="7" s="1"/>
  <c r="L915" i="7" s="1"/>
  <c r="L916" i="7" s="1"/>
  <c r="L917" i="7" s="1"/>
  <c r="L918" i="7" s="1"/>
  <c r="L919" i="7" s="1"/>
  <c r="L920" i="7" s="1"/>
  <c r="L921" i="7" s="1"/>
  <c r="L922" i="7" s="1"/>
  <c r="L923" i="7" s="1"/>
  <c r="L924" i="7" s="1"/>
  <c r="L925" i="7" s="1"/>
  <c r="L926" i="7" s="1"/>
  <c r="L927" i="7" s="1"/>
  <c r="L928" i="7" s="1"/>
  <c r="L929" i="7" s="1"/>
  <c r="L930" i="7" s="1"/>
  <c r="L931" i="7" s="1"/>
  <c r="L932" i="7" s="1"/>
  <c r="L933" i="7" s="1"/>
  <c r="L934" i="7" s="1"/>
  <c r="L935" i="7" s="1"/>
  <c r="L936" i="7" s="1"/>
  <c r="L937" i="7" s="1"/>
  <c r="L938" i="7" s="1"/>
  <c r="L939" i="7" s="1"/>
  <c r="L940" i="7" s="1"/>
  <c r="L941" i="7" s="1"/>
  <c r="L942" i="7" s="1"/>
  <c r="L943" i="7" s="1"/>
  <c r="L944" i="7" s="1"/>
  <c r="L945" i="7" s="1"/>
  <c r="L946" i="7" s="1"/>
  <c r="L947" i="7" s="1"/>
  <c r="L948" i="7" s="1"/>
  <c r="L949" i="7" s="1"/>
  <c r="L950" i="7" s="1"/>
  <c r="L951" i="7" s="1"/>
  <c r="L952" i="7" s="1"/>
  <c r="L953" i="7" s="1"/>
  <c r="L954" i="7" s="1"/>
  <c r="L955" i="7" s="1"/>
  <c r="L956" i="7" s="1"/>
  <c r="L957" i="7" s="1"/>
  <c r="L958" i="7" s="1"/>
  <c r="L959" i="7" s="1"/>
  <c r="L960" i="7" s="1"/>
  <c r="L961" i="7" s="1"/>
  <c r="L962" i="7" s="1"/>
  <c r="L963" i="7" s="1"/>
  <c r="L964" i="7" s="1"/>
  <c r="L965" i="7" s="1"/>
  <c r="L966" i="7" s="1"/>
  <c r="L967" i="7" s="1"/>
  <c r="L968" i="7" s="1"/>
  <c r="L969" i="7" s="1"/>
  <c r="L970" i="7" s="1"/>
  <c r="L971" i="7" s="1"/>
  <c r="L972" i="7" s="1"/>
  <c r="L973" i="7" s="1"/>
  <c r="L974" i="7" s="1"/>
  <c r="L975" i="7" s="1"/>
  <c r="L976" i="7" s="1"/>
  <c r="L977" i="7" s="1"/>
  <c r="L978" i="7" s="1"/>
  <c r="L979" i="7" s="1"/>
  <c r="L980" i="7" s="1"/>
  <c r="L981" i="7" s="1"/>
  <c r="L982" i="7" s="1"/>
  <c r="L983" i="7" s="1"/>
  <c r="L984" i="7" s="1"/>
  <c r="L985" i="7" s="1"/>
  <c r="L986" i="7" s="1"/>
  <c r="L987" i="7" s="1"/>
  <c r="L988" i="7" s="1"/>
  <c r="L989" i="7" s="1"/>
  <c r="L990" i="7" s="1"/>
  <c r="L991" i="7" s="1"/>
  <c r="L992" i="7" s="1"/>
  <c r="L993" i="7" s="1"/>
  <c r="L994" i="7" s="1"/>
  <c r="L995" i="7" s="1"/>
  <c r="L996" i="7" s="1"/>
  <c r="L997" i="7" s="1"/>
  <c r="L998" i="7" s="1"/>
  <c r="L999" i="7" s="1"/>
  <c r="L1000" i="7" s="1"/>
  <c r="L1001" i="7" s="1"/>
  <c r="L1002" i="7" s="1"/>
  <c r="L1003" i="7" s="1"/>
  <c r="L1004" i="7" s="1"/>
  <c r="L1005" i="7" s="1"/>
  <c r="L1006" i="7" s="1"/>
  <c r="L1007" i="7" s="1"/>
  <c r="L1008" i="7" s="1"/>
  <c r="L1009" i="7" s="1"/>
  <c r="L1010" i="7" s="1"/>
  <c r="L1011" i="7" s="1"/>
  <c r="L1012" i="7" s="1"/>
  <c r="L1013" i="7" s="1"/>
  <c r="L1014" i="7" s="1"/>
  <c r="L1015" i="7" s="1"/>
  <c r="L1016" i="7" s="1"/>
  <c r="L1017" i="7" s="1"/>
  <c r="L1018" i="7" s="1"/>
  <c r="L1019" i="7" s="1"/>
  <c r="L1020" i="7" s="1"/>
  <c r="L1021" i="7" s="1"/>
  <c r="L1022" i="7" s="1"/>
  <c r="L1023" i="7" s="1"/>
  <c r="L1024" i="7" s="1"/>
  <c r="L1025" i="7" s="1"/>
  <c r="L1026" i="7" s="1"/>
  <c r="L1027" i="7" s="1"/>
  <c r="L1028" i="7" s="1"/>
  <c r="L1029" i="7" s="1"/>
  <c r="L1030" i="7" s="1"/>
  <c r="L1031" i="7" s="1"/>
  <c r="L1032" i="7" s="1"/>
  <c r="L1033" i="7" s="1"/>
  <c r="L1034" i="7" s="1"/>
  <c r="L1035" i="7" s="1"/>
  <c r="L1036" i="7" s="1"/>
  <c r="L1037" i="7" s="1"/>
  <c r="L1038" i="7" s="1"/>
  <c r="L1039" i="7" s="1"/>
  <c r="L1040" i="7" s="1"/>
  <c r="L1041" i="7" s="1"/>
  <c r="L1042" i="7" s="1"/>
  <c r="L1043" i="7" s="1"/>
  <c r="L1044" i="7" s="1"/>
  <c r="L1045" i="7" s="1"/>
  <c r="L1046" i="7" s="1"/>
  <c r="L1047" i="7" s="1"/>
  <c r="L1048" i="7" s="1"/>
  <c r="L1049" i="7" s="1"/>
  <c r="L1050" i="7" s="1"/>
  <c r="L1051" i="7" s="1"/>
  <c r="L1052" i="7" s="1"/>
  <c r="L1053" i="7" s="1"/>
  <c r="L1054" i="7" s="1"/>
  <c r="L1055" i="7" s="1"/>
  <c r="L1056" i="7" s="1"/>
  <c r="L1057" i="7" s="1"/>
  <c r="L1058" i="7" s="1"/>
  <c r="L1059" i="7" s="1"/>
  <c r="L1060" i="7" s="1"/>
  <c r="L1061" i="7" s="1"/>
  <c r="L1062" i="7" s="1"/>
  <c r="L1063" i="7" s="1"/>
  <c r="L1064" i="7" s="1"/>
  <c r="L1065" i="7" s="1"/>
  <c r="L1066" i="7" s="1"/>
  <c r="L1067" i="7" s="1"/>
  <c r="L1068" i="7" s="1"/>
  <c r="L1069" i="7" s="1"/>
  <c r="L1070" i="7" s="1"/>
  <c r="L1071" i="7" s="1"/>
  <c r="L1072" i="7" s="1"/>
  <c r="L1073" i="7" s="1"/>
  <c r="L1074" i="7" s="1"/>
  <c r="L1075" i="7" s="1"/>
  <c r="L1076" i="7" s="1"/>
  <c r="L1077" i="7" s="1"/>
  <c r="L1078" i="7" s="1"/>
  <c r="L1079" i="7" s="1"/>
  <c r="L1080" i="7" s="1"/>
  <c r="L1081" i="7" s="1"/>
  <c r="L1082" i="7" s="1"/>
  <c r="L1083" i="7" s="1"/>
  <c r="L1084" i="7" s="1"/>
  <c r="L1085" i="7" s="1"/>
  <c r="L1086" i="7" s="1"/>
  <c r="L1087" i="7" s="1"/>
  <c r="L1088" i="7" s="1"/>
  <c r="L1089" i="7" s="1"/>
  <c r="L1090" i="7" s="1"/>
  <c r="L1091" i="7" s="1"/>
  <c r="L1092" i="7" s="1"/>
  <c r="L1093" i="7" s="1"/>
  <c r="L1094" i="7" s="1"/>
  <c r="L1095" i="7" s="1"/>
  <c r="L1096" i="7" s="1"/>
  <c r="L1097" i="7" s="1"/>
  <c r="L1098" i="7" s="1"/>
  <c r="L1099" i="7" s="1"/>
  <c r="L1100" i="7" s="1"/>
  <c r="L1101" i="7" s="1"/>
  <c r="L1102" i="7" s="1"/>
  <c r="L1103" i="7" s="1"/>
  <c r="L1104" i="7" s="1"/>
  <c r="L1105" i="7" s="1"/>
  <c r="L1106" i="7" s="1"/>
  <c r="L1107" i="7" s="1"/>
  <c r="L1108" i="7" s="1"/>
  <c r="L1109" i="7" s="1"/>
  <c r="L1110" i="7" s="1"/>
  <c r="L1111" i="7" s="1"/>
  <c r="L1112" i="7" s="1"/>
  <c r="L1113" i="7" s="1"/>
  <c r="L1114" i="7" s="1"/>
  <c r="L1115" i="7" s="1"/>
  <c r="L1116" i="7" s="1"/>
  <c r="L1117" i="7" s="1"/>
  <c r="L1118" i="7" s="1"/>
  <c r="L1119" i="7" s="1"/>
  <c r="L1120" i="7" s="1"/>
  <c r="L1121" i="7" s="1"/>
  <c r="L1122" i="7" s="1"/>
  <c r="L1123" i="7" s="1"/>
  <c r="L1124" i="7" s="1"/>
  <c r="L1125" i="7" s="1"/>
  <c r="L1126" i="7" s="1"/>
  <c r="L1127" i="7" s="1"/>
  <c r="L1128" i="7" s="1"/>
  <c r="L1129" i="7" s="1"/>
  <c r="L1130" i="7" s="1"/>
  <c r="L1131" i="7" s="1"/>
  <c r="L1132" i="7" s="1"/>
  <c r="L1133" i="7" s="1"/>
  <c r="L1134" i="7" s="1"/>
  <c r="L1135" i="7" s="1"/>
  <c r="L1136" i="7" s="1"/>
  <c r="L1137" i="7" s="1"/>
  <c r="L1138" i="7" s="1"/>
  <c r="L1139" i="7" s="1"/>
  <c r="L1140" i="7" s="1"/>
  <c r="L1141" i="7" s="1"/>
  <c r="L1142" i="7" s="1"/>
  <c r="L1143" i="7" s="1"/>
  <c r="L1144" i="7" s="1"/>
  <c r="L1145" i="7" s="1"/>
  <c r="L1146" i="7" s="1"/>
  <c r="L1147" i="7" s="1"/>
  <c r="L1148" i="7" s="1"/>
  <c r="L1149" i="7" s="1"/>
  <c r="L1150" i="7" s="1"/>
  <c r="L1151" i="7" s="1"/>
  <c r="L1152" i="7" s="1"/>
  <c r="L1153" i="7" s="1"/>
  <c r="L1154" i="7" s="1"/>
  <c r="L1155" i="7" s="1"/>
  <c r="L1156" i="7" s="1"/>
  <c r="L1157" i="7" s="1"/>
  <c r="L1158" i="7" s="1"/>
  <c r="L1159" i="7" s="1"/>
  <c r="L1160" i="7" s="1"/>
  <c r="L1161" i="7" s="1"/>
  <c r="L1162" i="7" s="1"/>
  <c r="L1163" i="7" s="1"/>
  <c r="L1164" i="7" s="1"/>
  <c r="L1165" i="7" s="1"/>
  <c r="L1166" i="7" s="1"/>
  <c r="L1167" i="7" s="1"/>
  <c r="L1168" i="7" s="1"/>
  <c r="L1169" i="7" s="1"/>
  <c r="L1170" i="7" s="1"/>
  <c r="L1171" i="7" s="1"/>
  <c r="L1172" i="7" s="1"/>
  <c r="L1173" i="7" s="1"/>
  <c r="L1174" i="7" s="1"/>
  <c r="L1175" i="7" s="1"/>
  <c r="L1176" i="7" s="1"/>
  <c r="L1177" i="7" s="1"/>
  <c r="L1178" i="7" s="1"/>
  <c r="L1179" i="7" s="1"/>
  <c r="L1180" i="7" s="1"/>
  <c r="L1181" i="7" s="1"/>
  <c r="L1182" i="7" s="1"/>
  <c r="L1183" i="7" s="1"/>
  <c r="L1184" i="7" s="1"/>
  <c r="L1185" i="7" s="1"/>
  <c r="L1186" i="7" s="1"/>
  <c r="L1187" i="7" s="1"/>
  <c r="L1188" i="7" s="1"/>
  <c r="L1189" i="7" s="1"/>
  <c r="L1190" i="7" s="1"/>
  <c r="L1191" i="7" s="1"/>
  <c r="L1192" i="7" s="1"/>
  <c r="L1193" i="7" s="1"/>
  <c r="L1194" i="7" s="1"/>
  <c r="L1195" i="7" s="1"/>
  <c r="L1196" i="7" s="1"/>
  <c r="L1197" i="7" s="1"/>
  <c r="L1198" i="7" s="1"/>
  <c r="L1199" i="7" s="1"/>
  <c r="L1200" i="7" s="1"/>
  <c r="L1201" i="7" s="1"/>
  <c r="L1202" i="7" s="1"/>
  <c r="L1203" i="7" s="1"/>
  <c r="L1204" i="7" s="1"/>
  <c r="L1205" i="7" s="1"/>
  <c r="L1206" i="7" s="1"/>
  <c r="L1207" i="7" s="1"/>
  <c r="L1208" i="7" s="1"/>
  <c r="L1209" i="7" s="1"/>
  <c r="L1210" i="7" s="1"/>
  <c r="L1211" i="7" s="1"/>
  <c r="L1212" i="7" s="1"/>
  <c r="L1213" i="7" s="1"/>
  <c r="L1214" i="7" s="1"/>
  <c r="L1215" i="7" s="1"/>
  <c r="L1216" i="7" s="1"/>
  <c r="L1217" i="7" s="1"/>
  <c r="L1218" i="7" s="1"/>
  <c r="L1219" i="7" s="1"/>
  <c r="L1220" i="7" s="1"/>
  <c r="L1221" i="7" s="1"/>
  <c r="L1222" i="7" s="1"/>
  <c r="L1223" i="7" s="1"/>
  <c r="L1224" i="7" s="1"/>
  <c r="L1225" i="7" s="1"/>
  <c r="L1226" i="7" s="1"/>
  <c r="L1227" i="7" s="1"/>
  <c r="L1228" i="7" s="1"/>
  <c r="L1229" i="7" s="1"/>
  <c r="L1230" i="7" s="1"/>
  <c r="L1231" i="7" s="1"/>
  <c r="L1232" i="7" s="1"/>
  <c r="L1233" i="7" s="1"/>
  <c r="L1234" i="7" s="1"/>
  <c r="L1235" i="7" s="1"/>
  <c r="L1236" i="7" s="1"/>
  <c r="L1237" i="7" s="1"/>
  <c r="L1238" i="7" s="1"/>
  <c r="L1239" i="7" s="1"/>
  <c r="L1240" i="7" s="1"/>
  <c r="L1241" i="7" s="1"/>
  <c r="L1242" i="7" s="1"/>
  <c r="L1243" i="7" s="1"/>
  <c r="L1244" i="7" s="1"/>
  <c r="L1245" i="7" s="1"/>
  <c r="L1246" i="7" s="1"/>
  <c r="L1247" i="7" s="1"/>
  <c r="L1248" i="7" s="1"/>
  <c r="L1249" i="7" s="1"/>
  <c r="L1250" i="7" s="1"/>
  <c r="L1251" i="7" s="1"/>
  <c r="L1252" i="7" s="1"/>
  <c r="L1253" i="7" s="1"/>
  <c r="L1254" i="7" s="1"/>
  <c r="L1255" i="7" s="1"/>
  <c r="L1256" i="7" s="1"/>
  <c r="L1257" i="7" s="1"/>
  <c r="L1258" i="7" s="1"/>
  <c r="L1259" i="7" s="1"/>
  <c r="L1260" i="7" s="1"/>
  <c r="L1261" i="7" s="1"/>
  <c r="L1262" i="7" s="1"/>
  <c r="L1263" i="7" s="1"/>
  <c r="L1264" i="7" s="1"/>
  <c r="L1265" i="7" s="1"/>
  <c r="L1266" i="7" s="1"/>
  <c r="L1267" i="7" s="1"/>
  <c r="L1268" i="7" s="1"/>
  <c r="L1269" i="7" s="1"/>
  <c r="L1270" i="7" s="1"/>
  <c r="L1271" i="7" s="1"/>
  <c r="L1272" i="7" s="1"/>
  <c r="L1273" i="7" s="1"/>
  <c r="L1274" i="7" s="1"/>
  <c r="L1275" i="7" s="1"/>
  <c r="L1276" i="7" s="1"/>
  <c r="L1277" i="7" s="1"/>
  <c r="L1278" i="7" s="1"/>
  <c r="L1279" i="7" s="1"/>
  <c r="L1280" i="7" s="1"/>
  <c r="L1281" i="7" s="1"/>
  <c r="L1282" i="7" s="1"/>
  <c r="L1283" i="7" s="1"/>
  <c r="L1284" i="7" s="1"/>
  <c r="L1285" i="7" s="1"/>
  <c r="L1286" i="7" s="1"/>
  <c r="L1287" i="7" s="1"/>
  <c r="L1288" i="7" s="1"/>
  <c r="L1289" i="7" s="1"/>
  <c r="L1290" i="7" s="1"/>
  <c r="L1291" i="7" s="1"/>
  <c r="L1292" i="7" s="1"/>
  <c r="L1293" i="7" s="1"/>
  <c r="L1294" i="7" s="1"/>
  <c r="L1295" i="7" s="1"/>
  <c r="L1296" i="7" s="1"/>
  <c r="L1297" i="7" s="1"/>
  <c r="L1298" i="7" s="1"/>
  <c r="L1299" i="7" s="1"/>
  <c r="L1300" i="7" s="1"/>
  <c r="L1301" i="7" s="1"/>
  <c r="L1302" i="7" s="1"/>
  <c r="L1303" i="7" s="1"/>
  <c r="L1304" i="7" s="1"/>
  <c r="L1305" i="7" s="1"/>
  <c r="L1306" i="7" s="1"/>
  <c r="L1307" i="7" s="1"/>
  <c r="L1308" i="7" s="1"/>
  <c r="L1309" i="7" s="1"/>
  <c r="L1310" i="7" s="1"/>
  <c r="L1311" i="7" s="1"/>
  <c r="L1312" i="7" s="1"/>
  <c r="L1313" i="7" s="1"/>
  <c r="L1314" i="7" s="1"/>
  <c r="L1315" i="7" s="1"/>
  <c r="L1316" i="7" s="1"/>
  <c r="L1317" i="7" s="1"/>
  <c r="L1318" i="7" s="1"/>
  <c r="L1319" i="7" s="1"/>
  <c r="L1320" i="7" s="1"/>
  <c r="L1321" i="7" s="1"/>
  <c r="L1322" i="7" s="1"/>
  <c r="L1323" i="7" s="1"/>
  <c r="L1324" i="7" s="1"/>
  <c r="L1325" i="7" s="1"/>
  <c r="L1326" i="7" s="1"/>
  <c r="L1327" i="7" s="1"/>
  <c r="L1328" i="7" s="1"/>
  <c r="L1329" i="7" s="1"/>
  <c r="L1330" i="7" s="1"/>
  <c r="L1331" i="7" s="1"/>
  <c r="L1332" i="7" s="1"/>
  <c r="L1333" i="7" s="1"/>
  <c r="L1334" i="7" s="1"/>
  <c r="L1335" i="7" s="1"/>
  <c r="L1336" i="7" s="1"/>
  <c r="L1337" i="7" s="1"/>
  <c r="L1338" i="7" s="1"/>
  <c r="L1339" i="7" s="1"/>
  <c r="L1340" i="7" s="1"/>
  <c r="L1341" i="7" s="1"/>
  <c r="L1342" i="7" s="1"/>
  <c r="L1343" i="7" s="1"/>
  <c r="L1344" i="7" s="1"/>
  <c r="L1345" i="7" s="1"/>
  <c r="L1346" i="7" s="1"/>
  <c r="L1347" i="7" s="1"/>
  <c r="L1348" i="7" s="1"/>
  <c r="L1349" i="7" s="1"/>
  <c r="L1350" i="7" s="1"/>
  <c r="L1351" i="7" s="1"/>
  <c r="L1352" i="7" s="1"/>
  <c r="L1353" i="7" s="1"/>
  <c r="L1354" i="7" s="1"/>
  <c r="L1355" i="7" s="1"/>
  <c r="L1356" i="7" s="1"/>
  <c r="L1357" i="7" s="1"/>
  <c r="L1358" i="7" s="1"/>
  <c r="L1359" i="7" s="1"/>
  <c r="L1360" i="7" s="1"/>
  <c r="L1361" i="7" s="1"/>
  <c r="L1362" i="7" s="1"/>
  <c r="L1363" i="7" s="1"/>
  <c r="L1364" i="7" s="1"/>
  <c r="L1365" i="7" s="1"/>
  <c r="L1366" i="7" s="1"/>
  <c r="L1367" i="7" s="1"/>
  <c r="L1368" i="7" s="1"/>
  <c r="L1369" i="7" s="1"/>
  <c r="L1370" i="7" s="1"/>
  <c r="L1371" i="7" s="1"/>
  <c r="L1372" i="7" s="1"/>
  <c r="L1373" i="7" s="1"/>
  <c r="L1374" i="7" s="1"/>
  <c r="L1375" i="7" s="1"/>
  <c r="L1376" i="7" s="1"/>
  <c r="L1377" i="7" s="1"/>
  <c r="L1378" i="7" s="1"/>
  <c r="L1379" i="7" s="1"/>
  <c r="L1380" i="7" s="1"/>
  <c r="L1381" i="7" s="1"/>
  <c r="L1382" i="7" s="1"/>
  <c r="L1383" i="7" s="1"/>
  <c r="L1384" i="7" s="1"/>
  <c r="L1385" i="7" s="1"/>
  <c r="L1386" i="7" s="1"/>
  <c r="L1387" i="7" s="1"/>
  <c r="L1388" i="7" s="1"/>
  <c r="L1389" i="7" s="1"/>
  <c r="L1390" i="7" s="1"/>
  <c r="L1391" i="7" s="1"/>
  <c r="L1392" i="7" s="1"/>
  <c r="L1393" i="7" s="1"/>
  <c r="L1394" i="7" s="1"/>
  <c r="L1395" i="7" s="1"/>
  <c r="L1396" i="7" s="1"/>
  <c r="L1397" i="7" s="1"/>
  <c r="L1398" i="7" s="1"/>
  <c r="L1399" i="7" s="1"/>
  <c r="L1400" i="7" s="1"/>
  <c r="L1401" i="7" s="1"/>
  <c r="L1402" i="7" s="1"/>
  <c r="L1403" i="7" s="1"/>
  <c r="L1404" i="7" s="1"/>
  <c r="L1405" i="7" s="1"/>
  <c r="L1406" i="7" s="1"/>
  <c r="L1407" i="7" s="1"/>
  <c r="L1408" i="7" s="1"/>
  <c r="L1409" i="7" s="1"/>
  <c r="L1410" i="7" s="1"/>
  <c r="L1411" i="7" s="1"/>
  <c r="L1412" i="7" s="1"/>
  <c r="L1413" i="7" s="1"/>
  <c r="L1414" i="7" s="1"/>
  <c r="L1415" i="7" s="1"/>
  <c r="L1416" i="7" s="1"/>
  <c r="L1417" i="7" s="1"/>
  <c r="L1418" i="7" s="1"/>
  <c r="L1419" i="7" s="1"/>
  <c r="L1420" i="7" s="1"/>
  <c r="L1421" i="7" s="1"/>
  <c r="L1422" i="7" s="1"/>
  <c r="L1423" i="7" s="1"/>
  <c r="L1424" i="7" s="1"/>
  <c r="L1425" i="7" s="1"/>
  <c r="L1426" i="7" s="1"/>
  <c r="L1427" i="7" s="1"/>
  <c r="L1428" i="7" s="1"/>
  <c r="L1429" i="7" s="1"/>
  <c r="L1430" i="7" s="1"/>
  <c r="L1431" i="7" s="1"/>
  <c r="L1432" i="7" s="1"/>
  <c r="L1433" i="7" s="1"/>
  <c r="L1434" i="7" s="1"/>
  <c r="L1435" i="7" s="1"/>
  <c r="L1436" i="7" s="1"/>
  <c r="L1437" i="7" s="1"/>
  <c r="L1438" i="7" s="1"/>
  <c r="L1439" i="7" s="1"/>
  <c r="L1440" i="7" s="1"/>
  <c r="L1441" i="7" s="1"/>
  <c r="L1442" i="7" s="1"/>
  <c r="L1443" i="7" s="1"/>
  <c r="L1444" i="7" s="1"/>
  <c r="L1445" i="7" s="1"/>
  <c r="L1446" i="7" s="1"/>
  <c r="L1447" i="7" s="1"/>
  <c r="L1448" i="7" s="1"/>
  <c r="L1449" i="7" s="1"/>
  <c r="L1450" i="7" s="1"/>
  <c r="L1451" i="7" s="1"/>
  <c r="L1452" i="7" s="1"/>
  <c r="L1453" i="7" s="1"/>
  <c r="L1454" i="7" s="1"/>
  <c r="L1455" i="7" s="1"/>
  <c r="L1456" i="7" s="1"/>
  <c r="L1457" i="7" s="1"/>
  <c r="L1458" i="7" s="1"/>
  <c r="L1459" i="7" s="1"/>
  <c r="L1460" i="7" s="1"/>
  <c r="L1461" i="7" s="1"/>
  <c r="L1462" i="7" s="1"/>
  <c r="L1463" i="7" s="1"/>
  <c r="L1464" i="7" s="1"/>
  <c r="L1465" i="7" s="1"/>
  <c r="L1466" i="7" s="1"/>
  <c r="L1467" i="7" s="1"/>
  <c r="L1468" i="7" s="1"/>
  <c r="L1469" i="7" s="1"/>
  <c r="L1470" i="7" s="1"/>
  <c r="L1471" i="7" s="1"/>
  <c r="L1472" i="7" s="1"/>
  <c r="L1473" i="7" s="1"/>
  <c r="L1474" i="7" s="1"/>
  <c r="L1475" i="7" s="1"/>
  <c r="L1476" i="7" s="1"/>
  <c r="L1477" i="7" s="1"/>
  <c r="L1478" i="7" s="1"/>
  <c r="L1479" i="7" s="1"/>
  <c r="L1480" i="7" s="1"/>
  <c r="L1481" i="7" s="1"/>
  <c r="L1482" i="7" s="1"/>
  <c r="L1483" i="7" s="1"/>
  <c r="L1484" i="7" s="1"/>
  <c r="L1485" i="7" s="1"/>
  <c r="L1486" i="7" s="1"/>
  <c r="L1487" i="7" s="1"/>
  <c r="L1488" i="7" s="1"/>
  <c r="L1489" i="7" s="1"/>
  <c r="L1490" i="7" s="1"/>
  <c r="L1491" i="7" s="1"/>
  <c r="L1492" i="7" s="1"/>
  <c r="L1493" i="7" s="1"/>
  <c r="L1494" i="7" s="1"/>
  <c r="L1495" i="7" s="1"/>
  <c r="L1496" i="7" s="1"/>
  <c r="L1497" i="7" s="1"/>
  <c r="L1498" i="7" s="1"/>
  <c r="L1499" i="7" s="1"/>
  <c r="L1500" i="7" s="1"/>
  <c r="L1501" i="7" s="1"/>
  <c r="L1502" i="7" s="1"/>
  <c r="L1503" i="7" s="1"/>
  <c r="L1504" i="7" s="1"/>
  <c r="L1505" i="7" s="1"/>
  <c r="L1506" i="7" s="1"/>
  <c r="L1507" i="7" s="1"/>
  <c r="L1508" i="7" s="1"/>
  <c r="L1509" i="7" s="1"/>
  <c r="L1510" i="7" s="1"/>
  <c r="L1511" i="7" s="1"/>
  <c r="L1512" i="7" s="1"/>
  <c r="L1513" i="7" s="1"/>
  <c r="L1514" i="7" s="1"/>
  <c r="L1515" i="7" s="1"/>
  <c r="L1516" i="7" s="1"/>
  <c r="L1517" i="7" s="1"/>
  <c r="L1518" i="7" s="1"/>
  <c r="L1519" i="7" s="1"/>
  <c r="L1520" i="7" s="1"/>
  <c r="L1521" i="7" s="1"/>
  <c r="L1522" i="7" s="1"/>
  <c r="L1523" i="7" s="1"/>
  <c r="L1524" i="7" s="1"/>
  <c r="L1525" i="7" s="1"/>
  <c r="L1526" i="7" s="1"/>
  <c r="L1527" i="7" s="1"/>
  <c r="L1528" i="7" s="1"/>
  <c r="L1529" i="7" s="1"/>
  <c r="L1530" i="7" s="1"/>
  <c r="L1531" i="7" s="1"/>
  <c r="L1532" i="7" s="1"/>
  <c r="L1533" i="7" s="1"/>
  <c r="L1534" i="7" s="1"/>
  <c r="L1535" i="7" s="1"/>
  <c r="L1536" i="7" s="1"/>
  <c r="L1537" i="7" s="1"/>
  <c r="L1538" i="7" s="1"/>
  <c r="L1539" i="7" s="1"/>
  <c r="L1540" i="7" s="1"/>
  <c r="L1541" i="7" s="1"/>
  <c r="L1542" i="7" s="1"/>
  <c r="L1543" i="7" s="1"/>
  <c r="L1544" i="7" s="1"/>
  <c r="L1545" i="7" s="1"/>
  <c r="L1546" i="7" s="1"/>
  <c r="L1547" i="7" s="1"/>
  <c r="L1548" i="7" s="1"/>
  <c r="L1549" i="7" s="1"/>
  <c r="L1550" i="7" s="1"/>
  <c r="L1551" i="7" s="1"/>
  <c r="L1552" i="7" s="1"/>
  <c r="L1553" i="7" s="1"/>
  <c r="L1554" i="7" s="1"/>
  <c r="L1555" i="7" s="1"/>
  <c r="L1556" i="7" s="1"/>
  <c r="L1557" i="7" s="1"/>
  <c r="L1558" i="7" s="1"/>
  <c r="L1559" i="7" s="1"/>
  <c r="L1560" i="7" s="1"/>
  <c r="L1561" i="7" s="1"/>
  <c r="L1562" i="7" s="1"/>
  <c r="L1563" i="7" s="1"/>
  <c r="L1564" i="7" s="1"/>
  <c r="L1565" i="7" s="1"/>
  <c r="L1566" i="7" s="1"/>
  <c r="L1567" i="7" s="1"/>
  <c r="L1568" i="7" s="1"/>
  <c r="L1569" i="7" s="1"/>
  <c r="L1570" i="7" s="1"/>
  <c r="L1571" i="7" s="1"/>
  <c r="L1572" i="7" s="1"/>
  <c r="L1573" i="7" s="1"/>
  <c r="L1574" i="7" s="1"/>
  <c r="L1575" i="7" s="1"/>
  <c r="L1576" i="7" s="1"/>
  <c r="L1577" i="7" s="1"/>
  <c r="L1578" i="7" s="1"/>
  <c r="L1579" i="7" s="1"/>
  <c r="L1580" i="7" s="1"/>
  <c r="L1581" i="7" s="1"/>
  <c r="L1582" i="7" s="1"/>
  <c r="L1583" i="7" s="1"/>
  <c r="L1584" i="7" s="1"/>
  <c r="L1585" i="7" s="1"/>
  <c r="L1586" i="7" s="1"/>
  <c r="L1587" i="7" s="1"/>
  <c r="L1588" i="7" s="1"/>
  <c r="L1589" i="7" s="1"/>
  <c r="L1590" i="7" s="1"/>
  <c r="L1591" i="7" s="1"/>
  <c r="L1592" i="7" s="1"/>
  <c r="L1593" i="7" s="1"/>
  <c r="L1594" i="7" s="1"/>
  <c r="L1595" i="7" s="1"/>
  <c r="L1596" i="7" s="1"/>
  <c r="L1597" i="7" s="1"/>
  <c r="L1598" i="7" s="1"/>
  <c r="L1599" i="7" s="1"/>
  <c r="L1600" i="7" s="1"/>
  <c r="L1601" i="7" s="1"/>
  <c r="L1602" i="7" s="1"/>
  <c r="L1603" i="7" s="1"/>
  <c r="L1604" i="7" s="1"/>
  <c r="L1605" i="7" s="1"/>
  <c r="L1606" i="7" s="1"/>
  <c r="L1607" i="7" s="1"/>
  <c r="L1608" i="7" s="1"/>
  <c r="L1609" i="7" s="1"/>
  <c r="L1610" i="7" s="1"/>
  <c r="L1611" i="7" s="1"/>
  <c r="L1612" i="7" s="1"/>
  <c r="L1613" i="7" s="1"/>
  <c r="L1614" i="7" s="1"/>
  <c r="L1615" i="7" s="1"/>
  <c r="L1616" i="7" s="1"/>
  <c r="L1617" i="7" s="1"/>
  <c r="L1618" i="7" s="1"/>
  <c r="L1619" i="7" s="1"/>
  <c r="L1620" i="7" s="1"/>
  <c r="L1621" i="7" s="1"/>
  <c r="L1622" i="7" s="1"/>
  <c r="L1623" i="7" s="1"/>
  <c r="L1624" i="7" s="1"/>
  <c r="L1625" i="7" s="1"/>
  <c r="L1626" i="7" s="1"/>
  <c r="L1627" i="7" s="1"/>
  <c r="L1628" i="7" s="1"/>
  <c r="L1629" i="7" s="1"/>
  <c r="L1630" i="7" s="1"/>
  <c r="L1631" i="7" s="1"/>
  <c r="L1632" i="7" s="1"/>
  <c r="L1633" i="7" s="1"/>
  <c r="L1634" i="7" s="1"/>
  <c r="L1635" i="7" s="1"/>
  <c r="L1636" i="7" s="1"/>
  <c r="L1637" i="7" s="1"/>
  <c r="L1638" i="7" s="1"/>
  <c r="L1639" i="7" s="1"/>
  <c r="L1640" i="7" s="1"/>
  <c r="L1641" i="7" s="1"/>
  <c r="L1642" i="7" s="1"/>
  <c r="L1643" i="7" s="1"/>
  <c r="L1644" i="7" s="1"/>
  <c r="L1645" i="7" s="1"/>
  <c r="L1646" i="7" s="1"/>
  <c r="L1647" i="7" s="1"/>
  <c r="L1648" i="7" s="1"/>
  <c r="L1649" i="7" s="1"/>
  <c r="L1650" i="7" s="1"/>
  <c r="L1651" i="7" s="1"/>
  <c r="L1652" i="7" s="1"/>
  <c r="L1653" i="7" s="1"/>
  <c r="L1654" i="7" s="1"/>
  <c r="L1655" i="7" s="1"/>
  <c r="L1656" i="7" s="1"/>
  <c r="L1657" i="7" s="1"/>
  <c r="L1658" i="7" s="1"/>
  <c r="L1659" i="7" s="1"/>
  <c r="L1660" i="7" s="1"/>
  <c r="L1661" i="7" s="1"/>
  <c r="L1662" i="7" s="1"/>
  <c r="L1663" i="7" s="1"/>
  <c r="L1664" i="7" s="1"/>
  <c r="L1665" i="7" s="1"/>
  <c r="L1666" i="7" s="1"/>
  <c r="L1667" i="7" s="1"/>
  <c r="L1668" i="7" s="1"/>
  <c r="L1669" i="7" s="1"/>
  <c r="L1670" i="7" s="1"/>
  <c r="L1671" i="7" s="1"/>
  <c r="L1672" i="7" s="1"/>
  <c r="L1673" i="7" s="1"/>
  <c r="L1674" i="7" s="1"/>
  <c r="L1675" i="7" s="1"/>
  <c r="L1676" i="7" s="1"/>
  <c r="L1677" i="7" s="1"/>
  <c r="L1678" i="7" s="1"/>
  <c r="L1679" i="7" s="1"/>
  <c r="L1680" i="7" s="1"/>
  <c r="L1681" i="7" s="1"/>
  <c r="L1682" i="7" s="1"/>
  <c r="L1683" i="7" s="1"/>
  <c r="L1684" i="7" s="1"/>
  <c r="L1685" i="7" s="1"/>
  <c r="L1686" i="7" s="1"/>
  <c r="L1687" i="7" s="1"/>
  <c r="L1688" i="7" s="1"/>
  <c r="L1689" i="7" s="1"/>
  <c r="L1690" i="7" s="1"/>
  <c r="L1691" i="7" s="1"/>
  <c r="L1692" i="7" s="1"/>
  <c r="L1693" i="7" s="1"/>
  <c r="L1694" i="7" s="1"/>
  <c r="L1695" i="7" s="1"/>
  <c r="L1696" i="7" s="1"/>
  <c r="L1697" i="7" s="1"/>
  <c r="L1698" i="7" s="1"/>
  <c r="L1699" i="7" s="1"/>
  <c r="L1700" i="7" s="1"/>
  <c r="L1701" i="7" s="1"/>
  <c r="L1702" i="7" s="1"/>
  <c r="L1703" i="7" s="1"/>
  <c r="L1704" i="7" s="1"/>
  <c r="L1705" i="7" s="1"/>
  <c r="L1706" i="7" s="1"/>
  <c r="L1707" i="7" s="1"/>
  <c r="L1708" i="7" s="1"/>
  <c r="L1709" i="7" s="1"/>
  <c r="L1710" i="7" s="1"/>
  <c r="L1711" i="7" s="1"/>
  <c r="L1712" i="7" s="1"/>
  <c r="L1713" i="7" s="1"/>
  <c r="L1714" i="7" s="1"/>
  <c r="L1715" i="7" s="1"/>
  <c r="L1716" i="7" s="1"/>
  <c r="L1717" i="7" s="1"/>
  <c r="L1718" i="7" s="1"/>
  <c r="L1719" i="7" s="1"/>
  <c r="L1720" i="7" s="1"/>
  <c r="L1721" i="7" s="1"/>
  <c r="L1722" i="7" s="1"/>
  <c r="L1723" i="7" s="1"/>
  <c r="L1724" i="7" s="1"/>
  <c r="L1725" i="7" s="1"/>
  <c r="L1726" i="7" s="1"/>
  <c r="L1727" i="7" s="1"/>
  <c r="L1728" i="7" s="1"/>
  <c r="L1729" i="7" s="1"/>
  <c r="L1730" i="7" s="1"/>
  <c r="L1731" i="7" s="1"/>
  <c r="L1732" i="7" s="1"/>
  <c r="L1733" i="7" s="1"/>
  <c r="L1734" i="7" s="1"/>
  <c r="L1735" i="7" s="1"/>
  <c r="L1736" i="7" s="1"/>
  <c r="L1737" i="7" s="1"/>
  <c r="L1738" i="7" s="1"/>
  <c r="L1739" i="7" s="1"/>
  <c r="L1740" i="7" s="1"/>
  <c r="L1741" i="7" s="1"/>
  <c r="L1742" i="7" s="1"/>
  <c r="L1743" i="7" s="1"/>
  <c r="L1744" i="7" s="1"/>
  <c r="L1745" i="7" s="1"/>
  <c r="L1746" i="7" s="1"/>
  <c r="L1747" i="7" s="1"/>
  <c r="L1748" i="7" s="1"/>
  <c r="L1749" i="7" s="1"/>
  <c r="L1750" i="7" s="1"/>
  <c r="L1751" i="7" s="1"/>
  <c r="L1752" i="7" s="1"/>
  <c r="L1753" i="7" s="1"/>
  <c r="L1754" i="7" s="1"/>
  <c r="L1755" i="7" s="1"/>
  <c r="L1756" i="7" s="1"/>
  <c r="L1757" i="7" s="1"/>
  <c r="L1758" i="7" s="1"/>
  <c r="L1759" i="7" s="1"/>
  <c r="L1760" i="7" s="1"/>
  <c r="L1761" i="7" s="1"/>
  <c r="L1762" i="7" s="1"/>
  <c r="L1763" i="7" s="1"/>
  <c r="L1764" i="7" s="1"/>
  <c r="L1765" i="7" s="1"/>
  <c r="L1766" i="7" s="1"/>
  <c r="L1767" i="7" s="1"/>
  <c r="L1768" i="7" s="1"/>
  <c r="L1769" i="7" s="1"/>
  <c r="L1770" i="7" s="1"/>
  <c r="L1771" i="7" s="1"/>
  <c r="L1772" i="7" s="1"/>
  <c r="L1773" i="7" s="1"/>
  <c r="L1774" i="7" s="1"/>
  <c r="L1775" i="7" s="1"/>
  <c r="L1776" i="7" s="1"/>
  <c r="L1777" i="7" s="1"/>
  <c r="L1778" i="7" s="1"/>
  <c r="L1779" i="7" s="1"/>
  <c r="L1780" i="7" s="1"/>
  <c r="L1781" i="7" s="1"/>
  <c r="L1782" i="7" s="1"/>
  <c r="L1783" i="7" s="1"/>
  <c r="L1784" i="7" s="1"/>
  <c r="L1785" i="7" s="1"/>
  <c r="L1786" i="7" s="1"/>
  <c r="L1787" i="7" s="1"/>
  <c r="L1788" i="7" s="1"/>
  <c r="L1789" i="7" s="1"/>
  <c r="L1790" i="7" s="1"/>
  <c r="L1791" i="7" s="1"/>
  <c r="L1792" i="7" s="1"/>
  <c r="L1793" i="7" s="1"/>
  <c r="L1794" i="7" s="1"/>
  <c r="L1795" i="7" s="1"/>
  <c r="L1796" i="7" s="1"/>
  <c r="L1797" i="7" s="1"/>
  <c r="L1798" i="7" s="1"/>
  <c r="L1799" i="7" s="1"/>
  <c r="L1800" i="7" s="1"/>
  <c r="L1801" i="7" s="1"/>
  <c r="L1802" i="7" s="1"/>
  <c r="L1803" i="7" s="1"/>
  <c r="L1804" i="7" s="1"/>
  <c r="L1805" i="7" s="1"/>
  <c r="L1806" i="7" s="1"/>
  <c r="L1807" i="7" s="1"/>
  <c r="L1808" i="7" s="1"/>
  <c r="L1809" i="7" s="1"/>
  <c r="L1810" i="7" s="1"/>
  <c r="L1811" i="7" s="1"/>
  <c r="L1812" i="7" s="1"/>
  <c r="L1813" i="7" s="1"/>
  <c r="L1814" i="7" s="1"/>
  <c r="L1815" i="7" s="1"/>
  <c r="L1816" i="7" s="1"/>
  <c r="L1817" i="7" s="1"/>
  <c r="L1818" i="7" s="1"/>
  <c r="L1819" i="7" s="1"/>
  <c r="L1820" i="7" s="1"/>
  <c r="L1821" i="7" s="1"/>
  <c r="L1822" i="7" s="1"/>
  <c r="L1823" i="7" s="1"/>
  <c r="L1824" i="7" s="1"/>
  <c r="L1825" i="7" s="1"/>
  <c r="L1826" i="7" s="1"/>
  <c r="L1827" i="7" s="1"/>
  <c r="L1828" i="7" s="1"/>
  <c r="L1829" i="7" s="1"/>
  <c r="L1830" i="7" s="1"/>
  <c r="L1831" i="7" s="1"/>
  <c r="L1832" i="7" s="1"/>
  <c r="L1833" i="7" s="1"/>
  <c r="L1834" i="7" s="1"/>
  <c r="L1835" i="7" s="1"/>
  <c r="L1836" i="7" s="1"/>
  <c r="L1837" i="7" s="1"/>
  <c r="L1838" i="7" s="1"/>
  <c r="L1839" i="7" s="1"/>
  <c r="L1840" i="7" s="1"/>
  <c r="L1841" i="7" s="1"/>
  <c r="L1842" i="7" s="1"/>
  <c r="L1843" i="7" s="1"/>
  <c r="L1844" i="7" s="1"/>
  <c r="L1845" i="7" s="1"/>
  <c r="L1846" i="7" s="1"/>
  <c r="L1847" i="7" s="1"/>
  <c r="L1848" i="7" s="1"/>
  <c r="L1849" i="7" s="1"/>
  <c r="L1850" i="7" s="1"/>
  <c r="L1851" i="7" s="1"/>
  <c r="L1852" i="7" s="1"/>
  <c r="L1853" i="7" s="1"/>
  <c r="L1854" i="7" s="1"/>
  <c r="L1855" i="7" s="1"/>
  <c r="L1856" i="7" s="1"/>
  <c r="L1857" i="7" s="1"/>
  <c r="L1858" i="7" s="1"/>
  <c r="L1859" i="7" s="1"/>
  <c r="L1860" i="7" s="1"/>
  <c r="L1861" i="7" s="1"/>
  <c r="L1862" i="7" s="1"/>
  <c r="L1863" i="7" s="1"/>
  <c r="L1864" i="7" s="1"/>
  <c r="L1865" i="7" s="1"/>
  <c r="L1866" i="7" s="1"/>
  <c r="L1867" i="7" s="1"/>
  <c r="L1868" i="7" s="1"/>
  <c r="L1869" i="7" s="1"/>
  <c r="L1870" i="7" s="1"/>
  <c r="L1871" i="7" s="1"/>
  <c r="L1872" i="7" s="1"/>
  <c r="L1873" i="7" s="1"/>
  <c r="L1874" i="7" s="1"/>
  <c r="L1875" i="7" s="1"/>
  <c r="L1876" i="7" s="1"/>
  <c r="L1877" i="7" s="1"/>
  <c r="L1878" i="7" s="1"/>
  <c r="L1879" i="7" s="1"/>
  <c r="L1880" i="7" s="1"/>
  <c r="L1881" i="7" s="1"/>
  <c r="L1882" i="7" s="1"/>
  <c r="L1883" i="7" s="1"/>
  <c r="L1884" i="7" s="1"/>
  <c r="L1885" i="7" s="1"/>
  <c r="L1886" i="7" s="1"/>
  <c r="L1887" i="7" s="1"/>
  <c r="L1888" i="7" s="1"/>
  <c r="L1889" i="7" s="1"/>
  <c r="L1890" i="7" s="1"/>
  <c r="L1891" i="7" s="1"/>
  <c r="L1892" i="7" s="1"/>
  <c r="L1893" i="7" s="1"/>
  <c r="L1894" i="7" s="1"/>
  <c r="L1895" i="7" s="1"/>
  <c r="L1896" i="7" s="1"/>
  <c r="L1897" i="7" s="1"/>
  <c r="L1898" i="7" s="1"/>
  <c r="L1899" i="7" s="1"/>
  <c r="L1900" i="7" s="1"/>
  <c r="L1901" i="7" s="1"/>
  <c r="L1902" i="7" s="1"/>
  <c r="L1903" i="7" s="1"/>
  <c r="L1904" i="7" s="1"/>
  <c r="L1905" i="7" s="1"/>
  <c r="L1906" i="7" s="1"/>
  <c r="L1907" i="7" s="1"/>
  <c r="L1908" i="7" s="1"/>
  <c r="L1909" i="7" s="1"/>
  <c r="L1910" i="7" s="1"/>
  <c r="L1911" i="7" s="1"/>
  <c r="L1912" i="7" s="1"/>
  <c r="L1913" i="7" s="1"/>
  <c r="L1914" i="7" s="1"/>
  <c r="L1915" i="7" s="1"/>
  <c r="L1916" i="7" s="1"/>
  <c r="L1917" i="7" s="1"/>
  <c r="L1918" i="7" s="1"/>
  <c r="L1919" i="7" s="1"/>
  <c r="L1920" i="7" s="1"/>
  <c r="L1921" i="7" s="1"/>
  <c r="L1922" i="7" s="1"/>
  <c r="L1923" i="7" s="1"/>
  <c r="L1924" i="7" s="1"/>
  <c r="L1925" i="7" s="1"/>
  <c r="L1926" i="7" s="1"/>
  <c r="L1927" i="7" s="1"/>
  <c r="L1928" i="7" s="1"/>
  <c r="L1929" i="7" s="1"/>
  <c r="L1930" i="7" s="1"/>
  <c r="L1931" i="7" s="1"/>
  <c r="L1932" i="7" s="1"/>
  <c r="L1933" i="7" s="1"/>
  <c r="L1934" i="7" s="1"/>
  <c r="L1935" i="7" s="1"/>
  <c r="L1936" i="7" s="1"/>
  <c r="L1937" i="7" s="1"/>
  <c r="L1938" i="7" s="1"/>
  <c r="L1939" i="7" s="1"/>
  <c r="L1940" i="7" s="1"/>
  <c r="L1941" i="7" s="1"/>
  <c r="L1942" i="7" s="1"/>
  <c r="L1943" i="7" s="1"/>
  <c r="L1944" i="7" s="1"/>
  <c r="L1945" i="7" s="1"/>
  <c r="L1946" i="7" s="1"/>
  <c r="L1947" i="7" s="1"/>
  <c r="L1948" i="7" s="1"/>
  <c r="L1949" i="7" s="1"/>
  <c r="L1950" i="7" s="1"/>
  <c r="L1951" i="7" s="1"/>
  <c r="L1952" i="7" s="1"/>
  <c r="L1953" i="7" s="1"/>
  <c r="L1954" i="7" s="1"/>
  <c r="L1955" i="7" s="1"/>
  <c r="L1956" i="7" s="1"/>
  <c r="L1957" i="7" s="1"/>
  <c r="L1958" i="7" s="1"/>
  <c r="L1959" i="7" s="1"/>
  <c r="L1960" i="7" s="1"/>
  <c r="L1961" i="7" s="1"/>
  <c r="L1962" i="7" s="1"/>
  <c r="L1963" i="7" s="1"/>
  <c r="L1964" i="7" s="1"/>
  <c r="L1965" i="7" s="1"/>
  <c r="L1966" i="7" s="1"/>
  <c r="L1967" i="7" s="1"/>
  <c r="L1968" i="7" s="1"/>
  <c r="L1969" i="7" s="1"/>
  <c r="L1970" i="7" s="1"/>
  <c r="L1971" i="7" s="1"/>
  <c r="L1972" i="7" s="1"/>
  <c r="L1973" i="7" s="1"/>
  <c r="L1974" i="7" s="1"/>
  <c r="L1975" i="7" s="1"/>
  <c r="L1976" i="7" s="1"/>
  <c r="L1977" i="7" s="1"/>
  <c r="L1978" i="7" s="1"/>
  <c r="L1979" i="7" s="1"/>
  <c r="L1980" i="7" s="1"/>
  <c r="L1981" i="7" s="1"/>
  <c r="L1982" i="7" s="1"/>
  <c r="L1983" i="7" s="1"/>
  <c r="L1984" i="7" s="1"/>
  <c r="L1985" i="7" s="1"/>
  <c r="L1986" i="7" s="1"/>
  <c r="L1987" i="7" s="1"/>
  <c r="L1988" i="7" s="1"/>
  <c r="L1989" i="7" s="1"/>
  <c r="L1990" i="7" s="1"/>
  <c r="L1991" i="7" s="1"/>
  <c r="L1992" i="7" s="1"/>
  <c r="L1993" i="7" s="1"/>
  <c r="L1994" i="7" s="1"/>
  <c r="L1995" i="7" s="1"/>
  <c r="L1996" i="7" s="1"/>
  <c r="L1997" i="7" s="1"/>
  <c r="L1998" i="7" s="1"/>
  <c r="L1999" i="7" s="1"/>
  <c r="L2000" i="7" s="1"/>
  <c r="L2001" i="7" s="1"/>
  <c r="L2002" i="7" s="1"/>
  <c r="L2003" i="7" s="1"/>
  <c r="L2004" i="7" s="1"/>
  <c r="L2005" i="7" s="1"/>
  <c r="L2006" i="7" s="1"/>
  <c r="L2007" i="7" s="1"/>
  <c r="L2008" i="7" s="1"/>
  <c r="L2009" i="7" s="1"/>
  <c r="L2010" i="7" s="1"/>
  <c r="L2011" i="7" s="1"/>
  <c r="L2012" i="7" s="1"/>
  <c r="L2013" i="7" s="1"/>
  <c r="L2014" i="7" s="1"/>
  <c r="L2015" i="7" s="1"/>
  <c r="L2016" i="7" s="1"/>
  <c r="L2017" i="7" s="1"/>
  <c r="L2018" i="7" s="1"/>
  <c r="L2019" i="7" s="1"/>
  <c r="L2020" i="7" s="1"/>
  <c r="L2021" i="7" s="1"/>
  <c r="L2022" i="7" s="1"/>
  <c r="L2023" i="7" s="1"/>
  <c r="L2024" i="7" s="1"/>
  <c r="L2025" i="7" s="1"/>
  <c r="L2026" i="7" s="1"/>
  <c r="L2027" i="7" s="1"/>
  <c r="L2028" i="7" s="1"/>
  <c r="L2029" i="7" s="1"/>
  <c r="L2030" i="7" s="1"/>
  <c r="L2031" i="7" s="1"/>
  <c r="L2032" i="7" s="1"/>
  <c r="L2033" i="7" s="1"/>
  <c r="L2034" i="7" s="1"/>
  <c r="L2035" i="7" s="1"/>
  <c r="L2036" i="7" s="1"/>
  <c r="L2037" i="7" s="1"/>
  <c r="L2038" i="7" s="1"/>
  <c r="L2039" i="7" s="1"/>
  <c r="L2040" i="7" s="1"/>
  <c r="L2041" i="7" s="1"/>
  <c r="L2042" i="7" s="1"/>
  <c r="L2043" i="7" s="1"/>
  <c r="L2044" i="7" s="1"/>
  <c r="L2045" i="7" s="1"/>
  <c r="L2046" i="7" s="1"/>
  <c r="L2047" i="7" s="1"/>
  <c r="L2048" i="7" s="1"/>
  <c r="L2049" i="7" s="1"/>
  <c r="L2050" i="7" s="1"/>
  <c r="L2051" i="7" s="1"/>
  <c r="L2052" i="7" s="1"/>
  <c r="L2053" i="7" s="1"/>
  <c r="L2054" i="7" s="1"/>
  <c r="L2055" i="7" s="1"/>
  <c r="L2056" i="7" s="1"/>
  <c r="L2057" i="7" s="1"/>
  <c r="L2058" i="7" s="1"/>
  <c r="L2059" i="7" s="1"/>
  <c r="L2060" i="7" s="1"/>
  <c r="L2061" i="7" s="1"/>
  <c r="L2062" i="7" s="1"/>
  <c r="L2063" i="7" s="1"/>
  <c r="L2064" i="7" s="1"/>
  <c r="L2065" i="7" s="1"/>
  <c r="L2066" i="7" s="1"/>
  <c r="L2067" i="7" s="1"/>
  <c r="L2068" i="7" s="1"/>
  <c r="L2069" i="7" s="1"/>
  <c r="L2070" i="7" s="1"/>
  <c r="L2071" i="7" s="1"/>
  <c r="L2072" i="7" s="1"/>
  <c r="L2073" i="7" s="1"/>
  <c r="L2074" i="7" s="1"/>
  <c r="L2075" i="7" s="1"/>
  <c r="L2076" i="7" s="1"/>
  <c r="L2077" i="7" s="1"/>
  <c r="L2078" i="7" s="1"/>
  <c r="L2079" i="7" s="1"/>
  <c r="L2080" i="7" s="1"/>
  <c r="L2081" i="7" s="1"/>
  <c r="L2082" i="7" s="1"/>
  <c r="L2083" i="7" s="1"/>
  <c r="L2084" i="7" s="1"/>
  <c r="L2085" i="7" s="1"/>
  <c r="L2086" i="7" s="1"/>
  <c r="L2087" i="7" s="1"/>
  <c r="L2088" i="7" s="1"/>
  <c r="L2089" i="7" s="1"/>
  <c r="L2090" i="7" s="1"/>
  <c r="L2091" i="7" s="1"/>
  <c r="L2092" i="7" s="1"/>
  <c r="L2093" i="7" s="1"/>
  <c r="L2094" i="7" s="1"/>
  <c r="L2095" i="7" s="1"/>
  <c r="L2096" i="7" s="1"/>
  <c r="L2097" i="7" s="1"/>
  <c r="L2098" i="7" s="1"/>
  <c r="L2099" i="7" s="1"/>
  <c r="L2100" i="7" s="1"/>
  <c r="L2101" i="7" s="1"/>
  <c r="L2102" i="7" s="1"/>
  <c r="L2103" i="7" s="1"/>
  <c r="L2104" i="7" s="1"/>
  <c r="L2105" i="7" s="1"/>
  <c r="L2106" i="7" s="1"/>
  <c r="L2107" i="7" s="1"/>
  <c r="L2108" i="7" s="1"/>
  <c r="L2109" i="7" s="1"/>
  <c r="L2110" i="7" s="1"/>
  <c r="L2111" i="7" s="1"/>
  <c r="L2112" i="7" s="1"/>
  <c r="L2113" i="7" s="1"/>
  <c r="L2114" i="7" s="1"/>
  <c r="L2115" i="7" s="1"/>
  <c r="L2116" i="7" s="1"/>
  <c r="L2117" i="7" s="1"/>
  <c r="L2118" i="7" s="1"/>
  <c r="L2119" i="7" s="1"/>
  <c r="L2120" i="7" s="1"/>
  <c r="L2121" i="7" s="1"/>
  <c r="L2122" i="7" s="1"/>
  <c r="L2123" i="7" s="1"/>
  <c r="L2124" i="7" s="1"/>
  <c r="L2125" i="7" s="1"/>
  <c r="L2126" i="7" s="1"/>
  <c r="L2127" i="7" s="1"/>
  <c r="L2128" i="7" s="1"/>
  <c r="L2129" i="7" s="1"/>
  <c r="L2130" i="7" s="1"/>
  <c r="L2131" i="7" s="1"/>
  <c r="L2132" i="7" s="1"/>
  <c r="L2133" i="7" s="1"/>
  <c r="L2134" i="7" s="1"/>
  <c r="L2135" i="7" s="1"/>
  <c r="L2136" i="7" s="1"/>
  <c r="L2137" i="7" s="1"/>
  <c r="L2138" i="7" s="1"/>
  <c r="L2139" i="7" s="1"/>
  <c r="L2140" i="7" s="1"/>
  <c r="L2141" i="7" s="1"/>
  <c r="L2142" i="7" s="1"/>
  <c r="L2143" i="7" s="1"/>
  <c r="L2144" i="7" s="1"/>
  <c r="L2145" i="7" s="1"/>
  <c r="L2146" i="7" s="1"/>
  <c r="L2147" i="7" s="1"/>
  <c r="L2148" i="7" s="1"/>
  <c r="L2149" i="7" s="1"/>
  <c r="L2150" i="7" s="1"/>
  <c r="L2151" i="7" s="1"/>
  <c r="L2152" i="7" s="1"/>
  <c r="L2153" i="7" s="1"/>
  <c r="L2154" i="7" s="1"/>
  <c r="L2155" i="7" s="1"/>
  <c r="L2156" i="7" s="1"/>
  <c r="L2157" i="7" s="1"/>
  <c r="L2158" i="7" s="1"/>
  <c r="L2159" i="7" s="1"/>
  <c r="L2160" i="7" s="1"/>
  <c r="L2161" i="7" s="1"/>
  <c r="L2162" i="7" s="1"/>
  <c r="L2163" i="7" s="1"/>
  <c r="L2164" i="7" s="1"/>
  <c r="L2165" i="7" s="1"/>
  <c r="L2166" i="7" s="1"/>
  <c r="L2167" i="7" s="1"/>
  <c r="L2168" i="7" s="1"/>
  <c r="L2169" i="7" s="1"/>
  <c r="L2170" i="7" s="1"/>
  <c r="L2171" i="7" s="1"/>
  <c r="L2172" i="7" s="1"/>
  <c r="L2173" i="7" s="1"/>
  <c r="L2174" i="7" s="1"/>
  <c r="L2175" i="7" s="1"/>
  <c r="L2176" i="7" s="1"/>
  <c r="L2177" i="7" s="1"/>
  <c r="L2178" i="7" s="1"/>
  <c r="L2179" i="7" s="1"/>
  <c r="L2180" i="7" s="1"/>
  <c r="L2181" i="7" s="1"/>
  <c r="L2182" i="7" s="1"/>
  <c r="L2183" i="7" s="1"/>
  <c r="L2184" i="7" s="1"/>
  <c r="L2185" i="7" s="1"/>
  <c r="L2186" i="7" s="1"/>
  <c r="L2187" i="7" s="1"/>
  <c r="L2188" i="7" s="1"/>
  <c r="L2189" i="7" s="1"/>
  <c r="L2190" i="7" s="1"/>
  <c r="L2191" i="7" s="1"/>
  <c r="L2192" i="7" s="1"/>
  <c r="L2193" i="7" s="1"/>
  <c r="L2194" i="7" s="1"/>
  <c r="L2195" i="7" s="1"/>
  <c r="L2196" i="7" s="1"/>
  <c r="L2197" i="7" s="1"/>
  <c r="L2198" i="7" s="1"/>
  <c r="L2199" i="7" s="1"/>
  <c r="L2200" i="7" s="1"/>
  <c r="L2201" i="7" s="1"/>
  <c r="L2202" i="7" s="1"/>
  <c r="L2203" i="7" s="1"/>
  <c r="L2204" i="7" s="1"/>
  <c r="L2205" i="7" s="1"/>
  <c r="L2206" i="7" s="1"/>
  <c r="L2207" i="7" s="1"/>
  <c r="L2208" i="7" s="1"/>
  <c r="L2209" i="7" s="1"/>
  <c r="L2210" i="7" s="1"/>
  <c r="L2211" i="7" s="1"/>
  <c r="L2212" i="7" s="1"/>
  <c r="L2213" i="7" s="1"/>
  <c r="L2214" i="7" s="1"/>
  <c r="L2215" i="7" s="1"/>
  <c r="L2216" i="7" s="1"/>
  <c r="L2217" i="7" s="1"/>
  <c r="L2218" i="7" s="1"/>
  <c r="L2219" i="7" s="1"/>
  <c r="L2220" i="7" s="1"/>
  <c r="L2221" i="7" s="1"/>
  <c r="L2222" i="7" s="1"/>
  <c r="L2223" i="7" s="1"/>
  <c r="L2224" i="7" s="1"/>
  <c r="L2225" i="7" s="1"/>
  <c r="L2226" i="7" s="1"/>
  <c r="L2227" i="7" s="1"/>
  <c r="L2228" i="7" s="1"/>
  <c r="L2229" i="7" s="1"/>
  <c r="L2230" i="7" s="1"/>
  <c r="L2231" i="7" s="1"/>
  <c r="L2232" i="7" s="1"/>
  <c r="L2233" i="7" s="1"/>
  <c r="L2234" i="7" s="1"/>
  <c r="L2235" i="7" s="1"/>
  <c r="L2236" i="7" s="1"/>
  <c r="L2237" i="7" s="1"/>
  <c r="L2238" i="7" s="1"/>
  <c r="L2239" i="7" s="1"/>
  <c r="L2240" i="7" s="1"/>
  <c r="L2241" i="7" s="1"/>
  <c r="L2242" i="7" s="1"/>
  <c r="L2243" i="7" s="1"/>
  <c r="L2244" i="7" s="1"/>
  <c r="L2245" i="7" s="1"/>
  <c r="L2246" i="7" s="1"/>
  <c r="L2247" i="7" s="1"/>
  <c r="L2248" i="7" s="1"/>
  <c r="L2249" i="7" s="1"/>
  <c r="L2250" i="7" s="1"/>
  <c r="L2251" i="7" s="1"/>
  <c r="L2252" i="7" s="1"/>
  <c r="L2253" i="7" s="1"/>
  <c r="L2254" i="7" s="1"/>
  <c r="L2255" i="7" s="1"/>
  <c r="L2256" i="7" s="1"/>
  <c r="L2257" i="7" s="1"/>
  <c r="L2258" i="7" s="1"/>
  <c r="L2259" i="7" s="1"/>
  <c r="L2260" i="7" s="1"/>
  <c r="L2261" i="7" s="1"/>
  <c r="L2262" i="7" s="1"/>
  <c r="L2263" i="7" s="1"/>
  <c r="L2264" i="7" s="1"/>
  <c r="L2265" i="7" s="1"/>
  <c r="L2266" i="7" s="1"/>
  <c r="L2267" i="7" s="1"/>
  <c r="L2268" i="7" s="1"/>
  <c r="L2269" i="7" s="1"/>
  <c r="L2270" i="7" s="1"/>
  <c r="L2271" i="7" s="1"/>
  <c r="L2272" i="7" s="1"/>
  <c r="L2273" i="7" s="1"/>
  <c r="L2274" i="7" s="1"/>
  <c r="L2275" i="7" s="1"/>
  <c r="L2276" i="7" s="1"/>
  <c r="L2277" i="7" s="1"/>
  <c r="L2278" i="7" s="1"/>
  <c r="L2279" i="7" s="1"/>
  <c r="L2280" i="7" s="1"/>
  <c r="L2281" i="7" s="1"/>
  <c r="L2282" i="7" s="1"/>
  <c r="L2283" i="7" s="1"/>
  <c r="L2284" i="7" s="1"/>
  <c r="L2285" i="7" s="1"/>
  <c r="L2286" i="7" s="1"/>
  <c r="L2287" i="7" s="1"/>
  <c r="L2288" i="7" s="1"/>
  <c r="L2289" i="7" s="1"/>
  <c r="L2290" i="7" s="1"/>
  <c r="L2291" i="7" s="1"/>
  <c r="L2292" i="7" s="1"/>
  <c r="L2293" i="7" s="1"/>
  <c r="L2294" i="7" s="1"/>
  <c r="L2295" i="7" s="1"/>
  <c r="L2296" i="7" s="1"/>
  <c r="L2297" i="7" s="1"/>
  <c r="L2298" i="7" s="1"/>
  <c r="L2299" i="7" s="1"/>
  <c r="L2300" i="7" s="1"/>
  <c r="L2301" i="7" s="1"/>
  <c r="L2302" i="7" s="1"/>
  <c r="L2303" i="7" s="1"/>
  <c r="L2304" i="7" s="1"/>
  <c r="L2305" i="7" s="1"/>
  <c r="L2306" i="7" s="1"/>
  <c r="L2307" i="7" s="1"/>
  <c r="L2308" i="7" s="1"/>
  <c r="L2309" i="7" s="1"/>
  <c r="L2310" i="7" s="1"/>
  <c r="L2311" i="7" s="1"/>
  <c r="L2312" i="7" s="1"/>
  <c r="L2313" i="7" s="1"/>
  <c r="L2314" i="7" s="1"/>
  <c r="L2315" i="7" s="1"/>
  <c r="L2316" i="7" s="1"/>
  <c r="L2317" i="7" s="1"/>
  <c r="L2318" i="7" s="1"/>
  <c r="L2319" i="7" s="1"/>
  <c r="L2320" i="7" s="1"/>
  <c r="L2321" i="7" s="1"/>
  <c r="L2322" i="7" s="1"/>
  <c r="L2323" i="7" s="1"/>
  <c r="L2324" i="7" s="1"/>
  <c r="L2325" i="7" s="1"/>
  <c r="L2326" i="7" s="1"/>
  <c r="L2327" i="7" s="1"/>
  <c r="L2328" i="7" s="1"/>
  <c r="L2329" i="7" s="1"/>
  <c r="L2330" i="7" s="1"/>
  <c r="L2331" i="7" s="1"/>
  <c r="L2332" i="7" s="1"/>
  <c r="L2333" i="7" s="1"/>
  <c r="L2334" i="7" s="1"/>
  <c r="L2335" i="7" s="1"/>
  <c r="L2336" i="7" s="1"/>
  <c r="L2337" i="7" s="1"/>
  <c r="L2338" i="7" s="1"/>
  <c r="L2339" i="7" s="1"/>
  <c r="L2340" i="7" s="1"/>
  <c r="L2341" i="7" s="1"/>
  <c r="L2342" i="7" s="1"/>
  <c r="L2343" i="7" s="1"/>
  <c r="L2344" i="7" s="1"/>
  <c r="L2345" i="7" s="1"/>
  <c r="L2346" i="7" s="1"/>
  <c r="L2347" i="7" s="1"/>
  <c r="L2348" i="7" s="1"/>
  <c r="L2349" i="7" s="1"/>
  <c r="L2350" i="7" s="1"/>
  <c r="L2351" i="7" s="1"/>
  <c r="L2352" i="7" s="1"/>
  <c r="L2353" i="7" s="1"/>
  <c r="L2354" i="7" s="1"/>
  <c r="L2355" i="7" s="1"/>
  <c r="L2356" i="7" s="1"/>
  <c r="L2357" i="7" s="1"/>
  <c r="L2358" i="7" s="1"/>
  <c r="L2359" i="7" s="1"/>
  <c r="L2360" i="7" s="1"/>
  <c r="L2361" i="7" s="1"/>
  <c r="L2362" i="7" s="1"/>
  <c r="L2363" i="7" s="1"/>
  <c r="L2364" i="7" s="1"/>
  <c r="L2365" i="7" s="1"/>
  <c r="L2366" i="7" s="1"/>
  <c r="L2367" i="7" s="1"/>
  <c r="L2368" i="7" s="1"/>
  <c r="L2369" i="7" s="1"/>
  <c r="L2370" i="7" s="1"/>
  <c r="L2371" i="7" s="1"/>
  <c r="L2372" i="7" s="1"/>
  <c r="L2373" i="7" s="1"/>
  <c r="L2374" i="7" s="1"/>
  <c r="L2375" i="7" s="1"/>
  <c r="L2376" i="7" s="1"/>
  <c r="L2377" i="7" s="1"/>
  <c r="L2378" i="7" s="1"/>
  <c r="L2379" i="7" s="1"/>
  <c r="L2380" i="7" s="1"/>
  <c r="L2381" i="7" s="1"/>
  <c r="L2382" i="7" s="1"/>
  <c r="L2383" i="7" s="1"/>
  <c r="L2384" i="7" s="1"/>
  <c r="L2385" i="7" s="1"/>
  <c r="L2386" i="7" s="1"/>
  <c r="L2387" i="7" s="1"/>
  <c r="L2388" i="7" s="1"/>
  <c r="L2389" i="7" s="1"/>
  <c r="L2390" i="7" s="1"/>
  <c r="L2391" i="7" s="1"/>
  <c r="L2392" i="7" s="1"/>
  <c r="L2393" i="7" s="1"/>
  <c r="L2394" i="7" s="1"/>
  <c r="L2395" i="7" s="1"/>
  <c r="L2396" i="7" s="1"/>
  <c r="L2397" i="7" s="1"/>
  <c r="L2398" i="7" s="1"/>
  <c r="L2399" i="7" s="1"/>
  <c r="L2400" i="7" s="1"/>
  <c r="L2401" i="7" s="1"/>
  <c r="L2402" i="7" s="1"/>
  <c r="L2403" i="7" s="1"/>
  <c r="L2404" i="7" s="1"/>
  <c r="L2405" i="7" s="1"/>
  <c r="L2406" i="7" s="1"/>
  <c r="L2407" i="7" s="1"/>
  <c r="L2408" i="7" s="1"/>
  <c r="L2409" i="7" s="1"/>
  <c r="L2410" i="7" s="1"/>
  <c r="L2411" i="7" s="1"/>
  <c r="L2412" i="7" s="1"/>
  <c r="L2413" i="7" s="1"/>
  <c r="L2414" i="7" s="1"/>
  <c r="L2415" i="7" s="1"/>
  <c r="L2416" i="7" s="1"/>
  <c r="L2417" i="7" s="1"/>
  <c r="L2418" i="7" s="1"/>
  <c r="L2419" i="7" s="1"/>
  <c r="L2420" i="7" s="1"/>
  <c r="L2421" i="7" s="1"/>
  <c r="L2422" i="7" s="1"/>
  <c r="L2423" i="7" s="1"/>
  <c r="L2424" i="7" s="1"/>
  <c r="L2425" i="7" s="1"/>
  <c r="L2426" i="7" s="1"/>
  <c r="L2427" i="7" s="1"/>
  <c r="L2428" i="7" s="1"/>
  <c r="L2429" i="7" s="1"/>
  <c r="L2430" i="7" s="1"/>
  <c r="L2431" i="7" s="1"/>
  <c r="L2432" i="7" s="1"/>
  <c r="L2433" i="7" s="1"/>
  <c r="L2434" i="7" s="1"/>
  <c r="L2435" i="7" s="1"/>
  <c r="L2436" i="7" s="1"/>
  <c r="L2437" i="7" s="1"/>
  <c r="L2438" i="7" s="1"/>
  <c r="L2439" i="7" s="1"/>
  <c r="L2440" i="7" s="1"/>
  <c r="L2441" i="7" s="1"/>
  <c r="L2442" i="7" s="1"/>
  <c r="L2443" i="7" s="1"/>
  <c r="L2444" i="7" s="1"/>
  <c r="L2445" i="7" s="1"/>
  <c r="L2446" i="7" s="1"/>
  <c r="L2447" i="7" s="1"/>
  <c r="L2448" i="7" s="1"/>
  <c r="L2449" i="7" s="1"/>
  <c r="L2450" i="7" s="1"/>
  <c r="L2451" i="7" s="1"/>
  <c r="L2452" i="7" s="1"/>
  <c r="L2453" i="7" s="1"/>
  <c r="L2454" i="7" s="1"/>
  <c r="L2455" i="7" s="1"/>
  <c r="L2456" i="7" s="1"/>
  <c r="L2457" i="7" s="1"/>
  <c r="L2458" i="7" s="1"/>
  <c r="L2459" i="7" s="1"/>
  <c r="L2460" i="7" s="1"/>
  <c r="L2461" i="7" s="1"/>
  <c r="L2462" i="7" s="1"/>
  <c r="L2463" i="7" s="1"/>
  <c r="L2464" i="7" s="1"/>
  <c r="L2465" i="7" s="1"/>
  <c r="L2466" i="7" s="1"/>
  <c r="L2467" i="7" s="1"/>
  <c r="L2468" i="7" s="1"/>
  <c r="L2469" i="7" s="1"/>
  <c r="L2470" i="7" s="1"/>
  <c r="L2471" i="7" s="1"/>
  <c r="L2472" i="7" s="1"/>
  <c r="L2473" i="7" s="1"/>
  <c r="L2474" i="7" s="1"/>
  <c r="L2475" i="7" s="1"/>
  <c r="L2476" i="7" s="1"/>
  <c r="L2477" i="7" s="1"/>
  <c r="L2478" i="7" s="1"/>
  <c r="L2479" i="7" s="1"/>
  <c r="L2480" i="7" s="1"/>
  <c r="L2481" i="7" s="1"/>
  <c r="L2482" i="7" s="1"/>
  <c r="L2483" i="7" s="1"/>
  <c r="L2484" i="7" s="1"/>
  <c r="L2485" i="7" s="1"/>
  <c r="L2486" i="7" s="1"/>
  <c r="L2487" i="7" s="1"/>
  <c r="L2488" i="7" s="1"/>
  <c r="L2489" i="7" s="1"/>
  <c r="L2490" i="7" s="1"/>
  <c r="L2491" i="7" s="1"/>
  <c r="L2492" i="7" s="1"/>
  <c r="L2493" i="7" s="1"/>
  <c r="L2494" i="7" s="1"/>
  <c r="L2495" i="7" s="1"/>
  <c r="L2496" i="7" s="1"/>
  <c r="L2497" i="7" s="1"/>
  <c r="L2498" i="7" s="1"/>
  <c r="L2499" i="7" s="1"/>
  <c r="L2500" i="7" s="1"/>
  <c r="L2501" i="7" s="1"/>
  <c r="L2502" i="7" s="1"/>
  <c r="L2503" i="7" s="1"/>
  <c r="L2504" i="7" s="1"/>
  <c r="L2505" i="7" s="1"/>
  <c r="L2506" i="7" s="1"/>
  <c r="L2507" i="7" s="1"/>
  <c r="L2508" i="7" s="1"/>
  <c r="L2509" i="7" s="1"/>
  <c r="L2510" i="7" s="1"/>
  <c r="L2511" i="7" s="1"/>
  <c r="L2512" i="7" s="1"/>
  <c r="L2513" i="7" s="1"/>
  <c r="L2514" i="7" s="1"/>
  <c r="L2515" i="7" s="1"/>
  <c r="L2516" i="7" s="1"/>
  <c r="L2517" i="7" s="1"/>
  <c r="L2518" i="7" s="1"/>
  <c r="L2519" i="7" s="1"/>
  <c r="L2520" i="7" s="1"/>
  <c r="L2521" i="7" s="1"/>
  <c r="L2522" i="7" s="1"/>
  <c r="L2523" i="7" s="1"/>
  <c r="L2524" i="7" s="1"/>
  <c r="L2525" i="7" s="1"/>
  <c r="L2526" i="7" s="1"/>
  <c r="L2527" i="7" s="1"/>
  <c r="L2528" i="7" s="1"/>
  <c r="L2529" i="7" s="1"/>
  <c r="L2530" i="7" s="1"/>
  <c r="L2531" i="7" s="1"/>
  <c r="L2532" i="7" s="1"/>
  <c r="L2533" i="7" s="1"/>
  <c r="L2534" i="7" s="1"/>
  <c r="L2535" i="7" s="1"/>
  <c r="L2536" i="7" s="1"/>
  <c r="L2537" i="7" s="1"/>
  <c r="L2538" i="7" s="1"/>
  <c r="L2539" i="7" s="1"/>
  <c r="L2540" i="7" s="1"/>
  <c r="L2541" i="7" s="1"/>
  <c r="L2542" i="7" s="1"/>
  <c r="L2543" i="7" s="1"/>
  <c r="L2544" i="7" s="1"/>
  <c r="L2545" i="7" s="1"/>
  <c r="L2546" i="7" s="1"/>
  <c r="L2547" i="7" s="1"/>
  <c r="L2548" i="7" s="1"/>
  <c r="L2549" i="7" s="1"/>
  <c r="L2550" i="7" s="1"/>
  <c r="L2551" i="7" s="1"/>
  <c r="L2552" i="7" s="1"/>
  <c r="L2553" i="7" s="1"/>
  <c r="L2554" i="7" s="1"/>
  <c r="L2555" i="7" s="1"/>
  <c r="L2556" i="7" s="1"/>
  <c r="L2557" i="7" s="1"/>
  <c r="L2558" i="7" s="1"/>
  <c r="L2559" i="7" s="1"/>
  <c r="L2560" i="7" s="1"/>
  <c r="L2561" i="7" s="1"/>
  <c r="L2562" i="7" s="1"/>
  <c r="L2563" i="7" s="1"/>
  <c r="L2564" i="7" s="1"/>
  <c r="L2565" i="7" s="1"/>
  <c r="L2566" i="7" s="1"/>
  <c r="L2567" i="7" s="1"/>
  <c r="L2568" i="7" s="1"/>
  <c r="L2569" i="7" s="1"/>
  <c r="L2570" i="7" s="1"/>
  <c r="L2571" i="7" s="1"/>
  <c r="L2572" i="7" s="1"/>
  <c r="L2573" i="7" s="1"/>
  <c r="L2574" i="7" s="1"/>
  <c r="L2575" i="7" s="1"/>
  <c r="L2576" i="7" s="1"/>
  <c r="L2577" i="7" s="1"/>
  <c r="L2578" i="7" s="1"/>
  <c r="L2579" i="7" s="1"/>
  <c r="L2580" i="7" s="1"/>
  <c r="L2581" i="7" s="1"/>
  <c r="L2582" i="7" s="1"/>
  <c r="L2583" i="7" s="1"/>
  <c r="L2584" i="7" s="1"/>
  <c r="L2585" i="7" s="1"/>
  <c r="L2586" i="7" s="1"/>
  <c r="L2587" i="7" s="1"/>
  <c r="L2588" i="7" s="1"/>
  <c r="L2589" i="7" s="1"/>
  <c r="L2590" i="7" s="1"/>
  <c r="L2591" i="7" s="1"/>
  <c r="L2592" i="7" s="1"/>
  <c r="L2593" i="7" s="1"/>
  <c r="L2594" i="7" s="1"/>
  <c r="L2595" i="7" s="1"/>
  <c r="L2596" i="7" s="1"/>
  <c r="L2597" i="7" s="1"/>
  <c r="L2598" i="7" s="1"/>
  <c r="L2599" i="7" s="1"/>
  <c r="L2600" i="7" s="1"/>
  <c r="L2601" i="7" s="1"/>
  <c r="L2602" i="7" s="1"/>
  <c r="L2603" i="7" s="1"/>
  <c r="L2604" i="7" s="1"/>
  <c r="L2605" i="7" s="1"/>
  <c r="L2606" i="7" s="1"/>
  <c r="L2607" i="7" s="1"/>
  <c r="L2608" i="7" s="1"/>
  <c r="L2609" i="7" s="1"/>
  <c r="L2610" i="7" s="1"/>
  <c r="L2611" i="7" s="1"/>
  <c r="L2612" i="7" s="1"/>
  <c r="L2613" i="7" s="1"/>
  <c r="L2614" i="7" s="1"/>
  <c r="L2615" i="7" s="1"/>
  <c r="L2616" i="7" s="1"/>
  <c r="L2617" i="7" s="1"/>
  <c r="L2618" i="7" s="1"/>
  <c r="L2619" i="7" s="1"/>
  <c r="L2620" i="7" s="1"/>
  <c r="L2621" i="7" s="1"/>
  <c r="L2622" i="7" s="1"/>
  <c r="L2623" i="7" s="1"/>
  <c r="L2624" i="7" s="1"/>
  <c r="L2625" i="7" s="1"/>
  <c r="L2626" i="7" s="1"/>
  <c r="L2627" i="7" s="1"/>
  <c r="L2628" i="7" s="1"/>
  <c r="L2629" i="7" s="1"/>
  <c r="L2630" i="7" s="1"/>
  <c r="L2631" i="7" s="1"/>
  <c r="L2632" i="7" s="1"/>
  <c r="L2633" i="7" s="1"/>
  <c r="L2634" i="7" s="1"/>
  <c r="L2635" i="7" s="1"/>
  <c r="L2636" i="7" s="1"/>
  <c r="L2637" i="7" s="1"/>
  <c r="L2638" i="7" s="1"/>
  <c r="L2639" i="7" s="1"/>
  <c r="L2640" i="7" s="1"/>
  <c r="L2641" i="7" s="1"/>
  <c r="L2642" i="7" s="1"/>
  <c r="L2643" i="7" s="1"/>
  <c r="L2644" i="7" s="1"/>
  <c r="L2645" i="7" s="1"/>
  <c r="L2646" i="7" s="1"/>
  <c r="L2647" i="7" s="1"/>
  <c r="L2648" i="7" s="1"/>
  <c r="L2649" i="7" s="1"/>
  <c r="L2650" i="7" s="1"/>
  <c r="L2651" i="7" s="1"/>
  <c r="L2652" i="7" s="1"/>
  <c r="L2653" i="7" s="1"/>
  <c r="L2654" i="7" s="1"/>
  <c r="L2655" i="7" s="1"/>
  <c r="L2656" i="7" s="1"/>
  <c r="L2657" i="7" s="1"/>
  <c r="L2658" i="7" s="1"/>
  <c r="L2659" i="7" s="1"/>
  <c r="L2660" i="7" s="1"/>
  <c r="L2661" i="7" s="1"/>
  <c r="L2662" i="7" s="1"/>
  <c r="L2663" i="7" s="1"/>
  <c r="L2664" i="7" s="1"/>
  <c r="L2665" i="7" s="1"/>
  <c r="L2666" i="7" s="1"/>
  <c r="L2667" i="7" s="1"/>
  <c r="L2668" i="7" s="1"/>
  <c r="L2669" i="7" s="1"/>
  <c r="L2670" i="7" s="1"/>
  <c r="L2671" i="7" s="1"/>
  <c r="L2672" i="7" s="1"/>
  <c r="L2673" i="7" s="1"/>
  <c r="L2674" i="7" s="1"/>
  <c r="L2675" i="7" s="1"/>
  <c r="L2676" i="7" s="1"/>
  <c r="L2677" i="7" s="1"/>
  <c r="L2678" i="7" s="1"/>
  <c r="L2679" i="7" s="1"/>
  <c r="L2680" i="7" s="1"/>
  <c r="L2681" i="7" s="1"/>
  <c r="L2682" i="7" s="1"/>
  <c r="L2683" i="7" s="1"/>
  <c r="L2684" i="7" s="1"/>
  <c r="L2685" i="7" s="1"/>
  <c r="L2686" i="7" s="1"/>
  <c r="L2687" i="7" s="1"/>
  <c r="L2688" i="7" s="1"/>
  <c r="L2689" i="7" s="1"/>
  <c r="L2690" i="7" s="1"/>
  <c r="L2691" i="7" s="1"/>
  <c r="L2692" i="7" s="1"/>
  <c r="L2693" i="7" s="1"/>
  <c r="L2694" i="7" s="1"/>
  <c r="L2695" i="7" s="1"/>
  <c r="L2696" i="7" s="1"/>
  <c r="L2697" i="7" s="1"/>
  <c r="L2698" i="7" s="1"/>
  <c r="L2699" i="7" s="1"/>
  <c r="L2700" i="7" s="1"/>
  <c r="L2701" i="7" s="1"/>
  <c r="L2702" i="7" s="1"/>
  <c r="L2703" i="7" s="1"/>
  <c r="L2704" i="7" s="1"/>
  <c r="L2705" i="7" s="1"/>
  <c r="L2706" i="7" s="1"/>
  <c r="L2707" i="7" s="1"/>
  <c r="L2708" i="7" s="1"/>
  <c r="L2709" i="7" s="1"/>
  <c r="L2710" i="7" s="1"/>
  <c r="L2711" i="7" s="1"/>
  <c r="L2712" i="7" s="1"/>
  <c r="L2713" i="7" s="1"/>
  <c r="L2714" i="7" s="1"/>
  <c r="L2715" i="7" s="1"/>
  <c r="L2716" i="7" s="1"/>
  <c r="L2717" i="7" s="1"/>
  <c r="L2718" i="7" s="1"/>
  <c r="L2719" i="7" s="1"/>
  <c r="L2720" i="7" s="1"/>
  <c r="L2721" i="7" s="1"/>
  <c r="L2722" i="7" s="1"/>
  <c r="L2723" i="7" s="1"/>
  <c r="L2724" i="7" s="1"/>
  <c r="L2725" i="7" s="1"/>
  <c r="L2726" i="7" s="1"/>
  <c r="L2727" i="7" s="1"/>
  <c r="L2728" i="7" s="1"/>
  <c r="L2729" i="7" s="1"/>
  <c r="L2730" i="7" s="1"/>
  <c r="L2731" i="7" s="1"/>
  <c r="L2732" i="7" s="1"/>
  <c r="L2733" i="7" s="1"/>
  <c r="L2734" i="7" s="1"/>
  <c r="L2735" i="7" s="1"/>
  <c r="L2736" i="7" s="1"/>
  <c r="L2737" i="7" s="1"/>
  <c r="L2738" i="7" s="1"/>
  <c r="L2739" i="7" s="1"/>
  <c r="L2740" i="7" s="1"/>
  <c r="L2741" i="7" s="1"/>
  <c r="L2742" i="7" s="1"/>
  <c r="L2743" i="7" s="1"/>
  <c r="L2744" i="7" s="1"/>
  <c r="L2745" i="7" s="1"/>
  <c r="L2746" i="7" s="1"/>
  <c r="L2747" i="7" s="1"/>
  <c r="L2748" i="7" s="1"/>
  <c r="L2749" i="7" s="1"/>
  <c r="L2750" i="7" s="1"/>
  <c r="L2751" i="7" s="1"/>
  <c r="L2752" i="7" s="1"/>
  <c r="L2753" i="7" s="1"/>
  <c r="L2754" i="7" s="1"/>
  <c r="L2755" i="7" s="1"/>
  <c r="L2756" i="7" s="1"/>
  <c r="L2757" i="7" s="1"/>
  <c r="L2758" i="7" s="1"/>
  <c r="L2759" i="7" s="1"/>
  <c r="L2760" i="7" s="1"/>
  <c r="L2761" i="7" s="1"/>
  <c r="L2762" i="7" s="1"/>
  <c r="L2763" i="7" s="1"/>
  <c r="L2764" i="7" s="1"/>
  <c r="L2765" i="7" s="1"/>
  <c r="L2766" i="7" s="1"/>
  <c r="L2767" i="7" s="1"/>
  <c r="L2768" i="7" s="1"/>
  <c r="L2769" i="7" s="1"/>
  <c r="L2770" i="7" s="1"/>
  <c r="L2771" i="7" s="1"/>
  <c r="L2772" i="7" s="1"/>
  <c r="L2773" i="7" s="1"/>
  <c r="L2774" i="7" s="1"/>
  <c r="L2775" i="7" s="1"/>
  <c r="L2776" i="7" s="1"/>
  <c r="L2777" i="7" s="1"/>
  <c r="L2778" i="7" s="1"/>
  <c r="L2779" i="7" s="1"/>
  <c r="L2780" i="7" s="1"/>
  <c r="L2781" i="7" s="1"/>
  <c r="L2782" i="7" s="1"/>
  <c r="L2783" i="7" s="1"/>
  <c r="L2784" i="7" s="1"/>
  <c r="L2785" i="7" s="1"/>
  <c r="L2786" i="7" s="1"/>
  <c r="L2787" i="7" s="1"/>
  <c r="L2788" i="7" s="1"/>
  <c r="L2789" i="7" s="1"/>
  <c r="L2790" i="7" s="1"/>
  <c r="L2791" i="7" s="1"/>
  <c r="L2792" i="7" s="1"/>
  <c r="L2793" i="7" s="1"/>
  <c r="L2794" i="7" s="1"/>
  <c r="L2795" i="7" s="1"/>
  <c r="L2796" i="7" s="1"/>
  <c r="L2797" i="7" s="1"/>
  <c r="L2798" i="7" s="1"/>
  <c r="L2799" i="7" s="1"/>
  <c r="L2800" i="7" s="1"/>
  <c r="L2801" i="7" s="1"/>
  <c r="L2802" i="7" s="1"/>
  <c r="L2803" i="7" s="1"/>
  <c r="L2804" i="7" s="1"/>
  <c r="L2805" i="7" s="1"/>
  <c r="L2806" i="7" s="1"/>
  <c r="L2807" i="7" s="1"/>
  <c r="L2808" i="7" s="1"/>
  <c r="L2809" i="7" s="1"/>
  <c r="L2810" i="7" s="1"/>
  <c r="L2811" i="7" s="1"/>
  <c r="L2812" i="7" s="1"/>
  <c r="L2813" i="7" s="1"/>
  <c r="L2814" i="7" s="1"/>
  <c r="L2815" i="7" s="1"/>
  <c r="L2816" i="7" s="1"/>
  <c r="L2817" i="7" s="1"/>
  <c r="L2818" i="7" s="1"/>
  <c r="L2819" i="7" s="1"/>
  <c r="L2820" i="7" s="1"/>
  <c r="L2821" i="7" s="1"/>
  <c r="L2822" i="7" s="1"/>
  <c r="L2823" i="7" s="1"/>
  <c r="L2824" i="7" s="1"/>
  <c r="L2825" i="7" s="1"/>
  <c r="L2826" i="7" s="1"/>
  <c r="L2827" i="7" s="1"/>
  <c r="L2828" i="7" s="1"/>
  <c r="L2829" i="7" s="1"/>
  <c r="L2830" i="7" s="1"/>
  <c r="L2831" i="7" s="1"/>
  <c r="L2832" i="7" s="1"/>
  <c r="L2833" i="7" s="1"/>
  <c r="L2834" i="7" s="1"/>
  <c r="L2835" i="7" s="1"/>
  <c r="L2836" i="7" s="1"/>
  <c r="L2837" i="7" s="1"/>
  <c r="L2838" i="7" s="1"/>
  <c r="L2839" i="7" s="1"/>
  <c r="L2840" i="7" s="1"/>
  <c r="L2841" i="7" s="1"/>
  <c r="L2842" i="7" s="1"/>
  <c r="L2843" i="7" s="1"/>
  <c r="L2844" i="7" s="1"/>
  <c r="L2845" i="7" s="1"/>
  <c r="L2846" i="7" s="1"/>
  <c r="L2847" i="7" s="1"/>
  <c r="L2848" i="7" s="1"/>
  <c r="L2849" i="7" s="1"/>
  <c r="L2850" i="7" s="1"/>
  <c r="L2851" i="7" s="1"/>
  <c r="L2852" i="7" s="1"/>
  <c r="L2853" i="7" s="1"/>
  <c r="L2854" i="7" s="1"/>
  <c r="L2855" i="7" s="1"/>
  <c r="L2856" i="7" s="1"/>
  <c r="L2857" i="7" s="1"/>
  <c r="L2858" i="7" s="1"/>
  <c r="L2859" i="7" s="1"/>
  <c r="L2860" i="7" s="1"/>
  <c r="L2861" i="7" s="1"/>
  <c r="L2862" i="7" s="1"/>
  <c r="L2863" i="7" s="1"/>
  <c r="L2864" i="7" s="1"/>
  <c r="L2865" i="7" s="1"/>
  <c r="L2866" i="7" s="1"/>
  <c r="L2867" i="7" s="1"/>
  <c r="L2868" i="7" s="1"/>
  <c r="L2869" i="7" s="1"/>
  <c r="L2870" i="7" s="1"/>
  <c r="L2871" i="7" s="1"/>
  <c r="L2872" i="7" s="1"/>
  <c r="L2873" i="7" s="1"/>
  <c r="L2874" i="7" s="1"/>
  <c r="L2875" i="7" s="1"/>
  <c r="L2876" i="7" s="1"/>
  <c r="L2877" i="7" s="1"/>
  <c r="L2878" i="7" s="1"/>
  <c r="L2879" i="7" s="1"/>
  <c r="L2880" i="7" s="1"/>
  <c r="L2881" i="7" s="1"/>
  <c r="L2882" i="7" s="1"/>
  <c r="L2883" i="7" s="1"/>
  <c r="L2884" i="7" s="1"/>
  <c r="L2885" i="7" s="1"/>
  <c r="L2886" i="7" s="1"/>
  <c r="L2887" i="7" s="1"/>
  <c r="L2888" i="7" s="1"/>
  <c r="L2889" i="7" s="1"/>
  <c r="L2890" i="7" s="1"/>
  <c r="L2891" i="7" s="1"/>
  <c r="L2892" i="7" s="1"/>
  <c r="L2893" i="7" s="1"/>
  <c r="L2894" i="7" s="1"/>
  <c r="L2895" i="7" s="1"/>
  <c r="L2896" i="7" s="1"/>
  <c r="L2897" i="7" s="1"/>
  <c r="L2898" i="7" s="1"/>
  <c r="L2899" i="7" s="1"/>
  <c r="L2900" i="7" s="1"/>
  <c r="L2901" i="7" s="1"/>
  <c r="L2902" i="7" s="1"/>
  <c r="L2903" i="7" s="1"/>
  <c r="L2904" i="7" s="1"/>
  <c r="L2905" i="7" s="1"/>
  <c r="L2906" i="7" s="1"/>
  <c r="L2907" i="7" s="1"/>
  <c r="L2908" i="7" s="1"/>
  <c r="L2909" i="7" s="1"/>
  <c r="L2910" i="7" s="1"/>
  <c r="L2911" i="7" s="1"/>
  <c r="L2912" i="7" s="1"/>
  <c r="L2913" i="7" s="1"/>
  <c r="L2914" i="7" s="1"/>
  <c r="L2915" i="7" s="1"/>
  <c r="L2916" i="7" s="1"/>
  <c r="L2917" i="7" s="1"/>
  <c r="L2918" i="7" s="1"/>
  <c r="L2919" i="7" s="1"/>
  <c r="L2920" i="7" s="1"/>
  <c r="L2921" i="7" s="1"/>
  <c r="L2922" i="7" s="1"/>
  <c r="L2923" i="7" s="1"/>
  <c r="L2924" i="7" s="1"/>
  <c r="L2925" i="7" s="1"/>
  <c r="L2926" i="7" s="1"/>
  <c r="L2927" i="7" s="1"/>
  <c r="L2928" i="7" s="1"/>
  <c r="L2929" i="7" s="1"/>
  <c r="L2930" i="7" s="1"/>
  <c r="L2931" i="7" s="1"/>
  <c r="L2932" i="7" s="1"/>
  <c r="L2933" i="7" s="1"/>
  <c r="L2934" i="7" s="1"/>
  <c r="L2935" i="7" s="1"/>
  <c r="L2936" i="7" s="1"/>
  <c r="L2937" i="7" s="1"/>
  <c r="L2938" i="7" s="1"/>
  <c r="L2939" i="7" s="1"/>
  <c r="L2940" i="7" s="1"/>
  <c r="L2941" i="7" s="1"/>
  <c r="L2942" i="7" s="1"/>
  <c r="L2943" i="7" s="1"/>
  <c r="L2944" i="7" s="1"/>
  <c r="L2945" i="7" s="1"/>
  <c r="L2946" i="7" s="1"/>
  <c r="L2947" i="7" s="1"/>
  <c r="L2948" i="7" s="1"/>
  <c r="L2949" i="7" s="1"/>
  <c r="L2950" i="7" s="1"/>
  <c r="L2951" i="7" s="1"/>
  <c r="L2952" i="7" s="1"/>
  <c r="L2953" i="7" s="1"/>
  <c r="L2954" i="7" s="1"/>
  <c r="L2955" i="7" s="1"/>
  <c r="L2956" i="7" s="1"/>
  <c r="L2957" i="7" s="1"/>
  <c r="L2958" i="7" s="1"/>
  <c r="L2959" i="7" s="1"/>
  <c r="L2960" i="7" s="1"/>
  <c r="L2961" i="7" s="1"/>
  <c r="L2962" i="7" s="1"/>
  <c r="L2963" i="7" s="1"/>
  <c r="L2964" i="7" s="1"/>
  <c r="L2965" i="7" s="1"/>
  <c r="L2966" i="7" s="1"/>
  <c r="L2967" i="7" s="1"/>
  <c r="L2968" i="7" s="1"/>
  <c r="L2969" i="7" s="1"/>
  <c r="L2970" i="7" s="1"/>
  <c r="L2971" i="7" s="1"/>
  <c r="L2972" i="7" s="1"/>
  <c r="L2973" i="7" s="1"/>
  <c r="L2974" i="7" s="1"/>
  <c r="L2975" i="7" s="1"/>
  <c r="L2976" i="7" s="1"/>
  <c r="L2977" i="7" s="1"/>
  <c r="L2978" i="7" s="1"/>
  <c r="L2979" i="7" s="1"/>
  <c r="L2980" i="7" s="1"/>
  <c r="L2981" i="7" s="1"/>
  <c r="L2982" i="7" s="1"/>
  <c r="L2983" i="7" s="1"/>
  <c r="L2984" i="7" s="1"/>
  <c r="L2985" i="7" s="1"/>
  <c r="L2986" i="7" s="1"/>
  <c r="L2987" i="7" s="1"/>
  <c r="L2988" i="7" s="1"/>
  <c r="L2989" i="7" s="1"/>
  <c r="L2990" i="7" s="1"/>
  <c r="L2991" i="7" s="1"/>
  <c r="L2992" i="7" s="1"/>
  <c r="L2993" i="7" s="1"/>
  <c r="L2994" i="7" s="1"/>
  <c r="L2995" i="7" s="1"/>
  <c r="L2996" i="7" s="1"/>
  <c r="L2997" i="7" s="1"/>
  <c r="L2998" i="7" s="1"/>
  <c r="L2999" i="7" s="1"/>
  <c r="L3000" i="7" s="1"/>
  <c r="L3001" i="7" s="1"/>
  <c r="L3002" i="7" s="1"/>
  <c r="L3003" i="7" s="1"/>
  <c r="L3004" i="7" s="1"/>
  <c r="L3005" i="7" s="1"/>
  <c r="L3006" i="7" s="1"/>
  <c r="L3007" i="7" s="1"/>
  <c r="L3008" i="7" s="1"/>
  <c r="L3009" i="7" s="1"/>
  <c r="L3010" i="7" s="1"/>
  <c r="L3011" i="7" s="1"/>
  <c r="L3012" i="7" s="1"/>
  <c r="L3013" i="7" s="1"/>
  <c r="L3014" i="7" s="1"/>
  <c r="L3015" i="7" s="1"/>
  <c r="L3016" i="7" s="1"/>
  <c r="L3017" i="7" s="1"/>
  <c r="L3018" i="7" s="1"/>
  <c r="L3019" i="7" s="1"/>
  <c r="L3020" i="7" s="1"/>
  <c r="L3021" i="7" s="1"/>
  <c r="L3022" i="7" s="1"/>
  <c r="L3023" i="7" s="1"/>
  <c r="L3024" i="7" s="1"/>
  <c r="L3025" i="7" s="1"/>
  <c r="L3026" i="7" s="1"/>
  <c r="L3027" i="7" s="1"/>
  <c r="L3028" i="7" s="1"/>
  <c r="L3029" i="7" s="1"/>
  <c r="L3030" i="7" s="1"/>
  <c r="L3031" i="7" s="1"/>
  <c r="L3032" i="7" s="1"/>
  <c r="L3033" i="7" s="1"/>
  <c r="L3034" i="7" s="1"/>
  <c r="L3035" i="7" s="1"/>
  <c r="L3036" i="7" s="1"/>
  <c r="L3037" i="7" s="1"/>
  <c r="L3038" i="7" s="1"/>
  <c r="L3039" i="7" s="1"/>
  <c r="L3040" i="7" s="1"/>
  <c r="L3041" i="7" s="1"/>
  <c r="L3042" i="7" s="1"/>
  <c r="L3043" i="7" s="1"/>
  <c r="L3044" i="7" s="1"/>
  <c r="L3045" i="7" s="1"/>
  <c r="L3046" i="7" s="1"/>
  <c r="L3047" i="7" s="1"/>
  <c r="L3048" i="7" s="1"/>
  <c r="L3049" i="7" s="1"/>
  <c r="L3050" i="7" s="1"/>
  <c r="L3051" i="7" s="1"/>
  <c r="L3052" i="7" s="1"/>
  <c r="L3053" i="7" s="1"/>
  <c r="L3054" i="7" s="1"/>
  <c r="L3055" i="7" s="1"/>
  <c r="L3056" i="7" s="1"/>
  <c r="L3057" i="7" s="1"/>
  <c r="L3058" i="7" s="1"/>
  <c r="L3059" i="7" s="1"/>
  <c r="L3060" i="7" s="1"/>
  <c r="L3061" i="7" s="1"/>
  <c r="L3062" i="7" s="1"/>
  <c r="L3063" i="7" s="1"/>
  <c r="L3064" i="7" s="1"/>
  <c r="L3065" i="7" s="1"/>
  <c r="L3066" i="7" s="1"/>
  <c r="L3067" i="7" s="1"/>
  <c r="L3068" i="7" s="1"/>
  <c r="L3069" i="7" s="1"/>
  <c r="L3070" i="7" s="1"/>
  <c r="L3071" i="7" s="1"/>
  <c r="L3072" i="7" s="1"/>
  <c r="L3073" i="7" s="1"/>
  <c r="L3074" i="7" s="1"/>
  <c r="L3075" i="7" s="1"/>
  <c r="L3076" i="7" s="1"/>
  <c r="L3077" i="7" s="1"/>
  <c r="L3078" i="7" s="1"/>
  <c r="L3079" i="7" s="1"/>
  <c r="L3080" i="7" s="1"/>
  <c r="L3081" i="7" s="1"/>
  <c r="L3082" i="7" s="1"/>
  <c r="L3083" i="7" s="1"/>
  <c r="L3084" i="7" s="1"/>
  <c r="L3085" i="7" s="1"/>
  <c r="L3086" i="7" s="1"/>
  <c r="L3087" i="7" s="1"/>
  <c r="L3088" i="7" s="1"/>
  <c r="L3089" i="7" s="1"/>
  <c r="L3090" i="7" s="1"/>
  <c r="L3091" i="7" s="1"/>
  <c r="L3092" i="7" s="1"/>
  <c r="L3093" i="7" s="1"/>
  <c r="L3094" i="7" s="1"/>
  <c r="L3095" i="7" s="1"/>
  <c r="L3096" i="7" s="1"/>
  <c r="L3097" i="7" s="1"/>
  <c r="L3098" i="7" s="1"/>
  <c r="L3099" i="7" s="1"/>
  <c r="L3100" i="7" s="1"/>
  <c r="L3101" i="7" s="1"/>
  <c r="L3102" i="7" s="1"/>
  <c r="L3103" i="7" s="1"/>
  <c r="L3104" i="7" s="1"/>
  <c r="L3105" i="7" s="1"/>
  <c r="L3106" i="7" s="1"/>
  <c r="L3107" i="7" s="1"/>
  <c r="L3108" i="7" s="1"/>
  <c r="L3109" i="7" s="1"/>
  <c r="L3110" i="7" s="1"/>
  <c r="L3111" i="7" s="1"/>
  <c r="L3112" i="7" s="1"/>
  <c r="L3113" i="7" s="1"/>
  <c r="L3114" i="7" s="1"/>
  <c r="L3115" i="7" s="1"/>
  <c r="L3116" i="7" s="1"/>
  <c r="L3117" i="7" s="1"/>
  <c r="L3118" i="7" s="1"/>
  <c r="L3119" i="7" s="1"/>
  <c r="L3120" i="7" s="1"/>
  <c r="L3121" i="7" s="1"/>
  <c r="L3122" i="7" s="1"/>
  <c r="L3123" i="7" s="1"/>
  <c r="L3124" i="7" s="1"/>
  <c r="L3125" i="7" s="1"/>
  <c r="K3147" i="7"/>
  <c r="L3147" i="7" s="1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9" i="6"/>
  <c r="B3110" i="6"/>
  <c r="B3111" i="6"/>
  <c r="I3072" i="6"/>
  <c r="B3066" i="6"/>
  <c r="B3070" i="6"/>
  <c r="K3984" i="8" l="1"/>
  <c r="K3985" i="8" s="1"/>
  <c r="K3986" i="8" s="1"/>
  <c r="K3987" i="8" s="1"/>
  <c r="K3988" i="8" s="1"/>
  <c r="K3989" i="8" s="1"/>
  <c r="K3990" i="8" s="1"/>
  <c r="K3991" i="8" s="1"/>
  <c r="K3992" i="8" s="1"/>
  <c r="K3993" i="8" s="1"/>
  <c r="K3994" i="8" s="1"/>
  <c r="K3995" i="8" s="1"/>
  <c r="K3996" i="8" s="1"/>
  <c r="K3997" i="8" s="1"/>
  <c r="K3998" i="8" s="1"/>
  <c r="K3999" i="8" s="1"/>
  <c r="K4000" i="8" s="1"/>
  <c r="K4001" i="8" s="1"/>
  <c r="K4002" i="8" s="1"/>
  <c r="K4003" i="8" s="1"/>
  <c r="K4004" i="8" s="1"/>
  <c r="K4005" i="8" s="1"/>
  <c r="K4006" i="8" s="1"/>
  <c r="K4007" i="8" s="1"/>
  <c r="K4008" i="8" s="1"/>
  <c r="K4009" i="8" s="1"/>
  <c r="K4010" i="8" s="1"/>
  <c r="K4011" i="8" s="1"/>
  <c r="K4012" i="8" s="1"/>
  <c r="K4013" i="8" s="1"/>
  <c r="K4014" i="8" s="1"/>
  <c r="K4015" i="8" s="1"/>
  <c r="K4016" i="8" s="1"/>
  <c r="K4017" i="8" s="1"/>
  <c r="K4018" i="8" s="1"/>
  <c r="K4019" i="8" s="1"/>
  <c r="K4020" i="8" s="1"/>
  <c r="K4021" i="8" s="1"/>
  <c r="K4022" i="8" s="1"/>
  <c r="K4023" i="8" s="1"/>
  <c r="K4024" i="8" s="1"/>
  <c r="K4025" i="8" s="1"/>
  <c r="K4026" i="8" s="1"/>
  <c r="K4027" i="8" s="1"/>
  <c r="K4028" i="8" s="1"/>
  <c r="K4029" i="8" s="1"/>
  <c r="K4030" i="8" s="1"/>
  <c r="K4031" i="8" s="1"/>
  <c r="K4032" i="8" s="1"/>
  <c r="K4033" i="8" s="1"/>
  <c r="K4034" i="8" s="1"/>
  <c r="K4035" i="8" s="1"/>
  <c r="K4036" i="8" s="1"/>
  <c r="K4037" i="8" s="1"/>
  <c r="K4038" i="8" s="1"/>
  <c r="K4039" i="8" s="1"/>
  <c r="K4040" i="8" s="1"/>
  <c r="K4041" i="8" s="1"/>
  <c r="K4042" i="8" s="1"/>
  <c r="K4043" i="8" s="1"/>
  <c r="K4044" i="8" s="1"/>
  <c r="K4045" i="8" s="1"/>
  <c r="K4046" i="8" s="1"/>
  <c r="K4047" i="8" s="1"/>
  <c r="K4048" i="8" s="1"/>
  <c r="K4049" i="8" s="1"/>
  <c r="K4050" i="8" s="1"/>
  <c r="K4051" i="8" s="1"/>
  <c r="K4052" i="8" s="1"/>
  <c r="K4053" i="8" s="1"/>
  <c r="K4054" i="8" s="1"/>
  <c r="K4055" i="8" s="1"/>
  <c r="K4056" i="8" s="1"/>
  <c r="K4057" i="8" s="1"/>
  <c r="K4058" i="8" s="1"/>
  <c r="K4059" i="8" s="1"/>
  <c r="K4060" i="8" s="1"/>
  <c r="K4061" i="8" s="1"/>
  <c r="K4062" i="8" s="1"/>
  <c r="K4063" i="8" s="1"/>
  <c r="K4064" i="8" s="1"/>
  <c r="K4065" i="8" s="1"/>
  <c r="K4066" i="8" s="1"/>
  <c r="K4067" i="8" s="1"/>
  <c r="K4068" i="8" s="1"/>
  <c r="K4069" i="8" s="1"/>
  <c r="K4070" i="8" s="1"/>
  <c r="K4071" i="8" s="1"/>
  <c r="K4072" i="8" s="1"/>
  <c r="K4073" i="8" s="1"/>
  <c r="K4074" i="8" s="1"/>
  <c r="K4075" i="8" s="1"/>
  <c r="K4076" i="8" s="1"/>
  <c r="K4077" i="8" s="1"/>
  <c r="K4078" i="8" s="1"/>
  <c r="K4079" i="8" s="1"/>
  <c r="K4080" i="8" s="1"/>
  <c r="K4081" i="8" s="1"/>
  <c r="K4082" i="8" s="1"/>
  <c r="K4083" i="8" s="1"/>
  <c r="K4084" i="8" s="1"/>
  <c r="K4085" i="8" s="1"/>
  <c r="K4086" i="8" s="1"/>
  <c r="K4087" i="8" s="1"/>
  <c r="K4088" i="8" s="1"/>
  <c r="K4089" i="8" s="1"/>
  <c r="K4090" i="8" s="1"/>
  <c r="K4091" i="8" s="1"/>
  <c r="K4092" i="8" s="1"/>
  <c r="K4093" i="8" s="1"/>
  <c r="K4094" i="8" s="1"/>
  <c r="K4095" i="8" s="1"/>
  <c r="K4096" i="8" s="1"/>
  <c r="K4097" i="8" s="1"/>
  <c r="K4098" i="8" s="1"/>
  <c r="K4099" i="8" s="1"/>
  <c r="K4100" i="8" s="1"/>
  <c r="L3126" i="7"/>
  <c r="L3127" i="7" s="1"/>
  <c r="L3128" i="7" s="1"/>
  <c r="L3129" i="7" s="1"/>
  <c r="L3130" i="7" s="1"/>
  <c r="L3131" i="7" s="1"/>
  <c r="L3132" i="7" s="1"/>
  <c r="L3133" i="7" s="1"/>
  <c r="L3134" i="7" s="1"/>
  <c r="L3135" i="7" s="1"/>
  <c r="L3136" i="7" s="1"/>
  <c r="L3137" i="7" s="1"/>
  <c r="L3138" i="7" s="1"/>
  <c r="L3139" i="7" s="1"/>
  <c r="L3140" i="7" s="1"/>
  <c r="L3141" i="7" s="1"/>
  <c r="L3142" i="7" s="1"/>
  <c r="L3143" i="7" s="1"/>
  <c r="L3144" i="7" s="1"/>
  <c r="L3145" i="7" s="1"/>
  <c r="B3056" i="6"/>
  <c r="B3057" i="6"/>
  <c r="B3058" i="6"/>
  <c r="B3059" i="6"/>
  <c r="B3060" i="6"/>
  <c r="B3061" i="6"/>
  <c r="B3062" i="6"/>
  <c r="B3063" i="6"/>
  <c r="B3064" i="6"/>
  <c r="B3065" i="6"/>
  <c r="B3067" i="6"/>
  <c r="B3068" i="6"/>
  <c r="B3069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K4101" i="8" l="1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2983" i="6"/>
  <c r="B3008" i="6"/>
  <c r="B2981" i="6"/>
  <c r="B2982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K4102" i="8" l="1"/>
  <c r="K4103" i="8" s="1"/>
  <c r="K4104" i="8" s="1"/>
  <c r="K4105" i="8" s="1"/>
  <c r="K4106" i="8" s="1"/>
  <c r="K4107" i="8" s="1"/>
  <c r="K4108" i="8" s="1"/>
  <c r="K4109" i="8" s="1"/>
  <c r="K4110" i="8" s="1"/>
  <c r="K4111" i="8" s="1"/>
  <c r="K4112" i="8" s="1"/>
  <c r="K4113" i="8" s="1"/>
  <c r="K4114" i="8" s="1"/>
  <c r="K4115" i="8" s="1"/>
  <c r="K4116" i="8" s="1"/>
  <c r="K4117" i="8" s="1"/>
  <c r="K4118" i="8" s="1"/>
  <c r="K4119" i="8" s="1"/>
  <c r="K4120" i="8" s="1"/>
  <c r="K4121" i="8" s="1"/>
  <c r="K4122" i="8" s="1"/>
  <c r="K4123" i="8" s="1"/>
  <c r="K4124" i="8" s="1"/>
  <c r="K4125" i="8" s="1"/>
  <c r="K4126" i="8" s="1"/>
  <c r="K4127" i="8" s="1"/>
  <c r="K4128" i="8" s="1"/>
  <c r="K4129" i="8" s="1"/>
  <c r="K4130" i="8" s="1"/>
  <c r="K4131" i="8" s="1"/>
  <c r="K4132" i="8" s="1"/>
  <c r="K4133" i="8" s="1"/>
  <c r="K4134" i="8" s="1"/>
  <c r="K4135" i="8" s="1"/>
  <c r="K4136" i="8" s="1"/>
  <c r="K4137" i="8" s="1"/>
  <c r="K4138" i="8" s="1"/>
  <c r="K4139" i="8" s="1"/>
  <c r="K4140" i="8" s="1"/>
  <c r="K4141" i="8" s="1"/>
  <c r="K4142" i="8" s="1"/>
  <c r="K4143" i="8" s="1"/>
  <c r="K4144" i="8" s="1"/>
  <c r="K4145" i="8" s="1"/>
  <c r="K4146" i="8" s="1"/>
  <c r="K4147" i="8" s="1"/>
  <c r="K4148" i="8" s="1"/>
  <c r="K4149" i="8" s="1"/>
  <c r="K4150" i="8" s="1"/>
  <c r="K4151" i="8" s="1"/>
  <c r="K4152" i="8" s="1"/>
  <c r="K4153" i="8" s="1"/>
  <c r="K4154" i="8" s="1"/>
  <c r="K4155" i="8" s="1"/>
  <c r="K4156" i="8" s="1"/>
  <c r="K4157" i="8" s="1"/>
  <c r="K4158" i="8" s="1"/>
  <c r="K4159" i="8" s="1"/>
  <c r="K4160" i="8" s="1"/>
  <c r="K4161" i="8" s="1"/>
  <c r="K4162" i="8" s="1"/>
  <c r="K4163" i="8" s="1"/>
  <c r="K4164" i="8" s="1"/>
  <c r="K4165" i="8" s="1"/>
  <c r="K4166" i="8" s="1"/>
  <c r="K4167" i="8" s="1"/>
  <c r="K4168" i="8" s="1"/>
  <c r="K4169" i="8" s="1"/>
  <c r="K4170" i="8" s="1"/>
  <c r="K4171" i="8" s="1"/>
  <c r="K4172" i="8" s="1"/>
  <c r="K4173" i="8" s="1"/>
  <c r="K4174" i="8" s="1"/>
  <c r="K4175" i="8" s="1"/>
  <c r="K4176" i="8" s="1"/>
  <c r="K4177" i="8" s="1"/>
  <c r="K4178" i="8" s="1"/>
  <c r="K4179" i="8" s="1"/>
  <c r="K4180" i="8" s="1"/>
  <c r="K4181" i="8" s="1"/>
  <c r="K4182" i="8" s="1"/>
  <c r="K4183" i="8" s="1"/>
  <c r="K4184" i="8" s="1"/>
  <c r="K4185" i="8" s="1"/>
  <c r="K4186" i="8" s="1"/>
  <c r="K4187" i="8" s="1"/>
  <c r="K4188" i="8" s="1"/>
  <c r="K4189" i="8" s="1"/>
  <c r="K4190" i="8" s="1"/>
  <c r="K4191" i="8" s="1"/>
  <c r="K4192" i="8" s="1"/>
  <c r="K4193" i="8" s="1"/>
  <c r="K4194" i="8" s="1"/>
  <c r="K4195" i="8" s="1"/>
  <c r="K4196" i="8" s="1"/>
  <c r="K4197" i="8" s="1"/>
  <c r="K4198" i="8" s="1"/>
  <c r="K4199" i="8" s="1"/>
  <c r="K4200" i="8" s="1"/>
  <c r="K4201" i="8" s="1"/>
  <c r="K4202" i="8" s="1"/>
  <c r="K4203" i="8" s="1"/>
  <c r="K4204" i="8" s="1"/>
  <c r="K4205" i="8" s="1"/>
  <c r="K4206" i="8" s="1"/>
  <c r="K4207" i="8" s="1"/>
  <c r="K4208" i="8" s="1"/>
  <c r="K4209" i="8" s="1"/>
  <c r="K4210" i="8" s="1"/>
  <c r="K4211" i="8" s="1"/>
  <c r="K4212" i="8" s="1"/>
  <c r="K4213" i="8" s="1"/>
  <c r="K4214" i="8" s="1"/>
  <c r="K4215" i="8" s="1"/>
  <c r="K4216" i="8" s="1"/>
  <c r="K4217" i="8" s="1"/>
  <c r="K4218" i="8" s="1"/>
  <c r="K4219" i="8" s="1"/>
  <c r="K4220" i="8" s="1"/>
  <c r="K4221" i="8" s="1"/>
  <c r="K4222" i="8" s="1"/>
  <c r="K4223" i="8" s="1"/>
  <c r="K4224" i="8" s="1"/>
  <c r="K4225" i="8" s="1"/>
  <c r="K4226" i="8" s="1"/>
  <c r="K4227" i="8" s="1"/>
  <c r="K4228" i="8" s="1"/>
  <c r="K4229" i="8" s="1"/>
  <c r="K4230" i="8" s="1"/>
  <c r="K4231" i="8" s="1"/>
  <c r="K4232" i="8" s="1"/>
  <c r="K4233" i="8" s="1"/>
  <c r="K4234" i="8" s="1"/>
  <c r="K4235" i="8" s="1"/>
  <c r="K4236" i="8" s="1"/>
  <c r="K4237" i="8" s="1"/>
  <c r="K4238" i="8" s="1"/>
  <c r="K4239" i="8" s="1"/>
  <c r="K4240" i="8" s="1"/>
  <c r="K4241" i="8" s="1"/>
  <c r="K4242" i="8" s="1"/>
  <c r="K4243" i="8" s="1"/>
  <c r="K4244" i="8" s="1"/>
  <c r="K4245" i="8" s="1"/>
  <c r="K4246" i="8" s="1"/>
  <c r="K4247" i="8" s="1"/>
  <c r="K4248" i="8" s="1"/>
  <c r="K4249" i="8" s="1"/>
  <c r="B2973" i="6"/>
  <c r="B2974" i="6"/>
  <c r="B2975" i="6"/>
  <c r="B2976" i="6"/>
  <c r="B2977" i="6"/>
  <c r="B2978" i="6"/>
  <c r="B2979" i="6"/>
  <c r="B2980" i="6"/>
  <c r="B2961" i="6"/>
  <c r="B2960" i="6"/>
  <c r="B2959" i="6"/>
  <c r="B2958" i="6"/>
  <c r="B2957" i="6"/>
  <c r="B2956" i="6"/>
  <c r="B2955" i="6"/>
  <c r="B2954" i="6"/>
  <c r="B2953" i="6"/>
  <c r="B2952" i="6"/>
  <c r="B2951" i="6"/>
  <c r="B2950" i="6"/>
  <c r="B2949" i="6"/>
  <c r="B2908" i="6" l="1"/>
  <c r="B2972" i="6"/>
  <c r="B2971" i="6"/>
  <c r="B2970" i="6"/>
  <c r="B2969" i="6"/>
  <c r="B2968" i="6"/>
  <c r="B2967" i="6"/>
  <c r="B2966" i="6"/>
  <c r="B2965" i="6"/>
  <c r="B2964" i="6"/>
  <c r="B2963" i="6"/>
  <c r="B2962" i="6"/>
  <c r="B2948" i="6"/>
  <c r="B2947" i="6"/>
  <c r="B2946" i="6"/>
  <c r="B2945" i="6"/>
  <c r="B2944" i="6"/>
  <c r="B2943" i="6"/>
  <c r="B2942" i="6"/>
  <c r="B2941" i="6"/>
  <c r="B2940" i="6"/>
  <c r="B2939" i="6"/>
  <c r="B2938" i="6"/>
  <c r="B2937" i="6"/>
  <c r="B2936" i="6"/>
  <c r="B2935" i="6"/>
  <c r="B2934" i="6"/>
  <c r="B2933" i="6"/>
  <c r="B2932" i="6"/>
  <c r="B2931" i="6"/>
  <c r="B2930" i="6"/>
  <c r="B2929" i="6"/>
  <c r="B2928" i="6"/>
  <c r="B2927" i="6"/>
  <c r="B2926" i="6"/>
  <c r="B2925" i="6" l="1"/>
  <c r="B2924" i="6"/>
  <c r="B2923" i="6"/>
  <c r="B2896" i="6"/>
  <c r="B2922" i="6"/>
  <c r="B2921" i="6"/>
  <c r="B2920" i="6"/>
  <c r="B2919" i="6"/>
  <c r="B2918" i="6"/>
  <c r="B2917" i="6"/>
  <c r="B2916" i="6"/>
  <c r="B2915" i="6"/>
  <c r="B2914" i="6"/>
  <c r="B2913" i="6"/>
  <c r="B2912" i="6"/>
  <c r="B2911" i="6"/>
  <c r="B2910" i="6"/>
  <c r="B2909" i="6"/>
  <c r="B2907" i="6"/>
  <c r="B2906" i="6"/>
  <c r="B2905" i="6"/>
  <c r="B2904" i="6"/>
  <c r="B2903" i="6"/>
  <c r="B2902" i="6"/>
  <c r="B2901" i="6"/>
  <c r="B2900" i="6"/>
  <c r="B2899" i="6"/>
  <c r="B2898" i="6"/>
  <c r="B2897" i="6"/>
  <c r="B2895" i="6"/>
  <c r="B2894" i="6" l="1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35" i="6" l="1"/>
  <c r="B2868" i="6"/>
  <c r="B2869" i="6"/>
  <c r="B2867" i="6"/>
  <c r="B2833" i="6"/>
  <c r="B2834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H3113" i="6" l="1"/>
  <c r="B2831" i="6"/>
  <c r="B2830" i="6"/>
  <c r="B2808" i="6"/>
  <c r="B2822" i="6"/>
  <c r="B2825" i="6" l="1"/>
  <c r="B2832" i="6" l="1"/>
  <c r="B2829" i="6"/>
  <c r="B2802" i="6"/>
  <c r="B2803" i="6"/>
  <c r="B2804" i="6"/>
  <c r="B2805" i="6"/>
  <c r="B2806" i="6"/>
  <c r="B2807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3" i="6"/>
  <c r="B2824" i="6"/>
  <c r="B2826" i="6"/>
  <c r="B2827" i="6"/>
  <c r="B2828" i="6"/>
  <c r="B2801" i="6" l="1"/>
  <c r="B2800" i="6"/>
  <c r="B2799" i="6"/>
  <c r="B2798" i="6"/>
  <c r="B2797" i="6"/>
  <c r="B2796" i="6"/>
  <c r="B2795" i="6"/>
  <c r="B2794" i="6"/>
  <c r="B2793" i="6"/>
  <c r="B2792" i="6"/>
  <c r="B2791" i="6"/>
  <c r="B2790" i="6"/>
  <c r="B2789" i="6"/>
  <c r="B2788" i="6"/>
  <c r="B2787" i="6"/>
  <c r="B2786" i="6"/>
  <c r="B2785" i="6"/>
  <c r="B2784" i="6"/>
  <c r="B2783" i="6"/>
  <c r="B2782" i="6"/>
  <c r="B2781" i="6"/>
  <c r="B2780" i="6"/>
  <c r="B2779" i="6"/>
  <c r="B2778" i="6"/>
  <c r="B2777" i="6"/>
  <c r="B2776" i="6"/>
  <c r="B2775" i="6" l="1"/>
  <c r="B2774" i="6"/>
  <c r="B2773" i="6" l="1"/>
  <c r="B2772" i="6"/>
  <c r="B2766" i="6"/>
  <c r="B2767" i="6"/>
  <c r="B2748" i="6" l="1"/>
  <c r="B2749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8" i="6"/>
  <c r="B2769" i="6"/>
  <c r="B2770" i="6"/>
  <c r="B2771" i="6"/>
  <c r="I2761" i="6"/>
  <c r="B2689" i="6" l="1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688" i="6" l="1"/>
  <c r="B2687" i="6"/>
  <c r="B2656" i="6"/>
  <c r="B2654" i="6"/>
  <c r="B2650" i="6" l="1"/>
  <c r="B2651" i="6"/>
  <c r="B2652" i="6"/>
  <c r="B2653" i="6"/>
  <c r="B2655" i="6"/>
  <c r="B2657" i="6"/>
  <c r="B2648" i="6"/>
  <c r="B2649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05" i="6" l="1"/>
  <c r="B2635" i="6"/>
  <c r="B2634" i="6"/>
  <c r="B2633" i="6"/>
  <c r="B2632" i="6"/>
  <c r="B2631" i="6"/>
  <c r="B2630" i="6"/>
  <c r="B2629" i="6"/>
  <c r="B2628" i="6"/>
  <c r="B2627" i="6"/>
  <c r="B2626" i="6"/>
  <c r="B2625" i="6"/>
  <c r="B2624" i="6"/>
  <c r="B2623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04" i="6"/>
  <c r="B2603" i="6"/>
  <c r="B2596" i="6"/>
  <c r="B2597" i="6"/>
  <c r="B2598" i="6"/>
  <c r="B2599" i="6"/>
  <c r="B2600" i="6"/>
  <c r="B2601" i="6"/>
  <c r="B2602" i="6"/>
  <c r="B2562" i="6" l="1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61" i="6"/>
  <c r="B2558" i="6"/>
  <c r="B2559" i="6"/>
  <c r="B2560" i="6"/>
  <c r="B2557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I2518" i="6"/>
  <c r="B2518" i="6"/>
  <c r="B2517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472" i="6" l="1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43" i="6"/>
  <c r="B2444" i="6"/>
  <c r="B2445" i="6"/>
  <c r="B2469" i="6"/>
  <c r="B2470" i="6"/>
  <c r="B2471" i="6"/>
  <c r="B2473" i="6"/>
  <c r="B2474" i="6"/>
  <c r="B2475" i="6"/>
  <c r="B2476" i="6"/>
  <c r="B2477" i="6"/>
  <c r="B2478" i="6"/>
  <c r="B2479" i="6"/>
  <c r="B2480" i="6"/>
  <c r="B2481" i="6"/>
  <c r="I2367" i="6"/>
  <c r="B2367" i="6"/>
  <c r="B2442" i="6"/>
  <c r="B2441" i="6"/>
  <c r="B2440" i="6"/>
  <c r="B2425" i="6"/>
  <c r="B2424" i="6"/>
  <c r="B2423" i="6"/>
  <c r="B2422" i="6"/>
  <c r="B2421" i="6"/>
  <c r="B2420" i="6"/>
  <c r="B2419" i="6"/>
  <c r="B2418" i="6"/>
  <c r="B2417" i="6"/>
  <c r="B2416" i="6"/>
  <c r="B2415" i="6"/>
  <c r="B2414" i="6"/>
  <c r="B2413" i="6"/>
  <c r="B2412" i="6"/>
  <c r="B2411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368" i="6"/>
  <c r="B2331" i="6"/>
  <c r="B2330" i="6"/>
  <c r="B2400" i="6"/>
  <c r="B2401" i="6"/>
  <c r="B2402" i="6"/>
  <c r="B2403" i="6"/>
  <c r="B2404" i="6"/>
  <c r="B2405" i="6"/>
  <c r="B2406" i="6"/>
  <c r="B2407" i="6"/>
  <c r="B2408" i="6"/>
  <c r="B2409" i="6"/>
  <c r="B2410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366" i="6"/>
  <c r="B2369" i="6"/>
  <c r="B2370" i="6"/>
  <c r="B2371" i="6"/>
  <c r="B2372" i="6"/>
  <c r="B2373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28" i="6" l="1"/>
  <c r="B2329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26" i="6"/>
  <c r="B2327" i="6"/>
  <c r="B2303" i="6" l="1"/>
  <c r="B2302" i="6"/>
  <c r="B2301" i="6"/>
  <c r="B2300" i="6"/>
  <c r="B2299" i="6"/>
  <c r="B2298" i="6"/>
  <c r="B2297" i="6"/>
  <c r="B2296" i="6"/>
  <c r="B2295" i="6"/>
  <c r="B2294" i="6"/>
  <c r="B2293" i="6"/>
  <c r="B2292" i="6"/>
  <c r="B2291" i="6"/>
  <c r="B2290" i="6"/>
  <c r="B2289" i="6"/>
  <c r="B2288" i="6"/>
  <c r="B2287" i="6"/>
  <c r="B2286" i="6"/>
  <c r="B2285" i="6"/>
  <c r="B2284" i="6"/>
  <c r="B2283" i="6"/>
  <c r="B2282" i="6"/>
  <c r="B2281" i="6"/>
  <c r="B2280" i="6"/>
  <c r="B2279" i="6"/>
  <c r="B2278" i="6"/>
  <c r="B2277" i="6"/>
  <c r="B2276" i="6"/>
  <c r="B2275" i="6"/>
  <c r="B2274" i="6"/>
  <c r="B2273" i="6"/>
  <c r="B2272" i="6"/>
  <c r="B2271" i="6"/>
  <c r="B2270" i="6"/>
  <c r="B2269" i="6"/>
  <c r="B2268" i="6"/>
  <c r="B2267" i="6"/>
  <c r="B2266" i="6"/>
  <c r="B2325" i="6"/>
  <c r="B2324" i="6"/>
  <c r="B2323" i="6"/>
  <c r="B2322" i="6"/>
  <c r="B2321" i="6"/>
  <c r="B2320" i="6"/>
  <c r="B2319" i="6"/>
  <c r="B2318" i="6"/>
  <c r="B2317" i="6"/>
  <c r="B2316" i="6"/>
  <c r="B2315" i="6"/>
  <c r="B2314" i="6"/>
  <c r="B2313" i="6"/>
  <c r="B2312" i="6"/>
  <c r="B2311" i="6"/>
  <c r="B2310" i="6"/>
  <c r="B2309" i="6"/>
  <c r="B2308" i="6"/>
  <c r="B2307" i="6"/>
  <c r="B2306" i="6"/>
  <c r="B2305" i="6"/>
  <c r="B2304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43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11" i="6"/>
  <c r="B2212" i="6"/>
  <c r="B2210" i="6"/>
  <c r="B2139" i="6"/>
  <c r="B2140" i="6"/>
  <c r="B2141" i="6"/>
  <c r="B2142" i="6"/>
  <c r="B2138" i="6"/>
  <c r="B2197" i="6"/>
  <c r="B2196" i="6"/>
  <c r="B2195" i="6"/>
  <c r="B2194" i="6"/>
  <c r="B2193" i="6"/>
  <c r="B2192" i="6"/>
  <c r="B2191" i="6"/>
  <c r="B2190" i="6"/>
  <c r="B2189" i="6"/>
  <c r="B2188" i="6"/>
  <c r="B2187" i="6"/>
  <c r="B2186" i="6"/>
  <c r="B2185" i="6"/>
  <c r="B2184" i="6"/>
  <c r="B2179" i="6"/>
  <c r="B2180" i="6"/>
  <c r="B2181" i="6"/>
  <c r="B2182" i="6"/>
  <c r="B2183" i="6"/>
  <c r="B2177" i="6"/>
  <c r="B2178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006" i="6" l="1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159" i="6"/>
  <c r="B2158" i="6"/>
  <c r="B2157" i="6"/>
  <c r="B2156" i="6"/>
  <c r="B2155" i="6"/>
  <c r="B2154" i="6"/>
  <c r="B2153" i="6"/>
  <c r="B2152" i="6"/>
  <c r="B2151" i="6"/>
  <c r="B2150" i="6"/>
  <c r="B2149" i="6"/>
  <c r="B2148" i="6"/>
  <c r="B2147" i="6"/>
  <c r="B2146" i="6"/>
  <c r="B2145" i="6"/>
  <c r="B2144" i="6"/>
  <c r="B2143" i="6"/>
  <c r="B2176" i="6"/>
  <c r="B2175" i="6"/>
  <c r="B2174" i="6"/>
  <c r="B2173" i="6"/>
  <c r="B2172" i="6"/>
  <c r="B2171" i="6"/>
  <c r="B2170" i="6"/>
  <c r="B2169" i="6"/>
  <c r="B2168" i="6"/>
  <c r="B2167" i="6"/>
  <c r="B2166" i="6"/>
  <c r="B2165" i="6"/>
  <c r="B2164" i="6"/>
  <c r="B2163" i="6"/>
  <c r="B2162" i="6"/>
  <c r="B2161" i="6"/>
  <c r="B2160" i="6"/>
  <c r="B1911" i="6" l="1"/>
  <c r="B1912" i="6"/>
  <c r="B2074" i="6"/>
  <c r="B2073" i="6"/>
  <c r="B2072" i="6"/>
  <c r="B2071" i="6"/>
  <c r="B2070" i="6"/>
  <c r="B2069" i="6"/>
  <c r="B2068" i="6"/>
  <c r="B2067" i="6"/>
  <c r="B2066" i="6"/>
  <c r="B2065" i="6"/>
  <c r="B2084" i="6"/>
  <c r="B2083" i="6"/>
  <c r="B2082" i="6"/>
  <c r="B2081" i="6"/>
  <c r="B2080" i="6"/>
  <c r="B2079" i="6"/>
  <c r="B2078" i="6"/>
  <c r="B2077" i="6"/>
  <c r="B2076" i="6"/>
  <c r="B2075" i="6"/>
  <c r="B2094" i="6"/>
  <c r="B2093" i="6"/>
  <c r="B2092" i="6"/>
  <c r="B2091" i="6"/>
  <c r="B2090" i="6"/>
  <c r="B2089" i="6"/>
  <c r="B2088" i="6"/>
  <c r="B2087" i="6"/>
  <c r="B2086" i="6"/>
  <c r="B2085" i="6"/>
  <c r="B2104" i="6"/>
  <c r="B2103" i="6"/>
  <c r="B2102" i="6"/>
  <c r="B2101" i="6"/>
  <c r="B2100" i="6"/>
  <c r="B2099" i="6"/>
  <c r="B2098" i="6"/>
  <c r="B2097" i="6"/>
  <c r="B2096" i="6"/>
  <c r="B2095" i="6"/>
  <c r="B2114" i="6"/>
  <c r="B2113" i="6"/>
  <c r="B2112" i="6"/>
  <c r="B2111" i="6"/>
  <c r="B2110" i="6"/>
  <c r="B2109" i="6"/>
  <c r="B2108" i="6"/>
  <c r="B2107" i="6"/>
  <c r="B2106" i="6"/>
  <c r="B2105" i="6"/>
  <c r="B2124" i="6"/>
  <c r="B2123" i="6"/>
  <c r="B2122" i="6"/>
  <c r="B2121" i="6"/>
  <c r="B2120" i="6"/>
  <c r="B2119" i="6"/>
  <c r="B2118" i="6"/>
  <c r="B2117" i="6"/>
  <c r="B2116" i="6"/>
  <c r="B2115" i="6"/>
  <c r="B2134" i="6"/>
  <c r="B2133" i="6"/>
  <c r="B2132" i="6"/>
  <c r="B2131" i="6"/>
  <c r="B2130" i="6"/>
  <c r="B2129" i="6"/>
  <c r="B2128" i="6"/>
  <c r="B2127" i="6"/>
  <c r="B2126" i="6"/>
  <c r="B2125" i="6"/>
  <c r="B2137" i="6"/>
  <c r="B2136" i="6"/>
  <c r="B2135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2003" i="6"/>
  <c r="B2002" i="6"/>
  <c r="B2001" i="6"/>
  <c r="B2000" i="6"/>
  <c r="B1999" i="6"/>
  <c r="B1998" i="6"/>
  <c r="B1997" i="6"/>
  <c r="B1996" i="6"/>
  <c r="B1995" i="6"/>
  <c r="B1994" i="6"/>
  <c r="B1993" i="6"/>
  <c r="B1992" i="6"/>
  <c r="B1991" i="6"/>
  <c r="B1990" i="6"/>
  <c r="B1989" i="6"/>
  <c r="B1988" i="6"/>
  <c r="B1987" i="6"/>
  <c r="B1986" i="6"/>
  <c r="B1985" i="6"/>
  <c r="B1984" i="6"/>
  <c r="B1983" i="6"/>
  <c r="B1982" i="6"/>
  <c r="B1981" i="6"/>
  <c r="B1980" i="6"/>
  <c r="B1979" i="6"/>
  <c r="B1978" i="6"/>
  <c r="B1977" i="6"/>
  <c r="B1976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2004" i="6"/>
  <c r="B2005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1909" i="6"/>
  <c r="B1908" i="6"/>
  <c r="B1910" i="6" l="1"/>
  <c r="B1907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881" i="6" l="1"/>
  <c r="B1882" i="6"/>
  <c r="B1883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26" i="6" l="1"/>
  <c r="B1858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9" i="6" l="1"/>
  <c r="B1825" i="6" l="1"/>
  <c r="B1824" i="6"/>
  <c r="B1768" i="6"/>
  <c r="B1822" i="6"/>
  <c r="B1823" i="6"/>
  <c r="B1798" i="6"/>
  <c r="B1799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795" i="6"/>
  <c r="B1796" i="6"/>
  <c r="B1797" i="6"/>
  <c r="B1800" i="6"/>
  <c r="B1801" i="6"/>
  <c r="B1802" i="6"/>
  <c r="B1821" i="6"/>
  <c r="B11" i="6" l="1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I481" i="6" l="1"/>
  <c r="I87" i="6" l="1"/>
  <c r="I1511" i="6"/>
  <c r="I1272" i="6"/>
  <c r="I1205" i="6"/>
  <c r="I1097" i="6"/>
  <c r="I932" i="6" l="1"/>
  <c r="I386" i="6"/>
  <c r="I84" i="6"/>
  <c r="I54" i="6"/>
  <c r="I53" i="6"/>
  <c r="I16" i="6"/>
  <c r="I15" i="6"/>
  <c r="J10" i="6"/>
  <c r="J11" i="6" s="1"/>
  <c r="J12" i="6" s="1"/>
  <c r="J13" i="6" s="1"/>
  <c r="J14" i="6" s="1"/>
  <c r="B10" i="6"/>
  <c r="F767" i="2"/>
  <c r="G765" i="2"/>
  <c r="H765" i="2" s="1"/>
  <c r="B765" i="2"/>
  <c r="H764" i="2"/>
  <c r="B764" i="2"/>
  <c r="H763" i="2"/>
  <c r="B763" i="2"/>
  <c r="H762" i="2"/>
  <c r="B762" i="2"/>
  <c r="H761" i="2"/>
  <c r="B761" i="2"/>
  <c r="H760" i="2"/>
  <c r="B760" i="2"/>
  <c r="H759" i="2"/>
  <c r="B759" i="2"/>
  <c r="H758" i="2"/>
  <c r="B758" i="2"/>
  <c r="H757" i="2"/>
  <c r="B757" i="2"/>
  <c r="H756" i="2"/>
  <c r="B756" i="2"/>
  <c r="H755" i="2"/>
  <c r="B755" i="2"/>
  <c r="H754" i="2"/>
  <c r="B754" i="2"/>
  <c r="H753" i="2"/>
  <c r="B753" i="2"/>
  <c r="H752" i="2"/>
  <c r="B752" i="2"/>
  <c r="H751" i="2"/>
  <c r="B751" i="2"/>
  <c r="H750" i="2"/>
  <c r="B750" i="2"/>
  <c r="H749" i="2"/>
  <c r="B749" i="2"/>
  <c r="H748" i="2"/>
  <c r="B748" i="2"/>
  <c r="H747" i="2"/>
  <c r="B747" i="2"/>
  <c r="H746" i="2"/>
  <c r="B746" i="2"/>
  <c r="F739" i="2"/>
  <c r="H737" i="2"/>
  <c r="B737" i="2"/>
  <c r="H736" i="2"/>
  <c r="B736" i="2"/>
  <c r="G735" i="2"/>
  <c r="H735" i="2" s="1"/>
  <c r="B735" i="2"/>
  <c r="H734" i="2"/>
  <c r="B734" i="2"/>
  <c r="H733" i="2"/>
  <c r="B733" i="2"/>
  <c r="H732" i="2"/>
  <c r="B732" i="2"/>
  <c r="H731" i="2"/>
  <c r="B731" i="2"/>
  <c r="H730" i="2"/>
  <c r="B730" i="2"/>
  <c r="H729" i="2"/>
  <c r="B729" i="2"/>
  <c r="H728" i="2"/>
  <c r="B728" i="2"/>
  <c r="H727" i="2"/>
  <c r="B727" i="2"/>
  <c r="H726" i="2"/>
  <c r="B726" i="2"/>
  <c r="H725" i="2"/>
  <c r="B725" i="2"/>
  <c r="H724" i="2"/>
  <c r="B724" i="2"/>
  <c r="H723" i="2"/>
  <c r="B723" i="2"/>
  <c r="H722" i="2"/>
  <c r="B722" i="2"/>
  <c r="H721" i="2"/>
  <c r="B721" i="2"/>
  <c r="H720" i="2"/>
  <c r="B720" i="2"/>
  <c r="H719" i="2"/>
  <c r="B719" i="2"/>
  <c r="H718" i="2"/>
  <c r="B718" i="2"/>
  <c r="H717" i="2"/>
  <c r="B717" i="2"/>
  <c r="H716" i="2"/>
  <c r="B716" i="2"/>
  <c r="H715" i="2"/>
  <c r="B715" i="2"/>
  <c r="H714" i="2"/>
  <c r="B714" i="2"/>
  <c r="H713" i="2"/>
  <c r="B713" i="2"/>
  <c r="H712" i="2"/>
  <c r="B712" i="2"/>
  <c r="G711" i="2"/>
  <c r="H711" i="2" s="1"/>
  <c r="B711" i="2"/>
  <c r="H710" i="2"/>
  <c r="B710" i="2"/>
  <c r="H709" i="2"/>
  <c r="B709" i="2"/>
  <c r="H708" i="2"/>
  <c r="B708" i="2"/>
  <c r="H707" i="2"/>
  <c r="B707" i="2"/>
  <c r="H706" i="2"/>
  <c r="B706" i="2"/>
  <c r="H705" i="2"/>
  <c r="B705" i="2"/>
  <c r="G704" i="2"/>
  <c r="H704" i="2" s="1"/>
  <c r="B704" i="2"/>
  <c r="G703" i="2"/>
  <c r="H703" i="2" s="1"/>
  <c r="B703" i="2"/>
  <c r="G702" i="2"/>
  <c r="H702" i="2" s="1"/>
  <c r="B702" i="2"/>
  <c r="H701" i="2"/>
  <c r="B701" i="2"/>
  <c r="H700" i="2"/>
  <c r="B700" i="2"/>
  <c r="H699" i="2"/>
  <c r="B699" i="2"/>
  <c r="H698" i="2"/>
  <c r="B698" i="2"/>
  <c r="H697" i="2"/>
  <c r="B697" i="2"/>
  <c r="H696" i="2"/>
  <c r="B696" i="2"/>
  <c r="H695" i="2"/>
  <c r="B695" i="2"/>
  <c r="H694" i="2"/>
  <c r="B694" i="2"/>
  <c r="H693" i="2"/>
  <c r="B693" i="2"/>
  <c r="H692" i="2"/>
  <c r="B692" i="2"/>
  <c r="H691" i="2"/>
  <c r="B691" i="2"/>
  <c r="H690" i="2"/>
  <c r="B690" i="2"/>
  <c r="H689" i="2"/>
  <c r="B689" i="2"/>
  <c r="H688" i="2"/>
  <c r="B688" i="2"/>
  <c r="H687" i="2"/>
  <c r="B687" i="2"/>
  <c r="H686" i="2"/>
  <c r="B686" i="2"/>
  <c r="H685" i="2"/>
  <c r="B685" i="2"/>
  <c r="H684" i="2"/>
  <c r="B684" i="2"/>
  <c r="H683" i="2"/>
  <c r="B683" i="2"/>
  <c r="H682" i="2"/>
  <c r="B682" i="2"/>
  <c r="H681" i="2"/>
  <c r="B681" i="2"/>
  <c r="H680" i="2"/>
  <c r="B680" i="2"/>
  <c r="H679" i="2"/>
  <c r="B679" i="2"/>
  <c r="H678" i="2"/>
  <c r="B678" i="2"/>
  <c r="H677" i="2"/>
  <c r="B677" i="2"/>
  <c r="H676" i="2"/>
  <c r="B676" i="2"/>
  <c r="H675" i="2"/>
  <c r="B675" i="2"/>
  <c r="H674" i="2"/>
  <c r="B674" i="2"/>
  <c r="H673" i="2"/>
  <c r="B673" i="2"/>
  <c r="H672" i="2"/>
  <c r="B672" i="2"/>
  <c r="H671" i="2"/>
  <c r="B671" i="2"/>
  <c r="H670" i="2"/>
  <c r="B670" i="2"/>
  <c r="H669" i="2"/>
  <c r="B669" i="2"/>
  <c r="H668" i="2"/>
  <c r="B668" i="2"/>
  <c r="H667" i="2"/>
  <c r="B667" i="2"/>
  <c r="H666" i="2"/>
  <c r="B666" i="2"/>
  <c r="H665" i="2"/>
  <c r="B665" i="2"/>
  <c r="H664" i="2"/>
  <c r="B664" i="2"/>
  <c r="H663" i="2"/>
  <c r="B663" i="2"/>
  <c r="H662" i="2"/>
  <c r="B662" i="2"/>
  <c r="H661" i="2"/>
  <c r="B661" i="2"/>
  <c r="H660" i="2"/>
  <c r="B660" i="2"/>
  <c r="H659" i="2"/>
  <c r="B659" i="2"/>
  <c r="H658" i="2"/>
  <c r="B658" i="2"/>
  <c r="H657" i="2"/>
  <c r="B657" i="2"/>
  <c r="H656" i="2"/>
  <c r="B656" i="2"/>
  <c r="H655" i="2"/>
  <c r="B655" i="2"/>
  <c r="H654" i="2"/>
  <c r="B654" i="2"/>
  <c r="H653" i="2"/>
  <c r="B653" i="2"/>
  <c r="H652" i="2"/>
  <c r="B652" i="2"/>
  <c r="H651" i="2"/>
  <c r="B651" i="2"/>
  <c r="H650" i="2"/>
  <c r="B650" i="2"/>
  <c r="H649" i="2"/>
  <c r="B649" i="2"/>
  <c r="H648" i="2"/>
  <c r="B648" i="2"/>
  <c r="H647" i="2"/>
  <c r="B647" i="2"/>
  <c r="H646" i="2"/>
  <c r="B646" i="2"/>
  <c r="H645" i="2"/>
  <c r="B645" i="2"/>
  <c r="H644" i="2"/>
  <c r="B644" i="2"/>
  <c r="H643" i="2"/>
  <c r="B643" i="2"/>
  <c r="H642" i="2"/>
  <c r="B642" i="2"/>
  <c r="H641" i="2"/>
  <c r="B641" i="2"/>
  <c r="H640" i="2"/>
  <c r="B640" i="2"/>
  <c r="H639" i="2"/>
  <c r="B639" i="2"/>
  <c r="H638" i="2"/>
  <c r="B638" i="2"/>
  <c r="H637" i="2"/>
  <c r="B637" i="2"/>
  <c r="H636" i="2"/>
  <c r="B636" i="2"/>
  <c r="H635" i="2"/>
  <c r="B635" i="2"/>
  <c r="H634" i="2"/>
  <c r="B634" i="2"/>
  <c r="H633" i="2"/>
  <c r="B633" i="2"/>
  <c r="H632" i="2"/>
  <c r="B632" i="2"/>
  <c r="H631" i="2"/>
  <c r="B631" i="2"/>
  <c r="H630" i="2"/>
  <c r="B630" i="2"/>
  <c r="H629" i="2"/>
  <c r="B629" i="2"/>
  <c r="H628" i="2"/>
  <c r="B628" i="2"/>
  <c r="H627" i="2"/>
  <c r="B627" i="2"/>
  <c r="H626" i="2"/>
  <c r="B626" i="2"/>
  <c r="H625" i="2"/>
  <c r="B625" i="2"/>
  <c r="H624" i="2"/>
  <c r="B624" i="2"/>
  <c r="H623" i="2"/>
  <c r="B623" i="2"/>
  <c r="H622" i="2"/>
  <c r="B622" i="2"/>
  <c r="H621" i="2"/>
  <c r="B621" i="2"/>
  <c r="H620" i="2"/>
  <c r="B620" i="2"/>
  <c r="H619" i="2"/>
  <c r="B619" i="2"/>
  <c r="H618" i="2"/>
  <c r="B618" i="2"/>
  <c r="H617" i="2"/>
  <c r="B617" i="2"/>
  <c r="H616" i="2"/>
  <c r="B616" i="2"/>
  <c r="H615" i="2"/>
  <c r="B615" i="2"/>
  <c r="H614" i="2"/>
  <c r="B614" i="2"/>
  <c r="H613" i="2"/>
  <c r="B613" i="2"/>
  <c r="H612" i="2"/>
  <c r="B612" i="2"/>
  <c r="H611" i="2"/>
  <c r="B611" i="2"/>
  <c r="H610" i="2"/>
  <c r="B610" i="2"/>
  <c r="H609" i="2"/>
  <c r="B609" i="2"/>
  <c r="H608" i="2"/>
  <c r="B608" i="2"/>
  <c r="H607" i="2"/>
  <c r="B607" i="2"/>
  <c r="H606" i="2"/>
  <c r="B606" i="2"/>
  <c r="H605" i="2"/>
  <c r="B605" i="2"/>
  <c r="H604" i="2"/>
  <c r="B604" i="2"/>
  <c r="H603" i="2"/>
  <c r="B603" i="2"/>
  <c r="H602" i="2"/>
  <c r="B602" i="2"/>
  <c r="H601" i="2"/>
  <c r="B601" i="2"/>
  <c r="H600" i="2"/>
  <c r="B600" i="2"/>
  <c r="G599" i="2"/>
  <c r="H599" i="2" s="1"/>
  <c r="B599" i="2"/>
  <c r="H598" i="2"/>
  <c r="B598" i="2"/>
  <c r="H597" i="2"/>
  <c r="B597" i="2"/>
  <c r="H596" i="2"/>
  <c r="B596" i="2"/>
  <c r="H595" i="2"/>
  <c r="B595" i="2"/>
  <c r="H594" i="2"/>
  <c r="B594" i="2"/>
  <c r="H593" i="2"/>
  <c r="B593" i="2"/>
  <c r="H592" i="2"/>
  <c r="B592" i="2"/>
  <c r="H591" i="2"/>
  <c r="B591" i="2"/>
  <c r="H590" i="2"/>
  <c r="B590" i="2"/>
  <c r="H589" i="2"/>
  <c r="B589" i="2"/>
  <c r="H588" i="2"/>
  <c r="B588" i="2"/>
  <c r="H587" i="2"/>
  <c r="B587" i="2"/>
  <c r="H586" i="2"/>
  <c r="B586" i="2"/>
  <c r="H585" i="2"/>
  <c r="B585" i="2"/>
  <c r="H584" i="2"/>
  <c r="B584" i="2"/>
  <c r="H583" i="2"/>
  <c r="B583" i="2"/>
  <c r="H582" i="2"/>
  <c r="B582" i="2"/>
  <c r="H581" i="2"/>
  <c r="B581" i="2"/>
  <c r="H580" i="2"/>
  <c r="B580" i="2"/>
  <c r="H579" i="2"/>
  <c r="B579" i="2"/>
  <c r="H578" i="2"/>
  <c r="B578" i="2"/>
  <c r="G577" i="2"/>
  <c r="H577" i="2" s="1"/>
  <c r="B577" i="2"/>
  <c r="H576" i="2"/>
  <c r="B576" i="2"/>
  <c r="H575" i="2"/>
  <c r="B575" i="2"/>
  <c r="H574" i="2"/>
  <c r="B574" i="2"/>
  <c r="H573" i="2"/>
  <c r="B573" i="2"/>
  <c r="H572" i="2"/>
  <c r="B572" i="2"/>
  <c r="H571" i="2"/>
  <c r="B571" i="2"/>
  <c r="H570" i="2"/>
  <c r="B570" i="2"/>
  <c r="H569" i="2"/>
  <c r="B569" i="2"/>
  <c r="H568" i="2"/>
  <c r="B568" i="2"/>
  <c r="H567" i="2"/>
  <c r="B567" i="2"/>
  <c r="H566" i="2"/>
  <c r="B566" i="2"/>
  <c r="H565" i="2"/>
  <c r="B565" i="2"/>
  <c r="H564" i="2"/>
  <c r="B564" i="2"/>
  <c r="H563" i="2"/>
  <c r="B563" i="2"/>
  <c r="H562" i="2"/>
  <c r="B562" i="2"/>
  <c r="H561" i="2"/>
  <c r="B561" i="2"/>
  <c r="H560" i="2"/>
  <c r="B560" i="2"/>
  <c r="H559" i="2"/>
  <c r="B559" i="2"/>
  <c r="H558" i="2"/>
  <c r="B558" i="2"/>
  <c r="H557" i="2"/>
  <c r="B557" i="2"/>
  <c r="H556" i="2"/>
  <c r="B556" i="2"/>
  <c r="H555" i="2"/>
  <c r="B555" i="2"/>
  <c r="H554" i="2"/>
  <c r="B554" i="2"/>
  <c r="H553" i="2"/>
  <c r="B553" i="2"/>
  <c r="H552" i="2"/>
  <c r="B552" i="2"/>
  <c r="H551" i="2"/>
  <c r="B551" i="2"/>
  <c r="H550" i="2"/>
  <c r="B550" i="2"/>
  <c r="H549" i="2"/>
  <c r="B549" i="2"/>
  <c r="G548" i="2"/>
  <c r="H548" i="2" s="1"/>
  <c r="B548" i="2"/>
  <c r="H547" i="2"/>
  <c r="B547" i="2"/>
  <c r="H546" i="2"/>
  <c r="B546" i="2"/>
  <c r="H545" i="2"/>
  <c r="B545" i="2"/>
  <c r="H544" i="2"/>
  <c r="B544" i="2"/>
  <c r="I538" i="2"/>
  <c r="F538" i="2"/>
  <c r="H536" i="2"/>
  <c r="B536" i="2"/>
  <c r="H535" i="2"/>
  <c r="B535" i="2"/>
  <c r="H534" i="2"/>
  <c r="B534" i="2"/>
  <c r="H533" i="2"/>
  <c r="B533" i="2"/>
  <c r="H532" i="2"/>
  <c r="B532" i="2"/>
  <c r="H531" i="2"/>
  <c r="B531" i="2"/>
  <c r="H530" i="2"/>
  <c r="B530" i="2"/>
  <c r="H529" i="2"/>
  <c r="B529" i="2"/>
  <c r="H528" i="2"/>
  <c r="B528" i="2"/>
  <c r="H527" i="2"/>
  <c r="B527" i="2"/>
  <c r="H526" i="2"/>
  <c r="B526" i="2"/>
  <c r="H525" i="2"/>
  <c r="B525" i="2"/>
  <c r="H524" i="2"/>
  <c r="B524" i="2"/>
  <c r="H523" i="2"/>
  <c r="B523" i="2"/>
  <c r="H522" i="2"/>
  <c r="B522" i="2"/>
  <c r="H521" i="2"/>
  <c r="B521" i="2"/>
  <c r="H520" i="2"/>
  <c r="B520" i="2"/>
  <c r="H519" i="2"/>
  <c r="B519" i="2"/>
  <c r="H518" i="2"/>
  <c r="B518" i="2"/>
  <c r="H517" i="2"/>
  <c r="B517" i="2"/>
  <c r="H516" i="2"/>
  <c r="B516" i="2"/>
  <c r="H515" i="2"/>
  <c r="B515" i="2"/>
  <c r="H514" i="2"/>
  <c r="B514" i="2"/>
  <c r="H513" i="2"/>
  <c r="B513" i="2"/>
  <c r="H512" i="2"/>
  <c r="B512" i="2"/>
  <c r="H511" i="2"/>
  <c r="B511" i="2"/>
  <c r="H510" i="2"/>
  <c r="B510" i="2"/>
  <c r="H509" i="2"/>
  <c r="B509" i="2"/>
  <c r="H508" i="2"/>
  <c r="B508" i="2"/>
  <c r="H507" i="2"/>
  <c r="B507" i="2"/>
  <c r="H506" i="2"/>
  <c r="B506" i="2"/>
  <c r="H505" i="2"/>
  <c r="B505" i="2"/>
  <c r="H504" i="2"/>
  <c r="B504" i="2"/>
  <c r="H503" i="2"/>
  <c r="B503" i="2"/>
  <c r="H502" i="2"/>
  <c r="B502" i="2"/>
  <c r="H501" i="2"/>
  <c r="B501" i="2"/>
  <c r="H500" i="2"/>
  <c r="B500" i="2"/>
  <c r="H499" i="2"/>
  <c r="B499" i="2"/>
  <c r="H498" i="2"/>
  <c r="B498" i="2"/>
  <c r="H497" i="2"/>
  <c r="B497" i="2"/>
  <c r="H496" i="2"/>
  <c r="B496" i="2"/>
  <c r="G495" i="2"/>
  <c r="G538" i="2" s="1"/>
  <c r="B495" i="2"/>
  <c r="H494" i="2"/>
  <c r="B494" i="2"/>
  <c r="H493" i="2"/>
  <c r="B493" i="2"/>
  <c r="H492" i="2"/>
  <c r="B492" i="2"/>
  <c r="H491" i="2"/>
  <c r="B491" i="2"/>
  <c r="H490" i="2"/>
  <c r="B490" i="2"/>
  <c r="H489" i="2"/>
  <c r="B489" i="2"/>
  <c r="H488" i="2"/>
  <c r="B488" i="2"/>
  <c r="H487" i="2"/>
  <c r="B487" i="2"/>
  <c r="H486" i="2"/>
  <c r="B486" i="2"/>
  <c r="H485" i="2"/>
  <c r="B485" i="2"/>
  <c r="G479" i="2"/>
  <c r="F479" i="2"/>
  <c r="E479" i="2"/>
  <c r="H478" i="2"/>
  <c r="H477" i="2"/>
  <c r="H476" i="2"/>
  <c r="H475" i="2"/>
  <c r="H474" i="2"/>
  <c r="H473" i="2"/>
  <c r="H472" i="2"/>
  <c r="H471" i="2"/>
  <c r="H470" i="2"/>
  <c r="H469" i="2"/>
  <c r="H468" i="2"/>
  <c r="G463" i="2"/>
  <c r="F463" i="2"/>
  <c r="I461" i="2"/>
  <c r="B461" i="2"/>
  <c r="I460" i="2"/>
  <c r="B460" i="2"/>
  <c r="I459" i="2"/>
  <c r="B459" i="2"/>
  <c r="I458" i="2"/>
  <c r="B458" i="2"/>
  <c r="I457" i="2"/>
  <c r="B457" i="2"/>
  <c r="I456" i="2"/>
  <c r="B456" i="2"/>
  <c r="I455" i="2"/>
  <c r="B455" i="2"/>
  <c r="H448" i="2"/>
  <c r="I446" i="2"/>
  <c r="B446" i="2"/>
  <c r="I445" i="2"/>
  <c r="B445" i="2"/>
  <c r="I444" i="2"/>
  <c r="B444" i="2"/>
  <c r="I443" i="2"/>
  <c r="B443" i="2"/>
  <c r="I442" i="2"/>
  <c r="B442" i="2"/>
  <c r="G441" i="2"/>
  <c r="I441" i="2" s="1"/>
  <c r="B441" i="2"/>
  <c r="I440" i="2"/>
  <c r="B440" i="2"/>
  <c r="I439" i="2"/>
  <c r="B439" i="2"/>
  <c r="I438" i="2"/>
  <c r="B438" i="2"/>
  <c r="I437" i="2"/>
  <c r="B437" i="2"/>
  <c r="I436" i="2"/>
  <c r="B436" i="2"/>
  <c r="I435" i="2"/>
  <c r="B435" i="2"/>
  <c r="G434" i="2"/>
  <c r="I434" i="2" s="1"/>
  <c r="B434" i="2"/>
  <c r="I433" i="2"/>
  <c r="B433" i="2"/>
  <c r="I432" i="2"/>
  <c r="B432" i="2"/>
  <c r="I431" i="2"/>
  <c r="B431" i="2"/>
  <c r="G430" i="2"/>
  <c r="I430" i="2" s="1"/>
  <c r="B430" i="2"/>
  <c r="I429" i="2"/>
  <c r="B429" i="2"/>
  <c r="I428" i="2"/>
  <c r="B428" i="2"/>
  <c r="I427" i="2"/>
  <c r="B427" i="2"/>
  <c r="I426" i="2"/>
  <c r="B426" i="2"/>
  <c r="I425" i="2"/>
  <c r="B425" i="2"/>
  <c r="G424" i="2"/>
  <c r="I424" i="2" s="1"/>
  <c r="B424" i="2"/>
  <c r="I423" i="2"/>
  <c r="B423" i="2"/>
  <c r="I422" i="2"/>
  <c r="B422" i="2"/>
  <c r="I421" i="2"/>
  <c r="B421" i="2"/>
  <c r="I420" i="2"/>
  <c r="B420" i="2"/>
  <c r="I419" i="2"/>
  <c r="B419" i="2"/>
  <c r="I418" i="2"/>
  <c r="B418" i="2"/>
  <c r="I417" i="2"/>
  <c r="B417" i="2"/>
  <c r="I416" i="2"/>
  <c r="B416" i="2"/>
  <c r="I415" i="2"/>
  <c r="B415" i="2"/>
  <c r="I414" i="2"/>
  <c r="B414" i="2"/>
  <c r="I413" i="2"/>
  <c r="B413" i="2"/>
  <c r="I412" i="2"/>
  <c r="B412" i="2"/>
  <c r="I411" i="2"/>
  <c r="B411" i="2"/>
  <c r="I410" i="2"/>
  <c r="B410" i="2"/>
  <c r="I409" i="2"/>
  <c r="B409" i="2"/>
  <c r="I408" i="2"/>
  <c r="B408" i="2"/>
  <c r="I407" i="2"/>
  <c r="B407" i="2"/>
  <c r="I406" i="2"/>
  <c r="B406" i="2"/>
  <c r="I405" i="2"/>
  <c r="B405" i="2"/>
  <c r="I404" i="2"/>
  <c r="B404" i="2"/>
  <c r="I403" i="2"/>
  <c r="B403" i="2"/>
  <c r="I402" i="2"/>
  <c r="B402" i="2"/>
  <c r="I401" i="2"/>
  <c r="B401" i="2"/>
  <c r="I400" i="2"/>
  <c r="B400" i="2"/>
  <c r="I399" i="2"/>
  <c r="B399" i="2"/>
  <c r="I398" i="2"/>
  <c r="B398" i="2"/>
  <c r="I397" i="2"/>
  <c r="B397" i="2"/>
  <c r="I396" i="2"/>
  <c r="B396" i="2"/>
  <c r="I395" i="2"/>
  <c r="B395" i="2"/>
  <c r="I394" i="2"/>
  <c r="B394" i="2"/>
  <c r="I393" i="2"/>
  <c r="B393" i="2"/>
  <c r="I392" i="2"/>
  <c r="B392" i="2"/>
  <c r="I391" i="2"/>
  <c r="B391" i="2"/>
  <c r="I390" i="2"/>
  <c r="B390" i="2"/>
  <c r="I389" i="2"/>
  <c r="B389" i="2"/>
  <c r="I388" i="2"/>
  <c r="B388" i="2"/>
  <c r="I387" i="2"/>
  <c r="B387" i="2"/>
  <c r="I386" i="2"/>
  <c r="B386" i="2"/>
  <c r="I385" i="2"/>
  <c r="B385" i="2"/>
  <c r="I384" i="2"/>
  <c r="B384" i="2"/>
  <c r="I383" i="2"/>
  <c r="B383" i="2"/>
  <c r="I382" i="2"/>
  <c r="B382" i="2"/>
  <c r="I381" i="2"/>
  <c r="B381" i="2"/>
  <c r="I380" i="2"/>
  <c r="B380" i="2"/>
  <c r="I379" i="2"/>
  <c r="B379" i="2"/>
  <c r="I378" i="2"/>
  <c r="B378" i="2"/>
  <c r="I377" i="2"/>
  <c r="B377" i="2"/>
  <c r="I376" i="2"/>
  <c r="B376" i="2"/>
  <c r="I375" i="2"/>
  <c r="B375" i="2"/>
  <c r="I374" i="2"/>
  <c r="B374" i="2"/>
  <c r="I373" i="2"/>
  <c r="B373" i="2"/>
  <c r="I372" i="2"/>
  <c r="B372" i="2"/>
  <c r="I371" i="2"/>
  <c r="B371" i="2"/>
  <c r="I370" i="2"/>
  <c r="B370" i="2"/>
  <c r="I369" i="2"/>
  <c r="B369" i="2"/>
  <c r="I368" i="2"/>
  <c r="B368" i="2"/>
  <c r="I367" i="2"/>
  <c r="B367" i="2"/>
  <c r="I366" i="2"/>
  <c r="B366" i="2"/>
  <c r="I365" i="2"/>
  <c r="B365" i="2"/>
  <c r="I364" i="2"/>
  <c r="B364" i="2"/>
  <c r="I363" i="2"/>
  <c r="B363" i="2"/>
  <c r="I362" i="2"/>
  <c r="B362" i="2"/>
  <c r="I361" i="2"/>
  <c r="B361" i="2"/>
  <c r="I360" i="2"/>
  <c r="B360" i="2"/>
  <c r="I359" i="2"/>
  <c r="B359" i="2"/>
  <c r="I358" i="2"/>
  <c r="B358" i="2"/>
  <c r="I357" i="2"/>
  <c r="B357" i="2"/>
  <c r="I356" i="2"/>
  <c r="B356" i="2"/>
  <c r="I355" i="2"/>
  <c r="B355" i="2"/>
  <c r="I354" i="2"/>
  <c r="B354" i="2"/>
  <c r="I353" i="2"/>
  <c r="B353" i="2"/>
  <c r="I352" i="2"/>
  <c r="B352" i="2"/>
  <c r="I351" i="2"/>
  <c r="B351" i="2"/>
  <c r="I350" i="2"/>
  <c r="B350" i="2"/>
  <c r="I349" i="2"/>
  <c r="B349" i="2"/>
  <c r="I348" i="2"/>
  <c r="B348" i="2"/>
  <c r="I347" i="2"/>
  <c r="B347" i="2"/>
  <c r="I346" i="2"/>
  <c r="B346" i="2"/>
  <c r="I345" i="2"/>
  <c r="B345" i="2"/>
  <c r="I344" i="2"/>
  <c r="B344" i="2"/>
  <c r="I343" i="2"/>
  <c r="B343" i="2"/>
  <c r="I342" i="2"/>
  <c r="B342" i="2"/>
  <c r="I341" i="2"/>
  <c r="B341" i="2"/>
  <c r="I340" i="2"/>
  <c r="B340" i="2"/>
  <c r="I339" i="2"/>
  <c r="B339" i="2"/>
  <c r="I338" i="2"/>
  <c r="B338" i="2"/>
  <c r="I337" i="2"/>
  <c r="B337" i="2"/>
  <c r="I336" i="2"/>
  <c r="B336" i="2"/>
  <c r="I335" i="2"/>
  <c r="B335" i="2"/>
  <c r="I334" i="2"/>
  <c r="B334" i="2"/>
  <c r="I333" i="2"/>
  <c r="B333" i="2"/>
  <c r="I332" i="2"/>
  <c r="B332" i="2"/>
  <c r="I331" i="2"/>
  <c r="B331" i="2"/>
  <c r="I330" i="2"/>
  <c r="B330" i="2"/>
  <c r="I329" i="2"/>
  <c r="B329" i="2"/>
  <c r="I328" i="2"/>
  <c r="B328" i="2"/>
  <c r="I327" i="2"/>
  <c r="B327" i="2"/>
  <c r="I326" i="2"/>
  <c r="B326" i="2"/>
  <c r="I325" i="2"/>
  <c r="B325" i="2"/>
  <c r="I324" i="2"/>
  <c r="B324" i="2"/>
  <c r="I323" i="2"/>
  <c r="B323" i="2"/>
  <c r="I322" i="2"/>
  <c r="B322" i="2"/>
  <c r="F321" i="2"/>
  <c r="F448" i="2" s="1"/>
  <c r="B321" i="2"/>
  <c r="I320" i="2"/>
  <c r="B320" i="2"/>
  <c r="I319" i="2"/>
  <c r="B319" i="2"/>
  <c r="I318" i="2"/>
  <c r="B318" i="2"/>
  <c r="I317" i="2"/>
  <c r="B317" i="2"/>
  <c r="I316" i="2"/>
  <c r="B316" i="2"/>
  <c r="I315" i="2"/>
  <c r="B315" i="2"/>
  <c r="I314" i="2"/>
  <c r="B314" i="2"/>
  <c r="I313" i="2"/>
  <c r="B313" i="2"/>
  <c r="I312" i="2"/>
  <c r="B312" i="2"/>
  <c r="I311" i="2"/>
  <c r="B311" i="2"/>
  <c r="I310" i="2"/>
  <c r="B310" i="2"/>
  <c r="I309" i="2"/>
  <c r="B309" i="2"/>
  <c r="I308" i="2"/>
  <c r="B308" i="2"/>
  <c r="I307" i="2"/>
  <c r="B307" i="2"/>
  <c r="I306" i="2"/>
  <c r="B306" i="2"/>
  <c r="I305" i="2"/>
  <c r="B305" i="2"/>
  <c r="I304" i="2"/>
  <c r="B304" i="2"/>
  <c r="I303" i="2"/>
  <c r="B303" i="2"/>
  <c r="I302" i="2"/>
  <c r="B302" i="2"/>
  <c r="I301" i="2"/>
  <c r="B301" i="2"/>
  <c r="I300" i="2"/>
  <c r="B300" i="2"/>
  <c r="I299" i="2"/>
  <c r="B299" i="2"/>
  <c r="I298" i="2"/>
  <c r="B298" i="2"/>
  <c r="I297" i="2"/>
  <c r="B297" i="2"/>
  <c r="I296" i="2"/>
  <c r="B296" i="2"/>
  <c r="I295" i="2"/>
  <c r="B295" i="2"/>
  <c r="I294" i="2"/>
  <c r="B294" i="2"/>
  <c r="I293" i="2"/>
  <c r="B293" i="2"/>
  <c r="I292" i="2"/>
  <c r="B292" i="2"/>
  <c r="I291" i="2"/>
  <c r="B291" i="2"/>
  <c r="I290" i="2"/>
  <c r="B290" i="2"/>
  <c r="I289" i="2"/>
  <c r="B289" i="2"/>
  <c r="I288" i="2"/>
  <c r="B288" i="2"/>
  <c r="I287" i="2"/>
  <c r="B287" i="2"/>
  <c r="I286" i="2"/>
  <c r="B286" i="2"/>
  <c r="I285" i="2"/>
  <c r="B285" i="2"/>
  <c r="I284" i="2"/>
  <c r="B284" i="2"/>
  <c r="I283" i="2"/>
  <c r="B283" i="2"/>
  <c r="I282" i="2"/>
  <c r="B282" i="2"/>
  <c r="I281" i="2"/>
  <c r="B281" i="2"/>
  <c r="I280" i="2"/>
  <c r="B280" i="2"/>
  <c r="I279" i="2"/>
  <c r="B279" i="2"/>
  <c r="I278" i="2"/>
  <c r="B278" i="2"/>
  <c r="I277" i="2"/>
  <c r="B277" i="2"/>
  <c r="I276" i="2"/>
  <c r="B276" i="2"/>
  <c r="I275" i="2"/>
  <c r="B275" i="2"/>
  <c r="I274" i="2"/>
  <c r="B274" i="2"/>
  <c r="I273" i="2"/>
  <c r="B273" i="2"/>
  <c r="I272" i="2"/>
  <c r="B272" i="2"/>
  <c r="I271" i="2"/>
  <c r="B271" i="2"/>
  <c r="I270" i="2"/>
  <c r="B270" i="2"/>
  <c r="I269" i="2"/>
  <c r="B269" i="2"/>
  <c r="I268" i="2"/>
  <c r="B268" i="2"/>
  <c r="I267" i="2"/>
  <c r="B267" i="2"/>
  <c r="I266" i="2"/>
  <c r="B266" i="2"/>
  <c r="I265" i="2"/>
  <c r="B265" i="2"/>
  <c r="I264" i="2"/>
  <c r="B264" i="2"/>
  <c r="I263" i="2"/>
  <c r="B263" i="2"/>
  <c r="I262" i="2"/>
  <c r="B262" i="2"/>
  <c r="I261" i="2"/>
  <c r="B261" i="2"/>
  <c r="I260" i="2"/>
  <c r="B260" i="2"/>
  <c r="I259" i="2"/>
  <c r="B259" i="2"/>
  <c r="I258" i="2"/>
  <c r="B258" i="2"/>
  <c r="I257" i="2"/>
  <c r="B257" i="2"/>
  <c r="I256" i="2"/>
  <c r="B256" i="2"/>
  <c r="I255" i="2"/>
  <c r="B255" i="2"/>
  <c r="I254" i="2"/>
  <c r="B254" i="2"/>
  <c r="I253" i="2"/>
  <c r="B253" i="2"/>
  <c r="I252" i="2"/>
  <c r="B252" i="2"/>
  <c r="I251" i="2"/>
  <c r="B251" i="2"/>
  <c r="I250" i="2"/>
  <c r="B250" i="2"/>
  <c r="I249" i="2"/>
  <c r="B249" i="2"/>
  <c r="I248" i="2"/>
  <c r="B248" i="2"/>
  <c r="I247" i="2"/>
  <c r="B247" i="2"/>
  <c r="I246" i="2"/>
  <c r="B246" i="2"/>
  <c r="I245" i="2"/>
  <c r="B245" i="2"/>
  <c r="I244" i="2"/>
  <c r="B244" i="2"/>
  <c r="I243" i="2"/>
  <c r="B243" i="2"/>
  <c r="I242" i="2"/>
  <c r="B242" i="2"/>
  <c r="I241" i="2"/>
  <c r="B241" i="2"/>
  <c r="I240" i="2"/>
  <c r="B240" i="2"/>
  <c r="I239" i="2"/>
  <c r="B239" i="2"/>
  <c r="I238" i="2"/>
  <c r="B238" i="2"/>
  <c r="I237" i="2"/>
  <c r="B237" i="2"/>
  <c r="I236" i="2"/>
  <c r="B236" i="2"/>
  <c r="I235" i="2"/>
  <c r="B235" i="2"/>
  <c r="I234" i="2"/>
  <c r="B234" i="2"/>
  <c r="I233" i="2"/>
  <c r="B233" i="2"/>
  <c r="I232" i="2"/>
  <c r="B232" i="2"/>
  <c r="I231" i="2"/>
  <c r="B231" i="2"/>
  <c r="I230" i="2"/>
  <c r="B230" i="2"/>
  <c r="I229" i="2"/>
  <c r="B229" i="2"/>
  <c r="I228" i="2"/>
  <c r="B228" i="2"/>
  <c r="I227" i="2"/>
  <c r="B227" i="2"/>
  <c r="I226" i="2"/>
  <c r="B226" i="2"/>
  <c r="I225" i="2"/>
  <c r="B225" i="2"/>
  <c r="I224" i="2"/>
  <c r="B224" i="2"/>
  <c r="I223" i="2"/>
  <c r="B223" i="2"/>
  <c r="I222" i="2"/>
  <c r="B222" i="2"/>
  <c r="I221" i="2"/>
  <c r="B221" i="2"/>
  <c r="I220" i="2"/>
  <c r="B220" i="2"/>
  <c r="I219" i="2"/>
  <c r="B219" i="2"/>
  <c r="I218" i="2"/>
  <c r="B218" i="2"/>
  <c r="I217" i="2"/>
  <c r="B217" i="2"/>
  <c r="I216" i="2"/>
  <c r="B216" i="2"/>
  <c r="I215" i="2"/>
  <c r="B215" i="2"/>
  <c r="I214" i="2"/>
  <c r="B214" i="2"/>
  <c r="I213" i="2"/>
  <c r="B213" i="2"/>
  <c r="I212" i="2"/>
  <c r="B212" i="2"/>
  <c r="I211" i="2"/>
  <c r="B211" i="2"/>
  <c r="I210" i="2"/>
  <c r="B210" i="2"/>
  <c r="I209" i="2"/>
  <c r="B209" i="2"/>
  <c r="I208" i="2"/>
  <c r="B208" i="2"/>
  <c r="I207" i="2"/>
  <c r="B207" i="2"/>
  <c r="I206" i="2"/>
  <c r="B206" i="2"/>
  <c r="I205" i="2"/>
  <c r="B205" i="2"/>
  <c r="I204" i="2"/>
  <c r="B204" i="2"/>
  <c r="I203" i="2"/>
  <c r="B203" i="2"/>
  <c r="I202" i="2"/>
  <c r="B202" i="2"/>
  <c r="I201" i="2"/>
  <c r="B201" i="2"/>
  <c r="I200" i="2"/>
  <c r="B200" i="2"/>
  <c r="I199" i="2"/>
  <c r="B199" i="2"/>
  <c r="I198" i="2"/>
  <c r="B198" i="2"/>
  <c r="I197" i="2"/>
  <c r="B197" i="2"/>
  <c r="I196" i="2"/>
  <c r="B196" i="2"/>
  <c r="I195" i="2"/>
  <c r="B195" i="2"/>
  <c r="I194" i="2"/>
  <c r="B194" i="2"/>
  <c r="I193" i="2"/>
  <c r="B193" i="2"/>
  <c r="I192" i="2"/>
  <c r="B192" i="2"/>
  <c r="I191" i="2"/>
  <c r="B191" i="2"/>
  <c r="I190" i="2"/>
  <c r="B190" i="2"/>
  <c r="I189" i="2"/>
  <c r="B189" i="2"/>
  <c r="I188" i="2"/>
  <c r="B188" i="2"/>
  <c r="I187" i="2"/>
  <c r="B187" i="2"/>
  <c r="I186" i="2"/>
  <c r="B186" i="2"/>
  <c r="I185" i="2"/>
  <c r="B185" i="2"/>
  <c r="I184" i="2"/>
  <c r="B184" i="2"/>
  <c r="I183" i="2"/>
  <c r="B183" i="2"/>
  <c r="I182" i="2"/>
  <c r="B182" i="2"/>
  <c r="I181" i="2"/>
  <c r="B181" i="2"/>
  <c r="I180" i="2"/>
  <c r="B180" i="2"/>
  <c r="I179" i="2"/>
  <c r="B179" i="2"/>
  <c r="I178" i="2"/>
  <c r="B178" i="2"/>
  <c r="I177" i="2"/>
  <c r="B177" i="2"/>
  <c r="I176" i="2"/>
  <c r="B176" i="2"/>
  <c r="I175" i="2"/>
  <c r="B175" i="2"/>
  <c r="I174" i="2"/>
  <c r="B174" i="2"/>
  <c r="I173" i="2"/>
  <c r="B173" i="2"/>
  <c r="I172" i="2"/>
  <c r="B172" i="2"/>
  <c r="I171" i="2"/>
  <c r="B171" i="2"/>
  <c r="I170" i="2"/>
  <c r="B170" i="2"/>
  <c r="I169" i="2"/>
  <c r="B169" i="2"/>
  <c r="I168" i="2"/>
  <c r="B168" i="2"/>
  <c r="I167" i="2"/>
  <c r="B167" i="2"/>
  <c r="I166" i="2"/>
  <c r="B166" i="2"/>
  <c r="I165" i="2"/>
  <c r="B165" i="2"/>
  <c r="I164" i="2"/>
  <c r="B164" i="2"/>
  <c r="I163" i="2"/>
  <c r="B163" i="2"/>
  <c r="I162" i="2"/>
  <c r="B162" i="2"/>
  <c r="I161" i="2"/>
  <c r="B161" i="2"/>
  <c r="I160" i="2"/>
  <c r="B160" i="2"/>
  <c r="I159" i="2"/>
  <c r="B159" i="2"/>
  <c r="I158" i="2"/>
  <c r="B158" i="2"/>
  <c r="I157" i="2"/>
  <c r="B157" i="2"/>
  <c r="I156" i="2"/>
  <c r="B156" i="2"/>
  <c r="I155" i="2"/>
  <c r="B155" i="2"/>
  <c r="I154" i="2"/>
  <c r="B154" i="2"/>
  <c r="I153" i="2"/>
  <c r="B153" i="2"/>
  <c r="I152" i="2"/>
  <c r="B152" i="2"/>
  <c r="I151" i="2"/>
  <c r="B151" i="2"/>
  <c r="I150" i="2"/>
  <c r="B150" i="2"/>
  <c r="I149" i="2"/>
  <c r="B149" i="2"/>
  <c r="I148" i="2"/>
  <c r="B148" i="2"/>
  <c r="I147" i="2"/>
  <c r="B147" i="2"/>
  <c r="I146" i="2"/>
  <c r="B146" i="2"/>
  <c r="I145" i="2"/>
  <c r="B145" i="2"/>
  <c r="I144" i="2"/>
  <c r="B144" i="2"/>
  <c r="I143" i="2"/>
  <c r="B143" i="2"/>
  <c r="I142" i="2"/>
  <c r="B142" i="2"/>
  <c r="I141" i="2"/>
  <c r="B141" i="2"/>
  <c r="I140" i="2"/>
  <c r="B140" i="2"/>
  <c r="I139" i="2"/>
  <c r="B139" i="2"/>
  <c r="I138" i="2"/>
  <c r="B138" i="2"/>
  <c r="I137" i="2"/>
  <c r="B137" i="2"/>
  <c r="I136" i="2"/>
  <c r="B136" i="2"/>
  <c r="I135" i="2"/>
  <c r="B135" i="2"/>
  <c r="I134" i="2"/>
  <c r="B134" i="2"/>
  <c r="I133" i="2"/>
  <c r="B133" i="2"/>
  <c r="I132" i="2"/>
  <c r="B132" i="2"/>
  <c r="I131" i="2"/>
  <c r="B131" i="2"/>
  <c r="I130" i="2"/>
  <c r="B130" i="2"/>
  <c r="I129" i="2"/>
  <c r="B129" i="2"/>
  <c r="I128" i="2"/>
  <c r="B128" i="2"/>
  <c r="I127" i="2"/>
  <c r="B127" i="2"/>
  <c r="I126" i="2"/>
  <c r="B126" i="2"/>
  <c r="I125" i="2"/>
  <c r="B125" i="2"/>
  <c r="I124" i="2"/>
  <c r="B124" i="2"/>
  <c r="I123" i="2"/>
  <c r="B123" i="2"/>
  <c r="I122" i="2"/>
  <c r="B122" i="2"/>
  <c r="I121" i="2"/>
  <c r="B121" i="2"/>
  <c r="I120" i="2"/>
  <c r="B120" i="2"/>
  <c r="I119" i="2"/>
  <c r="B119" i="2"/>
  <c r="I118" i="2"/>
  <c r="B118" i="2"/>
  <c r="I117" i="2"/>
  <c r="B117" i="2"/>
  <c r="I116" i="2"/>
  <c r="B116" i="2"/>
  <c r="I115" i="2"/>
  <c r="B115" i="2"/>
  <c r="I114" i="2"/>
  <c r="B114" i="2"/>
  <c r="I113" i="2"/>
  <c r="B113" i="2"/>
  <c r="I112" i="2"/>
  <c r="B112" i="2"/>
  <c r="I111" i="2"/>
  <c r="B111" i="2"/>
  <c r="I110" i="2"/>
  <c r="B110" i="2"/>
  <c r="I109" i="2"/>
  <c r="B109" i="2"/>
  <c r="I108" i="2"/>
  <c r="B108" i="2"/>
  <c r="I107" i="2"/>
  <c r="B107" i="2"/>
  <c r="I106" i="2"/>
  <c r="B106" i="2"/>
  <c r="I105" i="2"/>
  <c r="B105" i="2"/>
  <c r="I104" i="2"/>
  <c r="B104" i="2"/>
  <c r="I103" i="2"/>
  <c r="B103" i="2"/>
  <c r="I102" i="2"/>
  <c r="B102" i="2"/>
  <c r="I101" i="2"/>
  <c r="B101" i="2"/>
  <c r="I100" i="2"/>
  <c r="B100" i="2"/>
  <c r="I99" i="2"/>
  <c r="B99" i="2"/>
  <c r="I98" i="2"/>
  <c r="B98" i="2"/>
  <c r="I97" i="2"/>
  <c r="B97" i="2"/>
  <c r="I96" i="2"/>
  <c r="B96" i="2"/>
  <c r="I95" i="2"/>
  <c r="B95" i="2"/>
  <c r="I94" i="2"/>
  <c r="B94" i="2"/>
  <c r="I93" i="2"/>
  <c r="B93" i="2"/>
  <c r="I92" i="2"/>
  <c r="B92" i="2"/>
  <c r="I91" i="2"/>
  <c r="B91" i="2"/>
  <c r="I90" i="2"/>
  <c r="B90" i="2"/>
  <c r="I89" i="2"/>
  <c r="B89" i="2"/>
  <c r="I88" i="2"/>
  <c r="B88" i="2"/>
  <c r="I87" i="2"/>
  <c r="B87" i="2"/>
  <c r="I86" i="2"/>
  <c r="B86" i="2"/>
  <c r="I85" i="2"/>
  <c r="B85" i="2"/>
  <c r="I84" i="2"/>
  <c r="B84" i="2"/>
  <c r="I83" i="2"/>
  <c r="B83" i="2"/>
  <c r="I82" i="2"/>
  <c r="B82" i="2"/>
  <c r="I81" i="2"/>
  <c r="B81" i="2"/>
  <c r="I80" i="2"/>
  <c r="B80" i="2"/>
  <c r="I79" i="2"/>
  <c r="B79" i="2"/>
  <c r="I78" i="2"/>
  <c r="B78" i="2"/>
  <c r="I77" i="2"/>
  <c r="B77" i="2"/>
  <c r="I76" i="2"/>
  <c r="B76" i="2"/>
  <c r="I75" i="2"/>
  <c r="B75" i="2"/>
  <c r="I74" i="2"/>
  <c r="B74" i="2"/>
  <c r="I73" i="2"/>
  <c r="B73" i="2"/>
  <c r="I72" i="2"/>
  <c r="B72" i="2"/>
  <c r="I71" i="2"/>
  <c r="B71" i="2"/>
  <c r="I70" i="2"/>
  <c r="B70" i="2"/>
  <c r="I69" i="2"/>
  <c r="B69" i="2"/>
  <c r="I68" i="2"/>
  <c r="B68" i="2"/>
  <c r="I67" i="2"/>
  <c r="B67" i="2"/>
  <c r="I66" i="2"/>
  <c r="B66" i="2"/>
  <c r="I65" i="2"/>
  <c r="B65" i="2"/>
  <c r="I64" i="2"/>
  <c r="B64" i="2"/>
  <c r="I63" i="2"/>
  <c r="B63" i="2"/>
  <c r="I62" i="2"/>
  <c r="B62" i="2"/>
  <c r="I61" i="2"/>
  <c r="B61" i="2"/>
  <c r="I60" i="2"/>
  <c r="B60" i="2"/>
  <c r="I59" i="2"/>
  <c r="B59" i="2"/>
  <c r="I58" i="2"/>
  <c r="B58" i="2"/>
  <c r="I57" i="2"/>
  <c r="B57" i="2"/>
  <c r="I56" i="2"/>
  <c r="B56" i="2"/>
  <c r="I55" i="2"/>
  <c r="B55" i="2"/>
  <c r="I54" i="2"/>
  <c r="B54" i="2"/>
  <c r="I53" i="2"/>
  <c r="B53" i="2"/>
  <c r="I52" i="2"/>
  <c r="B52" i="2"/>
  <c r="I51" i="2"/>
  <c r="B51" i="2"/>
  <c r="I50" i="2"/>
  <c r="B50" i="2"/>
  <c r="I49" i="2"/>
  <c r="B49" i="2"/>
  <c r="I48" i="2"/>
  <c r="B48" i="2"/>
  <c r="I47" i="2"/>
  <c r="B47" i="2"/>
  <c r="I46" i="2"/>
  <c r="B46" i="2"/>
  <c r="E40" i="2"/>
  <c r="F38" i="2"/>
  <c r="F40" i="2" s="1"/>
  <c r="B38" i="2"/>
  <c r="H37" i="2"/>
  <c r="B37" i="2"/>
  <c r="H36" i="2"/>
  <c r="B36" i="2"/>
  <c r="H35" i="2"/>
  <c r="B35" i="2"/>
  <c r="H34" i="2"/>
  <c r="B34" i="2"/>
  <c r="H33" i="2"/>
  <c r="B33" i="2"/>
  <c r="H32" i="2"/>
  <c r="B32" i="2"/>
  <c r="H31" i="2"/>
  <c r="B31" i="2"/>
  <c r="H30" i="2"/>
  <c r="B30" i="2"/>
  <c r="H29" i="2"/>
  <c r="B29" i="2"/>
  <c r="H28" i="2"/>
  <c r="B28" i="2"/>
  <c r="H27" i="2"/>
  <c r="B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541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I434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I195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I133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I32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B14" i="4"/>
  <c r="J13" i="4"/>
  <c r="B13" i="4"/>
  <c r="I29" i="5"/>
  <c r="H29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J12" i="5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B12" i="5"/>
  <c r="G108" i="3"/>
  <c r="F108" i="3"/>
  <c r="E108" i="3"/>
  <c r="H107" i="3"/>
  <c r="H106" i="3"/>
  <c r="H105" i="3"/>
  <c r="H104" i="3"/>
  <c r="H103" i="3"/>
  <c r="H102" i="3"/>
  <c r="H101" i="3"/>
  <c r="H100" i="3"/>
  <c r="H99" i="3"/>
  <c r="H98" i="3"/>
  <c r="H97" i="3"/>
  <c r="F90" i="3"/>
  <c r="E90" i="3"/>
  <c r="H88" i="3"/>
  <c r="B88" i="3"/>
  <c r="H87" i="3"/>
  <c r="B87" i="3"/>
  <c r="H86" i="3"/>
  <c r="B86" i="3"/>
  <c r="H85" i="3"/>
  <c r="B85" i="3"/>
  <c r="H84" i="3"/>
  <c r="B84" i="3"/>
  <c r="H83" i="3"/>
  <c r="B83" i="3"/>
  <c r="H82" i="3"/>
  <c r="B82" i="3"/>
  <c r="G75" i="3"/>
  <c r="F75" i="3"/>
  <c r="E75" i="3"/>
  <c r="H73" i="3"/>
  <c r="B73" i="3"/>
  <c r="H72" i="3"/>
  <c r="B72" i="3"/>
  <c r="H71" i="3"/>
  <c r="B71" i="3"/>
  <c r="H70" i="3"/>
  <c r="B70" i="3"/>
  <c r="H69" i="3"/>
  <c r="B69" i="3"/>
  <c r="H68" i="3"/>
  <c r="B68" i="3"/>
  <c r="H67" i="3"/>
  <c r="B67" i="3"/>
  <c r="H66" i="3"/>
  <c r="B66" i="3"/>
  <c r="H65" i="3"/>
  <c r="B65" i="3"/>
  <c r="H64" i="3"/>
  <c r="B64" i="3"/>
  <c r="H63" i="3"/>
  <c r="B63" i="3"/>
  <c r="H62" i="3"/>
  <c r="B62" i="3"/>
  <c r="H61" i="3"/>
  <c r="B61" i="3"/>
  <c r="H60" i="3"/>
  <c r="B60" i="3"/>
  <c r="H59" i="3"/>
  <c r="B59" i="3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E41" i="3"/>
  <c r="F39" i="3"/>
  <c r="H39" i="3" s="1"/>
  <c r="B39" i="3"/>
  <c r="H38" i="3"/>
  <c r="B38" i="3"/>
  <c r="H37" i="3"/>
  <c r="B37" i="3"/>
  <c r="H36" i="3"/>
  <c r="B36" i="3"/>
  <c r="H35" i="3"/>
  <c r="B35" i="3"/>
  <c r="H34" i="3"/>
  <c r="B34" i="3"/>
  <c r="H33" i="3"/>
  <c r="B33" i="3"/>
  <c r="H32" i="3"/>
  <c r="B32" i="3"/>
  <c r="H31" i="3"/>
  <c r="B31" i="3"/>
  <c r="H30" i="3"/>
  <c r="B30" i="3"/>
  <c r="H29" i="3"/>
  <c r="B29" i="3"/>
  <c r="H28" i="3"/>
  <c r="B28" i="3"/>
  <c r="H27" i="3"/>
  <c r="B27" i="3"/>
  <c r="H26" i="3"/>
  <c r="B26" i="3"/>
  <c r="H25" i="3"/>
  <c r="B25" i="3"/>
  <c r="H24" i="3"/>
  <c r="B24" i="3"/>
  <c r="H23" i="3"/>
  <c r="B23" i="3"/>
  <c r="H22" i="3"/>
  <c r="B22" i="3"/>
  <c r="H21" i="3"/>
  <c r="B21" i="3"/>
  <c r="H20" i="3"/>
  <c r="B20" i="3"/>
  <c r="H19" i="3"/>
  <c r="B19" i="3"/>
  <c r="H18" i="3"/>
  <c r="B18" i="3"/>
  <c r="H17" i="3"/>
  <c r="B17" i="3"/>
  <c r="H16" i="3"/>
  <c r="B16" i="3"/>
  <c r="H15" i="3"/>
  <c r="B15" i="3"/>
  <c r="H14" i="3"/>
  <c r="B14" i="3"/>
  <c r="H13" i="3"/>
  <c r="B13" i="3"/>
  <c r="H12" i="3"/>
  <c r="B12" i="3"/>
  <c r="I3113" i="6" l="1"/>
  <c r="J3113" i="6" s="1"/>
  <c r="I463" i="2"/>
  <c r="H495" i="2"/>
  <c r="H538" i="2" s="1"/>
  <c r="J29" i="5"/>
  <c r="H41" i="3"/>
  <c r="H90" i="3"/>
  <c r="H479" i="2"/>
  <c r="F41" i="3"/>
  <c r="H75" i="3"/>
  <c r="H108" i="3"/>
  <c r="I541" i="4"/>
  <c r="J541" i="4" s="1"/>
  <c r="G448" i="2"/>
  <c r="H739" i="2"/>
  <c r="H767" i="2"/>
  <c r="J32" i="4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H38" i="2"/>
  <c r="H40" i="2" s="1"/>
  <c r="I321" i="2"/>
  <c r="I448" i="2" s="1"/>
  <c r="G739" i="2"/>
  <c r="G767" i="2"/>
  <c r="J15" i="6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J256" i="6" s="1"/>
  <c r="J257" i="6" s="1"/>
  <c r="J258" i="6" s="1"/>
  <c r="J259" i="6" s="1"/>
  <c r="J260" i="6" s="1"/>
  <c r="J261" i="6" s="1"/>
  <c r="J262" i="6" s="1"/>
  <c r="J263" i="6" s="1"/>
  <c r="J264" i="6" s="1"/>
  <c r="J265" i="6" s="1"/>
  <c r="J266" i="6" s="1"/>
  <c r="J267" i="6" s="1"/>
  <c r="J268" i="6" s="1"/>
  <c r="J269" i="6" s="1"/>
  <c r="J270" i="6" s="1"/>
  <c r="J271" i="6" s="1"/>
  <c r="J272" i="6" s="1"/>
  <c r="J273" i="6" s="1"/>
  <c r="J274" i="6" s="1"/>
  <c r="J275" i="6" s="1"/>
  <c r="J276" i="6" s="1"/>
  <c r="J277" i="6" s="1"/>
  <c r="J278" i="6" s="1"/>
  <c r="J279" i="6" s="1"/>
  <c r="J280" i="6" s="1"/>
  <c r="J281" i="6" s="1"/>
  <c r="J282" i="6" s="1"/>
  <c r="J283" i="6" s="1"/>
  <c r="J284" i="6" s="1"/>
  <c r="J285" i="6" s="1"/>
  <c r="J286" i="6" s="1"/>
  <c r="J287" i="6" s="1"/>
  <c r="J288" i="6" s="1"/>
  <c r="J289" i="6" s="1"/>
  <c r="J290" i="6" s="1"/>
  <c r="J291" i="6" s="1"/>
  <c r="J292" i="6" s="1"/>
  <c r="J293" i="6" s="1"/>
  <c r="J294" i="6" s="1"/>
  <c r="J295" i="6" s="1"/>
  <c r="J296" i="6" s="1"/>
  <c r="J297" i="6" s="1"/>
  <c r="J298" i="6" s="1"/>
  <c r="J299" i="6" s="1"/>
  <c r="J300" i="6" s="1"/>
  <c r="J301" i="6" s="1"/>
  <c r="J302" i="6" s="1"/>
  <c r="J303" i="6" s="1"/>
  <c r="J304" i="6" s="1"/>
  <c r="J305" i="6" s="1"/>
  <c r="J306" i="6" s="1"/>
  <c r="J307" i="6" s="1"/>
  <c r="J308" i="6" s="1"/>
  <c r="J309" i="6" s="1"/>
  <c r="J310" i="6" s="1"/>
  <c r="J311" i="6" s="1"/>
  <c r="J312" i="6" s="1"/>
  <c r="J313" i="6" s="1"/>
  <c r="J314" i="6" s="1"/>
  <c r="J315" i="6" s="1"/>
  <c r="J316" i="6" s="1"/>
  <c r="J317" i="6" s="1"/>
  <c r="J318" i="6" s="1"/>
  <c r="J319" i="6" s="1"/>
  <c r="J320" i="6" s="1"/>
  <c r="J321" i="6" s="1"/>
  <c r="J322" i="6" s="1"/>
  <c r="J323" i="6" s="1"/>
  <c r="J324" i="6" s="1"/>
  <c r="J325" i="6" s="1"/>
  <c r="J326" i="6" s="1"/>
  <c r="J327" i="6" s="1"/>
  <c r="J328" i="6" s="1"/>
  <c r="J329" i="6" s="1"/>
  <c r="J330" i="6" s="1"/>
  <c r="J331" i="6" s="1"/>
  <c r="J332" i="6" s="1"/>
  <c r="J333" i="6" s="1"/>
  <c r="J334" i="6" s="1"/>
  <c r="J335" i="6" s="1"/>
  <c r="J336" i="6" s="1"/>
  <c r="J337" i="6" s="1"/>
  <c r="J338" i="6" s="1"/>
  <c r="J339" i="6" s="1"/>
  <c r="J340" i="6" s="1"/>
  <c r="J341" i="6" s="1"/>
  <c r="J342" i="6" s="1"/>
  <c r="J343" i="6" s="1"/>
  <c r="J344" i="6" s="1"/>
  <c r="J345" i="6" s="1"/>
  <c r="J346" i="6" s="1"/>
  <c r="J347" i="6" s="1"/>
  <c r="J348" i="6" s="1"/>
  <c r="J349" i="6" s="1"/>
  <c r="J350" i="6" s="1"/>
  <c r="J351" i="6" s="1"/>
  <c r="J352" i="6" s="1"/>
  <c r="J353" i="6" s="1"/>
  <c r="J354" i="6" s="1"/>
  <c r="J355" i="6" s="1"/>
  <c r="J356" i="6" s="1"/>
  <c r="J357" i="6" s="1"/>
  <c r="J358" i="6" s="1"/>
  <c r="J359" i="6" s="1"/>
  <c r="J360" i="6" s="1"/>
  <c r="J361" i="6" s="1"/>
  <c r="J362" i="6" s="1"/>
  <c r="J363" i="6" s="1"/>
  <c r="J364" i="6" s="1"/>
  <c r="J365" i="6" s="1"/>
  <c r="J366" i="6" s="1"/>
  <c r="J367" i="6" s="1"/>
  <c r="J368" i="6" s="1"/>
  <c r="J369" i="6" s="1"/>
  <c r="J370" i="6" s="1"/>
  <c r="J371" i="6" s="1"/>
  <c r="J372" i="6" s="1"/>
  <c r="J373" i="6" s="1"/>
  <c r="J374" i="6" s="1"/>
  <c r="J375" i="6" s="1"/>
  <c r="J376" i="6" s="1"/>
  <c r="J377" i="6" s="1"/>
  <c r="J378" i="6" s="1"/>
  <c r="J379" i="6" s="1"/>
  <c r="J380" i="6" s="1"/>
  <c r="J381" i="6" s="1"/>
  <c r="J382" i="6" s="1"/>
  <c r="J383" i="6" s="1"/>
  <c r="J384" i="6" s="1"/>
  <c r="J385" i="6" s="1"/>
  <c r="J386" i="6" s="1"/>
  <c r="J387" i="6" s="1"/>
  <c r="J388" i="6" s="1"/>
  <c r="J389" i="6" s="1"/>
  <c r="J390" i="6" s="1"/>
  <c r="J391" i="6" s="1"/>
  <c r="J392" i="6" s="1"/>
  <c r="J393" i="6" s="1"/>
  <c r="J394" i="6" s="1"/>
  <c r="J395" i="6" s="1"/>
  <c r="J396" i="6" s="1"/>
  <c r="J397" i="6" s="1"/>
  <c r="J398" i="6" s="1"/>
  <c r="J399" i="6" s="1"/>
  <c r="J400" i="6" s="1"/>
  <c r="J401" i="6" s="1"/>
  <c r="J402" i="6" s="1"/>
  <c r="J403" i="6" s="1"/>
  <c r="J404" i="6" s="1"/>
  <c r="J405" i="6" s="1"/>
  <c r="J406" i="6" s="1"/>
  <c r="J407" i="6" s="1"/>
  <c r="J408" i="6" s="1"/>
  <c r="J409" i="6" s="1"/>
  <c r="J410" i="6" s="1"/>
  <c r="J411" i="6" s="1"/>
  <c r="J412" i="6" s="1"/>
  <c r="J413" i="6" s="1"/>
  <c r="J414" i="6" s="1"/>
  <c r="J415" i="6" s="1"/>
  <c r="J416" i="6" s="1"/>
  <c r="J417" i="6" s="1"/>
  <c r="J418" i="6" s="1"/>
  <c r="J419" i="6" s="1"/>
  <c r="J420" i="6" s="1"/>
  <c r="J421" i="6" s="1"/>
  <c r="J422" i="6" s="1"/>
  <c r="J423" i="6" s="1"/>
  <c r="J424" i="6" s="1"/>
  <c r="J425" i="6" s="1"/>
  <c r="J426" i="6" s="1"/>
  <c r="J427" i="6" s="1"/>
  <c r="J428" i="6" s="1"/>
  <c r="J429" i="6" s="1"/>
  <c r="J430" i="6" s="1"/>
  <c r="J431" i="6" s="1"/>
  <c r="J432" i="6" s="1"/>
  <c r="J433" i="6" s="1"/>
  <c r="J434" i="6" s="1"/>
  <c r="J435" i="6" s="1"/>
  <c r="J436" i="6" s="1"/>
  <c r="J437" i="6" s="1"/>
  <c r="J438" i="6" s="1"/>
  <c r="J439" i="6" s="1"/>
  <c r="J440" i="6" s="1"/>
  <c r="J441" i="6" s="1"/>
  <c r="J442" i="6" s="1"/>
  <c r="J443" i="6" s="1"/>
  <c r="J444" i="6" s="1"/>
  <c r="J445" i="6" s="1"/>
  <c r="J446" i="6" s="1"/>
  <c r="J447" i="6" s="1"/>
  <c r="J448" i="6" s="1"/>
  <c r="J449" i="6" s="1"/>
  <c r="J450" i="6" s="1"/>
  <c r="J451" i="6" s="1"/>
  <c r="J452" i="6" s="1"/>
  <c r="J453" i="6" s="1"/>
  <c r="J454" i="6" s="1"/>
  <c r="J455" i="6" s="1"/>
  <c r="J456" i="6" s="1"/>
  <c r="J457" i="6" s="1"/>
  <c r="J458" i="6" s="1"/>
  <c r="J459" i="6" s="1"/>
  <c r="J460" i="6" s="1"/>
  <c r="J461" i="6" s="1"/>
  <c r="J462" i="6" s="1"/>
  <c r="J463" i="6" s="1"/>
  <c r="J464" i="6" s="1"/>
  <c r="J465" i="6" s="1"/>
  <c r="J466" i="6" s="1"/>
  <c r="J467" i="6" s="1"/>
  <c r="J468" i="6" s="1"/>
  <c r="J469" i="6" s="1"/>
  <c r="J470" i="6" s="1"/>
  <c r="J471" i="6" s="1"/>
  <c r="J472" i="6" s="1"/>
  <c r="J473" i="6" s="1"/>
  <c r="J474" i="6" s="1"/>
  <c r="J475" i="6" s="1"/>
  <c r="J476" i="6" s="1"/>
  <c r="J477" i="6" s="1"/>
  <c r="J478" i="6" s="1"/>
  <c r="J479" i="6" s="1"/>
  <c r="J480" i="6" s="1"/>
  <c r="J481" i="6" s="1"/>
  <c r="J482" i="6" s="1"/>
  <c r="J483" i="6" s="1"/>
  <c r="J484" i="6" s="1"/>
  <c r="J485" i="6" s="1"/>
  <c r="J486" i="6" s="1"/>
  <c r="J487" i="6" s="1"/>
  <c r="J488" i="6" s="1"/>
  <c r="J489" i="6" s="1"/>
  <c r="J490" i="6" s="1"/>
  <c r="J491" i="6" s="1"/>
  <c r="J492" i="6" s="1"/>
  <c r="J493" i="6" s="1"/>
  <c r="J494" i="6" s="1"/>
  <c r="J495" i="6" s="1"/>
  <c r="J496" i="6" s="1"/>
  <c r="J497" i="6" s="1"/>
  <c r="J498" i="6" s="1"/>
  <c r="J499" i="6" s="1"/>
  <c r="J500" i="6" s="1"/>
  <c r="J501" i="6" s="1"/>
  <c r="J502" i="6" s="1"/>
  <c r="J503" i="6" s="1"/>
  <c r="J504" i="6" s="1"/>
  <c r="J505" i="6" s="1"/>
  <c r="J506" i="6" s="1"/>
  <c r="J507" i="6" s="1"/>
  <c r="J508" i="6" s="1"/>
  <c r="J509" i="6" s="1"/>
  <c r="J510" i="6" s="1"/>
  <c r="J511" i="6" s="1"/>
  <c r="J512" i="6" s="1"/>
  <c r="J513" i="6" s="1"/>
  <c r="J514" i="6" s="1"/>
  <c r="J515" i="6" s="1"/>
  <c r="J516" i="6" s="1"/>
  <c r="J517" i="6" s="1"/>
  <c r="J518" i="6" s="1"/>
  <c r="J519" i="6" s="1"/>
  <c r="J520" i="6" s="1"/>
  <c r="J521" i="6" s="1"/>
  <c r="J522" i="6" s="1"/>
  <c r="J523" i="6" s="1"/>
  <c r="J524" i="6" s="1"/>
  <c r="J525" i="6" s="1"/>
  <c r="J526" i="6" s="1"/>
  <c r="J527" i="6" s="1"/>
  <c r="J528" i="6" s="1"/>
  <c r="J529" i="6" s="1"/>
  <c r="J530" i="6" s="1"/>
  <c r="J531" i="6" s="1"/>
  <c r="J532" i="6" s="1"/>
  <c r="J533" i="6" s="1"/>
  <c r="J534" i="6" s="1"/>
  <c r="J535" i="6" s="1"/>
  <c r="J536" i="6" s="1"/>
  <c r="J537" i="6" s="1"/>
  <c r="J538" i="6" s="1"/>
  <c r="J539" i="6" s="1"/>
  <c r="J540" i="6" s="1"/>
  <c r="J541" i="6" s="1"/>
  <c r="J542" i="6" s="1"/>
  <c r="J543" i="6" s="1"/>
  <c r="J544" i="6" s="1"/>
  <c r="J545" i="6" s="1"/>
  <c r="J546" i="6" s="1"/>
  <c r="J547" i="6" s="1"/>
  <c r="J548" i="6" s="1"/>
  <c r="J549" i="6" s="1"/>
  <c r="J550" i="6" s="1"/>
  <c r="J551" i="6" s="1"/>
  <c r="J552" i="6" s="1"/>
  <c r="J553" i="6" s="1"/>
  <c r="J554" i="6" s="1"/>
  <c r="J555" i="6" s="1"/>
  <c r="J556" i="6" s="1"/>
  <c r="J557" i="6" s="1"/>
  <c r="J558" i="6" s="1"/>
  <c r="J559" i="6" s="1"/>
  <c r="J560" i="6" s="1"/>
  <c r="J561" i="6" s="1"/>
  <c r="J562" i="6" s="1"/>
  <c r="J563" i="6" s="1"/>
  <c r="J564" i="6" s="1"/>
  <c r="J565" i="6" s="1"/>
  <c r="J566" i="6" s="1"/>
  <c r="J567" i="6" s="1"/>
  <c r="J568" i="6" s="1"/>
  <c r="J569" i="6" s="1"/>
  <c r="J570" i="6" s="1"/>
  <c r="J571" i="6" s="1"/>
  <c r="J572" i="6" s="1"/>
  <c r="J573" i="6" s="1"/>
  <c r="J574" i="6" s="1"/>
  <c r="J575" i="6" s="1"/>
  <c r="J576" i="6" s="1"/>
  <c r="J577" i="6" s="1"/>
  <c r="J578" i="6" s="1"/>
  <c r="J579" i="6" s="1"/>
  <c r="J580" i="6" s="1"/>
  <c r="J581" i="6" s="1"/>
  <c r="J582" i="6" s="1"/>
  <c r="J583" i="6" s="1"/>
  <c r="J584" i="6" s="1"/>
  <c r="J585" i="6" s="1"/>
  <c r="J586" i="6" s="1"/>
  <c r="J587" i="6" s="1"/>
  <c r="J588" i="6" s="1"/>
  <c r="J589" i="6" s="1"/>
  <c r="J590" i="6" s="1"/>
  <c r="J591" i="6" s="1"/>
  <c r="J592" i="6" s="1"/>
  <c r="J593" i="6" s="1"/>
  <c r="J594" i="6" s="1"/>
  <c r="J595" i="6" s="1"/>
  <c r="J596" i="6" s="1"/>
  <c r="J597" i="6" s="1"/>
  <c r="J598" i="6" s="1"/>
  <c r="J599" i="6" s="1"/>
  <c r="J600" i="6" s="1"/>
  <c r="J601" i="6" s="1"/>
  <c r="J602" i="6" s="1"/>
  <c r="J603" i="6" s="1"/>
  <c r="J604" i="6" s="1"/>
  <c r="J605" i="6" s="1"/>
  <c r="J606" i="6" s="1"/>
  <c r="J607" i="6" s="1"/>
  <c r="J608" i="6" s="1"/>
  <c r="J609" i="6" s="1"/>
  <c r="J610" i="6" s="1"/>
  <c r="J611" i="6" s="1"/>
  <c r="J612" i="6" s="1"/>
  <c r="J613" i="6" s="1"/>
  <c r="J614" i="6" s="1"/>
  <c r="J615" i="6" s="1"/>
  <c r="J616" i="6" s="1"/>
  <c r="J617" i="6" s="1"/>
  <c r="J618" i="6" s="1"/>
  <c r="J619" i="6" s="1"/>
  <c r="J620" i="6" s="1"/>
  <c r="J621" i="6" s="1"/>
  <c r="J622" i="6" s="1"/>
  <c r="J67" i="4" l="1"/>
  <c r="J68" i="4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s="1"/>
  <c r="J518" i="4" s="1"/>
  <c r="J519" i="4" s="1"/>
  <c r="J520" i="4" s="1"/>
  <c r="J521" i="4" s="1"/>
  <c r="J522" i="4" s="1"/>
  <c r="J523" i="4" s="1"/>
  <c r="J524" i="4" s="1"/>
  <c r="J525" i="4" s="1"/>
  <c r="J526" i="4" s="1"/>
  <c r="J527" i="4" s="1"/>
  <c r="J528" i="4" s="1"/>
  <c r="J529" i="4" s="1"/>
  <c r="J530" i="4" s="1"/>
  <c r="J531" i="4" s="1"/>
  <c r="J532" i="4" s="1"/>
  <c r="J533" i="4" s="1"/>
  <c r="J534" i="4" s="1"/>
  <c r="J535" i="4" s="1"/>
  <c r="J536" i="4" s="1"/>
  <c r="J537" i="4" s="1"/>
  <c r="J538" i="4" s="1"/>
  <c r="J539" i="4" s="1"/>
  <c r="J623" i="6"/>
  <c r="J624" i="6" s="1"/>
  <c r="J625" i="6" s="1"/>
  <c r="J626" i="6" s="1"/>
  <c r="J627" i="6" s="1"/>
  <c r="J628" i="6" s="1"/>
  <c r="J629" i="6" s="1"/>
  <c r="J630" i="6" s="1"/>
  <c r="J631" i="6" s="1"/>
  <c r="J632" i="6" s="1"/>
  <c r="J633" i="6" s="1"/>
  <c r="J634" i="6" s="1"/>
  <c r="J635" i="6" s="1"/>
  <c r="J636" i="6" s="1"/>
  <c r="J637" i="6" s="1"/>
  <c r="J638" i="6" s="1"/>
  <c r="J639" i="6" s="1"/>
  <c r="J640" i="6" s="1"/>
  <c r="J641" i="6" s="1"/>
  <c r="J642" i="6" s="1"/>
  <c r="J643" i="6" s="1"/>
  <c r="J644" i="6" s="1"/>
  <c r="J645" i="6" s="1"/>
  <c r="J646" i="6" s="1"/>
  <c r="J647" i="6" s="1"/>
  <c r="J648" i="6" s="1"/>
  <c r="J649" i="6" s="1"/>
  <c r="J650" i="6" s="1"/>
  <c r="J651" i="6" s="1"/>
  <c r="J652" i="6" s="1"/>
  <c r="J653" i="6" s="1"/>
  <c r="J654" i="6" s="1"/>
  <c r="J655" i="6" s="1"/>
  <c r="J656" i="6" s="1"/>
  <c r="J657" i="6" s="1"/>
  <c r="J658" i="6" s="1"/>
  <c r="J659" i="6" s="1"/>
  <c r="J660" i="6" s="1"/>
  <c r="J661" i="6" s="1"/>
  <c r="J662" i="6" s="1"/>
  <c r="J663" i="6" s="1"/>
  <c r="J664" i="6" s="1"/>
  <c r="J665" i="6" s="1"/>
  <c r="J666" i="6" s="1"/>
  <c r="J667" i="6" s="1"/>
  <c r="J668" i="6" s="1"/>
  <c r="J669" i="6" s="1"/>
  <c r="J670" i="6" s="1"/>
  <c r="J671" i="6" s="1"/>
  <c r="J672" i="6" s="1"/>
  <c r="J673" i="6" s="1"/>
  <c r="J674" i="6" s="1"/>
  <c r="J675" i="6" s="1"/>
  <c r="J676" i="6" s="1"/>
  <c r="J677" i="6" s="1"/>
  <c r="J678" i="6" s="1"/>
  <c r="J679" i="6" s="1"/>
  <c r="J680" i="6" s="1"/>
  <c r="J681" i="6" s="1"/>
  <c r="J682" i="6" s="1"/>
  <c r="J683" i="6" s="1"/>
  <c r="J684" i="6" s="1"/>
  <c r="J685" i="6" s="1"/>
  <c r="J686" i="6" s="1"/>
  <c r="J687" i="6" s="1"/>
  <c r="J688" i="6" s="1"/>
  <c r="J689" i="6" s="1"/>
  <c r="J690" i="6" s="1"/>
  <c r="J691" i="6" s="1"/>
  <c r="J692" i="6" s="1"/>
  <c r="J693" i="6" s="1"/>
  <c r="J694" i="6" s="1"/>
  <c r="J695" i="6" s="1"/>
  <c r="J696" i="6" s="1"/>
  <c r="J697" i="6" s="1"/>
  <c r="J698" i="6" s="1"/>
  <c r="J699" i="6" s="1"/>
  <c r="J700" i="6" s="1"/>
  <c r="J701" i="6" s="1"/>
  <c r="J702" i="6" s="1"/>
  <c r="J703" i="6" s="1"/>
  <c r="J704" i="6" s="1"/>
  <c r="J705" i="6" s="1"/>
  <c r="J706" i="6" s="1"/>
  <c r="J707" i="6" s="1"/>
  <c r="J708" i="6" s="1"/>
  <c r="J709" i="6" s="1"/>
  <c r="J710" i="6" s="1"/>
  <c r="J711" i="6" s="1"/>
  <c r="J712" i="6" s="1"/>
  <c r="J713" i="6" s="1"/>
  <c r="J714" i="6" s="1"/>
  <c r="J715" i="6" s="1"/>
  <c r="J716" i="6" s="1"/>
  <c r="J717" i="6" s="1"/>
  <c r="J718" i="6" s="1"/>
  <c r="J719" i="6" s="1"/>
  <c r="J720" i="6" s="1"/>
  <c r="J721" i="6" s="1"/>
  <c r="J722" i="6" s="1"/>
  <c r="J723" i="6" s="1"/>
  <c r="J724" i="6" s="1"/>
  <c r="J725" i="6" s="1"/>
  <c r="J726" i="6" s="1"/>
  <c r="J727" i="6" s="1"/>
  <c r="J728" i="6" s="1"/>
  <c r="J729" i="6" s="1"/>
  <c r="J730" i="6" s="1"/>
  <c r="J731" i="6" s="1"/>
  <c r="J732" i="6" s="1"/>
  <c r="J733" i="6" s="1"/>
  <c r="J734" i="6" s="1"/>
  <c r="J735" i="6" s="1"/>
  <c r="J736" i="6" s="1"/>
  <c r="J737" i="6" s="1"/>
  <c r="J738" i="6" s="1"/>
  <c r="J739" i="6" s="1"/>
  <c r="J740" i="6" s="1"/>
  <c r="J741" i="6" s="1"/>
  <c r="J742" i="6" s="1"/>
  <c r="J743" i="6" s="1"/>
  <c r="J744" i="6" s="1"/>
  <c r="J745" i="6" s="1"/>
  <c r="J746" i="6" s="1"/>
  <c r="J747" i="6" s="1"/>
  <c r="J748" i="6" s="1"/>
  <c r="J749" i="6" s="1"/>
  <c r="J750" i="6" s="1"/>
  <c r="J751" i="6" s="1"/>
  <c r="J752" i="6" s="1"/>
  <c r="J753" i="6" s="1"/>
  <c r="J754" i="6" s="1"/>
  <c r="J755" i="6" s="1"/>
  <c r="J756" i="6" s="1"/>
  <c r="J757" i="6" s="1"/>
  <c r="J758" i="6" s="1"/>
  <c r="J759" i="6" s="1"/>
  <c r="J760" i="6" s="1"/>
  <c r="J761" i="6" s="1"/>
  <c r="J762" i="6" s="1"/>
  <c r="J763" i="6" s="1"/>
  <c r="J764" i="6" s="1"/>
  <c r="J765" i="6" s="1"/>
  <c r="J766" i="6" s="1"/>
  <c r="J767" i="6" s="1"/>
  <c r="J768" i="6" s="1"/>
  <c r="J769" i="6" s="1"/>
  <c r="J770" i="6" s="1"/>
  <c r="J771" i="6" s="1"/>
  <c r="J772" i="6" s="1"/>
  <c r="J773" i="6" s="1"/>
  <c r="J774" i="6" s="1"/>
  <c r="J775" i="6" s="1"/>
  <c r="J776" i="6" s="1"/>
  <c r="J777" i="6" s="1"/>
  <c r="J778" i="6" s="1"/>
  <c r="J779" i="6" s="1"/>
  <c r="J780" i="6" s="1"/>
  <c r="J781" i="6" s="1"/>
  <c r="J782" i="6" s="1"/>
  <c r="J783" i="6" s="1"/>
  <c r="J784" i="6" s="1"/>
  <c r="J785" i="6" s="1"/>
  <c r="J786" i="6" s="1"/>
  <c r="J787" i="6" s="1"/>
  <c r="J788" i="6" s="1"/>
  <c r="J789" i="6" s="1"/>
  <c r="J790" i="6" s="1"/>
  <c r="J791" i="6" s="1"/>
  <c r="J792" i="6" s="1"/>
  <c r="J793" i="6" s="1"/>
  <c r="J794" i="6" s="1"/>
  <c r="J795" i="6" s="1"/>
  <c r="J796" i="6" s="1"/>
  <c r="J797" i="6" s="1"/>
  <c r="J798" i="6" s="1"/>
  <c r="J799" i="6" s="1"/>
  <c r="J800" i="6" s="1"/>
  <c r="J801" i="6" s="1"/>
  <c r="J802" i="6" s="1"/>
  <c r="J803" i="6" s="1"/>
  <c r="J804" i="6" s="1"/>
  <c r="J805" i="6" s="1"/>
  <c r="J806" i="6" s="1"/>
  <c r="J807" i="6" s="1"/>
  <c r="J808" i="6" s="1"/>
  <c r="J809" i="6" s="1"/>
  <c r="J810" i="6" s="1"/>
  <c r="J811" i="6" s="1"/>
  <c r="J812" i="6" s="1"/>
  <c r="J813" i="6" s="1"/>
  <c r="J814" i="6" s="1"/>
  <c r="J815" i="6" s="1"/>
  <c r="J816" i="6" s="1"/>
  <c r="J817" i="6" s="1"/>
  <c r="J818" i="6" s="1"/>
  <c r="J819" i="6" s="1"/>
  <c r="J820" i="6" s="1"/>
  <c r="J821" i="6" s="1"/>
  <c r="J822" i="6" s="1"/>
  <c r="J823" i="6" s="1"/>
  <c r="J824" i="6" s="1"/>
  <c r="J825" i="6" s="1"/>
  <c r="J826" i="6" s="1"/>
  <c r="J827" i="6" s="1"/>
  <c r="J828" i="6" s="1"/>
  <c r="J829" i="6" s="1"/>
  <c r="J830" i="6" s="1"/>
  <c r="J831" i="6" s="1"/>
  <c r="J832" i="6" s="1"/>
  <c r="J833" i="6" s="1"/>
  <c r="J834" i="6" s="1"/>
  <c r="J835" i="6" s="1"/>
  <c r="J836" i="6" s="1"/>
  <c r="J837" i="6" s="1"/>
  <c r="J838" i="6" s="1"/>
  <c r="J839" i="6" s="1"/>
  <c r="J840" i="6" s="1"/>
  <c r="J841" i="6" s="1"/>
  <c r="J842" i="6" s="1"/>
  <c r="J843" i="6" s="1"/>
  <c r="J844" i="6" s="1"/>
  <c r="J845" i="6" s="1"/>
  <c r="J846" i="6" s="1"/>
  <c r="J847" i="6" s="1"/>
  <c r="J848" i="6" s="1"/>
  <c r="J849" i="6" s="1"/>
  <c r="J850" i="6" s="1"/>
  <c r="J851" i="6" s="1"/>
  <c r="J852" i="6" s="1"/>
  <c r="J853" i="6" s="1"/>
  <c r="J854" i="6" s="1"/>
  <c r="J855" i="6" s="1"/>
  <c r="J856" i="6" s="1"/>
  <c r="J857" i="6" s="1"/>
  <c r="J858" i="6" s="1"/>
  <c r="J859" i="6" s="1"/>
  <c r="J860" i="6" s="1"/>
  <c r="J861" i="6" s="1"/>
  <c r="J862" i="6" s="1"/>
  <c r="J863" i="6" s="1"/>
  <c r="J864" i="6" s="1"/>
  <c r="J865" i="6" s="1"/>
  <c r="J866" i="6" s="1"/>
  <c r="J867" i="6" s="1"/>
  <c r="J868" i="6" s="1"/>
  <c r="J869" i="6" s="1"/>
  <c r="J870" i="6" s="1"/>
  <c r="J871" i="6" s="1"/>
  <c r="J872" i="6" s="1"/>
  <c r="J873" i="6" s="1"/>
  <c r="J874" i="6" s="1"/>
  <c r="J875" i="6" s="1"/>
  <c r="J876" i="6" s="1"/>
  <c r="J877" i="6" s="1"/>
  <c r="J878" i="6" s="1"/>
  <c r="J879" i="6" s="1"/>
  <c r="J880" i="6" s="1"/>
  <c r="J881" i="6" s="1"/>
  <c r="J882" i="6" s="1"/>
  <c r="J883" i="6" s="1"/>
  <c r="J884" i="6" s="1"/>
  <c r="J885" i="6" s="1"/>
  <c r="J886" i="6" s="1"/>
  <c r="J887" i="6" s="1"/>
  <c r="J888" i="6" s="1"/>
  <c r="J889" i="6" s="1"/>
  <c r="J890" i="6" s="1"/>
  <c r="J891" i="6" s="1"/>
  <c r="J892" i="6" s="1"/>
  <c r="J893" i="6" s="1"/>
  <c r="J894" i="6" s="1"/>
  <c r="J895" i="6" s="1"/>
  <c r="J896" i="6" s="1"/>
  <c r="J897" i="6" s="1"/>
  <c r="J898" i="6" s="1"/>
  <c r="J899" i="6" s="1"/>
  <c r="J900" i="6" s="1"/>
  <c r="J901" i="6" s="1"/>
  <c r="J902" i="6" s="1"/>
  <c r="J903" i="6" s="1"/>
  <c r="J904" i="6" s="1"/>
  <c r="J905" i="6" s="1"/>
  <c r="J906" i="6" s="1"/>
  <c r="J907" i="6" s="1"/>
  <c r="J908" i="6" s="1"/>
  <c r="J909" i="6" s="1"/>
  <c r="J910" i="6" s="1"/>
  <c r="J911" i="6" s="1"/>
  <c r="J912" i="6" s="1"/>
  <c r="J913" i="6" s="1"/>
  <c r="J914" i="6" s="1"/>
  <c r="J915" i="6" s="1"/>
  <c r="J916" i="6" s="1"/>
  <c r="J917" i="6" s="1"/>
  <c r="J918" i="6" s="1"/>
  <c r="J919" i="6" s="1"/>
  <c r="J920" i="6" s="1"/>
  <c r="J921" i="6" s="1"/>
  <c r="J922" i="6" s="1"/>
  <c r="J923" i="6" s="1"/>
  <c r="J924" i="6" s="1"/>
  <c r="J925" i="6" s="1"/>
  <c r="J926" i="6" s="1"/>
  <c r="J927" i="6" s="1"/>
  <c r="J928" i="6" s="1"/>
  <c r="J929" i="6" s="1"/>
  <c r="J930" i="6" s="1"/>
  <c r="J931" i="6" s="1"/>
  <c r="J932" i="6" s="1"/>
  <c r="J933" i="6" s="1"/>
  <c r="J934" i="6" s="1"/>
  <c r="J935" i="6" s="1"/>
  <c r="J936" i="6" s="1"/>
  <c r="J937" i="6" s="1"/>
  <c r="J938" i="6" s="1"/>
  <c r="J939" i="6" s="1"/>
  <c r="J940" i="6" s="1"/>
  <c r="J941" i="6" s="1"/>
  <c r="J942" i="6" s="1"/>
  <c r="J943" i="6" s="1"/>
  <c r="J944" i="6" s="1"/>
  <c r="J945" i="6" s="1"/>
  <c r="J946" i="6" s="1"/>
  <c r="J947" i="6" s="1"/>
  <c r="J948" i="6" s="1"/>
  <c r="J949" i="6" s="1"/>
  <c r="J950" i="6" s="1"/>
  <c r="J951" i="6" s="1"/>
  <c r="J952" i="6" s="1"/>
  <c r="J953" i="6" s="1"/>
  <c r="J954" i="6" s="1"/>
  <c r="J955" i="6" s="1"/>
  <c r="J956" i="6" s="1"/>
  <c r="J957" i="6" s="1"/>
  <c r="J958" i="6" s="1"/>
  <c r="J959" i="6" s="1"/>
  <c r="J960" i="6" s="1"/>
  <c r="J961" i="6" s="1"/>
  <c r="J962" i="6" s="1"/>
  <c r="J963" i="6" s="1"/>
  <c r="J964" i="6" s="1"/>
  <c r="J965" i="6" s="1"/>
  <c r="J966" i="6" s="1"/>
  <c r="J967" i="6" s="1"/>
  <c r="J968" i="6" s="1"/>
  <c r="J969" i="6" s="1"/>
  <c r="J970" i="6" s="1"/>
  <c r="J971" i="6" s="1"/>
  <c r="J972" i="6" s="1"/>
  <c r="J973" i="6" s="1"/>
  <c r="J974" i="6" s="1"/>
  <c r="J975" i="6" s="1"/>
  <c r="J976" i="6" s="1"/>
  <c r="J977" i="6" s="1"/>
  <c r="J978" i="6" s="1"/>
  <c r="J979" i="6" s="1"/>
  <c r="J980" i="6" s="1"/>
  <c r="J981" i="6" s="1"/>
  <c r="J982" i="6" s="1"/>
  <c r="J983" i="6" s="1"/>
  <c r="J984" i="6" s="1"/>
  <c r="J985" i="6" s="1"/>
  <c r="J986" i="6" s="1"/>
  <c r="J987" i="6" s="1"/>
  <c r="J988" i="6" s="1"/>
  <c r="J989" i="6" s="1"/>
  <c r="J990" i="6" s="1"/>
  <c r="J991" i="6" s="1"/>
  <c r="J992" i="6" s="1"/>
  <c r="J993" i="6" s="1"/>
  <c r="J994" i="6" s="1"/>
  <c r="J995" i="6" s="1"/>
  <c r="J996" i="6" s="1"/>
  <c r="J997" i="6" s="1"/>
  <c r="J998" i="6" s="1"/>
  <c r="J999" i="6" s="1"/>
  <c r="J1000" i="6" s="1"/>
  <c r="J1001" i="6" s="1"/>
  <c r="J1002" i="6" s="1"/>
  <c r="J1003" i="6" s="1"/>
  <c r="J1004" i="6" s="1"/>
  <c r="J1005" i="6" s="1"/>
  <c r="J1006" i="6" s="1"/>
  <c r="J1007" i="6" s="1"/>
  <c r="J1008" i="6" s="1"/>
  <c r="J1009" i="6" s="1"/>
  <c r="J1010" i="6" s="1"/>
  <c r="J1011" i="6" s="1"/>
  <c r="J1012" i="6" s="1"/>
  <c r="J1013" i="6" s="1"/>
  <c r="J1014" i="6" s="1"/>
  <c r="J1015" i="6" s="1"/>
  <c r="J1016" i="6" s="1"/>
  <c r="J1017" i="6" s="1"/>
  <c r="J1018" i="6" s="1"/>
  <c r="J1019" i="6" s="1"/>
  <c r="J1020" i="6" s="1"/>
  <c r="J1021" i="6" s="1"/>
  <c r="J1022" i="6" s="1"/>
  <c r="J1023" i="6" s="1"/>
  <c r="J1024" i="6" s="1"/>
  <c r="J1025" i="6" s="1"/>
  <c r="J1026" i="6" s="1"/>
  <c r="J1027" i="6" s="1"/>
  <c r="J1028" i="6" s="1"/>
  <c r="J1029" i="6" s="1"/>
  <c r="J1030" i="6" s="1"/>
  <c r="J1031" i="6" s="1"/>
  <c r="J1032" i="6" s="1"/>
  <c r="J1033" i="6" s="1"/>
  <c r="J1034" i="6" s="1"/>
  <c r="J1035" i="6" s="1"/>
  <c r="J1036" i="6" s="1"/>
  <c r="J1037" i="6" s="1"/>
  <c r="J1038" i="6" s="1"/>
  <c r="J1039" i="6" s="1"/>
  <c r="J1040" i="6" s="1"/>
  <c r="J1041" i="6" s="1"/>
  <c r="J1042" i="6" s="1"/>
  <c r="J1043" i="6" s="1"/>
  <c r="J1044" i="6" s="1"/>
  <c r="J1045" i="6" s="1"/>
  <c r="J1046" i="6" s="1"/>
  <c r="J1047" i="6" s="1"/>
  <c r="J1048" i="6" s="1"/>
  <c r="J1049" i="6" s="1"/>
  <c r="J1050" i="6" s="1"/>
  <c r="J1051" i="6" s="1"/>
  <c r="J1052" i="6" s="1"/>
  <c r="J1053" i="6" s="1"/>
  <c r="J1054" i="6" s="1"/>
  <c r="J1055" i="6" s="1"/>
  <c r="J1056" i="6" s="1"/>
  <c r="J1057" i="6" s="1"/>
  <c r="J1058" i="6" s="1"/>
  <c r="J1059" i="6" s="1"/>
  <c r="J1060" i="6" s="1"/>
  <c r="J1061" i="6" s="1"/>
  <c r="J1062" i="6" s="1"/>
  <c r="J1063" i="6" s="1"/>
  <c r="J1064" i="6" s="1"/>
  <c r="J1065" i="6" s="1"/>
  <c r="J1066" i="6" s="1"/>
  <c r="J1067" i="6" s="1"/>
  <c r="J1068" i="6" s="1"/>
  <c r="J1069" i="6" s="1"/>
  <c r="J1070" i="6" s="1"/>
  <c r="J1071" i="6" s="1"/>
  <c r="J1072" i="6" s="1"/>
  <c r="J1073" i="6" s="1"/>
  <c r="J1074" i="6" s="1"/>
  <c r="J1075" i="6" s="1"/>
  <c r="J1076" i="6" s="1"/>
  <c r="J1077" i="6" s="1"/>
  <c r="J1078" i="6" s="1"/>
  <c r="J1079" i="6" s="1"/>
  <c r="J1080" i="6" s="1"/>
  <c r="J1081" i="6" s="1"/>
  <c r="J1082" i="6" s="1"/>
  <c r="J1083" i="6" s="1"/>
  <c r="J1084" i="6" s="1"/>
  <c r="J1085" i="6" s="1"/>
  <c r="J1086" i="6" s="1"/>
  <c r="J1087" i="6" s="1"/>
  <c r="J1088" i="6" s="1"/>
  <c r="J1089" i="6" s="1"/>
  <c r="J1090" i="6" s="1"/>
  <c r="J1091" i="6" s="1"/>
  <c r="J1092" i="6" s="1"/>
  <c r="J1093" i="6" s="1"/>
  <c r="J1094" i="6" s="1"/>
  <c r="J1095" i="6" s="1"/>
  <c r="J1096" i="6" s="1"/>
  <c r="J1097" i="6" s="1"/>
  <c r="J1098" i="6" s="1"/>
  <c r="J1099" i="6" s="1"/>
  <c r="J1100" i="6" s="1"/>
  <c r="J1101" i="6" s="1"/>
  <c r="J1102" i="6" s="1"/>
  <c r="J1103" i="6" s="1"/>
  <c r="J1104" i="6" s="1"/>
  <c r="J1105" i="6" s="1"/>
  <c r="J1106" i="6" s="1"/>
  <c r="J1107" i="6" s="1"/>
  <c r="J1108" i="6" s="1"/>
  <c r="J1109" i="6" s="1"/>
  <c r="J1110" i="6" s="1"/>
  <c r="J1111" i="6" s="1"/>
  <c r="J1112" i="6" s="1"/>
  <c r="J1113" i="6" s="1"/>
  <c r="J1114" i="6" s="1"/>
  <c r="J1115" i="6" s="1"/>
  <c r="J1116" i="6" s="1"/>
  <c r="J1117" i="6" s="1"/>
  <c r="J1118" i="6" s="1"/>
  <c r="J1119" i="6" s="1"/>
  <c r="J1120" i="6" s="1"/>
  <c r="J1121" i="6" s="1"/>
  <c r="J1122" i="6" s="1"/>
  <c r="J1123" i="6" s="1"/>
  <c r="J1124" i="6" s="1"/>
  <c r="J1125" i="6" s="1"/>
  <c r="J1126" i="6" s="1"/>
  <c r="J1127" i="6" s="1"/>
  <c r="J1128" i="6" s="1"/>
  <c r="J1129" i="6" s="1"/>
  <c r="J1130" i="6" s="1"/>
  <c r="J1131" i="6" s="1"/>
  <c r="J1132" i="6" s="1"/>
  <c r="J1133" i="6" s="1"/>
  <c r="J1134" i="6" s="1"/>
  <c r="J1135" i="6" s="1"/>
  <c r="J1136" i="6" s="1"/>
  <c r="J1137" i="6" s="1"/>
  <c r="J1138" i="6" s="1"/>
  <c r="J1139" i="6" s="1"/>
  <c r="J1140" i="6" s="1"/>
  <c r="J1141" i="6" s="1"/>
  <c r="J1142" i="6" s="1"/>
  <c r="J1143" i="6" s="1"/>
  <c r="J1144" i="6" s="1"/>
  <c r="J1145" i="6" s="1"/>
  <c r="J1146" i="6" s="1"/>
  <c r="J1147" i="6" s="1"/>
  <c r="J1148" i="6" s="1"/>
  <c r="J1149" i="6" s="1"/>
  <c r="J1150" i="6" s="1"/>
  <c r="J1151" i="6" s="1"/>
  <c r="J1152" i="6" s="1"/>
  <c r="J1153" i="6" s="1"/>
  <c r="J1154" i="6" s="1"/>
  <c r="J1155" i="6" s="1"/>
  <c r="J1156" i="6" s="1"/>
  <c r="J1157" i="6" s="1"/>
  <c r="J1158" i="6" s="1"/>
  <c r="J1159" i="6" s="1"/>
  <c r="J1160" i="6" s="1"/>
  <c r="J1161" i="6" s="1"/>
  <c r="J1162" i="6" s="1"/>
  <c r="J1163" i="6" s="1"/>
  <c r="J1164" i="6" s="1"/>
  <c r="J1165" i="6" s="1"/>
  <c r="J1166" i="6" s="1"/>
  <c r="J1167" i="6" s="1"/>
  <c r="J1168" i="6" s="1"/>
  <c r="J1169" i="6" s="1"/>
  <c r="J1170" i="6" s="1"/>
  <c r="J1171" i="6" s="1"/>
  <c r="J1172" i="6" s="1"/>
  <c r="J1173" i="6" s="1"/>
  <c r="J1174" i="6" s="1"/>
  <c r="J1175" i="6" s="1"/>
  <c r="J1176" i="6" s="1"/>
  <c r="J1177" i="6" s="1"/>
  <c r="J1178" i="6" s="1"/>
  <c r="J1179" i="6" s="1"/>
  <c r="J1180" i="6" s="1"/>
  <c r="J1181" i="6" s="1"/>
  <c r="J1182" i="6" s="1"/>
  <c r="J1183" i="6" s="1"/>
  <c r="J1184" i="6" s="1"/>
  <c r="J1185" i="6" s="1"/>
  <c r="J1186" i="6" s="1"/>
  <c r="J1187" i="6" s="1"/>
  <c r="J1188" i="6" s="1"/>
  <c r="J1189" i="6" s="1"/>
  <c r="J1190" i="6" s="1"/>
  <c r="J1191" i="6" s="1"/>
  <c r="J1192" i="6" s="1"/>
  <c r="J1193" i="6" s="1"/>
  <c r="J1194" i="6" s="1"/>
  <c r="J1195" i="6" s="1"/>
  <c r="J1196" i="6" s="1"/>
  <c r="J1197" i="6" s="1"/>
  <c r="J1198" i="6" s="1"/>
  <c r="J1199" i="6" s="1"/>
  <c r="J1200" i="6" s="1"/>
  <c r="J1201" i="6" s="1"/>
  <c r="J1202" i="6" s="1"/>
  <c r="J1203" i="6" s="1"/>
  <c r="J1204" i="6" s="1"/>
  <c r="J1205" i="6" s="1"/>
  <c r="J1206" i="6" s="1"/>
  <c r="J1207" i="6" s="1"/>
  <c r="J1208" i="6" s="1"/>
  <c r="J1209" i="6" s="1"/>
  <c r="J1210" i="6" s="1"/>
  <c r="J1211" i="6" s="1"/>
  <c r="J1212" i="6" s="1"/>
  <c r="J1213" i="6" s="1"/>
  <c r="J1214" i="6" s="1"/>
  <c r="J1215" i="6" s="1"/>
  <c r="J1216" i="6" s="1"/>
  <c r="J1217" i="6" s="1"/>
  <c r="J1218" i="6" s="1"/>
  <c r="J1219" i="6" s="1"/>
  <c r="J1220" i="6" s="1"/>
  <c r="J1221" i="6" s="1"/>
  <c r="J1222" i="6" s="1"/>
  <c r="J1223" i="6" s="1"/>
  <c r="J1224" i="6" s="1"/>
  <c r="J1225" i="6" s="1"/>
  <c r="J1226" i="6" s="1"/>
  <c r="J1227" i="6" s="1"/>
  <c r="J1228" i="6" s="1"/>
  <c r="J1229" i="6" s="1"/>
  <c r="J1230" i="6" s="1"/>
  <c r="J1231" i="6" s="1"/>
  <c r="J1232" i="6" s="1"/>
  <c r="J1233" i="6" s="1"/>
  <c r="J1234" i="6" s="1"/>
  <c r="J1235" i="6" s="1"/>
  <c r="J1236" i="6" s="1"/>
  <c r="J1237" i="6" s="1"/>
  <c r="J1238" i="6" s="1"/>
  <c r="J1239" i="6" s="1"/>
  <c r="J1240" i="6" s="1"/>
  <c r="J1241" i="6" s="1"/>
  <c r="J1242" i="6" s="1"/>
  <c r="J1243" i="6" s="1"/>
  <c r="J1244" i="6" s="1"/>
  <c r="J1245" i="6" s="1"/>
  <c r="J1246" i="6" s="1"/>
  <c r="J1247" i="6" s="1"/>
  <c r="J1248" i="6" s="1"/>
  <c r="J1249" i="6" s="1"/>
  <c r="J1250" i="6" s="1"/>
  <c r="J1251" i="6" s="1"/>
  <c r="J1252" i="6" s="1"/>
  <c r="J1253" i="6" s="1"/>
  <c r="J1254" i="6" s="1"/>
  <c r="J1255" i="6" s="1"/>
  <c r="J1256" i="6" s="1"/>
  <c r="J1257" i="6" s="1"/>
  <c r="J1258" i="6" s="1"/>
  <c r="J1259" i="6" s="1"/>
  <c r="J1260" i="6" s="1"/>
  <c r="J1261" i="6" s="1"/>
  <c r="J1262" i="6" s="1"/>
  <c r="J1263" i="6" s="1"/>
  <c r="J1264" i="6" s="1"/>
  <c r="J1265" i="6" s="1"/>
  <c r="J1266" i="6" s="1"/>
  <c r="J1267" i="6" s="1"/>
  <c r="J1268" i="6" s="1"/>
  <c r="J1269" i="6" s="1"/>
  <c r="J1270" i="6" s="1"/>
  <c r="J1271" i="6" s="1"/>
  <c r="J1272" i="6" s="1"/>
  <c r="J1273" i="6" s="1"/>
  <c r="J1274" i="6" s="1"/>
  <c r="J1275" i="6" s="1"/>
  <c r="J1276" i="6" s="1"/>
  <c r="J1277" i="6" s="1"/>
  <c r="J1278" i="6" s="1"/>
  <c r="J1279" i="6" s="1"/>
  <c r="J1280" i="6" s="1"/>
  <c r="J1281" i="6" s="1"/>
  <c r="J1282" i="6" s="1"/>
  <c r="J1283" i="6" s="1"/>
  <c r="J1284" i="6" s="1"/>
  <c r="J1285" i="6" s="1"/>
  <c r="J1286" i="6" s="1"/>
  <c r="J1287" i="6" s="1"/>
  <c r="J1288" i="6" s="1"/>
  <c r="J1289" i="6" s="1"/>
  <c r="J1290" i="6" s="1"/>
  <c r="J1291" i="6" s="1"/>
  <c r="J1292" i="6" s="1"/>
  <c r="J1293" i="6" s="1"/>
  <c r="J1294" i="6" s="1"/>
  <c r="J1295" i="6" s="1"/>
  <c r="J1296" i="6" s="1"/>
  <c r="J1297" i="6" s="1"/>
  <c r="J1298" i="6" s="1"/>
  <c r="J1299" i="6" s="1"/>
  <c r="J1300" i="6" s="1"/>
  <c r="J1301" i="6" s="1"/>
  <c r="J1302" i="6" s="1"/>
  <c r="J1303" i="6" s="1"/>
  <c r="J1304" i="6" s="1"/>
  <c r="J1305" i="6" s="1"/>
  <c r="J1306" i="6" s="1"/>
  <c r="J1307" i="6" s="1"/>
  <c r="J1308" i="6" s="1"/>
  <c r="J1309" i="6" s="1"/>
  <c r="J1310" i="6" s="1"/>
  <c r="J1311" i="6" s="1"/>
  <c r="J1312" i="6" s="1"/>
  <c r="J1313" i="6" s="1"/>
  <c r="J1314" i="6" s="1"/>
  <c r="J1315" i="6" s="1"/>
  <c r="J1316" i="6" s="1"/>
  <c r="J1317" i="6" s="1"/>
  <c r="J1318" i="6" s="1"/>
  <c r="J1319" i="6" s="1"/>
  <c r="J1320" i="6" s="1"/>
  <c r="J1321" i="6" s="1"/>
  <c r="J1322" i="6" s="1"/>
  <c r="J1323" i="6" s="1"/>
  <c r="J1324" i="6" s="1"/>
  <c r="J1325" i="6" s="1"/>
  <c r="J1326" i="6" s="1"/>
  <c r="J1327" i="6" s="1"/>
  <c r="J1328" i="6" s="1"/>
  <c r="J1329" i="6" s="1"/>
  <c r="J1330" i="6" s="1"/>
  <c r="J1331" i="6" s="1"/>
  <c r="J1332" i="6" s="1"/>
  <c r="J1333" i="6" s="1"/>
  <c r="J1334" i="6" s="1"/>
  <c r="J1335" i="6" s="1"/>
  <c r="J1336" i="6" s="1"/>
  <c r="J1337" i="6" s="1"/>
  <c r="J1338" i="6" s="1"/>
  <c r="J1339" i="6" s="1"/>
  <c r="J1340" i="6" s="1"/>
  <c r="J1341" i="6" s="1"/>
  <c r="J1342" i="6" s="1"/>
  <c r="J1343" i="6" s="1"/>
  <c r="J1344" i="6" s="1"/>
  <c r="J1345" i="6" s="1"/>
  <c r="J1346" i="6" s="1"/>
  <c r="J1347" i="6" s="1"/>
  <c r="J1348" i="6" s="1"/>
  <c r="J1349" i="6" s="1"/>
  <c r="J1350" i="6" s="1"/>
  <c r="J1351" i="6" s="1"/>
  <c r="J1352" i="6" s="1"/>
  <c r="J1353" i="6" s="1"/>
  <c r="J1354" i="6" s="1"/>
  <c r="J1355" i="6" s="1"/>
  <c r="J1356" i="6" s="1"/>
  <c r="J1357" i="6" s="1"/>
  <c r="J1358" i="6" s="1"/>
  <c r="J1359" i="6" s="1"/>
  <c r="J1360" i="6" s="1"/>
  <c r="J1361" i="6" s="1"/>
  <c r="J1362" i="6" s="1"/>
  <c r="J1363" i="6" s="1"/>
  <c r="J1364" i="6" s="1"/>
  <c r="J1365" i="6" s="1"/>
  <c r="J1366" i="6" s="1"/>
  <c r="J1367" i="6" s="1"/>
  <c r="J1368" i="6" s="1"/>
  <c r="J1369" i="6" s="1"/>
  <c r="J1370" i="6" s="1"/>
  <c r="J1371" i="6" s="1"/>
  <c r="J1372" i="6" s="1"/>
  <c r="J1373" i="6" s="1"/>
  <c r="J1374" i="6" s="1"/>
  <c r="J1375" i="6" s="1"/>
  <c r="J1376" i="6" s="1"/>
  <c r="J1377" i="6" s="1"/>
  <c r="J1378" i="6" s="1"/>
  <c r="J1379" i="6" s="1"/>
  <c r="J1380" i="6" s="1"/>
  <c r="J1381" i="6" s="1"/>
  <c r="J1382" i="6" s="1"/>
  <c r="J1383" i="6" s="1"/>
  <c r="J1384" i="6" s="1"/>
  <c r="J1385" i="6" s="1"/>
  <c r="J1386" i="6" s="1"/>
  <c r="J1387" i="6" s="1"/>
  <c r="J1388" i="6" s="1"/>
  <c r="J1389" i="6" s="1"/>
  <c r="J1390" i="6" s="1"/>
  <c r="J1391" i="6" s="1"/>
  <c r="J1392" i="6" s="1"/>
  <c r="J1393" i="6" s="1"/>
  <c r="J1394" i="6" s="1"/>
  <c r="J1395" i="6" s="1"/>
  <c r="J1396" i="6" s="1"/>
  <c r="J1397" i="6" s="1"/>
  <c r="J1398" i="6" s="1"/>
  <c r="J1399" i="6" s="1"/>
  <c r="J1400" i="6" s="1"/>
  <c r="J1401" i="6" s="1"/>
  <c r="J1402" i="6" s="1"/>
  <c r="J1403" i="6" s="1"/>
  <c r="J1404" i="6" s="1"/>
  <c r="J1405" i="6" s="1"/>
  <c r="J1406" i="6" s="1"/>
  <c r="J1407" i="6" s="1"/>
  <c r="J1408" i="6" s="1"/>
  <c r="J1409" i="6" s="1"/>
  <c r="J1410" i="6" s="1"/>
  <c r="J1411" i="6" s="1"/>
  <c r="J1412" i="6" s="1"/>
  <c r="J1413" i="6" s="1"/>
  <c r="J1414" i="6" s="1"/>
  <c r="J1415" i="6" s="1"/>
  <c r="J1416" i="6" s="1"/>
  <c r="J1417" i="6" s="1"/>
  <c r="J1418" i="6" s="1"/>
  <c r="J1419" i="6" s="1"/>
  <c r="J1420" i="6" s="1"/>
  <c r="J1421" i="6" s="1"/>
  <c r="J1422" i="6" s="1"/>
  <c r="J1423" i="6" s="1"/>
  <c r="J1424" i="6" s="1"/>
  <c r="J1425" i="6" s="1"/>
  <c r="J1426" i="6" s="1"/>
  <c r="J1427" i="6" s="1"/>
  <c r="J1428" i="6" s="1"/>
  <c r="J1429" i="6" s="1"/>
  <c r="J1430" i="6" s="1"/>
  <c r="J1431" i="6" s="1"/>
  <c r="J1432" i="6" s="1"/>
  <c r="J1433" i="6" s="1"/>
  <c r="J1434" i="6" s="1"/>
  <c r="J1435" i="6" s="1"/>
  <c r="J1436" i="6" s="1"/>
  <c r="J1437" i="6" s="1"/>
  <c r="J1438" i="6" s="1"/>
  <c r="J1439" i="6" s="1"/>
  <c r="J1440" i="6" s="1"/>
  <c r="J1441" i="6" s="1"/>
  <c r="J1442" i="6" s="1"/>
  <c r="J1443" i="6" s="1"/>
  <c r="J1444" i="6" s="1"/>
  <c r="J1445" i="6" s="1"/>
  <c r="J1446" i="6" s="1"/>
  <c r="J1447" i="6" s="1"/>
  <c r="J1448" i="6" s="1"/>
  <c r="J1449" i="6" s="1"/>
  <c r="J1450" i="6" s="1"/>
  <c r="J1451" i="6" s="1"/>
  <c r="J1452" i="6" s="1"/>
  <c r="J1453" i="6" s="1"/>
  <c r="J1454" i="6" s="1"/>
  <c r="J1455" i="6" s="1"/>
  <c r="J1456" i="6" s="1"/>
  <c r="J1457" i="6" s="1"/>
  <c r="J1458" i="6" s="1"/>
  <c r="J1459" i="6" s="1"/>
  <c r="J1460" i="6" s="1"/>
  <c r="J1461" i="6" s="1"/>
  <c r="J1462" i="6" s="1"/>
  <c r="J1463" i="6" s="1"/>
  <c r="J1464" i="6" s="1"/>
  <c r="J1465" i="6" s="1"/>
  <c r="J1466" i="6" s="1"/>
  <c r="J1467" i="6" s="1"/>
  <c r="J1468" i="6" s="1"/>
  <c r="J1469" i="6" s="1"/>
  <c r="J1470" i="6" s="1"/>
  <c r="J1471" i="6" s="1"/>
  <c r="J1472" i="6" s="1"/>
  <c r="J1473" i="6" s="1"/>
  <c r="J1474" i="6" s="1"/>
  <c r="J1475" i="6" s="1"/>
  <c r="J1476" i="6" s="1"/>
  <c r="J1477" i="6" s="1"/>
  <c r="J1478" i="6" s="1"/>
  <c r="J1479" i="6" s="1"/>
  <c r="J1480" i="6" s="1"/>
  <c r="J1481" i="6" s="1"/>
  <c r="J1482" i="6" s="1"/>
  <c r="J1483" i="6" s="1"/>
  <c r="J1484" i="6" s="1"/>
  <c r="J1485" i="6" s="1"/>
  <c r="J1486" i="6" s="1"/>
  <c r="J1487" i="6" s="1"/>
  <c r="J1488" i="6" s="1"/>
  <c r="J1489" i="6" s="1"/>
  <c r="J1490" i="6" s="1"/>
  <c r="J1491" i="6" s="1"/>
  <c r="J1492" i="6" s="1"/>
  <c r="J1493" i="6" s="1"/>
  <c r="J1494" i="6" s="1"/>
  <c r="J1495" i="6" s="1"/>
  <c r="J1496" i="6" s="1"/>
  <c r="J1497" i="6" s="1"/>
  <c r="J1498" i="6" s="1"/>
  <c r="J1499" i="6" s="1"/>
  <c r="J1500" i="6" s="1"/>
  <c r="J1501" i="6" s="1"/>
  <c r="J1502" i="6" s="1"/>
  <c r="J1503" i="6" s="1"/>
  <c r="J1504" i="6" s="1"/>
  <c r="J1505" i="6" s="1"/>
  <c r="J1506" i="6" s="1"/>
  <c r="J1507" i="6" s="1"/>
  <c r="J1508" i="6" s="1"/>
  <c r="J1509" i="6" s="1"/>
  <c r="J1510" i="6" s="1"/>
  <c r="J1511" i="6" s="1"/>
  <c r="J1512" i="6" s="1"/>
  <c r="J1513" i="6" s="1"/>
  <c r="J1514" i="6" s="1"/>
  <c r="J1515" i="6" s="1"/>
  <c r="J1516" i="6" s="1"/>
  <c r="J1517" i="6" s="1"/>
  <c r="J1518" i="6" s="1"/>
  <c r="J1519" i="6" s="1"/>
  <c r="J1520" i="6" s="1"/>
  <c r="J1521" i="6" s="1"/>
  <c r="J1522" i="6" s="1"/>
  <c r="J1523" i="6" s="1"/>
  <c r="J1524" i="6" s="1"/>
  <c r="J1525" i="6" s="1"/>
  <c r="J1526" i="6" s="1"/>
  <c r="J1527" i="6" s="1"/>
  <c r="J1528" i="6" s="1"/>
  <c r="J1529" i="6" s="1"/>
  <c r="J1530" i="6" s="1"/>
  <c r="J1531" i="6" s="1"/>
  <c r="J1532" i="6" s="1"/>
  <c r="J1533" i="6" s="1"/>
  <c r="J1534" i="6" s="1"/>
  <c r="J1535" i="6" s="1"/>
  <c r="J1536" i="6" s="1"/>
  <c r="J1537" i="6" s="1"/>
  <c r="J1538" i="6" s="1"/>
  <c r="J1539" i="6" s="1"/>
  <c r="J1540" i="6" s="1"/>
  <c r="J1541" i="6" s="1"/>
  <c r="J1542" i="6" s="1"/>
  <c r="J1543" i="6" s="1"/>
  <c r="J1544" i="6" s="1"/>
  <c r="J1545" i="6" s="1"/>
  <c r="J1546" i="6" s="1"/>
  <c r="J1547" i="6" s="1"/>
  <c r="J1548" i="6" s="1"/>
  <c r="J1549" i="6" s="1"/>
  <c r="J1550" i="6" s="1"/>
  <c r="J1551" i="6" s="1"/>
  <c r="J1552" i="6" s="1"/>
  <c r="J1553" i="6" s="1"/>
  <c r="J1554" i="6" s="1"/>
  <c r="J1555" i="6" s="1"/>
  <c r="J1556" i="6" s="1"/>
  <c r="J1557" i="6" s="1"/>
  <c r="J1558" i="6" s="1"/>
  <c r="J1559" i="6" s="1"/>
  <c r="J1560" i="6" s="1"/>
  <c r="J1561" i="6" s="1"/>
  <c r="J1562" i="6" s="1"/>
  <c r="J1563" i="6" s="1"/>
  <c r="J1564" i="6" s="1"/>
  <c r="J1565" i="6" s="1"/>
  <c r="J1566" i="6" s="1"/>
  <c r="J1567" i="6" s="1"/>
  <c r="J1568" i="6" s="1"/>
  <c r="J1569" i="6" s="1"/>
  <c r="J1570" i="6" s="1"/>
  <c r="J1571" i="6" s="1"/>
  <c r="J1572" i="6" s="1"/>
  <c r="J1573" i="6" s="1"/>
  <c r="J1574" i="6" s="1"/>
  <c r="J1575" i="6" s="1"/>
  <c r="J1576" i="6" s="1"/>
  <c r="J1577" i="6" s="1"/>
  <c r="J1578" i="6" s="1"/>
  <c r="J1579" i="6" s="1"/>
  <c r="J1580" i="6" s="1"/>
  <c r="J1581" i="6" s="1"/>
  <c r="J1582" i="6" s="1"/>
  <c r="J1583" i="6" s="1"/>
  <c r="J1584" i="6" s="1"/>
  <c r="J1585" i="6" s="1"/>
  <c r="J1586" i="6" s="1"/>
  <c r="J1587" i="6" s="1"/>
  <c r="J1588" i="6" s="1"/>
  <c r="J1589" i="6" s="1"/>
  <c r="J1590" i="6" s="1"/>
  <c r="J1591" i="6" s="1"/>
  <c r="J1592" i="6" s="1"/>
  <c r="J1593" i="6" s="1"/>
  <c r="J1594" i="6" s="1"/>
  <c r="J1595" i="6" s="1"/>
  <c r="J1596" i="6" s="1"/>
  <c r="J1597" i="6" s="1"/>
  <c r="J1598" i="6" s="1"/>
  <c r="J1599" i="6" s="1"/>
  <c r="J1600" i="6" s="1"/>
  <c r="J1601" i="6" s="1"/>
  <c r="J1602" i="6" s="1"/>
  <c r="J1603" i="6" s="1"/>
  <c r="J1604" i="6" s="1"/>
  <c r="J1605" i="6" s="1"/>
  <c r="J1606" i="6" s="1"/>
  <c r="J1607" i="6" s="1"/>
  <c r="J1608" i="6" s="1"/>
  <c r="J1609" i="6" s="1"/>
  <c r="J1610" i="6" s="1"/>
  <c r="J1611" i="6" s="1"/>
  <c r="J1612" i="6" s="1"/>
  <c r="J1613" i="6" s="1"/>
  <c r="J1614" i="6" s="1"/>
  <c r="J1615" i="6" s="1"/>
  <c r="J1616" i="6" s="1"/>
  <c r="J1617" i="6" s="1"/>
  <c r="J1618" i="6" s="1"/>
  <c r="J1619" i="6" s="1"/>
  <c r="J1620" i="6" s="1"/>
  <c r="J1621" i="6" s="1"/>
  <c r="J1622" i="6" s="1"/>
  <c r="J1623" i="6" s="1"/>
  <c r="J1624" i="6" s="1"/>
  <c r="J1625" i="6" s="1"/>
  <c r="J1626" i="6" s="1"/>
  <c r="J1627" i="6" s="1"/>
  <c r="J1628" i="6" s="1"/>
  <c r="J1629" i="6" s="1"/>
  <c r="J1630" i="6" s="1"/>
  <c r="J1631" i="6" s="1"/>
  <c r="J1632" i="6" s="1"/>
  <c r="J1633" i="6" s="1"/>
  <c r="J1634" i="6" s="1"/>
  <c r="J1635" i="6" s="1"/>
  <c r="J1636" i="6" s="1"/>
  <c r="J1637" i="6" s="1"/>
  <c r="J1638" i="6" s="1"/>
  <c r="J1639" i="6" s="1"/>
  <c r="J1640" i="6" s="1"/>
  <c r="J1641" i="6" s="1"/>
  <c r="J1642" i="6" s="1"/>
  <c r="J1643" i="6" s="1"/>
  <c r="J1644" i="6" s="1"/>
  <c r="J1645" i="6" s="1"/>
  <c r="J1646" i="6" s="1"/>
  <c r="J1647" i="6" s="1"/>
  <c r="J1648" i="6" s="1"/>
  <c r="J1649" i="6" s="1"/>
  <c r="J1650" i="6" s="1"/>
  <c r="J1651" i="6" s="1"/>
  <c r="J1652" i="6" s="1"/>
  <c r="J1653" i="6" s="1"/>
  <c r="J1654" i="6" s="1"/>
  <c r="J1655" i="6" s="1"/>
  <c r="J1656" i="6" s="1"/>
  <c r="J1657" i="6" s="1"/>
  <c r="J1658" i="6" s="1"/>
  <c r="J1659" i="6" s="1"/>
  <c r="J1660" i="6" s="1"/>
  <c r="J1661" i="6" s="1"/>
  <c r="J1662" i="6" s="1"/>
  <c r="J1663" i="6" s="1"/>
  <c r="J1664" i="6" s="1"/>
  <c r="J1665" i="6" s="1"/>
  <c r="J1666" i="6" s="1"/>
  <c r="J1667" i="6" s="1"/>
  <c r="J1668" i="6" s="1"/>
  <c r="J1669" i="6" s="1"/>
  <c r="J1670" i="6" s="1"/>
  <c r="J1671" i="6" s="1"/>
  <c r="J1672" i="6" s="1"/>
  <c r="J1673" i="6" s="1"/>
  <c r="J1674" i="6" s="1"/>
  <c r="J1675" i="6" s="1"/>
  <c r="J1676" i="6" s="1"/>
  <c r="J1677" i="6" s="1"/>
  <c r="J1678" i="6" s="1"/>
  <c r="J1679" i="6" s="1"/>
  <c r="J1680" i="6" s="1"/>
  <c r="J1681" i="6" s="1"/>
  <c r="J1682" i="6" s="1"/>
  <c r="J1683" i="6" s="1"/>
  <c r="J1684" i="6" s="1"/>
  <c r="J1685" i="6" s="1"/>
  <c r="J1686" i="6" s="1"/>
  <c r="J1687" i="6" s="1"/>
  <c r="J1688" i="6" s="1"/>
  <c r="J1689" i="6" s="1"/>
  <c r="J1690" i="6" s="1"/>
  <c r="J1691" i="6" s="1"/>
  <c r="J1692" i="6" s="1"/>
  <c r="J1693" i="6" s="1"/>
  <c r="J1694" i="6" s="1"/>
  <c r="J1695" i="6" s="1"/>
  <c r="J1696" i="6" s="1"/>
  <c r="J1697" i="6" s="1"/>
  <c r="J1698" i="6" s="1"/>
  <c r="J1699" i="6" s="1"/>
  <c r="J1700" i="6" s="1"/>
  <c r="J1701" i="6" s="1"/>
  <c r="J1702" i="6" s="1"/>
  <c r="J1703" i="6" s="1"/>
  <c r="J1704" i="6" s="1"/>
  <c r="J1705" i="6" s="1"/>
  <c r="J1706" i="6" s="1"/>
  <c r="J1707" i="6" s="1"/>
  <c r="J1708" i="6" s="1"/>
  <c r="J1709" i="6" s="1"/>
  <c r="J1710" i="6" s="1"/>
  <c r="J1711" i="6" s="1"/>
  <c r="J1712" i="6" s="1"/>
  <c r="J1713" i="6" s="1"/>
  <c r="J1714" i="6" s="1"/>
  <c r="J1715" i="6" s="1"/>
  <c r="J1716" i="6" s="1"/>
  <c r="J1717" i="6" s="1"/>
  <c r="J1718" i="6" s="1"/>
  <c r="J1719" i="6" s="1"/>
  <c r="J1720" i="6" s="1"/>
  <c r="J1721" i="6" s="1"/>
  <c r="J1722" i="6" s="1"/>
  <c r="J1723" i="6" s="1"/>
  <c r="J1724" i="6" s="1"/>
  <c r="J1725" i="6" s="1"/>
  <c r="J1726" i="6" s="1"/>
  <c r="J1727" i="6" s="1"/>
  <c r="J1728" i="6" s="1"/>
  <c r="J1729" i="6" s="1"/>
  <c r="J1730" i="6" s="1"/>
  <c r="J1731" i="6" s="1"/>
  <c r="J1732" i="6" s="1"/>
  <c r="J1733" i="6" s="1"/>
  <c r="J1734" i="6" s="1"/>
  <c r="J1735" i="6" s="1"/>
  <c r="J1736" i="6" s="1"/>
  <c r="J1737" i="6" s="1"/>
  <c r="J1738" i="6" s="1"/>
  <c r="J1739" i="6" s="1"/>
  <c r="J1740" i="6" s="1"/>
  <c r="J1741" i="6" s="1"/>
  <c r="J1742" i="6" s="1"/>
  <c r="J1743" i="6" s="1"/>
  <c r="J1744" i="6" s="1"/>
  <c r="J1745" i="6" s="1"/>
  <c r="J1746" i="6" s="1"/>
  <c r="J1747" i="6" s="1"/>
  <c r="J1748" i="6" s="1"/>
  <c r="J1749" i="6" s="1"/>
  <c r="J1750" i="6" s="1"/>
  <c r="J1751" i="6" s="1"/>
  <c r="J1752" i="6" s="1"/>
  <c r="J1753" i="6" s="1"/>
  <c r="J1754" i="6" s="1"/>
  <c r="J1755" i="6" s="1"/>
  <c r="J1756" i="6" s="1"/>
  <c r="J1757" i="6" s="1"/>
  <c r="J1758" i="6" s="1"/>
  <c r="J1759" i="6" s="1"/>
  <c r="J1760" i="6" s="1"/>
  <c r="J1761" i="6" s="1"/>
  <c r="J1762" i="6" s="1"/>
  <c r="J1763" i="6" s="1"/>
  <c r="J1764" i="6" s="1"/>
  <c r="J1765" i="6" s="1"/>
  <c r="J1766" i="6" s="1"/>
  <c r="J1767" i="6" s="1"/>
  <c r="J1768" i="6" s="1"/>
  <c r="J1769" i="6" s="1"/>
  <c r="J1770" i="6" s="1"/>
  <c r="J1771" i="6" s="1"/>
  <c r="J1772" i="6" s="1"/>
  <c r="J1773" i="6" s="1"/>
  <c r="J1774" i="6" s="1"/>
  <c r="J1775" i="6" s="1"/>
  <c r="J1776" i="6" s="1"/>
  <c r="J1777" i="6" s="1"/>
  <c r="J1778" i="6" s="1"/>
  <c r="J1779" i="6" s="1"/>
  <c r="J1780" i="6" s="1"/>
  <c r="J1781" i="6" s="1"/>
  <c r="J1782" i="6" s="1"/>
  <c r="J1783" i="6" s="1"/>
  <c r="J1784" i="6" s="1"/>
  <c r="J1785" i="6" s="1"/>
  <c r="J1786" i="6" s="1"/>
  <c r="J1787" i="6" s="1"/>
  <c r="J1788" i="6" s="1"/>
  <c r="J1789" i="6" s="1"/>
  <c r="J1790" i="6" s="1"/>
  <c r="J1791" i="6" s="1"/>
  <c r="J1792" i="6" s="1"/>
  <c r="J1793" i="6" s="1"/>
  <c r="J1794" i="6" s="1"/>
  <c r="J1795" i="6" s="1"/>
  <c r="J1796" i="6" s="1"/>
  <c r="J1797" i="6" s="1"/>
  <c r="J1798" i="6" s="1"/>
  <c r="J1799" i="6" s="1"/>
  <c r="J1800" i="6" s="1"/>
  <c r="J1801" i="6" s="1"/>
  <c r="J1802" i="6" s="1"/>
  <c r="J1803" i="6" s="1"/>
  <c r="J1804" i="6" s="1"/>
  <c r="J1805" i="6" s="1"/>
  <c r="J1806" i="6" s="1"/>
  <c r="J1807" i="6" s="1"/>
  <c r="J1808" i="6" s="1"/>
  <c r="J1809" i="6" s="1"/>
  <c r="J1810" i="6" s="1"/>
  <c r="J1811" i="6" s="1"/>
  <c r="J1812" i="6" s="1"/>
  <c r="J1813" i="6" s="1"/>
  <c r="J1814" i="6" s="1"/>
  <c r="J1815" i="6" s="1"/>
  <c r="J1816" i="6" s="1"/>
  <c r="J1817" i="6" s="1"/>
  <c r="J1818" i="6" s="1"/>
  <c r="J1819" i="6" s="1"/>
  <c r="J1820" i="6" s="1"/>
  <c r="J1821" i="6" s="1"/>
  <c r="J1822" i="6" s="1"/>
  <c r="J1823" i="6" s="1"/>
  <c r="J1824" i="6" s="1"/>
  <c r="J1825" i="6" s="1"/>
  <c r="J1826" i="6" s="1"/>
  <c r="J1827" i="6" s="1"/>
  <c r="J1828" i="6" s="1"/>
  <c r="J1829" i="6" s="1"/>
  <c r="J1830" i="6" s="1"/>
  <c r="J1831" i="6" s="1"/>
  <c r="J1832" i="6" s="1"/>
  <c r="J1833" i="6" s="1"/>
  <c r="J1834" i="6" s="1"/>
  <c r="J1835" i="6" l="1"/>
  <c r="J1836" i="6" s="1"/>
  <c r="J1837" i="6" s="1"/>
  <c r="J1838" i="6" s="1"/>
  <c r="J1839" i="6" s="1"/>
  <c r="J1840" i="6" s="1"/>
  <c r="J1841" i="6" s="1"/>
  <c r="J1842" i="6" s="1"/>
  <c r="J1843" i="6" s="1"/>
  <c r="J1844" i="6" s="1"/>
  <c r="J1845" i="6" s="1"/>
  <c r="J1846" i="6" s="1"/>
  <c r="J1847" i="6" s="1"/>
  <c r="J1848" i="6" s="1"/>
  <c r="J1849" i="6" s="1"/>
  <c r="J1850" i="6" s="1"/>
  <c r="J1851" i="6" s="1"/>
  <c r="J1852" i="6" s="1"/>
  <c r="J1853" i="6" s="1"/>
  <c r="J1854" i="6" s="1"/>
  <c r="J1855" i="6" s="1"/>
  <c r="J1856" i="6" s="1"/>
  <c r="J1857" i="6" s="1"/>
  <c r="J1858" i="6" l="1"/>
  <c r="J1859" i="6" s="1"/>
  <c r="J1860" i="6" s="1"/>
  <c r="J1861" i="6" s="1"/>
  <c r="J1862" i="6" s="1"/>
  <c r="J1863" i="6" s="1"/>
  <c r="J1864" i="6" s="1"/>
  <c r="J1865" i="6" s="1"/>
  <c r="J1866" i="6" s="1"/>
  <c r="J1867" i="6" s="1"/>
  <c r="J1868" i="6" s="1"/>
  <c r="J1869" i="6" s="1"/>
  <c r="J1870" i="6" s="1"/>
  <c r="J1871" i="6" s="1"/>
  <c r="J1872" i="6" s="1"/>
  <c r="J1873" i="6" s="1"/>
  <c r="J1874" i="6" s="1"/>
  <c r="J1875" i="6" s="1"/>
  <c r="J1876" i="6" s="1"/>
  <c r="J1877" i="6" s="1"/>
  <c r="J1878" i="6" s="1"/>
  <c r="J1879" i="6" s="1"/>
  <c r="J1880" i="6" s="1"/>
  <c r="J1881" i="6" s="1"/>
  <c r="J1882" i="6" s="1"/>
  <c r="J1883" i="6" s="1"/>
  <c r="J1884" i="6" s="1"/>
  <c r="J1885" i="6" s="1"/>
  <c r="J1886" i="6" s="1"/>
  <c r="J1887" i="6" s="1"/>
  <c r="J1888" i="6" s="1"/>
  <c r="J1889" i="6" s="1"/>
  <c r="J1890" i="6" s="1"/>
  <c r="J1891" i="6" s="1"/>
  <c r="J1892" i="6" s="1"/>
  <c r="J1893" i="6" s="1"/>
  <c r="J1894" i="6" s="1"/>
  <c r="J1895" i="6" s="1"/>
  <c r="J1896" i="6" s="1"/>
  <c r="J1897" i="6" s="1"/>
  <c r="J1898" i="6" s="1"/>
  <c r="J1899" i="6" s="1"/>
  <c r="J1900" i="6" s="1"/>
  <c r="J1901" i="6" s="1"/>
  <c r="J1902" i="6" s="1"/>
  <c r="J1903" i="6" s="1"/>
  <c r="J1904" i="6" s="1"/>
  <c r="J1905" i="6" s="1"/>
  <c r="J1906" i="6" s="1"/>
  <c r="J1907" i="6" s="1"/>
  <c r="J1908" i="6" s="1"/>
  <c r="J1909" i="6" l="1"/>
  <c r="J1910" i="6" l="1"/>
  <c r="J1911" i="6" s="1"/>
  <c r="J1912" i="6" s="1"/>
  <c r="J1913" i="6" s="1"/>
  <c r="J1914" i="6" s="1"/>
  <c r="J1915" i="6" s="1"/>
  <c r="J1916" i="6" s="1"/>
  <c r="J1917" i="6" s="1"/>
  <c r="J1918" i="6" s="1"/>
  <c r="J1919" i="6" s="1"/>
  <c r="J1920" i="6" s="1"/>
  <c r="J1921" i="6" s="1"/>
  <c r="J1922" i="6" s="1"/>
  <c r="J1923" i="6" s="1"/>
  <c r="J1924" i="6" s="1"/>
  <c r="J1925" i="6" s="1"/>
  <c r="J1926" i="6" s="1"/>
  <c r="J1927" i="6" s="1"/>
  <c r="J1928" i="6" s="1"/>
  <c r="J1929" i="6" s="1"/>
  <c r="J1930" i="6" s="1"/>
  <c r="J1931" i="6" s="1"/>
  <c r="J1932" i="6" s="1"/>
  <c r="J1933" i="6" s="1"/>
  <c r="J1934" i="6" s="1"/>
  <c r="J1935" i="6" s="1"/>
  <c r="J1936" i="6" s="1"/>
  <c r="J1937" i="6" s="1"/>
  <c r="J1938" i="6" s="1"/>
  <c r="J1939" i="6" s="1"/>
  <c r="J1940" i="6" s="1"/>
  <c r="J1941" i="6" s="1"/>
  <c r="J1942" i="6" s="1"/>
  <c r="J1943" i="6" s="1"/>
  <c r="J1944" i="6" s="1"/>
  <c r="J1945" i="6" s="1"/>
  <c r="J1946" i="6" s="1"/>
  <c r="J1947" i="6" s="1"/>
  <c r="J1948" i="6" s="1"/>
  <c r="J1949" i="6" s="1"/>
  <c r="J1950" i="6" s="1"/>
  <c r="J1951" i="6" s="1"/>
  <c r="J1952" i="6" s="1"/>
  <c r="J1953" i="6" s="1"/>
  <c r="J1954" i="6" s="1"/>
  <c r="J1955" i="6" s="1"/>
  <c r="J1956" i="6" s="1"/>
  <c r="J1957" i="6" s="1"/>
  <c r="J1958" i="6" s="1"/>
  <c r="J1959" i="6" s="1"/>
  <c r="J1960" i="6" s="1"/>
  <c r="J1961" i="6" s="1"/>
  <c r="J1962" i="6" s="1"/>
  <c r="J1963" i="6" s="1"/>
  <c r="J1964" i="6" s="1"/>
  <c r="J1965" i="6" s="1"/>
  <c r="J1966" i="6" s="1"/>
  <c r="J1967" i="6" s="1"/>
  <c r="J1968" i="6" s="1"/>
  <c r="J1969" i="6" s="1"/>
  <c r="J1970" i="6" s="1"/>
  <c r="J1971" i="6" s="1"/>
  <c r="J1972" i="6" s="1"/>
  <c r="J1973" i="6" s="1"/>
  <c r="J1974" i="6" s="1"/>
  <c r="J1975" i="6" s="1"/>
  <c r="J1976" i="6" s="1"/>
  <c r="J1977" i="6" s="1"/>
  <c r="J1978" i="6" s="1"/>
  <c r="J1979" i="6" s="1"/>
  <c r="J1980" i="6" s="1"/>
  <c r="J1981" i="6" s="1"/>
  <c r="J1982" i="6" s="1"/>
  <c r="J1983" i="6" s="1"/>
  <c r="J1984" i="6" s="1"/>
  <c r="J1985" i="6" s="1"/>
  <c r="J1986" i="6" s="1"/>
  <c r="J1987" i="6" s="1"/>
  <c r="J1988" i="6" s="1"/>
  <c r="J1989" i="6" s="1"/>
  <c r="J1990" i="6" s="1"/>
  <c r="J1991" i="6" s="1"/>
  <c r="J1992" i="6" s="1"/>
  <c r="J1993" i="6" s="1"/>
  <c r="J1994" i="6" s="1"/>
  <c r="J1995" i="6" s="1"/>
  <c r="J1996" i="6" s="1"/>
  <c r="J1997" i="6" s="1"/>
  <c r="J1998" i="6" s="1"/>
  <c r="J1999" i="6" s="1"/>
  <c r="J2000" i="6" s="1"/>
  <c r="J2001" i="6" s="1"/>
  <c r="J2002" i="6" s="1"/>
  <c r="J2003" i="6" s="1"/>
  <c r="J2004" i="6" s="1"/>
  <c r="J2005" i="6" s="1"/>
  <c r="J2006" i="6" s="1"/>
  <c r="J2007" i="6" s="1"/>
  <c r="J2008" i="6" s="1"/>
  <c r="J2009" i="6" s="1"/>
  <c r="J2010" i="6" s="1"/>
  <c r="J2011" i="6" s="1"/>
  <c r="J2012" i="6" s="1"/>
  <c r="J2013" i="6" s="1"/>
  <c r="J2014" i="6" s="1"/>
  <c r="J2015" i="6" s="1"/>
  <c r="J2016" i="6" s="1"/>
  <c r="J2017" i="6" s="1"/>
  <c r="J2018" i="6" s="1"/>
  <c r="J2019" i="6" s="1"/>
  <c r="J2020" i="6" s="1"/>
  <c r="J2021" i="6" s="1"/>
  <c r="J2022" i="6" s="1"/>
  <c r="J2023" i="6" s="1"/>
  <c r="J2024" i="6" s="1"/>
  <c r="J2025" i="6" s="1"/>
  <c r="J2026" i="6" s="1"/>
  <c r="J2027" i="6" s="1"/>
  <c r="J2028" i="6" s="1"/>
  <c r="J2029" i="6" s="1"/>
  <c r="J2030" i="6" s="1"/>
  <c r="J2031" i="6" s="1"/>
  <c r="J2032" i="6" s="1"/>
  <c r="J2033" i="6" s="1"/>
  <c r="J2034" i="6" s="1"/>
  <c r="J2035" i="6" s="1"/>
  <c r="J2036" i="6" s="1"/>
  <c r="J2037" i="6" s="1"/>
  <c r="J2038" i="6" s="1"/>
  <c r="J2039" i="6" s="1"/>
  <c r="J2040" i="6" s="1"/>
  <c r="J2041" i="6" s="1"/>
  <c r="J2042" i="6" s="1"/>
  <c r="J2043" i="6" s="1"/>
  <c r="J2044" i="6" s="1"/>
  <c r="J2045" i="6" s="1"/>
  <c r="J2046" i="6" s="1"/>
  <c r="J2047" i="6" s="1"/>
  <c r="J2048" i="6" s="1"/>
  <c r="J2049" i="6" s="1"/>
  <c r="J2050" i="6" s="1"/>
  <c r="J2051" i="6" s="1"/>
  <c r="J2052" i="6" s="1"/>
  <c r="J2053" i="6" s="1"/>
  <c r="J2054" i="6" s="1"/>
  <c r="J2055" i="6" s="1"/>
  <c r="J2056" i="6" s="1"/>
  <c r="J2057" i="6" s="1"/>
  <c r="J2058" i="6" s="1"/>
  <c r="J2059" i="6" s="1"/>
  <c r="J2060" i="6" s="1"/>
  <c r="J2061" i="6" s="1"/>
  <c r="J2062" i="6" s="1"/>
  <c r="J2063" i="6" s="1"/>
  <c r="J2064" i="6" s="1"/>
  <c r="J2065" i="6" s="1"/>
  <c r="J2066" i="6" s="1"/>
  <c r="J2067" i="6" s="1"/>
  <c r="J2068" i="6" s="1"/>
  <c r="J2069" i="6" s="1"/>
  <c r="J2070" i="6" s="1"/>
  <c r="J2071" i="6" s="1"/>
  <c r="J2072" i="6" s="1"/>
  <c r="J2073" i="6" s="1"/>
  <c r="J2074" i="6" s="1"/>
  <c r="J2075" i="6" s="1"/>
  <c r="J2076" i="6" s="1"/>
  <c r="J2077" i="6" s="1"/>
  <c r="J2078" i="6" s="1"/>
  <c r="J2079" i="6" s="1"/>
  <c r="J2080" i="6" s="1"/>
  <c r="J2081" i="6" s="1"/>
  <c r="J2082" i="6" s="1"/>
  <c r="J2083" i="6" s="1"/>
  <c r="J2084" i="6" s="1"/>
  <c r="J2085" i="6" s="1"/>
  <c r="J2086" i="6" s="1"/>
  <c r="J2087" i="6" s="1"/>
  <c r="J2088" i="6" s="1"/>
  <c r="J2089" i="6" s="1"/>
  <c r="J2090" i="6" s="1"/>
  <c r="J2091" i="6" s="1"/>
  <c r="J2092" i="6" s="1"/>
  <c r="J2093" i="6" s="1"/>
  <c r="J2094" i="6" s="1"/>
  <c r="J2095" i="6" s="1"/>
  <c r="J2096" i="6" s="1"/>
  <c r="J2097" i="6" s="1"/>
  <c r="J2098" i="6" s="1"/>
  <c r="J2099" i="6" s="1"/>
  <c r="J2100" i="6" s="1"/>
  <c r="J2101" i="6" s="1"/>
  <c r="J2102" i="6" s="1"/>
  <c r="J2103" i="6" s="1"/>
  <c r="J2104" i="6" s="1"/>
  <c r="J2105" i="6" s="1"/>
  <c r="J2106" i="6" s="1"/>
  <c r="J2107" i="6" s="1"/>
  <c r="J2108" i="6" s="1"/>
  <c r="J2109" i="6" s="1"/>
  <c r="J2110" i="6" s="1"/>
  <c r="J2111" i="6" s="1"/>
  <c r="J2112" i="6" s="1"/>
  <c r="J2113" i="6" s="1"/>
  <c r="J2114" i="6" s="1"/>
  <c r="J2115" i="6" s="1"/>
  <c r="J2116" i="6" s="1"/>
  <c r="J2117" i="6" s="1"/>
  <c r="J2118" i="6" s="1"/>
  <c r="J2119" i="6" s="1"/>
  <c r="J2120" i="6" s="1"/>
  <c r="J2121" i="6" s="1"/>
  <c r="J2122" i="6" s="1"/>
  <c r="J2123" i="6" s="1"/>
  <c r="J2124" i="6" s="1"/>
  <c r="J2125" i="6" s="1"/>
  <c r="J2126" i="6" s="1"/>
  <c r="J2127" i="6" s="1"/>
  <c r="J2128" i="6" s="1"/>
  <c r="J2129" i="6" s="1"/>
  <c r="J2130" i="6" s="1"/>
  <c r="J2131" i="6" s="1"/>
  <c r="J2132" i="6" s="1"/>
  <c r="J2133" i="6" s="1"/>
  <c r="J2134" i="6" s="1"/>
  <c r="J2135" i="6" s="1"/>
  <c r="J2136" i="6" s="1"/>
  <c r="J2137" i="6" s="1"/>
  <c r="J2138" i="6" s="1"/>
  <c r="J2139" i="6" s="1"/>
  <c r="J2140" i="6" s="1"/>
  <c r="J2141" i="6" s="1"/>
  <c r="J2142" i="6" s="1"/>
  <c r="J2143" i="6" s="1"/>
  <c r="J2144" i="6" s="1"/>
  <c r="J2145" i="6" s="1"/>
  <c r="J2146" i="6" s="1"/>
  <c r="J2147" i="6" s="1"/>
  <c r="J2148" i="6" s="1"/>
  <c r="J2149" i="6" s="1"/>
  <c r="J2150" i="6" s="1"/>
  <c r="J2151" i="6" s="1"/>
  <c r="J2152" i="6" s="1"/>
  <c r="J2153" i="6" s="1"/>
  <c r="J2154" i="6" s="1"/>
  <c r="J2155" i="6" s="1"/>
  <c r="J2156" i="6" s="1"/>
  <c r="J2157" i="6" s="1"/>
  <c r="J2158" i="6" s="1"/>
  <c r="J2159" i="6" s="1"/>
  <c r="J2160" i="6" s="1"/>
  <c r="J2161" i="6" s="1"/>
  <c r="J2162" i="6" s="1"/>
  <c r="J2163" i="6" s="1"/>
  <c r="J2164" i="6" s="1"/>
  <c r="J2165" i="6" s="1"/>
  <c r="J2166" i="6" s="1"/>
  <c r="J2167" i="6" s="1"/>
  <c r="J2168" i="6" s="1"/>
  <c r="J2169" i="6" s="1"/>
  <c r="J2170" i="6" s="1"/>
  <c r="J2171" i="6" s="1"/>
  <c r="J2172" i="6" s="1"/>
  <c r="J2173" i="6" s="1"/>
  <c r="J2174" i="6" s="1"/>
  <c r="J2175" i="6" s="1"/>
  <c r="J2176" i="6" s="1"/>
  <c r="J2177" i="6" s="1"/>
  <c r="J2178" i="6" s="1"/>
  <c r="J2179" i="6" s="1"/>
  <c r="J2180" i="6" s="1"/>
  <c r="J2181" i="6" s="1"/>
  <c r="J2182" i="6" s="1"/>
  <c r="J2183" i="6" s="1"/>
  <c r="J2184" i="6" s="1"/>
  <c r="J2185" i="6" s="1"/>
  <c r="J2186" i="6" s="1"/>
  <c r="J2187" i="6" s="1"/>
  <c r="J2188" i="6" s="1"/>
  <c r="J2189" i="6" s="1"/>
  <c r="J2190" i="6" s="1"/>
  <c r="J2191" i="6" s="1"/>
  <c r="J2192" i="6" s="1"/>
  <c r="J2193" i="6" s="1"/>
  <c r="J2194" i="6" s="1"/>
  <c r="J2195" i="6" s="1"/>
  <c r="J2196" i="6" s="1"/>
  <c r="J2197" i="6" s="1"/>
  <c r="J2198" i="6" s="1"/>
  <c r="J2199" i="6" s="1"/>
  <c r="J2200" i="6" s="1"/>
  <c r="J2201" i="6" s="1"/>
  <c r="J2202" i="6" s="1"/>
  <c r="J2203" i="6" s="1"/>
  <c r="J2204" i="6" s="1"/>
  <c r="J2205" i="6" s="1"/>
  <c r="J2206" i="6" s="1"/>
  <c r="J2207" i="6" s="1"/>
  <c r="J2208" i="6" s="1"/>
  <c r="J2209" i="6" s="1"/>
  <c r="J2210" i="6" s="1"/>
  <c r="J2211" i="6" s="1"/>
  <c r="J2212" i="6" s="1"/>
  <c r="J2213" i="6" s="1"/>
  <c r="J2214" i="6" s="1"/>
  <c r="J2215" i="6" s="1"/>
  <c r="J2216" i="6" s="1"/>
  <c r="J2217" i="6" s="1"/>
  <c r="J2218" i="6" s="1"/>
  <c r="J2219" i="6" s="1"/>
  <c r="J2220" i="6" s="1"/>
  <c r="J2221" i="6" s="1"/>
  <c r="J2222" i="6" s="1"/>
  <c r="J2223" i="6" s="1"/>
  <c r="J2224" i="6" s="1"/>
  <c r="J2225" i="6" s="1"/>
  <c r="J2226" i="6" s="1"/>
  <c r="J2227" i="6" s="1"/>
  <c r="J2228" i="6" s="1"/>
  <c r="J2229" i="6" s="1"/>
  <c r="J2230" i="6" s="1"/>
  <c r="J2231" i="6" s="1"/>
  <c r="J2232" i="6" s="1"/>
  <c r="J2233" i="6" s="1"/>
  <c r="J2234" i="6" s="1"/>
  <c r="J2235" i="6" s="1"/>
  <c r="J2236" i="6" s="1"/>
  <c r="J2237" i="6" s="1"/>
  <c r="J2238" i="6" s="1"/>
  <c r="J2239" i="6" s="1"/>
  <c r="J2240" i="6" s="1"/>
  <c r="J2241" i="6" s="1"/>
  <c r="J2242" i="6" s="1"/>
  <c r="J2243" i="6" s="1"/>
  <c r="J2244" i="6" s="1"/>
  <c r="J2245" i="6" s="1"/>
  <c r="J2246" i="6" s="1"/>
  <c r="J2247" i="6" s="1"/>
  <c r="J2248" i="6" s="1"/>
  <c r="J2249" i="6" s="1"/>
  <c r="J2250" i="6" s="1"/>
  <c r="J2251" i="6" s="1"/>
  <c r="J2252" i="6" s="1"/>
  <c r="J2253" i="6" s="1"/>
  <c r="J2254" i="6" s="1"/>
  <c r="J2255" i="6" s="1"/>
  <c r="J2256" i="6" s="1"/>
  <c r="J2257" i="6" s="1"/>
  <c r="J2258" i="6" s="1"/>
  <c r="J2259" i="6" s="1"/>
  <c r="J2260" i="6" s="1"/>
  <c r="J2261" i="6" s="1"/>
  <c r="J2262" i="6" s="1"/>
  <c r="J2263" i="6" s="1"/>
  <c r="J2264" i="6" s="1"/>
  <c r="J2265" i="6" s="1"/>
  <c r="J2266" i="6" s="1"/>
  <c r="J2267" i="6" s="1"/>
  <c r="J2268" i="6" s="1"/>
  <c r="J2269" i="6" s="1"/>
  <c r="J2270" i="6" s="1"/>
  <c r="J2271" i="6" s="1"/>
  <c r="J2272" i="6" s="1"/>
  <c r="J2273" i="6" s="1"/>
  <c r="J2274" i="6" s="1"/>
  <c r="J2275" i="6" s="1"/>
  <c r="J2276" i="6" s="1"/>
  <c r="J2277" i="6" s="1"/>
  <c r="J2278" i="6" s="1"/>
  <c r="J2279" i="6" s="1"/>
  <c r="J2280" i="6" s="1"/>
  <c r="J2281" i="6" s="1"/>
  <c r="J2282" i="6" s="1"/>
  <c r="J2283" i="6" s="1"/>
  <c r="J2284" i="6" s="1"/>
  <c r="J2285" i="6" s="1"/>
  <c r="J2286" i="6" s="1"/>
  <c r="J2287" i="6" s="1"/>
  <c r="J2288" i="6" s="1"/>
  <c r="J2289" i="6" s="1"/>
  <c r="J2290" i="6" s="1"/>
  <c r="J2291" i="6" s="1"/>
  <c r="J2292" i="6" s="1"/>
  <c r="J2293" i="6" s="1"/>
  <c r="J2294" i="6" s="1"/>
  <c r="J2295" i="6" s="1"/>
  <c r="J2296" i="6" s="1"/>
  <c r="J2297" i="6" s="1"/>
  <c r="J2298" i="6" s="1"/>
  <c r="J2299" i="6" s="1"/>
  <c r="J2300" i="6" s="1"/>
  <c r="J2301" i="6" s="1"/>
  <c r="J2302" i="6" s="1"/>
  <c r="J2303" i="6" s="1"/>
  <c r="J2304" i="6" s="1"/>
  <c r="J2305" i="6" s="1"/>
  <c r="J2306" i="6" s="1"/>
  <c r="J2307" i="6" s="1"/>
  <c r="J2308" i="6" s="1"/>
  <c r="J2309" i="6" s="1"/>
  <c r="J2310" i="6" s="1"/>
  <c r="J2311" i="6" s="1"/>
  <c r="J2312" i="6" s="1"/>
  <c r="J2313" i="6" s="1"/>
  <c r="J2314" i="6" s="1"/>
  <c r="J2315" i="6" s="1"/>
  <c r="J2316" i="6" s="1"/>
  <c r="J2317" i="6" s="1"/>
  <c r="J2318" i="6" s="1"/>
  <c r="J2319" i="6" s="1"/>
  <c r="J2320" i="6" s="1"/>
  <c r="J2321" i="6" s="1"/>
  <c r="J2322" i="6" s="1"/>
  <c r="J2323" i="6" s="1"/>
  <c r="J2324" i="6" s="1"/>
  <c r="J2325" i="6" s="1"/>
  <c r="J2326" i="6" s="1"/>
  <c r="J2327" i="6" s="1"/>
  <c r="J2328" i="6" s="1"/>
  <c r="J2329" i="6" s="1"/>
  <c r="J2330" i="6" s="1"/>
  <c r="J2331" i="6" s="1"/>
  <c r="J2332" i="6" s="1"/>
  <c r="J2333" i="6" s="1"/>
  <c r="J2334" i="6" s="1"/>
  <c r="J2335" i="6" s="1"/>
  <c r="J2336" i="6" s="1"/>
  <c r="J2337" i="6" s="1"/>
  <c r="J2338" i="6" s="1"/>
  <c r="J2339" i="6" s="1"/>
  <c r="J2340" i="6" s="1"/>
  <c r="J2341" i="6" s="1"/>
  <c r="J2342" i="6" s="1"/>
  <c r="J2343" i="6" s="1"/>
  <c r="J2344" i="6" s="1"/>
  <c r="J2345" i="6" s="1"/>
  <c r="J2346" i="6" s="1"/>
  <c r="J2347" i="6" s="1"/>
  <c r="J2348" i="6" s="1"/>
  <c r="J2349" i="6" s="1"/>
  <c r="J2350" i="6" s="1"/>
  <c r="J2351" i="6" s="1"/>
  <c r="J2352" i="6" s="1"/>
  <c r="J2353" i="6" s="1"/>
  <c r="J2354" i="6" s="1"/>
  <c r="J2355" i="6" s="1"/>
  <c r="J2356" i="6" s="1"/>
  <c r="J2357" i="6" s="1"/>
  <c r="J2358" i="6" s="1"/>
  <c r="J2359" i="6" s="1"/>
  <c r="J2360" i="6" s="1"/>
  <c r="J2361" i="6" s="1"/>
  <c r="J2362" i="6" s="1"/>
  <c r="J2363" i="6" s="1"/>
  <c r="J2364" i="6" s="1"/>
  <c r="J2365" i="6" s="1"/>
  <c r="J2366" i="6" s="1"/>
  <c r="J2367" i="6" s="1"/>
  <c r="J2368" i="6" s="1"/>
  <c r="J2369" i="6" s="1"/>
  <c r="J2370" i="6" s="1"/>
  <c r="J2371" i="6" s="1"/>
  <c r="J2372" i="6" s="1"/>
  <c r="J2373" i="6" s="1"/>
  <c r="J2374" i="6" s="1"/>
  <c r="J2375" i="6" s="1"/>
  <c r="J2376" i="6" s="1"/>
  <c r="J2377" i="6" s="1"/>
  <c r="J2378" i="6" s="1"/>
  <c r="J2379" i="6" s="1"/>
  <c r="J2380" i="6" s="1"/>
  <c r="J2381" i="6" s="1"/>
  <c r="J2382" i="6" s="1"/>
  <c r="J2383" i="6" s="1"/>
  <c r="J2384" i="6" s="1"/>
  <c r="J2385" i="6" s="1"/>
  <c r="J2386" i="6" s="1"/>
  <c r="J2387" i="6" s="1"/>
  <c r="J2388" i="6" s="1"/>
  <c r="J2389" i="6" s="1"/>
  <c r="J2390" i="6" s="1"/>
  <c r="J2391" i="6" s="1"/>
  <c r="J2392" i="6" s="1"/>
  <c r="J2393" i="6" s="1"/>
  <c r="J2394" i="6" s="1"/>
  <c r="J2395" i="6" s="1"/>
  <c r="J2396" i="6" s="1"/>
  <c r="J2397" i="6" s="1"/>
  <c r="J2398" i="6" s="1"/>
  <c r="J2399" i="6" s="1"/>
  <c r="J2400" i="6" s="1"/>
  <c r="J2401" i="6" s="1"/>
  <c r="J2402" i="6" s="1"/>
  <c r="J2403" i="6" s="1"/>
  <c r="J2404" i="6" s="1"/>
  <c r="J2405" i="6" s="1"/>
  <c r="J2406" i="6" s="1"/>
  <c r="J2407" i="6" s="1"/>
  <c r="J2408" i="6" s="1"/>
  <c r="J2409" i="6" s="1"/>
  <c r="J2410" i="6" s="1"/>
  <c r="J2411" i="6" s="1"/>
  <c r="J2412" i="6" s="1"/>
  <c r="J2413" i="6" s="1"/>
  <c r="J2414" i="6" s="1"/>
  <c r="J2415" i="6" s="1"/>
  <c r="J2416" i="6" s="1"/>
  <c r="J2417" i="6" s="1"/>
  <c r="J2418" i="6" s="1"/>
  <c r="J2419" i="6" s="1"/>
  <c r="J2420" i="6" s="1"/>
  <c r="J2421" i="6" s="1"/>
  <c r="J2422" i="6" s="1"/>
  <c r="J2423" i="6" s="1"/>
  <c r="J2424" i="6" s="1"/>
  <c r="J2425" i="6" s="1"/>
  <c r="J2426" i="6" s="1"/>
  <c r="J2427" i="6" s="1"/>
  <c r="J2428" i="6" s="1"/>
  <c r="J2429" i="6" s="1"/>
  <c r="J2430" i="6" s="1"/>
  <c r="J2431" i="6" s="1"/>
  <c r="J2432" i="6" s="1"/>
  <c r="J2433" i="6" s="1"/>
  <c r="J2434" i="6" s="1"/>
  <c r="J2435" i="6" s="1"/>
  <c r="J2436" i="6" s="1"/>
  <c r="J2437" i="6" s="1"/>
  <c r="J2438" i="6" s="1"/>
  <c r="J2439" i="6" s="1"/>
  <c r="J2440" i="6" s="1"/>
  <c r="J2441" i="6" s="1"/>
  <c r="J2442" i="6" s="1"/>
  <c r="J2443" i="6" s="1"/>
  <c r="J2444" i="6" s="1"/>
  <c r="J2445" i="6" s="1"/>
  <c r="J2446" i="6" s="1"/>
  <c r="J2447" i="6" s="1"/>
  <c r="J2448" i="6" s="1"/>
  <c r="J2449" i="6" s="1"/>
  <c r="J2450" i="6" l="1"/>
  <c r="J2451" i="6" l="1"/>
  <c r="J2452" i="6" s="1"/>
  <c r="J2453" i="6" s="1"/>
  <c r="J2454" i="6" s="1"/>
  <c r="J2455" i="6" s="1"/>
  <c r="J2456" i="6" s="1"/>
  <c r="J2457" i="6" s="1"/>
  <c r="J2458" i="6" s="1"/>
  <c r="J2459" i="6" s="1"/>
  <c r="J2460" i="6" s="1"/>
  <c r="J2461" i="6" s="1"/>
  <c r="J2462" i="6" s="1"/>
  <c r="J2463" i="6" s="1"/>
  <c r="J2464" i="6" s="1"/>
  <c r="J2465" i="6" s="1"/>
  <c r="J2466" i="6" s="1"/>
  <c r="J2467" i="6" s="1"/>
  <c r="J2468" i="6" s="1"/>
  <c r="J2469" i="6" s="1"/>
  <c r="J2470" i="6" l="1"/>
  <c r="J2471" i="6" l="1"/>
  <c r="J2472" i="6" s="1"/>
  <c r="J2473" i="6" s="1"/>
  <c r="J2474" i="6" s="1"/>
  <c r="J2475" i="6" s="1"/>
  <c r="J2476" i="6" s="1"/>
  <c r="J2477" i="6" s="1"/>
  <c r="J2478" i="6" s="1"/>
  <c r="J2479" i="6" s="1"/>
  <c r="J2480" i="6" l="1"/>
  <c r="J2481" i="6" s="1"/>
  <c r="J2482" i="6" s="1"/>
  <c r="J2483" i="6" s="1"/>
  <c r="J2484" i="6" s="1"/>
  <c r="J2485" i="6" s="1"/>
  <c r="J2486" i="6" s="1"/>
  <c r="J2487" i="6" s="1"/>
  <c r="J2488" i="6" s="1"/>
  <c r="J2489" i="6" s="1"/>
  <c r="J2490" i="6" s="1"/>
  <c r="J2491" i="6" s="1"/>
  <c r="J2492" i="6" s="1"/>
  <c r="J2493" i="6" s="1"/>
  <c r="J2494" i="6" s="1"/>
  <c r="J2495" i="6" s="1"/>
  <c r="J2496" i="6" s="1"/>
  <c r="J2497" i="6" s="1"/>
  <c r="J2498" i="6" s="1"/>
  <c r="J2499" i="6" s="1"/>
  <c r="J2500" i="6" s="1"/>
  <c r="J2501" i="6" s="1"/>
  <c r="J2502" i="6" s="1"/>
  <c r="J2503" i="6" s="1"/>
  <c r="J2504" i="6" s="1"/>
  <c r="J2505" i="6" s="1"/>
  <c r="J2506" i="6" s="1"/>
  <c r="J2507" i="6" s="1"/>
  <c r="J2508" i="6" s="1"/>
  <c r="J2509" i="6" s="1"/>
  <c r="J2510" i="6" s="1"/>
  <c r="J2511" i="6" s="1"/>
  <c r="J2512" i="6" s="1"/>
  <c r="J2513" i="6" s="1"/>
  <c r="J2514" i="6" s="1"/>
  <c r="J2515" i="6" s="1"/>
  <c r="J2516" i="6" s="1"/>
  <c r="J2517" i="6" s="1"/>
  <c r="J2518" i="6" s="1"/>
  <c r="J2519" i="6" s="1"/>
  <c r="J2520" i="6" s="1"/>
  <c r="J2521" i="6" s="1"/>
  <c r="J2522" i="6" s="1"/>
  <c r="J2523" i="6" s="1"/>
  <c r="J2524" i="6" s="1"/>
  <c r="J2525" i="6" s="1"/>
  <c r="J2526" i="6" s="1"/>
  <c r="J2527" i="6" s="1"/>
  <c r="J2528" i="6" s="1"/>
  <c r="J2529" i="6" s="1"/>
  <c r="J2530" i="6" s="1"/>
  <c r="J2531" i="6" s="1"/>
  <c r="J2532" i="6" s="1"/>
  <c r="J2533" i="6" s="1"/>
  <c r="J2534" i="6" s="1"/>
  <c r="J2535" i="6" s="1"/>
  <c r="J2536" i="6" s="1"/>
  <c r="J2537" i="6" s="1"/>
  <c r="J2538" i="6" s="1"/>
  <c r="J2539" i="6" s="1"/>
  <c r="J2540" i="6" s="1"/>
  <c r="J2541" i="6" s="1"/>
  <c r="J2542" i="6" s="1"/>
  <c r="J2543" i="6" s="1"/>
  <c r="J2544" i="6" s="1"/>
  <c r="J2545" i="6" s="1"/>
  <c r="J2546" i="6" s="1"/>
  <c r="J2547" i="6" s="1"/>
  <c r="J2548" i="6" s="1"/>
  <c r="J2549" i="6" s="1"/>
  <c r="J2550" i="6" s="1"/>
  <c r="J2551" i="6" s="1"/>
  <c r="J2552" i="6" s="1"/>
  <c r="J2553" i="6" s="1"/>
  <c r="J2554" i="6" s="1"/>
  <c r="J2555" i="6" s="1"/>
  <c r="J2556" i="6" s="1"/>
  <c r="J2557" i="6" s="1"/>
  <c r="J2558" i="6" s="1"/>
  <c r="J2559" i="6" s="1"/>
  <c r="J2560" i="6" s="1"/>
  <c r="J2561" i="6" s="1"/>
  <c r="J2562" i="6" s="1"/>
  <c r="J2563" i="6" s="1"/>
  <c r="J2564" i="6" s="1"/>
  <c r="J2565" i="6" s="1"/>
  <c r="J2566" i="6" s="1"/>
  <c r="J2567" i="6" s="1"/>
  <c r="J2568" i="6" s="1"/>
  <c r="J2569" i="6" s="1"/>
  <c r="J2570" i="6" s="1"/>
  <c r="J2571" i="6" s="1"/>
  <c r="J2572" i="6" s="1"/>
  <c r="J2573" i="6" l="1"/>
  <c r="J2574" i="6" l="1"/>
  <c r="J2575" i="6" l="1"/>
  <c r="J2576" i="6" l="1"/>
  <c r="J2577" i="6" l="1"/>
  <c r="J2578" i="6" l="1"/>
  <c r="J2579" i="6" l="1"/>
  <c r="J2580" i="6" l="1"/>
  <c r="J2581" i="6" l="1"/>
  <c r="J2582" i="6" l="1"/>
  <c r="J2583" i="6" l="1"/>
  <c r="J2584" i="6" l="1"/>
  <c r="J2585" i="6" l="1"/>
  <c r="J2586" i="6" l="1"/>
  <c r="J2587" i="6" l="1"/>
  <c r="J2588" i="6" l="1"/>
  <c r="J2589" i="6" l="1"/>
  <c r="J2590" i="6" l="1"/>
  <c r="J2591" i="6" l="1"/>
  <c r="J2592" i="6" s="1"/>
  <c r="J2593" i="6" s="1"/>
  <c r="J2594" i="6" s="1"/>
  <c r="J2595" i="6" s="1"/>
  <c r="J2596" i="6" s="1"/>
  <c r="J2597" i="6" s="1"/>
  <c r="J2598" i="6" s="1"/>
  <c r="J2599" i="6" s="1"/>
  <c r="J2600" i="6" s="1"/>
  <c r="J2601" i="6" s="1"/>
  <c r="J2602" i="6" s="1"/>
  <c r="J2603" i="6" s="1"/>
  <c r="J2604" i="6" s="1"/>
  <c r="J2605" i="6" s="1"/>
  <c r="J2606" i="6" s="1"/>
  <c r="J2607" i="6" s="1"/>
  <c r="J2608" i="6" s="1"/>
  <c r="J2609" i="6" s="1"/>
  <c r="J2610" i="6" s="1"/>
  <c r="J2611" i="6" s="1"/>
  <c r="J2612" i="6" s="1"/>
  <c r="J2613" i="6" s="1"/>
  <c r="J2614" i="6" s="1"/>
  <c r="J2615" i="6" s="1"/>
  <c r="J2616" i="6" s="1"/>
  <c r="J2617" i="6" s="1"/>
  <c r="J2618" i="6" s="1"/>
  <c r="J2619" i="6" s="1"/>
  <c r="J2620" i="6" s="1"/>
  <c r="J2621" i="6" s="1"/>
  <c r="J2622" i="6" s="1"/>
  <c r="J2623" i="6" s="1"/>
  <c r="J2624" i="6" s="1"/>
  <c r="J2625" i="6" s="1"/>
  <c r="J2626" i="6" s="1"/>
  <c r="J2627" i="6" s="1"/>
  <c r="J2628" i="6" s="1"/>
  <c r="J2629" i="6" s="1"/>
  <c r="J2630" i="6" s="1"/>
  <c r="J2631" i="6" s="1"/>
  <c r="J2632" i="6" s="1"/>
  <c r="J2633" i="6" s="1"/>
  <c r="J2634" i="6" s="1"/>
  <c r="J2635" i="6" s="1"/>
  <c r="J2636" i="6" s="1"/>
  <c r="J2637" i="6" s="1"/>
  <c r="J2638" i="6" s="1"/>
  <c r="J2639" i="6" s="1"/>
  <c r="J2640" i="6" s="1"/>
  <c r="J2641" i="6" s="1"/>
  <c r="J2642" i="6" s="1"/>
  <c r="J2643" i="6" s="1"/>
  <c r="J2644" i="6" s="1"/>
  <c r="J2645" i="6" s="1"/>
  <c r="J2646" i="6" s="1"/>
  <c r="J2647" i="6" s="1"/>
  <c r="J2648" i="6" s="1"/>
  <c r="J2649" i="6" s="1"/>
  <c r="J2650" i="6" s="1"/>
  <c r="J2651" i="6" s="1"/>
  <c r="J2652" i="6" s="1"/>
  <c r="J2653" i="6" s="1"/>
  <c r="J2654" i="6" s="1"/>
  <c r="J2655" i="6" s="1"/>
  <c r="J2656" i="6" s="1"/>
  <c r="J2657" i="6" s="1"/>
  <c r="J2658" i="6" s="1"/>
  <c r="J2659" i="6" s="1"/>
  <c r="J2660" i="6" s="1"/>
  <c r="J2661" i="6" s="1"/>
  <c r="J2662" i="6" s="1"/>
  <c r="J2663" i="6" s="1"/>
  <c r="J2664" i="6" s="1"/>
  <c r="J2665" i="6" s="1"/>
  <c r="J2666" i="6" s="1"/>
  <c r="J2667" i="6" s="1"/>
  <c r="J2668" i="6" s="1"/>
  <c r="J2669" i="6" s="1"/>
  <c r="J2670" i="6" s="1"/>
  <c r="J2671" i="6" s="1"/>
  <c r="J2672" i="6" s="1"/>
  <c r="J2673" i="6" s="1"/>
  <c r="J2674" i="6" s="1"/>
  <c r="J2675" i="6" s="1"/>
  <c r="J2676" i="6" s="1"/>
  <c r="J2677" i="6" s="1"/>
  <c r="J2678" i="6" s="1"/>
  <c r="J2679" i="6" s="1"/>
  <c r="J2680" i="6" s="1"/>
  <c r="J2681" i="6" s="1"/>
  <c r="J2682" i="6" s="1"/>
  <c r="J2683" i="6" s="1"/>
  <c r="J2684" i="6" s="1"/>
  <c r="J2685" i="6" s="1"/>
  <c r="J2686" i="6" s="1"/>
  <c r="J2687" i="6" s="1"/>
  <c r="J2688" i="6" s="1"/>
  <c r="J2689" i="6" s="1"/>
  <c r="J2690" i="6" s="1"/>
  <c r="J2691" i="6" s="1"/>
  <c r="J2692" i="6" s="1"/>
  <c r="J2693" i="6" s="1"/>
  <c r="J2694" i="6" s="1"/>
  <c r="J2695" i="6" s="1"/>
  <c r="J2696" i="6" s="1"/>
  <c r="J2697" i="6" s="1"/>
  <c r="J2698" i="6" s="1"/>
  <c r="J2699" i="6" s="1"/>
  <c r="J2700" i="6" s="1"/>
  <c r="J2701" i="6" s="1"/>
  <c r="J2702" i="6" s="1"/>
  <c r="J2703" i="6" s="1"/>
  <c r="J2704" i="6" s="1"/>
  <c r="J2705" i="6" s="1"/>
  <c r="J2706" i="6" s="1"/>
  <c r="J2707" i="6" s="1"/>
  <c r="J2708" i="6" s="1"/>
  <c r="J2709" i="6" s="1"/>
  <c r="J2710" i="6" s="1"/>
  <c r="J2711" i="6" s="1"/>
  <c r="J2712" i="6" s="1"/>
  <c r="J2713" i="6" s="1"/>
  <c r="J2714" i="6" s="1"/>
  <c r="J2715" i="6" s="1"/>
  <c r="J2716" i="6" s="1"/>
  <c r="J2717" i="6" s="1"/>
  <c r="J2718" i="6" s="1"/>
  <c r="J2719" i="6" s="1"/>
  <c r="J2720" i="6" s="1"/>
  <c r="J2721" i="6" s="1"/>
  <c r="J2722" i="6" s="1"/>
  <c r="J2723" i="6" s="1"/>
  <c r="J2724" i="6" s="1"/>
  <c r="J2725" i="6" s="1"/>
  <c r="J2726" i="6" s="1"/>
  <c r="J2727" i="6" s="1"/>
  <c r="J2728" i="6" s="1"/>
  <c r="J2729" i="6" s="1"/>
  <c r="J2730" i="6" s="1"/>
  <c r="J2731" i="6" s="1"/>
  <c r="J2732" i="6" s="1"/>
  <c r="J2733" i="6" s="1"/>
  <c r="J2734" i="6" s="1"/>
  <c r="J2735" i="6" s="1"/>
  <c r="J2736" i="6" s="1"/>
  <c r="J2737" i="6" s="1"/>
  <c r="J2738" i="6" s="1"/>
  <c r="J2739" i="6" s="1"/>
  <c r="J2740" i="6" s="1"/>
  <c r="J2741" i="6" s="1"/>
  <c r="J2742" i="6" s="1"/>
  <c r="J2743" i="6" s="1"/>
  <c r="J2744" i="6" s="1"/>
  <c r="J2745" i="6" s="1"/>
  <c r="J2746" i="6" s="1"/>
  <c r="J2747" i="6" s="1"/>
  <c r="J2748" i="6" s="1"/>
  <c r="J2749" i="6" s="1"/>
  <c r="J2750" i="6" s="1"/>
  <c r="J2751" i="6" s="1"/>
  <c r="J2752" i="6" s="1"/>
  <c r="J2753" i="6" s="1"/>
  <c r="J2754" i="6" s="1"/>
  <c r="J2755" i="6" s="1"/>
  <c r="J2756" i="6" s="1"/>
  <c r="J2757" i="6" s="1"/>
  <c r="J2758" i="6" s="1"/>
  <c r="J2759" i="6" s="1"/>
  <c r="J2760" i="6" s="1"/>
  <c r="J2761" i="6" s="1"/>
  <c r="J2762" i="6" s="1"/>
  <c r="J2763" i="6" s="1"/>
  <c r="J2764" i="6" s="1"/>
  <c r="J2765" i="6" s="1"/>
  <c r="J2766" i="6" s="1"/>
  <c r="J2767" i="6" s="1"/>
  <c r="J2768" i="6" s="1"/>
  <c r="J2769" i="6" s="1"/>
  <c r="J2770" i="6" s="1"/>
  <c r="J2771" i="6" s="1"/>
  <c r="J2772" i="6" s="1"/>
  <c r="J2773" i="6" s="1"/>
  <c r="J2774" i="6" s="1"/>
  <c r="J2775" i="6" s="1"/>
  <c r="J2776" i="6" s="1"/>
  <c r="J2777" i="6" s="1"/>
  <c r="J2778" i="6" s="1"/>
  <c r="J2779" i="6" s="1"/>
  <c r="J2780" i="6" s="1"/>
  <c r="J2781" i="6" s="1"/>
  <c r="J2782" i="6" s="1"/>
  <c r="J2783" i="6" s="1"/>
  <c r="J2784" i="6" s="1"/>
  <c r="J2785" i="6" s="1"/>
  <c r="J2786" i="6" s="1"/>
  <c r="J2787" i="6" s="1"/>
  <c r="J2788" i="6" s="1"/>
  <c r="J2789" i="6" s="1"/>
  <c r="J2790" i="6" s="1"/>
  <c r="J2791" i="6" s="1"/>
  <c r="J2792" i="6" s="1"/>
  <c r="J2793" i="6" s="1"/>
  <c r="J2794" i="6" s="1"/>
  <c r="J2795" i="6" s="1"/>
  <c r="J2796" i="6" s="1"/>
  <c r="J2797" i="6" s="1"/>
  <c r="J2798" i="6" s="1"/>
  <c r="J2799" i="6" s="1"/>
  <c r="J2800" i="6" s="1"/>
  <c r="J2801" i="6" s="1"/>
  <c r="J2802" i="6" s="1"/>
  <c r="J2803" i="6" s="1"/>
  <c r="J2804" i="6" s="1"/>
  <c r="J2805" i="6" s="1"/>
  <c r="J2806" i="6" s="1"/>
  <c r="J2807" i="6" s="1"/>
  <c r="J2808" i="6" s="1"/>
  <c r="J2809" i="6" s="1"/>
  <c r="J2810" i="6" s="1"/>
  <c r="J2811" i="6" s="1"/>
  <c r="J2812" i="6" s="1"/>
  <c r="J2813" i="6" s="1"/>
  <c r="J2814" i="6" s="1"/>
  <c r="J2815" i="6" s="1"/>
  <c r="J2816" i="6" s="1"/>
  <c r="J2817" i="6" s="1"/>
  <c r="J2818" i="6" s="1"/>
  <c r="J2819" i="6" s="1"/>
  <c r="J2820" i="6" s="1"/>
  <c r="J2821" i="6" s="1"/>
  <c r="J2822" i="6" s="1"/>
  <c r="J2823" i="6" s="1"/>
  <c r="J2824" i="6" s="1"/>
  <c r="J2825" i="6" s="1"/>
  <c r="J2826" i="6" s="1"/>
  <c r="J2827" i="6" s="1"/>
  <c r="J2828" i="6" s="1"/>
  <c r="J2829" i="6" s="1"/>
  <c r="J2830" i="6" s="1"/>
  <c r="J2831" i="6" s="1"/>
  <c r="J2832" i="6" s="1"/>
  <c r="J2833" i="6" s="1"/>
  <c r="J2834" i="6" s="1"/>
  <c r="J2835" i="6" s="1"/>
  <c r="J2836" i="6" s="1"/>
  <c r="J2837" i="6" s="1"/>
  <c r="J2838" i="6" s="1"/>
  <c r="J2839" i="6" s="1"/>
  <c r="J2840" i="6" s="1"/>
  <c r="J2841" i="6" s="1"/>
  <c r="J2842" i="6" s="1"/>
  <c r="J2843" i="6" s="1"/>
  <c r="J2844" i="6" s="1"/>
  <c r="J2845" i="6" s="1"/>
  <c r="J2846" i="6" s="1"/>
  <c r="J2847" i="6" s="1"/>
  <c r="J2848" i="6" s="1"/>
  <c r="J2849" i="6" s="1"/>
  <c r="J2850" i="6" s="1"/>
  <c r="J2851" i="6" s="1"/>
  <c r="J2852" i="6" s="1"/>
  <c r="J2853" i="6" s="1"/>
  <c r="J2854" i="6" s="1"/>
  <c r="J2855" i="6" s="1"/>
  <c r="J2856" i="6" s="1"/>
  <c r="J2857" i="6" s="1"/>
  <c r="J2858" i="6" s="1"/>
  <c r="J2859" i="6" s="1"/>
  <c r="J2860" i="6" s="1"/>
  <c r="J2861" i="6" s="1"/>
  <c r="J2862" i="6" s="1"/>
  <c r="J2863" i="6" s="1"/>
  <c r="J2864" i="6" s="1"/>
  <c r="J2865" i="6" s="1"/>
  <c r="J2866" i="6" s="1"/>
  <c r="J2867" i="6" s="1"/>
  <c r="J2868" i="6" s="1"/>
  <c r="J2869" i="6" s="1"/>
  <c r="J2870" i="6" s="1"/>
  <c r="J2871" i="6" s="1"/>
  <c r="J2872" i="6" s="1"/>
  <c r="J2873" i="6" s="1"/>
  <c r="J2874" i="6" s="1"/>
  <c r="J2875" i="6" s="1"/>
  <c r="J2876" i="6" s="1"/>
  <c r="J2877" i="6" s="1"/>
  <c r="J2878" i="6" s="1"/>
  <c r="J2879" i="6" s="1"/>
  <c r="J2880" i="6" s="1"/>
  <c r="J2881" i="6" s="1"/>
  <c r="J2882" i="6" s="1"/>
  <c r="J2883" i="6" s="1"/>
  <c r="J2884" i="6" s="1"/>
  <c r="J2885" i="6" s="1"/>
  <c r="J2886" i="6" s="1"/>
  <c r="J2887" i="6" s="1"/>
  <c r="J2888" i="6" s="1"/>
  <c r="J2889" i="6" s="1"/>
  <c r="J2890" i="6" s="1"/>
  <c r="J2891" i="6" s="1"/>
  <c r="J2892" i="6" s="1"/>
  <c r="J2893" i="6" s="1"/>
  <c r="J2894" i="6" s="1"/>
  <c r="J2895" i="6" s="1"/>
  <c r="J2896" i="6" s="1"/>
  <c r="J2897" i="6" s="1"/>
  <c r="J2898" i="6" s="1"/>
  <c r="J2899" i="6" s="1"/>
  <c r="J2900" i="6" s="1"/>
  <c r="J2901" i="6" l="1"/>
  <c r="J2902" i="6" s="1"/>
  <c r="J2903" i="6" s="1"/>
  <c r="J2904" i="6" s="1"/>
  <c r="J2905" i="6" s="1"/>
  <c r="J2906" i="6" s="1"/>
  <c r="J2907" i="6" s="1"/>
  <c r="J2908" i="6" s="1"/>
  <c r="J2909" i="6" s="1"/>
  <c r="J2910" i="6" s="1"/>
  <c r="J2911" i="6" s="1"/>
  <c r="J2912" i="6" s="1"/>
  <c r="J2913" i="6" s="1"/>
  <c r="J2914" i="6" s="1"/>
  <c r="J2915" i="6" s="1"/>
  <c r="J2916" i="6" s="1"/>
  <c r="J2917" i="6" s="1"/>
  <c r="J2918" i="6" s="1"/>
  <c r="J2919" i="6" s="1"/>
  <c r="J2920" i="6" s="1"/>
  <c r="J2921" i="6" s="1"/>
  <c r="J2922" i="6" s="1"/>
  <c r="J2923" i="6" s="1"/>
  <c r="J2924" i="6" s="1"/>
  <c r="J2925" i="6" s="1"/>
  <c r="J2926" i="6" s="1"/>
  <c r="J2927" i="6" s="1"/>
  <c r="J2928" i="6" s="1"/>
  <c r="J2929" i="6" s="1"/>
  <c r="J2930" i="6" s="1"/>
  <c r="J2931" i="6" s="1"/>
  <c r="J2932" i="6" s="1"/>
  <c r="J2933" i="6" s="1"/>
  <c r="J2934" i="6" s="1"/>
  <c r="J2935" i="6" s="1"/>
  <c r="J2936" i="6" s="1"/>
  <c r="J2937" i="6" s="1"/>
  <c r="J2938" i="6" s="1"/>
  <c r="J2939" i="6" s="1"/>
  <c r="J2940" i="6" s="1"/>
  <c r="J2941" i="6" s="1"/>
  <c r="J2942" i="6" s="1"/>
  <c r="J2943" i="6" s="1"/>
  <c r="J2944" i="6" l="1"/>
  <c r="J2945" i="6" s="1"/>
  <c r="J2946" i="6" s="1"/>
  <c r="J2947" i="6" s="1"/>
  <c r="J2948" i="6" s="1"/>
  <c r="J2949" i="6" s="1"/>
  <c r="J2950" i="6" s="1"/>
  <c r="J2951" i="6" s="1"/>
  <c r="J2952" i="6" s="1"/>
  <c r="J2953" i="6" s="1"/>
  <c r="J2954" i="6" s="1"/>
  <c r="J2955" i="6" s="1"/>
  <c r="J2956" i="6" s="1"/>
  <c r="J2957" i="6" s="1"/>
  <c r="J2958" i="6" s="1"/>
  <c r="J2959" i="6" s="1"/>
  <c r="J2960" i="6" s="1"/>
  <c r="J2961" i="6" s="1"/>
  <c r="J2962" i="6" s="1"/>
  <c r="J2963" i="6" s="1"/>
  <c r="J2964" i="6" s="1"/>
  <c r="J2965" i="6" s="1"/>
  <c r="J2966" i="6" s="1"/>
  <c r="J2967" i="6" s="1"/>
  <c r="J2968" i="6" s="1"/>
  <c r="J2969" i="6" s="1"/>
  <c r="J2970" i="6" s="1"/>
  <c r="J2971" i="6" s="1"/>
  <c r="J2972" i="6" s="1"/>
  <c r="J2973" i="6" s="1"/>
  <c r="J2974" i="6" s="1"/>
  <c r="J2975" i="6" s="1"/>
  <c r="J2976" i="6" s="1"/>
  <c r="J2977" i="6" s="1"/>
  <c r="J2978" i="6" s="1"/>
  <c r="J2979" i="6" s="1"/>
  <c r="J2980" i="6" s="1"/>
  <c r="J2981" i="6" s="1"/>
  <c r="J2982" i="6" s="1"/>
  <c r="J2983" i="6" s="1"/>
  <c r="J2984" i="6" s="1"/>
  <c r="J2985" i="6" s="1"/>
  <c r="J2986" i="6" l="1"/>
  <c r="J2987" i="6" s="1"/>
  <c r="J2988" i="6" s="1"/>
  <c r="J2989" i="6" s="1"/>
  <c r="J2990" i="6" s="1"/>
  <c r="J2991" i="6" s="1"/>
  <c r="J2992" i="6" s="1"/>
  <c r="J2993" i="6" s="1"/>
  <c r="J2994" i="6" s="1"/>
  <c r="J2995" i="6" s="1"/>
  <c r="J2996" i="6" s="1"/>
  <c r="J2997" i="6" s="1"/>
  <c r="J2998" i="6" s="1"/>
  <c r="J2999" i="6" s="1"/>
  <c r="J3000" i="6" s="1"/>
  <c r="J3001" i="6" s="1"/>
  <c r="J3002" i="6" s="1"/>
  <c r="J3003" i="6" s="1"/>
  <c r="J3004" i="6" s="1"/>
  <c r="J3005" i="6" s="1"/>
  <c r="J3006" i="6" s="1"/>
  <c r="J3007" i="6" s="1"/>
  <c r="J3008" i="6" s="1"/>
  <c r="J3009" i="6" l="1"/>
  <c r="J3010" i="6" s="1"/>
  <c r="J3011" i="6" s="1"/>
  <c r="J3012" i="6" s="1"/>
  <c r="J3013" i="6" s="1"/>
  <c r="J3014" i="6" s="1"/>
  <c r="J3015" i="6" s="1"/>
  <c r="J3016" i="6" s="1"/>
  <c r="J3017" i="6" s="1"/>
  <c r="J3018" i="6" s="1"/>
  <c r="J3019" i="6" s="1"/>
  <c r="J3020" i="6" s="1"/>
  <c r="J3021" i="6" s="1"/>
  <c r="J3022" i="6" s="1"/>
  <c r="J3023" i="6" s="1"/>
  <c r="J3024" i="6" s="1"/>
  <c r="J3025" i="6" s="1"/>
  <c r="J3026" i="6" s="1"/>
  <c r="J3027" i="6" s="1"/>
  <c r="J3028" i="6" s="1"/>
  <c r="J3029" i="6" s="1"/>
  <c r="J3030" i="6" s="1"/>
  <c r="J3031" i="6" s="1"/>
  <c r="J3032" i="6" s="1"/>
  <c r="J3033" i="6" s="1"/>
  <c r="J3034" i="6" s="1"/>
  <c r="J3035" i="6" s="1"/>
  <c r="J3036" i="6" s="1"/>
  <c r="J3037" i="6" s="1"/>
  <c r="J3038" i="6" s="1"/>
  <c r="J3039" i="6" s="1"/>
  <c r="J3040" i="6" s="1"/>
  <c r="J3041" i="6" s="1"/>
  <c r="J3042" i="6" s="1"/>
  <c r="J3043" i="6" s="1"/>
  <c r="J3044" i="6" s="1"/>
  <c r="J3045" i="6" s="1"/>
  <c r="J3046" i="6" s="1"/>
  <c r="J3047" i="6" s="1"/>
  <c r="J3048" i="6" s="1"/>
  <c r="J3049" i="6" s="1"/>
  <c r="J3050" i="6" s="1"/>
  <c r="J3051" i="6" s="1"/>
  <c r="J3052" i="6" s="1"/>
  <c r="J3053" i="6" s="1"/>
  <c r="J3054" i="6" s="1"/>
  <c r="J3055" i="6" s="1"/>
  <c r="J3056" i="6" s="1"/>
  <c r="J3057" i="6" s="1"/>
  <c r="J3058" i="6" s="1"/>
  <c r="J3059" i="6" s="1"/>
  <c r="J3060" i="6" s="1"/>
  <c r="J3061" i="6" s="1"/>
  <c r="J3062" i="6" s="1"/>
  <c r="J3063" i="6" s="1"/>
  <c r="J3064" i="6" s="1"/>
  <c r="J3065" i="6" s="1"/>
  <c r="J3066" i="6" s="1"/>
  <c r="J3067" i="6" s="1"/>
  <c r="J3068" i="6" s="1"/>
  <c r="J3069" i="6" s="1"/>
  <c r="J3070" i="6" s="1"/>
  <c r="J3071" i="6" s="1"/>
  <c r="J3072" i="6" s="1"/>
  <c r="J3073" i="6" s="1"/>
  <c r="J3074" i="6" s="1"/>
  <c r="J3075" i="6" s="1"/>
  <c r="J3076" i="6" s="1"/>
  <c r="J3077" i="6" s="1"/>
  <c r="J3078" i="6" s="1"/>
  <c r="J3079" i="6" s="1"/>
  <c r="J3080" i="6" s="1"/>
  <c r="J3081" i="6" s="1"/>
  <c r="J3082" i="6" s="1"/>
  <c r="J3083" i="6" s="1"/>
  <c r="J3084" i="6" s="1"/>
  <c r="J3085" i="6" s="1"/>
  <c r="J3086" i="6" s="1"/>
  <c r="J3087" i="6" s="1"/>
  <c r="J3088" i="6" s="1"/>
  <c r="J3089" i="6" s="1"/>
  <c r="J3090" i="6" s="1"/>
  <c r="J3091" i="6" s="1"/>
  <c r="J3092" i="6" s="1"/>
  <c r="J3093" i="6" s="1"/>
  <c r="J3094" i="6" s="1"/>
  <c r="J3095" i="6" s="1"/>
  <c r="J3096" i="6" s="1"/>
  <c r="J3097" i="6" s="1"/>
  <c r="J3098" i="6" s="1"/>
  <c r="J3099" i="6" s="1"/>
  <c r="J3100" i="6" s="1"/>
  <c r="J3101" i="6" s="1"/>
  <c r="J3102" i="6" s="1"/>
  <c r="J3103" i="6" s="1"/>
  <c r="J3104" i="6" s="1"/>
  <c r="J3105" i="6" s="1"/>
  <c r="J3106" i="6" s="1"/>
  <c r="J3107" i="6" s="1"/>
  <c r="J3108" i="6" s="1"/>
  <c r="J3109" i="6" s="1"/>
  <c r="J3110" i="6" s="1"/>
  <c r="J3111" i="6" s="1"/>
</calcChain>
</file>

<file path=xl/sharedStrings.xml><?xml version="1.0" encoding="utf-8"?>
<sst xmlns="http://schemas.openxmlformats.org/spreadsheetml/2006/main" count="47926" uniqueCount="1612">
  <si>
    <t>N°</t>
  </si>
  <si>
    <t>FECHA:</t>
  </si>
  <si>
    <t>VOLUMEN</t>
  </si>
  <si>
    <t>IMPORTE</t>
  </si>
  <si>
    <t>SUMA</t>
  </si>
  <si>
    <t>CONCEPTO</t>
  </si>
  <si>
    <t>INGRESO</t>
  </si>
  <si>
    <t>EGRESO</t>
  </si>
  <si>
    <t>OBSERVACIONES</t>
  </si>
  <si>
    <t>EN USD.</t>
  </si>
  <si>
    <t>EN MONEDA NACIONAL.</t>
  </si>
  <si>
    <t>FECHA</t>
  </si>
  <si>
    <t>Saldo en caja</t>
  </si>
  <si>
    <t xml:space="preserve">PAGO IMSS OCTUBRE </t>
  </si>
  <si>
    <t>HUGO AGRAZ</t>
  </si>
  <si>
    <t xml:space="preserve">JOSE LUIS RIVERA </t>
  </si>
  <si>
    <t xml:space="preserve">JESUS ALMAZAN </t>
  </si>
  <si>
    <t xml:space="preserve">DESPERDICIO DE ALUMINIO </t>
  </si>
  <si>
    <t>GASTOS FUNERARIOS PUNTO HORIZONTE 23/11/2020</t>
  </si>
  <si>
    <t xml:space="preserve">LISTA DE RAYA JULIO MORALES </t>
  </si>
  <si>
    <t xml:space="preserve">PAGO JOSE LUIS RIVERA </t>
  </si>
  <si>
    <t>PAGO IMSS, ISR Y 3% NOMINA NOVIEMBRE</t>
  </si>
  <si>
    <t>RAUL ALVARES</t>
  </si>
  <si>
    <t xml:space="preserve">PAGO HONORARIOS ELSA </t>
  </si>
  <si>
    <t>FH</t>
  </si>
  <si>
    <t xml:space="preserve">BONO JONATAN CANO MARIANO ESCOBEDO </t>
  </si>
  <si>
    <t>FORUM NAUCALPAN II</t>
  </si>
  <si>
    <t>EL RECIBO VIENE POR $500,000 PERO RECIBO EN EFECIVO $249,900</t>
  </si>
  <si>
    <t>LISTA DE RAYA JULIO MORALES FLOW</t>
  </si>
  <si>
    <t xml:space="preserve">LISTA DE RAYA JULIO MORALES AVENUE NAPOLES </t>
  </si>
  <si>
    <t xml:space="preserve">LISTA DE RAYA JULIO MORALES DESIERTO DE LOS LEONES </t>
  </si>
  <si>
    <t xml:space="preserve">LISTA DE RAYA JULIO MORALES FLOW 2 SEMANAS </t>
  </si>
  <si>
    <t>LISTA DE RAYA JULIO MORALES AVENUE NAPOLES 2 SEMANAS</t>
  </si>
  <si>
    <t xml:space="preserve">LISTA DE RAYA JULIO MORALES DESIERTO DE LOS LEONES 2 SEMANAS </t>
  </si>
  <si>
    <t xml:space="preserve">LISTA DE RAYA JULIO MORALES FLOW </t>
  </si>
  <si>
    <t>DIFERENCIA DE DESTAJO LUCIO VAZQUEZ 2 SEMANAS ST REGIS KANAI</t>
  </si>
  <si>
    <t xml:space="preserve">PAGO IMSS ENERO </t>
  </si>
  <si>
    <t xml:space="preserve">FINIQUITO SR. IGNACIO </t>
  </si>
  <si>
    <t xml:space="preserve">JUAN MANUEL CORONA PARRA </t>
  </si>
  <si>
    <t>EST MO JULIO CESAR MORALES TORRE VIRREYES</t>
  </si>
  <si>
    <t>JOSE ALFREDO URRUTIA (ANCLAS WALDORF)</t>
  </si>
  <si>
    <t xml:space="preserve">EN MONEDA NACIONAL </t>
  </si>
  <si>
    <t>ACUMULADO</t>
  </si>
  <si>
    <t>ELSA MARTINEZ (HONORARIOS FEBRERO)</t>
  </si>
  <si>
    <t>PRESTAMO CARLOS JIMENEZ</t>
  </si>
  <si>
    <t>DEPARTAMENTO ARISTOTELES</t>
  </si>
  <si>
    <t>CERVANTES SAAVEDRA 251</t>
  </si>
  <si>
    <t>GUILLERMINA GUTIERREZ (COMISION DEPTO ARISTOTELES)</t>
  </si>
  <si>
    <t>ADRIANA CORDOVA (COMISION DEPTO ARISTOTELES)</t>
  </si>
  <si>
    <t>FH (ORGANIZACIÓN SINDICATO AUTONOMA JOSE VASCONCELOS)</t>
  </si>
  <si>
    <t>PAGO IMSS FEBRERO</t>
  </si>
  <si>
    <t>EGRESO HEG</t>
  </si>
  <si>
    <t>EGRESO FH</t>
  </si>
  <si>
    <t>CONCEPTO:</t>
  </si>
  <si>
    <t>INGRESOS Y PAGOS CON RECIBO</t>
  </si>
  <si>
    <t>INSURGENTES 1446 RECIBO #3</t>
  </si>
  <si>
    <t>RAUL CRISTOBAL ESTIMACION #40 PT</t>
  </si>
  <si>
    <t>RAUL CRISTOBAL ESTIMACION #42 PT</t>
  </si>
  <si>
    <t>RAUL CRISTOBAL ESTIMACION #46 PT</t>
  </si>
  <si>
    <t>FH (FUNDAS PARA SOMBRILLAS)</t>
  </si>
  <si>
    <t xml:space="preserve"> FH (EDMUNDO CATAN INVERSION MARIANO ESCOBEDO 218)</t>
  </si>
  <si>
    <t>ELSA MARTINEZ (HONORARIOS MARZO)</t>
  </si>
  <si>
    <t>INSURGENTES SUR 1446</t>
  </si>
  <si>
    <t>PAGO IMSS MARZO 2021</t>
  </si>
  <si>
    <t>FH (DIAGNOSTICO CAMIONETA MERCEDES)</t>
  </si>
  <si>
    <t>ISAAC MAYO (WALDORF ASTORIA)</t>
  </si>
  <si>
    <t>BONO PARA JONATHAN CANO (THE PARALLEL RESIDENCES)</t>
  </si>
  <si>
    <t>ALINEACION DE CAMIONETA (AUDI)</t>
  </si>
  <si>
    <t xml:space="preserve">LUIS VIDAL (MEMORIA DE CALCULO) HIGH PARK SUR </t>
  </si>
  <si>
    <t>ESTEBAN J. LOPEZ (PROYECTO Y CALCULO DE FACHADAS INTEGRALES) HIGH PARK SUR</t>
  </si>
  <si>
    <t xml:space="preserve">DEVOLUCION DE RETENCIONES A JULIO MORALES (ATLAMAYA RESIDENCES, CERVANTES SAAVEDRA 252, DESIERTO DE LOS LEONES, FLOW, MIRALTA) </t>
  </si>
  <si>
    <t>GABRIEL RENDON IMSS (MARZO) EDITION KANAI, ST REGIS KANAI</t>
  </si>
  <si>
    <t>SARA RAMIREZ FLORES IMSS (MARZO) RESORT MILLA DE ORO, MITIKAH CENTRO COMERCIAL, INSURGENTES)</t>
  </si>
  <si>
    <t xml:space="preserve">ADRIANA ESPINOSA (DUPLICADO DE LLAVES) AVENUE NAPOLES </t>
  </si>
  <si>
    <t>FH (LIMPIADOR TRASERO PORSCHE)</t>
  </si>
  <si>
    <t>FH (ESPEJO DEL CARRO DE PAULINA)</t>
  </si>
  <si>
    <t>PAGO DE HORAS EXTRAS (SEGURISTA Y BODEGUERA) INSURGENTES SUR 1446</t>
  </si>
  <si>
    <t>PAGO IMSS ABRIL 2021</t>
  </si>
  <si>
    <t>FH PRESTAMO</t>
  </si>
  <si>
    <t xml:space="preserve">FINIQUITO FORUM NAUCALPAN </t>
  </si>
  <si>
    <t>JORGE ARIZPE (GASTOS DE MATERIALES) WALDORF ASTORIA</t>
  </si>
  <si>
    <t>ALLAN DAYAN ASKENAZI (PUNTO HORIZONTE)</t>
  </si>
  <si>
    <t>JONATHAN CANO (BONIFICACION OBRAS VARIAS)</t>
  </si>
  <si>
    <t xml:space="preserve">JORGE ARIZPE (APORTACION A SEGURIDAD) WALDORF ASTORIA </t>
  </si>
  <si>
    <t>MIGUEL ANGEL (VIATICOS Y GASTOS VERACRUZ)</t>
  </si>
  <si>
    <t>PREMIUM PARK TULTEPEC (RECIBO N°1)</t>
  </si>
  <si>
    <t xml:space="preserve">LIQUIDACION FANNY LOPEZ </t>
  </si>
  <si>
    <t>MIRALTA (RECIBO 36)</t>
  </si>
  <si>
    <t>ENRIQUE HERNANDEZ SEGUNDO (IMSS)</t>
  </si>
  <si>
    <t>ROGELIO VARGAS (HERRAMIENTA)</t>
  </si>
  <si>
    <t>IVAN CANO (ESTIMACION VIDALTA TORRE LUX)</t>
  </si>
  <si>
    <t>FH (LAMBRIN DE TABLARROCA) MITIKAH C.C.</t>
  </si>
  <si>
    <t>PAGO IMSS MAYO</t>
  </si>
  <si>
    <t>ENRIQUE FLORES MARTINEZ (PAGO IMSS MAYO)</t>
  </si>
  <si>
    <t xml:space="preserve">VENTA DE CHATARRA HIGH PARK SUR </t>
  </si>
  <si>
    <t xml:space="preserve">RAFAEL CLAUDIES </t>
  </si>
  <si>
    <t xml:space="preserve">THE PARALLEL RESIDENCES </t>
  </si>
  <si>
    <t xml:space="preserve">HUGO AGRAZ </t>
  </si>
  <si>
    <t>LUIS RAUL SALGADO (FINIQUITO)</t>
  </si>
  <si>
    <t>ESTIMACION PREMIUM PARK TULTEPEC (VICTOR HERNANDEZ)</t>
  </si>
  <si>
    <t xml:space="preserve">PAGO IMSS JUNIO </t>
  </si>
  <si>
    <t>INSURGENTES 1446 RECIBO #5</t>
  </si>
  <si>
    <t xml:space="preserve">FRANCISCO CHAGOYA (AYUDA) DESIERTO DE LOS LEONES </t>
  </si>
  <si>
    <t xml:space="preserve">DESPERDICIO DE LA OBRA HIGH PARK SUR </t>
  </si>
  <si>
    <t>HUGO AGRAZ (VILLA 103 CABOS)</t>
  </si>
  <si>
    <t>GUSTAVO FIERROS (COMPLEMENTO FINIQUITO)</t>
  </si>
  <si>
    <t xml:space="preserve">DESPERDICIO DE CHATARRA DE TALLER MEXROLL CHIHUAHUA </t>
  </si>
  <si>
    <t>FOCO DEL FARO (CAMIONETA AUDI)</t>
  </si>
  <si>
    <t>PAGO IMSS (JULIO)</t>
  </si>
  <si>
    <t>DESPERDICIO (HIGH PARK SUR)</t>
  </si>
  <si>
    <t>PUNTO HORIZONTE II</t>
  </si>
  <si>
    <t>HUGO AGRAZ (VILLAS LOS CABOS)</t>
  </si>
  <si>
    <t>HUGO AGRAZ (LONARIA ST REGIS)</t>
  </si>
  <si>
    <t>JOSE LUIS RIVERA (VILLAS LOS CABOS)</t>
  </si>
  <si>
    <t>SILVIA CAMARGO (TRAMITE CIERRE PUNTO HORIZONTE)</t>
  </si>
  <si>
    <t xml:space="preserve">ARMANDO GONZALEZ (ESTRUCTURA)ST REGIS KANAI </t>
  </si>
  <si>
    <t>JESUS ALMAZAN (EST 2 POPOCATEPETL)</t>
  </si>
  <si>
    <t>PAGO IMSS (AGOSTO)</t>
  </si>
  <si>
    <t>ENRIQUE CONTRERAS LOPEZ (CIERRE SATIC PUNTO HORIZONTE)</t>
  </si>
  <si>
    <t>JONATHAN CANO (LLANTAS APROBADAS FH)</t>
  </si>
  <si>
    <t>ARCADIO MORALES (PINTURA ELECTROSTATICA) VILLAS 103</t>
  </si>
  <si>
    <t xml:space="preserve">PEDRO CRUZ RAMIREZ (SAND BLAST) ST REGIS KANAI </t>
  </si>
  <si>
    <t>ISR Y 3% AGOSTO 2021</t>
  </si>
  <si>
    <t>IMSS E ISR SEPTIEMBRE 2021</t>
  </si>
  <si>
    <t>JESUS ALMAZAN (EST POPOCATEPETL)</t>
  </si>
  <si>
    <t>JOSE LUIS RIVERA (EST MITIKAH C.C PASAMANOS)</t>
  </si>
  <si>
    <t>DESPERDICIO (TALLER)</t>
  </si>
  <si>
    <t xml:space="preserve">PARIS BONILLA </t>
  </si>
  <si>
    <t>ENRIQUE CONTRERAS LOPEZ (IMSS)</t>
  </si>
  <si>
    <t>ENRIQUE CONTRERAS (CIERRE IMSS) PREMIUM PARK TULTEPEC</t>
  </si>
  <si>
    <t xml:space="preserve">SERGIO URRUTIA </t>
  </si>
  <si>
    <t xml:space="preserve">RAUL ESPINOZA </t>
  </si>
  <si>
    <t>PAGO IMSS (OCTUBRE)</t>
  </si>
  <si>
    <t>FH PRESTAMO (RENTA GUILLERMINA GUTIERREZ)</t>
  </si>
  <si>
    <t xml:space="preserve">PARIS BONILLA (PAGO DE QUINCENA) DEL 01 AL 15 DE NOVIEMBRE </t>
  </si>
  <si>
    <t xml:space="preserve">DEMANDA WENDY JENNIFER CERON </t>
  </si>
  <si>
    <t xml:space="preserve">FH PRESTAMO </t>
  </si>
  <si>
    <t xml:space="preserve">CHRISTIAN CASTRO (RECOLECCION DE BASURA EN OBRA) PUNTO HORIZONTE </t>
  </si>
  <si>
    <t xml:space="preserve">PAGO DE MULTAS CAMIONETA PORSCHE </t>
  </si>
  <si>
    <t>GABRIELA ZUÑIGA (DIFERENCIA DE BOLETOS DE AVION)</t>
  </si>
  <si>
    <t>ARCADIO MORALES (PINTURA ELECTROSTATICA) FLOW</t>
  </si>
  <si>
    <t>DIEGO WALDO ESPINOSA (RESIDENTE CERVANTES SAAVEDRA)</t>
  </si>
  <si>
    <t>HUGO AGRAZ (DEVOLUCION DE PAGO CORTE LASER)</t>
  </si>
  <si>
    <t xml:space="preserve">JOSE LUIS RIVERA (CORTE LASER EN PLACA) ST REGIS KANAI </t>
  </si>
  <si>
    <t xml:space="preserve">VENTA DE DESPERDICIO </t>
  </si>
  <si>
    <t xml:space="preserve">ARMANDO GONZALEZ (RENTA DE ESPACIO SAND BLASTEO)ST REGIS KANAI </t>
  </si>
  <si>
    <t>HEG VIVIENDA PTU 2020</t>
  </si>
  <si>
    <t>BONO CERVANTES (ENRIQUE FLORES)</t>
  </si>
  <si>
    <t>HEG DISEÑO PTU 2020</t>
  </si>
  <si>
    <t>IMSS E ISR NOVIEMBRE  2021</t>
  </si>
  <si>
    <t>FH PRESTAMO (CHEQUES)</t>
  </si>
  <si>
    <t>FH PRESTAMO (PALMAR TAXQUEÑA)</t>
  </si>
  <si>
    <t>JESUS ALMAZAN (CHEQUES)</t>
  </si>
  <si>
    <t>DEVOLUCION PRESTAMO FH (PALMAR TAXQUEÑA)</t>
  </si>
  <si>
    <t xml:space="preserve">ARCADIO MORALES </t>
  </si>
  <si>
    <t>REFACCIONES (AUDI)</t>
  </si>
  <si>
    <t>VIDALTA TORRE LUX</t>
  </si>
  <si>
    <t>IVAN CANO (VIDALTA TORRE LUX)</t>
  </si>
  <si>
    <t xml:space="preserve">MIRALTA </t>
  </si>
  <si>
    <t>FH GASTOS PARA CARRETERA  (3 VIAJES MIGUEL ANGEL)</t>
  </si>
  <si>
    <t>CERVANTES SAAVEDRA 251 (RECIBO N° 11)</t>
  </si>
  <si>
    <t>CERVANTES SAAVEDRA 251 (RECIBO N° 12)</t>
  </si>
  <si>
    <t>ANDRES LARREA (DEVOLUCION PRESTAMO) FABIAN TORRES</t>
  </si>
  <si>
    <t>IMSS E ISR (DICIEMBRE 2021)</t>
  </si>
  <si>
    <t>CIERRE DE IMSS (PREMIUM PARK TULTEPEC)</t>
  </si>
  <si>
    <t>ISMAEL LOPEZ (3 SEMANAS LABORADAS)</t>
  </si>
  <si>
    <t>DANIEL RUIZ (PRUEBA COVID)</t>
  </si>
  <si>
    <t>JOSE LUIS RIVERA (OBRAS VARIAS)</t>
  </si>
  <si>
    <t xml:space="preserve">CHRISTIAN CASTRO (DS3 TRABAJOS DE ALTURA) TORRE REFORMA </t>
  </si>
  <si>
    <t>RAFAEL RUIZ (FINIQUITO)</t>
  </si>
  <si>
    <t>DEVOLUCION DE PRESTAMO FH</t>
  </si>
  <si>
    <t>CHRISTIAN CASTRO DS-3 PARQUE TEPEYAC</t>
  </si>
  <si>
    <t>TRABAJOS DE ELECTRICIDAD (OFICINA) EN PARQUE TEPEYAC</t>
  </si>
  <si>
    <t xml:space="preserve">ELEUTERIO TEOFILO (PELICULA DE VINIL) PALMAR TAXQUEÑA </t>
  </si>
  <si>
    <t>EDGAR ESPINOZA (PUNTOS VARIOS) OBRAS VARIAS</t>
  </si>
  <si>
    <t>CARLOS ORTIZ (COLOCACION DE CANCELERIA) MONTE AZUL</t>
  </si>
  <si>
    <t>JESUS ALMAZAN (PARALLEL)</t>
  </si>
  <si>
    <t>CHRISTIAN CASTRO (FABRICACION CANASTILLAS) TEPEYAC</t>
  </si>
  <si>
    <t>INSURGENTES SUR 1446 (RECIBO N°8)</t>
  </si>
  <si>
    <t>ENRIQUE CONTRERAS (CIERRE IMSS) TORRE CHURUBUSCO</t>
  </si>
  <si>
    <t>IMSS E ISR (ENERO 2022)</t>
  </si>
  <si>
    <t>CHRISTIAN CASTRO (DS3 TRABAJOS DE ALTURA) TEPEYAC</t>
  </si>
  <si>
    <t>ANGEL MORENO (DESTAJO) PARQUE TEPEYAC</t>
  </si>
  <si>
    <t xml:space="preserve">CRUZ RAFAEL FLORES (HERRERIA) ST REGIS KANAI </t>
  </si>
  <si>
    <t>IMSS E ISR (FEBRERO 2022)</t>
  </si>
  <si>
    <t>FH PAGO A CUENTA DE PRESTAMO</t>
  </si>
  <si>
    <t>VIDALTA TORRE LUX (REPOSICION DE BARANDAL 1901)</t>
  </si>
  <si>
    <t>FH (PAGO POR EJECUCION DE ESTE TRABAJO) TORRE LUX</t>
  </si>
  <si>
    <t>MIGUEL ANTONIO GARCIA (SEGURISTA HORAS EXTRAS) TEPEYAC</t>
  </si>
  <si>
    <t>IMSS E ISR (MARZO)</t>
  </si>
  <si>
    <t>PRESTAMO FH</t>
  </si>
  <si>
    <t>PAGO DE DESTAJO ANGEL MORENO (NENE) TEPEYAC</t>
  </si>
  <si>
    <t>SALDO EN CAJA</t>
  </si>
  <si>
    <t>INSURGENTES 1446</t>
  </si>
  <si>
    <t>PREMIUM PARK TULTEPEC</t>
  </si>
  <si>
    <t>PAGO PRESTAMO FH</t>
  </si>
  <si>
    <t>ARMANDO ESPARZA (A CUENTA DE ESTIMACION) FLOW</t>
  </si>
  <si>
    <t>JESUS ALMAZAN (ESTI N° 13) MIRALTA</t>
  </si>
  <si>
    <t>IMSS E ISR (ABRIL)</t>
  </si>
  <si>
    <t xml:space="preserve">RECIBO NO ENCONTRADO </t>
  </si>
  <si>
    <t>ANTICIPO DE FLOW (CAMBIO DE CRISTALES)</t>
  </si>
  <si>
    <t xml:space="preserve">ALEJANDRO REYNOSO (ABOGADO) </t>
  </si>
  <si>
    <t>ALEJANDRO BELTRAN (RADIOGRAFIA DE ESPALDA) PARALLEL</t>
  </si>
  <si>
    <t>SOLUMAQ (MANTENIMIENTO MAQUINAS) TLATILCO</t>
  </si>
  <si>
    <t>IMSS E ISR (MAYO)</t>
  </si>
  <si>
    <t>JOSE ALFREDO URRUTIA (IMSS PERIODOS VARIOS)</t>
  </si>
  <si>
    <t>ISMAEL LOPEZ (BONO) PARQUE TEPEYAC</t>
  </si>
  <si>
    <t>MULTAS CAMIONETA PORSCHE FH (SE DELVOLVERA EFECTIVO)</t>
  </si>
  <si>
    <t>JORGE GONZALEZ ROJAS (PRESTAMO)</t>
  </si>
  <si>
    <t>CLIENTE 1</t>
  </si>
  <si>
    <t>CLIENTE 2</t>
  </si>
  <si>
    <t>BEATRIZ CADENA (COMISION)</t>
  </si>
  <si>
    <t>EGRESO PALMAR</t>
  </si>
  <si>
    <t>INGRESOS PALMAR TAXQUEÑA</t>
  </si>
  <si>
    <t>PRESTAMO FH (DESTAJO NENE)</t>
  </si>
  <si>
    <t>PRESTAMO FH (IMSS CONTRATISTAS)</t>
  </si>
  <si>
    <t>FH (IMSS CONTRATISTAS)</t>
  </si>
  <si>
    <t>FH (DESTAJO NENE)</t>
  </si>
  <si>
    <t>CHRISTIAN CASTRO (CENA DE OPERARIOS ROGELIO) TORRE REFORMA</t>
  </si>
  <si>
    <t>PRESTAMO FH (IMSS CONTRATISTAS Y ABOGADO)</t>
  </si>
  <si>
    <t>IMSS E ISR (JUNIO)</t>
  </si>
  <si>
    <t xml:space="preserve">IMSS CONTRATISTAS Y PAGO PARA ABOGADO </t>
  </si>
  <si>
    <t>IRENE ALVAREZ</t>
  </si>
  <si>
    <t xml:space="preserve">TIEMPO EXTRA TEPEYAC </t>
  </si>
  <si>
    <t>PRESTAMO FH (TIEMPO EXTRA TEPEYAC)</t>
  </si>
  <si>
    <t xml:space="preserve">CHRISTIAN CASTRO (TIEMPO EXTRA) TEPEYAC </t>
  </si>
  <si>
    <t>CHRISTIAN CASTRO (TRABAJOS DE ALTURA DS3) TEPEYAC</t>
  </si>
  <si>
    <t>FH PRESTAMO (TRABAJOS DE ALTURA DS3) TEPEYAC</t>
  </si>
  <si>
    <t>TRABAJOS DE ALTURA DS 3 TEPEYAC</t>
  </si>
  <si>
    <t>IMSS E ISR (JULIO)</t>
  </si>
  <si>
    <t>IMSS CONTRATISTAS (JULIO)</t>
  </si>
  <si>
    <t xml:space="preserve">JESUS HERNANDEZ (GUARDIA) IRRIGACION </t>
  </si>
  <si>
    <t>FINIQUITO (GRATIFICACION) VERONICA AVENDAÑO</t>
  </si>
  <si>
    <t xml:space="preserve">FINIQUITO (GRATIFICACION) DANIEL VILLEGAS </t>
  </si>
  <si>
    <t xml:space="preserve">JORGE RAMIREZ (BONO) </t>
  </si>
  <si>
    <t>FERNANDO SANCHEZ (FONDO DE GARANTIA) FLOW</t>
  </si>
  <si>
    <t>DESTAJO DIA FERIADO TEPEYAC</t>
  </si>
  <si>
    <t>IMSS E ISR (SEPTIEMBRE)</t>
  </si>
  <si>
    <t xml:space="preserve">PAGO PATRULLA PARA DESCARGA DE METERIAL CANCUN </t>
  </si>
  <si>
    <t xml:space="preserve">FRANCISCO CHAGOYA DESTAJO TEPEYAC </t>
  </si>
  <si>
    <t>FINIQUITO GERARDO ALBERTO CAMACHO</t>
  </si>
  <si>
    <t xml:space="preserve">FINIQUITO JESUS ROSALES VALVERDE </t>
  </si>
  <si>
    <t>ENRIQUE CONTRERAS (VIATICOS CIERRE IMSS) WALDORF</t>
  </si>
  <si>
    <t>FINIQUITO CHRISTIAN BARRERA</t>
  </si>
  <si>
    <t>FINIQUITO CATALINA BRISEÑO</t>
  </si>
  <si>
    <t>FINIQUITO NADIA EVELYN LOYO</t>
  </si>
  <si>
    <t>FH PRESTAMO (BOLETOS ARENA CDMX)</t>
  </si>
  <si>
    <t>IMSS E ISR (OCTUBRE )</t>
  </si>
  <si>
    <t>JOSE ISRAEL PALOMILLO (CERTIFICADOS DS-3) MIRALTA</t>
  </si>
  <si>
    <t xml:space="preserve">PRESTAMO FH </t>
  </si>
  <si>
    <t>PAGO A CONTRATISTA DE METROPOLITANA (AUTO POR FH)</t>
  </si>
  <si>
    <t>PRESTAMO EDGAR ESPINOZA</t>
  </si>
  <si>
    <t>PAGO IMSS E ISR (DICIEMBRE)</t>
  </si>
  <si>
    <t>PAGO  ABOGADO ABRAHAM CHAVEZ</t>
  </si>
  <si>
    <t>PAGO MULTA IMSS</t>
  </si>
  <si>
    <t>PRESTAMO FH (BOLETOS ARENA CDMX)</t>
  </si>
  <si>
    <t>PRESTAMO FH (TRABAJOS DE ALTURA DS3) TEPEYAC</t>
  </si>
  <si>
    <t>ENRIQUE CONTRERAS (JUICIO FISCAL) AVENUE NAPOLES</t>
  </si>
  <si>
    <t>EDGAR ESPINOZA (HORAS EXTRAS TALLER)</t>
  </si>
  <si>
    <t>JOSE ISRAEL PALOMILLO (CERTIFICADOS DS-3) LANDMARK</t>
  </si>
  <si>
    <t>FH (BOTELLA DE VINO)</t>
  </si>
  <si>
    <t>CFE (FH)</t>
  </si>
  <si>
    <t>CAMIONETA KANGOO</t>
  </si>
  <si>
    <t>FRANCISCO CHAGOYA (TRABAJOS REALIZADOS) POPOCATEPETL</t>
  </si>
  <si>
    <t>ENRIQUE CONTRERAS (JUICIO FISCAL) TEPEYAC PLAFONES</t>
  </si>
  <si>
    <t xml:space="preserve">INGRESOS PUNTO HORIZONTE </t>
  </si>
  <si>
    <t>INGRESOS LANDMARK VIVIENDA</t>
  </si>
  <si>
    <t xml:space="preserve">EGRESO </t>
  </si>
  <si>
    <t xml:space="preserve">BEATRIZ CADENA </t>
  </si>
  <si>
    <t>CECILIA CHAZARO</t>
  </si>
  <si>
    <t xml:space="preserve">ISRAEL SANDOVAL (VIATICOS) ST REGIS KANAI </t>
  </si>
  <si>
    <t>PAGO IMSS E ISR (ENERO)</t>
  </si>
  <si>
    <t xml:space="preserve">RAUL CRISTOBAL (PAGO DE 2 OPERARIOS) TLATILCO </t>
  </si>
  <si>
    <t xml:space="preserve">ALEJANDRO BELTRAN (SEMANA 13 AL 18 FEB) PARALLEL </t>
  </si>
  <si>
    <t>DANIEL RUIZ (BONO)</t>
  </si>
  <si>
    <t xml:space="preserve">JORGE RAMIREZ (VIATICOS 1 FEB AL 12 MAR) </t>
  </si>
  <si>
    <t xml:space="preserve">ADAN RAMIREZ (VIATICOS 1 FEB AL 12 MAR) </t>
  </si>
  <si>
    <t xml:space="preserve">EDGAR ESPINOZA (VIATICOS 1 FEB AL 12 MAR) </t>
  </si>
  <si>
    <t xml:space="preserve">SEGURO DE CAMIONETA KANGOO </t>
  </si>
  <si>
    <t xml:space="preserve">ISRAEL SANDOVAL (VIATICOS) ACAPULCO </t>
  </si>
  <si>
    <t>LORENZO (NOMINA 3 OPERARIOS) 2 SEMANAS  LB600</t>
  </si>
  <si>
    <t>DANIEL VILLEGAS (VIATICOS 13 MARZO AL 09 ABRIL)</t>
  </si>
  <si>
    <t>JORGE RAMIREZ (VIATICOS 13 MARZO AL 09 ABRIL)</t>
  </si>
  <si>
    <t>ADAN RAMIREZ (VIATICOS 13 MARZO AL 09 ABRIL)</t>
  </si>
  <si>
    <t>EDGAR ESPINOZA (VIATICOS 13 MARZO AL 09 ABRIL)</t>
  </si>
  <si>
    <t>ARTURO SILVA (BONO) LB 600</t>
  </si>
  <si>
    <t xml:space="preserve">RAUL CRISTOBAL (NOMINA 3 SEMANAS) TLATILCO </t>
  </si>
  <si>
    <t>EDGAR ESPINOZA (COMPRA DE CHAPAS) ENCINOS</t>
  </si>
  <si>
    <t>DIEGO HERNANDEZ (REPARACION DE AUTO)</t>
  </si>
  <si>
    <t xml:space="preserve">APARTADO E INVESTIGACION BURO (RENTA DE CASA) LANDMARK VIVIENDA </t>
  </si>
  <si>
    <t>IMSS E ISR (FEBRERO)</t>
  </si>
  <si>
    <t>RAUL CRISTOBAL (NOMINA DEL 13 AL 18 MARZO) TLATILCO</t>
  </si>
  <si>
    <t xml:space="preserve">SRA MARTHA (FINIQUITO) </t>
  </si>
  <si>
    <t xml:space="preserve">ENRIQUE CONTRERAS (COPIAS) </t>
  </si>
  <si>
    <t>RENTA DE 4 DIAS (CASA ADAN $200 / H) LANDAMARK</t>
  </si>
  <si>
    <t>ENRIQUE SEGUNDO (NOMINA DEL 13 AL 18 MARZO) ENCINOS</t>
  </si>
  <si>
    <t>DIEGO HERNANDEZ (ARREGLO RINES)</t>
  </si>
  <si>
    <t>NOMINA 2 OPERARIOS POPOCATEPETL</t>
  </si>
  <si>
    <t xml:space="preserve">CHRISTIAN CASTRO (ESTUDIOS) </t>
  </si>
  <si>
    <t>NOMINA 2 OPERARIOS TLATILCO</t>
  </si>
  <si>
    <t>RENTA DE 8 DIAS (CASA ADAN $200 / H) LANDAMARK</t>
  </si>
  <si>
    <t>ENRIQUE SEGUNDO (NOMINA DEL 20 AL 25 MARZO) ENCINOS</t>
  </si>
  <si>
    <t>PRESTAMO A HEG</t>
  </si>
  <si>
    <t xml:space="preserve">PRESTAMO DE PUNTO HORIZONTE </t>
  </si>
  <si>
    <t xml:space="preserve">ARTURO MONTIEL (TRABAJOS REALIZADOS) OBRAS VARIAS </t>
  </si>
  <si>
    <t>GERARDO PEREZ RODRIGUEZ (NOMINA) MIRALTA</t>
  </si>
  <si>
    <t>INGRESOS EN USD.</t>
  </si>
  <si>
    <t>INGRESOS VARIOS</t>
  </si>
  <si>
    <t>TENENCIA CAMIONETA AUDI (FH)</t>
  </si>
  <si>
    <t>MULTA CAMIONETA AUDI (MIGUEL)</t>
  </si>
  <si>
    <t xml:space="preserve">AFLIADOS NACIONALES (DISCOS) TLATILCO </t>
  </si>
  <si>
    <t xml:space="preserve">JULIO MORALES (TRABAJOS REALIZADOS) 3RA RONDA </t>
  </si>
  <si>
    <t>ENRIQUE CONTRERAS (COPIAS PARA JUICIO) TEPEYAC</t>
  </si>
  <si>
    <t xml:space="preserve">GASOLINA (CAMIONETA AUDI) FH </t>
  </si>
  <si>
    <t>SILVIA MEDINA (ARBOLES BONSAI) IRRIGACION</t>
  </si>
  <si>
    <t>RODOLFO DOMINGUEZ (TRABAJOS REALIZADOS) 3RA RONDA</t>
  </si>
  <si>
    <t xml:space="preserve">ABRAHAM CHAVEZ (CUARTO PAGO JUICIO PEGALUM) CASCADA </t>
  </si>
  <si>
    <t xml:space="preserve">PRESTAMO A HEG </t>
  </si>
  <si>
    <t>EDGAR ESPINOZA (VIATICOS 10 ABRIL AL 07 MAYO)</t>
  </si>
  <si>
    <t>ADAN RAMIREZ (VIATICOS 10 ABRIL AL 07 MAYO)</t>
  </si>
  <si>
    <t>JORGE RAMIREZ (VIATICOS 10 ABRIL AL 07 MAYO)</t>
  </si>
  <si>
    <t>DANIEL VILLEGAS (VIATICOS 10 ABRIL AL 07 MAYO)</t>
  </si>
  <si>
    <t>GONZALO TENTLE (TRABAJOS REALIZADOS) 3RA RONDA</t>
  </si>
  <si>
    <t>ROGELIO VARGAS (PEGAMENTO PARA ESPUMA ACUSTICA) IRRIGACION</t>
  </si>
  <si>
    <t xml:space="preserve">NOMINA DE 3 OPERARIOS TLATILCO </t>
  </si>
  <si>
    <t xml:space="preserve">PLACAS CAMIONETA AUDI FH </t>
  </si>
  <si>
    <t>LANDMARK VIVIENDA RECIBO 3</t>
  </si>
  <si>
    <t>LANDMARK VIVIENDA RECIBO 2</t>
  </si>
  <si>
    <t>PAGO IMSS E ISR (MARZO)</t>
  </si>
  <si>
    <t>RAYMUNDO GARCIA (TRABAJOS REALIZADOS) 3RA RONDA</t>
  </si>
  <si>
    <t>VICTOR GARCIA (TRABAJOS REALIZADOS) 3RA RONDA</t>
  </si>
  <si>
    <t>ESTACIONAMIENTO (FERNANDO MANCILLA) MONTES URALES</t>
  </si>
  <si>
    <t>ESTACIONAMIENTO (SANTIAGO HERNANDEZ) MONTES URALES</t>
  </si>
  <si>
    <t>COMPLEMENTO DE PAGO IMSS E ISR (MARZO)</t>
  </si>
  <si>
    <t>CUIDADOR DE CAMIONETA PORSCHE FH</t>
  </si>
  <si>
    <t>NOMINA DOS OPERARIOS (DANIEL GONZALEZ ) MONTES URALES</t>
  </si>
  <si>
    <t xml:space="preserve">ENRIQUE SARABIA (NOMINA) MONTES URALES </t>
  </si>
  <si>
    <t xml:space="preserve">NOMINA 1 OPERARIO (EDGAR ESPINOZA) TLATILCO </t>
  </si>
  <si>
    <t>JOSE LUIS RIVERA (PRESTAMO) FH</t>
  </si>
  <si>
    <t xml:space="preserve">VIATICOS (SEMANA DEL 22 AL 29 DE ABRIL) OBRAS VARIAS </t>
  </si>
  <si>
    <t xml:space="preserve">LISTA DE RAYA Y DESTAJOS (SEMANA DEL 22 AL 29 ABRIL) OBRAS VARIAS </t>
  </si>
  <si>
    <t>ENRIQUE CONTRERAS (FINIQUITO JUICIO FISCAL) AVENUE NAPOLES</t>
  </si>
  <si>
    <t xml:space="preserve">VIATICOS (SEMANA DEL 01 AL 06 MAYO) OBRAS VARIAS </t>
  </si>
  <si>
    <t xml:space="preserve">LISTA DE RAYA Y DESTAJOS (SEMANA DEL 01 AL 06 MAYO) OBRAS VARIAS </t>
  </si>
  <si>
    <t>PLACAS CAMIONETA KANGOO LANDMARK</t>
  </si>
  <si>
    <t xml:space="preserve">LISTA DE RAYA Y DESTAJOS (SEMANA DEL 08 AL 13 MAYO) OBRAS VARIAS </t>
  </si>
  <si>
    <t xml:space="preserve">VIATICOS (SEMANA DEL 08 AL 13 MAYO) OBRAS VARIAS </t>
  </si>
  <si>
    <t>JOSE LUIS RIVERA (ANCLAS ACERO) LANDMARK</t>
  </si>
  <si>
    <t xml:space="preserve">ARTURO MONTIEL (TRABAJOS REALIZADOS SCHILLER) FH </t>
  </si>
  <si>
    <t>PRESTAMO DE PUNTO HORIZONTE</t>
  </si>
  <si>
    <t xml:space="preserve">LANDMARK VIVIENDA RECIBO 1 </t>
  </si>
  <si>
    <t xml:space="preserve">ENRIQUE SARABIA (DESTAJO) MONTES URALES </t>
  </si>
  <si>
    <t>LANDMARK VIVIENDA RECIBO 4</t>
  </si>
  <si>
    <t>LANDMARK VIVIENDA RECIBO 5</t>
  </si>
  <si>
    <t xml:space="preserve">DEVOLUCION DE PRESTAMOS </t>
  </si>
  <si>
    <t xml:space="preserve">DEVOLUCION DE PRESTAMOS A PUNTO HORIZONTE </t>
  </si>
  <si>
    <t xml:space="preserve">CORRALON CAMIONETA PORSCHE FH </t>
  </si>
  <si>
    <t xml:space="preserve">LISTA DE RAYA Y DESTAJOS (SEMANA DEL 15 AL 20 MAYO) OBRAS VARIAS </t>
  </si>
  <si>
    <t xml:space="preserve">EDGAR ESPINOZA (COMPRA DE CHAPAS) ENCINOS </t>
  </si>
  <si>
    <t>FERNANDO MANCILLA (NOMINA SEGURISTA 03 SEP 2022 AL 22 OC 2022) MIIKAH CC</t>
  </si>
  <si>
    <t xml:space="preserve">FH REPARACION BACCUS </t>
  </si>
  <si>
    <t>COMPLEMENTO FERNANDO MANCILLA (NOMINA SEGURISTA 03 SEP 2022 AL 22 OC 2022) MIIKAH CC</t>
  </si>
  <si>
    <t>SEGURO VOLVO (SANTIAGO HERNANDEZ) FH</t>
  </si>
  <si>
    <t>ABRAHAM CHAVEZ (HONORARIOS PORSCHE) FH</t>
  </si>
  <si>
    <t xml:space="preserve">ENRIQUE CONTRERAS (GASTOS DE EJECUCION) TEPEYAC </t>
  </si>
  <si>
    <t xml:space="preserve">LISTA DE RAYA Y DESTAJOS (SEMANA DEL 22 AL 27 MAYO) OBRAS VARIAS </t>
  </si>
  <si>
    <t xml:space="preserve">VIATICOS (SEMANA DEL 22 AL 27 MAYO) OBRAS VARIAS </t>
  </si>
  <si>
    <t xml:space="preserve">FH SERVICIO CAMIONETA PORSCHE </t>
  </si>
  <si>
    <t xml:space="preserve">PRESTAMO PUNTO HORIZONTE </t>
  </si>
  <si>
    <t xml:space="preserve">PAGO A PATRULLA POR DESCARGA DE CAMION TLATILCO </t>
  </si>
  <si>
    <t xml:space="preserve">AFILADOS NACIONALES  PIEZAS DE SOMBRILLA BAHLAY </t>
  </si>
  <si>
    <t>ALFREDO FITZ (FINIQUITO) ST REGIS KANAI</t>
  </si>
  <si>
    <t xml:space="preserve">LISTA DE RAYA Y DESTAJOS (SEMANA DEL 29 MAYO AL 03 JUNIO) OBRAS VARIAS </t>
  </si>
  <si>
    <t xml:space="preserve">VIATICOS (SEMANA DEL 29 MAYO AL 03 JUNIO) OBRAS VARIAS </t>
  </si>
  <si>
    <t xml:space="preserve">DEPTO 1 PUNTO HORIZONTE </t>
  </si>
  <si>
    <t xml:space="preserve">DEPTO 2 PUNTO HORIZONTE </t>
  </si>
  <si>
    <t>ARTURO MONTIEL (TRABAJOS REALIZADOS) GALILEO 330</t>
  </si>
  <si>
    <t xml:space="preserve">GABRIELA ZUÑIGA (BONO) PARALLEL </t>
  </si>
  <si>
    <t xml:space="preserve">MARIO ZAPATA (CAMASTROS) BAHALAY </t>
  </si>
  <si>
    <t>GAS NATURAL PARALLEL</t>
  </si>
  <si>
    <t>LANDMARK VIVIENDA RECIBO 6</t>
  </si>
  <si>
    <t xml:space="preserve">FH / HEG </t>
  </si>
  <si>
    <t xml:space="preserve">LISTA DE RAYA Y DESTAJOS (SEMANA 05 AL 10 DEJUNIO) OBRAS VARIAS </t>
  </si>
  <si>
    <t xml:space="preserve">VIATICOS (SEMANA DEL 05 AL 10 JUNIO) OBRAS VARIAS </t>
  </si>
  <si>
    <t xml:space="preserve">LISTA DE RAYA Y DESTAJOS (SEMANA 12 AL 17 DE JUNIO) OBRAS VARIAS </t>
  </si>
  <si>
    <t xml:space="preserve">VIATICOS (SEMANA DEL 12 AL 17 JUNIO) OBRAS VARIAS </t>
  </si>
  <si>
    <t xml:space="preserve">IMSS E ISR MAYO </t>
  </si>
  <si>
    <t>MANTENIMIENTO SIERRA DE 2 CABEZAS TLATILCO</t>
  </si>
  <si>
    <t xml:space="preserve">PLACAS DE CAMIONETA PORSCHE FH </t>
  </si>
  <si>
    <t xml:space="preserve">AFILADOS NACIONALES  JUEGO DE ANCLA </t>
  </si>
  <si>
    <t xml:space="preserve">JUAN MORENO (TRABAJOS REALIZADOS) PARALLEL </t>
  </si>
  <si>
    <t>JONTAHAN CANO (ZURY) CERVANTES SAAVEDRA</t>
  </si>
  <si>
    <t xml:space="preserve">LISTA DE RAYA Y DESTAJOS (SEMANA 19 AL 24 JUNIO) OBRAS VARIAS </t>
  </si>
  <si>
    <t xml:space="preserve">VIATICOS (SEMANA DEL 19 AL 24 JUNIO) OBRAS VARIAS </t>
  </si>
  <si>
    <t>JUAN MORENO (TRABAJOS REALIZADOS)</t>
  </si>
  <si>
    <t xml:space="preserve">JUAN MORENO (TRABAJOS REALIZADOS) LANDMARK  </t>
  </si>
  <si>
    <t>LINEA DE CAPTURA IMSS TEPEYAC</t>
  </si>
  <si>
    <t xml:space="preserve">LISTA DE RAYA Y DESTAJOS (SEMANA 26 JUN AL 01 JUL 2023) JUNIO) OBRAS VARIAS </t>
  </si>
  <si>
    <t xml:space="preserve">VIATICOS (SEMANA 26 JUN AL 01 JUL 2023) JUNIO) OBRAS VARIAS </t>
  </si>
  <si>
    <t xml:space="preserve">ANTONIO SIERRA (AUTOCORRECCION) TEPEYAC MARQUESINAS </t>
  </si>
  <si>
    <t>FINIQUITO TANIA RUIZ</t>
  </si>
  <si>
    <t>FLOW (PRESUPUESTO PERGOLAS)</t>
  </si>
  <si>
    <t>ANTONIO SIERRA (GASTOS CIERRE IMSS) TEPEYAC MARQUESINAS</t>
  </si>
  <si>
    <t>CHRISTIAN CASTRO (HORAS EXTRAS OPERARIOS ADAN RAMIREZ) EL GLOBO</t>
  </si>
  <si>
    <t>GABRIELA HERNANDEZ (HORAS EXTRAS OPERARIOS ADAN RAMIREZ) POPOCATEPETL</t>
  </si>
  <si>
    <t>JOSE LUIS RIVERA (REPARACION DE 2 PISTONES BACCUS) FH</t>
  </si>
  <si>
    <t xml:space="preserve">VIATICOS (SEMANA 03 AL 08 JULIO) OBRAS VARIAS </t>
  </si>
  <si>
    <t xml:space="preserve">LISTA DE RAYA Y DESTAJOS (SEMANA 03 AL 08 JULIO) OBRAS VARIAS </t>
  </si>
  <si>
    <t>LUIS IVAN ROMERO (ABOGADO DEMANDA CHINO) OBRAS VARIAS</t>
  </si>
  <si>
    <t xml:space="preserve">JORGE ZERMAN (COMISION VENTA DEPTO) PUNTO HORIZONTE </t>
  </si>
  <si>
    <t xml:space="preserve">VIATICOS (SEMANA 10 AL 15 JULIO) OBRAS VARIAS </t>
  </si>
  <si>
    <t xml:space="preserve">LISTA DE RAYA Y DESTAJOS (SEMANA 10 AL 15 JULIO) OBRAS VARIAS </t>
  </si>
  <si>
    <t xml:space="preserve">LISTA DE RAYA Y DESTAJOS (SEMANA 17 AL 22 JULIO) OBRAS VARIAS </t>
  </si>
  <si>
    <t xml:space="preserve">VIATICOS (SEMANA 17 AL 22 JULIO) OBRAS VARIAS </t>
  </si>
  <si>
    <t>MOISES SAADE PH 03 TC (ANTICIPO) FLOW</t>
  </si>
  <si>
    <t>MOISES SAADE PH 03 TC (PAGO 2) FLOW</t>
  </si>
  <si>
    <t>GASOLINA (AUDI) FH</t>
  </si>
  <si>
    <t>PLACAS DE CARRO VOLVO (SANTIAGO) FH</t>
  </si>
  <si>
    <t>ARTURO MONTIEL (TRABAJOS REALIZADOS) COZUMEL 23</t>
  </si>
  <si>
    <t>LANDMARK VIVIENDA RECIBO 7</t>
  </si>
  <si>
    <t>LANDMARK VIVIENDA RECIBO 8</t>
  </si>
  <si>
    <t xml:space="preserve">LISTA DE RAYA Y DESTAJOS (SEMANA 24 AL 29 JULIO) OBRAS VARIAS </t>
  </si>
  <si>
    <t xml:space="preserve">VIATICOS (SEMANA 24 AL 29 JULIO) OBRAS VARIAS </t>
  </si>
  <si>
    <t xml:space="preserve">EDGAR EPINOZA (SEVICIO MAUINA CORTADORA) TLATILCO </t>
  </si>
  <si>
    <t>OBRA</t>
  </si>
  <si>
    <t>EDITION KANAI</t>
  </si>
  <si>
    <t>AVENUE NAPOLES</t>
  </si>
  <si>
    <t>ATLAMAYA</t>
  </si>
  <si>
    <t>TLATILCO</t>
  </si>
  <si>
    <t>ST REGIS KANAI</t>
  </si>
  <si>
    <t>DESIERTO DE LOS LEONES</t>
  </si>
  <si>
    <t>ENCINOS</t>
  </si>
  <si>
    <t>FLOW</t>
  </si>
  <si>
    <t xml:space="preserve">FORUM NAUCALPAN </t>
  </si>
  <si>
    <t>LANDMARK RESIDENCIAL</t>
  </si>
  <si>
    <t>METROPOLITANA</t>
  </si>
  <si>
    <t>MIRALTA</t>
  </si>
  <si>
    <t>MITIKAH C.C</t>
  </si>
  <si>
    <t>MONTES AZUL</t>
  </si>
  <si>
    <t>MONTES URALES</t>
  </si>
  <si>
    <t>HIGH PARK SUR</t>
  </si>
  <si>
    <t>PUNTO HORIZONTE</t>
  </si>
  <si>
    <t>PARALLEL</t>
  </si>
  <si>
    <t>PARQUE TEPEYAC</t>
  </si>
  <si>
    <t>POPOCATEPETL</t>
  </si>
  <si>
    <t>TORRE REFORMA</t>
  </si>
  <si>
    <t>TORRE VIRREYES</t>
  </si>
  <si>
    <t>VILLA 103</t>
  </si>
  <si>
    <t>WALDORF</t>
  </si>
  <si>
    <t>PALMAR TAXQUEÑA</t>
  </si>
  <si>
    <t>PARQUE FEBRERO 2022)</t>
  </si>
  <si>
    <t>PARQUE FH</t>
  </si>
  <si>
    <t>PARQUE TEPEYAC)</t>
  </si>
  <si>
    <t>PARQUE CDMX)</t>
  </si>
  <si>
    <t>PARQUE OCTUBRE )</t>
  </si>
  <si>
    <t>PARQUE TEPEYAC PLAFONES</t>
  </si>
  <si>
    <t>TORRE CHURUBUSCO</t>
  </si>
  <si>
    <t>PERIODOS VARIOS)</t>
  </si>
  <si>
    <t>Y ABOGADO)</t>
  </si>
  <si>
    <t>3RA RONDA</t>
  </si>
  <si>
    <t>OBRAS VARIAS</t>
  </si>
  <si>
    <t>OFICINA</t>
  </si>
  <si>
    <t>BAHLAY</t>
  </si>
  <si>
    <t>LB 600</t>
  </si>
  <si>
    <t xml:space="preserve">VIATICOS (SEMANA 31 JULIO AL 05 AGOSTO) OBRAS VARIAS </t>
  </si>
  <si>
    <t xml:space="preserve">LISTA DE RAYA Y DESTAJOS (SEMANA 31 JULIO AL 05 AGOSTO) OBRAS VARIAS </t>
  </si>
  <si>
    <t xml:space="preserve">LISTA DE RAYA Y DESTAJOS (SEMANA 07 AL 12 DE AGOSTO) OBRAS VARIAS </t>
  </si>
  <si>
    <t xml:space="preserve">VIATICOS (SEMANA 07 AL 12 AGOSTO) OBRAS VARIAS </t>
  </si>
  <si>
    <t>GABRIELA HERNANDEZ (BONO) ST. REGIS KANAI</t>
  </si>
  <si>
    <t xml:space="preserve">ANTONIO SIERRA AUTOCORRECCION </t>
  </si>
  <si>
    <t xml:space="preserve">LISTA DE RAYA Y DESTAJOS (SEMANA 14 AL 19 DE AGOSTO) OBRAS VARIAS </t>
  </si>
  <si>
    <t xml:space="preserve">VIATICOS (SEMANA 14 AL 19 AGOSTO) OBRAS VARIAS </t>
  </si>
  <si>
    <t>LANDMARK</t>
  </si>
  <si>
    <t>LANDMARK VIVIENDA RECIBO 9</t>
  </si>
  <si>
    <t>LANDMARK VIVIENDA RECIBO 10</t>
  </si>
  <si>
    <t xml:space="preserve">LISTA DE RAYA Y DESTAJOS (SEMANA 21 AL 26 AGOSTO 2023) OBRAS VARIAS </t>
  </si>
  <si>
    <t xml:space="preserve">VIATICOS (SEMANA 21 AL 26  AGOSTO) OBRAS VARIAS </t>
  </si>
  <si>
    <t xml:space="preserve">LISTA DE RAYA Y DESTAJOS (SEMANA 28 AGOSTO AL 01 SEPTIEMBRE 2023) OBRAS VARIAS </t>
  </si>
  <si>
    <t xml:space="preserve">VIATICOS (SEMANA 28  AGOSTO AL 01 SEPTIEMBRE) OBRAS VARIAS </t>
  </si>
  <si>
    <t xml:space="preserve">FINIQUITO RAQUE ESPEJEL </t>
  </si>
  <si>
    <t>FINIQUITO GUADALUPE JIMENEZ</t>
  </si>
  <si>
    <t xml:space="preserve">FINIQUITO PABLO </t>
  </si>
  <si>
    <t xml:space="preserve">LISTA DE RAYA Y DESTAJOS (SEMANA DEL 04 AL 09 SEPTIEMBRE 2023) OBRAS VARIAS </t>
  </si>
  <si>
    <t xml:space="preserve">JOSE ISRAEL PALOMINO (DS-3 TCERTIFICADOS DE ALTURA </t>
  </si>
  <si>
    <t xml:space="preserve">VIATICOS (SEMANA 04 AL 09 SEPTIEMBRE) OBRAS VARIAS </t>
  </si>
  <si>
    <t xml:space="preserve">LISTA DE RAYA Y DESTAJOS (SEMANA DEL 11 AL 16 SEPTIEMBRE 2023) OBRAS VARIAS </t>
  </si>
  <si>
    <t xml:space="preserve">VIATICOS (SEMANA 11 AL 16 SEPTIEMBRE) OBRAS VARIAS </t>
  </si>
  <si>
    <t>EDGAR ESPINOZA (SERVICIO MAQUINA CNC) TLATILCO</t>
  </si>
  <si>
    <t>IMSS E ISR (AGOSTO)</t>
  </si>
  <si>
    <t>MOISES SAADE PH 03 TC (PAGO 3) FLOW</t>
  </si>
  <si>
    <t>MULTA DE IMSS POPOCATEPETL</t>
  </si>
  <si>
    <t xml:space="preserve">LISTA DE RAYA Y DESTAJOS (SEMANA DEL 18 AL 23 SEPTIEMBRE 2023) OBRAS VARIAS </t>
  </si>
  <si>
    <t xml:space="preserve">VIATICOS (SEMANA 18 AL 23 SEPTIEMBRE) OBRAS VARIAS </t>
  </si>
  <si>
    <t xml:space="preserve">COMPLEMENTO LISTA DE RAYA Y DESTAJO SEMANA DEL 18 AL 23 SEP </t>
  </si>
  <si>
    <t>RECIBO 1 MONTES URALES</t>
  </si>
  <si>
    <t xml:space="preserve">RECIBO 2 MONTES URALES </t>
  </si>
  <si>
    <t>RECIBO 1 RAUL ESPINOSA</t>
  </si>
  <si>
    <t xml:space="preserve">ARTURO MONTIEL (TRABAJOS REALIZADOS) COZUMEL </t>
  </si>
  <si>
    <t xml:space="preserve">CFE (VENCIMINETO RECIBOS) TLATILCO </t>
  </si>
  <si>
    <t xml:space="preserve">LISTA DE RAYA Y DESTAJOS (SEMANA DEL 25 AL 30  SEPTIEMBRE 2023) OBRAS VARIAS </t>
  </si>
  <si>
    <t xml:space="preserve">VIATICOS (SEMANA 25 AL 30 SEPTIEMBRE) OBRAS VARIAS </t>
  </si>
  <si>
    <t>LANDMARK RECIBO 10</t>
  </si>
  <si>
    <t>LANDMARK RECIBO 11</t>
  </si>
  <si>
    <t>JUAN MORENO (REPUESTOS SOMBRILLAS) BAHLAY</t>
  </si>
  <si>
    <t xml:space="preserve">FH (ARBOLES AHUEHUETES) </t>
  </si>
  <si>
    <t xml:space="preserve">RECIBO 2 RAUL ESPINOSA </t>
  </si>
  <si>
    <t xml:space="preserve">VIATICOS (SEMANA 02 AL 07 OCTUBRE) OBRAS VARIAS </t>
  </si>
  <si>
    <t xml:space="preserve">LISTA DE RAYA Y DESTAJOS (SEMANA DEL 02 AL 07 DE OCTUBRE) OBRAS VARIAS </t>
  </si>
  <si>
    <t>GABRIELA HERNANDEZ (BONO) ST REGIS</t>
  </si>
  <si>
    <t xml:space="preserve">NUA INTERLOMAS </t>
  </si>
  <si>
    <t>URIEL HERNANDEZ (BONO) TEPEYAC</t>
  </si>
  <si>
    <t>RECIBO 3 RAUL ESPINOSA</t>
  </si>
  <si>
    <t xml:space="preserve">LISTA DE RAYA Y DESTAJOS (SEMANA DEL 09 AL 14 DE OCTUBRE) OBRAS VARIAS </t>
  </si>
  <si>
    <t xml:space="preserve">VIATICOS (SEMANA 09 AL 14 OCTUBRE) OBRAS VARIAS </t>
  </si>
  <si>
    <t>ENRIQUE CONTRERAS (PERITAJE) TEPEYAC PLAFONES</t>
  </si>
  <si>
    <t>RECIBO 4 RAUL ESPINOSA</t>
  </si>
  <si>
    <t>ELIAS HELFON SACAL (TRABAJOS REALIZADOS DEPTO)</t>
  </si>
  <si>
    <t xml:space="preserve">LISTA DE RAYA Y DESTAJOS (SEMANA DEL 16 AL 21 DE OCTUBRE) OBRAS VARIAS </t>
  </si>
  <si>
    <t xml:space="preserve">VIATICOS (SEMANA 16 AL 21 OCTUBRE) OBRAS VARIAS </t>
  </si>
  <si>
    <t>RECIBO 5 RAUL ESPINOSA</t>
  </si>
  <si>
    <t>ISRAEL PALOMINO (CERTIFICADOS DS3)BEITI</t>
  </si>
  <si>
    <t xml:space="preserve">LISTA DE RAYA Y DESTAJOS (SEMANA DEL 23 AL 28  DE OCTUBRE) OBRAS VARIAS </t>
  </si>
  <si>
    <t xml:space="preserve">VIATICOS (SEMANA 23 AL 28 DE OCTUBRE) OBRAS VARIAS </t>
  </si>
  <si>
    <t>JAIME NUNO (RECIBO 1)</t>
  </si>
  <si>
    <t>LANDMARK RECIBO 12</t>
  </si>
  <si>
    <t>LANDMARK RECIBO 13</t>
  </si>
  <si>
    <t>RECIBO 6 RAUL ESPINOSA</t>
  </si>
  <si>
    <t xml:space="preserve">LISTA DE RAYA Y DESTAJOS (SEMANA DEL 30 OCT AL 04 NOV) OBRAS VARIAS </t>
  </si>
  <si>
    <t>VIATICOS (SEMANA DEL 30 OCT AL 04 NOV) OBRAS VARIAS</t>
  </si>
  <si>
    <t xml:space="preserve">ANTONIO SIERRA (GASTOS ADMIN) OBRAS VARIAS </t>
  </si>
  <si>
    <t xml:space="preserve">LISTA DE RAYA Y DESTAJOS (SEMANA DEL 06 AL 11 NOV) OBRAS VARIAS </t>
  </si>
  <si>
    <t>VIATICOS (SEMANA DEL 06 AL 11 NOV) OBRAS VARIAS</t>
  </si>
  <si>
    <t>RECIBO 7 RAUL ESPINOSA</t>
  </si>
  <si>
    <t>FH BAHLAY</t>
  </si>
  <si>
    <t>FH (MUEBLES PAULINA)</t>
  </si>
  <si>
    <t>RAUL CRISTOBAL (REPARACION DEPTOS 203 Y 204) BAHLAY</t>
  </si>
  <si>
    <t xml:space="preserve">LISTA DE RAYA Y DESTAJOS (SEMANA DEL 13 AL 18 NOV) OBRAS VARIAS </t>
  </si>
  <si>
    <t>VIATICOS (SEMANA DEL 13 AL 18 NOV) OBRAS VARIAS</t>
  </si>
  <si>
    <t>ENRIQUE SARABIA (REMODELACIONES) TLATILCO</t>
  </si>
  <si>
    <t>INGRESOS JAIME NUNO</t>
  </si>
  <si>
    <t>LANDMARK RECIBO 14</t>
  </si>
  <si>
    <t>LANDMARK RECIBO 15</t>
  </si>
  <si>
    <t>RECIBO 8 RAUL ESPINOSA</t>
  </si>
  <si>
    <t>JUICIO EN CONTRA ARIEL EROSA</t>
  </si>
  <si>
    <t xml:space="preserve">ARTURO MONTIEL (ANTICIPO REPARACIONES DEPTO FH) BAHLAY </t>
  </si>
  <si>
    <t xml:space="preserve">LISTA DE RAYA Y DESTAJOS (SEMANA DEL 20 AL 25 DE NOV) OBRAS VARIAS </t>
  </si>
  <si>
    <t>VIATICOS (SEMANA DEL 20 AL 25 NOV) OBRAS VARIAS</t>
  </si>
  <si>
    <t xml:space="preserve">ANDRES CORTES (PAGO QUINCENAL A ESPOSA ANDRES) FH </t>
  </si>
  <si>
    <t>RECIBO 9 RAUL ESPINOSA</t>
  </si>
  <si>
    <t xml:space="preserve">ALCOHOL PARA CHIMENEA IRRIGACION </t>
  </si>
  <si>
    <t>VIATICOS (SEMANA DEL 27 NOV AL 02 DIC) OBRAS VARIAS</t>
  </si>
  <si>
    <t xml:space="preserve">LISTA DE RAYA Y DESTAJOS (SEMANA DEL 27 DE NOV AL 02 DIC) OBRAS VARIAS </t>
  </si>
  <si>
    <t xml:space="preserve">GUSTAVO (PAGO QUINCENAL A ESPOSA MARINERO) FH </t>
  </si>
  <si>
    <t>COMPLEMENTO VIATICOS (SEMANA DEL 27 NOV AL 02 DIC) OBRAS VARIAS</t>
  </si>
  <si>
    <t>RECIBO 10 RAUL ESPINOSA</t>
  </si>
  <si>
    <t xml:space="preserve">LISTA DE RAYA Y DESTAJOS (SEMANA DEL 04 AL 09 DIC) OBRAS VARIAS </t>
  </si>
  <si>
    <t>VIATICOS (SEMANA DEL 04 AL 09 DIC) OBRAS VARIAS</t>
  </si>
  <si>
    <t>RECIBO 11 RAUL ESPINOSA</t>
  </si>
  <si>
    <t xml:space="preserve">LISTA DE RAYA Y DESTAJOS (SEMANA DEL 11 AL 16 DIC) OBRAS VARIAS </t>
  </si>
  <si>
    <t>VIATICOS (SEMANA DEL 11 AL 16 DIC) OBRAS VARIAS</t>
  </si>
  <si>
    <t xml:space="preserve">ANTONIO SIERRA (GASTOS ADMIN) DESIERTO DE LOS LEONES </t>
  </si>
  <si>
    <t xml:space="preserve">FH (REPARACION MCINTOSH) </t>
  </si>
  <si>
    <t>ENRIQUE SARABIA (CAJA CHICA)</t>
  </si>
  <si>
    <t>LANDMARK RECIBO 16</t>
  </si>
  <si>
    <t>LANDMARK RECIBO 17</t>
  </si>
  <si>
    <t>BOTELLAS VINO (COMIDA FIN DE AÑO) OFICINAS</t>
  </si>
  <si>
    <t>RECIBO 12 RAUL ESPINOSA</t>
  </si>
  <si>
    <t xml:space="preserve">LISTA DE RAYA Y DESTAJOS (SEMANA DEL 18 AL 23 DIC) OBRAS VARIAS </t>
  </si>
  <si>
    <t>VIATICOS (SEMANA DEL 18 AL 23 DIC) OBRAS VARIAS</t>
  </si>
  <si>
    <t>LOURDES (SRA LIMPEZA SCHILLER) FH</t>
  </si>
  <si>
    <t xml:space="preserve">LISTA DE RAYA Y DESTAJOS (SEMANA DEL 01 AL 06 ENERO) OBRAS VARIAS </t>
  </si>
  <si>
    <t>COMPLEMENTO VIATICOS (SEMANA DEL 01 AL 06 ENERO 2024)</t>
  </si>
  <si>
    <t>ANTICIPO LIMPIEZA DE ALFOMBRAS (DEPTO 203 Y 204) BAHLAY</t>
  </si>
  <si>
    <t>FINIQUITO LIMPIEZA DE ALFOMBRAS (DEPTO 203 Y 204) BAHLAY</t>
  </si>
  <si>
    <t>09 DE ENERO 2024</t>
  </si>
  <si>
    <t>CLAVE</t>
  </si>
  <si>
    <t>PROYECTO</t>
  </si>
  <si>
    <t>SALDO</t>
  </si>
  <si>
    <t>BALANCE</t>
  </si>
  <si>
    <t>00443</t>
  </si>
  <si>
    <t>JAIME NUNO</t>
  </si>
  <si>
    <t>00415</t>
  </si>
  <si>
    <t>00225</t>
  </si>
  <si>
    <t>00448</t>
  </si>
  <si>
    <t>EMPORIO ACAPULCO</t>
  </si>
  <si>
    <t>00449</t>
  </si>
  <si>
    <t>COPACABANA ACAPULCO</t>
  </si>
  <si>
    <t xml:space="preserve">ISRAEL SANDOVAL (GASOLINA) </t>
  </si>
  <si>
    <t>00003</t>
  </si>
  <si>
    <t>OFICINAS</t>
  </si>
  <si>
    <t xml:space="preserve">LAZARO MARTINEZ (ANTICIPO DE TAPIZ SILLON FH) </t>
  </si>
  <si>
    <t>00416</t>
  </si>
  <si>
    <t>LANDMARK COMERCIO</t>
  </si>
  <si>
    <t>TLATILCO REMODELACION</t>
  </si>
  <si>
    <t>00407</t>
  </si>
  <si>
    <t xml:space="preserve">EDITION KANAI MOSO </t>
  </si>
  <si>
    <t>ADAN CARLOS RAMIREZ MARTINEZ</t>
  </si>
  <si>
    <t xml:space="preserve">DANIEL GONZALEZ ROJAS </t>
  </si>
  <si>
    <t>EDGAR ESPINOZA ROMERO</t>
  </si>
  <si>
    <t xml:space="preserve">ENRIQUE SARABIA </t>
  </si>
  <si>
    <t xml:space="preserve">GUMARO RODRIGUEZ ARREOLA </t>
  </si>
  <si>
    <t>JOSÉ FRANCISCO FLORES SANDOVAL</t>
  </si>
  <si>
    <t>JUAN JOSE CABRERA GONZALEZ</t>
  </si>
  <si>
    <t xml:space="preserve">ROGELIO VARGAS </t>
  </si>
  <si>
    <t xml:space="preserve">RUBEN ALCARAZ </t>
  </si>
  <si>
    <t>RUBEN NAVARRO PEREZ</t>
  </si>
  <si>
    <t xml:space="preserve">NOMBRE </t>
  </si>
  <si>
    <t>DESTAJO</t>
  </si>
  <si>
    <t>VIATICOS</t>
  </si>
  <si>
    <t>TONER OFICINA FH</t>
  </si>
  <si>
    <t>AGUINALDO</t>
  </si>
  <si>
    <t>DIAS LABORADOS EN OFICINA</t>
  </si>
  <si>
    <t>PAGO QUINCENAL A ESPOSA CAPITAN)</t>
  </si>
  <si>
    <t>PAGO QUINCENAL A ESPOSA MARINERO</t>
  </si>
  <si>
    <t>RIEGO DE PLANTAS SCHILLER</t>
  </si>
  <si>
    <t>RECIBO N° 13</t>
  </si>
  <si>
    <t>FINIQUITO TAPIZ DE SILLON</t>
  </si>
  <si>
    <t>REPARACIONES DEPTOS FH BAHALAY</t>
  </si>
  <si>
    <t>LISTA DE RAYA 4 OPERARIOS</t>
  </si>
  <si>
    <t>00426</t>
  </si>
  <si>
    <t xml:space="preserve">LANDMARK RESIDENCIAL </t>
  </si>
  <si>
    <t>NAARA</t>
  </si>
  <si>
    <t xml:space="preserve">JAIME NUNO </t>
  </si>
  <si>
    <t>RECIBO 2</t>
  </si>
  <si>
    <t>DANIEL GONZALEZ</t>
  </si>
  <si>
    <t>CHRISTIAN CASTRO</t>
  </si>
  <si>
    <t xml:space="preserve">EDGAR ESPINOZA ROMERO </t>
  </si>
  <si>
    <t xml:space="preserve">JOSÉ FRANCISCO FLORES SANDOVAL </t>
  </si>
  <si>
    <t>ROGELIO VARGAS</t>
  </si>
  <si>
    <t xml:space="preserve">JUANA IVONE </t>
  </si>
  <si>
    <t xml:space="preserve">ANDRES CORTES </t>
  </si>
  <si>
    <t>GUSTAVO</t>
  </si>
  <si>
    <t xml:space="preserve">LOURDES </t>
  </si>
  <si>
    <t xml:space="preserve">LAZARO MARTINEZ </t>
  </si>
  <si>
    <t xml:space="preserve">ARTURO MONTIEL </t>
  </si>
  <si>
    <t>NESTOR ESCAÑON</t>
  </si>
  <si>
    <t xml:space="preserve">REPARACION DE MALACATES </t>
  </si>
  <si>
    <t>00552</t>
  </si>
  <si>
    <t>RECIBO N° 14</t>
  </si>
  <si>
    <t xml:space="preserve">DESTAJO </t>
  </si>
  <si>
    <t xml:space="preserve">CHRISTIAN CASTRO </t>
  </si>
  <si>
    <t>00442</t>
  </si>
  <si>
    <t>BAHLAY 2024</t>
  </si>
  <si>
    <t>HORAS EXTRAS (DESCARGA DE CAMION)</t>
  </si>
  <si>
    <t>00073</t>
  </si>
  <si>
    <t>INDIRECTO DE HERRAMIENTA</t>
  </si>
  <si>
    <t xml:space="preserve">TLATILCO REMODELACION </t>
  </si>
  <si>
    <t>00550</t>
  </si>
  <si>
    <t xml:space="preserve">VIATICOS </t>
  </si>
  <si>
    <t>RUBEN ALCARAZ (VIATICOS)</t>
  </si>
  <si>
    <t>RUBEN ALCARAZ (COMPLEMENTO LISTA DE RAYA 2 OPERARIOS)</t>
  </si>
  <si>
    <t>MULTAS IMSS (LANDMARK)</t>
  </si>
  <si>
    <t>RECIBO 19</t>
  </si>
  <si>
    <t>GFA</t>
  </si>
  <si>
    <t>RECIBO 18</t>
  </si>
  <si>
    <t>RECIBO 15</t>
  </si>
  <si>
    <t>RECIBO 16</t>
  </si>
  <si>
    <t>DESPERDICIO</t>
  </si>
  <si>
    <t>OCEAN CLUB</t>
  </si>
  <si>
    <t xml:space="preserve">ANTONIO SIERRA </t>
  </si>
  <si>
    <t xml:space="preserve">GASTOS </t>
  </si>
  <si>
    <t xml:space="preserve">00435 </t>
  </si>
  <si>
    <t>TEPEYAC REPARACIONES</t>
  </si>
  <si>
    <t>HUGO ALEJANDRO ESTRADA LOBATO</t>
  </si>
  <si>
    <t xml:space="preserve">DANIEL VILLEGAS ESPINOZA </t>
  </si>
  <si>
    <t xml:space="preserve">JOSE VILLA MALDONADO </t>
  </si>
  <si>
    <t xml:space="preserve">RODOLFO DOMINGUEZ RANGEL </t>
  </si>
  <si>
    <t>RUBEN ALCARAZ</t>
  </si>
  <si>
    <t>SERVICIOS CASAS</t>
  </si>
  <si>
    <t xml:space="preserve">TLATILCO NUA INTERLOMAS </t>
  </si>
  <si>
    <t xml:space="preserve">ADRIANA ESPINOZA </t>
  </si>
  <si>
    <t>BONO (CARRO VENTO)</t>
  </si>
  <si>
    <t>FLETES</t>
  </si>
  <si>
    <t>GABRIELA HERNANDEZ</t>
  </si>
  <si>
    <t xml:space="preserve">BONO </t>
  </si>
  <si>
    <t>00343</t>
  </si>
  <si>
    <t>ST. REGIS KANAI</t>
  </si>
  <si>
    <t>INMOBILIARIA FINLAY</t>
  </si>
  <si>
    <t>GABRIELA BACHBUSH</t>
  </si>
  <si>
    <t xml:space="preserve">RENTA DE CASA </t>
  </si>
  <si>
    <t>VIATICOS (DOMESTICA)</t>
  </si>
  <si>
    <t>RECIBO 17</t>
  </si>
  <si>
    <t>ISMAEL LOPEZ</t>
  </si>
  <si>
    <t>MIGUEL TREJO CABRAL</t>
  </si>
  <si>
    <t xml:space="preserve">ALCOHOL CHIMENEAS </t>
  </si>
  <si>
    <t>ENRIQUE SARABIA</t>
  </si>
  <si>
    <t>RECIBO 20</t>
  </si>
  <si>
    <t>RECIBO 21</t>
  </si>
  <si>
    <t>DEPOSITO DE CASA</t>
  </si>
  <si>
    <t>ENRIQUE MARTINEZ DAVILA</t>
  </si>
  <si>
    <t>MONTE AZUL</t>
  </si>
  <si>
    <t>00381</t>
  </si>
  <si>
    <t>JORGE ANGEL RAMIREZ SANCHEZ</t>
  </si>
  <si>
    <t>DANIEL VILLEGAS ESPINOZA</t>
  </si>
  <si>
    <t>RODOLFO DOMINGUEZ RANGEL</t>
  </si>
  <si>
    <t xml:space="preserve">RUTH RAMOS </t>
  </si>
  <si>
    <t>DEPOSITO</t>
  </si>
  <si>
    <t>MANTENIMIENTO CASA</t>
  </si>
  <si>
    <t>00394</t>
  </si>
  <si>
    <t>00435</t>
  </si>
  <si>
    <t>00422</t>
  </si>
  <si>
    <t>GASTOS ADMIN</t>
  </si>
  <si>
    <t>AMADO JAIME RAMIREZ MARTINEZ</t>
  </si>
  <si>
    <t>RENTA DE CASA</t>
  </si>
  <si>
    <t>RECIBO 3</t>
  </si>
  <si>
    <t>RECIBO 4</t>
  </si>
  <si>
    <t xml:space="preserve">REPARACION MUEBLES </t>
  </si>
  <si>
    <t>19 DE MARZO 2024</t>
  </si>
  <si>
    <t xml:space="preserve">CRISTIAN BARRERA </t>
  </si>
  <si>
    <t xml:space="preserve">LIMPIEZA SANITARIOS </t>
  </si>
  <si>
    <t>MINI DRON DJI</t>
  </si>
  <si>
    <t>MIGUEL ANGEL ESPINOZA CASTRO</t>
  </si>
  <si>
    <t>NOMINA</t>
  </si>
  <si>
    <t>MANTENIMIENTO DE RESPIRONIC</t>
  </si>
  <si>
    <t>TENENCIA BORA (DIEGO)</t>
  </si>
  <si>
    <t>TENENCIA VOLVO (SANTIAGO)</t>
  </si>
  <si>
    <t>TENENCIA AUDI (FH)</t>
  </si>
  <si>
    <t>TENENCIA PORSCHE (FH)</t>
  </si>
  <si>
    <t xml:space="preserve">MARIA LUZ CERVANTES </t>
  </si>
  <si>
    <t xml:space="preserve">TLATILCO </t>
  </si>
  <si>
    <t>NUA INTERLOMAS</t>
  </si>
  <si>
    <t xml:space="preserve">ARREGLO CAMIONETA </t>
  </si>
  <si>
    <t xml:space="preserve">MARIA DE LOS ANGELES </t>
  </si>
  <si>
    <t xml:space="preserve">DEPOSITO </t>
  </si>
  <si>
    <t>MARIANO ESCOBEDO 350</t>
  </si>
  <si>
    <t xml:space="preserve">RECIBO </t>
  </si>
  <si>
    <t>00560</t>
  </si>
  <si>
    <t>RECIBO 22</t>
  </si>
  <si>
    <t>MARTIN CORDERO JUAREZ</t>
  </si>
  <si>
    <t>ENRIQUE CONTRERAS</t>
  </si>
  <si>
    <t>FINIQUITO JUICIO RESOLUCION</t>
  </si>
  <si>
    <t>AYUDA TRANSPORTE</t>
  </si>
  <si>
    <t>MARIBEL JIMENEZ QUIROZ</t>
  </si>
  <si>
    <t>9999</t>
  </si>
  <si>
    <t>GENERAL</t>
  </si>
  <si>
    <t>RECIBO 23</t>
  </si>
  <si>
    <t>ARTURO SILVA GONZALEZ</t>
  </si>
  <si>
    <t>MARIA DENNIS GARAY BERROCAL</t>
  </si>
  <si>
    <t xml:space="preserve">AYUDA TRANSPORTE </t>
  </si>
  <si>
    <t xml:space="preserve">HORAS EXTRAS </t>
  </si>
  <si>
    <t xml:space="preserve">TEPEYAC REPARACIONES </t>
  </si>
  <si>
    <t xml:space="preserve">JESUSA SORIANO </t>
  </si>
  <si>
    <t xml:space="preserve">ARTE </t>
  </si>
  <si>
    <t>IMSS</t>
  </si>
  <si>
    <t xml:space="preserve">MULTAS </t>
  </si>
  <si>
    <t>ISRAEL SANDOVAL ALCANTAR</t>
  </si>
  <si>
    <t>00446</t>
  </si>
  <si>
    <t>LANDMARK TIJUANA RESIDENCIAL</t>
  </si>
  <si>
    <t>ISRAEL SANDOVAL (CHOFER)</t>
  </si>
  <si>
    <t>MIGUEL ANGEL LOPEZ</t>
  </si>
  <si>
    <t>RECIBO 24</t>
  </si>
  <si>
    <t>GONZALO TENTLE</t>
  </si>
  <si>
    <t>MULTAS VILLAS</t>
  </si>
  <si>
    <t xml:space="preserve">DEPOSITO DE CASA </t>
  </si>
  <si>
    <t xml:space="preserve">DEVOLUCION DE DEPOSITO </t>
  </si>
  <si>
    <t>PEDRO ALONSO PACHECO</t>
  </si>
  <si>
    <t xml:space="preserve">UNIFORMES PARA VIGILANCIA </t>
  </si>
  <si>
    <t>00999</t>
  </si>
  <si>
    <t xml:space="preserve">JUAN LUNA </t>
  </si>
  <si>
    <t>PIEDRA DE CANTERA (BASE DE PALOMA)</t>
  </si>
  <si>
    <t>RICARDO JESUS JAIMEZ</t>
  </si>
  <si>
    <t>AYUDA DE TRANSITO</t>
  </si>
  <si>
    <t>RECIBO 25</t>
  </si>
  <si>
    <t>FERMIN MENOCAL CAMPOS</t>
  </si>
  <si>
    <t>MARTIN CABALLERO COLORADO</t>
  </si>
  <si>
    <t>MULTA</t>
  </si>
  <si>
    <t>RECIBO</t>
  </si>
  <si>
    <t>RECIBO 26</t>
  </si>
  <si>
    <t>AYUDA AMBULANCIA</t>
  </si>
  <si>
    <t>21 DE JUNIO 2024</t>
  </si>
  <si>
    <t xml:space="preserve">JULIO CESAR MORALES </t>
  </si>
  <si>
    <t>PAGO IMSS, ISR Y 3% NOMINA OCTUBRE</t>
  </si>
  <si>
    <t>LUCIO VAZQUEZ</t>
  </si>
  <si>
    <t>GASTOS FUNERARIOS</t>
  </si>
  <si>
    <t>LISTA DE RAYA</t>
  </si>
  <si>
    <t>BONO</t>
  </si>
  <si>
    <t>MAQUILA</t>
  </si>
  <si>
    <t>CARLOS JIMENEZ</t>
  </si>
  <si>
    <t>RAUL CRISTOBAL</t>
  </si>
  <si>
    <t xml:space="preserve">SR. IGNACIO </t>
  </si>
  <si>
    <t>JOSE ALFREDO URRUTIA</t>
  </si>
  <si>
    <t>ELSA MARTINEZ</t>
  </si>
  <si>
    <t>GUILLERMINA GUTIERREZ</t>
  </si>
  <si>
    <t>ADRIANA CORDOVA</t>
  </si>
  <si>
    <t xml:space="preserve">RAUL CRISTOBAL </t>
  </si>
  <si>
    <t>GABRIEL RENDON</t>
  </si>
  <si>
    <t>LUIS VIDAL</t>
  </si>
  <si>
    <t>ESTEBAN J. LOPEZ</t>
  </si>
  <si>
    <t>ADRIANA ESPINOSA</t>
  </si>
  <si>
    <t>JORGE ARIZPE</t>
  </si>
  <si>
    <t>ALLAN DAYAN ASKENAZI</t>
  </si>
  <si>
    <t>JONATHAN CANO</t>
  </si>
  <si>
    <t xml:space="preserve">FANNY LOPEZ </t>
  </si>
  <si>
    <t>ENRIQUE HERNANDEZ SEGUNDO</t>
  </si>
  <si>
    <t>IVAN CANO</t>
  </si>
  <si>
    <t>ENRIQUE FLORES MARTINEZ</t>
  </si>
  <si>
    <t xml:space="preserve">HIGH PARK SUR </t>
  </si>
  <si>
    <t>LUIS RAUL SALGADO</t>
  </si>
  <si>
    <t>VICTOR HERNANDEZ</t>
  </si>
  <si>
    <t>FRANCISCO CHAGOYA</t>
  </si>
  <si>
    <t xml:space="preserve">MEXROLL CHIHUAHUA </t>
  </si>
  <si>
    <t>GUSTAVO FIERROS</t>
  </si>
  <si>
    <t>JESUS ALMAZAN</t>
  </si>
  <si>
    <t>JOSE LUIS RIVERA</t>
  </si>
  <si>
    <t>SILVIA CAMARGO</t>
  </si>
  <si>
    <t>ARMANDO GONZALEZ</t>
  </si>
  <si>
    <t>PEDRO CRUZ RAMIREZ</t>
  </si>
  <si>
    <t>ARCADIO MORALES</t>
  </si>
  <si>
    <t>PARIS BONILLA</t>
  </si>
  <si>
    <t xml:space="preserve">WENDY JENNIFER CERON </t>
  </si>
  <si>
    <t>GABRIELA ZUÑIGA</t>
  </si>
  <si>
    <t>DIEGO WALDO ESPINOSA</t>
  </si>
  <si>
    <t>ANDRES LARREA</t>
  </si>
  <si>
    <t>DANIEL RUIZ</t>
  </si>
  <si>
    <t>RAFAEL RUIZ</t>
  </si>
  <si>
    <t>CARLOS ORTIZ</t>
  </si>
  <si>
    <t>ANGEL MORENO</t>
  </si>
  <si>
    <t>CRUZ RAFAEL FLORES</t>
  </si>
  <si>
    <t>MIGUEL ANTONIO GARCIA</t>
  </si>
  <si>
    <t>ALEJANDRO BELTRAN</t>
  </si>
  <si>
    <t>ARMANDO ESPARZA</t>
  </si>
  <si>
    <t>ALEJANDRO REYNOSO</t>
  </si>
  <si>
    <t>SOLUMAQ</t>
  </si>
  <si>
    <t>JORGE GONZALEZ ROJAS</t>
  </si>
  <si>
    <t>JESUS HERNANDEZ</t>
  </si>
  <si>
    <t>VERONICA AVENDAÑO</t>
  </si>
  <si>
    <t>GERARDO ALBERTO CAMACHO</t>
  </si>
  <si>
    <t xml:space="preserve">JESUS ROSALES VALVERDE </t>
  </si>
  <si>
    <t>CATALINA BRISEÑO</t>
  </si>
  <si>
    <t>NADIA EVELYN LOYO</t>
  </si>
  <si>
    <t xml:space="preserve">FH </t>
  </si>
  <si>
    <t>ABRAHAM CHAVEZ</t>
  </si>
  <si>
    <t>MOISES SAADE</t>
  </si>
  <si>
    <t>LORENZO</t>
  </si>
  <si>
    <t>SRA MARTHA</t>
  </si>
  <si>
    <t xml:space="preserve">PUNTO HORIZONTE </t>
  </si>
  <si>
    <t>JUAN MORENO</t>
  </si>
  <si>
    <t>GERARDO PEREZ RODRIGUEZ</t>
  </si>
  <si>
    <t>SILVIA MEDINA</t>
  </si>
  <si>
    <t>ARTURO MONTIEL</t>
  </si>
  <si>
    <t>RAYMUNDO GARCIA</t>
  </si>
  <si>
    <t>VICTOR GARCIA</t>
  </si>
  <si>
    <t>FERNANDO MANCILLA</t>
  </si>
  <si>
    <t>ANTONIO SIERRA</t>
  </si>
  <si>
    <t xml:space="preserve">MONTES URALES </t>
  </si>
  <si>
    <t>ELIAS HELFON SACAL</t>
  </si>
  <si>
    <t>PRESTAMO</t>
  </si>
  <si>
    <t xml:space="preserve">PAGO IMSS, ISR Y 3% NOMINA ENERO </t>
  </si>
  <si>
    <t>ESTIMACION #40 PT</t>
  </si>
  <si>
    <t>FINIQUITO</t>
  </si>
  <si>
    <t>INVERSION</t>
  </si>
  <si>
    <t>ESTIMACION #42 PT</t>
  </si>
  <si>
    <t>COMISION DEPTO ARISTOTELES</t>
  </si>
  <si>
    <t>ORGANIZACIÓN SINDICATO AUTONOMA JOSE VASCONCELOS</t>
  </si>
  <si>
    <t>PAGO IMSS, ISR Y 3% NOMINA FEBRERO</t>
  </si>
  <si>
    <t>RECIBO #3</t>
  </si>
  <si>
    <t>ESTIMACION #46 PT</t>
  </si>
  <si>
    <t>FUNDAS PARA SOMBRILLAS</t>
  </si>
  <si>
    <t>PAGO IMSS, ISR Y 3% NOMINA MARZO</t>
  </si>
  <si>
    <t>DIAGNOSTICO CAMIONETA MERCEDES</t>
  </si>
  <si>
    <t>ALINEACION DE CAMIONETA</t>
  </si>
  <si>
    <t>MEMORIA DE CALCULO</t>
  </si>
  <si>
    <t>PROYECTO Y CALCULO DE FACHADAS INTEGRALES</t>
  </si>
  <si>
    <t>DUPLICADO DE LLAVES</t>
  </si>
  <si>
    <t>LIMPIADOR TRASERO PORSCHE</t>
  </si>
  <si>
    <t>ESPEJO DEL CARRO DE PAULINA</t>
  </si>
  <si>
    <t>PAGO IMSS, ISR Y 3% NOMINA ABRIL 2021</t>
  </si>
  <si>
    <t>GASTOS DE MATERIALES</t>
  </si>
  <si>
    <t>RECIBO N°1</t>
  </si>
  <si>
    <t>APORTACION A SEGURIDAD</t>
  </si>
  <si>
    <t>RECIBO 36</t>
  </si>
  <si>
    <t>PAGO IMSS, ISR Y 3% NOMINA</t>
  </si>
  <si>
    <t>HERRAMIENTA</t>
  </si>
  <si>
    <t>ESTIMACION</t>
  </si>
  <si>
    <t>LAMBRIN DE TABLARROCA</t>
  </si>
  <si>
    <t>PAGO IMSS, ISR Y 3% NOMINA MAYO</t>
  </si>
  <si>
    <t xml:space="preserve">PAGO IMSS, ISR Y 3% NOMINA JUNIO </t>
  </si>
  <si>
    <t>RECIBO #5</t>
  </si>
  <si>
    <t>AYUDA</t>
  </si>
  <si>
    <t>FOCO DEL FARO CAMIONETA AUDI</t>
  </si>
  <si>
    <t>PAGO IMSS, ISR Y 3% NOMINA JULIO</t>
  </si>
  <si>
    <t>TRAMITE CIERRE IMSS</t>
  </si>
  <si>
    <t>ESTRUCTURA</t>
  </si>
  <si>
    <t>SAND BLAST</t>
  </si>
  <si>
    <t xml:space="preserve">ESTIMACION </t>
  </si>
  <si>
    <t>PAGO IMSS, ISR Y 3% NOMINA AGOSTO</t>
  </si>
  <si>
    <t>CIERRE SATIC PUNTO HORIZONTE</t>
  </si>
  <si>
    <t>LLANTAS</t>
  </si>
  <si>
    <t>PINTURA ELECTROSTATICA</t>
  </si>
  <si>
    <t>PAGO IMSS, ISR Y 3% NOMINA SEPTIEMBRE</t>
  </si>
  <si>
    <t>TRAMITE IMSS</t>
  </si>
  <si>
    <t>GASTOS ADMINISTRATIVOS</t>
  </si>
  <si>
    <t xml:space="preserve">DEMANDA </t>
  </si>
  <si>
    <t>RECOLECCION DE BASURA EN OBRA</t>
  </si>
  <si>
    <t>DIFERENCIA DE BOLETOS DE AVION</t>
  </si>
  <si>
    <t xml:space="preserve">PRESTAMO </t>
  </si>
  <si>
    <t>DEVOLUCION DE PAGO CORTE LASER</t>
  </si>
  <si>
    <t>HEG</t>
  </si>
  <si>
    <t>PTU 2020</t>
  </si>
  <si>
    <t>IMSS E ISR NOVIEMBRE 2021</t>
  </si>
  <si>
    <t>PRESTAMO (CHEQUES)</t>
  </si>
  <si>
    <t>DEVOLUCION DE PRESTAMO</t>
  </si>
  <si>
    <t>REFACCIONES AUDI</t>
  </si>
  <si>
    <t xml:space="preserve">CIERRE DE IMSS </t>
  </si>
  <si>
    <t>RECIBO N° 11</t>
  </si>
  <si>
    <t>RECIBO N° 12</t>
  </si>
  <si>
    <t>DEVOLUCION PRESTAMO FABIAN TORRES</t>
  </si>
  <si>
    <t>PRUEBA COVID</t>
  </si>
  <si>
    <t>TRABAJOS DE ELECTRICIDAD OFICINA</t>
  </si>
  <si>
    <t>IMSS E ISR ENERO 2022</t>
  </si>
  <si>
    <t>COLOCACION DE CANCELERIA</t>
  </si>
  <si>
    <t>FABRICACION CANASTILLAS</t>
  </si>
  <si>
    <t>RECIBO N°8</t>
  </si>
  <si>
    <t xml:space="preserve">DESPERDICIO </t>
  </si>
  <si>
    <t>HERRERIA</t>
  </si>
  <si>
    <t>IMSS E ISR FEBRERO 2022</t>
  </si>
  <si>
    <t>REPOSICION DE BARANDAL 1901</t>
  </si>
  <si>
    <t>PAGO POR EJECUCION DE ESTE TRABAJO</t>
  </si>
  <si>
    <t>HORAS EXTRAS</t>
  </si>
  <si>
    <t>IMSS E ISR MARZO</t>
  </si>
  <si>
    <t>RADIOGRAFIA DE ESPALDA</t>
  </si>
  <si>
    <t>IMSS E ISR ABRIL</t>
  </si>
  <si>
    <t>ANTICIPO CAMBIO DE CRISTALES</t>
  </si>
  <si>
    <t>HONORARIOS</t>
  </si>
  <si>
    <t>MANTENIMIENTO MAQUINAS</t>
  </si>
  <si>
    <t>IMSS E ISR MAYO</t>
  </si>
  <si>
    <t>IMSS E ISR PERIODOS VARIOS)</t>
  </si>
  <si>
    <t>MULTAS CAMIONETA PORSCHE</t>
  </si>
  <si>
    <t>CENA DE OPERARIOS ROGELIO</t>
  </si>
  <si>
    <t>IMSS E ISR JUNIO</t>
  </si>
  <si>
    <t>TRABAJOS DE ALTURA DS3</t>
  </si>
  <si>
    <t>IMSS E ISR JULIO</t>
  </si>
  <si>
    <t>DESTAJO DIA FERIADO</t>
  </si>
  <si>
    <t>PAGO PATRULLA PARA DESCARGA DE METERIAL</t>
  </si>
  <si>
    <t>IMSS E ISR SEPTIEMBRE</t>
  </si>
  <si>
    <t>JUICIO FISCAL</t>
  </si>
  <si>
    <t>PRESTAMO BOLETOS ARENA CDMX</t>
  </si>
  <si>
    <t>IMSS E ISR OCTUBRE</t>
  </si>
  <si>
    <t>CERTIFICADOS DS-3</t>
  </si>
  <si>
    <t>IMSS E ISR DICIEMBRE</t>
  </si>
  <si>
    <t>ANTICIPO</t>
  </si>
  <si>
    <t>BOTELLA DE VINO</t>
  </si>
  <si>
    <t>CFE</t>
  </si>
  <si>
    <t>PAGO IMSS E ISR ENERO</t>
  </si>
  <si>
    <t xml:space="preserve">NOMINA </t>
  </si>
  <si>
    <t>COPIAS</t>
  </si>
  <si>
    <t>RENTA DE CASA 4 DIAS</t>
  </si>
  <si>
    <t>RENTA DE CASA 8 DIAS</t>
  </si>
  <si>
    <t>TENENCIA CAMIONETA AUDI</t>
  </si>
  <si>
    <t>MULTA CAMIONETA AUDI</t>
  </si>
  <si>
    <t>DISCOS</t>
  </si>
  <si>
    <t>CUARTO PAGO JUICIO PEGALUM</t>
  </si>
  <si>
    <t>GASOLINA CAMIONETA AUDI</t>
  </si>
  <si>
    <t>PEGAMENTO PARA ESPUMA ACUSTICA</t>
  </si>
  <si>
    <t>ARBOLES BONSAI</t>
  </si>
  <si>
    <t>TRABAJOS REALIZADOS</t>
  </si>
  <si>
    <t>PAGO IMSS E ISR MARZO</t>
  </si>
  <si>
    <t>SEGURO DE VOLVO</t>
  </si>
  <si>
    <t xml:space="preserve">NOMINA SEGURISTA </t>
  </si>
  <si>
    <t>MANTENIMIENTO SIERRA DE 2 CABEZAS</t>
  </si>
  <si>
    <t>PRESUPUESTO PERGOLAS</t>
  </si>
  <si>
    <t xml:space="preserve">AUTOCORRECCION </t>
  </si>
  <si>
    <t>RECIBO 1</t>
  </si>
  <si>
    <t>REPUESTOS DE SOMBRILLAS</t>
  </si>
  <si>
    <t>ARBOLES AHUEHUETES</t>
  </si>
  <si>
    <t>TRABAJOS REALIZADOS DEPTO</t>
  </si>
  <si>
    <t>MARIANO ESCOBEDO 218</t>
  </si>
  <si>
    <t>AYARI CARRANCO</t>
  </si>
  <si>
    <t>HORAS EXTRAS SEGURISTA Y BODEGUERA</t>
  </si>
  <si>
    <t>COZUMEL 23</t>
  </si>
  <si>
    <t>BEATRIZ CADENA</t>
  </si>
  <si>
    <t>COMISION</t>
  </si>
  <si>
    <t>DEPARTAMENTO 1</t>
  </si>
  <si>
    <t>CORRALON CAMIONETA PORSCHE</t>
  </si>
  <si>
    <t xml:space="preserve">REPARACION BACCUS </t>
  </si>
  <si>
    <t>MARIO ZAPATA</t>
  </si>
  <si>
    <t>LUIS IVAN ROMERO</t>
  </si>
  <si>
    <t>ANDRES CORTES</t>
  </si>
  <si>
    <t>CARLOS MORALES</t>
  </si>
  <si>
    <t xml:space="preserve">SERVICIO CAMIONETA PORSCHE </t>
  </si>
  <si>
    <t xml:space="preserve">DEPTO 2 </t>
  </si>
  <si>
    <t>CAMASTROS</t>
  </si>
  <si>
    <t>GAS NATURAL</t>
  </si>
  <si>
    <t>GASOLINA</t>
  </si>
  <si>
    <t>REPARACION DE 2 PISTONES BACCUS</t>
  </si>
  <si>
    <t>COMISION VENTA DEPTO</t>
  </si>
  <si>
    <t>PLACAS DE CARRO VOLVO</t>
  </si>
  <si>
    <t>REPARACION DEPTOS 203 Y 204</t>
  </si>
  <si>
    <t>ANTICIPO REPARACIONES DEPTO</t>
  </si>
  <si>
    <t>ANTICIPO LIMPIEZA DE ALFOMBRAS (DEPTO 203 Y 204)</t>
  </si>
  <si>
    <t xml:space="preserve">DANIEL RUIZ </t>
  </si>
  <si>
    <t>GNP</t>
  </si>
  <si>
    <t>DIEGO HERNANDEZ</t>
  </si>
  <si>
    <t>APARTADO E INVESTIGACION BURO</t>
  </si>
  <si>
    <t>SANTIAGO HERNANDEZ</t>
  </si>
  <si>
    <t xml:space="preserve">JUAN MORENO </t>
  </si>
  <si>
    <t>TANIA RUIZ</t>
  </si>
  <si>
    <t>JOSE ISRAEL PALOMINO</t>
  </si>
  <si>
    <t xml:space="preserve">RAQUE ESPEJEL </t>
  </si>
  <si>
    <t>GUADALUPE JIMENEZ</t>
  </si>
  <si>
    <t>PABLO PACHECO</t>
  </si>
  <si>
    <t>SALOMON KIBRIT</t>
  </si>
  <si>
    <t>LAZARO MARTINEZ</t>
  </si>
  <si>
    <t>LOURDES</t>
  </si>
  <si>
    <t>COMPRA DE CHAPAS</t>
  </si>
  <si>
    <t>REPARACION DE AUTOMOVIL</t>
  </si>
  <si>
    <t>IMSS E ISR FEBRERO</t>
  </si>
  <si>
    <t>ARREGLO RINES</t>
  </si>
  <si>
    <t>NOMINA 2 OPERARIOS</t>
  </si>
  <si>
    <t>ESTUDIOS</t>
  </si>
  <si>
    <t>ESTACIONAMIENTO</t>
  </si>
  <si>
    <t>CUIDADOR DE CAMIONETA PORSCHE</t>
  </si>
  <si>
    <t>FINIQUITO JUICIO FISCAL</t>
  </si>
  <si>
    <t>PLACAS CAMIONETA KANGOO</t>
  </si>
  <si>
    <t>RECIBO 5</t>
  </si>
  <si>
    <t>NOMINA SEGURISTA</t>
  </si>
  <si>
    <t>GASTOS DE EJECUCION</t>
  </si>
  <si>
    <t>PAGO A PATRULLA POR DESCARGA DE CAMION</t>
  </si>
  <si>
    <t xml:space="preserve">PIEZAS DE SOMBRILLA BAHLAY </t>
  </si>
  <si>
    <t>RECIBO 6</t>
  </si>
  <si>
    <t>GASTOS CIERRE IMSS</t>
  </si>
  <si>
    <t>SERVICIO MAQUINA CORTADORA</t>
  </si>
  <si>
    <t>RECIBO 7</t>
  </si>
  <si>
    <t>RECIBO 8</t>
  </si>
  <si>
    <t>RECIBO 9</t>
  </si>
  <si>
    <t>RECIBO 10</t>
  </si>
  <si>
    <t>SERVICIO MAQUINA CNC</t>
  </si>
  <si>
    <t>IMSS E ISR AGOSTO</t>
  </si>
  <si>
    <t>MULTA DE IMSS</t>
  </si>
  <si>
    <t xml:space="preserve">RECIBO 1 </t>
  </si>
  <si>
    <t>RECIBO 11</t>
  </si>
  <si>
    <t>PERITAJE</t>
  </si>
  <si>
    <t>RECIBO 12</t>
  </si>
  <si>
    <t>RECIBO 13</t>
  </si>
  <si>
    <t>MUEBLES PAULINA</t>
  </si>
  <si>
    <t>RECIBO 14</t>
  </si>
  <si>
    <t>REMODELACIONES</t>
  </si>
  <si>
    <t>ANTICIPO DE TAPIZ SILLON</t>
  </si>
  <si>
    <t>FINIQUITO LIMPIEZA DE ALFOMBRAS</t>
  </si>
  <si>
    <t>PARQUE TEPEYAC MARQUESINAS</t>
  </si>
  <si>
    <t>CAJA CHICA</t>
  </si>
  <si>
    <t>REPARACION MCINTOSH</t>
  </si>
  <si>
    <t>BOTELLAS VINO COMIDA FIN DE AÑO</t>
  </si>
  <si>
    <t>00555</t>
  </si>
  <si>
    <t>NUA INTERLOMAS III Y IV</t>
  </si>
  <si>
    <t>00554</t>
  </si>
  <si>
    <t>OCEAN CLUB INSTALACION</t>
  </si>
  <si>
    <t>00189</t>
  </si>
  <si>
    <t xml:space="preserve">EDITION LIMPIEZA MOSO </t>
  </si>
  <si>
    <t>00433</t>
  </si>
  <si>
    <t>00182</t>
  </si>
  <si>
    <t>IMSS E ISR DICIEMBRE 2021</t>
  </si>
  <si>
    <t>00198</t>
  </si>
  <si>
    <t>00208</t>
  </si>
  <si>
    <t>00295</t>
  </si>
  <si>
    <t>00157</t>
  </si>
  <si>
    <t>00270</t>
  </si>
  <si>
    <t>00190</t>
  </si>
  <si>
    <t>00252</t>
  </si>
  <si>
    <t>00349</t>
  </si>
  <si>
    <t>PARK PLAZA PUENTE PEATONAL</t>
  </si>
  <si>
    <t>00324</t>
  </si>
  <si>
    <t>00250</t>
  </si>
  <si>
    <t>00238</t>
  </si>
  <si>
    <t>PAGO A CONTRATISTA</t>
  </si>
  <si>
    <t>00365</t>
  </si>
  <si>
    <t>00420</t>
  </si>
  <si>
    <t>TORRE REFORMA MANTENIMIENTO</t>
  </si>
  <si>
    <t>00412</t>
  </si>
  <si>
    <t>00444</t>
  </si>
  <si>
    <t>GALILEO 330 DEPARTAMENTO 403</t>
  </si>
  <si>
    <t>00410</t>
  </si>
  <si>
    <t>00386</t>
  </si>
  <si>
    <t>PAGO QUINCENAL A ESPOSA DE ANDRES</t>
  </si>
  <si>
    <t>ISRAEL SANDOVAL REYES</t>
  </si>
  <si>
    <t>JORGE ZERMAN</t>
  </si>
  <si>
    <t>VILLA 111 CABO</t>
  </si>
  <si>
    <t>PUERTA POLANCO 3RA RONDA</t>
  </si>
  <si>
    <t>TONER OFICINA</t>
  </si>
  <si>
    <t>00068</t>
  </si>
  <si>
    <t xml:space="preserve">ALFREDO FITZ ROJAS </t>
  </si>
  <si>
    <t>JOSE MANUEL SOLIS ZARRABAL</t>
  </si>
  <si>
    <t>MARTIN EDUARDO CORDERO</t>
  </si>
  <si>
    <t>RICARDO CARMELO ROJAS LEIJA</t>
  </si>
  <si>
    <t>TANIA ANAHID RUIZ</t>
  </si>
  <si>
    <t>CONTRATO DE JUSTICIA ALTERNATIVA</t>
  </si>
  <si>
    <t>PAGO DE HERRERO</t>
  </si>
  <si>
    <t>PLACAS DE CAMIONETA KANGOO</t>
  </si>
  <si>
    <t>APORTACION DE SEGURIDAD</t>
  </si>
  <si>
    <t xml:space="preserve">ANCLAS DE ACERO  PED 139B  </t>
  </si>
  <si>
    <t>ALBERTO MUÑOZ (MUNARTE)</t>
  </si>
  <si>
    <t>ELEUTERIO TEOFILO AVANDAÑO</t>
  </si>
  <si>
    <t xml:space="preserve">COLOCACION DE PELICULA </t>
  </si>
  <si>
    <t xml:space="preserve">ERIK DANIEL SILVA APARICIO </t>
  </si>
  <si>
    <t>FINIQUITO DE DESTAJOS</t>
  </si>
  <si>
    <t>VENTILAS DE PROYECCION</t>
  </si>
  <si>
    <t xml:space="preserve">IVAN CANO </t>
  </si>
  <si>
    <t xml:space="preserve">ARMADO DE CELOSIA </t>
  </si>
  <si>
    <t xml:space="preserve">REPARACION DE DAÑOS A CASA </t>
  </si>
  <si>
    <t xml:space="preserve">GASTOS CIERRE IMSS </t>
  </si>
  <si>
    <t xml:space="preserve">ANCLAS DE ACERO PED 12 </t>
  </si>
  <si>
    <t xml:space="preserve">TRABAJOS REALIZADOS </t>
  </si>
  <si>
    <t>ALTAIRE II</t>
  </si>
  <si>
    <t xml:space="preserve">ANDRES LARREA </t>
  </si>
  <si>
    <t xml:space="preserve">AUTOCORRECCION IMSS </t>
  </si>
  <si>
    <t>COLOCACION DE PELICULA PARA FASE 2</t>
  </si>
  <si>
    <t xml:space="preserve">GONZALO TENTLE </t>
  </si>
  <si>
    <t xml:space="preserve">MIGUEL ANGEL MORENO ORTEGA </t>
  </si>
  <si>
    <t xml:space="preserve">EL GLOBO </t>
  </si>
  <si>
    <t xml:space="preserve">AURELIANO ESTRELLA TAPIA </t>
  </si>
  <si>
    <t xml:space="preserve">ENRIQUE HERNANDEZ SEGUNDO </t>
  </si>
  <si>
    <t xml:space="preserve">FINIQUITO DE PED 139 B </t>
  </si>
  <si>
    <t>MAQUILA PED 376 (HERRAJES)</t>
  </si>
  <si>
    <t>MAQUILA DE PED 373 (HERRAJES)</t>
  </si>
  <si>
    <t>FRANCISCO MONDRAGON CHIRINO</t>
  </si>
  <si>
    <t xml:space="preserve">PAGO DE HORAS EXTRAS </t>
  </si>
  <si>
    <t>EDITION LIMPIEZA MOSO</t>
  </si>
  <si>
    <t xml:space="preserve">PASAJES DE 6 OPERARIOS </t>
  </si>
  <si>
    <t xml:space="preserve">ENRIQUE MARTINEZ DAVILA </t>
  </si>
  <si>
    <t>FERNANDO SANCHEZ RODRIGUEZ</t>
  </si>
  <si>
    <t xml:space="preserve">PREMIUM PARK </t>
  </si>
  <si>
    <t xml:space="preserve">SERVICIOS </t>
  </si>
  <si>
    <t>TRABAJOS REALIZADOS SABADO Y DOMINGO</t>
  </si>
  <si>
    <t xml:space="preserve">TRABAJOS REALIZADOS SABADO </t>
  </si>
  <si>
    <t>RETENCION DE TRABAJOS REALIZADOS</t>
  </si>
  <si>
    <t xml:space="preserve">ESTACIONAMIENTO </t>
  </si>
  <si>
    <t xml:space="preserve">DECK POLANCO </t>
  </si>
  <si>
    <t xml:space="preserve">URIEL HERNADEZ MALDONADO </t>
  </si>
  <si>
    <t>RENTA DE CARRO</t>
  </si>
  <si>
    <t>BONO POR DIA FERIADO TRABAJADO</t>
  </si>
  <si>
    <t>HORAS EXTRAS SEQUITO</t>
  </si>
  <si>
    <t>CDI BEITI</t>
  </si>
  <si>
    <t>00399</t>
  </si>
  <si>
    <t>00428</t>
  </si>
  <si>
    <t>GRAND HYATT CANCUN</t>
  </si>
  <si>
    <t>00266</t>
  </si>
  <si>
    <t>DESTAJO DE HERRERO</t>
  </si>
  <si>
    <t>MULTAS</t>
  </si>
  <si>
    <t>00366</t>
  </si>
  <si>
    <t>SERVICIOS</t>
  </si>
  <si>
    <t>REPARACIONES DEPTOS FH BAHLAY</t>
  </si>
  <si>
    <t>3 DIAS LABORADOS</t>
  </si>
  <si>
    <t xml:space="preserve">INSTALACION ELECTRICA EN BODEGA </t>
  </si>
  <si>
    <t>00562</t>
  </si>
  <si>
    <t>MOSO X-TREME</t>
  </si>
  <si>
    <t>MEDIDOR TRIFASICO CFE</t>
  </si>
  <si>
    <t xml:space="preserve">MATERIAL PARA INSTALACION ELECTRICA </t>
  </si>
  <si>
    <t xml:space="preserve">CONTRATO DE LUZ </t>
  </si>
  <si>
    <t>DIEGO ARELLANEZ SANCHEZ</t>
  </si>
  <si>
    <t>00553</t>
  </si>
  <si>
    <t>PLAYAMAR DIAMANTE</t>
  </si>
  <si>
    <t>MAURICIO ARELLANES SANCHEZ</t>
  </si>
  <si>
    <t>RECIBO 27</t>
  </si>
  <si>
    <t xml:space="preserve">CANCELACION DE MULTA </t>
  </si>
  <si>
    <t>TRABAJOS CON AUDITOR OZADA</t>
  </si>
  <si>
    <t xml:space="preserve">ATENCION Y SEGUIMIENTO DE DOCUMENTACION </t>
  </si>
  <si>
    <t>PROMOVER ESTADOS DE ADEUDO  GENERAR MULTA POR RIESGO DE TRABAJO</t>
  </si>
  <si>
    <t xml:space="preserve">RUBEN NAVARRO PEREZ </t>
  </si>
  <si>
    <t>RUTH RAMOS</t>
  </si>
  <si>
    <t xml:space="preserve">MANTENIMIENTO DE VILLA </t>
  </si>
  <si>
    <t xml:space="preserve">PLACAS PARA CAMIONETA </t>
  </si>
  <si>
    <t>PROMOCION DE CANCELACION</t>
  </si>
  <si>
    <t>SEGUIMIENTO  A MULTA ENTREGA DE SOLICITUD ENTREVISTA</t>
  </si>
  <si>
    <t>NOTIFICACION DE DIFERENCIAS</t>
  </si>
  <si>
    <t>CONTESTACION DE DIFERENCIAS</t>
  </si>
  <si>
    <t>SANDRO HOYOS BURGOS</t>
  </si>
  <si>
    <t>VIATICOS CAMIONETA</t>
  </si>
  <si>
    <t>AUTOCORRECCION</t>
  </si>
  <si>
    <t>RECIBO 28</t>
  </si>
  <si>
    <t>REPARACION DE TABLERO ELECTRICO</t>
  </si>
  <si>
    <t>MANTENIMIENTO MAQUINAS DE TRABAJO</t>
  </si>
  <si>
    <t xml:space="preserve">SEGUIMIENTO DEL CIERRRE </t>
  </si>
  <si>
    <t>ANALISIS DE CIERRE</t>
  </si>
  <si>
    <t xml:space="preserve">SEGUIMIENTO DE CIERRRE </t>
  </si>
  <si>
    <t>APOYO DE OFICIAL DE TRANSITO</t>
  </si>
  <si>
    <t>RECIBO 29</t>
  </si>
  <si>
    <t xml:space="preserve">CONGELADOR PARA SCHILLER 247 </t>
  </si>
  <si>
    <t>CIERRE DE IMSS</t>
  </si>
  <si>
    <t>RECIBO 30</t>
  </si>
  <si>
    <t xml:space="preserve">PARALLEL </t>
  </si>
  <si>
    <t>CRISTIAN BARRERA</t>
  </si>
  <si>
    <t>NINA PAOLA MARTINEZ MARTINEZ</t>
  </si>
  <si>
    <t>SERVICIOS (CFE)</t>
  </si>
  <si>
    <t>LIMPIEZA DE SANITARIOS</t>
  </si>
  <si>
    <t xml:space="preserve">COMPLEMENTO DE COMPRA DEPTO </t>
  </si>
  <si>
    <t>LUIS ANTONIO ZAMBRANO</t>
  </si>
  <si>
    <t>MANIOBRISTAS</t>
  </si>
  <si>
    <t>00556</t>
  </si>
  <si>
    <t>FAIRMONT ACAPULCO</t>
  </si>
  <si>
    <t>DEPOSITO DE OFICINA VIRTUAL</t>
  </si>
  <si>
    <t>ANTICIPO AUTOCORRECCION MITIKAH CC</t>
  </si>
  <si>
    <t xml:space="preserve">VIATICOS Y HONORARIOS </t>
  </si>
  <si>
    <t>RAQUEL ESPEJEL GONZALEZ</t>
  </si>
  <si>
    <t>RECIBO 31</t>
  </si>
  <si>
    <t>ALEJANDRO DOMINGUEZ  RANGEL</t>
  </si>
  <si>
    <t>ALEJANDRO JESUS MEJIA MARTINEZ</t>
  </si>
  <si>
    <t>ANGEL GARCIA ORTIZ</t>
  </si>
  <si>
    <t>ANGEL GUSTAVO BEDOLLA MUÑOZ</t>
  </si>
  <si>
    <t>ANGEL OLVERA HERNANDEZ</t>
  </si>
  <si>
    <t>BRAYAN CORTES ORTIZ</t>
  </si>
  <si>
    <t>CARLOS EDUARDO ALBA SANCHEZ</t>
  </si>
  <si>
    <t>CARLOS IVAN RAMIREZ MARTINEZ</t>
  </si>
  <si>
    <t>CELSO GUZMAN CHAMA</t>
  </si>
  <si>
    <t>CESAR ALEJANDRO VASQUEZ MARTINEZ</t>
  </si>
  <si>
    <t>CHRISTIAN JOSHUA CASTAÑEDA GOMEZ</t>
  </si>
  <si>
    <t>DANIEL EDUARDO MUÑOZ GUZMAN</t>
  </si>
  <si>
    <t>DAVID RIVERA ARVIZU</t>
  </si>
  <si>
    <t>DIEGO ARMANDO BASILIO ORTIZ</t>
  </si>
  <si>
    <t>EDGAR GIOVANNI MARTINEZ NOVA</t>
  </si>
  <si>
    <t>EDUARDO ESTRADA ORTEGA</t>
  </si>
  <si>
    <t>ERIK ALEJANDRO DOMINGUEZ GARDUÑO</t>
  </si>
  <si>
    <t>ESTEBAN HERNANDEZ MIRALRIO</t>
  </si>
  <si>
    <t>FACUNDO VAZQUEZ LOPEZ</t>
  </si>
  <si>
    <t>FELIX ESCOBAR PAREDES</t>
  </si>
  <si>
    <t>FERNANDO YAEL RICO GOMEZ</t>
  </si>
  <si>
    <t>FRANCISCO JAVIER APARICIO MEJIA</t>
  </si>
  <si>
    <t>FRANCISCO JAVIER ROSALES HERRERA</t>
  </si>
  <si>
    <t>GONZALO CRUCES OSORIO</t>
  </si>
  <si>
    <t>HECTOR MIGUEL GARCIA CASTILLO</t>
  </si>
  <si>
    <t>IRVING DANIEL GONZALEZ LUNA</t>
  </si>
  <si>
    <t>ISMAEL HERNANDEZ ORTIZ</t>
  </si>
  <si>
    <t>ISRRAEL PEÑA MELCHOR</t>
  </si>
  <si>
    <t>IVAN CABALLERO CHAMA</t>
  </si>
  <si>
    <t>IVAN DE JESUS HERNANDEZ GONZAGA</t>
  </si>
  <si>
    <t>IVAN MARTINEZ RAMIREZ</t>
  </si>
  <si>
    <t>JOSE DE JESUS ORTIZ CAMPOS</t>
  </si>
  <si>
    <t>JOSE EDUARDO RAMIREZ MONREAL</t>
  </si>
  <si>
    <t>JOSE ENRIQUE VEGA DOMINGUEZ</t>
  </si>
  <si>
    <t>JOSE MARIO MORALES HIGUERA</t>
  </si>
  <si>
    <t>JOSE RAFAEL ROMERO PARRA</t>
  </si>
  <si>
    <t>JOSE RODRIGO RUIZ DIAZ</t>
  </si>
  <si>
    <t>JUAN ANTONIO BASILIO CUEVAS</t>
  </si>
  <si>
    <t>JUAN CARLOS RODEA DIAZ</t>
  </si>
  <si>
    <t>JUAN JOSE PEREZ PEREZ</t>
  </si>
  <si>
    <t>JUAN MANUEL ROMERO ORTEGA</t>
  </si>
  <si>
    <t>JULIO CESAR GIL RAMIREZ</t>
  </si>
  <si>
    <t>LEONARDO CABALLERO CHAMA</t>
  </si>
  <si>
    <t>LUIS ANGEL LUNA GARCIA</t>
  </si>
  <si>
    <t>LUIS MAURICIO LEDESMA CASTRO</t>
  </si>
  <si>
    <t>MA ISABEL GONZALEZ OLVERA</t>
  </si>
  <si>
    <t>MARCOS GARCIA MARTINEZ</t>
  </si>
  <si>
    <t>MICHAEL MENDOZA LANDEROS</t>
  </si>
  <si>
    <t>MIGUEL ANGEL APARICIO MEJIA</t>
  </si>
  <si>
    <t>MIGUEL ANGEL MEDINA REYES</t>
  </si>
  <si>
    <t>NOE MARTINEZ HERNANDEZ</t>
  </si>
  <si>
    <t>NORBERTO COLORADO CHAMA</t>
  </si>
  <si>
    <t>OSCAR CHAMA FLORES</t>
  </si>
  <si>
    <t>PEDRO LOPEZ LORENZO</t>
  </si>
  <si>
    <t>RAFAEL CAMPOS MONROY</t>
  </si>
  <si>
    <t>RAFAEL ROBLES DOMINGUEZ</t>
  </si>
  <si>
    <t>RAYMUNDO BERNAL JIMENEZ</t>
  </si>
  <si>
    <t>RICARDO HERNANDEZ CAMARGO</t>
  </si>
  <si>
    <t>RICARDO HERNANDEZ CASTRO</t>
  </si>
  <si>
    <t>ROBERTO DENICIA PADRON</t>
  </si>
  <si>
    <t>ROBERTO HERNANDEZ RIVERA</t>
  </si>
  <si>
    <t>RODOLFO DOMINGUEZ CRUZ</t>
  </si>
  <si>
    <t>ROGELIO RAMIREZ LAGUNA</t>
  </si>
  <si>
    <t>RUBEN NAVARRO PACHECO</t>
  </si>
  <si>
    <t>SALVADOR GONZALEZ PINEDO</t>
  </si>
  <si>
    <t>SERGIO HIGINIO CEBALLOS RAMIREZ</t>
  </si>
  <si>
    <t>VICTOR MANUEL CHAMA COLORADO</t>
  </si>
  <si>
    <t>YOVANI MUÑOZ ARENILLAS</t>
  </si>
  <si>
    <t>JOSE ANTONIO BECERRA RAMIREZ</t>
  </si>
  <si>
    <t>JUAN DANIEL SOSA ESPINOZA</t>
  </si>
  <si>
    <t>LESLY PAOLA RAMIREZ JIMENEZ</t>
  </si>
  <si>
    <t>LUIS ALFONSO MONREAL MERCADO</t>
  </si>
  <si>
    <t>ADRIAN SILVA ROCHA</t>
  </si>
  <si>
    <t>ALBERTO MARTINEZ TEPOS</t>
  </si>
  <si>
    <t>ALDAIR ACOSTA TELLEZ</t>
  </si>
  <si>
    <t>ALEJANDRA GARCIA SAMANO</t>
  </si>
  <si>
    <t>ALEXIS ISRAEL PIÑA NARVAEZ</t>
  </si>
  <si>
    <t>ALFREDO RUIZ MENDIETA</t>
  </si>
  <si>
    <t>ANDRES URIEL RAMIREZ FLORES</t>
  </si>
  <si>
    <t>ANDRES VENTURA GONZALEZ</t>
  </si>
  <si>
    <t>ANGEL OSWALDO NIÑO MONTES</t>
  </si>
  <si>
    <t>ANTHONY ISAAC ALVARADO GARCIA</t>
  </si>
  <si>
    <t xml:space="preserve">ANTHONY YUSSIF ARZATE VILLAFAÑA </t>
  </si>
  <si>
    <t>ANTONIO ALEJANDRO MUCIÑO CASTILLO</t>
  </si>
  <si>
    <t>ANTONIO GONZALEZ ISLAS</t>
  </si>
  <si>
    <t>ANTONIO PEREZ LOERA</t>
  </si>
  <si>
    <t>BRAYAN JOAQUIN ARZATE VILLAFAÑA</t>
  </si>
  <si>
    <t>CARLOS ALEJANDRO ORTIZ</t>
  </si>
  <si>
    <t>CARLOS JOSE SALAZAR CHONTAL</t>
  </si>
  <si>
    <t>CARLOS ROMEO PEREZ JIMENEZ</t>
  </si>
  <si>
    <t>CESAR HERNANDEZ VILLANUEVA</t>
  </si>
  <si>
    <t>CESAR LEDESMA VILLEGAS</t>
  </si>
  <si>
    <t>DANIEL GONZALEZ ROJAS</t>
  </si>
  <si>
    <t>DAVID LOPEZ REYES</t>
  </si>
  <si>
    <t>DIANA LAURA SANTIAGO JASSO</t>
  </si>
  <si>
    <t>DIEGO GOICOCHEA MEJIA</t>
  </si>
  <si>
    <t xml:space="preserve">EDGAR RAMIREZ TREJO </t>
  </si>
  <si>
    <t>ENRIQUE JONATAN TIRADO ROJAS</t>
  </si>
  <si>
    <t>ERICK MORAN GUERRERO</t>
  </si>
  <si>
    <t>ERICK OCTAVIO TOLEDO SANTOS</t>
  </si>
  <si>
    <t>ERICK SANCHEZ ORTEGA</t>
  </si>
  <si>
    <t>ERICK SAUL BASTIDA ARAUJO</t>
  </si>
  <si>
    <t>FEDERICO VILCHIS ARIAS</t>
  </si>
  <si>
    <t>FELIPE DE JESUS LUNA HEREDIA</t>
  </si>
  <si>
    <t>FERNANDO GONZALEZ MOCTEZUMA</t>
  </si>
  <si>
    <t>GAELL VIDRIO HIGUERA</t>
  </si>
  <si>
    <t>GALDINO HERNANDEZ COLORADO</t>
  </si>
  <si>
    <t>GERSON JOEL SALVADOR VARGAS</t>
  </si>
  <si>
    <t>GONZALO TENTLE MARTINEZ</t>
  </si>
  <si>
    <t>HUGO JESUS MENA MARIN</t>
  </si>
  <si>
    <t>HUGO RIVERA RETE</t>
  </si>
  <si>
    <t>ISAAC ALEJANDRO SANTIAGO DIAZ</t>
  </si>
  <si>
    <t>ISAAC ROQUE HERNANDEZ</t>
  </si>
  <si>
    <t>ISMAEL ESCUDERO GARCIA</t>
  </si>
  <si>
    <t>JAVIER ACEVES ALPIZAR</t>
  </si>
  <si>
    <t>JESUS ADRIAN ROQUE HERNANDEZ</t>
  </si>
  <si>
    <t>JESUS JACINTO MUNGUIA</t>
  </si>
  <si>
    <t>JOAQUIN RODRIGUEZ PRADO</t>
  </si>
  <si>
    <t>JONHATAN FERNANDEZ DE LARA HERNANDEZ</t>
  </si>
  <si>
    <t>JORGE AYALA RAMIREZ</t>
  </si>
  <si>
    <t>JORGE GONZALEZ GONZALEZ</t>
  </si>
  <si>
    <t>JORGE IVAN RAMIREZ PERALTA</t>
  </si>
  <si>
    <t>JOSE ANTONIO GARCIA SALDAÑA</t>
  </si>
  <si>
    <t>JOSE FERNANDO RAMIREZ SUAREZ</t>
  </si>
  <si>
    <t>JOSE JULIO JIMENEZ AGUILERA</t>
  </si>
  <si>
    <t>JUAN ANTONIO GOMEZ VAZQUEZ</t>
  </si>
  <si>
    <t>JUAN CARLOS RAMIREZ RESENDIZ</t>
  </si>
  <si>
    <t>JUAN GABRIEL BARROS AVALOS</t>
  </si>
  <si>
    <t>JUAN GABRIEL RODRIGUEZ MARQUEZ</t>
  </si>
  <si>
    <t>JULIO CESAR GONZALEZ ORTIZ</t>
  </si>
  <si>
    <t>JULIO CESAR MOCTEZUMA NUÑEZ</t>
  </si>
  <si>
    <t>KEVIN ARNOLD RIVERA MENDOZA</t>
  </si>
  <si>
    <t>LENNIN STEVE GARCIA RICO</t>
  </si>
  <si>
    <t>LEONARDO DANIEL ESPINOZA ROJAS</t>
  </si>
  <si>
    <t>LUIS ALBERTO SILVA RAMIREZ</t>
  </si>
  <si>
    <t>LUIS ANGEL GARCIA VAZQUEZ</t>
  </si>
  <si>
    <t>LUIS ARTURO ARTEAGA RAMOS</t>
  </si>
  <si>
    <t>LUIS FERNANDO HERNANDEZ PINEDA</t>
  </si>
  <si>
    <t>MANUEL ANTONIO HERNANDEZ PATIÑO</t>
  </si>
  <si>
    <t>MARCO ANTONIO HERNANDEZ ZAYAGO</t>
  </si>
  <si>
    <t xml:space="preserve">MARCO ANTONIO LUNA GARCIA </t>
  </si>
  <si>
    <t>MIGUEL ANGEL CORREA ZUÑIGA</t>
  </si>
  <si>
    <t>MIGUEL ANGEL MEJIA HUICOCHEA</t>
  </si>
  <si>
    <t>PABLO ERNESTO GARCIA VAZQUEZ</t>
  </si>
  <si>
    <t>PEDRO MAYA CASTILLO</t>
  </si>
  <si>
    <t>PEDRO ROMERO RAMIREZ</t>
  </si>
  <si>
    <t>REGINO GUDIÑO NIETO</t>
  </si>
  <si>
    <t>ROBERTO CARLOS RODRIGUEZ RUBIO</t>
  </si>
  <si>
    <t>RUBEN ALCARAZ VAZQUEZ</t>
  </si>
  <si>
    <t>SILVERIO RUBI MENDOZA</t>
  </si>
  <si>
    <t>VICTOR IVAN GARCIA JIMENEZ</t>
  </si>
  <si>
    <t>WILFRIED ADRIAN VILCHIS GONZALEZ</t>
  </si>
  <si>
    <t>WILLIAM DE JESUS LONGORIA SANCHEZ</t>
  </si>
  <si>
    <t xml:space="preserve">YESENIA MEDINA RUBIA </t>
  </si>
  <si>
    <t>YOVANNI HERNANDEZ CASTRO</t>
  </si>
  <si>
    <t>GUMARO RODRIGUEZ ARREOLA</t>
  </si>
  <si>
    <t xml:space="preserve">ISAIAS ROMERO GARCIA </t>
  </si>
  <si>
    <t>JESUS MARIN ZAMANO MENDOZA</t>
  </si>
  <si>
    <t>JOSE VILLA MALDONADO</t>
  </si>
  <si>
    <t>JUANA SANCHEZ CRUZ</t>
  </si>
  <si>
    <t xml:space="preserve">RODOLFO GOMEZ SOSA </t>
  </si>
  <si>
    <t>RUBEN ALCARAZ HERNANDEZ</t>
  </si>
  <si>
    <t>CARLOS CRUZ HERNANDEZ</t>
  </si>
  <si>
    <t>ALDO EZEQUIEL GONZALEZ MOZO</t>
  </si>
  <si>
    <t>ALEJANDRO BELTRAN GALINDO</t>
  </si>
  <si>
    <t>ARTURO APARICIO SALAZAR</t>
  </si>
  <si>
    <t>BLANCA ESTELA ARREOLA ARREOLA</t>
  </si>
  <si>
    <t>DANIEL HERNANDEZ CORREA</t>
  </si>
  <si>
    <t xml:space="preserve">DIEGO ARELLANES SANCHEZ </t>
  </si>
  <si>
    <t>DIEGO HERNANDEZ ESPAÑA CADENA</t>
  </si>
  <si>
    <t>DIEGO SANCHEZ ORTEGA</t>
  </si>
  <si>
    <t>GABRIELA MARTHA HERNANDEZ ALVAREZ</t>
  </si>
  <si>
    <t>GABRIELA ZUÑIGA HERNANDEZ</t>
  </si>
  <si>
    <t>ISMAEL LOPEZ HERNANDEZ</t>
  </si>
  <si>
    <t>JOSE ARMANDO CRUZ RAMIREZ</t>
  </si>
  <si>
    <t>JOSE FRANCISCO FLORES SANDOVAL</t>
  </si>
  <si>
    <t>LUIS ENRIQUE TAPIA TORRES</t>
  </si>
  <si>
    <t>LUIS MIGUEL RIVERA ARVIZU</t>
  </si>
  <si>
    <t>LUISA ADRIANA ESPINOSA PEREZ</t>
  </si>
  <si>
    <t>MARTIN EDUARDO CORDERO JUAREZ</t>
  </si>
  <si>
    <t>ROBERTO CARLOS SALAZAR GARCIA</t>
  </si>
  <si>
    <t>ROGELIO VARGAS HERNANDEZ</t>
  </si>
  <si>
    <t>SANTIAGO HERNANDEZ ESPAÑA CADENA</t>
  </si>
  <si>
    <t>ZACARIAS CABALLERO COLORADO</t>
  </si>
  <si>
    <t>00558</t>
  </si>
  <si>
    <t>COSTAVENTURA GYM</t>
  </si>
  <si>
    <t>VICTOR SANCHEZ GARCIA</t>
  </si>
  <si>
    <t>LUIS FERNANDO LAREDO MARAVILLA</t>
  </si>
  <si>
    <t>CHRISTIAN NAVARRO REYES</t>
  </si>
  <si>
    <t>CHEQUE</t>
  </si>
  <si>
    <t>HILARIO SUASTEGUI ARRIAGA</t>
  </si>
  <si>
    <t>JOSE VALENTIN ASCENCIO GARCIA</t>
  </si>
  <si>
    <t>MULTA CAMIONETA</t>
  </si>
  <si>
    <t>JUZGADOS FAMILIARES DEL VALLE DE CHALCO</t>
  </si>
  <si>
    <t>CONDONACION MULTA EDO DE MEXICO</t>
  </si>
  <si>
    <t>RECIBO 32</t>
  </si>
  <si>
    <t xml:space="preserve">MANTENIMINETO A MAQUINARIA </t>
  </si>
  <si>
    <t>GARCIA BAEZ OSCAR GEOVANNI</t>
  </si>
  <si>
    <t>LETICIA YADIRA MEZA</t>
  </si>
  <si>
    <t>CONCILIACION LABORAL (SERGIO HIGINIO)</t>
  </si>
  <si>
    <t>CHRISTIAN NAVARRO</t>
  </si>
  <si>
    <t>NOMINA MIGUEL ANGEL DANIEL VARELA</t>
  </si>
  <si>
    <t>BONO DE TRANSPORTE ERICK ALBERTO CHAGOYA</t>
  </si>
  <si>
    <t>BONO DE TRANSPORTE JUAN ANTONIO OICHARDI</t>
  </si>
  <si>
    <t>BONO OBJETIVOS ALCANZADOS ALONSO MONREAL</t>
  </si>
  <si>
    <t>LAURA LEON AVALOS</t>
  </si>
  <si>
    <t>JUNTA LOCAL SECRETARIA DEL TRABAJO</t>
  </si>
  <si>
    <t>CONCILIACION LABORAL (JUAN ANTONIO GOMEZ)</t>
  </si>
  <si>
    <t xml:space="preserve">FINIQUITO </t>
  </si>
  <si>
    <t>RECIBO 33</t>
  </si>
  <si>
    <t>ARTURO LOPEZ JUAREZ</t>
  </si>
  <si>
    <t xml:space="preserve">MULTA </t>
  </si>
  <si>
    <t xml:space="preserve">TRABAJOS REALIZADOS EN TERRAZA SCHILLER </t>
  </si>
  <si>
    <t xml:space="preserve">COMPLEMENTO DE RENTA </t>
  </si>
  <si>
    <t>ALDAIR AGUILAR ALBORES</t>
  </si>
  <si>
    <t xml:space="preserve">CIERRE IMSS </t>
  </si>
  <si>
    <t xml:space="preserve">PAGO ALBAÑILES DESCARGA DE CAMION </t>
  </si>
  <si>
    <t>MATERIAL</t>
  </si>
  <si>
    <t>NOMINA 3 OPERARIOS</t>
  </si>
  <si>
    <t>TANIA ITZEL SANTELIZ BOJORGES</t>
  </si>
  <si>
    <t>JOSE CRUZ SANTIAGO</t>
  </si>
  <si>
    <t>TRABAJOS REALIZADOS EN SCHILLER FH</t>
  </si>
  <si>
    <t>RECIBO 34</t>
  </si>
  <si>
    <t>COMPENSACION FH 2 SEMANAS</t>
  </si>
  <si>
    <t>NOMINA 1 OPERARIO</t>
  </si>
  <si>
    <t>VIATICOS (REGRESO A CDMX)</t>
  </si>
  <si>
    <t>JAIME SILVA ALVAREZ</t>
  </si>
  <si>
    <t xml:space="preserve">CHRISTIAN  NAVARRO REYES </t>
  </si>
  <si>
    <t>APOYO BOLETO AUTOBUS</t>
  </si>
  <si>
    <t>DIEGO ARELLANES SANCHEZ</t>
  </si>
  <si>
    <t>DANIEL GOICOCHEA MEJIA</t>
  </si>
  <si>
    <t xml:space="preserve">ERIC SANCHEZ ORTEGA </t>
  </si>
  <si>
    <t xml:space="preserve">JUAN CARLOS CANO GONZALEZ </t>
  </si>
  <si>
    <t>SERGIO HERNANDEZ GUEVARA</t>
  </si>
  <si>
    <t>CESAR LEDEZMA VILLEGAS</t>
  </si>
  <si>
    <t xml:space="preserve">VIATICOS DE REGRESO </t>
  </si>
  <si>
    <t>RECIBO 35</t>
  </si>
  <si>
    <t>REFORMA 445</t>
  </si>
  <si>
    <t>00567</t>
  </si>
  <si>
    <t>RECIBO 09</t>
  </si>
  <si>
    <t>VIATICOS (CAMIONETA)</t>
  </si>
  <si>
    <t xml:space="preserve">NUA INTERLOMAS III Y IV  </t>
  </si>
  <si>
    <t>PAGO A CUENTA DE FINIQUITO</t>
  </si>
  <si>
    <t>RECIBO 37</t>
  </si>
  <si>
    <t>COMPLEMENTO DE FINIQUITO</t>
  </si>
  <si>
    <t>00568</t>
  </si>
  <si>
    <t>VOLCAN 150 2024</t>
  </si>
  <si>
    <t>CRISTIAN NAVARRO</t>
  </si>
  <si>
    <t xml:space="preserve">FINIQUITO DEL CIERRE IMSS </t>
  </si>
  <si>
    <t>HONORARIOS DE NOTARIO (RENTA DE CASA)</t>
  </si>
  <si>
    <t>JULIO CESAR PEREZ NUÑEZ</t>
  </si>
  <si>
    <t>JOSE MANUEL ZAMAGO BETANCOURT</t>
  </si>
  <si>
    <t>VIATICOS DE CAMIONETA</t>
  </si>
  <si>
    <t>AYUDA TRANSPORTE 2 SEMANAS</t>
  </si>
  <si>
    <t>RECIBO 38</t>
  </si>
  <si>
    <t>FINIQUITO CIERRE IMSS MITIKAH C.C</t>
  </si>
  <si>
    <t>00571</t>
  </si>
  <si>
    <t>LANDMARK TIJUANA INTERIORES</t>
  </si>
  <si>
    <t xml:space="preserve">JUICIO INICIAL PARA CIERRE DE MULTAS IMSS </t>
  </si>
  <si>
    <t xml:space="preserve">CDI BEITI </t>
  </si>
  <si>
    <t>MIRIAM QUINTOS MARTINEZ</t>
  </si>
  <si>
    <t>ERICK DANIEL RUIZ</t>
  </si>
  <si>
    <t>LINEA DE CAPTURA SAT</t>
  </si>
  <si>
    <t xml:space="preserve"> LANDMARK TIJUANA INTERIORES</t>
  </si>
  <si>
    <t>.</t>
  </si>
  <si>
    <t>BONO DE OPERARIOS</t>
  </si>
  <si>
    <t>00563</t>
  </si>
  <si>
    <t>TORRE VIRREYES AUDITORIO</t>
  </si>
  <si>
    <t>CLAN</t>
  </si>
  <si>
    <t>FAMILIA</t>
  </si>
  <si>
    <t>APERTURA REGISTRO PATRONAL</t>
  </si>
  <si>
    <t>SEGUIMIENTO CIERRE IMSS WALDORF</t>
  </si>
  <si>
    <t>VI</t>
  </si>
  <si>
    <t>MO</t>
  </si>
  <si>
    <t>BO</t>
  </si>
  <si>
    <t>MQ</t>
  </si>
  <si>
    <t>MIO</t>
  </si>
  <si>
    <t>RE</t>
  </si>
  <si>
    <t>IMSS E ISR PERIODOS VARIOS</t>
  </si>
  <si>
    <t>FL</t>
  </si>
  <si>
    <t>NOS</t>
  </si>
  <si>
    <t>REVISAR</t>
  </si>
  <si>
    <t>CA</t>
  </si>
  <si>
    <t>CERTIFICADOS DC-3</t>
  </si>
  <si>
    <t>00594</t>
  </si>
  <si>
    <t>WESTIN GUADALAJARA</t>
  </si>
  <si>
    <t xml:space="preserve">VIATICOS CAMIONETA </t>
  </si>
  <si>
    <t>NOMINA 1 OPERARIO 2 SEMANAS</t>
  </si>
  <si>
    <t>00581</t>
  </si>
  <si>
    <t>VILLAS KANAI 2025</t>
  </si>
  <si>
    <t>MANTENIMIENTO</t>
  </si>
  <si>
    <t>ALUMINIO Y VIDRIO</t>
  </si>
  <si>
    <t>RAFAEL HOP</t>
  </si>
  <si>
    <t xml:space="preserve">NOMINA 1 OPERARIO </t>
  </si>
  <si>
    <t xml:space="preserve">FERNANDO MANCILLA </t>
  </si>
  <si>
    <t>RECIBO 39</t>
  </si>
  <si>
    <t xml:space="preserve">ALVAREZ DE LA ROSA MARIA DEL CARMEN </t>
  </si>
  <si>
    <t xml:space="preserve"> VERONICA CRUZ MORENO</t>
  </si>
  <si>
    <t>NOMINA OPERARIO</t>
  </si>
  <si>
    <t>NAVARRO PACHECO SERGIO</t>
  </si>
  <si>
    <t>CERVANTES VARGAS DYAN LEONARDO</t>
  </si>
  <si>
    <t>CRUZ MORENO VERONICA</t>
  </si>
  <si>
    <t>JOSE LUIS ISIDRO</t>
  </si>
  <si>
    <t>ANTONIO ALEJANDRO MUCIÑO</t>
  </si>
  <si>
    <t>INDEMNIZACION RENUNCIA</t>
  </si>
  <si>
    <t>CESAR ALEJANDRO VAZQUEZ</t>
  </si>
  <si>
    <t xml:space="preserve">GABRIELA ZUÑIGA </t>
  </si>
  <si>
    <t>JAEN CARLOS TOVAR PEREZ</t>
  </si>
  <si>
    <t xml:space="preserve">JOSE ANTONIO GARCIA </t>
  </si>
  <si>
    <t>KARLA MARIA HERNANDEZ CRUZ</t>
  </si>
  <si>
    <t xml:space="preserve">MARIA DEL CARMEN ALVAREZ DE LA ROSA </t>
  </si>
  <si>
    <t>THANIA YAMILET SANCHEZ MONROY</t>
  </si>
  <si>
    <t>SEGUIMIENTO CIERRE IMSS TEPEYAC</t>
  </si>
  <si>
    <t>YAEN CARLOS TOVAR</t>
  </si>
  <si>
    <t>ANGEL ADID RAMIREZ</t>
  </si>
  <si>
    <t>00445</t>
  </si>
  <si>
    <t>BAN BAJIO</t>
  </si>
  <si>
    <t>ANA LAURA HERNANDEZ CRUZ</t>
  </si>
  <si>
    <t>BELLI RAMIREZ MONDRAGON</t>
  </si>
  <si>
    <t>RECIBO 40</t>
  </si>
  <si>
    <t>PRESTAMO CAMIONETA</t>
  </si>
  <si>
    <t>CHEQUES VERITO</t>
  </si>
  <si>
    <t>RECIBO 05</t>
  </si>
  <si>
    <t>MIGUEL ANTONIO CARRASCO</t>
  </si>
  <si>
    <t>00576</t>
  </si>
  <si>
    <t>AMORES 639</t>
  </si>
  <si>
    <t>FRANCISCO JESUS CHAGOYA BALBUENA</t>
  </si>
  <si>
    <t>ARMANDO CRUZ</t>
  </si>
  <si>
    <t>TRANSPORTE IDA Y VUELTA POR LA MADRUGADA</t>
  </si>
  <si>
    <t>ANTICIPO SIERRE IMSS LANDMARK RESIDENCIAL</t>
  </si>
  <si>
    <t xml:space="preserve"> FRANCISCO JESUS CHAGOYA BALBUENA</t>
  </si>
  <si>
    <t>JOHANA SANCHEZ MONROY</t>
  </si>
  <si>
    <t>RECIBO 06</t>
  </si>
  <si>
    <t>GASTOS MEDICOS</t>
  </si>
  <si>
    <t xml:space="preserve">TEOFILA ROJAS ORDAZ </t>
  </si>
  <si>
    <t>NORA ESCOBAR MONTIEL</t>
  </si>
  <si>
    <t xml:space="preserve">EDITH ALQUICIRA BECERRIL </t>
  </si>
  <si>
    <t>ISRAEL SANDOVAL</t>
  </si>
  <si>
    <t>RECIBO 42</t>
  </si>
  <si>
    <t xml:space="preserve">GASTOS DE EJECUCION </t>
  </si>
  <si>
    <t>OFICIALES TRANSITO</t>
  </si>
  <si>
    <t>RECIBO 07</t>
  </si>
  <si>
    <t>VIATICOS  CAMIONETA</t>
  </si>
  <si>
    <t>RECIBO 08</t>
  </si>
  <si>
    <t>RECIBO 43</t>
  </si>
  <si>
    <t>MARIA GUILLERMINA TOLENTINO DE JESUS</t>
  </si>
  <si>
    <t>ADRIANA ESPINOZA</t>
  </si>
  <si>
    <t>RECIBO 01</t>
  </si>
  <si>
    <t>RECIBO 02</t>
  </si>
  <si>
    <t>RECIBO 03</t>
  </si>
  <si>
    <t>RECIBO 04</t>
  </si>
  <si>
    <t>SUMA TOTAL</t>
  </si>
  <si>
    <t>AMORES 619</t>
  </si>
  <si>
    <t>RECOLECCION DE BASURA</t>
  </si>
  <si>
    <t>JOSE FERNANDO RAMIREZ</t>
  </si>
  <si>
    <t>RECOLECCION DE BASURA Y PAGO DE TELEFONO FIJO</t>
  </si>
  <si>
    <t>RECIBO 44</t>
  </si>
  <si>
    <t>00577</t>
  </si>
  <si>
    <t>CHAPEL BELICE</t>
  </si>
  <si>
    <t>LUIS MAURICIO LEDEZMA CASTRO</t>
  </si>
  <si>
    <t>TRANSPORTE</t>
  </si>
  <si>
    <t>RECIBO  45</t>
  </si>
  <si>
    <t>REPARACION HORNO DE MICROONDAS</t>
  </si>
  <si>
    <t>TLATILCO BEITI</t>
  </si>
  <si>
    <t>TLATILCO AMORES 619</t>
  </si>
  <si>
    <t>TLATILCO REFORMA 445</t>
  </si>
  <si>
    <t>00561</t>
  </si>
  <si>
    <t>MONTE AZUL 2024</t>
  </si>
  <si>
    <t>RENATO GARCIA</t>
  </si>
  <si>
    <t>DEPOSITO EN GARANTIA</t>
  </si>
  <si>
    <t>ELABORACION DE CONTRATO ARRENDAMIENTO</t>
  </si>
  <si>
    <t>00619</t>
  </si>
  <si>
    <t>EDGAR ESPINOZA</t>
  </si>
  <si>
    <t>ST. REGIS PINTURA</t>
  </si>
  <si>
    <t>IVA DE SERVICIO CAMIONETA AUDI</t>
  </si>
  <si>
    <t>MANTENIMIENTO DE BONSAIS</t>
  </si>
  <si>
    <t>RECIBO 46</t>
  </si>
  <si>
    <t>MULTAS TRANSITO</t>
  </si>
  <si>
    <t>00607</t>
  </si>
  <si>
    <t>CONSTITUYENTES 7</t>
  </si>
  <si>
    <t>RECIBO 47</t>
  </si>
  <si>
    <t>00606</t>
  </si>
  <si>
    <t>EMPORIO TORRE RANCHO</t>
  </si>
  <si>
    <t>ADRANA ESPINOZA</t>
  </si>
  <si>
    <t xml:space="preserve">PRESUPUESTO DE CANCELERIA </t>
  </si>
  <si>
    <t>00622</t>
  </si>
  <si>
    <t>DESIERTO DE LOS LEONES 2025</t>
  </si>
  <si>
    <t xml:space="preserve">JONATHAN PEDRO ORDAZ </t>
  </si>
  <si>
    <t xml:space="preserve">TRANSPORTE DE PERSONAL </t>
  </si>
  <si>
    <t>FAIRMONT GYM</t>
  </si>
  <si>
    <t xml:space="preserve">AYUDA DE TRANSPORTE </t>
  </si>
  <si>
    <t>RECIBO 48</t>
  </si>
  <si>
    <t>ADAN BIBIANO ORTIZ</t>
  </si>
  <si>
    <t>RECIBO 49</t>
  </si>
  <si>
    <t>OSVALDO CANO</t>
  </si>
  <si>
    <t>INMOVILIARIA FINLAY</t>
  </si>
  <si>
    <t>DEPOSITA CASA</t>
  </si>
  <si>
    <t xml:space="preserve">ANGEL YAEL NIEVES TELLEZ </t>
  </si>
  <si>
    <t>TLATILCO CONSTITUYENTES 7</t>
  </si>
  <si>
    <t>00618</t>
  </si>
  <si>
    <t>POPOCATEPETL 2025</t>
  </si>
  <si>
    <t>JOSE RAUL CRISTOBAL</t>
  </si>
  <si>
    <t>00629</t>
  </si>
  <si>
    <t>DREAMS ACAPULCO</t>
  </si>
  <si>
    <t>JULIO CESAR MORALES TORIS</t>
  </si>
  <si>
    <t>RECIBO 50</t>
  </si>
  <si>
    <t>ELIZABETH HEREDIA LOPEZ</t>
  </si>
  <si>
    <t>CONTRATO</t>
  </si>
  <si>
    <t>CONTRATO DE CASA</t>
  </si>
  <si>
    <t xml:space="preserve">RECOLECCION DE BASURA </t>
  </si>
  <si>
    <t>RECIBO 51</t>
  </si>
  <si>
    <t>NIZUC</t>
  </si>
  <si>
    <t>00575</t>
  </si>
  <si>
    <t>CASA BOSQUE DE OLMOS</t>
  </si>
  <si>
    <t xml:space="preserve">ELABORACION DE CONTRATO </t>
  </si>
  <si>
    <t>VENTA DE MAQUINA CNC MADERA</t>
  </si>
  <si>
    <t>COMISION DE CNC MADERA</t>
  </si>
  <si>
    <t xml:space="preserve">DEPARTAMENTO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</si>
</sst>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_-[$USD]\ * #,##0.00_-;\-[$USD]\ * #,##0.00_-;_-[$USD]\ * &quot;-&quot;??_-;_-@_-"/>
    <numFmt numFmtId="165" formatCode="[$-F800]dddd\,\ mmmm\ dd\,\ yyyy"/>
    <numFmt numFmtId="166" formatCode="_(&quot;$&quot;* #,##0.00_);[Red]_(&quot;$&quot;* \(#,##0.00\);_(&quot;$&quot;* &quot;-&quot;??_);_(@_)"/>
    <numFmt numFmtId="167" formatCode="[$-80A]d&quot; de &quot;mmmm&quot; de &quot;yyyy;@"/>
    <numFmt numFmtId="168" formatCode="[$-80A]dddd\,\ dd&quot; de &quot;mmmm&quot; de &quot;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4" fontId="2" fillId="0" borderId="13" xfId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4" fontId="2" fillId="0" borderId="11" xfId="0" applyNumberFormat="1" applyFont="1" applyBorder="1" applyAlignment="1">
      <alignment horizontal="center" vertical="center"/>
    </xf>
    <xf numFmtId="44" fontId="2" fillId="0" borderId="14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3" xfId="1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0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4" xfId="0" applyNumberFormat="1" applyBorder="1" applyAlignment="1">
      <alignment horizontal="left" vertical="center"/>
    </xf>
    <xf numFmtId="165" fontId="0" fillId="0" borderId="6" xfId="0" applyNumberFormat="1" applyBorder="1" applyAlignment="1">
      <alignment horizontal="left" vertical="center"/>
    </xf>
    <xf numFmtId="165" fontId="2" fillId="0" borderId="12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165" fontId="0" fillId="0" borderId="19" xfId="0" applyNumberFormat="1" applyBorder="1" applyAlignment="1">
      <alignment horizontal="left" vertical="center"/>
    </xf>
    <xf numFmtId="44" fontId="0" fillId="0" borderId="20" xfId="1" applyFont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44" fontId="0" fillId="0" borderId="21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165" fontId="0" fillId="0" borderId="24" xfId="0" applyNumberFormat="1" applyBorder="1" applyAlignment="1">
      <alignment horizontal="left" vertical="center"/>
    </xf>
    <xf numFmtId="44" fontId="0" fillId="0" borderId="22" xfId="1" applyFont="1" applyBorder="1" applyAlignment="1">
      <alignment horizontal="center" vertical="center"/>
    </xf>
    <xf numFmtId="44" fontId="0" fillId="0" borderId="23" xfId="1" applyFont="1" applyBorder="1" applyAlignment="1">
      <alignment horizontal="center" vertical="center"/>
    </xf>
    <xf numFmtId="44" fontId="0" fillId="0" borderId="24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4" fontId="3" fillId="0" borderId="24" xfId="1" applyFont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165" fontId="0" fillId="0" borderId="27" xfId="0" applyNumberFormat="1" applyBorder="1" applyAlignment="1">
      <alignment horizontal="left" vertical="center"/>
    </xf>
    <xf numFmtId="44" fontId="0" fillId="0" borderId="25" xfId="1" applyFont="1" applyBorder="1" applyAlignment="1">
      <alignment horizontal="center" vertical="center"/>
    </xf>
    <xf numFmtId="44" fontId="0" fillId="0" borderId="26" xfId="1" applyFont="1" applyBorder="1" applyAlignment="1">
      <alignment horizontal="center" vertical="center"/>
    </xf>
    <xf numFmtId="44" fontId="0" fillId="0" borderId="27" xfId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165" fontId="0" fillId="0" borderId="30" xfId="0" applyNumberFormat="1" applyBorder="1" applyAlignment="1">
      <alignment horizontal="left" vertical="center"/>
    </xf>
    <xf numFmtId="44" fontId="0" fillId="0" borderId="28" xfId="1" applyFont="1" applyBorder="1" applyAlignment="1">
      <alignment horizontal="center" vertical="center"/>
    </xf>
    <xf numFmtId="44" fontId="0" fillId="0" borderId="29" xfId="1" applyFont="1" applyBorder="1" applyAlignment="1">
      <alignment horizontal="center" vertical="center"/>
    </xf>
    <xf numFmtId="44" fontId="0" fillId="0" borderId="30" xfId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4" fontId="0" fillId="0" borderId="33" xfId="1" applyFont="1" applyBorder="1" applyAlignment="1">
      <alignment horizontal="center" vertical="center"/>
    </xf>
    <xf numFmtId="44" fontId="0" fillId="0" borderId="34" xfId="1" applyFont="1" applyBorder="1" applyAlignment="1">
      <alignment horizontal="center" vertical="center"/>
    </xf>
    <xf numFmtId="44" fontId="0" fillId="0" borderId="35" xfId="1" applyFont="1" applyBorder="1" applyAlignment="1">
      <alignment horizontal="center" vertical="center"/>
    </xf>
    <xf numFmtId="44" fontId="0" fillId="0" borderId="36" xfId="1" applyFont="1" applyBorder="1" applyAlignment="1">
      <alignment horizontal="center" vertical="center"/>
    </xf>
    <xf numFmtId="44" fontId="2" fillId="0" borderId="37" xfId="0" applyNumberFormat="1" applyFon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/>
    </xf>
    <xf numFmtId="165" fontId="1" fillId="0" borderId="0" xfId="1" applyNumberFormat="1" applyFont="1" applyAlignment="1">
      <alignment horizontal="right" vertical="center"/>
    </xf>
    <xf numFmtId="165" fontId="1" fillId="0" borderId="0" xfId="1" applyNumberFormat="1" applyFont="1" applyAlignment="1">
      <alignment horizontal="right"/>
    </xf>
    <xf numFmtId="16" fontId="0" fillId="0" borderId="23" xfId="0" applyNumberForma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44" fontId="2" fillId="0" borderId="0" xfId="1" applyFont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/>
    </xf>
    <xf numFmtId="166" fontId="0" fillId="0" borderId="31" xfId="1" applyNumberFormat="1" applyFont="1" applyBorder="1" applyAlignment="1">
      <alignment horizontal="center" vertical="center"/>
    </xf>
    <xf numFmtId="166" fontId="0" fillId="0" borderId="40" xfId="1" applyNumberFormat="1" applyFont="1" applyBorder="1" applyAlignment="1">
      <alignment horizontal="center" vertical="center"/>
    </xf>
    <xf numFmtId="166" fontId="0" fillId="0" borderId="36" xfId="1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166" fontId="2" fillId="0" borderId="41" xfId="0" applyNumberFormat="1" applyFont="1" applyBorder="1" applyAlignment="1">
      <alignment horizontal="center" vertical="center"/>
    </xf>
    <xf numFmtId="166" fontId="0" fillId="0" borderId="25" xfId="1" applyNumberFormat="1" applyFont="1" applyFill="1" applyBorder="1" applyAlignment="1">
      <alignment horizontal="center" vertical="center"/>
    </xf>
    <xf numFmtId="166" fontId="0" fillId="0" borderId="23" xfId="1" applyNumberFormat="1" applyFont="1" applyFill="1" applyBorder="1" applyAlignment="1">
      <alignment horizontal="center" vertical="center"/>
    </xf>
    <xf numFmtId="166" fontId="0" fillId="0" borderId="35" xfId="1" applyNumberFormat="1" applyFont="1" applyFill="1" applyBorder="1" applyAlignment="1">
      <alignment horizontal="center" vertical="center"/>
    </xf>
    <xf numFmtId="166" fontId="0" fillId="0" borderId="27" xfId="1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166" fontId="0" fillId="0" borderId="22" xfId="1" applyNumberFormat="1" applyFont="1" applyFill="1" applyBorder="1" applyAlignment="1">
      <alignment horizontal="center" vertical="center"/>
    </xf>
    <xf numFmtId="166" fontId="0" fillId="0" borderId="40" xfId="1" applyNumberFormat="1" applyFont="1" applyFill="1" applyBorder="1" applyAlignment="1">
      <alignment horizontal="center" vertical="center"/>
    </xf>
    <xf numFmtId="166" fontId="0" fillId="0" borderId="36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65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left" vertical="center"/>
    </xf>
    <xf numFmtId="166" fontId="0" fillId="0" borderId="3" xfId="1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165" fontId="0" fillId="0" borderId="46" xfId="0" applyNumberFormat="1" applyBorder="1" applyAlignment="1">
      <alignment horizontal="left" vertical="center"/>
    </xf>
    <xf numFmtId="166" fontId="0" fillId="0" borderId="46" xfId="1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/>
    </xf>
    <xf numFmtId="165" fontId="0" fillId="3" borderId="24" xfId="0" applyNumberFormat="1" applyFill="1" applyBorder="1" applyAlignment="1">
      <alignment horizontal="left" vertical="center"/>
    </xf>
    <xf numFmtId="166" fontId="0" fillId="3" borderId="25" xfId="1" applyNumberFormat="1" applyFont="1" applyFill="1" applyBorder="1" applyAlignment="1">
      <alignment horizontal="center" vertical="center"/>
    </xf>
    <xf numFmtId="166" fontId="0" fillId="3" borderId="23" xfId="1" applyNumberFormat="1" applyFont="1" applyFill="1" applyBorder="1" applyAlignment="1">
      <alignment horizontal="center" vertical="center"/>
    </xf>
    <xf numFmtId="166" fontId="0" fillId="3" borderId="35" xfId="1" applyNumberFormat="1" applyFont="1" applyFill="1" applyBorder="1" applyAlignment="1">
      <alignment horizontal="center" vertical="center"/>
    </xf>
    <xf numFmtId="166" fontId="0" fillId="3" borderId="27" xfId="1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5" fillId="4" borderId="23" xfId="0" applyFont="1" applyFill="1" applyBorder="1" applyAlignment="1">
      <alignment horizontal="left" vertical="center"/>
    </xf>
    <xf numFmtId="165" fontId="0" fillId="4" borderId="24" xfId="0" applyNumberFormat="1" applyFill="1" applyBorder="1" applyAlignment="1">
      <alignment horizontal="left" vertical="center"/>
    </xf>
    <xf numFmtId="166" fontId="0" fillId="4" borderId="25" xfId="1" applyNumberFormat="1" applyFont="1" applyFill="1" applyBorder="1" applyAlignment="1">
      <alignment horizontal="center" vertical="center"/>
    </xf>
    <xf numFmtId="166" fontId="0" fillId="4" borderId="23" xfId="1" applyNumberFormat="1" applyFont="1" applyFill="1" applyBorder="1" applyAlignment="1">
      <alignment horizontal="center" vertical="center"/>
    </xf>
    <xf numFmtId="166" fontId="0" fillId="4" borderId="35" xfId="1" applyNumberFormat="1" applyFont="1" applyFill="1" applyBorder="1" applyAlignment="1">
      <alignment horizontal="center" vertical="center"/>
    </xf>
    <xf numFmtId="166" fontId="0" fillId="4" borderId="27" xfId="1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165" fontId="0" fillId="5" borderId="24" xfId="0" applyNumberFormat="1" applyFill="1" applyBorder="1" applyAlignment="1">
      <alignment horizontal="left" vertical="center"/>
    </xf>
    <xf numFmtId="166" fontId="0" fillId="5" borderId="25" xfId="1" applyNumberFormat="1" applyFont="1" applyFill="1" applyBorder="1" applyAlignment="1">
      <alignment horizontal="center" vertical="center"/>
    </xf>
    <xf numFmtId="166" fontId="0" fillId="5" borderId="23" xfId="1" applyNumberFormat="1" applyFont="1" applyFill="1" applyBorder="1" applyAlignment="1">
      <alignment horizontal="center" vertical="center"/>
    </xf>
    <xf numFmtId="166" fontId="0" fillId="5" borderId="35" xfId="1" applyNumberFormat="1" applyFont="1" applyFill="1" applyBorder="1" applyAlignment="1">
      <alignment horizontal="center" vertical="center"/>
    </xf>
    <xf numFmtId="166" fontId="0" fillId="5" borderId="27" xfId="1" applyNumberFormat="1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5" fillId="6" borderId="23" xfId="0" applyFont="1" applyFill="1" applyBorder="1" applyAlignment="1">
      <alignment horizontal="left" vertical="center"/>
    </xf>
    <xf numFmtId="165" fontId="0" fillId="6" borderId="24" xfId="0" applyNumberFormat="1" applyFill="1" applyBorder="1" applyAlignment="1">
      <alignment horizontal="left" vertical="center"/>
    </xf>
    <xf numFmtId="166" fontId="0" fillId="6" borderId="25" xfId="1" applyNumberFormat="1" applyFont="1" applyFill="1" applyBorder="1" applyAlignment="1">
      <alignment horizontal="center" vertical="center"/>
    </xf>
    <xf numFmtId="166" fontId="0" fillId="6" borderId="23" xfId="1" applyNumberFormat="1" applyFont="1" applyFill="1" applyBorder="1" applyAlignment="1">
      <alignment horizontal="center" vertical="center"/>
    </xf>
    <xf numFmtId="166" fontId="0" fillId="6" borderId="35" xfId="1" applyNumberFormat="1" applyFont="1" applyFill="1" applyBorder="1" applyAlignment="1">
      <alignment horizontal="center" vertical="center"/>
    </xf>
    <xf numFmtId="166" fontId="0" fillId="6" borderId="27" xfId="1" applyNumberFormat="1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5" fillId="7" borderId="23" xfId="0" applyFont="1" applyFill="1" applyBorder="1" applyAlignment="1">
      <alignment horizontal="left" vertical="center"/>
    </xf>
    <xf numFmtId="165" fontId="0" fillId="7" borderId="24" xfId="0" applyNumberFormat="1" applyFill="1" applyBorder="1" applyAlignment="1">
      <alignment horizontal="left" vertical="center"/>
    </xf>
    <xf numFmtId="166" fontId="0" fillId="7" borderId="25" xfId="1" applyNumberFormat="1" applyFont="1" applyFill="1" applyBorder="1" applyAlignment="1">
      <alignment horizontal="center" vertical="center"/>
    </xf>
    <xf numFmtId="166" fontId="0" fillId="7" borderId="23" xfId="1" applyNumberFormat="1" applyFont="1" applyFill="1" applyBorder="1" applyAlignment="1">
      <alignment horizontal="center" vertical="center"/>
    </xf>
    <xf numFmtId="166" fontId="0" fillId="7" borderId="35" xfId="1" applyNumberFormat="1" applyFont="1" applyFill="1" applyBorder="1" applyAlignment="1">
      <alignment horizontal="center" vertical="center"/>
    </xf>
    <xf numFmtId="166" fontId="0" fillId="7" borderId="27" xfId="1" applyNumberFormat="1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166" fontId="0" fillId="0" borderId="28" xfId="1" applyNumberFormat="1" applyFont="1" applyFill="1" applyBorder="1" applyAlignment="1">
      <alignment horizontal="center" vertical="center"/>
    </xf>
    <xf numFmtId="166" fontId="0" fillId="0" borderId="29" xfId="1" applyNumberFormat="1" applyFont="1" applyFill="1" applyBorder="1" applyAlignment="1">
      <alignment horizontal="center" vertical="center"/>
    </xf>
    <xf numFmtId="166" fontId="0" fillId="0" borderId="33" xfId="1" applyNumberFormat="1" applyFont="1" applyFill="1" applyBorder="1" applyAlignment="1">
      <alignment horizontal="center" vertical="center"/>
    </xf>
    <xf numFmtId="166" fontId="0" fillId="0" borderId="26" xfId="1" applyNumberFormat="1" applyFont="1" applyFill="1" applyBorder="1" applyAlignment="1">
      <alignment horizontal="center" vertical="center"/>
    </xf>
    <xf numFmtId="166" fontId="0" fillId="0" borderId="34" xfId="1" applyNumberFormat="1" applyFont="1" applyFill="1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165" fontId="0" fillId="0" borderId="51" xfId="0" applyNumberFormat="1" applyBorder="1" applyAlignment="1">
      <alignment horizontal="left" vertical="center"/>
    </xf>
    <xf numFmtId="166" fontId="0" fillId="0" borderId="51" xfId="1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165" fontId="0" fillId="0" borderId="52" xfId="0" applyNumberFormat="1" applyBorder="1" applyAlignment="1">
      <alignment horizontal="left" vertical="center"/>
    </xf>
    <xf numFmtId="166" fontId="0" fillId="0" borderId="52" xfId="1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5" fillId="9" borderId="23" xfId="0" applyFont="1" applyFill="1" applyBorder="1" applyAlignment="1">
      <alignment horizontal="left" vertical="center"/>
    </xf>
    <xf numFmtId="165" fontId="0" fillId="9" borderId="24" xfId="0" applyNumberFormat="1" applyFill="1" applyBorder="1" applyAlignment="1">
      <alignment horizontal="left" vertical="center"/>
    </xf>
    <xf numFmtId="166" fontId="0" fillId="9" borderId="25" xfId="1" applyNumberFormat="1" applyFont="1" applyFill="1" applyBorder="1" applyAlignment="1">
      <alignment horizontal="center" vertical="center"/>
    </xf>
    <xf numFmtId="166" fontId="0" fillId="9" borderId="23" xfId="1" applyNumberFormat="1" applyFont="1" applyFill="1" applyBorder="1" applyAlignment="1">
      <alignment horizontal="center" vertical="center"/>
    </xf>
    <xf numFmtId="166" fontId="0" fillId="9" borderId="35" xfId="1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44" fontId="2" fillId="0" borderId="44" xfId="1" applyFont="1" applyFill="1" applyBorder="1" applyAlignment="1">
      <alignment horizontal="center" vertical="center"/>
    </xf>
    <xf numFmtId="44" fontId="0" fillId="0" borderId="30" xfId="1" applyFont="1" applyFill="1" applyBorder="1" applyAlignment="1">
      <alignment horizontal="center" vertical="center"/>
    </xf>
    <xf numFmtId="44" fontId="0" fillId="0" borderId="27" xfId="1" applyFont="1" applyFill="1" applyBorder="1" applyAlignment="1">
      <alignment horizontal="center" vertical="center"/>
    </xf>
    <xf numFmtId="44" fontId="0" fillId="0" borderId="24" xfId="1" applyFont="1" applyFill="1" applyBorder="1" applyAlignment="1">
      <alignment horizontal="center" vertical="center"/>
    </xf>
    <xf numFmtId="44" fontId="0" fillId="9" borderId="27" xfId="1" applyFont="1" applyFill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44" fontId="0" fillId="0" borderId="3" xfId="1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0" fillId="0" borderId="46" xfId="1" applyFont="1" applyFill="1" applyBorder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0" fillId="0" borderId="47" xfId="1" applyFont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16" fontId="0" fillId="0" borderId="35" xfId="0" applyNumberForma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9" borderId="35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 vertical="center"/>
    </xf>
    <xf numFmtId="0" fontId="5" fillId="10" borderId="35" xfId="0" applyFont="1" applyFill="1" applyBorder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44" fontId="0" fillId="0" borderId="21" xfId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6" fontId="0" fillId="0" borderId="60" xfId="1" applyNumberFormat="1" applyFont="1" applyFill="1" applyBorder="1" applyAlignment="1">
      <alignment horizontal="center" vertical="center"/>
    </xf>
    <xf numFmtId="165" fontId="0" fillId="0" borderId="61" xfId="0" applyNumberFormat="1" applyBorder="1" applyAlignment="1">
      <alignment horizontal="left" vertical="center"/>
    </xf>
    <xf numFmtId="44" fontId="0" fillId="0" borderId="0" xfId="0" applyNumberFormat="1"/>
    <xf numFmtId="0" fontId="2" fillId="11" borderId="4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44" fontId="2" fillId="0" borderId="4" xfId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5" fontId="1" fillId="0" borderId="0" xfId="1" applyNumberFormat="1" applyFont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165" fontId="0" fillId="0" borderId="46" xfId="0" applyNumberFormat="1" applyBorder="1" applyAlignment="1">
      <alignment horizontal="center" vertical="center"/>
    </xf>
    <xf numFmtId="168" fontId="0" fillId="0" borderId="40" xfId="0" applyNumberFormat="1" applyBorder="1" applyAlignment="1">
      <alignment horizontal="center" vertical="center"/>
    </xf>
    <xf numFmtId="49" fontId="0" fillId="0" borderId="52" xfId="0" applyNumberFormat="1" applyBorder="1" applyAlignment="1">
      <alignment horizontal="center" vertical="center"/>
    </xf>
    <xf numFmtId="166" fontId="0" fillId="0" borderId="64" xfId="1" applyNumberFormat="1" applyFont="1" applyFill="1" applyBorder="1" applyAlignment="1">
      <alignment horizontal="center" vertical="center"/>
    </xf>
    <xf numFmtId="166" fontId="0" fillId="0" borderId="65" xfId="1" applyNumberFormat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0" fillId="0" borderId="67" xfId="1" applyNumberFormat="1" applyFont="1" applyFill="1" applyBorder="1" applyAlignment="1">
      <alignment horizontal="center" vertical="center"/>
    </xf>
    <xf numFmtId="166" fontId="2" fillId="0" borderId="31" xfId="0" applyNumberFormat="1" applyFont="1" applyBorder="1" applyAlignment="1">
      <alignment horizontal="center" vertical="center"/>
    </xf>
    <xf numFmtId="166" fontId="2" fillId="0" borderId="15" xfId="0" applyNumberFormat="1" applyFont="1" applyBorder="1" applyAlignment="1">
      <alignment horizontal="center" vertical="center"/>
    </xf>
    <xf numFmtId="49" fontId="0" fillId="10" borderId="52" xfId="0" applyNumberFormat="1" applyFill="1" applyBorder="1" applyAlignment="1">
      <alignment horizontal="center" vertical="center"/>
    </xf>
    <xf numFmtId="165" fontId="0" fillId="10" borderId="52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51" xfId="0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5" fillId="0" borderId="51" xfId="0" applyFont="1" applyBorder="1" applyAlignment="1">
      <alignment horizontal="left" vertical="center"/>
    </xf>
    <xf numFmtId="167" fontId="2" fillId="0" borderId="0" xfId="0" applyNumberFormat="1" applyFont="1" applyAlignment="1">
      <alignment horizontal="center" vertical="center"/>
    </xf>
    <xf numFmtId="0" fontId="0" fillId="0" borderId="49" xfId="0" applyBorder="1" applyAlignment="1">
      <alignment horizontal="left" vertical="center"/>
    </xf>
    <xf numFmtId="165" fontId="0" fillId="0" borderId="49" xfId="0" applyNumberFormat="1" applyBorder="1" applyAlignment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68" xfId="0" applyNumberFormat="1" applyBorder="1" applyAlignment="1">
      <alignment horizontal="center" vertical="center"/>
    </xf>
    <xf numFmtId="168" fontId="0" fillId="0" borderId="68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68" xfId="1" applyNumberFormat="1" applyFont="1" applyBorder="1" applyAlignment="1">
      <alignment horizontal="center" vertical="center"/>
    </xf>
    <xf numFmtId="165" fontId="0" fillId="0" borderId="47" xfId="0" applyNumberFormat="1" applyBorder="1" applyAlignment="1">
      <alignment horizontal="center" vertical="center"/>
    </xf>
    <xf numFmtId="44" fontId="0" fillId="0" borderId="48" xfId="1" applyFont="1" applyBorder="1" applyAlignment="1">
      <alignment horizontal="center" vertical="center"/>
    </xf>
    <xf numFmtId="0" fontId="0" fillId="0" borderId="50" xfId="0" applyBorder="1"/>
    <xf numFmtId="166" fontId="0" fillId="0" borderId="5" xfId="1" applyNumberFormat="1" applyFont="1" applyFill="1" applyBorder="1" applyAlignment="1">
      <alignment horizontal="center" vertical="center"/>
    </xf>
    <xf numFmtId="166" fontId="0" fillId="0" borderId="6" xfId="1" applyNumberFormat="1" applyFont="1" applyFill="1" applyBorder="1" applyAlignment="1">
      <alignment horizontal="center" vertical="center"/>
    </xf>
    <xf numFmtId="166" fontId="0" fillId="0" borderId="45" xfId="1" applyNumberFormat="1" applyFont="1" applyFill="1" applyBorder="1" applyAlignment="1">
      <alignment horizontal="center" vertical="center"/>
    </xf>
    <xf numFmtId="166" fontId="0" fillId="0" borderId="17" xfId="1" applyNumberFormat="1" applyFont="1" applyFill="1" applyBorder="1" applyAlignment="1">
      <alignment horizontal="center" vertical="center"/>
    </xf>
    <xf numFmtId="166" fontId="0" fillId="0" borderId="59" xfId="1" applyNumberFormat="1" applyFont="1" applyFill="1" applyBorder="1" applyAlignment="1">
      <alignment horizontal="center" vertical="center"/>
    </xf>
    <xf numFmtId="44" fontId="0" fillId="0" borderId="5" xfId="1" applyFont="1" applyFill="1" applyBorder="1" applyAlignment="1">
      <alignment horizontal="center" vertical="center"/>
    </xf>
    <xf numFmtId="166" fontId="0" fillId="0" borderId="31" xfId="1" applyNumberFormat="1" applyFont="1" applyFill="1" applyBorder="1" applyAlignment="1">
      <alignment horizontal="center" vertical="center"/>
    </xf>
    <xf numFmtId="44" fontId="0" fillId="0" borderId="59" xfId="1" applyFont="1" applyBorder="1" applyAlignment="1">
      <alignment horizontal="center" vertical="center"/>
    </xf>
    <xf numFmtId="166" fontId="0" fillId="0" borderId="47" xfId="1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69" xfId="0" applyBorder="1"/>
    <xf numFmtId="0" fontId="0" fillId="0" borderId="54" xfId="0" applyBorder="1"/>
    <xf numFmtId="0" fontId="0" fillId="0" borderId="70" xfId="0" applyBorder="1"/>
    <xf numFmtId="44" fontId="0" fillId="0" borderId="54" xfId="1" applyFont="1" applyBorder="1" applyAlignment="1">
      <alignment horizontal="center" vertical="center"/>
    </xf>
    <xf numFmtId="44" fontId="0" fillId="0" borderId="69" xfId="1" applyFont="1" applyBorder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0" fillId="10" borderId="1" xfId="0" applyNumberFormat="1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44" xfId="0" applyBorder="1"/>
    <xf numFmtId="166" fontId="0" fillId="0" borderId="0" xfId="0" applyNumberFormat="1"/>
    <xf numFmtId="44" fontId="0" fillId="0" borderId="70" xfId="1" applyFont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/>
    </xf>
    <xf numFmtId="0" fontId="0" fillId="10" borderId="52" xfId="0" applyFill="1" applyBorder="1" applyAlignment="1">
      <alignment horizontal="left" vertical="center"/>
    </xf>
    <xf numFmtId="166" fontId="2" fillId="9" borderId="41" xfId="0" applyNumberFormat="1" applyFont="1" applyFill="1" applyBorder="1" applyAlignment="1">
      <alignment horizontal="center" vertical="center"/>
    </xf>
    <xf numFmtId="166" fontId="2" fillId="9" borderId="11" xfId="0" applyNumberFormat="1" applyFont="1" applyFill="1" applyBorder="1" applyAlignment="1">
      <alignment horizontal="center" vertical="center"/>
    </xf>
    <xf numFmtId="0" fontId="2" fillId="0" borderId="6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11" borderId="61" xfId="0" applyFont="1" applyFill="1" applyBorder="1" applyAlignment="1">
      <alignment vertical="center"/>
    </xf>
    <xf numFmtId="0" fontId="2" fillId="11" borderId="18" xfId="0" applyFont="1" applyFill="1" applyBorder="1" applyAlignment="1">
      <alignment vertical="center"/>
    </xf>
    <xf numFmtId="0" fontId="2" fillId="11" borderId="72" xfId="0" applyFont="1" applyFill="1" applyBorder="1" applyAlignment="1">
      <alignment vertical="center"/>
    </xf>
    <xf numFmtId="0" fontId="2" fillId="11" borderId="20" xfId="0" applyFont="1" applyFill="1" applyBorder="1" applyAlignment="1">
      <alignment vertical="center"/>
    </xf>
    <xf numFmtId="165" fontId="2" fillId="11" borderId="61" xfId="0" applyNumberFormat="1" applyFont="1" applyFill="1" applyBorder="1" applyAlignment="1">
      <alignment vertical="center"/>
    </xf>
    <xf numFmtId="165" fontId="2" fillId="11" borderId="18" xfId="0" applyNumberFormat="1" applyFont="1" applyFill="1" applyBorder="1" applyAlignment="1">
      <alignment vertical="center"/>
    </xf>
    <xf numFmtId="0" fontId="2" fillId="11" borderId="38" xfId="0" applyFont="1" applyFill="1" applyBorder="1" applyAlignment="1">
      <alignment vertical="center"/>
    </xf>
    <xf numFmtId="0" fontId="2" fillId="11" borderId="62" xfId="0" applyFont="1" applyFill="1" applyBorder="1" applyAlignment="1">
      <alignment vertical="center"/>
    </xf>
    <xf numFmtId="0" fontId="2" fillId="11" borderId="63" xfId="0" applyFont="1" applyFill="1" applyBorder="1" applyAlignment="1">
      <alignment vertical="center"/>
    </xf>
    <xf numFmtId="44" fontId="2" fillId="11" borderId="4" xfId="1" applyFont="1" applyFill="1" applyBorder="1" applyAlignment="1">
      <alignment vertical="center"/>
    </xf>
    <xf numFmtId="44" fontId="2" fillId="11" borderId="47" xfId="1" applyFont="1" applyFill="1" applyBorder="1" applyAlignment="1">
      <alignment vertical="center"/>
    </xf>
    <xf numFmtId="165" fontId="0" fillId="0" borderId="51" xfId="0" applyNumberFormat="1" applyBorder="1" applyAlignment="1">
      <alignment vertical="center"/>
    </xf>
    <xf numFmtId="0" fontId="0" fillId="10" borderId="52" xfId="0" applyFill="1" applyBorder="1" applyAlignment="1">
      <alignment horizontal="center" vertical="center"/>
    </xf>
    <xf numFmtId="165" fontId="0" fillId="10" borderId="1" xfId="0" applyNumberFormat="1" applyFill="1" applyBorder="1" applyAlignment="1">
      <alignment vertical="center"/>
    </xf>
    <xf numFmtId="0" fontId="0" fillId="10" borderId="51" xfId="0" applyFill="1" applyBorder="1" applyAlignment="1">
      <alignment vertical="center"/>
    </xf>
    <xf numFmtId="0" fontId="0" fillId="12" borderId="1" xfId="0" applyFill="1" applyBorder="1" applyAlignment="1">
      <alignment horizontal="left" vertical="center"/>
    </xf>
    <xf numFmtId="0" fontId="0" fillId="12" borderId="52" xfId="0" applyFill="1" applyBorder="1" applyAlignment="1">
      <alignment horizontal="left" vertical="center"/>
    </xf>
    <xf numFmtId="165" fontId="0" fillId="0" borderId="49" xfId="0" applyNumberFormat="1" applyBorder="1" applyAlignment="1">
      <alignment horizontal="center" vertical="center"/>
    </xf>
    <xf numFmtId="165" fontId="0" fillId="0" borderId="5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2" fillId="0" borderId="12" xfId="0" applyNumberFormat="1" applyFont="1" applyBorder="1" applyAlignment="1">
      <alignment vertical="center"/>
    </xf>
    <xf numFmtId="166" fontId="6" fillId="9" borderId="41" xfId="0" applyNumberFormat="1" applyFont="1" applyFill="1" applyBorder="1" applyAlignment="1">
      <alignment horizontal="center" vertical="center"/>
    </xf>
    <xf numFmtId="166" fontId="6" fillId="0" borderId="41" xfId="0" applyNumberFormat="1" applyFont="1" applyBorder="1" applyAlignment="1">
      <alignment horizontal="right" vertical="center"/>
    </xf>
    <xf numFmtId="44" fontId="0" fillId="0" borderId="70" xfId="1" applyFont="1" applyFill="1" applyBorder="1" applyAlignment="1">
      <alignment horizontal="center" vertical="center"/>
    </xf>
    <xf numFmtId="166" fontId="0" fillId="9" borderId="65" xfId="1" applyNumberFormat="1" applyFont="1" applyFill="1" applyBorder="1" applyAlignment="1">
      <alignment horizontal="center" vertical="center"/>
    </xf>
    <xf numFmtId="166" fontId="0" fillId="0" borderId="68" xfId="1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5" fontId="2" fillId="2" borderId="15" xfId="0" applyNumberFormat="1" applyFont="1" applyFill="1" applyBorder="1" applyAlignment="1">
      <alignment horizontal="center" vertical="center"/>
    </xf>
    <xf numFmtId="165" fontId="2" fillId="2" borderId="16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left" vertical="center"/>
    </xf>
    <xf numFmtId="0" fontId="2" fillId="11" borderId="38" xfId="0" applyFont="1" applyFill="1" applyBorder="1" applyAlignment="1">
      <alignment horizontal="center" vertical="center"/>
    </xf>
    <xf numFmtId="0" fontId="2" fillId="11" borderId="62" xfId="0" applyFont="1" applyFill="1" applyBorder="1" applyAlignment="1">
      <alignment horizontal="center" vertical="center"/>
    </xf>
    <xf numFmtId="0" fontId="2" fillId="11" borderId="63" xfId="0" applyFont="1" applyFill="1" applyBorder="1" applyAlignment="1">
      <alignment horizontal="center" vertical="center"/>
    </xf>
    <xf numFmtId="44" fontId="2" fillId="11" borderId="4" xfId="1" applyFont="1" applyFill="1" applyBorder="1" applyAlignment="1">
      <alignment horizontal="center" vertical="center"/>
    </xf>
    <xf numFmtId="44" fontId="2" fillId="11" borderId="47" xfId="1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6" xfId="0" applyFont="1" applyFill="1" applyBorder="1" applyAlignment="1">
      <alignment horizontal="center" vertical="center"/>
    </xf>
    <xf numFmtId="165" fontId="2" fillId="11" borderId="3" xfId="0" applyNumberFormat="1" applyFont="1" applyFill="1" applyBorder="1" applyAlignment="1">
      <alignment horizontal="center" vertical="center"/>
    </xf>
    <xf numFmtId="165" fontId="2" fillId="11" borderId="46" xfId="0" applyNumberFormat="1" applyFont="1" applyFill="1" applyBorder="1" applyAlignment="1">
      <alignment horizontal="center" vertical="center"/>
    </xf>
    <xf numFmtId="0" fontId="0" fillId="0" borderId="0" xfId="0"/>
    <xf numFmtId="165" fontId="2" fillId="11" borderId="61" xfId="0" applyNumberFormat="1" applyFont="1" applyFill="1" applyBorder="1" applyAlignment="1">
      <alignment horizontal="center" vertical="center"/>
    </xf>
    <xf numFmtId="165" fontId="2" fillId="11" borderId="18" xfId="0" applyNumberFormat="1" applyFont="1" applyFill="1" applyBorder="1" applyAlignment="1">
      <alignment horizontal="center" vertical="center"/>
    </xf>
    <xf numFmtId="49" fontId="2" fillId="11" borderId="61" xfId="0" applyNumberFormat="1" applyFont="1" applyFill="1" applyBorder="1" applyAlignment="1">
      <alignment horizontal="center" vertical="center"/>
    </xf>
    <xf numFmtId="49" fontId="2" fillId="11" borderId="18" xfId="0" applyNumberFormat="1" applyFont="1" applyFill="1" applyBorder="1" applyAlignment="1">
      <alignment horizontal="center" vertical="center"/>
    </xf>
    <xf numFmtId="0" fontId="2" fillId="11" borderId="61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61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11" borderId="72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44" fontId="2" fillId="11" borderId="73" xfId="1" applyFont="1" applyFill="1" applyBorder="1" applyAlignment="1">
      <alignment horizontal="center" vertical="center"/>
    </xf>
    <xf numFmtId="44" fontId="2" fillId="11" borderId="19" xfId="1" applyFont="1" applyFill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44" fontId="2" fillId="2" borderId="7" xfId="1" applyFont="1" applyFill="1" applyBorder="1" applyAlignment="1">
      <alignment horizontal="center" vertical="center"/>
    </xf>
    <xf numFmtId="44" fontId="2" fillId="2" borderId="8" xfId="1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7" xfId="0" applyFont="1" applyFill="1" applyBorder="1" applyAlignment="1">
      <alignment horizontal="center" vertical="center"/>
    </xf>
    <xf numFmtId="0" fontId="6" fillId="8" borderId="53" xfId="0" applyFont="1" applyFill="1" applyBorder="1" applyAlignment="1">
      <alignment horizontal="center" vertical="center"/>
    </xf>
    <xf numFmtId="0" fontId="6" fillId="8" borderId="58" xfId="0" applyFont="1" applyFill="1" applyBorder="1" applyAlignment="1">
      <alignment horizontal="center" vertical="center"/>
    </xf>
    <xf numFmtId="165" fontId="2" fillId="2" borderId="15" xfId="0" applyNumberFormat="1" applyFont="1" applyFill="1" applyBorder="1" applyAlignment="1">
      <alignment horizontal="left" vertical="center"/>
    </xf>
    <xf numFmtId="165" fontId="2" fillId="2" borderId="16" xfId="0" applyNumberFormat="1" applyFont="1" applyFill="1" applyBorder="1" applyAlignment="1">
      <alignment horizontal="left" vertical="center"/>
    </xf>
    <xf numFmtId="44" fontId="2" fillId="2" borderId="56" xfId="1" applyFont="1" applyFill="1" applyBorder="1" applyAlignment="1">
      <alignment horizontal="center" vertical="center"/>
    </xf>
    <xf numFmtId="44" fontId="2" fillId="2" borderId="16" xfId="1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165" fontId="2" fillId="2" borderId="56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44" fontId="2" fillId="2" borderId="21" xfId="1" applyFont="1" applyFill="1" applyBorder="1" applyAlignment="1">
      <alignment horizontal="center" vertical="center"/>
    </xf>
    <xf numFmtId="44" fontId="2" fillId="2" borderId="47" xfId="1" applyFont="1" applyFill="1" applyBorder="1" applyAlignment="1">
      <alignment horizontal="center" vertical="center"/>
    </xf>
    <xf numFmtId="44" fontId="2" fillId="2" borderId="4" xfId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165" fontId="2" fillId="2" borderId="51" xfId="0" applyNumberFormat="1" applyFont="1" applyFill="1" applyBorder="1" applyAlignment="1">
      <alignment horizontal="center" vertical="center"/>
    </xf>
    <xf numFmtId="165" fontId="2" fillId="2" borderId="46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6" fontId="0" fillId="10" borderId="1" xfId="1" applyNumberFormat="1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</xdr:colOff>
      <xdr:row>3</xdr:row>
      <xdr:rowOff>0</xdr:rowOff>
    </xdr:from>
    <xdr:ext cx="1072989" cy="638175"/>
    <xdr:pic>
      <xdr:nvPicPr>
        <xdr:cNvPr id="2" name="Imagen 1">
          <a:extLst>
            <a:ext uri="{FF2B5EF4-FFF2-40B4-BE49-F238E27FC236}">
              <a16:creationId xmlns:a16="http://schemas.microsoft.com/office/drawing/2014/main" id="{14BDFE57-9E7E-489B-A423-CE13F5528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325" y="571500"/>
          <a:ext cx="1072989" cy="6381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12702</xdr:colOff>
      <xdr:row>1</xdr:row>
      <xdr:rowOff>0</xdr:rowOff>
    </xdr:from>
    <xdr:ext cx="1633764" cy="971704"/>
    <xdr:pic>
      <xdr:nvPicPr>
        <xdr:cNvPr id="2" name="Imagen 1">
          <a:extLst>
            <a:ext uri="{FF2B5EF4-FFF2-40B4-BE49-F238E27FC236}">
              <a16:creationId xmlns:a16="http://schemas.microsoft.com/office/drawing/2014/main" id="{15E860BF-AB9F-4B5B-8F46-DC4C6ADB5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2" y="190500"/>
          <a:ext cx="1633764" cy="97170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23908</xdr:colOff>
      <xdr:row>1</xdr:row>
      <xdr:rowOff>11207</xdr:rowOff>
    </xdr:from>
    <xdr:ext cx="1275974" cy="758904"/>
    <xdr:pic>
      <xdr:nvPicPr>
        <xdr:cNvPr id="2" name="Imagen 1">
          <a:extLst>
            <a:ext uri="{FF2B5EF4-FFF2-40B4-BE49-F238E27FC236}">
              <a16:creationId xmlns:a16="http://schemas.microsoft.com/office/drawing/2014/main" id="{1A1DEE61-F9AD-4A00-8A65-2061A64B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967" y="201707"/>
          <a:ext cx="1275974" cy="75890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</xdr:colOff>
      <xdr:row>2</xdr:row>
      <xdr:rowOff>0</xdr:rowOff>
    </xdr:from>
    <xdr:ext cx="1072989" cy="638175"/>
    <xdr:pic>
      <xdr:nvPicPr>
        <xdr:cNvPr id="2" name="Imagen 1">
          <a:extLst>
            <a:ext uri="{FF2B5EF4-FFF2-40B4-BE49-F238E27FC236}">
              <a16:creationId xmlns:a16="http://schemas.microsoft.com/office/drawing/2014/main" id="{BC0FC58B-3FD4-43EC-B39F-72370F70A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700" y="571500"/>
          <a:ext cx="1072989" cy="638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9555-F9A3-4548-A7BB-61A0573DE23E}">
  <sheetPr>
    <pageSetUpPr fitToPage="1"/>
  </sheetPr>
  <dimension ref="B5:I108"/>
  <sheetViews>
    <sheetView topLeftCell="A51" zoomScale="89" zoomScaleNormal="89" workbookViewId="0">
      <selection activeCell="C71" sqref="C71"/>
    </sheetView>
  </sheetViews>
  <sheetFormatPr baseColWidth="10" defaultRowHeight="15" x14ac:dyDescent="0.25"/>
  <cols>
    <col min="1" max="1" width="6.42578125" customWidth="1"/>
    <col min="2" max="2" width="6.7109375" style="1" customWidth="1"/>
    <col min="3" max="3" width="51" style="26" customWidth="1"/>
    <col min="4" max="4" width="33.140625" style="29" customWidth="1"/>
    <col min="5" max="5" width="24" style="1" customWidth="1"/>
    <col min="6" max="7" width="20.85546875" style="1" customWidth="1"/>
    <col min="8" max="8" width="20.85546875" style="6" customWidth="1"/>
    <col min="9" max="9" width="20.85546875" style="1" customWidth="1"/>
  </cols>
  <sheetData>
    <row r="5" spans="2:9" x14ac:dyDescent="0.25">
      <c r="C5" s="25"/>
      <c r="D5" s="70" t="s">
        <v>53</v>
      </c>
      <c r="E5" s="12" t="s">
        <v>54</v>
      </c>
    </row>
    <row r="6" spans="2:9" x14ac:dyDescent="0.25">
      <c r="C6" s="25" t="s">
        <v>1</v>
      </c>
      <c r="D6" s="71" t="s">
        <v>1</v>
      </c>
      <c r="E6" s="316">
        <v>44945</v>
      </c>
      <c r="F6" s="316"/>
    </row>
    <row r="8" spans="2:9" hidden="1" x14ac:dyDescent="0.25"/>
    <row r="9" spans="2:9" hidden="1" x14ac:dyDescent="0.25">
      <c r="B9" s="12" t="s">
        <v>10</v>
      </c>
    </row>
    <row r="10" spans="2:9" hidden="1" x14ac:dyDescent="0.25">
      <c r="B10" s="312" t="s">
        <v>0</v>
      </c>
      <c r="C10" s="310" t="s">
        <v>5</v>
      </c>
      <c r="D10" s="314" t="s">
        <v>11</v>
      </c>
      <c r="E10" s="310" t="s">
        <v>6</v>
      </c>
      <c r="F10" s="310" t="s">
        <v>7</v>
      </c>
      <c r="G10" s="95"/>
      <c r="H10" s="310" t="s">
        <v>4</v>
      </c>
      <c r="I10" s="310" t="s">
        <v>8</v>
      </c>
    </row>
    <row r="11" spans="2:9" ht="15.75" hidden="1" thickBot="1" x14ac:dyDescent="0.3">
      <c r="B11" s="313"/>
      <c r="C11" s="311"/>
      <c r="D11" s="315"/>
      <c r="E11" s="311"/>
      <c r="F11" s="311" t="s">
        <v>2</v>
      </c>
      <c r="G11" s="96"/>
      <c r="H11" s="311" t="s">
        <v>3</v>
      </c>
      <c r="I11" s="311" t="s">
        <v>3</v>
      </c>
    </row>
    <row r="12" spans="2:9" hidden="1" x14ac:dyDescent="0.25">
      <c r="B12" s="53">
        <f>SUBTOTAL(103,$C$12:C12)</f>
        <v>0</v>
      </c>
      <c r="C12" s="54" t="s">
        <v>12</v>
      </c>
      <c r="D12" s="55">
        <v>44152</v>
      </c>
      <c r="E12" s="56">
        <v>846000</v>
      </c>
      <c r="F12" s="57"/>
      <c r="G12" s="62"/>
      <c r="H12" s="58">
        <f>+E12+F12</f>
        <v>846000</v>
      </c>
      <c r="I12" s="59"/>
    </row>
    <row r="13" spans="2:9" hidden="1" x14ac:dyDescent="0.25">
      <c r="B13" s="46">
        <f>SUBTOTAL(103,$C$12:C13)</f>
        <v>0</v>
      </c>
      <c r="C13" s="47" t="s">
        <v>13</v>
      </c>
      <c r="D13" s="48">
        <v>44153</v>
      </c>
      <c r="E13" s="49"/>
      <c r="F13" s="50">
        <v>-846000</v>
      </c>
      <c r="G13" s="63"/>
      <c r="H13" s="51">
        <f>+E13+F13</f>
        <v>-846000</v>
      </c>
      <c r="I13" s="52"/>
    </row>
    <row r="14" spans="2:9" hidden="1" x14ac:dyDescent="0.25">
      <c r="B14" s="38">
        <f>SUBTOTAL(103,$C$12:C14)</f>
        <v>0</v>
      </c>
      <c r="C14" s="39" t="s">
        <v>17</v>
      </c>
      <c r="D14" s="40">
        <v>44158</v>
      </c>
      <c r="E14" s="41">
        <v>202000</v>
      </c>
      <c r="F14" s="42"/>
      <c r="G14" s="64"/>
      <c r="H14" s="43">
        <f t="shared" ref="H14:H33" si="0">+E14+F14</f>
        <v>202000</v>
      </c>
      <c r="I14" s="44"/>
    </row>
    <row r="15" spans="2:9" hidden="1" x14ac:dyDescent="0.25">
      <c r="B15" s="38">
        <f>SUBTOTAL(103,$C$12:C15)</f>
        <v>0</v>
      </c>
      <c r="C15" s="39" t="s">
        <v>18</v>
      </c>
      <c r="D15" s="40">
        <v>44158</v>
      </c>
      <c r="E15" s="41"/>
      <c r="F15" s="42">
        <v>-30000</v>
      </c>
      <c r="G15" s="64"/>
      <c r="H15" s="43">
        <f>+E15+F15</f>
        <v>-30000</v>
      </c>
      <c r="I15" s="44"/>
    </row>
    <row r="16" spans="2:9" hidden="1" x14ac:dyDescent="0.25">
      <c r="B16" s="38">
        <f>SUBTOTAL(103,$C$12:C16)</f>
        <v>0</v>
      </c>
      <c r="C16" s="39" t="s">
        <v>19</v>
      </c>
      <c r="D16" s="40">
        <v>44162</v>
      </c>
      <c r="E16" s="41"/>
      <c r="F16" s="42">
        <v>-29100</v>
      </c>
      <c r="G16" s="64"/>
      <c r="H16" s="43">
        <f t="shared" si="0"/>
        <v>-29100</v>
      </c>
      <c r="I16" s="44"/>
    </row>
    <row r="17" spans="2:9" hidden="1" x14ac:dyDescent="0.25">
      <c r="B17" s="38">
        <f>SUBTOTAL(103,$C$12:C17)</f>
        <v>0</v>
      </c>
      <c r="C17" s="39" t="s">
        <v>20</v>
      </c>
      <c r="D17" s="40">
        <v>44169</v>
      </c>
      <c r="E17" s="41"/>
      <c r="F17" s="42">
        <v>-100000</v>
      </c>
      <c r="G17" s="64"/>
      <c r="H17" s="43">
        <f t="shared" si="0"/>
        <v>-100000</v>
      </c>
      <c r="I17" s="44"/>
    </row>
    <row r="18" spans="2:9" hidden="1" x14ac:dyDescent="0.25">
      <c r="B18" s="38">
        <f>SUBTOTAL(103,$C$12:C18)</f>
        <v>0</v>
      </c>
      <c r="C18" s="39" t="s">
        <v>28</v>
      </c>
      <c r="D18" s="40">
        <v>44169</v>
      </c>
      <c r="E18" s="41"/>
      <c r="F18" s="42">
        <v>-8850</v>
      </c>
      <c r="G18" s="64"/>
      <c r="H18" s="43">
        <f t="shared" si="0"/>
        <v>-8850</v>
      </c>
      <c r="I18" s="44"/>
    </row>
    <row r="19" spans="2:9" hidden="1" x14ac:dyDescent="0.25">
      <c r="B19" s="38">
        <f>SUBTOTAL(103,$C$12:C19)</f>
        <v>0</v>
      </c>
      <c r="C19" s="39" t="s">
        <v>29</v>
      </c>
      <c r="D19" s="40">
        <v>44169</v>
      </c>
      <c r="E19" s="41"/>
      <c r="F19" s="42">
        <v>-5250</v>
      </c>
      <c r="G19" s="64"/>
      <c r="H19" s="43">
        <f t="shared" si="0"/>
        <v>-5250</v>
      </c>
      <c r="I19" s="44"/>
    </row>
    <row r="20" spans="2:9" hidden="1" x14ac:dyDescent="0.25">
      <c r="B20" s="38">
        <f>SUBTOTAL(103,$C$12:C20)</f>
        <v>0</v>
      </c>
      <c r="C20" s="39" t="s">
        <v>30</v>
      </c>
      <c r="D20" s="40">
        <v>44169</v>
      </c>
      <c r="E20" s="41"/>
      <c r="F20" s="42">
        <v>-11850</v>
      </c>
      <c r="G20" s="64"/>
      <c r="H20" s="43">
        <f t="shared" si="0"/>
        <v>-11850</v>
      </c>
      <c r="I20" s="44"/>
    </row>
    <row r="21" spans="2:9" hidden="1" x14ac:dyDescent="0.25">
      <c r="B21" s="38">
        <f>SUBTOTAL(103,$C$12:C21)</f>
        <v>0</v>
      </c>
      <c r="C21" s="39" t="s">
        <v>28</v>
      </c>
      <c r="D21" s="40">
        <v>44176</v>
      </c>
      <c r="E21" s="41"/>
      <c r="F21" s="42">
        <v>-8850</v>
      </c>
      <c r="G21" s="64"/>
      <c r="H21" s="43">
        <f t="shared" si="0"/>
        <v>-8850</v>
      </c>
      <c r="I21" s="44"/>
    </row>
    <row r="22" spans="2:9" hidden="1" x14ac:dyDescent="0.25">
      <c r="B22" s="38">
        <f>SUBTOTAL(103,$C$12:C22)</f>
        <v>0</v>
      </c>
      <c r="C22" s="39" t="s">
        <v>29</v>
      </c>
      <c r="D22" s="40">
        <v>44176</v>
      </c>
      <c r="E22" s="41"/>
      <c r="F22" s="42">
        <v>-5250</v>
      </c>
      <c r="G22" s="64"/>
      <c r="H22" s="43">
        <f t="shared" si="0"/>
        <v>-5250</v>
      </c>
      <c r="I22" s="44"/>
    </row>
    <row r="23" spans="2:9" hidden="1" x14ac:dyDescent="0.25">
      <c r="B23" s="38">
        <f>SUBTOTAL(103,$C$12:C23)</f>
        <v>0</v>
      </c>
      <c r="C23" s="39" t="s">
        <v>30</v>
      </c>
      <c r="D23" s="40">
        <v>44176</v>
      </c>
      <c r="E23" s="41"/>
      <c r="F23" s="42">
        <v>-11850</v>
      </c>
      <c r="G23" s="64"/>
      <c r="H23" s="43">
        <f t="shared" si="0"/>
        <v>-11850</v>
      </c>
      <c r="I23" s="44"/>
    </row>
    <row r="24" spans="2:9" hidden="1" x14ac:dyDescent="0.25">
      <c r="B24" s="38">
        <f>SUBTOTAL(103,$C$12:C24)</f>
        <v>0</v>
      </c>
      <c r="C24" s="39" t="s">
        <v>22</v>
      </c>
      <c r="D24" s="40">
        <v>44183</v>
      </c>
      <c r="E24" s="41">
        <v>500000</v>
      </c>
      <c r="F24" s="42"/>
      <c r="G24" s="64"/>
      <c r="H24" s="43">
        <f t="shared" si="0"/>
        <v>500000</v>
      </c>
      <c r="I24" s="44"/>
    </row>
    <row r="25" spans="2:9" hidden="1" x14ac:dyDescent="0.25">
      <c r="B25" s="38">
        <f>SUBTOTAL(103,$C$12:C25)</f>
        <v>0</v>
      </c>
      <c r="C25" s="39" t="s">
        <v>21</v>
      </c>
      <c r="D25" s="40">
        <v>44182</v>
      </c>
      <c r="E25" s="41"/>
      <c r="F25" s="42">
        <v>-439100</v>
      </c>
      <c r="G25" s="64"/>
      <c r="H25" s="43">
        <f t="shared" si="0"/>
        <v>-439100</v>
      </c>
      <c r="I25" s="44"/>
    </row>
    <row r="26" spans="2:9" hidden="1" x14ac:dyDescent="0.25">
      <c r="B26" s="38">
        <f>SUBTOTAL(103,$C$12:C26)</f>
        <v>0</v>
      </c>
      <c r="C26" s="39" t="s">
        <v>28</v>
      </c>
      <c r="D26" s="40">
        <v>44183</v>
      </c>
      <c r="E26" s="41"/>
      <c r="F26" s="42">
        <v>-8850</v>
      </c>
      <c r="G26" s="64"/>
      <c r="H26" s="43">
        <f t="shared" si="0"/>
        <v>-8850</v>
      </c>
      <c r="I26" s="44"/>
    </row>
    <row r="27" spans="2:9" hidden="1" x14ac:dyDescent="0.25">
      <c r="B27" s="38">
        <f>SUBTOTAL(103,$C$12:C27)</f>
        <v>0</v>
      </c>
      <c r="C27" s="39" t="s">
        <v>29</v>
      </c>
      <c r="D27" s="40">
        <v>44183</v>
      </c>
      <c r="E27" s="41"/>
      <c r="F27" s="42">
        <v>-5250</v>
      </c>
      <c r="G27" s="64"/>
      <c r="H27" s="43">
        <f t="shared" si="0"/>
        <v>-5250</v>
      </c>
      <c r="I27" s="44"/>
    </row>
    <row r="28" spans="2:9" hidden="1" x14ac:dyDescent="0.25">
      <c r="B28" s="38">
        <f>SUBTOTAL(103,$C$12:C28)</f>
        <v>0</v>
      </c>
      <c r="C28" s="39" t="s">
        <v>30</v>
      </c>
      <c r="D28" s="40">
        <v>44183</v>
      </c>
      <c r="E28" s="41"/>
      <c r="F28" s="42">
        <v>-11850</v>
      </c>
      <c r="G28" s="64"/>
      <c r="H28" s="43">
        <f t="shared" si="0"/>
        <v>-11850</v>
      </c>
      <c r="I28" s="44"/>
    </row>
    <row r="29" spans="2:9" hidden="1" x14ac:dyDescent="0.25">
      <c r="B29" s="38">
        <f>SUBTOTAL(103,$C$12:C29)</f>
        <v>0</v>
      </c>
      <c r="C29" s="39" t="s">
        <v>23</v>
      </c>
      <c r="D29" s="40">
        <v>44188</v>
      </c>
      <c r="E29" s="41"/>
      <c r="F29" s="42">
        <v>-15000</v>
      </c>
      <c r="G29" s="64"/>
      <c r="H29" s="43">
        <f t="shared" si="0"/>
        <v>-15000</v>
      </c>
      <c r="I29" s="44"/>
    </row>
    <row r="30" spans="2:9" hidden="1" x14ac:dyDescent="0.25">
      <c r="B30" s="38">
        <f>SUBTOTAL(103,$C$12:C30)</f>
        <v>0</v>
      </c>
      <c r="C30" s="39" t="s">
        <v>24</v>
      </c>
      <c r="D30" s="40">
        <v>44194</v>
      </c>
      <c r="E30" s="41">
        <v>76920</v>
      </c>
      <c r="F30" s="42">
        <v>0</v>
      </c>
      <c r="G30" s="64"/>
      <c r="H30" s="43">
        <f t="shared" si="0"/>
        <v>76920</v>
      </c>
      <c r="I30" s="44"/>
    </row>
    <row r="31" spans="2:9" hidden="1" x14ac:dyDescent="0.25">
      <c r="B31" s="38">
        <f>SUBTOTAL(103,$C$12:C31)</f>
        <v>0</v>
      </c>
      <c r="C31" s="39" t="s">
        <v>31</v>
      </c>
      <c r="D31" s="40">
        <v>44194</v>
      </c>
      <c r="E31" s="41"/>
      <c r="F31" s="42">
        <v>-13200</v>
      </c>
      <c r="G31" s="64"/>
      <c r="H31" s="43">
        <f t="shared" si="0"/>
        <v>-13200</v>
      </c>
      <c r="I31" s="44"/>
    </row>
    <row r="32" spans="2:9" hidden="1" x14ac:dyDescent="0.25">
      <c r="B32" s="38">
        <f>SUBTOTAL(103,$C$12:C32)</f>
        <v>0</v>
      </c>
      <c r="C32" s="39" t="s">
        <v>32</v>
      </c>
      <c r="D32" s="40">
        <v>44194</v>
      </c>
      <c r="E32" s="41"/>
      <c r="F32" s="42">
        <v>-10500</v>
      </c>
      <c r="G32" s="64"/>
      <c r="H32" s="43">
        <f t="shared" si="0"/>
        <v>-10500</v>
      </c>
      <c r="I32" s="44"/>
    </row>
    <row r="33" spans="2:9" hidden="1" x14ac:dyDescent="0.25">
      <c r="B33" s="38">
        <f>SUBTOTAL(103,$C$12:C33)</f>
        <v>0</v>
      </c>
      <c r="C33" s="39" t="s">
        <v>33</v>
      </c>
      <c r="D33" s="40">
        <v>44194</v>
      </c>
      <c r="E33" s="41"/>
      <c r="F33" s="42">
        <v>-23700</v>
      </c>
      <c r="G33" s="64"/>
      <c r="H33" s="43">
        <f t="shared" si="0"/>
        <v>-23700</v>
      </c>
      <c r="I33" s="44"/>
    </row>
    <row r="34" spans="2:9" hidden="1" x14ac:dyDescent="0.25">
      <c r="B34" s="38">
        <f>SUBTOTAL(103,$C$12:C34)</f>
        <v>0</v>
      </c>
      <c r="C34" s="39" t="s">
        <v>25</v>
      </c>
      <c r="D34" s="40">
        <v>44194</v>
      </c>
      <c r="E34" s="41"/>
      <c r="F34" s="42">
        <v>-40000</v>
      </c>
      <c r="G34" s="64"/>
      <c r="H34" s="43">
        <f t="shared" ref="H34:H39" si="1">+E34+F34</f>
        <v>-40000</v>
      </c>
      <c r="I34" s="44"/>
    </row>
    <row r="35" spans="2:9" hidden="1" x14ac:dyDescent="0.25">
      <c r="B35" s="38">
        <f>SUBTOTAL(103,$C$12:C35)</f>
        <v>0</v>
      </c>
      <c r="C35" s="39" t="s">
        <v>26</v>
      </c>
      <c r="D35" s="40">
        <v>44207</v>
      </c>
      <c r="E35" s="41">
        <v>249900</v>
      </c>
      <c r="F35" s="42">
        <v>0</v>
      </c>
      <c r="G35" s="64"/>
      <c r="H35" s="43">
        <f t="shared" si="1"/>
        <v>249900</v>
      </c>
      <c r="I35" s="45" t="s">
        <v>27</v>
      </c>
    </row>
    <row r="36" spans="2:9" hidden="1" x14ac:dyDescent="0.25">
      <c r="B36" s="38">
        <f>SUBTOTAL(103,$C$12:C36)</f>
        <v>0</v>
      </c>
      <c r="C36" s="39" t="s">
        <v>34</v>
      </c>
      <c r="D36" s="40">
        <v>44207</v>
      </c>
      <c r="E36" s="41"/>
      <c r="F36" s="42">
        <v>-6600</v>
      </c>
      <c r="G36" s="64"/>
      <c r="H36" s="43">
        <f t="shared" si="1"/>
        <v>-6600</v>
      </c>
      <c r="I36" s="44"/>
    </row>
    <row r="37" spans="2:9" hidden="1" x14ac:dyDescent="0.25">
      <c r="B37" s="38">
        <f>SUBTOTAL(103,$C$12:C37)</f>
        <v>0</v>
      </c>
      <c r="C37" s="39" t="s">
        <v>29</v>
      </c>
      <c r="D37" s="40">
        <v>44207</v>
      </c>
      <c r="E37" s="41"/>
      <c r="F37" s="42">
        <v>-5250</v>
      </c>
      <c r="G37" s="64"/>
      <c r="H37" s="43">
        <f t="shared" si="1"/>
        <v>-5250</v>
      </c>
      <c r="I37" s="44"/>
    </row>
    <row r="38" spans="2:9" hidden="1" x14ac:dyDescent="0.25">
      <c r="B38" s="38">
        <f>SUBTOTAL(103,$C$12:C38)</f>
        <v>0</v>
      </c>
      <c r="C38" s="39" t="s">
        <v>30</v>
      </c>
      <c r="D38" s="40">
        <v>44207</v>
      </c>
      <c r="E38" s="41"/>
      <c r="F38" s="42">
        <v>-11850</v>
      </c>
      <c r="G38" s="64"/>
      <c r="H38" s="43">
        <f t="shared" si="1"/>
        <v>-11850</v>
      </c>
      <c r="I38" s="44"/>
    </row>
    <row r="39" spans="2:9" hidden="1" x14ac:dyDescent="0.25">
      <c r="B39" s="38">
        <f>SUBTOTAL(103,$C$12:C39)</f>
        <v>0</v>
      </c>
      <c r="C39" s="39" t="s">
        <v>35</v>
      </c>
      <c r="D39" s="40">
        <v>44207</v>
      </c>
      <c r="E39" s="41"/>
      <c r="F39" s="42">
        <f>-21500*2</f>
        <v>-43000</v>
      </c>
      <c r="G39" s="64"/>
      <c r="H39" s="43">
        <f t="shared" si="1"/>
        <v>-43000</v>
      </c>
      <c r="I39" s="44"/>
    </row>
    <row r="40" spans="2:9" ht="15.75" hidden="1" thickBot="1" x14ac:dyDescent="0.3">
      <c r="B40" s="60"/>
      <c r="C40" s="33"/>
      <c r="D40" s="34"/>
      <c r="E40" s="35"/>
      <c r="F40" s="36"/>
      <c r="G40" s="65"/>
      <c r="H40" s="37"/>
      <c r="I40" s="61"/>
    </row>
    <row r="41" spans="2:9" s="10" customFormat="1" ht="15.75" hidden="1" thickBot="1" x14ac:dyDescent="0.3">
      <c r="B41" s="7"/>
      <c r="C41" s="28" t="s">
        <v>4</v>
      </c>
      <c r="D41" s="32"/>
      <c r="E41" s="13">
        <f>SUM(E12:E40)</f>
        <v>1874820</v>
      </c>
      <c r="F41" s="14">
        <f>SUM(F12:F40)</f>
        <v>-1691150</v>
      </c>
      <c r="G41" s="66"/>
      <c r="H41" s="9">
        <f>SUM(H12:H40)</f>
        <v>183670</v>
      </c>
      <c r="I41" s="8"/>
    </row>
    <row r="42" spans="2:9" ht="15.75" thickBot="1" x14ac:dyDescent="0.3">
      <c r="B42" s="12" t="s">
        <v>41</v>
      </c>
    </row>
    <row r="43" spans="2:9" x14ac:dyDescent="0.25">
      <c r="B43" s="312" t="s">
        <v>0</v>
      </c>
      <c r="C43" s="310" t="s">
        <v>5</v>
      </c>
      <c r="D43" s="314" t="s">
        <v>11</v>
      </c>
      <c r="E43" s="310" t="s">
        <v>6</v>
      </c>
      <c r="F43" s="310" t="s">
        <v>51</v>
      </c>
      <c r="G43" s="310" t="s">
        <v>52</v>
      </c>
      <c r="H43" s="310" t="s">
        <v>42</v>
      </c>
      <c r="I43" s="310" t="s">
        <v>8</v>
      </c>
    </row>
    <row r="44" spans="2:9" ht="15.75" thickBot="1" x14ac:dyDescent="0.3">
      <c r="B44" s="313"/>
      <c r="C44" s="311"/>
      <c r="D44" s="315"/>
      <c r="E44" s="311"/>
      <c r="F44" s="311" t="s">
        <v>2</v>
      </c>
      <c r="G44" s="311"/>
      <c r="H44" s="311" t="s">
        <v>3</v>
      </c>
      <c r="I44" s="311" t="s">
        <v>3</v>
      </c>
    </row>
    <row r="45" spans="2:9" x14ac:dyDescent="0.25">
      <c r="B45" s="97"/>
      <c r="C45" s="11"/>
      <c r="D45" s="98"/>
      <c r="E45" s="11"/>
      <c r="F45" s="11"/>
      <c r="G45" s="11"/>
      <c r="H45" s="99"/>
      <c r="I45" s="99"/>
    </row>
    <row r="46" spans="2:9" x14ac:dyDescent="0.25">
      <c r="B46" s="38">
        <f>SUBTOTAL(103,$C$46:C46)</f>
        <v>1</v>
      </c>
      <c r="C46" s="90" t="s">
        <v>78</v>
      </c>
      <c r="D46" s="40">
        <v>44333</v>
      </c>
      <c r="E46" s="86">
        <v>100000</v>
      </c>
      <c r="F46" s="87">
        <v>0</v>
      </c>
      <c r="G46" s="88">
        <v>0</v>
      </c>
      <c r="H46" s="89">
        <f>+E46+F46+G46</f>
        <v>100000</v>
      </c>
      <c r="I46" s="91"/>
    </row>
    <row r="47" spans="2:9" ht="14.25" customHeight="1" x14ac:dyDescent="0.25">
      <c r="B47" s="38">
        <f>SUBTOTAL(103,$C$46:C47)</f>
        <v>2</v>
      </c>
      <c r="C47" s="90" t="s">
        <v>133</v>
      </c>
      <c r="D47" s="40">
        <v>44517</v>
      </c>
      <c r="E47" s="86">
        <v>60000</v>
      </c>
      <c r="F47" s="87">
        <v>0</v>
      </c>
      <c r="G47" s="88">
        <v>0</v>
      </c>
      <c r="H47" s="89">
        <f t="shared" ref="H47:H54" si="2">+E47+F47+G47</f>
        <v>60000</v>
      </c>
      <c r="I47" s="91"/>
    </row>
    <row r="48" spans="2:9" ht="14.25" customHeight="1" x14ac:dyDescent="0.25">
      <c r="B48" s="38">
        <f>SUBTOTAL(103,$C$46:C48)</f>
        <v>3</v>
      </c>
      <c r="C48" s="90" t="s">
        <v>78</v>
      </c>
      <c r="D48" s="40">
        <v>44519</v>
      </c>
      <c r="E48" s="86">
        <v>7000</v>
      </c>
      <c r="F48" s="87">
        <v>0</v>
      </c>
      <c r="G48" s="88">
        <v>0</v>
      </c>
      <c r="H48" s="89">
        <f t="shared" si="2"/>
        <v>7000</v>
      </c>
      <c r="I48" s="91"/>
    </row>
    <row r="49" spans="2:9" ht="14.25" customHeight="1" x14ac:dyDescent="0.25">
      <c r="B49" s="38">
        <f>SUBTOTAL(103,$C$46:C49)</f>
        <v>4</v>
      </c>
      <c r="C49" s="90" t="s">
        <v>136</v>
      </c>
      <c r="D49" s="40">
        <v>44522</v>
      </c>
      <c r="E49" s="86">
        <v>35000</v>
      </c>
      <c r="F49" s="87">
        <v>0</v>
      </c>
      <c r="G49" s="88">
        <v>0</v>
      </c>
      <c r="H49" s="89">
        <f t="shared" si="2"/>
        <v>35000</v>
      </c>
      <c r="I49" s="91"/>
    </row>
    <row r="50" spans="2:9" ht="14.25" customHeight="1" x14ac:dyDescent="0.25">
      <c r="B50" s="38">
        <f>SUBTOTAL(103,$C$46:C50)</f>
        <v>5</v>
      </c>
      <c r="C50" s="90" t="s">
        <v>136</v>
      </c>
      <c r="D50" s="40">
        <v>44526</v>
      </c>
      <c r="E50" s="86">
        <v>50000</v>
      </c>
      <c r="F50" s="87">
        <v>0</v>
      </c>
      <c r="G50" s="88">
        <v>0</v>
      </c>
      <c r="H50" s="89">
        <f t="shared" si="2"/>
        <v>50000</v>
      </c>
      <c r="I50" s="91"/>
    </row>
    <row r="51" spans="2:9" ht="14.25" customHeight="1" x14ac:dyDescent="0.25">
      <c r="B51" s="133">
        <f>SUBTOTAL(103,$C$46:C51)</f>
        <v>6</v>
      </c>
      <c r="C51" s="134" t="s">
        <v>151</v>
      </c>
      <c r="D51" s="135">
        <v>44547</v>
      </c>
      <c r="E51" s="136">
        <v>60000</v>
      </c>
      <c r="F51" s="137">
        <v>0</v>
      </c>
      <c r="G51" s="138">
        <v>0</v>
      </c>
      <c r="H51" s="139">
        <f t="shared" si="2"/>
        <v>60000</v>
      </c>
      <c r="I51" s="140"/>
    </row>
    <row r="52" spans="2:9" ht="14.25" customHeight="1" x14ac:dyDescent="0.25">
      <c r="B52" s="38">
        <f>SUBTOTAL(103,$C$46:C52)</f>
        <v>7</v>
      </c>
      <c r="C52" s="90" t="s">
        <v>150</v>
      </c>
      <c r="D52" s="40">
        <v>44547</v>
      </c>
      <c r="E52" s="86">
        <v>300000</v>
      </c>
      <c r="F52" s="87">
        <v>0</v>
      </c>
      <c r="G52" s="88">
        <v>0</v>
      </c>
      <c r="H52" s="89">
        <f t="shared" si="2"/>
        <v>300000</v>
      </c>
      <c r="I52" s="91"/>
    </row>
    <row r="53" spans="2:9" ht="14.25" customHeight="1" x14ac:dyDescent="0.25">
      <c r="B53" s="133">
        <f>SUBTOTAL(103,$C$46:C53)</f>
        <v>8</v>
      </c>
      <c r="C53" s="134" t="s">
        <v>153</v>
      </c>
      <c r="D53" s="135">
        <v>44550</v>
      </c>
      <c r="E53" s="136">
        <v>0</v>
      </c>
      <c r="F53" s="137">
        <v>-60000</v>
      </c>
      <c r="G53" s="138">
        <v>0</v>
      </c>
      <c r="H53" s="139">
        <f t="shared" si="2"/>
        <v>-60000</v>
      </c>
      <c r="I53" s="140"/>
    </row>
    <row r="54" spans="2:9" ht="14.25" customHeight="1" x14ac:dyDescent="0.25">
      <c r="B54" s="125">
        <f>SUBTOTAL(103,$C$46:C54)</f>
        <v>9</v>
      </c>
      <c r="C54" s="126" t="s">
        <v>78</v>
      </c>
      <c r="D54" s="127">
        <v>44566</v>
      </c>
      <c r="E54" s="128">
        <v>54000</v>
      </c>
      <c r="F54" s="129">
        <v>0</v>
      </c>
      <c r="G54" s="130">
        <v>0</v>
      </c>
      <c r="H54" s="131">
        <f t="shared" si="2"/>
        <v>54000</v>
      </c>
      <c r="I54" s="132"/>
    </row>
    <row r="55" spans="2:9" ht="14.25" customHeight="1" x14ac:dyDescent="0.25">
      <c r="B55" s="125">
        <f>SUBTOTAL(103,$C$46:C55)</f>
        <v>10</v>
      </c>
      <c r="C55" s="126" t="s">
        <v>170</v>
      </c>
      <c r="D55" s="127">
        <v>44593</v>
      </c>
      <c r="E55" s="128">
        <v>0</v>
      </c>
      <c r="F55" s="129">
        <v>-54000</v>
      </c>
      <c r="G55" s="130">
        <v>0</v>
      </c>
      <c r="H55" s="131">
        <f t="shared" ref="H55:H64" si="3">+E55+F55+G55</f>
        <v>-54000</v>
      </c>
      <c r="I55" s="132"/>
    </row>
    <row r="56" spans="2:9" ht="14.25" customHeight="1" x14ac:dyDescent="0.25">
      <c r="B56" s="117">
        <f>SUBTOTAL(103,$C$46:C56)</f>
        <v>11</v>
      </c>
      <c r="C56" s="118" t="s">
        <v>156</v>
      </c>
      <c r="D56" s="119">
        <v>44637</v>
      </c>
      <c r="E56" s="120">
        <v>750000</v>
      </c>
      <c r="F56" s="121">
        <v>0</v>
      </c>
      <c r="G56" s="122">
        <v>0</v>
      </c>
      <c r="H56" s="123">
        <f t="shared" si="3"/>
        <v>750000</v>
      </c>
      <c r="I56" s="124"/>
    </row>
    <row r="57" spans="2:9" ht="14.25" customHeight="1" x14ac:dyDescent="0.25">
      <c r="B57" s="117">
        <f>SUBTOTAL(103,$C$46:C57)</f>
        <v>12</v>
      </c>
      <c r="C57" s="118" t="s">
        <v>185</v>
      </c>
      <c r="D57" s="119">
        <v>44637</v>
      </c>
      <c r="E57" s="120">
        <v>0</v>
      </c>
      <c r="F57" s="121">
        <v>-750000</v>
      </c>
      <c r="G57" s="122">
        <v>0</v>
      </c>
      <c r="H57" s="123">
        <f t="shared" si="3"/>
        <v>-750000</v>
      </c>
      <c r="I57" s="124"/>
    </row>
    <row r="58" spans="2:9" ht="14.25" customHeight="1" x14ac:dyDescent="0.25">
      <c r="B58" s="109">
        <f>SUBTOTAL(103,$C$46:C58)</f>
        <v>13</v>
      </c>
      <c r="C58" s="110" t="s">
        <v>186</v>
      </c>
      <c r="D58" s="111">
        <v>44649</v>
      </c>
      <c r="E58" s="112">
        <v>30000</v>
      </c>
      <c r="F58" s="113">
        <v>0</v>
      </c>
      <c r="G58" s="114">
        <v>0</v>
      </c>
      <c r="H58" s="115">
        <f t="shared" si="3"/>
        <v>30000</v>
      </c>
      <c r="I58" s="116"/>
    </row>
    <row r="59" spans="2:9" ht="14.25" customHeight="1" x14ac:dyDescent="0.25">
      <c r="B59" s="109">
        <f>SUBTOTAL(103,$C$46:C59)</f>
        <v>14</v>
      </c>
      <c r="C59" s="110" t="s">
        <v>187</v>
      </c>
      <c r="D59" s="111">
        <v>44649</v>
      </c>
      <c r="E59" s="112">
        <v>0</v>
      </c>
      <c r="F59" s="113">
        <v>-30000</v>
      </c>
      <c r="G59" s="114">
        <v>0</v>
      </c>
      <c r="H59" s="115">
        <f t="shared" si="3"/>
        <v>-30000</v>
      </c>
      <c r="I59" s="116"/>
    </row>
    <row r="60" spans="2:9" ht="14.25" customHeight="1" x14ac:dyDescent="0.25">
      <c r="B60" s="38">
        <f>SUBTOTAL(103,$C$46:C60)</f>
        <v>15</v>
      </c>
      <c r="C60" s="90" t="s">
        <v>190</v>
      </c>
      <c r="D60" s="40">
        <v>44669</v>
      </c>
      <c r="E60" s="86">
        <v>250000</v>
      </c>
      <c r="F60" s="87">
        <v>0</v>
      </c>
      <c r="G60" s="88">
        <v>0</v>
      </c>
      <c r="H60" s="89">
        <f t="shared" si="3"/>
        <v>250000</v>
      </c>
      <c r="I60" s="91"/>
    </row>
    <row r="61" spans="2:9" ht="14.25" customHeight="1" x14ac:dyDescent="0.25">
      <c r="B61" s="141">
        <f>SUBTOTAL(103,$C$46:C61)</f>
        <v>16</v>
      </c>
      <c r="C61" s="142" t="s">
        <v>193</v>
      </c>
      <c r="D61" s="143">
        <v>44684</v>
      </c>
      <c r="E61" s="144">
        <v>50000</v>
      </c>
      <c r="F61" s="145">
        <v>0</v>
      </c>
      <c r="G61" s="146">
        <v>0</v>
      </c>
      <c r="H61" s="147">
        <f t="shared" si="3"/>
        <v>50000</v>
      </c>
      <c r="I61" s="148"/>
    </row>
    <row r="62" spans="2:9" ht="14.25" customHeight="1" x14ac:dyDescent="0.25">
      <c r="B62" s="141">
        <f>SUBTOTAL(103,$C$46:C62)</f>
        <v>17</v>
      </c>
      <c r="C62" s="142" t="s">
        <v>195</v>
      </c>
      <c r="D62" s="143">
        <v>44684</v>
      </c>
      <c r="E62" s="144">
        <v>0</v>
      </c>
      <c r="F62" s="145">
        <v>-50000</v>
      </c>
      <c r="G62" s="146">
        <v>0</v>
      </c>
      <c r="H62" s="147">
        <f t="shared" si="3"/>
        <v>-50000</v>
      </c>
      <c r="I62" s="148"/>
    </row>
    <row r="63" spans="2:9" ht="14.25" customHeight="1" x14ac:dyDescent="0.25">
      <c r="B63" s="38">
        <f>SUBTOTAL(103,$C$46:C63)</f>
        <v>18</v>
      </c>
      <c r="C63" s="90" t="s">
        <v>190</v>
      </c>
      <c r="D63" s="40">
        <v>44711</v>
      </c>
      <c r="E63" s="86">
        <v>2000</v>
      </c>
      <c r="F63" s="87">
        <v>0</v>
      </c>
      <c r="G63" s="88">
        <v>0</v>
      </c>
      <c r="H63" s="89">
        <f t="shared" si="3"/>
        <v>2000</v>
      </c>
      <c r="I63" s="91"/>
    </row>
    <row r="64" spans="2:9" ht="14.25" customHeight="1" x14ac:dyDescent="0.25">
      <c r="B64" s="38">
        <f>SUBTOTAL(103,$C$46:C64)</f>
        <v>19</v>
      </c>
      <c r="C64" s="90" t="s">
        <v>215</v>
      </c>
      <c r="D64" s="40">
        <v>44729</v>
      </c>
      <c r="E64" s="86">
        <v>175000</v>
      </c>
      <c r="F64" s="87">
        <v>0</v>
      </c>
      <c r="G64" s="88">
        <v>0</v>
      </c>
      <c r="H64" s="89">
        <f t="shared" si="3"/>
        <v>175000</v>
      </c>
      <c r="I64" s="91"/>
    </row>
    <row r="65" spans="2:9" ht="14.25" customHeight="1" x14ac:dyDescent="0.25">
      <c r="B65" s="38">
        <f>SUBTOTAL(103,$C$46:C65)</f>
        <v>20</v>
      </c>
      <c r="C65" s="90" t="s">
        <v>214</v>
      </c>
      <c r="D65" s="40">
        <v>44750</v>
      </c>
      <c r="E65" s="86">
        <v>15000</v>
      </c>
      <c r="F65" s="87">
        <v>0</v>
      </c>
      <c r="G65" s="88">
        <v>0</v>
      </c>
      <c r="H65" s="89">
        <f t="shared" ref="H65:H73" si="4">+E65+F65+G65</f>
        <v>15000</v>
      </c>
      <c r="I65" s="91"/>
    </row>
    <row r="66" spans="2:9" ht="14.25" customHeight="1" x14ac:dyDescent="0.25">
      <c r="B66" s="38">
        <f>SUBTOTAL(103,$C$46:C66)</f>
        <v>21</v>
      </c>
      <c r="C66" s="90" t="s">
        <v>219</v>
      </c>
      <c r="D66" s="40">
        <v>44760</v>
      </c>
      <c r="E66" s="86">
        <v>265000</v>
      </c>
      <c r="F66" s="87">
        <v>0</v>
      </c>
      <c r="G66" s="88">
        <v>0</v>
      </c>
      <c r="H66" s="89">
        <f t="shared" si="4"/>
        <v>265000</v>
      </c>
      <c r="I66" s="91"/>
    </row>
    <row r="67" spans="2:9" ht="14.25" customHeight="1" x14ac:dyDescent="0.25">
      <c r="B67" s="38">
        <f>SUBTOTAL(103,$C$46:C67)</f>
        <v>22</v>
      </c>
      <c r="C67" s="90" t="s">
        <v>224</v>
      </c>
      <c r="D67" s="40">
        <v>44771</v>
      </c>
      <c r="E67" s="86">
        <v>61000</v>
      </c>
      <c r="F67" s="87">
        <v>0</v>
      </c>
      <c r="G67" s="88">
        <v>0</v>
      </c>
      <c r="H67" s="89">
        <f t="shared" si="4"/>
        <v>61000</v>
      </c>
      <c r="I67" s="91"/>
    </row>
    <row r="68" spans="2:9" ht="14.25" customHeight="1" x14ac:dyDescent="0.25">
      <c r="B68" s="38">
        <f>SUBTOTAL(103,$C$46:C68)</f>
        <v>23</v>
      </c>
      <c r="C68" s="90" t="s">
        <v>256</v>
      </c>
      <c r="D68" s="40">
        <v>44778</v>
      </c>
      <c r="E68" s="86">
        <v>5000</v>
      </c>
      <c r="F68" s="87">
        <v>0</v>
      </c>
      <c r="G68" s="88">
        <v>0</v>
      </c>
      <c r="H68" s="89">
        <f t="shared" si="4"/>
        <v>5000</v>
      </c>
      <c r="I68" s="91"/>
    </row>
    <row r="69" spans="2:9" ht="14.25" customHeight="1" x14ac:dyDescent="0.25">
      <c r="B69" s="38">
        <f>SUBTOTAL(103,$C$46:C69)</f>
        <v>24</v>
      </c>
      <c r="C69" s="90" t="s">
        <v>215</v>
      </c>
      <c r="D69" s="40">
        <v>44790</v>
      </c>
      <c r="E69" s="86">
        <v>50000</v>
      </c>
      <c r="F69" s="87">
        <v>0</v>
      </c>
      <c r="G69" s="88">
        <v>0</v>
      </c>
      <c r="H69" s="89">
        <f t="shared" si="4"/>
        <v>50000</v>
      </c>
      <c r="I69" s="91"/>
    </row>
    <row r="70" spans="2:9" ht="14.25" customHeight="1" x14ac:dyDescent="0.25">
      <c r="B70" s="38">
        <f>SUBTOTAL(103,$C$46:C70)</f>
        <v>25</v>
      </c>
      <c r="C70" s="90" t="s">
        <v>255</v>
      </c>
      <c r="D70" s="40">
        <v>44879</v>
      </c>
      <c r="E70" s="86">
        <v>24000</v>
      </c>
      <c r="F70" s="87">
        <v>0</v>
      </c>
      <c r="G70" s="88">
        <v>0</v>
      </c>
      <c r="H70" s="89">
        <f t="shared" si="4"/>
        <v>24000</v>
      </c>
      <c r="I70" s="91"/>
    </row>
    <row r="71" spans="2:9" ht="14.25" customHeight="1" x14ac:dyDescent="0.25">
      <c r="B71" s="38">
        <f>SUBTOTAL(103,$C$46:C71)</f>
        <v>26</v>
      </c>
      <c r="C71" s="90" t="s">
        <v>249</v>
      </c>
      <c r="D71" s="40">
        <v>44916</v>
      </c>
      <c r="E71" s="86">
        <v>30000</v>
      </c>
      <c r="F71" s="87">
        <v>0</v>
      </c>
      <c r="G71" s="88">
        <v>0</v>
      </c>
      <c r="H71" s="89">
        <f t="shared" si="4"/>
        <v>30000</v>
      </c>
      <c r="I71" s="91"/>
    </row>
    <row r="72" spans="2:9" ht="14.25" customHeight="1" x14ac:dyDescent="0.25">
      <c r="B72" s="38">
        <f>SUBTOTAL(103,$C$46:C72)</f>
        <v>27</v>
      </c>
      <c r="C72" s="90" t="s">
        <v>249</v>
      </c>
      <c r="D72" s="40">
        <v>44943</v>
      </c>
      <c r="E72" s="86">
        <v>106300</v>
      </c>
      <c r="F72" s="87">
        <v>0</v>
      </c>
      <c r="G72" s="88">
        <v>0</v>
      </c>
      <c r="H72" s="89">
        <f t="shared" si="4"/>
        <v>106300</v>
      </c>
      <c r="I72" s="91"/>
    </row>
    <row r="73" spans="2:9" ht="14.25" customHeight="1" x14ac:dyDescent="0.25">
      <c r="B73" s="38">
        <f>SUBTOTAL(103,$C$46:C73)</f>
        <v>28</v>
      </c>
      <c r="C73" s="90" t="s">
        <v>190</v>
      </c>
      <c r="D73" s="40">
        <v>44944</v>
      </c>
      <c r="E73" s="86">
        <v>4000</v>
      </c>
      <c r="F73" s="87">
        <v>0</v>
      </c>
      <c r="G73" s="88">
        <v>0</v>
      </c>
      <c r="H73" s="89">
        <f t="shared" si="4"/>
        <v>4000</v>
      </c>
      <c r="I73" s="91"/>
    </row>
    <row r="74" spans="2:9" ht="15" customHeight="1" thickBot="1" x14ac:dyDescent="0.3">
      <c r="B74" s="60"/>
      <c r="C74" s="78"/>
      <c r="E74" s="79"/>
      <c r="F74" s="80"/>
      <c r="G74" s="81"/>
      <c r="H74" s="89"/>
      <c r="I74" s="82"/>
    </row>
    <row r="75" spans="2:9" s="10" customFormat="1" ht="15.75" thickBot="1" x14ac:dyDescent="0.3">
      <c r="B75" s="7"/>
      <c r="C75" s="28" t="s">
        <v>4</v>
      </c>
      <c r="D75" s="32"/>
      <c r="E75" s="76">
        <f>SUM(E46:E74)</f>
        <v>2483300</v>
      </c>
      <c r="F75" s="76">
        <f>SUM(F46:F74)</f>
        <v>-944000</v>
      </c>
      <c r="G75" s="76">
        <f>SUM(G46:G74)</f>
        <v>0</v>
      </c>
      <c r="H75" s="85">
        <f>SUM(H46:H74)</f>
        <v>1539300</v>
      </c>
      <c r="I75" s="84"/>
    </row>
    <row r="76" spans="2:9" x14ac:dyDescent="0.25">
      <c r="G76" s="74"/>
      <c r="H76" s="75"/>
    </row>
    <row r="77" spans="2:9" x14ac:dyDescent="0.25">
      <c r="C77" s="83"/>
      <c r="E77" s="25"/>
      <c r="G77" s="74"/>
      <c r="H77" s="75"/>
      <c r="I77" s="77"/>
    </row>
    <row r="79" spans="2:9" ht="15.75" thickBot="1" x14ac:dyDescent="0.3">
      <c r="B79" s="11" t="s">
        <v>9</v>
      </c>
    </row>
    <row r="80" spans="2:9" x14ac:dyDescent="0.25">
      <c r="B80" s="312" t="s">
        <v>0</v>
      </c>
      <c r="C80" s="310" t="s">
        <v>5</v>
      </c>
      <c r="D80" s="314" t="s">
        <v>11</v>
      </c>
      <c r="E80" s="310" t="s">
        <v>6</v>
      </c>
      <c r="F80" s="310" t="s">
        <v>51</v>
      </c>
      <c r="G80" s="310" t="s">
        <v>52</v>
      </c>
      <c r="H80" s="308" t="s">
        <v>42</v>
      </c>
      <c r="I80" s="310" t="s">
        <v>8</v>
      </c>
    </row>
    <row r="81" spans="2:9" ht="15.75" thickBot="1" x14ac:dyDescent="0.3">
      <c r="B81" s="313"/>
      <c r="C81" s="311"/>
      <c r="D81" s="315"/>
      <c r="E81" s="311"/>
      <c r="F81" s="311" t="s">
        <v>2</v>
      </c>
      <c r="G81" s="311"/>
      <c r="H81" s="309" t="s">
        <v>3</v>
      </c>
      <c r="I81" s="311" t="s">
        <v>3</v>
      </c>
    </row>
    <row r="82" spans="2:9" x14ac:dyDescent="0.25">
      <c r="B82" s="2">
        <f>SUBTOTAL(103,$C$82:C82)</f>
        <v>1</v>
      </c>
      <c r="C82" s="27" t="s">
        <v>192</v>
      </c>
      <c r="D82" s="30">
        <v>44153</v>
      </c>
      <c r="E82" s="15">
        <v>15000</v>
      </c>
      <c r="F82" s="16">
        <v>0</v>
      </c>
      <c r="G82" s="67"/>
      <c r="H82" s="16">
        <f t="shared" ref="H82:H88" si="5">+E82+F82</f>
        <v>15000</v>
      </c>
      <c r="I82" s="3"/>
    </row>
    <row r="83" spans="2:9" x14ac:dyDescent="0.25">
      <c r="B83" s="23">
        <f>SUBTOTAL(103,$C$82:C83)</f>
        <v>2</v>
      </c>
      <c r="C83" s="24" t="s">
        <v>14</v>
      </c>
      <c r="D83" s="31">
        <v>44153</v>
      </c>
      <c r="E83" s="17"/>
      <c r="F83" s="18">
        <v>-2200</v>
      </c>
      <c r="G83" s="68"/>
      <c r="H83" s="19">
        <f t="shared" si="5"/>
        <v>-2200</v>
      </c>
      <c r="I83" s="5"/>
    </row>
    <row r="84" spans="2:9" x14ac:dyDescent="0.25">
      <c r="B84" s="4">
        <f>SUBTOTAL(103,$C$82:C84)</f>
        <v>3</v>
      </c>
      <c r="C84" s="24" t="s">
        <v>15</v>
      </c>
      <c r="D84" s="31">
        <v>44154</v>
      </c>
      <c r="E84" s="17"/>
      <c r="F84" s="18">
        <v>-7500</v>
      </c>
      <c r="G84" s="68"/>
      <c r="H84" s="19">
        <f t="shared" si="5"/>
        <v>-7500</v>
      </c>
      <c r="I84" s="5"/>
    </row>
    <row r="85" spans="2:9" x14ac:dyDescent="0.25">
      <c r="B85" s="4">
        <f>SUBTOTAL(103,$C$82:C85)</f>
        <v>4</v>
      </c>
      <c r="C85" s="24" t="s">
        <v>16</v>
      </c>
      <c r="D85" s="31">
        <v>44154</v>
      </c>
      <c r="E85" s="17"/>
      <c r="F85" s="18">
        <v>-5300</v>
      </c>
      <c r="G85" s="68"/>
      <c r="H85" s="19">
        <f t="shared" si="5"/>
        <v>-5300</v>
      </c>
      <c r="I85" s="5"/>
    </row>
    <row r="86" spans="2:9" x14ac:dyDescent="0.25">
      <c r="B86" s="4">
        <f>SUBTOTAL(103,$C$82:C86)</f>
        <v>5</v>
      </c>
      <c r="C86" s="24" t="s">
        <v>62</v>
      </c>
      <c r="D86" s="31">
        <v>44300</v>
      </c>
      <c r="E86" s="17">
        <v>50000</v>
      </c>
      <c r="F86" s="18">
        <v>0</v>
      </c>
      <c r="G86" s="68"/>
      <c r="H86" s="19">
        <f t="shared" si="5"/>
        <v>50000</v>
      </c>
      <c r="I86" s="73"/>
    </row>
    <row r="87" spans="2:9" x14ac:dyDescent="0.25">
      <c r="B87" s="4">
        <f>SUBTOTAL(103,$C$82:C87)</f>
        <v>6</v>
      </c>
      <c r="C87" s="24" t="s">
        <v>65</v>
      </c>
      <c r="D87" s="31">
        <v>44305</v>
      </c>
      <c r="E87" s="17"/>
      <c r="F87" s="18">
        <v>-20180</v>
      </c>
      <c r="G87" s="68"/>
      <c r="H87" s="19">
        <f t="shared" si="5"/>
        <v>-20180</v>
      </c>
      <c r="I87" s="73"/>
    </row>
    <row r="88" spans="2:9" x14ac:dyDescent="0.25">
      <c r="B88" s="4">
        <f>SUBTOTAL(103,$C$82:C88)</f>
        <v>7</v>
      </c>
      <c r="C88" s="24" t="s">
        <v>65</v>
      </c>
      <c r="D88" s="31">
        <v>44312</v>
      </c>
      <c r="E88" s="17"/>
      <c r="F88" s="18">
        <v>-27800</v>
      </c>
      <c r="G88" s="68"/>
      <c r="H88" s="19">
        <f t="shared" si="5"/>
        <v>-27800</v>
      </c>
      <c r="I88" s="73"/>
    </row>
    <row r="89" spans="2:9" ht="15.75" thickBot="1" x14ac:dyDescent="0.3">
      <c r="B89" s="4"/>
      <c r="C89" s="24"/>
      <c r="D89" s="31"/>
      <c r="E89" s="17"/>
      <c r="F89" s="18"/>
      <c r="G89" s="68"/>
      <c r="H89" s="19"/>
      <c r="I89" s="5"/>
    </row>
    <row r="90" spans="2:9" s="10" customFormat="1" ht="15.75" thickBot="1" x14ac:dyDescent="0.3">
      <c r="B90" s="7"/>
      <c r="C90" s="28" t="s">
        <v>4</v>
      </c>
      <c r="D90" s="32"/>
      <c r="E90" s="20">
        <f>SUM(E82:E89)</f>
        <v>65000</v>
      </c>
      <c r="F90" s="21">
        <f>SUM(F82:F89)</f>
        <v>-62980</v>
      </c>
      <c r="G90" s="69"/>
      <c r="H90" s="22">
        <f>SUM(H82:H89)</f>
        <v>2020</v>
      </c>
      <c r="I90" s="8"/>
    </row>
    <row r="94" spans="2:9" hidden="1" x14ac:dyDescent="0.25">
      <c r="B94" s="12" t="s">
        <v>213</v>
      </c>
    </row>
    <row r="95" spans="2:9" hidden="1" x14ac:dyDescent="0.25">
      <c r="B95" s="312" t="s">
        <v>0</v>
      </c>
      <c r="C95" s="310" t="s">
        <v>5</v>
      </c>
      <c r="D95" s="314" t="s">
        <v>11</v>
      </c>
      <c r="E95" s="310" t="s">
        <v>6</v>
      </c>
      <c r="F95" s="310" t="s">
        <v>212</v>
      </c>
      <c r="G95" s="310" t="s">
        <v>52</v>
      </c>
      <c r="H95" s="310" t="s">
        <v>42</v>
      </c>
      <c r="I95" s="310" t="s">
        <v>8</v>
      </c>
    </row>
    <row r="96" spans="2:9" ht="15.75" hidden="1" thickBot="1" x14ac:dyDescent="0.3">
      <c r="B96" s="313"/>
      <c r="C96" s="311"/>
      <c r="D96" s="315"/>
      <c r="E96" s="311"/>
      <c r="F96" s="309" t="s">
        <v>2</v>
      </c>
      <c r="G96" s="311"/>
      <c r="H96" s="311" t="s">
        <v>3</v>
      </c>
      <c r="I96" s="311" t="s">
        <v>3</v>
      </c>
    </row>
    <row r="97" spans="2:9" hidden="1" x14ac:dyDescent="0.25">
      <c r="B97" s="2">
        <v>1</v>
      </c>
      <c r="C97" s="27" t="s">
        <v>209</v>
      </c>
      <c r="D97" s="102">
        <v>44724</v>
      </c>
      <c r="E97" s="103">
        <v>500000</v>
      </c>
      <c r="F97" s="103">
        <v>0</v>
      </c>
      <c r="G97" s="103">
        <v>0</v>
      </c>
      <c r="H97" s="103">
        <f t="shared" ref="H97:H107" si="6">+E97+F97+G97</f>
        <v>500000</v>
      </c>
      <c r="I97" s="3"/>
    </row>
    <row r="98" spans="2:9" hidden="1" x14ac:dyDescent="0.25">
      <c r="B98" s="4">
        <v>2</v>
      </c>
      <c r="C98" s="24" t="s">
        <v>210</v>
      </c>
      <c r="D98" s="100">
        <v>44724</v>
      </c>
      <c r="E98" s="101">
        <v>300000</v>
      </c>
      <c r="F98" s="101">
        <v>0</v>
      </c>
      <c r="G98" s="101">
        <v>0</v>
      </c>
      <c r="H98" s="101">
        <f t="shared" si="6"/>
        <v>300000</v>
      </c>
      <c r="I98" s="5"/>
    </row>
    <row r="99" spans="2:9" hidden="1" x14ac:dyDescent="0.25">
      <c r="B99" s="4">
        <v>3</v>
      </c>
      <c r="C99" s="24" t="s">
        <v>211</v>
      </c>
      <c r="D99" s="100">
        <v>44724</v>
      </c>
      <c r="E99" s="101">
        <v>0</v>
      </c>
      <c r="F99" s="101">
        <v>-210000</v>
      </c>
      <c r="G99" s="101">
        <v>0</v>
      </c>
      <c r="H99" s="101">
        <f t="shared" si="6"/>
        <v>-210000</v>
      </c>
      <c r="I99" s="5"/>
    </row>
    <row r="100" spans="2:9" hidden="1" x14ac:dyDescent="0.25">
      <c r="B100" s="4">
        <v>4</v>
      </c>
      <c r="C100" s="24" t="s">
        <v>216</v>
      </c>
      <c r="D100" s="100">
        <v>44729</v>
      </c>
      <c r="E100" s="101">
        <v>0</v>
      </c>
      <c r="F100" s="101">
        <v>0</v>
      </c>
      <c r="G100" s="101">
        <v>-185000</v>
      </c>
      <c r="H100" s="101">
        <f t="shared" si="6"/>
        <v>-185000</v>
      </c>
      <c r="I100" s="5"/>
    </row>
    <row r="101" spans="2:9" hidden="1" x14ac:dyDescent="0.25">
      <c r="B101" s="4">
        <v>5</v>
      </c>
      <c r="C101" s="24" t="s">
        <v>217</v>
      </c>
      <c r="D101" s="100">
        <v>44750</v>
      </c>
      <c r="E101" s="101">
        <v>0</v>
      </c>
      <c r="F101" s="101">
        <v>0</v>
      </c>
      <c r="G101" s="101">
        <v>-15000</v>
      </c>
      <c r="H101" s="101">
        <f t="shared" si="6"/>
        <v>-15000</v>
      </c>
      <c r="I101" s="5"/>
    </row>
    <row r="102" spans="2:9" hidden="1" x14ac:dyDescent="0.25">
      <c r="B102" s="4">
        <v>6</v>
      </c>
      <c r="C102" s="24" t="s">
        <v>221</v>
      </c>
      <c r="D102" s="100">
        <v>44760</v>
      </c>
      <c r="E102" s="101">
        <v>0</v>
      </c>
      <c r="F102" s="101">
        <v>0</v>
      </c>
      <c r="G102" s="101">
        <v>-265000</v>
      </c>
      <c r="H102" s="101">
        <f t="shared" si="6"/>
        <v>-265000</v>
      </c>
      <c r="I102" s="5"/>
    </row>
    <row r="103" spans="2:9" hidden="1" x14ac:dyDescent="0.25">
      <c r="B103" s="4">
        <v>7</v>
      </c>
      <c r="C103" s="24" t="s">
        <v>222</v>
      </c>
      <c r="D103" s="100">
        <v>44764</v>
      </c>
      <c r="E103" s="101">
        <v>0</v>
      </c>
      <c r="F103" s="101">
        <v>0</v>
      </c>
      <c r="G103" s="101">
        <v>-5000</v>
      </c>
      <c r="H103" s="101">
        <f t="shared" si="6"/>
        <v>-5000</v>
      </c>
      <c r="I103" s="5"/>
    </row>
    <row r="104" spans="2:9" hidden="1" x14ac:dyDescent="0.25">
      <c r="B104" s="4">
        <v>8</v>
      </c>
      <c r="C104" s="24" t="s">
        <v>223</v>
      </c>
      <c r="D104" s="100">
        <v>44771</v>
      </c>
      <c r="E104" s="101">
        <v>0</v>
      </c>
      <c r="F104" s="101">
        <v>0</v>
      </c>
      <c r="G104" s="101">
        <v>-65000</v>
      </c>
      <c r="H104" s="101">
        <f t="shared" si="6"/>
        <v>-65000</v>
      </c>
      <c r="I104" s="5"/>
    </row>
    <row r="105" spans="2:9" hidden="1" x14ac:dyDescent="0.25">
      <c r="B105" s="4">
        <v>9</v>
      </c>
      <c r="C105" s="24" t="s">
        <v>228</v>
      </c>
      <c r="D105" s="100">
        <v>44778</v>
      </c>
      <c r="E105" s="101">
        <v>0</v>
      </c>
      <c r="F105" s="101">
        <v>0</v>
      </c>
      <c r="G105" s="101">
        <v>-5000</v>
      </c>
      <c r="H105" s="101">
        <f t="shared" si="6"/>
        <v>-5000</v>
      </c>
      <c r="I105" s="5"/>
    </row>
    <row r="106" spans="2:9" hidden="1" x14ac:dyDescent="0.25">
      <c r="B106" s="4">
        <v>10</v>
      </c>
      <c r="C106" s="24" t="s">
        <v>230</v>
      </c>
      <c r="D106" s="100">
        <v>44790</v>
      </c>
      <c r="E106" s="101">
        <v>0</v>
      </c>
      <c r="F106" s="101">
        <v>0</v>
      </c>
      <c r="G106" s="101">
        <v>-50000</v>
      </c>
      <c r="H106" s="101">
        <f t="shared" si="6"/>
        <v>-50000</v>
      </c>
      <c r="I106" s="5"/>
    </row>
    <row r="107" spans="2:9" ht="15.75" hidden="1" thickBot="1" x14ac:dyDescent="0.3">
      <c r="B107" s="104"/>
      <c r="C107" s="105"/>
      <c r="D107" s="106"/>
      <c r="E107" s="107">
        <v>0</v>
      </c>
      <c r="F107" s="107">
        <v>0</v>
      </c>
      <c r="G107" s="107">
        <v>0</v>
      </c>
      <c r="H107" s="107">
        <f t="shared" si="6"/>
        <v>0</v>
      </c>
      <c r="I107" s="108"/>
    </row>
    <row r="108" spans="2:9" s="10" customFormat="1" ht="15.75" hidden="1" thickBot="1" x14ac:dyDescent="0.3">
      <c r="B108" s="7"/>
      <c r="C108" s="28" t="s">
        <v>4</v>
      </c>
      <c r="D108" s="32"/>
      <c r="E108" s="76">
        <f>SUM(E97:E107)</f>
        <v>800000</v>
      </c>
      <c r="F108" s="76">
        <f>SUM(F97:F107)</f>
        <v>-210000</v>
      </c>
      <c r="G108" s="76">
        <f>SUM(G97:G107)</f>
        <v>-590000</v>
      </c>
      <c r="H108" s="76">
        <f>SUM(H97:H107)</f>
        <v>0</v>
      </c>
      <c r="I108" s="8"/>
    </row>
  </sheetData>
  <autoFilter ref="B45:I75" xr:uid="{30F44D87-20D0-4251-978A-5B02C516A206}"/>
  <mergeCells count="32">
    <mergeCell ref="E6:F6"/>
    <mergeCell ref="B10:B11"/>
    <mergeCell ref="C10:C11"/>
    <mergeCell ref="D10:D11"/>
    <mergeCell ref="E10:E11"/>
    <mergeCell ref="F10:F11"/>
    <mergeCell ref="H10:H11"/>
    <mergeCell ref="I10:I11"/>
    <mergeCell ref="B43:B44"/>
    <mergeCell ref="C43:C44"/>
    <mergeCell ref="D43:D44"/>
    <mergeCell ref="E43:E44"/>
    <mergeCell ref="F43:F44"/>
    <mergeCell ref="G43:G44"/>
    <mergeCell ref="H43:H44"/>
    <mergeCell ref="I43:I44"/>
    <mergeCell ref="H80:H81"/>
    <mergeCell ref="I80:I81"/>
    <mergeCell ref="B95:B96"/>
    <mergeCell ref="C95:C96"/>
    <mergeCell ref="D95:D96"/>
    <mergeCell ref="E95:E96"/>
    <mergeCell ref="F95:F96"/>
    <mergeCell ref="G95:G96"/>
    <mergeCell ref="H95:H96"/>
    <mergeCell ref="I95:I96"/>
    <mergeCell ref="B80:B81"/>
    <mergeCell ref="C80:C81"/>
    <mergeCell ref="D80:D81"/>
    <mergeCell ref="E80:E81"/>
    <mergeCell ref="F80:F81"/>
    <mergeCell ref="G80:G81"/>
  </mergeCells>
  <printOptions horizontalCentered="1"/>
  <pageMargins left="0.31496062992125984" right="0.31496062992125984" top="0.35433070866141736" bottom="0.35433070866141736" header="0.31496062992125984" footer="0.31496062992125984"/>
  <pageSetup scale="66" orientation="landscape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1770-9968-48DE-A389-7B8E5AB2447B}">
  <sheetPr>
    <pageSetUpPr fitToPage="1"/>
  </sheetPr>
  <dimension ref="B3:N43"/>
  <sheetViews>
    <sheetView topLeftCell="A7" zoomScale="82" zoomScaleNormal="82" zoomScaleSheetLayoutView="70" workbookViewId="0">
      <selection activeCell="A29" sqref="A29:XFD29"/>
    </sheetView>
  </sheetViews>
  <sheetFormatPr baseColWidth="10" defaultRowHeight="15" x14ac:dyDescent="0.25"/>
  <cols>
    <col min="1" max="1" width="6.42578125" customWidth="1"/>
    <col min="2" max="2" width="6.7109375" style="1" customWidth="1"/>
    <col min="3" max="4" width="29.7109375" style="26" customWidth="1"/>
    <col min="5" max="5" width="12.7109375" style="1" customWidth="1"/>
    <col min="6" max="6" width="28.5703125" style="1" customWidth="1"/>
    <col min="7" max="7" width="33.7109375" style="1" customWidth="1"/>
    <col min="8" max="9" width="20.85546875" style="1" customWidth="1"/>
    <col min="10" max="10" width="20.85546875" style="6" customWidth="1"/>
    <col min="11" max="11" width="20.85546875" style="1" customWidth="1"/>
    <col min="14" max="14" width="15.28515625" bestFit="1" customWidth="1"/>
  </cols>
  <sheetData>
    <row r="3" spans="2:11" x14ac:dyDescent="0.25">
      <c r="H3" s="70" t="s">
        <v>53</v>
      </c>
      <c r="I3" s="12" t="s">
        <v>54</v>
      </c>
    </row>
    <row r="4" spans="2:11" x14ac:dyDescent="0.25">
      <c r="C4" s="25"/>
      <c r="D4" s="25"/>
      <c r="E4" s="201"/>
      <c r="H4" s="71" t="s">
        <v>1</v>
      </c>
      <c r="I4" s="187" t="s">
        <v>707</v>
      </c>
    </row>
    <row r="5" spans="2:11" x14ac:dyDescent="0.25">
      <c r="C5" s="25"/>
      <c r="D5" s="25"/>
      <c r="E5" s="201"/>
      <c r="I5" s="187"/>
    </row>
    <row r="6" spans="2:11" x14ac:dyDescent="0.25">
      <c r="C6" s="25"/>
      <c r="D6" s="25"/>
      <c r="E6" s="201"/>
      <c r="F6" s="207"/>
      <c r="G6" s="207"/>
      <c r="H6" s="187"/>
      <c r="I6" s="187"/>
    </row>
    <row r="7" spans="2:11" x14ac:dyDescent="0.25">
      <c r="C7" s="25"/>
      <c r="D7" s="25"/>
      <c r="E7" s="201"/>
      <c r="F7" s="207"/>
      <c r="G7" s="207"/>
      <c r="H7" s="187"/>
      <c r="I7" s="187"/>
    </row>
    <row r="8" spans="2:11" ht="15.75" thickBot="1" x14ac:dyDescent="0.3">
      <c r="C8" s="25"/>
      <c r="D8" s="25"/>
      <c r="E8" s="201"/>
      <c r="F8" s="207"/>
      <c r="G8" s="207"/>
      <c r="H8" s="187"/>
      <c r="I8" s="187"/>
    </row>
    <row r="9" spans="2:11" ht="26.25" customHeight="1" x14ac:dyDescent="0.25">
      <c r="B9" s="322" t="s">
        <v>0</v>
      </c>
      <c r="C9" s="324" t="s">
        <v>606</v>
      </c>
      <c r="D9" s="324" t="s">
        <v>5</v>
      </c>
      <c r="E9" s="324" t="s">
        <v>575</v>
      </c>
      <c r="F9" s="326" t="s">
        <v>576</v>
      </c>
      <c r="G9" s="326" t="s">
        <v>11</v>
      </c>
      <c r="H9" s="317" t="s">
        <v>578</v>
      </c>
      <c r="I9" s="318"/>
      <c r="J9" s="319"/>
      <c r="K9" s="320" t="s">
        <v>8</v>
      </c>
    </row>
    <row r="10" spans="2:11" ht="26.25" customHeight="1" thickBot="1" x14ac:dyDescent="0.3">
      <c r="B10" s="323"/>
      <c r="C10" s="325"/>
      <c r="D10" s="325"/>
      <c r="E10" s="325"/>
      <c r="F10" s="327"/>
      <c r="G10" s="327"/>
      <c r="H10" s="195" t="s">
        <v>6</v>
      </c>
      <c r="I10" s="195" t="s">
        <v>267</v>
      </c>
      <c r="J10" s="195" t="s">
        <v>577</v>
      </c>
      <c r="K10" s="321" t="s">
        <v>3</v>
      </c>
    </row>
    <row r="11" spans="2:11" ht="14.25" customHeight="1" x14ac:dyDescent="0.25">
      <c r="B11" s="196"/>
      <c r="C11" s="197"/>
      <c r="D11" s="197"/>
      <c r="E11" s="197"/>
      <c r="F11" s="198"/>
      <c r="G11" s="198"/>
      <c r="H11" s="199"/>
      <c r="I11" s="197"/>
      <c r="J11" s="197"/>
      <c r="K11" s="200"/>
    </row>
    <row r="12" spans="2:11" x14ac:dyDescent="0.25">
      <c r="B12" s="23">
        <f>SUBTOTAL(103,$C$12:C12)</f>
        <v>1</v>
      </c>
      <c r="C12" s="166" t="s">
        <v>24</v>
      </c>
      <c r="D12" s="166" t="s">
        <v>302</v>
      </c>
      <c r="E12" s="202" t="s">
        <v>24</v>
      </c>
      <c r="F12" s="211" t="s">
        <v>24</v>
      </c>
      <c r="G12" s="211">
        <v>45306</v>
      </c>
      <c r="H12" s="192">
        <v>1446800</v>
      </c>
      <c r="I12" s="93">
        <v>0</v>
      </c>
      <c r="J12" s="93">
        <f t="shared" ref="J12:J27" si="0">H12+J11+I12</f>
        <v>1446800</v>
      </c>
      <c r="K12" s="37"/>
    </row>
    <row r="13" spans="2:11" x14ac:dyDescent="0.25">
      <c r="B13" s="191">
        <f>SUBTOTAL(103,$C$12:C13)</f>
        <v>2</v>
      </c>
      <c r="C13" s="24" t="s">
        <v>630</v>
      </c>
      <c r="D13" s="158" t="s">
        <v>612</v>
      </c>
      <c r="E13" s="203" t="s">
        <v>24</v>
      </c>
      <c r="F13" s="208" t="s">
        <v>24</v>
      </c>
      <c r="G13" s="208">
        <v>45306</v>
      </c>
      <c r="H13" s="101">
        <v>0</v>
      </c>
      <c r="I13" s="101">
        <v>-12000</v>
      </c>
      <c r="J13" s="101">
        <f t="shared" si="0"/>
        <v>1434800</v>
      </c>
      <c r="K13" s="37"/>
    </row>
    <row r="14" spans="2:11" x14ac:dyDescent="0.25">
      <c r="B14" s="191">
        <f>SUBTOTAL(103,$C$12:C14)</f>
        <v>3</v>
      </c>
      <c r="C14" s="24" t="s">
        <v>631</v>
      </c>
      <c r="D14" s="158" t="s">
        <v>613</v>
      </c>
      <c r="E14" s="203" t="s">
        <v>24</v>
      </c>
      <c r="F14" s="208" t="s">
        <v>24</v>
      </c>
      <c r="G14" s="208">
        <v>45306</v>
      </c>
      <c r="H14" s="101">
        <v>0</v>
      </c>
      <c r="I14" s="101">
        <v>-5000</v>
      </c>
      <c r="J14" s="101">
        <f t="shared" si="0"/>
        <v>1429800</v>
      </c>
      <c r="K14" s="37"/>
    </row>
    <row r="15" spans="2:11" x14ac:dyDescent="0.25">
      <c r="B15" s="191">
        <f>SUBTOTAL(103,$C$12:C15)</f>
        <v>4</v>
      </c>
      <c r="C15" s="158" t="s">
        <v>632</v>
      </c>
      <c r="D15" s="158" t="s">
        <v>614</v>
      </c>
      <c r="E15" s="204" t="s">
        <v>24</v>
      </c>
      <c r="F15" s="209" t="s">
        <v>24</v>
      </c>
      <c r="G15" s="209">
        <v>45306</v>
      </c>
      <c r="H15" s="159">
        <v>0</v>
      </c>
      <c r="I15" s="159">
        <v>-500</v>
      </c>
      <c r="J15" s="101">
        <f t="shared" si="0"/>
        <v>1429300</v>
      </c>
      <c r="K15" s="37"/>
    </row>
    <row r="16" spans="2:11" x14ac:dyDescent="0.25">
      <c r="B16" s="191">
        <f>SUBTOTAL(103,$C$12:C16)</f>
        <v>5</v>
      </c>
      <c r="C16" s="158" t="s">
        <v>633</v>
      </c>
      <c r="D16" s="158" t="s">
        <v>616</v>
      </c>
      <c r="E16" s="204" t="s">
        <v>24</v>
      </c>
      <c r="F16" s="209" t="s">
        <v>24</v>
      </c>
      <c r="G16" s="209">
        <v>45306</v>
      </c>
      <c r="H16" s="159">
        <v>0</v>
      </c>
      <c r="I16" s="159">
        <v>-4000</v>
      </c>
      <c r="J16" s="101">
        <f t="shared" si="0"/>
        <v>1425300</v>
      </c>
      <c r="K16" s="37"/>
    </row>
    <row r="17" spans="2:14" x14ac:dyDescent="0.25">
      <c r="B17" s="191">
        <f>SUBTOTAL(103,$C$12:C17)</f>
        <v>6</v>
      </c>
      <c r="C17" s="158" t="s">
        <v>634</v>
      </c>
      <c r="D17" s="158" t="s">
        <v>617</v>
      </c>
      <c r="E17" s="204" t="s">
        <v>24</v>
      </c>
      <c r="F17" s="209" t="s">
        <v>24</v>
      </c>
      <c r="G17" s="209">
        <v>45307</v>
      </c>
      <c r="H17" s="159">
        <v>0</v>
      </c>
      <c r="I17" s="159">
        <v>-100000</v>
      </c>
      <c r="J17" s="101">
        <f t="shared" si="0"/>
        <v>1325300</v>
      </c>
      <c r="K17" s="37"/>
    </row>
    <row r="18" spans="2:14" x14ac:dyDescent="0.25">
      <c r="B18" s="191">
        <f>SUBTOTAL(103,$C$12:C18)</f>
        <v>7</v>
      </c>
      <c r="C18" s="158" t="s">
        <v>630</v>
      </c>
      <c r="D18" s="158" t="s">
        <v>612</v>
      </c>
      <c r="E18" s="204" t="s">
        <v>24</v>
      </c>
      <c r="F18" s="209" t="s">
        <v>24</v>
      </c>
      <c r="G18" s="209">
        <v>45323</v>
      </c>
      <c r="H18" s="159">
        <v>0</v>
      </c>
      <c r="I18" s="159">
        <v>-12000</v>
      </c>
      <c r="J18" s="101">
        <f t="shared" si="0"/>
        <v>1313300</v>
      </c>
      <c r="K18" s="37"/>
    </row>
    <row r="19" spans="2:14" x14ac:dyDescent="0.25">
      <c r="B19" s="191">
        <f>SUBTOTAL(103,$C$12:C19)</f>
        <v>8</v>
      </c>
      <c r="C19" s="158" t="s">
        <v>631</v>
      </c>
      <c r="D19" s="158" t="s">
        <v>613</v>
      </c>
      <c r="E19" s="204" t="s">
        <v>24</v>
      </c>
      <c r="F19" s="209" t="s">
        <v>24</v>
      </c>
      <c r="G19" s="209">
        <v>45323</v>
      </c>
      <c r="H19" s="159">
        <v>0</v>
      </c>
      <c r="I19" s="159">
        <v>-5000</v>
      </c>
      <c r="J19" s="101">
        <f t="shared" si="0"/>
        <v>1308300</v>
      </c>
      <c r="K19" s="37"/>
    </row>
    <row r="20" spans="2:14" x14ac:dyDescent="0.25">
      <c r="B20" s="191">
        <f>SUBTOTAL(103,$C$12:C20)</f>
        <v>9</v>
      </c>
      <c r="C20" s="158" t="s">
        <v>632</v>
      </c>
      <c r="D20" s="158" t="s">
        <v>614</v>
      </c>
      <c r="E20" s="204" t="s">
        <v>24</v>
      </c>
      <c r="F20" s="209" t="s">
        <v>24</v>
      </c>
      <c r="G20" s="209">
        <v>45323</v>
      </c>
      <c r="H20" s="159">
        <v>0</v>
      </c>
      <c r="I20" s="159">
        <v>-500</v>
      </c>
      <c r="J20" s="101">
        <f t="shared" si="0"/>
        <v>1307800</v>
      </c>
      <c r="K20" s="37"/>
    </row>
    <row r="21" spans="2:14" x14ac:dyDescent="0.25">
      <c r="B21" s="191">
        <f>SUBTOTAL(103,$C$12:C21)</f>
        <v>10</v>
      </c>
      <c r="C21" s="158" t="s">
        <v>630</v>
      </c>
      <c r="D21" s="158" t="s">
        <v>612</v>
      </c>
      <c r="E21" s="204" t="s">
        <v>24</v>
      </c>
      <c r="F21" s="209" t="s">
        <v>24</v>
      </c>
      <c r="G21" s="209">
        <v>45337</v>
      </c>
      <c r="H21" s="159">
        <v>0</v>
      </c>
      <c r="I21" s="159">
        <v>-12000</v>
      </c>
      <c r="J21" s="101">
        <f t="shared" si="0"/>
        <v>1295800</v>
      </c>
      <c r="K21" s="37"/>
    </row>
    <row r="22" spans="2:14" x14ac:dyDescent="0.25">
      <c r="B22" s="191">
        <f>SUBTOTAL(103,$C$12:C22)</f>
        <v>11</v>
      </c>
      <c r="C22" s="158" t="s">
        <v>631</v>
      </c>
      <c r="D22" s="158" t="s">
        <v>613</v>
      </c>
      <c r="E22" s="204" t="s">
        <v>24</v>
      </c>
      <c r="F22" s="209" t="s">
        <v>24</v>
      </c>
      <c r="G22" s="209">
        <v>45337</v>
      </c>
      <c r="H22" s="159">
        <v>0</v>
      </c>
      <c r="I22" s="159">
        <v>-5000</v>
      </c>
      <c r="J22" s="101">
        <f t="shared" si="0"/>
        <v>1290800</v>
      </c>
      <c r="K22" s="37"/>
    </row>
    <row r="23" spans="2:14" x14ac:dyDescent="0.25">
      <c r="B23" s="191">
        <f>SUBTOTAL(103,$C$12:C23)</f>
        <v>12</v>
      </c>
      <c r="C23" s="158" t="s">
        <v>632</v>
      </c>
      <c r="D23" s="158" t="s">
        <v>614</v>
      </c>
      <c r="E23" s="204" t="s">
        <v>24</v>
      </c>
      <c r="F23" s="209" t="s">
        <v>24</v>
      </c>
      <c r="G23" s="209">
        <v>45337</v>
      </c>
      <c r="H23" s="159">
        <v>0</v>
      </c>
      <c r="I23" s="159">
        <v>-500</v>
      </c>
      <c r="J23" s="101">
        <f t="shared" si="0"/>
        <v>1290300</v>
      </c>
      <c r="K23" s="37"/>
    </row>
    <row r="24" spans="2:14" x14ac:dyDescent="0.25">
      <c r="B24" s="191">
        <f>SUBTOTAL(103,$C$12:C24)</f>
        <v>13</v>
      </c>
      <c r="C24" s="158" t="s">
        <v>630</v>
      </c>
      <c r="D24" s="158" t="s">
        <v>612</v>
      </c>
      <c r="E24" s="204" t="s">
        <v>24</v>
      </c>
      <c r="F24" s="209" t="s">
        <v>24</v>
      </c>
      <c r="G24" s="209">
        <v>45352</v>
      </c>
      <c r="H24" s="159">
        <v>0</v>
      </c>
      <c r="I24" s="159">
        <v>-12000</v>
      </c>
      <c r="J24" s="101">
        <f t="shared" si="0"/>
        <v>1278300</v>
      </c>
      <c r="K24" s="37"/>
    </row>
    <row r="25" spans="2:14" x14ac:dyDescent="0.25">
      <c r="B25" s="191">
        <f>SUBTOTAL(103,$C$12:C25)</f>
        <v>14</v>
      </c>
      <c r="C25" s="158" t="s">
        <v>631</v>
      </c>
      <c r="D25" s="158" t="s">
        <v>613</v>
      </c>
      <c r="E25" s="204" t="s">
        <v>24</v>
      </c>
      <c r="F25" s="209" t="s">
        <v>24</v>
      </c>
      <c r="G25" s="209">
        <v>45352</v>
      </c>
      <c r="H25" s="159">
        <v>0</v>
      </c>
      <c r="I25" s="159">
        <v>-5000</v>
      </c>
      <c r="J25" s="101">
        <f t="shared" si="0"/>
        <v>1273300</v>
      </c>
      <c r="K25" s="37"/>
    </row>
    <row r="26" spans="2:14" x14ac:dyDescent="0.25">
      <c r="B26" s="191">
        <f>SUBTOTAL(103,$C$12:C26)</f>
        <v>15</v>
      </c>
      <c r="C26" s="158" t="s">
        <v>632</v>
      </c>
      <c r="D26" s="158" t="s">
        <v>614</v>
      </c>
      <c r="E26" s="204" t="s">
        <v>24</v>
      </c>
      <c r="F26" s="209" t="s">
        <v>24</v>
      </c>
      <c r="G26" s="209">
        <v>45352</v>
      </c>
      <c r="H26" s="159">
        <v>0</v>
      </c>
      <c r="I26" s="159">
        <v>-500</v>
      </c>
      <c r="J26" s="101">
        <f t="shared" si="0"/>
        <v>1272800</v>
      </c>
      <c r="K26" s="37"/>
    </row>
    <row r="27" spans="2:14" x14ac:dyDescent="0.25">
      <c r="B27" s="191">
        <f>SUBTOTAL(103,$C$12:C27)</f>
        <v>16</v>
      </c>
      <c r="C27" s="158" t="s">
        <v>634</v>
      </c>
      <c r="D27" s="158" t="s">
        <v>706</v>
      </c>
      <c r="E27" s="204" t="s">
        <v>24</v>
      </c>
      <c r="F27" s="209" t="s">
        <v>24</v>
      </c>
      <c r="G27" s="209">
        <v>45366</v>
      </c>
      <c r="H27" s="159">
        <v>0</v>
      </c>
      <c r="I27" s="159">
        <v>-54850</v>
      </c>
      <c r="J27" s="101">
        <f t="shared" si="0"/>
        <v>1217950</v>
      </c>
      <c r="K27" s="37"/>
    </row>
    <row r="28" spans="2:14" ht="15.75" thickBot="1" x14ac:dyDescent="0.3">
      <c r="B28" s="104"/>
      <c r="C28" s="105"/>
      <c r="D28" s="105"/>
      <c r="E28" s="205"/>
      <c r="F28" s="210"/>
      <c r="G28" s="210"/>
      <c r="H28" s="107"/>
      <c r="I28" s="107"/>
      <c r="J28" s="107"/>
      <c r="K28" s="173"/>
      <c r="N28" s="194"/>
    </row>
    <row r="29" spans="2:14" s="10" customFormat="1" ht="15.75" thickBot="1" x14ac:dyDescent="0.3">
      <c r="B29" s="7"/>
      <c r="C29" s="28" t="s">
        <v>4</v>
      </c>
      <c r="D29" s="28" t="s">
        <v>4</v>
      </c>
      <c r="E29" s="206"/>
      <c r="F29" s="76"/>
      <c r="G29" s="76"/>
      <c r="H29" s="76">
        <f>SUM(H12:H28)</f>
        <v>1446800</v>
      </c>
      <c r="I29" s="76">
        <f>SUM(I12:I28)</f>
        <v>-228850</v>
      </c>
      <c r="J29" s="76">
        <f>H29+I29</f>
        <v>1217950</v>
      </c>
      <c r="K29" s="76"/>
    </row>
    <row r="35" spans="2:11" x14ac:dyDescent="0.25">
      <c r="B35"/>
      <c r="C35" s="25"/>
      <c r="D35" s="25"/>
      <c r="E35" s="201"/>
      <c r="F35" s="6"/>
      <c r="G35" s="6"/>
      <c r="H35" s="6"/>
      <c r="I35" s="6"/>
      <c r="J35"/>
      <c r="K35"/>
    </row>
    <row r="36" spans="2:11" x14ac:dyDescent="0.25">
      <c r="B36"/>
      <c r="C36" s="25"/>
      <c r="D36" s="25"/>
      <c r="E36" s="201"/>
      <c r="F36" s="6"/>
      <c r="G36" s="6"/>
      <c r="H36" s="6"/>
      <c r="I36" s="6"/>
      <c r="J36"/>
      <c r="K36"/>
    </row>
    <row r="37" spans="2:11" x14ac:dyDescent="0.25">
      <c r="B37"/>
      <c r="C37" s="25"/>
      <c r="D37" s="25"/>
      <c r="E37" s="201"/>
      <c r="F37" s="6"/>
      <c r="G37" s="6"/>
      <c r="H37" s="6"/>
      <c r="I37" s="6"/>
      <c r="J37"/>
      <c r="K37"/>
    </row>
    <row r="38" spans="2:11" x14ac:dyDescent="0.25">
      <c r="B38"/>
      <c r="C38" s="25"/>
      <c r="D38" s="25"/>
      <c r="E38" s="201"/>
      <c r="F38" s="6"/>
      <c r="G38" s="6"/>
      <c r="H38" s="6"/>
      <c r="I38" s="6"/>
      <c r="J38"/>
      <c r="K38"/>
    </row>
    <row r="39" spans="2:11" x14ac:dyDescent="0.25">
      <c r="B39"/>
      <c r="C39" s="25"/>
      <c r="D39" s="25"/>
      <c r="E39" s="201"/>
      <c r="F39" s="6"/>
      <c r="G39" s="6"/>
      <c r="H39" s="6"/>
      <c r="I39" s="6"/>
      <c r="J39"/>
      <c r="K39"/>
    </row>
    <row r="40" spans="2:11" x14ac:dyDescent="0.25">
      <c r="B40"/>
      <c r="C40" s="25"/>
      <c r="D40" s="25"/>
      <c r="E40" s="201"/>
      <c r="F40" s="6"/>
      <c r="G40" s="6"/>
      <c r="H40" s="6"/>
      <c r="I40" s="6"/>
      <c r="J40"/>
      <c r="K40"/>
    </row>
    <row r="41" spans="2:11" x14ac:dyDescent="0.25">
      <c r="B41"/>
      <c r="C41" s="25"/>
      <c r="D41" s="25"/>
      <c r="E41" s="201"/>
      <c r="F41" s="6"/>
      <c r="G41" s="6"/>
      <c r="H41" s="6"/>
      <c r="I41" s="6"/>
      <c r="J41"/>
      <c r="K41"/>
    </row>
    <row r="42" spans="2:11" x14ac:dyDescent="0.25">
      <c r="B42"/>
      <c r="C42" s="25"/>
      <c r="D42" s="25"/>
      <c r="E42" s="201"/>
      <c r="F42" s="6"/>
      <c r="G42" s="6"/>
      <c r="H42" s="6"/>
      <c r="I42" s="6"/>
      <c r="J42"/>
      <c r="K42"/>
    </row>
    <row r="43" spans="2:11" x14ac:dyDescent="0.25">
      <c r="B43"/>
      <c r="C43" s="25"/>
      <c r="D43" s="25"/>
      <c r="E43" s="201"/>
      <c r="F43" s="6"/>
      <c r="G43" s="6"/>
      <c r="H43" s="6"/>
      <c r="I43" s="6"/>
      <c r="J43"/>
      <c r="K43"/>
    </row>
  </sheetData>
  <autoFilter ref="B11:K29" xr:uid="{CBF8114A-302E-43BA-8E2A-989EDC3F54AF}"/>
  <mergeCells count="8">
    <mergeCell ref="H9:J9"/>
    <mergeCell ref="K9:K10"/>
    <mergeCell ref="B9:B10"/>
    <mergeCell ref="C9:C10"/>
    <mergeCell ref="D9:D10"/>
    <mergeCell ref="E9:E10"/>
    <mergeCell ref="F9:F10"/>
    <mergeCell ref="G9:G10"/>
  </mergeCells>
  <printOptions horizontalCentered="1"/>
  <pageMargins left="0.31496062992125984" right="0.31496062992125984" top="0.35433070866141736" bottom="0.35433070866141736" header="0.31496062992125984" footer="0.31496062992125984"/>
  <pageSetup paperSize="3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9801-0ACA-4098-98CA-A9C3A174C487}">
  <sheetPr>
    <pageSetUpPr fitToPage="1"/>
  </sheetPr>
  <dimension ref="A3:XES4275"/>
  <sheetViews>
    <sheetView tabSelected="1" zoomScale="70" zoomScaleNormal="70" zoomScaleSheetLayoutView="70" workbookViewId="0">
      <pane ySplit="9" topLeftCell="A4249" activePane="bottomLeft" state="frozen"/>
      <selection activeCell="A7" sqref="A7"/>
      <selection pane="bottomLeft" activeCell="D4252" sqref="D4252"/>
    </sheetView>
  </sheetViews>
  <sheetFormatPr baseColWidth="10" defaultRowHeight="15" x14ac:dyDescent="0.25"/>
  <cols>
    <col min="1" max="1" width="6.42578125" customWidth="1"/>
    <col min="2" max="2" width="8.5703125" style="1" customWidth="1"/>
    <col min="3" max="3" width="30.7109375" style="26" customWidth="1"/>
    <col min="4" max="4" width="33.7109375" style="224" customWidth="1"/>
    <col min="5" max="5" width="13.28515625" style="297" customWidth="1"/>
    <col min="6" max="6" width="13.28515625" style="298" customWidth="1"/>
    <col min="7" max="7" width="35.85546875" style="1" customWidth="1"/>
    <col min="8" max="8" width="36.28515625" style="1" bestFit="1" customWidth="1"/>
    <col min="9" max="9" width="21.7109375" style="6" bestFit="1" customWidth="1"/>
    <col min="10" max="10" width="20.7109375" style="1" customWidth="1"/>
    <col min="11" max="11" width="20.7109375" customWidth="1"/>
    <col min="12" max="12" width="25.7109375" customWidth="1"/>
    <col min="13" max="13" width="16.5703125" customWidth="1"/>
  </cols>
  <sheetData>
    <row r="3" spans="2:12" x14ac:dyDescent="0.25">
      <c r="C3" s="70" t="s">
        <v>53</v>
      </c>
      <c r="D3" s="12" t="s">
        <v>54</v>
      </c>
      <c r="E3" s="11"/>
    </row>
    <row r="4" spans="2:12" x14ac:dyDescent="0.25">
      <c r="C4" s="71" t="s">
        <v>1</v>
      </c>
      <c r="D4" s="187">
        <v>45989</v>
      </c>
      <c r="E4" s="234"/>
    </row>
    <row r="5" spans="2:12" x14ac:dyDescent="0.25">
      <c r="C5" s="25"/>
      <c r="H5" s="234"/>
    </row>
    <row r="6" spans="2:12" ht="15.75" thickBot="1" x14ac:dyDescent="0.3">
      <c r="G6" s="190"/>
    </row>
    <row r="7" spans="2:12" ht="26.25" customHeight="1" x14ac:dyDescent="0.25">
      <c r="B7" s="337" t="s">
        <v>0</v>
      </c>
      <c r="C7" s="335" t="s">
        <v>606</v>
      </c>
      <c r="D7" s="333" t="s">
        <v>5</v>
      </c>
      <c r="E7" s="333" t="s">
        <v>1463</v>
      </c>
      <c r="F7" s="331" t="s">
        <v>575</v>
      </c>
      <c r="G7" s="329" t="s">
        <v>576</v>
      </c>
      <c r="H7" s="329" t="s">
        <v>11</v>
      </c>
      <c r="I7" s="317" t="s">
        <v>578</v>
      </c>
      <c r="J7" s="318"/>
      <c r="K7" s="319"/>
      <c r="L7" s="339" t="s">
        <v>8</v>
      </c>
    </row>
    <row r="8" spans="2:12" ht="26.25" customHeight="1" thickBot="1" x14ac:dyDescent="0.3">
      <c r="B8" s="338"/>
      <c r="C8" s="336"/>
      <c r="D8" s="334"/>
      <c r="E8" s="334"/>
      <c r="F8" s="332"/>
      <c r="G8" s="330"/>
      <c r="H8" s="330"/>
      <c r="I8" s="195" t="s">
        <v>6</v>
      </c>
      <c r="J8" s="195" t="s">
        <v>267</v>
      </c>
      <c r="K8" s="195" t="s">
        <v>577</v>
      </c>
      <c r="L8" s="340"/>
    </row>
    <row r="9" spans="2:12" x14ac:dyDescent="0.25">
      <c r="B9" s="267"/>
      <c r="C9" s="235"/>
      <c r="D9" s="236"/>
      <c r="E9" s="295"/>
      <c r="F9" s="299"/>
      <c r="G9" s="237"/>
      <c r="H9" s="238"/>
      <c r="I9" s="247"/>
      <c r="J9" s="237"/>
      <c r="K9" s="248"/>
      <c r="L9" s="258"/>
    </row>
    <row r="10" spans="2:12" x14ac:dyDescent="0.25">
      <c r="B10" s="46">
        <f>SUBTOTAL(103,$C10:C$10)</f>
        <v>1</v>
      </c>
      <c r="C10" s="24" t="s">
        <v>192</v>
      </c>
      <c r="D10" s="225"/>
      <c r="E10" s="296" t="s">
        <v>1475</v>
      </c>
      <c r="F10" s="300" t="s">
        <v>24</v>
      </c>
      <c r="G10" s="231" t="s">
        <v>24</v>
      </c>
      <c r="H10" s="239">
        <v>44152</v>
      </c>
      <c r="I10" s="249">
        <v>846000</v>
      </c>
      <c r="J10" s="101"/>
      <c r="K10" s="250">
        <f>I10+J10</f>
        <v>846000</v>
      </c>
      <c r="L10" s="259"/>
    </row>
    <row r="11" spans="2:12" x14ac:dyDescent="0.25">
      <c r="B11" s="46">
        <f>SUBTOTAL(103,$C$10:C11)</f>
        <v>2</v>
      </c>
      <c r="C11" s="24" t="s">
        <v>743</v>
      </c>
      <c r="D11" s="226" t="s">
        <v>771</v>
      </c>
      <c r="E11" s="203" t="s">
        <v>1467</v>
      </c>
      <c r="F11" s="227" t="s">
        <v>588</v>
      </c>
      <c r="G11" s="203" t="s">
        <v>589</v>
      </c>
      <c r="H11" s="239">
        <v>44153</v>
      </c>
      <c r="I11" s="249">
        <v>0</v>
      </c>
      <c r="J11" s="101">
        <v>-846000</v>
      </c>
      <c r="K11" s="250">
        <f>J11+K10</f>
        <v>0</v>
      </c>
      <c r="L11" s="259"/>
    </row>
    <row r="12" spans="2:12" x14ac:dyDescent="0.25">
      <c r="B12" s="46">
        <f>SUBTOTAL(103,$C$10:C12)</f>
        <v>3</v>
      </c>
      <c r="C12" s="24" t="s">
        <v>598</v>
      </c>
      <c r="D12" s="226" t="s">
        <v>657</v>
      </c>
      <c r="E12" s="204" t="s">
        <v>1470</v>
      </c>
      <c r="F12" s="212" t="s">
        <v>644</v>
      </c>
      <c r="G12" s="209" t="s">
        <v>428</v>
      </c>
      <c r="H12" s="239">
        <v>44158</v>
      </c>
      <c r="I12" s="249">
        <v>202000</v>
      </c>
      <c r="J12" s="101">
        <v>0</v>
      </c>
      <c r="K12" s="250">
        <f>I12+K11+J12</f>
        <v>202000</v>
      </c>
      <c r="L12" s="259"/>
    </row>
    <row r="13" spans="2:12" x14ac:dyDescent="0.25">
      <c r="B13" s="46">
        <f>SUBTOTAL(103,$C$10:C13)</f>
        <v>4</v>
      </c>
      <c r="C13" s="24" t="s">
        <v>441</v>
      </c>
      <c r="D13" s="226" t="s">
        <v>773</v>
      </c>
      <c r="E13" s="203" t="s">
        <v>1470</v>
      </c>
      <c r="F13" s="227"/>
      <c r="G13" s="203"/>
      <c r="H13" s="239">
        <v>44158</v>
      </c>
      <c r="I13" s="249">
        <v>0</v>
      </c>
      <c r="J13" s="101">
        <v>-30000</v>
      </c>
      <c r="K13" s="250">
        <f t="shared" ref="K13:K76" si="0">I13+K12+J13</f>
        <v>172000</v>
      </c>
      <c r="L13" s="259"/>
    </row>
    <row r="14" spans="2:12" x14ac:dyDescent="0.25">
      <c r="B14" s="46">
        <f>SUBTOTAL(103,$C$10:C14)</f>
        <v>5</v>
      </c>
      <c r="C14" s="24" t="s">
        <v>770</v>
      </c>
      <c r="D14" s="226" t="s">
        <v>774</v>
      </c>
      <c r="E14" s="203" t="s">
        <v>1467</v>
      </c>
      <c r="F14" s="227" t="s">
        <v>1056</v>
      </c>
      <c r="G14" s="203" t="s">
        <v>430</v>
      </c>
      <c r="H14" s="239">
        <v>44162</v>
      </c>
      <c r="I14" s="249">
        <v>0</v>
      </c>
      <c r="J14" s="101">
        <v>-29100</v>
      </c>
      <c r="K14" s="250">
        <f t="shared" si="0"/>
        <v>142900</v>
      </c>
      <c r="L14" s="259"/>
    </row>
    <row r="15" spans="2:12" x14ac:dyDescent="0.25">
      <c r="B15" s="46">
        <f>SUBTOTAL(103,$C$10:C15)</f>
        <v>6</v>
      </c>
      <c r="C15" s="24" t="s">
        <v>15</v>
      </c>
      <c r="D15" s="226" t="s">
        <v>776</v>
      </c>
      <c r="E15" s="203" t="s">
        <v>1469</v>
      </c>
      <c r="F15" s="227" t="s">
        <v>582</v>
      </c>
      <c r="G15" s="203" t="s">
        <v>425</v>
      </c>
      <c r="H15" s="239">
        <v>44169</v>
      </c>
      <c r="I15" s="249">
        <v>0</v>
      </c>
      <c r="J15" s="101">
        <f>-13000-44765</f>
        <v>-57765</v>
      </c>
      <c r="K15" s="250">
        <f t="shared" si="0"/>
        <v>85135</v>
      </c>
      <c r="L15" s="259"/>
    </row>
    <row r="16" spans="2:12" x14ac:dyDescent="0.25">
      <c r="B16" s="46">
        <f>SUBTOTAL(103,$C$10:C16)</f>
        <v>7</v>
      </c>
      <c r="C16" s="24" t="s">
        <v>15</v>
      </c>
      <c r="D16" s="226" t="s">
        <v>776</v>
      </c>
      <c r="E16" s="203" t="s">
        <v>1469</v>
      </c>
      <c r="F16" s="227" t="s">
        <v>1047</v>
      </c>
      <c r="G16" s="203" t="s">
        <v>432</v>
      </c>
      <c r="H16" s="239">
        <v>44169</v>
      </c>
      <c r="I16" s="249">
        <v>0</v>
      </c>
      <c r="J16" s="101">
        <f>-890-540-35650</f>
        <v>-37080</v>
      </c>
      <c r="K16" s="250">
        <f t="shared" si="0"/>
        <v>48055</v>
      </c>
      <c r="L16" s="259"/>
    </row>
    <row r="17" spans="2:12" x14ac:dyDescent="0.25">
      <c r="B17" s="46">
        <f>SUBTOTAL(103,$C$10:C17)</f>
        <v>8</v>
      </c>
      <c r="C17" s="24" t="s">
        <v>15</v>
      </c>
      <c r="D17" s="226" t="s">
        <v>776</v>
      </c>
      <c r="E17" s="203" t="s">
        <v>1469</v>
      </c>
      <c r="F17" s="227"/>
      <c r="G17" s="223"/>
      <c r="H17" s="239">
        <v>44169</v>
      </c>
      <c r="I17" s="249">
        <v>0</v>
      </c>
      <c r="J17" s="101">
        <v>-1955</v>
      </c>
      <c r="K17" s="250">
        <f t="shared" si="0"/>
        <v>46100</v>
      </c>
      <c r="L17" s="259"/>
    </row>
    <row r="18" spans="2:12" x14ac:dyDescent="0.25">
      <c r="B18" s="46">
        <f>SUBTOTAL(103,$C$10:C18)</f>
        <v>9</v>
      </c>
      <c r="C18" s="24" t="s">
        <v>15</v>
      </c>
      <c r="D18" s="226" t="s">
        <v>776</v>
      </c>
      <c r="E18" s="203" t="s">
        <v>1469</v>
      </c>
      <c r="F18" s="212" t="s">
        <v>675</v>
      </c>
      <c r="G18" s="231" t="s">
        <v>676</v>
      </c>
      <c r="H18" s="239">
        <v>44169</v>
      </c>
      <c r="I18" s="249">
        <v>0</v>
      </c>
      <c r="J18" s="101">
        <v>-3200</v>
      </c>
      <c r="K18" s="250">
        <f t="shared" si="0"/>
        <v>42900</v>
      </c>
      <c r="L18" s="259"/>
    </row>
    <row r="19" spans="2:12" x14ac:dyDescent="0.25">
      <c r="B19" s="46">
        <f>SUBTOTAL(103,$C$10:C19)</f>
        <v>10</v>
      </c>
      <c r="C19" s="24" t="s">
        <v>770</v>
      </c>
      <c r="D19" s="226" t="s">
        <v>774</v>
      </c>
      <c r="E19" s="203" t="s">
        <v>1467</v>
      </c>
      <c r="F19" s="227" t="s">
        <v>1047</v>
      </c>
      <c r="G19" s="203" t="s">
        <v>432</v>
      </c>
      <c r="H19" s="239">
        <v>44169</v>
      </c>
      <c r="I19" s="249">
        <v>0</v>
      </c>
      <c r="J19" s="101">
        <v>-8850</v>
      </c>
      <c r="K19" s="250">
        <f t="shared" si="0"/>
        <v>34050</v>
      </c>
      <c r="L19" s="259"/>
    </row>
    <row r="20" spans="2:12" x14ac:dyDescent="0.25">
      <c r="B20" s="46">
        <f>SUBTOTAL(103,$C$10:C20)</f>
        <v>11</v>
      </c>
      <c r="C20" s="24" t="s">
        <v>770</v>
      </c>
      <c r="D20" s="226" t="s">
        <v>774</v>
      </c>
      <c r="E20" s="203" t="s">
        <v>1467</v>
      </c>
      <c r="F20" s="227" t="s">
        <v>1058</v>
      </c>
      <c r="G20" s="203" t="s">
        <v>426</v>
      </c>
      <c r="H20" s="239">
        <v>44169</v>
      </c>
      <c r="I20" s="249">
        <v>0</v>
      </c>
      <c r="J20" s="101">
        <v>-5250</v>
      </c>
      <c r="K20" s="250">
        <f t="shared" si="0"/>
        <v>28800</v>
      </c>
      <c r="L20" s="259"/>
    </row>
    <row r="21" spans="2:12" x14ac:dyDescent="0.25">
      <c r="B21" s="46">
        <f>SUBTOTAL(103,$C$10:C21)</f>
        <v>12</v>
      </c>
      <c r="C21" s="24" t="s">
        <v>770</v>
      </c>
      <c r="D21" s="226" t="s">
        <v>774</v>
      </c>
      <c r="E21" s="203" t="s">
        <v>1467</v>
      </c>
      <c r="F21" s="227" t="s">
        <v>1056</v>
      </c>
      <c r="G21" s="203" t="s">
        <v>430</v>
      </c>
      <c r="H21" s="239">
        <v>44169</v>
      </c>
      <c r="I21" s="249">
        <v>0</v>
      </c>
      <c r="J21" s="101">
        <v>-11850</v>
      </c>
      <c r="K21" s="250">
        <f t="shared" si="0"/>
        <v>16950</v>
      </c>
      <c r="L21" s="259"/>
    </row>
    <row r="22" spans="2:12" x14ac:dyDescent="0.25">
      <c r="B22" s="46">
        <f>SUBTOTAL(103,$C$10:C22)</f>
        <v>13</v>
      </c>
      <c r="C22" s="24" t="s">
        <v>770</v>
      </c>
      <c r="D22" s="226" t="s">
        <v>774</v>
      </c>
      <c r="E22" s="203" t="s">
        <v>1467</v>
      </c>
      <c r="F22" s="227" t="s">
        <v>1047</v>
      </c>
      <c r="G22" s="203" t="s">
        <v>432</v>
      </c>
      <c r="H22" s="239">
        <v>44176</v>
      </c>
      <c r="I22" s="249">
        <v>0</v>
      </c>
      <c r="J22" s="101">
        <v>-8850</v>
      </c>
      <c r="K22" s="250">
        <f t="shared" si="0"/>
        <v>8100</v>
      </c>
      <c r="L22" s="259"/>
    </row>
    <row r="23" spans="2:12" x14ac:dyDescent="0.25">
      <c r="B23" s="46">
        <f>SUBTOTAL(103,$C$10:C23)</f>
        <v>14</v>
      </c>
      <c r="C23" s="24" t="s">
        <v>770</v>
      </c>
      <c r="D23" s="226" t="s">
        <v>774</v>
      </c>
      <c r="E23" s="203" t="s">
        <v>1467</v>
      </c>
      <c r="F23" s="227" t="s">
        <v>1058</v>
      </c>
      <c r="G23" s="203" t="s">
        <v>426</v>
      </c>
      <c r="H23" s="239">
        <v>44176</v>
      </c>
      <c r="I23" s="249">
        <v>0</v>
      </c>
      <c r="J23" s="101">
        <v>-5250</v>
      </c>
      <c r="K23" s="250">
        <f t="shared" si="0"/>
        <v>2850</v>
      </c>
      <c r="L23" s="259"/>
    </row>
    <row r="24" spans="2:12" x14ac:dyDescent="0.25">
      <c r="B24" s="46">
        <f>SUBTOTAL(103,$C$10:C24)</f>
        <v>15</v>
      </c>
      <c r="C24" s="24" t="s">
        <v>770</v>
      </c>
      <c r="D24" s="226" t="s">
        <v>774</v>
      </c>
      <c r="E24" s="203" t="s">
        <v>1467</v>
      </c>
      <c r="F24" s="227" t="s">
        <v>1056</v>
      </c>
      <c r="G24" s="203" t="s">
        <v>430</v>
      </c>
      <c r="H24" s="239">
        <v>44176</v>
      </c>
      <c r="I24" s="249">
        <v>0</v>
      </c>
      <c r="J24" s="101">
        <v>-11850</v>
      </c>
      <c r="K24" s="250">
        <f t="shared" si="0"/>
        <v>-9000</v>
      </c>
      <c r="L24" s="259"/>
    </row>
    <row r="25" spans="2:12" x14ac:dyDescent="0.25">
      <c r="B25" s="46">
        <f>SUBTOTAL(103,$C$10:C25)</f>
        <v>16</v>
      </c>
      <c r="C25" s="24" t="s">
        <v>743</v>
      </c>
      <c r="D25" s="226" t="s">
        <v>21</v>
      </c>
      <c r="E25" s="203" t="s">
        <v>1467</v>
      </c>
      <c r="F25" s="227" t="s">
        <v>588</v>
      </c>
      <c r="G25" s="203" t="s">
        <v>589</v>
      </c>
      <c r="H25" s="239">
        <v>44182</v>
      </c>
      <c r="I25" s="249">
        <v>0</v>
      </c>
      <c r="J25" s="101">
        <v>-439100</v>
      </c>
      <c r="K25" s="250">
        <f t="shared" si="0"/>
        <v>-448100</v>
      </c>
      <c r="L25" s="259"/>
    </row>
    <row r="26" spans="2:12" x14ac:dyDescent="0.25">
      <c r="B26" s="46">
        <f>SUBTOTAL(103,$C$10:C26)</f>
        <v>17</v>
      </c>
      <c r="C26" s="293" t="s">
        <v>22</v>
      </c>
      <c r="D26" s="226" t="s">
        <v>766</v>
      </c>
      <c r="E26" s="203" t="s">
        <v>6</v>
      </c>
      <c r="F26" s="227" t="s">
        <v>588</v>
      </c>
      <c r="G26" s="203" t="s">
        <v>589</v>
      </c>
      <c r="H26" s="239">
        <v>44183</v>
      </c>
      <c r="I26" s="249">
        <v>500000</v>
      </c>
      <c r="J26" s="101"/>
      <c r="K26" s="250">
        <f t="shared" si="0"/>
        <v>51900</v>
      </c>
      <c r="L26" s="259"/>
    </row>
    <row r="27" spans="2:12" x14ac:dyDescent="0.25">
      <c r="B27" s="46">
        <f>SUBTOTAL(103,$C$10:C27)</f>
        <v>18</v>
      </c>
      <c r="C27" s="24" t="s">
        <v>770</v>
      </c>
      <c r="D27" s="226" t="s">
        <v>774</v>
      </c>
      <c r="E27" s="203" t="s">
        <v>1467</v>
      </c>
      <c r="F27" s="227" t="s">
        <v>1047</v>
      </c>
      <c r="G27" s="203" t="s">
        <v>432</v>
      </c>
      <c r="H27" s="239">
        <v>44183</v>
      </c>
      <c r="I27" s="249">
        <v>0</v>
      </c>
      <c r="J27" s="101">
        <v>-8850</v>
      </c>
      <c r="K27" s="250">
        <f t="shared" si="0"/>
        <v>43050</v>
      </c>
      <c r="L27" s="259"/>
    </row>
    <row r="28" spans="2:12" x14ac:dyDescent="0.25">
      <c r="B28" s="46">
        <f>SUBTOTAL(103,$C$10:C28)</f>
        <v>19</v>
      </c>
      <c r="C28" s="24" t="s">
        <v>770</v>
      </c>
      <c r="D28" s="226" t="s">
        <v>774</v>
      </c>
      <c r="E28" s="203" t="s">
        <v>1467</v>
      </c>
      <c r="F28" s="227" t="s">
        <v>1058</v>
      </c>
      <c r="G28" s="203" t="s">
        <v>426</v>
      </c>
      <c r="H28" s="239">
        <v>44183</v>
      </c>
      <c r="I28" s="249">
        <v>0</v>
      </c>
      <c r="J28" s="101">
        <v>-5250</v>
      </c>
      <c r="K28" s="250">
        <f t="shared" si="0"/>
        <v>37800</v>
      </c>
      <c r="L28" s="259"/>
    </row>
    <row r="29" spans="2:12" x14ac:dyDescent="0.25">
      <c r="B29" s="46">
        <f>SUBTOTAL(103,$C$10:C29)</f>
        <v>20</v>
      </c>
      <c r="C29" s="24" t="s">
        <v>770</v>
      </c>
      <c r="D29" s="226" t="s">
        <v>774</v>
      </c>
      <c r="E29" s="203" t="s">
        <v>1467</v>
      </c>
      <c r="F29" s="227" t="s">
        <v>1056</v>
      </c>
      <c r="G29" s="203" t="s">
        <v>430</v>
      </c>
      <c r="H29" s="239">
        <v>44183</v>
      </c>
      <c r="I29" s="249">
        <v>0</v>
      </c>
      <c r="J29" s="101">
        <v>-11850</v>
      </c>
      <c r="K29" s="250">
        <f t="shared" si="0"/>
        <v>25950</v>
      </c>
      <c r="L29" s="259"/>
    </row>
    <row r="30" spans="2:12" x14ac:dyDescent="0.25">
      <c r="B30" s="46">
        <f>SUBTOTAL(103,$C$10:C30)</f>
        <v>21</v>
      </c>
      <c r="C30" s="24" t="s">
        <v>781</v>
      </c>
      <c r="D30" s="226" t="s">
        <v>774</v>
      </c>
      <c r="E30" s="203" t="s">
        <v>1467</v>
      </c>
      <c r="F30" s="212" t="s">
        <v>588</v>
      </c>
      <c r="G30" s="209" t="s">
        <v>589</v>
      </c>
      <c r="H30" s="239">
        <v>44188</v>
      </c>
      <c r="I30" s="249">
        <v>0</v>
      </c>
      <c r="J30" s="101">
        <v>-15000</v>
      </c>
      <c r="K30" s="250">
        <f t="shared" si="0"/>
        <v>10950</v>
      </c>
      <c r="L30" s="259"/>
    </row>
    <row r="31" spans="2:12" x14ac:dyDescent="0.25">
      <c r="B31" s="46">
        <f>SUBTOTAL(103,$C$10:C31)</f>
        <v>22</v>
      </c>
      <c r="C31" s="24" t="s">
        <v>24</v>
      </c>
      <c r="D31" s="226" t="s">
        <v>24</v>
      </c>
      <c r="E31" s="203" t="s">
        <v>6</v>
      </c>
      <c r="F31" s="300" t="s">
        <v>24</v>
      </c>
      <c r="G31" s="231" t="s">
        <v>24</v>
      </c>
      <c r="H31" s="239">
        <v>44194</v>
      </c>
      <c r="I31" s="249">
        <v>76920</v>
      </c>
      <c r="J31" s="101">
        <v>0</v>
      </c>
      <c r="K31" s="250">
        <f t="shared" si="0"/>
        <v>87870</v>
      </c>
      <c r="L31" s="259"/>
    </row>
    <row r="32" spans="2:12" x14ac:dyDescent="0.25">
      <c r="B32" s="46">
        <f>SUBTOTAL(103,$C$10:C32)</f>
        <v>23</v>
      </c>
      <c r="C32" s="24" t="s">
        <v>770</v>
      </c>
      <c r="D32" s="226" t="s">
        <v>774</v>
      </c>
      <c r="E32" s="203" t="s">
        <v>1467</v>
      </c>
      <c r="F32" s="227" t="s">
        <v>1047</v>
      </c>
      <c r="G32" s="203" t="s">
        <v>432</v>
      </c>
      <c r="H32" s="239">
        <v>44194</v>
      </c>
      <c r="I32" s="249">
        <v>0</v>
      </c>
      <c r="J32" s="101">
        <v>-13200</v>
      </c>
      <c r="K32" s="250">
        <f t="shared" si="0"/>
        <v>74670</v>
      </c>
      <c r="L32" s="259"/>
    </row>
    <row r="33" spans="2:12" x14ac:dyDescent="0.25">
      <c r="B33" s="46">
        <f>SUBTOTAL(103,$C$10:C33)</f>
        <v>24</v>
      </c>
      <c r="C33" s="24" t="s">
        <v>770</v>
      </c>
      <c r="D33" s="226" t="s">
        <v>774</v>
      </c>
      <c r="E33" s="203" t="s">
        <v>1467</v>
      </c>
      <c r="F33" s="227" t="s">
        <v>1058</v>
      </c>
      <c r="G33" s="203" t="s">
        <v>426</v>
      </c>
      <c r="H33" s="239">
        <v>44194</v>
      </c>
      <c r="I33" s="249">
        <v>0</v>
      </c>
      <c r="J33" s="101">
        <v>-10500</v>
      </c>
      <c r="K33" s="250">
        <f t="shared" si="0"/>
        <v>64170</v>
      </c>
      <c r="L33" s="259"/>
    </row>
    <row r="34" spans="2:12" x14ac:dyDescent="0.25">
      <c r="B34" s="46">
        <f>SUBTOTAL(103,$C$10:C34)</f>
        <v>25</v>
      </c>
      <c r="C34" s="24" t="s">
        <v>770</v>
      </c>
      <c r="D34" s="226" t="s">
        <v>774</v>
      </c>
      <c r="E34" s="203" t="s">
        <v>1467</v>
      </c>
      <c r="F34" s="227" t="s">
        <v>1056</v>
      </c>
      <c r="G34" s="203" t="s">
        <v>430</v>
      </c>
      <c r="H34" s="239">
        <v>44194</v>
      </c>
      <c r="I34" s="249">
        <v>0</v>
      </c>
      <c r="J34" s="101">
        <v>-23700</v>
      </c>
      <c r="K34" s="250">
        <f t="shared" si="0"/>
        <v>40470</v>
      </c>
      <c r="L34" s="259"/>
    </row>
    <row r="35" spans="2:12" x14ac:dyDescent="0.25">
      <c r="B35" s="46">
        <f>SUBTOTAL(103,$C$10:C35)</f>
        <v>26</v>
      </c>
      <c r="C35" s="24" t="s">
        <v>791</v>
      </c>
      <c r="D35" s="226" t="s">
        <v>775</v>
      </c>
      <c r="E35" s="203" t="s">
        <v>1468</v>
      </c>
      <c r="F35" s="227" t="s">
        <v>1062</v>
      </c>
      <c r="G35" s="203" t="s">
        <v>966</v>
      </c>
      <c r="H35" s="239">
        <v>44194</v>
      </c>
      <c r="I35" s="249">
        <v>0</v>
      </c>
      <c r="J35" s="101">
        <v>-40000</v>
      </c>
      <c r="K35" s="250">
        <f t="shared" si="0"/>
        <v>470</v>
      </c>
      <c r="L35" s="259"/>
    </row>
    <row r="36" spans="2:12" x14ac:dyDescent="0.25">
      <c r="B36" s="46">
        <f>SUBTOTAL(103,$C$10:C36)</f>
        <v>27</v>
      </c>
      <c r="C36" s="24" t="s">
        <v>26</v>
      </c>
      <c r="D36" s="226" t="s">
        <v>766</v>
      </c>
      <c r="E36" s="203" t="s">
        <v>6</v>
      </c>
      <c r="F36" s="227"/>
      <c r="G36" s="223"/>
      <c r="H36" s="239">
        <v>44207</v>
      </c>
      <c r="I36" s="249">
        <v>249900</v>
      </c>
      <c r="J36" s="101">
        <v>0</v>
      </c>
      <c r="K36" s="250">
        <f t="shared" si="0"/>
        <v>250370</v>
      </c>
      <c r="L36" s="259"/>
    </row>
    <row r="37" spans="2:12" x14ac:dyDescent="0.25">
      <c r="B37" s="46">
        <f>SUBTOTAL(103,$C$10:C37)</f>
        <v>28</v>
      </c>
      <c r="C37" s="24" t="s">
        <v>770</v>
      </c>
      <c r="D37" s="226" t="s">
        <v>774</v>
      </c>
      <c r="E37" s="203" t="s">
        <v>1467</v>
      </c>
      <c r="F37" s="227" t="s">
        <v>1047</v>
      </c>
      <c r="G37" s="203" t="s">
        <v>432</v>
      </c>
      <c r="H37" s="239">
        <v>44207</v>
      </c>
      <c r="I37" s="249">
        <v>0</v>
      </c>
      <c r="J37" s="101">
        <v>-6600</v>
      </c>
      <c r="K37" s="250">
        <f t="shared" si="0"/>
        <v>243770</v>
      </c>
      <c r="L37" s="259"/>
    </row>
    <row r="38" spans="2:12" x14ac:dyDescent="0.25">
      <c r="B38" s="46">
        <f>SUBTOTAL(103,$C$10:C38)</f>
        <v>29</v>
      </c>
      <c r="C38" s="24" t="s">
        <v>770</v>
      </c>
      <c r="D38" s="226" t="s">
        <v>774</v>
      </c>
      <c r="E38" s="203" t="s">
        <v>1467</v>
      </c>
      <c r="F38" s="227" t="s">
        <v>1058</v>
      </c>
      <c r="G38" s="203" t="s">
        <v>426</v>
      </c>
      <c r="H38" s="239">
        <v>44207</v>
      </c>
      <c r="I38" s="249">
        <v>0</v>
      </c>
      <c r="J38" s="101">
        <v>-5250</v>
      </c>
      <c r="K38" s="250">
        <f t="shared" si="0"/>
        <v>238520</v>
      </c>
      <c r="L38" s="259"/>
    </row>
    <row r="39" spans="2:12" x14ac:dyDescent="0.25">
      <c r="B39" s="46">
        <f>SUBTOTAL(103,$C$10:C39)</f>
        <v>30</v>
      </c>
      <c r="C39" s="24" t="s">
        <v>770</v>
      </c>
      <c r="D39" s="226" t="s">
        <v>774</v>
      </c>
      <c r="E39" s="203" t="s">
        <v>1467</v>
      </c>
      <c r="F39" s="227" t="s">
        <v>1056</v>
      </c>
      <c r="G39" s="203" t="s">
        <v>430</v>
      </c>
      <c r="H39" s="239">
        <v>44207</v>
      </c>
      <c r="I39" s="249">
        <v>0</v>
      </c>
      <c r="J39" s="101">
        <v>-11850</v>
      </c>
      <c r="K39" s="250">
        <f t="shared" si="0"/>
        <v>226670</v>
      </c>
      <c r="L39" s="259"/>
    </row>
    <row r="40" spans="2:12" x14ac:dyDescent="0.25">
      <c r="B40" s="46">
        <f>SUBTOTAL(103,$C$10:C40)</f>
        <v>31</v>
      </c>
      <c r="C40" s="24" t="s">
        <v>772</v>
      </c>
      <c r="D40" s="226" t="s">
        <v>607</v>
      </c>
      <c r="E40" s="203" t="s">
        <v>1467</v>
      </c>
      <c r="F40" s="227" t="s">
        <v>675</v>
      </c>
      <c r="G40" s="231" t="s">
        <v>676</v>
      </c>
      <c r="H40" s="239">
        <v>44207</v>
      </c>
      <c r="I40" s="249">
        <v>0</v>
      </c>
      <c r="J40" s="101">
        <v>-43000</v>
      </c>
      <c r="K40" s="250">
        <f t="shared" si="0"/>
        <v>183670</v>
      </c>
      <c r="L40" s="259"/>
    </row>
    <row r="41" spans="2:12" x14ac:dyDescent="0.25">
      <c r="B41" s="46">
        <f>SUBTOTAL(103,$C$10:C41)</f>
        <v>32</v>
      </c>
      <c r="C41" s="154" t="s">
        <v>783</v>
      </c>
      <c r="D41" s="292" t="s">
        <v>852</v>
      </c>
      <c r="E41" s="231" t="s">
        <v>1470</v>
      </c>
      <c r="F41" s="300" t="s">
        <v>24</v>
      </c>
      <c r="G41" s="231" t="s">
        <v>24</v>
      </c>
      <c r="H41" s="240">
        <v>44237</v>
      </c>
      <c r="I41" s="252">
        <v>0</v>
      </c>
      <c r="J41" s="156">
        <v>-50000</v>
      </c>
      <c r="K41" s="250">
        <f t="shared" si="0"/>
        <v>133670</v>
      </c>
      <c r="L41" s="260"/>
    </row>
    <row r="42" spans="2:12" x14ac:dyDescent="0.25">
      <c r="B42" s="46">
        <f>SUBTOTAL(103,$C$10:C42)</f>
        <v>33</v>
      </c>
      <c r="C42" s="24" t="s">
        <v>777</v>
      </c>
      <c r="D42" s="226" t="s">
        <v>846</v>
      </c>
      <c r="E42" s="203" t="s">
        <v>6</v>
      </c>
      <c r="F42" s="300" t="s">
        <v>24</v>
      </c>
      <c r="G42" s="231" t="s">
        <v>24</v>
      </c>
      <c r="H42" s="239">
        <v>44242</v>
      </c>
      <c r="I42" s="249">
        <v>3000000</v>
      </c>
      <c r="J42" s="101">
        <v>0</v>
      </c>
      <c r="K42" s="250">
        <f t="shared" si="0"/>
        <v>3133670</v>
      </c>
      <c r="L42" s="259"/>
    </row>
    <row r="43" spans="2:12" x14ac:dyDescent="0.25">
      <c r="B43" s="46">
        <f>SUBTOTAL(103,$C$10:C43)</f>
        <v>34</v>
      </c>
      <c r="C43" s="24" t="s">
        <v>24</v>
      </c>
      <c r="D43" s="226" t="s">
        <v>45</v>
      </c>
      <c r="E43" s="203" t="s">
        <v>6</v>
      </c>
      <c r="F43" s="300" t="s">
        <v>24</v>
      </c>
      <c r="G43" s="231" t="s">
        <v>24</v>
      </c>
      <c r="H43" s="239">
        <v>44242</v>
      </c>
      <c r="I43" s="249">
        <v>1000000</v>
      </c>
      <c r="J43" s="101">
        <v>0</v>
      </c>
      <c r="K43" s="250">
        <f t="shared" si="0"/>
        <v>4133670</v>
      </c>
      <c r="L43" s="259"/>
    </row>
    <row r="44" spans="2:12" x14ac:dyDescent="0.25">
      <c r="B44" s="46">
        <f>SUBTOTAL(103,$C$10:C44)</f>
        <v>35</v>
      </c>
      <c r="C44" s="24" t="s">
        <v>743</v>
      </c>
      <c r="D44" s="226" t="s">
        <v>847</v>
      </c>
      <c r="E44" s="203" t="s">
        <v>1467</v>
      </c>
      <c r="F44" s="212" t="s">
        <v>588</v>
      </c>
      <c r="G44" s="209" t="s">
        <v>589</v>
      </c>
      <c r="H44" s="239">
        <v>44244</v>
      </c>
      <c r="I44" s="249">
        <v>0</v>
      </c>
      <c r="J44" s="101">
        <v>-947700</v>
      </c>
      <c r="K44" s="250">
        <f t="shared" si="0"/>
        <v>3185970</v>
      </c>
      <c r="L44" s="259"/>
    </row>
    <row r="45" spans="2:12" x14ac:dyDescent="0.25">
      <c r="B45" s="46">
        <f>SUBTOTAL(103,$C$10:C45)</f>
        <v>36</v>
      </c>
      <c r="C45" s="24" t="s">
        <v>778</v>
      </c>
      <c r="D45" s="226" t="s">
        <v>848</v>
      </c>
      <c r="E45" s="203" t="s">
        <v>1467</v>
      </c>
      <c r="F45" s="227" t="s">
        <v>1059</v>
      </c>
      <c r="G45" s="203" t="s">
        <v>449</v>
      </c>
      <c r="H45" s="239">
        <v>44244</v>
      </c>
      <c r="I45" s="249">
        <v>0</v>
      </c>
      <c r="J45" s="101">
        <v>-400000</v>
      </c>
      <c r="K45" s="250">
        <f t="shared" si="0"/>
        <v>2785970</v>
      </c>
      <c r="L45" s="259"/>
    </row>
    <row r="46" spans="2:12" x14ac:dyDescent="0.25">
      <c r="B46" s="46">
        <f>SUBTOTAL(103,$C$10:C46)</f>
        <v>37</v>
      </c>
      <c r="C46" s="24" t="s">
        <v>770</v>
      </c>
      <c r="D46" s="226" t="s">
        <v>607</v>
      </c>
      <c r="E46" s="203" t="s">
        <v>1467</v>
      </c>
      <c r="F46" s="227" t="s">
        <v>1057</v>
      </c>
      <c r="G46" s="203" t="s">
        <v>427</v>
      </c>
      <c r="H46" s="239">
        <v>44244</v>
      </c>
      <c r="I46" s="249">
        <v>0</v>
      </c>
      <c r="J46" s="101">
        <v>-40400</v>
      </c>
      <c r="K46" s="250">
        <f t="shared" si="0"/>
        <v>2745570</v>
      </c>
      <c r="L46" s="259"/>
    </row>
    <row r="47" spans="2:12" x14ac:dyDescent="0.25">
      <c r="B47" s="46">
        <f>SUBTOTAL(103,$C$10:C47)</f>
        <v>38</v>
      </c>
      <c r="C47" s="24" t="s">
        <v>779</v>
      </c>
      <c r="D47" s="226" t="s">
        <v>849</v>
      </c>
      <c r="E47" s="203" t="s">
        <v>1467</v>
      </c>
      <c r="F47" s="212" t="s">
        <v>588</v>
      </c>
      <c r="G47" s="209" t="s">
        <v>589</v>
      </c>
      <c r="H47" s="239">
        <v>44245</v>
      </c>
      <c r="I47" s="249">
        <v>0</v>
      </c>
      <c r="J47" s="101">
        <v>-74900</v>
      </c>
      <c r="K47" s="250">
        <f t="shared" si="0"/>
        <v>2670670</v>
      </c>
      <c r="L47" s="259"/>
    </row>
    <row r="48" spans="2:12" x14ac:dyDescent="0.25">
      <c r="B48" s="46">
        <f>SUBTOTAL(103,$C$10:C48)</f>
        <v>39</v>
      </c>
      <c r="C48" s="24" t="s">
        <v>14</v>
      </c>
      <c r="D48" s="226" t="s">
        <v>776</v>
      </c>
      <c r="E48" s="203" t="s">
        <v>1469</v>
      </c>
      <c r="F48" s="227"/>
      <c r="G48" s="223"/>
      <c r="H48" s="239">
        <v>44245</v>
      </c>
      <c r="I48" s="249">
        <v>0</v>
      </c>
      <c r="J48" s="101">
        <v>-3500</v>
      </c>
      <c r="K48" s="250">
        <f t="shared" si="0"/>
        <v>2667170</v>
      </c>
      <c r="L48" s="259"/>
    </row>
    <row r="49" spans="2:12" x14ac:dyDescent="0.25">
      <c r="B49" s="46">
        <f>SUBTOTAL(103,$C$10:C49)</f>
        <v>40</v>
      </c>
      <c r="C49" s="24" t="s">
        <v>14</v>
      </c>
      <c r="D49" s="226" t="s">
        <v>776</v>
      </c>
      <c r="E49" s="203" t="s">
        <v>1469</v>
      </c>
      <c r="F49" s="227"/>
      <c r="G49" s="223"/>
      <c r="H49" s="239">
        <v>44245</v>
      </c>
      <c r="I49" s="249">
        <v>0</v>
      </c>
      <c r="J49" s="101">
        <v>-22683.93</v>
      </c>
      <c r="K49" s="250">
        <f t="shared" si="0"/>
        <v>2644486.0699999998</v>
      </c>
      <c r="L49" s="259"/>
    </row>
    <row r="50" spans="2:12" x14ac:dyDescent="0.25">
      <c r="B50" s="46">
        <f>SUBTOTAL(103,$C$10:C50)</f>
        <v>41</v>
      </c>
      <c r="C50" s="24" t="s">
        <v>14</v>
      </c>
      <c r="D50" s="226" t="s">
        <v>776</v>
      </c>
      <c r="E50" s="203" t="s">
        <v>1469</v>
      </c>
      <c r="F50" s="227" t="s">
        <v>1062</v>
      </c>
      <c r="G50" s="203" t="s">
        <v>966</v>
      </c>
      <c r="H50" s="239">
        <v>44245</v>
      </c>
      <c r="I50" s="249">
        <v>0</v>
      </c>
      <c r="J50" s="101">
        <v>-5108.57</v>
      </c>
      <c r="K50" s="250">
        <f t="shared" si="0"/>
        <v>2639377.5</v>
      </c>
      <c r="L50" s="259"/>
    </row>
    <row r="51" spans="2:12" x14ac:dyDescent="0.25">
      <c r="B51" s="46">
        <f>SUBTOTAL(103,$C$10:C51)</f>
        <v>42</v>
      </c>
      <c r="C51" s="24" t="s">
        <v>14</v>
      </c>
      <c r="D51" s="226" t="s">
        <v>776</v>
      </c>
      <c r="E51" s="203" t="s">
        <v>1469</v>
      </c>
      <c r="F51" s="227" t="s">
        <v>1063</v>
      </c>
      <c r="G51" s="203" t="s">
        <v>435</v>
      </c>
      <c r="H51" s="239">
        <v>44245</v>
      </c>
      <c r="I51" s="249">
        <v>0</v>
      </c>
      <c r="J51" s="101">
        <v>-18304</v>
      </c>
      <c r="K51" s="250">
        <f t="shared" si="0"/>
        <v>2621073.5</v>
      </c>
      <c r="L51" s="259"/>
    </row>
    <row r="52" spans="2:12" x14ac:dyDescent="0.25">
      <c r="B52" s="46">
        <f>SUBTOTAL(103,$C$10:C52)</f>
        <v>43</v>
      </c>
      <c r="C52" s="24" t="s">
        <v>14</v>
      </c>
      <c r="D52" s="226" t="s">
        <v>776</v>
      </c>
      <c r="E52" s="203" t="s">
        <v>1469</v>
      </c>
      <c r="F52" s="227" t="s">
        <v>1050</v>
      </c>
      <c r="G52" s="203" t="s">
        <v>442</v>
      </c>
      <c r="H52" s="239">
        <v>44245</v>
      </c>
      <c r="I52" s="249">
        <v>0</v>
      </c>
      <c r="J52" s="101">
        <v>-403.5</v>
      </c>
      <c r="K52" s="250">
        <f t="shared" si="0"/>
        <v>2620670</v>
      </c>
      <c r="L52" s="259"/>
    </row>
    <row r="53" spans="2:12" x14ac:dyDescent="0.25">
      <c r="B53" s="46">
        <f>SUBTOTAL(103,$C$10:C53)</f>
        <v>44</v>
      </c>
      <c r="C53" s="24" t="s">
        <v>38</v>
      </c>
      <c r="D53" s="226" t="s">
        <v>776</v>
      </c>
      <c r="E53" s="203" t="s">
        <v>1469</v>
      </c>
      <c r="F53" s="227" t="s">
        <v>1062</v>
      </c>
      <c r="G53" s="203" t="s">
        <v>966</v>
      </c>
      <c r="H53" s="239">
        <v>44245</v>
      </c>
      <c r="I53" s="249">
        <v>0</v>
      </c>
      <c r="J53" s="101">
        <f>-8750-21470</f>
        <v>-30220</v>
      </c>
      <c r="K53" s="250">
        <f>I53+K52+J53</f>
        <v>2590450</v>
      </c>
      <c r="L53" s="259"/>
    </row>
    <row r="54" spans="2:12" x14ac:dyDescent="0.25">
      <c r="B54" s="46">
        <f>SUBTOTAL(103,$C$10:C54)</f>
        <v>45</v>
      </c>
      <c r="C54" s="24" t="s">
        <v>38</v>
      </c>
      <c r="D54" s="226" t="s">
        <v>776</v>
      </c>
      <c r="E54" s="203" t="s">
        <v>1469</v>
      </c>
      <c r="F54" s="227" t="s">
        <v>1050</v>
      </c>
      <c r="G54" s="203" t="s">
        <v>442</v>
      </c>
      <c r="H54" s="239">
        <v>44245</v>
      </c>
      <c r="I54" s="249">
        <v>0</v>
      </c>
      <c r="J54" s="101">
        <f>-14782.5-1936-3061.5</f>
        <v>-19780</v>
      </c>
      <c r="K54" s="250">
        <f t="shared" si="0"/>
        <v>2570670</v>
      </c>
      <c r="L54" s="259"/>
    </row>
    <row r="55" spans="2:12" x14ac:dyDescent="0.25">
      <c r="B55" s="46">
        <f>SUBTOTAL(103,$C$10:C55)</f>
        <v>46</v>
      </c>
      <c r="C55" s="24" t="s">
        <v>16</v>
      </c>
      <c r="D55" s="226" t="s">
        <v>776</v>
      </c>
      <c r="E55" s="203" t="s">
        <v>1469</v>
      </c>
      <c r="F55" s="227"/>
      <c r="G55" s="223"/>
      <c r="H55" s="239">
        <v>44245</v>
      </c>
      <c r="I55" s="249">
        <v>0</v>
      </c>
      <c r="J55" s="101">
        <v>-331521.81</v>
      </c>
      <c r="K55" s="250">
        <f t="shared" si="0"/>
        <v>2239148.19</v>
      </c>
      <c r="L55" s="259"/>
    </row>
    <row r="56" spans="2:12" x14ac:dyDescent="0.25">
      <c r="B56" s="46">
        <f>SUBTOTAL(103,$C$10:C56)</f>
        <v>47</v>
      </c>
      <c r="C56" s="24" t="s">
        <v>16</v>
      </c>
      <c r="D56" s="226" t="s">
        <v>776</v>
      </c>
      <c r="E56" s="203" t="s">
        <v>1469</v>
      </c>
      <c r="F56" s="227" t="s">
        <v>1055</v>
      </c>
      <c r="G56" s="203" t="s">
        <v>436</v>
      </c>
      <c r="H56" s="239">
        <v>44245</v>
      </c>
      <c r="I56" s="249">
        <v>0</v>
      </c>
      <c r="J56" s="101">
        <v>-132408.19</v>
      </c>
      <c r="K56" s="250">
        <f t="shared" si="0"/>
        <v>2106740</v>
      </c>
      <c r="L56" s="259"/>
    </row>
    <row r="57" spans="2:12" x14ac:dyDescent="0.25">
      <c r="B57" s="46">
        <f>SUBTOTAL(103,$C$10:C57)</f>
        <v>48</v>
      </c>
      <c r="C57" s="24" t="s">
        <v>16</v>
      </c>
      <c r="D57" s="226" t="s">
        <v>776</v>
      </c>
      <c r="E57" s="203" t="s">
        <v>1469</v>
      </c>
      <c r="F57" s="227" t="s">
        <v>1061</v>
      </c>
      <c r="G57" s="203" t="s">
        <v>1060</v>
      </c>
      <c r="H57" s="239">
        <v>44245</v>
      </c>
      <c r="I57" s="249">
        <v>0</v>
      </c>
      <c r="J57" s="101">
        <v>-36070</v>
      </c>
      <c r="K57" s="250">
        <f t="shared" si="0"/>
        <v>2070670</v>
      </c>
      <c r="L57" s="259"/>
    </row>
    <row r="58" spans="2:12" x14ac:dyDescent="0.25">
      <c r="B58" s="46">
        <f>SUBTOTAL(103,$C$10:C58)</f>
        <v>49</v>
      </c>
      <c r="C58" s="24" t="s">
        <v>770</v>
      </c>
      <c r="D58" s="226" t="s">
        <v>607</v>
      </c>
      <c r="E58" s="203" t="s">
        <v>1467</v>
      </c>
      <c r="F58" s="227"/>
      <c r="G58" s="223"/>
      <c r="H58" s="239">
        <v>44246</v>
      </c>
      <c r="I58" s="249">
        <v>0</v>
      </c>
      <c r="J58" s="101">
        <v>-8000</v>
      </c>
      <c r="K58" s="250">
        <f t="shared" si="0"/>
        <v>2062670</v>
      </c>
      <c r="L58" s="259"/>
    </row>
    <row r="59" spans="2:12" x14ac:dyDescent="0.25">
      <c r="B59" s="46">
        <f>SUBTOTAL(103,$C$10:C59)</f>
        <v>50</v>
      </c>
      <c r="C59" s="24" t="s">
        <v>15</v>
      </c>
      <c r="D59" s="226" t="s">
        <v>776</v>
      </c>
      <c r="E59" s="203" t="s">
        <v>1469</v>
      </c>
      <c r="F59" s="227" t="s">
        <v>1058</v>
      </c>
      <c r="G59" s="203" t="s">
        <v>426</v>
      </c>
      <c r="H59" s="239">
        <v>44252</v>
      </c>
      <c r="I59" s="249">
        <v>0</v>
      </c>
      <c r="J59" s="101">
        <v>-50000</v>
      </c>
      <c r="K59" s="250">
        <f t="shared" si="0"/>
        <v>2012670</v>
      </c>
      <c r="L59" s="259"/>
    </row>
    <row r="60" spans="2:12" x14ac:dyDescent="0.25">
      <c r="B60" s="46">
        <f>SUBTOTAL(103,$C$10:C60)</f>
        <v>51</v>
      </c>
      <c r="C60" s="24" t="s">
        <v>24</v>
      </c>
      <c r="D60" s="226" t="s">
        <v>850</v>
      </c>
      <c r="E60" s="231" t="s">
        <v>1475</v>
      </c>
      <c r="F60" s="300" t="s">
        <v>24</v>
      </c>
      <c r="G60" s="231" t="s">
        <v>24</v>
      </c>
      <c r="H60" s="239">
        <v>44258</v>
      </c>
      <c r="I60" s="249">
        <v>0</v>
      </c>
      <c r="J60" s="101">
        <v>-500000</v>
      </c>
      <c r="K60" s="250">
        <f t="shared" si="0"/>
        <v>1512670</v>
      </c>
      <c r="L60" s="259"/>
    </row>
    <row r="61" spans="2:12" x14ac:dyDescent="0.25">
      <c r="B61" s="46">
        <f>SUBTOTAL(103,$C$10:C61)</f>
        <v>52</v>
      </c>
      <c r="C61" s="24" t="s">
        <v>780</v>
      </c>
      <c r="D61" s="226" t="s">
        <v>776</v>
      </c>
      <c r="E61" s="203" t="s">
        <v>1469</v>
      </c>
      <c r="F61" s="227" t="s">
        <v>1054</v>
      </c>
      <c r="G61" s="203" t="s">
        <v>448</v>
      </c>
      <c r="H61" s="239">
        <v>44258</v>
      </c>
      <c r="I61" s="249">
        <v>0</v>
      </c>
      <c r="J61" s="101">
        <v>-207000</v>
      </c>
      <c r="K61" s="250">
        <f t="shared" si="0"/>
        <v>1305670</v>
      </c>
      <c r="L61" s="259"/>
    </row>
    <row r="62" spans="2:12" x14ac:dyDescent="0.25">
      <c r="B62" s="46">
        <f>SUBTOTAL(103,$C$10:C62)</f>
        <v>53</v>
      </c>
      <c r="C62" s="24" t="s">
        <v>778</v>
      </c>
      <c r="D62" s="226" t="s">
        <v>851</v>
      </c>
      <c r="E62" s="203" t="s">
        <v>1467</v>
      </c>
      <c r="F62" s="227" t="s">
        <v>1059</v>
      </c>
      <c r="G62" s="203" t="s">
        <v>449</v>
      </c>
      <c r="H62" s="239">
        <v>44260</v>
      </c>
      <c r="I62" s="249">
        <v>0</v>
      </c>
      <c r="J62" s="101">
        <v>-700000</v>
      </c>
      <c r="K62" s="250">
        <f t="shared" si="0"/>
        <v>605670</v>
      </c>
      <c r="L62" s="259"/>
    </row>
    <row r="63" spans="2:12" x14ac:dyDescent="0.25">
      <c r="B63" s="46">
        <f>SUBTOTAL(103,$C$10:C63)</f>
        <v>54</v>
      </c>
      <c r="C63" s="24" t="s">
        <v>781</v>
      </c>
      <c r="D63" s="226" t="s">
        <v>774</v>
      </c>
      <c r="E63" s="203" t="s">
        <v>1467</v>
      </c>
      <c r="F63" s="212" t="s">
        <v>588</v>
      </c>
      <c r="G63" s="209" t="s">
        <v>589</v>
      </c>
      <c r="H63" s="239">
        <v>44260</v>
      </c>
      <c r="I63" s="249">
        <v>0</v>
      </c>
      <c r="J63" s="101">
        <v>-15000</v>
      </c>
      <c r="K63" s="250">
        <f t="shared" si="0"/>
        <v>590670</v>
      </c>
      <c r="L63" s="259"/>
    </row>
    <row r="64" spans="2:12" x14ac:dyDescent="0.25">
      <c r="B64" s="46">
        <f>SUBTOTAL(103,$C$10:C64)</f>
        <v>55</v>
      </c>
      <c r="C64" s="24" t="s">
        <v>782</v>
      </c>
      <c r="D64" s="228" t="s">
        <v>852</v>
      </c>
      <c r="E64" s="231" t="s">
        <v>1470</v>
      </c>
      <c r="F64" s="300" t="s">
        <v>24</v>
      </c>
      <c r="G64" s="231" t="s">
        <v>24</v>
      </c>
      <c r="H64" s="239">
        <v>44265</v>
      </c>
      <c r="I64" s="249">
        <v>0</v>
      </c>
      <c r="J64" s="101">
        <v>-130000</v>
      </c>
      <c r="K64" s="250">
        <f t="shared" si="0"/>
        <v>460670</v>
      </c>
      <c r="L64" s="259"/>
    </row>
    <row r="65" spans="2:12" x14ac:dyDescent="0.25">
      <c r="B65" s="46">
        <f>SUBTOTAL(103,$C$10:C65)</f>
        <v>56</v>
      </c>
      <c r="C65" s="24" t="s">
        <v>46</v>
      </c>
      <c r="D65" s="226" t="s">
        <v>766</v>
      </c>
      <c r="E65" s="203" t="s">
        <v>6</v>
      </c>
      <c r="F65" s="227" t="s">
        <v>1053</v>
      </c>
      <c r="G65" s="203" t="s">
        <v>46</v>
      </c>
      <c r="H65" s="239">
        <v>44271</v>
      </c>
      <c r="I65" s="249">
        <v>1000000</v>
      </c>
      <c r="J65" s="101">
        <v>0</v>
      </c>
      <c r="K65" s="250">
        <f t="shared" si="0"/>
        <v>1460670</v>
      </c>
      <c r="L65" s="259"/>
    </row>
    <row r="66" spans="2:12" x14ac:dyDescent="0.25">
      <c r="B66" s="46">
        <f>SUBTOTAL(103,$C$10:C66)</f>
        <v>57</v>
      </c>
      <c r="C66" s="24" t="s">
        <v>24</v>
      </c>
      <c r="D66" s="226" t="s">
        <v>853</v>
      </c>
      <c r="E66" s="231" t="s">
        <v>1475</v>
      </c>
      <c r="F66" s="300" t="s">
        <v>24</v>
      </c>
      <c r="G66" s="231" t="s">
        <v>24</v>
      </c>
      <c r="H66" s="239">
        <v>44272</v>
      </c>
      <c r="I66" s="249">
        <v>0</v>
      </c>
      <c r="J66" s="101">
        <v>-65000</v>
      </c>
      <c r="K66" s="250">
        <f t="shared" si="0"/>
        <v>1395670</v>
      </c>
      <c r="L66" s="259"/>
    </row>
    <row r="67" spans="2:12" x14ac:dyDescent="0.25">
      <c r="B67" s="46">
        <f>SUBTOTAL(103,$C$10:C67)</f>
        <v>58</v>
      </c>
      <c r="C67" s="24" t="s">
        <v>743</v>
      </c>
      <c r="D67" s="226" t="s">
        <v>854</v>
      </c>
      <c r="E67" s="203" t="s">
        <v>1467</v>
      </c>
      <c r="F67" s="227"/>
      <c r="G67" s="223"/>
      <c r="H67" s="239">
        <v>44272</v>
      </c>
      <c r="I67" s="249">
        <v>0</v>
      </c>
      <c r="J67" s="101">
        <v>-712000</v>
      </c>
      <c r="K67" s="250">
        <f t="shared" si="0"/>
        <v>683670</v>
      </c>
      <c r="L67" s="259"/>
    </row>
    <row r="68" spans="2:12" x14ac:dyDescent="0.25">
      <c r="B68" s="46">
        <f>SUBTOTAL(103,$C$10:C68)</f>
        <v>59</v>
      </c>
      <c r="C68" s="24" t="s">
        <v>193</v>
      </c>
      <c r="D68" s="226" t="s">
        <v>855</v>
      </c>
      <c r="E68" s="203" t="s">
        <v>6</v>
      </c>
      <c r="F68" s="227"/>
      <c r="G68" s="223"/>
      <c r="H68" s="239">
        <v>44277</v>
      </c>
      <c r="I68" s="249">
        <v>45000</v>
      </c>
      <c r="J68" s="101">
        <v>0</v>
      </c>
      <c r="K68" s="250">
        <f t="shared" si="0"/>
        <v>728670</v>
      </c>
      <c r="L68" s="259"/>
    </row>
    <row r="69" spans="2:12" x14ac:dyDescent="0.25">
      <c r="B69" s="46">
        <f>SUBTOTAL(103,$C$10:C69)</f>
        <v>60</v>
      </c>
      <c r="C69" s="24" t="s">
        <v>784</v>
      </c>
      <c r="D69" s="226" t="s">
        <v>856</v>
      </c>
      <c r="E69" s="203" t="s">
        <v>1467</v>
      </c>
      <c r="F69" s="227" t="s">
        <v>1059</v>
      </c>
      <c r="G69" s="203" t="s">
        <v>449</v>
      </c>
      <c r="H69" s="239">
        <v>44279</v>
      </c>
      <c r="I69" s="249">
        <v>0</v>
      </c>
      <c r="J69" s="101">
        <v>-70000</v>
      </c>
      <c r="K69" s="250">
        <f t="shared" si="0"/>
        <v>658670</v>
      </c>
      <c r="L69" s="259"/>
    </row>
    <row r="70" spans="2:12" x14ac:dyDescent="0.25">
      <c r="B70" s="46">
        <f>SUBTOTAL(103,$C$10:C70)</f>
        <v>61</v>
      </c>
      <c r="C70" s="24" t="s">
        <v>14</v>
      </c>
      <c r="D70" s="226" t="s">
        <v>776</v>
      </c>
      <c r="E70" s="203" t="s">
        <v>1469</v>
      </c>
      <c r="F70" s="227"/>
      <c r="G70" s="203"/>
      <c r="H70" s="239">
        <v>44279</v>
      </c>
      <c r="I70" s="249">
        <v>0</v>
      </c>
      <c r="J70" s="101">
        <v>-50000</v>
      </c>
      <c r="K70" s="250">
        <f t="shared" si="0"/>
        <v>608670</v>
      </c>
      <c r="L70" s="259"/>
    </row>
    <row r="71" spans="2:12" x14ac:dyDescent="0.25">
      <c r="B71" s="46">
        <f>SUBTOTAL(103,$C$10:C71)</f>
        <v>62</v>
      </c>
      <c r="C71" s="24" t="s">
        <v>24</v>
      </c>
      <c r="D71" s="226" t="s">
        <v>857</v>
      </c>
      <c r="E71" s="231" t="s">
        <v>1475</v>
      </c>
      <c r="F71" s="300" t="s">
        <v>24</v>
      </c>
      <c r="G71" s="231" t="s">
        <v>24</v>
      </c>
      <c r="H71" s="239">
        <v>44279</v>
      </c>
      <c r="I71" s="249">
        <v>0</v>
      </c>
      <c r="J71" s="101">
        <v>-5000</v>
      </c>
      <c r="K71" s="250">
        <f t="shared" si="0"/>
        <v>603670</v>
      </c>
      <c r="L71" s="259"/>
    </row>
    <row r="72" spans="2:12" x14ac:dyDescent="0.25">
      <c r="B72" s="46">
        <f>SUBTOTAL(103,$C$10:C72)</f>
        <v>63</v>
      </c>
      <c r="C72" s="24" t="s">
        <v>781</v>
      </c>
      <c r="D72" s="226" t="s">
        <v>774</v>
      </c>
      <c r="E72" s="203" t="s">
        <v>1467</v>
      </c>
      <c r="F72" s="212" t="s">
        <v>588</v>
      </c>
      <c r="G72" s="209" t="s">
        <v>589</v>
      </c>
      <c r="H72" s="239">
        <v>44286</v>
      </c>
      <c r="I72" s="249">
        <v>0</v>
      </c>
      <c r="J72" s="101">
        <v>-15000</v>
      </c>
      <c r="K72" s="250">
        <f t="shared" si="0"/>
        <v>588670</v>
      </c>
      <c r="L72" s="259"/>
    </row>
    <row r="73" spans="2:12" x14ac:dyDescent="0.25">
      <c r="B73" s="46">
        <f>SUBTOTAL(103,$C$10:C73)</f>
        <v>64</v>
      </c>
      <c r="C73" s="24" t="s">
        <v>785</v>
      </c>
      <c r="D73" s="226" t="s">
        <v>858</v>
      </c>
      <c r="E73" s="203" t="s">
        <v>1467</v>
      </c>
      <c r="F73" s="227" t="s">
        <v>582</v>
      </c>
      <c r="G73" s="203" t="s">
        <v>425</v>
      </c>
      <c r="H73" s="239">
        <v>44300</v>
      </c>
      <c r="I73" s="249">
        <v>0</v>
      </c>
      <c r="J73" s="101">
        <v>-68200</v>
      </c>
      <c r="K73" s="250">
        <f t="shared" si="0"/>
        <v>520470</v>
      </c>
      <c r="L73" s="259"/>
    </row>
    <row r="74" spans="2:12" x14ac:dyDescent="0.25">
      <c r="B74" s="46">
        <f>SUBTOTAL(103,$C$10:C74)</f>
        <v>65</v>
      </c>
      <c r="C74" s="24" t="s">
        <v>46</v>
      </c>
      <c r="D74" s="226" t="s">
        <v>766</v>
      </c>
      <c r="E74" s="203" t="s">
        <v>6</v>
      </c>
      <c r="F74" s="227" t="s">
        <v>1053</v>
      </c>
      <c r="G74" s="203" t="s">
        <v>46</v>
      </c>
      <c r="H74" s="239">
        <v>44301</v>
      </c>
      <c r="I74" s="249">
        <v>1000000</v>
      </c>
      <c r="J74" s="101">
        <v>0</v>
      </c>
      <c r="K74" s="250">
        <f t="shared" si="0"/>
        <v>1520470</v>
      </c>
      <c r="L74" s="259"/>
    </row>
    <row r="75" spans="2:12" x14ac:dyDescent="0.25">
      <c r="B75" s="46">
        <f>SUBTOTAL(103,$C$10:C75)</f>
        <v>66</v>
      </c>
      <c r="C75" s="24" t="s">
        <v>743</v>
      </c>
      <c r="D75" s="226" t="s">
        <v>858</v>
      </c>
      <c r="E75" s="203" t="s">
        <v>1467</v>
      </c>
      <c r="F75" s="227"/>
      <c r="G75" s="223"/>
      <c r="H75" s="239">
        <v>44302</v>
      </c>
      <c r="I75" s="249">
        <v>0</v>
      </c>
      <c r="J75" s="101">
        <v>-359000</v>
      </c>
      <c r="K75" s="250">
        <f t="shared" si="0"/>
        <v>1161470</v>
      </c>
      <c r="L75" s="259"/>
    </row>
    <row r="76" spans="2:12" x14ac:dyDescent="0.25">
      <c r="B76" s="46">
        <f>SUBTOTAL(103,$C$10:C76)</f>
        <v>67</v>
      </c>
      <c r="C76" s="24" t="s">
        <v>16</v>
      </c>
      <c r="D76" s="226" t="s">
        <v>776</v>
      </c>
      <c r="E76" s="203" t="s">
        <v>1469</v>
      </c>
      <c r="F76" s="227"/>
      <c r="G76" s="223"/>
      <c r="H76" s="239">
        <v>44302</v>
      </c>
      <c r="I76" s="249">
        <v>0</v>
      </c>
      <c r="J76" s="101">
        <v>-200000</v>
      </c>
      <c r="K76" s="250">
        <f t="shared" si="0"/>
        <v>961470</v>
      </c>
      <c r="L76" s="259"/>
    </row>
    <row r="77" spans="2:12" x14ac:dyDescent="0.25">
      <c r="B77" s="46">
        <f>SUBTOTAL(103,$C$10:C77)</f>
        <v>68</v>
      </c>
      <c r="C77" s="24" t="s">
        <v>597</v>
      </c>
      <c r="D77" s="226" t="s">
        <v>858</v>
      </c>
      <c r="E77" s="203" t="s">
        <v>1467</v>
      </c>
      <c r="F77" s="227"/>
      <c r="G77" s="223"/>
      <c r="H77" s="239">
        <v>44305</v>
      </c>
      <c r="I77" s="249">
        <v>0</v>
      </c>
      <c r="J77" s="101">
        <v>-53000</v>
      </c>
      <c r="K77" s="250">
        <f t="shared" ref="K77:K140" si="1">I77+K76+J77</f>
        <v>908470</v>
      </c>
      <c r="L77" s="259"/>
    </row>
    <row r="78" spans="2:12" x14ac:dyDescent="0.25">
      <c r="B78" s="46">
        <f>SUBTOTAL(103,$C$10:C78)</f>
        <v>69</v>
      </c>
      <c r="C78" s="24" t="s">
        <v>24</v>
      </c>
      <c r="D78" s="226" t="s">
        <v>859</v>
      </c>
      <c r="E78" s="231" t="s">
        <v>1475</v>
      </c>
      <c r="F78" s="300" t="s">
        <v>24</v>
      </c>
      <c r="G78" s="231" t="s">
        <v>24</v>
      </c>
      <c r="H78" s="239">
        <v>44305</v>
      </c>
      <c r="I78" s="249">
        <v>0</v>
      </c>
      <c r="J78" s="101">
        <v>-6700</v>
      </c>
      <c r="K78" s="250">
        <f t="shared" si="1"/>
        <v>901770</v>
      </c>
      <c r="L78" s="259"/>
    </row>
    <row r="79" spans="2:12" x14ac:dyDescent="0.25">
      <c r="B79" s="46">
        <f>SUBTOTAL(103,$C$10:C79)</f>
        <v>70</v>
      </c>
      <c r="C79" s="24" t="s">
        <v>791</v>
      </c>
      <c r="D79" s="226" t="s">
        <v>775</v>
      </c>
      <c r="E79" s="203" t="s">
        <v>1468</v>
      </c>
      <c r="F79" s="227" t="s">
        <v>1050</v>
      </c>
      <c r="G79" s="203" t="s">
        <v>442</v>
      </c>
      <c r="H79" s="239">
        <v>44307</v>
      </c>
      <c r="I79" s="249">
        <v>0</v>
      </c>
      <c r="J79" s="101">
        <v>-50000</v>
      </c>
      <c r="K79" s="250">
        <f t="shared" si="1"/>
        <v>851770</v>
      </c>
      <c r="L79" s="259"/>
    </row>
    <row r="80" spans="2:12" x14ac:dyDescent="0.25">
      <c r="B80" s="46">
        <f>SUBTOTAL(103,$C$10:C80)</f>
        <v>71</v>
      </c>
      <c r="C80" s="24" t="s">
        <v>24</v>
      </c>
      <c r="D80" s="226" t="s">
        <v>860</v>
      </c>
      <c r="E80" s="231" t="s">
        <v>1475</v>
      </c>
      <c r="F80" s="300" t="s">
        <v>24</v>
      </c>
      <c r="G80" s="231" t="s">
        <v>24</v>
      </c>
      <c r="H80" s="239">
        <v>44309</v>
      </c>
      <c r="I80" s="249">
        <v>0</v>
      </c>
      <c r="J80" s="101">
        <v>-1500</v>
      </c>
      <c r="K80" s="250">
        <f t="shared" si="1"/>
        <v>850270</v>
      </c>
      <c r="L80" s="259"/>
    </row>
    <row r="81" spans="2:12" x14ac:dyDescent="0.25">
      <c r="B81" s="46">
        <f>SUBTOTAL(103,$C$10:C81)</f>
        <v>72</v>
      </c>
      <c r="C81" s="24" t="s">
        <v>14</v>
      </c>
      <c r="D81" s="226" t="s">
        <v>776</v>
      </c>
      <c r="E81" s="203" t="s">
        <v>1469</v>
      </c>
      <c r="F81" s="227" t="s">
        <v>1052</v>
      </c>
      <c r="G81" s="203" t="s">
        <v>440</v>
      </c>
      <c r="H81" s="239">
        <v>44313</v>
      </c>
      <c r="I81" s="249">
        <v>0</v>
      </c>
      <c r="J81" s="101">
        <v>-10000</v>
      </c>
      <c r="K81" s="250">
        <f t="shared" si="1"/>
        <v>840270</v>
      </c>
      <c r="L81" s="259"/>
    </row>
    <row r="82" spans="2:12" x14ac:dyDescent="0.25">
      <c r="B82" s="46">
        <f>SUBTOTAL(103,$C$10:C82)</f>
        <v>73</v>
      </c>
      <c r="C82" s="24" t="s">
        <v>786</v>
      </c>
      <c r="D82" s="226" t="s">
        <v>861</v>
      </c>
      <c r="E82" s="203" t="s">
        <v>1476</v>
      </c>
      <c r="F82" s="227" t="s">
        <v>1052</v>
      </c>
      <c r="G82" s="203" t="s">
        <v>440</v>
      </c>
      <c r="H82" s="239">
        <v>44316</v>
      </c>
      <c r="I82" s="249">
        <v>0</v>
      </c>
      <c r="J82" s="101">
        <v>-10000</v>
      </c>
      <c r="K82" s="250">
        <f t="shared" si="1"/>
        <v>830270</v>
      </c>
      <c r="L82" s="259"/>
    </row>
    <row r="83" spans="2:12" x14ac:dyDescent="0.25">
      <c r="B83" s="46">
        <f>SUBTOTAL(103,$C$10:C83)</f>
        <v>74</v>
      </c>
      <c r="C83" s="24" t="s">
        <v>38</v>
      </c>
      <c r="D83" s="226" t="s">
        <v>776</v>
      </c>
      <c r="E83" s="203" t="s">
        <v>1469</v>
      </c>
      <c r="F83" s="227" t="s">
        <v>1050</v>
      </c>
      <c r="G83" s="203" t="s">
        <v>442</v>
      </c>
      <c r="H83" s="239">
        <v>44321</v>
      </c>
      <c r="I83" s="249">
        <v>0</v>
      </c>
      <c r="J83" s="101">
        <v>-3360</v>
      </c>
      <c r="K83" s="250">
        <f t="shared" si="1"/>
        <v>826910</v>
      </c>
      <c r="L83" s="259"/>
    </row>
    <row r="84" spans="2:12" x14ac:dyDescent="0.25">
      <c r="B84" s="46">
        <f>SUBTOTAL(103,$C$10:C84)</f>
        <v>75</v>
      </c>
      <c r="C84" s="24" t="s">
        <v>38</v>
      </c>
      <c r="D84" s="226" t="s">
        <v>776</v>
      </c>
      <c r="E84" s="203" t="s">
        <v>1469</v>
      </c>
      <c r="F84" s="227" t="s">
        <v>1053</v>
      </c>
      <c r="G84" s="203" t="s">
        <v>46</v>
      </c>
      <c r="H84" s="239">
        <v>44321</v>
      </c>
      <c r="I84" s="249">
        <v>0</v>
      </c>
      <c r="J84" s="101">
        <f>-6100-5040</f>
        <v>-11140</v>
      </c>
      <c r="K84" s="250">
        <f t="shared" si="1"/>
        <v>815770</v>
      </c>
      <c r="L84" s="259"/>
    </row>
    <row r="85" spans="2:12" x14ac:dyDescent="0.25">
      <c r="B85" s="46">
        <f>SUBTOTAL(103,$C$10:C85)</f>
        <v>76</v>
      </c>
      <c r="C85" s="24" t="s">
        <v>787</v>
      </c>
      <c r="D85" s="226" t="s">
        <v>862</v>
      </c>
      <c r="E85" s="203" t="s">
        <v>1476</v>
      </c>
      <c r="F85" s="227" t="s">
        <v>1052</v>
      </c>
      <c r="G85" s="203" t="s">
        <v>440</v>
      </c>
      <c r="H85" s="239">
        <v>44323</v>
      </c>
      <c r="I85" s="249">
        <v>0</v>
      </c>
      <c r="J85" s="101">
        <v>-8500</v>
      </c>
      <c r="K85" s="250">
        <f t="shared" si="1"/>
        <v>807270</v>
      </c>
      <c r="L85" s="259"/>
    </row>
    <row r="86" spans="2:12" x14ac:dyDescent="0.25">
      <c r="B86" s="46">
        <f>SUBTOTAL(103,$C$10:C86)</f>
        <v>77</v>
      </c>
      <c r="C86" s="24" t="s">
        <v>14</v>
      </c>
      <c r="D86" s="226" t="s">
        <v>776</v>
      </c>
      <c r="E86" s="203" t="s">
        <v>1469</v>
      </c>
      <c r="F86" s="227"/>
      <c r="G86" s="203"/>
      <c r="H86" s="239">
        <v>44329</v>
      </c>
      <c r="I86" s="249">
        <v>0</v>
      </c>
      <c r="J86" s="101">
        <v>-25470.5</v>
      </c>
      <c r="K86" s="250">
        <f t="shared" si="1"/>
        <v>781799.5</v>
      </c>
      <c r="L86" s="259"/>
    </row>
    <row r="87" spans="2:12" x14ac:dyDescent="0.25">
      <c r="B87" s="46">
        <f>SUBTOTAL(103,$C$10:C87)</f>
        <v>78</v>
      </c>
      <c r="C87" s="24" t="s">
        <v>14</v>
      </c>
      <c r="D87" s="226" t="s">
        <v>776</v>
      </c>
      <c r="E87" s="203" t="s">
        <v>1469</v>
      </c>
      <c r="F87" s="227" t="s">
        <v>1052</v>
      </c>
      <c r="G87" s="203" t="s">
        <v>440</v>
      </c>
      <c r="H87" s="239">
        <v>44329</v>
      </c>
      <c r="I87" s="249">
        <v>0</v>
      </c>
      <c r="J87" s="101">
        <f>-5670-10345.32-8514.18</f>
        <v>-24529.5</v>
      </c>
      <c r="K87" s="250">
        <f t="shared" si="1"/>
        <v>757270</v>
      </c>
      <c r="L87" s="259"/>
    </row>
    <row r="88" spans="2:12" x14ac:dyDescent="0.25">
      <c r="B88" s="46">
        <f>SUBTOTAL(103,$C$10:C88)</f>
        <v>79</v>
      </c>
      <c r="C88" s="24" t="s">
        <v>788</v>
      </c>
      <c r="D88" s="226" t="s">
        <v>863</v>
      </c>
      <c r="E88" s="203" t="s">
        <v>1470</v>
      </c>
      <c r="F88" s="227" t="s">
        <v>1058</v>
      </c>
      <c r="G88" s="203" t="s">
        <v>426</v>
      </c>
      <c r="H88" s="239">
        <v>44330</v>
      </c>
      <c r="I88" s="249">
        <v>0</v>
      </c>
      <c r="J88" s="101">
        <v>-4000</v>
      </c>
      <c r="K88" s="250">
        <f t="shared" si="1"/>
        <v>753270</v>
      </c>
      <c r="L88" s="259"/>
    </row>
    <row r="89" spans="2:12" x14ac:dyDescent="0.25">
      <c r="B89" s="46">
        <f>SUBTOTAL(103,$C$10:C89)</f>
        <v>80</v>
      </c>
      <c r="C89" s="24" t="s">
        <v>24</v>
      </c>
      <c r="D89" s="226" t="s">
        <v>864</v>
      </c>
      <c r="E89" s="231" t="s">
        <v>1475</v>
      </c>
      <c r="F89" s="300" t="s">
        <v>24</v>
      </c>
      <c r="G89" s="231" t="s">
        <v>24</v>
      </c>
      <c r="H89" s="239">
        <v>44330</v>
      </c>
      <c r="I89" s="249">
        <v>0</v>
      </c>
      <c r="J89" s="101">
        <v>-800</v>
      </c>
      <c r="K89" s="250">
        <f t="shared" si="1"/>
        <v>752470</v>
      </c>
      <c r="L89" s="259"/>
    </row>
    <row r="90" spans="2:12" x14ac:dyDescent="0.25">
      <c r="B90" s="46">
        <f>SUBTOTAL(103,$C$10:C90)</f>
        <v>81</v>
      </c>
      <c r="C90" s="24" t="s">
        <v>24</v>
      </c>
      <c r="D90" s="226" t="s">
        <v>865</v>
      </c>
      <c r="E90" s="231" t="s">
        <v>1475</v>
      </c>
      <c r="F90" s="300" t="s">
        <v>24</v>
      </c>
      <c r="G90" s="231" t="s">
        <v>24</v>
      </c>
      <c r="H90" s="239">
        <v>44330</v>
      </c>
      <c r="I90" s="249">
        <v>0</v>
      </c>
      <c r="J90" s="101">
        <v>-3800</v>
      </c>
      <c r="K90" s="250">
        <f t="shared" si="1"/>
        <v>748670</v>
      </c>
      <c r="L90" s="259"/>
    </row>
    <row r="91" spans="2:12" x14ac:dyDescent="0.25">
      <c r="B91" s="46">
        <f>SUBTOTAL(103,$C$10:C91)</f>
        <v>82</v>
      </c>
      <c r="C91" s="24" t="s">
        <v>24</v>
      </c>
      <c r="D91" s="226" t="s">
        <v>846</v>
      </c>
      <c r="E91" s="203" t="s">
        <v>6</v>
      </c>
      <c r="F91" s="300" t="s">
        <v>24</v>
      </c>
      <c r="G91" s="231" t="s">
        <v>24</v>
      </c>
      <c r="H91" s="239">
        <v>44333</v>
      </c>
      <c r="I91" s="249">
        <v>100000</v>
      </c>
      <c r="J91" s="101">
        <v>0</v>
      </c>
      <c r="K91" s="250">
        <f t="shared" si="1"/>
        <v>848670</v>
      </c>
      <c r="L91" s="259"/>
    </row>
    <row r="92" spans="2:12" x14ac:dyDescent="0.25">
      <c r="B92" s="46">
        <f>SUBTOTAL(103,$C$10:C92)</f>
        <v>83</v>
      </c>
      <c r="C92" s="24" t="s">
        <v>967</v>
      </c>
      <c r="D92" s="226" t="s">
        <v>968</v>
      </c>
      <c r="E92" s="203" t="s">
        <v>1467</v>
      </c>
      <c r="F92" s="227"/>
      <c r="G92" s="223"/>
      <c r="H92" s="239">
        <v>44333</v>
      </c>
      <c r="I92" s="249">
        <v>0</v>
      </c>
      <c r="J92" s="101">
        <v>-900</v>
      </c>
      <c r="K92" s="250">
        <f t="shared" si="1"/>
        <v>847770</v>
      </c>
      <c r="L92" s="259"/>
    </row>
    <row r="93" spans="2:12" x14ac:dyDescent="0.25">
      <c r="B93" s="46">
        <f>SUBTOTAL(103,$C$10:C93)</f>
        <v>84</v>
      </c>
      <c r="C93" s="24" t="s">
        <v>743</v>
      </c>
      <c r="D93" s="226" t="s">
        <v>866</v>
      </c>
      <c r="E93" s="203" t="s">
        <v>1467</v>
      </c>
      <c r="F93" s="227"/>
      <c r="G93" s="223"/>
      <c r="H93" s="239">
        <v>44333</v>
      </c>
      <c r="I93" s="249">
        <v>0</v>
      </c>
      <c r="J93" s="101">
        <v>-649500</v>
      </c>
      <c r="K93" s="250">
        <f t="shared" si="1"/>
        <v>198270</v>
      </c>
      <c r="L93" s="259"/>
    </row>
    <row r="94" spans="2:12" x14ac:dyDescent="0.25">
      <c r="B94" s="46">
        <f>SUBTOTAL(103,$C$10:C94)</f>
        <v>85</v>
      </c>
      <c r="C94" s="24" t="s">
        <v>433</v>
      </c>
      <c r="D94" s="226" t="s">
        <v>849</v>
      </c>
      <c r="E94" s="203" t="s">
        <v>6</v>
      </c>
      <c r="F94" s="227"/>
      <c r="G94" s="223"/>
      <c r="H94" s="239">
        <v>44334</v>
      </c>
      <c r="I94" s="249">
        <v>150000</v>
      </c>
      <c r="J94" s="101">
        <v>0</v>
      </c>
      <c r="K94" s="250">
        <f t="shared" si="1"/>
        <v>348270</v>
      </c>
      <c r="L94" s="259"/>
    </row>
    <row r="95" spans="2:12" x14ac:dyDescent="0.25">
      <c r="B95" s="46">
        <f>SUBTOTAL(103,$C$10:C95)</f>
        <v>86</v>
      </c>
      <c r="C95" s="24" t="s">
        <v>14</v>
      </c>
      <c r="D95" s="226" t="s">
        <v>776</v>
      </c>
      <c r="E95" s="203" t="s">
        <v>1469</v>
      </c>
      <c r="F95" s="227"/>
      <c r="G95" s="223"/>
      <c r="H95" s="239">
        <v>44334</v>
      </c>
      <c r="I95" s="249">
        <v>0</v>
      </c>
      <c r="J95" s="101">
        <v>-50000</v>
      </c>
      <c r="K95" s="250">
        <f t="shared" si="1"/>
        <v>298270</v>
      </c>
      <c r="L95" s="259"/>
    </row>
    <row r="96" spans="2:12" x14ac:dyDescent="0.25">
      <c r="B96" s="46">
        <f>SUBTOTAL(103,$C$10:C96)</f>
        <v>87</v>
      </c>
      <c r="C96" s="24" t="s">
        <v>789</v>
      </c>
      <c r="D96" s="226" t="s">
        <v>867</v>
      </c>
      <c r="E96" s="203" t="s">
        <v>1470</v>
      </c>
      <c r="F96" s="227" t="s">
        <v>1054</v>
      </c>
      <c r="G96" s="203" t="s">
        <v>448</v>
      </c>
      <c r="H96" s="239">
        <v>44334</v>
      </c>
      <c r="I96" s="249">
        <v>0</v>
      </c>
      <c r="J96" s="101">
        <v>-70000</v>
      </c>
      <c r="K96" s="250">
        <f t="shared" si="1"/>
        <v>228270</v>
      </c>
      <c r="L96" s="259"/>
    </row>
    <row r="97" spans="2:12" x14ac:dyDescent="0.25">
      <c r="B97" s="46">
        <f>SUBTOTAL(103,$C$10:C97)</f>
        <v>88</v>
      </c>
      <c r="C97" s="24" t="s">
        <v>790</v>
      </c>
      <c r="D97" s="226" t="s">
        <v>766</v>
      </c>
      <c r="E97" s="203" t="s">
        <v>6</v>
      </c>
      <c r="F97" s="227"/>
      <c r="G97" s="203"/>
      <c r="H97" s="239">
        <v>44336</v>
      </c>
      <c r="I97" s="249">
        <v>125000</v>
      </c>
      <c r="J97" s="101">
        <v>0</v>
      </c>
      <c r="K97" s="250">
        <f t="shared" si="1"/>
        <v>353270</v>
      </c>
      <c r="L97" s="259"/>
    </row>
    <row r="98" spans="2:12" x14ac:dyDescent="0.25">
      <c r="B98" s="46">
        <f>SUBTOTAL(103,$C$10:C98)</f>
        <v>89</v>
      </c>
      <c r="C98" s="24" t="s">
        <v>791</v>
      </c>
      <c r="D98" s="226" t="s">
        <v>775</v>
      </c>
      <c r="E98" s="203" t="s">
        <v>1468</v>
      </c>
      <c r="F98" s="227" t="s">
        <v>1062</v>
      </c>
      <c r="G98" s="203" t="s">
        <v>966</v>
      </c>
      <c r="H98" s="239">
        <v>44336</v>
      </c>
      <c r="I98" s="249">
        <v>0</v>
      </c>
      <c r="J98" s="101">
        <v>-100000</v>
      </c>
      <c r="K98" s="250">
        <f t="shared" si="1"/>
        <v>253270</v>
      </c>
      <c r="L98" s="259"/>
    </row>
    <row r="99" spans="2:12" x14ac:dyDescent="0.25">
      <c r="B99" s="46">
        <f>SUBTOTAL(103,$C$10:C99)</f>
        <v>90</v>
      </c>
      <c r="C99" s="24" t="s">
        <v>194</v>
      </c>
      <c r="D99" s="226" t="s">
        <v>868</v>
      </c>
      <c r="E99" s="203" t="s">
        <v>6</v>
      </c>
      <c r="F99" s="227"/>
      <c r="G99" s="223"/>
      <c r="H99" s="239">
        <v>44341</v>
      </c>
      <c r="I99" s="249">
        <v>407588.89</v>
      </c>
      <c r="J99" s="101">
        <v>0</v>
      </c>
      <c r="K99" s="250">
        <f t="shared" si="1"/>
        <v>660858.89</v>
      </c>
      <c r="L99" s="259"/>
    </row>
    <row r="100" spans="2:12" x14ac:dyDescent="0.25">
      <c r="B100" s="46">
        <f>SUBTOTAL(103,$C$10:C100)</f>
        <v>91</v>
      </c>
      <c r="C100" s="24" t="s">
        <v>789</v>
      </c>
      <c r="D100" s="24" t="s">
        <v>1088</v>
      </c>
      <c r="E100" s="203" t="s">
        <v>1466</v>
      </c>
      <c r="F100" s="227" t="s">
        <v>1054</v>
      </c>
      <c r="G100" s="203" t="s">
        <v>448</v>
      </c>
      <c r="H100" s="239">
        <v>44341</v>
      </c>
      <c r="I100" s="249">
        <v>0</v>
      </c>
      <c r="J100" s="101">
        <v>-5000</v>
      </c>
      <c r="K100" s="250">
        <f t="shared" si="1"/>
        <v>655858.89</v>
      </c>
      <c r="L100" s="259"/>
    </row>
    <row r="101" spans="2:12" x14ac:dyDescent="0.25">
      <c r="B101" s="46">
        <f>SUBTOTAL(103,$C$10:C101)</f>
        <v>92</v>
      </c>
      <c r="C101" s="24" t="s">
        <v>46</v>
      </c>
      <c r="D101" s="226" t="s">
        <v>766</v>
      </c>
      <c r="E101" s="203" t="s">
        <v>6</v>
      </c>
      <c r="F101" s="227" t="s">
        <v>1053</v>
      </c>
      <c r="G101" s="203" t="s">
        <v>46</v>
      </c>
      <c r="H101" s="239">
        <v>44342</v>
      </c>
      <c r="I101" s="249">
        <v>500000</v>
      </c>
      <c r="J101" s="101"/>
      <c r="K101" s="250">
        <f t="shared" si="1"/>
        <v>1155858.8900000001</v>
      </c>
      <c r="L101" s="259"/>
    </row>
    <row r="102" spans="2:12" x14ac:dyDescent="0.25">
      <c r="B102" s="46">
        <f>SUBTOTAL(103,$C$10:C102)</f>
        <v>93</v>
      </c>
      <c r="C102" s="158" t="s">
        <v>749</v>
      </c>
      <c r="D102" s="226" t="s">
        <v>608</v>
      </c>
      <c r="E102" s="231" t="s">
        <v>1466</v>
      </c>
      <c r="F102" s="300" t="s">
        <v>24</v>
      </c>
      <c r="G102" s="231" t="s">
        <v>24</v>
      </c>
      <c r="H102" s="239">
        <v>44343</v>
      </c>
      <c r="I102" s="249">
        <v>0</v>
      </c>
      <c r="J102" s="101">
        <v>-2800</v>
      </c>
      <c r="K102" s="250">
        <f t="shared" si="1"/>
        <v>1153058.8900000001</v>
      </c>
      <c r="L102" s="259"/>
    </row>
    <row r="103" spans="2:12" x14ac:dyDescent="0.25">
      <c r="B103" s="46">
        <f>SUBTOTAL(103,$C$10:C103)</f>
        <v>94</v>
      </c>
      <c r="C103" s="24" t="s">
        <v>16</v>
      </c>
      <c r="D103" s="226" t="s">
        <v>776</v>
      </c>
      <c r="E103" s="203" t="s">
        <v>1469</v>
      </c>
      <c r="F103" s="227"/>
      <c r="G103" s="223"/>
      <c r="H103" s="239">
        <v>44344</v>
      </c>
      <c r="I103" s="249">
        <v>0</v>
      </c>
      <c r="J103" s="101">
        <v>-500000</v>
      </c>
      <c r="K103" s="250">
        <f t="shared" si="1"/>
        <v>653058.89000000013</v>
      </c>
      <c r="L103" s="259"/>
    </row>
    <row r="104" spans="2:12" x14ac:dyDescent="0.25">
      <c r="B104" s="46">
        <f>SUBTOTAL(103,$C$10:C104)</f>
        <v>95</v>
      </c>
      <c r="C104" s="24" t="s">
        <v>792</v>
      </c>
      <c r="D104" s="226" t="s">
        <v>849</v>
      </c>
      <c r="E104" s="203" t="s">
        <v>1467</v>
      </c>
      <c r="F104" s="212" t="s">
        <v>588</v>
      </c>
      <c r="G104" s="209" t="s">
        <v>589</v>
      </c>
      <c r="H104" s="239">
        <v>44347</v>
      </c>
      <c r="I104" s="249">
        <v>0</v>
      </c>
      <c r="J104" s="101">
        <v>-50000</v>
      </c>
      <c r="K104" s="250">
        <f t="shared" si="1"/>
        <v>603058.89000000013</v>
      </c>
      <c r="L104" s="259"/>
    </row>
    <row r="105" spans="2:12" x14ac:dyDescent="0.25">
      <c r="B105" s="46">
        <f>SUBTOTAL(103,$C$10:C105)</f>
        <v>96</v>
      </c>
      <c r="C105" s="158" t="s">
        <v>749</v>
      </c>
      <c r="D105" s="226" t="s">
        <v>608</v>
      </c>
      <c r="E105" s="231" t="s">
        <v>1466</v>
      </c>
      <c r="F105" s="300" t="s">
        <v>24</v>
      </c>
      <c r="G105" s="231" t="s">
        <v>24</v>
      </c>
      <c r="H105" s="239">
        <v>44347</v>
      </c>
      <c r="I105" s="249">
        <v>0</v>
      </c>
      <c r="J105" s="101">
        <v>-2900</v>
      </c>
      <c r="K105" s="250">
        <f t="shared" si="1"/>
        <v>600158.89000000013</v>
      </c>
      <c r="L105" s="259"/>
    </row>
    <row r="106" spans="2:12" x14ac:dyDescent="0.25">
      <c r="B106" s="46">
        <f>SUBTOTAL(103,$C$10:C106)</f>
        <v>97</v>
      </c>
      <c r="C106" s="24" t="s">
        <v>436</v>
      </c>
      <c r="D106" s="226" t="s">
        <v>870</v>
      </c>
      <c r="E106" s="203" t="s">
        <v>6</v>
      </c>
      <c r="F106" s="227" t="s">
        <v>1055</v>
      </c>
      <c r="G106" s="203" t="s">
        <v>436</v>
      </c>
      <c r="H106" s="239">
        <v>44347</v>
      </c>
      <c r="I106" s="249">
        <v>1000000</v>
      </c>
      <c r="J106" s="101">
        <v>0</v>
      </c>
      <c r="K106" s="250">
        <f t="shared" si="1"/>
        <v>1600158.8900000001</v>
      </c>
      <c r="L106" s="259"/>
    </row>
    <row r="107" spans="2:12" x14ac:dyDescent="0.25">
      <c r="B107" s="46">
        <f>SUBTOTAL(103,$C$10:C107)</f>
        <v>98</v>
      </c>
      <c r="C107" s="24" t="s">
        <v>793</v>
      </c>
      <c r="D107" s="226" t="s">
        <v>871</v>
      </c>
      <c r="E107" s="203" t="s">
        <v>1467</v>
      </c>
      <c r="F107" s="227"/>
      <c r="G107" s="223"/>
      <c r="H107" s="239">
        <v>44350</v>
      </c>
      <c r="I107" s="249">
        <v>0</v>
      </c>
      <c r="J107" s="101">
        <v>-100000</v>
      </c>
      <c r="K107" s="250">
        <f t="shared" si="1"/>
        <v>1500158.8900000001</v>
      </c>
      <c r="L107" s="259"/>
    </row>
    <row r="108" spans="2:12" x14ac:dyDescent="0.25">
      <c r="B108" s="46">
        <f>SUBTOTAL(103,$C$10:C108)</f>
        <v>99</v>
      </c>
      <c r="C108" s="24" t="s">
        <v>791</v>
      </c>
      <c r="D108" s="226" t="s">
        <v>775</v>
      </c>
      <c r="E108" s="203" t="s">
        <v>1468</v>
      </c>
      <c r="F108" s="227" t="s">
        <v>1053</v>
      </c>
      <c r="G108" s="203" t="s">
        <v>46</v>
      </c>
      <c r="H108" s="239">
        <v>44350</v>
      </c>
      <c r="I108" s="249">
        <v>0</v>
      </c>
      <c r="J108" s="101">
        <v>-100000</v>
      </c>
      <c r="K108" s="250">
        <f t="shared" si="1"/>
        <v>1400158.8900000001</v>
      </c>
      <c r="L108" s="259"/>
    </row>
    <row r="109" spans="2:12" x14ac:dyDescent="0.25">
      <c r="B109" s="46">
        <f>SUBTOTAL(103,$C$10:C109)</f>
        <v>100</v>
      </c>
      <c r="C109" s="24" t="s">
        <v>628</v>
      </c>
      <c r="D109" s="226" t="s">
        <v>872</v>
      </c>
      <c r="E109" s="204" t="s">
        <v>1470</v>
      </c>
      <c r="F109" s="212" t="s">
        <v>644</v>
      </c>
      <c r="G109" s="209" t="s">
        <v>428</v>
      </c>
      <c r="H109" s="239">
        <v>44350</v>
      </c>
      <c r="I109" s="249">
        <v>0</v>
      </c>
      <c r="J109" s="101">
        <v>-13700</v>
      </c>
      <c r="K109" s="250">
        <f t="shared" si="1"/>
        <v>1386458.8900000001</v>
      </c>
      <c r="L109" s="259"/>
    </row>
    <row r="110" spans="2:12" x14ac:dyDescent="0.25">
      <c r="B110" s="46">
        <f>SUBTOTAL(103,$C$10:C110)</f>
        <v>101</v>
      </c>
      <c r="C110" s="24" t="s">
        <v>794</v>
      </c>
      <c r="D110" s="226" t="s">
        <v>873</v>
      </c>
      <c r="E110" s="203" t="s">
        <v>1469</v>
      </c>
      <c r="F110" s="227"/>
      <c r="G110" s="203"/>
      <c r="H110" s="239">
        <v>44351</v>
      </c>
      <c r="I110" s="249">
        <v>0</v>
      </c>
      <c r="J110" s="101">
        <v>-50000</v>
      </c>
      <c r="K110" s="250">
        <f t="shared" si="1"/>
        <v>1336458.8900000001</v>
      </c>
      <c r="L110" s="259"/>
    </row>
    <row r="111" spans="2:12" x14ac:dyDescent="0.25">
      <c r="B111" s="46">
        <f>SUBTOTAL(103,$C$10:C111)</f>
        <v>102</v>
      </c>
      <c r="C111" s="24" t="s">
        <v>15</v>
      </c>
      <c r="D111" s="226" t="s">
        <v>776</v>
      </c>
      <c r="E111" s="203" t="s">
        <v>1469</v>
      </c>
      <c r="F111" s="227"/>
      <c r="G111" s="223"/>
      <c r="H111" s="239">
        <v>44351</v>
      </c>
      <c r="I111" s="249">
        <v>0</v>
      </c>
      <c r="J111" s="101">
        <v>-100000</v>
      </c>
      <c r="K111" s="250">
        <f t="shared" si="1"/>
        <v>1236458.8900000001</v>
      </c>
      <c r="L111" s="259"/>
    </row>
    <row r="112" spans="2:12" x14ac:dyDescent="0.25">
      <c r="B112" s="46">
        <f>SUBTOTAL(103,$C$10:C112)</f>
        <v>103</v>
      </c>
      <c r="C112" s="24" t="s">
        <v>14</v>
      </c>
      <c r="D112" s="226" t="s">
        <v>776</v>
      </c>
      <c r="E112" s="203" t="s">
        <v>1469</v>
      </c>
      <c r="F112" s="227" t="s">
        <v>1052</v>
      </c>
      <c r="G112" s="203" t="s">
        <v>440</v>
      </c>
      <c r="H112" s="239">
        <v>44351</v>
      </c>
      <c r="I112" s="249">
        <v>0</v>
      </c>
      <c r="J112" s="101">
        <v>-10000</v>
      </c>
      <c r="K112" s="250">
        <f t="shared" si="1"/>
        <v>1226458.8900000001</v>
      </c>
      <c r="L112" s="259"/>
    </row>
    <row r="113" spans="2:12" x14ac:dyDescent="0.25">
      <c r="B113" s="46">
        <f>SUBTOTAL(103,$C$10:C113)</f>
        <v>104</v>
      </c>
      <c r="C113" s="24" t="s">
        <v>24</v>
      </c>
      <c r="D113" s="226" t="s">
        <v>874</v>
      </c>
      <c r="E113" s="231" t="s">
        <v>1475</v>
      </c>
      <c r="F113" s="300" t="s">
        <v>24</v>
      </c>
      <c r="G113" s="231" t="s">
        <v>24</v>
      </c>
      <c r="H113" s="239">
        <v>44352</v>
      </c>
      <c r="I113" s="249">
        <v>0</v>
      </c>
      <c r="J113" s="101">
        <v>-24000</v>
      </c>
      <c r="K113" s="250">
        <f t="shared" si="1"/>
        <v>1202458.8900000001</v>
      </c>
      <c r="L113" s="259"/>
    </row>
    <row r="114" spans="2:12" x14ac:dyDescent="0.25">
      <c r="B114" s="46">
        <f>SUBTOTAL(103,$C$10:C114)</f>
        <v>105</v>
      </c>
      <c r="C114" s="24" t="s">
        <v>789</v>
      </c>
      <c r="D114" s="226" t="s">
        <v>867</v>
      </c>
      <c r="E114" s="203" t="s">
        <v>1470</v>
      </c>
      <c r="F114" s="227" t="s">
        <v>1054</v>
      </c>
      <c r="G114" s="203" t="s">
        <v>448</v>
      </c>
      <c r="H114" s="239">
        <v>44354</v>
      </c>
      <c r="I114" s="249">
        <v>0</v>
      </c>
      <c r="J114" s="101">
        <v>-80000</v>
      </c>
      <c r="K114" s="250">
        <f t="shared" si="1"/>
        <v>1122458.8900000001</v>
      </c>
      <c r="L114" s="259"/>
    </row>
    <row r="115" spans="2:12" x14ac:dyDescent="0.25">
      <c r="B115" s="46">
        <f>SUBTOTAL(103,$C$10:C115)</f>
        <v>106</v>
      </c>
      <c r="C115" s="24" t="s">
        <v>743</v>
      </c>
      <c r="D115" s="226" t="s">
        <v>875</v>
      </c>
      <c r="E115" s="203" t="s">
        <v>1467</v>
      </c>
      <c r="F115" s="227"/>
      <c r="G115" s="223"/>
      <c r="H115" s="239">
        <v>44364</v>
      </c>
      <c r="I115" s="249">
        <v>0</v>
      </c>
      <c r="J115" s="101">
        <v>-472100</v>
      </c>
      <c r="K115" s="250">
        <f t="shared" si="1"/>
        <v>650358.89000000013</v>
      </c>
      <c r="L115" s="259"/>
    </row>
    <row r="116" spans="2:12" x14ac:dyDescent="0.25">
      <c r="B116" s="46">
        <f>SUBTOTAL(103,$C$10:C116)</f>
        <v>107</v>
      </c>
      <c r="C116" s="24" t="s">
        <v>795</v>
      </c>
      <c r="D116" s="226" t="s">
        <v>875</v>
      </c>
      <c r="E116" s="203" t="s">
        <v>1467</v>
      </c>
      <c r="F116" s="227" t="s">
        <v>1053</v>
      </c>
      <c r="G116" s="203" t="s">
        <v>46</v>
      </c>
      <c r="H116" s="239">
        <v>44365</v>
      </c>
      <c r="I116" s="249">
        <v>0</v>
      </c>
      <c r="J116" s="101">
        <v>-15100</v>
      </c>
      <c r="K116" s="250">
        <f t="shared" si="1"/>
        <v>635258.89000000013</v>
      </c>
      <c r="L116" s="259"/>
    </row>
    <row r="117" spans="2:12" x14ac:dyDescent="0.25">
      <c r="B117" s="46">
        <f>SUBTOTAL(103,$C$10:C117)</f>
        <v>108</v>
      </c>
      <c r="C117" s="24" t="s">
        <v>796</v>
      </c>
      <c r="D117" s="226" t="s">
        <v>657</v>
      </c>
      <c r="E117" s="203" t="s">
        <v>6</v>
      </c>
      <c r="F117" s="227" t="s">
        <v>1052</v>
      </c>
      <c r="G117" s="203" t="s">
        <v>440</v>
      </c>
      <c r="H117" s="239">
        <v>44370</v>
      </c>
      <c r="I117" s="249">
        <v>227880</v>
      </c>
      <c r="J117" s="101">
        <v>0</v>
      </c>
      <c r="K117" s="250">
        <f t="shared" si="1"/>
        <v>863138.89000000013</v>
      </c>
      <c r="L117" s="259"/>
    </row>
    <row r="118" spans="2:12" x14ac:dyDescent="0.25">
      <c r="B118" s="46">
        <f>SUBTOTAL(103,$C$10:C118)</f>
        <v>109</v>
      </c>
      <c r="C118" s="24" t="s">
        <v>14</v>
      </c>
      <c r="D118" s="226" t="s">
        <v>776</v>
      </c>
      <c r="E118" s="203" t="s">
        <v>1469</v>
      </c>
      <c r="F118" s="227" t="s">
        <v>1052</v>
      </c>
      <c r="G118" s="203" t="s">
        <v>440</v>
      </c>
      <c r="H118" s="239">
        <v>44370</v>
      </c>
      <c r="I118" s="249">
        <v>0</v>
      </c>
      <c r="J118" s="101">
        <v>-150000</v>
      </c>
      <c r="K118" s="250">
        <f t="shared" si="1"/>
        <v>713138.89000000013</v>
      </c>
      <c r="L118" s="259"/>
    </row>
    <row r="119" spans="2:12" x14ac:dyDescent="0.25">
      <c r="B119" s="46">
        <f>SUBTOTAL(103,$C$10:C119)</f>
        <v>110</v>
      </c>
      <c r="C119" s="24" t="s">
        <v>95</v>
      </c>
      <c r="D119" s="226" t="s">
        <v>849</v>
      </c>
      <c r="E119" s="203" t="s">
        <v>1467</v>
      </c>
      <c r="F119" s="212" t="s">
        <v>588</v>
      </c>
      <c r="G119" s="209" t="s">
        <v>589</v>
      </c>
      <c r="H119" s="239">
        <v>44370</v>
      </c>
      <c r="I119" s="249">
        <v>0</v>
      </c>
      <c r="J119" s="101">
        <v>-116000</v>
      </c>
      <c r="K119" s="250">
        <f t="shared" si="1"/>
        <v>597138.89000000013</v>
      </c>
      <c r="L119" s="259"/>
    </row>
    <row r="120" spans="2:12" x14ac:dyDescent="0.25">
      <c r="B120" s="46">
        <f>SUBTOTAL(103,$C$10:C120)</f>
        <v>111</v>
      </c>
      <c r="C120" s="24" t="s">
        <v>16</v>
      </c>
      <c r="D120" s="226" t="s">
        <v>776</v>
      </c>
      <c r="E120" s="203" t="s">
        <v>1469</v>
      </c>
      <c r="F120" s="227" t="s">
        <v>1055</v>
      </c>
      <c r="G120" s="203" t="s">
        <v>436</v>
      </c>
      <c r="H120" s="239">
        <v>44371</v>
      </c>
      <c r="I120" s="249">
        <v>0</v>
      </c>
      <c r="J120" s="101">
        <v>-59600</v>
      </c>
      <c r="K120" s="250">
        <f t="shared" si="1"/>
        <v>537538.89000000013</v>
      </c>
      <c r="L120" s="259"/>
    </row>
    <row r="121" spans="2:12" x14ac:dyDescent="0.25">
      <c r="B121" s="46">
        <f>SUBTOTAL(103,$C$10:C121)</f>
        <v>112</v>
      </c>
      <c r="C121" s="24" t="s">
        <v>442</v>
      </c>
      <c r="D121" s="226" t="s">
        <v>766</v>
      </c>
      <c r="E121" s="203" t="s">
        <v>6</v>
      </c>
      <c r="F121" s="227" t="s">
        <v>1050</v>
      </c>
      <c r="G121" s="203" t="s">
        <v>442</v>
      </c>
      <c r="H121" s="239">
        <v>44371</v>
      </c>
      <c r="I121" s="249">
        <v>1000000</v>
      </c>
      <c r="J121" s="101">
        <v>0</v>
      </c>
      <c r="K121" s="250">
        <f t="shared" si="1"/>
        <v>1537538.8900000001</v>
      </c>
      <c r="L121" s="259"/>
    </row>
    <row r="122" spans="2:12" x14ac:dyDescent="0.25">
      <c r="B122" s="46">
        <f>SUBTOTAL(103,$C$10:C122)</f>
        <v>113</v>
      </c>
      <c r="C122" s="24" t="s">
        <v>15</v>
      </c>
      <c r="D122" s="226" t="s">
        <v>776</v>
      </c>
      <c r="E122" s="203" t="s">
        <v>1469</v>
      </c>
      <c r="F122" s="227"/>
      <c r="G122" s="203"/>
      <c r="H122" s="239">
        <v>44372</v>
      </c>
      <c r="I122" s="249">
        <v>0</v>
      </c>
      <c r="J122" s="101">
        <v>-100000</v>
      </c>
      <c r="K122" s="250">
        <f t="shared" si="1"/>
        <v>1437538.8900000001</v>
      </c>
      <c r="L122" s="259"/>
    </row>
    <row r="123" spans="2:12" x14ac:dyDescent="0.25">
      <c r="B123" s="46">
        <f>SUBTOTAL(103,$C$10:C123)</f>
        <v>114</v>
      </c>
      <c r="C123" s="24" t="s">
        <v>797</v>
      </c>
      <c r="D123" s="226" t="s">
        <v>849</v>
      </c>
      <c r="E123" s="203" t="s">
        <v>1467</v>
      </c>
      <c r="F123" s="212" t="s">
        <v>588</v>
      </c>
      <c r="G123" s="209" t="s">
        <v>589</v>
      </c>
      <c r="H123" s="239">
        <v>44378</v>
      </c>
      <c r="I123" s="249">
        <v>0</v>
      </c>
      <c r="J123" s="101">
        <v>-20000</v>
      </c>
      <c r="K123" s="250">
        <f t="shared" si="1"/>
        <v>1417538.8900000001</v>
      </c>
      <c r="L123" s="259"/>
    </row>
    <row r="124" spans="2:12" x14ac:dyDescent="0.25">
      <c r="B124" s="46">
        <f>SUBTOTAL(103,$C$10:C124)</f>
        <v>115</v>
      </c>
      <c r="C124" s="24" t="s">
        <v>97</v>
      </c>
      <c r="D124" s="226" t="s">
        <v>776</v>
      </c>
      <c r="E124" s="203" t="s">
        <v>1469</v>
      </c>
      <c r="F124" s="227"/>
      <c r="G124" s="223"/>
      <c r="H124" s="239">
        <v>44379</v>
      </c>
      <c r="I124" s="249">
        <v>0</v>
      </c>
      <c r="J124" s="101">
        <v>-150000</v>
      </c>
      <c r="K124" s="250">
        <f t="shared" si="1"/>
        <v>1267538.8900000001</v>
      </c>
      <c r="L124" s="259"/>
    </row>
    <row r="125" spans="2:12" x14ac:dyDescent="0.25">
      <c r="B125" s="46">
        <f>SUBTOTAL(103,$C$10:C125)</f>
        <v>116</v>
      </c>
      <c r="C125" s="24" t="s">
        <v>798</v>
      </c>
      <c r="D125" s="226" t="s">
        <v>873</v>
      </c>
      <c r="E125" s="203" t="s">
        <v>1469</v>
      </c>
      <c r="F125" s="227"/>
      <c r="G125" s="223"/>
      <c r="H125" s="239">
        <v>44384</v>
      </c>
      <c r="I125" s="249">
        <v>0</v>
      </c>
      <c r="J125" s="101">
        <v>-6620</v>
      </c>
      <c r="K125" s="250">
        <f t="shared" si="1"/>
        <v>1260918.8900000001</v>
      </c>
      <c r="L125" s="259"/>
    </row>
    <row r="126" spans="2:12" x14ac:dyDescent="0.25">
      <c r="B126" s="46">
        <f>SUBTOTAL(103,$C$10:C126)</f>
        <v>117</v>
      </c>
      <c r="C126" s="24" t="s">
        <v>97</v>
      </c>
      <c r="D126" s="226" t="s">
        <v>776</v>
      </c>
      <c r="E126" s="203" t="s">
        <v>1469</v>
      </c>
      <c r="F126" s="227"/>
      <c r="G126" s="223"/>
      <c r="H126" s="239">
        <v>44386</v>
      </c>
      <c r="I126" s="249">
        <v>0</v>
      </c>
      <c r="J126" s="101">
        <v>-150000</v>
      </c>
      <c r="K126" s="250">
        <f t="shared" si="1"/>
        <v>1110918.8900000001</v>
      </c>
      <c r="L126" s="259"/>
    </row>
    <row r="127" spans="2:12" x14ac:dyDescent="0.25">
      <c r="B127" s="46">
        <f>SUBTOTAL(103,$C$10:C127)</f>
        <v>118</v>
      </c>
      <c r="C127" s="24" t="s">
        <v>95</v>
      </c>
      <c r="D127" s="226" t="s">
        <v>849</v>
      </c>
      <c r="E127" s="203" t="s">
        <v>1467</v>
      </c>
      <c r="F127" s="212" t="s">
        <v>588</v>
      </c>
      <c r="G127" s="209" t="s">
        <v>589</v>
      </c>
      <c r="H127" s="239">
        <v>44390</v>
      </c>
      <c r="I127" s="249">
        <v>0</v>
      </c>
      <c r="J127" s="101">
        <v>-100000</v>
      </c>
      <c r="K127" s="250">
        <f t="shared" si="1"/>
        <v>1010918.8900000001</v>
      </c>
      <c r="L127" s="259"/>
    </row>
    <row r="128" spans="2:12" x14ac:dyDescent="0.25">
      <c r="B128" s="46">
        <f>SUBTOTAL(103,$C$10:C128)</f>
        <v>119</v>
      </c>
      <c r="C128" s="24" t="s">
        <v>97</v>
      </c>
      <c r="D128" s="226" t="s">
        <v>776</v>
      </c>
      <c r="E128" s="203" t="s">
        <v>1469</v>
      </c>
      <c r="F128" s="227"/>
      <c r="G128" s="223"/>
      <c r="H128" s="239">
        <v>44393</v>
      </c>
      <c r="I128" s="249">
        <v>0</v>
      </c>
      <c r="J128" s="101">
        <v>-150000</v>
      </c>
      <c r="K128" s="250">
        <f t="shared" si="1"/>
        <v>860918.89000000013</v>
      </c>
      <c r="L128" s="259"/>
    </row>
    <row r="129" spans="2:12" x14ac:dyDescent="0.25">
      <c r="B129" s="46">
        <f>SUBTOTAL(103,$C$10:C129)</f>
        <v>120</v>
      </c>
      <c r="C129" s="24" t="s">
        <v>743</v>
      </c>
      <c r="D129" s="226" t="s">
        <v>876</v>
      </c>
      <c r="E129" s="203" t="s">
        <v>1467</v>
      </c>
      <c r="F129" s="227"/>
      <c r="G129" s="203"/>
      <c r="H129" s="239">
        <v>44396</v>
      </c>
      <c r="I129" s="249">
        <v>0</v>
      </c>
      <c r="J129" s="101">
        <v>-655600</v>
      </c>
      <c r="K129" s="250">
        <f t="shared" si="1"/>
        <v>205318.89000000013</v>
      </c>
      <c r="L129" s="259"/>
    </row>
    <row r="130" spans="2:12" x14ac:dyDescent="0.25">
      <c r="B130" s="46">
        <f>SUBTOTAL(103,$C$10:C130)</f>
        <v>121</v>
      </c>
      <c r="C130" s="24" t="s">
        <v>442</v>
      </c>
      <c r="D130" s="226" t="s">
        <v>766</v>
      </c>
      <c r="E130" s="203" t="s">
        <v>6</v>
      </c>
      <c r="F130" s="227" t="s">
        <v>1050</v>
      </c>
      <c r="G130" s="203" t="s">
        <v>442</v>
      </c>
      <c r="H130" s="239">
        <v>44399</v>
      </c>
      <c r="I130" s="249">
        <v>1000000</v>
      </c>
      <c r="J130" s="101">
        <v>0</v>
      </c>
      <c r="K130" s="250">
        <f t="shared" si="1"/>
        <v>1205318.8900000001</v>
      </c>
      <c r="L130" s="259"/>
    </row>
    <row r="131" spans="2:12" x14ac:dyDescent="0.25">
      <c r="B131" s="46">
        <f>SUBTOTAL(103,$C$10:C131)</f>
        <v>122</v>
      </c>
      <c r="C131" s="24" t="s">
        <v>16</v>
      </c>
      <c r="D131" s="226" t="s">
        <v>776</v>
      </c>
      <c r="E131" s="203" t="s">
        <v>1469</v>
      </c>
      <c r="F131" s="227"/>
      <c r="G131" s="203"/>
      <c r="H131" s="239">
        <v>44400</v>
      </c>
      <c r="I131" s="249">
        <v>0</v>
      </c>
      <c r="J131" s="101">
        <v>-37621.1</v>
      </c>
      <c r="K131" s="250">
        <f t="shared" si="1"/>
        <v>1167697.79</v>
      </c>
      <c r="L131" s="259"/>
    </row>
    <row r="132" spans="2:12" x14ac:dyDescent="0.25">
      <c r="B132" s="46">
        <f>SUBTOTAL(103,$C$10:C132)</f>
        <v>123</v>
      </c>
      <c r="C132" s="24" t="s">
        <v>16</v>
      </c>
      <c r="D132" s="226" t="s">
        <v>776</v>
      </c>
      <c r="E132" s="203" t="s">
        <v>1469</v>
      </c>
      <c r="F132" s="227"/>
      <c r="G132" s="223"/>
      <c r="H132" s="239">
        <v>44400</v>
      </c>
      <c r="I132" s="249">
        <v>0</v>
      </c>
      <c r="J132" s="101">
        <v>-162378.9</v>
      </c>
      <c r="K132" s="250">
        <f t="shared" si="1"/>
        <v>1005318.89</v>
      </c>
      <c r="L132" s="259"/>
    </row>
    <row r="133" spans="2:12" x14ac:dyDescent="0.25">
      <c r="B133" s="46">
        <f>SUBTOTAL(103,$C$10:C133)</f>
        <v>124</v>
      </c>
      <c r="C133" s="24" t="s">
        <v>193</v>
      </c>
      <c r="D133" s="226" t="s">
        <v>877</v>
      </c>
      <c r="E133" s="203" t="s">
        <v>6</v>
      </c>
      <c r="F133" s="227"/>
      <c r="G133" s="223"/>
      <c r="H133" s="239">
        <v>44400</v>
      </c>
      <c r="I133" s="249">
        <v>300000</v>
      </c>
      <c r="J133" s="101">
        <v>0</v>
      </c>
      <c r="K133" s="250">
        <f t="shared" si="1"/>
        <v>1305318.8900000001</v>
      </c>
      <c r="L133" s="259"/>
    </row>
    <row r="134" spans="2:12" x14ac:dyDescent="0.25">
      <c r="B134" s="46">
        <f>SUBTOTAL(103,$C$10:C134)</f>
        <v>125</v>
      </c>
      <c r="C134" s="24" t="s">
        <v>15</v>
      </c>
      <c r="D134" s="226" t="s">
        <v>776</v>
      </c>
      <c r="E134" s="203" t="s">
        <v>1469</v>
      </c>
      <c r="F134" s="227"/>
      <c r="G134" s="223"/>
      <c r="H134" s="239">
        <v>44403</v>
      </c>
      <c r="I134" s="249">
        <v>0</v>
      </c>
      <c r="J134" s="101">
        <v>-100000</v>
      </c>
      <c r="K134" s="250">
        <f t="shared" si="1"/>
        <v>1205318.8900000001</v>
      </c>
      <c r="L134" s="259"/>
    </row>
    <row r="135" spans="2:12" x14ac:dyDescent="0.25">
      <c r="B135" s="46">
        <f>SUBTOTAL(103,$C$10:C135)</f>
        <v>126</v>
      </c>
      <c r="C135" s="24" t="s">
        <v>97</v>
      </c>
      <c r="D135" s="226" t="s">
        <v>776</v>
      </c>
      <c r="E135" s="203" t="s">
        <v>1469</v>
      </c>
      <c r="F135" s="227"/>
      <c r="G135" s="223"/>
      <c r="H135" s="239">
        <v>44403</v>
      </c>
      <c r="I135" s="249">
        <v>0</v>
      </c>
      <c r="J135" s="101">
        <v>-150000</v>
      </c>
      <c r="K135" s="250">
        <f t="shared" si="1"/>
        <v>1055318.8900000001</v>
      </c>
      <c r="L135" s="259"/>
    </row>
    <row r="136" spans="2:12" x14ac:dyDescent="0.25">
      <c r="B136" s="46">
        <f>SUBTOTAL(103,$C$10:C136)</f>
        <v>127</v>
      </c>
      <c r="C136" s="24" t="s">
        <v>799</v>
      </c>
      <c r="D136" s="226" t="s">
        <v>878</v>
      </c>
      <c r="E136" s="203" t="s">
        <v>1470</v>
      </c>
      <c r="F136" s="227" t="s">
        <v>1056</v>
      </c>
      <c r="G136" s="203" t="s">
        <v>430</v>
      </c>
      <c r="H136" s="239">
        <v>44404</v>
      </c>
      <c r="I136" s="249">
        <v>0</v>
      </c>
      <c r="J136" s="101">
        <v>-4000</v>
      </c>
      <c r="K136" s="250">
        <f t="shared" si="1"/>
        <v>1051318.8900000001</v>
      </c>
      <c r="L136" s="259"/>
    </row>
    <row r="137" spans="2:12" x14ac:dyDescent="0.25">
      <c r="B137" s="46">
        <f>SUBTOTAL(103,$C$10:C137)</f>
        <v>128</v>
      </c>
      <c r="C137" s="24" t="s">
        <v>796</v>
      </c>
      <c r="D137" s="226" t="s">
        <v>657</v>
      </c>
      <c r="E137" s="203" t="s">
        <v>6</v>
      </c>
      <c r="F137" s="227" t="s">
        <v>1052</v>
      </c>
      <c r="G137" s="203" t="s">
        <v>440</v>
      </c>
      <c r="H137" s="239">
        <v>44405</v>
      </c>
      <c r="I137" s="249">
        <v>29600</v>
      </c>
      <c r="J137" s="101">
        <v>0</v>
      </c>
      <c r="K137" s="250">
        <f t="shared" si="1"/>
        <v>1080918.8900000001</v>
      </c>
      <c r="L137" s="259"/>
    </row>
    <row r="138" spans="2:12" x14ac:dyDescent="0.25">
      <c r="B138" s="46">
        <f>SUBTOTAL(103,$C$10:C138)</f>
        <v>129</v>
      </c>
      <c r="C138" s="24" t="s">
        <v>97</v>
      </c>
      <c r="D138" s="226" t="s">
        <v>776</v>
      </c>
      <c r="E138" s="203" t="s">
        <v>1469</v>
      </c>
      <c r="F138" s="227"/>
      <c r="G138" s="223"/>
      <c r="H138" s="239">
        <v>44407</v>
      </c>
      <c r="I138" s="249">
        <v>0</v>
      </c>
      <c r="J138" s="101">
        <v>-150000</v>
      </c>
      <c r="K138" s="250">
        <f t="shared" si="1"/>
        <v>930918.89000000013</v>
      </c>
      <c r="L138" s="259"/>
    </row>
    <row r="139" spans="2:12" x14ac:dyDescent="0.25">
      <c r="B139" s="46">
        <f>SUBTOTAL(103,$C$10:C139)</f>
        <v>130</v>
      </c>
      <c r="C139" s="24" t="s">
        <v>14</v>
      </c>
      <c r="D139" s="226" t="s">
        <v>776</v>
      </c>
      <c r="E139" s="203" t="s">
        <v>1469</v>
      </c>
      <c r="F139" s="227" t="s">
        <v>1065</v>
      </c>
      <c r="G139" s="203" t="s">
        <v>1076</v>
      </c>
      <c r="H139" s="239">
        <v>44411</v>
      </c>
      <c r="I139" s="249">
        <v>0</v>
      </c>
      <c r="J139" s="101">
        <v>-40000</v>
      </c>
      <c r="K139" s="250">
        <f t="shared" si="1"/>
        <v>890918.89000000013</v>
      </c>
      <c r="L139" s="259"/>
    </row>
    <row r="140" spans="2:12" x14ac:dyDescent="0.25">
      <c r="B140" s="46">
        <f>SUBTOTAL(103,$C$10:C140)</f>
        <v>131</v>
      </c>
      <c r="C140" s="24" t="s">
        <v>800</v>
      </c>
      <c r="D140" s="226" t="s">
        <v>657</v>
      </c>
      <c r="E140" s="203" t="s">
        <v>6</v>
      </c>
      <c r="F140" s="212" t="s">
        <v>588</v>
      </c>
      <c r="G140" s="203" t="s">
        <v>589</v>
      </c>
      <c r="H140" s="239">
        <v>44412</v>
      </c>
      <c r="I140" s="249">
        <v>90815</v>
      </c>
      <c r="J140" s="101">
        <v>0</v>
      </c>
      <c r="K140" s="250">
        <f t="shared" si="1"/>
        <v>981733.89000000013</v>
      </c>
      <c r="L140" s="259"/>
    </row>
    <row r="141" spans="2:12" x14ac:dyDescent="0.25">
      <c r="B141" s="46">
        <f>SUBTOTAL(103,$C$10:C141)</f>
        <v>132</v>
      </c>
      <c r="C141" s="24" t="s">
        <v>801</v>
      </c>
      <c r="D141" s="226" t="s">
        <v>849</v>
      </c>
      <c r="E141" s="203" t="s">
        <v>1467</v>
      </c>
      <c r="F141" s="212" t="s">
        <v>588</v>
      </c>
      <c r="G141" s="209" t="s">
        <v>589</v>
      </c>
      <c r="H141" s="239">
        <v>44414</v>
      </c>
      <c r="I141" s="249">
        <v>0</v>
      </c>
      <c r="J141" s="101">
        <v>-6000</v>
      </c>
      <c r="K141" s="250">
        <f t="shared" ref="K141:K204" si="2">I141+K140+J141</f>
        <v>975733.89000000013</v>
      </c>
      <c r="L141" s="259"/>
    </row>
    <row r="142" spans="2:12" x14ac:dyDescent="0.25">
      <c r="B142" s="46">
        <f>SUBTOTAL(103,$C$10:C142)</f>
        <v>133</v>
      </c>
      <c r="C142" s="24" t="s">
        <v>97</v>
      </c>
      <c r="D142" s="226" t="s">
        <v>776</v>
      </c>
      <c r="E142" s="203" t="s">
        <v>1469</v>
      </c>
      <c r="F142" s="227"/>
      <c r="G142" s="223"/>
      <c r="H142" s="239">
        <v>44414</v>
      </c>
      <c r="I142" s="249">
        <v>0</v>
      </c>
      <c r="J142" s="101">
        <v>-150000</v>
      </c>
      <c r="K142" s="250">
        <f t="shared" si="2"/>
        <v>825733.89000000013</v>
      </c>
      <c r="L142" s="259"/>
    </row>
    <row r="143" spans="2:12" x14ac:dyDescent="0.25">
      <c r="B143" s="46">
        <f>SUBTOTAL(103,$C$10:C143)</f>
        <v>134</v>
      </c>
      <c r="C143" s="24" t="s">
        <v>24</v>
      </c>
      <c r="D143" s="226" t="s">
        <v>879</v>
      </c>
      <c r="E143" s="231" t="s">
        <v>1475</v>
      </c>
      <c r="F143" s="300" t="s">
        <v>24</v>
      </c>
      <c r="G143" s="231" t="s">
        <v>24</v>
      </c>
      <c r="H143" s="239">
        <v>44420</v>
      </c>
      <c r="I143" s="249">
        <v>0</v>
      </c>
      <c r="J143" s="101">
        <v>-2800</v>
      </c>
      <c r="K143" s="250">
        <f t="shared" si="2"/>
        <v>822933.89000000013</v>
      </c>
      <c r="L143" s="259"/>
    </row>
    <row r="144" spans="2:12" x14ac:dyDescent="0.25">
      <c r="B144" s="46">
        <f>SUBTOTAL(103,$C$10:C144)</f>
        <v>135</v>
      </c>
      <c r="C144" s="24" t="s">
        <v>46</v>
      </c>
      <c r="D144" s="226" t="s">
        <v>766</v>
      </c>
      <c r="E144" s="203" t="s">
        <v>6</v>
      </c>
      <c r="F144" s="227" t="s">
        <v>1053</v>
      </c>
      <c r="G144" s="203" t="s">
        <v>46</v>
      </c>
      <c r="H144" s="239">
        <v>44421</v>
      </c>
      <c r="I144" s="249">
        <v>500000</v>
      </c>
      <c r="J144" s="101">
        <v>0</v>
      </c>
      <c r="K144" s="250">
        <f t="shared" si="2"/>
        <v>1322933.8900000001</v>
      </c>
      <c r="L144" s="259"/>
    </row>
    <row r="145" spans="2:12" x14ac:dyDescent="0.25">
      <c r="B145" s="46">
        <f>SUBTOTAL(103,$C$10:C145)</f>
        <v>136</v>
      </c>
      <c r="C145" s="24" t="s">
        <v>15</v>
      </c>
      <c r="D145" s="226" t="s">
        <v>776</v>
      </c>
      <c r="E145" s="203" t="s">
        <v>1469</v>
      </c>
      <c r="F145" s="227"/>
      <c r="G145" s="223"/>
      <c r="H145" s="239">
        <v>44421</v>
      </c>
      <c r="I145" s="249">
        <v>0</v>
      </c>
      <c r="J145" s="101">
        <v>-100000</v>
      </c>
      <c r="K145" s="250">
        <f t="shared" si="2"/>
        <v>1222933.8900000001</v>
      </c>
      <c r="L145" s="259"/>
    </row>
    <row r="146" spans="2:12" x14ac:dyDescent="0.25">
      <c r="B146" s="46">
        <f>SUBTOTAL(103,$C$10:C146)</f>
        <v>137</v>
      </c>
      <c r="C146" s="24" t="s">
        <v>16</v>
      </c>
      <c r="D146" s="226" t="s">
        <v>776</v>
      </c>
      <c r="E146" s="203" t="s">
        <v>1469</v>
      </c>
      <c r="F146" s="227" t="s">
        <v>1047</v>
      </c>
      <c r="G146" s="203" t="s">
        <v>432</v>
      </c>
      <c r="H146" s="239">
        <v>44425</v>
      </c>
      <c r="I146" s="249">
        <v>0</v>
      </c>
      <c r="J146" s="101">
        <v>-113000</v>
      </c>
      <c r="K146" s="250">
        <f t="shared" si="2"/>
        <v>1109933.8900000001</v>
      </c>
      <c r="L146" s="259"/>
    </row>
    <row r="147" spans="2:12" x14ac:dyDescent="0.25">
      <c r="B147" s="46">
        <f>SUBTOTAL(103,$C$10:C147)</f>
        <v>138</v>
      </c>
      <c r="C147" s="24" t="s">
        <v>743</v>
      </c>
      <c r="D147" s="226" t="s">
        <v>880</v>
      </c>
      <c r="E147" s="203" t="s">
        <v>1467</v>
      </c>
      <c r="F147" s="212" t="s">
        <v>588</v>
      </c>
      <c r="G147" s="209"/>
      <c r="H147" s="239">
        <v>44425</v>
      </c>
      <c r="I147" s="249">
        <v>0</v>
      </c>
      <c r="J147" s="101">
        <v>-438100</v>
      </c>
      <c r="K147" s="250">
        <f t="shared" si="2"/>
        <v>671833.89000000013</v>
      </c>
      <c r="L147" s="259"/>
    </row>
    <row r="148" spans="2:12" x14ac:dyDescent="0.25">
      <c r="B148" s="46">
        <f>SUBTOTAL(103,$C$10:C148)</f>
        <v>139</v>
      </c>
      <c r="C148" s="24" t="s">
        <v>14</v>
      </c>
      <c r="D148" s="226" t="s">
        <v>776</v>
      </c>
      <c r="E148" s="203" t="s">
        <v>1469</v>
      </c>
      <c r="F148" s="227"/>
      <c r="G148" s="223"/>
      <c r="H148" s="239">
        <v>44425</v>
      </c>
      <c r="I148" s="249">
        <v>0</v>
      </c>
      <c r="J148" s="101">
        <v>-100000</v>
      </c>
      <c r="K148" s="250">
        <f t="shared" si="2"/>
        <v>571833.89000000013</v>
      </c>
      <c r="L148" s="259"/>
    </row>
    <row r="149" spans="2:12" x14ac:dyDescent="0.25">
      <c r="B149" s="46">
        <f>SUBTOTAL(103,$C$10:C149)</f>
        <v>140</v>
      </c>
      <c r="C149" s="24" t="s">
        <v>440</v>
      </c>
      <c r="D149" s="226" t="s">
        <v>657</v>
      </c>
      <c r="E149" s="203" t="s">
        <v>1475</v>
      </c>
      <c r="F149" s="227" t="s">
        <v>1052</v>
      </c>
      <c r="G149" s="203" t="s">
        <v>440</v>
      </c>
      <c r="H149" s="239">
        <v>44425</v>
      </c>
      <c r="I149" s="249">
        <v>38400</v>
      </c>
      <c r="J149" s="101">
        <v>0</v>
      </c>
      <c r="K149" s="250">
        <f t="shared" si="2"/>
        <v>610233.89000000013</v>
      </c>
      <c r="L149" s="259"/>
    </row>
    <row r="150" spans="2:12" x14ac:dyDescent="0.25">
      <c r="B150" s="46">
        <f>SUBTOTAL(103,$C$10:C150)</f>
        <v>141</v>
      </c>
      <c r="C150" s="24" t="s">
        <v>14</v>
      </c>
      <c r="D150" s="226" t="s">
        <v>776</v>
      </c>
      <c r="E150" s="203" t="s">
        <v>1469</v>
      </c>
      <c r="F150" s="227"/>
      <c r="G150" s="223"/>
      <c r="H150" s="239">
        <v>44428</v>
      </c>
      <c r="I150" s="249">
        <v>0</v>
      </c>
      <c r="J150" s="101">
        <v>-100000</v>
      </c>
      <c r="K150" s="250">
        <f t="shared" si="2"/>
        <v>510233.89000000013</v>
      </c>
      <c r="L150" s="259"/>
    </row>
    <row r="151" spans="2:12" x14ac:dyDescent="0.25">
      <c r="B151" s="46">
        <f>SUBTOTAL(103,$C$10:C151)</f>
        <v>142</v>
      </c>
      <c r="C151" s="24" t="s">
        <v>46</v>
      </c>
      <c r="D151" s="226" t="s">
        <v>766</v>
      </c>
      <c r="E151" s="203" t="s">
        <v>6</v>
      </c>
      <c r="F151" s="227" t="s">
        <v>1053</v>
      </c>
      <c r="G151" s="203" t="s">
        <v>46</v>
      </c>
      <c r="H151" s="239">
        <v>44428</v>
      </c>
      <c r="I151" s="249">
        <v>500000</v>
      </c>
      <c r="J151" s="101">
        <v>0</v>
      </c>
      <c r="K151" s="250">
        <f t="shared" si="2"/>
        <v>1010233.8900000001</v>
      </c>
      <c r="L151" s="259"/>
    </row>
    <row r="152" spans="2:12" x14ac:dyDescent="0.25">
      <c r="B152" s="46">
        <f>SUBTOTAL(103,$C$10:C152)</f>
        <v>143</v>
      </c>
      <c r="C152" s="24" t="s">
        <v>14</v>
      </c>
      <c r="D152" s="226" t="s">
        <v>776</v>
      </c>
      <c r="E152" s="203" t="s">
        <v>1469</v>
      </c>
      <c r="F152" s="212" t="s">
        <v>675</v>
      </c>
      <c r="G152" s="231" t="s">
        <v>676</v>
      </c>
      <c r="H152" s="239">
        <v>44432</v>
      </c>
      <c r="I152" s="249">
        <v>0</v>
      </c>
      <c r="J152" s="101">
        <v>-100000</v>
      </c>
      <c r="K152" s="250">
        <f t="shared" si="2"/>
        <v>910233.89000000013</v>
      </c>
      <c r="L152" s="259"/>
    </row>
    <row r="153" spans="2:12" x14ac:dyDescent="0.25">
      <c r="B153" s="46">
        <f>SUBTOTAL(103,$C$10:C153)</f>
        <v>144</v>
      </c>
      <c r="C153" s="24" t="s">
        <v>110</v>
      </c>
      <c r="D153" s="228"/>
      <c r="E153" s="203" t="s">
        <v>1475</v>
      </c>
      <c r="F153" s="227"/>
      <c r="G153" s="203"/>
      <c r="H153" s="239">
        <v>44441</v>
      </c>
      <c r="I153" s="249">
        <v>200000</v>
      </c>
      <c r="J153" s="101">
        <v>0</v>
      </c>
      <c r="K153" s="250">
        <f t="shared" si="2"/>
        <v>1110233.8900000001</v>
      </c>
      <c r="L153" s="259"/>
    </row>
    <row r="154" spans="2:12" x14ac:dyDescent="0.25">
      <c r="B154" s="46">
        <f>SUBTOTAL(103,$C$10:C154)</f>
        <v>145</v>
      </c>
      <c r="C154" s="24" t="s">
        <v>802</v>
      </c>
      <c r="D154" s="226" t="s">
        <v>776</v>
      </c>
      <c r="E154" s="203" t="s">
        <v>1469</v>
      </c>
      <c r="F154" s="227" t="s">
        <v>1050</v>
      </c>
      <c r="G154" s="203" t="s">
        <v>442</v>
      </c>
      <c r="H154" s="239">
        <v>44442</v>
      </c>
      <c r="I154" s="249">
        <v>0</v>
      </c>
      <c r="J154" s="101">
        <v>-100000</v>
      </c>
      <c r="K154" s="250">
        <f t="shared" si="2"/>
        <v>1010233.8900000001</v>
      </c>
      <c r="L154" s="259"/>
    </row>
    <row r="155" spans="2:12" x14ac:dyDescent="0.25">
      <c r="B155" s="46">
        <f>SUBTOTAL(103,$C$10:C155)</f>
        <v>146</v>
      </c>
      <c r="C155" s="24" t="s">
        <v>15</v>
      </c>
      <c r="D155" s="226" t="s">
        <v>776</v>
      </c>
      <c r="E155" s="203" t="s">
        <v>1469</v>
      </c>
      <c r="F155" s="227" t="s">
        <v>1058</v>
      </c>
      <c r="G155" s="203" t="s">
        <v>426</v>
      </c>
      <c r="H155" s="239">
        <v>44442</v>
      </c>
      <c r="I155" s="249">
        <v>0</v>
      </c>
      <c r="J155" s="101">
        <v>-52764</v>
      </c>
      <c r="K155" s="250">
        <f t="shared" si="2"/>
        <v>957469.89000000013</v>
      </c>
      <c r="L155" s="259"/>
    </row>
    <row r="156" spans="2:12" x14ac:dyDescent="0.25">
      <c r="B156" s="46">
        <f>SUBTOTAL(103,$C$10:C156)</f>
        <v>147</v>
      </c>
      <c r="C156" s="24" t="s">
        <v>15</v>
      </c>
      <c r="D156" s="226" t="s">
        <v>776</v>
      </c>
      <c r="E156" s="203" t="s">
        <v>1469</v>
      </c>
      <c r="F156" s="227" t="s">
        <v>1047</v>
      </c>
      <c r="G156" s="203" t="s">
        <v>432</v>
      </c>
      <c r="H156" s="239">
        <v>44442</v>
      </c>
      <c r="I156" s="249">
        <v>0</v>
      </c>
      <c r="J156" s="101">
        <v>-29160</v>
      </c>
      <c r="K156" s="250">
        <f t="shared" si="2"/>
        <v>928309.89000000013</v>
      </c>
      <c r="L156" s="259"/>
    </row>
    <row r="157" spans="2:12" x14ac:dyDescent="0.25">
      <c r="B157" s="46">
        <f>SUBTOTAL(103,$C$10:C157)</f>
        <v>148</v>
      </c>
      <c r="C157" s="24" t="s">
        <v>15</v>
      </c>
      <c r="D157" s="226" t="s">
        <v>776</v>
      </c>
      <c r="E157" s="203" t="s">
        <v>1469</v>
      </c>
      <c r="F157" s="227" t="s">
        <v>1062</v>
      </c>
      <c r="G157" s="203" t="s">
        <v>966</v>
      </c>
      <c r="H157" s="239">
        <v>44442</v>
      </c>
      <c r="I157" s="249">
        <v>0</v>
      </c>
      <c r="J157" s="101">
        <v>-18076</v>
      </c>
      <c r="K157" s="250">
        <f t="shared" si="2"/>
        <v>910233.89000000013</v>
      </c>
      <c r="L157" s="259"/>
    </row>
    <row r="158" spans="2:12" x14ac:dyDescent="0.25">
      <c r="B158" s="46">
        <f>SUBTOTAL(103,$C$10:C158)</f>
        <v>149</v>
      </c>
      <c r="C158" s="24" t="s">
        <v>14</v>
      </c>
      <c r="D158" s="226" t="s">
        <v>776</v>
      </c>
      <c r="E158" s="203" t="s">
        <v>1469</v>
      </c>
      <c r="F158" s="212" t="s">
        <v>675</v>
      </c>
      <c r="G158" s="231" t="s">
        <v>676</v>
      </c>
      <c r="H158" s="239">
        <v>44443</v>
      </c>
      <c r="I158" s="249">
        <v>0</v>
      </c>
      <c r="J158" s="101">
        <v>-100000</v>
      </c>
      <c r="K158" s="250">
        <f t="shared" si="2"/>
        <v>810233.89000000013</v>
      </c>
      <c r="L158" s="259"/>
    </row>
    <row r="159" spans="2:12" x14ac:dyDescent="0.25">
      <c r="B159" s="46">
        <f>SUBTOTAL(103,$C$10:C159)</f>
        <v>150</v>
      </c>
      <c r="C159" s="24" t="s">
        <v>14</v>
      </c>
      <c r="D159" s="226" t="s">
        <v>776</v>
      </c>
      <c r="E159" s="203" t="s">
        <v>1469</v>
      </c>
      <c r="F159" s="227" t="s">
        <v>1065</v>
      </c>
      <c r="G159" s="203" t="s">
        <v>1076</v>
      </c>
      <c r="H159" s="239">
        <v>44446</v>
      </c>
      <c r="I159" s="249">
        <v>0</v>
      </c>
      <c r="J159" s="101">
        <v>-25000</v>
      </c>
      <c r="K159" s="250">
        <f t="shared" si="2"/>
        <v>785233.89000000013</v>
      </c>
      <c r="L159" s="259"/>
    </row>
    <row r="160" spans="2:12" x14ac:dyDescent="0.25">
      <c r="B160" s="46">
        <f>SUBTOTAL(103,$C$10:C160)</f>
        <v>151</v>
      </c>
      <c r="C160" s="24" t="s">
        <v>14</v>
      </c>
      <c r="D160" s="226" t="s">
        <v>776</v>
      </c>
      <c r="E160" s="203" t="s">
        <v>1469</v>
      </c>
      <c r="F160" s="212" t="s">
        <v>675</v>
      </c>
      <c r="G160" s="231" t="s">
        <v>676</v>
      </c>
      <c r="H160" s="239">
        <v>44446</v>
      </c>
      <c r="I160" s="249">
        <v>0</v>
      </c>
      <c r="J160" s="101">
        <v>-15000</v>
      </c>
      <c r="K160" s="250">
        <f t="shared" si="2"/>
        <v>770233.89000000013</v>
      </c>
      <c r="L160" s="259"/>
    </row>
    <row r="161" spans="2:12" x14ac:dyDescent="0.25">
      <c r="B161" s="46">
        <f>SUBTOTAL(103,$C$10:C161)</f>
        <v>152</v>
      </c>
      <c r="C161" s="24" t="s">
        <v>803</v>
      </c>
      <c r="D161" s="226" t="s">
        <v>776</v>
      </c>
      <c r="E161" s="203" t="s">
        <v>1469</v>
      </c>
      <c r="F161" s="227" t="s">
        <v>1065</v>
      </c>
      <c r="G161" s="203" t="s">
        <v>1076</v>
      </c>
      <c r="H161" s="239">
        <v>44446</v>
      </c>
      <c r="I161" s="249">
        <v>0</v>
      </c>
      <c r="J161" s="101">
        <v>-50000</v>
      </c>
      <c r="K161" s="250">
        <f t="shared" si="2"/>
        <v>720233.89000000013</v>
      </c>
      <c r="L161" s="259"/>
    </row>
    <row r="162" spans="2:12" x14ac:dyDescent="0.25">
      <c r="B162" s="46">
        <f>SUBTOTAL(103,$C$10:C162)</f>
        <v>153</v>
      </c>
      <c r="C162" s="24" t="s">
        <v>804</v>
      </c>
      <c r="D162" s="226" t="s">
        <v>881</v>
      </c>
      <c r="E162" s="203" t="s">
        <v>1470</v>
      </c>
      <c r="F162" s="227"/>
      <c r="G162" s="203"/>
      <c r="H162" s="239">
        <v>44446</v>
      </c>
      <c r="I162" s="249">
        <v>0</v>
      </c>
      <c r="J162" s="101">
        <v>-40000</v>
      </c>
      <c r="K162" s="250">
        <f t="shared" si="2"/>
        <v>680233.89000000013</v>
      </c>
      <c r="L162" s="259"/>
    </row>
    <row r="163" spans="2:12" x14ac:dyDescent="0.25">
      <c r="B163" s="46">
        <f>SUBTOTAL(103,$C$10:C163)</f>
        <v>154</v>
      </c>
      <c r="C163" s="24" t="s">
        <v>805</v>
      </c>
      <c r="D163" s="226" t="s">
        <v>882</v>
      </c>
      <c r="E163" s="204" t="s">
        <v>1469</v>
      </c>
      <c r="F163" s="212" t="s">
        <v>675</v>
      </c>
      <c r="G163" s="231" t="s">
        <v>676</v>
      </c>
      <c r="H163" s="239">
        <v>44449</v>
      </c>
      <c r="I163" s="249">
        <v>0</v>
      </c>
      <c r="J163" s="101">
        <v>-150000</v>
      </c>
      <c r="K163" s="250">
        <f t="shared" si="2"/>
        <v>530233.89000000013</v>
      </c>
      <c r="L163" s="259"/>
    </row>
    <row r="164" spans="2:12" x14ac:dyDescent="0.25">
      <c r="B164" s="46">
        <f>SUBTOTAL(103,$C$10:C164)</f>
        <v>155</v>
      </c>
      <c r="C164" s="24" t="s">
        <v>806</v>
      </c>
      <c r="D164" s="226" t="s">
        <v>883</v>
      </c>
      <c r="E164" s="204" t="s">
        <v>1469</v>
      </c>
      <c r="F164" s="212" t="s">
        <v>675</v>
      </c>
      <c r="G164" s="231" t="s">
        <v>676</v>
      </c>
      <c r="H164" s="239">
        <v>44450</v>
      </c>
      <c r="I164" s="249">
        <v>0</v>
      </c>
      <c r="J164" s="101">
        <v>-30000</v>
      </c>
      <c r="K164" s="250">
        <f t="shared" si="2"/>
        <v>500233.89000000013</v>
      </c>
      <c r="L164" s="259"/>
    </row>
    <row r="165" spans="2:12" x14ac:dyDescent="0.25">
      <c r="B165" s="46">
        <f>SUBTOTAL(103,$C$10:C165)</f>
        <v>156</v>
      </c>
      <c r="C165" s="24" t="s">
        <v>802</v>
      </c>
      <c r="D165" s="226" t="s">
        <v>884</v>
      </c>
      <c r="E165" s="203" t="s">
        <v>1469</v>
      </c>
      <c r="F165" s="227"/>
      <c r="G165" s="203"/>
      <c r="H165" s="239">
        <v>44452</v>
      </c>
      <c r="I165" s="249">
        <v>0</v>
      </c>
      <c r="J165" s="101">
        <v>-60000</v>
      </c>
      <c r="K165" s="250">
        <f t="shared" si="2"/>
        <v>440233.89000000013</v>
      </c>
      <c r="L165" s="259"/>
    </row>
    <row r="166" spans="2:12" x14ac:dyDescent="0.25">
      <c r="B166" s="46">
        <f>SUBTOTAL(103,$C$10:C166)</f>
        <v>157</v>
      </c>
      <c r="C166" s="24" t="s">
        <v>805</v>
      </c>
      <c r="D166" s="226" t="s">
        <v>882</v>
      </c>
      <c r="E166" s="204" t="s">
        <v>1469</v>
      </c>
      <c r="F166" s="212" t="s">
        <v>675</v>
      </c>
      <c r="G166" s="231" t="s">
        <v>676</v>
      </c>
      <c r="H166" s="239">
        <v>44454</v>
      </c>
      <c r="I166" s="249">
        <v>0</v>
      </c>
      <c r="J166" s="101">
        <v>-100000</v>
      </c>
      <c r="K166" s="250">
        <f t="shared" si="2"/>
        <v>340233.89000000013</v>
      </c>
      <c r="L166" s="259"/>
    </row>
    <row r="167" spans="2:12" x14ac:dyDescent="0.25">
      <c r="B167" s="46">
        <f>SUBTOTAL(103,$C$10:C167)</f>
        <v>158</v>
      </c>
      <c r="C167" s="24" t="s">
        <v>46</v>
      </c>
      <c r="D167" s="226" t="s">
        <v>766</v>
      </c>
      <c r="E167" s="203" t="s">
        <v>6</v>
      </c>
      <c r="F167" s="227" t="s">
        <v>1053</v>
      </c>
      <c r="G167" s="203" t="s">
        <v>46</v>
      </c>
      <c r="H167" s="239">
        <v>44456</v>
      </c>
      <c r="I167" s="249">
        <v>480000</v>
      </c>
      <c r="J167" s="101">
        <v>0</v>
      </c>
      <c r="K167" s="250">
        <f t="shared" si="2"/>
        <v>820233.89000000013</v>
      </c>
      <c r="L167" s="259"/>
    </row>
    <row r="168" spans="2:12" x14ac:dyDescent="0.25">
      <c r="B168" s="46">
        <f>SUBTOTAL(103,$C$10:C168)</f>
        <v>159</v>
      </c>
      <c r="C168" s="24" t="s">
        <v>743</v>
      </c>
      <c r="D168" s="226" t="s">
        <v>885</v>
      </c>
      <c r="E168" s="203" t="s">
        <v>1467</v>
      </c>
      <c r="F168" s="227"/>
      <c r="G168" s="223"/>
      <c r="H168" s="239">
        <v>44456</v>
      </c>
      <c r="I168" s="249">
        <v>0</v>
      </c>
      <c r="J168" s="101">
        <v>-522300</v>
      </c>
      <c r="K168" s="250">
        <f t="shared" si="2"/>
        <v>297933.89000000013</v>
      </c>
      <c r="L168" s="259"/>
    </row>
    <row r="169" spans="2:12" x14ac:dyDescent="0.25">
      <c r="B169" s="46">
        <f>SUBTOTAL(103,$C$10:C169)</f>
        <v>160</v>
      </c>
      <c r="C169" s="24" t="s">
        <v>15</v>
      </c>
      <c r="D169" s="226" t="s">
        <v>776</v>
      </c>
      <c r="E169" s="203" t="s">
        <v>1469</v>
      </c>
      <c r="F169" s="227"/>
      <c r="G169" s="203"/>
      <c r="H169" s="239">
        <v>44460</v>
      </c>
      <c r="I169" s="249">
        <v>0</v>
      </c>
      <c r="J169" s="101">
        <v>-52500</v>
      </c>
      <c r="K169" s="250">
        <f t="shared" si="2"/>
        <v>245433.89000000013</v>
      </c>
      <c r="L169" s="259"/>
    </row>
    <row r="170" spans="2:12" x14ac:dyDescent="0.25">
      <c r="B170" s="46">
        <f>SUBTOTAL(103,$C$10:C170)</f>
        <v>161</v>
      </c>
      <c r="C170" s="24" t="s">
        <v>15</v>
      </c>
      <c r="D170" s="226" t="s">
        <v>776</v>
      </c>
      <c r="E170" s="203" t="s">
        <v>1469</v>
      </c>
      <c r="F170" s="227" t="s">
        <v>1065</v>
      </c>
      <c r="G170" s="203" t="s">
        <v>1076</v>
      </c>
      <c r="H170" s="239">
        <v>44460</v>
      </c>
      <c r="I170" s="249">
        <v>0</v>
      </c>
      <c r="J170" s="101">
        <v>-44700</v>
      </c>
      <c r="K170" s="250">
        <f t="shared" si="2"/>
        <v>200733.89000000013</v>
      </c>
      <c r="L170" s="259"/>
    </row>
    <row r="171" spans="2:12" x14ac:dyDescent="0.25">
      <c r="B171" s="46">
        <f>SUBTOTAL(103,$C$10:C171)</f>
        <v>162</v>
      </c>
      <c r="C171" s="24" t="s">
        <v>729</v>
      </c>
      <c r="D171" s="226" t="s">
        <v>886</v>
      </c>
      <c r="E171" s="203" t="s">
        <v>1470</v>
      </c>
      <c r="F171" s="227"/>
      <c r="G171" s="203"/>
      <c r="H171" s="239">
        <v>44461</v>
      </c>
      <c r="I171" s="249">
        <v>0</v>
      </c>
      <c r="J171" s="101">
        <v>-1000</v>
      </c>
      <c r="K171" s="250">
        <f t="shared" si="2"/>
        <v>199733.89000000013</v>
      </c>
      <c r="L171" s="259"/>
    </row>
    <row r="172" spans="2:12" x14ac:dyDescent="0.25">
      <c r="B172" s="46">
        <f>SUBTOTAL(103,$C$10:C172)</f>
        <v>163</v>
      </c>
      <c r="C172" s="24" t="s">
        <v>110</v>
      </c>
      <c r="D172" s="226" t="s">
        <v>766</v>
      </c>
      <c r="E172" s="203" t="s">
        <v>6</v>
      </c>
      <c r="F172" s="227"/>
      <c r="G172" s="203"/>
      <c r="H172" s="239">
        <v>44462</v>
      </c>
      <c r="I172" s="249">
        <v>150000</v>
      </c>
      <c r="J172" s="101">
        <v>0</v>
      </c>
      <c r="K172" s="250">
        <f t="shared" si="2"/>
        <v>349733.89000000013</v>
      </c>
      <c r="L172" s="259"/>
    </row>
    <row r="173" spans="2:12" x14ac:dyDescent="0.25">
      <c r="B173" s="46">
        <f>SUBTOTAL(103,$C$10:C173)</f>
        <v>164</v>
      </c>
      <c r="C173" s="24" t="s">
        <v>806</v>
      </c>
      <c r="D173" s="226" t="s">
        <v>883</v>
      </c>
      <c r="E173" s="204" t="s">
        <v>1469</v>
      </c>
      <c r="F173" s="212" t="s">
        <v>675</v>
      </c>
      <c r="G173" s="231" t="s">
        <v>676</v>
      </c>
      <c r="H173" s="239">
        <v>44463</v>
      </c>
      <c r="I173" s="249">
        <v>0</v>
      </c>
      <c r="J173" s="101">
        <v>-20000</v>
      </c>
      <c r="K173" s="250">
        <f t="shared" si="2"/>
        <v>329733.89000000013</v>
      </c>
      <c r="L173" s="259"/>
    </row>
    <row r="174" spans="2:12" x14ac:dyDescent="0.25">
      <c r="B174" s="46">
        <f>SUBTOTAL(103,$C$10:C174)</f>
        <v>165</v>
      </c>
      <c r="C174" s="24" t="s">
        <v>791</v>
      </c>
      <c r="D174" s="226" t="s">
        <v>887</v>
      </c>
      <c r="E174" s="203" t="s">
        <v>1470</v>
      </c>
      <c r="F174" s="227" t="s">
        <v>1050</v>
      </c>
      <c r="G174" s="203" t="s">
        <v>442</v>
      </c>
      <c r="H174" s="239">
        <v>44466</v>
      </c>
      <c r="I174" s="249">
        <v>0</v>
      </c>
      <c r="J174" s="101">
        <v>-13000</v>
      </c>
      <c r="K174" s="250">
        <f t="shared" si="2"/>
        <v>316733.89000000013</v>
      </c>
      <c r="L174" s="259"/>
    </row>
    <row r="175" spans="2:12" x14ac:dyDescent="0.25">
      <c r="B175" s="46">
        <f>SUBTOTAL(103,$C$10:C175)</f>
        <v>166</v>
      </c>
      <c r="C175" s="24" t="s">
        <v>807</v>
      </c>
      <c r="D175" s="226" t="s">
        <v>888</v>
      </c>
      <c r="E175" s="203" t="s">
        <v>1469</v>
      </c>
      <c r="F175" s="227" t="s">
        <v>1065</v>
      </c>
      <c r="G175" s="203" t="s">
        <v>1076</v>
      </c>
      <c r="H175" s="239">
        <v>44466</v>
      </c>
      <c r="I175" s="249">
        <v>0</v>
      </c>
      <c r="J175" s="101">
        <v>-10000</v>
      </c>
      <c r="K175" s="250">
        <f t="shared" si="2"/>
        <v>306733.89000000013</v>
      </c>
      <c r="L175" s="259"/>
    </row>
    <row r="176" spans="2:12" x14ac:dyDescent="0.25">
      <c r="B176" s="46">
        <f>SUBTOTAL(103,$C$10:C176)</f>
        <v>167</v>
      </c>
      <c r="C176" s="24" t="s">
        <v>806</v>
      </c>
      <c r="D176" s="226" t="s">
        <v>883</v>
      </c>
      <c r="E176" s="204" t="s">
        <v>1469</v>
      </c>
      <c r="F176" s="212" t="s">
        <v>675</v>
      </c>
      <c r="G176" s="231" t="s">
        <v>676</v>
      </c>
      <c r="H176" s="239">
        <v>44471</v>
      </c>
      <c r="I176" s="249">
        <v>0</v>
      </c>
      <c r="J176" s="101">
        <v>-43500</v>
      </c>
      <c r="K176" s="250">
        <f t="shared" si="2"/>
        <v>263233.89000000013</v>
      </c>
      <c r="L176" s="259"/>
    </row>
    <row r="177" spans="2:12" x14ac:dyDescent="0.25">
      <c r="B177" s="46">
        <f>SUBTOTAL(103,$C$10:C177)</f>
        <v>168</v>
      </c>
      <c r="C177" s="24" t="s">
        <v>598</v>
      </c>
      <c r="D177" s="226" t="s">
        <v>657</v>
      </c>
      <c r="E177" s="203" t="s">
        <v>6</v>
      </c>
      <c r="F177" s="212" t="s">
        <v>644</v>
      </c>
      <c r="G177" s="209" t="s">
        <v>428</v>
      </c>
      <c r="H177" s="239">
        <v>44475</v>
      </c>
      <c r="I177" s="249">
        <v>15840</v>
      </c>
      <c r="J177" s="101">
        <v>0</v>
      </c>
      <c r="K177" s="250">
        <f t="shared" si="2"/>
        <v>279073.89000000013</v>
      </c>
      <c r="L177" s="259"/>
    </row>
    <row r="178" spans="2:12" x14ac:dyDescent="0.25">
      <c r="B178" s="46">
        <f>SUBTOTAL(103,$C$10:C178)</f>
        <v>169</v>
      </c>
      <c r="C178" s="24" t="s">
        <v>110</v>
      </c>
      <c r="D178" s="226" t="s">
        <v>766</v>
      </c>
      <c r="E178" s="203" t="s">
        <v>6</v>
      </c>
      <c r="F178" s="227"/>
      <c r="G178" s="203"/>
      <c r="H178" s="239">
        <v>44476</v>
      </c>
      <c r="I178" s="249">
        <v>100000</v>
      </c>
      <c r="J178" s="101">
        <v>0</v>
      </c>
      <c r="K178" s="250">
        <f t="shared" si="2"/>
        <v>379073.89000000013</v>
      </c>
      <c r="L178" s="259"/>
    </row>
    <row r="179" spans="2:12" x14ac:dyDescent="0.25">
      <c r="B179" s="46">
        <f>SUBTOTAL(103,$C$10:C179)</f>
        <v>170</v>
      </c>
      <c r="C179" s="24" t="s">
        <v>806</v>
      </c>
      <c r="D179" s="226" t="s">
        <v>883</v>
      </c>
      <c r="E179" s="204" t="s">
        <v>1469</v>
      </c>
      <c r="F179" s="212" t="s">
        <v>675</v>
      </c>
      <c r="G179" s="231" t="s">
        <v>676</v>
      </c>
      <c r="H179" s="239">
        <v>44478</v>
      </c>
      <c r="I179" s="249">
        <v>0</v>
      </c>
      <c r="J179" s="101">
        <v>-25300</v>
      </c>
      <c r="K179" s="250">
        <f t="shared" si="2"/>
        <v>353773.89000000013</v>
      </c>
      <c r="L179" s="259"/>
    </row>
    <row r="180" spans="2:12" x14ac:dyDescent="0.25">
      <c r="B180" s="46">
        <f>SUBTOTAL(103,$C$10:C180)</f>
        <v>171</v>
      </c>
      <c r="C180" s="24" t="s">
        <v>193</v>
      </c>
      <c r="D180" s="226" t="s">
        <v>766</v>
      </c>
      <c r="E180" s="203" t="s">
        <v>6</v>
      </c>
      <c r="F180" s="227"/>
      <c r="G180" s="223"/>
      <c r="H180" s="239">
        <v>44480</v>
      </c>
      <c r="I180" s="249">
        <v>400000</v>
      </c>
      <c r="J180" s="101">
        <v>0</v>
      </c>
      <c r="K180" s="250">
        <f t="shared" si="2"/>
        <v>753773.89000000013</v>
      </c>
      <c r="L180" s="259"/>
    </row>
    <row r="181" spans="2:12" x14ac:dyDescent="0.25">
      <c r="B181" s="46">
        <f>SUBTOTAL(103,$C$10:C181)</f>
        <v>172</v>
      </c>
      <c r="C181" s="24" t="s">
        <v>806</v>
      </c>
      <c r="D181" s="226" t="s">
        <v>883</v>
      </c>
      <c r="E181" s="204" t="s">
        <v>1469</v>
      </c>
      <c r="F181" s="212" t="s">
        <v>675</v>
      </c>
      <c r="G181" s="231" t="s">
        <v>676</v>
      </c>
      <c r="H181" s="239">
        <v>44485</v>
      </c>
      <c r="I181" s="249">
        <v>0</v>
      </c>
      <c r="J181" s="101">
        <v>-25300</v>
      </c>
      <c r="K181" s="250">
        <f t="shared" si="2"/>
        <v>728473.89000000013</v>
      </c>
      <c r="L181" s="259"/>
    </row>
    <row r="182" spans="2:12" x14ac:dyDescent="0.25">
      <c r="B182" s="46">
        <f>SUBTOTAL(103,$C$10:C182)</f>
        <v>173</v>
      </c>
      <c r="C182" s="24" t="s">
        <v>743</v>
      </c>
      <c r="D182" s="226" t="s">
        <v>885</v>
      </c>
      <c r="E182" s="203" t="s">
        <v>1467</v>
      </c>
      <c r="F182" s="212" t="s">
        <v>588</v>
      </c>
      <c r="G182" s="229"/>
      <c r="H182" s="239">
        <v>44487</v>
      </c>
      <c r="I182" s="249">
        <v>0</v>
      </c>
      <c r="J182" s="101">
        <v>-57255.67</v>
      </c>
      <c r="K182" s="250">
        <f t="shared" si="2"/>
        <v>671218.22000000009</v>
      </c>
      <c r="L182" s="259"/>
    </row>
    <row r="183" spans="2:12" x14ac:dyDescent="0.25">
      <c r="B183" s="46">
        <f>SUBTOTAL(103,$C$10:C183)</f>
        <v>174</v>
      </c>
      <c r="C183" s="24" t="s">
        <v>743</v>
      </c>
      <c r="D183" s="226" t="s">
        <v>889</v>
      </c>
      <c r="E183" s="203" t="s">
        <v>1467</v>
      </c>
      <c r="F183" s="212" t="s">
        <v>588</v>
      </c>
      <c r="G183" s="229"/>
      <c r="H183" s="239">
        <v>44487</v>
      </c>
      <c r="I183" s="249">
        <v>0</v>
      </c>
      <c r="J183" s="101">
        <v>-359463.35</v>
      </c>
      <c r="K183" s="250">
        <f t="shared" si="2"/>
        <v>311754.87000000011</v>
      </c>
      <c r="L183" s="259"/>
    </row>
    <row r="184" spans="2:12" x14ac:dyDescent="0.25">
      <c r="B184" s="46">
        <f>SUBTOTAL(103,$C$10:C184)</f>
        <v>175</v>
      </c>
      <c r="C184" s="24" t="s">
        <v>110</v>
      </c>
      <c r="D184" s="226" t="s">
        <v>766</v>
      </c>
      <c r="E184" s="203" t="s">
        <v>6</v>
      </c>
      <c r="F184" s="227"/>
      <c r="G184" s="203"/>
      <c r="H184" s="239">
        <v>44488</v>
      </c>
      <c r="I184" s="249">
        <v>100000</v>
      </c>
      <c r="J184" s="101">
        <v>0</v>
      </c>
      <c r="K184" s="250">
        <f t="shared" si="2"/>
        <v>411754.87000000011</v>
      </c>
      <c r="L184" s="259"/>
    </row>
    <row r="185" spans="2:12" x14ac:dyDescent="0.25">
      <c r="B185" s="46">
        <f>SUBTOTAL(103,$C$10:C185)</f>
        <v>176</v>
      </c>
      <c r="C185" s="24" t="s">
        <v>802</v>
      </c>
      <c r="D185" s="226" t="s">
        <v>873</v>
      </c>
      <c r="E185" s="203" t="s">
        <v>1469</v>
      </c>
      <c r="F185" s="227"/>
      <c r="G185" s="203"/>
      <c r="H185" s="239">
        <v>44490</v>
      </c>
      <c r="I185" s="249">
        <v>0</v>
      </c>
      <c r="J185" s="101">
        <v>-100000</v>
      </c>
      <c r="K185" s="250">
        <f t="shared" si="2"/>
        <v>311754.87000000011</v>
      </c>
      <c r="L185" s="259"/>
    </row>
    <row r="186" spans="2:12" x14ac:dyDescent="0.25">
      <c r="B186" s="46">
        <f>SUBTOTAL(103,$C$10:C186)</f>
        <v>177</v>
      </c>
      <c r="C186" s="24" t="s">
        <v>803</v>
      </c>
      <c r="D186" s="226" t="s">
        <v>776</v>
      </c>
      <c r="E186" s="203" t="s">
        <v>1469</v>
      </c>
      <c r="F186" s="227"/>
      <c r="G186" s="203"/>
      <c r="H186" s="239">
        <v>44490</v>
      </c>
      <c r="I186" s="249">
        <v>0</v>
      </c>
      <c r="J186" s="101">
        <v>-100000</v>
      </c>
      <c r="K186" s="250">
        <f t="shared" si="2"/>
        <v>211754.87000000011</v>
      </c>
      <c r="L186" s="259"/>
    </row>
    <row r="187" spans="2:12" x14ac:dyDescent="0.25">
      <c r="B187" s="46">
        <f>SUBTOTAL(103,$C$10:C187)</f>
        <v>178</v>
      </c>
      <c r="C187" s="24" t="s">
        <v>598</v>
      </c>
      <c r="D187" s="226" t="s">
        <v>657</v>
      </c>
      <c r="E187" s="203" t="s">
        <v>6</v>
      </c>
      <c r="F187" s="212" t="s">
        <v>644</v>
      </c>
      <c r="G187" s="209" t="s">
        <v>428</v>
      </c>
      <c r="H187" s="239">
        <v>44491</v>
      </c>
      <c r="I187" s="249">
        <v>75150</v>
      </c>
      <c r="J187" s="101">
        <v>0</v>
      </c>
      <c r="K187" s="250">
        <f t="shared" si="2"/>
        <v>286904.87000000011</v>
      </c>
      <c r="L187" s="259"/>
    </row>
    <row r="188" spans="2:12" x14ac:dyDescent="0.25">
      <c r="B188" s="46">
        <f>SUBTOTAL(103,$C$10:C188)</f>
        <v>179</v>
      </c>
      <c r="C188" s="24" t="s">
        <v>127</v>
      </c>
      <c r="D188" s="226" t="s">
        <v>712</v>
      </c>
      <c r="E188" s="203" t="s">
        <v>1467</v>
      </c>
      <c r="F188" s="212" t="s">
        <v>588</v>
      </c>
      <c r="G188" s="209" t="s">
        <v>589</v>
      </c>
      <c r="H188" s="239">
        <v>44491</v>
      </c>
      <c r="I188" s="249">
        <v>0</v>
      </c>
      <c r="J188" s="101">
        <v>-7300</v>
      </c>
      <c r="K188" s="250">
        <f t="shared" si="2"/>
        <v>279604.87000000011</v>
      </c>
      <c r="L188" s="259"/>
    </row>
    <row r="189" spans="2:12" x14ac:dyDescent="0.25">
      <c r="B189" s="46">
        <f>SUBTOTAL(103,$C$10:C189)</f>
        <v>180</v>
      </c>
      <c r="C189" s="24" t="s">
        <v>806</v>
      </c>
      <c r="D189" s="226" t="s">
        <v>883</v>
      </c>
      <c r="E189" s="204" t="s">
        <v>1469</v>
      </c>
      <c r="F189" s="212" t="s">
        <v>675</v>
      </c>
      <c r="G189" s="231" t="s">
        <v>676</v>
      </c>
      <c r="H189" s="239">
        <v>44492</v>
      </c>
      <c r="I189" s="249">
        <v>0</v>
      </c>
      <c r="J189" s="101">
        <v>-25300</v>
      </c>
      <c r="K189" s="250">
        <f t="shared" si="2"/>
        <v>254304.87000000011</v>
      </c>
      <c r="L189" s="259"/>
    </row>
    <row r="190" spans="2:12" x14ac:dyDescent="0.25">
      <c r="B190" s="46">
        <f>SUBTOTAL(103,$C$10:C190)</f>
        <v>181</v>
      </c>
      <c r="C190" s="24" t="s">
        <v>729</v>
      </c>
      <c r="D190" s="226" t="s">
        <v>890</v>
      </c>
      <c r="E190" s="203" t="s">
        <v>1470</v>
      </c>
      <c r="F190" s="227"/>
      <c r="G190" s="223"/>
      <c r="H190" s="239">
        <v>44497</v>
      </c>
      <c r="I190" s="249">
        <v>0</v>
      </c>
      <c r="J190" s="101">
        <v>-5000</v>
      </c>
      <c r="K190" s="250">
        <f t="shared" si="2"/>
        <v>249304.87000000011</v>
      </c>
      <c r="L190" s="259"/>
    </row>
    <row r="191" spans="2:12" x14ac:dyDescent="0.25">
      <c r="B191" s="46">
        <f>SUBTOTAL(103,$C$10:C191)</f>
        <v>182</v>
      </c>
      <c r="C191" s="24" t="s">
        <v>806</v>
      </c>
      <c r="D191" s="226" t="s">
        <v>883</v>
      </c>
      <c r="E191" s="204" t="s">
        <v>1469</v>
      </c>
      <c r="F191" s="212" t="s">
        <v>675</v>
      </c>
      <c r="G191" s="231" t="s">
        <v>676</v>
      </c>
      <c r="H191" s="239">
        <v>44498</v>
      </c>
      <c r="I191" s="249">
        <v>0</v>
      </c>
      <c r="J191" s="101">
        <v>-40000</v>
      </c>
      <c r="K191" s="250">
        <f t="shared" si="2"/>
        <v>209304.87000000011</v>
      </c>
      <c r="L191" s="259"/>
    </row>
    <row r="192" spans="2:12" x14ac:dyDescent="0.25">
      <c r="B192" s="46">
        <f>SUBTOTAL(103,$C$10:C192)</f>
        <v>183</v>
      </c>
      <c r="C192" s="24" t="s">
        <v>110</v>
      </c>
      <c r="D192" s="226" t="s">
        <v>766</v>
      </c>
      <c r="E192" s="203" t="s">
        <v>6</v>
      </c>
      <c r="F192" s="227"/>
      <c r="G192" s="203"/>
      <c r="H192" s="239">
        <v>44504</v>
      </c>
      <c r="I192" s="249">
        <v>100000</v>
      </c>
      <c r="J192" s="101">
        <v>0</v>
      </c>
      <c r="K192" s="250">
        <f t="shared" si="2"/>
        <v>309304.87000000011</v>
      </c>
      <c r="L192" s="259"/>
    </row>
    <row r="193" spans="2:12" x14ac:dyDescent="0.25">
      <c r="B193" s="46">
        <f>SUBTOTAL(103,$C$10:C193)</f>
        <v>184</v>
      </c>
      <c r="C193" s="24" t="s">
        <v>806</v>
      </c>
      <c r="D193" s="226" t="s">
        <v>883</v>
      </c>
      <c r="E193" s="204" t="s">
        <v>1469</v>
      </c>
      <c r="F193" s="212" t="s">
        <v>675</v>
      </c>
      <c r="G193" s="231" t="s">
        <v>676</v>
      </c>
      <c r="H193" s="239">
        <v>44505</v>
      </c>
      <c r="I193" s="249">
        <v>0</v>
      </c>
      <c r="J193" s="101">
        <v>-50000</v>
      </c>
      <c r="K193" s="250">
        <f t="shared" si="2"/>
        <v>259304.87000000011</v>
      </c>
      <c r="L193" s="259"/>
    </row>
    <row r="194" spans="2:12" x14ac:dyDescent="0.25">
      <c r="B194" s="46">
        <f>SUBTOTAL(103,$C$10:C194)</f>
        <v>185</v>
      </c>
      <c r="C194" s="24" t="s">
        <v>625</v>
      </c>
      <c r="D194" s="226" t="s">
        <v>893</v>
      </c>
      <c r="E194" s="203" t="s">
        <v>1470</v>
      </c>
      <c r="F194" s="227"/>
      <c r="G194" s="203"/>
      <c r="H194" s="239">
        <v>44511</v>
      </c>
      <c r="I194" s="249">
        <v>0</v>
      </c>
      <c r="J194" s="101">
        <v>-1000</v>
      </c>
      <c r="K194" s="250">
        <f t="shared" si="2"/>
        <v>258304.87000000011</v>
      </c>
      <c r="L194" s="259"/>
    </row>
    <row r="195" spans="2:12" x14ac:dyDescent="0.25">
      <c r="B195" s="46">
        <f>SUBTOTAL(103,$C$10:C195)</f>
        <v>186</v>
      </c>
      <c r="C195" s="24" t="s">
        <v>806</v>
      </c>
      <c r="D195" s="226" t="s">
        <v>883</v>
      </c>
      <c r="E195" s="204" t="s">
        <v>1469</v>
      </c>
      <c r="F195" s="212" t="s">
        <v>675</v>
      </c>
      <c r="G195" s="231" t="s">
        <v>676</v>
      </c>
      <c r="H195" s="239">
        <v>44512</v>
      </c>
      <c r="I195" s="249">
        <v>0</v>
      </c>
      <c r="J195" s="101">
        <v>-31000</v>
      </c>
      <c r="K195" s="250">
        <f t="shared" si="2"/>
        <v>227304.87000000011</v>
      </c>
      <c r="L195" s="259"/>
    </row>
    <row r="196" spans="2:12" x14ac:dyDescent="0.25">
      <c r="B196" s="46">
        <f>SUBTOTAL(103,$C$10:C196)</f>
        <v>187</v>
      </c>
      <c r="C196" s="24" t="s">
        <v>729</v>
      </c>
      <c r="D196" s="226" t="s">
        <v>903</v>
      </c>
      <c r="E196" s="203" t="s">
        <v>1470</v>
      </c>
      <c r="F196" s="227"/>
      <c r="G196" s="223"/>
      <c r="H196" s="239">
        <v>44516</v>
      </c>
      <c r="I196" s="249">
        <v>0</v>
      </c>
      <c r="J196" s="101">
        <v>-40000</v>
      </c>
      <c r="K196" s="250">
        <f t="shared" si="2"/>
        <v>187304.87000000011</v>
      </c>
      <c r="L196" s="259"/>
    </row>
    <row r="197" spans="2:12" x14ac:dyDescent="0.25">
      <c r="B197" s="46">
        <f>SUBTOTAL(103,$C$10:C197)</f>
        <v>188</v>
      </c>
      <c r="C197" s="24" t="s">
        <v>130</v>
      </c>
      <c r="D197" s="226" t="s">
        <v>891</v>
      </c>
      <c r="E197" s="204" t="s">
        <v>1470</v>
      </c>
      <c r="F197" s="212" t="s">
        <v>588</v>
      </c>
      <c r="G197" s="209" t="s">
        <v>589</v>
      </c>
      <c r="H197" s="239">
        <v>44517</v>
      </c>
      <c r="I197" s="249">
        <v>0</v>
      </c>
      <c r="J197" s="101">
        <v>-3000</v>
      </c>
      <c r="K197" s="250">
        <f t="shared" si="2"/>
        <v>184304.87000000011</v>
      </c>
      <c r="L197" s="259"/>
    </row>
    <row r="198" spans="2:12" x14ac:dyDescent="0.25">
      <c r="B198" s="46">
        <f>SUBTOTAL(103,$C$10:C198)</f>
        <v>189</v>
      </c>
      <c r="C198" s="293" t="s">
        <v>131</v>
      </c>
      <c r="D198" s="226" t="s">
        <v>766</v>
      </c>
      <c r="E198" s="203" t="s">
        <v>6</v>
      </c>
      <c r="F198" s="212" t="s">
        <v>588</v>
      </c>
      <c r="G198" s="209" t="s">
        <v>589</v>
      </c>
      <c r="H198" s="239">
        <v>44517</v>
      </c>
      <c r="I198" s="249">
        <v>650000</v>
      </c>
      <c r="J198" s="101">
        <v>0</v>
      </c>
      <c r="K198" s="250">
        <f t="shared" si="2"/>
        <v>834304.87000000011</v>
      </c>
      <c r="L198" s="259"/>
    </row>
    <row r="199" spans="2:12" x14ac:dyDescent="0.25">
      <c r="B199" s="46">
        <f>SUBTOTAL(103,$C$10:C199)</f>
        <v>190</v>
      </c>
      <c r="C199" s="24" t="s">
        <v>743</v>
      </c>
      <c r="D199" s="226" t="s">
        <v>771</v>
      </c>
      <c r="E199" s="203" t="s">
        <v>1467</v>
      </c>
      <c r="F199" s="227"/>
      <c r="G199" s="223"/>
      <c r="H199" s="239">
        <v>44517</v>
      </c>
      <c r="I199" s="249">
        <v>0</v>
      </c>
      <c r="J199" s="101">
        <v>-647000</v>
      </c>
      <c r="K199" s="250">
        <f t="shared" si="2"/>
        <v>187304.87000000011</v>
      </c>
      <c r="L199" s="259"/>
    </row>
    <row r="200" spans="2:12" x14ac:dyDescent="0.25">
      <c r="B200" s="46">
        <f>SUBTOTAL(103,$C$10:C200)</f>
        <v>191</v>
      </c>
      <c r="C200" s="24" t="s">
        <v>24</v>
      </c>
      <c r="D200" s="226" t="s">
        <v>846</v>
      </c>
      <c r="E200" s="203" t="s">
        <v>6</v>
      </c>
      <c r="F200" s="300" t="s">
        <v>24</v>
      </c>
      <c r="G200" s="231" t="s">
        <v>24</v>
      </c>
      <c r="H200" s="239">
        <v>44517</v>
      </c>
      <c r="I200" s="249">
        <v>60000</v>
      </c>
      <c r="J200" s="101">
        <v>0</v>
      </c>
      <c r="K200" s="250">
        <f t="shared" si="2"/>
        <v>247304.87000000011</v>
      </c>
      <c r="L200" s="259"/>
    </row>
    <row r="201" spans="2:12" x14ac:dyDescent="0.25">
      <c r="B201" s="46">
        <f>SUBTOTAL(103,$C$10:C201)</f>
        <v>192</v>
      </c>
      <c r="C201" s="24" t="s">
        <v>808</v>
      </c>
      <c r="D201" s="226" t="s">
        <v>712</v>
      </c>
      <c r="E201" s="203" t="s">
        <v>1467</v>
      </c>
      <c r="F201" s="212" t="s">
        <v>588</v>
      </c>
      <c r="G201" s="209" t="s">
        <v>589</v>
      </c>
      <c r="H201" s="239">
        <v>44518</v>
      </c>
      <c r="I201" s="249">
        <v>0</v>
      </c>
      <c r="J201" s="101">
        <v>-7000</v>
      </c>
      <c r="K201" s="250">
        <f t="shared" si="2"/>
        <v>240304.87000000011</v>
      </c>
      <c r="L201" s="259"/>
    </row>
    <row r="202" spans="2:12" x14ac:dyDescent="0.25">
      <c r="B202" s="46">
        <f>SUBTOTAL(103,$C$10:C202)</f>
        <v>193</v>
      </c>
      <c r="C202" s="24" t="s">
        <v>806</v>
      </c>
      <c r="D202" s="226" t="s">
        <v>883</v>
      </c>
      <c r="E202" s="204" t="s">
        <v>1469</v>
      </c>
      <c r="F202" s="212" t="s">
        <v>675</v>
      </c>
      <c r="G202" s="231" t="s">
        <v>676</v>
      </c>
      <c r="H202" s="239">
        <v>44519</v>
      </c>
      <c r="I202" s="249">
        <v>0</v>
      </c>
      <c r="J202" s="101">
        <v>-42500</v>
      </c>
      <c r="K202" s="250">
        <f t="shared" si="2"/>
        <v>197804.87000000011</v>
      </c>
      <c r="L202" s="259"/>
    </row>
    <row r="203" spans="2:12" x14ac:dyDescent="0.25">
      <c r="B203" s="46">
        <f>SUBTOTAL(103,$C$10:C203)</f>
        <v>194</v>
      </c>
      <c r="C203" s="24" t="s">
        <v>809</v>
      </c>
      <c r="D203" s="226" t="s">
        <v>892</v>
      </c>
      <c r="E203" s="204" t="s">
        <v>1470</v>
      </c>
      <c r="F203" s="212" t="s">
        <v>588</v>
      </c>
      <c r="G203" s="209" t="s">
        <v>589</v>
      </c>
      <c r="H203" s="239">
        <v>44519</v>
      </c>
      <c r="I203" s="249">
        <v>0</v>
      </c>
      <c r="J203" s="101">
        <v>-22000</v>
      </c>
      <c r="K203" s="250">
        <f t="shared" si="2"/>
        <v>175804.87000000011</v>
      </c>
      <c r="L203" s="259"/>
    </row>
    <row r="204" spans="2:12" x14ac:dyDescent="0.25">
      <c r="B204" s="46">
        <f>SUBTOTAL(103,$C$10:C204)</f>
        <v>195</v>
      </c>
      <c r="C204" s="24" t="s">
        <v>24</v>
      </c>
      <c r="D204" s="226" t="s">
        <v>846</v>
      </c>
      <c r="E204" s="203" t="s">
        <v>6</v>
      </c>
      <c r="F204" s="300" t="s">
        <v>24</v>
      </c>
      <c r="G204" s="231" t="s">
        <v>24</v>
      </c>
      <c r="H204" s="239">
        <v>44519</v>
      </c>
      <c r="I204" s="249">
        <v>7000</v>
      </c>
      <c r="J204" s="101">
        <v>0</v>
      </c>
      <c r="K204" s="250">
        <f t="shared" si="2"/>
        <v>182804.87000000011</v>
      </c>
      <c r="L204" s="259"/>
    </row>
    <row r="205" spans="2:12" x14ac:dyDescent="0.25">
      <c r="B205" s="46">
        <f>SUBTOTAL(103,$C$10:C205)</f>
        <v>196</v>
      </c>
      <c r="C205" s="24" t="s">
        <v>24</v>
      </c>
      <c r="D205" s="226" t="s">
        <v>846</v>
      </c>
      <c r="E205" s="203" t="s">
        <v>6</v>
      </c>
      <c r="F205" s="300" t="s">
        <v>24</v>
      </c>
      <c r="G205" s="231" t="s">
        <v>24</v>
      </c>
      <c r="H205" s="239">
        <v>44522</v>
      </c>
      <c r="I205" s="249">
        <v>35000</v>
      </c>
      <c r="J205" s="101">
        <v>0</v>
      </c>
      <c r="K205" s="250">
        <f t="shared" ref="K205:K268" si="3">I205+K204+J205</f>
        <v>217804.87000000011</v>
      </c>
      <c r="L205" s="259"/>
    </row>
    <row r="206" spans="2:12" x14ac:dyDescent="0.25">
      <c r="B206" s="46">
        <f>SUBTOTAL(103,$C$10:C206)</f>
        <v>197</v>
      </c>
      <c r="C206" s="24" t="s">
        <v>807</v>
      </c>
      <c r="D206" s="226" t="s">
        <v>888</v>
      </c>
      <c r="E206" s="203" t="s">
        <v>1469</v>
      </c>
      <c r="F206" s="227" t="s">
        <v>1047</v>
      </c>
      <c r="G206" s="203" t="s">
        <v>432</v>
      </c>
      <c r="H206" s="239">
        <v>44523</v>
      </c>
      <c r="I206" s="249">
        <v>0</v>
      </c>
      <c r="J206" s="101">
        <v>-19400</v>
      </c>
      <c r="K206" s="250">
        <f t="shared" si="3"/>
        <v>198404.87000000011</v>
      </c>
      <c r="L206" s="259"/>
    </row>
    <row r="207" spans="2:12" x14ac:dyDescent="0.25">
      <c r="B207" s="46">
        <f>SUBTOTAL(103,$C$10:C207)</f>
        <v>198</v>
      </c>
      <c r="C207" s="24" t="s">
        <v>810</v>
      </c>
      <c r="D207" s="226" t="s">
        <v>894</v>
      </c>
      <c r="E207" s="204" t="s">
        <v>1470</v>
      </c>
      <c r="F207" s="227" t="s">
        <v>1050</v>
      </c>
      <c r="G207" s="203" t="s">
        <v>442</v>
      </c>
      <c r="H207" s="239">
        <v>44524</v>
      </c>
      <c r="I207" s="249">
        <v>0</v>
      </c>
      <c r="J207" s="101">
        <v>-2470</v>
      </c>
      <c r="K207" s="250">
        <f t="shared" si="3"/>
        <v>195934.87000000011</v>
      </c>
      <c r="L207" s="259"/>
    </row>
    <row r="208" spans="2:12" x14ac:dyDescent="0.25">
      <c r="B208" s="46">
        <f>SUBTOTAL(103,$C$10:C208)</f>
        <v>199</v>
      </c>
      <c r="C208" s="24" t="s">
        <v>24</v>
      </c>
      <c r="D208" s="226" t="s">
        <v>138</v>
      </c>
      <c r="E208" s="231" t="s">
        <v>1475</v>
      </c>
      <c r="F208" s="300" t="s">
        <v>24</v>
      </c>
      <c r="G208" s="231" t="s">
        <v>24</v>
      </c>
      <c r="H208" s="239">
        <v>44525</v>
      </c>
      <c r="I208" s="249">
        <v>0</v>
      </c>
      <c r="J208" s="101">
        <v>-1800</v>
      </c>
      <c r="K208" s="250">
        <f t="shared" si="3"/>
        <v>194134.87000000011</v>
      </c>
      <c r="L208" s="259"/>
    </row>
    <row r="209" spans="2:12" x14ac:dyDescent="0.25">
      <c r="B209" s="46">
        <f>SUBTOTAL(103,$C$10:C209)</f>
        <v>200</v>
      </c>
      <c r="C209" s="24" t="s">
        <v>24</v>
      </c>
      <c r="D209" s="226" t="s">
        <v>895</v>
      </c>
      <c r="E209" s="203" t="s">
        <v>6</v>
      </c>
      <c r="F209" s="300" t="s">
        <v>24</v>
      </c>
      <c r="G209" s="231" t="s">
        <v>24</v>
      </c>
      <c r="H209" s="239">
        <v>44526</v>
      </c>
      <c r="I209" s="249">
        <v>50000</v>
      </c>
      <c r="J209" s="101">
        <v>0</v>
      </c>
      <c r="K209" s="250">
        <f t="shared" si="3"/>
        <v>244134.87000000011</v>
      </c>
      <c r="L209" s="259"/>
    </row>
    <row r="210" spans="2:12" x14ac:dyDescent="0.25">
      <c r="B210" s="46">
        <f>SUBTOTAL(103,$C$10:C210)</f>
        <v>201</v>
      </c>
      <c r="C210" s="24" t="s">
        <v>806</v>
      </c>
      <c r="D210" s="226" t="s">
        <v>883</v>
      </c>
      <c r="E210" s="204" t="s">
        <v>1469</v>
      </c>
      <c r="F210" s="212" t="s">
        <v>675</v>
      </c>
      <c r="G210" s="231" t="s">
        <v>676</v>
      </c>
      <c r="H210" s="239">
        <v>44526</v>
      </c>
      <c r="I210" s="249">
        <v>0</v>
      </c>
      <c r="J210" s="101">
        <v>-45000</v>
      </c>
      <c r="K210" s="250">
        <f t="shared" si="3"/>
        <v>199134.87000000011</v>
      </c>
      <c r="L210" s="259"/>
    </row>
    <row r="211" spans="2:12" x14ac:dyDescent="0.25">
      <c r="B211" s="46">
        <f>SUBTOTAL(103,$C$10:C211)</f>
        <v>202</v>
      </c>
      <c r="C211" s="24" t="s">
        <v>110</v>
      </c>
      <c r="D211" s="226" t="s">
        <v>766</v>
      </c>
      <c r="E211" s="203" t="s">
        <v>6</v>
      </c>
      <c r="F211" s="227"/>
      <c r="G211" s="203"/>
      <c r="H211" s="239">
        <v>44531</v>
      </c>
      <c r="I211" s="249">
        <v>100000</v>
      </c>
      <c r="J211" s="101">
        <v>0</v>
      </c>
      <c r="K211" s="250">
        <f t="shared" si="3"/>
        <v>299134.87000000011</v>
      </c>
      <c r="L211" s="259"/>
    </row>
    <row r="212" spans="2:12" x14ac:dyDescent="0.25">
      <c r="B212" s="46">
        <f>SUBTOTAL(103,$C$10:C212)</f>
        <v>203</v>
      </c>
      <c r="C212" s="24" t="s">
        <v>811</v>
      </c>
      <c r="D212" s="226" t="s">
        <v>712</v>
      </c>
      <c r="E212" s="204" t="s">
        <v>1467</v>
      </c>
      <c r="F212" s="212" t="s">
        <v>1053</v>
      </c>
      <c r="G212" s="203" t="s">
        <v>46</v>
      </c>
      <c r="H212" s="239">
        <v>44532</v>
      </c>
      <c r="I212" s="249">
        <v>0</v>
      </c>
      <c r="J212" s="101">
        <v>-5000</v>
      </c>
      <c r="K212" s="250">
        <f t="shared" si="3"/>
        <v>294134.87000000011</v>
      </c>
      <c r="L212" s="259"/>
    </row>
    <row r="213" spans="2:12" x14ac:dyDescent="0.25">
      <c r="B213" s="46">
        <f>SUBTOTAL(103,$C$10:C213)</f>
        <v>204</v>
      </c>
      <c r="C213" s="24" t="s">
        <v>14</v>
      </c>
      <c r="D213" s="226" t="s">
        <v>896</v>
      </c>
      <c r="E213" s="203" t="s">
        <v>6</v>
      </c>
      <c r="F213" s="227" t="s">
        <v>675</v>
      </c>
      <c r="G213" s="231" t="s">
        <v>676</v>
      </c>
      <c r="H213" s="239">
        <v>44533</v>
      </c>
      <c r="I213" s="249">
        <v>63600</v>
      </c>
      <c r="J213" s="101">
        <v>0</v>
      </c>
      <c r="K213" s="250">
        <f t="shared" si="3"/>
        <v>357734.87000000011</v>
      </c>
      <c r="L213" s="259"/>
    </row>
    <row r="214" spans="2:12" x14ac:dyDescent="0.25">
      <c r="B214" s="46">
        <f>SUBTOTAL(103,$C$10:C214)</f>
        <v>205</v>
      </c>
      <c r="C214" s="24" t="s">
        <v>806</v>
      </c>
      <c r="D214" s="226" t="s">
        <v>883</v>
      </c>
      <c r="E214" s="204" t="s">
        <v>1469</v>
      </c>
      <c r="F214" s="212" t="s">
        <v>675</v>
      </c>
      <c r="G214" s="231" t="s">
        <v>676</v>
      </c>
      <c r="H214" s="239">
        <v>44533</v>
      </c>
      <c r="I214" s="249">
        <v>0</v>
      </c>
      <c r="J214" s="101">
        <v>-27200</v>
      </c>
      <c r="K214" s="250">
        <f t="shared" si="3"/>
        <v>330534.87000000011</v>
      </c>
      <c r="L214" s="259"/>
    </row>
    <row r="215" spans="2:12" x14ac:dyDescent="0.25">
      <c r="B215" s="46">
        <f>SUBTOTAL(103,$C$10:C215)</f>
        <v>206</v>
      </c>
      <c r="C215" s="24" t="s">
        <v>803</v>
      </c>
      <c r="D215" s="226" t="s">
        <v>776</v>
      </c>
      <c r="E215" s="203" t="s">
        <v>1469</v>
      </c>
      <c r="F215" s="212" t="s">
        <v>675</v>
      </c>
      <c r="G215" s="231" t="s">
        <v>676</v>
      </c>
      <c r="H215" s="239">
        <v>44533</v>
      </c>
      <c r="I215" s="249">
        <v>0</v>
      </c>
      <c r="J215" s="101">
        <v>-80600</v>
      </c>
      <c r="K215" s="250">
        <f t="shared" si="3"/>
        <v>249934.87000000011</v>
      </c>
      <c r="L215" s="259"/>
    </row>
    <row r="216" spans="2:12" x14ac:dyDescent="0.25">
      <c r="B216" s="46">
        <f>SUBTOTAL(103,$C$10:C216)</f>
        <v>207</v>
      </c>
      <c r="C216" s="24" t="s">
        <v>110</v>
      </c>
      <c r="D216" s="226" t="s">
        <v>766</v>
      </c>
      <c r="E216" s="203" t="s">
        <v>6</v>
      </c>
      <c r="F216" s="227"/>
      <c r="G216" s="203"/>
      <c r="H216" s="239">
        <v>44538</v>
      </c>
      <c r="I216" s="249">
        <v>162800</v>
      </c>
      <c r="J216" s="101">
        <v>0</v>
      </c>
      <c r="K216" s="250">
        <f t="shared" si="3"/>
        <v>412734.87000000011</v>
      </c>
      <c r="L216" s="259"/>
    </row>
    <row r="217" spans="2:12" x14ac:dyDescent="0.25">
      <c r="B217" s="46">
        <f>SUBTOTAL(103,$C$10:C217)</f>
        <v>208</v>
      </c>
      <c r="C217" s="24" t="s">
        <v>598</v>
      </c>
      <c r="D217" s="226" t="s">
        <v>657</v>
      </c>
      <c r="E217" s="203" t="s">
        <v>6</v>
      </c>
      <c r="F217" s="212" t="s">
        <v>644</v>
      </c>
      <c r="G217" s="209" t="s">
        <v>428</v>
      </c>
      <c r="H217" s="239">
        <v>44539</v>
      </c>
      <c r="I217" s="249">
        <v>17500</v>
      </c>
      <c r="J217" s="101">
        <v>0</v>
      </c>
      <c r="K217" s="250">
        <f t="shared" si="3"/>
        <v>430234.87000000011</v>
      </c>
      <c r="L217" s="259"/>
    </row>
    <row r="218" spans="2:12" x14ac:dyDescent="0.25">
      <c r="B218" s="46">
        <f>SUBTOTAL(103,$C$10:C218)</f>
        <v>209</v>
      </c>
      <c r="C218" s="24" t="s">
        <v>803</v>
      </c>
      <c r="D218" s="226" t="s">
        <v>776</v>
      </c>
      <c r="E218" s="203" t="s">
        <v>1469</v>
      </c>
      <c r="F218" s="212" t="s">
        <v>675</v>
      </c>
      <c r="G218" s="231" t="s">
        <v>676</v>
      </c>
      <c r="H218" s="239">
        <v>44539</v>
      </c>
      <c r="I218" s="249">
        <v>0</v>
      </c>
      <c r="J218" s="101">
        <v>-91200</v>
      </c>
      <c r="K218" s="250">
        <f t="shared" si="3"/>
        <v>339034.87000000011</v>
      </c>
      <c r="L218" s="259"/>
    </row>
    <row r="219" spans="2:12" x14ac:dyDescent="0.25">
      <c r="B219" s="46">
        <f>SUBTOTAL(103,$C$10:C219)</f>
        <v>210</v>
      </c>
      <c r="C219" s="24" t="s">
        <v>805</v>
      </c>
      <c r="D219" s="226" t="s">
        <v>882</v>
      </c>
      <c r="E219" s="204" t="s">
        <v>1469</v>
      </c>
      <c r="F219" s="212" t="s">
        <v>675</v>
      </c>
      <c r="G219" s="231" t="s">
        <v>676</v>
      </c>
      <c r="H219" s="239">
        <v>44539</v>
      </c>
      <c r="I219" s="249">
        <v>0</v>
      </c>
      <c r="J219" s="101">
        <v>-100000</v>
      </c>
      <c r="K219" s="250">
        <f t="shared" si="3"/>
        <v>239034.87000000011</v>
      </c>
      <c r="L219" s="259"/>
    </row>
    <row r="220" spans="2:12" x14ac:dyDescent="0.25">
      <c r="B220" s="46">
        <f>SUBTOTAL(103,$C$10:C220)</f>
        <v>211</v>
      </c>
      <c r="C220" s="24" t="s">
        <v>805</v>
      </c>
      <c r="D220" s="226" t="s">
        <v>883</v>
      </c>
      <c r="E220" s="204" t="s">
        <v>1469</v>
      </c>
      <c r="F220" s="212" t="s">
        <v>675</v>
      </c>
      <c r="G220" s="231" t="s">
        <v>676</v>
      </c>
      <c r="H220" s="239">
        <v>44539</v>
      </c>
      <c r="I220" s="249">
        <v>0</v>
      </c>
      <c r="J220" s="101">
        <v>-8500</v>
      </c>
      <c r="K220" s="250">
        <f t="shared" si="3"/>
        <v>230534.87000000011</v>
      </c>
      <c r="L220" s="259"/>
    </row>
    <row r="221" spans="2:12" x14ac:dyDescent="0.25">
      <c r="B221" s="46">
        <f>SUBTOTAL(103,$C$10:C221)</f>
        <v>212</v>
      </c>
      <c r="C221" s="24" t="s">
        <v>806</v>
      </c>
      <c r="D221" s="226" t="s">
        <v>883</v>
      </c>
      <c r="E221" s="204" t="s">
        <v>1469</v>
      </c>
      <c r="F221" s="212" t="s">
        <v>675</v>
      </c>
      <c r="G221" s="231" t="s">
        <v>676</v>
      </c>
      <c r="H221" s="239">
        <v>44539</v>
      </c>
      <c r="I221" s="249">
        <v>0</v>
      </c>
      <c r="J221" s="101">
        <v>-54000</v>
      </c>
      <c r="K221" s="250">
        <f t="shared" si="3"/>
        <v>176534.87000000011</v>
      </c>
      <c r="L221" s="259"/>
    </row>
    <row r="222" spans="2:12" x14ac:dyDescent="0.25">
      <c r="B222" s="46">
        <f>SUBTOTAL(103,$C$10:C222)</f>
        <v>213</v>
      </c>
      <c r="C222" s="226" t="s">
        <v>897</v>
      </c>
      <c r="D222" s="226" t="s">
        <v>898</v>
      </c>
      <c r="E222" s="203" t="s">
        <v>6</v>
      </c>
      <c r="F222" s="212" t="s">
        <v>588</v>
      </c>
      <c r="G222" s="209" t="s">
        <v>589</v>
      </c>
      <c r="H222" s="239">
        <v>44539</v>
      </c>
      <c r="I222" s="249">
        <v>153070</v>
      </c>
      <c r="J222" s="101">
        <v>0</v>
      </c>
      <c r="K222" s="250">
        <f t="shared" si="3"/>
        <v>329604.87000000011</v>
      </c>
      <c r="L222" s="259"/>
    </row>
    <row r="223" spans="2:12" x14ac:dyDescent="0.25">
      <c r="B223" s="46">
        <f>SUBTOTAL(103,$C$10:C223)</f>
        <v>214</v>
      </c>
      <c r="C223" s="24" t="s">
        <v>795</v>
      </c>
      <c r="D223" s="226" t="s">
        <v>775</v>
      </c>
      <c r="E223" s="203" t="s">
        <v>1468</v>
      </c>
      <c r="F223" s="227" t="s">
        <v>1053</v>
      </c>
      <c r="G223" s="203" t="s">
        <v>46</v>
      </c>
      <c r="H223" s="239">
        <v>44541</v>
      </c>
      <c r="I223" s="249">
        <v>0</v>
      </c>
      <c r="J223" s="101">
        <v>-3500</v>
      </c>
      <c r="K223" s="250">
        <f t="shared" si="3"/>
        <v>326104.87000000011</v>
      </c>
      <c r="L223" s="259"/>
    </row>
    <row r="224" spans="2:12" x14ac:dyDescent="0.25">
      <c r="B224" s="46">
        <f>SUBTOTAL(103,$C$10:C224)</f>
        <v>215</v>
      </c>
      <c r="C224" s="226" t="s">
        <v>897</v>
      </c>
      <c r="D224" s="226" t="s">
        <v>898</v>
      </c>
      <c r="E224" s="203" t="s">
        <v>6</v>
      </c>
      <c r="F224" s="212" t="s">
        <v>588</v>
      </c>
      <c r="G224" s="209" t="s">
        <v>589</v>
      </c>
      <c r="H224" s="239">
        <v>44547</v>
      </c>
      <c r="I224" s="249">
        <v>125970</v>
      </c>
      <c r="J224" s="101">
        <v>0</v>
      </c>
      <c r="K224" s="250">
        <f t="shared" si="3"/>
        <v>452074.87000000011</v>
      </c>
      <c r="L224" s="259"/>
    </row>
    <row r="225" spans="2:12" x14ac:dyDescent="0.25">
      <c r="B225" s="46">
        <f>SUBTOTAL(103,$C$10:C225)</f>
        <v>216</v>
      </c>
      <c r="C225" s="24" t="s">
        <v>24</v>
      </c>
      <c r="D225" s="226" t="s">
        <v>846</v>
      </c>
      <c r="E225" s="203" t="s">
        <v>6</v>
      </c>
      <c r="F225" s="300" t="s">
        <v>24</v>
      </c>
      <c r="G225" s="231" t="s">
        <v>24</v>
      </c>
      <c r="H225" s="239">
        <v>44547</v>
      </c>
      <c r="I225" s="249">
        <v>60000</v>
      </c>
      <c r="J225" s="101">
        <v>0</v>
      </c>
      <c r="K225" s="250">
        <f t="shared" si="3"/>
        <v>512074.87000000011</v>
      </c>
      <c r="L225" s="259"/>
    </row>
    <row r="226" spans="2:12" x14ac:dyDescent="0.25">
      <c r="B226" s="46">
        <f>SUBTOTAL(103,$C$10:C226)</f>
        <v>217</v>
      </c>
      <c r="C226" s="24" t="s">
        <v>743</v>
      </c>
      <c r="D226" s="226" t="s">
        <v>899</v>
      </c>
      <c r="E226" s="203" t="s">
        <v>1467</v>
      </c>
      <c r="F226" s="227"/>
      <c r="G226" s="223"/>
      <c r="H226" s="239">
        <v>44547</v>
      </c>
      <c r="I226" s="249">
        <v>0</v>
      </c>
      <c r="J226" s="101">
        <v>-328500</v>
      </c>
      <c r="K226" s="250">
        <f t="shared" si="3"/>
        <v>183574.87000000011</v>
      </c>
      <c r="L226" s="259"/>
    </row>
    <row r="227" spans="2:12" x14ac:dyDescent="0.25">
      <c r="B227" s="46">
        <f>SUBTOTAL(103,$C$10:C227)</f>
        <v>218</v>
      </c>
      <c r="C227" s="24" t="s">
        <v>24</v>
      </c>
      <c r="D227" s="226" t="s">
        <v>900</v>
      </c>
      <c r="E227" s="203" t="s">
        <v>6</v>
      </c>
      <c r="F227" s="300" t="s">
        <v>24</v>
      </c>
      <c r="G227" s="231" t="s">
        <v>24</v>
      </c>
      <c r="H227" s="239">
        <v>44547</v>
      </c>
      <c r="I227" s="249">
        <v>300000</v>
      </c>
      <c r="J227" s="101">
        <v>0</v>
      </c>
      <c r="K227" s="250">
        <f t="shared" si="3"/>
        <v>483574.87000000011</v>
      </c>
      <c r="L227" s="259"/>
    </row>
    <row r="228" spans="2:12" x14ac:dyDescent="0.25">
      <c r="B228" s="46">
        <f>SUBTOTAL(103,$C$10:C228)</f>
        <v>219</v>
      </c>
      <c r="C228" s="24" t="s">
        <v>802</v>
      </c>
      <c r="D228" s="226" t="s">
        <v>776</v>
      </c>
      <c r="E228" s="203" t="s">
        <v>1469</v>
      </c>
      <c r="F228" s="227"/>
      <c r="G228" s="203"/>
      <c r="H228" s="239">
        <v>44547</v>
      </c>
      <c r="I228" s="249">
        <v>0</v>
      </c>
      <c r="J228" s="101">
        <v>-300000</v>
      </c>
      <c r="K228" s="250">
        <f t="shared" si="3"/>
        <v>183574.87000000011</v>
      </c>
      <c r="L228" s="259"/>
    </row>
    <row r="229" spans="2:12" x14ac:dyDescent="0.25">
      <c r="B229" s="46">
        <f>SUBTOTAL(103,$C$10:C229)</f>
        <v>220</v>
      </c>
      <c r="C229" s="226" t="s">
        <v>897</v>
      </c>
      <c r="D229" s="226" t="s">
        <v>898</v>
      </c>
      <c r="E229" s="203" t="s">
        <v>6</v>
      </c>
      <c r="F229" s="212" t="s">
        <v>588</v>
      </c>
      <c r="G229" s="209" t="s">
        <v>589</v>
      </c>
      <c r="H229" s="239">
        <v>44550</v>
      </c>
      <c r="I229" s="249">
        <v>125970</v>
      </c>
      <c r="J229" s="101">
        <v>0</v>
      </c>
      <c r="K229" s="250">
        <f t="shared" si="3"/>
        <v>309544.87000000011</v>
      </c>
      <c r="L229" s="259"/>
    </row>
    <row r="230" spans="2:12" x14ac:dyDescent="0.25">
      <c r="B230" s="46">
        <f>SUBTOTAL(103,$C$10:C230)</f>
        <v>221</v>
      </c>
      <c r="C230" s="24" t="s">
        <v>24</v>
      </c>
      <c r="D230" s="226" t="s">
        <v>901</v>
      </c>
      <c r="E230" s="203" t="s">
        <v>1470</v>
      </c>
      <c r="F230" s="227" t="s">
        <v>24</v>
      </c>
      <c r="G230" s="231" t="s">
        <v>24</v>
      </c>
      <c r="H230" s="239">
        <v>44550</v>
      </c>
      <c r="I230" s="249">
        <v>0</v>
      </c>
      <c r="J230" s="101">
        <v>-60000</v>
      </c>
      <c r="K230" s="250">
        <f t="shared" si="3"/>
        <v>249544.87000000011</v>
      </c>
      <c r="L230" s="259"/>
    </row>
    <row r="231" spans="2:12" x14ac:dyDescent="0.25">
      <c r="B231" s="46">
        <f>SUBTOTAL(103,$C$10:C231)</f>
        <v>222</v>
      </c>
      <c r="C231" s="24" t="s">
        <v>806</v>
      </c>
      <c r="D231" s="226" t="s">
        <v>883</v>
      </c>
      <c r="E231" s="204" t="s">
        <v>1469</v>
      </c>
      <c r="F231" s="212" t="s">
        <v>675</v>
      </c>
      <c r="G231" s="231" t="s">
        <v>676</v>
      </c>
      <c r="H231" s="239">
        <v>44552</v>
      </c>
      <c r="I231" s="249">
        <v>0</v>
      </c>
      <c r="J231" s="101">
        <v>-30000</v>
      </c>
      <c r="K231" s="250">
        <f t="shared" si="3"/>
        <v>219544.87000000011</v>
      </c>
      <c r="L231" s="259"/>
    </row>
    <row r="232" spans="2:12" x14ac:dyDescent="0.25">
      <c r="B232" s="46">
        <f>SUBTOTAL(103,$C$10:C232)</f>
        <v>223</v>
      </c>
      <c r="C232" s="24" t="s">
        <v>154</v>
      </c>
      <c r="D232" s="226" t="s">
        <v>776</v>
      </c>
      <c r="E232" s="203" t="s">
        <v>1469</v>
      </c>
      <c r="F232" s="227" t="s">
        <v>1047</v>
      </c>
      <c r="G232" s="203" t="s">
        <v>432</v>
      </c>
      <c r="H232" s="239">
        <v>44552</v>
      </c>
      <c r="I232" s="249">
        <v>0</v>
      </c>
      <c r="J232" s="101">
        <v>-20000</v>
      </c>
      <c r="K232" s="250">
        <f t="shared" si="3"/>
        <v>199544.87000000011</v>
      </c>
      <c r="L232" s="259"/>
    </row>
    <row r="233" spans="2:12" x14ac:dyDescent="0.25">
      <c r="B233" s="46">
        <f>SUBTOTAL(103,$C$10:C233)</f>
        <v>224</v>
      </c>
      <c r="C233" s="24" t="s">
        <v>46</v>
      </c>
      <c r="D233" s="226" t="s">
        <v>904</v>
      </c>
      <c r="E233" s="203" t="s">
        <v>6</v>
      </c>
      <c r="F233" s="227" t="s">
        <v>1053</v>
      </c>
      <c r="G233" s="203" t="s">
        <v>46</v>
      </c>
      <c r="H233" s="239">
        <v>44553</v>
      </c>
      <c r="I233" s="249">
        <v>20000</v>
      </c>
      <c r="J233" s="101">
        <v>0</v>
      </c>
      <c r="K233" s="250">
        <f t="shared" si="3"/>
        <v>219544.87000000011</v>
      </c>
      <c r="L233" s="259"/>
    </row>
    <row r="234" spans="2:12" x14ac:dyDescent="0.25">
      <c r="B234" s="46">
        <f>SUBTOTAL(103,$C$10:C234)</f>
        <v>225</v>
      </c>
      <c r="C234" s="24" t="s">
        <v>791</v>
      </c>
      <c r="D234" s="226" t="s">
        <v>775</v>
      </c>
      <c r="E234" s="203" t="s">
        <v>1468</v>
      </c>
      <c r="F234" s="227" t="s">
        <v>1050</v>
      </c>
      <c r="G234" s="203" t="s">
        <v>442</v>
      </c>
      <c r="H234" s="239">
        <v>44553</v>
      </c>
      <c r="I234" s="249">
        <v>0</v>
      </c>
      <c r="J234" s="101">
        <v>-20000</v>
      </c>
      <c r="K234" s="250">
        <f t="shared" si="3"/>
        <v>199544.87000000011</v>
      </c>
      <c r="L234" s="259"/>
    </row>
    <row r="235" spans="2:12" x14ac:dyDescent="0.25">
      <c r="B235" s="46">
        <f>SUBTOTAL(103,$C$10:C235)</f>
        <v>226</v>
      </c>
      <c r="C235" s="24" t="s">
        <v>24</v>
      </c>
      <c r="D235" s="226" t="s">
        <v>902</v>
      </c>
      <c r="E235" s="231" t="s">
        <v>1475</v>
      </c>
      <c r="F235" s="300" t="s">
        <v>24</v>
      </c>
      <c r="G235" s="231" t="s">
        <v>24</v>
      </c>
      <c r="H235" s="239">
        <v>44564</v>
      </c>
      <c r="I235" s="249">
        <v>0</v>
      </c>
      <c r="J235" s="101">
        <v>-8300</v>
      </c>
      <c r="K235" s="250">
        <f t="shared" si="3"/>
        <v>191244.87000000011</v>
      </c>
      <c r="L235" s="259"/>
    </row>
    <row r="236" spans="2:12" x14ac:dyDescent="0.25">
      <c r="B236" s="46">
        <f>SUBTOTAL(103,$C$10:C236)</f>
        <v>227</v>
      </c>
      <c r="C236" s="24" t="s">
        <v>24</v>
      </c>
      <c r="D236" s="226" t="s">
        <v>846</v>
      </c>
      <c r="E236" s="203" t="s">
        <v>6</v>
      </c>
      <c r="F236" s="300" t="s">
        <v>24</v>
      </c>
      <c r="G236" s="231" t="s">
        <v>24</v>
      </c>
      <c r="H236" s="239">
        <v>44566</v>
      </c>
      <c r="I236" s="249">
        <v>54000</v>
      </c>
      <c r="J236" s="101">
        <v>0</v>
      </c>
      <c r="K236" s="250">
        <f t="shared" si="3"/>
        <v>245244.87000000011</v>
      </c>
      <c r="L236" s="259"/>
    </row>
    <row r="237" spans="2:12" x14ac:dyDescent="0.25">
      <c r="B237" s="46">
        <f>SUBTOTAL(103,$C$10:C237)</f>
        <v>228</v>
      </c>
      <c r="C237" s="24" t="s">
        <v>194</v>
      </c>
      <c r="D237" s="226" t="s">
        <v>903</v>
      </c>
      <c r="E237" s="203" t="s">
        <v>1470</v>
      </c>
      <c r="F237" s="227"/>
      <c r="G237" s="223"/>
      <c r="H237" s="239">
        <v>44566</v>
      </c>
      <c r="I237" s="249">
        <v>0</v>
      </c>
      <c r="J237" s="101">
        <v>-53966.5</v>
      </c>
      <c r="K237" s="250">
        <f t="shared" si="3"/>
        <v>191278.37000000011</v>
      </c>
      <c r="L237" s="259"/>
    </row>
    <row r="238" spans="2:12" x14ac:dyDescent="0.25">
      <c r="B238" s="46">
        <f>SUBTOTAL(103,$C$10:C238)</f>
        <v>229</v>
      </c>
      <c r="C238" s="158" t="s">
        <v>749</v>
      </c>
      <c r="D238" s="226" t="s">
        <v>608</v>
      </c>
      <c r="E238" s="231" t="s">
        <v>1466</v>
      </c>
      <c r="F238" s="300" t="s">
        <v>24</v>
      </c>
      <c r="G238" s="231" t="s">
        <v>24</v>
      </c>
      <c r="H238" s="239">
        <v>44571</v>
      </c>
      <c r="I238" s="249">
        <v>0</v>
      </c>
      <c r="J238" s="101">
        <v>-11499</v>
      </c>
      <c r="K238" s="250">
        <f t="shared" si="3"/>
        <v>179779.37000000011</v>
      </c>
      <c r="L238" s="259"/>
    </row>
    <row r="239" spans="2:12" x14ac:dyDescent="0.25">
      <c r="B239" s="46">
        <f>SUBTOTAL(103,$C$10:C239)</f>
        <v>230</v>
      </c>
      <c r="C239" s="24" t="s">
        <v>156</v>
      </c>
      <c r="D239" s="226" t="s">
        <v>766</v>
      </c>
      <c r="E239" s="203" t="s">
        <v>6</v>
      </c>
      <c r="F239" s="227" t="s">
        <v>1079</v>
      </c>
      <c r="G239" s="203" t="s">
        <v>156</v>
      </c>
      <c r="H239" s="239">
        <v>44571</v>
      </c>
      <c r="I239" s="249">
        <v>200000</v>
      </c>
      <c r="J239" s="101">
        <v>0</v>
      </c>
      <c r="K239" s="250">
        <f t="shared" si="3"/>
        <v>379779.37000000011</v>
      </c>
      <c r="L239" s="259"/>
    </row>
    <row r="240" spans="2:12" x14ac:dyDescent="0.25">
      <c r="B240" s="46">
        <f>SUBTOTAL(103,$C$10:C240)</f>
        <v>231</v>
      </c>
      <c r="C240" s="24" t="s">
        <v>794</v>
      </c>
      <c r="D240" s="226" t="s">
        <v>776</v>
      </c>
      <c r="E240" s="203" t="s">
        <v>1469</v>
      </c>
      <c r="F240" s="227"/>
      <c r="G240" s="203"/>
      <c r="H240" s="239">
        <v>44571</v>
      </c>
      <c r="I240" s="249">
        <v>0</v>
      </c>
      <c r="J240" s="101">
        <v>-100000</v>
      </c>
      <c r="K240" s="250">
        <f t="shared" si="3"/>
        <v>279779.37000000011</v>
      </c>
      <c r="L240" s="259"/>
    </row>
    <row r="241" spans="2:12" x14ac:dyDescent="0.25">
      <c r="B241" s="46">
        <f>SUBTOTAL(103,$C$10:C241)</f>
        <v>232</v>
      </c>
      <c r="C241" s="24" t="s">
        <v>158</v>
      </c>
      <c r="D241" s="226" t="s">
        <v>766</v>
      </c>
      <c r="E241" s="203" t="s">
        <v>6</v>
      </c>
      <c r="F241" s="227" t="s">
        <v>1055</v>
      </c>
      <c r="G241" s="203" t="s">
        <v>436</v>
      </c>
      <c r="H241" s="239">
        <v>44571</v>
      </c>
      <c r="I241" s="249">
        <v>700000</v>
      </c>
      <c r="J241" s="101">
        <v>0</v>
      </c>
      <c r="K241" s="250">
        <f t="shared" si="3"/>
        <v>979779.37000000011</v>
      </c>
      <c r="L241" s="259"/>
    </row>
    <row r="242" spans="2:12" x14ac:dyDescent="0.25">
      <c r="B242" s="46">
        <f>SUBTOTAL(103,$C$10:C242)</f>
        <v>233</v>
      </c>
      <c r="C242" s="24" t="s">
        <v>682</v>
      </c>
      <c r="D242" s="226" t="s">
        <v>712</v>
      </c>
      <c r="E242" s="203" t="s">
        <v>1467</v>
      </c>
      <c r="F242" s="212" t="s">
        <v>588</v>
      </c>
      <c r="G242" s="209" t="s">
        <v>589</v>
      </c>
      <c r="H242" s="239">
        <v>44574</v>
      </c>
      <c r="I242" s="249">
        <v>0</v>
      </c>
      <c r="J242" s="101">
        <v>-10900</v>
      </c>
      <c r="K242" s="250">
        <f t="shared" si="3"/>
        <v>968879.37000000011</v>
      </c>
      <c r="L242" s="259"/>
    </row>
    <row r="243" spans="2:12" x14ac:dyDescent="0.25">
      <c r="B243" s="46">
        <f>SUBTOTAL(103,$C$10:C243)</f>
        <v>234</v>
      </c>
      <c r="C243" s="24" t="s">
        <v>46</v>
      </c>
      <c r="D243" s="226" t="s">
        <v>905</v>
      </c>
      <c r="E243" s="203" t="s">
        <v>6</v>
      </c>
      <c r="F243" s="227" t="s">
        <v>1053</v>
      </c>
      <c r="G243" s="203" t="s">
        <v>46</v>
      </c>
      <c r="H243" s="239">
        <v>44575</v>
      </c>
      <c r="I243" s="249">
        <v>300000</v>
      </c>
      <c r="J243" s="101">
        <v>0</v>
      </c>
      <c r="K243" s="250">
        <f t="shared" si="3"/>
        <v>1268879.3700000001</v>
      </c>
      <c r="L243" s="259"/>
    </row>
    <row r="244" spans="2:12" x14ac:dyDescent="0.25">
      <c r="B244" s="46">
        <f>SUBTOTAL(103,$C$10:C244)</f>
        <v>235</v>
      </c>
      <c r="C244" s="24" t="s">
        <v>806</v>
      </c>
      <c r="D244" s="226" t="s">
        <v>883</v>
      </c>
      <c r="E244" s="204" t="s">
        <v>1469</v>
      </c>
      <c r="F244" s="212" t="s">
        <v>675</v>
      </c>
      <c r="G244" s="202" t="s">
        <v>676</v>
      </c>
      <c r="H244" s="239">
        <v>44575</v>
      </c>
      <c r="I244" s="249">
        <v>0</v>
      </c>
      <c r="J244" s="101">
        <v>-36000</v>
      </c>
      <c r="K244" s="250">
        <f t="shared" si="3"/>
        <v>1232879.3700000001</v>
      </c>
      <c r="L244" s="259"/>
    </row>
    <row r="245" spans="2:12" x14ac:dyDescent="0.25">
      <c r="B245" s="46">
        <f>SUBTOTAL(103,$C$10:C245)</f>
        <v>236</v>
      </c>
      <c r="C245" s="24" t="s">
        <v>812</v>
      </c>
      <c r="D245" s="226" t="s">
        <v>906</v>
      </c>
      <c r="E245" s="203" t="s">
        <v>1470</v>
      </c>
      <c r="F245" s="227" t="s">
        <v>675</v>
      </c>
      <c r="G245" s="203" t="s">
        <v>676</v>
      </c>
      <c r="H245" s="239">
        <v>44575</v>
      </c>
      <c r="I245" s="249">
        <v>0</v>
      </c>
      <c r="J245" s="101">
        <v>-36500</v>
      </c>
      <c r="K245" s="250">
        <f t="shared" si="3"/>
        <v>1196379.3700000001</v>
      </c>
      <c r="L245" s="259"/>
    </row>
    <row r="246" spans="2:12" x14ac:dyDescent="0.25">
      <c r="B246" s="46">
        <f>SUBTOTAL(103,$C$10:C246)</f>
        <v>237</v>
      </c>
      <c r="C246" s="24" t="s">
        <v>743</v>
      </c>
      <c r="D246" s="226" t="s">
        <v>1051</v>
      </c>
      <c r="E246" s="203" t="s">
        <v>1467</v>
      </c>
      <c r="F246" s="227"/>
      <c r="G246" s="223"/>
      <c r="H246" s="239">
        <v>44578</v>
      </c>
      <c r="I246" s="249">
        <v>0</v>
      </c>
      <c r="J246" s="101">
        <v>-493500</v>
      </c>
      <c r="K246" s="250">
        <f t="shared" si="3"/>
        <v>702879.37000000011</v>
      </c>
      <c r="L246" s="259"/>
    </row>
    <row r="247" spans="2:12" x14ac:dyDescent="0.25">
      <c r="B247" s="46">
        <f>SUBTOTAL(103,$C$10:C247)</f>
        <v>238</v>
      </c>
      <c r="C247" s="24" t="s">
        <v>154</v>
      </c>
      <c r="D247" s="226" t="s">
        <v>776</v>
      </c>
      <c r="E247" s="203" t="s">
        <v>1469</v>
      </c>
      <c r="F247" s="227" t="s">
        <v>1047</v>
      </c>
      <c r="G247" s="203" t="s">
        <v>432</v>
      </c>
      <c r="H247" s="239">
        <v>44578</v>
      </c>
      <c r="I247" s="249">
        <v>0</v>
      </c>
      <c r="J247" s="101">
        <v>-2850</v>
      </c>
      <c r="K247" s="250">
        <f t="shared" si="3"/>
        <v>700029.37000000011</v>
      </c>
      <c r="L247" s="259"/>
    </row>
    <row r="248" spans="2:12" x14ac:dyDescent="0.25">
      <c r="B248" s="46">
        <f>SUBTOTAL(103,$C$10:C248)</f>
        <v>239</v>
      </c>
      <c r="C248" s="24" t="s">
        <v>154</v>
      </c>
      <c r="D248" s="226" t="s">
        <v>776</v>
      </c>
      <c r="E248" s="203" t="s">
        <v>1469</v>
      </c>
      <c r="F248" s="227"/>
      <c r="G248" s="203"/>
      <c r="H248" s="239">
        <v>44578</v>
      </c>
      <c r="I248" s="249">
        <v>0</v>
      </c>
      <c r="J248" s="101">
        <v>-9000</v>
      </c>
      <c r="K248" s="250">
        <f t="shared" si="3"/>
        <v>691029.37000000011</v>
      </c>
      <c r="L248" s="259"/>
    </row>
    <row r="249" spans="2:12" x14ac:dyDescent="0.25">
      <c r="B249" s="46">
        <f>SUBTOTAL(103,$C$10:C249)</f>
        <v>240</v>
      </c>
      <c r="C249" s="24" t="s">
        <v>813</v>
      </c>
      <c r="D249" s="226" t="s">
        <v>907</v>
      </c>
      <c r="E249" s="204" t="s">
        <v>1470</v>
      </c>
      <c r="F249" s="212" t="s">
        <v>588</v>
      </c>
      <c r="G249" s="209" t="s">
        <v>589</v>
      </c>
      <c r="H249" s="239">
        <v>44579</v>
      </c>
      <c r="I249" s="249">
        <v>0</v>
      </c>
      <c r="J249" s="101">
        <v>-500</v>
      </c>
      <c r="K249" s="250">
        <f t="shared" si="3"/>
        <v>690529.37000000011</v>
      </c>
      <c r="L249" s="259"/>
    </row>
    <row r="250" spans="2:12" x14ac:dyDescent="0.25">
      <c r="B250" s="46">
        <f>SUBTOTAL(103,$C$10:C250)</f>
        <v>241</v>
      </c>
      <c r="C250" s="24" t="s">
        <v>625</v>
      </c>
      <c r="D250" s="226" t="s">
        <v>893</v>
      </c>
      <c r="E250" s="203" t="s">
        <v>1470</v>
      </c>
      <c r="F250" s="227"/>
      <c r="G250" s="203"/>
      <c r="H250" s="239">
        <v>44581</v>
      </c>
      <c r="I250" s="249">
        <v>0</v>
      </c>
      <c r="J250" s="101">
        <v>-500</v>
      </c>
      <c r="K250" s="250">
        <f t="shared" si="3"/>
        <v>690029.37000000011</v>
      </c>
      <c r="L250" s="259"/>
    </row>
    <row r="251" spans="2:12" x14ac:dyDescent="0.25">
      <c r="B251" s="46">
        <f>SUBTOTAL(103,$C$10:C251)</f>
        <v>242</v>
      </c>
      <c r="C251" s="24" t="s">
        <v>803</v>
      </c>
      <c r="D251" s="226" t="s">
        <v>776</v>
      </c>
      <c r="E251" s="203" t="s">
        <v>1469</v>
      </c>
      <c r="F251" s="227"/>
      <c r="G251" s="203"/>
      <c r="H251" s="239">
        <v>44582</v>
      </c>
      <c r="I251" s="249">
        <v>0</v>
      </c>
      <c r="J251" s="101">
        <v>-99700</v>
      </c>
      <c r="K251" s="250">
        <f t="shared" si="3"/>
        <v>590329.37000000011</v>
      </c>
      <c r="L251" s="259"/>
    </row>
    <row r="252" spans="2:12" x14ac:dyDescent="0.25">
      <c r="B252" s="46">
        <f>SUBTOTAL(103,$C$10:C252)</f>
        <v>243</v>
      </c>
      <c r="C252" s="24" t="s">
        <v>806</v>
      </c>
      <c r="D252" s="226" t="s">
        <v>883</v>
      </c>
      <c r="E252" s="204" t="s">
        <v>1469</v>
      </c>
      <c r="F252" s="212" t="s">
        <v>675</v>
      </c>
      <c r="G252" s="231" t="s">
        <v>676</v>
      </c>
      <c r="H252" s="239">
        <v>44582</v>
      </c>
      <c r="I252" s="249">
        <v>0</v>
      </c>
      <c r="J252" s="101">
        <v>-36000</v>
      </c>
      <c r="K252" s="250">
        <f t="shared" si="3"/>
        <v>554329.37000000011</v>
      </c>
      <c r="L252" s="259"/>
    </row>
    <row r="253" spans="2:12" x14ac:dyDescent="0.25">
      <c r="B253" s="46">
        <f>SUBTOTAL(103,$C$10:C253)</f>
        <v>244</v>
      </c>
      <c r="C253" s="24" t="s">
        <v>625</v>
      </c>
      <c r="D253" s="226" t="s">
        <v>938</v>
      </c>
      <c r="E253" s="203" t="s">
        <v>1470</v>
      </c>
      <c r="F253" s="227" t="s">
        <v>1068</v>
      </c>
      <c r="G253" s="203" t="s">
        <v>1067</v>
      </c>
      <c r="H253" s="239">
        <v>44587</v>
      </c>
      <c r="I253" s="249">
        <v>0</v>
      </c>
      <c r="J253" s="101">
        <v>-2750</v>
      </c>
      <c r="K253" s="250">
        <f t="shared" si="3"/>
        <v>551579.37000000011</v>
      </c>
      <c r="L253" s="259"/>
    </row>
    <row r="254" spans="2:12" x14ac:dyDescent="0.25">
      <c r="B254" s="46">
        <f>SUBTOTAL(103,$C$10:C254)</f>
        <v>245</v>
      </c>
      <c r="C254" s="24" t="s">
        <v>814</v>
      </c>
      <c r="D254" s="226" t="s">
        <v>849</v>
      </c>
      <c r="E254" s="203" t="s">
        <v>1467</v>
      </c>
      <c r="F254" s="212" t="s">
        <v>588</v>
      </c>
      <c r="G254" s="209" t="s">
        <v>589</v>
      </c>
      <c r="H254" s="239">
        <v>44592</v>
      </c>
      <c r="I254" s="249">
        <v>0</v>
      </c>
      <c r="J254" s="101">
        <v>-25000</v>
      </c>
      <c r="K254" s="250">
        <f t="shared" si="3"/>
        <v>526579.37000000011</v>
      </c>
      <c r="L254" s="259"/>
    </row>
    <row r="255" spans="2:12" x14ac:dyDescent="0.25">
      <c r="B255" s="46">
        <f>SUBTOTAL(103,$C$10:C255)</f>
        <v>246</v>
      </c>
      <c r="C255" s="24" t="s">
        <v>24</v>
      </c>
      <c r="D255" s="226" t="s">
        <v>901</v>
      </c>
      <c r="E255" s="203" t="s">
        <v>1470</v>
      </c>
      <c r="F255" s="227" t="s">
        <v>24</v>
      </c>
      <c r="G255" s="203" t="s">
        <v>24</v>
      </c>
      <c r="H255" s="239">
        <v>44593</v>
      </c>
      <c r="I255" s="249">
        <v>0</v>
      </c>
      <c r="J255" s="101">
        <v>-54000</v>
      </c>
      <c r="K255" s="250">
        <f t="shared" si="3"/>
        <v>472579.37000000011</v>
      </c>
      <c r="L255" s="259"/>
    </row>
    <row r="256" spans="2:12" x14ac:dyDescent="0.25">
      <c r="B256" s="46">
        <f>SUBTOTAL(103,$C$10:C256)</f>
        <v>247</v>
      </c>
      <c r="C256" s="24" t="s">
        <v>625</v>
      </c>
      <c r="D256" s="226" t="s">
        <v>938</v>
      </c>
      <c r="E256" s="203" t="s">
        <v>1470</v>
      </c>
      <c r="F256" s="227" t="s">
        <v>1072</v>
      </c>
      <c r="G256" s="203" t="s">
        <v>455</v>
      </c>
      <c r="H256" s="239">
        <v>44595</v>
      </c>
      <c r="I256" s="249">
        <v>0</v>
      </c>
      <c r="J256" s="101">
        <v>-3300</v>
      </c>
      <c r="K256" s="250">
        <f t="shared" si="3"/>
        <v>469279.37000000011</v>
      </c>
      <c r="L256" s="259"/>
    </row>
    <row r="257" spans="2:12" x14ac:dyDescent="0.25">
      <c r="B257" s="46">
        <f>SUBTOTAL(103,$C$10:C257)</f>
        <v>248</v>
      </c>
      <c r="C257" s="24" t="s">
        <v>443</v>
      </c>
      <c r="D257" s="226" t="s">
        <v>908</v>
      </c>
      <c r="E257" s="203" t="s">
        <v>1469</v>
      </c>
      <c r="F257" s="227" t="s">
        <v>1072</v>
      </c>
      <c r="G257" s="203" t="s">
        <v>455</v>
      </c>
      <c r="H257" s="239">
        <v>44606</v>
      </c>
      <c r="I257" s="249">
        <v>0</v>
      </c>
      <c r="J257" s="101">
        <v>-8500</v>
      </c>
      <c r="K257" s="250">
        <f t="shared" si="3"/>
        <v>460779.37000000011</v>
      </c>
      <c r="L257" s="259"/>
    </row>
    <row r="258" spans="2:12" x14ac:dyDescent="0.25">
      <c r="B258" s="46">
        <f>SUBTOTAL(103,$C$10:C258)</f>
        <v>249</v>
      </c>
      <c r="C258" s="154" t="s">
        <v>1091</v>
      </c>
      <c r="D258" s="24" t="s">
        <v>1092</v>
      </c>
      <c r="E258" s="203" t="s">
        <v>1469</v>
      </c>
      <c r="F258" s="227" t="s">
        <v>1059</v>
      </c>
      <c r="G258" s="203" t="s">
        <v>449</v>
      </c>
      <c r="H258" s="239">
        <v>44606</v>
      </c>
      <c r="I258" s="249">
        <v>0</v>
      </c>
      <c r="J258" s="101">
        <v>-4450</v>
      </c>
      <c r="K258" s="250">
        <f t="shared" si="3"/>
        <v>456329.37000000011</v>
      </c>
      <c r="L258" s="259"/>
    </row>
    <row r="259" spans="2:12" x14ac:dyDescent="0.25">
      <c r="B259" s="46">
        <f>SUBTOTAL(103,$C$10:C259)</f>
        <v>250</v>
      </c>
      <c r="C259" s="24" t="s">
        <v>156</v>
      </c>
      <c r="D259" s="226" t="s">
        <v>766</v>
      </c>
      <c r="E259" s="203" t="s">
        <v>6</v>
      </c>
      <c r="F259" s="227"/>
      <c r="G259" s="203"/>
      <c r="H259" s="239">
        <v>44606</v>
      </c>
      <c r="I259" s="249">
        <v>250000</v>
      </c>
      <c r="J259" s="101">
        <v>0</v>
      </c>
      <c r="K259" s="250">
        <f t="shared" si="3"/>
        <v>706329.37000000011</v>
      </c>
      <c r="L259" s="259"/>
    </row>
    <row r="260" spans="2:12" x14ac:dyDescent="0.25">
      <c r="B260" s="46">
        <f>SUBTOTAL(103,$C$10:C260)</f>
        <v>251</v>
      </c>
      <c r="C260" s="24" t="s">
        <v>598</v>
      </c>
      <c r="D260" s="226" t="s">
        <v>657</v>
      </c>
      <c r="E260" s="203" t="s">
        <v>6</v>
      </c>
      <c r="F260" s="212" t="s">
        <v>644</v>
      </c>
      <c r="G260" s="209" t="s">
        <v>428</v>
      </c>
      <c r="H260" s="239">
        <v>44609</v>
      </c>
      <c r="I260" s="249">
        <v>19000</v>
      </c>
      <c r="J260" s="101">
        <v>0</v>
      </c>
      <c r="K260" s="250">
        <f t="shared" si="3"/>
        <v>725329.37000000011</v>
      </c>
      <c r="L260" s="259"/>
    </row>
    <row r="261" spans="2:12" x14ac:dyDescent="0.25">
      <c r="B261" s="46">
        <f>SUBTOTAL(103,$C$10:C261)</f>
        <v>252</v>
      </c>
      <c r="C261" s="24" t="s">
        <v>598</v>
      </c>
      <c r="D261" s="226" t="s">
        <v>607</v>
      </c>
      <c r="E261" s="203" t="s">
        <v>1467</v>
      </c>
      <c r="F261" s="212" t="s">
        <v>644</v>
      </c>
      <c r="G261" s="209" t="s">
        <v>428</v>
      </c>
      <c r="H261" s="239">
        <v>44609</v>
      </c>
      <c r="I261" s="249">
        <v>0</v>
      </c>
      <c r="J261" s="101">
        <v>-6500</v>
      </c>
      <c r="K261" s="250">
        <f t="shared" si="3"/>
        <v>718829.37000000011</v>
      </c>
      <c r="L261" s="259"/>
    </row>
    <row r="262" spans="2:12" x14ac:dyDescent="0.25">
      <c r="B262" s="46">
        <f>SUBTOTAL(103,$C$10:C262)</f>
        <v>253</v>
      </c>
      <c r="C262" s="24" t="s">
        <v>743</v>
      </c>
      <c r="D262" s="226" t="s">
        <v>909</v>
      </c>
      <c r="E262" s="203" t="s">
        <v>1467</v>
      </c>
      <c r="F262" s="227"/>
      <c r="G262" s="223"/>
      <c r="H262" s="239">
        <v>44609</v>
      </c>
      <c r="I262" s="249">
        <v>0</v>
      </c>
      <c r="J262" s="101">
        <v>-313500</v>
      </c>
      <c r="K262" s="250">
        <f t="shared" si="3"/>
        <v>405329.37000000011</v>
      </c>
      <c r="L262" s="259"/>
    </row>
    <row r="263" spans="2:12" x14ac:dyDescent="0.25">
      <c r="B263" s="46">
        <f>SUBTOTAL(103,$C$10:C263)</f>
        <v>254</v>
      </c>
      <c r="C263" s="24" t="s">
        <v>815</v>
      </c>
      <c r="D263" s="226" t="s">
        <v>910</v>
      </c>
      <c r="E263" s="203" t="s">
        <v>1469</v>
      </c>
      <c r="F263" s="227"/>
      <c r="G263" s="203"/>
      <c r="H263" s="239">
        <v>44610</v>
      </c>
      <c r="I263" s="249">
        <v>0</v>
      </c>
      <c r="J263" s="101">
        <v>-13500</v>
      </c>
      <c r="K263" s="250">
        <f t="shared" si="3"/>
        <v>391829.37000000011</v>
      </c>
      <c r="L263" s="259"/>
    </row>
    <row r="264" spans="2:12" x14ac:dyDescent="0.25">
      <c r="B264" s="46">
        <f>SUBTOTAL(103,$C$10:C264)</f>
        <v>255</v>
      </c>
      <c r="C264" s="24" t="s">
        <v>625</v>
      </c>
      <c r="D264" s="226" t="s">
        <v>911</v>
      </c>
      <c r="E264" s="203" t="s">
        <v>1469</v>
      </c>
      <c r="F264" s="227" t="s">
        <v>1072</v>
      </c>
      <c r="G264" s="203" t="s">
        <v>455</v>
      </c>
      <c r="H264" s="239">
        <v>44616</v>
      </c>
      <c r="I264" s="249">
        <v>0</v>
      </c>
      <c r="J264" s="101">
        <v>-3000</v>
      </c>
      <c r="K264" s="250">
        <f t="shared" si="3"/>
        <v>388829.37000000011</v>
      </c>
      <c r="L264" s="259"/>
    </row>
    <row r="265" spans="2:12" x14ac:dyDescent="0.25">
      <c r="B265" s="46">
        <f>SUBTOTAL(103,$C$10:C265)</f>
        <v>256</v>
      </c>
      <c r="C265" s="24" t="s">
        <v>625</v>
      </c>
      <c r="D265" s="226" t="s">
        <v>911</v>
      </c>
      <c r="E265" s="203" t="s">
        <v>1469</v>
      </c>
      <c r="F265" s="227" t="s">
        <v>1072</v>
      </c>
      <c r="G265" s="203" t="s">
        <v>455</v>
      </c>
      <c r="H265" s="239">
        <v>44623</v>
      </c>
      <c r="I265" s="249">
        <v>0</v>
      </c>
      <c r="J265" s="101">
        <v>-3000</v>
      </c>
      <c r="K265" s="250">
        <f t="shared" si="3"/>
        <v>385829.37000000011</v>
      </c>
      <c r="L265" s="259"/>
    </row>
    <row r="266" spans="2:12" x14ac:dyDescent="0.25">
      <c r="B266" s="46">
        <f>SUBTOTAL(103,$C$10:C266)</f>
        <v>257</v>
      </c>
      <c r="C266" s="24" t="s">
        <v>193</v>
      </c>
      <c r="D266" s="226" t="s">
        <v>912</v>
      </c>
      <c r="E266" s="203" t="s">
        <v>6</v>
      </c>
      <c r="F266" s="227"/>
      <c r="G266" s="223"/>
      <c r="H266" s="239">
        <v>44624</v>
      </c>
      <c r="I266" s="249">
        <v>50000</v>
      </c>
      <c r="J266" s="101">
        <v>0</v>
      </c>
      <c r="K266" s="250">
        <f t="shared" si="3"/>
        <v>435829.37000000011</v>
      </c>
      <c r="L266" s="259"/>
    </row>
    <row r="267" spans="2:12" x14ac:dyDescent="0.25">
      <c r="B267" s="46">
        <f>SUBTOTAL(103,$C$10:C267)</f>
        <v>258</v>
      </c>
      <c r="C267" s="24" t="s">
        <v>625</v>
      </c>
      <c r="D267" s="226" t="s">
        <v>938</v>
      </c>
      <c r="E267" s="203" t="s">
        <v>1470</v>
      </c>
      <c r="F267" s="227" t="s">
        <v>1072</v>
      </c>
      <c r="G267" s="203" t="s">
        <v>455</v>
      </c>
      <c r="H267" s="239">
        <v>44628</v>
      </c>
      <c r="I267" s="249">
        <v>0</v>
      </c>
      <c r="J267" s="101">
        <v>-15400</v>
      </c>
      <c r="K267" s="250">
        <f t="shared" si="3"/>
        <v>420429.37000000011</v>
      </c>
      <c r="L267" s="259"/>
    </row>
    <row r="268" spans="2:12" x14ac:dyDescent="0.25">
      <c r="B268" s="46">
        <f>SUBTOTAL(103,$C$10:C268)</f>
        <v>259</v>
      </c>
      <c r="C268" s="24" t="s">
        <v>729</v>
      </c>
      <c r="D268" s="226" t="s">
        <v>903</v>
      </c>
      <c r="E268" s="203" t="s">
        <v>1470</v>
      </c>
      <c r="F268" s="227"/>
      <c r="G268" s="203"/>
      <c r="H268" s="239">
        <v>44629</v>
      </c>
      <c r="I268" s="249">
        <v>0</v>
      </c>
      <c r="J268" s="101">
        <v>-200000</v>
      </c>
      <c r="K268" s="250">
        <f t="shared" si="3"/>
        <v>220429.37000000011</v>
      </c>
      <c r="L268" s="259"/>
    </row>
    <row r="269" spans="2:12" x14ac:dyDescent="0.25">
      <c r="B269" s="46">
        <f>SUBTOTAL(103,$C$10:C269)</f>
        <v>260</v>
      </c>
      <c r="C269" s="24" t="s">
        <v>598</v>
      </c>
      <c r="D269" s="226" t="s">
        <v>913</v>
      </c>
      <c r="E269" s="203" t="s">
        <v>6</v>
      </c>
      <c r="F269" s="212" t="s">
        <v>644</v>
      </c>
      <c r="G269" s="209" t="s">
        <v>428</v>
      </c>
      <c r="H269" s="239">
        <v>44630</v>
      </c>
      <c r="I269" s="249">
        <v>14500</v>
      </c>
      <c r="J269" s="101">
        <v>0</v>
      </c>
      <c r="K269" s="250">
        <f t="shared" ref="K269:K332" si="4">I269+K268+J269</f>
        <v>234929.37000000011</v>
      </c>
      <c r="L269" s="259"/>
    </row>
    <row r="270" spans="2:12" x14ac:dyDescent="0.25">
      <c r="B270" s="46">
        <f>SUBTOTAL(103,$C$10:C270)</f>
        <v>261</v>
      </c>
      <c r="C270" s="24" t="s">
        <v>816</v>
      </c>
      <c r="D270" s="226" t="s">
        <v>607</v>
      </c>
      <c r="E270" s="203" t="s">
        <v>1467</v>
      </c>
      <c r="F270" s="227" t="s">
        <v>1072</v>
      </c>
      <c r="G270" s="203" t="s">
        <v>455</v>
      </c>
      <c r="H270" s="239">
        <v>44631</v>
      </c>
      <c r="I270" s="249">
        <v>0</v>
      </c>
      <c r="J270" s="101">
        <v>-12000</v>
      </c>
      <c r="K270" s="250">
        <f t="shared" si="4"/>
        <v>222929.37000000011</v>
      </c>
      <c r="L270" s="259"/>
    </row>
    <row r="271" spans="2:12" x14ac:dyDescent="0.25">
      <c r="B271" s="46">
        <f>SUBTOTAL(103,$C$10:C271)</f>
        <v>262</v>
      </c>
      <c r="C271" s="24" t="s">
        <v>817</v>
      </c>
      <c r="D271" s="226" t="s">
        <v>914</v>
      </c>
      <c r="E271" s="204" t="s">
        <v>1469</v>
      </c>
      <c r="F271" s="212" t="s">
        <v>675</v>
      </c>
      <c r="G271" s="231" t="s">
        <v>676</v>
      </c>
      <c r="H271" s="239">
        <v>44631</v>
      </c>
      <c r="I271" s="249">
        <v>0</v>
      </c>
      <c r="J271" s="101">
        <v>-18000</v>
      </c>
      <c r="K271" s="250">
        <f t="shared" si="4"/>
        <v>204929.37000000011</v>
      </c>
      <c r="L271" s="259"/>
    </row>
    <row r="272" spans="2:12" x14ac:dyDescent="0.25">
      <c r="B272" s="46">
        <f>SUBTOTAL(103,$C$10:C272)</f>
        <v>263</v>
      </c>
      <c r="C272" s="293" t="s">
        <v>131</v>
      </c>
      <c r="D272" s="226" t="s">
        <v>766</v>
      </c>
      <c r="E272" s="203" t="s">
        <v>6</v>
      </c>
      <c r="F272" s="212" t="s">
        <v>588</v>
      </c>
      <c r="G272" s="209" t="s">
        <v>589</v>
      </c>
      <c r="H272" s="239">
        <v>44637</v>
      </c>
      <c r="I272" s="249">
        <v>600000</v>
      </c>
      <c r="J272" s="101">
        <v>0</v>
      </c>
      <c r="K272" s="250">
        <f t="shared" si="4"/>
        <v>804929.37000000011</v>
      </c>
      <c r="L272" s="259"/>
    </row>
    <row r="273" spans="2:12" x14ac:dyDescent="0.25">
      <c r="B273" s="46">
        <f>SUBTOTAL(103,$C$10:C273)</f>
        <v>264</v>
      </c>
      <c r="C273" s="24" t="s">
        <v>743</v>
      </c>
      <c r="D273" s="226" t="s">
        <v>915</v>
      </c>
      <c r="E273" s="203" t="s">
        <v>1467</v>
      </c>
      <c r="F273" s="227"/>
      <c r="G273" s="223"/>
      <c r="H273" s="239">
        <v>44637</v>
      </c>
      <c r="I273" s="249">
        <v>0</v>
      </c>
      <c r="J273" s="101">
        <v>-375500</v>
      </c>
      <c r="K273" s="250">
        <f t="shared" si="4"/>
        <v>429429.37000000011</v>
      </c>
      <c r="L273" s="259"/>
    </row>
    <row r="274" spans="2:12" x14ac:dyDescent="0.25">
      <c r="B274" s="46">
        <f>SUBTOTAL(103,$C$10:C274)</f>
        <v>265</v>
      </c>
      <c r="C274" s="24" t="s">
        <v>156</v>
      </c>
      <c r="D274" s="226" t="s">
        <v>766</v>
      </c>
      <c r="E274" s="203" t="s">
        <v>6</v>
      </c>
      <c r="F274" s="212"/>
      <c r="G274" s="204"/>
      <c r="H274" s="239">
        <v>44637</v>
      </c>
      <c r="I274" s="249">
        <v>750000</v>
      </c>
      <c r="J274" s="101">
        <v>0</v>
      </c>
      <c r="K274" s="250">
        <f t="shared" si="4"/>
        <v>1179429.3700000001</v>
      </c>
      <c r="L274" s="259"/>
    </row>
    <row r="275" spans="2:12" x14ac:dyDescent="0.25">
      <c r="B275" s="46">
        <f>SUBTOTAL(103,$C$10:C275)</f>
        <v>266</v>
      </c>
      <c r="C275" s="24" t="s">
        <v>24</v>
      </c>
      <c r="D275" s="226" t="s">
        <v>901</v>
      </c>
      <c r="E275" s="203" t="s">
        <v>1470</v>
      </c>
      <c r="F275" s="227" t="s">
        <v>24</v>
      </c>
      <c r="G275" s="203" t="s">
        <v>24</v>
      </c>
      <c r="H275" s="239">
        <v>44637</v>
      </c>
      <c r="I275" s="249">
        <v>0</v>
      </c>
      <c r="J275" s="101">
        <v>-750000</v>
      </c>
      <c r="K275" s="250">
        <f t="shared" si="4"/>
        <v>429429.37000000011</v>
      </c>
      <c r="L275" s="259"/>
    </row>
    <row r="276" spans="2:12" x14ac:dyDescent="0.25">
      <c r="B276" s="46">
        <f>SUBTOTAL(103,$C$10:C276)</f>
        <v>267</v>
      </c>
      <c r="C276" s="24" t="s">
        <v>729</v>
      </c>
      <c r="D276" s="226" t="s">
        <v>903</v>
      </c>
      <c r="E276" s="203" t="s">
        <v>1470</v>
      </c>
      <c r="F276" s="227"/>
      <c r="G276" s="203"/>
      <c r="H276" s="239">
        <v>44638</v>
      </c>
      <c r="I276" s="249">
        <v>0</v>
      </c>
      <c r="J276" s="101">
        <v>-200000</v>
      </c>
      <c r="K276" s="250">
        <f t="shared" si="4"/>
        <v>229429.37000000011</v>
      </c>
      <c r="L276" s="259"/>
    </row>
    <row r="277" spans="2:12" x14ac:dyDescent="0.25">
      <c r="B277" s="46">
        <f>SUBTOTAL(103,$C$10:C277)</f>
        <v>268</v>
      </c>
      <c r="C277" s="24" t="s">
        <v>816</v>
      </c>
      <c r="D277" s="226" t="s">
        <v>607</v>
      </c>
      <c r="E277" s="203" t="s">
        <v>1467</v>
      </c>
      <c r="F277" s="227" t="s">
        <v>1072</v>
      </c>
      <c r="G277" s="203" t="s">
        <v>455</v>
      </c>
      <c r="H277" s="239">
        <v>44638</v>
      </c>
      <c r="I277" s="249">
        <v>0</v>
      </c>
      <c r="J277" s="101">
        <v>-12000</v>
      </c>
      <c r="K277" s="250">
        <f t="shared" si="4"/>
        <v>217429.37000000011</v>
      </c>
      <c r="L277" s="259"/>
    </row>
    <row r="278" spans="2:12" x14ac:dyDescent="0.25">
      <c r="B278" s="46">
        <f>SUBTOTAL(103,$C$10:C278)</f>
        <v>269</v>
      </c>
      <c r="C278" s="24" t="s">
        <v>625</v>
      </c>
      <c r="D278" s="226" t="s">
        <v>938</v>
      </c>
      <c r="E278" s="203" t="s">
        <v>1470</v>
      </c>
      <c r="F278" s="227" t="s">
        <v>1072</v>
      </c>
      <c r="G278" s="203" t="s">
        <v>455</v>
      </c>
      <c r="H278" s="239">
        <v>44649</v>
      </c>
      <c r="I278" s="249">
        <v>0</v>
      </c>
      <c r="J278" s="101">
        <v>-4800</v>
      </c>
      <c r="K278" s="250">
        <f t="shared" si="4"/>
        <v>212629.37000000011</v>
      </c>
      <c r="L278" s="259"/>
    </row>
    <row r="279" spans="2:12" x14ac:dyDescent="0.25">
      <c r="B279" s="46">
        <f>SUBTOTAL(103,$C$10:C279)</f>
        <v>270</v>
      </c>
      <c r="C279" s="24" t="s">
        <v>156</v>
      </c>
      <c r="D279" s="226" t="s">
        <v>916</v>
      </c>
      <c r="E279" s="203" t="s">
        <v>6</v>
      </c>
      <c r="F279" s="227"/>
      <c r="G279" s="203"/>
      <c r="H279" s="239">
        <v>44649</v>
      </c>
      <c r="I279" s="249">
        <v>30000</v>
      </c>
      <c r="J279" s="101">
        <v>0</v>
      </c>
      <c r="K279" s="250">
        <f t="shared" si="4"/>
        <v>242629.37000000011</v>
      </c>
      <c r="L279" s="259"/>
    </row>
    <row r="280" spans="2:12" x14ac:dyDescent="0.25">
      <c r="B280" s="46">
        <f>SUBTOTAL(103,$C$10:C280)</f>
        <v>271</v>
      </c>
      <c r="C280" s="24" t="s">
        <v>24</v>
      </c>
      <c r="D280" s="226" t="s">
        <v>917</v>
      </c>
      <c r="E280" s="231" t="s">
        <v>1475</v>
      </c>
      <c r="F280" s="300" t="s">
        <v>24</v>
      </c>
      <c r="G280" s="231" t="s">
        <v>24</v>
      </c>
      <c r="H280" s="239">
        <v>44649</v>
      </c>
      <c r="I280" s="249">
        <v>0</v>
      </c>
      <c r="J280" s="101">
        <v>-30000</v>
      </c>
      <c r="K280" s="250">
        <f t="shared" si="4"/>
        <v>212629.37000000011</v>
      </c>
      <c r="L280" s="259"/>
    </row>
    <row r="281" spans="2:12" x14ac:dyDescent="0.25">
      <c r="B281" s="46">
        <f>SUBTOTAL(103,$C$10:C281)</f>
        <v>272</v>
      </c>
      <c r="C281" s="24" t="s">
        <v>818</v>
      </c>
      <c r="D281" s="226" t="s">
        <v>918</v>
      </c>
      <c r="E281" s="203" t="s">
        <v>1467</v>
      </c>
      <c r="F281" s="227" t="s">
        <v>1072</v>
      </c>
      <c r="G281" s="203" t="s">
        <v>455</v>
      </c>
      <c r="H281" s="239">
        <v>44651</v>
      </c>
      <c r="I281" s="249">
        <v>0</v>
      </c>
      <c r="J281" s="101">
        <v>-8000</v>
      </c>
      <c r="K281" s="250">
        <f t="shared" si="4"/>
        <v>204629.37000000011</v>
      </c>
      <c r="L281" s="259"/>
    </row>
    <row r="282" spans="2:12" x14ac:dyDescent="0.25">
      <c r="B282" s="46">
        <f>SUBTOTAL(103,$C$10:C282)</f>
        <v>273</v>
      </c>
      <c r="C282" s="24" t="s">
        <v>598</v>
      </c>
      <c r="D282" s="226" t="s">
        <v>913</v>
      </c>
      <c r="E282" s="203" t="s">
        <v>6</v>
      </c>
      <c r="F282" s="212" t="s">
        <v>644</v>
      </c>
      <c r="G282" s="209" t="s">
        <v>428</v>
      </c>
      <c r="H282" s="239">
        <v>44657</v>
      </c>
      <c r="I282" s="249">
        <v>17600</v>
      </c>
      <c r="J282" s="101">
        <v>0</v>
      </c>
      <c r="K282" s="250">
        <f t="shared" si="4"/>
        <v>222229.37000000011</v>
      </c>
      <c r="L282" s="259"/>
    </row>
    <row r="283" spans="2:12" x14ac:dyDescent="0.25">
      <c r="B283" s="46">
        <f>SUBTOTAL(103,$C$10:C283)</f>
        <v>274</v>
      </c>
      <c r="C283" s="24" t="s">
        <v>818</v>
      </c>
      <c r="D283" s="226" t="s">
        <v>918</v>
      </c>
      <c r="E283" s="203" t="s">
        <v>1467</v>
      </c>
      <c r="F283" s="227" t="s">
        <v>1072</v>
      </c>
      <c r="G283" s="203" t="s">
        <v>455</v>
      </c>
      <c r="H283" s="239">
        <v>44659</v>
      </c>
      <c r="I283" s="249">
        <v>0</v>
      </c>
      <c r="J283" s="101">
        <v>-3200</v>
      </c>
      <c r="K283" s="250">
        <f t="shared" si="4"/>
        <v>219029.37000000011</v>
      </c>
      <c r="L283" s="259"/>
    </row>
    <row r="284" spans="2:12" x14ac:dyDescent="0.25">
      <c r="B284" s="46">
        <f>SUBTOTAL(103,$C$10:C284)</f>
        <v>275</v>
      </c>
      <c r="C284" s="24" t="s">
        <v>625</v>
      </c>
      <c r="D284" s="226" t="s">
        <v>938</v>
      </c>
      <c r="E284" s="203" t="s">
        <v>1470</v>
      </c>
      <c r="F284" s="227" t="s">
        <v>1072</v>
      </c>
      <c r="G284" s="203" t="s">
        <v>455</v>
      </c>
      <c r="H284" s="239">
        <v>44664</v>
      </c>
      <c r="I284" s="249">
        <v>0</v>
      </c>
      <c r="J284" s="101">
        <v>-15600</v>
      </c>
      <c r="K284" s="250">
        <f t="shared" si="4"/>
        <v>203429.37000000011</v>
      </c>
      <c r="L284" s="259"/>
    </row>
    <row r="285" spans="2:12" x14ac:dyDescent="0.25">
      <c r="B285" s="46">
        <f>SUBTOTAL(103,$C$10:C285)</f>
        <v>276</v>
      </c>
      <c r="C285" s="24" t="s">
        <v>24</v>
      </c>
      <c r="D285" s="226" t="s">
        <v>846</v>
      </c>
      <c r="E285" s="203" t="s">
        <v>6</v>
      </c>
      <c r="F285" s="300" t="s">
        <v>24</v>
      </c>
      <c r="G285" s="231" t="s">
        <v>24</v>
      </c>
      <c r="H285" s="239">
        <v>44669</v>
      </c>
      <c r="I285" s="249">
        <v>250000</v>
      </c>
      <c r="J285" s="101">
        <v>0</v>
      </c>
      <c r="K285" s="250">
        <f t="shared" si="4"/>
        <v>453429.37000000011</v>
      </c>
      <c r="L285" s="259"/>
    </row>
    <row r="286" spans="2:12" x14ac:dyDescent="0.25">
      <c r="B286" s="46">
        <f>SUBTOTAL(103,$C$10:C286)</f>
        <v>277</v>
      </c>
      <c r="C286" s="24" t="s">
        <v>743</v>
      </c>
      <c r="D286" s="226" t="s">
        <v>919</v>
      </c>
      <c r="E286" s="203" t="s">
        <v>1467</v>
      </c>
      <c r="F286" s="227"/>
      <c r="G286" s="223"/>
      <c r="H286" s="239">
        <v>44669</v>
      </c>
      <c r="I286" s="249">
        <v>0</v>
      </c>
      <c r="J286" s="101">
        <v>-179600</v>
      </c>
      <c r="K286" s="250">
        <f t="shared" si="4"/>
        <v>273829.37000000011</v>
      </c>
      <c r="L286" s="259"/>
    </row>
    <row r="287" spans="2:12" x14ac:dyDescent="0.25">
      <c r="B287" s="46">
        <f>SUBTOTAL(103,$C$10:C287)</f>
        <v>278</v>
      </c>
      <c r="C287" s="24" t="s">
        <v>816</v>
      </c>
      <c r="D287" s="226" t="s">
        <v>607</v>
      </c>
      <c r="E287" s="203" t="s">
        <v>1467</v>
      </c>
      <c r="F287" s="227" t="s">
        <v>1072</v>
      </c>
      <c r="G287" s="203" t="s">
        <v>455</v>
      </c>
      <c r="H287" s="239">
        <v>44669</v>
      </c>
      <c r="I287" s="249">
        <v>0</v>
      </c>
      <c r="J287" s="101">
        <v>-21000</v>
      </c>
      <c r="K287" s="250">
        <f t="shared" si="4"/>
        <v>252829.37000000011</v>
      </c>
      <c r="L287" s="259"/>
    </row>
    <row r="288" spans="2:12" x14ac:dyDescent="0.25">
      <c r="B288" s="46">
        <f>SUBTOTAL(103,$C$10:C288)</f>
        <v>279</v>
      </c>
      <c r="C288" s="24" t="s">
        <v>625</v>
      </c>
      <c r="D288" s="226" t="s">
        <v>938</v>
      </c>
      <c r="E288" s="203" t="s">
        <v>1470</v>
      </c>
      <c r="F288" s="227" t="s">
        <v>1072</v>
      </c>
      <c r="G288" s="203" t="s">
        <v>455</v>
      </c>
      <c r="H288" s="239">
        <v>44679</v>
      </c>
      <c r="I288" s="249">
        <v>0</v>
      </c>
      <c r="J288" s="101">
        <v>-18000</v>
      </c>
      <c r="K288" s="250">
        <f t="shared" si="4"/>
        <v>234829.37000000011</v>
      </c>
      <c r="L288" s="259"/>
    </row>
    <row r="289" spans="2:12" x14ac:dyDescent="0.25">
      <c r="B289" s="46">
        <f>SUBTOTAL(103,$C$10:C289)</f>
        <v>280</v>
      </c>
      <c r="C289" s="24" t="s">
        <v>819</v>
      </c>
      <c r="D289" s="226" t="s">
        <v>920</v>
      </c>
      <c r="E289" s="203" t="s">
        <v>1470</v>
      </c>
      <c r="F289" s="227" t="s">
        <v>1050</v>
      </c>
      <c r="G289" s="203" t="s">
        <v>442</v>
      </c>
      <c r="H289" s="239">
        <v>44680</v>
      </c>
      <c r="I289" s="249">
        <v>0</v>
      </c>
      <c r="J289" s="101">
        <v>-700</v>
      </c>
      <c r="K289" s="250">
        <f t="shared" si="4"/>
        <v>234129.37000000011</v>
      </c>
      <c r="L289" s="259"/>
    </row>
    <row r="290" spans="2:12" x14ac:dyDescent="0.25">
      <c r="B290" s="46">
        <f>SUBTOTAL(103,$C$10:C290)</f>
        <v>281</v>
      </c>
      <c r="C290" s="24" t="s">
        <v>193</v>
      </c>
      <c r="D290" s="226" t="s">
        <v>766</v>
      </c>
      <c r="E290" s="203" t="s">
        <v>6</v>
      </c>
      <c r="F290" s="227"/>
      <c r="G290" s="223"/>
      <c r="H290" s="239">
        <v>44684</v>
      </c>
      <c r="I290" s="249">
        <v>50000</v>
      </c>
      <c r="J290" s="101">
        <v>0</v>
      </c>
      <c r="K290" s="250">
        <f t="shared" si="4"/>
        <v>284129.37000000011</v>
      </c>
      <c r="L290" s="259"/>
    </row>
    <row r="291" spans="2:12" x14ac:dyDescent="0.25">
      <c r="B291" s="46">
        <f>SUBTOTAL(103,$C$10:C291)</f>
        <v>282</v>
      </c>
      <c r="C291" s="24" t="s">
        <v>24</v>
      </c>
      <c r="D291" s="226" t="s">
        <v>901</v>
      </c>
      <c r="E291" s="203" t="s">
        <v>1470</v>
      </c>
      <c r="F291" s="300" t="s">
        <v>24</v>
      </c>
      <c r="G291" s="231" t="s">
        <v>24</v>
      </c>
      <c r="H291" s="239">
        <v>44684</v>
      </c>
      <c r="I291" s="249">
        <v>0</v>
      </c>
      <c r="J291" s="101">
        <v>-50000</v>
      </c>
      <c r="K291" s="250">
        <f t="shared" si="4"/>
        <v>234129.37000000011</v>
      </c>
      <c r="L291" s="259"/>
    </row>
    <row r="292" spans="2:12" x14ac:dyDescent="0.25">
      <c r="B292" s="46">
        <f>SUBTOTAL(103,$C$10:C292)</f>
        <v>283</v>
      </c>
      <c r="C292" s="24" t="s">
        <v>598</v>
      </c>
      <c r="D292" s="226" t="s">
        <v>913</v>
      </c>
      <c r="E292" s="203" t="s">
        <v>6</v>
      </c>
      <c r="F292" s="212" t="s">
        <v>644</v>
      </c>
      <c r="G292" s="209" t="s">
        <v>428</v>
      </c>
      <c r="H292" s="239">
        <v>44684</v>
      </c>
      <c r="I292" s="249">
        <v>15180</v>
      </c>
      <c r="J292" s="101">
        <v>0</v>
      </c>
      <c r="K292" s="250">
        <f t="shared" si="4"/>
        <v>249309.37000000011</v>
      </c>
      <c r="L292" s="259"/>
    </row>
    <row r="293" spans="2:12" x14ac:dyDescent="0.25">
      <c r="B293" s="46">
        <f>SUBTOTAL(103,$C$10:C293)</f>
        <v>284</v>
      </c>
      <c r="C293" s="24" t="s">
        <v>194</v>
      </c>
      <c r="D293" s="226" t="s">
        <v>766</v>
      </c>
      <c r="E293" s="203" t="s">
        <v>6</v>
      </c>
      <c r="F293" s="227"/>
      <c r="G293" s="223"/>
      <c r="H293" s="239">
        <v>44687</v>
      </c>
      <c r="I293" s="249">
        <v>169084.46</v>
      </c>
      <c r="J293" s="101">
        <v>0</v>
      </c>
      <c r="K293" s="250">
        <f t="shared" si="4"/>
        <v>418393.83000000007</v>
      </c>
      <c r="L293" s="259"/>
    </row>
    <row r="294" spans="2:12" x14ac:dyDescent="0.25">
      <c r="B294" s="46">
        <f>SUBTOTAL(103,$C$10:C294)</f>
        <v>285</v>
      </c>
      <c r="C294" s="24" t="s">
        <v>24</v>
      </c>
      <c r="D294" s="226" t="s">
        <v>901</v>
      </c>
      <c r="E294" s="203" t="s">
        <v>1470</v>
      </c>
      <c r="F294" s="300" t="s">
        <v>24</v>
      </c>
      <c r="G294" s="231" t="s">
        <v>24</v>
      </c>
      <c r="H294" s="239">
        <v>44687</v>
      </c>
      <c r="I294" s="249">
        <v>0</v>
      </c>
      <c r="J294" s="101">
        <v>-10000</v>
      </c>
      <c r="K294" s="250">
        <f t="shared" si="4"/>
        <v>408393.83000000007</v>
      </c>
      <c r="L294" s="259"/>
    </row>
    <row r="295" spans="2:12" x14ac:dyDescent="0.25">
      <c r="B295" s="46">
        <f>SUBTOTAL(103,$C$10:C295)</f>
        <v>286</v>
      </c>
      <c r="C295" s="24" t="s">
        <v>820</v>
      </c>
      <c r="D295" s="226" t="s">
        <v>607</v>
      </c>
      <c r="E295" s="203" t="s">
        <v>1467</v>
      </c>
      <c r="F295" s="227" t="s">
        <v>1047</v>
      </c>
      <c r="G295" s="203" t="s">
        <v>432</v>
      </c>
      <c r="H295" s="239">
        <v>44693</v>
      </c>
      <c r="I295" s="249">
        <v>0</v>
      </c>
      <c r="J295" s="101">
        <v>-6000</v>
      </c>
      <c r="K295" s="250">
        <f t="shared" si="4"/>
        <v>402393.83000000007</v>
      </c>
      <c r="L295" s="259"/>
    </row>
    <row r="296" spans="2:12" x14ac:dyDescent="0.25">
      <c r="B296" s="46">
        <f>SUBTOTAL(103,$C$10:C296)</f>
        <v>287</v>
      </c>
      <c r="C296" s="24" t="s">
        <v>625</v>
      </c>
      <c r="D296" s="226" t="s">
        <v>938</v>
      </c>
      <c r="E296" s="203" t="s">
        <v>1470</v>
      </c>
      <c r="F296" s="227" t="s">
        <v>1072</v>
      </c>
      <c r="G296" s="203" t="s">
        <v>455</v>
      </c>
      <c r="H296" s="239">
        <v>44693</v>
      </c>
      <c r="I296" s="249">
        <v>0</v>
      </c>
      <c r="J296" s="101">
        <v>-10600</v>
      </c>
      <c r="K296" s="250">
        <f t="shared" si="4"/>
        <v>391793.83000000007</v>
      </c>
      <c r="L296" s="259"/>
    </row>
    <row r="297" spans="2:12" x14ac:dyDescent="0.25">
      <c r="B297" s="46">
        <f>SUBTOTAL(103,$C$10:C297)</f>
        <v>288</v>
      </c>
      <c r="C297" s="24" t="s">
        <v>802</v>
      </c>
      <c r="D297" s="226" t="s">
        <v>873</v>
      </c>
      <c r="E297" s="203" t="s">
        <v>1469</v>
      </c>
      <c r="F297" s="227" t="s">
        <v>1055</v>
      </c>
      <c r="G297" s="203" t="s">
        <v>436</v>
      </c>
      <c r="H297" s="239">
        <v>44694</v>
      </c>
      <c r="I297" s="249">
        <v>0</v>
      </c>
      <c r="J297" s="101">
        <v>-50000</v>
      </c>
      <c r="K297" s="250">
        <f t="shared" si="4"/>
        <v>341793.83000000007</v>
      </c>
      <c r="L297" s="259"/>
    </row>
    <row r="298" spans="2:12" x14ac:dyDescent="0.25">
      <c r="B298" s="46">
        <f>SUBTOTAL(103,$C$10:C298)</f>
        <v>289</v>
      </c>
      <c r="C298" s="293" t="s">
        <v>131</v>
      </c>
      <c r="D298" s="226" t="s">
        <v>766</v>
      </c>
      <c r="E298" s="203" t="s">
        <v>6</v>
      </c>
      <c r="F298" s="212" t="s">
        <v>588</v>
      </c>
      <c r="G298" s="209" t="s">
        <v>589</v>
      </c>
      <c r="H298" s="239">
        <v>44698</v>
      </c>
      <c r="I298" s="249">
        <v>150000</v>
      </c>
      <c r="J298" s="101">
        <v>0</v>
      </c>
      <c r="K298" s="250">
        <f t="shared" si="4"/>
        <v>491793.83000000007</v>
      </c>
      <c r="L298" s="259"/>
    </row>
    <row r="299" spans="2:12" x14ac:dyDescent="0.25">
      <c r="B299" s="46">
        <f>SUBTOTAL(103,$C$10:C299)</f>
        <v>290</v>
      </c>
      <c r="C299" s="24" t="s">
        <v>743</v>
      </c>
      <c r="D299" s="226" t="s">
        <v>921</v>
      </c>
      <c r="E299" s="203" t="s">
        <v>1467</v>
      </c>
      <c r="F299" s="227"/>
      <c r="G299" s="223"/>
      <c r="H299" s="239">
        <v>44698</v>
      </c>
      <c r="I299" s="249">
        <v>0</v>
      </c>
      <c r="J299" s="101">
        <v>-300000</v>
      </c>
      <c r="K299" s="250">
        <f t="shared" si="4"/>
        <v>191793.83000000007</v>
      </c>
      <c r="L299" s="259"/>
    </row>
    <row r="300" spans="2:12" x14ac:dyDescent="0.25">
      <c r="B300" s="46">
        <f>SUBTOTAL(103,$C$10:C300)</f>
        <v>291</v>
      </c>
      <c r="C300" s="24" t="s">
        <v>199</v>
      </c>
      <c r="D300" s="226" t="s">
        <v>199</v>
      </c>
      <c r="E300" s="203" t="s">
        <v>1475</v>
      </c>
      <c r="F300" s="212" t="s">
        <v>588</v>
      </c>
      <c r="G300" s="209" t="s">
        <v>589</v>
      </c>
      <c r="H300" s="239">
        <v>44699</v>
      </c>
      <c r="I300" s="249">
        <v>0</v>
      </c>
      <c r="J300" s="101">
        <v>-10000</v>
      </c>
      <c r="K300" s="250">
        <f t="shared" si="4"/>
        <v>181793.83000000007</v>
      </c>
      <c r="L300" s="259"/>
    </row>
    <row r="301" spans="2:12" x14ac:dyDescent="0.25">
      <c r="B301" s="46">
        <f>SUBTOTAL(103,$C$10:C301)</f>
        <v>292</v>
      </c>
      <c r="C301" s="24" t="s">
        <v>432</v>
      </c>
      <c r="D301" s="226" t="s">
        <v>922</v>
      </c>
      <c r="E301" s="203" t="s">
        <v>6</v>
      </c>
      <c r="F301" s="227" t="s">
        <v>1047</v>
      </c>
      <c r="G301" s="203" t="s">
        <v>432</v>
      </c>
      <c r="H301" s="239">
        <v>44701</v>
      </c>
      <c r="I301" s="249">
        <v>20000</v>
      </c>
      <c r="J301" s="101">
        <v>0</v>
      </c>
      <c r="K301" s="250">
        <f t="shared" si="4"/>
        <v>201793.83000000007</v>
      </c>
      <c r="L301" s="259"/>
    </row>
    <row r="302" spans="2:12" x14ac:dyDescent="0.25">
      <c r="B302" s="46">
        <f>SUBTOTAL(103,$C$10:C302)</f>
        <v>293</v>
      </c>
      <c r="C302" s="24" t="s">
        <v>24</v>
      </c>
      <c r="D302" s="226" t="s">
        <v>846</v>
      </c>
      <c r="E302" s="203" t="s">
        <v>6</v>
      </c>
      <c r="F302" s="300" t="s">
        <v>24</v>
      </c>
      <c r="G302" s="231" t="s">
        <v>24</v>
      </c>
      <c r="H302" s="239">
        <v>44711</v>
      </c>
      <c r="I302" s="249">
        <v>2000</v>
      </c>
      <c r="J302" s="101">
        <v>0</v>
      </c>
      <c r="K302" s="250">
        <f t="shared" si="4"/>
        <v>203793.83000000007</v>
      </c>
      <c r="L302" s="259"/>
    </row>
    <row r="303" spans="2:12" x14ac:dyDescent="0.25">
      <c r="B303" s="46">
        <f>SUBTOTAL(103,$C$10:C303)</f>
        <v>294</v>
      </c>
      <c r="C303" s="24" t="s">
        <v>821</v>
      </c>
      <c r="D303" s="226" t="s">
        <v>923</v>
      </c>
      <c r="E303" s="203" t="s">
        <v>1470</v>
      </c>
      <c r="F303" s="227"/>
      <c r="G303" s="203"/>
      <c r="H303" s="239">
        <v>44711</v>
      </c>
      <c r="I303" s="249">
        <v>0</v>
      </c>
      <c r="J303" s="101">
        <v>-30000</v>
      </c>
      <c r="K303" s="250">
        <f t="shared" si="4"/>
        <v>173793.83000000007</v>
      </c>
      <c r="L303" s="259"/>
    </row>
    <row r="304" spans="2:12" x14ac:dyDescent="0.25">
      <c r="B304" s="46">
        <f>SUBTOTAL(103,$C$10:C304)</f>
        <v>295</v>
      </c>
      <c r="C304" s="24" t="s">
        <v>598</v>
      </c>
      <c r="D304" s="226" t="s">
        <v>913</v>
      </c>
      <c r="E304" s="203" t="s">
        <v>6</v>
      </c>
      <c r="F304" s="212" t="s">
        <v>644</v>
      </c>
      <c r="G304" s="209" t="s">
        <v>428</v>
      </c>
      <c r="H304" s="239">
        <v>44714</v>
      </c>
      <c r="I304" s="249">
        <v>14100</v>
      </c>
      <c r="J304" s="101">
        <v>0</v>
      </c>
      <c r="K304" s="250">
        <f t="shared" si="4"/>
        <v>187893.83000000007</v>
      </c>
      <c r="L304" s="259"/>
    </row>
    <row r="305" spans="2:12" x14ac:dyDescent="0.25">
      <c r="B305" s="46">
        <f>SUBTOTAL(103,$C$10:C305)</f>
        <v>296</v>
      </c>
      <c r="C305" s="24" t="s">
        <v>822</v>
      </c>
      <c r="D305" s="226" t="s">
        <v>924</v>
      </c>
      <c r="E305" s="204" t="s">
        <v>1470</v>
      </c>
      <c r="F305" s="212" t="s">
        <v>644</v>
      </c>
      <c r="G305" s="209" t="s">
        <v>428</v>
      </c>
      <c r="H305" s="239">
        <v>44714</v>
      </c>
      <c r="I305" s="249">
        <v>0</v>
      </c>
      <c r="J305" s="101">
        <v>-8100</v>
      </c>
      <c r="K305" s="250">
        <f t="shared" si="4"/>
        <v>179793.83000000007</v>
      </c>
      <c r="L305" s="259"/>
    </row>
    <row r="306" spans="2:12" x14ac:dyDescent="0.25">
      <c r="B306" s="46">
        <f>SUBTOTAL(103,$C$10:C306)</f>
        <v>297</v>
      </c>
      <c r="C306" s="24" t="s">
        <v>598</v>
      </c>
      <c r="D306" s="226" t="s">
        <v>913</v>
      </c>
      <c r="E306" s="203" t="s">
        <v>6</v>
      </c>
      <c r="F306" s="212" t="s">
        <v>644</v>
      </c>
      <c r="G306" s="209" t="s">
        <v>428</v>
      </c>
      <c r="H306" s="239">
        <v>44721</v>
      </c>
      <c r="I306" s="249">
        <v>28700</v>
      </c>
      <c r="J306" s="101">
        <v>0</v>
      </c>
      <c r="K306" s="250">
        <f t="shared" si="4"/>
        <v>208493.83000000007</v>
      </c>
      <c r="L306" s="259"/>
    </row>
    <row r="307" spans="2:12" x14ac:dyDescent="0.25">
      <c r="B307" s="46">
        <f>SUBTOTAL(103,$C$10:C307)</f>
        <v>298</v>
      </c>
      <c r="C307" s="24" t="s">
        <v>625</v>
      </c>
      <c r="D307" s="226" t="s">
        <v>938</v>
      </c>
      <c r="E307" s="203" t="s">
        <v>1470</v>
      </c>
      <c r="F307" s="227" t="s">
        <v>1072</v>
      </c>
      <c r="G307" s="203" t="s">
        <v>455</v>
      </c>
      <c r="H307" s="239">
        <v>44721</v>
      </c>
      <c r="I307" s="249">
        <v>0</v>
      </c>
      <c r="J307" s="101">
        <v>-8000</v>
      </c>
      <c r="K307" s="250">
        <f t="shared" si="4"/>
        <v>200493.83000000007</v>
      </c>
      <c r="L307" s="259"/>
    </row>
    <row r="308" spans="2:12" x14ac:dyDescent="0.25">
      <c r="B308" s="46">
        <f>SUBTOTAL(103,$C$10:C308)</f>
        <v>299</v>
      </c>
      <c r="C308" s="157" t="s">
        <v>816</v>
      </c>
      <c r="D308" s="230" t="s">
        <v>607</v>
      </c>
      <c r="E308" s="203" t="s">
        <v>1467</v>
      </c>
      <c r="F308" s="227" t="s">
        <v>1072</v>
      </c>
      <c r="G308" s="203" t="s">
        <v>455</v>
      </c>
      <c r="H308" s="241">
        <v>44722</v>
      </c>
      <c r="I308" s="253">
        <v>0</v>
      </c>
      <c r="J308" s="159">
        <v>-25000</v>
      </c>
      <c r="K308" s="250">
        <f t="shared" si="4"/>
        <v>175493.83000000007</v>
      </c>
      <c r="L308" s="261"/>
    </row>
    <row r="309" spans="2:12" x14ac:dyDescent="0.25">
      <c r="B309" s="46">
        <f>SUBTOTAL(103,$C$10:C309)</f>
        <v>300</v>
      </c>
      <c r="C309" s="24" t="s">
        <v>209</v>
      </c>
      <c r="D309" s="291" t="s">
        <v>940</v>
      </c>
      <c r="E309" s="203" t="s">
        <v>6</v>
      </c>
      <c r="F309" s="227" t="s">
        <v>1059</v>
      </c>
      <c r="G309" s="203" t="s">
        <v>449</v>
      </c>
      <c r="H309" s="239">
        <v>44724</v>
      </c>
      <c r="I309" s="249">
        <v>500000</v>
      </c>
      <c r="J309" s="101">
        <v>0</v>
      </c>
      <c r="K309" s="250">
        <f t="shared" si="4"/>
        <v>675493.83000000007</v>
      </c>
      <c r="L309" s="259"/>
    </row>
    <row r="310" spans="2:12" x14ac:dyDescent="0.25">
      <c r="B310" s="46">
        <f>SUBTOTAL(103,$C$10:C310)</f>
        <v>301</v>
      </c>
      <c r="C310" s="24" t="s">
        <v>210</v>
      </c>
      <c r="D310" s="291" t="s">
        <v>940</v>
      </c>
      <c r="E310" s="203" t="s">
        <v>6</v>
      </c>
      <c r="F310" s="227" t="s">
        <v>1059</v>
      </c>
      <c r="G310" s="203" t="s">
        <v>449</v>
      </c>
      <c r="H310" s="239">
        <v>44724</v>
      </c>
      <c r="I310" s="249">
        <v>300000</v>
      </c>
      <c r="J310" s="101">
        <v>0</v>
      </c>
      <c r="K310" s="250">
        <f t="shared" si="4"/>
        <v>975493.83000000007</v>
      </c>
      <c r="L310" s="259"/>
    </row>
    <row r="311" spans="2:12" x14ac:dyDescent="0.25">
      <c r="B311" s="46">
        <f>SUBTOTAL(103,$C$10:C311)</f>
        <v>302</v>
      </c>
      <c r="C311" s="24" t="s">
        <v>970</v>
      </c>
      <c r="D311" s="291" t="s">
        <v>971</v>
      </c>
      <c r="E311" s="231" t="s">
        <v>1470</v>
      </c>
      <c r="F311" s="227" t="s">
        <v>1059</v>
      </c>
      <c r="G311" s="203" t="s">
        <v>449</v>
      </c>
      <c r="H311" s="239">
        <v>44724</v>
      </c>
      <c r="I311" s="254">
        <v>0</v>
      </c>
      <c r="J311" s="101">
        <v>-210000</v>
      </c>
      <c r="K311" s="250">
        <f t="shared" si="4"/>
        <v>765493.83000000007</v>
      </c>
      <c r="L311" s="259"/>
    </row>
    <row r="312" spans="2:12" x14ac:dyDescent="0.25">
      <c r="B312" s="46">
        <f>SUBTOTAL(103,$C$10:C312)</f>
        <v>303</v>
      </c>
      <c r="C312" s="24" t="s">
        <v>204</v>
      </c>
      <c r="D312" s="226" t="s">
        <v>925</v>
      </c>
      <c r="E312" s="203" t="s">
        <v>1467</v>
      </c>
      <c r="F312" s="227"/>
      <c r="G312" s="223"/>
      <c r="H312" s="239">
        <v>44729</v>
      </c>
      <c r="I312" s="249">
        <v>0</v>
      </c>
      <c r="J312" s="101">
        <v>-150000</v>
      </c>
      <c r="K312" s="250">
        <f t="shared" si="4"/>
        <v>615493.83000000007</v>
      </c>
      <c r="L312" s="259"/>
    </row>
    <row r="313" spans="2:12" x14ac:dyDescent="0.25">
      <c r="B313" s="46">
        <f>SUBTOTAL(103,$C$10:C313)</f>
        <v>304</v>
      </c>
      <c r="C313" s="24" t="s">
        <v>780</v>
      </c>
      <c r="D313" s="226" t="s">
        <v>1472</v>
      </c>
      <c r="E313" s="203" t="s">
        <v>1467</v>
      </c>
      <c r="F313" s="227"/>
      <c r="G313" s="223"/>
      <c r="H313" s="239">
        <v>44729</v>
      </c>
      <c r="I313" s="249">
        <v>0</v>
      </c>
      <c r="J313" s="101">
        <v>-25000</v>
      </c>
      <c r="K313" s="250">
        <f t="shared" si="4"/>
        <v>590493.83000000007</v>
      </c>
      <c r="L313" s="259"/>
    </row>
    <row r="314" spans="2:12" x14ac:dyDescent="0.25">
      <c r="B314" s="46">
        <f>SUBTOTAL(103,$C$10:C314)</f>
        <v>305</v>
      </c>
      <c r="C314" s="24" t="s">
        <v>598</v>
      </c>
      <c r="D314" s="226" t="s">
        <v>913</v>
      </c>
      <c r="E314" s="203" t="s">
        <v>6</v>
      </c>
      <c r="F314" s="212" t="s">
        <v>644</v>
      </c>
      <c r="G314" s="209" t="s">
        <v>428</v>
      </c>
      <c r="H314" s="239">
        <v>44729</v>
      </c>
      <c r="I314" s="249">
        <v>15900</v>
      </c>
      <c r="J314" s="101">
        <v>0</v>
      </c>
      <c r="K314" s="250">
        <f t="shared" si="4"/>
        <v>606393.83000000007</v>
      </c>
      <c r="L314" s="259"/>
    </row>
    <row r="315" spans="2:12" x14ac:dyDescent="0.25">
      <c r="B315" s="46">
        <f>SUBTOTAL(103,$C$10:C315)</f>
        <v>306</v>
      </c>
      <c r="C315" s="24" t="s">
        <v>682</v>
      </c>
      <c r="D315" s="226" t="s">
        <v>775</v>
      </c>
      <c r="E315" s="203" t="s">
        <v>1468</v>
      </c>
      <c r="F315" s="227" t="s">
        <v>1072</v>
      </c>
      <c r="G315" s="203" t="s">
        <v>455</v>
      </c>
      <c r="H315" s="239">
        <v>44742</v>
      </c>
      <c r="I315" s="249">
        <v>0</v>
      </c>
      <c r="J315" s="101">
        <v>-10000</v>
      </c>
      <c r="K315" s="250">
        <f t="shared" si="4"/>
        <v>596393.83000000007</v>
      </c>
      <c r="L315" s="259"/>
    </row>
    <row r="316" spans="2:12" x14ac:dyDescent="0.25">
      <c r="B316" s="46">
        <f>SUBTOTAL(103,$C$10:C316)</f>
        <v>307</v>
      </c>
      <c r="C316" s="24" t="s">
        <v>598</v>
      </c>
      <c r="D316" s="226" t="s">
        <v>913</v>
      </c>
      <c r="E316" s="203" t="s">
        <v>6</v>
      </c>
      <c r="F316" s="212" t="s">
        <v>644</v>
      </c>
      <c r="G316" s="209" t="s">
        <v>428</v>
      </c>
      <c r="H316" s="239">
        <v>44742</v>
      </c>
      <c r="I316" s="249">
        <v>15700</v>
      </c>
      <c r="J316" s="101">
        <v>0</v>
      </c>
      <c r="K316" s="250">
        <f t="shared" si="4"/>
        <v>612093.83000000007</v>
      </c>
      <c r="L316" s="259"/>
    </row>
    <row r="317" spans="2:12" x14ac:dyDescent="0.25">
      <c r="B317" s="46">
        <f>SUBTOTAL(103,$C$10:C317)</f>
        <v>308</v>
      </c>
      <c r="C317" s="24" t="s">
        <v>24</v>
      </c>
      <c r="D317" s="226" t="s">
        <v>927</v>
      </c>
      <c r="E317" s="231" t="s">
        <v>1475</v>
      </c>
      <c r="F317" s="300" t="s">
        <v>24</v>
      </c>
      <c r="G317" s="231" t="s">
        <v>24</v>
      </c>
      <c r="H317" s="239">
        <v>44747</v>
      </c>
      <c r="I317" s="249">
        <v>0</v>
      </c>
      <c r="J317" s="101">
        <v>-1792</v>
      </c>
      <c r="K317" s="250">
        <f t="shared" si="4"/>
        <v>610301.83000000007</v>
      </c>
      <c r="L317" s="259"/>
    </row>
    <row r="318" spans="2:12" x14ac:dyDescent="0.25">
      <c r="B318" s="46">
        <f>SUBTOTAL(103,$C$10:C318)</f>
        <v>309</v>
      </c>
      <c r="C318" s="24" t="s">
        <v>823</v>
      </c>
      <c r="D318" s="226" t="s">
        <v>846</v>
      </c>
      <c r="E318" s="203" t="s">
        <v>1470</v>
      </c>
      <c r="F318" s="227"/>
      <c r="G318" s="203"/>
      <c r="H318" s="239">
        <v>44749</v>
      </c>
      <c r="I318" s="249">
        <v>0</v>
      </c>
      <c r="J318" s="101">
        <v>-5000</v>
      </c>
      <c r="K318" s="250">
        <f t="shared" si="4"/>
        <v>605301.83000000007</v>
      </c>
      <c r="L318" s="259"/>
    </row>
    <row r="319" spans="2:12" x14ac:dyDescent="0.25">
      <c r="B319" s="46">
        <f>SUBTOTAL(103,$C$10:C319)</f>
        <v>310</v>
      </c>
      <c r="C319" s="24" t="s">
        <v>816</v>
      </c>
      <c r="D319" s="226" t="s">
        <v>607</v>
      </c>
      <c r="E319" s="203" t="s">
        <v>1467</v>
      </c>
      <c r="F319" s="227" t="s">
        <v>1072</v>
      </c>
      <c r="G319" s="203" t="s">
        <v>455</v>
      </c>
      <c r="H319" s="239">
        <v>44750</v>
      </c>
      <c r="I319" s="249">
        <v>0</v>
      </c>
      <c r="J319" s="101">
        <v>-25000</v>
      </c>
      <c r="K319" s="250">
        <f t="shared" si="4"/>
        <v>580301.83000000007</v>
      </c>
      <c r="L319" s="259"/>
    </row>
    <row r="320" spans="2:12" x14ac:dyDescent="0.25">
      <c r="B320" s="46">
        <f>SUBTOTAL(103,$C$10:C320)</f>
        <v>311</v>
      </c>
      <c r="C320" s="24" t="s">
        <v>625</v>
      </c>
      <c r="D320" s="226" t="s">
        <v>928</v>
      </c>
      <c r="E320" s="203" t="s">
        <v>1466</v>
      </c>
      <c r="F320" s="227" t="s">
        <v>1068</v>
      </c>
      <c r="G320" s="203" t="s">
        <v>1067</v>
      </c>
      <c r="H320" s="239">
        <v>44757</v>
      </c>
      <c r="I320" s="249">
        <v>0</v>
      </c>
      <c r="J320" s="101">
        <v>-1100</v>
      </c>
      <c r="K320" s="250">
        <f t="shared" si="4"/>
        <v>579201.83000000007</v>
      </c>
      <c r="L320" s="259"/>
    </row>
    <row r="321" spans="2:12" x14ac:dyDescent="0.25">
      <c r="B321" s="46">
        <f>SUBTOTAL(103,$C$10:C321)</f>
        <v>312</v>
      </c>
      <c r="C321" s="24" t="s">
        <v>743</v>
      </c>
      <c r="D321" s="226" t="s">
        <v>929</v>
      </c>
      <c r="E321" s="203" t="s">
        <v>1467</v>
      </c>
      <c r="F321" s="227"/>
      <c r="G321" s="223"/>
      <c r="H321" s="239">
        <v>44760</v>
      </c>
      <c r="I321" s="249">
        <v>0</v>
      </c>
      <c r="J321" s="101">
        <v>-245000</v>
      </c>
      <c r="K321" s="250">
        <f t="shared" si="4"/>
        <v>334201.83000000007</v>
      </c>
      <c r="L321" s="259"/>
    </row>
    <row r="322" spans="2:12" x14ac:dyDescent="0.25">
      <c r="B322" s="46">
        <f>SUBTOTAL(103,$C$10:C322)</f>
        <v>313</v>
      </c>
      <c r="C322" s="24" t="s">
        <v>821</v>
      </c>
      <c r="D322" s="226" t="s">
        <v>923</v>
      </c>
      <c r="E322" s="203" t="s">
        <v>1470</v>
      </c>
      <c r="F322" s="227"/>
      <c r="G322" s="203"/>
      <c r="H322" s="239">
        <v>44760</v>
      </c>
      <c r="I322" s="249">
        <v>0</v>
      </c>
      <c r="J322" s="101">
        <v>-20000</v>
      </c>
      <c r="K322" s="250">
        <f t="shared" si="4"/>
        <v>314201.83000000007</v>
      </c>
      <c r="L322" s="259"/>
    </row>
    <row r="323" spans="2:12" x14ac:dyDescent="0.25">
      <c r="B323" s="46">
        <f>SUBTOTAL(103,$C$10:C323)</f>
        <v>314</v>
      </c>
      <c r="C323" s="24" t="s">
        <v>222</v>
      </c>
      <c r="D323" s="226" t="s">
        <v>849</v>
      </c>
      <c r="E323" s="203" t="s">
        <v>1467</v>
      </c>
      <c r="F323" s="212" t="s">
        <v>588</v>
      </c>
      <c r="G323" s="209" t="s">
        <v>589</v>
      </c>
      <c r="H323" s="239">
        <v>44764</v>
      </c>
      <c r="I323" s="249">
        <v>0</v>
      </c>
      <c r="J323" s="101">
        <v>-5000</v>
      </c>
      <c r="K323" s="250">
        <f t="shared" si="4"/>
        <v>309201.83000000007</v>
      </c>
      <c r="L323" s="259"/>
    </row>
    <row r="324" spans="2:12" x14ac:dyDescent="0.25">
      <c r="B324" s="46">
        <f>SUBTOTAL(103,$C$10:C324)</f>
        <v>315</v>
      </c>
      <c r="C324" s="24" t="s">
        <v>625</v>
      </c>
      <c r="D324" s="226" t="s">
        <v>918</v>
      </c>
      <c r="E324" s="203" t="s">
        <v>1467</v>
      </c>
      <c r="F324" s="227" t="s">
        <v>1072</v>
      </c>
      <c r="G324" s="203" t="s">
        <v>455</v>
      </c>
      <c r="H324" s="239">
        <v>44771</v>
      </c>
      <c r="I324" s="249">
        <v>0</v>
      </c>
      <c r="J324" s="101">
        <v>-66700</v>
      </c>
      <c r="K324" s="250">
        <f t="shared" si="4"/>
        <v>242501.83000000007</v>
      </c>
      <c r="L324" s="259"/>
    </row>
    <row r="325" spans="2:12" x14ac:dyDescent="0.25">
      <c r="B325" s="46">
        <f>SUBTOTAL(103,$C$10:C325)</f>
        <v>316</v>
      </c>
      <c r="C325" s="24" t="s">
        <v>625</v>
      </c>
      <c r="D325" s="226" t="s">
        <v>930</v>
      </c>
      <c r="E325" s="203" t="s">
        <v>1470</v>
      </c>
      <c r="F325" s="227" t="s">
        <v>1072</v>
      </c>
      <c r="G325" s="203" t="s">
        <v>455</v>
      </c>
      <c r="H325" s="239">
        <v>44778</v>
      </c>
      <c r="I325" s="249">
        <v>0</v>
      </c>
      <c r="J325" s="101">
        <v>-8750</v>
      </c>
      <c r="K325" s="250">
        <f t="shared" si="4"/>
        <v>233751.83000000007</v>
      </c>
      <c r="L325" s="259"/>
    </row>
    <row r="326" spans="2:12" x14ac:dyDescent="0.25">
      <c r="B326" s="46">
        <f>SUBTOTAL(103,$C$10:C326)</f>
        <v>317</v>
      </c>
      <c r="C326" s="293" t="s">
        <v>131</v>
      </c>
      <c r="D326" s="226" t="s">
        <v>766</v>
      </c>
      <c r="E326" s="203" t="s">
        <v>6</v>
      </c>
      <c r="F326" s="212" t="s">
        <v>588</v>
      </c>
      <c r="G326" s="209" t="s">
        <v>589</v>
      </c>
      <c r="H326" s="239">
        <v>44790</v>
      </c>
      <c r="I326" s="249">
        <v>70000</v>
      </c>
      <c r="J326" s="101">
        <v>0</v>
      </c>
      <c r="K326" s="250">
        <f t="shared" si="4"/>
        <v>303751.83000000007</v>
      </c>
      <c r="L326" s="259"/>
    </row>
    <row r="327" spans="2:12" x14ac:dyDescent="0.25">
      <c r="B327" s="46">
        <f>SUBTOTAL(103,$C$10:C327)</f>
        <v>318</v>
      </c>
      <c r="C327" s="24" t="s">
        <v>743</v>
      </c>
      <c r="D327" s="226" t="s">
        <v>931</v>
      </c>
      <c r="E327" s="203" t="s">
        <v>1467</v>
      </c>
      <c r="F327" s="227"/>
      <c r="G327" s="223"/>
      <c r="H327" s="239">
        <v>44790</v>
      </c>
      <c r="I327" s="249">
        <v>0</v>
      </c>
      <c r="J327" s="101">
        <v>-120000</v>
      </c>
      <c r="K327" s="250">
        <f t="shared" si="4"/>
        <v>183751.83000000007</v>
      </c>
      <c r="L327" s="259"/>
    </row>
    <row r="328" spans="2:12" x14ac:dyDescent="0.25">
      <c r="B328" s="46">
        <f>SUBTOTAL(103,$C$10:C328)</f>
        <v>319</v>
      </c>
      <c r="C328" s="24" t="s">
        <v>598</v>
      </c>
      <c r="D328" s="226" t="s">
        <v>913</v>
      </c>
      <c r="E328" s="203" t="s">
        <v>6</v>
      </c>
      <c r="F328" s="212" t="s">
        <v>644</v>
      </c>
      <c r="G328" s="209" t="s">
        <v>428</v>
      </c>
      <c r="H328" s="239">
        <v>44806</v>
      </c>
      <c r="I328" s="249">
        <v>39150</v>
      </c>
      <c r="J328" s="101">
        <v>0</v>
      </c>
      <c r="K328" s="250">
        <f t="shared" si="4"/>
        <v>222901.83000000007</v>
      </c>
      <c r="L328" s="259"/>
    </row>
    <row r="329" spans="2:12" x14ac:dyDescent="0.25">
      <c r="B329" s="46">
        <f>SUBTOTAL(103,$C$10:C329)</f>
        <v>320</v>
      </c>
      <c r="C329" s="24" t="s">
        <v>824</v>
      </c>
      <c r="D329" s="226" t="s">
        <v>712</v>
      </c>
      <c r="E329" s="203" t="s">
        <v>1467</v>
      </c>
      <c r="F329" s="212" t="s">
        <v>588</v>
      </c>
      <c r="G329" s="209" t="s">
        <v>589</v>
      </c>
      <c r="H329" s="239">
        <v>44818</v>
      </c>
      <c r="I329" s="249">
        <v>0</v>
      </c>
      <c r="J329" s="101">
        <v>-2398</v>
      </c>
      <c r="K329" s="250">
        <f t="shared" si="4"/>
        <v>220503.83000000007</v>
      </c>
      <c r="L329" s="259"/>
    </row>
    <row r="330" spans="2:12" x14ac:dyDescent="0.25">
      <c r="B330" s="46">
        <f>SUBTOTAL(103,$C$10:C330)</f>
        <v>321</v>
      </c>
      <c r="C330" s="24" t="s">
        <v>598</v>
      </c>
      <c r="D330" s="226" t="s">
        <v>913</v>
      </c>
      <c r="E330" s="203" t="s">
        <v>6</v>
      </c>
      <c r="F330" s="212" t="s">
        <v>644</v>
      </c>
      <c r="G330" s="209" t="s">
        <v>428</v>
      </c>
      <c r="H330" s="239">
        <v>44833</v>
      </c>
      <c r="I330" s="249">
        <v>10300</v>
      </c>
      <c r="J330" s="101">
        <v>0</v>
      </c>
      <c r="K330" s="250">
        <f t="shared" si="4"/>
        <v>230803.83000000007</v>
      </c>
      <c r="L330" s="259"/>
    </row>
    <row r="331" spans="2:12" x14ac:dyDescent="0.25">
      <c r="B331" s="46">
        <f>SUBTOTAL(103,$C$10:C331)</f>
        <v>322</v>
      </c>
      <c r="C331" s="24" t="s">
        <v>598</v>
      </c>
      <c r="D331" s="226" t="s">
        <v>918</v>
      </c>
      <c r="E331" s="203" t="s">
        <v>1467</v>
      </c>
      <c r="F331" s="212" t="s">
        <v>644</v>
      </c>
      <c r="G331" s="209" t="s">
        <v>428</v>
      </c>
      <c r="H331" s="239">
        <v>44833</v>
      </c>
      <c r="I331" s="249">
        <v>0</v>
      </c>
      <c r="J331" s="101">
        <v>-10300</v>
      </c>
      <c r="K331" s="250">
        <f t="shared" si="4"/>
        <v>220503.83000000007</v>
      </c>
      <c r="L331" s="259"/>
    </row>
    <row r="332" spans="2:12" x14ac:dyDescent="0.25">
      <c r="B332" s="46">
        <f>SUBTOTAL(103,$C$10:C332)</f>
        <v>323</v>
      </c>
      <c r="C332" s="24" t="s">
        <v>598</v>
      </c>
      <c r="D332" s="226" t="s">
        <v>913</v>
      </c>
      <c r="E332" s="203" t="s">
        <v>6</v>
      </c>
      <c r="F332" s="212" t="s">
        <v>644</v>
      </c>
      <c r="G332" s="209" t="s">
        <v>428</v>
      </c>
      <c r="H332" s="239">
        <v>44841</v>
      </c>
      <c r="I332" s="249">
        <v>35500</v>
      </c>
      <c r="J332" s="101">
        <v>0</v>
      </c>
      <c r="K332" s="250">
        <f t="shared" si="4"/>
        <v>256003.83000000007</v>
      </c>
      <c r="L332" s="259"/>
    </row>
    <row r="333" spans="2:12" x14ac:dyDescent="0.25">
      <c r="B333" s="46">
        <f>SUBTOTAL(103,$C$10:C333)</f>
        <v>324</v>
      </c>
      <c r="C333" s="293" t="s">
        <v>131</v>
      </c>
      <c r="D333" s="226" t="s">
        <v>766</v>
      </c>
      <c r="E333" s="203" t="s">
        <v>6</v>
      </c>
      <c r="F333" s="212" t="s">
        <v>588</v>
      </c>
      <c r="G333" s="209" t="s">
        <v>589</v>
      </c>
      <c r="H333" s="239">
        <v>44844</v>
      </c>
      <c r="I333" s="249">
        <v>100000</v>
      </c>
      <c r="J333" s="101">
        <v>0</v>
      </c>
      <c r="K333" s="250">
        <f t="shared" ref="K333:K396" si="5">I333+K332+J333</f>
        <v>356003.83000000007</v>
      </c>
      <c r="L333" s="259"/>
    </row>
    <row r="334" spans="2:12" x14ac:dyDescent="0.25">
      <c r="B334" s="46">
        <f>SUBTOTAL(103,$C$10:C334)</f>
        <v>325</v>
      </c>
      <c r="C334" s="157" t="s">
        <v>693</v>
      </c>
      <c r="D334" s="226" t="s">
        <v>849</v>
      </c>
      <c r="E334" s="203" t="s">
        <v>1467</v>
      </c>
      <c r="F334" s="227" t="s">
        <v>1138</v>
      </c>
      <c r="G334" s="203" t="s">
        <v>444</v>
      </c>
      <c r="H334" s="239">
        <v>44844</v>
      </c>
      <c r="I334" s="249">
        <v>0</v>
      </c>
      <c r="J334" s="101">
        <v>-25000</v>
      </c>
      <c r="K334" s="250">
        <f t="shared" si="5"/>
        <v>331003.83000000007</v>
      </c>
      <c r="L334" s="259"/>
    </row>
    <row r="335" spans="2:12" x14ac:dyDescent="0.25">
      <c r="B335" s="46">
        <f>SUBTOTAL(103,$C$10:C335)</f>
        <v>326</v>
      </c>
      <c r="C335" s="24" t="s">
        <v>825</v>
      </c>
      <c r="D335" s="226" t="s">
        <v>849</v>
      </c>
      <c r="E335" s="203" t="s">
        <v>1467</v>
      </c>
      <c r="F335" s="227"/>
      <c r="G335" s="203"/>
      <c r="H335" s="239">
        <v>44844</v>
      </c>
      <c r="I335" s="249">
        <v>0</v>
      </c>
      <c r="J335" s="101">
        <v>-10000</v>
      </c>
      <c r="K335" s="250">
        <f t="shared" si="5"/>
        <v>321003.83000000007</v>
      </c>
      <c r="L335" s="259"/>
    </row>
    <row r="336" spans="2:12" x14ac:dyDescent="0.25">
      <c r="B336" s="46">
        <f>SUBTOTAL(103,$C$10:C336)</f>
        <v>327</v>
      </c>
      <c r="C336" s="154" t="s">
        <v>692</v>
      </c>
      <c r="D336" s="226" t="s">
        <v>775</v>
      </c>
      <c r="E336" s="203" t="s">
        <v>1468</v>
      </c>
      <c r="F336" s="227" t="s">
        <v>1138</v>
      </c>
      <c r="G336" s="203" t="s">
        <v>444</v>
      </c>
      <c r="H336" s="239">
        <v>44844</v>
      </c>
      <c r="I336" s="249">
        <v>0</v>
      </c>
      <c r="J336" s="101">
        <v>-15000</v>
      </c>
      <c r="K336" s="250">
        <f t="shared" si="5"/>
        <v>306003.83000000007</v>
      </c>
      <c r="L336" s="259"/>
    </row>
    <row r="337" spans="2:12" x14ac:dyDescent="0.25">
      <c r="B337" s="46">
        <f>SUBTOTAL(103,$C$10:C337)</f>
        <v>328</v>
      </c>
      <c r="C337" s="154" t="s">
        <v>1119</v>
      </c>
      <c r="D337" s="226" t="s">
        <v>607</v>
      </c>
      <c r="E337" s="203" t="s">
        <v>1467</v>
      </c>
      <c r="F337" s="227" t="s">
        <v>1047</v>
      </c>
      <c r="G337" s="203" t="s">
        <v>432</v>
      </c>
      <c r="H337" s="239">
        <v>44846</v>
      </c>
      <c r="I337" s="249">
        <v>0</v>
      </c>
      <c r="J337" s="101">
        <v>-41900</v>
      </c>
      <c r="K337" s="250">
        <f t="shared" si="5"/>
        <v>264103.83000000007</v>
      </c>
      <c r="L337" s="259"/>
    </row>
    <row r="338" spans="2:12" x14ac:dyDescent="0.25">
      <c r="B338" s="46">
        <f>SUBTOTAL(103,$C$10:C338)</f>
        <v>329</v>
      </c>
      <c r="C338" s="24" t="s">
        <v>110</v>
      </c>
      <c r="D338" s="226" t="s">
        <v>932</v>
      </c>
      <c r="E338" s="203" t="s">
        <v>1467</v>
      </c>
      <c r="F338" s="227" t="s">
        <v>1072</v>
      </c>
      <c r="G338" s="203" t="s">
        <v>455</v>
      </c>
      <c r="H338" s="239">
        <v>44848</v>
      </c>
      <c r="I338" s="249">
        <v>0</v>
      </c>
      <c r="J338" s="101">
        <v>-33300</v>
      </c>
      <c r="K338" s="250">
        <f t="shared" si="5"/>
        <v>230803.83000000007</v>
      </c>
      <c r="L338" s="259"/>
    </row>
    <row r="339" spans="2:12" x14ac:dyDescent="0.25">
      <c r="B339" s="46">
        <f>SUBTOTAL(103,$C$10:C339)</f>
        <v>330</v>
      </c>
      <c r="C339" s="24" t="s">
        <v>598</v>
      </c>
      <c r="D339" s="226" t="s">
        <v>913</v>
      </c>
      <c r="E339" s="203" t="s">
        <v>6</v>
      </c>
      <c r="F339" s="212" t="s">
        <v>644</v>
      </c>
      <c r="G339" s="209" t="s">
        <v>428</v>
      </c>
      <c r="H339" s="239">
        <v>44848</v>
      </c>
      <c r="I339" s="249">
        <v>21500</v>
      </c>
      <c r="J339" s="101">
        <v>0</v>
      </c>
      <c r="K339" s="250">
        <f t="shared" si="5"/>
        <v>252303.83000000007</v>
      </c>
      <c r="L339" s="259"/>
    </row>
    <row r="340" spans="2:12" x14ac:dyDescent="0.25">
      <c r="B340" s="46">
        <f>SUBTOTAL(103,$C$10:C340)</f>
        <v>331</v>
      </c>
      <c r="C340" s="24" t="s">
        <v>428</v>
      </c>
      <c r="D340" s="226" t="s">
        <v>933</v>
      </c>
      <c r="E340" s="203" t="s">
        <v>1470</v>
      </c>
      <c r="F340" s="227" t="s">
        <v>1054</v>
      </c>
      <c r="G340" s="203" t="s">
        <v>448</v>
      </c>
      <c r="H340" s="239">
        <v>44849</v>
      </c>
      <c r="I340" s="249">
        <v>0</v>
      </c>
      <c r="J340" s="101">
        <v>-5000</v>
      </c>
      <c r="K340" s="250">
        <f t="shared" si="5"/>
        <v>247303.83000000007</v>
      </c>
      <c r="L340" s="259"/>
    </row>
    <row r="341" spans="2:12" x14ac:dyDescent="0.25">
      <c r="B341" s="46">
        <f>SUBTOTAL(103,$C$10:C341)</f>
        <v>332</v>
      </c>
      <c r="C341" s="293" t="s">
        <v>131</v>
      </c>
      <c r="D341" s="226" t="s">
        <v>766</v>
      </c>
      <c r="E341" s="203" t="s">
        <v>6</v>
      </c>
      <c r="F341" s="212" t="s">
        <v>588</v>
      </c>
      <c r="G341" s="209" t="s">
        <v>589</v>
      </c>
      <c r="H341" s="239">
        <v>44851</v>
      </c>
      <c r="I341" s="249">
        <v>70000</v>
      </c>
      <c r="J341" s="101">
        <v>0</v>
      </c>
      <c r="K341" s="250">
        <f t="shared" si="5"/>
        <v>317303.83000000007</v>
      </c>
      <c r="L341" s="259"/>
    </row>
    <row r="342" spans="2:12" x14ac:dyDescent="0.25">
      <c r="B342" s="46">
        <f>SUBTOTAL(103,$C$10:C342)</f>
        <v>333</v>
      </c>
      <c r="C342" s="24" t="s">
        <v>743</v>
      </c>
      <c r="D342" s="226" t="s">
        <v>934</v>
      </c>
      <c r="E342" s="203" t="s">
        <v>1467</v>
      </c>
      <c r="F342" s="227"/>
      <c r="G342" s="223"/>
      <c r="H342" s="239">
        <v>44851</v>
      </c>
      <c r="I342" s="249">
        <v>0</v>
      </c>
      <c r="J342" s="101">
        <v>-108000</v>
      </c>
      <c r="K342" s="250">
        <f t="shared" si="5"/>
        <v>209303.83000000007</v>
      </c>
      <c r="L342" s="259"/>
    </row>
    <row r="343" spans="2:12" x14ac:dyDescent="0.25">
      <c r="B343" s="46">
        <f>SUBTOTAL(103,$C$10:C343)</f>
        <v>334</v>
      </c>
      <c r="C343" s="24" t="s">
        <v>799</v>
      </c>
      <c r="D343" s="226" t="s">
        <v>607</v>
      </c>
      <c r="E343" s="203" t="s">
        <v>1467</v>
      </c>
      <c r="F343" s="227" t="s">
        <v>1072</v>
      </c>
      <c r="G343" s="203" t="s">
        <v>455</v>
      </c>
      <c r="H343" s="239">
        <v>44855</v>
      </c>
      <c r="I343" s="249">
        <v>0</v>
      </c>
      <c r="J343" s="101">
        <v>-13000</v>
      </c>
      <c r="K343" s="250">
        <f t="shared" si="5"/>
        <v>196303.83000000007</v>
      </c>
      <c r="L343" s="259"/>
    </row>
    <row r="344" spans="2:12" x14ac:dyDescent="0.25">
      <c r="B344" s="46">
        <f>SUBTOTAL(103,$C$10:C344)</f>
        <v>335</v>
      </c>
      <c r="C344" s="293" t="s">
        <v>131</v>
      </c>
      <c r="D344" s="226" t="s">
        <v>766</v>
      </c>
      <c r="E344" s="203" t="s">
        <v>6</v>
      </c>
      <c r="F344" s="212" t="s">
        <v>588</v>
      </c>
      <c r="G344" s="209" t="s">
        <v>589</v>
      </c>
      <c r="H344" s="239">
        <v>44858</v>
      </c>
      <c r="I344" s="249">
        <v>50000</v>
      </c>
      <c r="J344" s="101">
        <v>0</v>
      </c>
      <c r="K344" s="250">
        <f t="shared" si="5"/>
        <v>246303.83000000007</v>
      </c>
      <c r="L344" s="259"/>
    </row>
    <row r="345" spans="2:12" x14ac:dyDescent="0.25">
      <c r="B345" s="46">
        <f>SUBTOTAL(103,$C$10:C345)</f>
        <v>336</v>
      </c>
      <c r="C345" s="24" t="s">
        <v>729</v>
      </c>
      <c r="D345" s="24" t="s">
        <v>608</v>
      </c>
      <c r="E345" s="231" t="s">
        <v>1466</v>
      </c>
      <c r="F345" s="227" t="s">
        <v>1054</v>
      </c>
      <c r="G345" s="203" t="s">
        <v>448</v>
      </c>
      <c r="H345" s="239">
        <v>44858</v>
      </c>
      <c r="I345" s="249">
        <v>0</v>
      </c>
      <c r="J345" s="101">
        <v>-2500</v>
      </c>
      <c r="K345" s="250">
        <f t="shared" si="5"/>
        <v>243803.83000000007</v>
      </c>
      <c r="L345" s="259"/>
    </row>
    <row r="346" spans="2:12" x14ac:dyDescent="0.25">
      <c r="B346" s="46">
        <f>SUBTOTAL(103,$C$10:C346)</f>
        <v>337</v>
      </c>
      <c r="C346" s="24" t="s">
        <v>826</v>
      </c>
      <c r="D346" s="226" t="s">
        <v>849</v>
      </c>
      <c r="E346" s="203" t="s">
        <v>1467</v>
      </c>
      <c r="F346" s="212" t="s">
        <v>588</v>
      </c>
      <c r="G346" s="209" t="s">
        <v>589</v>
      </c>
      <c r="H346" s="239">
        <v>44858</v>
      </c>
      <c r="I346" s="249">
        <v>0</v>
      </c>
      <c r="J346" s="101">
        <v>-25000</v>
      </c>
      <c r="K346" s="250">
        <f t="shared" si="5"/>
        <v>218803.83000000007</v>
      </c>
      <c r="L346" s="259"/>
    </row>
    <row r="347" spans="2:12" x14ac:dyDescent="0.25">
      <c r="B347" s="46">
        <f>SUBTOTAL(103,$C$10:C347)</f>
        <v>338</v>
      </c>
      <c r="C347" s="24" t="s">
        <v>827</v>
      </c>
      <c r="D347" s="226" t="s">
        <v>849</v>
      </c>
      <c r="E347" s="203" t="s">
        <v>1467</v>
      </c>
      <c r="F347" s="212" t="s">
        <v>588</v>
      </c>
      <c r="G347" s="209" t="s">
        <v>589</v>
      </c>
      <c r="H347" s="239">
        <v>44858</v>
      </c>
      <c r="I347" s="249">
        <v>0</v>
      </c>
      <c r="J347" s="101">
        <v>-15000</v>
      </c>
      <c r="K347" s="250">
        <f t="shared" si="5"/>
        <v>203803.83000000007</v>
      </c>
      <c r="L347" s="259"/>
    </row>
    <row r="348" spans="2:12" x14ac:dyDescent="0.25">
      <c r="B348" s="46">
        <f>SUBTOTAL(103,$C$10:C348)</f>
        <v>339</v>
      </c>
      <c r="C348" s="24" t="s">
        <v>598</v>
      </c>
      <c r="D348" s="226" t="s">
        <v>913</v>
      </c>
      <c r="E348" s="203" t="s">
        <v>6</v>
      </c>
      <c r="F348" s="212" t="s">
        <v>644</v>
      </c>
      <c r="G348" s="209" t="s">
        <v>428</v>
      </c>
      <c r="H348" s="239">
        <v>44860</v>
      </c>
      <c r="I348" s="249">
        <v>53400</v>
      </c>
      <c r="J348" s="101">
        <v>0</v>
      </c>
      <c r="K348" s="250">
        <f t="shared" si="5"/>
        <v>257203.83000000007</v>
      </c>
      <c r="L348" s="259"/>
    </row>
    <row r="349" spans="2:12" x14ac:dyDescent="0.25">
      <c r="B349" s="46">
        <f>SUBTOTAL(103,$C$10:C349)</f>
        <v>340</v>
      </c>
      <c r="C349" s="24" t="s">
        <v>729</v>
      </c>
      <c r="D349" s="226" t="s">
        <v>935</v>
      </c>
      <c r="E349" s="203" t="s">
        <v>1470</v>
      </c>
      <c r="F349" s="227" t="s">
        <v>1058</v>
      </c>
      <c r="G349" s="203" t="s">
        <v>426</v>
      </c>
      <c r="H349" s="239">
        <v>44862</v>
      </c>
      <c r="I349" s="249">
        <v>0</v>
      </c>
      <c r="J349" s="101">
        <v>-10000</v>
      </c>
      <c r="K349" s="250">
        <f t="shared" si="5"/>
        <v>247203.83000000007</v>
      </c>
      <c r="L349" s="259"/>
    </row>
    <row r="350" spans="2:12" x14ac:dyDescent="0.25">
      <c r="B350" s="46">
        <f>SUBTOTAL(103,$C$10:C350)</f>
        <v>341</v>
      </c>
      <c r="C350" s="24" t="s">
        <v>598</v>
      </c>
      <c r="D350" s="226" t="s">
        <v>913</v>
      </c>
      <c r="E350" s="203" t="s">
        <v>6</v>
      </c>
      <c r="F350" s="212" t="s">
        <v>644</v>
      </c>
      <c r="G350" s="209" t="s">
        <v>428</v>
      </c>
      <c r="H350" s="239">
        <v>44869</v>
      </c>
      <c r="I350" s="249">
        <v>109800</v>
      </c>
      <c r="J350" s="101">
        <v>0</v>
      </c>
      <c r="K350" s="250">
        <f t="shared" si="5"/>
        <v>357003.83000000007</v>
      </c>
      <c r="L350" s="259"/>
    </row>
    <row r="351" spans="2:12" x14ac:dyDescent="0.25">
      <c r="B351" s="46">
        <f>SUBTOTAL(103,$C$10:C351)</f>
        <v>342</v>
      </c>
      <c r="C351" s="24" t="s">
        <v>829</v>
      </c>
      <c r="D351" s="226" t="s">
        <v>849</v>
      </c>
      <c r="E351" s="203" t="s">
        <v>1467</v>
      </c>
      <c r="F351" s="227"/>
      <c r="G351" s="203"/>
      <c r="H351" s="239">
        <v>44869</v>
      </c>
      <c r="I351" s="249">
        <v>0</v>
      </c>
      <c r="J351" s="101">
        <v>-90000</v>
      </c>
      <c r="K351" s="250">
        <f t="shared" si="5"/>
        <v>267003.83000000007</v>
      </c>
      <c r="L351" s="259"/>
    </row>
    <row r="352" spans="2:12" x14ac:dyDescent="0.25">
      <c r="B352" s="46">
        <f>SUBTOTAL(103,$C$10:C352)</f>
        <v>343</v>
      </c>
      <c r="C352" s="24" t="s">
        <v>828</v>
      </c>
      <c r="D352" s="226" t="s">
        <v>849</v>
      </c>
      <c r="E352" s="203" t="s">
        <v>1467</v>
      </c>
      <c r="F352" s="227" t="s">
        <v>1047</v>
      </c>
      <c r="G352" s="203" t="s">
        <v>432</v>
      </c>
      <c r="H352" s="239">
        <v>44872</v>
      </c>
      <c r="I352" s="249">
        <v>0</v>
      </c>
      <c r="J352" s="101">
        <v>-5000</v>
      </c>
      <c r="K352" s="250">
        <f t="shared" si="5"/>
        <v>262003.83000000007</v>
      </c>
      <c r="L352" s="259"/>
    </row>
    <row r="353" spans="2:12" x14ac:dyDescent="0.25">
      <c r="B353" s="46">
        <f>SUBTOTAL(103,$C$10:C353)</f>
        <v>344</v>
      </c>
      <c r="C353" s="157" t="s">
        <v>708</v>
      </c>
      <c r="D353" s="226" t="s">
        <v>849</v>
      </c>
      <c r="E353" s="203" t="s">
        <v>1467</v>
      </c>
      <c r="F353" s="227" t="s">
        <v>1072</v>
      </c>
      <c r="G353" s="203" t="s">
        <v>455</v>
      </c>
      <c r="H353" s="239">
        <v>44872</v>
      </c>
      <c r="I353" s="249">
        <v>0</v>
      </c>
      <c r="J353" s="101">
        <v>-25000</v>
      </c>
      <c r="K353" s="250">
        <f t="shared" si="5"/>
        <v>237003.83000000007</v>
      </c>
      <c r="L353" s="259"/>
    </row>
    <row r="354" spans="2:12" x14ac:dyDescent="0.25">
      <c r="B354" s="46">
        <f>SUBTOTAL(103,$C$10:C354)</f>
        <v>345</v>
      </c>
      <c r="C354" s="24" t="s">
        <v>598</v>
      </c>
      <c r="D354" s="226" t="s">
        <v>913</v>
      </c>
      <c r="E354" s="203" t="s">
        <v>6</v>
      </c>
      <c r="F354" s="212" t="s">
        <v>644</v>
      </c>
      <c r="G354" s="209" t="s">
        <v>428</v>
      </c>
      <c r="H354" s="239">
        <v>44876</v>
      </c>
      <c r="I354" s="249">
        <v>10200</v>
      </c>
      <c r="J354" s="101">
        <v>0</v>
      </c>
      <c r="K354" s="250">
        <f t="shared" si="5"/>
        <v>247203.83000000007</v>
      </c>
      <c r="L354" s="259"/>
    </row>
    <row r="355" spans="2:12" x14ac:dyDescent="0.25">
      <c r="B355" s="46">
        <f>SUBTOTAL(103,$C$10:C355)</f>
        <v>346</v>
      </c>
      <c r="C355" s="24" t="s">
        <v>24</v>
      </c>
      <c r="D355" s="226" t="s">
        <v>936</v>
      </c>
      <c r="E355" s="203" t="s">
        <v>6</v>
      </c>
      <c r="F355" s="300" t="s">
        <v>24</v>
      </c>
      <c r="G355" s="231" t="s">
        <v>24</v>
      </c>
      <c r="H355" s="239">
        <v>44879</v>
      </c>
      <c r="I355" s="249">
        <v>24000</v>
      </c>
      <c r="J355" s="101">
        <v>0</v>
      </c>
      <c r="K355" s="250">
        <f t="shared" si="5"/>
        <v>271203.83000000007</v>
      </c>
      <c r="L355" s="259"/>
    </row>
    <row r="356" spans="2:12" x14ac:dyDescent="0.25">
      <c r="B356" s="46">
        <f>SUBTOTAL(103,$C$10:C356)</f>
        <v>347</v>
      </c>
      <c r="C356" s="293" t="s">
        <v>131</v>
      </c>
      <c r="D356" s="226" t="s">
        <v>766</v>
      </c>
      <c r="E356" s="203" t="s">
        <v>6</v>
      </c>
      <c r="F356" s="212" t="s">
        <v>588</v>
      </c>
      <c r="G356" s="209" t="s">
        <v>589</v>
      </c>
      <c r="H356" s="239">
        <v>44882</v>
      </c>
      <c r="I356" s="249">
        <v>70000</v>
      </c>
      <c r="J356" s="101">
        <v>0</v>
      </c>
      <c r="K356" s="250">
        <f t="shared" si="5"/>
        <v>341203.83000000007</v>
      </c>
      <c r="L356" s="259"/>
    </row>
    <row r="357" spans="2:12" x14ac:dyDescent="0.25">
      <c r="B357" s="46">
        <f>SUBTOTAL(103,$C$10:C357)</f>
        <v>348</v>
      </c>
      <c r="C357" s="24" t="s">
        <v>743</v>
      </c>
      <c r="D357" s="226" t="s">
        <v>937</v>
      </c>
      <c r="E357" s="203" t="s">
        <v>1467</v>
      </c>
      <c r="F357" s="227"/>
      <c r="G357" s="223"/>
      <c r="H357" s="239">
        <v>44882</v>
      </c>
      <c r="I357" s="249">
        <v>0</v>
      </c>
      <c r="J357" s="101">
        <v>-149000</v>
      </c>
      <c r="K357" s="250">
        <f t="shared" si="5"/>
        <v>192203.83000000007</v>
      </c>
      <c r="L357" s="259"/>
    </row>
    <row r="358" spans="2:12" x14ac:dyDescent="0.25">
      <c r="B358" s="46">
        <f>SUBTOTAL(103,$C$10:C358)</f>
        <v>349</v>
      </c>
      <c r="C358" s="154" t="s">
        <v>997</v>
      </c>
      <c r="D358" s="226" t="s">
        <v>938</v>
      </c>
      <c r="E358" s="203" t="s">
        <v>1470</v>
      </c>
      <c r="F358" s="227" t="s">
        <v>1055</v>
      </c>
      <c r="G358" s="203" t="s">
        <v>436</v>
      </c>
      <c r="H358" s="239">
        <v>44894</v>
      </c>
      <c r="I358" s="249">
        <v>0</v>
      </c>
      <c r="J358" s="101">
        <v>-2400</v>
      </c>
      <c r="K358" s="250">
        <f t="shared" si="5"/>
        <v>189803.83000000007</v>
      </c>
      <c r="L358" s="259"/>
    </row>
    <row r="359" spans="2:12" x14ac:dyDescent="0.25">
      <c r="B359" s="46">
        <f>SUBTOTAL(103,$C$10:C359)</f>
        <v>350</v>
      </c>
      <c r="C359" s="154" t="s">
        <v>997</v>
      </c>
      <c r="D359" s="226" t="s">
        <v>938</v>
      </c>
      <c r="E359" s="203" t="s">
        <v>1470</v>
      </c>
      <c r="F359" s="227" t="s">
        <v>1055</v>
      </c>
      <c r="G359" s="203" t="s">
        <v>436</v>
      </c>
      <c r="H359" s="239">
        <v>44894</v>
      </c>
      <c r="I359" s="249">
        <v>0</v>
      </c>
      <c r="J359" s="101">
        <v>-700</v>
      </c>
      <c r="K359" s="250">
        <f t="shared" si="5"/>
        <v>189103.83000000007</v>
      </c>
      <c r="L359" s="259"/>
    </row>
    <row r="360" spans="2:12" x14ac:dyDescent="0.25">
      <c r="B360" s="46">
        <f>SUBTOTAL(103,$C$10:C360)</f>
        <v>351</v>
      </c>
      <c r="C360" s="24" t="s">
        <v>830</v>
      </c>
      <c r="D360" s="226" t="s">
        <v>846</v>
      </c>
      <c r="E360" s="203" t="s">
        <v>6</v>
      </c>
      <c r="F360" s="300" t="s">
        <v>24</v>
      </c>
      <c r="G360" s="231" t="s">
        <v>24</v>
      </c>
      <c r="H360" s="239">
        <v>44916</v>
      </c>
      <c r="I360" s="249">
        <v>30000</v>
      </c>
      <c r="J360" s="101">
        <v>0</v>
      </c>
      <c r="K360" s="250">
        <f t="shared" si="5"/>
        <v>219103.83000000007</v>
      </c>
      <c r="L360" s="259"/>
    </row>
    <row r="361" spans="2:12" x14ac:dyDescent="0.25">
      <c r="B361" s="46">
        <f>SUBTOTAL(103,$C$10:C361)</f>
        <v>352</v>
      </c>
      <c r="C361" s="24" t="s">
        <v>831</v>
      </c>
      <c r="D361" s="226" t="s">
        <v>923</v>
      </c>
      <c r="E361" s="203" t="s">
        <v>1470</v>
      </c>
      <c r="F361" s="227"/>
      <c r="G361" s="203"/>
      <c r="H361" s="239">
        <v>44916</v>
      </c>
      <c r="I361" s="249">
        <v>0</v>
      </c>
      <c r="J361" s="101">
        <v>-25000</v>
      </c>
      <c r="K361" s="250">
        <f t="shared" si="5"/>
        <v>194103.83000000007</v>
      </c>
      <c r="L361" s="259"/>
    </row>
    <row r="362" spans="2:12" x14ac:dyDescent="0.25">
      <c r="B362" s="46">
        <f>SUBTOTAL(103,$C$10:C362)</f>
        <v>353</v>
      </c>
      <c r="C362" s="24" t="s">
        <v>1064</v>
      </c>
      <c r="D362" s="226" t="s">
        <v>607</v>
      </c>
      <c r="E362" s="203" t="s">
        <v>1467</v>
      </c>
      <c r="F362" s="227" t="s">
        <v>1063</v>
      </c>
      <c r="G362" s="203" t="s">
        <v>435</v>
      </c>
      <c r="H362" s="239">
        <v>44917</v>
      </c>
      <c r="I362" s="249">
        <v>0</v>
      </c>
      <c r="J362" s="101">
        <v>-6500</v>
      </c>
      <c r="K362" s="250">
        <f t="shared" si="5"/>
        <v>187603.83000000007</v>
      </c>
      <c r="L362" s="259"/>
    </row>
    <row r="363" spans="2:12" x14ac:dyDescent="0.25">
      <c r="B363" s="46">
        <f>SUBTOTAL(103,$C$10:C363)</f>
        <v>354</v>
      </c>
      <c r="C363" s="24" t="s">
        <v>598</v>
      </c>
      <c r="D363" s="226" t="s">
        <v>913</v>
      </c>
      <c r="E363" s="203" t="s">
        <v>6</v>
      </c>
      <c r="F363" s="212" t="s">
        <v>644</v>
      </c>
      <c r="G363" s="209" t="s">
        <v>428</v>
      </c>
      <c r="H363" s="239">
        <v>44943</v>
      </c>
      <c r="I363" s="249">
        <v>9600</v>
      </c>
      <c r="J363" s="101">
        <v>0</v>
      </c>
      <c r="K363" s="250">
        <f t="shared" si="5"/>
        <v>197203.83000000007</v>
      </c>
      <c r="L363" s="259"/>
    </row>
    <row r="364" spans="2:12" x14ac:dyDescent="0.25">
      <c r="B364" s="46">
        <f>SUBTOTAL(103,$C$10:C364)</f>
        <v>355</v>
      </c>
      <c r="C364" s="24" t="s">
        <v>598</v>
      </c>
      <c r="D364" s="226" t="s">
        <v>846</v>
      </c>
      <c r="E364" s="204" t="s">
        <v>1470</v>
      </c>
      <c r="F364" s="227" t="s">
        <v>24</v>
      </c>
      <c r="G364" s="203" t="s">
        <v>24</v>
      </c>
      <c r="H364" s="239">
        <v>44943</v>
      </c>
      <c r="I364" s="249">
        <v>0</v>
      </c>
      <c r="J364" s="101">
        <v>-9600</v>
      </c>
      <c r="K364" s="250">
        <f t="shared" si="5"/>
        <v>187603.83000000007</v>
      </c>
      <c r="L364" s="259"/>
    </row>
    <row r="365" spans="2:12" x14ac:dyDescent="0.25">
      <c r="B365" s="46">
        <f>SUBTOTAL(103,$C$10:C365)</f>
        <v>356</v>
      </c>
      <c r="C365" s="24" t="s">
        <v>830</v>
      </c>
      <c r="D365" s="226" t="s">
        <v>846</v>
      </c>
      <c r="E365" s="203" t="s">
        <v>6</v>
      </c>
      <c r="F365" s="300" t="s">
        <v>24</v>
      </c>
      <c r="G365" s="231" t="s">
        <v>24</v>
      </c>
      <c r="H365" s="239">
        <v>44943</v>
      </c>
      <c r="I365" s="249">
        <v>106300</v>
      </c>
      <c r="J365" s="101">
        <v>0</v>
      </c>
      <c r="K365" s="250">
        <f t="shared" si="5"/>
        <v>293903.83000000007</v>
      </c>
      <c r="L365" s="259"/>
    </row>
    <row r="366" spans="2:12" x14ac:dyDescent="0.25">
      <c r="B366" s="46">
        <f>SUBTOTAL(103,$C$10:C366)</f>
        <v>357</v>
      </c>
      <c r="C366" s="24" t="s">
        <v>743</v>
      </c>
      <c r="D366" s="226" t="s">
        <v>939</v>
      </c>
      <c r="E366" s="203" t="s">
        <v>1467</v>
      </c>
      <c r="F366" s="227"/>
      <c r="G366" s="223"/>
      <c r="H366" s="239">
        <v>44943</v>
      </c>
      <c r="I366" s="249">
        <v>0</v>
      </c>
      <c r="J366" s="101">
        <v>-106300</v>
      </c>
      <c r="K366" s="250">
        <f t="shared" si="5"/>
        <v>187603.83000000007</v>
      </c>
      <c r="L366" s="259"/>
    </row>
    <row r="367" spans="2:12" x14ac:dyDescent="0.25">
      <c r="B367" s="46">
        <f>SUBTOTAL(103,$C$10:C367)</f>
        <v>358</v>
      </c>
      <c r="C367" s="24" t="s">
        <v>24</v>
      </c>
      <c r="D367" s="226" t="s">
        <v>846</v>
      </c>
      <c r="E367" s="203" t="s">
        <v>6</v>
      </c>
      <c r="F367" s="227" t="s">
        <v>24</v>
      </c>
      <c r="G367" s="203" t="s">
        <v>24</v>
      </c>
      <c r="H367" s="239">
        <v>44944</v>
      </c>
      <c r="I367" s="249">
        <v>4000</v>
      </c>
      <c r="J367" s="101">
        <v>0</v>
      </c>
      <c r="K367" s="250">
        <f t="shared" si="5"/>
        <v>191603.83000000007</v>
      </c>
      <c r="L367" s="259"/>
    </row>
    <row r="368" spans="2:12" x14ac:dyDescent="0.25">
      <c r="B368" s="46">
        <f>SUBTOTAL(103,$C$10:C368)</f>
        <v>359</v>
      </c>
      <c r="C368" s="24" t="s">
        <v>743</v>
      </c>
      <c r="D368" s="24" t="s">
        <v>1028</v>
      </c>
      <c r="E368" s="203" t="s">
        <v>1470</v>
      </c>
      <c r="F368" s="227"/>
      <c r="G368" s="223"/>
      <c r="H368" s="239">
        <v>44944</v>
      </c>
      <c r="I368" s="249">
        <v>0</v>
      </c>
      <c r="J368" s="101">
        <v>-4060</v>
      </c>
      <c r="K368" s="250">
        <f t="shared" si="5"/>
        <v>187543.83000000007</v>
      </c>
      <c r="L368" s="259"/>
    </row>
    <row r="369" spans="2:12" x14ac:dyDescent="0.25">
      <c r="B369" s="46">
        <f>SUBTOTAL(103,$C$10:C369)</f>
        <v>360</v>
      </c>
      <c r="C369" s="24" t="s">
        <v>832</v>
      </c>
      <c r="D369" s="228" t="s">
        <v>940</v>
      </c>
      <c r="E369" s="203" t="s">
        <v>6</v>
      </c>
      <c r="F369" s="227" t="s">
        <v>1047</v>
      </c>
      <c r="G369" s="203" t="s">
        <v>432</v>
      </c>
      <c r="H369" s="239">
        <v>44950</v>
      </c>
      <c r="I369" s="249">
        <v>55000</v>
      </c>
      <c r="J369" s="101">
        <v>0</v>
      </c>
      <c r="K369" s="250">
        <f t="shared" si="5"/>
        <v>242543.83000000007</v>
      </c>
      <c r="L369" s="259"/>
    </row>
    <row r="370" spans="2:12" x14ac:dyDescent="0.25">
      <c r="B370" s="46">
        <f>SUBTOTAL(103,$C$10:C370)</f>
        <v>361</v>
      </c>
      <c r="C370" s="24" t="s">
        <v>729</v>
      </c>
      <c r="D370" s="226" t="s">
        <v>935</v>
      </c>
      <c r="E370" s="203" t="s">
        <v>1470</v>
      </c>
      <c r="F370" s="227" t="s">
        <v>1058</v>
      </c>
      <c r="G370" s="203" t="s">
        <v>426</v>
      </c>
      <c r="H370" s="239">
        <v>44951</v>
      </c>
      <c r="I370" s="249">
        <v>0</v>
      </c>
      <c r="J370" s="101">
        <v>-35000</v>
      </c>
      <c r="K370" s="250">
        <f t="shared" si="5"/>
        <v>207543.83000000007</v>
      </c>
      <c r="L370" s="259"/>
    </row>
    <row r="371" spans="2:12" x14ac:dyDescent="0.25">
      <c r="B371" s="46">
        <f>SUBTOTAL(103,$C$10:C371)</f>
        <v>362</v>
      </c>
      <c r="C371" s="24" t="s">
        <v>835</v>
      </c>
      <c r="D371" s="24" t="s">
        <v>972</v>
      </c>
      <c r="E371" s="203" t="s">
        <v>6</v>
      </c>
      <c r="F371" s="227"/>
      <c r="G371" s="203"/>
      <c r="H371" s="239">
        <v>44952</v>
      </c>
      <c r="I371" s="249">
        <v>1563500</v>
      </c>
      <c r="J371" s="101">
        <v>0</v>
      </c>
      <c r="K371" s="250">
        <f t="shared" si="5"/>
        <v>1771043.83</v>
      </c>
      <c r="L371" s="260"/>
    </row>
    <row r="372" spans="2:12" x14ac:dyDescent="0.25">
      <c r="B372" s="46">
        <f>SUBTOTAL(103,$C$10:C372)</f>
        <v>363</v>
      </c>
      <c r="C372" s="154" t="s">
        <v>997</v>
      </c>
      <c r="D372" s="226" t="s">
        <v>938</v>
      </c>
      <c r="E372" s="203" t="s">
        <v>1470</v>
      </c>
      <c r="F372" s="227" t="s">
        <v>1055</v>
      </c>
      <c r="G372" s="203" t="s">
        <v>436</v>
      </c>
      <c r="H372" s="239">
        <v>44958</v>
      </c>
      <c r="I372" s="249">
        <v>0</v>
      </c>
      <c r="J372" s="101">
        <v>-4200</v>
      </c>
      <c r="K372" s="250">
        <f t="shared" si="5"/>
        <v>1766843.83</v>
      </c>
      <c r="L372" s="259"/>
    </row>
    <row r="373" spans="2:12" x14ac:dyDescent="0.25">
      <c r="B373" s="46">
        <f>SUBTOTAL(103,$C$10:C373)</f>
        <v>364</v>
      </c>
      <c r="C373" s="24" t="s">
        <v>598</v>
      </c>
      <c r="D373" s="226" t="s">
        <v>913</v>
      </c>
      <c r="E373" s="203" t="s">
        <v>6</v>
      </c>
      <c r="F373" s="227" t="s">
        <v>644</v>
      </c>
      <c r="G373" s="208" t="s">
        <v>428</v>
      </c>
      <c r="H373" s="239">
        <v>44958</v>
      </c>
      <c r="I373" s="249">
        <v>38500</v>
      </c>
      <c r="J373" s="101">
        <v>0</v>
      </c>
      <c r="K373" s="250">
        <f t="shared" si="5"/>
        <v>1805343.83</v>
      </c>
      <c r="L373" s="259"/>
    </row>
    <row r="374" spans="2:12" x14ac:dyDescent="0.25">
      <c r="B374" s="46">
        <f>SUBTOTAL(103,$C$10:C374)</f>
        <v>365</v>
      </c>
      <c r="C374" s="154" t="s">
        <v>692</v>
      </c>
      <c r="D374" s="24" t="s">
        <v>262</v>
      </c>
      <c r="E374" s="203" t="s">
        <v>1470</v>
      </c>
      <c r="F374" s="227" t="s">
        <v>581</v>
      </c>
      <c r="G374" s="208" t="s">
        <v>434</v>
      </c>
      <c r="H374" s="239">
        <v>44958</v>
      </c>
      <c r="I374" s="249">
        <v>0</v>
      </c>
      <c r="J374" s="101">
        <v>-200000</v>
      </c>
      <c r="K374" s="250">
        <f t="shared" si="5"/>
        <v>1605343.83</v>
      </c>
      <c r="L374" s="259"/>
    </row>
    <row r="375" spans="2:12" x14ac:dyDescent="0.25">
      <c r="B375" s="46">
        <f>SUBTOTAL(103,$C$10:C375)</f>
        <v>366</v>
      </c>
      <c r="C375" s="24" t="s">
        <v>24</v>
      </c>
      <c r="D375" s="226" t="s">
        <v>941</v>
      </c>
      <c r="E375" s="231" t="s">
        <v>1475</v>
      </c>
      <c r="F375" s="227" t="s">
        <v>24</v>
      </c>
      <c r="G375" s="203" t="s">
        <v>24</v>
      </c>
      <c r="H375" s="239">
        <v>44959</v>
      </c>
      <c r="I375" s="249">
        <v>0</v>
      </c>
      <c r="J375" s="101">
        <v>-15500</v>
      </c>
      <c r="K375" s="250">
        <f t="shared" si="5"/>
        <v>1589843.83</v>
      </c>
      <c r="L375" s="259"/>
    </row>
    <row r="376" spans="2:12" x14ac:dyDescent="0.25">
      <c r="B376" s="46">
        <f>SUBTOTAL(103,$C$10:C376)</f>
        <v>367</v>
      </c>
      <c r="C376" s="24" t="s">
        <v>598</v>
      </c>
      <c r="D376" s="226" t="s">
        <v>913</v>
      </c>
      <c r="E376" s="203" t="s">
        <v>6</v>
      </c>
      <c r="F376" s="227" t="s">
        <v>644</v>
      </c>
      <c r="G376" s="208" t="s">
        <v>428</v>
      </c>
      <c r="H376" s="239">
        <v>44959</v>
      </c>
      <c r="I376" s="249">
        <v>37520</v>
      </c>
      <c r="J376" s="101">
        <v>0</v>
      </c>
      <c r="K376" s="250">
        <f t="shared" si="5"/>
        <v>1627363.83</v>
      </c>
      <c r="L376" s="259"/>
    </row>
    <row r="377" spans="2:12" x14ac:dyDescent="0.25">
      <c r="B377" s="46">
        <f>SUBTOTAL(103,$C$10:C377)</f>
        <v>368</v>
      </c>
      <c r="C377" s="24" t="s">
        <v>24</v>
      </c>
      <c r="D377" s="226" t="s">
        <v>942</v>
      </c>
      <c r="E377" s="231" t="s">
        <v>1475</v>
      </c>
      <c r="F377" s="227" t="s">
        <v>24</v>
      </c>
      <c r="G377" s="203" t="s">
        <v>24</v>
      </c>
      <c r="H377" s="239">
        <v>44959</v>
      </c>
      <c r="I377" s="249">
        <v>0</v>
      </c>
      <c r="J377" s="101">
        <v>-4673</v>
      </c>
      <c r="K377" s="250">
        <f t="shared" si="5"/>
        <v>1622690.83</v>
      </c>
      <c r="L377" s="259"/>
    </row>
    <row r="378" spans="2:12" x14ac:dyDescent="0.25">
      <c r="B378" s="46">
        <f>SUBTOTAL(103,$C$10:C378)</f>
        <v>369</v>
      </c>
      <c r="C378" s="24" t="s">
        <v>598</v>
      </c>
      <c r="D378" s="226" t="s">
        <v>913</v>
      </c>
      <c r="E378" s="203" t="s">
        <v>6</v>
      </c>
      <c r="F378" s="227" t="s">
        <v>644</v>
      </c>
      <c r="G378" s="208" t="s">
        <v>428</v>
      </c>
      <c r="H378" s="239">
        <v>44960</v>
      </c>
      <c r="I378" s="249">
        <v>50020</v>
      </c>
      <c r="J378" s="101">
        <v>0</v>
      </c>
      <c r="K378" s="250">
        <f t="shared" si="5"/>
        <v>1672710.83</v>
      </c>
      <c r="L378" s="259"/>
    </row>
    <row r="379" spans="2:12" x14ac:dyDescent="0.25">
      <c r="B379" s="46">
        <f>SUBTOTAL(103,$C$10:C379)</f>
        <v>370</v>
      </c>
      <c r="C379" s="24" t="s">
        <v>799</v>
      </c>
      <c r="D379" s="226" t="s">
        <v>607</v>
      </c>
      <c r="E379" s="203" t="s">
        <v>1467</v>
      </c>
      <c r="F379" s="227"/>
      <c r="G379" s="203"/>
      <c r="H379" s="239">
        <v>44964</v>
      </c>
      <c r="I379" s="249">
        <v>0</v>
      </c>
      <c r="J379" s="101">
        <v>-1500</v>
      </c>
      <c r="K379" s="250">
        <f t="shared" si="5"/>
        <v>1671210.83</v>
      </c>
      <c r="L379" s="259"/>
    </row>
    <row r="380" spans="2:12" x14ac:dyDescent="0.25">
      <c r="B380" s="46">
        <f>SUBTOTAL(103,$C$10:C380)</f>
        <v>371</v>
      </c>
      <c r="C380" s="24" t="s">
        <v>729</v>
      </c>
      <c r="D380" s="226" t="s">
        <v>935</v>
      </c>
      <c r="E380" s="203" t="s">
        <v>1470</v>
      </c>
      <c r="F380" s="227" t="s">
        <v>1071</v>
      </c>
      <c r="G380" s="203" t="s">
        <v>1039</v>
      </c>
      <c r="H380" s="239">
        <v>44965</v>
      </c>
      <c r="I380" s="249">
        <v>0</v>
      </c>
      <c r="J380" s="101">
        <v>-5000</v>
      </c>
      <c r="K380" s="250">
        <f t="shared" si="5"/>
        <v>1666210.83</v>
      </c>
      <c r="L380" s="259"/>
    </row>
    <row r="381" spans="2:12" x14ac:dyDescent="0.25">
      <c r="B381" s="46">
        <f>SUBTOTAL(103,$C$10:C381)</f>
        <v>372</v>
      </c>
      <c r="C381" s="24" t="s">
        <v>268</v>
      </c>
      <c r="D381" s="222" t="s">
        <v>971</v>
      </c>
      <c r="E381" s="231" t="s">
        <v>1470</v>
      </c>
      <c r="F381" s="227" t="s">
        <v>24</v>
      </c>
      <c r="G381" s="203" t="s">
        <v>24</v>
      </c>
      <c r="H381" s="239">
        <v>44965</v>
      </c>
      <c r="I381" s="249">
        <v>0</v>
      </c>
      <c r="J381" s="101">
        <v>-100000</v>
      </c>
      <c r="K381" s="250">
        <f t="shared" si="5"/>
        <v>1566210.83</v>
      </c>
      <c r="L381" s="259"/>
    </row>
    <row r="382" spans="2:12" x14ac:dyDescent="0.25">
      <c r="B382" s="46">
        <f>SUBTOTAL(103,$C$10:C382)</f>
        <v>373</v>
      </c>
      <c r="C382" s="24" t="s">
        <v>269</v>
      </c>
      <c r="D382" s="222" t="s">
        <v>971</v>
      </c>
      <c r="E382" s="231" t="s">
        <v>1470</v>
      </c>
      <c r="F382" s="227" t="s">
        <v>24</v>
      </c>
      <c r="G382" s="203" t="s">
        <v>24</v>
      </c>
      <c r="H382" s="239">
        <v>44965</v>
      </c>
      <c r="I382" s="249">
        <v>0</v>
      </c>
      <c r="J382" s="101">
        <v>-25000</v>
      </c>
      <c r="K382" s="250">
        <f t="shared" si="5"/>
        <v>1541210.83</v>
      </c>
      <c r="L382" s="259"/>
    </row>
    <row r="383" spans="2:12" x14ac:dyDescent="0.25">
      <c r="B383" s="46">
        <f>SUBTOTAL(103,$C$10:C383)</f>
        <v>374</v>
      </c>
      <c r="C383" s="24" t="s">
        <v>653</v>
      </c>
      <c r="D383" s="24" t="s">
        <v>962</v>
      </c>
      <c r="E383" s="203" t="s">
        <v>6</v>
      </c>
      <c r="F383" s="227"/>
      <c r="G383" s="203"/>
      <c r="H383" s="239">
        <v>44965</v>
      </c>
      <c r="I383" s="249">
        <v>600000</v>
      </c>
      <c r="J383" s="101">
        <v>0</v>
      </c>
      <c r="K383" s="250">
        <f t="shared" si="5"/>
        <v>2141210.83</v>
      </c>
      <c r="L383" s="259"/>
    </row>
    <row r="384" spans="2:12" x14ac:dyDescent="0.25">
      <c r="B384" s="46">
        <f>SUBTOTAL(103,$C$10:C384)</f>
        <v>375</v>
      </c>
      <c r="C384" s="24" t="s">
        <v>598</v>
      </c>
      <c r="D384" s="24" t="s">
        <v>608</v>
      </c>
      <c r="E384" s="231" t="s">
        <v>1466</v>
      </c>
      <c r="F384" s="227" t="s">
        <v>581</v>
      </c>
      <c r="G384" s="208" t="s">
        <v>434</v>
      </c>
      <c r="H384" s="239">
        <v>44967</v>
      </c>
      <c r="I384" s="249">
        <v>0</v>
      </c>
      <c r="J384" s="101">
        <v>-56000</v>
      </c>
      <c r="K384" s="250">
        <f t="shared" si="5"/>
        <v>2085210.83</v>
      </c>
      <c r="L384" s="259"/>
    </row>
    <row r="385" spans="2:12" x14ac:dyDescent="0.25">
      <c r="B385" s="46">
        <f>SUBTOTAL(103,$C$10:C385)</f>
        <v>376</v>
      </c>
      <c r="C385" s="24" t="s">
        <v>596</v>
      </c>
      <c r="D385" s="24" t="s">
        <v>648</v>
      </c>
      <c r="E385" s="231" t="s">
        <v>1466</v>
      </c>
      <c r="F385" s="227"/>
      <c r="G385" s="203"/>
      <c r="H385" s="239">
        <v>44967</v>
      </c>
      <c r="I385" s="249">
        <v>0</v>
      </c>
      <c r="J385" s="101">
        <v>-28000</v>
      </c>
      <c r="K385" s="250">
        <f t="shared" si="5"/>
        <v>2057210.83</v>
      </c>
      <c r="L385" s="259"/>
    </row>
    <row r="386" spans="2:12" x14ac:dyDescent="0.25">
      <c r="B386" s="46">
        <f>SUBTOTAL(103,$C$10:C386)</f>
        <v>377</v>
      </c>
      <c r="C386" s="154" t="s">
        <v>692</v>
      </c>
      <c r="D386" s="24" t="s">
        <v>608</v>
      </c>
      <c r="E386" s="231" t="s">
        <v>1466</v>
      </c>
      <c r="F386" s="227" t="s">
        <v>581</v>
      </c>
      <c r="G386" s="208" t="s">
        <v>434</v>
      </c>
      <c r="H386" s="239">
        <v>44967</v>
      </c>
      <c r="I386" s="249">
        <v>0</v>
      </c>
      <c r="J386" s="101">
        <f>-7000-6000</f>
        <v>-13000</v>
      </c>
      <c r="K386" s="250">
        <f t="shared" si="5"/>
        <v>2044210.83</v>
      </c>
      <c r="L386" s="259"/>
    </row>
    <row r="387" spans="2:12" x14ac:dyDescent="0.25">
      <c r="B387" s="46">
        <f>SUBTOTAL(103,$C$10:C387)</f>
        <v>378</v>
      </c>
      <c r="C387" s="24" t="s">
        <v>1074</v>
      </c>
      <c r="D387" s="226" t="s">
        <v>608</v>
      </c>
      <c r="E387" s="231" t="s">
        <v>1466</v>
      </c>
      <c r="F387" s="227" t="s">
        <v>675</v>
      </c>
      <c r="G387" s="203" t="s">
        <v>676</v>
      </c>
      <c r="H387" s="239">
        <v>44970</v>
      </c>
      <c r="I387" s="249">
        <v>0</v>
      </c>
      <c r="J387" s="101">
        <v>-25500</v>
      </c>
      <c r="K387" s="250">
        <f t="shared" si="5"/>
        <v>2018710.83</v>
      </c>
      <c r="L387" s="259"/>
    </row>
    <row r="388" spans="2:12" x14ac:dyDescent="0.25">
      <c r="B388" s="46">
        <f>SUBTOTAL(103,$C$10:C388)</f>
        <v>379</v>
      </c>
      <c r="C388" s="24" t="s">
        <v>598</v>
      </c>
      <c r="D388" s="226" t="s">
        <v>913</v>
      </c>
      <c r="E388" s="203" t="s">
        <v>6</v>
      </c>
      <c r="F388" s="227" t="s">
        <v>644</v>
      </c>
      <c r="G388" s="208" t="s">
        <v>428</v>
      </c>
      <c r="H388" s="239">
        <v>44971</v>
      </c>
      <c r="I388" s="249">
        <v>47200</v>
      </c>
      <c r="J388" s="101">
        <v>0</v>
      </c>
      <c r="K388" s="250">
        <f t="shared" si="5"/>
        <v>2065910.83</v>
      </c>
      <c r="L388" s="259"/>
    </row>
    <row r="389" spans="2:12" x14ac:dyDescent="0.25">
      <c r="B389" s="46">
        <f>SUBTOTAL(103,$C$10:C389)</f>
        <v>380</v>
      </c>
      <c r="C389" s="24" t="s">
        <v>743</v>
      </c>
      <c r="D389" s="226" t="s">
        <v>943</v>
      </c>
      <c r="E389" s="203" t="s">
        <v>1470</v>
      </c>
      <c r="F389" s="227"/>
      <c r="G389" s="223"/>
      <c r="H389" s="239">
        <v>44974</v>
      </c>
      <c r="I389" s="249">
        <v>0</v>
      </c>
      <c r="J389" s="101">
        <v>-45000</v>
      </c>
      <c r="K389" s="250">
        <f t="shared" si="5"/>
        <v>2020910.83</v>
      </c>
      <c r="L389" s="259"/>
    </row>
    <row r="390" spans="2:12" x14ac:dyDescent="0.25">
      <c r="B390" s="46">
        <f>SUBTOTAL(103,$C$10:C390)</f>
        <v>381</v>
      </c>
      <c r="C390" s="24" t="s">
        <v>778</v>
      </c>
      <c r="D390" s="226" t="s">
        <v>712</v>
      </c>
      <c r="E390" s="203" t="s">
        <v>1467</v>
      </c>
      <c r="F390" s="227" t="s">
        <v>644</v>
      </c>
      <c r="G390" s="208" t="s">
        <v>428</v>
      </c>
      <c r="H390" s="239">
        <v>44974</v>
      </c>
      <c r="I390" s="249">
        <v>0</v>
      </c>
      <c r="J390" s="101">
        <v>-7000</v>
      </c>
      <c r="K390" s="250">
        <f t="shared" si="5"/>
        <v>2013910.83</v>
      </c>
      <c r="L390" s="259"/>
    </row>
    <row r="391" spans="2:12" x14ac:dyDescent="0.25">
      <c r="B391" s="46">
        <f>SUBTOTAL(103,$C$10:C391)</f>
        <v>382</v>
      </c>
      <c r="C391" s="24" t="s">
        <v>819</v>
      </c>
      <c r="D391" s="226" t="s">
        <v>944</v>
      </c>
      <c r="E391" s="203" t="s">
        <v>1467</v>
      </c>
      <c r="F391" s="227" t="s">
        <v>1050</v>
      </c>
      <c r="G391" s="203" t="s">
        <v>442</v>
      </c>
      <c r="H391" s="239">
        <v>44974</v>
      </c>
      <c r="I391" s="249">
        <v>0</v>
      </c>
      <c r="J391" s="101">
        <v>-4000</v>
      </c>
      <c r="K391" s="250">
        <f t="shared" si="5"/>
        <v>2009910.83</v>
      </c>
      <c r="L391" s="259"/>
    </row>
    <row r="392" spans="2:12" x14ac:dyDescent="0.25">
      <c r="B392" s="46">
        <f>SUBTOTAL(103,$C$10:C392)</f>
        <v>383</v>
      </c>
      <c r="C392" s="24" t="s">
        <v>1074</v>
      </c>
      <c r="D392" s="226" t="s">
        <v>608</v>
      </c>
      <c r="E392" s="231" t="s">
        <v>1466</v>
      </c>
      <c r="F392" s="227"/>
      <c r="G392" s="223"/>
      <c r="H392" s="239">
        <v>44987</v>
      </c>
      <c r="I392" s="249">
        <v>0</v>
      </c>
      <c r="J392" s="101">
        <v>-3620</v>
      </c>
      <c r="K392" s="250">
        <f t="shared" si="5"/>
        <v>2006290.83</v>
      </c>
      <c r="L392" s="259"/>
    </row>
    <row r="393" spans="2:12" x14ac:dyDescent="0.25">
      <c r="B393" s="46">
        <f>SUBTOTAL(103,$C$10:C393)</f>
        <v>384</v>
      </c>
      <c r="C393" s="24" t="s">
        <v>833</v>
      </c>
      <c r="D393" s="226" t="s">
        <v>712</v>
      </c>
      <c r="E393" s="203" t="s">
        <v>1467</v>
      </c>
      <c r="F393" s="227"/>
      <c r="G393" s="203"/>
      <c r="H393" s="239">
        <v>44987</v>
      </c>
      <c r="I393" s="249">
        <v>0</v>
      </c>
      <c r="J393" s="101">
        <v>-22400</v>
      </c>
      <c r="K393" s="250">
        <f t="shared" si="5"/>
        <v>1983890.83</v>
      </c>
      <c r="L393" s="259"/>
    </row>
    <row r="394" spans="2:12" x14ac:dyDescent="0.25">
      <c r="B394" s="46">
        <f>SUBTOTAL(103,$C$10:C394)</f>
        <v>385</v>
      </c>
      <c r="C394" s="24" t="s">
        <v>990</v>
      </c>
      <c r="D394" s="24" t="s">
        <v>775</v>
      </c>
      <c r="E394" s="203" t="s">
        <v>1468</v>
      </c>
      <c r="F394" s="227"/>
      <c r="G394" s="203"/>
      <c r="H394" s="239">
        <v>44987</v>
      </c>
      <c r="I394" s="249">
        <v>0</v>
      </c>
      <c r="J394" s="101">
        <v>-10000</v>
      </c>
      <c r="K394" s="250">
        <f t="shared" si="5"/>
        <v>1973890.83</v>
      </c>
      <c r="L394" s="259"/>
    </row>
    <row r="395" spans="2:12" x14ac:dyDescent="0.25">
      <c r="B395" s="46">
        <f>SUBTOTAL(103,$C$10:C395)</f>
        <v>386</v>
      </c>
      <c r="C395" s="24" t="s">
        <v>991</v>
      </c>
      <c r="D395" s="24" t="s">
        <v>278</v>
      </c>
      <c r="E395" s="203" t="s">
        <v>1470</v>
      </c>
      <c r="F395" s="227"/>
      <c r="G395" s="203"/>
      <c r="H395" s="239">
        <v>44987</v>
      </c>
      <c r="I395" s="249">
        <v>0</v>
      </c>
      <c r="J395" s="101">
        <v>-11577</v>
      </c>
      <c r="K395" s="250">
        <f t="shared" si="5"/>
        <v>1962313.83</v>
      </c>
      <c r="L395" s="259"/>
    </row>
    <row r="396" spans="2:12" x14ac:dyDescent="0.25">
      <c r="B396" s="46">
        <f>SUBTOTAL(103,$C$10:C396)</f>
        <v>387</v>
      </c>
      <c r="C396" s="24" t="s">
        <v>598</v>
      </c>
      <c r="D396" s="24" t="s">
        <v>1004</v>
      </c>
      <c r="E396" s="203" t="s">
        <v>1470</v>
      </c>
      <c r="F396" s="227" t="s">
        <v>644</v>
      </c>
      <c r="G396" s="208" t="s">
        <v>428</v>
      </c>
      <c r="H396" s="239">
        <v>44994</v>
      </c>
      <c r="I396" s="249">
        <v>0</v>
      </c>
      <c r="J396" s="101">
        <v>-4500</v>
      </c>
      <c r="K396" s="250">
        <f t="shared" si="5"/>
        <v>1957813.83</v>
      </c>
      <c r="L396" s="259"/>
    </row>
    <row r="397" spans="2:12" x14ac:dyDescent="0.25">
      <c r="B397" s="46">
        <f>SUBTOTAL(103,$C$10:C397)</f>
        <v>388</v>
      </c>
      <c r="C397" s="24" t="s">
        <v>992</v>
      </c>
      <c r="D397" s="24" t="s">
        <v>1005</v>
      </c>
      <c r="E397" s="203" t="s">
        <v>1470</v>
      </c>
      <c r="F397" s="227"/>
      <c r="G397" s="203"/>
      <c r="H397" s="239">
        <v>44994</v>
      </c>
      <c r="I397" s="249">
        <v>0</v>
      </c>
      <c r="J397" s="101">
        <v>-10000</v>
      </c>
      <c r="K397" s="250">
        <f t="shared" ref="K397:K460" si="6">I397+K396+J397</f>
        <v>1947813.83</v>
      </c>
      <c r="L397" s="259"/>
    </row>
    <row r="398" spans="2:12" x14ac:dyDescent="0.25">
      <c r="B398" s="46">
        <f>SUBTOTAL(103,$C$10:C398)</f>
        <v>389</v>
      </c>
      <c r="C398" s="24" t="s">
        <v>598</v>
      </c>
      <c r="D398" s="24" t="s">
        <v>608</v>
      </c>
      <c r="E398" s="231" t="s">
        <v>1466</v>
      </c>
      <c r="F398" s="227" t="s">
        <v>581</v>
      </c>
      <c r="G398" s="208" t="s">
        <v>434</v>
      </c>
      <c r="H398" s="239">
        <v>44995</v>
      </c>
      <c r="I398" s="249">
        <v>0</v>
      </c>
      <c r="J398" s="101">
        <v>-56000</v>
      </c>
      <c r="K398" s="250">
        <f t="shared" si="6"/>
        <v>1891813.83</v>
      </c>
      <c r="L398" s="259"/>
    </row>
    <row r="399" spans="2:12" x14ac:dyDescent="0.25">
      <c r="B399" s="46">
        <f>SUBTOTAL(103,$C$10:C399)</f>
        <v>390</v>
      </c>
      <c r="C399" s="24" t="s">
        <v>596</v>
      </c>
      <c r="D399" s="24" t="s">
        <v>608</v>
      </c>
      <c r="E399" s="231" t="s">
        <v>1466</v>
      </c>
      <c r="F399" s="227"/>
      <c r="G399" s="203"/>
      <c r="H399" s="239">
        <v>44995</v>
      </c>
      <c r="I399" s="249">
        <v>0</v>
      </c>
      <c r="J399" s="101">
        <v>-28000</v>
      </c>
      <c r="K399" s="250">
        <f t="shared" si="6"/>
        <v>1863813.83</v>
      </c>
      <c r="L399" s="259"/>
    </row>
    <row r="400" spans="2:12" x14ac:dyDescent="0.25">
      <c r="B400" s="46">
        <f>SUBTOTAL(103,$C$10:C400)</f>
        <v>391</v>
      </c>
      <c r="C400" s="154" t="s">
        <v>692</v>
      </c>
      <c r="D400" s="24" t="s">
        <v>608</v>
      </c>
      <c r="E400" s="231" t="s">
        <v>1466</v>
      </c>
      <c r="F400" s="227" t="s">
        <v>581</v>
      </c>
      <c r="G400" s="208" t="s">
        <v>434</v>
      </c>
      <c r="H400" s="239">
        <v>44995</v>
      </c>
      <c r="I400" s="249">
        <v>0</v>
      </c>
      <c r="J400" s="101">
        <v>-7000</v>
      </c>
      <c r="K400" s="250">
        <f t="shared" si="6"/>
        <v>1856813.83</v>
      </c>
      <c r="L400" s="259"/>
    </row>
    <row r="401" spans="2:12" x14ac:dyDescent="0.25">
      <c r="B401" s="46">
        <f>SUBTOTAL(103,$C$10:C401)</f>
        <v>392</v>
      </c>
      <c r="C401" s="157" t="s">
        <v>693</v>
      </c>
      <c r="D401" s="24" t="s">
        <v>608</v>
      </c>
      <c r="E401" s="231" t="s">
        <v>1466</v>
      </c>
      <c r="F401" s="227" t="s">
        <v>581</v>
      </c>
      <c r="G401" s="208" t="s">
        <v>434</v>
      </c>
      <c r="H401" s="239">
        <v>44995</v>
      </c>
      <c r="I401" s="249">
        <v>0</v>
      </c>
      <c r="J401" s="101">
        <v>-7000</v>
      </c>
      <c r="K401" s="250">
        <f t="shared" si="6"/>
        <v>1849813.83</v>
      </c>
      <c r="L401" s="259"/>
    </row>
    <row r="402" spans="2:12" x14ac:dyDescent="0.25">
      <c r="B402" s="46">
        <f>SUBTOTAL(103,$C$10:C402)</f>
        <v>393</v>
      </c>
      <c r="C402" s="157" t="s">
        <v>736</v>
      </c>
      <c r="D402" s="24" t="s">
        <v>775</v>
      </c>
      <c r="E402" s="203" t="s">
        <v>1468</v>
      </c>
      <c r="F402" s="227"/>
      <c r="G402" s="203"/>
      <c r="H402" s="239">
        <v>44995</v>
      </c>
      <c r="I402" s="249">
        <v>0</v>
      </c>
      <c r="J402" s="101">
        <v>-24600</v>
      </c>
      <c r="K402" s="250">
        <f t="shared" si="6"/>
        <v>1825213.83</v>
      </c>
      <c r="L402" s="259"/>
    </row>
    <row r="403" spans="2:12" x14ac:dyDescent="0.25">
      <c r="B403" s="46">
        <f>SUBTOTAL(103,$C$10:C403)</f>
        <v>394</v>
      </c>
      <c r="C403" s="24" t="s">
        <v>778</v>
      </c>
      <c r="D403" s="226" t="s">
        <v>712</v>
      </c>
      <c r="E403" s="203" t="s">
        <v>1467</v>
      </c>
      <c r="F403" s="227" t="s">
        <v>644</v>
      </c>
      <c r="G403" s="208" t="s">
        <v>428</v>
      </c>
      <c r="H403" s="239">
        <v>44995</v>
      </c>
      <c r="I403" s="249">
        <v>0</v>
      </c>
      <c r="J403" s="101">
        <v>-19100</v>
      </c>
      <c r="K403" s="250">
        <f t="shared" si="6"/>
        <v>1806113.83</v>
      </c>
      <c r="L403" s="259"/>
    </row>
    <row r="404" spans="2:12" x14ac:dyDescent="0.25">
      <c r="B404" s="46">
        <f>SUBTOTAL(103,$C$10:C404)</f>
        <v>395</v>
      </c>
      <c r="C404" s="222" t="s">
        <v>993</v>
      </c>
      <c r="D404" s="24" t="s">
        <v>993</v>
      </c>
      <c r="E404" s="203" t="s">
        <v>1470</v>
      </c>
      <c r="F404" s="227"/>
      <c r="G404" s="203"/>
      <c r="H404" s="239">
        <v>44995</v>
      </c>
      <c r="I404" s="249">
        <v>0</v>
      </c>
      <c r="J404" s="101">
        <v>-5450</v>
      </c>
      <c r="K404" s="250">
        <f t="shared" si="6"/>
        <v>1800663.83</v>
      </c>
      <c r="L404" s="259"/>
    </row>
    <row r="405" spans="2:12" x14ac:dyDescent="0.25">
      <c r="B405" s="46">
        <f>SUBTOTAL(103,$C$10:C405)</f>
        <v>396</v>
      </c>
      <c r="C405" s="24" t="s">
        <v>1074</v>
      </c>
      <c r="D405" s="24" t="s">
        <v>608</v>
      </c>
      <c r="E405" s="231" t="s">
        <v>1466</v>
      </c>
      <c r="F405" s="227"/>
      <c r="G405" s="203"/>
      <c r="H405" s="239">
        <v>45001</v>
      </c>
      <c r="I405" s="249">
        <v>0</v>
      </c>
      <c r="J405" s="101">
        <v>-5000</v>
      </c>
      <c r="K405" s="250">
        <f t="shared" si="6"/>
        <v>1795663.83</v>
      </c>
      <c r="L405" s="259"/>
    </row>
    <row r="406" spans="2:12" x14ac:dyDescent="0.25">
      <c r="B406" s="46">
        <f>SUBTOTAL(103,$C$10:C406)</f>
        <v>397</v>
      </c>
      <c r="C406" s="24" t="s">
        <v>729</v>
      </c>
      <c r="D406" s="226" t="s">
        <v>945</v>
      </c>
      <c r="E406" s="203" t="s">
        <v>1470</v>
      </c>
      <c r="F406" s="227"/>
      <c r="G406" s="223"/>
      <c r="H406" s="239">
        <v>45002</v>
      </c>
      <c r="I406" s="249">
        <v>0</v>
      </c>
      <c r="J406" s="101">
        <v>-1900</v>
      </c>
      <c r="K406" s="250">
        <f t="shared" si="6"/>
        <v>1793763.83</v>
      </c>
      <c r="L406" s="259"/>
    </row>
    <row r="407" spans="2:12" x14ac:dyDescent="0.25">
      <c r="B407" s="46">
        <f>SUBTOTAL(103,$C$10:C407)</f>
        <v>398</v>
      </c>
      <c r="C407" s="24" t="s">
        <v>596</v>
      </c>
      <c r="D407" s="226" t="s">
        <v>946</v>
      </c>
      <c r="E407" s="203" t="s">
        <v>1471</v>
      </c>
      <c r="F407" s="227"/>
      <c r="G407" s="203"/>
      <c r="H407" s="239">
        <v>45002</v>
      </c>
      <c r="I407" s="249">
        <v>0</v>
      </c>
      <c r="J407" s="101">
        <v>-3200</v>
      </c>
      <c r="K407" s="250">
        <f t="shared" si="6"/>
        <v>1790563.83</v>
      </c>
      <c r="L407" s="259"/>
    </row>
    <row r="408" spans="2:12" x14ac:dyDescent="0.25">
      <c r="B408" s="46">
        <f>SUBTOTAL(103,$C$10:C408)</f>
        <v>399</v>
      </c>
      <c r="C408" s="24" t="s">
        <v>778</v>
      </c>
      <c r="D408" s="226" t="s">
        <v>712</v>
      </c>
      <c r="E408" s="203" t="s">
        <v>1467</v>
      </c>
      <c r="F408" s="227" t="s">
        <v>644</v>
      </c>
      <c r="G408" s="208" t="s">
        <v>428</v>
      </c>
      <c r="H408" s="239">
        <v>45002</v>
      </c>
      <c r="I408" s="249">
        <v>0</v>
      </c>
      <c r="J408" s="101">
        <v>-4900</v>
      </c>
      <c r="K408" s="250">
        <f t="shared" si="6"/>
        <v>1785663.83</v>
      </c>
      <c r="L408" s="259"/>
    </row>
    <row r="409" spans="2:12" x14ac:dyDescent="0.25">
      <c r="B409" s="46">
        <f>SUBTOTAL(103,$C$10:C409)</f>
        <v>400</v>
      </c>
      <c r="C409" s="24" t="s">
        <v>743</v>
      </c>
      <c r="D409" s="24" t="s">
        <v>1006</v>
      </c>
      <c r="E409" s="203" t="s">
        <v>1467</v>
      </c>
      <c r="F409" s="227"/>
      <c r="G409" s="223"/>
      <c r="H409" s="239">
        <v>45002</v>
      </c>
      <c r="I409" s="249">
        <v>0</v>
      </c>
      <c r="J409" s="101">
        <v>-90600</v>
      </c>
      <c r="K409" s="250">
        <f t="shared" si="6"/>
        <v>1695063.83</v>
      </c>
      <c r="L409" s="259"/>
    </row>
    <row r="410" spans="2:12" x14ac:dyDescent="0.25">
      <c r="B410" s="46">
        <f>SUBTOTAL(103,$C$10:C410)</f>
        <v>401</v>
      </c>
      <c r="C410" s="24" t="s">
        <v>834</v>
      </c>
      <c r="D410" s="226" t="s">
        <v>849</v>
      </c>
      <c r="E410" s="203" t="s">
        <v>1467</v>
      </c>
      <c r="F410" s="227" t="s">
        <v>1055</v>
      </c>
      <c r="G410" s="203" t="s">
        <v>436</v>
      </c>
      <c r="H410" s="239">
        <v>45006</v>
      </c>
      <c r="I410" s="249">
        <v>0</v>
      </c>
      <c r="J410" s="101">
        <v>-30000</v>
      </c>
      <c r="K410" s="250">
        <f t="shared" si="6"/>
        <v>1665063.83</v>
      </c>
      <c r="L410" s="259"/>
    </row>
    <row r="411" spans="2:12" x14ac:dyDescent="0.25">
      <c r="B411" s="46">
        <f>SUBTOTAL(103,$C$10:C411)</f>
        <v>402</v>
      </c>
      <c r="C411" s="24" t="s">
        <v>793</v>
      </c>
      <c r="D411" s="226" t="s">
        <v>712</v>
      </c>
      <c r="E411" s="203" t="s">
        <v>1467</v>
      </c>
      <c r="F411" s="227"/>
      <c r="G411" s="223"/>
      <c r="H411" s="239">
        <v>45007</v>
      </c>
      <c r="I411" s="249">
        <v>0</v>
      </c>
      <c r="J411" s="101">
        <v>-6400</v>
      </c>
      <c r="K411" s="250">
        <f t="shared" si="6"/>
        <v>1658663.83</v>
      </c>
      <c r="L411" s="259"/>
    </row>
    <row r="412" spans="2:12" x14ac:dyDescent="0.25">
      <c r="B412" s="46">
        <f>SUBTOTAL(103,$C$10:C412)</f>
        <v>403</v>
      </c>
      <c r="C412" s="24" t="s">
        <v>596</v>
      </c>
      <c r="D412" s="226" t="s">
        <v>947</v>
      </c>
      <c r="E412" s="203" t="s">
        <v>1471</v>
      </c>
      <c r="F412" s="227"/>
      <c r="G412" s="203"/>
      <c r="H412" s="239">
        <v>45009</v>
      </c>
      <c r="I412" s="249">
        <v>0</v>
      </c>
      <c r="J412" s="101">
        <v>-6400</v>
      </c>
      <c r="K412" s="250">
        <f t="shared" si="6"/>
        <v>1652263.83</v>
      </c>
      <c r="L412" s="259"/>
    </row>
    <row r="413" spans="2:12" x14ac:dyDescent="0.25">
      <c r="B413" s="46">
        <f>SUBTOTAL(103,$C$10:C413)</f>
        <v>404</v>
      </c>
      <c r="C413" s="24" t="s">
        <v>992</v>
      </c>
      <c r="D413" s="24" t="s">
        <v>1007</v>
      </c>
      <c r="E413" s="203" t="s">
        <v>1470</v>
      </c>
      <c r="F413" s="227"/>
      <c r="G413" s="203"/>
      <c r="H413" s="239">
        <v>45009</v>
      </c>
      <c r="I413" s="249">
        <v>0</v>
      </c>
      <c r="J413" s="101">
        <v>-4800</v>
      </c>
      <c r="K413" s="250">
        <f t="shared" si="6"/>
        <v>1647463.83</v>
      </c>
      <c r="L413" s="259"/>
    </row>
    <row r="414" spans="2:12" x14ac:dyDescent="0.25">
      <c r="B414" s="46">
        <f>SUBTOTAL(103,$C$10:C414)</f>
        <v>405</v>
      </c>
      <c r="C414" s="158" t="s">
        <v>600</v>
      </c>
      <c r="D414" s="24" t="s">
        <v>1008</v>
      </c>
      <c r="E414" s="203" t="s">
        <v>1467</v>
      </c>
      <c r="F414" s="266"/>
      <c r="G414" s="223"/>
      <c r="H414" s="239">
        <v>45009</v>
      </c>
      <c r="I414" s="249">
        <v>0</v>
      </c>
      <c r="J414" s="101">
        <v>-2700</v>
      </c>
      <c r="K414" s="250">
        <f t="shared" si="6"/>
        <v>1644763.83</v>
      </c>
      <c r="L414" s="259"/>
    </row>
    <row r="415" spans="2:12" x14ac:dyDescent="0.25">
      <c r="B415" s="46">
        <f>SUBTOTAL(103,$C$10:C415)</f>
        <v>406</v>
      </c>
      <c r="C415" s="24" t="s">
        <v>625</v>
      </c>
      <c r="D415" s="24" t="s">
        <v>1009</v>
      </c>
      <c r="E415" s="203" t="s">
        <v>1470</v>
      </c>
      <c r="F415" s="227"/>
      <c r="G415" s="203"/>
      <c r="H415" s="239">
        <v>45009</v>
      </c>
      <c r="I415" s="249">
        <v>0</v>
      </c>
      <c r="J415" s="101">
        <v>-6650</v>
      </c>
      <c r="K415" s="250">
        <f t="shared" si="6"/>
        <v>1638113.83</v>
      </c>
      <c r="L415" s="259"/>
    </row>
    <row r="416" spans="2:12" x14ac:dyDescent="0.25">
      <c r="B416" s="46">
        <f>SUBTOTAL(103,$C$10:C416)</f>
        <v>407</v>
      </c>
      <c r="C416" s="24" t="s">
        <v>598</v>
      </c>
      <c r="D416" s="24" t="s">
        <v>607</v>
      </c>
      <c r="E416" s="203" t="s">
        <v>1467</v>
      </c>
      <c r="F416" s="227" t="s">
        <v>644</v>
      </c>
      <c r="G416" s="208" t="s">
        <v>428</v>
      </c>
      <c r="H416" s="239">
        <v>45009</v>
      </c>
      <c r="I416" s="249">
        <v>0</v>
      </c>
      <c r="J416" s="101">
        <v>-4400</v>
      </c>
      <c r="K416" s="250">
        <f t="shared" si="6"/>
        <v>1633713.83</v>
      </c>
      <c r="L416" s="259"/>
    </row>
    <row r="417" spans="2:12" x14ac:dyDescent="0.25">
      <c r="B417" s="46">
        <f>SUBTOTAL(103,$C$10:C417)</f>
        <v>408</v>
      </c>
      <c r="C417" s="24" t="s">
        <v>793</v>
      </c>
      <c r="D417" s="226" t="s">
        <v>712</v>
      </c>
      <c r="E417" s="203" t="s">
        <v>1467</v>
      </c>
      <c r="F417" s="227"/>
      <c r="G417" s="223"/>
      <c r="H417" s="239">
        <v>45013</v>
      </c>
      <c r="I417" s="249">
        <v>0</v>
      </c>
      <c r="J417" s="101">
        <v>-4100</v>
      </c>
      <c r="K417" s="250">
        <f t="shared" si="6"/>
        <v>1629613.83</v>
      </c>
      <c r="L417" s="259"/>
    </row>
    <row r="418" spans="2:12" x14ac:dyDescent="0.25">
      <c r="B418" s="46">
        <f>SUBTOTAL(103,$C$10:C418)</f>
        <v>409</v>
      </c>
      <c r="C418" s="24" t="s">
        <v>24</v>
      </c>
      <c r="D418" s="226" t="s">
        <v>948</v>
      </c>
      <c r="E418" s="231" t="s">
        <v>1475</v>
      </c>
      <c r="F418" s="227" t="s">
        <v>24</v>
      </c>
      <c r="G418" s="203" t="s">
        <v>24</v>
      </c>
      <c r="H418" s="239">
        <v>45014</v>
      </c>
      <c r="I418" s="249">
        <v>0</v>
      </c>
      <c r="J418" s="101">
        <v>-658</v>
      </c>
      <c r="K418" s="250">
        <f t="shared" si="6"/>
        <v>1628955.83</v>
      </c>
      <c r="L418" s="259"/>
    </row>
    <row r="419" spans="2:12" x14ac:dyDescent="0.25">
      <c r="B419" s="46">
        <f>SUBTOTAL(103,$C$10:C419)</f>
        <v>410</v>
      </c>
      <c r="C419" s="24" t="s">
        <v>24</v>
      </c>
      <c r="D419" s="226" t="s">
        <v>949</v>
      </c>
      <c r="E419" s="231" t="s">
        <v>1475</v>
      </c>
      <c r="F419" s="227" t="s">
        <v>24</v>
      </c>
      <c r="G419" s="203" t="s">
        <v>24</v>
      </c>
      <c r="H419" s="239">
        <v>45014</v>
      </c>
      <c r="I419" s="249">
        <v>0</v>
      </c>
      <c r="J419" s="101">
        <v>-1050</v>
      </c>
      <c r="K419" s="250">
        <f t="shared" si="6"/>
        <v>1627905.83</v>
      </c>
      <c r="L419" s="259"/>
    </row>
    <row r="420" spans="2:12" x14ac:dyDescent="0.25">
      <c r="B420" s="46">
        <f>SUBTOTAL(103,$C$10:C420)</f>
        <v>411</v>
      </c>
      <c r="C420" s="24" t="s">
        <v>598</v>
      </c>
      <c r="D420" s="226" t="s">
        <v>913</v>
      </c>
      <c r="E420" s="203" t="s">
        <v>6</v>
      </c>
      <c r="F420" s="227" t="s">
        <v>644</v>
      </c>
      <c r="G420" s="208" t="s">
        <v>428</v>
      </c>
      <c r="H420" s="239">
        <v>45015</v>
      </c>
      <c r="I420" s="249">
        <v>25720</v>
      </c>
      <c r="J420" s="101">
        <v>0</v>
      </c>
      <c r="K420" s="250">
        <f t="shared" si="6"/>
        <v>1653625.83</v>
      </c>
      <c r="L420" s="259"/>
    </row>
    <row r="421" spans="2:12" x14ac:dyDescent="0.25">
      <c r="B421" s="46">
        <f>SUBTOTAL(103,$C$10:C421)</f>
        <v>412</v>
      </c>
      <c r="C421" s="24" t="s">
        <v>836</v>
      </c>
      <c r="D421" s="226" t="s">
        <v>950</v>
      </c>
      <c r="E421" s="203" t="s">
        <v>1470</v>
      </c>
      <c r="F421" s="227" t="s">
        <v>644</v>
      </c>
      <c r="G421" s="208" t="s">
        <v>428</v>
      </c>
      <c r="H421" s="239">
        <v>45015</v>
      </c>
      <c r="I421" s="249">
        <v>0</v>
      </c>
      <c r="J421" s="101">
        <v>-9280</v>
      </c>
      <c r="K421" s="250">
        <f t="shared" si="6"/>
        <v>1644345.83</v>
      </c>
      <c r="L421" s="259"/>
    </row>
    <row r="422" spans="2:12" x14ac:dyDescent="0.25">
      <c r="B422" s="46">
        <f>SUBTOTAL(103,$C$10:C422)</f>
        <v>413</v>
      </c>
      <c r="C422" s="24" t="s">
        <v>831</v>
      </c>
      <c r="D422" s="226" t="s">
        <v>951</v>
      </c>
      <c r="E422" s="203" t="s">
        <v>1470</v>
      </c>
      <c r="F422" s="227"/>
      <c r="G422" s="223"/>
      <c r="H422" s="239">
        <v>45016</v>
      </c>
      <c r="I422" s="249">
        <v>0</v>
      </c>
      <c r="J422" s="101">
        <v>-25000</v>
      </c>
      <c r="K422" s="250">
        <f t="shared" si="6"/>
        <v>1619345.83</v>
      </c>
      <c r="L422" s="259"/>
    </row>
    <row r="423" spans="2:12" x14ac:dyDescent="0.25">
      <c r="B423" s="46">
        <f>SUBTOTAL(103,$C$10:C423)</f>
        <v>414</v>
      </c>
      <c r="C423" s="24" t="s">
        <v>837</v>
      </c>
      <c r="D423" s="226" t="s">
        <v>712</v>
      </c>
      <c r="E423" s="203" t="s">
        <v>1467</v>
      </c>
      <c r="F423" s="227" t="s">
        <v>1055</v>
      </c>
      <c r="G423" s="203" t="s">
        <v>436</v>
      </c>
      <c r="H423" s="239">
        <v>45016</v>
      </c>
      <c r="I423" s="249">
        <v>0</v>
      </c>
      <c r="J423" s="101">
        <v>-4000</v>
      </c>
      <c r="K423" s="250">
        <f t="shared" si="6"/>
        <v>1615345.83</v>
      </c>
      <c r="L423" s="259"/>
    </row>
    <row r="424" spans="2:12" x14ac:dyDescent="0.25">
      <c r="B424" s="46">
        <f>SUBTOTAL(103,$C$10:C424)</f>
        <v>415</v>
      </c>
      <c r="C424" s="24" t="s">
        <v>24</v>
      </c>
      <c r="D424" s="226" t="s">
        <v>952</v>
      </c>
      <c r="E424" s="203" t="s">
        <v>1470</v>
      </c>
      <c r="F424" s="227" t="s">
        <v>24</v>
      </c>
      <c r="G424" s="203" t="s">
        <v>24</v>
      </c>
      <c r="H424" s="239">
        <v>45016</v>
      </c>
      <c r="I424" s="249">
        <v>0</v>
      </c>
      <c r="J424" s="101">
        <v>-1181</v>
      </c>
      <c r="K424" s="250">
        <f t="shared" si="6"/>
        <v>1614164.83</v>
      </c>
      <c r="L424" s="259"/>
    </row>
    <row r="425" spans="2:12" x14ac:dyDescent="0.25">
      <c r="B425" s="46">
        <f>SUBTOTAL(103,$C$10:C425)</f>
        <v>416</v>
      </c>
      <c r="C425" s="24" t="s">
        <v>628</v>
      </c>
      <c r="D425" s="226" t="s">
        <v>953</v>
      </c>
      <c r="E425" s="203" t="s">
        <v>1470</v>
      </c>
      <c r="F425" s="227" t="s">
        <v>588</v>
      </c>
      <c r="G425" s="208" t="s">
        <v>589</v>
      </c>
      <c r="H425" s="239">
        <v>45017</v>
      </c>
      <c r="I425" s="249">
        <v>0</v>
      </c>
      <c r="J425" s="101">
        <v>-500</v>
      </c>
      <c r="K425" s="250">
        <f t="shared" si="6"/>
        <v>1613664.83</v>
      </c>
      <c r="L425" s="259"/>
    </row>
    <row r="426" spans="2:12" x14ac:dyDescent="0.25">
      <c r="B426" s="46">
        <f>SUBTOTAL(103,$C$10:C426)</f>
        <v>417</v>
      </c>
      <c r="C426" s="24" t="s">
        <v>598</v>
      </c>
      <c r="D426" s="24" t="s">
        <v>607</v>
      </c>
      <c r="E426" s="203" t="s">
        <v>1467</v>
      </c>
      <c r="F426" s="227" t="s">
        <v>644</v>
      </c>
      <c r="G426" s="208" t="s">
        <v>428</v>
      </c>
      <c r="H426" s="239">
        <v>45019</v>
      </c>
      <c r="I426" s="249">
        <v>0</v>
      </c>
      <c r="J426" s="101">
        <v>-6600</v>
      </c>
      <c r="K426" s="250">
        <f t="shared" si="6"/>
        <v>1607064.83</v>
      </c>
      <c r="L426" s="259"/>
    </row>
    <row r="427" spans="2:12" x14ac:dyDescent="0.25">
      <c r="B427" s="46">
        <f>SUBTOTAL(103,$C$10:C427)</f>
        <v>418</v>
      </c>
      <c r="C427" s="24" t="s">
        <v>729</v>
      </c>
      <c r="D427" s="226" t="s">
        <v>945</v>
      </c>
      <c r="E427" s="203" t="s">
        <v>1470</v>
      </c>
      <c r="F427" s="227" t="s">
        <v>1071</v>
      </c>
      <c r="G427" s="203" t="s">
        <v>1039</v>
      </c>
      <c r="H427" s="239">
        <v>45019</v>
      </c>
      <c r="I427" s="249">
        <v>0</v>
      </c>
      <c r="J427" s="101">
        <v>-700</v>
      </c>
      <c r="K427" s="250">
        <f t="shared" si="6"/>
        <v>1606364.83</v>
      </c>
      <c r="L427" s="259"/>
    </row>
    <row r="428" spans="2:12" x14ac:dyDescent="0.25">
      <c r="B428" s="46">
        <f>SUBTOTAL(103,$C$10:C428)</f>
        <v>419</v>
      </c>
      <c r="C428" s="24" t="s">
        <v>770</v>
      </c>
      <c r="D428" s="226" t="s">
        <v>607</v>
      </c>
      <c r="E428" s="203" t="s">
        <v>1467</v>
      </c>
      <c r="F428" s="227" t="s">
        <v>1066</v>
      </c>
      <c r="G428" s="203" t="s">
        <v>1077</v>
      </c>
      <c r="H428" s="240">
        <v>45019</v>
      </c>
      <c r="I428" s="252">
        <v>0</v>
      </c>
      <c r="J428" s="156">
        <v>-6700</v>
      </c>
      <c r="K428" s="250">
        <f t="shared" si="6"/>
        <v>1599664.83</v>
      </c>
      <c r="L428" s="259"/>
    </row>
    <row r="429" spans="2:12" x14ac:dyDescent="0.25">
      <c r="B429" s="46">
        <f>SUBTOTAL(103,$C$10:C429)</f>
        <v>420</v>
      </c>
      <c r="C429" s="157" t="s">
        <v>666</v>
      </c>
      <c r="D429" s="226" t="s">
        <v>607</v>
      </c>
      <c r="E429" s="203" t="s">
        <v>1467</v>
      </c>
      <c r="F429" s="227" t="s">
        <v>1066</v>
      </c>
      <c r="G429" s="203" t="s">
        <v>1077</v>
      </c>
      <c r="H429" s="239">
        <v>45019</v>
      </c>
      <c r="I429" s="249">
        <v>0</v>
      </c>
      <c r="J429" s="101">
        <v>-5665</v>
      </c>
      <c r="K429" s="250">
        <f t="shared" si="6"/>
        <v>1593999.83</v>
      </c>
      <c r="L429" s="259"/>
    </row>
    <row r="430" spans="2:12" x14ac:dyDescent="0.25">
      <c r="B430" s="46">
        <f>SUBTOTAL(103,$C$10:C430)</f>
        <v>421</v>
      </c>
      <c r="C430" s="24" t="s">
        <v>838</v>
      </c>
      <c r="D430" s="226" t="s">
        <v>954</v>
      </c>
      <c r="E430" s="203" t="s">
        <v>1470</v>
      </c>
      <c r="F430" s="227"/>
      <c r="G430" s="203"/>
      <c r="H430" s="239">
        <v>45019</v>
      </c>
      <c r="I430" s="249">
        <v>0</v>
      </c>
      <c r="J430" s="101">
        <v>-13000</v>
      </c>
      <c r="K430" s="250">
        <f t="shared" si="6"/>
        <v>1580999.83</v>
      </c>
      <c r="L430" s="259"/>
    </row>
    <row r="431" spans="2:12" x14ac:dyDescent="0.25">
      <c r="B431" s="46">
        <f>SUBTOTAL(103,$C$10:C431)</f>
        <v>422</v>
      </c>
      <c r="C431" s="24" t="s">
        <v>839</v>
      </c>
      <c r="D431" s="226" t="s">
        <v>955</v>
      </c>
      <c r="E431" s="203" t="s">
        <v>1469</v>
      </c>
      <c r="F431" s="227" t="s">
        <v>24</v>
      </c>
      <c r="G431" s="203" t="s">
        <v>24</v>
      </c>
      <c r="H431" s="239">
        <v>45021</v>
      </c>
      <c r="I431" s="249">
        <v>0</v>
      </c>
      <c r="J431" s="101">
        <v>-35000</v>
      </c>
      <c r="K431" s="250">
        <f t="shared" si="6"/>
        <v>1545999.83</v>
      </c>
      <c r="L431" s="259"/>
    </row>
    <row r="432" spans="2:12" x14ac:dyDescent="0.25">
      <c r="B432" s="46">
        <f>SUBTOTAL(103,$C$10:C432)</f>
        <v>423</v>
      </c>
      <c r="C432" s="24" t="s">
        <v>598</v>
      </c>
      <c r="D432" s="226" t="s">
        <v>608</v>
      </c>
      <c r="E432" s="231" t="s">
        <v>1466</v>
      </c>
      <c r="F432" s="227" t="s">
        <v>581</v>
      </c>
      <c r="G432" s="208" t="s">
        <v>434</v>
      </c>
      <c r="H432" s="239">
        <v>45021</v>
      </c>
      <c r="I432" s="249">
        <v>0</v>
      </c>
      <c r="J432" s="101">
        <v>-56000</v>
      </c>
      <c r="K432" s="250">
        <f t="shared" si="6"/>
        <v>1489999.83</v>
      </c>
      <c r="L432" s="259"/>
    </row>
    <row r="433" spans="2:12" x14ac:dyDescent="0.25">
      <c r="B433" s="46">
        <f>SUBTOTAL(103,$C$10:C433)</f>
        <v>424</v>
      </c>
      <c r="C433" s="24" t="s">
        <v>596</v>
      </c>
      <c r="D433" s="226" t="s">
        <v>608</v>
      </c>
      <c r="E433" s="231" t="s">
        <v>1466</v>
      </c>
      <c r="F433" s="227"/>
      <c r="G433" s="203"/>
      <c r="H433" s="239">
        <v>45021</v>
      </c>
      <c r="I433" s="249">
        <v>0</v>
      </c>
      <c r="J433" s="101">
        <v>-28000</v>
      </c>
      <c r="K433" s="250">
        <f t="shared" si="6"/>
        <v>1461999.83</v>
      </c>
      <c r="L433" s="259"/>
    </row>
    <row r="434" spans="2:12" x14ac:dyDescent="0.25">
      <c r="B434" s="46">
        <f>SUBTOTAL(103,$C$10:C434)</f>
        <v>425</v>
      </c>
      <c r="C434" s="154" t="s">
        <v>692</v>
      </c>
      <c r="D434" s="226" t="s">
        <v>608</v>
      </c>
      <c r="E434" s="231" t="s">
        <v>1466</v>
      </c>
      <c r="F434" s="227" t="s">
        <v>581</v>
      </c>
      <c r="G434" s="208" t="s">
        <v>434</v>
      </c>
      <c r="H434" s="239">
        <v>45021</v>
      </c>
      <c r="I434" s="249">
        <v>0</v>
      </c>
      <c r="J434" s="101">
        <v>-7000</v>
      </c>
      <c r="K434" s="250">
        <f t="shared" si="6"/>
        <v>1454999.83</v>
      </c>
      <c r="L434" s="259"/>
    </row>
    <row r="435" spans="2:12" x14ac:dyDescent="0.25">
      <c r="B435" s="46">
        <f>SUBTOTAL(103,$C$10:C435)</f>
        <v>426</v>
      </c>
      <c r="C435" s="157" t="s">
        <v>693</v>
      </c>
      <c r="D435" s="226" t="s">
        <v>608</v>
      </c>
      <c r="E435" s="231" t="s">
        <v>1466</v>
      </c>
      <c r="F435" s="227" t="s">
        <v>581</v>
      </c>
      <c r="G435" s="208" t="s">
        <v>434</v>
      </c>
      <c r="H435" s="239">
        <v>45021</v>
      </c>
      <c r="I435" s="249">
        <v>0</v>
      </c>
      <c r="J435" s="101">
        <v>-7000</v>
      </c>
      <c r="K435" s="250">
        <f t="shared" si="6"/>
        <v>1447999.83</v>
      </c>
      <c r="L435" s="259"/>
    </row>
    <row r="436" spans="2:12" x14ac:dyDescent="0.25">
      <c r="B436" s="46">
        <f>SUBTOTAL(103,$C$10:C436)</f>
        <v>427</v>
      </c>
      <c r="C436" s="24" t="s">
        <v>837</v>
      </c>
      <c r="D436" s="226" t="s">
        <v>712</v>
      </c>
      <c r="E436" s="203" t="s">
        <v>1467</v>
      </c>
      <c r="F436" s="227" t="s">
        <v>1055</v>
      </c>
      <c r="G436" s="203" t="s">
        <v>436</v>
      </c>
      <c r="H436" s="239">
        <v>45021</v>
      </c>
      <c r="I436" s="249">
        <v>0</v>
      </c>
      <c r="J436" s="101">
        <v>-4000</v>
      </c>
      <c r="K436" s="250">
        <f t="shared" si="6"/>
        <v>1443999.83</v>
      </c>
      <c r="L436" s="259"/>
    </row>
    <row r="437" spans="2:12" x14ac:dyDescent="0.25">
      <c r="B437" s="46">
        <f>SUBTOTAL(103,$C$10:C437)</f>
        <v>428</v>
      </c>
      <c r="C437" s="24" t="s">
        <v>598</v>
      </c>
      <c r="D437" s="226" t="s">
        <v>913</v>
      </c>
      <c r="E437" s="203" t="s">
        <v>6</v>
      </c>
      <c r="F437" s="227" t="s">
        <v>644</v>
      </c>
      <c r="G437" s="208" t="s">
        <v>428</v>
      </c>
      <c r="H437" s="239">
        <v>45021</v>
      </c>
      <c r="I437" s="249">
        <v>10050</v>
      </c>
      <c r="J437" s="101">
        <v>0</v>
      </c>
      <c r="K437" s="250">
        <f t="shared" si="6"/>
        <v>1454049.83</v>
      </c>
      <c r="L437" s="259"/>
    </row>
    <row r="438" spans="2:12" x14ac:dyDescent="0.25">
      <c r="B438" s="46">
        <f>SUBTOTAL(103,$C$10:C438)</f>
        <v>429</v>
      </c>
      <c r="C438" s="24" t="s">
        <v>598</v>
      </c>
      <c r="D438" s="24" t="s">
        <v>607</v>
      </c>
      <c r="E438" s="203" t="s">
        <v>1467</v>
      </c>
      <c r="F438" s="227" t="s">
        <v>644</v>
      </c>
      <c r="G438" s="208" t="s">
        <v>428</v>
      </c>
      <c r="H438" s="239">
        <v>45021</v>
      </c>
      <c r="I438" s="249">
        <v>0</v>
      </c>
      <c r="J438" s="101">
        <v>-6600</v>
      </c>
      <c r="K438" s="250">
        <f t="shared" si="6"/>
        <v>1447449.83</v>
      </c>
      <c r="L438" s="259"/>
    </row>
    <row r="439" spans="2:12" x14ac:dyDescent="0.25">
      <c r="B439" s="46">
        <f>SUBTOTAL(103,$C$10:C439)</f>
        <v>430</v>
      </c>
      <c r="C439" s="157" t="s">
        <v>666</v>
      </c>
      <c r="D439" s="226" t="s">
        <v>607</v>
      </c>
      <c r="E439" s="203" t="s">
        <v>1467</v>
      </c>
      <c r="F439" s="227" t="s">
        <v>1066</v>
      </c>
      <c r="G439" s="203" t="s">
        <v>1077</v>
      </c>
      <c r="H439" s="239">
        <v>45026</v>
      </c>
      <c r="I439" s="249">
        <v>0</v>
      </c>
      <c r="J439" s="101">
        <v>-2760</v>
      </c>
      <c r="K439" s="250">
        <f t="shared" si="6"/>
        <v>1444689.83</v>
      </c>
      <c r="L439" s="259"/>
    </row>
    <row r="440" spans="2:12" x14ac:dyDescent="0.25">
      <c r="B440" s="46">
        <f>SUBTOTAL(103,$C$10:C440)</f>
        <v>431</v>
      </c>
      <c r="C440" s="24" t="s">
        <v>751</v>
      </c>
      <c r="D440" s="226" t="s">
        <v>607</v>
      </c>
      <c r="E440" s="203" t="s">
        <v>1467</v>
      </c>
      <c r="F440" s="227" t="s">
        <v>1066</v>
      </c>
      <c r="G440" s="203" t="s">
        <v>1077</v>
      </c>
      <c r="H440" s="239">
        <v>45026</v>
      </c>
      <c r="I440" s="249">
        <v>0</v>
      </c>
      <c r="J440" s="101">
        <v>-700</v>
      </c>
      <c r="K440" s="250">
        <f t="shared" si="6"/>
        <v>1443989.83</v>
      </c>
      <c r="L440" s="259"/>
    </row>
    <row r="441" spans="2:12" x14ac:dyDescent="0.25">
      <c r="B441" s="46">
        <f>SUBTOTAL(103,$C$10:C441)</f>
        <v>432</v>
      </c>
      <c r="C441" s="24" t="s">
        <v>653</v>
      </c>
      <c r="D441" s="24" t="s">
        <v>623</v>
      </c>
      <c r="E441" s="203" t="s">
        <v>6</v>
      </c>
      <c r="F441" s="227"/>
      <c r="G441" s="203"/>
      <c r="H441" s="239">
        <v>45028</v>
      </c>
      <c r="I441" s="249">
        <v>300000</v>
      </c>
      <c r="J441" s="101">
        <v>0</v>
      </c>
      <c r="K441" s="250">
        <f t="shared" si="6"/>
        <v>1743989.83</v>
      </c>
      <c r="L441" s="259"/>
    </row>
    <row r="442" spans="2:12" x14ac:dyDescent="0.25">
      <c r="B442" s="46">
        <f>SUBTOTAL(103,$C$10:C442)</f>
        <v>433</v>
      </c>
      <c r="C442" s="24" t="s">
        <v>653</v>
      </c>
      <c r="D442" s="24" t="s">
        <v>704</v>
      </c>
      <c r="E442" s="203" t="s">
        <v>6</v>
      </c>
      <c r="F442" s="227"/>
      <c r="G442" s="203"/>
      <c r="H442" s="239">
        <v>45028</v>
      </c>
      <c r="I442" s="249">
        <v>300000</v>
      </c>
      <c r="J442" s="101">
        <v>0</v>
      </c>
      <c r="K442" s="250">
        <f t="shared" si="6"/>
        <v>2043989.83</v>
      </c>
      <c r="L442" s="259"/>
    </row>
    <row r="443" spans="2:12" x14ac:dyDescent="0.25">
      <c r="B443" s="46">
        <f>SUBTOTAL(103,$C$10:C443)</f>
        <v>434</v>
      </c>
      <c r="C443" s="24" t="s">
        <v>24</v>
      </c>
      <c r="D443" s="226" t="s">
        <v>325</v>
      </c>
      <c r="E443" s="231" t="s">
        <v>1475</v>
      </c>
      <c r="F443" s="227" t="s">
        <v>24</v>
      </c>
      <c r="G443" s="203" t="s">
        <v>24</v>
      </c>
      <c r="H443" s="239">
        <v>45029</v>
      </c>
      <c r="I443" s="249">
        <v>0</v>
      </c>
      <c r="J443" s="101">
        <v>-6500</v>
      </c>
      <c r="K443" s="250">
        <f t="shared" si="6"/>
        <v>2037489.83</v>
      </c>
      <c r="L443" s="259"/>
    </row>
    <row r="444" spans="2:12" x14ac:dyDescent="0.25">
      <c r="B444" s="46">
        <f>SUBTOTAL(103,$C$10:C444)</f>
        <v>435</v>
      </c>
      <c r="C444" s="24" t="s">
        <v>840</v>
      </c>
      <c r="D444" s="226" t="s">
        <v>607</v>
      </c>
      <c r="E444" s="203" t="s">
        <v>1467</v>
      </c>
      <c r="F444" s="227" t="s">
        <v>1066</v>
      </c>
      <c r="G444" s="203" t="s">
        <v>1077</v>
      </c>
      <c r="H444" s="239">
        <v>45033</v>
      </c>
      <c r="I444" s="249">
        <v>0</v>
      </c>
      <c r="J444" s="101">
        <v>-3000</v>
      </c>
      <c r="K444" s="250">
        <f t="shared" si="6"/>
        <v>2034489.83</v>
      </c>
      <c r="L444" s="259"/>
    </row>
    <row r="445" spans="2:12" x14ac:dyDescent="0.25">
      <c r="B445" s="46">
        <f>SUBTOTAL(103,$C$10:C445)</f>
        <v>436</v>
      </c>
      <c r="C445" s="24" t="s">
        <v>841</v>
      </c>
      <c r="D445" s="226" t="s">
        <v>607</v>
      </c>
      <c r="E445" s="203" t="s">
        <v>1467</v>
      </c>
      <c r="F445" s="227" t="s">
        <v>1066</v>
      </c>
      <c r="G445" s="203" t="s">
        <v>1077</v>
      </c>
      <c r="H445" s="239">
        <v>45033</v>
      </c>
      <c r="I445" s="249">
        <v>0</v>
      </c>
      <c r="J445" s="101">
        <v>-2500</v>
      </c>
      <c r="K445" s="250">
        <f t="shared" si="6"/>
        <v>2031989.83</v>
      </c>
      <c r="L445" s="259"/>
    </row>
    <row r="446" spans="2:12" x14ac:dyDescent="0.25">
      <c r="B446" s="46">
        <f>SUBTOTAL(103,$C$10:C446)</f>
        <v>437</v>
      </c>
      <c r="C446" s="24" t="s">
        <v>743</v>
      </c>
      <c r="D446" s="226" t="s">
        <v>956</v>
      </c>
      <c r="E446" s="203" t="s">
        <v>1470</v>
      </c>
      <c r="F446" s="227"/>
      <c r="G446" s="223"/>
      <c r="H446" s="239">
        <v>45033</v>
      </c>
      <c r="I446" s="249">
        <v>0</v>
      </c>
      <c r="J446" s="101">
        <v>-5096.83</v>
      </c>
      <c r="K446" s="250">
        <f t="shared" si="6"/>
        <v>2026893</v>
      </c>
      <c r="L446" s="259"/>
    </row>
    <row r="447" spans="2:12" x14ac:dyDescent="0.25">
      <c r="B447" s="46">
        <f>SUBTOTAL(103,$C$10:C447)</f>
        <v>438</v>
      </c>
      <c r="C447" s="24" t="s">
        <v>743</v>
      </c>
      <c r="D447" s="24" t="s">
        <v>333</v>
      </c>
      <c r="E447" s="203" t="s">
        <v>1467</v>
      </c>
      <c r="F447" s="227"/>
      <c r="G447" s="223"/>
      <c r="H447" s="239">
        <v>45033</v>
      </c>
      <c r="I447" s="249">
        <v>0</v>
      </c>
      <c r="J447" s="101">
        <v>-23903</v>
      </c>
      <c r="K447" s="250">
        <f t="shared" si="6"/>
        <v>2002990</v>
      </c>
      <c r="L447" s="259"/>
    </row>
    <row r="448" spans="2:12" x14ac:dyDescent="0.25">
      <c r="B448" s="46">
        <f>SUBTOTAL(103,$C$10:C448)</f>
        <v>439</v>
      </c>
      <c r="C448" s="24" t="s">
        <v>842</v>
      </c>
      <c r="D448" s="24" t="s">
        <v>1010</v>
      </c>
      <c r="E448" s="203" t="s">
        <v>1466</v>
      </c>
      <c r="F448" s="227"/>
      <c r="G448" s="203"/>
      <c r="H448" s="239">
        <v>45035</v>
      </c>
      <c r="I448" s="249">
        <v>0</v>
      </c>
      <c r="J448" s="101">
        <v>-1624</v>
      </c>
      <c r="K448" s="250">
        <f t="shared" si="6"/>
        <v>2001366</v>
      </c>
      <c r="L448" s="259"/>
    </row>
    <row r="449" spans="2:12" x14ac:dyDescent="0.25">
      <c r="B449" s="46">
        <f>SUBTOTAL(103,$C$10:C449)</f>
        <v>440</v>
      </c>
      <c r="C449" s="24" t="s">
        <v>994</v>
      </c>
      <c r="D449" s="24" t="s">
        <v>1010</v>
      </c>
      <c r="E449" s="203" t="s">
        <v>1466</v>
      </c>
      <c r="F449" s="227"/>
      <c r="G449" s="203"/>
      <c r="H449" s="239">
        <v>45035</v>
      </c>
      <c r="I449" s="249">
        <v>0</v>
      </c>
      <c r="J449" s="101">
        <v>-1624</v>
      </c>
      <c r="K449" s="250">
        <f t="shared" si="6"/>
        <v>1999742</v>
      </c>
      <c r="L449" s="259"/>
    </row>
    <row r="450" spans="2:12" x14ac:dyDescent="0.25">
      <c r="B450" s="46">
        <f>SUBTOTAL(103,$C$10:C450)</f>
        <v>441</v>
      </c>
      <c r="C450" s="24" t="s">
        <v>24</v>
      </c>
      <c r="D450" s="24" t="s">
        <v>1011</v>
      </c>
      <c r="E450" s="203" t="s">
        <v>1470</v>
      </c>
      <c r="F450" s="227" t="s">
        <v>24</v>
      </c>
      <c r="G450" s="203" t="s">
        <v>24</v>
      </c>
      <c r="H450" s="239">
        <v>45037</v>
      </c>
      <c r="I450" s="249">
        <v>0</v>
      </c>
      <c r="J450" s="101">
        <v>-2500</v>
      </c>
      <c r="K450" s="250">
        <f t="shared" si="6"/>
        <v>1997242</v>
      </c>
      <c r="L450" s="259"/>
    </row>
    <row r="451" spans="2:12" x14ac:dyDescent="0.25">
      <c r="B451" s="46">
        <f>SUBTOTAL(103,$C$10:C451)</f>
        <v>442</v>
      </c>
      <c r="C451" s="24" t="s">
        <v>597</v>
      </c>
      <c r="D451" s="24" t="s">
        <v>1008</v>
      </c>
      <c r="E451" s="203" t="s">
        <v>1467</v>
      </c>
      <c r="F451" s="227" t="s">
        <v>581</v>
      </c>
      <c r="G451" s="208" t="s">
        <v>434</v>
      </c>
      <c r="H451" s="239">
        <v>45037</v>
      </c>
      <c r="I451" s="249">
        <v>0</v>
      </c>
      <c r="J451" s="101">
        <v>-4500</v>
      </c>
      <c r="K451" s="250">
        <f t="shared" si="6"/>
        <v>1992742</v>
      </c>
      <c r="L451" s="259"/>
    </row>
    <row r="452" spans="2:12" x14ac:dyDescent="0.25">
      <c r="B452" s="46">
        <f>SUBTOTAL(103,$C$10:C452)</f>
        <v>443</v>
      </c>
      <c r="C452" s="24" t="s">
        <v>685</v>
      </c>
      <c r="D452" s="24" t="s">
        <v>712</v>
      </c>
      <c r="E452" s="203" t="s">
        <v>1467</v>
      </c>
      <c r="F452" s="227"/>
      <c r="G452" s="203"/>
      <c r="H452" s="239">
        <v>45037</v>
      </c>
      <c r="I452" s="249">
        <v>0</v>
      </c>
      <c r="J452" s="101">
        <v>-16500</v>
      </c>
      <c r="K452" s="250">
        <f t="shared" si="6"/>
        <v>1976242</v>
      </c>
      <c r="L452" s="259"/>
    </row>
    <row r="453" spans="2:12" x14ac:dyDescent="0.25">
      <c r="B453" s="46">
        <f>SUBTOTAL(103,$C$10:C453)</f>
        <v>444</v>
      </c>
      <c r="C453" s="24" t="s">
        <v>598</v>
      </c>
      <c r="D453" s="24" t="s">
        <v>607</v>
      </c>
      <c r="E453" s="203" t="s">
        <v>1467</v>
      </c>
      <c r="F453" s="227" t="s">
        <v>644</v>
      </c>
      <c r="G453" s="208" t="s">
        <v>428</v>
      </c>
      <c r="H453" s="239">
        <v>45037</v>
      </c>
      <c r="I453" s="249">
        <v>0</v>
      </c>
      <c r="J453" s="101">
        <v>-2200</v>
      </c>
      <c r="K453" s="250">
        <f t="shared" si="6"/>
        <v>1974042</v>
      </c>
      <c r="L453" s="259"/>
    </row>
    <row r="454" spans="2:12" x14ac:dyDescent="0.25">
      <c r="B454" s="46">
        <f>SUBTOTAL(103,$C$10:C454)</f>
        <v>445</v>
      </c>
      <c r="C454" s="24" t="s">
        <v>598</v>
      </c>
      <c r="D454" s="226" t="s">
        <v>913</v>
      </c>
      <c r="E454" s="203" t="s">
        <v>6</v>
      </c>
      <c r="F454" s="227" t="s">
        <v>644</v>
      </c>
      <c r="G454" s="208" t="s">
        <v>428</v>
      </c>
      <c r="H454" s="239">
        <v>45043</v>
      </c>
      <c r="I454" s="249">
        <v>11150</v>
      </c>
      <c r="J454" s="101">
        <v>0</v>
      </c>
      <c r="K454" s="250">
        <f t="shared" si="6"/>
        <v>1985192</v>
      </c>
      <c r="L454" s="259"/>
    </row>
    <row r="455" spans="2:12" x14ac:dyDescent="0.25">
      <c r="B455" s="46">
        <f>SUBTOTAL(103,$C$10:C455)</f>
        <v>446</v>
      </c>
      <c r="C455" s="24" t="s">
        <v>803</v>
      </c>
      <c r="D455" s="24" t="s">
        <v>846</v>
      </c>
      <c r="E455" s="203" t="s">
        <v>1470</v>
      </c>
      <c r="F455" s="227" t="s">
        <v>24</v>
      </c>
      <c r="G455" s="203" t="s">
        <v>24</v>
      </c>
      <c r="H455" s="239">
        <v>45044</v>
      </c>
      <c r="I455" s="249">
        <v>0</v>
      </c>
      <c r="J455" s="101">
        <v>-15000</v>
      </c>
      <c r="K455" s="250">
        <f t="shared" si="6"/>
        <v>1970192</v>
      </c>
      <c r="L455" s="259"/>
    </row>
    <row r="456" spans="2:12" x14ac:dyDescent="0.25">
      <c r="B456" s="46">
        <f>SUBTOTAL(103,$C$10:C456)</f>
        <v>447</v>
      </c>
      <c r="C456" s="24" t="s">
        <v>596</v>
      </c>
      <c r="D456" s="24" t="s">
        <v>607</v>
      </c>
      <c r="E456" s="203" t="s">
        <v>1467</v>
      </c>
      <c r="F456" s="227" t="s">
        <v>581</v>
      </c>
      <c r="G456" s="208" t="s">
        <v>434</v>
      </c>
      <c r="H456" s="239">
        <v>45044</v>
      </c>
      <c r="I456" s="249">
        <v>0</v>
      </c>
      <c r="J456" s="101">
        <v>-7351.96</v>
      </c>
      <c r="K456" s="250">
        <f t="shared" si="6"/>
        <v>1962840.04</v>
      </c>
      <c r="L456" s="259"/>
    </row>
    <row r="457" spans="2:12" x14ac:dyDescent="0.25">
      <c r="B457" s="46">
        <f>SUBTOTAL(103,$C$10:C457)</f>
        <v>448</v>
      </c>
      <c r="C457" s="24" t="s">
        <v>596</v>
      </c>
      <c r="D457" s="24" t="s">
        <v>608</v>
      </c>
      <c r="E457" s="231" t="s">
        <v>1466</v>
      </c>
      <c r="F457" s="227" t="s">
        <v>581</v>
      </c>
      <c r="G457" s="203" t="s">
        <v>434</v>
      </c>
      <c r="H457" s="239">
        <v>45044</v>
      </c>
      <c r="I457" s="249">
        <v>0</v>
      </c>
      <c r="J457" s="101">
        <v>-7000</v>
      </c>
      <c r="K457" s="250">
        <f t="shared" si="6"/>
        <v>1955840.04</v>
      </c>
      <c r="L457" s="259"/>
    </row>
    <row r="458" spans="2:12" x14ac:dyDescent="0.25">
      <c r="B458" s="46">
        <f>SUBTOTAL(103,$C$10:C458)</f>
        <v>449</v>
      </c>
      <c r="C458" s="24" t="s">
        <v>1080</v>
      </c>
      <c r="D458" s="24" t="s">
        <v>608</v>
      </c>
      <c r="E458" s="231" t="s">
        <v>1466</v>
      </c>
      <c r="F458" s="227" t="s">
        <v>675</v>
      </c>
      <c r="G458" s="203" t="s">
        <v>676</v>
      </c>
      <c r="H458" s="239">
        <v>45044</v>
      </c>
      <c r="I458" s="249">
        <v>0</v>
      </c>
      <c r="J458" s="101">
        <v>-19331</v>
      </c>
      <c r="K458" s="250">
        <f t="shared" si="6"/>
        <v>1936509.04</v>
      </c>
      <c r="L458" s="259"/>
    </row>
    <row r="459" spans="2:12" x14ac:dyDescent="0.25">
      <c r="B459" s="46">
        <f>SUBTOTAL(103,$C$10:C459)</f>
        <v>450</v>
      </c>
      <c r="C459" s="24" t="s">
        <v>598</v>
      </c>
      <c r="D459" s="24" t="s">
        <v>607</v>
      </c>
      <c r="E459" s="203" t="s">
        <v>1467</v>
      </c>
      <c r="F459" s="227" t="s">
        <v>581</v>
      </c>
      <c r="G459" s="208" t="s">
        <v>434</v>
      </c>
      <c r="H459" s="239">
        <v>45044</v>
      </c>
      <c r="I459" s="249">
        <v>0</v>
      </c>
      <c r="J459" s="101">
        <v>-21466.720000000001</v>
      </c>
      <c r="K459" s="250">
        <f t="shared" si="6"/>
        <v>1915042.32</v>
      </c>
      <c r="L459" s="259"/>
    </row>
    <row r="460" spans="2:12" x14ac:dyDescent="0.25">
      <c r="B460" s="46">
        <f>SUBTOTAL(103,$C$10:C460)</f>
        <v>451</v>
      </c>
      <c r="C460" s="24" t="s">
        <v>598</v>
      </c>
      <c r="D460" s="24" t="s">
        <v>608</v>
      </c>
      <c r="E460" s="231" t="s">
        <v>1466</v>
      </c>
      <c r="F460" s="227" t="s">
        <v>675</v>
      </c>
      <c r="G460" s="203" t="s">
        <v>676</v>
      </c>
      <c r="H460" s="239">
        <v>45044</v>
      </c>
      <c r="I460" s="249">
        <v>0</v>
      </c>
      <c r="J460" s="101">
        <v>-7000</v>
      </c>
      <c r="K460" s="250">
        <f t="shared" si="6"/>
        <v>1908042.32</v>
      </c>
      <c r="L460" s="259"/>
    </row>
    <row r="461" spans="2:12" x14ac:dyDescent="0.25">
      <c r="B461" s="46">
        <f>SUBTOTAL(103,$C$10:C461)</f>
        <v>452</v>
      </c>
      <c r="C461" s="24" t="s">
        <v>793</v>
      </c>
      <c r="D461" s="24" t="s">
        <v>608</v>
      </c>
      <c r="E461" s="231" t="s">
        <v>1466</v>
      </c>
      <c r="F461" s="227" t="s">
        <v>675</v>
      </c>
      <c r="G461" s="208" t="s">
        <v>676</v>
      </c>
      <c r="H461" s="239">
        <v>45044</v>
      </c>
      <c r="I461" s="249">
        <v>0</v>
      </c>
      <c r="J461" s="101">
        <v>-5400</v>
      </c>
      <c r="K461" s="250">
        <f t="shared" ref="K461:K524" si="7">I461+K460+J461</f>
        <v>1902642.32</v>
      </c>
      <c r="L461" s="259"/>
    </row>
    <row r="462" spans="2:12" x14ac:dyDescent="0.25">
      <c r="B462" s="46">
        <f>SUBTOTAL(103,$C$10:C462)</f>
        <v>453</v>
      </c>
      <c r="C462" s="24" t="s">
        <v>599</v>
      </c>
      <c r="D462" s="24" t="s">
        <v>607</v>
      </c>
      <c r="E462" s="203" t="s">
        <v>1467</v>
      </c>
      <c r="F462" s="227" t="s">
        <v>581</v>
      </c>
      <c r="G462" s="208" t="s">
        <v>434</v>
      </c>
      <c r="H462" s="239">
        <v>45044</v>
      </c>
      <c r="I462" s="249">
        <v>0</v>
      </c>
      <c r="J462" s="101">
        <v>-16500</v>
      </c>
      <c r="K462" s="250">
        <f t="shared" si="7"/>
        <v>1886142.32</v>
      </c>
      <c r="L462" s="259"/>
    </row>
    <row r="463" spans="2:12" x14ac:dyDescent="0.25">
      <c r="B463" s="46">
        <f>SUBTOTAL(103,$C$10:C463)</f>
        <v>454</v>
      </c>
      <c r="C463" s="154" t="s">
        <v>692</v>
      </c>
      <c r="D463" s="24" t="s">
        <v>1085</v>
      </c>
      <c r="E463" s="203" t="s">
        <v>1470</v>
      </c>
      <c r="F463" s="227" t="s">
        <v>581</v>
      </c>
      <c r="G463" s="208" t="s">
        <v>434</v>
      </c>
      <c r="H463" s="239">
        <v>45079</v>
      </c>
      <c r="I463" s="249">
        <v>0</v>
      </c>
      <c r="J463" s="101">
        <v>-7500</v>
      </c>
      <c r="K463" s="250">
        <f t="shared" si="7"/>
        <v>1878642.32</v>
      </c>
      <c r="L463" s="259"/>
    </row>
    <row r="464" spans="2:12" x14ac:dyDescent="0.25">
      <c r="B464" s="46">
        <f>SUBTOTAL(103,$C$10:C464)</f>
        <v>455</v>
      </c>
      <c r="C464" s="24" t="s">
        <v>601</v>
      </c>
      <c r="D464" s="24" t="s">
        <v>608</v>
      </c>
      <c r="E464" s="231" t="s">
        <v>1466</v>
      </c>
      <c r="F464" s="227" t="s">
        <v>675</v>
      </c>
      <c r="G464" s="203" t="s">
        <v>676</v>
      </c>
      <c r="H464" s="239">
        <v>45044</v>
      </c>
      <c r="I464" s="249">
        <v>0</v>
      </c>
      <c r="J464" s="101">
        <v>-4831</v>
      </c>
      <c r="K464" s="250">
        <f t="shared" si="7"/>
        <v>1873811.32</v>
      </c>
      <c r="L464" s="259"/>
    </row>
    <row r="465" spans="2:12" x14ac:dyDescent="0.25">
      <c r="B465" s="46">
        <f>SUBTOTAL(103,$C$10:C465)</f>
        <v>456</v>
      </c>
      <c r="C465" s="24" t="s">
        <v>1081</v>
      </c>
      <c r="D465" s="24" t="s">
        <v>607</v>
      </c>
      <c r="E465" s="203" t="s">
        <v>1467</v>
      </c>
      <c r="F465" s="227" t="s">
        <v>1047</v>
      </c>
      <c r="G465" s="203" t="s">
        <v>432</v>
      </c>
      <c r="H465" s="239">
        <v>45044</v>
      </c>
      <c r="I465" s="249">
        <v>0</v>
      </c>
      <c r="J465" s="101">
        <v>-9000</v>
      </c>
      <c r="K465" s="250">
        <f t="shared" si="7"/>
        <v>1864811.32</v>
      </c>
      <c r="L465" s="259"/>
    </row>
    <row r="466" spans="2:12" x14ac:dyDescent="0.25">
      <c r="B466" s="46">
        <f>SUBTOTAL(103,$C$10:C466)</f>
        <v>457</v>
      </c>
      <c r="C466" s="24" t="s">
        <v>1082</v>
      </c>
      <c r="D466" s="24" t="s">
        <v>607</v>
      </c>
      <c r="E466" s="203" t="s">
        <v>1467</v>
      </c>
      <c r="F466" s="227" t="s">
        <v>1047</v>
      </c>
      <c r="G466" s="203" t="s">
        <v>432</v>
      </c>
      <c r="H466" s="239">
        <v>45044</v>
      </c>
      <c r="I466" s="249">
        <v>0</v>
      </c>
      <c r="J466" s="101">
        <v>-2707.5</v>
      </c>
      <c r="K466" s="250">
        <f t="shared" si="7"/>
        <v>1862103.82</v>
      </c>
      <c r="L466" s="259"/>
    </row>
    <row r="467" spans="2:12" x14ac:dyDescent="0.25">
      <c r="B467" s="46">
        <f>SUBTOTAL(103,$C$10:C467)</f>
        <v>458</v>
      </c>
      <c r="C467" s="24" t="s">
        <v>1082</v>
      </c>
      <c r="D467" s="24" t="s">
        <v>607</v>
      </c>
      <c r="E467" s="203" t="s">
        <v>1467</v>
      </c>
      <c r="F467" s="227" t="s">
        <v>582</v>
      </c>
      <c r="G467" s="203" t="s">
        <v>425</v>
      </c>
      <c r="H467" s="239">
        <v>45044</v>
      </c>
      <c r="I467" s="249">
        <v>0</v>
      </c>
      <c r="J467" s="101">
        <v>-3353.5</v>
      </c>
      <c r="K467" s="250">
        <f t="shared" si="7"/>
        <v>1858750.32</v>
      </c>
      <c r="L467" s="259"/>
    </row>
    <row r="468" spans="2:12" x14ac:dyDescent="0.25">
      <c r="B468" s="46">
        <f>SUBTOTAL(103,$C$10:C468)</f>
        <v>459</v>
      </c>
      <c r="C468" s="24" t="s">
        <v>1083</v>
      </c>
      <c r="D468" s="24" t="s">
        <v>607</v>
      </c>
      <c r="E468" s="203" t="s">
        <v>1467</v>
      </c>
      <c r="F468" s="227" t="s">
        <v>582</v>
      </c>
      <c r="G468" s="203" t="s">
        <v>425</v>
      </c>
      <c r="H468" s="239">
        <v>45044</v>
      </c>
      <c r="I468" s="249">
        <v>0</v>
      </c>
      <c r="J468" s="101">
        <v>-8265</v>
      </c>
      <c r="K468" s="250">
        <f t="shared" si="7"/>
        <v>1850485.32</v>
      </c>
      <c r="L468" s="259"/>
    </row>
    <row r="469" spans="2:12" x14ac:dyDescent="0.25">
      <c r="B469" s="46">
        <f>SUBTOTAL(103,$C$10:C469)</f>
        <v>460</v>
      </c>
      <c r="C469" s="24" t="s">
        <v>1083</v>
      </c>
      <c r="D469" s="24" t="s">
        <v>608</v>
      </c>
      <c r="E469" s="231" t="s">
        <v>1466</v>
      </c>
      <c r="F469" s="227" t="s">
        <v>675</v>
      </c>
      <c r="G469" s="203" t="s">
        <v>676</v>
      </c>
      <c r="H469" s="239">
        <v>45044</v>
      </c>
      <c r="I469" s="249">
        <v>0</v>
      </c>
      <c r="J469" s="101">
        <v>-3120</v>
      </c>
      <c r="K469" s="250">
        <f t="shared" si="7"/>
        <v>1847365.32</v>
      </c>
      <c r="L469" s="259"/>
    </row>
    <row r="470" spans="2:12" x14ac:dyDescent="0.25">
      <c r="B470" s="46">
        <f>SUBTOTAL(103,$C$10:C470)</f>
        <v>461</v>
      </c>
      <c r="C470" s="24" t="s">
        <v>1083</v>
      </c>
      <c r="D470" s="24" t="s">
        <v>607</v>
      </c>
      <c r="E470" s="203" t="s">
        <v>1467</v>
      </c>
      <c r="F470" s="227" t="s">
        <v>675</v>
      </c>
      <c r="G470" s="203" t="s">
        <v>676</v>
      </c>
      <c r="H470" s="239">
        <v>45044</v>
      </c>
      <c r="I470" s="249">
        <v>0</v>
      </c>
      <c r="J470" s="101">
        <v>-4987.5</v>
      </c>
      <c r="K470" s="250">
        <f t="shared" si="7"/>
        <v>1842377.82</v>
      </c>
      <c r="L470" s="259"/>
    </row>
    <row r="471" spans="2:12" x14ac:dyDescent="0.25">
      <c r="B471" s="46">
        <f>SUBTOTAL(103,$C$10:C471)</f>
        <v>462</v>
      </c>
      <c r="C471" s="24" t="s">
        <v>1083</v>
      </c>
      <c r="D471" s="24" t="s">
        <v>607</v>
      </c>
      <c r="E471" s="203" t="s">
        <v>1467</v>
      </c>
      <c r="F471" s="227" t="s">
        <v>675</v>
      </c>
      <c r="G471" s="203" t="s">
        <v>676</v>
      </c>
      <c r="H471" s="239">
        <v>45044</v>
      </c>
      <c r="I471" s="249">
        <v>0</v>
      </c>
      <c r="J471" s="101">
        <v>-16194.92</v>
      </c>
      <c r="K471" s="250">
        <f t="shared" si="7"/>
        <v>1826182.9000000001</v>
      </c>
      <c r="L471" s="259"/>
    </row>
    <row r="472" spans="2:12" x14ac:dyDescent="0.25">
      <c r="B472" s="46">
        <f>SUBTOTAL(103,$C$10:C472)</f>
        <v>463</v>
      </c>
      <c r="C472" s="24" t="s">
        <v>1083</v>
      </c>
      <c r="D472" s="24" t="s">
        <v>1098</v>
      </c>
      <c r="E472" s="203" t="s">
        <v>1466</v>
      </c>
      <c r="F472" s="227" t="s">
        <v>675</v>
      </c>
      <c r="G472" s="203" t="s">
        <v>676</v>
      </c>
      <c r="H472" s="239">
        <v>45044</v>
      </c>
      <c r="I472" s="249">
        <v>0</v>
      </c>
      <c r="J472" s="101">
        <v>-17306</v>
      </c>
      <c r="K472" s="250">
        <f t="shared" si="7"/>
        <v>1808876.9000000001</v>
      </c>
      <c r="L472" s="259"/>
    </row>
    <row r="473" spans="2:12" x14ac:dyDescent="0.25">
      <c r="B473" s="46">
        <f>SUBTOTAL(103,$C$10:C473)</f>
        <v>464</v>
      </c>
      <c r="C473" s="24" t="s">
        <v>1083</v>
      </c>
      <c r="D473" s="24" t="s">
        <v>608</v>
      </c>
      <c r="E473" s="231" t="s">
        <v>1466</v>
      </c>
      <c r="F473" s="227" t="s">
        <v>675</v>
      </c>
      <c r="G473" s="208" t="s">
        <v>676</v>
      </c>
      <c r="H473" s="239">
        <v>45044</v>
      </c>
      <c r="I473" s="249">
        <v>0</v>
      </c>
      <c r="J473" s="101">
        <v>-2400</v>
      </c>
      <c r="K473" s="250">
        <f t="shared" si="7"/>
        <v>1806476.9000000001</v>
      </c>
      <c r="L473" s="259"/>
    </row>
    <row r="474" spans="2:12" x14ac:dyDescent="0.25">
      <c r="B474" s="46">
        <f>SUBTOTAL(103,$C$10:C474)</f>
        <v>465</v>
      </c>
      <c r="C474" s="24" t="s">
        <v>667</v>
      </c>
      <c r="D474" s="24" t="s">
        <v>607</v>
      </c>
      <c r="E474" s="203" t="s">
        <v>1467</v>
      </c>
      <c r="F474" s="227" t="s">
        <v>675</v>
      </c>
      <c r="G474" s="203" t="s">
        <v>676</v>
      </c>
      <c r="H474" s="239">
        <v>45044</v>
      </c>
      <c r="I474" s="249">
        <v>0</v>
      </c>
      <c r="J474" s="101">
        <v>-7192.04</v>
      </c>
      <c r="K474" s="250">
        <f t="shared" si="7"/>
        <v>1799284.86</v>
      </c>
      <c r="L474" s="259"/>
    </row>
    <row r="475" spans="2:12" x14ac:dyDescent="0.25">
      <c r="B475" s="46">
        <f>SUBTOTAL(103,$C$10:C475)</f>
        <v>466</v>
      </c>
      <c r="C475" s="24" t="s">
        <v>1084</v>
      </c>
      <c r="D475" s="24" t="s">
        <v>608</v>
      </c>
      <c r="E475" s="231" t="s">
        <v>1466</v>
      </c>
      <c r="F475" s="227" t="s">
        <v>675</v>
      </c>
      <c r="G475" s="203" t="s">
        <v>676</v>
      </c>
      <c r="H475" s="239">
        <v>45044</v>
      </c>
      <c r="I475" s="249">
        <v>0</v>
      </c>
      <c r="J475" s="101">
        <v>-20931</v>
      </c>
      <c r="K475" s="250">
        <f t="shared" si="7"/>
        <v>1778353.86</v>
      </c>
      <c r="L475" s="259"/>
    </row>
    <row r="476" spans="2:12" x14ac:dyDescent="0.25">
      <c r="B476" s="46">
        <f>SUBTOTAL(103,$C$10:C476)</f>
        <v>467</v>
      </c>
      <c r="C476" s="24" t="s">
        <v>729</v>
      </c>
      <c r="D476" s="24" t="s">
        <v>1012</v>
      </c>
      <c r="E476" s="203" t="s">
        <v>1470</v>
      </c>
      <c r="F476" s="227" t="s">
        <v>1058</v>
      </c>
      <c r="G476" s="203" t="s">
        <v>426</v>
      </c>
      <c r="H476" s="239">
        <v>45049</v>
      </c>
      <c r="I476" s="249">
        <v>0</v>
      </c>
      <c r="J476" s="101">
        <v>-40000</v>
      </c>
      <c r="K476" s="250">
        <f t="shared" si="7"/>
        <v>1738353.86</v>
      </c>
      <c r="L476" s="259"/>
    </row>
    <row r="477" spans="2:12" x14ac:dyDescent="0.25">
      <c r="B477" s="46">
        <f>SUBTOTAL(103,$C$10:C477)</f>
        <v>468</v>
      </c>
      <c r="C477" s="24" t="s">
        <v>596</v>
      </c>
      <c r="D477" s="24" t="s">
        <v>607</v>
      </c>
      <c r="E477" s="203" t="s">
        <v>1467</v>
      </c>
      <c r="F477" s="227" t="s">
        <v>581</v>
      </c>
      <c r="G477" s="208" t="s">
        <v>434</v>
      </c>
      <c r="H477" s="239">
        <v>45052</v>
      </c>
      <c r="I477" s="249">
        <v>0</v>
      </c>
      <c r="J477" s="101">
        <v>-7183.7</v>
      </c>
      <c r="K477" s="250">
        <f t="shared" si="7"/>
        <v>1731170.1600000001</v>
      </c>
      <c r="L477" s="259"/>
    </row>
    <row r="478" spans="2:12" x14ac:dyDescent="0.25">
      <c r="B478" s="46">
        <f>SUBTOTAL(103,$C$10:C478)</f>
        <v>469</v>
      </c>
      <c r="C478" s="24" t="s">
        <v>596</v>
      </c>
      <c r="D478" s="24" t="s">
        <v>607</v>
      </c>
      <c r="E478" s="203" t="s">
        <v>1467</v>
      </c>
      <c r="F478" s="227" t="s">
        <v>698</v>
      </c>
      <c r="G478" s="203" t="s">
        <v>720</v>
      </c>
      <c r="H478" s="239">
        <v>45051</v>
      </c>
      <c r="I478" s="249">
        <v>0</v>
      </c>
      <c r="J478" s="101">
        <v>-3575.85</v>
      </c>
      <c r="K478" s="250">
        <f t="shared" si="7"/>
        <v>1727594.31</v>
      </c>
      <c r="L478" s="259"/>
    </row>
    <row r="479" spans="2:12" x14ac:dyDescent="0.25">
      <c r="B479" s="46">
        <f>SUBTOTAL(103,$C$10:C479)</f>
        <v>470</v>
      </c>
      <c r="C479" s="24" t="s">
        <v>1080</v>
      </c>
      <c r="D479" s="24" t="s">
        <v>608</v>
      </c>
      <c r="E479" s="231" t="s">
        <v>1466</v>
      </c>
      <c r="F479" s="227" t="s">
        <v>675</v>
      </c>
      <c r="G479" s="203" t="s">
        <v>676</v>
      </c>
      <c r="H479" s="239">
        <v>45051</v>
      </c>
      <c r="I479" s="249">
        <v>0</v>
      </c>
      <c r="J479" s="101">
        <v>-2331</v>
      </c>
      <c r="K479" s="250">
        <f t="shared" si="7"/>
        <v>1725263.31</v>
      </c>
      <c r="L479" s="259"/>
    </row>
    <row r="480" spans="2:12" x14ac:dyDescent="0.25">
      <c r="B480" s="46">
        <f>SUBTOTAL(103,$C$10:C480)</f>
        <v>471</v>
      </c>
      <c r="C480" s="24" t="s">
        <v>598</v>
      </c>
      <c r="D480" s="24" t="s">
        <v>607</v>
      </c>
      <c r="E480" s="203" t="s">
        <v>1467</v>
      </c>
      <c r="F480" s="227" t="s">
        <v>581</v>
      </c>
      <c r="G480" s="208" t="s">
        <v>434</v>
      </c>
      <c r="H480" s="239">
        <v>45051</v>
      </c>
      <c r="I480" s="249">
        <v>0</v>
      </c>
      <c r="J480" s="101">
        <v>-17339.53</v>
      </c>
      <c r="K480" s="250">
        <f t="shared" si="7"/>
        <v>1707923.78</v>
      </c>
      <c r="L480" s="259"/>
    </row>
    <row r="481" spans="2:12" x14ac:dyDescent="0.25">
      <c r="B481" s="46">
        <f>SUBTOTAL(103,$C$10:C481)</f>
        <v>472</v>
      </c>
      <c r="C481" s="24" t="s">
        <v>793</v>
      </c>
      <c r="D481" s="24" t="s">
        <v>608</v>
      </c>
      <c r="E481" s="231" t="s">
        <v>1466</v>
      </c>
      <c r="F481" s="227" t="s">
        <v>675</v>
      </c>
      <c r="G481" s="203" t="s">
        <v>676</v>
      </c>
      <c r="H481" s="239">
        <v>45051</v>
      </c>
      <c r="I481" s="249">
        <v>0</v>
      </c>
      <c r="J481" s="101">
        <f>-15040-3500</f>
        <v>-18540</v>
      </c>
      <c r="K481" s="250">
        <f t="shared" si="7"/>
        <v>1689383.78</v>
      </c>
      <c r="L481" s="259"/>
    </row>
    <row r="482" spans="2:12" x14ac:dyDescent="0.25">
      <c r="B482" s="46">
        <f>SUBTOTAL(103,$C$10:C482)</f>
        <v>473</v>
      </c>
      <c r="C482" s="24" t="s">
        <v>599</v>
      </c>
      <c r="D482" s="24" t="s">
        <v>607</v>
      </c>
      <c r="E482" s="203" t="s">
        <v>1467</v>
      </c>
      <c r="F482" s="227" t="s">
        <v>700</v>
      </c>
      <c r="G482" s="208" t="s">
        <v>439</v>
      </c>
      <c r="H482" s="239">
        <v>45051</v>
      </c>
      <c r="I482" s="249">
        <v>0</v>
      </c>
      <c r="J482" s="101">
        <v>-13500</v>
      </c>
      <c r="K482" s="250">
        <f t="shared" si="7"/>
        <v>1675883.78</v>
      </c>
      <c r="L482" s="259"/>
    </row>
    <row r="483" spans="2:12" x14ac:dyDescent="0.25">
      <c r="B483" s="46">
        <f>SUBTOTAL(103,$C$10:C483)</f>
        <v>474</v>
      </c>
      <c r="C483" s="24" t="s">
        <v>596</v>
      </c>
      <c r="D483" s="24" t="s">
        <v>608</v>
      </c>
      <c r="E483" s="231" t="s">
        <v>1466</v>
      </c>
      <c r="F483" s="227" t="s">
        <v>581</v>
      </c>
      <c r="G483" s="208" t="s">
        <v>434</v>
      </c>
      <c r="H483" s="239">
        <v>45051</v>
      </c>
      <c r="I483" s="249">
        <v>0</v>
      </c>
      <c r="J483" s="101">
        <v>-54000</v>
      </c>
      <c r="K483" s="250">
        <f t="shared" si="7"/>
        <v>1621883.78</v>
      </c>
      <c r="L483" s="259"/>
    </row>
    <row r="484" spans="2:12" x14ac:dyDescent="0.25">
      <c r="B484" s="46">
        <f>SUBTOTAL(103,$C$10:C484)</f>
        <v>475</v>
      </c>
      <c r="C484" s="24" t="s">
        <v>598</v>
      </c>
      <c r="D484" s="24" t="s">
        <v>608</v>
      </c>
      <c r="E484" s="231" t="s">
        <v>1466</v>
      </c>
      <c r="F484" s="227" t="s">
        <v>581</v>
      </c>
      <c r="G484" s="208" t="s">
        <v>434</v>
      </c>
      <c r="H484" s="239">
        <v>45051</v>
      </c>
      <c r="I484" s="249">
        <v>0</v>
      </c>
      <c r="J484" s="101">
        <v>-82000</v>
      </c>
      <c r="K484" s="250">
        <f t="shared" si="7"/>
        <v>1539883.78</v>
      </c>
      <c r="L484" s="259"/>
    </row>
    <row r="485" spans="2:12" x14ac:dyDescent="0.25">
      <c r="B485" s="46">
        <f>SUBTOTAL(103,$C$10:C485)</f>
        <v>476</v>
      </c>
      <c r="C485" s="154" t="s">
        <v>692</v>
      </c>
      <c r="D485" s="24" t="s">
        <v>608</v>
      </c>
      <c r="E485" s="231" t="s">
        <v>1466</v>
      </c>
      <c r="F485" s="227" t="s">
        <v>581</v>
      </c>
      <c r="G485" s="208" t="s">
        <v>434</v>
      </c>
      <c r="H485" s="239">
        <v>45051</v>
      </c>
      <c r="I485" s="249">
        <v>0</v>
      </c>
      <c r="J485" s="101">
        <v>-7000</v>
      </c>
      <c r="K485" s="250">
        <f t="shared" si="7"/>
        <v>1532883.78</v>
      </c>
      <c r="L485" s="259"/>
    </row>
    <row r="486" spans="2:12" x14ac:dyDescent="0.25">
      <c r="B486" s="46">
        <f>SUBTOTAL(103,$C$10:C486)</f>
        <v>477</v>
      </c>
      <c r="C486" s="157" t="s">
        <v>693</v>
      </c>
      <c r="D486" s="24" t="s">
        <v>608</v>
      </c>
      <c r="E486" s="231" t="s">
        <v>1466</v>
      </c>
      <c r="F486" s="227" t="s">
        <v>581</v>
      </c>
      <c r="G486" s="208" t="s">
        <v>434</v>
      </c>
      <c r="H486" s="239">
        <v>45051</v>
      </c>
      <c r="I486" s="249">
        <v>0</v>
      </c>
      <c r="J486" s="101">
        <v>-7000</v>
      </c>
      <c r="K486" s="250">
        <f t="shared" si="7"/>
        <v>1525883.78</v>
      </c>
      <c r="L486" s="259"/>
    </row>
    <row r="487" spans="2:12" x14ac:dyDescent="0.25">
      <c r="B487" s="46">
        <f>SUBTOTAL(103,$C$10:C487)</f>
        <v>478</v>
      </c>
      <c r="C487" s="154" t="s">
        <v>692</v>
      </c>
      <c r="D487" s="24" t="s">
        <v>918</v>
      </c>
      <c r="E487" s="203" t="s">
        <v>1467</v>
      </c>
      <c r="F487" s="227" t="s">
        <v>581</v>
      </c>
      <c r="G487" s="208" t="s">
        <v>434</v>
      </c>
      <c r="H487" s="239">
        <v>45051</v>
      </c>
      <c r="I487" s="249">
        <v>0</v>
      </c>
      <c r="J487" s="101">
        <v>-12083</v>
      </c>
      <c r="K487" s="250">
        <f t="shared" si="7"/>
        <v>1513800.78</v>
      </c>
      <c r="L487" s="259"/>
    </row>
    <row r="488" spans="2:12" x14ac:dyDescent="0.25">
      <c r="B488" s="46">
        <f>SUBTOTAL(103,$C$10:C488)</f>
        <v>479</v>
      </c>
      <c r="C488" s="24" t="s">
        <v>1086</v>
      </c>
      <c r="D488" s="24" t="s">
        <v>1136</v>
      </c>
      <c r="E488" s="203" t="s">
        <v>1467</v>
      </c>
      <c r="F488" s="227" t="s">
        <v>581</v>
      </c>
      <c r="G488" s="208" t="s">
        <v>434</v>
      </c>
      <c r="H488" s="239">
        <v>45051</v>
      </c>
      <c r="I488" s="249">
        <v>0</v>
      </c>
      <c r="J488" s="101">
        <v>-3000</v>
      </c>
      <c r="K488" s="250">
        <f t="shared" si="7"/>
        <v>1510800.78</v>
      </c>
      <c r="L488" s="259"/>
    </row>
    <row r="489" spans="2:12" x14ac:dyDescent="0.25">
      <c r="B489" s="46">
        <f>SUBTOTAL(103,$C$10:C489)</f>
        <v>480</v>
      </c>
      <c r="C489" s="24" t="s">
        <v>601</v>
      </c>
      <c r="D489" s="24" t="s">
        <v>608</v>
      </c>
      <c r="E489" s="231" t="s">
        <v>1466</v>
      </c>
      <c r="F489" s="227" t="s">
        <v>675</v>
      </c>
      <c r="G489" s="203" t="s">
        <v>676</v>
      </c>
      <c r="H489" s="239">
        <v>45051</v>
      </c>
      <c r="I489" s="249">
        <v>0</v>
      </c>
      <c r="J489" s="101">
        <v>-2331</v>
      </c>
      <c r="K489" s="250">
        <f t="shared" si="7"/>
        <v>1508469.78</v>
      </c>
      <c r="L489" s="259"/>
    </row>
    <row r="490" spans="2:12" x14ac:dyDescent="0.25">
      <c r="B490" s="46">
        <f>SUBTOTAL(103,$C$10:C490)</f>
        <v>481</v>
      </c>
      <c r="C490" s="24" t="s">
        <v>1081</v>
      </c>
      <c r="D490" s="24" t="s">
        <v>608</v>
      </c>
      <c r="E490" s="231" t="s">
        <v>1466</v>
      </c>
      <c r="F490" s="227" t="s">
        <v>675</v>
      </c>
      <c r="G490" s="203" t="s">
        <v>676</v>
      </c>
      <c r="H490" s="239">
        <v>45051</v>
      </c>
      <c r="I490" s="249">
        <v>0</v>
      </c>
      <c r="J490" s="101">
        <v>-7500</v>
      </c>
      <c r="K490" s="250">
        <f t="shared" si="7"/>
        <v>1500969.78</v>
      </c>
      <c r="L490" s="259"/>
    </row>
    <row r="491" spans="2:12" x14ac:dyDescent="0.25">
      <c r="B491" s="46">
        <f>SUBTOTAL(103,$C$10:C491)</f>
        <v>482</v>
      </c>
      <c r="C491" s="24" t="s">
        <v>749</v>
      </c>
      <c r="D491" s="24" t="s">
        <v>1087</v>
      </c>
      <c r="E491" s="203" t="s">
        <v>1470</v>
      </c>
      <c r="F491" s="227" t="s">
        <v>581</v>
      </c>
      <c r="G491" s="208" t="s">
        <v>434</v>
      </c>
      <c r="H491" s="239">
        <v>45051</v>
      </c>
      <c r="I491" s="249">
        <v>0</v>
      </c>
      <c r="J491" s="101">
        <v>-6500</v>
      </c>
      <c r="K491" s="250">
        <f t="shared" si="7"/>
        <v>1494469.78</v>
      </c>
      <c r="L491" s="259"/>
    </row>
    <row r="492" spans="2:12" x14ac:dyDescent="0.25">
      <c r="B492" s="46">
        <f>SUBTOTAL(103,$C$10:C492)</f>
        <v>483</v>
      </c>
      <c r="C492" s="24" t="s">
        <v>1083</v>
      </c>
      <c r="D492" s="24" t="s">
        <v>607</v>
      </c>
      <c r="E492" s="203" t="s">
        <v>1467</v>
      </c>
      <c r="F492" s="227" t="s">
        <v>582</v>
      </c>
      <c r="G492" s="203" t="s">
        <v>425</v>
      </c>
      <c r="H492" s="239">
        <v>45051</v>
      </c>
      <c r="I492" s="249">
        <v>0</v>
      </c>
      <c r="J492" s="101">
        <v>-3705</v>
      </c>
      <c r="K492" s="250">
        <f t="shared" si="7"/>
        <v>1490764.78</v>
      </c>
      <c r="L492" s="259"/>
    </row>
    <row r="493" spans="2:12" x14ac:dyDescent="0.25">
      <c r="B493" s="46">
        <f>SUBTOTAL(103,$C$10:C493)</f>
        <v>484</v>
      </c>
      <c r="C493" s="24" t="s">
        <v>1083</v>
      </c>
      <c r="D493" s="24" t="s">
        <v>608</v>
      </c>
      <c r="E493" s="231" t="s">
        <v>1466</v>
      </c>
      <c r="F493" s="227" t="s">
        <v>582</v>
      </c>
      <c r="G493" s="203" t="s">
        <v>425</v>
      </c>
      <c r="H493" s="239">
        <v>45051</v>
      </c>
      <c r="I493" s="249">
        <v>0</v>
      </c>
      <c r="J493" s="101">
        <v>-5040</v>
      </c>
      <c r="K493" s="250">
        <f t="shared" si="7"/>
        <v>1485724.78</v>
      </c>
      <c r="L493" s="259"/>
    </row>
    <row r="494" spans="2:12" x14ac:dyDescent="0.25">
      <c r="B494" s="46">
        <f>SUBTOTAL(103,$C$10:C494)</f>
        <v>485</v>
      </c>
      <c r="C494" s="24" t="s">
        <v>1083</v>
      </c>
      <c r="D494" s="24" t="s">
        <v>607</v>
      </c>
      <c r="E494" s="203" t="s">
        <v>1467</v>
      </c>
      <c r="F494" s="227" t="s">
        <v>675</v>
      </c>
      <c r="G494" s="203" t="s">
        <v>676</v>
      </c>
      <c r="H494" s="239">
        <v>45051</v>
      </c>
      <c r="I494" s="249">
        <v>0</v>
      </c>
      <c r="J494" s="101">
        <v>-2707.5</v>
      </c>
      <c r="K494" s="250">
        <f t="shared" si="7"/>
        <v>1483017.28</v>
      </c>
      <c r="L494" s="259"/>
    </row>
    <row r="495" spans="2:12" x14ac:dyDescent="0.25">
      <c r="B495" s="46">
        <f>SUBTOTAL(103,$C$10:C495)</f>
        <v>486</v>
      </c>
      <c r="C495" s="24" t="s">
        <v>1083</v>
      </c>
      <c r="D495" s="24" t="s">
        <v>607</v>
      </c>
      <c r="E495" s="203" t="s">
        <v>1467</v>
      </c>
      <c r="F495" s="227" t="s">
        <v>675</v>
      </c>
      <c r="G495" s="203" t="s">
        <v>676</v>
      </c>
      <c r="H495" s="239">
        <v>45051</v>
      </c>
      <c r="I495" s="249">
        <v>0</v>
      </c>
      <c r="J495" s="101">
        <v>-22293.01</v>
      </c>
      <c r="K495" s="250">
        <f t="shared" si="7"/>
        <v>1460724.27</v>
      </c>
      <c r="L495" s="259"/>
    </row>
    <row r="496" spans="2:12" x14ac:dyDescent="0.25">
      <c r="B496" s="46">
        <f>SUBTOTAL(103,$C$10:C496)</f>
        <v>487</v>
      </c>
      <c r="C496" s="24" t="s">
        <v>1083</v>
      </c>
      <c r="D496" s="24" t="s">
        <v>608</v>
      </c>
      <c r="E496" s="231" t="s">
        <v>1466</v>
      </c>
      <c r="F496" s="227" t="s">
        <v>675</v>
      </c>
      <c r="G496" s="203" t="s">
        <v>676</v>
      </c>
      <c r="H496" s="239">
        <v>45051</v>
      </c>
      <c r="I496" s="249">
        <v>0</v>
      </c>
      <c r="J496" s="101">
        <v>-3360</v>
      </c>
      <c r="K496" s="250">
        <f t="shared" si="7"/>
        <v>1457364.27</v>
      </c>
      <c r="L496" s="259"/>
    </row>
    <row r="497" spans="2:12" x14ac:dyDescent="0.25">
      <c r="B497" s="46">
        <f>SUBTOTAL(103,$C$10:C497)</f>
        <v>488</v>
      </c>
      <c r="C497" s="24" t="s">
        <v>667</v>
      </c>
      <c r="D497" s="24" t="s">
        <v>607</v>
      </c>
      <c r="E497" s="203" t="s">
        <v>1467</v>
      </c>
      <c r="F497" s="227" t="s">
        <v>700</v>
      </c>
      <c r="G497" s="208" t="s">
        <v>439</v>
      </c>
      <c r="H497" s="239">
        <v>45051</v>
      </c>
      <c r="I497" s="249">
        <v>0</v>
      </c>
      <c r="J497" s="101">
        <v>-10000</v>
      </c>
      <c r="K497" s="250">
        <f t="shared" si="7"/>
        <v>1447364.27</v>
      </c>
      <c r="L497" s="259"/>
    </row>
    <row r="498" spans="2:12" x14ac:dyDescent="0.25">
      <c r="B498" s="46">
        <f>SUBTOTAL(103,$C$10:C498)</f>
        <v>489</v>
      </c>
      <c r="C498" s="24" t="s">
        <v>1084</v>
      </c>
      <c r="D498" s="24" t="s">
        <v>608</v>
      </c>
      <c r="E498" s="231" t="s">
        <v>1466</v>
      </c>
      <c r="F498" s="227" t="s">
        <v>675</v>
      </c>
      <c r="G498" s="203" t="s">
        <v>676</v>
      </c>
      <c r="H498" s="239">
        <v>45051</v>
      </c>
      <c r="I498" s="249">
        <v>0</v>
      </c>
      <c r="J498" s="101">
        <v>-8431</v>
      </c>
      <c r="K498" s="250">
        <f t="shared" si="7"/>
        <v>1438933.27</v>
      </c>
      <c r="L498" s="259"/>
    </row>
    <row r="499" spans="2:12" x14ac:dyDescent="0.25">
      <c r="B499" s="46">
        <f>SUBTOTAL(103,$C$10:C499)</f>
        <v>490</v>
      </c>
      <c r="C499" s="24" t="s">
        <v>24</v>
      </c>
      <c r="D499" s="24" t="s">
        <v>1013</v>
      </c>
      <c r="E499" s="231" t="s">
        <v>1475</v>
      </c>
      <c r="F499" s="227" t="s">
        <v>24</v>
      </c>
      <c r="G499" s="203" t="s">
        <v>24</v>
      </c>
      <c r="H499" s="239">
        <v>45051</v>
      </c>
      <c r="I499" s="249">
        <v>0</v>
      </c>
      <c r="J499" s="101">
        <v>-6000</v>
      </c>
      <c r="K499" s="250">
        <f t="shared" si="7"/>
        <v>1432933.27</v>
      </c>
      <c r="L499" s="259"/>
    </row>
    <row r="500" spans="2:12" x14ac:dyDescent="0.25">
      <c r="B500" s="46">
        <f>SUBTOTAL(103,$C$10:C500)</f>
        <v>491</v>
      </c>
      <c r="C500" s="24" t="s">
        <v>24</v>
      </c>
      <c r="D500" s="24" t="s">
        <v>24</v>
      </c>
      <c r="E500" s="231" t="s">
        <v>1475</v>
      </c>
      <c r="F500" s="227" t="s">
        <v>24</v>
      </c>
      <c r="G500" s="203" t="s">
        <v>24</v>
      </c>
      <c r="H500" s="239">
        <v>45057</v>
      </c>
      <c r="I500" s="249">
        <v>0</v>
      </c>
      <c r="J500" s="101">
        <v>-100000</v>
      </c>
      <c r="K500" s="250">
        <f t="shared" si="7"/>
        <v>1332933.27</v>
      </c>
      <c r="L500" s="259"/>
    </row>
    <row r="501" spans="2:12" x14ac:dyDescent="0.25">
      <c r="B501" s="46">
        <f>SUBTOTAL(103,$C$10:C501)</f>
        <v>492</v>
      </c>
      <c r="C501" s="24" t="s">
        <v>596</v>
      </c>
      <c r="D501" s="24" t="s">
        <v>607</v>
      </c>
      <c r="E501" s="203" t="s">
        <v>1467</v>
      </c>
      <c r="F501" s="227" t="s">
        <v>581</v>
      </c>
      <c r="G501" s="208" t="s">
        <v>434</v>
      </c>
      <c r="H501" s="239">
        <v>45058</v>
      </c>
      <c r="I501" s="249">
        <v>0</v>
      </c>
      <c r="J501" s="101">
        <v>-21780</v>
      </c>
      <c r="K501" s="250">
        <f t="shared" si="7"/>
        <v>1311153.27</v>
      </c>
      <c r="L501" s="259"/>
    </row>
    <row r="502" spans="2:12" x14ac:dyDescent="0.25">
      <c r="B502" s="46">
        <f>SUBTOTAL(103,$C$10:C502)</f>
        <v>493</v>
      </c>
      <c r="C502" s="24" t="s">
        <v>812</v>
      </c>
      <c r="D502" s="24" t="s">
        <v>1088</v>
      </c>
      <c r="E502" s="203" t="s">
        <v>1466</v>
      </c>
      <c r="F502" s="227" t="s">
        <v>700</v>
      </c>
      <c r="G502" s="208" t="s">
        <v>439</v>
      </c>
      <c r="H502" s="239">
        <v>45058</v>
      </c>
      <c r="I502" s="249">
        <v>0</v>
      </c>
      <c r="J502" s="101">
        <v>-6000</v>
      </c>
      <c r="K502" s="250">
        <f t="shared" si="7"/>
        <v>1305153.27</v>
      </c>
      <c r="L502" s="259"/>
    </row>
    <row r="503" spans="2:12" x14ac:dyDescent="0.25">
      <c r="B503" s="46">
        <f>SUBTOTAL(103,$C$10:C503)</f>
        <v>494</v>
      </c>
      <c r="C503" s="24" t="s">
        <v>1080</v>
      </c>
      <c r="D503" s="24" t="s">
        <v>608</v>
      </c>
      <c r="E503" s="231" t="s">
        <v>1466</v>
      </c>
      <c r="F503" s="227" t="s">
        <v>675</v>
      </c>
      <c r="G503" s="203" t="s">
        <v>676</v>
      </c>
      <c r="H503" s="239">
        <v>45058</v>
      </c>
      <c r="I503" s="249">
        <v>0</v>
      </c>
      <c r="J503" s="101">
        <v>-2331</v>
      </c>
      <c r="K503" s="250">
        <f t="shared" si="7"/>
        <v>1302822.27</v>
      </c>
      <c r="L503" s="259"/>
    </row>
    <row r="504" spans="2:12" x14ac:dyDescent="0.25">
      <c r="B504" s="46">
        <f>SUBTOTAL(103,$C$10:C504)</f>
        <v>495</v>
      </c>
      <c r="C504" s="24" t="s">
        <v>597</v>
      </c>
      <c r="D504" s="24" t="s">
        <v>607</v>
      </c>
      <c r="E504" s="203" t="s">
        <v>1467</v>
      </c>
      <c r="F504" s="227" t="s">
        <v>581</v>
      </c>
      <c r="G504" s="208" t="s">
        <v>434</v>
      </c>
      <c r="H504" s="239">
        <v>45058</v>
      </c>
      <c r="I504" s="249">
        <v>0</v>
      </c>
      <c r="J504" s="101">
        <v>-15964</v>
      </c>
      <c r="K504" s="250">
        <f t="shared" si="7"/>
        <v>1286858.27</v>
      </c>
      <c r="L504" s="259"/>
    </row>
    <row r="505" spans="2:12" x14ac:dyDescent="0.25">
      <c r="B505" s="46">
        <f>SUBTOTAL(103,$C$10:C505)</f>
        <v>496</v>
      </c>
      <c r="C505" s="24" t="s">
        <v>598</v>
      </c>
      <c r="D505" s="24" t="s">
        <v>607</v>
      </c>
      <c r="E505" s="203" t="s">
        <v>1467</v>
      </c>
      <c r="F505" s="227" t="s">
        <v>581</v>
      </c>
      <c r="G505" s="208" t="s">
        <v>434</v>
      </c>
      <c r="H505" s="239">
        <v>45058</v>
      </c>
      <c r="I505" s="249">
        <v>0</v>
      </c>
      <c r="J505" s="101">
        <v>-19756.02</v>
      </c>
      <c r="K505" s="250">
        <f t="shared" si="7"/>
        <v>1267102.25</v>
      </c>
      <c r="L505" s="259"/>
    </row>
    <row r="506" spans="2:12" x14ac:dyDescent="0.25">
      <c r="B506" s="46">
        <f>SUBTOTAL(103,$C$10:C506)</f>
        <v>497</v>
      </c>
      <c r="C506" s="24" t="s">
        <v>793</v>
      </c>
      <c r="D506" s="24" t="s">
        <v>608</v>
      </c>
      <c r="E506" s="231" t="s">
        <v>1466</v>
      </c>
      <c r="F506" s="227" t="s">
        <v>675</v>
      </c>
      <c r="G506" s="203" t="s">
        <v>676</v>
      </c>
      <c r="H506" s="239">
        <v>45058</v>
      </c>
      <c r="I506" s="249">
        <v>0</v>
      </c>
      <c r="J506" s="101">
        <v>-17760</v>
      </c>
      <c r="K506" s="250">
        <f t="shared" si="7"/>
        <v>1249342.25</v>
      </c>
      <c r="L506" s="259"/>
    </row>
    <row r="507" spans="2:12" x14ac:dyDescent="0.25">
      <c r="B507" s="46">
        <f>SUBTOTAL(103,$C$10:C507)</f>
        <v>498</v>
      </c>
      <c r="C507" s="24" t="s">
        <v>601</v>
      </c>
      <c r="D507" s="24" t="s">
        <v>608</v>
      </c>
      <c r="E507" s="231" t="s">
        <v>1466</v>
      </c>
      <c r="F507" s="227" t="s">
        <v>675</v>
      </c>
      <c r="G507" s="203" t="s">
        <v>676</v>
      </c>
      <c r="H507" s="239">
        <v>45058</v>
      </c>
      <c r="I507" s="249">
        <v>0</v>
      </c>
      <c r="J507" s="101">
        <v>-2331</v>
      </c>
      <c r="K507" s="250">
        <f t="shared" si="7"/>
        <v>1247011.25</v>
      </c>
      <c r="L507" s="259"/>
    </row>
    <row r="508" spans="2:12" x14ac:dyDescent="0.25">
      <c r="B508" s="46">
        <f>SUBTOTAL(103,$C$10:C508)</f>
        <v>499</v>
      </c>
      <c r="C508" s="24" t="s">
        <v>803</v>
      </c>
      <c r="D508" s="24" t="s">
        <v>776</v>
      </c>
      <c r="E508" s="203" t="s">
        <v>1469</v>
      </c>
      <c r="F508" s="227" t="s">
        <v>581</v>
      </c>
      <c r="G508" s="208" t="s">
        <v>434</v>
      </c>
      <c r="H508" s="239">
        <v>45058</v>
      </c>
      <c r="I508" s="249">
        <v>0</v>
      </c>
      <c r="J508" s="101">
        <v>-30000</v>
      </c>
      <c r="K508" s="250">
        <f t="shared" si="7"/>
        <v>1217011.25</v>
      </c>
      <c r="L508" s="259"/>
    </row>
    <row r="509" spans="2:12" x14ac:dyDescent="0.25">
      <c r="B509" s="46">
        <f>SUBTOTAL(103,$C$10:C509)</f>
        <v>500</v>
      </c>
      <c r="C509" s="24" t="s">
        <v>1083</v>
      </c>
      <c r="D509" s="24" t="s">
        <v>607</v>
      </c>
      <c r="E509" s="203" t="s">
        <v>1467</v>
      </c>
      <c r="F509" s="227" t="s">
        <v>582</v>
      </c>
      <c r="G509" s="203" t="s">
        <v>425</v>
      </c>
      <c r="H509" s="239">
        <v>45058</v>
      </c>
      <c r="I509" s="249">
        <v>0</v>
      </c>
      <c r="J509" s="101">
        <v>-3705</v>
      </c>
      <c r="K509" s="250">
        <f t="shared" si="7"/>
        <v>1213306.25</v>
      </c>
      <c r="L509" s="259"/>
    </row>
    <row r="510" spans="2:12" x14ac:dyDescent="0.25">
      <c r="B510" s="46">
        <f>SUBTOTAL(103,$C$10:C510)</f>
        <v>501</v>
      </c>
      <c r="C510" s="24" t="s">
        <v>1083</v>
      </c>
      <c r="D510" s="24" t="s">
        <v>608</v>
      </c>
      <c r="E510" s="231" t="s">
        <v>1466</v>
      </c>
      <c r="F510" s="227" t="s">
        <v>582</v>
      </c>
      <c r="G510" s="203" t="s">
        <v>425</v>
      </c>
      <c r="H510" s="239">
        <v>45058</v>
      </c>
      <c r="I510" s="249">
        <v>0</v>
      </c>
      <c r="J510" s="101">
        <v>-5760</v>
      </c>
      <c r="K510" s="250">
        <f t="shared" si="7"/>
        <v>1207546.25</v>
      </c>
      <c r="L510" s="259"/>
    </row>
    <row r="511" spans="2:12" x14ac:dyDescent="0.25">
      <c r="B511" s="46">
        <f>SUBTOTAL(103,$C$10:C511)</f>
        <v>502</v>
      </c>
      <c r="C511" s="24" t="s">
        <v>1083</v>
      </c>
      <c r="D511" s="24" t="s">
        <v>607</v>
      </c>
      <c r="E511" s="203" t="s">
        <v>1467</v>
      </c>
      <c r="F511" s="227" t="s">
        <v>675</v>
      </c>
      <c r="G511" s="203" t="s">
        <v>676</v>
      </c>
      <c r="H511" s="239">
        <v>45058</v>
      </c>
      <c r="I511" s="249">
        <v>0</v>
      </c>
      <c r="J511" s="101">
        <v>-2707.5</v>
      </c>
      <c r="K511" s="250">
        <f t="shared" si="7"/>
        <v>1204838.75</v>
      </c>
      <c r="L511" s="259"/>
    </row>
    <row r="512" spans="2:12" x14ac:dyDescent="0.25">
      <c r="B512" s="46">
        <f>SUBTOTAL(103,$C$10:C512)</f>
        <v>503</v>
      </c>
      <c r="C512" s="24" t="s">
        <v>1083</v>
      </c>
      <c r="D512" s="24" t="s">
        <v>607</v>
      </c>
      <c r="E512" s="203" t="s">
        <v>1467</v>
      </c>
      <c r="F512" s="227" t="s">
        <v>675</v>
      </c>
      <c r="G512" s="203" t="s">
        <v>676</v>
      </c>
      <c r="H512" s="239">
        <v>45058</v>
      </c>
      <c r="I512" s="249">
        <v>0</v>
      </c>
      <c r="J512" s="101">
        <v>-6650</v>
      </c>
      <c r="K512" s="250">
        <f t="shared" si="7"/>
        <v>1198188.75</v>
      </c>
      <c r="L512" s="259"/>
    </row>
    <row r="513" spans="2:12" x14ac:dyDescent="0.25">
      <c r="B513" s="46">
        <f>SUBTOTAL(103,$C$10:C513)</f>
        <v>504</v>
      </c>
      <c r="C513" s="24" t="s">
        <v>1083</v>
      </c>
      <c r="D513" s="24" t="s">
        <v>608</v>
      </c>
      <c r="E513" s="231" t="s">
        <v>1466</v>
      </c>
      <c r="F513" s="227" t="s">
        <v>675</v>
      </c>
      <c r="G513" s="203" t="s">
        <v>676</v>
      </c>
      <c r="H513" s="239">
        <v>45058</v>
      </c>
      <c r="I513" s="249">
        <v>0</v>
      </c>
      <c r="J513" s="101">
        <v>-8431</v>
      </c>
      <c r="K513" s="250">
        <f t="shared" si="7"/>
        <v>1189757.75</v>
      </c>
      <c r="L513" s="259"/>
    </row>
    <row r="514" spans="2:12" x14ac:dyDescent="0.25">
      <c r="B514" s="46">
        <f>SUBTOTAL(103,$C$10:C514)</f>
        <v>505</v>
      </c>
      <c r="C514" s="24" t="s">
        <v>996</v>
      </c>
      <c r="D514" s="24" t="s">
        <v>608</v>
      </c>
      <c r="E514" s="231" t="s">
        <v>1466</v>
      </c>
      <c r="F514" s="227" t="s">
        <v>675</v>
      </c>
      <c r="G514" s="203" t="s">
        <v>676</v>
      </c>
      <c r="H514" s="239">
        <v>45058</v>
      </c>
      <c r="I514" s="249">
        <v>0</v>
      </c>
      <c r="J514" s="101">
        <v>-8431</v>
      </c>
      <c r="K514" s="250">
        <f t="shared" si="7"/>
        <v>1181326.75</v>
      </c>
      <c r="L514" s="259"/>
    </row>
    <row r="515" spans="2:12" x14ac:dyDescent="0.25">
      <c r="B515" s="46">
        <f>SUBTOTAL(103,$C$10:C515)</f>
        <v>506</v>
      </c>
      <c r="C515" s="24" t="s">
        <v>839</v>
      </c>
      <c r="D515" s="226" t="s">
        <v>955</v>
      </c>
      <c r="E515" s="203" t="s">
        <v>1469</v>
      </c>
      <c r="F515" s="227" t="s">
        <v>24</v>
      </c>
      <c r="G515" s="203" t="s">
        <v>24</v>
      </c>
      <c r="H515" s="239">
        <v>45061</v>
      </c>
      <c r="I515" s="249">
        <v>0</v>
      </c>
      <c r="J515" s="101">
        <v>-26000</v>
      </c>
      <c r="K515" s="250">
        <f t="shared" si="7"/>
        <v>1155326.75</v>
      </c>
      <c r="L515" s="259"/>
    </row>
    <row r="516" spans="2:12" x14ac:dyDescent="0.25">
      <c r="B516" s="46">
        <f>SUBTOTAL(103,$C$10:C516)</f>
        <v>507</v>
      </c>
      <c r="C516" s="24" t="s">
        <v>743</v>
      </c>
      <c r="D516" s="24" t="s">
        <v>921</v>
      </c>
      <c r="E516" s="203" t="s">
        <v>1467</v>
      </c>
      <c r="F516" s="227"/>
      <c r="G516" s="223"/>
      <c r="H516" s="239">
        <v>45062</v>
      </c>
      <c r="I516" s="249">
        <v>0</v>
      </c>
      <c r="J516" s="101">
        <v>-57000</v>
      </c>
      <c r="K516" s="250">
        <f t="shared" si="7"/>
        <v>1098326.75</v>
      </c>
      <c r="L516" s="259"/>
    </row>
    <row r="517" spans="2:12" x14ac:dyDescent="0.25">
      <c r="B517" s="46">
        <f>SUBTOTAL(103,$C$10:C517)</f>
        <v>508</v>
      </c>
      <c r="C517" s="24" t="s">
        <v>653</v>
      </c>
      <c r="D517" s="24" t="s">
        <v>705</v>
      </c>
      <c r="E517" s="203" t="s">
        <v>6</v>
      </c>
      <c r="F517" s="227"/>
      <c r="G517" s="203"/>
      <c r="H517" s="239">
        <v>45062</v>
      </c>
      <c r="I517" s="249">
        <v>300000</v>
      </c>
      <c r="J517" s="101">
        <v>0</v>
      </c>
      <c r="K517" s="250">
        <f t="shared" si="7"/>
        <v>1398326.75</v>
      </c>
      <c r="L517" s="259"/>
    </row>
    <row r="518" spans="2:12" x14ac:dyDescent="0.25">
      <c r="B518" s="46">
        <f>SUBTOTAL(103,$C$10:C518)</f>
        <v>509</v>
      </c>
      <c r="C518" s="24" t="s">
        <v>653</v>
      </c>
      <c r="D518" s="24" t="s">
        <v>1014</v>
      </c>
      <c r="E518" s="203" t="s">
        <v>6</v>
      </c>
      <c r="F518" s="227"/>
      <c r="G518" s="203"/>
      <c r="H518" s="239">
        <v>45062</v>
      </c>
      <c r="I518" s="249">
        <v>300000</v>
      </c>
      <c r="J518" s="101">
        <v>0</v>
      </c>
      <c r="K518" s="250">
        <f t="shared" si="7"/>
        <v>1698326.75</v>
      </c>
      <c r="L518" s="259"/>
    </row>
    <row r="519" spans="2:12" x14ac:dyDescent="0.25">
      <c r="B519" s="46">
        <f>SUBTOTAL(103,$C$10:C519)</f>
        <v>510</v>
      </c>
      <c r="C519" s="24" t="s">
        <v>685</v>
      </c>
      <c r="D519" s="226" t="s">
        <v>955</v>
      </c>
      <c r="E519" s="203" t="s">
        <v>1469</v>
      </c>
      <c r="F519" s="227"/>
      <c r="G519" s="203"/>
      <c r="H519" s="239">
        <v>45063</v>
      </c>
      <c r="I519" s="249">
        <v>0</v>
      </c>
      <c r="J519" s="101">
        <v>-5000</v>
      </c>
      <c r="K519" s="250">
        <f t="shared" si="7"/>
        <v>1693326.75</v>
      </c>
      <c r="L519" s="259"/>
    </row>
    <row r="520" spans="2:12" x14ac:dyDescent="0.25">
      <c r="B520" s="46">
        <f>SUBTOTAL(103,$C$10:C520)</f>
        <v>511</v>
      </c>
      <c r="C520" s="24" t="s">
        <v>24</v>
      </c>
      <c r="D520" s="226" t="s">
        <v>957</v>
      </c>
      <c r="E520" s="231" t="s">
        <v>1475</v>
      </c>
      <c r="F520" s="227" t="s">
        <v>24</v>
      </c>
      <c r="G520" s="203" t="s">
        <v>24</v>
      </c>
      <c r="H520" s="239">
        <v>45064</v>
      </c>
      <c r="I520" s="249">
        <v>0</v>
      </c>
      <c r="J520" s="101">
        <v>-4000</v>
      </c>
      <c r="K520" s="250">
        <f t="shared" si="7"/>
        <v>1689326.75</v>
      </c>
      <c r="L520" s="259"/>
    </row>
    <row r="521" spans="2:12" x14ac:dyDescent="0.25">
      <c r="B521" s="46">
        <f>SUBTOTAL(103,$C$10:C521)</f>
        <v>512</v>
      </c>
      <c r="C521" s="24" t="s">
        <v>24</v>
      </c>
      <c r="D521" s="24" t="s">
        <v>973</v>
      </c>
      <c r="E521" s="203" t="s">
        <v>1470</v>
      </c>
      <c r="F521" s="227" t="s">
        <v>24</v>
      </c>
      <c r="G521" s="203" t="s">
        <v>24</v>
      </c>
      <c r="H521" s="239">
        <v>45064</v>
      </c>
      <c r="I521" s="249">
        <v>0</v>
      </c>
      <c r="J521" s="101">
        <v>-9600</v>
      </c>
      <c r="K521" s="250">
        <f t="shared" si="7"/>
        <v>1679726.75</v>
      </c>
      <c r="L521" s="259"/>
    </row>
    <row r="522" spans="2:12" x14ac:dyDescent="0.25">
      <c r="B522" s="46">
        <f>SUBTOTAL(103,$C$10:C522)</f>
        <v>513</v>
      </c>
      <c r="C522" s="24" t="s">
        <v>842</v>
      </c>
      <c r="D522" s="226" t="s">
        <v>958</v>
      </c>
      <c r="E522" s="203" t="s">
        <v>1467</v>
      </c>
      <c r="F522" s="227"/>
      <c r="G522" s="203"/>
      <c r="H522" s="239">
        <v>45065</v>
      </c>
      <c r="I522" s="249">
        <v>0</v>
      </c>
      <c r="J522" s="101">
        <v>-1600</v>
      </c>
      <c r="K522" s="250">
        <f t="shared" si="7"/>
        <v>1678126.75</v>
      </c>
      <c r="L522" s="259"/>
    </row>
    <row r="523" spans="2:12" x14ac:dyDescent="0.25">
      <c r="B523" s="46">
        <f>SUBTOTAL(103,$C$10:C523)</f>
        <v>514</v>
      </c>
      <c r="C523" s="24" t="s">
        <v>24</v>
      </c>
      <c r="D523" s="24" t="s">
        <v>974</v>
      </c>
      <c r="E523" s="231" t="s">
        <v>1475</v>
      </c>
      <c r="F523" s="227" t="s">
        <v>24</v>
      </c>
      <c r="G523" s="203" t="s">
        <v>24</v>
      </c>
      <c r="H523" s="239">
        <v>45065</v>
      </c>
      <c r="I523" s="249">
        <v>0</v>
      </c>
      <c r="J523" s="101">
        <v>-50000</v>
      </c>
      <c r="K523" s="250">
        <f t="shared" si="7"/>
        <v>1628126.75</v>
      </c>
      <c r="L523" s="259"/>
    </row>
    <row r="524" spans="2:12" x14ac:dyDescent="0.25">
      <c r="B524" s="46">
        <f>SUBTOTAL(103,$C$10:C524)</f>
        <v>515</v>
      </c>
      <c r="C524" s="154" t="s">
        <v>596</v>
      </c>
      <c r="D524" s="24" t="s">
        <v>607</v>
      </c>
      <c r="E524" s="203" t="s">
        <v>1467</v>
      </c>
      <c r="F524" s="227" t="s">
        <v>581</v>
      </c>
      <c r="G524" s="208" t="s">
        <v>434</v>
      </c>
      <c r="H524" s="239">
        <v>45065</v>
      </c>
      <c r="I524" s="249">
        <v>0</v>
      </c>
      <c r="J524" s="156">
        <v>-17183.02</v>
      </c>
      <c r="K524" s="250">
        <f t="shared" si="7"/>
        <v>1610943.73</v>
      </c>
      <c r="L524" s="260"/>
    </row>
    <row r="525" spans="2:12" x14ac:dyDescent="0.25">
      <c r="B525" s="46">
        <f>SUBTOTAL(103,$C$10:C525)</f>
        <v>516</v>
      </c>
      <c r="C525" s="154" t="s">
        <v>1090</v>
      </c>
      <c r="D525" s="24" t="s">
        <v>607</v>
      </c>
      <c r="E525" s="203" t="s">
        <v>1467</v>
      </c>
      <c r="F525" s="227" t="s">
        <v>700</v>
      </c>
      <c r="G525" s="208" t="s">
        <v>439</v>
      </c>
      <c r="H525" s="239">
        <v>45065</v>
      </c>
      <c r="I525" s="249">
        <v>0</v>
      </c>
      <c r="J525" s="156">
        <v>-29000</v>
      </c>
      <c r="K525" s="250">
        <f t="shared" ref="K525:K588" si="8">I525+K524+J525</f>
        <v>1581943.73</v>
      </c>
      <c r="L525" s="260"/>
    </row>
    <row r="526" spans="2:12" x14ac:dyDescent="0.25">
      <c r="B526" s="46">
        <f>SUBTOTAL(103,$C$10:C526)</f>
        <v>517</v>
      </c>
      <c r="C526" s="154" t="s">
        <v>1080</v>
      </c>
      <c r="D526" s="24" t="s">
        <v>608</v>
      </c>
      <c r="E526" s="231" t="s">
        <v>1466</v>
      </c>
      <c r="F526" s="227" t="s">
        <v>675</v>
      </c>
      <c r="G526" s="203" t="s">
        <v>676</v>
      </c>
      <c r="H526" s="239">
        <v>45065</v>
      </c>
      <c r="I526" s="249">
        <v>0</v>
      </c>
      <c r="J526" s="156">
        <v>-3831</v>
      </c>
      <c r="K526" s="250">
        <f t="shared" si="8"/>
        <v>1578112.73</v>
      </c>
      <c r="L526" s="260"/>
    </row>
    <row r="527" spans="2:12" x14ac:dyDescent="0.25">
      <c r="B527" s="46">
        <f>SUBTOTAL(103,$C$10:C527)</f>
        <v>518</v>
      </c>
      <c r="C527" s="154" t="s">
        <v>1091</v>
      </c>
      <c r="D527" s="24" t="s">
        <v>1092</v>
      </c>
      <c r="E527" s="203" t="s">
        <v>1469</v>
      </c>
      <c r="F527" s="227" t="s">
        <v>581</v>
      </c>
      <c r="G527" s="208" t="s">
        <v>434</v>
      </c>
      <c r="H527" s="239">
        <v>45065</v>
      </c>
      <c r="I527" s="249">
        <v>0</v>
      </c>
      <c r="J527" s="156">
        <v>-24500</v>
      </c>
      <c r="K527" s="250">
        <f t="shared" si="8"/>
        <v>1553612.73</v>
      </c>
      <c r="L527" s="260"/>
    </row>
    <row r="528" spans="2:12" x14ac:dyDescent="0.25">
      <c r="B528" s="46">
        <f>SUBTOTAL(103,$C$10:C528)</f>
        <v>519</v>
      </c>
      <c r="C528" s="24" t="s">
        <v>598</v>
      </c>
      <c r="D528" s="24" t="s">
        <v>607</v>
      </c>
      <c r="E528" s="203" t="s">
        <v>1467</v>
      </c>
      <c r="F528" s="227" t="s">
        <v>581</v>
      </c>
      <c r="G528" s="208" t="s">
        <v>434</v>
      </c>
      <c r="H528" s="239">
        <v>45065</v>
      </c>
      <c r="I528" s="249">
        <v>0</v>
      </c>
      <c r="J528" s="156">
        <v>-17403.330000000002</v>
      </c>
      <c r="K528" s="250">
        <f t="shared" si="8"/>
        <v>1536209.4</v>
      </c>
      <c r="L528" s="260"/>
    </row>
    <row r="529" spans="2:12" x14ac:dyDescent="0.25">
      <c r="B529" s="46">
        <f>SUBTOTAL(103,$C$10:C529)</f>
        <v>520</v>
      </c>
      <c r="C529" s="154" t="s">
        <v>793</v>
      </c>
      <c r="D529" s="24" t="s">
        <v>608</v>
      </c>
      <c r="E529" s="231" t="s">
        <v>1466</v>
      </c>
      <c r="F529" s="227" t="s">
        <v>675</v>
      </c>
      <c r="G529" s="203" t="s">
        <v>676</v>
      </c>
      <c r="H529" s="239">
        <v>45065</v>
      </c>
      <c r="I529" s="249">
        <v>0</v>
      </c>
      <c r="J529" s="156">
        <v>-5760</v>
      </c>
      <c r="K529" s="250">
        <f t="shared" si="8"/>
        <v>1530449.4</v>
      </c>
      <c r="L529" s="260"/>
    </row>
    <row r="530" spans="2:12" x14ac:dyDescent="0.25">
      <c r="B530" s="46">
        <f>SUBTOTAL(103,$C$10:C530)</f>
        <v>521</v>
      </c>
      <c r="C530" s="154" t="s">
        <v>1093</v>
      </c>
      <c r="D530" s="24" t="s">
        <v>1094</v>
      </c>
      <c r="E530" s="203" t="s">
        <v>1467</v>
      </c>
      <c r="F530" s="227" t="s">
        <v>1072</v>
      </c>
      <c r="G530" s="203" t="s">
        <v>455</v>
      </c>
      <c r="H530" s="239">
        <v>45065</v>
      </c>
      <c r="I530" s="249">
        <v>0</v>
      </c>
      <c r="J530" s="156">
        <v>-11056.68</v>
      </c>
      <c r="K530" s="250">
        <f t="shared" si="8"/>
        <v>1519392.72</v>
      </c>
      <c r="L530" s="260"/>
    </row>
    <row r="531" spans="2:12" x14ac:dyDescent="0.25">
      <c r="B531" s="46">
        <f>SUBTOTAL(103,$C$10:C531)</f>
        <v>522</v>
      </c>
      <c r="C531" s="154" t="s">
        <v>794</v>
      </c>
      <c r="D531" s="24" t="s">
        <v>1095</v>
      </c>
      <c r="E531" s="203" t="s">
        <v>1469</v>
      </c>
      <c r="F531" s="227" t="s">
        <v>1050</v>
      </c>
      <c r="G531" s="203" t="s">
        <v>442</v>
      </c>
      <c r="H531" s="239">
        <v>45065</v>
      </c>
      <c r="I531" s="249">
        <v>0</v>
      </c>
      <c r="J531" s="156">
        <v>-54000</v>
      </c>
      <c r="K531" s="250">
        <f t="shared" si="8"/>
        <v>1465392.72</v>
      </c>
      <c r="L531" s="260"/>
    </row>
    <row r="532" spans="2:12" x14ac:dyDescent="0.25">
      <c r="B532" s="46">
        <f>SUBTOTAL(103,$C$10:C532)</f>
        <v>523</v>
      </c>
      <c r="C532" s="154" t="s">
        <v>601</v>
      </c>
      <c r="D532" s="24" t="s">
        <v>608</v>
      </c>
      <c r="E532" s="231" t="s">
        <v>1466</v>
      </c>
      <c r="F532" s="227" t="s">
        <v>675</v>
      </c>
      <c r="G532" s="203" t="s">
        <v>676</v>
      </c>
      <c r="H532" s="239">
        <v>45065</v>
      </c>
      <c r="I532" s="249">
        <v>0</v>
      </c>
      <c r="J532" s="156">
        <v>-2331</v>
      </c>
      <c r="K532" s="250">
        <f t="shared" si="8"/>
        <v>1463061.72</v>
      </c>
      <c r="L532" s="260"/>
    </row>
    <row r="533" spans="2:12" x14ac:dyDescent="0.25">
      <c r="B533" s="46">
        <f>SUBTOTAL(103,$C$10:C533)</f>
        <v>524</v>
      </c>
      <c r="C533" s="154" t="s">
        <v>803</v>
      </c>
      <c r="D533" s="24" t="s">
        <v>776</v>
      </c>
      <c r="E533" s="203" t="s">
        <v>1469</v>
      </c>
      <c r="F533" s="227" t="s">
        <v>581</v>
      </c>
      <c r="G533" s="208" t="s">
        <v>434</v>
      </c>
      <c r="H533" s="239">
        <v>45065</v>
      </c>
      <c r="I533" s="249">
        <v>0</v>
      </c>
      <c r="J533" s="156">
        <v>-15000</v>
      </c>
      <c r="K533" s="250">
        <f t="shared" si="8"/>
        <v>1448061.72</v>
      </c>
      <c r="L533" s="260"/>
    </row>
    <row r="534" spans="2:12" x14ac:dyDescent="0.25">
      <c r="B534" s="46">
        <f>SUBTOTAL(103,$C$10:C534)</f>
        <v>525</v>
      </c>
      <c r="C534" s="154" t="s">
        <v>803</v>
      </c>
      <c r="D534" s="24" t="s">
        <v>776</v>
      </c>
      <c r="E534" s="203" t="s">
        <v>1469</v>
      </c>
      <c r="F534" s="227" t="s">
        <v>581</v>
      </c>
      <c r="G534" s="208" t="s">
        <v>434</v>
      </c>
      <c r="H534" s="239">
        <v>45065</v>
      </c>
      <c r="I534" s="249">
        <v>0</v>
      </c>
      <c r="J534" s="156">
        <v>-23870.400000000001</v>
      </c>
      <c r="K534" s="250">
        <f t="shared" si="8"/>
        <v>1424191.32</v>
      </c>
      <c r="L534" s="260"/>
    </row>
    <row r="535" spans="2:12" x14ac:dyDescent="0.25">
      <c r="B535" s="46">
        <f>SUBTOTAL(103,$C$10:C535)</f>
        <v>526</v>
      </c>
      <c r="C535" s="154" t="s">
        <v>692</v>
      </c>
      <c r="D535" s="24" t="s">
        <v>1121</v>
      </c>
      <c r="E535" s="203" t="s">
        <v>1466</v>
      </c>
      <c r="F535" s="227" t="s">
        <v>581</v>
      </c>
      <c r="G535" s="208" t="s">
        <v>434</v>
      </c>
      <c r="H535" s="239">
        <v>45065</v>
      </c>
      <c r="I535" s="249">
        <v>0</v>
      </c>
      <c r="J535" s="156">
        <v>-3920</v>
      </c>
      <c r="K535" s="250">
        <f t="shared" si="8"/>
        <v>1420271.32</v>
      </c>
      <c r="L535" s="260"/>
    </row>
    <row r="536" spans="2:12" x14ac:dyDescent="0.25">
      <c r="B536" s="46">
        <f>SUBTOTAL(103,$C$10:C536)</f>
        <v>527</v>
      </c>
      <c r="C536" s="154" t="s">
        <v>1083</v>
      </c>
      <c r="D536" s="24" t="s">
        <v>607</v>
      </c>
      <c r="E536" s="203" t="s">
        <v>1467</v>
      </c>
      <c r="F536" s="227" t="s">
        <v>582</v>
      </c>
      <c r="G536" s="203" t="s">
        <v>425</v>
      </c>
      <c r="H536" s="239">
        <v>45065</v>
      </c>
      <c r="I536" s="249">
        <v>0</v>
      </c>
      <c r="J536" s="156">
        <v>-3705</v>
      </c>
      <c r="K536" s="250">
        <f t="shared" si="8"/>
        <v>1416566.32</v>
      </c>
      <c r="L536" s="260"/>
    </row>
    <row r="537" spans="2:12" x14ac:dyDescent="0.25">
      <c r="B537" s="46">
        <f>SUBTOTAL(103,$C$10:C537)</f>
        <v>528</v>
      </c>
      <c r="C537" s="154" t="s">
        <v>1083</v>
      </c>
      <c r="D537" s="24" t="s">
        <v>608</v>
      </c>
      <c r="E537" s="231" t="s">
        <v>1466</v>
      </c>
      <c r="F537" s="227" t="s">
        <v>582</v>
      </c>
      <c r="G537" s="203" t="s">
        <v>425</v>
      </c>
      <c r="H537" s="239">
        <v>45065</v>
      </c>
      <c r="I537" s="249">
        <v>0</v>
      </c>
      <c r="J537" s="156">
        <v>-5760</v>
      </c>
      <c r="K537" s="250">
        <f t="shared" si="8"/>
        <v>1410806.32</v>
      </c>
      <c r="L537" s="260"/>
    </row>
    <row r="538" spans="2:12" x14ac:dyDescent="0.25">
      <c r="B538" s="46">
        <f>SUBTOTAL(103,$C$10:C538)</f>
        <v>529</v>
      </c>
      <c r="C538" s="154" t="s">
        <v>1083</v>
      </c>
      <c r="D538" s="24" t="s">
        <v>607</v>
      </c>
      <c r="E538" s="203" t="s">
        <v>1467</v>
      </c>
      <c r="F538" s="227" t="s">
        <v>675</v>
      </c>
      <c r="G538" s="203" t="s">
        <v>676</v>
      </c>
      <c r="H538" s="239">
        <v>45065</v>
      </c>
      <c r="I538" s="249">
        <v>0</v>
      </c>
      <c r="J538" s="156">
        <v>-2707.5</v>
      </c>
      <c r="K538" s="250">
        <f t="shared" si="8"/>
        <v>1408098.82</v>
      </c>
      <c r="L538" s="260"/>
    </row>
    <row r="539" spans="2:12" x14ac:dyDescent="0.25">
      <c r="B539" s="46">
        <f>SUBTOTAL(103,$C$10:C539)</f>
        <v>530</v>
      </c>
      <c r="C539" s="154" t="s">
        <v>1083</v>
      </c>
      <c r="D539" s="24" t="s">
        <v>607</v>
      </c>
      <c r="E539" s="203" t="s">
        <v>1467</v>
      </c>
      <c r="F539" s="227" t="s">
        <v>675</v>
      </c>
      <c r="G539" s="203" t="s">
        <v>676</v>
      </c>
      <c r="H539" s="239">
        <v>45065</v>
      </c>
      <c r="I539" s="249">
        <v>0</v>
      </c>
      <c r="J539" s="156">
        <v>-5557.17</v>
      </c>
      <c r="K539" s="250">
        <f t="shared" si="8"/>
        <v>1402541.6500000001</v>
      </c>
      <c r="L539" s="260"/>
    </row>
    <row r="540" spans="2:12" x14ac:dyDescent="0.25">
      <c r="B540" s="46">
        <f>SUBTOTAL(103,$C$10:C540)</f>
        <v>531</v>
      </c>
      <c r="C540" s="154" t="s">
        <v>1083</v>
      </c>
      <c r="D540" s="24" t="s">
        <v>608</v>
      </c>
      <c r="E540" s="231" t="s">
        <v>1466</v>
      </c>
      <c r="F540" s="227" t="s">
        <v>675</v>
      </c>
      <c r="G540" s="203" t="s">
        <v>676</v>
      </c>
      <c r="H540" s="239">
        <v>45065</v>
      </c>
      <c r="I540" s="249">
        <v>0</v>
      </c>
      <c r="J540" s="156">
        <v>-3560</v>
      </c>
      <c r="K540" s="250">
        <f t="shared" si="8"/>
        <v>1398981.6500000001</v>
      </c>
      <c r="L540" s="260"/>
    </row>
    <row r="541" spans="2:12" x14ac:dyDescent="0.25">
      <c r="B541" s="46">
        <f>SUBTOTAL(103,$C$10:C541)</f>
        <v>532</v>
      </c>
      <c r="C541" s="154" t="s">
        <v>604</v>
      </c>
      <c r="D541" s="24" t="s">
        <v>607</v>
      </c>
      <c r="E541" s="203" t="s">
        <v>1467</v>
      </c>
      <c r="F541" s="227" t="s">
        <v>700</v>
      </c>
      <c r="G541" s="208" t="s">
        <v>439</v>
      </c>
      <c r="H541" s="239">
        <v>45065</v>
      </c>
      <c r="I541" s="249">
        <v>0</v>
      </c>
      <c r="J541" s="156">
        <v>-9725.06</v>
      </c>
      <c r="K541" s="250">
        <f t="shared" si="8"/>
        <v>1389256.59</v>
      </c>
      <c r="L541" s="260"/>
    </row>
    <row r="542" spans="2:12" x14ac:dyDescent="0.25">
      <c r="B542" s="46">
        <f>SUBTOTAL(103,$C$10:C542)</f>
        <v>533</v>
      </c>
      <c r="C542" s="154" t="s">
        <v>996</v>
      </c>
      <c r="D542" s="24" t="s">
        <v>608</v>
      </c>
      <c r="E542" s="231" t="s">
        <v>1466</v>
      </c>
      <c r="F542" s="227" t="s">
        <v>675</v>
      </c>
      <c r="G542" s="203" t="s">
        <v>676</v>
      </c>
      <c r="H542" s="239">
        <v>45065</v>
      </c>
      <c r="I542" s="249">
        <v>0</v>
      </c>
      <c r="J542" s="156">
        <v>-2331</v>
      </c>
      <c r="K542" s="250">
        <f t="shared" si="8"/>
        <v>1386925.59</v>
      </c>
      <c r="L542" s="260"/>
    </row>
    <row r="543" spans="2:12" x14ac:dyDescent="0.25">
      <c r="B543" s="46">
        <f>SUBTOTAL(103,$C$10:C543)</f>
        <v>534</v>
      </c>
      <c r="C543" s="24" t="s">
        <v>598</v>
      </c>
      <c r="D543" s="24" t="s">
        <v>1004</v>
      </c>
      <c r="E543" s="203" t="s">
        <v>1470</v>
      </c>
      <c r="F543" s="227" t="s">
        <v>644</v>
      </c>
      <c r="G543" s="208" t="s">
        <v>428</v>
      </c>
      <c r="H543" s="239">
        <v>45065</v>
      </c>
      <c r="I543" s="249">
        <v>0</v>
      </c>
      <c r="J543" s="101">
        <v>-4500</v>
      </c>
      <c r="K543" s="250">
        <f t="shared" si="8"/>
        <v>1382425.59</v>
      </c>
      <c r="L543" s="259"/>
    </row>
    <row r="544" spans="2:12" x14ac:dyDescent="0.25">
      <c r="B544" s="46">
        <f>SUBTOTAL(103,$C$10:C544)</f>
        <v>535</v>
      </c>
      <c r="C544" s="24" t="s">
        <v>842</v>
      </c>
      <c r="D544" s="24" t="s">
        <v>1015</v>
      </c>
      <c r="E544" s="203" t="s">
        <v>1467</v>
      </c>
      <c r="F544" s="227"/>
      <c r="G544" s="203"/>
      <c r="H544" s="239">
        <v>45065</v>
      </c>
      <c r="I544" s="249">
        <v>0</v>
      </c>
      <c r="J544" s="101">
        <v>-7400</v>
      </c>
      <c r="K544" s="250">
        <f t="shared" si="8"/>
        <v>1375025.59</v>
      </c>
      <c r="L544" s="259"/>
    </row>
    <row r="545" spans="2:12" x14ac:dyDescent="0.25">
      <c r="B545" s="46">
        <f>SUBTOTAL(103,$C$10:C545)</f>
        <v>536</v>
      </c>
      <c r="C545" s="154" t="s">
        <v>692</v>
      </c>
      <c r="D545" s="24" t="s">
        <v>1017</v>
      </c>
      <c r="E545" s="203" t="s">
        <v>1470</v>
      </c>
      <c r="F545" s="227" t="s">
        <v>581</v>
      </c>
      <c r="G545" s="208" t="s">
        <v>434</v>
      </c>
      <c r="H545" s="239">
        <v>45068</v>
      </c>
      <c r="I545" s="249">
        <v>0</v>
      </c>
      <c r="J545" s="101">
        <v>-1500</v>
      </c>
      <c r="K545" s="250">
        <f t="shared" si="8"/>
        <v>1373525.59</v>
      </c>
      <c r="L545" s="259"/>
    </row>
    <row r="546" spans="2:12" x14ac:dyDescent="0.25">
      <c r="B546" s="46">
        <f>SUBTOTAL(103,$C$10:C546)</f>
        <v>537</v>
      </c>
      <c r="C546" s="154" t="s">
        <v>831</v>
      </c>
      <c r="D546" s="24" t="s">
        <v>923</v>
      </c>
      <c r="E546" s="203" t="s">
        <v>1470</v>
      </c>
      <c r="F546" s="227"/>
      <c r="G546" s="203"/>
      <c r="H546" s="240">
        <v>45070</v>
      </c>
      <c r="I546" s="249">
        <v>0</v>
      </c>
      <c r="J546" s="156">
        <v>-15000</v>
      </c>
      <c r="K546" s="250">
        <f t="shared" si="8"/>
        <v>1358525.59</v>
      </c>
      <c r="L546" s="259"/>
    </row>
    <row r="547" spans="2:12" x14ac:dyDescent="0.25">
      <c r="B547" s="46">
        <f>SUBTOTAL(103,$C$10:C547)</f>
        <v>538</v>
      </c>
      <c r="C547" s="24" t="s">
        <v>729</v>
      </c>
      <c r="D547" s="24" t="s">
        <v>1016</v>
      </c>
      <c r="E547" s="203" t="s">
        <v>1470</v>
      </c>
      <c r="F547" s="227" t="s">
        <v>1071</v>
      </c>
      <c r="G547" s="203" t="s">
        <v>1039</v>
      </c>
      <c r="H547" s="239">
        <v>45070</v>
      </c>
      <c r="I547" s="249">
        <v>0</v>
      </c>
      <c r="J547" s="156">
        <v>-8620</v>
      </c>
      <c r="K547" s="250">
        <f t="shared" si="8"/>
        <v>1349905.59</v>
      </c>
      <c r="L547" s="259"/>
    </row>
    <row r="548" spans="2:12" x14ac:dyDescent="0.25">
      <c r="B548" s="46">
        <f>SUBTOTAL(103,$C$10:C548)</f>
        <v>539</v>
      </c>
      <c r="C548" s="24" t="s">
        <v>596</v>
      </c>
      <c r="D548" s="24" t="s">
        <v>607</v>
      </c>
      <c r="E548" s="203" t="s">
        <v>1467</v>
      </c>
      <c r="F548" s="227" t="s">
        <v>581</v>
      </c>
      <c r="G548" s="208" t="s">
        <v>434</v>
      </c>
      <c r="H548" s="239">
        <v>45072</v>
      </c>
      <c r="I548" s="249">
        <v>0</v>
      </c>
      <c r="J548" s="101">
        <v>-17183.02</v>
      </c>
      <c r="K548" s="250">
        <f t="shared" si="8"/>
        <v>1332722.57</v>
      </c>
      <c r="L548" s="259"/>
    </row>
    <row r="549" spans="2:12" x14ac:dyDescent="0.25">
      <c r="B549" s="46">
        <f>SUBTOTAL(103,$C$10:C549)</f>
        <v>540</v>
      </c>
      <c r="C549" s="24" t="s">
        <v>1090</v>
      </c>
      <c r="D549" s="24" t="s">
        <v>607</v>
      </c>
      <c r="E549" s="203" t="s">
        <v>1467</v>
      </c>
      <c r="F549" s="227" t="s">
        <v>700</v>
      </c>
      <c r="G549" s="208" t="s">
        <v>439</v>
      </c>
      <c r="H549" s="239">
        <v>45072</v>
      </c>
      <c r="I549" s="249">
        <v>0</v>
      </c>
      <c r="J549" s="101">
        <v>-49300</v>
      </c>
      <c r="K549" s="250">
        <f t="shared" si="8"/>
        <v>1283422.57</v>
      </c>
      <c r="L549" s="259"/>
    </row>
    <row r="550" spans="2:12" x14ac:dyDescent="0.25">
      <c r="B550" s="46">
        <f>SUBTOTAL(103,$C$10:C550)</f>
        <v>541</v>
      </c>
      <c r="C550" s="24" t="s">
        <v>1080</v>
      </c>
      <c r="D550" s="24" t="s">
        <v>608</v>
      </c>
      <c r="E550" s="231" t="s">
        <v>1466</v>
      </c>
      <c r="F550" s="227" t="s">
        <v>675</v>
      </c>
      <c r="G550" s="203" t="s">
        <v>676</v>
      </c>
      <c r="H550" s="239">
        <v>45072</v>
      </c>
      <c r="I550" s="249">
        <v>0</v>
      </c>
      <c r="J550" s="101">
        <v>-3831</v>
      </c>
      <c r="K550" s="250">
        <f t="shared" si="8"/>
        <v>1279591.57</v>
      </c>
      <c r="L550" s="259"/>
    </row>
    <row r="551" spans="2:12" x14ac:dyDescent="0.25">
      <c r="B551" s="46">
        <f>SUBTOTAL(103,$C$10:C551)</f>
        <v>542</v>
      </c>
      <c r="C551" s="24" t="s">
        <v>597</v>
      </c>
      <c r="D551" s="24" t="s">
        <v>607</v>
      </c>
      <c r="E551" s="203" t="s">
        <v>1467</v>
      </c>
      <c r="F551" s="227" t="s">
        <v>700</v>
      </c>
      <c r="G551" s="208" t="s">
        <v>439</v>
      </c>
      <c r="H551" s="239">
        <v>45072</v>
      </c>
      <c r="I551" s="249">
        <v>0</v>
      </c>
      <c r="J551" s="101">
        <v>-2500</v>
      </c>
      <c r="K551" s="250">
        <f t="shared" si="8"/>
        <v>1277091.57</v>
      </c>
      <c r="L551" s="259"/>
    </row>
    <row r="552" spans="2:12" x14ac:dyDescent="0.25">
      <c r="B552" s="46">
        <f>SUBTOTAL(103,$C$10:C552)</f>
        <v>543</v>
      </c>
      <c r="C552" s="24" t="s">
        <v>598</v>
      </c>
      <c r="D552" s="24" t="s">
        <v>607</v>
      </c>
      <c r="E552" s="203" t="s">
        <v>1467</v>
      </c>
      <c r="F552" s="227" t="s">
        <v>581</v>
      </c>
      <c r="G552" s="208" t="s">
        <v>434</v>
      </c>
      <c r="H552" s="239">
        <v>45072</v>
      </c>
      <c r="I552" s="249">
        <v>0</v>
      </c>
      <c r="J552" s="101">
        <v>-17000</v>
      </c>
      <c r="K552" s="250">
        <f t="shared" si="8"/>
        <v>1260091.57</v>
      </c>
      <c r="L552" s="259"/>
    </row>
    <row r="553" spans="2:12" x14ac:dyDescent="0.25">
      <c r="B553" s="46">
        <f>SUBTOTAL(103,$C$10:C553)</f>
        <v>544</v>
      </c>
      <c r="C553" s="24" t="s">
        <v>793</v>
      </c>
      <c r="D553" s="24" t="s">
        <v>608</v>
      </c>
      <c r="E553" s="231" t="s">
        <v>1466</v>
      </c>
      <c r="F553" s="227" t="s">
        <v>675</v>
      </c>
      <c r="G553" s="203" t="s">
        <v>676</v>
      </c>
      <c r="H553" s="239">
        <v>45072</v>
      </c>
      <c r="I553" s="249">
        <v>0</v>
      </c>
      <c r="J553" s="101">
        <v>-9501</v>
      </c>
      <c r="K553" s="250">
        <f t="shared" si="8"/>
        <v>1250590.57</v>
      </c>
      <c r="L553" s="259"/>
    </row>
    <row r="554" spans="2:12" x14ac:dyDescent="0.25">
      <c r="B554" s="372">
        <f>SUBTOTAL(103,$C$10:C554)</f>
        <v>545</v>
      </c>
      <c r="C554" s="24" t="s">
        <v>1074</v>
      </c>
      <c r="D554" s="24" t="s">
        <v>608</v>
      </c>
      <c r="E554" s="231" t="s">
        <v>1466</v>
      </c>
      <c r="F554" s="227"/>
      <c r="G554" s="271"/>
      <c r="H554" s="239">
        <v>45072</v>
      </c>
      <c r="I554" s="249">
        <v>0</v>
      </c>
      <c r="J554" s="371">
        <f>-5500-97000</f>
        <v>-102500</v>
      </c>
      <c r="K554" s="250">
        <f t="shared" si="8"/>
        <v>1148090.57</v>
      </c>
      <c r="L554" s="259"/>
    </row>
    <row r="555" spans="2:12" x14ac:dyDescent="0.25">
      <c r="B555" s="46">
        <f>SUBTOTAL(103,$C$10:C555)</f>
        <v>546</v>
      </c>
      <c r="C555" s="24" t="s">
        <v>1096</v>
      </c>
      <c r="D555" s="24" t="s">
        <v>1097</v>
      </c>
      <c r="E555" s="203" t="s">
        <v>1469</v>
      </c>
      <c r="F555" s="227" t="s">
        <v>1055</v>
      </c>
      <c r="G555" s="203" t="s">
        <v>436</v>
      </c>
      <c r="H555" s="239">
        <v>45072</v>
      </c>
      <c r="I555" s="249">
        <v>0</v>
      </c>
      <c r="J555" s="101">
        <v>-8656.7999999999993</v>
      </c>
      <c r="K555" s="250">
        <f t="shared" si="8"/>
        <v>1139433.77</v>
      </c>
      <c r="L555" s="259"/>
    </row>
    <row r="556" spans="2:12" x14ac:dyDescent="0.25">
      <c r="B556" s="46">
        <f>SUBTOTAL(103,$C$10:C556)</f>
        <v>547</v>
      </c>
      <c r="C556" s="24" t="s">
        <v>601</v>
      </c>
      <c r="D556" s="24" t="s">
        <v>608</v>
      </c>
      <c r="E556" s="231" t="s">
        <v>1466</v>
      </c>
      <c r="F556" s="227" t="s">
        <v>675</v>
      </c>
      <c r="G556" s="203" t="s">
        <v>676</v>
      </c>
      <c r="H556" s="239">
        <v>45072</v>
      </c>
      <c r="I556" s="249">
        <v>0</v>
      </c>
      <c r="J556" s="101">
        <v>-4831</v>
      </c>
      <c r="K556" s="250">
        <f t="shared" si="8"/>
        <v>1134602.77</v>
      </c>
      <c r="L556" s="259"/>
    </row>
    <row r="557" spans="2:12" x14ac:dyDescent="0.25">
      <c r="B557" s="46">
        <f>SUBTOTAL(103,$C$10:C557)</f>
        <v>548</v>
      </c>
      <c r="C557" s="24" t="s">
        <v>803</v>
      </c>
      <c r="D557" s="24" t="s">
        <v>776</v>
      </c>
      <c r="E557" s="203" t="s">
        <v>1469</v>
      </c>
      <c r="F557" s="227" t="s">
        <v>581</v>
      </c>
      <c r="G557" s="208" t="s">
        <v>434</v>
      </c>
      <c r="H557" s="239">
        <v>45072</v>
      </c>
      <c r="I557" s="249">
        <v>0</v>
      </c>
      <c r="J557" s="101">
        <v>-30000</v>
      </c>
      <c r="K557" s="250">
        <f t="shared" si="8"/>
        <v>1104602.77</v>
      </c>
      <c r="L557" s="259"/>
    </row>
    <row r="558" spans="2:12" x14ac:dyDescent="0.25">
      <c r="B558" s="46">
        <f>SUBTOTAL(103,$C$10:C558)</f>
        <v>549</v>
      </c>
      <c r="C558" s="24" t="s">
        <v>770</v>
      </c>
      <c r="D558" s="24" t="s">
        <v>607</v>
      </c>
      <c r="E558" s="203" t="s">
        <v>1467</v>
      </c>
      <c r="F558" s="227" t="s">
        <v>675</v>
      </c>
      <c r="G558" s="203" t="s">
        <v>676</v>
      </c>
      <c r="H558" s="239">
        <v>45072</v>
      </c>
      <c r="I558" s="249">
        <v>0</v>
      </c>
      <c r="J558" s="101">
        <v>-5500</v>
      </c>
      <c r="K558" s="250">
        <f t="shared" si="8"/>
        <v>1099102.77</v>
      </c>
      <c r="L558" s="259"/>
    </row>
    <row r="559" spans="2:12" x14ac:dyDescent="0.25">
      <c r="B559" s="46">
        <f>SUBTOTAL(103,$C$10:C559)</f>
        <v>550</v>
      </c>
      <c r="C559" s="24" t="s">
        <v>1082</v>
      </c>
      <c r="D559" s="24" t="s">
        <v>607</v>
      </c>
      <c r="E559" s="203" t="s">
        <v>1467</v>
      </c>
      <c r="F559" s="227" t="s">
        <v>700</v>
      </c>
      <c r="G559" s="208" t="s">
        <v>439</v>
      </c>
      <c r="H559" s="239">
        <v>45072</v>
      </c>
      <c r="I559" s="249">
        <v>0</v>
      </c>
      <c r="J559" s="101">
        <v>-4500</v>
      </c>
      <c r="K559" s="250">
        <f t="shared" si="8"/>
        <v>1094602.77</v>
      </c>
      <c r="L559" s="259"/>
    </row>
    <row r="560" spans="2:12" x14ac:dyDescent="0.25">
      <c r="B560" s="46">
        <f>SUBTOTAL(103,$C$10:C560)</f>
        <v>551</v>
      </c>
      <c r="C560" s="24" t="s">
        <v>1083</v>
      </c>
      <c r="D560" s="24" t="s">
        <v>607</v>
      </c>
      <c r="E560" s="203" t="s">
        <v>1467</v>
      </c>
      <c r="F560" s="227" t="s">
        <v>582</v>
      </c>
      <c r="G560" s="203" t="s">
        <v>425</v>
      </c>
      <c r="H560" s="239">
        <v>45072</v>
      </c>
      <c r="I560" s="249">
        <v>0</v>
      </c>
      <c r="J560" s="101">
        <v>-2422.5</v>
      </c>
      <c r="K560" s="250">
        <f t="shared" si="8"/>
        <v>1092180.27</v>
      </c>
      <c r="L560" s="259"/>
    </row>
    <row r="561" spans="2:12" x14ac:dyDescent="0.25">
      <c r="B561" s="46">
        <f>SUBTOTAL(103,$C$10:C561)</f>
        <v>552</v>
      </c>
      <c r="C561" s="24" t="s">
        <v>1083</v>
      </c>
      <c r="D561" s="24" t="s">
        <v>608</v>
      </c>
      <c r="E561" s="231" t="s">
        <v>1466</v>
      </c>
      <c r="F561" s="227" t="s">
        <v>582</v>
      </c>
      <c r="G561" s="203" t="s">
        <v>425</v>
      </c>
      <c r="H561" s="239">
        <v>45072</v>
      </c>
      <c r="I561" s="249">
        <v>0</v>
      </c>
      <c r="J561" s="101">
        <v>-1920</v>
      </c>
      <c r="K561" s="250">
        <f t="shared" si="8"/>
        <v>1090260.27</v>
      </c>
      <c r="L561" s="259"/>
    </row>
    <row r="562" spans="2:12" x14ac:dyDescent="0.25">
      <c r="B562" s="46">
        <f>SUBTOTAL(103,$C$10:C562)</f>
        <v>553</v>
      </c>
      <c r="C562" s="24" t="s">
        <v>1083</v>
      </c>
      <c r="D562" s="24" t="s">
        <v>607</v>
      </c>
      <c r="E562" s="203" t="s">
        <v>1467</v>
      </c>
      <c r="F562" s="227" t="s">
        <v>675</v>
      </c>
      <c r="G562" s="203" t="s">
        <v>676</v>
      </c>
      <c r="H562" s="239">
        <v>45072</v>
      </c>
      <c r="I562" s="249">
        <v>0</v>
      </c>
      <c r="J562" s="101">
        <v>-2707.5</v>
      </c>
      <c r="K562" s="250">
        <f t="shared" si="8"/>
        <v>1087552.77</v>
      </c>
      <c r="L562" s="259"/>
    </row>
    <row r="563" spans="2:12" x14ac:dyDescent="0.25">
      <c r="B563" s="46">
        <f>SUBTOTAL(103,$C$10:C563)</f>
        <v>554</v>
      </c>
      <c r="C563" s="24" t="s">
        <v>1083</v>
      </c>
      <c r="D563" s="24" t="s">
        <v>607</v>
      </c>
      <c r="E563" s="203" t="s">
        <v>1467</v>
      </c>
      <c r="F563" s="227" t="s">
        <v>675</v>
      </c>
      <c r="G563" s="203" t="s">
        <v>676</v>
      </c>
      <c r="H563" s="239">
        <v>45072</v>
      </c>
      <c r="I563" s="249">
        <v>0</v>
      </c>
      <c r="J563" s="101">
        <v>-5700</v>
      </c>
      <c r="K563" s="250">
        <f t="shared" si="8"/>
        <v>1081852.77</v>
      </c>
      <c r="L563" s="259"/>
    </row>
    <row r="564" spans="2:12" x14ac:dyDescent="0.25">
      <c r="B564" s="46">
        <f>SUBTOTAL(103,$C$10:C564)</f>
        <v>555</v>
      </c>
      <c r="C564" s="24" t="s">
        <v>1083</v>
      </c>
      <c r="D564" s="24" t="s">
        <v>608</v>
      </c>
      <c r="E564" s="231" t="s">
        <v>1466</v>
      </c>
      <c r="F564" s="227" t="s">
        <v>675</v>
      </c>
      <c r="G564" s="203" t="s">
        <v>676</v>
      </c>
      <c r="H564" s="239">
        <v>45072</v>
      </c>
      <c r="I564" s="249">
        <v>0</v>
      </c>
      <c r="J564" s="101">
        <v>-3840</v>
      </c>
      <c r="K564" s="250">
        <f t="shared" si="8"/>
        <v>1078012.77</v>
      </c>
      <c r="L564" s="259"/>
    </row>
    <row r="565" spans="2:12" x14ac:dyDescent="0.25">
      <c r="B565" s="46">
        <f>SUBTOTAL(103,$C$10:C565)</f>
        <v>556</v>
      </c>
      <c r="C565" s="24" t="s">
        <v>604</v>
      </c>
      <c r="D565" s="24" t="s">
        <v>607</v>
      </c>
      <c r="E565" s="203" t="s">
        <v>1467</v>
      </c>
      <c r="F565" s="227" t="s">
        <v>700</v>
      </c>
      <c r="G565" s="208" t="s">
        <v>439</v>
      </c>
      <c r="H565" s="239">
        <v>45072</v>
      </c>
      <c r="I565" s="249">
        <v>0</v>
      </c>
      <c r="J565" s="101">
        <v>-4725.26</v>
      </c>
      <c r="K565" s="250">
        <f t="shared" si="8"/>
        <v>1073287.51</v>
      </c>
      <c r="L565" s="259"/>
    </row>
    <row r="566" spans="2:12" x14ac:dyDescent="0.25">
      <c r="B566" s="46">
        <f>SUBTOTAL(103,$C$10:C566)</f>
        <v>557</v>
      </c>
      <c r="C566" s="24" t="s">
        <v>996</v>
      </c>
      <c r="D566" s="24" t="s">
        <v>608</v>
      </c>
      <c r="E566" s="231" t="s">
        <v>1466</v>
      </c>
      <c r="F566" s="227" t="s">
        <v>675</v>
      </c>
      <c r="G566" s="203" t="s">
        <v>676</v>
      </c>
      <c r="H566" s="239">
        <v>45072</v>
      </c>
      <c r="I566" s="249">
        <v>0</v>
      </c>
      <c r="J566" s="101">
        <v>-12331</v>
      </c>
      <c r="K566" s="250">
        <f t="shared" si="8"/>
        <v>1060956.51</v>
      </c>
      <c r="L566" s="259"/>
    </row>
    <row r="567" spans="2:12" x14ac:dyDescent="0.25">
      <c r="B567" s="46">
        <f>SUBTOTAL(103,$C$10:C567)</f>
        <v>558</v>
      </c>
      <c r="C567" s="24" t="s">
        <v>24</v>
      </c>
      <c r="D567" s="24" t="s">
        <v>979</v>
      </c>
      <c r="E567" s="231" t="s">
        <v>1475</v>
      </c>
      <c r="F567" s="227" t="s">
        <v>24</v>
      </c>
      <c r="G567" s="203" t="s">
        <v>24</v>
      </c>
      <c r="H567" s="239">
        <v>45078</v>
      </c>
      <c r="I567" s="249">
        <v>0</v>
      </c>
      <c r="J567" s="101">
        <v>-35000</v>
      </c>
      <c r="K567" s="250">
        <f t="shared" si="8"/>
        <v>1025956.51</v>
      </c>
      <c r="L567" s="259"/>
    </row>
    <row r="568" spans="2:12" x14ac:dyDescent="0.25">
      <c r="B568" s="46">
        <f>SUBTOTAL(103,$C$10:C568)</f>
        <v>559</v>
      </c>
      <c r="C568" s="24" t="s">
        <v>995</v>
      </c>
      <c r="D568" s="24" t="s">
        <v>776</v>
      </c>
      <c r="E568" s="203" t="s">
        <v>1469</v>
      </c>
      <c r="F568" s="227"/>
      <c r="G568" s="203"/>
      <c r="H568" s="239">
        <v>45078</v>
      </c>
      <c r="I568" s="249">
        <v>0</v>
      </c>
      <c r="J568" s="101">
        <v>-2460</v>
      </c>
      <c r="K568" s="250">
        <f t="shared" si="8"/>
        <v>1023496.51</v>
      </c>
      <c r="L568" s="259"/>
    </row>
    <row r="569" spans="2:12" x14ac:dyDescent="0.25">
      <c r="B569" s="46">
        <f>SUBTOTAL(103,$C$10:C569)</f>
        <v>560</v>
      </c>
      <c r="C569" s="24" t="s">
        <v>836</v>
      </c>
      <c r="D569" s="24" t="s">
        <v>1018</v>
      </c>
      <c r="E569" s="203" t="s">
        <v>1469</v>
      </c>
      <c r="F569" s="227"/>
      <c r="G569" s="203"/>
      <c r="H569" s="239">
        <v>45078</v>
      </c>
      <c r="I569" s="249">
        <v>0</v>
      </c>
      <c r="J569" s="101">
        <v>-4000</v>
      </c>
      <c r="K569" s="250">
        <f t="shared" si="8"/>
        <v>1019496.51</v>
      </c>
      <c r="L569" s="259"/>
    </row>
    <row r="570" spans="2:12" x14ac:dyDescent="0.25">
      <c r="B570" s="46">
        <f>SUBTOTAL(103,$C$10:C570)</f>
        <v>561</v>
      </c>
      <c r="C570" s="157" t="s">
        <v>596</v>
      </c>
      <c r="D570" s="24" t="s">
        <v>608</v>
      </c>
      <c r="E570" s="231" t="s">
        <v>1466</v>
      </c>
      <c r="F570" s="227" t="s">
        <v>581</v>
      </c>
      <c r="G570" s="208" t="s">
        <v>434</v>
      </c>
      <c r="H570" s="239">
        <v>45079</v>
      </c>
      <c r="I570" s="249">
        <v>0</v>
      </c>
      <c r="J570" s="159">
        <v>-27183.566999999999</v>
      </c>
      <c r="K570" s="250">
        <f t="shared" si="8"/>
        <v>992312.94299999997</v>
      </c>
      <c r="L570" s="259"/>
    </row>
    <row r="571" spans="2:12" x14ac:dyDescent="0.25">
      <c r="B571" s="46">
        <f>SUBTOTAL(103,$C$10:C571)</f>
        <v>562</v>
      </c>
      <c r="C571" s="157" t="s">
        <v>1090</v>
      </c>
      <c r="D571" s="24" t="s">
        <v>776</v>
      </c>
      <c r="E571" s="203" t="s">
        <v>1469</v>
      </c>
      <c r="F571" s="227" t="s">
        <v>700</v>
      </c>
      <c r="G571" s="208" t="s">
        <v>439</v>
      </c>
      <c r="H571" s="239">
        <v>45079</v>
      </c>
      <c r="I571" s="249">
        <v>0</v>
      </c>
      <c r="J571" s="159">
        <v>-9700</v>
      </c>
      <c r="K571" s="250">
        <f t="shared" si="8"/>
        <v>982612.94299999997</v>
      </c>
      <c r="L571" s="259"/>
    </row>
    <row r="572" spans="2:12" x14ac:dyDescent="0.25">
      <c r="B572" s="46">
        <f>SUBTOTAL(103,$C$10:C572)</f>
        <v>563</v>
      </c>
      <c r="C572" s="24" t="s">
        <v>598</v>
      </c>
      <c r="D572" s="24" t="s">
        <v>608</v>
      </c>
      <c r="E572" s="231" t="s">
        <v>1466</v>
      </c>
      <c r="F572" s="227" t="s">
        <v>581</v>
      </c>
      <c r="G572" s="208" t="s">
        <v>434</v>
      </c>
      <c r="H572" s="239">
        <v>45079</v>
      </c>
      <c r="I572" s="249">
        <v>0</v>
      </c>
      <c r="J572" s="159">
        <v>-20009.497500000001</v>
      </c>
      <c r="K572" s="250">
        <f t="shared" si="8"/>
        <v>962603.44549999991</v>
      </c>
      <c r="L572" s="259"/>
    </row>
    <row r="573" spans="2:12" x14ac:dyDescent="0.25">
      <c r="B573" s="46">
        <f>SUBTOTAL(103,$C$10:C573)</f>
        <v>564</v>
      </c>
      <c r="C573" s="154" t="s">
        <v>1091</v>
      </c>
      <c r="D573" s="24" t="s">
        <v>1092</v>
      </c>
      <c r="E573" s="203" t="s">
        <v>1469</v>
      </c>
      <c r="F573" s="227" t="s">
        <v>581</v>
      </c>
      <c r="G573" s="208" t="s">
        <v>434</v>
      </c>
      <c r="H573" s="239">
        <v>45079</v>
      </c>
      <c r="I573" s="249">
        <v>0</v>
      </c>
      <c r="J573" s="159">
        <v>-26146.400000000001</v>
      </c>
      <c r="K573" s="250">
        <f t="shared" si="8"/>
        <v>936457.04549999989</v>
      </c>
      <c r="L573" s="259"/>
    </row>
    <row r="574" spans="2:12" x14ac:dyDescent="0.25">
      <c r="B574" s="46">
        <f>SUBTOTAL(103,$C$10:C574)</f>
        <v>565</v>
      </c>
      <c r="C574" s="157" t="s">
        <v>793</v>
      </c>
      <c r="D574" s="24" t="s">
        <v>608</v>
      </c>
      <c r="E574" s="231" t="s">
        <v>1466</v>
      </c>
      <c r="F574" s="227" t="s">
        <v>675</v>
      </c>
      <c r="G574" s="203" t="s">
        <v>676</v>
      </c>
      <c r="H574" s="239">
        <v>45079</v>
      </c>
      <c r="I574" s="249">
        <v>0</v>
      </c>
      <c r="J574" s="159">
        <v>-840</v>
      </c>
      <c r="K574" s="250">
        <f t="shared" si="8"/>
        <v>935617.04549999989</v>
      </c>
      <c r="L574" s="259"/>
    </row>
    <row r="575" spans="2:12" x14ac:dyDescent="0.25">
      <c r="B575" s="46">
        <f>SUBTOTAL(103,$C$10:C575)</f>
        <v>566</v>
      </c>
      <c r="C575" s="154" t="s">
        <v>692</v>
      </c>
      <c r="D575" s="24" t="s">
        <v>608</v>
      </c>
      <c r="E575" s="231" t="s">
        <v>1466</v>
      </c>
      <c r="F575" s="227" t="s">
        <v>581</v>
      </c>
      <c r="G575" s="208" t="s">
        <v>434</v>
      </c>
      <c r="H575" s="239">
        <v>45079</v>
      </c>
      <c r="I575" s="249">
        <v>0</v>
      </c>
      <c r="J575" s="159">
        <v>-7000</v>
      </c>
      <c r="K575" s="250">
        <f t="shared" si="8"/>
        <v>928617.04549999989</v>
      </c>
      <c r="L575" s="259"/>
    </row>
    <row r="576" spans="2:12" x14ac:dyDescent="0.25">
      <c r="B576" s="46">
        <f>SUBTOTAL(103,$C$10:C576)</f>
        <v>567</v>
      </c>
      <c r="C576" s="154" t="s">
        <v>692</v>
      </c>
      <c r="D576" s="24" t="s">
        <v>608</v>
      </c>
      <c r="E576" s="231" t="s">
        <v>1466</v>
      </c>
      <c r="F576" s="227" t="s">
        <v>581</v>
      </c>
      <c r="G576" s="208" t="s">
        <v>434</v>
      </c>
      <c r="H576" s="239">
        <v>45079</v>
      </c>
      <c r="I576" s="249">
        <v>0</v>
      </c>
      <c r="J576" s="159">
        <v>-524</v>
      </c>
      <c r="K576" s="250">
        <f t="shared" si="8"/>
        <v>928093.04549999989</v>
      </c>
      <c r="L576" s="259"/>
    </row>
    <row r="577" spans="2:12" x14ac:dyDescent="0.25">
      <c r="B577" s="46">
        <f>SUBTOTAL(103,$C$10:C577)</f>
        <v>568</v>
      </c>
      <c r="C577" s="157" t="s">
        <v>693</v>
      </c>
      <c r="D577" s="24" t="s">
        <v>608</v>
      </c>
      <c r="E577" s="231" t="s">
        <v>1466</v>
      </c>
      <c r="F577" s="227" t="s">
        <v>581</v>
      </c>
      <c r="G577" s="208" t="s">
        <v>434</v>
      </c>
      <c r="H577" s="239">
        <v>45079</v>
      </c>
      <c r="I577" s="249">
        <v>0</v>
      </c>
      <c r="J577" s="159">
        <v>-7000</v>
      </c>
      <c r="K577" s="250">
        <f t="shared" si="8"/>
        <v>921093.04549999989</v>
      </c>
      <c r="L577" s="259"/>
    </row>
    <row r="578" spans="2:12" x14ac:dyDescent="0.25">
      <c r="B578" s="46">
        <f>SUBTOTAL(103,$C$10:C578)</f>
        <v>569</v>
      </c>
      <c r="C578" s="24" t="s">
        <v>596</v>
      </c>
      <c r="D578" s="24" t="s">
        <v>608</v>
      </c>
      <c r="E578" s="231" t="s">
        <v>1466</v>
      </c>
      <c r="F578" s="227" t="s">
        <v>581</v>
      </c>
      <c r="G578" s="208" t="s">
        <v>434</v>
      </c>
      <c r="H578" s="239">
        <v>45079</v>
      </c>
      <c r="I578" s="249">
        <v>0</v>
      </c>
      <c r="J578" s="159">
        <v>-56000</v>
      </c>
      <c r="K578" s="250">
        <f t="shared" si="8"/>
        <v>865093.04549999989</v>
      </c>
      <c r="L578" s="259"/>
    </row>
    <row r="579" spans="2:12" x14ac:dyDescent="0.25">
      <c r="B579" s="46">
        <f>SUBTOTAL(103,$C$10:C579)</f>
        <v>570</v>
      </c>
      <c r="C579" s="24" t="s">
        <v>598</v>
      </c>
      <c r="D579" s="24" t="s">
        <v>608</v>
      </c>
      <c r="E579" s="231" t="s">
        <v>1466</v>
      </c>
      <c r="F579" s="227" t="s">
        <v>581</v>
      </c>
      <c r="G579" s="208" t="s">
        <v>434</v>
      </c>
      <c r="H579" s="239">
        <v>45079</v>
      </c>
      <c r="I579" s="249">
        <v>0</v>
      </c>
      <c r="J579" s="159">
        <v>-84000</v>
      </c>
      <c r="K579" s="250">
        <f t="shared" si="8"/>
        <v>781093.04549999989</v>
      </c>
      <c r="L579" s="259"/>
    </row>
    <row r="580" spans="2:12" x14ac:dyDescent="0.25">
      <c r="B580" s="46">
        <f>SUBTOTAL(103,$C$10:C580)</f>
        <v>571</v>
      </c>
      <c r="C580" s="157" t="s">
        <v>601</v>
      </c>
      <c r="D580" s="24" t="s">
        <v>608</v>
      </c>
      <c r="E580" s="231" t="s">
        <v>1466</v>
      </c>
      <c r="F580" s="227" t="s">
        <v>675</v>
      </c>
      <c r="G580" s="203" t="s">
        <v>676</v>
      </c>
      <c r="H580" s="239">
        <v>45079</v>
      </c>
      <c r="I580" s="249">
        <v>0</v>
      </c>
      <c r="J580" s="159">
        <v>-2300</v>
      </c>
      <c r="K580" s="250">
        <f t="shared" si="8"/>
        <v>778793.04549999989</v>
      </c>
      <c r="L580" s="259"/>
    </row>
    <row r="581" spans="2:12" x14ac:dyDescent="0.25">
      <c r="B581" s="46">
        <f>SUBTOTAL(103,$C$10:C581)</f>
        <v>572</v>
      </c>
      <c r="C581" s="157" t="s">
        <v>803</v>
      </c>
      <c r="D581" s="24" t="s">
        <v>776</v>
      </c>
      <c r="E581" s="203" t="s">
        <v>1469</v>
      </c>
      <c r="F581" s="227" t="s">
        <v>581</v>
      </c>
      <c r="G581" s="208" t="s">
        <v>434</v>
      </c>
      <c r="H581" s="239">
        <v>45079</v>
      </c>
      <c r="I581" s="249">
        <v>0</v>
      </c>
      <c r="J581" s="159">
        <v>-20000</v>
      </c>
      <c r="K581" s="250">
        <f t="shared" si="8"/>
        <v>758793.04549999989</v>
      </c>
      <c r="L581" s="259"/>
    </row>
    <row r="582" spans="2:12" x14ac:dyDescent="0.25">
      <c r="B582" s="46">
        <f>SUBTOTAL(103,$C$10:C582)</f>
        <v>573</v>
      </c>
      <c r="C582" s="157" t="s">
        <v>1083</v>
      </c>
      <c r="D582" s="24" t="s">
        <v>607</v>
      </c>
      <c r="E582" s="203" t="s">
        <v>1467</v>
      </c>
      <c r="F582" s="227" t="s">
        <v>582</v>
      </c>
      <c r="G582" s="203" t="s">
        <v>425</v>
      </c>
      <c r="H582" s="239">
        <v>45079</v>
      </c>
      <c r="I582" s="249">
        <v>0</v>
      </c>
      <c r="J582" s="159">
        <v>-2422.5</v>
      </c>
      <c r="K582" s="250">
        <f t="shared" si="8"/>
        <v>756370.54549999989</v>
      </c>
      <c r="L582" s="259"/>
    </row>
    <row r="583" spans="2:12" x14ac:dyDescent="0.25">
      <c r="B583" s="46">
        <f>SUBTOTAL(103,$C$10:C583)</f>
        <v>574</v>
      </c>
      <c r="C583" s="157" t="s">
        <v>1083</v>
      </c>
      <c r="D583" s="24" t="s">
        <v>608</v>
      </c>
      <c r="E583" s="231" t="s">
        <v>1466</v>
      </c>
      <c r="F583" s="227" t="s">
        <v>582</v>
      </c>
      <c r="G583" s="203" t="s">
        <v>425</v>
      </c>
      <c r="H583" s="239">
        <v>45079</v>
      </c>
      <c r="I583" s="249">
        <v>0</v>
      </c>
      <c r="J583" s="159">
        <v>-3840</v>
      </c>
      <c r="K583" s="250">
        <f t="shared" si="8"/>
        <v>752530.54549999989</v>
      </c>
      <c r="L583" s="259"/>
    </row>
    <row r="584" spans="2:12" x14ac:dyDescent="0.25">
      <c r="B584" s="46">
        <f>SUBTOTAL(103,$C$10:C584)</f>
        <v>575</v>
      </c>
      <c r="C584" s="157" t="s">
        <v>1083</v>
      </c>
      <c r="D584" s="24" t="s">
        <v>1098</v>
      </c>
      <c r="E584" s="203" t="s">
        <v>1466</v>
      </c>
      <c r="F584" s="227" t="s">
        <v>675</v>
      </c>
      <c r="G584" s="203" t="s">
        <v>676</v>
      </c>
      <c r="H584" s="239">
        <v>45079</v>
      </c>
      <c r="I584" s="249">
        <v>0</v>
      </c>
      <c r="J584" s="159">
        <v>-33200</v>
      </c>
      <c r="K584" s="250">
        <f t="shared" si="8"/>
        <v>719330.54549999989</v>
      </c>
      <c r="L584" s="259"/>
    </row>
    <row r="585" spans="2:12" x14ac:dyDescent="0.25">
      <c r="B585" s="46">
        <f>SUBTOTAL(103,$C$10:C585)</f>
        <v>576</v>
      </c>
      <c r="C585" s="157" t="s">
        <v>1083</v>
      </c>
      <c r="D585" s="24" t="s">
        <v>607</v>
      </c>
      <c r="E585" s="203" t="s">
        <v>1467</v>
      </c>
      <c r="F585" s="227" t="s">
        <v>675</v>
      </c>
      <c r="G585" s="203" t="s">
        <v>676</v>
      </c>
      <c r="H585" s="239">
        <v>45079</v>
      </c>
      <c r="I585" s="249">
        <v>0</v>
      </c>
      <c r="J585" s="159">
        <v>-2707.5</v>
      </c>
      <c r="K585" s="250">
        <f t="shared" si="8"/>
        <v>716623.04549999989</v>
      </c>
      <c r="L585" s="259"/>
    </row>
    <row r="586" spans="2:12" x14ac:dyDescent="0.25">
      <c r="B586" s="46">
        <f>SUBTOTAL(103,$C$10:C586)</f>
        <v>577</v>
      </c>
      <c r="C586" s="157" t="s">
        <v>1083</v>
      </c>
      <c r="D586" s="24" t="s">
        <v>607</v>
      </c>
      <c r="E586" s="203" t="s">
        <v>1467</v>
      </c>
      <c r="F586" s="227" t="s">
        <v>675</v>
      </c>
      <c r="G586" s="203" t="s">
        <v>676</v>
      </c>
      <c r="H586" s="239">
        <v>45079</v>
      </c>
      <c r="I586" s="249">
        <v>0</v>
      </c>
      <c r="J586" s="159">
        <v>-5802.6189999999997</v>
      </c>
      <c r="K586" s="250">
        <f t="shared" si="8"/>
        <v>710820.42649999994</v>
      </c>
      <c r="L586" s="259"/>
    </row>
    <row r="587" spans="2:12" x14ac:dyDescent="0.25">
      <c r="B587" s="46">
        <f>SUBTOTAL(103,$C$10:C587)</f>
        <v>578</v>
      </c>
      <c r="C587" s="157" t="s">
        <v>1083</v>
      </c>
      <c r="D587" s="24" t="s">
        <v>608</v>
      </c>
      <c r="E587" s="231" t="s">
        <v>1466</v>
      </c>
      <c r="F587" s="227" t="s">
        <v>675</v>
      </c>
      <c r="G587" s="203" t="s">
        <v>676</v>
      </c>
      <c r="H587" s="239">
        <v>45079</v>
      </c>
      <c r="I587" s="249">
        <v>0</v>
      </c>
      <c r="J587" s="159">
        <v>-3560</v>
      </c>
      <c r="K587" s="250">
        <f t="shared" si="8"/>
        <v>707260.42649999994</v>
      </c>
      <c r="L587" s="259"/>
    </row>
    <row r="588" spans="2:12" x14ac:dyDescent="0.25">
      <c r="B588" s="46">
        <f>SUBTOTAL(103,$C$10:C588)</f>
        <v>579</v>
      </c>
      <c r="C588" s="157" t="s">
        <v>604</v>
      </c>
      <c r="D588" s="24" t="s">
        <v>607</v>
      </c>
      <c r="E588" s="203" t="s">
        <v>1467</v>
      </c>
      <c r="F588" s="227" t="s">
        <v>700</v>
      </c>
      <c r="G588" s="208" t="s">
        <v>439</v>
      </c>
      <c r="H588" s="239">
        <v>45079</v>
      </c>
      <c r="I588" s="249">
        <v>0</v>
      </c>
      <c r="J588" s="159">
        <v>-2430.06</v>
      </c>
      <c r="K588" s="250">
        <f t="shared" si="8"/>
        <v>704830.36649999989</v>
      </c>
      <c r="L588" s="259"/>
    </row>
    <row r="589" spans="2:12" x14ac:dyDescent="0.25">
      <c r="B589" s="46">
        <f>SUBTOTAL(103,$C$10:C589)</f>
        <v>580</v>
      </c>
      <c r="C589" s="157" t="s">
        <v>996</v>
      </c>
      <c r="D589" s="24" t="s">
        <v>608</v>
      </c>
      <c r="E589" s="231" t="s">
        <v>1466</v>
      </c>
      <c r="F589" s="227" t="s">
        <v>675</v>
      </c>
      <c r="G589" s="203" t="s">
        <v>676</v>
      </c>
      <c r="H589" s="239">
        <v>45079</v>
      </c>
      <c r="I589" s="249">
        <v>0</v>
      </c>
      <c r="J589" s="159">
        <v>-2331</v>
      </c>
      <c r="K589" s="250">
        <f t="shared" ref="K589:K652" si="9">I589+K588+J589</f>
        <v>702499.36649999989</v>
      </c>
      <c r="L589" s="259"/>
    </row>
    <row r="590" spans="2:12" x14ac:dyDescent="0.25">
      <c r="B590" s="46">
        <f>SUBTOTAL(103,$C$10:C590)</f>
        <v>581</v>
      </c>
      <c r="C590" s="24" t="s">
        <v>1080</v>
      </c>
      <c r="D590" s="24" t="s">
        <v>849</v>
      </c>
      <c r="E590" s="203" t="s">
        <v>1467</v>
      </c>
      <c r="F590" s="227" t="s">
        <v>675</v>
      </c>
      <c r="G590" s="203" t="s">
        <v>676</v>
      </c>
      <c r="H590" s="239">
        <v>45082</v>
      </c>
      <c r="I590" s="249">
        <v>0</v>
      </c>
      <c r="J590" s="101">
        <v>-100000</v>
      </c>
      <c r="K590" s="250">
        <f t="shared" si="9"/>
        <v>602499.36649999989</v>
      </c>
      <c r="L590" s="259"/>
    </row>
    <row r="591" spans="2:12" x14ac:dyDescent="0.25">
      <c r="B591" s="46">
        <f>SUBTOTAL(103,$C$10:C591)</f>
        <v>582</v>
      </c>
      <c r="C591" s="24" t="s">
        <v>24</v>
      </c>
      <c r="D591" s="24" t="s">
        <v>980</v>
      </c>
      <c r="E591" s="203" t="s">
        <v>6</v>
      </c>
      <c r="F591" s="227" t="s">
        <v>24</v>
      </c>
      <c r="G591" s="203" t="s">
        <v>24</v>
      </c>
      <c r="H591" s="239">
        <v>45083</v>
      </c>
      <c r="I591" s="249">
        <v>900000</v>
      </c>
      <c r="J591" s="101">
        <v>0</v>
      </c>
      <c r="K591" s="250">
        <f t="shared" si="9"/>
        <v>1502499.3665</v>
      </c>
      <c r="L591" s="259"/>
    </row>
    <row r="592" spans="2:12" x14ac:dyDescent="0.25">
      <c r="B592" s="46">
        <f>SUBTOTAL(103,$C$10:C592)</f>
        <v>583</v>
      </c>
      <c r="C592" s="24" t="s">
        <v>839</v>
      </c>
      <c r="D592" s="24" t="s">
        <v>955</v>
      </c>
      <c r="E592" s="203" t="s">
        <v>1469</v>
      </c>
      <c r="F592" s="227" t="s">
        <v>1069</v>
      </c>
      <c r="G592" s="203" t="s">
        <v>1070</v>
      </c>
      <c r="H592" s="239">
        <v>45084</v>
      </c>
      <c r="I592" s="249">
        <v>0</v>
      </c>
      <c r="J592" s="101">
        <v>-50000</v>
      </c>
      <c r="K592" s="250">
        <f t="shared" si="9"/>
        <v>1452499.3665</v>
      </c>
      <c r="L592" s="259"/>
    </row>
    <row r="593" spans="2:12" x14ac:dyDescent="0.25">
      <c r="B593" s="46">
        <f>SUBTOTAL(103,$C$10:C593)</f>
        <v>584</v>
      </c>
      <c r="C593" s="24" t="s">
        <v>810</v>
      </c>
      <c r="D593" s="24" t="s">
        <v>775</v>
      </c>
      <c r="E593" s="203" t="s">
        <v>1468</v>
      </c>
      <c r="F593" s="227" t="s">
        <v>1050</v>
      </c>
      <c r="G593" s="203" t="s">
        <v>442</v>
      </c>
      <c r="H593" s="239">
        <v>45085</v>
      </c>
      <c r="I593" s="249">
        <v>0</v>
      </c>
      <c r="J593" s="101">
        <v>-40000</v>
      </c>
      <c r="K593" s="250">
        <f t="shared" si="9"/>
        <v>1412499.3665</v>
      </c>
      <c r="L593" s="259"/>
    </row>
    <row r="594" spans="2:12" x14ac:dyDescent="0.25">
      <c r="B594" s="46">
        <f>SUBTOTAL(103,$C$10:C594)</f>
        <v>585</v>
      </c>
      <c r="C594" s="24" t="s">
        <v>596</v>
      </c>
      <c r="D594" s="24" t="s">
        <v>607</v>
      </c>
      <c r="E594" s="203" t="s">
        <v>1467</v>
      </c>
      <c r="F594" s="227" t="s">
        <v>581</v>
      </c>
      <c r="G594" s="208" t="s">
        <v>434</v>
      </c>
      <c r="H594" s="239">
        <v>45086</v>
      </c>
      <c r="I594" s="249">
        <v>0</v>
      </c>
      <c r="J594" s="101">
        <v>-9665.3225000000002</v>
      </c>
      <c r="K594" s="250">
        <f t="shared" si="9"/>
        <v>1402834.044</v>
      </c>
      <c r="L594" s="259"/>
    </row>
    <row r="595" spans="2:12" x14ac:dyDescent="0.25">
      <c r="B595" s="46">
        <f>SUBTOTAL(103,$C$10:C595)</f>
        <v>586</v>
      </c>
      <c r="C595" s="24" t="s">
        <v>1090</v>
      </c>
      <c r="D595" s="24" t="s">
        <v>776</v>
      </c>
      <c r="E595" s="203" t="s">
        <v>1469</v>
      </c>
      <c r="F595" s="227" t="s">
        <v>700</v>
      </c>
      <c r="G595" s="208" t="s">
        <v>439</v>
      </c>
      <c r="H595" s="239">
        <v>45086</v>
      </c>
      <c r="I595" s="249">
        <v>0</v>
      </c>
      <c r="J595" s="101">
        <v>-15032.69</v>
      </c>
      <c r="K595" s="250">
        <f t="shared" si="9"/>
        <v>1387801.3540000001</v>
      </c>
      <c r="L595" s="259"/>
    </row>
    <row r="596" spans="2:12" x14ac:dyDescent="0.25">
      <c r="B596" s="46">
        <f>SUBTOTAL(103,$C$10:C596)</f>
        <v>587</v>
      </c>
      <c r="C596" s="24" t="s">
        <v>598</v>
      </c>
      <c r="D596" s="24" t="s">
        <v>607</v>
      </c>
      <c r="E596" s="203" t="s">
        <v>1467</v>
      </c>
      <c r="F596" s="227" t="s">
        <v>581</v>
      </c>
      <c r="G596" s="208" t="s">
        <v>434</v>
      </c>
      <c r="H596" s="239">
        <v>45086</v>
      </c>
      <c r="I596" s="249">
        <v>0</v>
      </c>
      <c r="J596" s="101">
        <v>-50050.324500000002</v>
      </c>
      <c r="K596" s="250">
        <f t="shared" si="9"/>
        <v>1337751.0294999999</v>
      </c>
      <c r="L596" s="259"/>
    </row>
    <row r="597" spans="2:12" x14ac:dyDescent="0.25">
      <c r="B597" s="46">
        <f>SUBTOTAL(103,$C$10:C597)</f>
        <v>588</v>
      </c>
      <c r="C597" s="24" t="s">
        <v>793</v>
      </c>
      <c r="D597" s="24" t="s">
        <v>608</v>
      </c>
      <c r="E597" s="231" t="s">
        <v>1466</v>
      </c>
      <c r="F597" s="227" t="s">
        <v>675</v>
      </c>
      <c r="G597" s="203" t="s">
        <v>676</v>
      </c>
      <c r="H597" s="239">
        <v>45086</v>
      </c>
      <c r="I597" s="249">
        <v>0</v>
      </c>
      <c r="J597" s="101">
        <v>-15840</v>
      </c>
      <c r="K597" s="250">
        <f t="shared" si="9"/>
        <v>1321911.0294999999</v>
      </c>
      <c r="L597" s="259"/>
    </row>
    <row r="598" spans="2:12" x14ac:dyDescent="0.25">
      <c r="B598" s="46">
        <f>SUBTOTAL(103,$C$10:C598)</f>
        <v>589</v>
      </c>
      <c r="C598" s="24" t="s">
        <v>601</v>
      </c>
      <c r="D598" s="24" t="s">
        <v>608</v>
      </c>
      <c r="E598" s="231" t="s">
        <v>1466</v>
      </c>
      <c r="F598" s="227" t="s">
        <v>675</v>
      </c>
      <c r="G598" s="203" t="s">
        <v>676</v>
      </c>
      <c r="H598" s="239">
        <v>45086</v>
      </c>
      <c r="I598" s="249">
        <v>0</v>
      </c>
      <c r="J598" s="101">
        <v>-2331</v>
      </c>
      <c r="K598" s="250">
        <f t="shared" si="9"/>
        <v>1319580.0294999999</v>
      </c>
      <c r="L598" s="259"/>
    </row>
    <row r="599" spans="2:12" x14ac:dyDescent="0.25">
      <c r="B599" s="46">
        <f>SUBTOTAL(103,$C$10:C599)</f>
        <v>590</v>
      </c>
      <c r="C599" s="24" t="s">
        <v>803</v>
      </c>
      <c r="D599" s="24" t="s">
        <v>1089</v>
      </c>
      <c r="E599" s="203" t="s">
        <v>1469</v>
      </c>
      <c r="F599" s="227" t="s">
        <v>581</v>
      </c>
      <c r="G599" s="208" t="s">
        <v>434</v>
      </c>
      <c r="H599" s="239">
        <v>45086</v>
      </c>
      <c r="I599" s="249">
        <v>0</v>
      </c>
      <c r="J599" s="101">
        <v>-30000</v>
      </c>
      <c r="K599" s="250">
        <f t="shared" si="9"/>
        <v>1289580.0294999999</v>
      </c>
      <c r="L599" s="259"/>
    </row>
    <row r="600" spans="2:12" x14ac:dyDescent="0.25">
      <c r="B600" s="46">
        <f>SUBTOTAL(103,$C$10:C600)</f>
        <v>591</v>
      </c>
      <c r="C600" s="24" t="s">
        <v>778</v>
      </c>
      <c r="D600" s="24" t="s">
        <v>607</v>
      </c>
      <c r="E600" s="203" t="s">
        <v>1467</v>
      </c>
      <c r="F600" s="227" t="s">
        <v>644</v>
      </c>
      <c r="G600" s="208" t="s">
        <v>428</v>
      </c>
      <c r="H600" s="239">
        <v>45086</v>
      </c>
      <c r="I600" s="249">
        <v>0</v>
      </c>
      <c r="J600" s="101">
        <v>-7500</v>
      </c>
      <c r="K600" s="250">
        <f t="shared" si="9"/>
        <v>1282080.0294999999</v>
      </c>
      <c r="L600" s="259"/>
    </row>
    <row r="601" spans="2:12" x14ac:dyDescent="0.25">
      <c r="B601" s="46">
        <f>SUBTOTAL(103,$C$10:C601)</f>
        <v>592</v>
      </c>
      <c r="C601" s="24" t="s">
        <v>1083</v>
      </c>
      <c r="D601" s="24" t="s">
        <v>607</v>
      </c>
      <c r="E601" s="203" t="s">
        <v>1467</v>
      </c>
      <c r="F601" s="227" t="s">
        <v>582</v>
      </c>
      <c r="G601" s="203" t="s">
        <v>425</v>
      </c>
      <c r="H601" s="239">
        <v>45086</v>
      </c>
      <c r="I601" s="249">
        <v>0</v>
      </c>
      <c r="J601" s="101">
        <v>-5422.5</v>
      </c>
      <c r="K601" s="250">
        <f t="shared" si="9"/>
        <v>1276657.5294999999</v>
      </c>
      <c r="L601" s="259"/>
    </row>
    <row r="602" spans="2:12" x14ac:dyDescent="0.25">
      <c r="B602" s="46">
        <f>SUBTOTAL(103,$C$10:C602)</f>
        <v>593</v>
      </c>
      <c r="C602" s="24" t="s">
        <v>1083</v>
      </c>
      <c r="D602" s="24" t="s">
        <v>608</v>
      </c>
      <c r="E602" s="231" t="s">
        <v>1466</v>
      </c>
      <c r="F602" s="227" t="s">
        <v>582</v>
      </c>
      <c r="G602" s="203" t="s">
        <v>425</v>
      </c>
      <c r="H602" s="239">
        <v>45086</v>
      </c>
      <c r="I602" s="249">
        <v>0</v>
      </c>
      <c r="J602" s="101">
        <v>-3840</v>
      </c>
      <c r="K602" s="250">
        <f t="shared" si="9"/>
        <v>1272817.5294999999</v>
      </c>
      <c r="L602" s="259"/>
    </row>
    <row r="603" spans="2:12" x14ac:dyDescent="0.25">
      <c r="B603" s="46">
        <f>SUBTOTAL(103,$C$10:C603)</f>
        <v>594</v>
      </c>
      <c r="C603" s="24" t="s">
        <v>1083</v>
      </c>
      <c r="D603" s="24" t="s">
        <v>607</v>
      </c>
      <c r="E603" s="203" t="s">
        <v>1467</v>
      </c>
      <c r="F603" s="227" t="s">
        <v>675</v>
      </c>
      <c r="G603" s="203" t="s">
        <v>676</v>
      </c>
      <c r="H603" s="239">
        <v>45086</v>
      </c>
      <c r="I603" s="249">
        <v>0</v>
      </c>
      <c r="J603" s="101">
        <v>-2707.5</v>
      </c>
      <c r="K603" s="250">
        <f t="shared" si="9"/>
        <v>1270110.0294999999</v>
      </c>
      <c r="L603" s="259"/>
    </row>
    <row r="604" spans="2:12" x14ac:dyDescent="0.25">
      <c r="B604" s="46">
        <f>SUBTOTAL(103,$C$10:C604)</f>
        <v>595</v>
      </c>
      <c r="C604" s="24" t="s">
        <v>1083</v>
      </c>
      <c r="D604" s="24" t="s">
        <v>607</v>
      </c>
      <c r="E604" s="203" t="s">
        <v>1467</v>
      </c>
      <c r="F604" s="227" t="s">
        <v>675</v>
      </c>
      <c r="G604" s="203" t="s">
        <v>676</v>
      </c>
      <c r="H604" s="239">
        <v>45086</v>
      </c>
      <c r="I604" s="249">
        <v>0</v>
      </c>
      <c r="J604" s="101">
        <v>-2723.2415000000001</v>
      </c>
      <c r="K604" s="250">
        <f t="shared" si="9"/>
        <v>1267386.7879999999</v>
      </c>
      <c r="L604" s="259"/>
    </row>
    <row r="605" spans="2:12" x14ac:dyDescent="0.25">
      <c r="B605" s="46">
        <f>SUBTOTAL(103,$C$10:C605)</f>
        <v>596</v>
      </c>
      <c r="C605" s="24" t="s">
        <v>1083</v>
      </c>
      <c r="D605" s="24" t="s">
        <v>608</v>
      </c>
      <c r="E605" s="231" t="s">
        <v>1466</v>
      </c>
      <c r="F605" s="227" t="s">
        <v>675</v>
      </c>
      <c r="G605" s="203" t="s">
        <v>676</v>
      </c>
      <c r="H605" s="239">
        <v>45086</v>
      </c>
      <c r="I605" s="249">
        <v>0</v>
      </c>
      <c r="J605" s="101">
        <v>-3840</v>
      </c>
      <c r="K605" s="250">
        <f t="shared" si="9"/>
        <v>1263546.7879999999</v>
      </c>
      <c r="L605" s="259"/>
    </row>
    <row r="606" spans="2:12" x14ac:dyDescent="0.25">
      <c r="B606" s="46">
        <f>SUBTOTAL(103,$C$10:C606)</f>
        <v>597</v>
      </c>
      <c r="C606" s="24" t="s">
        <v>604</v>
      </c>
      <c r="D606" s="24" t="s">
        <v>607</v>
      </c>
      <c r="E606" s="203" t="s">
        <v>1467</v>
      </c>
      <c r="F606" s="227" t="s">
        <v>700</v>
      </c>
      <c r="G606" s="208" t="s">
        <v>439</v>
      </c>
      <c r="H606" s="239">
        <v>45086</v>
      </c>
      <c r="I606" s="249">
        <v>0</v>
      </c>
      <c r="J606" s="101">
        <v>-10000.06</v>
      </c>
      <c r="K606" s="250">
        <f t="shared" si="9"/>
        <v>1253546.7279999999</v>
      </c>
      <c r="L606" s="259"/>
    </row>
    <row r="607" spans="2:12" x14ac:dyDescent="0.25">
      <c r="B607" s="46">
        <f>SUBTOTAL(103,$C$10:C607)</f>
        <v>598</v>
      </c>
      <c r="C607" s="24" t="s">
        <v>996</v>
      </c>
      <c r="D607" s="24" t="s">
        <v>608</v>
      </c>
      <c r="E607" s="231" t="s">
        <v>1466</v>
      </c>
      <c r="F607" s="227" t="s">
        <v>675</v>
      </c>
      <c r="G607" s="203" t="s">
        <v>676</v>
      </c>
      <c r="H607" s="239">
        <v>45086</v>
      </c>
      <c r="I607" s="249">
        <v>0</v>
      </c>
      <c r="J607" s="101">
        <v>-3663</v>
      </c>
      <c r="K607" s="250">
        <f t="shared" si="9"/>
        <v>1249883.7279999999</v>
      </c>
      <c r="L607" s="259"/>
    </row>
    <row r="608" spans="2:12" x14ac:dyDescent="0.25">
      <c r="B608" s="46">
        <f>SUBTOTAL(103,$C$10:C608)</f>
        <v>599</v>
      </c>
      <c r="C608" s="24" t="s">
        <v>830</v>
      </c>
      <c r="D608" s="24" t="s">
        <v>388</v>
      </c>
      <c r="E608" s="231" t="s">
        <v>1475</v>
      </c>
      <c r="F608" s="227" t="s">
        <v>24</v>
      </c>
      <c r="G608" s="203" t="s">
        <v>24</v>
      </c>
      <c r="H608" s="239">
        <v>45087</v>
      </c>
      <c r="I608" s="249">
        <v>0</v>
      </c>
      <c r="J608" s="101">
        <v>-8300</v>
      </c>
      <c r="K608" s="250">
        <f t="shared" si="9"/>
        <v>1241583.7279999999</v>
      </c>
      <c r="L608" s="259"/>
    </row>
    <row r="609" spans="2:12" x14ac:dyDescent="0.25">
      <c r="B609" s="46">
        <f>SUBTOTAL(103,$C$10:C609)</f>
        <v>600</v>
      </c>
      <c r="C609" s="24" t="s">
        <v>975</v>
      </c>
      <c r="D609" s="24" t="s">
        <v>981</v>
      </c>
      <c r="E609" s="203" t="s">
        <v>1469</v>
      </c>
      <c r="F609" s="227"/>
      <c r="G609" s="271"/>
      <c r="H609" s="239">
        <v>45091</v>
      </c>
      <c r="I609" s="249">
        <v>0</v>
      </c>
      <c r="J609" s="101">
        <v>-53000</v>
      </c>
      <c r="K609" s="250">
        <f t="shared" si="9"/>
        <v>1188583.7279999999</v>
      </c>
      <c r="L609" s="259"/>
    </row>
    <row r="610" spans="2:12" x14ac:dyDescent="0.25">
      <c r="B610" s="46">
        <f>SUBTOTAL(103,$C$10:C610)</f>
        <v>601</v>
      </c>
      <c r="C610" s="24" t="s">
        <v>442</v>
      </c>
      <c r="D610" s="24" t="s">
        <v>982</v>
      </c>
      <c r="E610" s="203" t="s">
        <v>1470</v>
      </c>
      <c r="F610" s="227" t="s">
        <v>1050</v>
      </c>
      <c r="G610" s="203" t="s">
        <v>442</v>
      </c>
      <c r="H610" s="239">
        <v>45091</v>
      </c>
      <c r="I610" s="249">
        <v>0</v>
      </c>
      <c r="J610" s="101">
        <v>-5570</v>
      </c>
      <c r="K610" s="250">
        <f t="shared" si="9"/>
        <v>1183013.7279999999</v>
      </c>
      <c r="L610" s="259"/>
    </row>
    <row r="611" spans="2:12" x14ac:dyDescent="0.25">
      <c r="B611" s="46">
        <f>SUBTOTAL(103,$C$10:C611)</f>
        <v>602</v>
      </c>
      <c r="C611" s="24" t="s">
        <v>653</v>
      </c>
      <c r="D611" s="24" t="s">
        <v>1014</v>
      </c>
      <c r="E611" s="203" t="s">
        <v>6</v>
      </c>
      <c r="F611" s="227"/>
      <c r="G611" s="203"/>
      <c r="H611" s="239">
        <v>45092</v>
      </c>
      <c r="I611" s="249">
        <v>300000</v>
      </c>
      <c r="J611" s="101">
        <v>0</v>
      </c>
      <c r="K611" s="250">
        <f t="shared" si="9"/>
        <v>1483013.7279999999</v>
      </c>
      <c r="L611" s="259"/>
    </row>
    <row r="612" spans="2:12" x14ac:dyDescent="0.25">
      <c r="B612" s="46">
        <f>SUBTOTAL(103,$C$10:C612)</f>
        <v>603</v>
      </c>
      <c r="C612" s="24" t="s">
        <v>653</v>
      </c>
      <c r="D612" s="24" t="s">
        <v>1019</v>
      </c>
      <c r="E612" s="203" t="s">
        <v>6</v>
      </c>
      <c r="F612" s="227"/>
      <c r="G612" s="203"/>
      <c r="H612" s="239">
        <v>45092</v>
      </c>
      <c r="I612" s="249">
        <v>300000</v>
      </c>
      <c r="J612" s="101">
        <v>0</v>
      </c>
      <c r="K612" s="250">
        <f t="shared" si="9"/>
        <v>1783013.7279999999</v>
      </c>
      <c r="L612" s="259"/>
    </row>
    <row r="613" spans="2:12" x14ac:dyDescent="0.25">
      <c r="B613" s="46">
        <f>SUBTOTAL(103,$C$10:C613)</f>
        <v>604</v>
      </c>
      <c r="C613" s="24" t="s">
        <v>598</v>
      </c>
      <c r="D613" s="226" t="s">
        <v>959</v>
      </c>
      <c r="E613" s="204" t="s">
        <v>1470</v>
      </c>
      <c r="F613" s="227" t="s">
        <v>644</v>
      </c>
      <c r="G613" s="208" t="s">
        <v>428</v>
      </c>
      <c r="H613" s="239">
        <v>45093</v>
      </c>
      <c r="I613" s="249">
        <v>0</v>
      </c>
      <c r="J613" s="101">
        <v>-4500</v>
      </c>
      <c r="K613" s="250">
        <f t="shared" si="9"/>
        <v>1778513.7279999999</v>
      </c>
      <c r="L613" s="259"/>
    </row>
    <row r="614" spans="2:12" x14ac:dyDescent="0.25">
      <c r="B614" s="46">
        <f>SUBTOTAL(103,$C$10:C614)</f>
        <v>605</v>
      </c>
      <c r="C614" s="24" t="s">
        <v>596</v>
      </c>
      <c r="D614" s="24" t="s">
        <v>607</v>
      </c>
      <c r="E614" s="203" t="s">
        <v>1467</v>
      </c>
      <c r="F614" s="227" t="s">
        <v>581</v>
      </c>
      <c r="G614" s="208" t="s">
        <v>434</v>
      </c>
      <c r="H614" s="239">
        <v>45093</v>
      </c>
      <c r="I614" s="249">
        <v>0</v>
      </c>
      <c r="J614" s="101">
        <v>-15501.8935</v>
      </c>
      <c r="K614" s="250">
        <f t="shared" si="9"/>
        <v>1763011.8344999999</v>
      </c>
      <c r="L614" s="259"/>
    </row>
    <row r="615" spans="2:12" x14ac:dyDescent="0.25">
      <c r="B615" s="46">
        <f>SUBTOTAL(103,$C$10:C615)</f>
        <v>606</v>
      </c>
      <c r="C615" s="24" t="s">
        <v>659</v>
      </c>
      <c r="D615" s="24" t="s">
        <v>1099</v>
      </c>
      <c r="E615" s="203" t="s">
        <v>1470</v>
      </c>
      <c r="F615" s="227" t="s">
        <v>1071</v>
      </c>
      <c r="G615" s="203" t="s">
        <v>1039</v>
      </c>
      <c r="H615" s="239">
        <v>45093</v>
      </c>
      <c r="I615" s="249">
        <v>0</v>
      </c>
      <c r="J615" s="101">
        <v>-2300</v>
      </c>
      <c r="K615" s="250">
        <f t="shared" si="9"/>
        <v>1760711.8344999999</v>
      </c>
      <c r="L615" s="259"/>
    </row>
    <row r="616" spans="2:12" x14ac:dyDescent="0.25">
      <c r="B616" s="46">
        <f>SUBTOTAL(103,$C$10:C616)</f>
        <v>607</v>
      </c>
      <c r="C616" s="24" t="s">
        <v>598</v>
      </c>
      <c r="D616" s="24" t="s">
        <v>607</v>
      </c>
      <c r="E616" s="203" t="s">
        <v>1467</v>
      </c>
      <c r="F616" s="227" t="s">
        <v>581</v>
      </c>
      <c r="G616" s="208" t="s">
        <v>434</v>
      </c>
      <c r="H616" s="239">
        <v>45093</v>
      </c>
      <c r="I616" s="249">
        <v>0</v>
      </c>
      <c r="J616" s="101">
        <v>-20000.639500000001</v>
      </c>
      <c r="K616" s="250">
        <f t="shared" si="9"/>
        <v>1740711.1949999998</v>
      </c>
      <c r="L616" s="259"/>
    </row>
    <row r="617" spans="2:12" x14ac:dyDescent="0.25">
      <c r="B617" s="46">
        <f>SUBTOTAL(103,$C$10:C617)</f>
        <v>608</v>
      </c>
      <c r="C617" s="154" t="s">
        <v>1091</v>
      </c>
      <c r="D617" s="24" t="s">
        <v>1105</v>
      </c>
      <c r="E617" s="203" t="s">
        <v>1469</v>
      </c>
      <c r="F617" s="227" t="s">
        <v>698</v>
      </c>
      <c r="G617" s="203" t="s">
        <v>720</v>
      </c>
      <c r="H617" s="239">
        <v>45093</v>
      </c>
      <c r="I617" s="249">
        <v>0</v>
      </c>
      <c r="J617" s="101">
        <v>-8420</v>
      </c>
      <c r="K617" s="250">
        <f t="shared" si="9"/>
        <v>1732291.1949999998</v>
      </c>
      <c r="L617" s="259"/>
    </row>
    <row r="618" spans="2:12" x14ac:dyDescent="0.25">
      <c r="B618" s="46">
        <f>SUBTOTAL(103,$C$10:C618)</f>
        <v>609</v>
      </c>
      <c r="C618" s="24" t="s">
        <v>793</v>
      </c>
      <c r="D618" s="24" t="s">
        <v>608</v>
      </c>
      <c r="E618" s="231" t="s">
        <v>1466</v>
      </c>
      <c r="F618" s="227" t="s">
        <v>675</v>
      </c>
      <c r="G618" s="203" t="s">
        <v>676</v>
      </c>
      <c r="H618" s="239">
        <v>45093</v>
      </c>
      <c r="I618" s="249">
        <v>0</v>
      </c>
      <c r="J618" s="101">
        <v>-3840</v>
      </c>
      <c r="K618" s="250">
        <f t="shared" si="9"/>
        <v>1728451.1949999998</v>
      </c>
      <c r="L618" s="259"/>
    </row>
    <row r="619" spans="2:12" x14ac:dyDescent="0.25">
      <c r="B619" s="46">
        <f>SUBTOTAL(103,$C$10:C619)</f>
        <v>610</v>
      </c>
      <c r="C619" s="24" t="s">
        <v>1074</v>
      </c>
      <c r="D619" s="24" t="s">
        <v>648</v>
      </c>
      <c r="E619" s="231" t="s">
        <v>1466</v>
      </c>
      <c r="F619" s="227"/>
      <c r="G619" s="271"/>
      <c r="H619" s="239">
        <v>45093</v>
      </c>
      <c r="I619" s="249">
        <v>0</v>
      </c>
      <c r="J619" s="101">
        <v>-6500</v>
      </c>
      <c r="K619" s="250">
        <f t="shared" si="9"/>
        <v>1721951.1949999998</v>
      </c>
      <c r="L619" s="259"/>
    </row>
    <row r="620" spans="2:12" x14ac:dyDescent="0.25">
      <c r="B620" s="46">
        <f>SUBTOTAL(103,$C$10:C620)</f>
        <v>611</v>
      </c>
      <c r="C620" s="24" t="s">
        <v>601</v>
      </c>
      <c r="D620" s="24" t="s">
        <v>648</v>
      </c>
      <c r="E620" s="231" t="s">
        <v>1466</v>
      </c>
      <c r="F620" s="227" t="s">
        <v>675</v>
      </c>
      <c r="G620" s="203" t="s">
        <v>676</v>
      </c>
      <c r="H620" s="239">
        <v>45093</v>
      </c>
      <c r="I620" s="249">
        <v>0</v>
      </c>
      <c r="J620" s="101">
        <v>-2331</v>
      </c>
      <c r="K620" s="250">
        <f t="shared" si="9"/>
        <v>1719620.1949999998</v>
      </c>
      <c r="L620" s="259"/>
    </row>
    <row r="621" spans="2:12" x14ac:dyDescent="0.25">
      <c r="B621" s="46">
        <f>SUBTOTAL(103,$C$10:C621)</f>
        <v>612</v>
      </c>
      <c r="C621" s="24" t="s">
        <v>803</v>
      </c>
      <c r="D621" s="24" t="s">
        <v>1089</v>
      </c>
      <c r="E621" s="203" t="s">
        <v>1469</v>
      </c>
      <c r="F621" s="227" t="s">
        <v>581</v>
      </c>
      <c r="G621" s="208" t="s">
        <v>434</v>
      </c>
      <c r="H621" s="239">
        <v>45093</v>
      </c>
      <c r="I621" s="249">
        <v>0</v>
      </c>
      <c r="J621" s="101">
        <v>-17452</v>
      </c>
      <c r="K621" s="250">
        <f t="shared" si="9"/>
        <v>1702168.1949999998</v>
      </c>
      <c r="L621" s="259"/>
    </row>
    <row r="622" spans="2:12" x14ac:dyDescent="0.25">
      <c r="B622" s="46">
        <f>SUBTOTAL(103,$C$10:C622)</f>
        <v>613</v>
      </c>
      <c r="C622" s="24" t="s">
        <v>803</v>
      </c>
      <c r="D622" s="24" t="s">
        <v>1100</v>
      </c>
      <c r="E622" s="203" t="s">
        <v>1469</v>
      </c>
      <c r="F622" s="227"/>
      <c r="G622" s="203" t="s">
        <v>1102</v>
      </c>
      <c r="H622" s="239">
        <v>45093</v>
      </c>
      <c r="I622" s="249">
        <v>0</v>
      </c>
      <c r="J622" s="101">
        <v>-2548</v>
      </c>
      <c r="K622" s="250">
        <f t="shared" si="9"/>
        <v>1699620.1949999998</v>
      </c>
      <c r="L622" s="259"/>
    </row>
    <row r="623" spans="2:12" x14ac:dyDescent="0.25">
      <c r="B623" s="46">
        <f>SUBTOTAL(103,$C$10:C623)</f>
        <v>614</v>
      </c>
      <c r="C623" s="24" t="s">
        <v>1083</v>
      </c>
      <c r="D623" s="24" t="s">
        <v>607</v>
      </c>
      <c r="E623" s="203" t="s">
        <v>1467</v>
      </c>
      <c r="F623" s="227" t="s">
        <v>582</v>
      </c>
      <c r="G623" s="203" t="s">
        <v>425</v>
      </c>
      <c r="H623" s="239">
        <v>45093</v>
      </c>
      <c r="I623" s="249">
        <v>0</v>
      </c>
      <c r="J623" s="101">
        <v>-2422.5</v>
      </c>
      <c r="K623" s="250">
        <f t="shared" si="9"/>
        <v>1697197.6949999998</v>
      </c>
      <c r="L623" s="259"/>
    </row>
    <row r="624" spans="2:12" x14ac:dyDescent="0.25">
      <c r="B624" s="46">
        <f>SUBTOTAL(103,$C$10:C624)</f>
        <v>615</v>
      </c>
      <c r="C624" s="24" t="s">
        <v>1083</v>
      </c>
      <c r="D624" s="24" t="s">
        <v>608</v>
      </c>
      <c r="E624" s="231" t="s">
        <v>1466</v>
      </c>
      <c r="F624" s="227" t="s">
        <v>582</v>
      </c>
      <c r="G624" s="203" t="s">
        <v>425</v>
      </c>
      <c r="H624" s="239">
        <v>45093</v>
      </c>
      <c r="I624" s="249">
        <v>0</v>
      </c>
      <c r="J624" s="101">
        <v>-3840</v>
      </c>
      <c r="K624" s="250">
        <f t="shared" si="9"/>
        <v>1693357.6949999998</v>
      </c>
      <c r="L624" s="259"/>
    </row>
    <row r="625" spans="2:12" x14ac:dyDescent="0.25">
      <c r="B625" s="46">
        <f>SUBTOTAL(103,$C$10:C625)</f>
        <v>616</v>
      </c>
      <c r="C625" s="24" t="s">
        <v>1083</v>
      </c>
      <c r="D625" s="24" t="s">
        <v>607</v>
      </c>
      <c r="E625" s="203" t="s">
        <v>1467</v>
      </c>
      <c r="F625" s="227" t="s">
        <v>675</v>
      </c>
      <c r="G625" s="203" t="s">
        <v>676</v>
      </c>
      <c r="H625" s="239">
        <v>45093</v>
      </c>
      <c r="I625" s="249">
        <v>0</v>
      </c>
      <c r="J625" s="101">
        <v>-2707.5</v>
      </c>
      <c r="K625" s="250">
        <f t="shared" si="9"/>
        <v>1690650.1949999998</v>
      </c>
      <c r="L625" s="259"/>
    </row>
    <row r="626" spans="2:12" x14ac:dyDescent="0.25">
      <c r="B626" s="46">
        <f>SUBTOTAL(103,$C$10:C626)</f>
        <v>617</v>
      </c>
      <c r="C626" s="24" t="s">
        <v>1083</v>
      </c>
      <c r="D626" s="24" t="s">
        <v>607</v>
      </c>
      <c r="E626" s="203" t="s">
        <v>1467</v>
      </c>
      <c r="F626" s="227" t="s">
        <v>675</v>
      </c>
      <c r="G626" s="203" t="s">
        <v>676</v>
      </c>
      <c r="H626" s="239">
        <v>45093</v>
      </c>
      <c r="I626" s="249">
        <v>0</v>
      </c>
      <c r="J626" s="101">
        <v>-6974.1019999999999</v>
      </c>
      <c r="K626" s="250">
        <f t="shared" si="9"/>
        <v>1683676.0929999999</v>
      </c>
      <c r="L626" s="259"/>
    </row>
    <row r="627" spans="2:12" x14ac:dyDescent="0.25">
      <c r="B627" s="46">
        <f>SUBTOTAL(103,$C$10:C627)</f>
        <v>618</v>
      </c>
      <c r="C627" s="24" t="s">
        <v>1083</v>
      </c>
      <c r="D627" s="24" t="s">
        <v>608</v>
      </c>
      <c r="E627" s="231" t="s">
        <v>1466</v>
      </c>
      <c r="F627" s="227" t="s">
        <v>675</v>
      </c>
      <c r="G627" s="203" t="s">
        <v>676</v>
      </c>
      <c r="H627" s="239">
        <v>45093</v>
      </c>
      <c r="I627" s="249">
        <v>0</v>
      </c>
      <c r="J627" s="101">
        <v>-3280</v>
      </c>
      <c r="K627" s="250">
        <f t="shared" si="9"/>
        <v>1680396.0929999999</v>
      </c>
      <c r="L627" s="259"/>
    </row>
    <row r="628" spans="2:12" x14ac:dyDescent="0.25">
      <c r="B628" s="46">
        <f>SUBTOTAL(103,$C$10:C628)</f>
        <v>619</v>
      </c>
      <c r="C628" s="24" t="s">
        <v>666</v>
      </c>
      <c r="D628" s="24" t="s">
        <v>1101</v>
      </c>
      <c r="E628" s="203" t="s">
        <v>1467</v>
      </c>
      <c r="F628" s="227" t="s">
        <v>1138</v>
      </c>
      <c r="G628" s="203" t="s">
        <v>444</v>
      </c>
      <c r="H628" s="239">
        <v>45093</v>
      </c>
      <c r="I628" s="249">
        <v>0</v>
      </c>
      <c r="J628" s="101">
        <v>-6000</v>
      </c>
      <c r="K628" s="250">
        <f t="shared" si="9"/>
        <v>1674396.0929999999</v>
      </c>
      <c r="L628" s="259"/>
    </row>
    <row r="629" spans="2:12" x14ac:dyDescent="0.25">
      <c r="B629" s="46">
        <f>SUBTOTAL(103,$C$10:C629)</f>
        <v>620</v>
      </c>
      <c r="C629" s="24" t="s">
        <v>843</v>
      </c>
      <c r="D629" s="24" t="s">
        <v>1020</v>
      </c>
      <c r="E629" s="203" t="s">
        <v>1470</v>
      </c>
      <c r="F629" s="227" t="s">
        <v>1071</v>
      </c>
      <c r="G629" s="203" t="s">
        <v>1039</v>
      </c>
      <c r="H629" s="239">
        <v>45093</v>
      </c>
      <c r="I629" s="249">
        <v>0</v>
      </c>
      <c r="J629" s="101">
        <v>-2300</v>
      </c>
      <c r="K629" s="250">
        <f t="shared" si="9"/>
        <v>1672096.0929999999</v>
      </c>
      <c r="L629" s="259"/>
    </row>
    <row r="630" spans="2:12" x14ac:dyDescent="0.25">
      <c r="B630" s="46">
        <f>SUBTOTAL(103,$C$10:C630)</f>
        <v>621</v>
      </c>
      <c r="C630" s="154" t="s">
        <v>743</v>
      </c>
      <c r="D630" s="24" t="s">
        <v>386</v>
      </c>
      <c r="E630" s="203" t="s">
        <v>1467</v>
      </c>
      <c r="F630" s="227"/>
      <c r="G630" s="223"/>
      <c r="H630" s="239">
        <v>45093</v>
      </c>
      <c r="I630" s="249">
        <v>0</v>
      </c>
      <c r="J630" s="101">
        <v>-19800</v>
      </c>
      <c r="K630" s="250">
        <f t="shared" si="9"/>
        <v>1652296.0929999999</v>
      </c>
      <c r="L630" s="259"/>
    </row>
    <row r="631" spans="2:12" x14ac:dyDescent="0.25">
      <c r="B631" s="46">
        <f>SUBTOTAL(103,$C$10:C631)</f>
        <v>622</v>
      </c>
      <c r="C631" s="154" t="s">
        <v>836</v>
      </c>
      <c r="D631" s="24" t="s">
        <v>776</v>
      </c>
      <c r="E631" s="203" t="s">
        <v>1469</v>
      </c>
      <c r="F631" s="227" t="s">
        <v>1050</v>
      </c>
      <c r="G631" s="203" t="s">
        <v>442</v>
      </c>
      <c r="H631" s="239">
        <v>45093</v>
      </c>
      <c r="I631" s="249">
        <v>0</v>
      </c>
      <c r="J631" s="101">
        <v>-10000</v>
      </c>
      <c r="K631" s="250">
        <f t="shared" si="9"/>
        <v>1642296.0929999999</v>
      </c>
      <c r="L631" s="259"/>
    </row>
    <row r="632" spans="2:12" x14ac:dyDescent="0.25">
      <c r="B632" s="46">
        <f>SUBTOTAL(103,$C$10:C632)</f>
        <v>623</v>
      </c>
      <c r="C632" s="154" t="s">
        <v>743</v>
      </c>
      <c r="D632" s="24" t="s">
        <v>1028</v>
      </c>
      <c r="E632" s="203" t="s">
        <v>1470</v>
      </c>
      <c r="F632" s="227" t="s">
        <v>1072</v>
      </c>
      <c r="G632" s="203"/>
      <c r="H632" s="239">
        <v>45099</v>
      </c>
      <c r="I632" s="249">
        <v>0</v>
      </c>
      <c r="J632" s="101">
        <v>-2788</v>
      </c>
      <c r="K632" s="250">
        <f t="shared" si="9"/>
        <v>1639508.0929999999</v>
      </c>
      <c r="L632" s="259"/>
    </row>
    <row r="633" spans="2:12" x14ac:dyDescent="0.25">
      <c r="B633" s="46">
        <f>SUBTOTAL(103,$C$10:C633)</f>
        <v>624</v>
      </c>
      <c r="C633" s="154" t="s">
        <v>836</v>
      </c>
      <c r="D633" s="24" t="s">
        <v>776</v>
      </c>
      <c r="E633" s="203" t="s">
        <v>1469</v>
      </c>
      <c r="F633" s="227" t="s">
        <v>1050</v>
      </c>
      <c r="G633" s="203" t="s">
        <v>442</v>
      </c>
      <c r="H633" s="239">
        <v>45100</v>
      </c>
      <c r="I633" s="249">
        <v>0</v>
      </c>
      <c r="J633" s="101">
        <v>-10000</v>
      </c>
      <c r="K633" s="250">
        <f t="shared" si="9"/>
        <v>1629508.0929999999</v>
      </c>
      <c r="L633" s="259"/>
    </row>
    <row r="634" spans="2:12" x14ac:dyDescent="0.25">
      <c r="B634" s="46">
        <f>SUBTOTAL(103,$C$10:C634)</f>
        <v>625</v>
      </c>
      <c r="C634" s="24" t="s">
        <v>791</v>
      </c>
      <c r="D634" s="24" t="s">
        <v>775</v>
      </c>
      <c r="E634" s="203" t="s">
        <v>1468</v>
      </c>
      <c r="F634" s="227" t="s">
        <v>1053</v>
      </c>
      <c r="G634" s="203" t="s">
        <v>46</v>
      </c>
      <c r="H634" s="239">
        <v>45100</v>
      </c>
      <c r="I634" s="249">
        <v>0</v>
      </c>
      <c r="J634" s="101">
        <v>-180000</v>
      </c>
      <c r="K634" s="250">
        <f t="shared" si="9"/>
        <v>1449508.0929999999</v>
      </c>
      <c r="L634" s="259"/>
    </row>
    <row r="635" spans="2:12" x14ac:dyDescent="0.25">
      <c r="B635" s="46">
        <f>SUBTOTAL(103,$C$10:C635)</f>
        <v>626</v>
      </c>
      <c r="C635" s="154" t="s">
        <v>596</v>
      </c>
      <c r="D635" s="24" t="s">
        <v>607</v>
      </c>
      <c r="E635" s="203" t="s">
        <v>1467</v>
      </c>
      <c r="F635" s="227" t="s">
        <v>581</v>
      </c>
      <c r="G635" s="208" t="s">
        <v>434</v>
      </c>
      <c r="H635" s="239">
        <v>45100</v>
      </c>
      <c r="I635" s="249">
        <v>0</v>
      </c>
      <c r="J635" s="101">
        <v>-15444.588</v>
      </c>
      <c r="K635" s="250">
        <f t="shared" si="9"/>
        <v>1434063.5049999999</v>
      </c>
      <c r="L635" s="259"/>
    </row>
    <row r="636" spans="2:12" x14ac:dyDescent="0.25">
      <c r="B636" s="46">
        <f>SUBTOTAL(103,$C$10:C636)</f>
        <v>627</v>
      </c>
      <c r="C636" s="154" t="s">
        <v>659</v>
      </c>
      <c r="D636" s="24" t="s">
        <v>1099</v>
      </c>
      <c r="E636" s="203" t="s">
        <v>1470</v>
      </c>
      <c r="F636" s="227" t="s">
        <v>1071</v>
      </c>
      <c r="G636" s="203" t="s">
        <v>1039</v>
      </c>
      <c r="H636" s="239">
        <v>45100</v>
      </c>
      <c r="I636" s="249">
        <v>0</v>
      </c>
      <c r="J636" s="101">
        <v>-24509.34</v>
      </c>
      <c r="K636" s="250">
        <f t="shared" si="9"/>
        <v>1409554.1649999998</v>
      </c>
      <c r="L636" s="259"/>
    </row>
    <row r="637" spans="2:12" x14ac:dyDescent="0.25">
      <c r="B637" s="46">
        <f>SUBTOTAL(103,$C$10:C637)</f>
        <v>628</v>
      </c>
      <c r="C637" s="24" t="s">
        <v>598</v>
      </c>
      <c r="D637" s="24" t="s">
        <v>607</v>
      </c>
      <c r="E637" s="203" t="s">
        <v>1467</v>
      </c>
      <c r="F637" s="227" t="s">
        <v>581</v>
      </c>
      <c r="G637" s="208" t="s">
        <v>434</v>
      </c>
      <c r="H637" s="239">
        <v>45100</v>
      </c>
      <c r="I637" s="249">
        <v>0</v>
      </c>
      <c r="J637" s="101">
        <v>-22349.5</v>
      </c>
      <c r="K637" s="250">
        <f t="shared" si="9"/>
        <v>1387204.6649999998</v>
      </c>
      <c r="L637" s="259"/>
    </row>
    <row r="638" spans="2:12" x14ac:dyDescent="0.25">
      <c r="B638" s="46">
        <f>SUBTOTAL(103,$C$10:C638)</f>
        <v>629</v>
      </c>
      <c r="C638" s="154" t="s">
        <v>1091</v>
      </c>
      <c r="D638" s="24" t="s">
        <v>1105</v>
      </c>
      <c r="E638" s="203" t="s">
        <v>1469</v>
      </c>
      <c r="F638" s="227" t="s">
        <v>698</v>
      </c>
      <c r="G638" s="203" t="s">
        <v>720</v>
      </c>
      <c r="H638" s="239">
        <v>45100</v>
      </c>
      <c r="I638" s="249">
        <v>0</v>
      </c>
      <c r="J638" s="101">
        <v>-15138.52</v>
      </c>
      <c r="K638" s="250">
        <f t="shared" si="9"/>
        <v>1372066.1449999998</v>
      </c>
      <c r="L638" s="259"/>
    </row>
    <row r="639" spans="2:12" x14ac:dyDescent="0.25">
      <c r="B639" s="46">
        <f>SUBTOTAL(103,$C$10:C639)</f>
        <v>630</v>
      </c>
      <c r="C639" s="154" t="s">
        <v>793</v>
      </c>
      <c r="D639" s="24" t="s">
        <v>608</v>
      </c>
      <c r="E639" s="231" t="s">
        <v>1466</v>
      </c>
      <c r="F639" s="227" t="s">
        <v>675</v>
      </c>
      <c r="G639" s="203" t="s">
        <v>676</v>
      </c>
      <c r="H639" s="239">
        <v>45100</v>
      </c>
      <c r="I639" s="249">
        <v>0</v>
      </c>
      <c r="J639" s="101">
        <v>-17226.825000000001</v>
      </c>
      <c r="K639" s="250">
        <f t="shared" si="9"/>
        <v>1354839.3199999998</v>
      </c>
      <c r="L639" s="259"/>
    </row>
    <row r="640" spans="2:12" x14ac:dyDescent="0.25">
      <c r="B640" s="46">
        <f>SUBTOTAL(103,$C$10:C640)</f>
        <v>631</v>
      </c>
      <c r="C640" s="24" t="s">
        <v>1074</v>
      </c>
      <c r="D640" s="24" t="s">
        <v>608</v>
      </c>
      <c r="E640" s="231" t="s">
        <v>1466</v>
      </c>
      <c r="F640" s="227"/>
      <c r="G640" s="271"/>
      <c r="H640" s="239">
        <v>45100</v>
      </c>
      <c r="I640" s="249">
        <v>0</v>
      </c>
      <c r="J640" s="101">
        <v>-8176.4</v>
      </c>
      <c r="K640" s="250">
        <f t="shared" si="9"/>
        <v>1346662.92</v>
      </c>
      <c r="L640" s="259"/>
    </row>
    <row r="641" spans="2:12" x14ac:dyDescent="0.25">
      <c r="B641" s="46">
        <f>SUBTOTAL(103,$C$10:C641)</f>
        <v>632</v>
      </c>
      <c r="C641" s="154" t="s">
        <v>601</v>
      </c>
      <c r="D641" s="24" t="s">
        <v>608</v>
      </c>
      <c r="E641" s="231" t="s">
        <v>1466</v>
      </c>
      <c r="F641" s="227" t="s">
        <v>675</v>
      </c>
      <c r="G641" s="203" t="s">
        <v>676</v>
      </c>
      <c r="H641" s="239">
        <v>45100</v>
      </c>
      <c r="I641" s="249">
        <v>0</v>
      </c>
      <c r="J641" s="101">
        <v>-750</v>
      </c>
      <c r="K641" s="250">
        <f t="shared" si="9"/>
        <v>1345912.92</v>
      </c>
      <c r="L641" s="259"/>
    </row>
    <row r="642" spans="2:12" x14ac:dyDescent="0.25">
      <c r="B642" s="46">
        <f>SUBTOTAL(103,$C$10:C642)</f>
        <v>633</v>
      </c>
      <c r="C642" s="154" t="s">
        <v>803</v>
      </c>
      <c r="D642" s="24" t="s">
        <v>1089</v>
      </c>
      <c r="E642" s="203" t="s">
        <v>1469</v>
      </c>
      <c r="F642" s="227" t="s">
        <v>581</v>
      </c>
      <c r="G642" s="208" t="s">
        <v>434</v>
      </c>
      <c r="H642" s="239">
        <v>45100</v>
      </c>
      <c r="I642" s="249">
        <v>0</v>
      </c>
      <c r="J642" s="101">
        <v>-4831</v>
      </c>
      <c r="K642" s="250">
        <f t="shared" si="9"/>
        <v>1341081.92</v>
      </c>
      <c r="L642" s="259"/>
    </row>
    <row r="643" spans="2:12" x14ac:dyDescent="0.25">
      <c r="B643" s="46">
        <f>SUBTOTAL(103,$C$10:C643)</f>
        <v>634</v>
      </c>
      <c r="C643" s="154" t="s">
        <v>803</v>
      </c>
      <c r="D643" s="24" t="s">
        <v>1100</v>
      </c>
      <c r="E643" s="203" t="s">
        <v>1469</v>
      </c>
      <c r="F643" s="227"/>
      <c r="G643" s="203" t="s">
        <v>1102</v>
      </c>
      <c r="H643" s="239">
        <v>45100</v>
      </c>
      <c r="I643" s="249">
        <v>0</v>
      </c>
      <c r="J643" s="101">
        <v>-16000</v>
      </c>
      <c r="K643" s="250">
        <f t="shared" si="9"/>
        <v>1325081.92</v>
      </c>
      <c r="L643" s="259"/>
    </row>
    <row r="644" spans="2:12" x14ac:dyDescent="0.25">
      <c r="B644" s="46">
        <f>SUBTOTAL(103,$C$10:C644)</f>
        <v>635</v>
      </c>
      <c r="C644" s="154" t="s">
        <v>1083</v>
      </c>
      <c r="D644" s="24" t="s">
        <v>607</v>
      </c>
      <c r="E644" s="203" t="s">
        <v>1467</v>
      </c>
      <c r="F644" s="227" t="s">
        <v>582</v>
      </c>
      <c r="G644" s="203" t="s">
        <v>425</v>
      </c>
      <c r="H644" s="239">
        <v>45100</v>
      </c>
      <c r="I644" s="249">
        <v>0</v>
      </c>
      <c r="J644" s="101">
        <v>-6509.8360000000002</v>
      </c>
      <c r="K644" s="250">
        <f t="shared" si="9"/>
        <v>1318572.084</v>
      </c>
      <c r="L644" s="259"/>
    </row>
    <row r="645" spans="2:12" x14ac:dyDescent="0.25">
      <c r="B645" s="46">
        <f>SUBTOTAL(103,$C$10:C645)</f>
        <v>636</v>
      </c>
      <c r="C645" s="154" t="s">
        <v>1083</v>
      </c>
      <c r="D645" s="24" t="s">
        <v>608</v>
      </c>
      <c r="E645" s="231" t="s">
        <v>1466</v>
      </c>
      <c r="F645" s="227" t="s">
        <v>582</v>
      </c>
      <c r="G645" s="203" t="s">
        <v>425</v>
      </c>
      <c r="H645" s="239">
        <v>45100</v>
      </c>
      <c r="I645" s="249">
        <v>0</v>
      </c>
      <c r="J645" s="101">
        <v>-24871.797500000001</v>
      </c>
      <c r="K645" s="250">
        <f t="shared" si="9"/>
        <v>1293700.2864999999</v>
      </c>
      <c r="L645" s="259"/>
    </row>
    <row r="646" spans="2:12" x14ac:dyDescent="0.25">
      <c r="B646" s="46">
        <f>SUBTOTAL(103,$C$10:C646)</f>
        <v>637</v>
      </c>
      <c r="C646" s="154" t="s">
        <v>836</v>
      </c>
      <c r="D646" s="24" t="s">
        <v>776</v>
      </c>
      <c r="E646" s="203" t="s">
        <v>1469</v>
      </c>
      <c r="F646" s="227"/>
      <c r="G646" s="203"/>
      <c r="H646" s="239">
        <v>45100</v>
      </c>
      <c r="I646" s="249">
        <v>0</v>
      </c>
      <c r="J646" s="101">
        <v>-16150</v>
      </c>
      <c r="K646" s="250">
        <f t="shared" si="9"/>
        <v>1277550.2864999999</v>
      </c>
      <c r="L646" s="259"/>
    </row>
    <row r="647" spans="2:12" x14ac:dyDescent="0.25">
      <c r="B647" s="46">
        <f>SUBTOTAL(103,$C$10:C647)</f>
        <v>638</v>
      </c>
      <c r="C647" s="154" t="s">
        <v>24</v>
      </c>
      <c r="D647" s="24" t="s">
        <v>983</v>
      </c>
      <c r="E647" s="203" t="s">
        <v>1470</v>
      </c>
      <c r="F647" s="227" t="s">
        <v>24</v>
      </c>
      <c r="G647" s="203" t="s">
        <v>24</v>
      </c>
      <c r="H647" s="239">
        <v>45103</v>
      </c>
      <c r="I647" s="249">
        <v>0</v>
      </c>
      <c r="J647" s="101">
        <v>-2360</v>
      </c>
      <c r="K647" s="250">
        <f t="shared" si="9"/>
        <v>1275190.2864999999</v>
      </c>
      <c r="L647" s="259"/>
    </row>
    <row r="648" spans="2:12" x14ac:dyDescent="0.25">
      <c r="B648" s="46">
        <f>SUBTOTAL(103,$C$10:C648)</f>
        <v>639</v>
      </c>
      <c r="C648" s="154" t="s">
        <v>839</v>
      </c>
      <c r="D648" s="24" t="s">
        <v>955</v>
      </c>
      <c r="E648" s="203" t="s">
        <v>1469</v>
      </c>
      <c r="F648" s="227" t="s">
        <v>1069</v>
      </c>
      <c r="G648" s="203" t="s">
        <v>1070</v>
      </c>
      <c r="H648" s="239">
        <v>45106</v>
      </c>
      <c r="I648" s="249">
        <v>0</v>
      </c>
      <c r="J648" s="101">
        <v>-38500</v>
      </c>
      <c r="K648" s="250">
        <f t="shared" si="9"/>
        <v>1236690.2864999999</v>
      </c>
      <c r="L648" s="259"/>
    </row>
    <row r="649" spans="2:12" x14ac:dyDescent="0.25">
      <c r="B649" s="46">
        <f>SUBTOTAL(103,$C$10:C649)</f>
        <v>640</v>
      </c>
      <c r="C649" s="154" t="s">
        <v>596</v>
      </c>
      <c r="D649" s="24" t="s">
        <v>607</v>
      </c>
      <c r="E649" s="203" t="s">
        <v>1467</v>
      </c>
      <c r="F649" s="227" t="s">
        <v>581</v>
      </c>
      <c r="G649" s="208" t="s">
        <v>434</v>
      </c>
      <c r="H649" s="239">
        <v>45107</v>
      </c>
      <c r="I649" s="249">
        <v>0</v>
      </c>
      <c r="J649" s="101">
        <v>-14133.48</v>
      </c>
      <c r="K649" s="250">
        <f t="shared" si="9"/>
        <v>1222556.8064999999</v>
      </c>
      <c r="L649" s="259"/>
    </row>
    <row r="650" spans="2:12" x14ac:dyDescent="0.25">
      <c r="B650" s="46">
        <f>SUBTOTAL(103,$C$10:C650)</f>
        <v>641</v>
      </c>
      <c r="C650" s="154" t="s">
        <v>1103</v>
      </c>
      <c r="D650" s="24" t="s">
        <v>317</v>
      </c>
      <c r="E650" s="203" t="s">
        <v>1475</v>
      </c>
      <c r="F650" s="227" t="s">
        <v>675</v>
      </c>
      <c r="G650" s="203" t="s">
        <v>676</v>
      </c>
      <c r="H650" s="239">
        <v>45107</v>
      </c>
      <c r="I650" s="249">
        <v>0</v>
      </c>
      <c r="J650" s="101">
        <v>-3000</v>
      </c>
      <c r="K650" s="250">
        <f t="shared" si="9"/>
        <v>1219556.8064999999</v>
      </c>
      <c r="L650" s="259"/>
    </row>
    <row r="651" spans="2:12" x14ac:dyDescent="0.25">
      <c r="B651" s="46">
        <f>SUBTOTAL(103,$C$10:C651)</f>
        <v>642</v>
      </c>
      <c r="C651" s="154" t="s">
        <v>659</v>
      </c>
      <c r="D651" s="24" t="s">
        <v>1104</v>
      </c>
      <c r="E651" s="203" t="s">
        <v>1470</v>
      </c>
      <c r="F651" s="227" t="s">
        <v>1072</v>
      </c>
      <c r="G651" s="203" t="s">
        <v>455</v>
      </c>
      <c r="H651" s="239">
        <v>45107</v>
      </c>
      <c r="I651" s="249">
        <v>0</v>
      </c>
      <c r="J651" s="101">
        <v>-7000</v>
      </c>
      <c r="K651" s="250">
        <f t="shared" si="9"/>
        <v>1212556.8064999999</v>
      </c>
      <c r="L651" s="259"/>
    </row>
    <row r="652" spans="2:12" x14ac:dyDescent="0.25">
      <c r="B652" s="46">
        <f>SUBTOTAL(103,$C$10:C652)</f>
        <v>643</v>
      </c>
      <c r="C652" s="24" t="s">
        <v>598</v>
      </c>
      <c r="D652" s="24" t="s">
        <v>607</v>
      </c>
      <c r="E652" s="203" t="s">
        <v>1467</v>
      </c>
      <c r="F652" s="227" t="s">
        <v>581</v>
      </c>
      <c r="G652" s="208" t="s">
        <v>434</v>
      </c>
      <c r="H652" s="239">
        <v>45107</v>
      </c>
      <c r="I652" s="249">
        <v>0</v>
      </c>
      <c r="J652" s="101">
        <v>-20000.312000000002</v>
      </c>
      <c r="K652" s="250">
        <f t="shared" si="9"/>
        <v>1192556.4945</v>
      </c>
      <c r="L652" s="259"/>
    </row>
    <row r="653" spans="2:12" x14ac:dyDescent="0.25">
      <c r="B653" s="46">
        <f>SUBTOTAL(103,$C$10:C653)</f>
        <v>644</v>
      </c>
      <c r="C653" s="154" t="s">
        <v>1096</v>
      </c>
      <c r="D653" s="24" t="s">
        <v>607</v>
      </c>
      <c r="E653" s="203" t="s">
        <v>1467</v>
      </c>
      <c r="F653" s="227" t="s">
        <v>1055</v>
      </c>
      <c r="G653" s="203" t="s">
        <v>436</v>
      </c>
      <c r="H653" s="239">
        <v>45107</v>
      </c>
      <c r="I653" s="249">
        <v>0</v>
      </c>
      <c r="J653" s="101">
        <v>-10310.6</v>
      </c>
      <c r="K653" s="250">
        <f t="shared" ref="K653:K716" si="10">I653+K652+J653</f>
        <v>1182245.8944999999</v>
      </c>
      <c r="L653" s="259"/>
    </row>
    <row r="654" spans="2:12" x14ac:dyDescent="0.25">
      <c r="B654" s="46">
        <f>SUBTOTAL(103,$C$10:C654)</f>
        <v>645</v>
      </c>
      <c r="C654" s="154" t="s">
        <v>601</v>
      </c>
      <c r="D654" s="24" t="s">
        <v>608</v>
      </c>
      <c r="E654" s="231" t="s">
        <v>1466</v>
      </c>
      <c r="F654" s="227" t="s">
        <v>675</v>
      </c>
      <c r="G654" s="203" t="s">
        <v>676</v>
      </c>
      <c r="H654" s="239">
        <v>45107</v>
      </c>
      <c r="I654" s="249">
        <v>0</v>
      </c>
      <c r="J654" s="101">
        <v>-9831</v>
      </c>
      <c r="K654" s="250">
        <f t="shared" si="10"/>
        <v>1172414.8944999999</v>
      </c>
      <c r="L654" s="259"/>
    </row>
    <row r="655" spans="2:12" x14ac:dyDescent="0.25">
      <c r="B655" s="46">
        <f>SUBTOTAL(103,$C$10:C655)</f>
        <v>646</v>
      </c>
      <c r="C655" s="154" t="s">
        <v>692</v>
      </c>
      <c r="D655" s="24" t="s">
        <v>608</v>
      </c>
      <c r="E655" s="231" t="s">
        <v>1466</v>
      </c>
      <c r="F655" s="227" t="s">
        <v>581</v>
      </c>
      <c r="G655" s="208" t="s">
        <v>434</v>
      </c>
      <c r="H655" s="239">
        <v>45107</v>
      </c>
      <c r="I655" s="249">
        <v>0</v>
      </c>
      <c r="J655" s="101">
        <v>-7000</v>
      </c>
      <c r="K655" s="250">
        <f t="shared" si="10"/>
        <v>1165414.8944999999</v>
      </c>
      <c r="L655" s="259"/>
    </row>
    <row r="656" spans="2:12" x14ac:dyDescent="0.25">
      <c r="B656" s="46">
        <f>SUBTOTAL(103,$C$10:C656)</f>
        <v>647</v>
      </c>
      <c r="C656" s="154" t="s">
        <v>692</v>
      </c>
      <c r="D656" s="24" t="s">
        <v>608</v>
      </c>
      <c r="E656" s="231" t="s">
        <v>1466</v>
      </c>
      <c r="F656" s="227" t="s">
        <v>581</v>
      </c>
      <c r="G656" s="208" t="s">
        <v>434</v>
      </c>
      <c r="H656" s="239">
        <v>45107</v>
      </c>
      <c r="I656" s="249">
        <v>0</v>
      </c>
      <c r="J656" s="101">
        <v>-500</v>
      </c>
      <c r="K656" s="250">
        <f t="shared" si="10"/>
        <v>1164914.8944999999</v>
      </c>
      <c r="L656" s="259"/>
    </row>
    <row r="657" spans="2:12" x14ac:dyDescent="0.25">
      <c r="B657" s="46">
        <f>SUBTOTAL(103,$C$10:C657)</f>
        <v>648</v>
      </c>
      <c r="C657" s="157" t="s">
        <v>693</v>
      </c>
      <c r="D657" s="24" t="s">
        <v>608</v>
      </c>
      <c r="E657" s="231" t="s">
        <v>1466</v>
      </c>
      <c r="F657" s="227" t="s">
        <v>581</v>
      </c>
      <c r="G657" s="208" t="s">
        <v>434</v>
      </c>
      <c r="H657" s="239">
        <v>45107</v>
      </c>
      <c r="I657" s="249">
        <v>0</v>
      </c>
      <c r="J657" s="101">
        <v>-7000</v>
      </c>
      <c r="K657" s="250">
        <f t="shared" si="10"/>
        <v>1157914.8944999999</v>
      </c>
      <c r="L657" s="259"/>
    </row>
    <row r="658" spans="2:12" x14ac:dyDescent="0.25">
      <c r="B658" s="46">
        <f>SUBTOTAL(103,$C$10:C658)</f>
        <v>649</v>
      </c>
      <c r="C658" s="24" t="s">
        <v>596</v>
      </c>
      <c r="D658" s="24" t="s">
        <v>608</v>
      </c>
      <c r="E658" s="231" t="s">
        <v>1466</v>
      </c>
      <c r="F658" s="227" t="s">
        <v>581</v>
      </c>
      <c r="G658" s="208" t="s">
        <v>434</v>
      </c>
      <c r="H658" s="239">
        <v>45107</v>
      </c>
      <c r="I658" s="249">
        <v>0</v>
      </c>
      <c r="J658" s="101">
        <v>-63000</v>
      </c>
      <c r="K658" s="250">
        <f t="shared" si="10"/>
        <v>1094914.8944999999</v>
      </c>
      <c r="L658" s="259"/>
    </row>
    <row r="659" spans="2:12" x14ac:dyDescent="0.25">
      <c r="B659" s="46">
        <f>SUBTOTAL(103,$C$10:C659)</f>
        <v>650</v>
      </c>
      <c r="C659" s="24" t="s">
        <v>598</v>
      </c>
      <c r="D659" s="24" t="s">
        <v>608</v>
      </c>
      <c r="E659" s="231" t="s">
        <v>1466</v>
      </c>
      <c r="F659" s="227" t="s">
        <v>581</v>
      </c>
      <c r="G659" s="208" t="s">
        <v>434</v>
      </c>
      <c r="H659" s="239">
        <v>45107</v>
      </c>
      <c r="I659" s="249">
        <v>0</v>
      </c>
      <c r="J659" s="101">
        <v>-84000</v>
      </c>
      <c r="K659" s="250">
        <f t="shared" si="10"/>
        <v>1010914.8944999999</v>
      </c>
      <c r="L659" s="259"/>
    </row>
    <row r="660" spans="2:12" x14ac:dyDescent="0.25">
      <c r="B660" s="46">
        <f>SUBTOTAL(103,$C$10:C660)</f>
        <v>651</v>
      </c>
      <c r="C660" s="154" t="s">
        <v>692</v>
      </c>
      <c r="D660" s="24" t="s">
        <v>739</v>
      </c>
      <c r="E660" s="203" t="s">
        <v>1467</v>
      </c>
      <c r="F660" s="227" t="s">
        <v>581</v>
      </c>
      <c r="G660" s="208" t="s">
        <v>434</v>
      </c>
      <c r="H660" s="239">
        <v>45107</v>
      </c>
      <c r="I660" s="249">
        <v>0</v>
      </c>
      <c r="J660" s="101">
        <v>-59545.45</v>
      </c>
      <c r="K660" s="250">
        <f t="shared" si="10"/>
        <v>951369.44449999998</v>
      </c>
      <c r="L660" s="259"/>
    </row>
    <row r="661" spans="2:12" x14ac:dyDescent="0.25">
      <c r="B661" s="46">
        <f>SUBTOTAL(103,$C$10:C661)</f>
        <v>652</v>
      </c>
      <c r="C661" s="154" t="s">
        <v>1083</v>
      </c>
      <c r="D661" s="24" t="s">
        <v>607</v>
      </c>
      <c r="E661" s="203" t="s">
        <v>1467</v>
      </c>
      <c r="F661" s="227" t="s">
        <v>582</v>
      </c>
      <c r="G661" s="203" t="s">
        <v>425</v>
      </c>
      <c r="H661" s="239">
        <v>45107</v>
      </c>
      <c r="I661" s="249">
        <v>0</v>
      </c>
      <c r="J661" s="101">
        <v>-7340</v>
      </c>
      <c r="K661" s="250">
        <f t="shared" si="10"/>
        <v>944029.44449999998</v>
      </c>
      <c r="L661" s="259"/>
    </row>
    <row r="662" spans="2:12" x14ac:dyDescent="0.25">
      <c r="B662" s="46">
        <f>SUBTOTAL(103,$C$10:C662)</f>
        <v>653</v>
      </c>
      <c r="C662" s="154" t="s">
        <v>1083</v>
      </c>
      <c r="D662" s="24" t="s">
        <v>607</v>
      </c>
      <c r="E662" s="203" t="s">
        <v>1467</v>
      </c>
      <c r="F662" s="227" t="s">
        <v>675</v>
      </c>
      <c r="G662" s="203" t="s">
        <v>676</v>
      </c>
      <c r="H662" s="239">
        <v>45107</v>
      </c>
      <c r="I662" s="249">
        <v>0</v>
      </c>
      <c r="J662" s="101">
        <v>-4420</v>
      </c>
      <c r="K662" s="250">
        <f t="shared" si="10"/>
        <v>939609.44449999998</v>
      </c>
      <c r="L662" s="259"/>
    </row>
    <row r="663" spans="2:12" x14ac:dyDescent="0.25">
      <c r="B663" s="46">
        <f>SUBTOTAL(103,$C$10:C663)</f>
        <v>654</v>
      </c>
      <c r="C663" s="154" t="s">
        <v>1083</v>
      </c>
      <c r="D663" s="24" t="s">
        <v>607</v>
      </c>
      <c r="E663" s="203" t="s">
        <v>1467</v>
      </c>
      <c r="F663" s="227" t="s">
        <v>582</v>
      </c>
      <c r="G663" s="203" t="s">
        <v>425</v>
      </c>
      <c r="H663" s="239">
        <v>45107</v>
      </c>
      <c r="I663" s="249">
        <v>0</v>
      </c>
      <c r="J663" s="101">
        <v>-2422.5</v>
      </c>
      <c r="K663" s="250">
        <f t="shared" si="10"/>
        <v>937186.94449999998</v>
      </c>
      <c r="L663" s="259"/>
    </row>
    <row r="664" spans="2:12" x14ac:dyDescent="0.25">
      <c r="B664" s="46">
        <f>SUBTOTAL(103,$C$10:C664)</f>
        <v>655</v>
      </c>
      <c r="C664" s="154" t="s">
        <v>1083</v>
      </c>
      <c r="D664" s="24" t="s">
        <v>607</v>
      </c>
      <c r="E664" s="203" t="s">
        <v>1467</v>
      </c>
      <c r="F664" s="227" t="s">
        <v>582</v>
      </c>
      <c r="G664" s="203" t="s">
        <v>425</v>
      </c>
      <c r="H664" s="239">
        <v>45107</v>
      </c>
      <c r="I664" s="249">
        <v>0</v>
      </c>
      <c r="J664" s="101">
        <v>-2675</v>
      </c>
      <c r="K664" s="250">
        <f t="shared" si="10"/>
        <v>934511.94449999998</v>
      </c>
      <c r="L664" s="259"/>
    </row>
    <row r="665" spans="2:12" x14ac:dyDescent="0.25">
      <c r="B665" s="46">
        <f>SUBTOTAL(103,$C$10:C665)</f>
        <v>656</v>
      </c>
      <c r="C665" s="154" t="s">
        <v>1083</v>
      </c>
      <c r="D665" s="24" t="s">
        <v>608</v>
      </c>
      <c r="E665" s="231" t="s">
        <v>1466</v>
      </c>
      <c r="F665" s="227" t="s">
        <v>582</v>
      </c>
      <c r="G665" s="203" t="s">
        <v>425</v>
      </c>
      <c r="H665" s="239">
        <v>45107</v>
      </c>
      <c r="I665" s="249">
        <v>0</v>
      </c>
      <c r="J665" s="101">
        <v>-3840</v>
      </c>
      <c r="K665" s="250">
        <f t="shared" si="10"/>
        <v>930671.94449999998</v>
      </c>
      <c r="L665" s="259"/>
    </row>
    <row r="666" spans="2:12" x14ac:dyDescent="0.25">
      <c r="B666" s="46">
        <f>SUBTOTAL(103,$C$10:C666)</f>
        <v>657</v>
      </c>
      <c r="C666" s="154" t="s">
        <v>1083</v>
      </c>
      <c r="D666" s="24" t="s">
        <v>607</v>
      </c>
      <c r="E666" s="203" t="s">
        <v>1467</v>
      </c>
      <c r="F666" s="227" t="s">
        <v>675</v>
      </c>
      <c r="G666" s="203" t="s">
        <v>676</v>
      </c>
      <c r="H666" s="239">
        <v>45107</v>
      </c>
      <c r="I666" s="249">
        <v>0</v>
      </c>
      <c r="J666" s="101">
        <v>-2660</v>
      </c>
      <c r="K666" s="250">
        <f t="shared" si="10"/>
        <v>928011.94449999998</v>
      </c>
      <c r="L666" s="259"/>
    </row>
    <row r="667" spans="2:12" x14ac:dyDescent="0.25">
      <c r="B667" s="46">
        <f>SUBTOTAL(103,$C$10:C667)</f>
        <v>658</v>
      </c>
      <c r="C667" s="154" t="s">
        <v>1083</v>
      </c>
      <c r="D667" s="24" t="s">
        <v>607</v>
      </c>
      <c r="E667" s="203" t="s">
        <v>1467</v>
      </c>
      <c r="F667" s="227" t="s">
        <v>675</v>
      </c>
      <c r="G667" s="203" t="s">
        <v>676</v>
      </c>
      <c r="H667" s="239">
        <v>45107</v>
      </c>
      <c r="I667" s="249">
        <v>0</v>
      </c>
      <c r="J667" s="101">
        <v>-525</v>
      </c>
      <c r="K667" s="250">
        <f t="shared" si="10"/>
        <v>927486.94449999998</v>
      </c>
      <c r="L667" s="259"/>
    </row>
    <row r="668" spans="2:12" x14ac:dyDescent="0.25">
      <c r="B668" s="46">
        <f>SUBTOTAL(103,$C$10:C668)</f>
        <v>659</v>
      </c>
      <c r="C668" s="154" t="s">
        <v>1083</v>
      </c>
      <c r="D668" s="24" t="s">
        <v>608</v>
      </c>
      <c r="E668" s="231" t="s">
        <v>1466</v>
      </c>
      <c r="F668" s="227" t="s">
        <v>675</v>
      </c>
      <c r="G668" s="203" t="s">
        <v>676</v>
      </c>
      <c r="H668" s="239">
        <v>45107</v>
      </c>
      <c r="I668" s="249">
        <v>0</v>
      </c>
      <c r="J668" s="101">
        <v>-3840</v>
      </c>
      <c r="K668" s="250">
        <f t="shared" si="10"/>
        <v>923646.94449999998</v>
      </c>
      <c r="L668" s="259"/>
    </row>
    <row r="669" spans="2:12" x14ac:dyDescent="0.25">
      <c r="B669" s="46">
        <f>SUBTOTAL(103,$C$10:C669)</f>
        <v>660</v>
      </c>
      <c r="C669" s="154" t="s">
        <v>625</v>
      </c>
      <c r="D669" s="24" t="s">
        <v>918</v>
      </c>
      <c r="E669" s="203" t="s">
        <v>1467</v>
      </c>
      <c r="F669" s="227"/>
      <c r="G669" s="203"/>
      <c r="H669" s="239">
        <v>45107</v>
      </c>
      <c r="I669" s="249">
        <v>0</v>
      </c>
      <c r="J669" s="101">
        <v>-4050</v>
      </c>
      <c r="K669" s="250">
        <f t="shared" si="10"/>
        <v>919596.94449999998</v>
      </c>
      <c r="L669" s="259"/>
    </row>
    <row r="670" spans="2:12" x14ac:dyDescent="0.25">
      <c r="B670" s="46">
        <f>SUBTOTAL(103,$C$10:C670)</f>
        <v>661</v>
      </c>
      <c r="C670" s="154" t="s">
        <v>673</v>
      </c>
      <c r="D670" s="24" t="s">
        <v>918</v>
      </c>
      <c r="E670" s="203" t="s">
        <v>1467</v>
      </c>
      <c r="F670" s="227" t="s">
        <v>1138</v>
      </c>
      <c r="G670" s="203" t="s">
        <v>444</v>
      </c>
      <c r="H670" s="239">
        <v>45107</v>
      </c>
      <c r="I670" s="249">
        <v>0</v>
      </c>
      <c r="J670" s="101">
        <v>-700</v>
      </c>
      <c r="K670" s="250">
        <f t="shared" si="10"/>
        <v>918896.94449999998</v>
      </c>
      <c r="L670" s="259"/>
    </row>
    <row r="671" spans="2:12" x14ac:dyDescent="0.25">
      <c r="B671" s="46">
        <f>SUBTOTAL(103,$C$10:C671)</f>
        <v>662</v>
      </c>
      <c r="C671" s="154" t="s">
        <v>996</v>
      </c>
      <c r="D671" s="24" t="s">
        <v>849</v>
      </c>
      <c r="E671" s="203" t="s">
        <v>1467</v>
      </c>
      <c r="F671" s="227" t="s">
        <v>675</v>
      </c>
      <c r="G671" s="203" t="s">
        <v>676</v>
      </c>
      <c r="H671" s="239">
        <v>45107</v>
      </c>
      <c r="I671" s="249">
        <v>0</v>
      </c>
      <c r="J671" s="101">
        <v>-110000</v>
      </c>
      <c r="K671" s="250">
        <f t="shared" si="10"/>
        <v>808896.94449999998</v>
      </c>
      <c r="L671" s="259"/>
    </row>
    <row r="672" spans="2:12" x14ac:dyDescent="0.25">
      <c r="B672" s="46">
        <f>SUBTOTAL(103,$C$10:C672)</f>
        <v>663</v>
      </c>
      <c r="C672" s="154" t="s">
        <v>803</v>
      </c>
      <c r="D672" s="24" t="s">
        <v>984</v>
      </c>
      <c r="E672" s="203" t="s">
        <v>1470</v>
      </c>
      <c r="F672" s="227"/>
      <c r="G672" s="203"/>
      <c r="H672" s="239">
        <v>45110</v>
      </c>
      <c r="I672" s="249">
        <v>0</v>
      </c>
      <c r="J672" s="101">
        <v>-5800</v>
      </c>
      <c r="K672" s="250">
        <f t="shared" si="10"/>
        <v>803096.94449999998</v>
      </c>
      <c r="L672" s="259"/>
    </row>
    <row r="673" spans="2:12" x14ac:dyDescent="0.25">
      <c r="B673" s="46">
        <f>SUBTOTAL(103,$C$10:C673)</f>
        <v>664</v>
      </c>
      <c r="C673" s="154" t="s">
        <v>432</v>
      </c>
      <c r="D673" s="226" t="s">
        <v>960</v>
      </c>
      <c r="E673" s="203" t="s">
        <v>6</v>
      </c>
      <c r="F673" s="227" t="s">
        <v>1047</v>
      </c>
      <c r="G673" s="203" t="s">
        <v>432</v>
      </c>
      <c r="H673" s="239">
        <v>45110</v>
      </c>
      <c r="I673" s="249">
        <v>9000</v>
      </c>
      <c r="J673" s="101">
        <v>0</v>
      </c>
      <c r="K673" s="250">
        <f t="shared" si="10"/>
        <v>812096.94449999998</v>
      </c>
      <c r="L673" s="259"/>
    </row>
    <row r="674" spans="2:12" x14ac:dyDescent="0.25">
      <c r="B674" s="46">
        <f>SUBTOTAL(103,$C$10:C674)</f>
        <v>665</v>
      </c>
      <c r="C674" s="154" t="s">
        <v>976</v>
      </c>
      <c r="D674" s="24" t="s">
        <v>923</v>
      </c>
      <c r="E674" s="203" t="s">
        <v>1470</v>
      </c>
      <c r="F674" s="227" t="s">
        <v>588</v>
      </c>
      <c r="G674" s="208" t="s">
        <v>589</v>
      </c>
      <c r="H674" s="239">
        <v>45114</v>
      </c>
      <c r="I674" s="249">
        <v>0</v>
      </c>
      <c r="J674" s="101">
        <v>-80000</v>
      </c>
      <c r="K674" s="250">
        <f t="shared" si="10"/>
        <v>732096.94449999998</v>
      </c>
      <c r="L674" s="259"/>
    </row>
    <row r="675" spans="2:12" x14ac:dyDescent="0.25">
      <c r="B675" s="46">
        <f>SUBTOTAL(103,$C$10:C675)</f>
        <v>666</v>
      </c>
      <c r="C675" s="154" t="s">
        <v>596</v>
      </c>
      <c r="D675" s="24" t="s">
        <v>607</v>
      </c>
      <c r="E675" s="203" t="s">
        <v>1467</v>
      </c>
      <c r="F675" s="227" t="s">
        <v>581</v>
      </c>
      <c r="G675" s="208" t="s">
        <v>434</v>
      </c>
      <c r="H675" s="239">
        <v>45114</v>
      </c>
      <c r="I675" s="249">
        <v>0</v>
      </c>
      <c r="J675" s="101">
        <v>-32963.419000000002</v>
      </c>
      <c r="K675" s="250">
        <f t="shared" si="10"/>
        <v>699133.52549999999</v>
      </c>
      <c r="L675" s="259"/>
    </row>
    <row r="676" spans="2:12" x14ac:dyDescent="0.25">
      <c r="B676" s="46">
        <f>SUBTOTAL(103,$C$10:C676)</f>
        <v>667</v>
      </c>
      <c r="C676" s="24" t="s">
        <v>597</v>
      </c>
      <c r="D676" s="24" t="s">
        <v>607</v>
      </c>
      <c r="E676" s="203" t="s">
        <v>1467</v>
      </c>
      <c r="F676" s="227" t="s">
        <v>700</v>
      </c>
      <c r="G676" s="208" t="s">
        <v>439</v>
      </c>
      <c r="H676" s="239">
        <v>45114</v>
      </c>
      <c r="I676" s="249">
        <v>0</v>
      </c>
      <c r="J676" s="101">
        <v>-5000</v>
      </c>
      <c r="K676" s="250">
        <f t="shared" si="10"/>
        <v>694133.52549999999</v>
      </c>
      <c r="L676" s="259"/>
    </row>
    <row r="677" spans="2:12" x14ac:dyDescent="0.25">
      <c r="B677" s="46">
        <f>SUBTOTAL(103,$C$10:C677)</f>
        <v>668</v>
      </c>
      <c r="C677" s="24" t="s">
        <v>598</v>
      </c>
      <c r="D677" s="24" t="s">
        <v>607</v>
      </c>
      <c r="E677" s="203" t="s">
        <v>1467</v>
      </c>
      <c r="F677" s="227" t="s">
        <v>581</v>
      </c>
      <c r="G677" s="208" t="s">
        <v>434</v>
      </c>
      <c r="H677" s="239">
        <v>45114</v>
      </c>
      <c r="I677" s="249">
        <v>0</v>
      </c>
      <c r="J677" s="101">
        <v>-20057.699499999999</v>
      </c>
      <c r="K677" s="250">
        <f t="shared" si="10"/>
        <v>674075.826</v>
      </c>
      <c r="L677" s="259"/>
    </row>
    <row r="678" spans="2:12" x14ac:dyDescent="0.25">
      <c r="B678" s="46">
        <f>SUBTOTAL(103,$C$10:C678)</f>
        <v>669</v>
      </c>
      <c r="C678" s="154" t="s">
        <v>1091</v>
      </c>
      <c r="D678" s="24" t="s">
        <v>1105</v>
      </c>
      <c r="E678" s="203" t="s">
        <v>1469</v>
      </c>
      <c r="F678" s="227" t="s">
        <v>698</v>
      </c>
      <c r="G678" s="203" t="s">
        <v>720</v>
      </c>
      <c r="H678" s="239">
        <v>45114</v>
      </c>
      <c r="I678" s="249">
        <v>0</v>
      </c>
      <c r="J678" s="101">
        <v>-5500</v>
      </c>
      <c r="K678" s="250">
        <f t="shared" si="10"/>
        <v>668575.826</v>
      </c>
      <c r="L678" s="259"/>
    </row>
    <row r="679" spans="2:12" x14ac:dyDescent="0.25">
      <c r="B679" s="46">
        <f>SUBTOTAL(103,$C$10:C679)</f>
        <v>670</v>
      </c>
      <c r="C679" s="154" t="s">
        <v>793</v>
      </c>
      <c r="D679" s="24" t="s">
        <v>608</v>
      </c>
      <c r="E679" s="231" t="s">
        <v>1466</v>
      </c>
      <c r="F679" s="227" t="s">
        <v>675</v>
      </c>
      <c r="G679" s="203" t="s">
        <v>676</v>
      </c>
      <c r="H679" s="239">
        <v>45114</v>
      </c>
      <c r="I679" s="249">
        <v>0</v>
      </c>
      <c r="J679" s="101">
        <v>-7600</v>
      </c>
      <c r="K679" s="250">
        <f t="shared" si="10"/>
        <v>660975.826</v>
      </c>
      <c r="L679" s="259"/>
    </row>
    <row r="680" spans="2:12" x14ac:dyDescent="0.25">
      <c r="B680" s="46">
        <f>SUBTOTAL(103,$C$10:C680)</f>
        <v>671</v>
      </c>
      <c r="C680" s="154" t="s">
        <v>1106</v>
      </c>
      <c r="D680" s="24" t="s">
        <v>739</v>
      </c>
      <c r="E680" s="203" t="s">
        <v>1467</v>
      </c>
      <c r="F680" s="266"/>
      <c r="G680" s="203" t="s">
        <v>1108</v>
      </c>
      <c r="H680" s="239">
        <v>45114</v>
      </c>
      <c r="I680" s="249">
        <v>0</v>
      </c>
      <c r="J680" s="101">
        <v>-1400</v>
      </c>
      <c r="K680" s="250">
        <f t="shared" si="10"/>
        <v>659575.826</v>
      </c>
      <c r="L680" s="259"/>
    </row>
    <row r="681" spans="2:12" x14ac:dyDescent="0.25">
      <c r="B681" s="46">
        <f>SUBTOTAL(103,$C$10:C681)</f>
        <v>672</v>
      </c>
      <c r="C681" s="154" t="s">
        <v>601</v>
      </c>
      <c r="D681" s="24" t="s">
        <v>608</v>
      </c>
      <c r="E681" s="231" t="s">
        <v>1466</v>
      </c>
      <c r="F681" s="227" t="s">
        <v>675</v>
      </c>
      <c r="G681" s="203" t="s">
        <v>676</v>
      </c>
      <c r="H681" s="239">
        <v>45114</v>
      </c>
      <c r="I681" s="249">
        <v>0</v>
      </c>
      <c r="J681" s="101">
        <v>-2331</v>
      </c>
      <c r="K681" s="250">
        <f t="shared" si="10"/>
        <v>657244.826</v>
      </c>
      <c r="L681" s="259"/>
    </row>
    <row r="682" spans="2:12" x14ac:dyDescent="0.25">
      <c r="B682" s="46">
        <f>SUBTOTAL(103,$C$10:C682)</f>
        <v>673</v>
      </c>
      <c r="C682" s="154" t="s">
        <v>665</v>
      </c>
      <c r="D682" s="24" t="s">
        <v>607</v>
      </c>
      <c r="E682" s="203" t="s">
        <v>1467</v>
      </c>
      <c r="F682" s="227" t="s">
        <v>1055</v>
      </c>
      <c r="G682" s="203" t="s">
        <v>436</v>
      </c>
      <c r="H682" s="239">
        <v>45114</v>
      </c>
      <c r="I682" s="249">
        <v>0</v>
      </c>
      <c r="J682" s="101">
        <v>-2856.82</v>
      </c>
      <c r="K682" s="250">
        <f t="shared" si="10"/>
        <v>654388.00600000005</v>
      </c>
      <c r="L682" s="259"/>
    </row>
    <row r="683" spans="2:12" x14ac:dyDescent="0.25">
      <c r="B683" s="46">
        <f>SUBTOTAL(103,$C$10:C683)</f>
        <v>674</v>
      </c>
      <c r="C683" s="154" t="s">
        <v>995</v>
      </c>
      <c r="D683" s="24" t="s">
        <v>607</v>
      </c>
      <c r="E683" s="203" t="s">
        <v>1467</v>
      </c>
      <c r="F683" s="227" t="s">
        <v>1050</v>
      </c>
      <c r="G683" s="203" t="s">
        <v>442</v>
      </c>
      <c r="H683" s="239">
        <v>45114</v>
      </c>
      <c r="I683" s="249">
        <v>0</v>
      </c>
      <c r="J683" s="101">
        <v>-4200</v>
      </c>
      <c r="K683" s="250">
        <f t="shared" si="10"/>
        <v>650188.00600000005</v>
      </c>
      <c r="L683" s="259"/>
    </row>
    <row r="684" spans="2:12" x14ac:dyDescent="0.25">
      <c r="B684" s="46">
        <f>SUBTOTAL(103,$C$10:C684)</f>
        <v>675</v>
      </c>
      <c r="C684" s="154" t="s">
        <v>1107</v>
      </c>
      <c r="D684" s="24" t="s">
        <v>607</v>
      </c>
      <c r="E684" s="203" t="s">
        <v>1467</v>
      </c>
      <c r="F684" s="227" t="s">
        <v>700</v>
      </c>
      <c r="G684" s="208" t="s">
        <v>439</v>
      </c>
      <c r="H684" s="239">
        <v>45114</v>
      </c>
      <c r="I684" s="249">
        <v>0</v>
      </c>
      <c r="J684" s="101">
        <v>-4000</v>
      </c>
      <c r="K684" s="250">
        <f t="shared" si="10"/>
        <v>646188.00600000005</v>
      </c>
      <c r="L684" s="259"/>
    </row>
    <row r="685" spans="2:12" x14ac:dyDescent="0.25">
      <c r="B685" s="46">
        <f>SUBTOTAL(103,$C$10:C685)</f>
        <v>676</v>
      </c>
      <c r="C685" s="154" t="s">
        <v>1083</v>
      </c>
      <c r="D685" s="24" t="s">
        <v>608</v>
      </c>
      <c r="E685" s="231" t="s">
        <v>1466</v>
      </c>
      <c r="F685" s="227" t="s">
        <v>582</v>
      </c>
      <c r="G685" s="203" t="s">
        <v>425</v>
      </c>
      <c r="H685" s="239">
        <v>45114</v>
      </c>
      <c r="I685" s="249">
        <v>0</v>
      </c>
      <c r="J685" s="101">
        <v>-3840</v>
      </c>
      <c r="K685" s="250">
        <f t="shared" si="10"/>
        <v>642348.00600000005</v>
      </c>
      <c r="L685" s="259"/>
    </row>
    <row r="686" spans="2:12" x14ac:dyDescent="0.25">
      <c r="B686" s="46">
        <f>SUBTOTAL(103,$C$10:C686)</f>
        <v>677</v>
      </c>
      <c r="C686" s="154" t="s">
        <v>1083</v>
      </c>
      <c r="D686" s="24" t="s">
        <v>608</v>
      </c>
      <c r="E686" s="231" t="s">
        <v>1466</v>
      </c>
      <c r="F686" s="227" t="s">
        <v>675</v>
      </c>
      <c r="G686" s="203" t="s">
        <v>676</v>
      </c>
      <c r="H686" s="239">
        <v>45114</v>
      </c>
      <c r="I686" s="249">
        <v>0</v>
      </c>
      <c r="J686" s="101">
        <v>-1920</v>
      </c>
      <c r="K686" s="250">
        <f t="shared" si="10"/>
        <v>640428.00600000005</v>
      </c>
      <c r="L686" s="259"/>
    </row>
    <row r="687" spans="2:12" x14ac:dyDescent="0.25">
      <c r="B687" s="46">
        <f>SUBTOTAL(103,$C$10:C687)</f>
        <v>678</v>
      </c>
      <c r="C687" s="24" t="s">
        <v>604</v>
      </c>
      <c r="D687" s="24" t="s">
        <v>607</v>
      </c>
      <c r="E687" s="203" t="s">
        <v>1467</v>
      </c>
      <c r="F687" s="227" t="s">
        <v>700</v>
      </c>
      <c r="G687" s="208" t="s">
        <v>439</v>
      </c>
      <c r="H687" s="239">
        <v>45114</v>
      </c>
      <c r="I687" s="249">
        <v>0</v>
      </c>
      <c r="J687" s="101">
        <v>-13074.0985</v>
      </c>
      <c r="K687" s="250">
        <f t="shared" si="10"/>
        <v>627353.90750000009</v>
      </c>
      <c r="L687" s="259"/>
    </row>
    <row r="688" spans="2:12" x14ac:dyDescent="0.25">
      <c r="B688" s="46">
        <f>SUBTOTAL(103,$C$10:C688)</f>
        <v>679</v>
      </c>
      <c r="C688" s="154" t="s">
        <v>1075</v>
      </c>
      <c r="D688" s="222" t="s">
        <v>985</v>
      </c>
      <c r="E688" s="231" t="s">
        <v>1470</v>
      </c>
      <c r="F688" s="227"/>
      <c r="G688" s="203"/>
      <c r="H688" s="239">
        <v>45118</v>
      </c>
      <c r="I688" s="249">
        <v>0</v>
      </c>
      <c r="J688" s="101">
        <v>-49000</v>
      </c>
      <c r="K688" s="250">
        <f t="shared" si="10"/>
        <v>578353.90750000009</v>
      </c>
      <c r="L688" s="259"/>
    </row>
    <row r="689" spans="2:12" x14ac:dyDescent="0.25">
      <c r="B689" s="46">
        <f>SUBTOTAL(103,$C$10:C689)</f>
        <v>680</v>
      </c>
      <c r="C689" s="154" t="s">
        <v>596</v>
      </c>
      <c r="D689" s="24" t="s">
        <v>607</v>
      </c>
      <c r="E689" s="203" t="s">
        <v>1467</v>
      </c>
      <c r="F689" s="227" t="s">
        <v>581</v>
      </c>
      <c r="G689" s="208" t="s">
        <v>434</v>
      </c>
      <c r="H689" s="239">
        <v>45121</v>
      </c>
      <c r="I689" s="249">
        <v>0</v>
      </c>
      <c r="J689" s="101">
        <v>-12000</v>
      </c>
      <c r="K689" s="250">
        <f t="shared" si="10"/>
        <v>566353.90750000009</v>
      </c>
      <c r="L689" s="259"/>
    </row>
    <row r="690" spans="2:12" x14ac:dyDescent="0.25">
      <c r="B690" s="46">
        <f>SUBTOTAL(103,$C$10:C690)</f>
        <v>681</v>
      </c>
      <c r="C690" s="154" t="s">
        <v>1109</v>
      </c>
      <c r="D690" s="24" t="s">
        <v>607</v>
      </c>
      <c r="E690" s="203" t="s">
        <v>1467</v>
      </c>
      <c r="F690" s="227" t="s">
        <v>1055</v>
      </c>
      <c r="G690" s="203" t="s">
        <v>436</v>
      </c>
      <c r="H690" s="239">
        <v>45121</v>
      </c>
      <c r="I690" s="249">
        <v>0</v>
      </c>
      <c r="J690" s="101">
        <v>-6584</v>
      </c>
      <c r="K690" s="250">
        <f t="shared" si="10"/>
        <v>559769.90750000009</v>
      </c>
      <c r="L690" s="259"/>
    </row>
    <row r="691" spans="2:12" x14ac:dyDescent="0.25">
      <c r="B691" s="46">
        <f>SUBTOTAL(103,$C$10:C691)</f>
        <v>682</v>
      </c>
      <c r="C691" s="24" t="s">
        <v>598</v>
      </c>
      <c r="D691" s="24" t="s">
        <v>607</v>
      </c>
      <c r="E691" s="203" t="s">
        <v>1467</v>
      </c>
      <c r="F691" s="227" t="s">
        <v>581</v>
      </c>
      <c r="G691" s="208" t="s">
        <v>434</v>
      </c>
      <c r="H691" s="239">
        <v>45121</v>
      </c>
      <c r="I691" s="249">
        <v>0</v>
      </c>
      <c r="J691" s="101">
        <v>-20000</v>
      </c>
      <c r="K691" s="250">
        <f t="shared" si="10"/>
        <v>539769.90750000009</v>
      </c>
      <c r="L691" s="259"/>
    </row>
    <row r="692" spans="2:12" x14ac:dyDescent="0.25">
      <c r="B692" s="46">
        <f>SUBTOTAL(103,$C$10:C692)</f>
        <v>683</v>
      </c>
      <c r="C692" s="154" t="s">
        <v>1110</v>
      </c>
      <c r="D692" s="24" t="s">
        <v>607</v>
      </c>
      <c r="E692" s="203" t="s">
        <v>1467</v>
      </c>
      <c r="F692" s="227" t="s">
        <v>675</v>
      </c>
      <c r="G692" s="203" t="s">
        <v>676</v>
      </c>
      <c r="H692" s="239">
        <v>45121</v>
      </c>
      <c r="I692" s="249">
        <v>0</v>
      </c>
      <c r="J692" s="101">
        <v>-4000</v>
      </c>
      <c r="K692" s="250">
        <f t="shared" si="10"/>
        <v>535769.90750000009</v>
      </c>
      <c r="L692" s="259"/>
    </row>
    <row r="693" spans="2:12" x14ac:dyDescent="0.25">
      <c r="B693" s="46">
        <f>SUBTOTAL(103,$C$10:C693)</f>
        <v>684</v>
      </c>
      <c r="C693" s="154" t="s">
        <v>1110</v>
      </c>
      <c r="D693" s="24" t="s">
        <v>608</v>
      </c>
      <c r="E693" s="231" t="s">
        <v>1466</v>
      </c>
      <c r="F693" s="227" t="s">
        <v>675</v>
      </c>
      <c r="G693" s="203" t="s">
        <v>676</v>
      </c>
      <c r="H693" s="239">
        <v>45121</v>
      </c>
      <c r="I693" s="249">
        <v>0</v>
      </c>
      <c r="J693" s="101">
        <v>-4000</v>
      </c>
      <c r="K693" s="250">
        <f t="shared" si="10"/>
        <v>531769.90750000009</v>
      </c>
      <c r="L693" s="259"/>
    </row>
    <row r="694" spans="2:12" x14ac:dyDescent="0.25">
      <c r="B694" s="46">
        <f>SUBTOTAL(103,$C$10:C694)</f>
        <v>685</v>
      </c>
      <c r="C694" s="154" t="s">
        <v>1110</v>
      </c>
      <c r="D694" s="24" t="s">
        <v>608</v>
      </c>
      <c r="E694" s="231" t="s">
        <v>1466</v>
      </c>
      <c r="F694" s="227" t="s">
        <v>675</v>
      </c>
      <c r="G694" s="203" t="s">
        <v>676</v>
      </c>
      <c r="H694" s="239">
        <v>45121</v>
      </c>
      <c r="I694" s="249">
        <v>0</v>
      </c>
      <c r="J694" s="101">
        <v>-21600</v>
      </c>
      <c r="K694" s="250">
        <f t="shared" si="10"/>
        <v>510169.90750000009</v>
      </c>
      <c r="L694" s="259"/>
    </row>
    <row r="695" spans="2:12" x14ac:dyDescent="0.25">
      <c r="B695" s="46">
        <f>SUBTOTAL(103,$C$10:C695)</f>
        <v>686</v>
      </c>
      <c r="C695" s="154" t="s">
        <v>601</v>
      </c>
      <c r="D695" s="24" t="s">
        <v>608</v>
      </c>
      <c r="E695" s="231" t="s">
        <v>1466</v>
      </c>
      <c r="F695" s="227" t="s">
        <v>675</v>
      </c>
      <c r="G695" s="203" t="s">
        <v>676</v>
      </c>
      <c r="H695" s="239">
        <v>45121</v>
      </c>
      <c r="I695" s="249">
        <v>0</v>
      </c>
      <c r="J695" s="101">
        <v>-2331</v>
      </c>
      <c r="K695" s="250">
        <f t="shared" si="10"/>
        <v>507838.90750000009</v>
      </c>
      <c r="L695" s="259"/>
    </row>
    <row r="696" spans="2:12" x14ac:dyDescent="0.25">
      <c r="B696" s="46">
        <f>SUBTOTAL(103,$C$10:C696)</f>
        <v>687</v>
      </c>
      <c r="C696" s="154" t="s">
        <v>15</v>
      </c>
      <c r="D696" s="24" t="s">
        <v>1111</v>
      </c>
      <c r="E696" s="203" t="s">
        <v>1469</v>
      </c>
      <c r="F696" s="227" t="s">
        <v>581</v>
      </c>
      <c r="G696" s="208" t="s">
        <v>434</v>
      </c>
      <c r="H696" s="239">
        <v>45121</v>
      </c>
      <c r="I696" s="249">
        <v>0</v>
      </c>
      <c r="J696" s="101">
        <v>-19732</v>
      </c>
      <c r="K696" s="250">
        <f t="shared" si="10"/>
        <v>488106.90750000009</v>
      </c>
      <c r="L696" s="259"/>
    </row>
    <row r="697" spans="2:12" x14ac:dyDescent="0.25">
      <c r="B697" s="46">
        <f>SUBTOTAL(103,$C$10:C697)</f>
        <v>688</v>
      </c>
      <c r="C697" s="154" t="s">
        <v>995</v>
      </c>
      <c r="D697" s="24" t="s">
        <v>1112</v>
      </c>
      <c r="E697" s="203" t="s">
        <v>1469</v>
      </c>
      <c r="F697" s="227" t="s">
        <v>1050</v>
      </c>
      <c r="G697" s="203" t="s">
        <v>442</v>
      </c>
      <c r="H697" s="239">
        <v>45121</v>
      </c>
      <c r="I697" s="249">
        <v>0</v>
      </c>
      <c r="J697" s="101">
        <v>-2030</v>
      </c>
      <c r="K697" s="250">
        <f t="shared" si="10"/>
        <v>486076.90750000009</v>
      </c>
      <c r="L697" s="259"/>
    </row>
    <row r="698" spans="2:12" x14ac:dyDescent="0.25">
      <c r="B698" s="46">
        <f>SUBTOTAL(103,$C$10:C698)</f>
        <v>689</v>
      </c>
      <c r="C698" s="154" t="s">
        <v>995</v>
      </c>
      <c r="D698" s="24" t="s">
        <v>1113</v>
      </c>
      <c r="E698" s="203" t="s">
        <v>1469</v>
      </c>
      <c r="F698" s="227" t="s">
        <v>1050</v>
      </c>
      <c r="G698" s="203" t="s">
        <v>442</v>
      </c>
      <c r="H698" s="239">
        <v>45121</v>
      </c>
      <c r="I698" s="249">
        <v>0</v>
      </c>
      <c r="J698" s="101">
        <v>-700</v>
      </c>
      <c r="K698" s="250">
        <f t="shared" si="10"/>
        <v>485376.90750000009</v>
      </c>
      <c r="L698" s="259"/>
    </row>
    <row r="699" spans="2:12" x14ac:dyDescent="0.25">
      <c r="B699" s="46">
        <f>SUBTOTAL(103,$C$10:C699)</f>
        <v>690</v>
      </c>
      <c r="C699" s="154" t="s">
        <v>1107</v>
      </c>
      <c r="D699" s="24" t="s">
        <v>607</v>
      </c>
      <c r="E699" s="203" t="s">
        <v>1467</v>
      </c>
      <c r="F699" s="227" t="s">
        <v>644</v>
      </c>
      <c r="G699" s="208" t="s">
        <v>428</v>
      </c>
      <c r="H699" s="239">
        <v>45121</v>
      </c>
      <c r="I699" s="249">
        <v>0</v>
      </c>
      <c r="J699" s="101">
        <v>-4000</v>
      </c>
      <c r="K699" s="250">
        <f t="shared" si="10"/>
        <v>481376.90750000009</v>
      </c>
      <c r="L699" s="259"/>
    </row>
    <row r="700" spans="2:12" x14ac:dyDescent="0.25">
      <c r="B700" s="46">
        <f>SUBTOTAL(103,$C$10:C700)</f>
        <v>691</v>
      </c>
      <c r="C700" s="154" t="s">
        <v>1083</v>
      </c>
      <c r="D700" s="24" t="s">
        <v>608</v>
      </c>
      <c r="E700" s="231" t="s">
        <v>1466</v>
      </c>
      <c r="F700" s="227" t="s">
        <v>582</v>
      </c>
      <c r="G700" s="203" t="s">
        <v>425</v>
      </c>
      <c r="H700" s="239">
        <v>45121</v>
      </c>
      <c r="I700" s="249">
        <v>0</v>
      </c>
      <c r="J700" s="101">
        <v>-3840</v>
      </c>
      <c r="K700" s="250">
        <f t="shared" si="10"/>
        <v>477536.90750000009</v>
      </c>
      <c r="L700" s="259"/>
    </row>
    <row r="701" spans="2:12" x14ac:dyDescent="0.25">
      <c r="B701" s="46">
        <f>SUBTOTAL(103,$C$10:C701)</f>
        <v>692</v>
      </c>
      <c r="C701" s="154" t="s">
        <v>1083</v>
      </c>
      <c r="D701" s="24" t="s">
        <v>608</v>
      </c>
      <c r="E701" s="231" t="s">
        <v>1466</v>
      </c>
      <c r="F701" s="227" t="s">
        <v>675</v>
      </c>
      <c r="G701" s="203" t="s">
        <v>676</v>
      </c>
      <c r="H701" s="239">
        <v>45121</v>
      </c>
      <c r="I701" s="249">
        <v>0</v>
      </c>
      <c r="J701" s="101">
        <v>-3840</v>
      </c>
      <c r="K701" s="250">
        <f t="shared" si="10"/>
        <v>473696.90750000009</v>
      </c>
      <c r="L701" s="259"/>
    </row>
    <row r="702" spans="2:12" x14ac:dyDescent="0.25">
      <c r="B702" s="46">
        <f>SUBTOTAL(103,$C$10:C702)</f>
        <v>693</v>
      </c>
      <c r="C702" s="154" t="s">
        <v>694</v>
      </c>
      <c r="D702" s="226" t="s">
        <v>1122</v>
      </c>
      <c r="E702" s="203" t="s">
        <v>1467</v>
      </c>
      <c r="F702" s="227" t="s">
        <v>1138</v>
      </c>
      <c r="G702" s="203" t="s">
        <v>444</v>
      </c>
      <c r="H702" s="239">
        <v>45121</v>
      </c>
      <c r="I702" s="249">
        <v>0</v>
      </c>
      <c r="J702" s="101">
        <v>-10601</v>
      </c>
      <c r="K702" s="250">
        <f t="shared" si="10"/>
        <v>463095.90750000009</v>
      </c>
      <c r="L702" s="259"/>
    </row>
    <row r="703" spans="2:12" x14ac:dyDescent="0.25">
      <c r="B703" s="46">
        <f>SUBTOTAL(103,$C$10:C703)</f>
        <v>694</v>
      </c>
      <c r="C703" s="24" t="s">
        <v>604</v>
      </c>
      <c r="D703" s="24" t="s">
        <v>607</v>
      </c>
      <c r="E703" s="203" t="s">
        <v>1467</v>
      </c>
      <c r="F703" s="227" t="s">
        <v>700</v>
      </c>
      <c r="G703" s="208" t="s">
        <v>439</v>
      </c>
      <c r="H703" s="239">
        <v>45121</v>
      </c>
      <c r="I703" s="249">
        <v>0</v>
      </c>
      <c r="J703" s="101">
        <v>-6675.0985000000001</v>
      </c>
      <c r="K703" s="250">
        <f t="shared" si="10"/>
        <v>456420.80900000007</v>
      </c>
      <c r="L703" s="259"/>
    </row>
    <row r="704" spans="2:12" x14ac:dyDescent="0.25">
      <c r="B704" s="46">
        <f>SUBTOTAL(103,$C$10:C704)</f>
        <v>695</v>
      </c>
      <c r="C704" s="24" t="s">
        <v>743</v>
      </c>
      <c r="D704" s="24" t="s">
        <v>929</v>
      </c>
      <c r="E704" s="203" t="s">
        <v>1467</v>
      </c>
      <c r="F704" s="227"/>
      <c r="G704" s="223"/>
      <c r="H704" s="239">
        <v>45121</v>
      </c>
      <c r="I704" s="249">
        <v>0</v>
      </c>
      <c r="J704" s="101">
        <v>-19700</v>
      </c>
      <c r="K704" s="250">
        <f t="shared" si="10"/>
        <v>436720.80900000007</v>
      </c>
      <c r="L704" s="259"/>
    </row>
    <row r="705" spans="2:12" x14ac:dyDescent="0.25">
      <c r="B705" s="46">
        <f>SUBTOTAL(103,$C$10:C705)</f>
        <v>696</v>
      </c>
      <c r="C705" s="154" t="s">
        <v>596</v>
      </c>
      <c r="D705" s="24" t="s">
        <v>607</v>
      </c>
      <c r="E705" s="203" t="s">
        <v>1467</v>
      </c>
      <c r="F705" s="227" t="s">
        <v>581</v>
      </c>
      <c r="G705" s="208" t="s">
        <v>434</v>
      </c>
      <c r="H705" s="239">
        <v>45121</v>
      </c>
      <c r="I705" s="249">
        <v>0</v>
      </c>
      <c r="J705" s="159">
        <v>-11600</v>
      </c>
      <c r="K705" s="250">
        <f t="shared" si="10"/>
        <v>425120.80900000007</v>
      </c>
      <c r="L705" s="259"/>
    </row>
    <row r="706" spans="2:12" x14ac:dyDescent="0.25">
      <c r="B706" s="46">
        <f>SUBTOTAL(103,$C$10:C706)</f>
        <v>697</v>
      </c>
      <c r="C706" s="24" t="s">
        <v>598</v>
      </c>
      <c r="D706" s="24" t="s">
        <v>607</v>
      </c>
      <c r="E706" s="203" t="s">
        <v>1467</v>
      </c>
      <c r="F706" s="227" t="s">
        <v>581</v>
      </c>
      <c r="G706" s="208" t="s">
        <v>434</v>
      </c>
      <c r="H706" s="239">
        <v>45121</v>
      </c>
      <c r="I706" s="249">
        <v>0</v>
      </c>
      <c r="J706" s="159">
        <v>-20000</v>
      </c>
      <c r="K706" s="250">
        <f t="shared" si="10"/>
        <v>405120.80900000007</v>
      </c>
      <c r="L706" s="259"/>
    </row>
    <row r="707" spans="2:12" x14ac:dyDescent="0.25">
      <c r="B707" s="46">
        <f>SUBTOTAL(103,$C$10:C707)</f>
        <v>698</v>
      </c>
      <c r="C707" s="24" t="s">
        <v>598</v>
      </c>
      <c r="D707" s="226" t="s">
        <v>918</v>
      </c>
      <c r="E707" s="203" t="s">
        <v>1467</v>
      </c>
      <c r="F707" s="227" t="s">
        <v>644</v>
      </c>
      <c r="G707" s="208" t="s">
        <v>428</v>
      </c>
      <c r="H707" s="239">
        <v>45121</v>
      </c>
      <c r="I707" s="249">
        <v>0</v>
      </c>
      <c r="J707" s="159">
        <v>-5572.24</v>
      </c>
      <c r="K707" s="250">
        <f t="shared" si="10"/>
        <v>399548.56900000008</v>
      </c>
      <c r="L707" s="259"/>
    </row>
    <row r="708" spans="2:12" x14ac:dyDescent="0.25">
      <c r="B708" s="46">
        <f>SUBTOTAL(103,$C$10:C708)</f>
        <v>699</v>
      </c>
      <c r="C708" s="154" t="s">
        <v>1091</v>
      </c>
      <c r="D708" s="24" t="s">
        <v>1105</v>
      </c>
      <c r="E708" s="203" t="s">
        <v>1469</v>
      </c>
      <c r="F708" s="227" t="s">
        <v>698</v>
      </c>
      <c r="G708" s="203" t="s">
        <v>720</v>
      </c>
      <c r="H708" s="239">
        <v>45121</v>
      </c>
      <c r="I708" s="249">
        <v>0</v>
      </c>
      <c r="J708" s="159">
        <v>-9000</v>
      </c>
      <c r="K708" s="250">
        <f t="shared" si="10"/>
        <v>390548.56900000008</v>
      </c>
      <c r="L708" s="259"/>
    </row>
    <row r="709" spans="2:12" x14ac:dyDescent="0.25">
      <c r="B709" s="46">
        <f>SUBTOTAL(103,$C$10:C709)</f>
        <v>700</v>
      </c>
      <c r="C709" s="154" t="s">
        <v>793</v>
      </c>
      <c r="D709" s="24" t="s">
        <v>608</v>
      </c>
      <c r="E709" s="231" t="s">
        <v>1466</v>
      </c>
      <c r="F709" s="227" t="s">
        <v>675</v>
      </c>
      <c r="G709" s="203" t="s">
        <v>676</v>
      </c>
      <c r="H709" s="239">
        <v>45121</v>
      </c>
      <c r="I709" s="249">
        <v>0</v>
      </c>
      <c r="J709" s="159">
        <v>-7680</v>
      </c>
      <c r="K709" s="250">
        <f t="shared" si="10"/>
        <v>382868.56900000008</v>
      </c>
      <c r="L709" s="259"/>
    </row>
    <row r="710" spans="2:12" x14ac:dyDescent="0.25">
      <c r="B710" s="46">
        <f>SUBTOTAL(103,$C$10:C710)</f>
        <v>701</v>
      </c>
      <c r="C710" s="154" t="s">
        <v>1114</v>
      </c>
      <c r="D710" s="24" t="s">
        <v>607</v>
      </c>
      <c r="E710" s="203" t="s">
        <v>1467</v>
      </c>
      <c r="F710" s="227" t="s">
        <v>1138</v>
      </c>
      <c r="G710" s="203" t="s">
        <v>444</v>
      </c>
      <c r="H710" s="239">
        <v>45121</v>
      </c>
      <c r="I710" s="249">
        <v>0</v>
      </c>
      <c r="J710" s="159">
        <v>-3039</v>
      </c>
      <c r="K710" s="250">
        <f t="shared" si="10"/>
        <v>379829.56900000008</v>
      </c>
      <c r="L710" s="259"/>
    </row>
    <row r="711" spans="2:12" x14ac:dyDescent="0.25">
      <c r="B711" s="46">
        <f>SUBTOTAL(103,$C$10:C711)</f>
        <v>702</v>
      </c>
      <c r="C711" s="154" t="s">
        <v>601</v>
      </c>
      <c r="D711" s="24" t="s">
        <v>608</v>
      </c>
      <c r="E711" s="231" t="s">
        <v>1466</v>
      </c>
      <c r="F711" s="227" t="s">
        <v>675</v>
      </c>
      <c r="G711" s="203" t="s">
        <v>676</v>
      </c>
      <c r="H711" s="239">
        <v>45121</v>
      </c>
      <c r="I711" s="249">
        <v>0</v>
      </c>
      <c r="J711" s="159">
        <v>-2331</v>
      </c>
      <c r="K711" s="250">
        <f t="shared" si="10"/>
        <v>377498.56900000008</v>
      </c>
      <c r="L711" s="259"/>
    </row>
    <row r="712" spans="2:12" x14ac:dyDescent="0.25">
      <c r="B712" s="46">
        <f>SUBTOTAL(103,$C$10:C712)</f>
        <v>703</v>
      </c>
      <c r="C712" s="154" t="s">
        <v>665</v>
      </c>
      <c r="D712" s="24" t="s">
        <v>607</v>
      </c>
      <c r="E712" s="203" t="s">
        <v>1467</v>
      </c>
      <c r="F712" s="227" t="s">
        <v>1055</v>
      </c>
      <c r="G712" s="203" t="s">
        <v>436</v>
      </c>
      <c r="H712" s="239">
        <v>45121</v>
      </c>
      <c r="I712" s="249">
        <v>0</v>
      </c>
      <c r="J712" s="159">
        <v>-3886.848</v>
      </c>
      <c r="K712" s="250">
        <f t="shared" si="10"/>
        <v>373611.72100000008</v>
      </c>
      <c r="L712" s="259"/>
    </row>
    <row r="713" spans="2:12" x14ac:dyDescent="0.25">
      <c r="B713" s="46">
        <f>SUBTOTAL(103,$C$10:C713)</f>
        <v>704</v>
      </c>
      <c r="C713" s="154" t="s">
        <v>1083</v>
      </c>
      <c r="D713" s="24" t="s">
        <v>608</v>
      </c>
      <c r="E713" s="231" t="s">
        <v>1466</v>
      </c>
      <c r="F713" s="227" t="s">
        <v>582</v>
      </c>
      <c r="G713" s="203" t="s">
        <v>425</v>
      </c>
      <c r="H713" s="239">
        <v>45121</v>
      </c>
      <c r="I713" s="249">
        <v>0</v>
      </c>
      <c r="J713" s="159">
        <v>-4140</v>
      </c>
      <c r="K713" s="250">
        <f t="shared" si="10"/>
        <v>369471.72100000008</v>
      </c>
      <c r="L713" s="259"/>
    </row>
    <row r="714" spans="2:12" x14ac:dyDescent="0.25">
      <c r="B714" s="46">
        <f>SUBTOTAL(103,$C$10:C714)</f>
        <v>705</v>
      </c>
      <c r="C714" s="154" t="s">
        <v>1083</v>
      </c>
      <c r="D714" s="24" t="s">
        <v>608</v>
      </c>
      <c r="E714" s="231" t="s">
        <v>1466</v>
      </c>
      <c r="F714" s="227" t="s">
        <v>675</v>
      </c>
      <c r="G714" s="203" t="s">
        <v>676</v>
      </c>
      <c r="H714" s="239">
        <v>45121</v>
      </c>
      <c r="I714" s="249">
        <v>0</v>
      </c>
      <c r="J714" s="159">
        <v>-3840</v>
      </c>
      <c r="K714" s="250">
        <f t="shared" si="10"/>
        <v>365631.72100000008</v>
      </c>
      <c r="L714" s="259"/>
    </row>
    <row r="715" spans="2:12" x14ac:dyDescent="0.25">
      <c r="B715" s="46">
        <f>SUBTOTAL(103,$C$10:C715)</f>
        <v>706</v>
      </c>
      <c r="C715" s="154" t="s">
        <v>694</v>
      </c>
      <c r="D715" s="226" t="s">
        <v>1122</v>
      </c>
      <c r="E715" s="203" t="s">
        <v>1467</v>
      </c>
      <c r="F715" s="227" t="s">
        <v>1138</v>
      </c>
      <c r="G715" s="203" t="s">
        <v>444</v>
      </c>
      <c r="H715" s="239">
        <v>45121</v>
      </c>
      <c r="I715" s="249">
        <v>0</v>
      </c>
      <c r="J715" s="159">
        <v>-5300</v>
      </c>
      <c r="K715" s="250">
        <f t="shared" si="10"/>
        <v>360331.72100000008</v>
      </c>
      <c r="L715" s="259"/>
    </row>
    <row r="716" spans="2:12" x14ac:dyDescent="0.25">
      <c r="B716" s="46">
        <f>SUBTOTAL(103,$C$10:C716)</f>
        <v>707</v>
      </c>
      <c r="C716" s="24" t="s">
        <v>598</v>
      </c>
      <c r="D716" s="24" t="s">
        <v>1021</v>
      </c>
      <c r="E716" s="204" t="s">
        <v>1470</v>
      </c>
      <c r="F716" s="227" t="s">
        <v>644</v>
      </c>
      <c r="G716" s="208" t="s">
        <v>428</v>
      </c>
      <c r="H716" s="241">
        <v>45121</v>
      </c>
      <c r="I716" s="249">
        <v>0</v>
      </c>
      <c r="J716" s="159">
        <v>-1500</v>
      </c>
      <c r="K716" s="250">
        <f t="shared" si="10"/>
        <v>358831.72100000008</v>
      </c>
      <c r="L716" s="259"/>
    </row>
    <row r="717" spans="2:12" x14ac:dyDescent="0.25">
      <c r="B717" s="46">
        <f>SUBTOTAL(103,$C$10:C717)</f>
        <v>708</v>
      </c>
      <c r="C717" s="154" t="s">
        <v>832</v>
      </c>
      <c r="D717" s="226" t="s">
        <v>623</v>
      </c>
      <c r="E717" s="203" t="s">
        <v>6</v>
      </c>
      <c r="F717" s="227" t="s">
        <v>1047</v>
      </c>
      <c r="G717" s="203" t="s">
        <v>432</v>
      </c>
      <c r="H717" s="239">
        <v>45124</v>
      </c>
      <c r="I717" s="249">
        <v>20000</v>
      </c>
      <c r="J717" s="101">
        <v>0</v>
      </c>
      <c r="K717" s="250">
        <f t="shared" ref="K717:K780" si="11">I717+K716+J717</f>
        <v>378831.72100000008</v>
      </c>
      <c r="L717" s="259"/>
    </row>
    <row r="718" spans="2:12" x14ac:dyDescent="0.25">
      <c r="B718" s="46">
        <f>SUBTOTAL(103,$C$10:C718)</f>
        <v>709</v>
      </c>
      <c r="C718" s="154" t="s">
        <v>24</v>
      </c>
      <c r="D718" s="24" t="s">
        <v>986</v>
      </c>
      <c r="E718" s="231" t="s">
        <v>1475</v>
      </c>
      <c r="F718" s="227" t="s">
        <v>24</v>
      </c>
      <c r="G718" s="203" t="s">
        <v>24</v>
      </c>
      <c r="H718" s="239">
        <v>45131</v>
      </c>
      <c r="I718" s="249">
        <v>0</v>
      </c>
      <c r="J718" s="101">
        <v>-11000</v>
      </c>
      <c r="K718" s="250">
        <f t="shared" si="11"/>
        <v>367831.72100000008</v>
      </c>
      <c r="L718" s="259"/>
    </row>
    <row r="719" spans="2:12" x14ac:dyDescent="0.25">
      <c r="B719" s="46">
        <f>SUBTOTAL(103,$C$10:C719)</f>
        <v>710</v>
      </c>
      <c r="C719" s="154" t="s">
        <v>839</v>
      </c>
      <c r="D719" s="24" t="s">
        <v>955</v>
      </c>
      <c r="E719" s="203" t="s">
        <v>1469</v>
      </c>
      <c r="F719" s="227" t="s">
        <v>24</v>
      </c>
      <c r="G719" s="203" t="s">
        <v>24</v>
      </c>
      <c r="H719" s="239">
        <v>45132</v>
      </c>
      <c r="I719" s="249">
        <v>0</v>
      </c>
      <c r="J719" s="101">
        <v>-30000</v>
      </c>
      <c r="K719" s="250">
        <f t="shared" si="11"/>
        <v>337831.72100000008</v>
      </c>
      <c r="L719" s="259"/>
    </row>
    <row r="720" spans="2:12" x14ac:dyDescent="0.25">
      <c r="B720" s="46">
        <f>SUBTOTAL(103,$C$10:C720)</f>
        <v>711</v>
      </c>
      <c r="C720" s="154" t="s">
        <v>24</v>
      </c>
      <c r="D720" s="24" t="s">
        <v>983</v>
      </c>
      <c r="E720" s="203" t="s">
        <v>1470</v>
      </c>
      <c r="F720" s="227" t="s">
        <v>24</v>
      </c>
      <c r="G720" s="203" t="s">
        <v>24</v>
      </c>
      <c r="H720" s="239">
        <v>45132</v>
      </c>
      <c r="I720" s="249">
        <v>0</v>
      </c>
      <c r="J720" s="101">
        <v>-1500</v>
      </c>
      <c r="K720" s="250">
        <f t="shared" si="11"/>
        <v>336331.72100000008</v>
      </c>
      <c r="L720" s="259"/>
    </row>
    <row r="721" spans="2:12" x14ac:dyDescent="0.25">
      <c r="B721" s="46">
        <f>SUBTOTAL(103,$C$10:C721)</f>
        <v>712</v>
      </c>
      <c r="C721" s="154" t="s">
        <v>653</v>
      </c>
      <c r="D721" s="24" t="s">
        <v>1022</v>
      </c>
      <c r="E721" s="203" t="s">
        <v>6</v>
      </c>
      <c r="F721" s="227"/>
      <c r="G721" s="203"/>
      <c r="H721" s="239">
        <v>45134</v>
      </c>
      <c r="I721" s="249">
        <v>300000</v>
      </c>
      <c r="J721" s="101">
        <v>0</v>
      </c>
      <c r="K721" s="250">
        <f t="shared" si="11"/>
        <v>636331.72100000014</v>
      </c>
      <c r="L721" s="259"/>
    </row>
    <row r="722" spans="2:12" x14ac:dyDescent="0.25">
      <c r="B722" s="46">
        <f>SUBTOTAL(103,$C$10:C722)</f>
        <v>713</v>
      </c>
      <c r="C722" s="154" t="s">
        <v>653</v>
      </c>
      <c r="D722" s="24" t="s">
        <v>1023</v>
      </c>
      <c r="E722" s="203" t="s">
        <v>6</v>
      </c>
      <c r="F722" s="227"/>
      <c r="G722" s="203"/>
      <c r="H722" s="239">
        <v>45134</v>
      </c>
      <c r="I722" s="249">
        <v>300000</v>
      </c>
      <c r="J722" s="101">
        <v>0</v>
      </c>
      <c r="K722" s="250">
        <f t="shared" si="11"/>
        <v>936331.72100000014</v>
      </c>
      <c r="L722" s="259"/>
    </row>
    <row r="723" spans="2:12" x14ac:dyDescent="0.25">
      <c r="B723" s="46">
        <f>SUBTOTAL(103,$C$10:C723)</f>
        <v>714</v>
      </c>
      <c r="C723" s="154" t="s">
        <v>596</v>
      </c>
      <c r="D723" s="24" t="s">
        <v>607</v>
      </c>
      <c r="E723" s="203" t="s">
        <v>1467</v>
      </c>
      <c r="F723" s="227" t="s">
        <v>581</v>
      </c>
      <c r="G723" s="208" t="s">
        <v>434</v>
      </c>
      <c r="H723" s="239">
        <v>45135</v>
      </c>
      <c r="I723" s="249">
        <v>0</v>
      </c>
      <c r="J723" s="101">
        <v>-11007.418</v>
      </c>
      <c r="K723" s="250">
        <f t="shared" si="11"/>
        <v>925324.30300000019</v>
      </c>
      <c r="L723" s="259"/>
    </row>
    <row r="724" spans="2:12" x14ac:dyDescent="0.25">
      <c r="B724" s="46">
        <f>SUBTOTAL(103,$C$10:C724)</f>
        <v>715</v>
      </c>
      <c r="C724" s="24" t="s">
        <v>598</v>
      </c>
      <c r="D724" s="24" t="s">
        <v>607</v>
      </c>
      <c r="E724" s="203" t="s">
        <v>1467</v>
      </c>
      <c r="F724" s="227" t="s">
        <v>581</v>
      </c>
      <c r="G724" s="208" t="s">
        <v>434</v>
      </c>
      <c r="H724" s="239">
        <v>45135</v>
      </c>
      <c r="I724" s="249">
        <v>0</v>
      </c>
      <c r="J724" s="101">
        <v>-20000</v>
      </c>
      <c r="K724" s="250">
        <f t="shared" si="11"/>
        <v>905324.30300000019</v>
      </c>
      <c r="L724" s="259"/>
    </row>
    <row r="725" spans="2:12" x14ac:dyDescent="0.25">
      <c r="B725" s="46">
        <f>SUBTOTAL(103,$C$10:C725)</f>
        <v>716</v>
      </c>
      <c r="C725" s="154" t="s">
        <v>793</v>
      </c>
      <c r="D725" s="24" t="s">
        <v>608</v>
      </c>
      <c r="E725" s="231" t="s">
        <v>1466</v>
      </c>
      <c r="F725" s="227" t="s">
        <v>675</v>
      </c>
      <c r="G725" s="203" t="s">
        <v>676</v>
      </c>
      <c r="H725" s="239">
        <v>45135</v>
      </c>
      <c r="I725" s="249">
        <v>0</v>
      </c>
      <c r="J725" s="101">
        <v>-7680</v>
      </c>
      <c r="K725" s="250">
        <f t="shared" si="11"/>
        <v>897644.30300000019</v>
      </c>
      <c r="L725" s="259"/>
    </row>
    <row r="726" spans="2:12" x14ac:dyDescent="0.25">
      <c r="B726" s="46">
        <f>SUBTOTAL(103,$C$10:C726)</f>
        <v>717</v>
      </c>
      <c r="C726" s="154" t="s">
        <v>601</v>
      </c>
      <c r="D726" s="24" t="s">
        <v>608</v>
      </c>
      <c r="E726" s="231" t="s">
        <v>1466</v>
      </c>
      <c r="F726" s="227" t="s">
        <v>675</v>
      </c>
      <c r="G726" s="203" t="s">
        <v>676</v>
      </c>
      <c r="H726" s="239">
        <v>45135</v>
      </c>
      <c r="I726" s="249">
        <v>0</v>
      </c>
      <c r="J726" s="101">
        <v>-17331</v>
      </c>
      <c r="K726" s="250">
        <f t="shared" si="11"/>
        <v>880313.30300000019</v>
      </c>
      <c r="L726" s="259"/>
    </row>
    <row r="727" spans="2:12" x14ac:dyDescent="0.25">
      <c r="B727" s="46">
        <f>SUBTOTAL(103,$C$10:C727)</f>
        <v>718</v>
      </c>
      <c r="C727" s="154" t="s">
        <v>692</v>
      </c>
      <c r="D727" s="24" t="s">
        <v>608</v>
      </c>
      <c r="E727" s="231" t="s">
        <v>1466</v>
      </c>
      <c r="F727" s="227" t="s">
        <v>581</v>
      </c>
      <c r="G727" s="208" t="s">
        <v>434</v>
      </c>
      <c r="H727" s="239">
        <v>45135</v>
      </c>
      <c r="I727" s="249">
        <v>0</v>
      </c>
      <c r="J727" s="101">
        <v>-7000</v>
      </c>
      <c r="K727" s="250">
        <f t="shared" si="11"/>
        <v>873313.30300000019</v>
      </c>
      <c r="L727" s="259"/>
    </row>
    <row r="728" spans="2:12" x14ac:dyDescent="0.25">
      <c r="B728" s="46">
        <f>SUBTOTAL(103,$C$10:C728)</f>
        <v>719</v>
      </c>
      <c r="C728" s="157" t="s">
        <v>693</v>
      </c>
      <c r="D728" s="24" t="s">
        <v>608</v>
      </c>
      <c r="E728" s="231" t="s">
        <v>1466</v>
      </c>
      <c r="F728" s="227" t="s">
        <v>581</v>
      </c>
      <c r="G728" s="208" t="s">
        <v>434</v>
      </c>
      <c r="H728" s="239">
        <v>45135</v>
      </c>
      <c r="I728" s="249">
        <v>0</v>
      </c>
      <c r="J728" s="101">
        <v>-7000</v>
      </c>
      <c r="K728" s="250">
        <f t="shared" si="11"/>
        <v>866313.30300000019</v>
      </c>
      <c r="L728" s="259"/>
    </row>
    <row r="729" spans="2:12" x14ac:dyDescent="0.25">
      <c r="B729" s="46">
        <f>SUBTOTAL(103,$C$10:C729)</f>
        <v>720</v>
      </c>
      <c r="C729" s="24" t="s">
        <v>596</v>
      </c>
      <c r="D729" s="24" t="s">
        <v>608</v>
      </c>
      <c r="E729" s="231" t="s">
        <v>1466</v>
      </c>
      <c r="F729" s="227" t="s">
        <v>581</v>
      </c>
      <c r="G729" s="208" t="s">
        <v>434</v>
      </c>
      <c r="H729" s="239">
        <v>45135</v>
      </c>
      <c r="I729" s="249">
        <v>0</v>
      </c>
      <c r="J729" s="101">
        <v>-66207</v>
      </c>
      <c r="K729" s="250">
        <f t="shared" si="11"/>
        <v>800106.30300000019</v>
      </c>
      <c r="L729" s="259"/>
    </row>
    <row r="730" spans="2:12" x14ac:dyDescent="0.25">
      <c r="B730" s="46">
        <f>SUBTOTAL(103,$C$10:C730)</f>
        <v>721</v>
      </c>
      <c r="C730" s="24" t="s">
        <v>598</v>
      </c>
      <c r="D730" s="24" t="s">
        <v>608</v>
      </c>
      <c r="E730" s="231" t="s">
        <v>1466</v>
      </c>
      <c r="F730" s="227" t="s">
        <v>581</v>
      </c>
      <c r="G730" s="208" t="s">
        <v>434</v>
      </c>
      <c r="H730" s="239">
        <v>45135</v>
      </c>
      <c r="I730" s="249">
        <v>0</v>
      </c>
      <c r="J730" s="101">
        <v>-84000</v>
      </c>
      <c r="K730" s="250">
        <f t="shared" si="11"/>
        <v>716106.30300000019</v>
      </c>
      <c r="L730" s="259"/>
    </row>
    <row r="731" spans="2:12" x14ac:dyDescent="0.25">
      <c r="B731" s="46">
        <f>SUBTOTAL(103,$C$10:C731)</f>
        <v>722</v>
      </c>
      <c r="C731" s="154" t="s">
        <v>1083</v>
      </c>
      <c r="D731" s="24" t="s">
        <v>608</v>
      </c>
      <c r="E731" s="231" t="s">
        <v>1466</v>
      </c>
      <c r="F731" s="227" t="s">
        <v>582</v>
      </c>
      <c r="G731" s="203" t="s">
        <v>425</v>
      </c>
      <c r="H731" s="239">
        <v>45135</v>
      </c>
      <c r="I731" s="249">
        <v>0</v>
      </c>
      <c r="J731" s="101">
        <v>-4140</v>
      </c>
      <c r="K731" s="250">
        <f t="shared" si="11"/>
        <v>711966.30300000019</v>
      </c>
      <c r="L731" s="259"/>
    </row>
    <row r="732" spans="2:12" x14ac:dyDescent="0.25">
      <c r="B732" s="46">
        <f>SUBTOTAL(103,$C$10:C732)</f>
        <v>723</v>
      </c>
      <c r="C732" s="154" t="s">
        <v>1083</v>
      </c>
      <c r="D732" s="24" t="s">
        <v>608</v>
      </c>
      <c r="E732" s="231" t="s">
        <v>1466</v>
      </c>
      <c r="F732" s="227" t="s">
        <v>675</v>
      </c>
      <c r="G732" s="203" t="s">
        <v>676</v>
      </c>
      <c r="H732" s="239">
        <v>45135</v>
      </c>
      <c r="I732" s="249">
        <v>0</v>
      </c>
      <c r="J732" s="101">
        <v>-3840</v>
      </c>
      <c r="K732" s="250">
        <f t="shared" si="11"/>
        <v>708126.30300000019</v>
      </c>
      <c r="L732" s="259"/>
    </row>
    <row r="733" spans="2:12" x14ac:dyDescent="0.25">
      <c r="B733" s="46">
        <f>SUBTOTAL(103,$C$10:C733)</f>
        <v>724</v>
      </c>
      <c r="C733" s="24" t="s">
        <v>604</v>
      </c>
      <c r="D733" s="24" t="s">
        <v>607</v>
      </c>
      <c r="E733" s="203" t="s">
        <v>1467</v>
      </c>
      <c r="F733" s="227" t="s">
        <v>700</v>
      </c>
      <c r="G733" s="208" t="s">
        <v>439</v>
      </c>
      <c r="H733" s="239">
        <v>45135</v>
      </c>
      <c r="I733" s="249">
        <v>0</v>
      </c>
      <c r="J733" s="101">
        <v>-4285.8469999999998</v>
      </c>
      <c r="K733" s="250">
        <f t="shared" si="11"/>
        <v>703840.45600000024</v>
      </c>
      <c r="L733" s="259"/>
    </row>
    <row r="734" spans="2:12" x14ac:dyDescent="0.25">
      <c r="B734" s="46">
        <f>SUBTOTAL(103,$C$10:C734)</f>
        <v>725</v>
      </c>
      <c r="C734" s="154" t="s">
        <v>839</v>
      </c>
      <c r="D734" s="24" t="s">
        <v>955</v>
      </c>
      <c r="E734" s="203" t="s">
        <v>1469</v>
      </c>
      <c r="F734" s="227" t="s">
        <v>24</v>
      </c>
      <c r="G734" s="203" t="s">
        <v>24</v>
      </c>
      <c r="H734" s="239">
        <v>45141</v>
      </c>
      <c r="I734" s="249">
        <v>0</v>
      </c>
      <c r="J734" s="101">
        <v>-15000</v>
      </c>
      <c r="K734" s="250">
        <f t="shared" si="11"/>
        <v>688840.45600000024</v>
      </c>
      <c r="L734" s="259"/>
    </row>
    <row r="735" spans="2:12" x14ac:dyDescent="0.25">
      <c r="B735" s="46">
        <f>SUBTOTAL(103,$C$10:C735)</f>
        <v>726</v>
      </c>
      <c r="C735" s="154" t="s">
        <v>673</v>
      </c>
      <c r="D735" s="24" t="s">
        <v>775</v>
      </c>
      <c r="E735" s="203" t="s">
        <v>1468</v>
      </c>
      <c r="F735" s="227" t="s">
        <v>675</v>
      </c>
      <c r="G735" s="203" t="s">
        <v>676</v>
      </c>
      <c r="H735" s="239">
        <v>45141</v>
      </c>
      <c r="I735" s="249">
        <v>0</v>
      </c>
      <c r="J735" s="101">
        <v>-20000</v>
      </c>
      <c r="K735" s="250">
        <f t="shared" si="11"/>
        <v>668840.45600000024</v>
      </c>
      <c r="L735" s="259"/>
    </row>
    <row r="736" spans="2:12" x14ac:dyDescent="0.25">
      <c r="B736" s="46">
        <f>SUBTOTAL(103,$C$10:C736)</f>
        <v>727</v>
      </c>
      <c r="C736" s="154" t="s">
        <v>596</v>
      </c>
      <c r="D736" s="24" t="s">
        <v>607</v>
      </c>
      <c r="E736" s="203" t="s">
        <v>1467</v>
      </c>
      <c r="F736" s="227" t="s">
        <v>581</v>
      </c>
      <c r="G736" s="208" t="s">
        <v>434</v>
      </c>
      <c r="H736" s="239">
        <v>45142</v>
      </c>
      <c r="I736" s="249">
        <v>0</v>
      </c>
      <c r="J736" s="101">
        <v>-16665.93</v>
      </c>
      <c r="K736" s="250">
        <f t="shared" si="11"/>
        <v>652174.52600000019</v>
      </c>
      <c r="L736" s="259"/>
    </row>
    <row r="737" spans="2:12" x14ac:dyDescent="0.25">
      <c r="B737" s="46">
        <f>SUBTOTAL(103,$C$10:C737)</f>
        <v>728</v>
      </c>
      <c r="C737" s="24" t="s">
        <v>598</v>
      </c>
      <c r="D737" s="24" t="s">
        <v>607</v>
      </c>
      <c r="E737" s="203" t="s">
        <v>1467</v>
      </c>
      <c r="F737" s="227" t="s">
        <v>581</v>
      </c>
      <c r="G737" s="208" t="s">
        <v>434</v>
      </c>
      <c r="H737" s="239">
        <v>45142</v>
      </c>
      <c r="I737" s="249">
        <v>0</v>
      </c>
      <c r="J737" s="101">
        <v>-20000.724999999999</v>
      </c>
      <c r="K737" s="250">
        <f t="shared" si="11"/>
        <v>632173.80100000021</v>
      </c>
      <c r="L737" s="259"/>
    </row>
    <row r="738" spans="2:12" x14ac:dyDescent="0.25">
      <c r="B738" s="46">
        <f>SUBTOTAL(103,$C$10:C738)</f>
        <v>729</v>
      </c>
      <c r="C738" s="154" t="s">
        <v>1091</v>
      </c>
      <c r="D738" s="24" t="s">
        <v>1105</v>
      </c>
      <c r="E738" s="203" t="s">
        <v>1469</v>
      </c>
      <c r="F738" s="227" t="s">
        <v>698</v>
      </c>
      <c r="G738" s="203" t="s">
        <v>720</v>
      </c>
      <c r="H738" s="239">
        <v>45142</v>
      </c>
      <c r="I738" s="249">
        <v>0</v>
      </c>
      <c r="J738" s="101">
        <v>-5800</v>
      </c>
      <c r="K738" s="250">
        <f t="shared" si="11"/>
        <v>626373.80100000021</v>
      </c>
      <c r="L738" s="259"/>
    </row>
    <row r="739" spans="2:12" x14ac:dyDescent="0.25">
      <c r="B739" s="46">
        <f>SUBTOTAL(103,$C$10:C739)</f>
        <v>730</v>
      </c>
      <c r="C739" s="154" t="s">
        <v>793</v>
      </c>
      <c r="D739" s="24" t="s">
        <v>608</v>
      </c>
      <c r="E739" s="231" t="s">
        <v>1466</v>
      </c>
      <c r="F739" s="227" t="s">
        <v>675</v>
      </c>
      <c r="G739" s="203" t="s">
        <v>676</v>
      </c>
      <c r="H739" s="239">
        <v>45142</v>
      </c>
      <c r="I739" s="249">
        <v>0</v>
      </c>
      <c r="J739" s="101">
        <v>-7680</v>
      </c>
      <c r="K739" s="250">
        <f t="shared" si="11"/>
        <v>618693.80100000021</v>
      </c>
      <c r="L739" s="259"/>
    </row>
    <row r="740" spans="2:12" x14ac:dyDescent="0.25">
      <c r="B740" s="46">
        <f>SUBTOTAL(103,$C$10:C740)</f>
        <v>731</v>
      </c>
      <c r="C740" s="154" t="s">
        <v>600</v>
      </c>
      <c r="D740" s="24" t="s">
        <v>1115</v>
      </c>
      <c r="E740" s="203" t="s">
        <v>1467</v>
      </c>
      <c r="F740" s="227" t="s">
        <v>1138</v>
      </c>
      <c r="G740" s="203" t="s">
        <v>444</v>
      </c>
      <c r="H740" s="239">
        <v>45142</v>
      </c>
      <c r="I740" s="249">
        <v>0</v>
      </c>
      <c r="J740" s="101">
        <v>-1400</v>
      </c>
      <c r="K740" s="250">
        <f t="shared" si="11"/>
        <v>617293.80100000021</v>
      </c>
      <c r="L740" s="259"/>
    </row>
    <row r="741" spans="2:12" x14ac:dyDescent="0.25">
      <c r="B741" s="46">
        <f>SUBTOTAL(103,$C$10:C741)</f>
        <v>732</v>
      </c>
      <c r="C741" s="154" t="s">
        <v>601</v>
      </c>
      <c r="D741" s="24" t="s">
        <v>608</v>
      </c>
      <c r="E741" s="231" t="s">
        <v>1466</v>
      </c>
      <c r="F741" s="227" t="s">
        <v>675</v>
      </c>
      <c r="G741" s="203" t="s">
        <v>676</v>
      </c>
      <c r="H741" s="239">
        <v>45142</v>
      </c>
      <c r="I741" s="249">
        <v>0</v>
      </c>
      <c r="J741" s="101">
        <v>-5331</v>
      </c>
      <c r="K741" s="250">
        <f t="shared" si="11"/>
        <v>611962.80100000021</v>
      </c>
      <c r="L741" s="259"/>
    </row>
    <row r="742" spans="2:12" x14ac:dyDescent="0.25">
      <c r="B742" s="46">
        <f>SUBTOTAL(103,$C$10:C742)</f>
        <v>733</v>
      </c>
      <c r="C742" s="154" t="s">
        <v>1083</v>
      </c>
      <c r="D742" s="24" t="s">
        <v>608</v>
      </c>
      <c r="E742" s="231" t="s">
        <v>1466</v>
      </c>
      <c r="F742" s="227" t="s">
        <v>582</v>
      </c>
      <c r="G742" s="203" t="s">
        <v>425</v>
      </c>
      <c r="H742" s="239">
        <v>45142</v>
      </c>
      <c r="I742" s="249">
        <v>0</v>
      </c>
      <c r="J742" s="101">
        <v>-4140</v>
      </c>
      <c r="K742" s="250">
        <f t="shared" si="11"/>
        <v>607822.80100000021</v>
      </c>
      <c r="L742" s="259"/>
    </row>
    <row r="743" spans="2:12" x14ac:dyDescent="0.25">
      <c r="B743" s="46">
        <f>SUBTOTAL(103,$C$10:C743)</f>
        <v>734</v>
      </c>
      <c r="C743" s="154" t="s">
        <v>1083</v>
      </c>
      <c r="D743" s="24" t="s">
        <v>608</v>
      </c>
      <c r="E743" s="231" t="s">
        <v>1466</v>
      </c>
      <c r="F743" s="227" t="s">
        <v>675</v>
      </c>
      <c r="G743" s="203" t="s">
        <v>676</v>
      </c>
      <c r="H743" s="239">
        <v>45142</v>
      </c>
      <c r="I743" s="249">
        <v>0</v>
      </c>
      <c r="J743" s="101">
        <v>-3840</v>
      </c>
      <c r="K743" s="250">
        <f t="shared" si="11"/>
        <v>603982.80100000021</v>
      </c>
      <c r="L743" s="259"/>
    </row>
    <row r="744" spans="2:12" x14ac:dyDescent="0.25">
      <c r="B744" s="46">
        <f>SUBTOTAL(103,$C$10:C744)</f>
        <v>735</v>
      </c>
      <c r="C744" s="24" t="s">
        <v>604</v>
      </c>
      <c r="D744" s="24" t="s">
        <v>607</v>
      </c>
      <c r="E744" s="203" t="s">
        <v>1467</v>
      </c>
      <c r="F744" s="227" t="s">
        <v>700</v>
      </c>
      <c r="G744" s="208" t="s">
        <v>439</v>
      </c>
      <c r="H744" s="239">
        <v>45142</v>
      </c>
      <c r="I744" s="249">
        <v>0</v>
      </c>
      <c r="J744" s="101">
        <v>-1802.2715000000001</v>
      </c>
      <c r="K744" s="250">
        <f t="shared" si="11"/>
        <v>602180.52950000018</v>
      </c>
      <c r="L744" s="259"/>
    </row>
    <row r="745" spans="2:12" x14ac:dyDescent="0.25">
      <c r="B745" s="46">
        <f>SUBTOTAL(103,$C$10:C745)</f>
        <v>736</v>
      </c>
      <c r="C745" s="154" t="s">
        <v>843</v>
      </c>
      <c r="D745" s="226" t="s">
        <v>961</v>
      </c>
      <c r="E745" s="203" t="s">
        <v>1470</v>
      </c>
      <c r="F745" s="227"/>
      <c r="G745" s="223"/>
      <c r="H745" s="239">
        <v>45147</v>
      </c>
      <c r="I745" s="249">
        <v>0</v>
      </c>
      <c r="J745" s="101">
        <v>-9000</v>
      </c>
      <c r="K745" s="250">
        <f t="shared" si="11"/>
        <v>593180.52950000018</v>
      </c>
      <c r="L745" s="259"/>
    </row>
    <row r="746" spans="2:12" x14ac:dyDescent="0.25">
      <c r="B746" s="46">
        <f>SUBTOTAL(103,$C$10:C746)</f>
        <v>737</v>
      </c>
      <c r="C746" s="154" t="s">
        <v>673</v>
      </c>
      <c r="D746" s="24" t="s">
        <v>775</v>
      </c>
      <c r="E746" s="203" t="s">
        <v>1468</v>
      </c>
      <c r="F746" s="227" t="s">
        <v>675</v>
      </c>
      <c r="G746" s="203" t="s">
        <v>676</v>
      </c>
      <c r="H746" s="239">
        <v>45147</v>
      </c>
      <c r="I746" s="249">
        <v>0</v>
      </c>
      <c r="J746" s="101">
        <v>-17000</v>
      </c>
      <c r="K746" s="250">
        <f t="shared" si="11"/>
        <v>576180.52950000018</v>
      </c>
      <c r="L746" s="259"/>
    </row>
    <row r="747" spans="2:12" x14ac:dyDescent="0.25">
      <c r="B747" s="46">
        <f>SUBTOTAL(103,$C$10:C747)</f>
        <v>738</v>
      </c>
      <c r="C747" s="154" t="s">
        <v>743</v>
      </c>
      <c r="D747" s="24" t="s">
        <v>931</v>
      </c>
      <c r="E747" s="203" t="s">
        <v>1467</v>
      </c>
      <c r="F747" s="227"/>
      <c r="G747" s="223"/>
      <c r="H747" s="239">
        <v>45149</v>
      </c>
      <c r="I747" s="249">
        <v>0</v>
      </c>
      <c r="J747" s="101">
        <v>-7600</v>
      </c>
      <c r="K747" s="250">
        <f t="shared" si="11"/>
        <v>568580.52950000018</v>
      </c>
      <c r="L747" s="259"/>
    </row>
    <row r="748" spans="2:12" x14ac:dyDescent="0.25">
      <c r="B748" s="46">
        <f>SUBTOTAL(103,$C$10:C748)</f>
        <v>739</v>
      </c>
      <c r="C748" s="154" t="s">
        <v>596</v>
      </c>
      <c r="D748" s="24" t="s">
        <v>607</v>
      </c>
      <c r="E748" s="203" t="s">
        <v>1467</v>
      </c>
      <c r="F748" s="227" t="s">
        <v>581</v>
      </c>
      <c r="G748" s="208" t="s">
        <v>434</v>
      </c>
      <c r="H748" s="239">
        <v>45149</v>
      </c>
      <c r="I748" s="249">
        <v>0</v>
      </c>
      <c r="J748" s="101">
        <v>-13616.313</v>
      </c>
      <c r="K748" s="250">
        <f t="shared" si="11"/>
        <v>554964.21650000021</v>
      </c>
      <c r="L748" s="259"/>
    </row>
    <row r="749" spans="2:12" x14ac:dyDescent="0.25">
      <c r="B749" s="46">
        <f>SUBTOTAL(103,$C$10:C749)</f>
        <v>740</v>
      </c>
      <c r="C749" s="24" t="s">
        <v>598</v>
      </c>
      <c r="D749" s="24" t="s">
        <v>607</v>
      </c>
      <c r="E749" s="203" t="s">
        <v>1467</v>
      </c>
      <c r="F749" s="227" t="s">
        <v>581</v>
      </c>
      <c r="G749" s="208" t="s">
        <v>434</v>
      </c>
      <c r="H749" s="239">
        <v>45149</v>
      </c>
      <c r="I749" s="249">
        <v>0</v>
      </c>
      <c r="J749" s="101">
        <v>-20002.906500000001</v>
      </c>
      <c r="K749" s="250">
        <f t="shared" si="11"/>
        <v>534961.31000000017</v>
      </c>
      <c r="L749" s="259"/>
    </row>
    <row r="750" spans="2:12" x14ac:dyDescent="0.25">
      <c r="B750" s="46">
        <f>SUBTOTAL(103,$C$10:C750)</f>
        <v>741</v>
      </c>
      <c r="C750" s="154" t="s">
        <v>1091</v>
      </c>
      <c r="D750" s="24" t="s">
        <v>1105</v>
      </c>
      <c r="E750" s="203" t="s">
        <v>1469</v>
      </c>
      <c r="F750" s="227" t="s">
        <v>698</v>
      </c>
      <c r="G750" s="203" t="s">
        <v>720</v>
      </c>
      <c r="H750" s="239">
        <v>45149</v>
      </c>
      <c r="I750" s="249">
        <v>0</v>
      </c>
      <c r="J750" s="101">
        <v>-9000</v>
      </c>
      <c r="K750" s="250">
        <f t="shared" si="11"/>
        <v>525961.31000000017</v>
      </c>
      <c r="L750" s="259"/>
    </row>
    <row r="751" spans="2:12" x14ac:dyDescent="0.25">
      <c r="B751" s="46">
        <f>SUBTOTAL(103,$C$10:C751)</f>
        <v>742</v>
      </c>
      <c r="C751" s="154" t="s">
        <v>793</v>
      </c>
      <c r="D751" s="24" t="s">
        <v>608</v>
      </c>
      <c r="E751" s="231" t="s">
        <v>1466</v>
      </c>
      <c r="F751" s="227" t="s">
        <v>675</v>
      </c>
      <c r="G751" s="203" t="s">
        <v>676</v>
      </c>
      <c r="H751" s="239">
        <v>45149</v>
      </c>
      <c r="I751" s="249">
        <v>0</v>
      </c>
      <c r="J751" s="101">
        <v>-22426.59</v>
      </c>
      <c r="K751" s="250">
        <f t="shared" si="11"/>
        <v>503534.72000000015</v>
      </c>
      <c r="L751" s="259"/>
    </row>
    <row r="752" spans="2:12" x14ac:dyDescent="0.25">
      <c r="B752" s="46">
        <f>SUBTOTAL(103,$C$10:C752)</f>
        <v>743</v>
      </c>
      <c r="C752" s="154" t="s">
        <v>600</v>
      </c>
      <c r="D752" s="24" t="s">
        <v>608</v>
      </c>
      <c r="E752" s="231" t="s">
        <v>1466</v>
      </c>
      <c r="F752" s="227" t="s">
        <v>1049</v>
      </c>
      <c r="G752" s="208" t="s">
        <v>1116</v>
      </c>
      <c r="H752" s="239">
        <v>45149</v>
      </c>
      <c r="I752" s="249">
        <v>0</v>
      </c>
      <c r="J752" s="101">
        <v>-13440</v>
      </c>
      <c r="K752" s="250">
        <f t="shared" si="11"/>
        <v>490094.72000000015</v>
      </c>
      <c r="L752" s="259"/>
    </row>
    <row r="753" spans="2:12" x14ac:dyDescent="0.25">
      <c r="B753" s="46">
        <f>SUBTOTAL(103,$C$10:C753)</f>
        <v>744</v>
      </c>
      <c r="C753" s="154" t="s">
        <v>601</v>
      </c>
      <c r="D753" s="24" t="s">
        <v>608</v>
      </c>
      <c r="E753" s="231" t="s">
        <v>1466</v>
      </c>
      <c r="F753" s="227" t="s">
        <v>675</v>
      </c>
      <c r="G753" s="203" t="s">
        <v>676</v>
      </c>
      <c r="H753" s="239">
        <v>45149</v>
      </c>
      <c r="I753" s="249">
        <v>0</v>
      </c>
      <c r="J753" s="101">
        <v>-2331</v>
      </c>
      <c r="K753" s="250">
        <f t="shared" si="11"/>
        <v>487763.72000000015</v>
      </c>
      <c r="L753" s="259"/>
    </row>
    <row r="754" spans="2:12" x14ac:dyDescent="0.25">
      <c r="B754" s="46">
        <f>SUBTOTAL(103,$C$10:C754)</f>
        <v>745</v>
      </c>
      <c r="C754" s="154" t="s">
        <v>1083</v>
      </c>
      <c r="D754" s="24" t="s">
        <v>608</v>
      </c>
      <c r="E754" s="231" t="s">
        <v>1466</v>
      </c>
      <c r="F754" s="227" t="s">
        <v>582</v>
      </c>
      <c r="G754" s="203" t="s">
        <v>425</v>
      </c>
      <c r="H754" s="239">
        <v>45149</v>
      </c>
      <c r="I754" s="249">
        <v>0</v>
      </c>
      <c r="J754" s="101">
        <v>-4140</v>
      </c>
      <c r="K754" s="250">
        <f t="shared" si="11"/>
        <v>483623.72000000015</v>
      </c>
      <c r="L754" s="259"/>
    </row>
    <row r="755" spans="2:12" x14ac:dyDescent="0.25">
      <c r="B755" s="46">
        <f>SUBTOTAL(103,$C$10:C755)</f>
        <v>746</v>
      </c>
      <c r="C755" s="154" t="s">
        <v>1083</v>
      </c>
      <c r="D755" s="24" t="s">
        <v>608</v>
      </c>
      <c r="E755" s="231" t="s">
        <v>1466</v>
      </c>
      <c r="F755" s="227" t="s">
        <v>675</v>
      </c>
      <c r="G755" s="203" t="s">
        <v>676</v>
      </c>
      <c r="H755" s="239">
        <v>45149</v>
      </c>
      <c r="I755" s="249">
        <v>0</v>
      </c>
      <c r="J755" s="101">
        <v>-3840</v>
      </c>
      <c r="K755" s="250">
        <f t="shared" si="11"/>
        <v>479783.72000000015</v>
      </c>
      <c r="L755" s="259"/>
    </row>
    <row r="756" spans="2:12" x14ac:dyDescent="0.25">
      <c r="B756" s="46">
        <f>SUBTOTAL(103,$C$10:C756)</f>
        <v>747</v>
      </c>
      <c r="C756" s="154" t="s">
        <v>694</v>
      </c>
      <c r="D756" s="24" t="s">
        <v>607</v>
      </c>
      <c r="E756" s="203" t="s">
        <v>1467</v>
      </c>
      <c r="F756" s="227" t="s">
        <v>1138</v>
      </c>
      <c r="G756" s="203" t="s">
        <v>444</v>
      </c>
      <c r="H756" s="239">
        <v>45149</v>
      </c>
      <c r="I756" s="249">
        <v>0</v>
      </c>
      <c r="J756" s="101">
        <v>-8300</v>
      </c>
      <c r="K756" s="250">
        <f t="shared" si="11"/>
        <v>471483.72000000015</v>
      </c>
      <c r="L756" s="259"/>
    </row>
    <row r="757" spans="2:12" x14ac:dyDescent="0.25">
      <c r="B757" s="46">
        <f>SUBTOTAL(103,$C$10:C757)</f>
        <v>748</v>
      </c>
      <c r="C757" s="24" t="s">
        <v>1074</v>
      </c>
      <c r="D757" s="24" t="s">
        <v>608</v>
      </c>
      <c r="E757" s="231" t="s">
        <v>1466</v>
      </c>
      <c r="F757" s="227"/>
      <c r="G757" s="203"/>
      <c r="H757" s="239">
        <v>45149</v>
      </c>
      <c r="I757" s="249">
        <v>0</v>
      </c>
      <c r="J757" s="101">
        <v>-5500</v>
      </c>
      <c r="K757" s="250">
        <f t="shared" si="11"/>
        <v>465983.72000000015</v>
      </c>
      <c r="L757" s="259"/>
    </row>
    <row r="758" spans="2:12" x14ac:dyDescent="0.25">
      <c r="B758" s="46">
        <f>SUBTOTAL(103,$C$10:C758)</f>
        <v>749</v>
      </c>
      <c r="C758" s="154" t="s">
        <v>596</v>
      </c>
      <c r="D758" s="24" t="s">
        <v>607</v>
      </c>
      <c r="E758" s="203" t="s">
        <v>1467</v>
      </c>
      <c r="F758" s="227" t="s">
        <v>581</v>
      </c>
      <c r="G758" s="208" t="s">
        <v>434</v>
      </c>
      <c r="H758" s="239">
        <v>45149</v>
      </c>
      <c r="I758" s="249">
        <v>0</v>
      </c>
      <c r="J758" s="101">
        <v>-73616.047000000006</v>
      </c>
      <c r="K758" s="250">
        <f t="shared" si="11"/>
        <v>392367.67300000013</v>
      </c>
      <c r="L758" s="259"/>
    </row>
    <row r="759" spans="2:12" x14ac:dyDescent="0.25">
      <c r="B759" s="46">
        <f>SUBTOTAL(103,$C$10:C759)</f>
        <v>750</v>
      </c>
      <c r="C759" s="24" t="s">
        <v>597</v>
      </c>
      <c r="D759" s="24" t="s">
        <v>608</v>
      </c>
      <c r="E759" s="231" t="s">
        <v>1466</v>
      </c>
      <c r="F759" s="227" t="s">
        <v>581</v>
      </c>
      <c r="G759" s="208" t="s">
        <v>434</v>
      </c>
      <c r="H759" s="239">
        <v>45149</v>
      </c>
      <c r="I759" s="249">
        <v>0</v>
      </c>
      <c r="J759" s="101">
        <v>-10500</v>
      </c>
      <c r="K759" s="250">
        <f t="shared" si="11"/>
        <v>381867.67300000013</v>
      </c>
      <c r="L759" s="259"/>
    </row>
    <row r="760" spans="2:12" x14ac:dyDescent="0.25">
      <c r="B760" s="46">
        <f>SUBTOTAL(103,$C$10:C760)</f>
        <v>751</v>
      </c>
      <c r="C760" s="24" t="s">
        <v>597</v>
      </c>
      <c r="D760" s="24" t="s">
        <v>1117</v>
      </c>
      <c r="E760" s="203" t="s">
        <v>1466</v>
      </c>
      <c r="F760" s="227" t="s">
        <v>581</v>
      </c>
      <c r="G760" s="208" t="s">
        <v>434</v>
      </c>
      <c r="H760" s="239">
        <v>45149</v>
      </c>
      <c r="I760" s="249">
        <v>0</v>
      </c>
      <c r="J760" s="101">
        <v>-6000</v>
      </c>
      <c r="K760" s="250">
        <f t="shared" si="11"/>
        <v>375867.67300000013</v>
      </c>
      <c r="L760" s="259"/>
    </row>
    <row r="761" spans="2:12" x14ac:dyDescent="0.25">
      <c r="B761" s="46">
        <f>SUBTOTAL(103,$C$10:C761)</f>
        <v>752</v>
      </c>
      <c r="C761" s="24" t="s">
        <v>598</v>
      </c>
      <c r="D761" s="24" t="s">
        <v>607</v>
      </c>
      <c r="E761" s="203" t="s">
        <v>1467</v>
      </c>
      <c r="F761" s="227" t="s">
        <v>581</v>
      </c>
      <c r="G761" s="208" t="s">
        <v>434</v>
      </c>
      <c r="H761" s="239">
        <v>45149</v>
      </c>
      <c r="I761" s="249">
        <v>0</v>
      </c>
      <c r="J761" s="101">
        <v>-20000.304</v>
      </c>
      <c r="K761" s="250">
        <f t="shared" si="11"/>
        <v>355867.36900000012</v>
      </c>
      <c r="L761" s="259"/>
    </row>
    <row r="762" spans="2:12" x14ac:dyDescent="0.25">
      <c r="B762" s="46">
        <f>SUBTOTAL(103,$C$10:C762)</f>
        <v>753</v>
      </c>
      <c r="C762" s="154" t="s">
        <v>793</v>
      </c>
      <c r="D762" s="24" t="s">
        <v>608</v>
      </c>
      <c r="E762" s="231" t="s">
        <v>1466</v>
      </c>
      <c r="F762" s="227" t="s">
        <v>675</v>
      </c>
      <c r="G762" s="203" t="s">
        <v>676</v>
      </c>
      <c r="H762" s="239">
        <v>45149</v>
      </c>
      <c r="I762" s="249">
        <v>0</v>
      </c>
      <c r="J762" s="101">
        <v>-14726</v>
      </c>
      <c r="K762" s="250">
        <f t="shared" si="11"/>
        <v>341141.36900000012</v>
      </c>
      <c r="L762" s="259"/>
    </row>
    <row r="763" spans="2:12" x14ac:dyDescent="0.25">
      <c r="B763" s="46">
        <f>SUBTOTAL(103,$C$10:C763)</f>
        <v>754</v>
      </c>
      <c r="C763" s="154" t="s">
        <v>600</v>
      </c>
      <c r="D763" s="24" t="s">
        <v>608</v>
      </c>
      <c r="E763" s="231" t="s">
        <v>1466</v>
      </c>
      <c r="F763" s="227" t="s">
        <v>1049</v>
      </c>
      <c r="G763" s="208" t="s">
        <v>1116</v>
      </c>
      <c r="H763" s="239">
        <v>45149</v>
      </c>
      <c r="I763" s="249">
        <v>0</v>
      </c>
      <c r="J763" s="101">
        <v>-14800</v>
      </c>
      <c r="K763" s="250">
        <f t="shared" si="11"/>
        <v>326341.36900000012</v>
      </c>
      <c r="L763" s="259"/>
    </row>
    <row r="764" spans="2:12" x14ac:dyDescent="0.25">
      <c r="B764" s="46">
        <f>SUBTOTAL(103,$C$10:C764)</f>
        <v>755</v>
      </c>
      <c r="C764" s="154" t="s">
        <v>601</v>
      </c>
      <c r="D764" s="24" t="s">
        <v>608</v>
      </c>
      <c r="E764" s="231" t="s">
        <v>1466</v>
      </c>
      <c r="F764" s="227" t="s">
        <v>675</v>
      </c>
      <c r="G764" s="203" t="s">
        <v>676</v>
      </c>
      <c r="H764" s="239">
        <v>45149</v>
      </c>
      <c r="I764" s="249">
        <v>0</v>
      </c>
      <c r="J764" s="101">
        <v>-2331</v>
      </c>
      <c r="K764" s="250">
        <f t="shared" si="11"/>
        <v>324010.36900000012</v>
      </c>
      <c r="L764" s="259"/>
    </row>
    <row r="765" spans="2:12" x14ac:dyDescent="0.25">
      <c r="B765" s="46">
        <f>SUBTOTAL(103,$C$10:C765)</f>
        <v>756</v>
      </c>
      <c r="C765" s="154" t="s">
        <v>1083</v>
      </c>
      <c r="D765" s="24" t="s">
        <v>608</v>
      </c>
      <c r="E765" s="231" t="s">
        <v>1466</v>
      </c>
      <c r="F765" s="227" t="s">
        <v>582</v>
      </c>
      <c r="G765" s="203" t="s">
        <v>425</v>
      </c>
      <c r="H765" s="239">
        <v>45149</v>
      </c>
      <c r="I765" s="249">
        <v>0</v>
      </c>
      <c r="J765" s="101">
        <v>-7140</v>
      </c>
      <c r="K765" s="250">
        <f t="shared" si="11"/>
        <v>316870.36900000012</v>
      </c>
      <c r="L765" s="259"/>
    </row>
    <row r="766" spans="2:12" x14ac:dyDescent="0.25">
      <c r="B766" s="46">
        <f>SUBTOTAL(103,$C$10:C766)</f>
        <v>757</v>
      </c>
      <c r="C766" s="154" t="s">
        <v>1083</v>
      </c>
      <c r="D766" s="24" t="s">
        <v>608</v>
      </c>
      <c r="E766" s="231" t="s">
        <v>1466</v>
      </c>
      <c r="F766" s="227" t="s">
        <v>675</v>
      </c>
      <c r="G766" s="203" t="s">
        <v>676</v>
      </c>
      <c r="H766" s="239">
        <v>45149</v>
      </c>
      <c r="I766" s="249">
        <v>0</v>
      </c>
      <c r="J766" s="101">
        <v>-3840</v>
      </c>
      <c r="K766" s="250">
        <f t="shared" si="11"/>
        <v>313030.36900000012</v>
      </c>
      <c r="L766" s="259"/>
    </row>
    <row r="767" spans="2:12" x14ac:dyDescent="0.25">
      <c r="B767" s="46">
        <f>SUBTOTAL(103,$C$10:C767)</f>
        <v>758</v>
      </c>
      <c r="C767" s="154" t="s">
        <v>653</v>
      </c>
      <c r="D767" s="24" t="s">
        <v>1024</v>
      </c>
      <c r="E767" s="203" t="s">
        <v>6</v>
      </c>
      <c r="F767" s="227" t="s">
        <v>581</v>
      </c>
      <c r="G767" s="208" t="s">
        <v>434</v>
      </c>
      <c r="H767" s="239">
        <v>45162</v>
      </c>
      <c r="I767" s="249">
        <v>300000</v>
      </c>
      <c r="J767" s="101">
        <v>0</v>
      </c>
      <c r="K767" s="250">
        <f t="shared" si="11"/>
        <v>613030.36900000018</v>
      </c>
      <c r="L767" s="259"/>
    </row>
    <row r="768" spans="2:12" x14ac:dyDescent="0.25">
      <c r="B768" s="46">
        <f>SUBTOTAL(103,$C$10:C768)</f>
        <v>759</v>
      </c>
      <c r="C768" s="154" t="s">
        <v>653</v>
      </c>
      <c r="D768" s="24" t="s">
        <v>1025</v>
      </c>
      <c r="E768" s="203" t="s">
        <v>6</v>
      </c>
      <c r="F768" s="227" t="s">
        <v>581</v>
      </c>
      <c r="G768" s="208" t="s">
        <v>434</v>
      </c>
      <c r="H768" s="239">
        <v>45162</v>
      </c>
      <c r="I768" s="249">
        <v>300000</v>
      </c>
      <c r="J768" s="101">
        <v>0</v>
      </c>
      <c r="K768" s="250">
        <f t="shared" si="11"/>
        <v>913030.36900000018</v>
      </c>
      <c r="L768" s="259"/>
    </row>
    <row r="769" spans="2:12" x14ac:dyDescent="0.25">
      <c r="B769" s="46">
        <f>SUBTOTAL(103,$C$10:C769)</f>
        <v>760</v>
      </c>
      <c r="C769" s="154" t="s">
        <v>596</v>
      </c>
      <c r="D769" s="24" t="s">
        <v>607</v>
      </c>
      <c r="E769" s="203" t="s">
        <v>1467</v>
      </c>
      <c r="F769" s="227" t="s">
        <v>581</v>
      </c>
      <c r="G769" s="208" t="s">
        <v>434</v>
      </c>
      <c r="H769" s="239">
        <v>45163</v>
      </c>
      <c r="I769" s="249">
        <v>0</v>
      </c>
      <c r="J769" s="101">
        <v>-14092.88</v>
      </c>
      <c r="K769" s="250">
        <f t="shared" si="11"/>
        <v>898937.48900000018</v>
      </c>
      <c r="L769" s="259"/>
    </row>
    <row r="770" spans="2:12" x14ac:dyDescent="0.25">
      <c r="B770" s="46">
        <f>SUBTOTAL(103,$C$10:C770)</f>
        <v>761</v>
      </c>
      <c r="C770" s="24" t="s">
        <v>598</v>
      </c>
      <c r="D770" s="24" t="s">
        <v>607</v>
      </c>
      <c r="E770" s="203" t="s">
        <v>1467</v>
      </c>
      <c r="F770" s="227" t="s">
        <v>581</v>
      </c>
      <c r="G770" s="208" t="s">
        <v>434</v>
      </c>
      <c r="H770" s="239">
        <v>45163</v>
      </c>
      <c r="I770" s="249">
        <v>0</v>
      </c>
      <c r="J770" s="101">
        <v>-20000</v>
      </c>
      <c r="K770" s="250">
        <f t="shared" si="11"/>
        <v>878937.48900000018</v>
      </c>
      <c r="L770" s="259"/>
    </row>
    <row r="771" spans="2:12" x14ac:dyDescent="0.25">
      <c r="B771" s="46">
        <f>SUBTOTAL(103,$C$10:C771)</f>
        <v>762</v>
      </c>
      <c r="C771" s="154" t="s">
        <v>1091</v>
      </c>
      <c r="D771" s="24" t="s">
        <v>1105</v>
      </c>
      <c r="E771" s="203" t="s">
        <v>1469</v>
      </c>
      <c r="F771" s="227" t="s">
        <v>698</v>
      </c>
      <c r="G771" s="203" t="s">
        <v>720</v>
      </c>
      <c r="H771" s="239">
        <v>45163</v>
      </c>
      <c r="I771" s="249">
        <v>0</v>
      </c>
      <c r="J771" s="101">
        <v>-9500</v>
      </c>
      <c r="K771" s="250">
        <f t="shared" si="11"/>
        <v>869437.48900000018</v>
      </c>
      <c r="L771" s="259"/>
    </row>
    <row r="772" spans="2:12" x14ac:dyDescent="0.25">
      <c r="B772" s="46">
        <f>SUBTOTAL(103,$C$10:C772)</f>
        <v>763</v>
      </c>
      <c r="C772" s="154" t="s">
        <v>793</v>
      </c>
      <c r="D772" s="24" t="s">
        <v>608</v>
      </c>
      <c r="E772" s="231" t="s">
        <v>1466</v>
      </c>
      <c r="F772" s="227" t="s">
        <v>675</v>
      </c>
      <c r="G772" s="203" t="s">
        <v>676</v>
      </c>
      <c r="H772" s="239">
        <v>45163</v>
      </c>
      <c r="I772" s="249">
        <v>0</v>
      </c>
      <c r="J772" s="101">
        <v>-7680</v>
      </c>
      <c r="K772" s="250">
        <f t="shared" si="11"/>
        <v>861757.48900000018</v>
      </c>
      <c r="L772" s="259"/>
    </row>
    <row r="773" spans="2:12" x14ac:dyDescent="0.25">
      <c r="B773" s="46">
        <f>SUBTOTAL(103,$C$10:C773)</f>
        <v>764</v>
      </c>
      <c r="C773" s="154" t="s">
        <v>1118</v>
      </c>
      <c r="D773" s="24" t="s">
        <v>607</v>
      </c>
      <c r="E773" s="203" t="s">
        <v>1467</v>
      </c>
      <c r="F773" s="266"/>
      <c r="G773" s="203" t="s">
        <v>1120</v>
      </c>
      <c r="H773" s="239">
        <v>45163</v>
      </c>
      <c r="I773" s="249">
        <v>0</v>
      </c>
      <c r="J773" s="101">
        <v>-5173.2375000000002</v>
      </c>
      <c r="K773" s="250">
        <f t="shared" si="11"/>
        <v>856584.25150000013</v>
      </c>
      <c r="L773" s="259"/>
    </row>
    <row r="774" spans="2:12" x14ac:dyDescent="0.25">
      <c r="B774" s="46">
        <f>SUBTOTAL(103,$C$10:C774)</f>
        <v>765</v>
      </c>
      <c r="C774" s="154" t="s">
        <v>1119</v>
      </c>
      <c r="D774" s="226" t="s">
        <v>607</v>
      </c>
      <c r="E774" s="203" t="s">
        <v>1467</v>
      </c>
      <c r="F774" s="227" t="s">
        <v>1072</v>
      </c>
      <c r="G774" s="203" t="s">
        <v>455</v>
      </c>
      <c r="H774" s="239">
        <v>45163</v>
      </c>
      <c r="I774" s="249">
        <v>0</v>
      </c>
      <c r="J774" s="101">
        <v>-7920</v>
      </c>
      <c r="K774" s="250">
        <f t="shared" si="11"/>
        <v>848664.25150000013</v>
      </c>
      <c r="L774" s="259"/>
    </row>
    <row r="775" spans="2:12" x14ac:dyDescent="0.25">
      <c r="B775" s="46">
        <f>SUBTOTAL(103,$C$10:C775)</f>
        <v>766</v>
      </c>
      <c r="C775" s="154" t="s">
        <v>600</v>
      </c>
      <c r="D775" s="24" t="s">
        <v>608</v>
      </c>
      <c r="E775" s="231" t="s">
        <v>1466</v>
      </c>
      <c r="F775" s="227" t="s">
        <v>1049</v>
      </c>
      <c r="G775" s="208" t="s">
        <v>1116</v>
      </c>
      <c r="H775" s="239">
        <v>45163</v>
      </c>
      <c r="I775" s="249">
        <v>0</v>
      </c>
      <c r="J775" s="101">
        <v>-17600</v>
      </c>
      <c r="K775" s="250">
        <f t="shared" si="11"/>
        <v>831064.25150000013</v>
      </c>
      <c r="L775" s="259"/>
    </row>
    <row r="776" spans="2:12" x14ac:dyDescent="0.25">
      <c r="B776" s="46">
        <f>SUBTOTAL(103,$C$10:C776)</f>
        <v>767</v>
      </c>
      <c r="C776" s="154" t="s">
        <v>601</v>
      </c>
      <c r="D776" s="24" t="s">
        <v>608</v>
      </c>
      <c r="E776" s="231" t="s">
        <v>1466</v>
      </c>
      <c r="F776" s="227" t="s">
        <v>675</v>
      </c>
      <c r="G776" s="203" t="s">
        <v>676</v>
      </c>
      <c r="H776" s="239">
        <v>45163</v>
      </c>
      <c r="I776" s="249">
        <v>0</v>
      </c>
      <c r="J776" s="101">
        <v>-14331</v>
      </c>
      <c r="K776" s="250">
        <f t="shared" si="11"/>
        <v>816733.25150000013</v>
      </c>
      <c r="L776" s="259"/>
    </row>
    <row r="777" spans="2:12" x14ac:dyDescent="0.25">
      <c r="B777" s="46">
        <f>SUBTOTAL(103,$C$10:C777)</f>
        <v>768</v>
      </c>
      <c r="C777" s="154" t="s">
        <v>692</v>
      </c>
      <c r="D777" s="24" t="s">
        <v>608</v>
      </c>
      <c r="E777" s="231" t="s">
        <v>1466</v>
      </c>
      <c r="F777" s="227" t="s">
        <v>581</v>
      </c>
      <c r="G777" s="208" t="s">
        <v>434</v>
      </c>
      <c r="H777" s="239">
        <v>45163</v>
      </c>
      <c r="I777" s="249">
        <v>0</v>
      </c>
      <c r="J777" s="101">
        <v>-7000</v>
      </c>
      <c r="K777" s="250">
        <f t="shared" si="11"/>
        <v>809733.25150000013</v>
      </c>
      <c r="L777" s="259"/>
    </row>
    <row r="778" spans="2:12" x14ac:dyDescent="0.25">
      <c r="B778" s="46">
        <f>SUBTOTAL(103,$C$10:C778)</f>
        <v>769</v>
      </c>
      <c r="C778" s="157" t="s">
        <v>693</v>
      </c>
      <c r="D778" s="24" t="s">
        <v>608</v>
      </c>
      <c r="E778" s="231" t="s">
        <v>1466</v>
      </c>
      <c r="F778" s="227" t="s">
        <v>581</v>
      </c>
      <c r="G778" s="208" t="s">
        <v>434</v>
      </c>
      <c r="H778" s="239">
        <v>45163</v>
      </c>
      <c r="I778" s="249">
        <v>0</v>
      </c>
      <c r="J778" s="101">
        <v>-7000</v>
      </c>
      <c r="K778" s="250">
        <f t="shared" si="11"/>
        <v>802733.25150000013</v>
      </c>
      <c r="L778" s="259"/>
    </row>
    <row r="779" spans="2:12" x14ac:dyDescent="0.25">
      <c r="B779" s="46">
        <f>SUBTOTAL(103,$C$10:C779)</f>
        <v>770</v>
      </c>
      <c r="C779" s="24" t="s">
        <v>596</v>
      </c>
      <c r="D779" s="24" t="s">
        <v>608</v>
      </c>
      <c r="E779" s="231" t="s">
        <v>1466</v>
      </c>
      <c r="F779" s="227" t="s">
        <v>581</v>
      </c>
      <c r="G779" s="208" t="s">
        <v>434</v>
      </c>
      <c r="H779" s="239">
        <v>45163</v>
      </c>
      <c r="I779" s="249">
        <v>0</v>
      </c>
      <c r="J779" s="101">
        <v>-63000</v>
      </c>
      <c r="K779" s="250">
        <f t="shared" si="11"/>
        <v>739733.25150000013</v>
      </c>
      <c r="L779" s="259"/>
    </row>
    <row r="780" spans="2:12" x14ac:dyDescent="0.25">
      <c r="B780" s="46">
        <f>SUBTOTAL(103,$C$10:C780)</f>
        <v>771</v>
      </c>
      <c r="C780" s="24" t="s">
        <v>598</v>
      </c>
      <c r="D780" s="24" t="s">
        <v>608</v>
      </c>
      <c r="E780" s="231" t="s">
        <v>1466</v>
      </c>
      <c r="F780" s="227" t="s">
        <v>581</v>
      </c>
      <c r="G780" s="208" t="s">
        <v>434</v>
      </c>
      <c r="H780" s="239">
        <v>45163</v>
      </c>
      <c r="I780" s="249">
        <v>0</v>
      </c>
      <c r="J780" s="101">
        <v>-84000</v>
      </c>
      <c r="K780" s="250">
        <f t="shared" si="11"/>
        <v>655733.25150000013</v>
      </c>
      <c r="L780" s="259"/>
    </row>
    <row r="781" spans="2:12" x14ac:dyDescent="0.25">
      <c r="B781" s="46">
        <f>SUBTOTAL(103,$C$10:C781)</f>
        <v>772</v>
      </c>
      <c r="C781" s="24" t="s">
        <v>597</v>
      </c>
      <c r="D781" s="24" t="s">
        <v>607</v>
      </c>
      <c r="E781" s="203" t="s">
        <v>1467</v>
      </c>
      <c r="F781" s="227" t="s">
        <v>581</v>
      </c>
      <c r="G781" s="208" t="s">
        <v>434</v>
      </c>
      <c r="H781" s="239">
        <v>45163</v>
      </c>
      <c r="I781" s="249">
        <v>0</v>
      </c>
      <c r="J781" s="101">
        <v>-40250</v>
      </c>
      <c r="K781" s="250">
        <f t="shared" ref="K781:K844" si="12">I781+K780+J781</f>
        <v>615483.25150000013</v>
      </c>
      <c r="L781" s="259"/>
    </row>
    <row r="782" spans="2:12" x14ac:dyDescent="0.25">
      <c r="B782" s="46">
        <f>SUBTOTAL(103,$C$10:C782)</f>
        <v>773</v>
      </c>
      <c r="C782" s="154" t="s">
        <v>1083</v>
      </c>
      <c r="D782" s="24" t="s">
        <v>608</v>
      </c>
      <c r="E782" s="231" t="s">
        <v>1466</v>
      </c>
      <c r="F782" s="227" t="s">
        <v>582</v>
      </c>
      <c r="G782" s="203" t="s">
        <v>425</v>
      </c>
      <c r="H782" s="239">
        <v>45163</v>
      </c>
      <c r="I782" s="249">
        <v>0</v>
      </c>
      <c r="J782" s="101">
        <v>-4140</v>
      </c>
      <c r="K782" s="250">
        <f t="shared" si="12"/>
        <v>611343.25150000013</v>
      </c>
      <c r="L782" s="259"/>
    </row>
    <row r="783" spans="2:12" x14ac:dyDescent="0.25">
      <c r="B783" s="46">
        <f>SUBTOTAL(103,$C$10:C783)</f>
        <v>774</v>
      </c>
      <c r="C783" s="154" t="s">
        <v>1083</v>
      </c>
      <c r="D783" s="24" t="s">
        <v>608</v>
      </c>
      <c r="E783" s="231" t="s">
        <v>1466</v>
      </c>
      <c r="F783" s="227" t="s">
        <v>675</v>
      </c>
      <c r="G783" s="203" t="s">
        <v>676</v>
      </c>
      <c r="H783" s="239">
        <v>45163</v>
      </c>
      <c r="I783" s="249">
        <v>0</v>
      </c>
      <c r="J783" s="101">
        <v>-3560</v>
      </c>
      <c r="K783" s="250">
        <f t="shared" si="12"/>
        <v>607783.25150000013</v>
      </c>
      <c r="L783" s="259"/>
    </row>
    <row r="784" spans="2:12" x14ac:dyDescent="0.25">
      <c r="B784" s="46">
        <f>SUBTOTAL(103,$C$10:C784)</f>
        <v>775</v>
      </c>
      <c r="C784" s="24" t="s">
        <v>604</v>
      </c>
      <c r="D784" s="24" t="s">
        <v>607</v>
      </c>
      <c r="E784" s="203" t="s">
        <v>1467</v>
      </c>
      <c r="F784" s="227" t="s">
        <v>700</v>
      </c>
      <c r="G784" s="208" t="s">
        <v>439</v>
      </c>
      <c r="H784" s="239">
        <v>45163</v>
      </c>
      <c r="I784" s="249">
        <v>0</v>
      </c>
      <c r="J784" s="101">
        <v>-10000</v>
      </c>
      <c r="K784" s="250">
        <f t="shared" si="12"/>
        <v>597783.25150000013</v>
      </c>
      <c r="L784" s="259"/>
    </row>
    <row r="785" spans="2:12" x14ac:dyDescent="0.25">
      <c r="B785" s="46">
        <f>SUBTOTAL(103,$C$10:C785)</f>
        <v>776</v>
      </c>
      <c r="C785" s="154" t="s">
        <v>673</v>
      </c>
      <c r="D785" s="24" t="s">
        <v>775</v>
      </c>
      <c r="E785" s="203" t="s">
        <v>1468</v>
      </c>
      <c r="F785" s="227" t="s">
        <v>675</v>
      </c>
      <c r="G785" s="203" t="s">
        <v>676</v>
      </c>
      <c r="H785" s="239">
        <v>45163</v>
      </c>
      <c r="I785" s="249">
        <v>0</v>
      </c>
      <c r="J785" s="101">
        <v>-25000</v>
      </c>
      <c r="K785" s="250">
        <f t="shared" si="12"/>
        <v>572783.25150000013</v>
      </c>
      <c r="L785" s="259"/>
    </row>
    <row r="786" spans="2:12" x14ac:dyDescent="0.25">
      <c r="B786" s="46">
        <f>SUBTOTAL(103,$C$10:C786)</f>
        <v>777</v>
      </c>
      <c r="C786" s="154" t="s">
        <v>596</v>
      </c>
      <c r="D786" s="24" t="s">
        <v>607</v>
      </c>
      <c r="E786" s="203" t="s">
        <v>1467</v>
      </c>
      <c r="F786" s="227" t="s">
        <v>581</v>
      </c>
      <c r="G786" s="208" t="s">
        <v>434</v>
      </c>
      <c r="H786" s="239">
        <v>45170</v>
      </c>
      <c r="I786" s="249">
        <v>0</v>
      </c>
      <c r="J786" s="101">
        <v>-10500</v>
      </c>
      <c r="K786" s="250">
        <f t="shared" si="12"/>
        <v>562283.25150000013</v>
      </c>
      <c r="L786" s="259"/>
    </row>
    <row r="787" spans="2:12" x14ac:dyDescent="0.25">
      <c r="B787" s="46">
        <f>SUBTOTAL(103,$C$10:C787)</f>
        <v>778</v>
      </c>
      <c r="C787" s="24" t="s">
        <v>598</v>
      </c>
      <c r="D787" s="24" t="s">
        <v>607</v>
      </c>
      <c r="E787" s="203" t="s">
        <v>1467</v>
      </c>
      <c r="F787" s="227" t="s">
        <v>581</v>
      </c>
      <c r="G787" s="208" t="s">
        <v>434</v>
      </c>
      <c r="H787" s="239">
        <v>45170</v>
      </c>
      <c r="I787" s="249">
        <v>0</v>
      </c>
      <c r="J787" s="101">
        <v>-20000.524000000001</v>
      </c>
      <c r="K787" s="250">
        <f t="shared" si="12"/>
        <v>542282.72750000015</v>
      </c>
      <c r="L787" s="259"/>
    </row>
    <row r="788" spans="2:12" x14ac:dyDescent="0.25">
      <c r="B788" s="46">
        <f>SUBTOTAL(103,$C$10:C788)</f>
        <v>779</v>
      </c>
      <c r="C788" s="24" t="s">
        <v>598</v>
      </c>
      <c r="D788" s="24" t="s">
        <v>1141</v>
      </c>
      <c r="E788" s="203" t="s">
        <v>1467</v>
      </c>
      <c r="F788" s="227" t="s">
        <v>644</v>
      </c>
      <c r="G788" s="208" t="s">
        <v>428</v>
      </c>
      <c r="H788" s="239">
        <v>45170</v>
      </c>
      <c r="I788" s="249">
        <v>0</v>
      </c>
      <c r="J788" s="101">
        <v>-1363</v>
      </c>
      <c r="K788" s="250">
        <f t="shared" si="12"/>
        <v>540919.72750000015</v>
      </c>
      <c r="L788" s="259"/>
    </row>
    <row r="789" spans="2:12" x14ac:dyDescent="0.25">
      <c r="B789" s="46">
        <f>SUBTOTAL(103,$C$10:C789)</f>
        <v>780</v>
      </c>
      <c r="C789" s="154" t="s">
        <v>1091</v>
      </c>
      <c r="D789" s="24" t="s">
        <v>1105</v>
      </c>
      <c r="E789" s="203" t="s">
        <v>1469</v>
      </c>
      <c r="F789" s="227" t="s">
        <v>698</v>
      </c>
      <c r="G789" s="203" t="s">
        <v>720</v>
      </c>
      <c r="H789" s="239">
        <v>45170</v>
      </c>
      <c r="I789" s="249">
        <v>0</v>
      </c>
      <c r="J789" s="101">
        <v>-12000</v>
      </c>
      <c r="K789" s="250">
        <f t="shared" si="12"/>
        <v>528919.72750000015</v>
      </c>
      <c r="L789" s="259"/>
    </row>
    <row r="790" spans="2:12" x14ac:dyDescent="0.25">
      <c r="B790" s="46">
        <f>SUBTOTAL(103,$C$10:C790)</f>
        <v>781</v>
      </c>
      <c r="C790" s="154" t="s">
        <v>793</v>
      </c>
      <c r="D790" s="24" t="s">
        <v>608</v>
      </c>
      <c r="E790" s="231" t="s">
        <v>1466</v>
      </c>
      <c r="F790" s="227" t="s">
        <v>675</v>
      </c>
      <c r="G790" s="203" t="s">
        <v>676</v>
      </c>
      <c r="H790" s="239">
        <v>45170</v>
      </c>
      <c r="I790" s="249">
        <v>0</v>
      </c>
      <c r="J790" s="101">
        <v>-7680</v>
      </c>
      <c r="K790" s="250">
        <f t="shared" si="12"/>
        <v>521239.72750000015</v>
      </c>
      <c r="L790" s="259"/>
    </row>
    <row r="791" spans="2:12" x14ac:dyDescent="0.25">
      <c r="B791" s="46">
        <f>SUBTOTAL(103,$C$10:C791)</f>
        <v>782</v>
      </c>
      <c r="C791" s="154" t="s">
        <v>600</v>
      </c>
      <c r="D791" s="24" t="s">
        <v>608</v>
      </c>
      <c r="E791" s="231" t="s">
        <v>1466</v>
      </c>
      <c r="F791" s="227" t="s">
        <v>1049</v>
      </c>
      <c r="G791" s="208" t="s">
        <v>1116</v>
      </c>
      <c r="H791" s="239">
        <v>45170</v>
      </c>
      <c r="I791" s="249">
        <v>0</v>
      </c>
      <c r="J791" s="101">
        <v>-15360</v>
      </c>
      <c r="K791" s="250">
        <f t="shared" si="12"/>
        <v>505879.72750000015</v>
      </c>
      <c r="L791" s="259"/>
    </row>
    <row r="792" spans="2:12" x14ac:dyDescent="0.25">
      <c r="B792" s="46">
        <f>SUBTOTAL(103,$C$10:C792)</f>
        <v>783</v>
      </c>
      <c r="C792" s="154" t="s">
        <v>600</v>
      </c>
      <c r="D792" s="24" t="s">
        <v>607</v>
      </c>
      <c r="E792" s="203" t="s">
        <v>1467</v>
      </c>
      <c r="F792" s="227" t="s">
        <v>1049</v>
      </c>
      <c r="G792" s="208" t="s">
        <v>1116</v>
      </c>
      <c r="H792" s="239">
        <v>45170</v>
      </c>
      <c r="I792" s="249">
        <v>0</v>
      </c>
      <c r="J792" s="101">
        <v>-1000</v>
      </c>
      <c r="K792" s="250">
        <f t="shared" si="12"/>
        <v>504879.72750000015</v>
      </c>
      <c r="L792" s="259"/>
    </row>
    <row r="793" spans="2:12" x14ac:dyDescent="0.25">
      <c r="B793" s="46">
        <f>SUBTOTAL(103,$C$10:C793)</f>
        <v>784</v>
      </c>
      <c r="C793" s="154" t="s">
        <v>601</v>
      </c>
      <c r="D793" s="24" t="s">
        <v>608</v>
      </c>
      <c r="E793" s="231" t="s">
        <v>1466</v>
      </c>
      <c r="F793" s="227" t="s">
        <v>675</v>
      </c>
      <c r="G793" s="203" t="s">
        <v>676</v>
      </c>
      <c r="H793" s="239">
        <v>45170</v>
      </c>
      <c r="I793" s="249">
        <v>0</v>
      </c>
      <c r="J793" s="101">
        <v>-5331</v>
      </c>
      <c r="K793" s="250">
        <f t="shared" si="12"/>
        <v>499548.72750000015</v>
      </c>
      <c r="L793" s="259"/>
    </row>
    <row r="794" spans="2:12" x14ac:dyDescent="0.25">
      <c r="B794" s="46">
        <f>SUBTOTAL(103,$C$10:C794)</f>
        <v>785</v>
      </c>
      <c r="C794" s="154" t="s">
        <v>1083</v>
      </c>
      <c r="D794" s="24" t="s">
        <v>608</v>
      </c>
      <c r="E794" s="231" t="s">
        <v>1466</v>
      </c>
      <c r="F794" s="227" t="s">
        <v>582</v>
      </c>
      <c r="G794" s="203" t="s">
        <v>425</v>
      </c>
      <c r="H794" s="239">
        <v>45170</v>
      </c>
      <c r="I794" s="249">
        <v>0</v>
      </c>
      <c r="J794" s="101">
        <v>-4140</v>
      </c>
      <c r="K794" s="250">
        <f t="shared" si="12"/>
        <v>495408.72750000015</v>
      </c>
      <c r="L794" s="259"/>
    </row>
    <row r="795" spans="2:12" x14ac:dyDescent="0.25">
      <c r="B795" s="46">
        <f>SUBTOTAL(103,$C$10:C795)</f>
        <v>786</v>
      </c>
      <c r="C795" s="154" t="s">
        <v>998</v>
      </c>
      <c r="D795" s="24" t="s">
        <v>849</v>
      </c>
      <c r="E795" s="203" t="s">
        <v>1467</v>
      </c>
      <c r="F795" s="227" t="s">
        <v>1050</v>
      </c>
      <c r="G795" s="203" t="s">
        <v>442</v>
      </c>
      <c r="H795" s="239">
        <v>45170</v>
      </c>
      <c r="I795" s="249">
        <v>0</v>
      </c>
      <c r="J795" s="101">
        <v>-40000</v>
      </c>
      <c r="K795" s="250">
        <f t="shared" si="12"/>
        <v>455408.72750000015</v>
      </c>
      <c r="L795" s="259"/>
    </row>
    <row r="796" spans="2:12" x14ac:dyDescent="0.25">
      <c r="B796" s="46">
        <f>SUBTOTAL(103,$C$10:C796)</f>
        <v>787</v>
      </c>
      <c r="C796" s="154" t="s">
        <v>999</v>
      </c>
      <c r="D796" s="24" t="s">
        <v>849</v>
      </c>
      <c r="E796" s="203" t="s">
        <v>1467</v>
      </c>
      <c r="F796" s="227" t="s">
        <v>1050</v>
      </c>
      <c r="G796" s="203" t="s">
        <v>442</v>
      </c>
      <c r="H796" s="239">
        <v>45170</v>
      </c>
      <c r="I796" s="249">
        <v>0</v>
      </c>
      <c r="J796" s="101">
        <v>-25000</v>
      </c>
      <c r="K796" s="250">
        <f t="shared" si="12"/>
        <v>430408.72750000015</v>
      </c>
      <c r="L796" s="259"/>
    </row>
    <row r="797" spans="2:12" x14ac:dyDescent="0.25">
      <c r="B797" s="46">
        <f>SUBTOTAL(103,$C$10:C797)</f>
        <v>788</v>
      </c>
      <c r="C797" s="154" t="s">
        <v>1000</v>
      </c>
      <c r="D797" s="24" t="s">
        <v>849</v>
      </c>
      <c r="E797" s="203" t="s">
        <v>1467</v>
      </c>
      <c r="F797" s="227" t="s">
        <v>588</v>
      </c>
      <c r="G797" s="208" t="s">
        <v>589</v>
      </c>
      <c r="H797" s="239">
        <v>45170</v>
      </c>
      <c r="I797" s="249">
        <v>0</v>
      </c>
      <c r="J797" s="101">
        <v>-10000</v>
      </c>
      <c r="K797" s="250">
        <f t="shared" si="12"/>
        <v>420408.72750000015</v>
      </c>
      <c r="L797" s="259"/>
    </row>
    <row r="798" spans="2:12" x14ac:dyDescent="0.25">
      <c r="B798" s="46">
        <f>SUBTOTAL(103,$C$10:C798)</f>
        <v>789</v>
      </c>
      <c r="C798" s="154" t="s">
        <v>596</v>
      </c>
      <c r="D798" s="24" t="s">
        <v>607</v>
      </c>
      <c r="E798" s="203" t="s">
        <v>1467</v>
      </c>
      <c r="F798" s="227" t="s">
        <v>581</v>
      </c>
      <c r="G798" s="208" t="s">
        <v>434</v>
      </c>
      <c r="H798" s="239">
        <v>45177</v>
      </c>
      <c r="I798" s="249">
        <v>0</v>
      </c>
      <c r="J798" s="101">
        <v>-10500</v>
      </c>
      <c r="K798" s="250">
        <f t="shared" si="12"/>
        <v>409908.72750000015</v>
      </c>
      <c r="L798" s="259"/>
    </row>
    <row r="799" spans="2:12" x14ac:dyDescent="0.25">
      <c r="B799" s="46">
        <f>SUBTOTAL(103,$C$10:C799)</f>
        <v>790</v>
      </c>
      <c r="C799" s="154" t="s">
        <v>596</v>
      </c>
      <c r="D799" s="24" t="s">
        <v>608</v>
      </c>
      <c r="E799" s="231" t="s">
        <v>1466</v>
      </c>
      <c r="F799" s="227" t="s">
        <v>581</v>
      </c>
      <c r="G799" s="208" t="s">
        <v>434</v>
      </c>
      <c r="H799" s="239">
        <v>45177</v>
      </c>
      <c r="I799" s="249">
        <v>0</v>
      </c>
      <c r="J799" s="101">
        <v>-3500</v>
      </c>
      <c r="K799" s="250">
        <f t="shared" si="12"/>
        <v>406408.72750000015</v>
      </c>
      <c r="L799" s="259"/>
    </row>
    <row r="800" spans="2:12" x14ac:dyDescent="0.25">
      <c r="B800" s="46">
        <f>SUBTOTAL(103,$C$10:C800)</f>
        <v>791</v>
      </c>
      <c r="C800" s="24" t="s">
        <v>598</v>
      </c>
      <c r="D800" s="24" t="s">
        <v>607</v>
      </c>
      <c r="E800" s="203" t="s">
        <v>1467</v>
      </c>
      <c r="F800" s="227" t="s">
        <v>581</v>
      </c>
      <c r="G800" s="208" t="s">
        <v>434</v>
      </c>
      <c r="H800" s="239">
        <v>45177</v>
      </c>
      <c r="I800" s="249">
        <v>0</v>
      </c>
      <c r="J800" s="101">
        <v>-20000</v>
      </c>
      <c r="K800" s="250">
        <f t="shared" si="12"/>
        <v>386408.72750000015</v>
      </c>
      <c r="L800" s="259"/>
    </row>
    <row r="801" spans="2:12" x14ac:dyDescent="0.25">
      <c r="B801" s="46">
        <f>SUBTOTAL(103,$C$10:C801)</f>
        <v>792</v>
      </c>
      <c r="C801" s="154" t="s">
        <v>793</v>
      </c>
      <c r="D801" s="24" t="s">
        <v>608</v>
      </c>
      <c r="E801" s="231" t="s">
        <v>1466</v>
      </c>
      <c r="F801" s="227" t="s">
        <v>675</v>
      </c>
      <c r="G801" s="203" t="s">
        <v>676</v>
      </c>
      <c r="H801" s="239">
        <v>45177</v>
      </c>
      <c r="I801" s="249">
        <v>0</v>
      </c>
      <c r="J801" s="101">
        <v>-11493.95</v>
      </c>
      <c r="K801" s="250">
        <f t="shared" si="12"/>
        <v>374914.77750000014</v>
      </c>
      <c r="L801" s="259"/>
    </row>
    <row r="802" spans="2:12" x14ac:dyDescent="0.25">
      <c r="B802" s="46">
        <f>SUBTOTAL(103,$C$10:C802)</f>
        <v>793</v>
      </c>
      <c r="C802" s="154" t="s">
        <v>837</v>
      </c>
      <c r="D802" s="24" t="s">
        <v>608</v>
      </c>
      <c r="E802" s="231" t="s">
        <v>1466</v>
      </c>
      <c r="F802" s="227" t="s">
        <v>582</v>
      </c>
      <c r="G802" s="203" t="s">
        <v>425</v>
      </c>
      <c r="H802" s="239">
        <v>45177</v>
      </c>
      <c r="I802" s="249">
        <v>0</v>
      </c>
      <c r="J802" s="101">
        <v>-1920</v>
      </c>
      <c r="K802" s="250">
        <f t="shared" si="12"/>
        <v>372994.77750000014</v>
      </c>
      <c r="L802" s="259"/>
    </row>
    <row r="803" spans="2:12" x14ac:dyDescent="0.25">
      <c r="B803" s="46">
        <f>SUBTOTAL(103,$C$10:C803)</f>
        <v>794</v>
      </c>
      <c r="C803" s="154" t="s">
        <v>600</v>
      </c>
      <c r="D803" s="24" t="s">
        <v>608</v>
      </c>
      <c r="E803" s="231" t="s">
        <v>1466</v>
      </c>
      <c r="F803" s="227" t="s">
        <v>1049</v>
      </c>
      <c r="G803" s="208" t="s">
        <v>1116</v>
      </c>
      <c r="H803" s="239">
        <v>45177</v>
      </c>
      <c r="I803" s="249">
        <v>0</v>
      </c>
      <c r="J803" s="101">
        <v>-15360</v>
      </c>
      <c r="K803" s="250">
        <f t="shared" si="12"/>
        <v>357634.77750000014</v>
      </c>
      <c r="L803" s="259"/>
    </row>
    <row r="804" spans="2:12" x14ac:dyDescent="0.25">
      <c r="B804" s="46">
        <f>SUBTOTAL(103,$C$10:C804)</f>
        <v>795</v>
      </c>
      <c r="C804" s="154" t="s">
        <v>601</v>
      </c>
      <c r="D804" s="24" t="s">
        <v>608</v>
      </c>
      <c r="E804" s="231" t="s">
        <v>1466</v>
      </c>
      <c r="F804" s="227" t="s">
        <v>675</v>
      </c>
      <c r="G804" s="203" t="s">
        <v>676</v>
      </c>
      <c r="H804" s="239">
        <v>45177</v>
      </c>
      <c r="I804" s="249">
        <v>0</v>
      </c>
      <c r="J804" s="101">
        <v>-5331</v>
      </c>
      <c r="K804" s="250">
        <f t="shared" si="12"/>
        <v>352303.77750000014</v>
      </c>
      <c r="L804" s="259"/>
    </row>
    <row r="805" spans="2:12" x14ac:dyDescent="0.25">
      <c r="B805" s="46">
        <f>SUBTOTAL(103,$C$10:C805)</f>
        <v>796</v>
      </c>
      <c r="C805" s="154" t="s">
        <v>1083</v>
      </c>
      <c r="D805" s="24" t="s">
        <v>608</v>
      </c>
      <c r="E805" s="231" t="s">
        <v>1466</v>
      </c>
      <c r="F805" s="227" t="s">
        <v>582</v>
      </c>
      <c r="G805" s="203" t="s">
        <v>425</v>
      </c>
      <c r="H805" s="239">
        <v>45177</v>
      </c>
      <c r="I805" s="249">
        <v>0</v>
      </c>
      <c r="J805" s="101">
        <v>-4140</v>
      </c>
      <c r="K805" s="250">
        <f t="shared" si="12"/>
        <v>348163.77750000014</v>
      </c>
      <c r="L805" s="259"/>
    </row>
    <row r="806" spans="2:12" x14ac:dyDescent="0.25">
      <c r="B806" s="46">
        <f>SUBTOTAL(103,$C$10:C806)</f>
        <v>797</v>
      </c>
      <c r="C806" s="154" t="s">
        <v>1083</v>
      </c>
      <c r="D806" s="24" t="s">
        <v>608</v>
      </c>
      <c r="E806" s="231" t="s">
        <v>1466</v>
      </c>
      <c r="F806" s="227" t="s">
        <v>675</v>
      </c>
      <c r="G806" s="203" t="s">
        <v>676</v>
      </c>
      <c r="H806" s="239">
        <v>45177</v>
      </c>
      <c r="I806" s="249">
        <v>0</v>
      </c>
      <c r="J806" s="101">
        <v>-3820</v>
      </c>
      <c r="K806" s="250">
        <f t="shared" si="12"/>
        <v>344343.77750000014</v>
      </c>
      <c r="L806" s="259"/>
    </row>
    <row r="807" spans="2:12" x14ac:dyDescent="0.25">
      <c r="B807" s="46">
        <f>SUBTOTAL(103,$C$10:C807)</f>
        <v>798</v>
      </c>
      <c r="C807" s="154" t="s">
        <v>997</v>
      </c>
      <c r="D807" s="226" t="s">
        <v>938</v>
      </c>
      <c r="E807" s="203" t="s">
        <v>1470</v>
      </c>
      <c r="F807" s="227" t="s">
        <v>1055</v>
      </c>
      <c r="G807" s="203" t="s">
        <v>436</v>
      </c>
      <c r="H807" s="239">
        <v>45180</v>
      </c>
      <c r="I807" s="249">
        <v>0</v>
      </c>
      <c r="J807" s="101">
        <v>-900</v>
      </c>
      <c r="K807" s="250">
        <f t="shared" si="12"/>
        <v>343443.77750000014</v>
      </c>
      <c r="L807" s="259"/>
    </row>
    <row r="808" spans="2:12" x14ac:dyDescent="0.25">
      <c r="B808" s="46">
        <f>SUBTOTAL(103,$C$10:C808)</f>
        <v>799</v>
      </c>
      <c r="C808" s="24" t="s">
        <v>598</v>
      </c>
      <c r="D808" s="226" t="s">
        <v>913</v>
      </c>
      <c r="E808" s="203" t="s">
        <v>6</v>
      </c>
      <c r="F808" s="227" t="s">
        <v>644</v>
      </c>
      <c r="G808" s="208" t="s">
        <v>428</v>
      </c>
      <c r="H808" s="239">
        <v>45184</v>
      </c>
      <c r="I808" s="249">
        <v>9200</v>
      </c>
      <c r="J808" s="101">
        <v>0</v>
      </c>
      <c r="K808" s="250">
        <f t="shared" si="12"/>
        <v>352643.77750000014</v>
      </c>
      <c r="L808" s="259"/>
    </row>
    <row r="809" spans="2:12" x14ac:dyDescent="0.25">
      <c r="B809" s="46">
        <f>SUBTOTAL(103,$C$10:C809)</f>
        <v>800</v>
      </c>
      <c r="C809" s="24" t="s">
        <v>1074</v>
      </c>
      <c r="D809" s="24" t="s">
        <v>608</v>
      </c>
      <c r="E809" s="231" t="s">
        <v>1466</v>
      </c>
      <c r="F809" s="227"/>
      <c r="G809" s="203"/>
      <c r="H809" s="239">
        <v>45184</v>
      </c>
      <c r="I809" s="249">
        <v>0</v>
      </c>
      <c r="J809" s="101">
        <v>-5500</v>
      </c>
      <c r="K809" s="250">
        <f t="shared" si="12"/>
        <v>347143.77750000014</v>
      </c>
      <c r="L809" s="259"/>
    </row>
    <row r="810" spans="2:12" x14ac:dyDescent="0.25">
      <c r="B810" s="46">
        <f>SUBTOTAL(103,$C$10:C810)</f>
        <v>801</v>
      </c>
      <c r="C810" s="154" t="s">
        <v>596</v>
      </c>
      <c r="D810" s="24" t="s">
        <v>607</v>
      </c>
      <c r="E810" s="203" t="s">
        <v>1467</v>
      </c>
      <c r="F810" s="227" t="s">
        <v>581</v>
      </c>
      <c r="G810" s="208" t="s">
        <v>434</v>
      </c>
      <c r="H810" s="239">
        <v>45184</v>
      </c>
      <c r="I810" s="249">
        <v>0</v>
      </c>
      <c r="J810" s="101">
        <v>-10566.701999999999</v>
      </c>
      <c r="K810" s="250">
        <f t="shared" si="12"/>
        <v>336577.07550000015</v>
      </c>
      <c r="L810" s="259"/>
    </row>
    <row r="811" spans="2:12" x14ac:dyDescent="0.25">
      <c r="B811" s="46">
        <f>SUBTOTAL(103,$C$10:C811)</f>
        <v>802</v>
      </c>
      <c r="C811" s="24" t="s">
        <v>598</v>
      </c>
      <c r="D811" s="24" t="s">
        <v>607</v>
      </c>
      <c r="E811" s="203" t="s">
        <v>1467</v>
      </c>
      <c r="F811" s="227" t="s">
        <v>581</v>
      </c>
      <c r="G811" s="208" t="s">
        <v>434</v>
      </c>
      <c r="H811" s="239">
        <v>45184</v>
      </c>
      <c r="I811" s="249">
        <v>0</v>
      </c>
      <c r="J811" s="101">
        <v>-20000</v>
      </c>
      <c r="K811" s="250">
        <f t="shared" si="12"/>
        <v>316577.07550000015</v>
      </c>
      <c r="L811" s="259"/>
    </row>
    <row r="812" spans="2:12" x14ac:dyDescent="0.25">
      <c r="B812" s="46">
        <f>SUBTOTAL(103,$C$10:C812)</f>
        <v>803</v>
      </c>
      <c r="C812" s="154" t="s">
        <v>793</v>
      </c>
      <c r="D812" s="24" t="s">
        <v>608</v>
      </c>
      <c r="E812" s="231" t="s">
        <v>1466</v>
      </c>
      <c r="F812" s="227" t="s">
        <v>675</v>
      </c>
      <c r="G812" s="203" t="s">
        <v>676</v>
      </c>
      <c r="H812" s="239">
        <v>45184</v>
      </c>
      <c r="I812" s="249">
        <v>0</v>
      </c>
      <c r="J812" s="101">
        <v>-19400</v>
      </c>
      <c r="K812" s="250">
        <f t="shared" si="12"/>
        <v>297177.07550000015</v>
      </c>
      <c r="L812" s="259"/>
    </row>
    <row r="813" spans="2:12" x14ac:dyDescent="0.25">
      <c r="B813" s="46">
        <f>SUBTOTAL(103,$C$10:C813)</f>
        <v>804</v>
      </c>
      <c r="C813" s="154" t="s">
        <v>600</v>
      </c>
      <c r="D813" s="24" t="s">
        <v>608</v>
      </c>
      <c r="E813" s="231" t="s">
        <v>1466</v>
      </c>
      <c r="F813" s="227" t="s">
        <v>1049</v>
      </c>
      <c r="G813" s="208" t="s">
        <v>1116</v>
      </c>
      <c r="H813" s="239">
        <v>45184</v>
      </c>
      <c r="I813" s="249">
        <v>0</v>
      </c>
      <c r="J813" s="101">
        <v>-25360</v>
      </c>
      <c r="K813" s="250">
        <f t="shared" si="12"/>
        <v>271817.07550000015</v>
      </c>
      <c r="L813" s="259"/>
    </row>
    <row r="814" spans="2:12" x14ac:dyDescent="0.25">
      <c r="B814" s="46">
        <f>SUBTOTAL(103,$C$10:C814)</f>
        <v>805</v>
      </c>
      <c r="C814" s="154" t="s">
        <v>601</v>
      </c>
      <c r="D814" s="24" t="s">
        <v>608</v>
      </c>
      <c r="E814" s="231" t="s">
        <v>1466</v>
      </c>
      <c r="F814" s="227" t="s">
        <v>675</v>
      </c>
      <c r="G814" s="203" t="s">
        <v>676</v>
      </c>
      <c r="H814" s="239">
        <v>45184</v>
      </c>
      <c r="I814" s="249">
        <v>0</v>
      </c>
      <c r="J814" s="101">
        <v>-5331</v>
      </c>
      <c r="K814" s="250">
        <f t="shared" si="12"/>
        <v>266486.07550000015</v>
      </c>
      <c r="L814" s="259"/>
    </row>
    <row r="815" spans="2:12" x14ac:dyDescent="0.25">
      <c r="B815" s="46">
        <f>SUBTOTAL(103,$C$10:C815)</f>
        <v>806</v>
      </c>
      <c r="C815" s="154" t="s">
        <v>1083</v>
      </c>
      <c r="D815" s="24" t="s">
        <v>608</v>
      </c>
      <c r="E815" s="231" t="s">
        <v>1466</v>
      </c>
      <c r="F815" s="227" t="s">
        <v>582</v>
      </c>
      <c r="G815" s="203" t="s">
        <v>425</v>
      </c>
      <c r="H815" s="239">
        <v>45184</v>
      </c>
      <c r="I815" s="249">
        <v>0</v>
      </c>
      <c r="J815" s="101">
        <v>-4140</v>
      </c>
      <c r="K815" s="250">
        <f t="shared" si="12"/>
        <v>262346.07550000015</v>
      </c>
      <c r="L815" s="259"/>
    </row>
    <row r="816" spans="2:12" x14ac:dyDescent="0.25">
      <c r="B816" s="46">
        <f>SUBTOTAL(103,$C$10:C816)</f>
        <v>807</v>
      </c>
      <c r="C816" s="154" t="s">
        <v>1083</v>
      </c>
      <c r="D816" s="24" t="s">
        <v>608</v>
      </c>
      <c r="E816" s="231" t="s">
        <v>1466</v>
      </c>
      <c r="F816" s="227" t="s">
        <v>675</v>
      </c>
      <c r="G816" s="203" t="s">
        <v>676</v>
      </c>
      <c r="H816" s="239">
        <v>45184</v>
      </c>
      <c r="I816" s="249">
        <v>0</v>
      </c>
      <c r="J816" s="101">
        <v>-3000</v>
      </c>
      <c r="K816" s="250">
        <f t="shared" si="12"/>
        <v>259346.07550000015</v>
      </c>
      <c r="L816" s="259"/>
    </row>
    <row r="817" spans="2:13" x14ac:dyDescent="0.25">
      <c r="B817" s="46">
        <f>SUBTOTAL(103,$C$10:C817)</f>
        <v>808</v>
      </c>
      <c r="C817" s="24" t="s">
        <v>598</v>
      </c>
      <c r="D817" s="24" t="s">
        <v>1026</v>
      </c>
      <c r="E817" s="204" t="s">
        <v>1470</v>
      </c>
      <c r="F817" s="227" t="s">
        <v>644</v>
      </c>
      <c r="G817" s="208" t="s">
        <v>428</v>
      </c>
      <c r="H817" s="239">
        <v>45184</v>
      </c>
      <c r="I817" s="249">
        <v>0</v>
      </c>
      <c r="J817" s="101">
        <v>-6500</v>
      </c>
      <c r="K817" s="250">
        <f t="shared" si="12"/>
        <v>252846.07550000015</v>
      </c>
      <c r="L817" s="259"/>
    </row>
    <row r="818" spans="2:13" x14ac:dyDescent="0.25">
      <c r="B818" s="46">
        <f>SUBTOTAL(103,$C$10:C818)</f>
        <v>809</v>
      </c>
      <c r="C818" s="154" t="s">
        <v>673</v>
      </c>
      <c r="D818" s="24" t="s">
        <v>775</v>
      </c>
      <c r="E818" s="203" t="s">
        <v>1468</v>
      </c>
      <c r="F818" s="227" t="s">
        <v>675</v>
      </c>
      <c r="G818" s="203" t="s">
        <v>676</v>
      </c>
      <c r="H818" s="239">
        <v>45184</v>
      </c>
      <c r="I818" s="249">
        <v>0</v>
      </c>
      <c r="J818" s="101">
        <v>-9400</v>
      </c>
      <c r="K818" s="250">
        <f t="shared" si="12"/>
        <v>243446.07550000015</v>
      </c>
      <c r="L818" s="259"/>
    </row>
    <row r="819" spans="2:13" x14ac:dyDescent="0.25">
      <c r="B819" s="46">
        <f>SUBTOTAL(103,$C$10:C819)</f>
        <v>810</v>
      </c>
      <c r="C819" s="154" t="s">
        <v>743</v>
      </c>
      <c r="D819" s="24" t="s">
        <v>1027</v>
      </c>
      <c r="E819" s="203" t="s">
        <v>1467</v>
      </c>
      <c r="F819" s="227"/>
      <c r="G819" s="223"/>
      <c r="H819" s="239">
        <v>45184</v>
      </c>
      <c r="I819" s="249">
        <v>0</v>
      </c>
      <c r="J819" s="101">
        <v>-2600</v>
      </c>
      <c r="K819" s="250">
        <f t="shared" si="12"/>
        <v>240846.07550000015</v>
      </c>
      <c r="L819" s="259"/>
    </row>
    <row r="820" spans="2:13" x14ac:dyDescent="0.25">
      <c r="B820" s="46">
        <f>SUBTOTAL(103,$C$10:C820)</f>
        <v>811</v>
      </c>
      <c r="C820" s="154" t="s">
        <v>832</v>
      </c>
      <c r="D820" s="226" t="s">
        <v>704</v>
      </c>
      <c r="E820" s="203" t="s">
        <v>6</v>
      </c>
      <c r="F820" s="227" t="s">
        <v>1047</v>
      </c>
      <c r="G820" s="203" t="s">
        <v>432</v>
      </c>
      <c r="H820" s="239">
        <v>45188</v>
      </c>
      <c r="I820" s="249">
        <v>16000</v>
      </c>
      <c r="J820" s="101">
        <v>0</v>
      </c>
      <c r="K820" s="250">
        <f t="shared" si="12"/>
        <v>256846.07550000015</v>
      </c>
      <c r="L820" s="259"/>
    </row>
    <row r="821" spans="2:13" x14ac:dyDescent="0.25">
      <c r="B821" s="46">
        <f>SUBTOTAL(103,$C$10:C821)</f>
        <v>812</v>
      </c>
      <c r="C821" s="154" t="s">
        <v>24</v>
      </c>
      <c r="D821" s="24" t="s">
        <v>24</v>
      </c>
      <c r="E821" s="231" t="s">
        <v>1475</v>
      </c>
      <c r="F821" s="227" t="s">
        <v>24</v>
      </c>
      <c r="G821" s="203" t="s">
        <v>24</v>
      </c>
      <c r="H821" s="239">
        <v>45188</v>
      </c>
      <c r="I821" s="249">
        <v>0</v>
      </c>
      <c r="J821" s="101">
        <v>-7000</v>
      </c>
      <c r="K821" s="250">
        <f t="shared" si="12"/>
        <v>249846.07550000015</v>
      </c>
      <c r="L821" s="259"/>
    </row>
    <row r="822" spans="2:13" x14ac:dyDescent="0.25">
      <c r="B822" s="46">
        <f>SUBTOTAL(103,$C$10:C822)</f>
        <v>813</v>
      </c>
      <c r="C822" s="154" t="s">
        <v>743</v>
      </c>
      <c r="D822" s="24" t="s">
        <v>1028</v>
      </c>
      <c r="E822" s="203" t="s">
        <v>1470</v>
      </c>
      <c r="F822" s="227" t="s">
        <v>1138</v>
      </c>
      <c r="G822" s="203" t="s">
        <v>444</v>
      </c>
      <c r="H822" s="239">
        <v>45188</v>
      </c>
      <c r="I822" s="249">
        <v>0</v>
      </c>
      <c r="J822" s="101">
        <v>-1800</v>
      </c>
      <c r="K822" s="250">
        <f t="shared" si="12"/>
        <v>248046.07550000015</v>
      </c>
      <c r="L822" s="259"/>
    </row>
    <row r="823" spans="2:13" x14ac:dyDescent="0.25">
      <c r="B823" s="46">
        <f>SUBTOTAL(103,$C$10:C823)</f>
        <v>814</v>
      </c>
      <c r="C823" s="154" t="s">
        <v>778</v>
      </c>
      <c r="D823" s="24" t="s">
        <v>987</v>
      </c>
      <c r="E823" s="203" t="s">
        <v>1470</v>
      </c>
      <c r="F823" s="227" t="s">
        <v>641</v>
      </c>
      <c r="G823" s="208" t="s">
        <v>642</v>
      </c>
      <c r="H823" s="239">
        <v>45191</v>
      </c>
      <c r="I823" s="249">
        <v>0</v>
      </c>
      <c r="J823" s="101">
        <v>-160000</v>
      </c>
      <c r="K823" s="250">
        <f t="shared" si="12"/>
        <v>88046.075500000152</v>
      </c>
      <c r="L823" s="259"/>
    </row>
    <row r="824" spans="2:13" x14ac:dyDescent="0.25">
      <c r="B824" s="46">
        <f>SUBTOTAL(103,$C$10:C824)</f>
        <v>815</v>
      </c>
      <c r="C824" s="154" t="s">
        <v>1001</v>
      </c>
      <c r="D824" s="24" t="s">
        <v>1029</v>
      </c>
      <c r="E824" s="203" t="s">
        <v>6</v>
      </c>
      <c r="F824" s="227" t="s">
        <v>700</v>
      </c>
      <c r="G824" s="208" t="s">
        <v>439</v>
      </c>
      <c r="H824" s="239">
        <v>45191</v>
      </c>
      <c r="I824" s="249">
        <v>160000</v>
      </c>
      <c r="J824" s="101">
        <v>0</v>
      </c>
      <c r="K824" s="250">
        <f t="shared" si="12"/>
        <v>248046.07550000015</v>
      </c>
      <c r="L824" s="259"/>
    </row>
    <row r="825" spans="2:13" x14ac:dyDescent="0.25">
      <c r="B825" s="46">
        <f>SUBTOTAL(103,$C$10:C825)</f>
        <v>816</v>
      </c>
      <c r="C825" s="154" t="s">
        <v>596</v>
      </c>
      <c r="D825" s="24" t="s">
        <v>607</v>
      </c>
      <c r="E825" s="203" t="s">
        <v>1467</v>
      </c>
      <c r="F825" s="227" t="s">
        <v>581</v>
      </c>
      <c r="G825" s="208" t="s">
        <v>434</v>
      </c>
      <c r="H825" s="239">
        <v>45191</v>
      </c>
      <c r="I825" s="249">
        <v>0</v>
      </c>
      <c r="J825" s="101">
        <v>-13500</v>
      </c>
      <c r="K825" s="250">
        <f t="shared" si="12"/>
        <v>234546.07550000015</v>
      </c>
      <c r="L825" s="259"/>
      <c r="M825" s="269"/>
    </row>
    <row r="826" spans="2:13" x14ac:dyDescent="0.25">
      <c r="B826" s="46">
        <f>SUBTOTAL(103,$C$10:C826)</f>
        <v>817</v>
      </c>
      <c r="C826" s="24" t="s">
        <v>597</v>
      </c>
      <c r="D826" s="24" t="s">
        <v>607</v>
      </c>
      <c r="E826" s="203" t="s">
        <v>1467</v>
      </c>
      <c r="F826" s="227" t="s">
        <v>581</v>
      </c>
      <c r="G826" s="208" t="s">
        <v>434</v>
      </c>
      <c r="H826" s="239">
        <v>45191</v>
      </c>
      <c r="I826" s="249">
        <v>0</v>
      </c>
      <c r="J826" s="101">
        <v>-5793.64</v>
      </c>
      <c r="K826" s="250">
        <f t="shared" si="12"/>
        <v>228752.43550000014</v>
      </c>
      <c r="L826" s="259"/>
    </row>
    <row r="827" spans="2:13" x14ac:dyDescent="0.25">
      <c r="B827" s="46">
        <f>SUBTOTAL(103,$C$10:C827)</f>
        <v>818</v>
      </c>
      <c r="C827" s="24" t="s">
        <v>598</v>
      </c>
      <c r="D827" s="24" t="s">
        <v>607</v>
      </c>
      <c r="E827" s="203" t="s">
        <v>1467</v>
      </c>
      <c r="F827" s="227" t="s">
        <v>581</v>
      </c>
      <c r="G827" s="208" t="s">
        <v>434</v>
      </c>
      <c r="H827" s="239">
        <v>45191</v>
      </c>
      <c r="I827" s="249">
        <v>0</v>
      </c>
      <c r="J827" s="101">
        <v>-20000</v>
      </c>
      <c r="K827" s="250">
        <f t="shared" si="12"/>
        <v>208752.43550000014</v>
      </c>
      <c r="L827" s="259"/>
    </row>
    <row r="828" spans="2:13" x14ac:dyDescent="0.25">
      <c r="B828" s="46">
        <f>SUBTOTAL(103,$C$10:C828)</f>
        <v>819</v>
      </c>
      <c r="C828" s="154" t="s">
        <v>793</v>
      </c>
      <c r="D828" s="24" t="s">
        <v>608</v>
      </c>
      <c r="E828" s="231" t="s">
        <v>1466</v>
      </c>
      <c r="F828" s="227" t="s">
        <v>675</v>
      </c>
      <c r="G828" s="203" t="s">
        <v>676</v>
      </c>
      <c r="H828" s="239">
        <v>45191</v>
      </c>
      <c r="I828" s="249">
        <v>0</v>
      </c>
      <c r="J828" s="101">
        <v>-10805</v>
      </c>
      <c r="K828" s="250">
        <f t="shared" si="12"/>
        <v>197947.43550000014</v>
      </c>
      <c r="L828" s="259"/>
    </row>
    <row r="829" spans="2:13" x14ac:dyDescent="0.25">
      <c r="B829" s="46">
        <f>SUBTOTAL(103,$C$10:C829)</f>
        <v>820</v>
      </c>
      <c r="C829" s="154" t="s">
        <v>837</v>
      </c>
      <c r="D829" s="24" t="s">
        <v>608</v>
      </c>
      <c r="E829" s="231" t="s">
        <v>1466</v>
      </c>
      <c r="F829" s="227" t="s">
        <v>582</v>
      </c>
      <c r="G829" s="203" t="s">
        <v>425</v>
      </c>
      <c r="H829" s="239">
        <v>45191</v>
      </c>
      <c r="I829" s="249">
        <v>0</v>
      </c>
      <c r="J829" s="101">
        <v>-1920</v>
      </c>
      <c r="K829" s="250">
        <f t="shared" si="12"/>
        <v>196027.43550000014</v>
      </c>
      <c r="L829" s="259"/>
    </row>
    <row r="830" spans="2:13" x14ac:dyDescent="0.25">
      <c r="B830" s="46">
        <f>SUBTOTAL(103,$C$10:C830)</f>
        <v>821</v>
      </c>
      <c r="C830" s="154" t="s">
        <v>600</v>
      </c>
      <c r="D830" s="24" t="s">
        <v>608</v>
      </c>
      <c r="E830" s="231" t="s">
        <v>1466</v>
      </c>
      <c r="F830" s="227" t="s">
        <v>1049</v>
      </c>
      <c r="G830" s="208" t="s">
        <v>1116</v>
      </c>
      <c r="H830" s="239">
        <v>45191</v>
      </c>
      <c r="I830" s="249">
        <v>0</v>
      </c>
      <c r="J830" s="101">
        <v>-15360</v>
      </c>
      <c r="K830" s="250">
        <f t="shared" si="12"/>
        <v>180667.43550000014</v>
      </c>
      <c r="L830" s="259"/>
    </row>
    <row r="831" spans="2:13" x14ac:dyDescent="0.25">
      <c r="B831" s="46">
        <f>SUBTOTAL(103,$C$10:C831)</f>
        <v>822</v>
      </c>
      <c r="C831" s="154" t="s">
        <v>601</v>
      </c>
      <c r="D831" s="24" t="s">
        <v>608</v>
      </c>
      <c r="E831" s="231" t="s">
        <v>1466</v>
      </c>
      <c r="F831" s="227" t="s">
        <v>675</v>
      </c>
      <c r="G831" s="203" t="s">
        <v>676</v>
      </c>
      <c r="H831" s="239">
        <v>45191</v>
      </c>
      <c r="I831" s="249">
        <v>0</v>
      </c>
      <c r="J831" s="101">
        <v>-14331</v>
      </c>
      <c r="K831" s="250">
        <f t="shared" si="12"/>
        <v>166336.43550000014</v>
      </c>
      <c r="L831" s="259"/>
    </row>
    <row r="832" spans="2:13" x14ac:dyDescent="0.25">
      <c r="B832" s="46">
        <f>SUBTOTAL(103,$C$10:C832)</f>
        <v>823</v>
      </c>
      <c r="C832" s="154" t="s">
        <v>692</v>
      </c>
      <c r="D832" s="24" t="s">
        <v>608</v>
      </c>
      <c r="E832" s="231" t="s">
        <v>1466</v>
      </c>
      <c r="F832" s="227" t="s">
        <v>581</v>
      </c>
      <c r="G832" s="208" t="s">
        <v>434</v>
      </c>
      <c r="H832" s="239">
        <v>45191</v>
      </c>
      <c r="I832" s="249">
        <v>0</v>
      </c>
      <c r="J832" s="101">
        <v>-7000</v>
      </c>
      <c r="K832" s="250">
        <f t="shared" si="12"/>
        <v>159336.43550000014</v>
      </c>
      <c r="L832" s="259"/>
    </row>
    <row r="833" spans="1:16373" x14ac:dyDescent="0.25">
      <c r="B833" s="46">
        <f>SUBTOTAL(103,$C$10:C833)</f>
        <v>824</v>
      </c>
      <c r="C833" s="154" t="s">
        <v>692</v>
      </c>
      <c r="D833" s="24" t="s">
        <v>1121</v>
      </c>
      <c r="E833" s="203" t="s">
        <v>1466</v>
      </c>
      <c r="F833" s="227" t="s">
        <v>581</v>
      </c>
      <c r="G833" s="208" t="s">
        <v>434</v>
      </c>
      <c r="H833" s="239">
        <v>45191</v>
      </c>
      <c r="I833" s="249">
        <v>0</v>
      </c>
      <c r="J833" s="101">
        <v>-603</v>
      </c>
      <c r="K833" s="250">
        <f t="shared" si="12"/>
        <v>158733.43550000014</v>
      </c>
      <c r="L833" s="259"/>
    </row>
    <row r="834" spans="1:16373" x14ac:dyDescent="0.25">
      <c r="B834" s="46">
        <f>SUBTOTAL(103,$C$10:C834)</f>
        <v>825</v>
      </c>
      <c r="C834" s="157" t="s">
        <v>693</v>
      </c>
      <c r="D834" s="24" t="s">
        <v>608</v>
      </c>
      <c r="E834" s="231" t="s">
        <v>1466</v>
      </c>
      <c r="F834" s="227" t="s">
        <v>581</v>
      </c>
      <c r="G834" s="208" t="s">
        <v>434</v>
      </c>
      <c r="H834" s="239">
        <v>45191</v>
      </c>
      <c r="I834" s="249">
        <v>0</v>
      </c>
      <c r="J834" s="101">
        <v>-7000</v>
      </c>
      <c r="K834" s="250">
        <f t="shared" si="12"/>
        <v>151733.43550000014</v>
      </c>
      <c r="L834" s="259"/>
    </row>
    <row r="835" spans="1:16373" x14ac:dyDescent="0.25">
      <c r="B835" s="46">
        <f>SUBTOTAL(103,$C$10:C835)</f>
        <v>826</v>
      </c>
      <c r="C835" s="24" t="s">
        <v>692</v>
      </c>
      <c r="D835" s="24" t="s">
        <v>1121</v>
      </c>
      <c r="E835" s="203" t="s">
        <v>1466</v>
      </c>
      <c r="F835" s="227" t="s">
        <v>581</v>
      </c>
      <c r="G835" s="208" t="s">
        <v>434</v>
      </c>
      <c r="H835" s="239">
        <v>45191</v>
      </c>
      <c r="I835" s="249">
        <v>0</v>
      </c>
      <c r="J835" s="101">
        <v>-789</v>
      </c>
      <c r="K835" s="250">
        <f t="shared" si="12"/>
        <v>150944.43550000014</v>
      </c>
      <c r="L835" s="259"/>
    </row>
    <row r="836" spans="1:16373" x14ac:dyDescent="0.25">
      <c r="B836" s="46">
        <f>SUBTOTAL(103,$C$10:C836)</f>
        <v>827</v>
      </c>
      <c r="C836" s="24" t="s">
        <v>596</v>
      </c>
      <c r="D836" s="24" t="s">
        <v>608</v>
      </c>
      <c r="E836" s="231" t="s">
        <v>1466</v>
      </c>
      <c r="F836" s="227" t="s">
        <v>581</v>
      </c>
      <c r="G836" s="208" t="s">
        <v>434</v>
      </c>
      <c r="H836" s="239">
        <v>45191</v>
      </c>
      <c r="I836" s="249">
        <v>0</v>
      </c>
      <c r="J836" s="101">
        <v>-70000</v>
      </c>
      <c r="K836" s="250">
        <f t="shared" si="12"/>
        <v>80944.435500000138</v>
      </c>
      <c r="L836" s="259"/>
    </row>
    <row r="837" spans="1:16373" x14ac:dyDescent="0.25">
      <c r="B837" s="46">
        <f>SUBTOTAL(103,$C$10:C837)</f>
        <v>828</v>
      </c>
      <c r="C837" s="24" t="s">
        <v>692</v>
      </c>
      <c r="D837" s="24" t="s">
        <v>1121</v>
      </c>
      <c r="E837" s="203" t="s">
        <v>1466</v>
      </c>
      <c r="F837" s="227" t="s">
        <v>581</v>
      </c>
      <c r="G837" s="208" t="s">
        <v>434</v>
      </c>
      <c r="H837" s="239">
        <v>45191</v>
      </c>
      <c r="I837" s="249">
        <v>0</v>
      </c>
      <c r="J837" s="101">
        <v>-843</v>
      </c>
      <c r="K837" s="250">
        <f t="shared" si="12"/>
        <v>80101.435500000138</v>
      </c>
      <c r="L837" s="259"/>
    </row>
    <row r="838" spans="1:16373" x14ac:dyDescent="0.25">
      <c r="B838" s="46">
        <f>SUBTOTAL(103,$C$10:C838)</f>
        <v>829</v>
      </c>
      <c r="C838" s="24" t="s">
        <v>598</v>
      </c>
      <c r="D838" s="24" t="s">
        <v>608</v>
      </c>
      <c r="E838" s="231" t="s">
        <v>1466</v>
      </c>
      <c r="F838" s="227" t="s">
        <v>581</v>
      </c>
      <c r="G838" s="208" t="s">
        <v>434</v>
      </c>
      <c r="H838" s="239">
        <v>45191</v>
      </c>
      <c r="I838" s="249">
        <v>0</v>
      </c>
      <c r="J838" s="101">
        <v>-84000</v>
      </c>
      <c r="K838" s="250">
        <f t="shared" si="12"/>
        <v>-3898.5644999998622</v>
      </c>
      <c r="L838" s="259"/>
    </row>
    <row r="839" spans="1:16373" x14ac:dyDescent="0.25">
      <c r="B839" s="46">
        <f>SUBTOTAL(103,$C$10:C839)</f>
        <v>830</v>
      </c>
      <c r="C839" s="24" t="s">
        <v>597</v>
      </c>
      <c r="D839" s="24" t="s">
        <v>608</v>
      </c>
      <c r="E839" s="231" t="s">
        <v>1466</v>
      </c>
      <c r="F839" s="227" t="s">
        <v>581</v>
      </c>
      <c r="G839" s="208" t="s">
        <v>434</v>
      </c>
      <c r="H839" s="239">
        <v>45191</v>
      </c>
      <c r="I839" s="249">
        <v>0</v>
      </c>
      <c r="J839" s="101">
        <v>-42000</v>
      </c>
      <c r="K839" s="250">
        <f t="shared" si="12"/>
        <v>-45898.564499999862</v>
      </c>
      <c r="L839" s="259"/>
    </row>
    <row r="840" spans="1:16373" x14ac:dyDescent="0.25">
      <c r="B840" s="46">
        <f>SUBTOTAL(103,$C$10:C840)</f>
        <v>831</v>
      </c>
      <c r="C840" s="24" t="s">
        <v>597</v>
      </c>
      <c r="D840" s="24" t="s">
        <v>608</v>
      </c>
      <c r="E840" s="231" t="s">
        <v>1466</v>
      </c>
      <c r="F840" s="227" t="s">
        <v>581</v>
      </c>
      <c r="G840" s="208" t="s">
        <v>434</v>
      </c>
      <c r="H840" s="239">
        <v>45191</v>
      </c>
      <c r="I840" s="249">
        <v>0</v>
      </c>
      <c r="J840" s="101">
        <v>-1750</v>
      </c>
      <c r="K840" s="250">
        <f t="shared" si="12"/>
        <v>-47648.564499999862</v>
      </c>
      <c r="L840" s="259"/>
    </row>
    <row r="841" spans="1:16373" x14ac:dyDescent="0.25">
      <c r="B841" s="46">
        <f>SUBTOTAL(103,$C$10:C841)</f>
        <v>832</v>
      </c>
      <c r="C841" s="24" t="s">
        <v>597</v>
      </c>
      <c r="D841" s="24" t="s">
        <v>1121</v>
      </c>
      <c r="E841" s="203" t="s">
        <v>1466</v>
      </c>
      <c r="F841" s="227" t="s">
        <v>581</v>
      </c>
      <c r="G841" s="208" t="s">
        <v>434</v>
      </c>
      <c r="H841" s="239">
        <v>45191</v>
      </c>
      <c r="I841" s="249">
        <v>0</v>
      </c>
      <c r="J841" s="101">
        <v>-615</v>
      </c>
      <c r="K841" s="250">
        <f t="shared" si="12"/>
        <v>-48263.564499999862</v>
      </c>
      <c r="L841" s="259"/>
    </row>
    <row r="842" spans="1:16373" x14ac:dyDescent="0.25">
      <c r="B842" s="46">
        <f>SUBTOTAL(103,$C$10:C842)</f>
        <v>833</v>
      </c>
      <c r="C842" s="154" t="s">
        <v>1083</v>
      </c>
      <c r="D842" s="24" t="s">
        <v>608</v>
      </c>
      <c r="E842" s="231" t="s">
        <v>1466</v>
      </c>
      <c r="F842" s="227" t="s">
        <v>582</v>
      </c>
      <c r="G842" s="203" t="s">
        <v>425</v>
      </c>
      <c r="H842" s="239">
        <v>45191</v>
      </c>
      <c r="I842" s="249">
        <v>0</v>
      </c>
      <c r="J842" s="101">
        <v>-4140</v>
      </c>
      <c r="K842" s="250">
        <f t="shared" si="12"/>
        <v>-52403.564499999862</v>
      </c>
      <c r="L842" s="259"/>
    </row>
    <row r="843" spans="1:16373" x14ac:dyDescent="0.25">
      <c r="B843" s="46">
        <f>SUBTOTAL(103,$C$10:C843)</f>
        <v>834</v>
      </c>
      <c r="C843" s="154" t="s">
        <v>1083</v>
      </c>
      <c r="D843" s="24" t="s">
        <v>608</v>
      </c>
      <c r="E843" s="231" t="s">
        <v>1466</v>
      </c>
      <c r="F843" s="227" t="s">
        <v>675</v>
      </c>
      <c r="G843" s="203" t="s">
        <v>676</v>
      </c>
      <c r="H843" s="239">
        <v>45191</v>
      </c>
      <c r="I843" s="249">
        <v>0</v>
      </c>
      <c r="J843" s="101">
        <v>-3840</v>
      </c>
      <c r="K843" s="250">
        <f t="shared" si="12"/>
        <v>-56243.564499999862</v>
      </c>
      <c r="L843" s="259"/>
    </row>
    <row r="844" spans="1:16373" x14ac:dyDescent="0.25">
      <c r="A844" s="268"/>
      <c r="B844" s="46">
        <f>SUBTOTAL(103,$C$10:C844)</f>
        <v>835</v>
      </c>
      <c r="C844" s="154" t="s">
        <v>844</v>
      </c>
      <c r="D844" s="226" t="s">
        <v>623</v>
      </c>
      <c r="E844" s="203" t="s">
        <v>6</v>
      </c>
      <c r="F844" s="227" t="s">
        <v>700</v>
      </c>
      <c r="G844" s="208" t="s">
        <v>439</v>
      </c>
      <c r="H844" s="239">
        <v>45195</v>
      </c>
      <c r="I844" s="249">
        <v>500000</v>
      </c>
      <c r="J844" s="101">
        <v>0</v>
      </c>
      <c r="K844" s="250">
        <f t="shared" si="12"/>
        <v>443756.43550000014</v>
      </c>
      <c r="L844" s="259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  <c r="AH844" s="328"/>
      <c r="AI844" s="328"/>
      <c r="AJ844" s="328"/>
      <c r="AK844" s="328"/>
      <c r="AL844" s="328"/>
      <c r="AM844" s="328"/>
      <c r="AN844" s="328"/>
      <c r="AO844" s="328"/>
      <c r="AP844" s="328"/>
      <c r="AQ844" s="328"/>
      <c r="AR844" s="328"/>
      <c r="AS844" s="328"/>
      <c r="AT844" s="328"/>
      <c r="AU844" s="328"/>
      <c r="AV844" s="328"/>
      <c r="AW844" s="328"/>
      <c r="AX844" s="328"/>
      <c r="AY844" s="328"/>
      <c r="AZ844" s="328"/>
      <c r="BA844" s="328"/>
      <c r="BB844" s="328"/>
      <c r="BC844" s="328"/>
      <c r="BD844" s="328"/>
      <c r="BE844" s="328"/>
      <c r="BF844" s="328"/>
      <c r="BG844" s="328"/>
      <c r="BH844" s="328"/>
      <c r="BI844" s="328"/>
      <c r="BJ844" s="328"/>
      <c r="BK844" s="328"/>
      <c r="BL844" s="328"/>
      <c r="BM844" s="328"/>
      <c r="BN844" s="328"/>
      <c r="BO844" s="328"/>
      <c r="BP844" s="328"/>
      <c r="BQ844" s="328"/>
      <c r="BR844" s="328"/>
      <c r="BS844" s="328"/>
      <c r="BT844" s="328"/>
      <c r="BU844" s="328"/>
      <c r="BV844" s="328"/>
      <c r="BW844" s="328"/>
      <c r="BX844" s="328"/>
      <c r="BY844" s="328"/>
      <c r="BZ844" s="328"/>
      <c r="CA844" s="328"/>
      <c r="CB844" s="328"/>
      <c r="CC844" s="328"/>
      <c r="CD844" s="328"/>
      <c r="CE844" s="328"/>
      <c r="CF844" s="328"/>
      <c r="CG844" s="328"/>
      <c r="CH844" s="328"/>
      <c r="CI844" s="328"/>
      <c r="CJ844" s="328"/>
      <c r="CK844" s="328"/>
      <c r="CL844" s="328"/>
      <c r="CM844" s="328"/>
      <c r="CN844" s="328"/>
      <c r="CO844" s="328"/>
      <c r="CP844" s="328"/>
      <c r="CQ844" s="328"/>
      <c r="CR844" s="328"/>
      <c r="CS844" s="328"/>
      <c r="CT844" s="328"/>
      <c r="CU844" s="328"/>
      <c r="CV844" s="328"/>
      <c r="CW844" s="328"/>
      <c r="CX844" s="328"/>
      <c r="CY844" s="328"/>
      <c r="CZ844" s="328"/>
      <c r="DA844" s="328"/>
      <c r="DB844" s="328"/>
      <c r="DC844" s="328"/>
      <c r="DD844" s="328"/>
      <c r="DE844" s="328"/>
      <c r="DF844" s="328"/>
      <c r="DG844" s="328"/>
      <c r="DH844" s="328"/>
      <c r="DI844" s="328"/>
      <c r="DJ844" s="328"/>
      <c r="DK844" s="328"/>
      <c r="DL844" s="328"/>
      <c r="DM844" s="328"/>
      <c r="DN844" s="328"/>
      <c r="DO844" s="328"/>
      <c r="DP844" s="328"/>
      <c r="DQ844" s="328"/>
      <c r="DR844" s="328"/>
      <c r="DS844" s="328"/>
      <c r="DT844" s="328"/>
      <c r="DU844" s="328"/>
      <c r="DV844" s="328"/>
      <c r="DW844" s="328"/>
      <c r="DX844" s="328"/>
      <c r="DY844" s="328"/>
      <c r="DZ844" s="328"/>
      <c r="EA844" s="328"/>
      <c r="EB844" s="328"/>
      <c r="EC844" s="328"/>
      <c r="ED844" s="328"/>
      <c r="EE844" s="328"/>
      <c r="EF844" s="328"/>
      <c r="EG844" s="328"/>
      <c r="EH844" s="328"/>
      <c r="EI844" s="328"/>
      <c r="EJ844" s="328"/>
      <c r="EK844" s="328"/>
      <c r="EL844" s="328"/>
      <c r="EM844" s="328"/>
      <c r="EN844" s="328"/>
      <c r="EO844" s="328"/>
      <c r="EP844" s="328"/>
      <c r="EQ844" s="328"/>
      <c r="ER844" s="328"/>
      <c r="ES844" s="328"/>
      <c r="ET844" s="328"/>
      <c r="EU844" s="328"/>
      <c r="EV844" s="328"/>
      <c r="EW844" s="328"/>
      <c r="EX844" s="328"/>
      <c r="EY844" s="328"/>
      <c r="EZ844" s="328"/>
      <c r="FA844" s="328"/>
      <c r="FB844" s="328"/>
      <c r="FC844" s="328"/>
      <c r="FD844" s="328"/>
      <c r="FE844" s="328"/>
      <c r="FF844" s="328"/>
      <c r="FG844" s="328"/>
      <c r="FH844" s="328"/>
      <c r="FI844" s="328"/>
      <c r="FJ844" s="328"/>
      <c r="FK844" s="328"/>
      <c r="FL844" s="328"/>
      <c r="FM844" s="328"/>
      <c r="FN844" s="328"/>
      <c r="FO844" s="328"/>
      <c r="FP844" s="328"/>
      <c r="FQ844" s="328"/>
      <c r="FR844" s="328"/>
      <c r="FS844" s="328"/>
      <c r="FT844" s="328"/>
      <c r="FU844" s="328"/>
      <c r="FV844" s="328"/>
      <c r="FW844" s="328"/>
      <c r="FX844" s="328"/>
      <c r="FY844" s="328"/>
      <c r="FZ844" s="328"/>
      <c r="GA844" s="328"/>
      <c r="GB844" s="328"/>
      <c r="GC844" s="328"/>
      <c r="GD844" s="328"/>
      <c r="GE844" s="328"/>
      <c r="GF844" s="328"/>
      <c r="GG844" s="328"/>
      <c r="GH844" s="328"/>
      <c r="GI844" s="328"/>
      <c r="GJ844" s="328"/>
      <c r="GK844" s="328"/>
      <c r="GL844" s="328"/>
      <c r="GM844" s="328"/>
      <c r="GN844" s="328"/>
      <c r="GO844" s="328"/>
      <c r="GP844" s="328"/>
      <c r="GQ844" s="328"/>
      <c r="GR844" s="328"/>
      <c r="GS844" s="328"/>
      <c r="GT844" s="328"/>
      <c r="GU844" s="328"/>
      <c r="GV844" s="328"/>
      <c r="GW844" s="328"/>
      <c r="GX844" s="328"/>
      <c r="GY844" s="328"/>
      <c r="GZ844" s="328"/>
      <c r="HA844" s="328"/>
      <c r="HB844" s="328"/>
      <c r="HC844" s="328"/>
      <c r="HD844" s="328"/>
      <c r="HE844" s="328"/>
      <c r="HF844" s="328"/>
      <c r="HG844" s="328"/>
      <c r="HH844" s="328"/>
      <c r="HI844" s="328"/>
      <c r="HJ844" s="328"/>
      <c r="HK844" s="328"/>
      <c r="HL844" s="328"/>
      <c r="HM844" s="328"/>
      <c r="HN844" s="328"/>
      <c r="HO844" s="328"/>
      <c r="HP844" s="328"/>
      <c r="HQ844" s="328"/>
      <c r="HR844" s="328"/>
      <c r="HS844" s="328"/>
      <c r="HT844" s="328"/>
      <c r="HU844" s="328"/>
      <c r="HV844" s="328"/>
      <c r="HW844" s="328"/>
      <c r="HX844" s="328"/>
      <c r="HY844" s="328"/>
      <c r="HZ844" s="328"/>
      <c r="IA844" s="328"/>
      <c r="IB844" s="328"/>
      <c r="IC844" s="328"/>
      <c r="ID844" s="328"/>
      <c r="IE844" s="328"/>
      <c r="IF844" s="328"/>
      <c r="IG844" s="328"/>
      <c r="IH844" s="328"/>
      <c r="II844" s="328"/>
      <c r="IJ844" s="328"/>
      <c r="IK844" s="328"/>
      <c r="IL844" s="328"/>
      <c r="IM844" s="328"/>
      <c r="IN844" s="328"/>
      <c r="IO844" s="328"/>
      <c r="IP844" s="328"/>
      <c r="IQ844" s="328"/>
      <c r="IR844" s="328"/>
      <c r="IS844" s="328"/>
      <c r="IT844" s="328"/>
      <c r="IU844" s="328"/>
      <c r="IV844" s="328"/>
      <c r="IW844" s="328"/>
      <c r="IX844" s="328"/>
      <c r="IY844" s="328"/>
      <c r="IZ844" s="328"/>
      <c r="JA844" s="328"/>
      <c r="JB844" s="328"/>
      <c r="JC844" s="328"/>
      <c r="JD844" s="328"/>
      <c r="JE844" s="328"/>
      <c r="JF844" s="328"/>
      <c r="JG844" s="328"/>
      <c r="JH844" s="328"/>
      <c r="JI844" s="328"/>
      <c r="JJ844" s="328"/>
      <c r="JK844" s="328"/>
      <c r="JL844" s="328"/>
      <c r="JM844" s="328"/>
      <c r="JN844" s="328"/>
      <c r="JO844" s="328"/>
      <c r="JP844" s="328"/>
      <c r="JQ844" s="328"/>
      <c r="JR844" s="328"/>
      <c r="JS844" s="328"/>
      <c r="JT844" s="328"/>
      <c r="JU844" s="328"/>
      <c r="JV844" s="328"/>
      <c r="JW844" s="328"/>
      <c r="JX844" s="328"/>
      <c r="JY844" s="328"/>
      <c r="JZ844" s="328"/>
      <c r="KA844" s="328"/>
      <c r="KB844" s="328"/>
      <c r="KC844" s="328"/>
      <c r="KD844" s="328"/>
      <c r="KE844" s="328"/>
      <c r="KF844" s="328"/>
      <c r="KG844" s="328"/>
      <c r="KH844" s="328"/>
      <c r="KI844" s="328"/>
      <c r="KJ844" s="328"/>
      <c r="KK844" s="328"/>
      <c r="KL844" s="328"/>
      <c r="KM844" s="328"/>
      <c r="KN844" s="328"/>
      <c r="KO844" s="328"/>
      <c r="KP844" s="328"/>
      <c r="KQ844" s="328"/>
      <c r="KR844" s="328"/>
      <c r="KS844" s="328"/>
      <c r="KT844" s="328"/>
      <c r="KU844" s="328"/>
      <c r="KV844" s="328"/>
      <c r="KW844" s="328"/>
      <c r="KX844" s="328"/>
      <c r="KY844" s="328"/>
      <c r="KZ844" s="328"/>
      <c r="LA844" s="328"/>
      <c r="LB844" s="328"/>
      <c r="LC844" s="328"/>
      <c r="LD844" s="328"/>
      <c r="LE844" s="328"/>
      <c r="LF844" s="328"/>
      <c r="LG844" s="328"/>
      <c r="LH844" s="328"/>
      <c r="LI844" s="328"/>
      <c r="LJ844" s="328"/>
      <c r="LK844" s="328"/>
      <c r="LL844" s="328"/>
      <c r="LM844" s="328"/>
      <c r="LN844" s="328"/>
      <c r="LO844" s="328"/>
      <c r="LP844" s="328"/>
      <c r="LQ844" s="328"/>
      <c r="LR844" s="328"/>
      <c r="LS844" s="328"/>
      <c r="LT844" s="328"/>
      <c r="LU844" s="328"/>
      <c r="LV844" s="328"/>
      <c r="LW844" s="328"/>
      <c r="LX844" s="328"/>
      <c r="LY844" s="328"/>
      <c r="LZ844" s="328"/>
      <c r="MA844" s="328"/>
      <c r="MB844" s="328"/>
      <c r="MC844" s="328"/>
      <c r="MD844" s="328"/>
      <c r="ME844" s="328"/>
      <c r="MF844" s="328"/>
      <c r="MG844" s="328"/>
      <c r="MH844" s="328"/>
      <c r="MI844" s="328"/>
      <c r="MJ844" s="328"/>
      <c r="MK844" s="328"/>
      <c r="ML844" s="328"/>
      <c r="MM844" s="328"/>
      <c r="MN844" s="328"/>
      <c r="MO844" s="328"/>
      <c r="MP844" s="328"/>
      <c r="MQ844" s="328"/>
      <c r="MR844" s="328"/>
      <c r="MS844" s="328"/>
      <c r="MT844" s="328"/>
      <c r="MU844" s="328"/>
      <c r="MV844" s="328"/>
      <c r="MW844" s="328"/>
      <c r="MX844" s="328"/>
      <c r="MY844" s="328"/>
      <c r="MZ844" s="328"/>
      <c r="NA844" s="328"/>
      <c r="NB844" s="328"/>
      <c r="NC844" s="328"/>
      <c r="ND844" s="328"/>
      <c r="NE844" s="328"/>
      <c r="NF844" s="328"/>
      <c r="NG844" s="328"/>
      <c r="NH844" s="328"/>
      <c r="NI844" s="328"/>
      <c r="NJ844" s="328"/>
      <c r="NK844" s="328"/>
      <c r="NL844" s="328"/>
      <c r="NM844" s="328"/>
      <c r="NN844" s="328"/>
      <c r="NO844" s="328"/>
      <c r="NP844" s="328"/>
      <c r="NQ844" s="328"/>
      <c r="NR844" s="328"/>
      <c r="NS844" s="328"/>
      <c r="NT844" s="328"/>
      <c r="NU844" s="328"/>
      <c r="NV844" s="328"/>
      <c r="NW844" s="328"/>
      <c r="NX844" s="328"/>
      <c r="NY844" s="328"/>
      <c r="NZ844" s="328"/>
      <c r="OA844" s="328"/>
      <c r="OB844" s="328"/>
      <c r="OC844" s="328"/>
      <c r="OD844" s="328"/>
      <c r="OE844" s="328"/>
      <c r="OF844" s="328"/>
      <c r="OG844" s="328"/>
      <c r="OH844" s="328"/>
      <c r="OI844" s="328"/>
      <c r="OJ844" s="328"/>
      <c r="OK844" s="328"/>
      <c r="OL844" s="328"/>
      <c r="OM844" s="328"/>
      <c r="ON844" s="328"/>
      <c r="OO844" s="328"/>
      <c r="OP844" s="328"/>
      <c r="OQ844" s="328"/>
      <c r="OR844" s="328"/>
      <c r="OS844" s="328"/>
      <c r="OT844" s="328"/>
      <c r="OU844" s="328"/>
      <c r="OV844" s="328"/>
      <c r="OW844" s="328"/>
      <c r="OX844" s="328"/>
      <c r="OY844" s="328"/>
      <c r="OZ844" s="328"/>
      <c r="PA844" s="328"/>
      <c r="PB844" s="328"/>
      <c r="PC844" s="328"/>
      <c r="PD844" s="328"/>
      <c r="PE844" s="328"/>
      <c r="PF844" s="328"/>
      <c r="PG844" s="328"/>
      <c r="PH844" s="328"/>
      <c r="PI844" s="328"/>
      <c r="PJ844" s="328"/>
      <c r="PK844" s="328"/>
      <c r="PL844" s="328"/>
      <c r="PM844" s="328"/>
      <c r="PN844" s="328"/>
      <c r="PO844" s="328"/>
      <c r="PP844" s="328"/>
      <c r="PQ844" s="328"/>
      <c r="PR844" s="328"/>
      <c r="PS844" s="328"/>
      <c r="PT844" s="328"/>
      <c r="PU844" s="328"/>
      <c r="PV844" s="328"/>
      <c r="PW844" s="328"/>
      <c r="PX844" s="328"/>
      <c r="PY844" s="328"/>
      <c r="PZ844" s="328"/>
      <c r="QA844" s="328"/>
      <c r="QB844" s="328"/>
      <c r="QC844" s="328"/>
      <c r="QD844" s="328"/>
      <c r="QE844" s="328"/>
      <c r="QF844" s="328"/>
      <c r="QG844" s="328"/>
      <c r="QH844" s="328"/>
      <c r="QI844" s="328"/>
      <c r="QJ844" s="328"/>
      <c r="QK844" s="328"/>
      <c r="QL844" s="328"/>
      <c r="QM844" s="328"/>
      <c r="QN844" s="328"/>
      <c r="QO844" s="328"/>
      <c r="QP844" s="328"/>
      <c r="QQ844" s="328"/>
      <c r="QR844" s="328"/>
      <c r="QS844" s="328"/>
      <c r="QT844" s="328"/>
      <c r="QU844" s="328"/>
      <c r="QV844" s="328"/>
      <c r="QW844" s="328"/>
      <c r="QX844" s="328"/>
      <c r="QY844" s="328"/>
      <c r="QZ844" s="328"/>
      <c r="RA844" s="328"/>
      <c r="RB844" s="328"/>
      <c r="RC844" s="328"/>
      <c r="RD844" s="328"/>
      <c r="RE844" s="328"/>
      <c r="RF844" s="328"/>
      <c r="RG844" s="328"/>
      <c r="RH844" s="328"/>
      <c r="RI844" s="328"/>
      <c r="RJ844" s="328"/>
      <c r="RK844" s="328"/>
      <c r="RL844" s="328"/>
      <c r="RM844" s="328"/>
      <c r="RN844" s="328"/>
      <c r="RO844" s="328"/>
      <c r="RP844" s="328"/>
      <c r="RQ844" s="328"/>
      <c r="RR844" s="328"/>
      <c r="RS844" s="328"/>
      <c r="RT844" s="328"/>
      <c r="RU844" s="328"/>
      <c r="RV844" s="328"/>
      <c r="RW844" s="328"/>
      <c r="RX844" s="328"/>
      <c r="RY844" s="328"/>
      <c r="RZ844" s="328"/>
      <c r="SA844" s="328"/>
      <c r="SB844" s="328"/>
      <c r="SC844" s="328"/>
      <c r="SD844" s="328"/>
      <c r="SE844" s="328"/>
      <c r="SF844" s="328"/>
      <c r="SG844" s="328"/>
      <c r="SH844" s="328"/>
      <c r="SI844" s="328"/>
      <c r="SJ844" s="328"/>
      <c r="SK844" s="328"/>
      <c r="SL844" s="328"/>
      <c r="SM844" s="328"/>
      <c r="SN844" s="328"/>
      <c r="SO844" s="328"/>
      <c r="SP844" s="328"/>
      <c r="SQ844" s="328"/>
      <c r="SR844" s="328"/>
      <c r="SS844" s="328"/>
      <c r="ST844" s="328"/>
      <c r="SU844" s="328"/>
      <c r="SV844" s="328"/>
      <c r="SW844" s="328"/>
      <c r="SX844" s="328"/>
      <c r="SY844" s="328"/>
      <c r="SZ844" s="328"/>
      <c r="TA844" s="328"/>
      <c r="TB844" s="328"/>
      <c r="TC844" s="328"/>
      <c r="TD844" s="328"/>
      <c r="TE844" s="328"/>
      <c r="TF844" s="328"/>
      <c r="TG844" s="328"/>
      <c r="TH844" s="328"/>
      <c r="TI844" s="328"/>
      <c r="TJ844" s="328"/>
      <c r="TK844" s="328"/>
      <c r="TL844" s="328"/>
      <c r="TM844" s="328"/>
      <c r="TN844" s="328"/>
      <c r="TO844" s="328"/>
      <c r="TP844" s="328"/>
      <c r="TQ844" s="328"/>
      <c r="TR844" s="328"/>
      <c r="TS844" s="328"/>
      <c r="TT844" s="328"/>
      <c r="TU844" s="328"/>
      <c r="TV844" s="328"/>
      <c r="TW844" s="328"/>
      <c r="TX844" s="328"/>
      <c r="TY844" s="328"/>
      <c r="TZ844" s="328"/>
      <c r="UA844" s="328"/>
      <c r="UB844" s="328"/>
      <c r="UC844" s="328"/>
      <c r="UD844" s="328"/>
      <c r="UE844" s="328"/>
      <c r="UF844" s="328"/>
      <c r="UG844" s="328"/>
      <c r="UH844" s="328"/>
      <c r="UI844" s="328"/>
      <c r="UJ844" s="328"/>
      <c r="UK844" s="328"/>
      <c r="UL844" s="328"/>
      <c r="UM844" s="328"/>
      <c r="UN844" s="328"/>
      <c r="UO844" s="328"/>
      <c r="UP844" s="328"/>
      <c r="UQ844" s="328"/>
      <c r="UR844" s="328"/>
      <c r="US844" s="328"/>
      <c r="UT844" s="328"/>
      <c r="UU844" s="328"/>
      <c r="UV844" s="328"/>
      <c r="UW844" s="328"/>
      <c r="UX844" s="328"/>
      <c r="UY844" s="328"/>
      <c r="UZ844" s="328"/>
      <c r="VA844" s="328"/>
      <c r="VB844" s="328"/>
      <c r="VC844" s="328"/>
      <c r="VD844" s="328"/>
      <c r="VE844" s="328"/>
      <c r="VF844" s="328"/>
      <c r="VG844" s="328"/>
      <c r="VH844" s="328"/>
      <c r="VI844" s="328"/>
      <c r="VJ844" s="328"/>
      <c r="VK844" s="328"/>
      <c r="VL844" s="328"/>
      <c r="VM844" s="328"/>
      <c r="VN844" s="328"/>
      <c r="VO844" s="328"/>
      <c r="VP844" s="328"/>
      <c r="VQ844" s="328"/>
      <c r="VR844" s="328"/>
      <c r="VS844" s="328"/>
      <c r="VT844" s="328"/>
      <c r="VU844" s="328"/>
      <c r="VV844" s="328"/>
      <c r="VW844" s="328"/>
      <c r="VX844" s="328"/>
      <c r="VY844" s="328"/>
      <c r="VZ844" s="328"/>
      <c r="WA844" s="328"/>
      <c r="WB844" s="328"/>
      <c r="WC844" s="328"/>
      <c r="WD844" s="328"/>
      <c r="WE844" s="328"/>
      <c r="WF844" s="328"/>
      <c r="WG844" s="328"/>
      <c r="WH844" s="328"/>
      <c r="WI844" s="328"/>
      <c r="WJ844" s="328"/>
      <c r="WK844" s="328"/>
      <c r="WL844" s="328"/>
      <c r="WM844" s="328"/>
      <c r="WN844" s="328"/>
      <c r="WO844" s="328"/>
      <c r="WP844" s="328"/>
      <c r="WQ844" s="328"/>
      <c r="WR844" s="328"/>
      <c r="WS844" s="328"/>
      <c r="WT844" s="328"/>
      <c r="WU844" s="328"/>
      <c r="WV844" s="328"/>
      <c r="WW844" s="328"/>
      <c r="WX844" s="328"/>
      <c r="WY844" s="328"/>
      <c r="WZ844" s="328"/>
      <c r="XA844" s="328"/>
      <c r="XB844" s="328"/>
      <c r="XC844" s="328"/>
      <c r="XD844" s="328"/>
      <c r="XE844" s="328"/>
      <c r="XF844" s="328"/>
      <c r="XG844" s="328"/>
      <c r="XH844" s="328"/>
      <c r="XI844" s="328"/>
      <c r="XJ844" s="328"/>
      <c r="XK844" s="328"/>
      <c r="XL844" s="328"/>
      <c r="XM844" s="328"/>
      <c r="XN844" s="328"/>
      <c r="XO844" s="328"/>
      <c r="XP844" s="328"/>
      <c r="XQ844" s="328"/>
      <c r="XR844" s="328"/>
      <c r="XS844" s="328"/>
      <c r="XT844" s="328"/>
      <c r="XU844" s="328"/>
      <c r="XV844" s="328"/>
      <c r="XW844" s="328"/>
      <c r="XX844" s="328"/>
      <c r="XY844" s="328"/>
      <c r="XZ844" s="328"/>
      <c r="YA844" s="328"/>
      <c r="YB844" s="328"/>
      <c r="YC844" s="328"/>
      <c r="YD844" s="328"/>
      <c r="YE844" s="328"/>
      <c r="YF844" s="328"/>
      <c r="YG844" s="328"/>
      <c r="YH844" s="328"/>
      <c r="YI844" s="328"/>
      <c r="YJ844" s="328"/>
      <c r="YK844" s="328"/>
      <c r="YL844" s="328"/>
      <c r="YM844" s="328"/>
      <c r="YN844" s="328"/>
      <c r="YO844" s="328"/>
      <c r="YP844" s="328"/>
      <c r="YQ844" s="328"/>
      <c r="YR844" s="328"/>
      <c r="YS844" s="328"/>
      <c r="YT844" s="328"/>
      <c r="YU844" s="328"/>
      <c r="YV844" s="328"/>
      <c r="YW844" s="328"/>
      <c r="YX844" s="328"/>
      <c r="YY844" s="328"/>
      <c r="YZ844" s="328"/>
      <c r="ZA844" s="328"/>
      <c r="ZB844" s="328"/>
      <c r="ZC844" s="328"/>
      <c r="ZD844" s="328"/>
      <c r="ZE844" s="328"/>
      <c r="ZF844" s="328"/>
      <c r="ZG844" s="328"/>
      <c r="ZH844" s="328"/>
      <c r="ZI844" s="328"/>
      <c r="ZJ844" s="328"/>
      <c r="ZK844" s="328"/>
      <c r="ZL844" s="328"/>
      <c r="ZM844" s="328"/>
      <c r="ZN844" s="328"/>
      <c r="ZO844" s="328"/>
      <c r="ZP844" s="328"/>
      <c r="ZQ844" s="328"/>
      <c r="ZR844" s="328"/>
      <c r="ZS844" s="328"/>
      <c r="ZT844" s="328"/>
      <c r="ZU844" s="328"/>
      <c r="ZV844" s="328"/>
      <c r="ZW844" s="328"/>
      <c r="ZX844" s="328"/>
      <c r="ZY844" s="328"/>
      <c r="ZZ844" s="328"/>
      <c r="AAA844" s="328"/>
      <c r="AAB844" s="328"/>
      <c r="AAC844" s="328"/>
      <c r="AAD844" s="328"/>
      <c r="AAE844" s="328"/>
      <c r="AAF844" s="328"/>
      <c r="AAG844" s="328"/>
      <c r="AAH844" s="328"/>
      <c r="AAI844" s="328"/>
      <c r="AAJ844" s="328"/>
      <c r="AAK844" s="328"/>
      <c r="AAL844" s="328"/>
      <c r="AAM844" s="328"/>
      <c r="AAN844" s="328"/>
      <c r="AAO844" s="328"/>
      <c r="AAP844" s="328"/>
      <c r="AAQ844" s="328"/>
      <c r="AAR844" s="328"/>
      <c r="AAS844" s="328"/>
      <c r="AAT844" s="328"/>
      <c r="AAU844" s="328"/>
      <c r="AAV844" s="328"/>
      <c r="AAW844" s="328"/>
      <c r="AAX844" s="328"/>
      <c r="AAY844" s="328"/>
      <c r="AAZ844" s="328"/>
      <c r="ABA844" s="328"/>
      <c r="ABB844" s="328"/>
      <c r="ABC844" s="328"/>
      <c r="ABD844" s="328"/>
      <c r="ABE844" s="328"/>
      <c r="ABF844" s="328"/>
      <c r="ABG844" s="328"/>
      <c r="ABH844" s="328"/>
      <c r="ABI844" s="328"/>
      <c r="ABJ844" s="328"/>
      <c r="ABK844" s="328"/>
      <c r="ABL844" s="328"/>
      <c r="ABM844" s="328"/>
      <c r="ABN844" s="328"/>
      <c r="ABO844" s="328"/>
      <c r="ABP844" s="328"/>
      <c r="ABQ844" s="328"/>
      <c r="ABR844" s="328"/>
      <c r="ABS844" s="328"/>
      <c r="ABT844" s="328"/>
      <c r="ABU844" s="328"/>
      <c r="ABV844" s="328"/>
      <c r="ABW844" s="328"/>
      <c r="ABX844" s="328"/>
      <c r="ABY844" s="328"/>
      <c r="ABZ844" s="328"/>
      <c r="ACA844" s="328"/>
      <c r="ACB844" s="328"/>
      <c r="ACC844" s="328"/>
      <c r="ACD844" s="328"/>
      <c r="ACE844" s="328"/>
      <c r="ACF844" s="328"/>
      <c r="ACG844" s="328"/>
      <c r="ACH844" s="328"/>
      <c r="ACI844" s="328"/>
      <c r="ACJ844" s="328"/>
      <c r="ACK844" s="328"/>
      <c r="ACL844" s="328"/>
      <c r="ACM844" s="328"/>
      <c r="ACN844" s="328"/>
      <c r="ACO844" s="328"/>
      <c r="ACP844" s="328"/>
      <c r="ACQ844" s="328"/>
      <c r="ACR844" s="328"/>
      <c r="ACS844" s="328"/>
      <c r="ACT844" s="328"/>
      <c r="ACU844" s="328"/>
      <c r="ACV844" s="328"/>
      <c r="ACW844" s="328"/>
      <c r="ACX844" s="328"/>
      <c r="ACY844" s="328"/>
      <c r="ACZ844" s="328"/>
      <c r="ADA844" s="328"/>
      <c r="ADB844" s="328"/>
      <c r="ADC844" s="328"/>
      <c r="ADD844" s="328"/>
      <c r="ADE844" s="328"/>
      <c r="ADF844" s="328"/>
      <c r="ADG844" s="328"/>
      <c r="ADH844" s="328"/>
      <c r="ADI844" s="328"/>
      <c r="ADJ844" s="328"/>
      <c r="ADK844" s="328"/>
      <c r="ADL844" s="328"/>
      <c r="ADM844" s="328"/>
      <c r="ADN844" s="328"/>
      <c r="ADO844" s="328"/>
      <c r="ADP844" s="328"/>
      <c r="ADQ844" s="328"/>
      <c r="ADR844" s="328"/>
      <c r="ADS844" s="328"/>
      <c r="ADT844" s="328"/>
      <c r="ADU844" s="328"/>
      <c r="ADV844" s="328"/>
      <c r="ADW844" s="328"/>
      <c r="ADX844" s="328"/>
      <c r="ADY844" s="328"/>
      <c r="ADZ844" s="328"/>
      <c r="AEA844" s="328"/>
      <c r="AEB844" s="328"/>
      <c r="AEC844" s="328"/>
      <c r="AED844" s="328"/>
      <c r="AEE844" s="328"/>
      <c r="AEF844" s="328"/>
      <c r="AEG844" s="328"/>
      <c r="AEH844" s="328"/>
      <c r="AEI844" s="328"/>
      <c r="AEJ844" s="328"/>
      <c r="AEK844" s="328"/>
      <c r="AEL844" s="328"/>
      <c r="AEM844" s="328"/>
      <c r="AEN844" s="328"/>
      <c r="AEO844" s="328"/>
      <c r="AEP844" s="328"/>
      <c r="AEQ844" s="328"/>
      <c r="AER844" s="328"/>
      <c r="AES844" s="328"/>
      <c r="AET844" s="328"/>
      <c r="AEU844" s="328"/>
      <c r="AEV844" s="328"/>
      <c r="AEW844" s="328"/>
      <c r="AEX844" s="328"/>
      <c r="AEY844" s="328"/>
      <c r="AEZ844" s="328"/>
      <c r="AFA844" s="328"/>
      <c r="AFB844" s="328"/>
      <c r="AFC844" s="328"/>
      <c r="AFD844" s="328"/>
      <c r="AFE844" s="328"/>
      <c r="AFF844" s="328"/>
      <c r="AFG844" s="328"/>
      <c r="AFH844" s="328"/>
      <c r="AFI844" s="328"/>
      <c r="AFJ844" s="328"/>
      <c r="AFK844" s="328"/>
      <c r="AFL844" s="328"/>
      <c r="AFM844" s="328"/>
      <c r="AFN844" s="328"/>
      <c r="AFO844" s="328"/>
      <c r="AFP844" s="328"/>
      <c r="AFQ844" s="328"/>
      <c r="AFR844" s="328"/>
      <c r="AFS844" s="328"/>
      <c r="AFT844" s="328"/>
      <c r="AFU844" s="328"/>
      <c r="AFV844" s="328"/>
      <c r="AFW844" s="328"/>
      <c r="AFX844" s="328"/>
      <c r="AFY844" s="328"/>
      <c r="AFZ844" s="328"/>
      <c r="AGA844" s="328"/>
      <c r="AGB844" s="328"/>
      <c r="AGC844" s="328"/>
      <c r="AGD844" s="328"/>
      <c r="AGE844" s="328"/>
      <c r="AGF844" s="328"/>
      <c r="AGG844" s="328"/>
      <c r="AGH844" s="328"/>
      <c r="AGI844" s="328"/>
      <c r="AGJ844" s="328"/>
      <c r="AGK844" s="328"/>
      <c r="AGL844" s="328"/>
      <c r="AGM844" s="328"/>
      <c r="AGN844" s="328"/>
      <c r="AGO844" s="328"/>
      <c r="AGP844" s="328"/>
      <c r="AGQ844" s="328"/>
      <c r="AGR844" s="328"/>
      <c r="AGS844" s="328"/>
      <c r="AGT844" s="328"/>
      <c r="AGU844" s="328"/>
      <c r="AGV844" s="328"/>
      <c r="AGW844" s="328"/>
      <c r="AGX844" s="328"/>
      <c r="AGY844" s="328"/>
      <c r="AGZ844" s="328"/>
      <c r="AHA844" s="328"/>
      <c r="AHB844" s="328"/>
      <c r="AHC844" s="328"/>
      <c r="AHD844" s="328"/>
      <c r="AHE844" s="328"/>
      <c r="AHF844" s="328"/>
      <c r="AHG844" s="328"/>
      <c r="AHH844" s="328"/>
      <c r="AHI844" s="328"/>
      <c r="AHJ844" s="328"/>
      <c r="AHK844" s="328"/>
      <c r="AHL844" s="328"/>
      <c r="AHM844" s="328"/>
      <c r="AHN844" s="328"/>
      <c r="AHO844" s="328"/>
      <c r="AHP844" s="328"/>
      <c r="AHQ844" s="328"/>
      <c r="AHR844" s="328"/>
      <c r="AHS844" s="328"/>
      <c r="AHT844" s="328"/>
      <c r="AHU844" s="328"/>
      <c r="AHV844" s="328"/>
      <c r="AHW844" s="328"/>
      <c r="AHX844" s="328"/>
      <c r="AHY844" s="328"/>
      <c r="AHZ844" s="328"/>
      <c r="AIA844" s="328"/>
      <c r="AIB844" s="328"/>
      <c r="AIC844" s="328"/>
      <c r="AID844" s="328"/>
      <c r="AIE844" s="328"/>
      <c r="AIF844" s="328"/>
      <c r="AIG844" s="328"/>
      <c r="AIH844" s="328"/>
      <c r="AII844" s="328"/>
      <c r="AIJ844" s="328"/>
      <c r="AIK844" s="328"/>
      <c r="AIL844" s="328"/>
      <c r="AIM844" s="328"/>
      <c r="AIN844" s="328"/>
      <c r="AIO844" s="328"/>
      <c r="AIP844" s="328"/>
      <c r="AIQ844" s="328"/>
      <c r="AIR844" s="328"/>
      <c r="AIS844" s="328"/>
      <c r="AIT844" s="328"/>
      <c r="AIU844" s="328"/>
      <c r="AIV844" s="328"/>
      <c r="AIW844" s="328"/>
      <c r="AIX844" s="328"/>
      <c r="AIY844" s="328"/>
      <c r="AIZ844" s="328"/>
      <c r="AJA844" s="328"/>
      <c r="AJB844" s="328"/>
      <c r="AJC844" s="328"/>
      <c r="AJD844" s="328"/>
      <c r="AJE844" s="328"/>
      <c r="AJF844" s="328"/>
      <c r="AJG844" s="328"/>
      <c r="AJH844" s="328"/>
      <c r="AJI844" s="328"/>
      <c r="AJJ844" s="328"/>
      <c r="AJK844" s="328"/>
      <c r="AJL844" s="328"/>
      <c r="AJM844" s="328"/>
      <c r="AJN844" s="328"/>
      <c r="AJO844" s="328"/>
      <c r="AJP844" s="328"/>
      <c r="AJQ844" s="328"/>
      <c r="AJR844" s="328"/>
      <c r="AJS844" s="328"/>
      <c r="AJT844" s="328"/>
      <c r="AJU844" s="328"/>
      <c r="AJV844" s="328"/>
      <c r="AJW844" s="328"/>
      <c r="AJX844" s="328"/>
      <c r="AJY844" s="328"/>
      <c r="AJZ844" s="328"/>
      <c r="AKA844" s="328"/>
      <c r="AKB844" s="328"/>
      <c r="AKC844" s="328"/>
      <c r="AKD844" s="328"/>
      <c r="AKE844" s="328"/>
      <c r="AKF844" s="328"/>
      <c r="AKG844" s="328"/>
      <c r="AKH844" s="328"/>
      <c r="AKI844" s="328"/>
      <c r="AKJ844" s="328"/>
      <c r="AKK844" s="328"/>
      <c r="AKL844" s="328"/>
      <c r="AKM844" s="328"/>
      <c r="AKN844" s="328"/>
      <c r="AKO844" s="328"/>
      <c r="AKP844" s="328"/>
      <c r="AKQ844" s="328"/>
      <c r="AKR844" s="328"/>
      <c r="AKS844" s="328"/>
      <c r="AKT844" s="328"/>
      <c r="AKU844" s="328"/>
      <c r="AKV844" s="328"/>
      <c r="AKW844" s="328"/>
      <c r="AKX844" s="328"/>
      <c r="AKY844" s="328"/>
      <c r="AKZ844" s="328"/>
      <c r="ALA844" s="328"/>
      <c r="ALB844" s="328"/>
      <c r="ALC844" s="328"/>
      <c r="ALD844" s="328"/>
      <c r="ALE844" s="328"/>
      <c r="ALF844" s="328"/>
      <c r="ALG844" s="328"/>
      <c r="ALH844" s="328"/>
      <c r="ALI844" s="328"/>
      <c r="ALJ844" s="328"/>
      <c r="ALK844" s="328"/>
      <c r="ALL844" s="328"/>
      <c r="ALM844" s="328"/>
      <c r="ALN844" s="328"/>
      <c r="ALO844" s="328"/>
      <c r="ALP844" s="328"/>
      <c r="ALQ844" s="328"/>
      <c r="ALR844" s="328"/>
      <c r="ALS844" s="328"/>
      <c r="ALT844" s="328"/>
      <c r="ALU844" s="328"/>
      <c r="ALV844" s="328"/>
      <c r="ALW844" s="328"/>
      <c r="ALX844" s="328"/>
      <c r="ALY844" s="328"/>
      <c r="ALZ844" s="328"/>
      <c r="AMA844" s="328"/>
      <c r="AMB844" s="328"/>
      <c r="AMC844" s="328"/>
      <c r="AMD844" s="328"/>
      <c r="AME844" s="328"/>
      <c r="AMF844" s="328"/>
      <c r="AMG844" s="328"/>
      <c r="AMH844" s="328"/>
      <c r="AMI844" s="328"/>
      <c r="AMJ844" s="328"/>
      <c r="AMK844" s="328"/>
      <c r="AML844" s="328"/>
      <c r="AMM844" s="328"/>
      <c r="AMN844" s="328"/>
      <c r="AMO844" s="328"/>
      <c r="AMP844" s="328"/>
      <c r="AMQ844" s="328"/>
      <c r="AMR844" s="328"/>
      <c r="AMS844" s="328"/>
      <c r="AMT844" s="328"/>
      <c r="AMU844" s="328"/>
      <c r="AMV844" s="328"/>
      <c r="AMW844" s="328"/>
      <c r="AMX844" s="328"/>
      <c r="AMY844" s="328"/>
      <c r="AMZ844" s="328"/>
      <c r="ANA844" s="328"/>
      <c r="ANB844" s="328"/>
      <c r="ANC844" s="328"/>
      <c r="AND844" s="328"/>
      <c r="ANE844" s="328"/>
      <c r="ANF844" s="328"/>
      <c r="ANG844" s="328"/>
      <c r="ANH844" s="328"/>
      <c r="ANI844" s="328"/>
      <c r="ANJ844" s="328"/>
      <c r="ANK844" s="328"/>
      <c r="ANL844" s="328"/>
      <c r="ANM844" s="328"/>
      <c r="ANN844" s="328"/>
      <c r="ANO844" s="328"/>
      <c r="ANP844" s="328"/>
      <c r="ANQ844" s="328"/>
      <c r="ANR844" s="328"/>
      <c r="ANS844" s="328"/>
      <c r="ANT844" s="328"/>
      <c r="ANU844" s="328"/>
      <c r="ANV844" s="328"/>
      <c r="ANW844" s="328"/>
      <c r="ANX844" s="328"/>
      <c r="ANY844" s="328"/>
      <c r="ANZ844" s="328"/>
      <c r="AOA844" s="328"/>
      <c r="AOB844" s="328"/>
      <c r="AOC844" s="328"/>
      <c r="AOD844" s="328"/>
      <c r="AOE844" s="328"/>
      <c r="AOF844" s="328"/>
      <c r="AOG844" s="328"/>
      <c r="AOH844" s="328"/>
      <c r="AOI844" s="328"/>
      <c r="AOJ844" s="328"/>
      <c r="AOK844" s="328"/>
      <c r="AOL844" s="328"/>
      <c r="AOM844" s="328"/>
      <c r="AON844" s="328"/>
      <c r="AOO844" s="328"/>
      <c r="AOP844" s="328"/>
      <c r="AOQ844" s="328"/>
      <c r="AOR844" s="328"/>
      <c r="AOS844" s="328"/>
      <c r="AOT844" s="328"/>
      <c r="AOU844" s="328"/>
      <c r="AOV844" s="328"/>
      <c r="AOW844" s="328"/>
      <c r="AOX844" s="328"/>
      <c r="AOY844" s="328"/>
      <c r="AOZ844" s="328"/>
      <c r="APA844" s="328"/>
      <c r="APB844" s="328"/>
      <c r="APC844" s="328"/>
      <c r="APD844" s="328"/>
      <c r="APE844" s="328"/>
      <c r="APF844" s="328"/>
      <c r="APG844" s="328"/>
      <c r="APH844" s="328"/>
      <c r="API844" s="328"/>
      <c r="APJ844" s="328"/>
      <c r="APK844" s="328"/>
      <c r="APL844" s="328"/>
      <c r="APM844" s="328"/>
      <c r="APN844" s="328"/>
      <c r="APO844" s="328"/>
      <c r="APP844" s="328"/>
      <c r="APQ844" s="328"/>
      <c r="APR844" s="328"/>
      <c r="APS844" s="328"/>
      <c r="APT844" s="328"/>
      <c r="APU844" s="328"/>
      <c r="APV844" s="328"/>
      <c r="APW844" s="328"/>
      <c r="APX844" s="328"/>
      <c r="APY844" s="328"/>
      <c r="APZ844" s="328"/>
      <c r="AQA844" s="328"/>
      <c r="AQB844" s="328"/>
      <c r="AQC844" s="328"/>
      <c r="AQD844" s="328"/>
      <c r="AQE844" s="328"/>
      <c r="AQF844" s="328"/>
      <c r="AQG844" s="328"/>
      <c r="AQH844" s="328"/>
      <c r="AQI844" s="328"/>
      <c r="AQJ844" s="328"/>
      <c r="AQK844" s="328"/>
      <c r="AQL844" s="328"/>
      <c r="AQM844" s="328"/>
      <c r="AQN844" s="328"/>
      <c r="AQO844" s="328"/>
      <c r="AQP844" s="328"/>
      <c r="AQQ844" s="328"/>
      <c r="AQR844" s="328"/>
      <c r="AQS844" s="328"/>
      <c r="AQT844" s="328"/>
      <c r="AQU844" s="328"/>
      <c r="AQV844" s="328"/>
      <c r="AQW844" s="328"/>
      <c r="AQX844" s="328"/>
      <c r="AQY844" s="328"/>
      <c r="AQZ844" s="328"/>
      <c r="ARA844" s="328"/>
      <c r="ARB844" s="328"/>
      <c r="ARC844" s="328"/>
      <c r="ARD844" s="328"/>
      <c r="ARE844" s="328"/>
      <c r="ARF844" s="328"/>
      <c r="ARG844" s="328"/>
      <c r="ARH844" s="328"/>
      <c r="ARI844" s="328"/>
      <c r="ARJ844" s="328"/>
      <c r="ARK844" s="328"/>
      <c r="ARL844" s="328"/>
      <c r="ARM844" s="328"/>
      <c r="ARN844" s="328"/>
      <c r="ARO844" s="328"/>
      <c r="ARP844" s="328"/>
      <c r="ARQ844" s="328"/>
      <c r="ARR844" s="328"/>
      <c r="ARS844" s="328"/>
      <c r="ART844" s="328"/>
      <c r="ARU844" s="328"/>
      <c r="ARV844" s="328"/>
      <c r="ARW844" s="328"/>
      <c r="ARX844" s="328"/>
      <c r="ARY844" s="328"/>
      <c r="ARZ844" s="328"/>
      <c r="ASA844" s="328"/>
      <c r="ASB844" s="328"/>
      <c r="ASC844" s="328"/>
      <c r="ASD844" s="328"/>
      <c r="ASE844" s="328"/>
      <c r="ASF844" s="328"/>
      <c r="ASG844" s="328"/>
      <c r="ASH844" s="328"/>
      <c r="ASI844" s="328"/>
      <c r="ASJ844" s="328"/>
      <c r="ASK844" s="328"/>
      <c r="ASL844" s="328"/>
      <c r="ASM844" s="328"/>
      <c r="ASN844" s="328"/>
      <c r="ASO844" s="328"/>
      <c r="ASP844" s="328"/>
      <c r="ASQ844" s="328"/>
      <c r="ASR844" s="328"/>
      <c r="ASS844" s="328"/>
      <c r="AST844" s="328"/>
      <c r="ASU844" s="328"/>
      <c r="ASV844" s="328"/>
      <c r="ASW844" s="328"/>
      <c r="ASX844" s="328"/>
      <c r="ASY844" s="328"/>
      <c r="ASZ844" s="328"/>
      <c r="ATA844" s="328"/>
      <c r="ATB844" s="328"/>
      <c r="ATC844" s="328"/>
      <c r="ATD844" s="328"/>
      <c r="ATE844" s="328"/>
      <c r="ATF844" s="328"/>
      <c r="ATG844" s="328"/>
      <c r="ATH844" s="328"/>
      <c r="ATI844" s="328"/>
      <c r="ATJ844" s="328"/>
      <c r="ATK844" s="328"/>
      <c r="ATL844" s="328"/>
      <c r="ATM844" s="328"/>
      <c r="ATN844" s="328"/>
      <c r="ATO844" s="328"/>
      <c r="ATP844" s="328"/>
      <c r="ATQ844" s="328"/>
      <c r="ATR844" s="328"/>
      <c r="ATS844" s="328"/>
      <c r="ATT844" s="328"/>
      <c r="ATU844" s="328"/>
      <c r="ATV844" s="328"/>
      <c r="ATW844" s="328"/>
      <c r="ATX844" s="328"/>
      <c r="ATY844" s="328"/>
      <c r="ATZ844" s="328"/>
      <c r="AUA844" s="328"/>
      <c r="AUB844" s="328"/>
      <c r="AUC844" s="328"/>
      <c r="AUD844" s="328"/>
      <c r="AUE844" s="328"/>
      <c r="AUF844" s="328"/>
      <c r="AUG844" s="328"/>
      <c r="AUH844" s="328"/>
      <c r="AUI844" s="328"/>
      <c r="AUJ844" s="328"/>
      <c r="AUK844" s="328"/>
      <c r="AUL844" s="328"/>
      <c r="AUM844" s="328"/>
      <c r="AUN844" s="328"/>
      <c r="AUO844" s="328"/>
      <c r="AUP844" s="328"/>
      <c r="AUQ844" s="328"/>
      <c r="AUR844" s="328"/>
      <c r="AUS844" s="328"/>
      <c r="AUT844" s="328"/>
      <c r="AUU844" s="328"/>
      <c r="AUV844" s="328"/>
      <c r="AUW844" s="328"/>
      <c r="AUX844" s="328"/>
      <c r="AUY844" s="328"/>
      <c r="AUZ844" s="328"/>
      <c r="AVA844" s="328"/>
      <c r="AVB844" s="328"/>
      <c r="AVC844" s="328"/>
      <c r="AVD844" s="328"/>
      <c r="AVE844" s="328"/>
      <c r="AVF844" s="328"/>
      <c r="AVG844" s="328"/>
      <c r="AVH844" s="328"/>
      <c r="AVI844" s="328"/>
      <c r="AVJ844" s="328"/>
      <c r="AVK844" s="328"/>
      <c r="AVL844" s="328"/>
      <c r="AVM844" s="328"/>
      <c r="AVN844" s="328"/>
      <c r="AVO844" s="328"/>
      <c r="AVP844" s="328"/>
      <c r="AVQ844" s="328"/>
      <c r="AVR844" s="328"/>
      <c r="AVS844" s="328"/>
      <c r="AVT844" s="328"/>
      <c r="AVU844" s="328"/>
      <c r="AVV844" s="328"/>
      <c r="AVW844" s="328"/>
      <c r="AVX844" s="328"/>
      <c r="AVY844" s="328"/>
      <c r="AVZ844" s="328"/>
      <c r="AWA844" s="328"/>
      <c r="AWB844" s="328"/>
      <c r="AWC844" s="328"/>
      <c r="AWD844" s="328"/>
      <c r="AWE844" s="328"/>
      <c r="AWF844" s="328"/>
      <c r="AWG844" s="328"/>
      <c r="AWH844" s="328"/>
      <c r="AWI844" s="328"/>
      <c r="AWJ844" s="328"/>
      <c r="AWK844" s="328"/>
      <c r="AWL844" s="328"/>
      <c r="AWM844" s="328"/>
      <c r="AWN844" s="328"/>
      <c r="AWO844" s="328"/>
      <c r="AWP844" s="328"/>
      <c r="AWQ844" s="328"/>
      <c r="AWR844" s="328"/>
      <c r="AWS844" s="328"/>
      <c r="AWT844" s="328"/>
      <c r="AWU844" s="328"/>
      <c r="AWV844" s="328"/>
      <c r="AWW844" s="328"/>
      <c r="AWX844" s="328"/>
      <c r="AWY844" s="328"/>
      <c r="AWZ844" s="328"/>
      <c r="AXA844" s="328"/>
      <c r="AXB844" s="328"/>
      <c r="AXC844" s="328"/>
      <c r="AXD844" s="328"/>
      <c r="AXE844" s="328"/>
      <c r="AXF844" s="328"/>
      <c r="AXG844" s="328"/>
      <c r="AXH844" s="328"/>
      <c r="AXI844" s="328"/>
      <c r="AXJ844" s="328"/>
      <c r="AXK844" s="328"/>
      <c r="AXL844" s="328"/>
      <c r="AXM844" s="328"/>
      <c r="AXN844" s="328"/>
      <c r="AXO844" s="328"/>
      <c r="AXP844" s="328"/>
      <c r="AXQ844" s="328"/>
      <c r="AXR844" s="328"/>
      <c r="AXS844" s="328"/>
      <c r="AXT844" s="328"/>
      <c r="AXU844" s="328"/>
      <c r="AXV844" s="328"/>
      <c r="AXW844" s="328"/>
      <c r="AXX844" s="328"/>
      <c r="AXY844" s="328"/>
      <c r="AXZ844" s="328"/>
      <c r="AYA844" s="328"/>
      <c r="AYB844" s="328"/>
      <c r="AYC844" s="328"/>
      <c r="AYD844" s="328"/>
      <c r="AYE844" s="328"/>
      <c r="AYF844" s="328"/>
      <c r="AYG844" s="328"/>
      <c r="AYH844" s="328"/>
      <c r="AYI844" s="328"/>
      <c r="AYJ844" s="328"/>
      <c r="AYK844" s="328"/>
      <c r="AYL844" s="328"/>
      <c r="AYM844" s="328"/>
      <c r="AYN844" s="328"/>
      <c r="AYO844" s="328"/>
      <c r="AYP844" s="328"/>
      <c r="AYQ844" s="328"/>
      <c r="AYR844" s="328"/>
      <c r="AYS844" s="328"/>
      <c r="AYT844" s="328"/>
      <c r="AYU844" s="328"/>
      <c r="AYV844" s="328"/>
      <c r="AYW844" s="328"/>
      <c r="AYX844" s="328"/>
      <c r="AYY844" s="328"/>
      <c r="AYZ844" s="328"/>
      <c r="AZA844" s="328"/>
      <c r="AZB844" s="328"/>
      <c r="AZC844" s="328"/>
      <c r="AZD844" s="328"/>
      <c r="AZE844" s="328"/>
      <c r="AZF844" s="328"/>
      <c r="AZG844" s="328"/>
      <c r="AZH844" s="328"/>
      <c r="AZI844" s="328"/>
      <c r="AZJ844" s="328"/>
      <c r="AZK844" s="328"/>
      <c r="AZL844" s="328"/>
      <c r="AZM844" s="328"/>
      <c r="AZN844" s="328"/>
      <c r="AZO844" s="328"/>
      <c r="AZP844" s="328"/>
      <c r="AZQ844" s="328"/>
      <c r="AZR844" s="328"/>
      <c r="AZS844" s="328"/>
      <c r="AZT844" s="328"/>
      <c r="AZU844" s="328"/>
      <c r="AZV844" s="328"/>
      <c r="AZW844" s="328"/>
      <c r="AZX844" s="328"/>
      <c r="AZY844" s="328"/>
      <c r="AZZ844" s="328"/>
      <c r="BAA844" s="328"/>
      <c r="BAB844" s="328"/>
      <c r="BAC844" s="328"/>
      <c r="BAD844" s="328"/>
      <c r="BAE844" s="328"/>
      <c r="BAF844" s="328"/>
      <c r="BAG844" s="328"/>
      <c r="BAH844" s="328"/>
      <c r="BAI844" s="328"/>
      <c r="BAJ844" s="328"/>
      <c r="BAK844" s="328"/>
      <c r="BAL844" s="328"/>
      <c r="BAM844" s="328"/>
      <c r="BAN844" s="328"/>
      <c r="BAO844" s="328"/>
      <c r="BAP844" s="328"/>
      <c r="BAQ844" s="328"/>
      <c r="BAR844" s="328"/>
      <c r="BAS844" s="328"/>
      <c r="BAT844" s="328"/>
      <c r="BAU844" s="328"/>
      <c r="BAV844" s="328"/>
      <c r="BAW844" s="328"/>
      <c r="BAX844" s="328"/>
      <c r="BAY844" s="328"/>
      <c r="BAZ844" s="328"/>
      <c r="BBA844" s="328"/>
      <c r="BBB844" s="328"/>
      <c r="BBC844" s="328"/>
      <c r="BBD844" s="328"/>
      <c r="BBE844" s="328"/>
      <c r="BBF844" s="328"/>
      <c r="BBG844" s="328"/>
      <c r="BBH844" s="328"/>
      <c r="BBI844" s="328"/>
      <c r="BBJ844" s="328"/>
      <c r="BBK844" s="328"/>
      <c r="BBL844" s="328"/>
      <c r="BBM844" s="328"/>
      <c r="BBN844" s="328"/>
      <c r="BBO844" s="328"/>
      <c r="BBP844" s="328"/>
      <c r="BBQ844" s="328"/>
      <c r="BBR844" s="328"/>
      <c r="BBS844" s="328"/>
      <c r="BBT844" s="328"/>
      <c r="BBU844" s="328"/>
      <c r="BBV844" s="328"/>
      <c r="BBW844" s="328"/>
      <c r="BBX844" s="328"/>
      <c r="BBY844" s="328"/>
      <c r="BBZ844" s="328"/>
      <c r="BCA844" s="328"/>
      <c r="BCB844" s="328"/>
      <c r="BCC844" s="328"/>
      <c r="BCD844" s="328"/>
      <c r="BCE844" s="328"/>
      <c r="BCF844" s="328"/>
      <c r="BCG844" s="328"/>
      <c r="BCH844" s="328"/>
      <c r="BCI844" s="328"/>
      <c r="BCJ844" s="328"/>
      <c r="BCK844" s="328"/>
      <c r="BCL844" s="328"/>
      <c r="BCM844" s="328"/>
      <c r="BCN844" s="328"/>
      <c r="BCO844" s="328"/>
      <c r="BCP844" s="328"/>
      <c r="BCQ844" s="328"/>
      <c r="BCR844" s="328"/>
      <c r="BCS844" s="328"/>
      <c r="BCT844" s="328"/>
      <c r="BCU844" s="328"/>
      <c r="BCV844" s="328"/>
      <c r="BCW844" s="328"/>
      <c r="BCX844" s="328"/>
      <c r="BCY844" s="328"/>
      <c r="BCZ844" s="328"/>
      <c r="BDA844" s="328"/>
      <c r="BDB844" s="328"/>
      <c r="BDC844" s="328"/>
      <c r="BDD844" s="328"/>
      <c r="BDE844" s="328"/>
      <c r="BDF844" s="328"/>
      <c r="BDG844" s="328"/>
      <c r="BDH844" s="328"/>
      <c r="BDI844" s="328"/>
      <c r="BDJ844" s="328"/>
      <c r="BDK844" s="328"/>
      <c r="BDL844" s="328"/>
      <c r="BDM844" s="328"/>
      <c r="BDN844" s="328"/>
      <c r="BDO844" s="328"/>
      <c r="BDP844" s="328"/>
      <c r="BDQ844" s="328"/>
      <c r="BDR844" s="328"/>
      <c r="BDS844" s="328"/>
      <c r="BDT844" s="328"/>
      <c r="BDU844" s="328"/>
      <c r="BDV844" s="328"/>
      <c r="BDW844" s="328"/>
      <c r="BDX844" s="328"/>
      <c r="BDY844" s="328"/>
      <c r="BDZ844" s="328"/>
      <c r="BEA844" s="328"/>
      <c r="BEB844" s="328"/>
      <c r="BEC844" s="328"/>
      <c r="BED844" s="328"/>
      <c r="BEE844" s="328"/>
      <c r="BEF844" s="328"/>
      <c r="BEG844" s="328"/>
      <c r="BEH844" s="328"/>
      <c r="BEI844" s="328"/>
      <c r="BEJ844" s="328"/>
      <c r="BEK844" s="328"/>
      <c r="BEL844" s="328"/>
      <c r="BEM844" s="328"/>
      <c r="BEN844" s="328"/>
      <c r="BEO844" s="328"/>
      <c r="BEP844" s="328"/>
      <c r="BEQ844" s="328"/>
      <c r="BER844" s="328"/>
      <c r="BES844" s="328"/>
      <c r="BET844" s="328"/>
      <c r="BEU844" s="328"/>
      <c r="BEV844" s="328"/>
      <c r="BEW844" s="328"/>
      <c r="BEX844" s="328"/>
      <c r="BEY844" s="328"/>
      <c r="BEZ844" s="328"/>
      <c r="BFA844" s="328"/>
      <c r="BFB844" s="328"/>
      <c r="BFC844" s="328"/>
      <c r="BFD844" s="328"/>
      <c r="BFE844" s="328"/>
      <c r="BFF844" s="328"/>
      <c r="BFG844" s="328"/>
      <c r="BFH844" s="328"/>
      <c r="BFI844" s="328"/>
      <c r="BFJ844" s="328"/>
      <c r="BFK844" s="328"/>
      <c r="BFL844" s="328"/>
      <c r="BFM844" s="328"/>
      <c r="BFN844" s="328"/>
      <c r="BFO844" s="328"/>
      <c r="BFP844" s="328"/>
      <c r="BFQ844" s="328"/>
      <c r="BFR844" s="328"/>
      <c r="BFS844" s="328"/>
      <c r="BFT844" s="328"/>
      <c r="BFU844" s="328"/>
      <c r="BFV844" s="328"/>
      <c r="BFW844" s="328"/>
      <c r="BFX844" s="328"/>
      <c r="BFY844" s="328"/>
      <c r="BFZ844" s="328"/>
      <c r="BGA844" s="328"/>
      <c r="BGB844" s="328"/>
      <c r="BGC844" s="328"/>
      <c r="BGD844" s="328"/>
      <c r="BGE844" s="328"/>
      <c r="BGF844" s="328"/>
      <c r="BGG844" s="328"/>
      <c r="BGH844" s="328"/>
      <c r="BGI844" s="328"/>
      <c r="BGJ844" s="328"/>
      <c r="BGK844" s="328"/>
      <c r="BGL844" s="328"/>
      <c r="BGM844" s="328"/>
      <c r="BGN844" s="328"/>
      <c r="BGO844" s="328"/>
      <c r="BGP844" s="328"/>
      <c r="BGQ844" s="328"/>
      <c r="BGR844" s="328"/>
      <c r="BGS844" s="328"/>
      <c r="BGT844" s="328"/>
      <c r="BGU844" s="328"/>
      <c r="BGV844" s="328"/>
      <c r="BGW844" s="328"/>
      <c r="BGX844" s="328"/>
      <c r="BGY844" s="328"/>
      <c r="BGZ844" s="328"/>
      <c r="BHA844" s="328"/>
      <c r="BHB844" s="328"/>
      <c r="BHC844" s="328"/>
      <c r="BHD844" s="328"/>
      <c r="BHE844" s="328"/>
      <c r="BHF844" s="328"/>
      <c r="BHG844" s="328"/>
      <c r="BHH844" s="328"/>
      <c r="BHI844" s="328"/>
      <c r="BHJ844" s="328"/>
      <c r="BHK844" s="328"/>
      <c r="BHL844" s="328"/>
      <c r="BHM844" s="328"/>
      <c r="BHN844" s="328"/>
      <c r="BHO844" s="328"/>
      <c r="BHP844" s="328"/>
      <c r="BHQ844" s="328"/>
      <c r="BHR844" s="328"/>
      <c r="BHS844" s="328"/>
      <c r="BHT844" s="328"/>
      <c r="BHU844" s="328"/>
      <c r="BHV844" s="328"/>
      <c r="BHW844" s="328"/>
      <c r="BHX844" s="328"/>
      <c r="BHY844" s="328"/>
      <c r="BHZ844" s="328"/>
      <c r="BIA844" s="328"/>
      <c r="BIB844" s="328"/>
      <c r="BIC844" s="328"/>
      <c r="BID844" s="328"/>
      <c r="BIE844" s="328"/>
      <c r="BIF844" s="328"/>
      <c r="BIG844" s="328"/>
      <c r="BIH844" s="328"/>
      <c r="BII844" s="328"/>
      <c r="BIJ844" s="328"/>
      <c r="BIK844" s="328"/>
      <c r="BIL844" s="328"/>
      <c r="BIM844" s="328"/>
      <c r="BIN844" s="328"/>
      <c r="BIO844" s="328"/>
      <c r="BIP844" s="328"/>
      <c r="BIQ844" s="328"/>
      <c r="BIR844" s="328"/>
      <c r="BIS844" s="328"/>
      <c r="BIT844" s="328"/>
      <c r="BIU844" s="328"/>
      <c r="BIV844" s="328"/>
      <c r="BIW844" s="328"/>
      <c r="BIX844" s="328"/>
      <c r="BIY844" s="328"/>
      <c r="BIZ844" s="328"/>
      <c r="BJA844" s="328"/>
      <c r="BJB844" s="328"/>
      <c r="BJC844" s="328"/>
      <c r="BJD844" s="328"/>
      <c r="BJE844" s="328"/>
      <c r="BJF844" s="328"/>
      <c r="BJG844" s="328"/>
      <c r="BJH844" s="328"/>
      <c r="BJI844" s="328"/>
      <c r="BJJ844" s="328"/>
      <c r="BJK844" s="328"/>
      <c r="BJL844" s="328"/>
      <c r="BJM844" s="328"/>
      <c r="BJN844" s="328"/>
      <c r="BJO844" s="328"/>
      <c r="BJP844" s="328"/>
      <c r="BJQ844" s="328"/>
      <c r="BJR844" s="328"/>
      <c r="BJS844" s="328"/>
      <c r="BJT844" s="328"/>
      <c r="BJU844" s="328"/>
      <c r="BJV844" s="328"/>
      <c r="BJW844" s="328"/>
      <c r="BJX844" s="328"/>
      <c r="BJY844" s="328"/>
      <c r="BJZ844" s="328"/>
      <c r="BKA844" s="328"/>
      <c r="BKB844" s="328"/>
      <c r="BKC844" s="328"/>
      <c r="BKD844" s="328"/>
      <c r="BKE844" s="328"/>
      <c r="BKF844" s="328"/>
      <c r="BKG844" s="328"/>
      <c r="BKH844" s="328"/>
      <c r="BKI844" s="328"/>
      <c r="BKJ844" s="328"/>
      <c r="BKK844" s="328"/>
      <c r="BKL844" s="328"/>
      <c r="BKM844" s="328"/>
      <c r="BKN844" s="328"/>
      <c r="BKO844" s="328"/>
      <c r="BKP844" s="328"/>
      <c r="BKQ844" s="328"/>
      <c r="BKR844" s="328"/>
      <c r="BKS844" s="328"/>
      <c r="BKT844" s="328"/>
      <c r="BKU844" s="328"/>
      <c r="BKV844" s="328"/>
      <c r="BKW844" s="328"/>
      <c r="BKX844" s="328"/>
      <c r="BKY844" s="328"/>
      <c r="BKZ844" s="328"/>
      <c r="BLA844" s="328"/>
      <c r="BLB844" s="328"/>
      <c r="BLC844" s="328"/>
      <c r="BLD844" s="328"/>
      <c r="BLE844" s="328"/>
      <c r="BLF844" s="328"/>
      <c r="BLG844" s="328"/>
      <c r="BLH844" s="328"/>
      <c r="BLI844" s="328"/>
      <c r="BLJ844" s="328"/>
      <c r="BLK844" s="328"/>
      <c r="BLL844" s="328"/>
      <c r="BLM844" s="328"/>
      <c r="BLN844" s="328"/>
      <c r="BLO844" s="328"/>
      <c r="BLP844" s="328"/>
      <c r="BLQ844" s="328"/>
      <c r="BLR844" s="328"/>
      <c r="BLS844" s="328"/>
      <c r="BLT844" s="328"/>
      <c r="BLU844" s="328"/>
      <c r="BLV844" s="328"/>
      <c r="BLW844" s="328"/>
      <c r="BLX844" s="328"/>
      <c r="BLY844" s="328"/>
      <c r="BLZ844" s="328"/>
      <c r="BMA844" s="328"/>
      <c r="BMB844" s="328"/>
      <c r="BMC844" s="328"/>
      <c r="BMD844" s="328"/>
      <c r="BME844" s="328"/>
      <c r="BMF844" s="328"/>
      <c r="BMG844" s="328"/>
      <c r="BMH844" s="328"/>
      <c r="BMI844" s="328"/>
      <c r="BMJ844" s="328"/>
      <c r="BMK844" s="328"/>
      <c r="BML844" s="328"/>
      <c r="BMM844" s="328"/>
      <c r="BMN844" s="328"/>
      <c r="BMO844" s="328"/>
      <c r="BMP844" s="328"/>
      <c r="BMQ844" s="328"/>
      <c r="BMR844" s="328"/>
      <c r="BMS844" s="328"/>
      <c r="BMT844" s="328"/>
      <c r="BMU844" s="328"/>
      <c r="BMV844" s="328"/>
      <c r="BMW844" s="328"/>
      <c r="BMX844" s="328"/>
      <c r="BMY844" s="328"/>
      <c r="BMZ844" s="328"/>
      <c r="BNA844" s="328"/>
      <c r="BNB844" s="328"/>
      <c r="BNC844" s="328"/>
      <c r="BND844" s="328"/>
      <c r="BNE844" s="328"/>
      <c r="BNF844" s="328"/>
      <c r="BNG844" s="328"/>
      <c r="BNH844" s="328"/>
      <c r="BNI844" s="328"/>
      <c r="BNJ844" s="328"/>
      <c r="BNK844" s="328"/>
      <c r="BNL844" s="328"/>
      <c r="BNM844" s="328"/>
      <c r="BNN844" s="328"/>
      <c r="BNO844" s="328"/>
      <c r="BNP844" s="328"/>
      <c r="BNQ844" s="328"/>
      <c r="BNR844" s="328"/>
      <c r="BNS844" s="328"/>
      <c r="BNT844" s="328"/>
      <c r="BNU844" s="328"/>
      <c r="BNV844" s="328"/>
      <c r="BNW844" s="328"/>
      <c r="BNX844" s="328"/>
      <c r="BNY844" s="328"/>
      <c r="BNZ844" s="328"/>
      <c r="BOA844" s="328"/>
      <c r="BOB844" s="328"/>
      <c r="BOC844" s="328"/>
      <c r="BOD844" s="328"/>
      <c r="BOE844" s="328"/>
      <c r="BOF844" s="328"/>
      <c r="BOG844" s="328"/>
      <c r="BOH844" s="328"/>
      <c r="BOI844" s="328"/>
      <c r="BOJ844" s="328"/>
      <c r="BOK844" s="328"/>
      <c r="BOL844" s="328"/>
      <c r="BOM844" s="328"/>
      <c r="BON844" s="328"/>
      <c r="BOO844" s="328"/>
      <c r="BOP844" s="328"/>
      <c r="BOQ844" s="328"/>
      <c r="BOR844" s="328"/>
      <c r="BOS844" s="328"/>
      <c r="BOT844" s="328"/>
      <c r="BOU844" s="328"/>
      <c r="BOV844" s="328"/>
      <c r="BOW844" s="328"/>
      <c r="BOX844" s="328"/>
      <c r="BOY844" s="328"/>
      <c r="BOZ844" s="328"/>
      <c r="BPA844" s="328"/>
      <c r="BPB844" s="328"/>
      <c r="BPC844" s="328"/>
      <c r="BPD844" s="328"/>
      <c r="BPE844" s="328"/>
      <c r="BPF844" s="328"/>
      <c r="BPG844" s="328"/>
      <c r="BPH844" s="328"/>
      <c r="BPI844" s="328"/>
      <c r="BPJ844" s="328"/>
      <c r="BPK844" s="328"/>
      <c r="BPL844" s="328"/>
      <c r="BPM844" s="328"/>
      <c r="BPN844" s="328"/>
      <c r="BPO844" s="328"/>
      <c r="BPP844" s="328"/>
      <c r="BPQ844" s="328"/>
      <c r="BPR844" s="328"/>
      <c r="BPS844" s="328"/>
      <c r="BPT844" s="328"/>
      <c r="BPU844" s="328"/>
      <c r="BPV844" s="328"/>
      <c r="BPW844" s="328"/>
      <c r="BPX844" s="328"/>
      <c r="BPY844" s="328"/>
      <c r="BPZ844" s="328"/>
      <c r="BQA844" s="328"/>
      <c r="BQB844" s="328"/>
      <c r="BQC844" s="328"/>
      <c r="BQD844" s="328"/>
      <c r="BQE844" s="328"/>
      <c r="BQF844" s="328"/>
      <c r="BQG844" s="328"/>
      <c r="BQH844" s="328"/>
      <c r="BQI844" s="328"/>
      <c r="BQJ844" s="328"/>
      <c r="BQK844" s="328"/>
      <c r="BQL844" s="328"/>
      <c r="BQM844" s="328"/>
      <c r="BQN844" s="328"/>
      <c r="BQO844" s="328"/>
      <c r="BQP844" s="328"/>
      <c r="BQQ844" s="328"/>
      <c r="BQR844" s="328"/>
      <c r="BQS844" s="328"/>
      <c r="BQT844" s="328"/>
      <c r="BQU844" s="328"/>
      <c r="BQV844" s="328"/>
      <c r="BQW844" s="328"/>
      <c r="BQX844" s="328"/>
      <c r="BQY844" s="328"/>
      <c r="BQZ844" s="328"/>
      <c r="BRA844" s="328"/>
      <c r="BRB844" s="328"/>
      <c r="BRC844" s="328"/>
      <c r="BRD844" s="328"/>
      <c r="BRE844" s="328"/>
      <c r="BRF844" s="328"/>
      <c r="BRG844" s="328"/>
      <c r="BRH844" s="328"/>
      <c r="BRI844" s="328"/>
      <c r="BRJ844" s="328"/>
      <c r="BRK844" s="328"/>
      <c r="BRL844" s="328"/>
      <c r="BRM844" s="328"/>
      <c r="BRN844" s="328"/>
      <c r="BRO844" s="328"/>
      <c r="BRP844" s="328"/>
      <c r="BRQ844" s="328"/>
      <c r="BRR844" s="328"/>
      <c r="BRS844" s="328"/>
      <c r="BRT844" s="328"/>
      <c r="BRU844" s="328"/>
      <c r="BRV844" s="328"/>
      <c r="BRW844" s="328"/>
      <c r="BRX844" s="328"/>
      <c r="BRY844" s="328"/>
      <c r="BRZ844" s="328"/>
      <c r="BSA844" s="328"/>
      <c r="BSB844" s="328"/>
      <c r="BSC844" s="328"/>
      <c r="BSD844" s="328"/>
      <c r="BSE844" s="328"/>
      <c r="BSF844" s="328"/>
      <c r="BSG844" s="328"/>
      <c r="BSH844" s="328"/>
      <c r="BSI844" s="328"/>
      <c r="BSJ844" s="328"/>
      <c r="BSK844" s="328"/>
      <c r="BSL844" s="328"/>
      <c r="BSM844" s="328"/>
      <c r="BSN844" s="328"/>
      <c r="BSO844" s="328"/>
      <c r="BSP844" s="328"/>
      <c r="BSQ844" s="328"/>
      <c r="BSR844" s="328"/>
      <c r="BSS844" s="328"/>
      <c r="BST844" s="328"/>
      <c r="BSU844" s="328"/>
      <c r="BSV844" s="328"/>
      <c r="BSW844" s="328"/>
      <c r="BSX844" s="328"/>
      <c r="BSY844" s="328"/>
      <c r="BSZ844" s="328"/>
      <c r="BTA844" s="328"/>
      <c r="BTB844" s="328"/>
      <c r="BTC844" s="328"/>
      <c r="BTD844" s="328"/>
      <c r="BTE844" s="328"/>
      <c r="BTF844" s="328"/>
      <c r="BTG844" s="328"/>
      <c r="BTH844" s="328"/>
      <c r="BTI844" s="328"/>
      <c r="BTJ844" s="328"/>
      <c r="BTK844" s="328"/>
      <c r="BTL844" s="328"/>
      <c r="BTM844" s="328"/>
      <c r="BTN844" s="328"/>
      <c r="BTO844" s="328"/>
      <c r="BTP844" s="328"/>
      <c r="BTQ844" s="328"/>
      <c r="BTR844" s="328"/>
      <c r="BTS844" s="328"/>
      <c r="BTT844" s="328"/>
      <c r="BTU844" s="328"/>
      <c r="BTV844" s="328"/>
      <c r="BTW844" s="328"/>
      <c r="BTX844" s="328"/>
      <c r="BTY844" s="328"/>
      <c r="BTZ844" s="328"/>
      <c r="BUA844" s="328"/>
      <c r="BUB844" s="328"/>
      <c r="BUC844" s="328"/>
      <c r="BUD844" s="328"/>
      <c r="BUE844" s="328"/>
      <c r="BUF844" s="328"/>
      <c r="BUG844" s="328"/>
      <c r="BUH844" s="328"/>
      <c r="BUI844" s="328"/>
      <c r="BUJ844" s="328"/>
      <c r="BUK844" s="328"/>
      <c r="BUL844" s="328"/>
      <c r="BUM844" s="328"/>
      <c r="BUN844" s="328"/>
      <c r="BUO844" s="328"/>
      <c r="BUP844" s="328"/>
      <c r="BUQ844" s="328"/>
      <c r="BUR844" s="328"/>
      <c r="BUS844" s="328"/>
      <c r="BUT844" s="328"/>
      <c r="BUU844" s="328"/>
      <c r="BUV844" s="328"/>
      <c r="BUW844" s="328"/>
      <c r="BUX844" s="328"/>
      <c r="BUY844" s="328"/>
      <c r="BUZ844" s="328"/>
      <c r="BVA844" s="328"/>
      <c r="BVB844" s="328"/>
      <c r="BVC844" s="328"/>
      <c r="BVD844" s="328"/>
      <c r="BVE844" s="328"/>
      <c r="BVF844" s="328"/>
      <c r="BVG844" s="328"/>
      <c r="BVH844" s="328"/>
      <c r="BVI844" s="328"/>
      <c r="BVJ844" s="328"/>
      <c r="BVK844" s="328"/>
      <c r="BVL844" s="328"/>
      <c r="BVM844" s="328"/>
      <c r="BVN844" s="328"/>
      <c r="BVO844" s="328"/>
      <c r="BVP844" s="328"/>
      <c r="BVQ844" s="328"/>
      <c r="BVR844" s="328"/>
      <c r="BVS844" s="328"/>
      <c r="BVT844" s="328"/>
      <c r="BVU844" s="328"/>
      <c r="BVV844" s="328"/>
      <c r="BVW844" s="328"/>
      <c r="BVX844" s="328"/>
      <c r="BVY844" s="328"/>
      <c r="BVZ844" s="328"/>
      <c r="BWA844" s="328"/>
      <c r="BWB844" s="328"/>
      <c r="BWC844" s="328"/>
      <c r="BWD844" s="328"/>
      <c r="BWE844" s="328"/>
      <c r="BWF844" s="328"/>
      <c r="BWG844" s="328"/>
      <c r="BWH844" s="328"/>
      <c r="BWI844" s="328"/>
      <c r="BWJ844" s="328"/>
      <c r="BWK844" s="328"/>
      <c r="BWL844" s="328"/>
      <c r="BWM844" s="328"/>
      <c r="BWN844" s="328"/>
      <c r="BWO844" s="328"/>
      <c r="BWP844" s="328"/>
      <c r="BWQ844" s="328"/>
      <c r="BWR844" s="328"/>
      <c r="BWS844" s="328"/>
      <c r="BWT844" s="328"/>
      <c r="BWU844" s="328"/>
      <c r="BWV844" s="328"/>
      <c r="BWW844" s="328"/>
      <c r="BWX844" s="328"/>
      <c r="BWY844" s="328"/>
      <c r="BWZ844" s="328"/>
      <c r="BXA844" s="328"/>
      <c r="BXB844" s="328"/>
      <c r="BXC844" s="328"/>
      <c r="BXD844" s="328"/>
      <c r="BXE844" s="328"/>
      <c r="BXF844" s="328"/>
      <c r="BXG844" s="328"/>
      <c r="BXH844" s="328"/>
      <c r="BXI844" s="328"/>
      <c r="BXJ844" s="328"/>
      <c r="BXK844" s="328"/>
      <c r="BXL844" s="328"/>
      <c r="BXM844" s="328"/>
      <c r="BXN844" s="328"/>
      <c r="BXO844" s="328"/>
      <c r="BXP844" s="328"/>
      <c r="BXQ844" s="328"/>
      <c r="BXR844" s="328"/>
      <c r="BXS844" s="328"/>
      <c r="BXT844" s="328"/>
      <c r="BXU844" s="328"/>
      <c r="BXV844" s="328"/>
      <c r="BXW844" s="328"/>
      <c r="BXX844" s="328"/>
      <c r="BXY844" s="328"/>
      <c r="BXZ844" s="328"/>
      <c r="BYA844" s="328"/>
      <c r="BYB844" s="328"/>
      <c r="BYC844" s="328"/>
      <c r="BYD844" s="328"/>
      <c r="BYE844" s="328"/>
      <c r="BYF844" s="328"/>
      <c r="BYG844" s="328"/>
      <c r="BYH844" s="328"/>
      <c r="BYI844" s="328"/>
      <c r="BYJ844" s="328"/>
      <c r="BYK844" s="328"/>
      <c r="BYL844" s="328"/>
      <c r="BYM844" s="328"/>
      <c r="BYN844" s="328"/>
      <c r="BYO844" s="328"/>
      <c r="BYP844" s="328"/>
      <c r="BYQ844" s="328"/>
      <c r="BYR844" s="328"/>
      <c r="BYS844" s="328"/>
      <c r="BYT844" s="328"/>
      <c r="BYU844" s="328"/>
      <c r="BYV844" s="328"/>
      <c r="BYW844" s="328"/>
      <c r="BYX844" s="328"/>
      <c r="BYY844" s="328"/>
      <c r="BYZ844" s="328"/>
      <c r="BZA844" s="328"/>
      <c r="BZB844" s="328"/>
      <c r="BZC844" s="328"/>
      <c r="BZD844" s="328"/>
      <c r="BZE844" s="328"/>
      <c r="BZF844" s="328"/>
      <c r="BZG844" s="328"/>
      <c r="BZH844" s="328"/>
      <c r="BZI844" s="328"/>
      <c r="BZJ844" s="328"/>
      <c r="BZK844" s="328"/>
      <c r="BZL844" s="328"/>
      <c r="BZM844" s="328"/>
      <c r="BZN844" s="328"/>
      <c r="BZO844" s="328"/>
      <c r="BZP844" s="328"/>
      <c r="BZQ844" s="328"/>
      <c r="BZR844" s="328"/>
      <c r="BZS844" s="328"/>
      <c r="BZT844" s="328"/>
      <c r="BZU844" s="328"/>
      <c r="BZV844" s="328"/>
      <c r="BZW844" s="328"/>
      <c r="BZX844" s="328"/>
      <c r="BZY844" s="328"/>
      <c r="BZZ844" s="328"/>
      <c r="CAA844" s="328"/>
      <c r="CAB844" s="328"/>
      <c r="CAC844" s="328"/>
      <c r="CAD844" s="328"/>
      <c r="CAE844" s="328"/>
      <c r="CAF844" s="328"/>
      <c r="CAG844" s="328"/>
      <c r="CAH844" s="328"/>
      <c r="CAI844" s="328"/>
      <c r="CAJ844" s="328"/>
      <c r="CAK844" s="328"/>
      <c r="CAL844" s="328"/>
      <c r="CAM844" s="328"/>
      <c r="CAN844" s="328"/>
      <c r="CAO844" s="328"/>
      <c r="CAP844" s="328"/>
      <c r="CAQ844" s="328"/>
      <c r="CAR844" s="328"/>
      <c r="CAS844" s="328"/>
      <c r="CAT844" s="328"/>
      <c r="CAU844" s="328"/>
      <c r="CAV844" s="328"/>
      <c r="CAW844" s="328"/>
      <c r="CAX844" s="328"/>
      <c r="CAY844" s="328"/>
      <c r="CAZ844" s="328"/>
      <c r="CBA844" s="328"/>
      <c r="CBB844" s="328"/>
      <c r="CBC844" s="328"/>
      <c r="CBD844" s="328"/>
      <c r="CBE844" s="328"/>
      <c r="CBF844" s="328"/>
      <c r="CBG844" s="328"/>
      <c r="CBH844" s="328"/>
      <c r="CBI844" s="328"/>
      <c r="CBJ844" s="328"/>
      <c r="CBK844" s="328"/>
      <c r="CBL844" s="328"/>
      <c r="CBM844" s="328"/>
      <c r="CBN844" s="328"/>
      <c r="CBO844" s="328"/>
      <c r="CBP844" s="328"/>
      <c r="CBQ844" s="328"/>
      <c r="CBR844" s="328"/>
      <c r="CBS844" s="328"/>
      <c r="CBT844" s="328"/>
      <c r="CBU844" s="328"/>
      <c r="CBV844" s="328"/>
      <c r="CBW844" s="328"/>
      <c r="CBX844" s="328"/>
      <c r="CBY844" s="328"/>
      <c r="CBZ844" s="328"/>
      <c r="CCA844" s="328"/>
      <c r="CCB844" s="328"/>
      <c r="CCC844" s="328"/>
      <c r="CCD844" s="328"/>
      <c r="CCE844" s="328"/>
      <c r="CCF844" s="328"/>
      <c r="CCG844" s="328"/>
      <c r="CCH844" s="328"/>
      <c r="CCI844" s="328"/>
      <c r="CCJ844" s="328"/>
      <c r="CCK844" s="328"/>
      <c r="CCL844" s="328"/>
      <c r="CCM844" s="328"/>
      <c r="CCN844" s="328"/>
      <c r="CCO844" s="328"/>
      <c r="CCP844" s="328"/>
      <c r="CCQ844" s="328"/>
      <c r="CCR844" s="328"/>
      <c r="CCS844" s="328"/>
      <c r="CCT844" s="328"/>
      <c r="CCU844" s="328"/>
      <c r="CCV844" s="328"/>
      <c r="CCW844" s="328"/>
      <c r="CCX844" s="328"/>
      <c r="CCY844" s="328"/>
      <c r="CCZ844" s="328"/>
      <c r="CDA844" s="328"/>
      <c r="CDB844" s="328"/>
      <c r="CDC844" s="328"/>
      <c r="CDD844" s="328"/>
      <c r="CDE844" s="328"/>
      <c r="CDF844" s="328"/>
      <c r="CDG844" s="328"/>
      <c r="CDH844" s="328"/>
      <c r="CDI844" s="328"/>
      <c r="CDJ844" s="328"/>
      <c r="CDK844" s="328"/>
      <c r="CDL844" s="328"/>
      <c r="CDM844" s="328"/>
      <c r="CDN844" s="328"/>
      <c r="CDO844" s="328"/>
      <c r="CDP844" s="328"/>
      <c r="CDQ844" s="328"/>
      <c r="CDR844" s="328"/>
      <c r="CDS844" s="328"/>
      <c r="CDT844" s="328"/>
      <c r="CDU844" s="328"/>
      <c r="CDV844" s="328"/>
      <c r="CDW844" s="328"/>
      <c r="CDX844" s="328"/>
      <c r="CDY844" s="328"/>
      <c r="CDZ844" s="328"/>
      <c r="CEA844" s="328"/>
      <c r="CEB844" s="328"/>
      <c r="CEC844" s="328"/>
      <c r="CED844" s="328"/>
      <c r="CEE844" s="328"/>
      <c r="CEF844" s="328"/>
      <c r="CEG844" s="328"/>
      <c r="CEH844" s="328"/>
      <c r="CEI844" s="328"/>
      <c r="CEJ844" s="328"/>
      <c r="CEK844" s="328"/>
      <c r="CEL844" s="328"/>
      <c r="CEM844" s="328"/>
      <c r="CEN844" s="328"/>
      <c r="CEO844" s="328"/>
      <c r="CEP844" s="328"/>
      <c r="CEQ844" s="328"/>
      <c r="CER844" s="328"/>
      <c r="CES844" s="328"/>
      <c r="CET844" s="328"/>
      <c r="CEU844" s="328"/>
      <c r="CEV844" s="328"/>
      <c r="CEW844" s="328"/>
      <c r="CEX844" s="328"/>
      <c r="CEY844" s="328"/>
      <c r="CEZ844" s="328"/>
      <c r="CFA844" s="328"/>
      <c r="CFB844" s="328"/>
      <c r="CFC844" s="328"/>
      <c r="CFD844" s="328"/>
      <c r="CFE844" s="328"/>
      <c r="CFF844" s="328"/>
      <c r="CFG844" s="328"/>
      <c r="CFH844" s="328"/>
      <c r="CFI844" s="328"/>
      <c r="CFJ844" s="328"/>
      <c r="CFK844" s="328"/>
      <c r="CFL844" s="328"/>
      <c r="CFM844" s="328"/>
      <c r="CFN844" s="328"/>
      <c r="CFO844" s="328"/>
      <c r="CFP844" s="328"/>
      <c r="CFQ844" s="328"/>
      <c r="CFR844" s="328"/>
      <c r="CFS844" s="328"/>
      <c r="CFT844" s="328"/>
      <c r="CFU844" s="328"/>
      <c r="CFV844" s="328"/>
      <c r="CFW844" s="328"/>
      <c r="CFX844" s="328"/>
      <c r="CFY844" s="328"/>
      <c r="CFZ844" s="328"/>
      <c r="CGA844" s="328"/>
      <c r="CGB844" s="328"/>
      <c r="CGC844" s="328"/>
      <c r="CGD844" s="328"/>
      <c r="CGE844" s="328"/>
      <c r="CGF844" s="328"/>
      <c r="CGG844" s="328"/>
      <c r="CGH844" s="328"/>
      <c r="CGI844" s="328"/>
      <c r="CGJ844" s="328"/>
      <c r="CGK844" s="328"/>
      <c r="CGL844" s="328"/>
      <c r="CGM844" s="328"/>
      <c r="CGN844" s="328"/>
      <c r="CGO844" s="328"/>
      <c r="CGP844" s="328"/>
      <c r="CGQ844" s="328"/>
      <c r="CGR844" s="328"/>
      <c r="CGS844" s="328"/>
      <c r="CGT844" s="328"/>
      <c r="CGU844" s="328"/>
      <c r="CGV844" s="328"/>
      <c r="CGW844" s="328"/>
      <c r="CGX844" s="328"/>
      <c r="CGY844" s="328"/>
      <c r="CGZ844" s="328"/>
      <c r="CHA844" s="328"/>
      <c r="CHB844" s="328"/>
      <c r="CHC844" s="328"/>
      <c r="CHD844" s="328"/>
      <c r="CHE844" s="328"/>
      <c r="CHF844" s="328"/>
      <c r="CHG844" s="328"/>
      <c r="CHH844" s="328"/>
      <c r="CHI844" s="328"/>
      <c r="CHJ844" s="328"/>
      <c r="CHK844" s="328"/>
      <c r="CHL844" s="328"/>
      <c r="CHM844" s="328"/>
      <c r="CHN844" s="328"/>
      <c r="CHO844" s="328"/>
      <c r="CHP844" s="328"/>
      <c r="CHQ844" s="328"/>
      <c r="CHR844" s="328"/>
      <c r="CHS844" s="328"/>
      <c r="CHT844" s="328"/>
      <c r="CHU844" s="328"/>
      <c r="CHV844" s="328"/>
      <c r="CHW844" s="328"/>
      <c r="CHX844" s="328"/>
      <c r="CHY844" s="328"/>
      <c r="CHZ844" s="328"/>
      <c r="CIA844" s="328"/>
      <c r="CIB844" s="328"/>
      <c r="CIC844" s="328"/>
      <c r="CID844" s="328"/>
      <c r="CIE844" s="328"/>
      <c r="CIF844" s="328"/>
      <c r="CIG844" s="328"/>
      <c r="CIH844" s="328"/>
      <c r="CII844" s="328"/>
      <c r="CIJ844" s="328"/>
      <c r="CIK844" s="328"/>
      <c r="CIL844" s="328"/>
      <c r="CIM844" s="328"/>
      <c r="CIN844" s="328"/>
      <c r="CIO844" s="328"/>
      <c r="CIP844" s="328"/>
      <c r="CIQ844" s="328"/>
      <c r="CIR844" s="328"/>
      <c r="CIS844" s="328"/>
      <c r="CIT844" s="328"/>
      <c r="CIU844" s="328"/>
      <c r="CIV844" s="328"/>
      <c r="CIW844" s="328"/>
      <c r="CIX844" s="328"/>
      <c r="CIY844" s="328"/>
      <c r="CIZ844" s="328"/>
      <c r="CJA844" s="328"/>
      <c r="CJB844" s="328"/>
      <c r="CJC844" s="328"/>
      <c r="CJD844" s="328"/>
      <c r="CJE844" s="328"/>
      <c r="CJF844" s="328"/>
      <c r="CJG844" s="328"/>
      <c r="CJH844" s="328"/>
      <c r="CJI844" s="328"/>
      <c r="CJJ844" s="328"/>
      <c r="CJK844" s="328"/>
      <c r="CJL844" s="328"/>
      <c r="CJM844" s="328"/>
      <c r="CJN844" s="328"/>
      <c r="CJO844" s="328"/>
      <c r="CJP844" s="328"/>
      <c r="CJQ844" s="328"/>
      <c r="CJR844" s="328"/>
      <c r="CJS844" s="328"/>
      <c r="CJT844" s="328"/>
      <c r="CJU844" s="328"/>
      <c r="CJV844" s="328"/>
      <c r="CJW844" s="328"/>
      <c r="CJX844" s="328"/>
      <c r="CJY844" s="328"/>
      <c r="CJZ844" s="328"/>
      <c r="CKA844" s="328"/>
      <c r="CKB844" s="328"/>
      <c r="CKC844" s="328"/>
      <c r="CKD844" s="328"/>
      <c r="CKE844" s="328"/>
      <c r="CKF844" s="328"/>
      <c r="CKG844" s="328"/>
      <c r="CKH844" s="328"/>
      <c r="CKI844" s="328"/>
      <c r="CKJ844" s="328"/>
      <c r="CKK844" s="328"/>
      <c r="CKL844" s="328"/>
      <c r="CKM844" s="328"/>
      <c r="CKN844" s="328"/>
      <c r="CKO844" s="328"/>
      <c r="CKP844" s="328"/>
      <c r="CKQ844" s="328"/>
      <c r="CKR844" s="328"/>
      <c r="CKS844" s="328"/>
      <c r="CKT844" s="328"/>
      <c r="CKU844" s="328"/>
      <c r="CKV844" s="328"/>
      <c r="CKW844" s="328"/>
      <c r="CKX844" s="328"/>
      <c r="CKY844" s="328"/>
      <c r="CKZ844" s="328"/>
      <c r="CLA844" s="328"/>
      <c r="CLB844" s="328"/>
      <c r="CLC844" s="328"/>
      <c r="CLD844" s="328"/>
      <c r="CLE844" s="328"/>
      <c r="CLF844" s="328"/>
      <c r="CLG844" s="328"/>
      <c r="CLH844" s="328"/>
      <c r="CLI844" s="328"/>
      <c r="CLJ844" s="328"/>
      <c r="CLK844" s="328"/>
      <c r="CLL844" s="328"/>
      <c r="CLM844" s="328"/>
      <c r="CLN844" s="328"/>
      <c r="CLO844" s="328"/>
      <c r="CLP844" s="328"/>
      <c r="CLQ844" s="328"/>
      <c r="CLR844" s="328"/>
      <c r="CLS844" s="328"/>
      <c r="CLT844" s="328"/>
      <c r="CLU844" s="328"/>
      <c r="CLV844" s="328"/>
      <c r="CLW844" s="328"/>
      <c r="CLX844" s="328"/>
      <c r="CLY844" s="328"/>
      <c r="CLZ844" s="328"/>
      <c r="CMA844" s="328"/>
      <c r="CMB844" s="328"/>
      <c r="CMC844" s="328"/>
      <c r="CMD844" s="328"/>
      <c r="CME844" s="328"/>
      <c r="CMF844" s="328"/>
      <c r="CMG844" s="328"/>
      <c r="CMH844" s="328"/>
      <c r="CMI844" s="328"/>
      <c r="CMJ844" s="328"/>
      <c r="CMK844" s="328"/>
      <c r="CML844" s="328"/>
      <c r="CMM844" s="328"/>
      <c r="CMN844" s="328"/>
      <c r="CMO844" s="328"/>
      <c r="CMP844" s="328"/>
      <c r="CMQ844" s="328"/>
      <c r="CMR844" s="328"/>
      <c r="CMS844" s="328"/>
      <c r="CMT844" s="328"/>
      <c r="CMU844" s="328"/>
      <c r="CMV844" s="328"/>
      <c r="CMW844" s="328"/>
      <c r="CMX844" s="328"/>
      <c r="CMY844" s="328"/>
      <c r="CMZ844" s="328"/>
      <c r="CNA844" s="328"/>
      <c r="CNB844" s="328"/>
      <c r="CNC844" s="328"/>
      <c r="CND844" s="328"/>
      <c r="CNE844" s="328"/>
      <c r="CNF844" s="328"/>
      <c r="CNG844" s="328"/>
      <c r="CNH844" s="328"/>
      <c r="CNI844" s="328"/>
      <c r="CNJ844" s="328"/>
      <c r="CNK844" s="328"/>
      <c r="CNL844" s="328"/>
      <c r="CNM844" s="328"/>
      <c r="CNN844" s="328"/>
      <c r="CNO844" s="328"/>
      <c r="CNP844" s="328"/>
      <c r="CNQ844" s="328"/>
      <c r="CNR844" s="328"/>
      <c r="CNS844" s="328"/>
      <c r="CNT844" s="328"/>
      <c r="CNU844" s="328"/>
      <c r="CNV844" s="328"/>
      <c r="CNW844" s="328"/>
      <c r="CNX844" s="328"/>
      <c r="CNY844" s="328"/>
      <c r="CNZ844" s="328"/>
      <c r="COA844" s="328"/>
      <c r="COB844" s="328"/>
      <c r="COC844" s="328"/>
      <c r="COD844" s="328"/>
      <c r="COE844" s="328"/>
      <c r="COF844" s="328"/>
      <c r="COG844" s="328"/>
      <c r="COH844" s="328"/>
      <c r="COI844" s="328"/>
      <c r="COJ844" s="328"/>
      <c r="COK844" s="328"/>
      <c r="COL844" s="328"/>
      <c r="COM844" s="328"/>
      <c r="CON844" s="328"/>
      <c r="COO844" s="328"/>
      <c r="COP844" s="328"/>
      <c r="COQ844" s="328"/>
      <c r="COR844" s="328"/>
      <c r="COS844" s="328"/>
      <c r="COT844" s="328"/>
      <c r="COU844" s="328"/>
      <c r="COV844" s="328"/>
      <c r="COW844" s="328"/>
      <c r="COX844" s="328"/>
      <c r="COY844" s="328"/>
      <c r="COZ844" s="328"/>
      <c r="CPA844" s="328"/>
      <c r="CPB844" s="328"/>
      <c r="CPC844" s="328"/>
      <c r="CPD844" s="328"/>
      <c r="CPE844" s="328"/>
      <c r="CPF844" s="328"/>
      <c r="CPG844" s="328"/>
      <c r="CPH844" s="328"/>
      <c r="CPI844" s="328"/>
      <c r="CPJ844" s="328"/>
      <c r="CPK844" s="328"/>
      <c r="CPL844" s="328"/>
      <c r="CPM844" s="328"/>
      <c r="CPN844" s="328"/>
      <c r="CPO844" s="328"/>
      <c r="CPP844" s="328"/>
      <c r="CPQ844" s="328"/>
      <c r="CPR844" s="328"/>
      <c r="CPS844" s="328"/>
      <c r="CPT844" s="328"/>
      <c r="CPU844" s="328"/>
      <c r="CPV844" s="328"/>
      <c r="CPW844" s="328"/>
      <c r="CPX844" s="328"/>
      <c r="CPY844" s="328"/>
      <c r="CPZ844" s="328"/>
      <c r="CQA844" s="328"/>
      <c r="CQB844" s="328"/>
      <c r="CQC844" s="328"/>
      <c r="CQD844" s="328"/>
      <c r="CQE844" s="328"/>
      <c r="CQF844" s="328"/>
      <c r="CQG844" s="328"/>
      <c r="CQH844" s="328"/>
      <c r="CQI844" s="328"/>
      <c r="CQJ844" s="328"/>
      <c r="CQK844" s="328"/>
      <c r="CQL844" s="328"/>
      <c r="CQM844" s="328"/>
      <c r="CQN844" s="328"/>
      <c r="CQO844" s="328"/>
      <c r="CQP844" s="328"/>
      <c r="CQQ844" s="328"/>
      <c r="CQR844" s="328"/>
      <c r="CQS844" s="328"/>
      <c r="CQT844" s="328"/>
      <c r="CQU844" s="328"/>
      <c r="CQV844" s="328"/>
      <c r="CQW844" s="328"/>
      <c r="CQX844" s="328"/>
      <c r="CQY844" s="328"/>
      <c r="CQZ844" s="328"/>
      <c r="CRA844" s="328"/>
      <c r="CRB844" s="328"/>
      <c r="CRC844" s="328"/>
      <c r="CRD844" s="328"/>
      <c r="CRE844" s="328"/>
      <c r="CRF844" s="328"/>
      <c r="CRG844" s="328"/>
      <c r="CRH844" s="328"/>
      <c r="CRI844" s="328"/>
      <c r="CRJ844" s="328"/>
      <c r="CRK844" s="328"/>
      <c r="CRL844" s="328"/>
      <c r="CRM844" s="328"/>
      <c r="CRN844" s="328"/>
      <c r="CRO844" s="328"/>
      <c r="CRP844" s="328"/>
      <c r="CRQ844" s="328"/>
      <c r="CRR844" s="328"/>
      <c r="CRS844" s="328"/>
      <c r="CRT844" s="328"/>
      <c r="CRU844" s="328"/>
      <c r="CRV844" s="328"/>
      <c r="CRW844" s="328"/>
      <c r="CRX844" s="328"/>
      <c r="CRY844" s="328"/>
      <c r="CRZ844" s="328"/>
      <c r="CSA844" s="328"/>
      <c r="CSB844" s="328"/>
      <c r="CSC844" s="328"/>
      <c r="CSD844" s="328"/>
      <c r="CSE844" s="328"/>
      <c r="CSF844" s="328"/>
      <c r="CSG844" s="328"/>
      <c r="CSH844" s="328"/>
      <c r="CSI844" s="328"/>
      <c r="CSJ844" s="328"/>
      <c r="CSK844" s="328"/>
      <c r="CSL844" s="328"/>
      <c r="CSM844" s="328"/>
      <c r="CSN844" s="328"/>
      <c r="CSO844" s="328"/>
      <c r="CSP844" s="328"/>
      <c r="CSQ844" s="328"/>
      <c r="CSR844" s="328"/>
      <c r="CSS844" s="328"/>
      <c r="CST844" s="328"/>
      <c r="CSU844" s="328"/>
      <c r="CSV844" s="328"/>
      <c r="CSW844" s="328"/>
      <c r="CSX844" s="328"/>
      <c r="CSY844" s="328"/>
      <c r="CSZ844" s="328"/>
      <c r="CTA844" s="328"/>
      <c r="CTB844" s="328"/>
      <c r="CTC844" s="328"/>
      <c r="CTD844" s="328"/>
      <c r="CTE844" s="328"/>
      <c r="CTF844" s="328"/>
      <c r="CTG844" s="328"/>
      <c r="CTH844" s="328"/>
      <c r="CTI844" s="328"/>
      <c r="CTJ844" s="328"/>
      <c r="CTK844" s="328"/>
      <c r="CTL844" s="328"/>
      <c r="CTM844" s="328"/>
      <c r="CTN844" s="328"/>
      <c r="CTO844" s="328"/>
      <c r="CTP844" s="328"/>
      <c r="CTQ844" s="328"/>
      <c r="CTR844" s="328"/>
      <c r="CTS844" s="328"/>
      <c r="CTT844" s="328"/>
      <c r="CTU844" s="328"/>
      <c r="CTV844" s="328"/>
      <c r="CTW844" s="328"/>
      <c r="CTX844" s="328"/>
      <c r="CTY844" s="328"/>
      <c r="CTZ844" s="328"/>
      <c r="CUA844" s="328"/>
      <c r="CUB844" s="328"/>
      <c r="CUC844" s="328"/>
      <c r="CUD844" s="328"/>
      <c r="CUE844" s="328"/>
      <c r="CUF844" s="328"/>
      <c r="CUG844" s="328"/>
      <c r="CUH844" s="328"/>
      <c r="CUI844" s="328"/>
      <c r="CUJ844" s="328"/>
      <c r="CUK844" s="328"/>
      <c r="CUL844" s="328"/>
      <c r="CUM844" s="328"/>
      <c r="CUN844" s="328"/>
      <c r="CUO844" s="328"/>
      <c r="CUP844" s="328"/>
      <c r="CUQ844" s="328"/>
      <c r="CUR844" s="328"/>
      <c r="CUS844" s="328"/>
      <c r="CUT844" s="328"/>
      <c r="CUU844" s="328"/>
      <c r="CUV844" s="328"/>
      <c r="CUW844" s="328"/>
      <c r="CUX844" s="328"/>
      <c r="CUY844" s="328"/>
      <c r="CUZ844" s="328"/>
      <c r="CVA844" s="328"/>
      <c r="CVB844" s="328"/>
      <c r="CVC844" s="328"/>
      <c r="CVD844" s="328"/>
      <c r="CVE844" s="328"/>
      <c r="CVF844" s="328"/>
      <c r="CVG844" s="328"/>
      <c r="CVH844" s="328"/>
      <c r="CVI844" s="328"/>
      <c r="CVJ844" s="328"/>
      <c r="CVK844" s="328"/>
      <c r="CVL844" s="328"/>
      <c r="CVM844" s="328"/>
      <c r="CVN844" s="328"/>
      <c r="CVO844" s="328"/>
      <c r="CVP844" s="328"/>
      <c r="CVQ844" s="328"/>
      <c r="CVR844" s="328"/>
      <c r="CVS844" s="328"/>
      <c r="CVT844" s="328"/>
      <c r="CVU844" s="328"/>
      <c r="CVV844" s="328"/>
      <c r="CVW844" s="328"/>
      <c r="CVX844" s="328"/>
      <c r="CVY844" s="328"/>
      <c r="CVZ844" s="328"/>
      <c r="CWA844" s="328"/>
      <c r="CWB844" s="328"/>
      <c r="CWC844" s="328"/>
      <c r="CWD844" s="328"/>
      <c r="CWE844" s="328"/>
      <c r="CWF844" s="328"/>
      <c r="CWG844" s="328"/>
      <c r="CWH844" s="328"/>
      <c r="CWI844" s="328"/>
      <c r="CWJ844" s="328"/>
      <c r="CWK844" s="328"/>
      <c r="CWL844" s="328"/>
      <c r="CWM844" s="328"/>
      <c r="CWN844" s="328"/>
      <c r="CWO844" s="328"/>
      <c r="CWP844" s="328"/>
      <c r="CWQ844" s="328"/>
      <c r="CWR844" s="328"/>
      <c r="CWS844" s="328"/>
      <c r="CWT844" s="328"/>
      <c r="CWU844" s="328"/>
      <c r="CWV844" s="328"/>
      <c r="CWW844" s="328"/>
      <c r="CWX844" s="328"/>
      <c r="CWY844" s="328"/>
      <c r="CWZ844" s="328"/>
      <c r="CXA844" s="328"/>
      <c r="CXB844" s="328"/>
      <c r="CXC844" s="328"/>
      <c r="CXD844" s="328"/>
      <c r="CXE844" s="328"/>
      <c r="CXF844" s="328"/>
      <c r="CXG844" s="328"/>
      <c r="CXH844" s="328"/>
      <c r="CXI844" s="328"/>
      <c r="CXJ844" s="328"/>
      <c r="CXK844" s="328"/>
      <c r="CXL844" s="328"/>
      <c r="CXM844" s="328"/>
      <c r="CXN844" s="328"/>
      <c r="CXO844" s="328"/>
      <c r="CXP844" s="328"/>
      <c r="CXQ844" s="328"/>
      <c r="CXR844" s="328"/>
      <c r="CXS844" s="328"/>
      <c r="CXT844" s="328"/>
      <c r="CXU844" s="328"/>
      <c r="CXV844" s="328"/>
      <c r="CXW844" s="328"/>
      <c r="CXX844" s="328"/>
      <c r="CXY844" s="328"/>
      <c r="CXZ844" s="328"/>
      <c r="CYA844" s="328"/>
      <c r="CYB844" s="328"/>
      <c r="CYC844" s="328"/>
      <c r="CYD844" s="328"/>
      <c r="CYE844" s="328"/>
      <c r="CYF844" s="328"/>
      <c r="CYG844" s="328"/>
      <c r="CYH844" s="328"/>
      <c r="CYI844" s="328"/>
      <c r="CYJ844" s="328"/>
      <c r="CYK844" s="328"/>
      <c r="CYL844" s="328"/>
      <c r="CYM844" s="328"/>
      <c r="CYN844" s="328"/>
      <c r="CYO844" s="328"/>
      <c r="CYP844" s="328"/>
      <c r="CYQ844" s="328"/>
      <c r="CYR844" s="328"/>
      <c r="CYS844" s="328"/>
      <c r="CYT844" s="328"/>
      <c r="CYU844" s="328"/>
      <c r="CYV844" s="328"/>
      <c r="CYW844" s="328"/>
      <c r="CYX844" s="328"/>
      <c r="CYY844" s="328"/>
      <c r="CYZ844" s="328"/>
      <c r="CZA844" s="328"/>
      <c r="CZB844" s="328"/>
      <c r="CZC844" s="328"/>
      <c r="CZD844" s="328"/>
      <c r="CZE844" s="328"/>
      <c r="CZF844" s="328"/>
      <c r="CZG844" s="328"/>
      <c r="CZH844" s="328"/>
      <c r="CZI844" s="328"/>
      <c r="CZJ844" s="328"/>
      <c r="CZK844" s="328"/>
      <c r="CZL844" s="328"/>
      <c r="CZM844" s="328"/>
      <c r="CZN844" s="328"/>
      <c r="CZO844" s="328"/>
      <c r="CZP844" s="328"/>
      <c r="CZQ844" s="328"/>
      <c r="CZR844" s="328"/>
      <c r="CZS844" s="328"/>
      <c r="CZT844" s="328"/>
      <c r="CZU844" s="328"/>
      <c r="CZV844" s="328"/>
      <c r="CZW844" s="328"/>
      <c r="CZX844" s="328"/>
      <c r="CZY844" s="328"/>
      <c r="CZZ844" s="328"/>
      <c r="DAA844" s="328"/>
      <c r="DAB844" s="328"/>
      <c r="DAC844" s="328"/>
      <c r="DAD844" s="328"/>
      <c r="DAE844" s="328"/>
      <c r="DAF844" s="328"/>
      <c r="DAG844" s="328"/>
      <c r="DAH844" s="328"/>
      <c r="DAI844" s="328"/>
      <c r="DAJ844" s="328"/>
      <c r="DAK844" s="328"/>
      <c r="DAL844" s="328"/>
      <c r="DAM844" s="328"/>
      <c r="DAN844" s="328"/>
      <c r="DAO844" s="328"/>
      <c r="DAP844" s="328"/>
      <c r="DAQ844" s="328"/>
      <c r="DAR844" s="328"/>
      <c r="DAS844" s="328"/>
      <c r="DAT844" s="328"/>
      <c r="DAU844" s="328"/>
      <c r="DAV844" s="328"/>
      <c r="DAW844" s="328"/>
      <c r="DAX844" s="328"/>
      <c r="DAY844" s="328"/>
      <c r="DAZ844" s="328"/>
      <c r="DBA844" s="328"/>
      <c r="DBB844" s="328"/>
      <c r="DBC844" s="328"/>
      <c r="DBD844" s="328"/>
      <c r="DBE844" s="328"/>
      <c r="DBF844" s="328"/>
      <c r="DBG844" s="328"/>
      <c r="DBH844" s="328"/>
      <c r="DBI844" s="328"/>
      <c r="DBJ844" s="328"/>
      <c r="DBK844" s="328"/>
      <c r="DBL844" s="328"/>
      <c r="DBM844" s="328"/>
      <c r="DBN844" s="328"/>
      <c r="DBO844" s="328"/>
      <c r="DBP844" s="328"/>
      <c r="DBQ844" s="328"/>
      <c r="DBR844" s="328"/>
      <c r="DBS844" s="328"/>
      <c r="DBT844" s="328"/>
      <c r="DBU844" s="328"/>
      <c r="DBV844" s="328"/>
      <c r="DBW844" s="328"/>
      <c r="DBX844" s="328"/>
      <c r="DBY844" s="328"/>
      <c r="DBZ844" s="328"/>
      <c r="DCA844" s="328"/>
      <c r="DCB844" s="328"/>
      <c r="DCC844" s="328"/>
      <c r="DCD844" s="328"/>
      <c r="DCE844" s="328"/>
      <c r="DCF844" s="328"/>
      <c r="DCG844" s="328"/>
      <c r="DCH844" s="328"/>
      <c r="DCI844" s="328"/>
      <c r="DCJ844" s="328"/>
      <c r="DCK844" s="328"/>
      <c r="DCL844" s="328"/>
      <c r="DCM844" s="328"/>
      <c r="DCN844" s="328"/>
      <c r="DCO844" s="328"/>
      <c r="DCP844" s="328"/>
      <c r="DCQ844" s="328"/>
      <c r="DCR844" s="328"/>
      <c r="DCS844" s="328"/>
      <c r="DCT844" s="328"/>
      <c r="DCU844" s="328"/>
      <c r="DCV844" s="328"/>
      <c r="DCW844" s="328"/>
      <c r="DCX844" s="328"/>
      <c r="DCY844" s="328"/>
      <c r="DCZ844" s="328"/>
      <c r="DDA844" s="328"/>
      <c r="DDB844" s="328"/>
      <c r="DDC844" s="328"/>
      <c r="DDD844" s="328"/>
      <c r="DDE844" s="328"/>
      <c r="DDF844" s="328"/>
      <c r="DDG844" s="328"/>
      <c r="DDH844" s="328"/>
      <c r="DDI844" s="328"/>
      <c r="DDJ844" s="328"/>
      <c r="DDK844" s="328"/>
      <c r="DDL844" s="328"/>
      <c r="DDM844" s="328"/>
      <c r="DDN844" s="328"/>
      <c r="DDO844" s="328"/>
      <c r="DDP844" s="328"/>
      <c r="DDQ844" s="328"/>
      <c r="DDR844" s="328"/>
      <c r="DDS844" s="328"/>
      <c r="DDT844" s="328"/>
      <c r="DDU844" s="328"/>
      <c r="DDV844" s="328"/>
      <c r="DDW844" s="328"/>
      <c r="DDX844" s="328"/>
      <c r="DDY844" s="328"/>
      <c r="DDZ844" s="328"/>
      <c r="DEA844" s="328"/>
      <c r="DEB844" s="328"/>
      <c r="DEC844" s="328"/>
      <c r="DED844" s="328"/>
      <c r="DEE844" s="328"/>
      <c r="DEF844" s="328"/>
      <c r="DEG844" s="328"/>
      <c r="DEH844" s="328"/>
      <c r="DEI844" s="328"/>
      <c r="DEJ844" s="328"/>
      <c r="DEK844" s="328"/>
      <c r="DEL844" s="328"/>
      <c r="DEM844" s="328"/>
      <c r="DEN844" s="328"/>
      <c r="DEO844" s="328"/>
      <c r="DEP844" s="328"/>
      <c r="DEQ844" s="328"/>
      <c r="DER844" s="328"/>
      <c r="DES844" s="328"/>
      <c r="DET844" s="328"/>
      <c r="DEU844" s="328"/>
      <c r="DEV844" s="328"/>
      <c r="DEW844" s="328"/>
      <c r="DEX844" s="328"/>
      <c r="DEY844" s="328"/>
      <c r="DEZ844" s="328"/>
      <c r="DFA844" s="328"/>
      <c r="DFB844" s="328"/>
      <c r="DFC844" s="328"/>
      <c r="DFD844" s="328"/>
      <c r="DFE844" s="328"/>
      <c r="DFF844" s="328"/>
      <c r="DFG844" s="328"/>
      <c r="DFH844" s="328"/>
      <c r="DFI844" s="328"/>
      <c r="DFJ844" s="328"/>
      <c r="DFK844" s="328"/>
      <c r="DFL844" s="328"/>
      <c r="DFM844" s="328"/>
      <c r="DFN844" s="328"/>
      <c r="DFO844" s="328"/>
      <c r="DFP844" s="328"/>
      <c r="DFQ844" s="328"/>
      <c r="DFR844" s="328"/>
      <c r="DFS844" s="328"/>
      <c r="DFT844" s="328"/>
      <c r="DFU844" s="328"/>
      <c r="DFV844" s="328"/>
      <c r="DFW844" s="328"/>
      <c r="DFX844" s="328"/>
      <c r="DFY844" s="328"/>
      <c r="DFZ844" s="328"/>
      <c r="DGA844" s="328"/>
      <c r="DGB844" s="328"/>
      <c r="DGC844" s="328"/>
      <c r="DGD844" s="328"/>
      <c r="DGE844" s="328"/>
      <c r="DGF844" s="328"/>
      <c r="DGG844" s="328"/>
      <c r="DGH844" s="328"/>
      <c r="DGI844" s="328"/>
      <c r="DGJ844" s="328"/>
      <c r="DGK844" s="328"/>
      <c r="DGL844" s="328"/>
      <c r="DGM844" s="328"/>
      <c r="DGN844" s="328"/>
      <c r="DGO844" s="328"/>
      <c r="DGP844" s="328"/>
      <c r="DGQ844" s="328"/>
      <c r="DGR844" s="328"/>
      <c r="DGS844" s="328"/>
      <c r="DGT844" s="328"/>
      <c r="DGU844" s="328"/>
      <c r="DGV844" s="328"/>
      <c r="DGW844" s="328"/>
      <c r="DGX844" s="328"/>
      <c r="DGY844" s="328"/>
      <c r="DGZ844" s="328"/>
      <c r="DHA844" s="328"/>
      <c r="DHB844" s="328"/>
      <c r="DHC844" s="328"/>
      <c r="DHD844" s="328"/>
      <c r="DHE844" s="328"/>
      <c r="DHF844" s="328"/>
      <c r="DHG844" s="328"/>
      <c r="DHH844" s="328"/>
      <c r="DHI844" s="328"/>
      <c r="DHJ844" s="328"/>
      <c r="DHK844" s="328"/>
      <c r="DHL844" s="328"/>
      <c r="DHM844" s="328"/>
      <c r="DHN844" s="328"/>
      <c r="DHO844" s="328"/>
      <c r="DHP844" s="328"/>
      <c r="DHQ844" s="328"/>
      <c r="DHR844" s="328"/>
      <c r="DHS844" s="328"/>
      <c r="DHT844" s="328"/>
      <c r="DHU844" s="328"/>
      <c r="DHV844" s="328"/>
      <c r="DHW844" s="328"/>
      <c r="DHX844" s="328"/>
      <c r="DHY844" s="328"/>
      <c r="DHZ844" s="328"/>
      <c r="DIA844" s="328"/>
      <c r="DIB844" s="328"/>
      <c r="DIC844" s="328"/>
      <c r="DID844" s="328"/>
      <c r="DIE844" s="328"/>
      <c r="DIF844" s="328"/>
      <c r="DIG844" s="328"/>
      <c r="DIH844" s="328"/>
      <c r="DII844" s="328"/>
      <c r="DIJ844" s="328"/>
      <c r="DIK844" s="328"/>
      <c r="DIL844" s="328"/>
      <c r="DIM844" s="328"/>
      <c r="DIN844" s="328"/>
      <c r="DIO844" s="328"/>
      <c r="DIP844" s="328"/>
      <c r="DIQ844" s="328"/>
      <c r="DIR844" s="328"/>
      <c r="DIS844" s="328"/>
      <c r="DIT844" s="328"/>
      <c r="DIU844" s="328"/>
      <c r="DIV844" s="328"/>
      <c r="DIW844" s="328"/>
      <c r="DIX844" s="328"/>
      <c r="DIY844" s="328"/>
      <c r="DIZ844" s="328"/>
      <c r="DJA844" s="328"/>
      <c r="DJB844" s="328"/>
      <c r="DJC844" s="328"/>
      <c r="DJD844" s="328"/>
      <c r="DJE844" s="328"/>
      <c r="DJF844" s="328"/>
      <c r="DJG844" s="328"/>
      <c r="DJH844" s="328"/>
      <c r="DJI844" s="328"/>
      <c r="DJJ844" s="328"/>
      <c r="DJK844" s="328"/>
      <c r="DJL844" s="328"/>
      <c r="DJM844" s="328"/>
      <c r="DJN844" s="328"/>
      <c r="DJO844" s="328"/>
      <c r="DJP844" s="328"/>
      <c r="DJQ844" s="328"/>
      <c r="DJR844" s="328"/>
      <c r="DJS844" s="328"/>
      <c r="DJT844" s="328"/>
      <c r="DJU844" s="328"/>
      <c r="DJV844" s="328"/>
      <c r="DJW844" s="328"/>
      <c r="DJX844" s="328"/>
      <c r="DJY844" s="328"/>
      <c r="DJZ844" s="328"/>
      <c r="DKA844" s="328"/>
      <c r="DKB844" s="328"/>
      <c r="DKC844" s="328"/>
      <c r="DKD844" s="328"/>
      <c r="DKE844" s="328"/>
      <c r="DKF844" s="328"/>
      <c r="DKG844" s="328"/>
      <c r="DKH844" s="328"/>
      <c r="DKI844" s="328"/>
      <c r="DKJ844" s="328"/>
      <c r="DKK844" s="328"/>
      <c r="DKL844" s="328"/>
      <c r="DKM844" s="328"/>
      <c r="DKN844" s="328"/>
      <c r="DKO844" s="328"/>
      <c r="DKP844" s="328"/>
      <c r="DKQ844" s="328"/>
      <c r="DKR844" s="328"/>
      <c r="DKS844" s="328"/>
      <c r="DKT844" s="328"/>
      <c r="DKU844" s="328"/>
      <c r="DKV844" s="328"/>
      <c r="DKW844" s="328"/>
      <c r="DKX844" s="328"/>
      <c r="DKY844" s="328"/>
      <c r="DKZ844" s="328"/>
      <c r="DLA844" s="328"/>
      <c r="DLB844" s="328"/>
      <c r="DLC844" s="328"/>
      <c r="DLD844" s="328"/>
      <c r="DLE844" s="328"/>
      <c r="DLF844" s="328"/>
      <c r="DLG844" s="328"/>
      <c r="DLH844" s="328"/>
      <c r="DLI844" s="328"/>
      <c r="DLJ844" s="328"/>
      <c r="DLK844" s="328"/>
      <c r="DLL844" s="328"/>
      <c r="DLM844" s="328"/>
      <c r="DLN844" s="328"/>
      <c r="DLO844" s="328"/>
      <c r="DLP844" s="328"/>
      <c r="DLQ844" s="328"/>
      <c r="DLR844" s="328"/>
      <c r="DLS844" s="328"/>
      <c r="DLT844" s="328"/>
      <c r="DLU844" s="328"/>
      <c r="DLV844" s="328"/>
      <c r="DLW844" s="328"/>
      <c r="DLX844" s="328"/>
      <c r="DLY844" s="328"/>
      <c r="DLZ844" s="328"/>
      <c r="DMA844" s="328"/>
      <c r="DMB844" s="328"/>
      <c r="DMC844" s="328"/>
      <c r="DMD844" s="328"/>
      <c r="DME844" s="328"/>
      <c r="DMF844" s="328"/>
      <c r="DMG844" s="328"/>
      <c r="DMH844" s="328"/>
      <c r="DMI844" s="328"/>
      <c r="DMJ844" s="328"/>
      <c r="DMK844" s="328"/>
      <c r="DML844" s="328"/>
      <c r="DMM844" s="328"/>
      <c r="DMN844" s="328"/>
      <c r="DMO844" s="328"/>
      <c r="DMP844" s="328"/>
      <c r="DMQ844" s="328"/>
      <c r="DMR844" s="328"/>
      <c r="DMS844" s="328"/>
      <c r="DMT844" s="328"/>
      <c r="DMU844" s="328"/>
      <c r="DMV844" s="328"/>
      <c r="DMW844" s="328"/>
      <c r="DMX844" s="328"/>
      <c r="DMY844" s="328"/>
      <c r="DMZ844" s="328"/>
      <c r="DNA844" s="328"/>
      <c r="DNB844" s="328"/>
      <c r="DNC844" s="328"/>
      <c r="DND844" s="328"/>
      <c r="DNE844" s="328"/>
      <c r="DNF844" s="328"/>
      <c r="DNG844" s="328"/>
      <c r="DNH844" s="328"/>
      <c r="DNI844" s="328"/>
      <c r="DNJ844" s="328"/>
      <c r="DNK844" s="328"/>
      <c r="DNL844" s="328"/>
      <c r="DNM844" s="328"/>
      <c r="DNN844" s="328"/>
      <c r="DNO844" s="328"/>
      <c r="DNP844" s="328"/>
      <c r="DNQ844" s="328"/>
      <c r="DNR844" s="328"/>
      <c r="DNS844" s="328"/>
      <c r="DNT844" s="328"/>
      <c r="DNU844" s="328"/>
      <c r="DNV844" s="328"/>
      <c r="DNW844" s="328"/>
      <c r="DNX844" s="328"/>
      <c r="DNY844" s="328"/>
      <c r="DNZ844" s="328"/>
      <c r="DOA844" s="328"/>
      <c r="DOB844" s="328"/>
      <c r="DOC844" s="328"/>
      <c r="DOD844" s="328"/>
      <c r="DOE844" s="328"/>
      <c r="DOF844" s="328"/>
      <c r="DOG844" s="328"/>
      <c r="DOH844" s="328"/>
      <c r="DOI844" s="328"/>
      <c r="DOJ844" s="328"/>
      <c r="DOK844" s="328"/>
      <c r="DOL844" s="328"/>
      <c r="DOM844" s="328"/>
      <c r="DON844" s="328"/>
      <c r="DOO844" s="328"/>
      <c r="DOP844" s="328"/>
      <c r="DOQ844" s="328"/>
      <c r="DOR844" s="328"/>
      <c r="DOS844" s="328"/>
      <c r="DOT844" s="328"/>
      <c r="DOU844" s="328"/>
      <c r="DOV844" s="328"/>
      <c r="DOW844" s="328"/>
      <c r="DOX844" s="328"/>
      <c r="DOY844" s="328"/>
      <c r="DOZ844" s="328"/>
      <c r="DPA844" s="328"/>
      <c r="DPB844" s="328"/>
      <c r="DPC844" s="328"/>
      <c r="DPD844" s="328"/>
      <c r="DPE844" s="328"/>
      <c r="DPF844" s="328"/>
      <c r="DPG844" s="328"/>
      <c r="DPH844" s="328"/>
      <c r="DPI844" s="328"/>
      <c r="DPJ844" s="328"/>
      <c r="DPK844" s="328"/>
      <c r="DPL844" s="328"/>
      <c r="DPM844" s="328"/>
      <c r="DPN844" s="328"/>
      <c r="DPO844" s="328"/>
      <c r="DPP844" s="328"/>
      <c r="DPQ844" s="328"/>
      <c r="DPR844" s="328"/>
      <c r="DPS844" s="328"/>
      <c r="DPT844" s="328"/>
      <c r="DPU844" s="328"/>
      <c r="DPV844" s="328"/>
      <c r="DPW844" s="328"/>
      <c r="DPX844" s="328"/>
      <c r="DPY844" s="328"/>
      <c r="DPZ844" s="328"/>
      <c r="DQA844" s="328"/>
      <c r="DQB844" s="328"/>
      <c r="DQC844" s="328"/>
      <c r="DQD844" s="328"/>
      <c r="DQE844" s="328"/>
      <c r="DQF844" s="328"/>
      <c r="DQG844" s="328"/>
      <c r="DQH844" s="328"/>
      <c r="DQI844" s="328"/>
      <c r="DQJ844" s="328"/>
      <c r="DQK844" s="328"/>
      <c r="DQL844" s="328"/>
      <c r="DQM844" s="328"/>
      <c r="DQN844" s="328"/>
      <c r="DQO844" s="328"/>
      <c r="DQP844" s="328"/>
      <c r="DQQ844" s="328"/>
      <c r="DQR844" s="328"/>
      <c r="DQS844" s="328"/>
      <c r="DQT844" s="328"/>
      <c r="DQU844" s="328"/>
      <c r="DQV844" s="328"/>
      <c r="DQW844" s="328"/>
      <c r="DQX844" s="328"/>
      <c r="DQY844" s="328"/>
      <c r="DQZ844" s="328"/>
      <c r="DRA844" s="328"/>
      <c r="DRB844" s="328"/>
      <c r="DRC844" s="328"/>
      <c r="DRD844" s="328"/>
      <c r="DRE844" s="328"/>
      <c r="DRF844" s="328"/>
      <c r="DRG844" s="328"/>
      <c r="DRH844" s="328"/>
      <c r="DRI844" s="328"/>
      <c r="DRJ844" s="328"/>
      <c r="DRK844" s="328"/>
      <c r="DRL844" s="328"/>
      <c r="DRM844" s="328"/>
      <c r="DRN844" s="328"/>
      <c r="DRO844" s="328"/>
      <c r="DRP844" s="328"/>
      <c r="DRQ844" s="328"/>
      <c r="DRR844" s="328"/>
      <c r="DRS844" s="328"/>
      <c r="DRT844" s="328"/>
      <c r="DRU844" s="328"/>
      <c r="DRV844" s="328"/>
      <c r="DRW844" s="328"/>
      <c r="DRX844" s="328"/>
      <c r="DRY844" s="328"/>
      <c r="DRZ844" s="328"/>
      <c r="DSA844" s="328"/>
      <c r="DSB844" s="328"/>
      <c r="DSC844" s="328"/>
      <c r="DSD844" s="328"/>
      <c r="DSE844" s="328"/>
      <c r="DSF844" s="328"/>
      <c r="DSG844" s="328"/>
      <c r="DSH844" s="328"/>
      <c r="DSI844" s="328"/>
      <c r="DSJ844" s="328"/>
      <c r="DSK844" s="328"/>
      <c r="DSL844" s="328"/>
      <c r="DSM844" s="328"/>
      <c r="DSN844" s="328"/>
      <c r="DSO844" s="328"/>
      <c r="DSP844" s="328"/>
      <c r="DSQ844" s="328"/>
      <c r="DSR844" s="328"/>
      <c r="DSS844" s="328"/>
      <c r="DST844" s="328"/>
      <c r="DSU844" s="328"/>
      <c r="DSV844" s="328"/>
      <c r="DSW844" s="328"/>
      <c r="DSX844" s="328"/>
      <c r="DSY844" s="328"/>
      <c r="DSZ844" s="328"/>
      <c r="DTA844" s="328"/>
      <c r="DTB844" s="328"/>
      <c r="DTC844" s="328"/>
      <c r="DTD844" s="328"/>
      <c r="DTE844" s="328"/>
      <c r="DTF844" s="328"/>
      <c r="DTG844" s="328"/>
      <c r="DTH844" s="328"/>
      <c r="DTI844" s="328"/>
      <c r="DTJ844" s="328"/>
      <c r="DTK844" s="328"/>
      <c r="DTL844" s="328"/>
      <c r="DTM844" s="328"/>
      <c r="DTN844" s="328"/>
      <c r="DTO844" s="328"/>
      <c r="DTP844" s="328"/>
      <c r="DTQ844" s="328"/>
      <c r="DTR844" s="328"/>
      <c r="DTS844" s="328"/>
      <c r="DTT844" s="328"/>
      <c r="DTU844" s="328"/>
      <c r="DTV844" s="328"/>
      <c r="DTW844" s="328"/>
      <c r="DTX844" s="328"/>
      <c r="DTY844" s="328"/>
      <c r="DTZ844" s="328"/>
      <c r="DUA844" s="328"/>
      <c r="DUB844" s="328"/>
      <c r="DUC844" s="328"/>
      <c r="DUD844" s="328"/>
      <c r="DUE844" s="328"/>
      <c r="DUF844" s="328"/>
      <c r="DUG844" s="328"/>
      <c r="DUH844" s="328"/>
      <c r="DUI844" s="328"/>
      <c r="DUJ844" s="328"/>
      <c r="DUK844" s="328"/>
      <c r="DUL844" s="328"/>
      <c r="DUM844" s="328"/>
      <c r="DUN844" s="328"/>
      <c r="DUO844" s="328"/>
      <c r="DUP844" s="328"/>
      <c r="DUQ844" s="328"/>
      <c r="DUR844" s="328"/>
      <c r="DUS844" s="328"/>
      <c r="DUT844" s="328"/>
      <c r="DUU844" s="328"/>
      <c r="DUV844" s="328"/>
      <c r="DUW844" s="328"/>
      <c r="DUX844" s="328"/>
      <c r="DUY844" s="328"/>
      <c r="DUZ844" s="328"/>
      <c r="DVA844" s="328"/>
      <c r="DVB844" s="328"/>
      <c r="DVC844" s="328"/>
      <c r="DVD844" s="328"/>
      <c r="DVE844" s="328"/>
      <c r="DVF844" s="328"/>
      <c r="DVG844" s="328"/>
      <c r="DVH844" s="328"/>
      <c r="DVI844" s="328"/>
      <c r="DVJ844" s="328"/>
      <c r="DVK844" s="328"/>
      <c r="DVL844" s="328"/>
      <c r="DVM844" s="328"/>
      <c r="DVN844" s="328"/>
      <c r="DVO844" s="328"/>
      <c r="DVP844" s="328"/>
      <c r="DVQ844" s="328"/>
      <c r="DVR844" s="328"/>
      <c r="DVS844" s="328"/>
      <c r="DVT844" s="328"/>
      <c r="DVU844" s="328"/>
      <c r="DVV844" s="328"/>
      <c r="DVW844" s="328"/>
      <c r="DVX844" s="328"/>
      <c r="DVY844" s="328"/>
      <c r="DVZ844" s="328"/>
      <c r="DWA844" s="328"/>
      <c r="DWB844" s="328"/>
      <c r="DWC844" s="328"/>
      <c r="DWD844" s="328"/>
      <c r="DWE844" s="328"/>
      <c r="DWF844" s="328"/>
      <c r="DWG844" s="328"/>
      <c r="DWH844" s="328"/>
      <c r="DWI844" s="328"/>
      <c r="DWJ844" s="328"/>
      <c r="DWK844" s="328"/>
      <c r="DWL844" s="328"/>
      <c r="DWM844" s="328"/>
      <c r="DWN844" s="328"/>
      <c r="DWO844" s="328"/>
      <c r="DWP844" s="328"/>
      <c r="DWQ844" s="328"/>
      <c r="DWR844" s="328"/>
      <c r="DWS844" s="328"/>
      <c r="DWT844" s="328"/>
      <c r="DWU844" s="328"/>
      <c r="DWV844" s="328"/>
      <c r="DWW844" s="328"/>
      <c r="DWX844" s="328"/>
      <c r="DWY844" s="328"/>
      <c r="DWZ844" s="328"/>
      <c r="DXA844" s="328"/>
      <c r="DXB844" s="328"/>
      <c r="DXC844" s="328"/>
      <c r="DXD844" s="328"/>
      <c r="DXE844" s="328"/>
      <c r="DXF844" s="328"/>
      <c r="DXG844" s="328"/>
      <c r="DXH844" s="328"/>
      <c r="DXI844" s="328"/>
      <c r="DXJ844" s="328"/>
      <c r="DXK844" s="328"/>
      <c r="DXL844" s="328"/>
      <c r="DXM844" s="328"/>
      <c r="DXN844" s="328"/>
      <c r="DXO844" s="328"/>
      <c r="DXP844" s="328"/>
      <c r="DXQ844" s="328"/>
      <c r="DXR844" s="328"/>
      <c r="DXS844" s="328"/>
      <c r="DXT844" s="328"/>
      <c r="DXU844" s="328"/>
      <c r="DXV844" s="328"/>
      <c r="DXW844" s="328"/>
      <c r="DXX844" s="328"/>
      <c r="DXY844" s="328"/>
      <c r="DXZ844" s="328"/>
      <c r="DYA844" s="328"/>
      <c r="DYB844" s="328"/>
      <c r="DYC844" s="328"/>
      <c r="DYD844" s="328"/>
      <c r="DYE844" s="328"/>
      <c r="DYF844" s="328"/>
      <c r="DYG844" s="328"/>
      <c r="DYH844" s="328"/>
      <c r="DYI844" s="328"/>
      <c r="DYJ844" s="328"/>
      <c r="DYK844" s="328"/>
      <c r="DYL844" s="328"/>
      <c r="DYM844" s="328"/>
      <c r="DYN844" s="328"/>
      <c r="DYO844" s="328"/>
      <c r="DYP844" s="328"/>
      <c r="DYQ844" s="328"/>
      <c r="DYR844" s="328"/>
      <c r="DYS844" s="328"/>
      <c r="DYT844" s="328"/>
      <c r="DYU844" s="328"/>
      <c r="DYV844" s="328"/>
      <c r="DYW844" s="328"/>
      <c r="DYX844" s="328"/>
      <c r="DYY844" s="328"/>
      <c r="DYZ844" s="328"/>
      <c r="DZA844" s="328"/>
      <c r="DZB844" s="328"/>
      <c r="DZC844" s="328"/>
      <c r="DZD844" s="328"/>
      <c r="DZE844" s="328"/>
      <c r="DZF844" s="328"/>
      <c r="DZG844" s="328"/>
      <c r="DZH844" s="328"/>
      <c r="DZI844" s="328"/>
      <c r="DZJ844" s="328"/>
      <c r="DZK844" s="328"/>
      <c r="DZL844" s="328"/>
      <c r="DZM844" s="328"/>
      <c r="DZN844" s="328"/>
      <c r="DZO844" s="328"/>
      <c r="DZP844" s="328"/>
      <c r="DZQ844" s="328"/>
      <c r="DZR844" s="328"/>
      <c r="DZS844" s="328"/>
      <c r="DZT844" s="328"/>
      <c r="DZU844" s="328"/>
      <c r="DZV844" s="328"/>
      <c r="DZW844" s="328"/>
      <c r="DZX844" s="328"/>
      <c r="DZY844" s="328"/>
      <c r="DZZ844" s="328"/>
      <c r="EAA844" s="328"/>
      <c r="EAB844" s="328"/>
      <c r="EAC844" s="328"/>
      <c r="EAD844" s="328"/>
      <c r="EAE844" s="328"/>
      <c r="EAF844" s="328"/>
      <c r="EAG844" s="328"/>
      <c r="EAH844" s="328"/>
      <c r="EAI844" s="328"/>
      <c r="EAJ844" s="328"/>
      <c r="EAK844" s="328"/>
      <c r="EAL844" s="328"/>
      <c r="EAM844" s="328"/>
      <c r="EAN844" s="328"/>
      <c r="EAO844" s="328"/>
      <c r="EAP844" s="328"/>
      <c r="EAQ844" s="328"/>
      <c r="EAR844" s="328"/>
      <c r="EAS844" s="328"/>
      <c r="EAT844" s="328"/>
      <c r="EAU844" s="328"/>
      <c r="EAV844" s="328"/>
      <c r="EAW844" s="328"/>
      <c r="EAX844" s="328"/>
      <c r="EAY844" s="328"/>
      <c r="EAZ844" s="328"/>
      <c r="EBA844" s="328"/>
      <c r="EBB844" s="328"/>
      <c r="EBC844" s="328"/>
      <c r="EBD844" s="328"/>
      <c r="EBE844" s="328"/>
      <c r="EBF844" s="328"/>
      <c r="EBG844" s="328"/>
      <c r="EBH844" s="328"/>
      <c r="EBI844" s="328"/>
      <c r="EBJ844" s="328"/>
      <c r="EBK844" s="328"/>
      <c r="EBL844" s="328"/>
      <c r="EBM844" s="328"/>
      <c r="EBN844" s="328"/>
      <c r="EBO844" s="328"/>
      <c r="EBP844" s="328"/>
      <c r="EBQ844" s="328"/>
      <c r="EBR844" s="328"/>
      <c r="EBS844" s="328"/>
      <c r="EBT844" s="328"/>
      <c r="EBU844" s="328"/>
      <c r="EBV844" s="328"/>
      <c r="EBW844" s="328"/>
      <c r="EBX844" s="328"/>
      <c r="EBY844" s="328"/>
      <c r="EBZ844" s="328"/>
      <c r="ECA844" s="328"/>
      <c r="ECB844" s="328"/>
      <c r="ECC844" s="328"/>
      <c r="ECD844" s="328"/>
      <c r="ECE844" s="328"/>
      <c r="ECF844" s="328"/>
      <c r="ECG844" s="328"/>
      <c r="ECH844" s="328"/>
      <c r="ECI844" s="328"/>
      <c r="ECJ844" s="328"/>
      <c r="ECK844" s="328"/>
      <c r="ECL844" s="328"/>
      <c r="ECM844" s="328"/>
      <c r="ECN844" s="328"/>
      <c r="ECO844" s="328"/>
      <c r="ECP844" s="328"/>
      <c r="ECQ844" s="328"/>
      <c r="ECR844" s="328"/>
      <c r="ECS844" s="328"/>
      <c r="ECT844" s="328"/>
      <c r="ECU844" s="328"/>
      <c r="ECV844" s="328"/>
      <c r="ECW844" s="328"/>
      <c r="ECX844" s="328"/>
      <c r="ECY844" s="328"/>
      <c r="ECZ844" s="328"/>
      <c r="EDA844" s="328"/>
      <c r="EDB844" s="328"/>
      <c r="EDC844" s="328"/>
      <c r="EDD844" s="328"/>
      <c r="EDE844" s="328"/>
      <c r="EDF844" s="328"/>
      <c r="EDG844" s="328"/>
      <c r="EDH844" s="328"/>
      <c r="EDI844" s="328"/>
      <c r="EDJ844" s="328"/>
      <c r="EDK844" s="328"/>
      <c r="EDL844" s="328"/>
      <c r="EDM844" s="328"/>
      <c r="EDN844" s="328"/>
      <c r="EDO844" s="328"/>
      <c r="EDP844" s="328"/>
      <c r="EDQ844" s="328"/>
      <c r="EDR844" s="328"/>
      <c r="EDS844" s="328"/>
      <c r="EDT844" s="328"/>
      <c r="EDU844" s="328"/>
      <c r="EDV844" s="328"/>
      <c r="EDW844" s="328"/>
      <c r="EDX844" s="328"/>
      <c r="EDY844" s="328"/>
      <c r="EDZ844" s="328"/>
      <c r="EEA844" s="328"/>
      <c r="EEB844" s="328"/>
      <c r="EEC844" s="328"/>
      <c r="EED844" s="328"/>
      <c r="EEE844" s="328"/>
      <c r="EEF844" s="328"/>
      <c r="EEG844" s="328"/>
      <c r="EEH844" s="328"/>
      <c r="EEI844" s="328"/>
      <c r="EEJ844" s="328"/>
      <c r="EEK844" s="328"/>
      <c r="EEL844" s="328"/>
      <c r="EEM844" s="328"/>
      <c r="EEN844" s="328"/>
      <c r="EEO844" s="328"/>
      <c r="EEP844" s="328"/>
      <c r="EEQ844" s="328"/>
      <c r="EER844" s="328"/>
      <c r="EES844" s="328"/>
      <c r="EET844" s="328"/>
      <c r="EEU844" s="328"/>
      <c r="EEV844" s="328"/>
      <c r="EEW844" s="328"/>
      <c r="EEX844" s="328"/>
      <c r="EEY844" s="328"/>
      <c r="EEZ844" s="328"/>
      <c r="EFA844" s="328"/>
      <c r="EFB844" s="328"/>
      <c r="EFC844" s="328"/>
      <c r="EFD844" s="328"/>
      <c r="EFE844" s="328"/>
      <c r="EFF844" s="328"/>
      <c r="EFG844" s="328"/>
      <c r="EFH844" s="328"/>
      <c r="EFI844" s="328"/>
      <c r="EFJ844" s="328"/>
      <c r="EFK844" s="328"/>
      <c r="EFL844" s="328"/>
      <c r="EFM844" s="328"/>
      <c r="EFN844" s="328"/>
      <c r="EFO844" s="328"/>
      <c r="EFP844" s="328"/>
      <c r="EFQ844" s="328"/>
      <c r="EFR844" s="328"/>
      <c r="EFS844" s="328"/>
      <c r="EFT844" s="328"/>
      <c r="EFU844" s="328"/>
      <c r="EFV844" s="328"/>
      <c r="EFW844" s="328"/>
      <c r="EFX844" s="328"/>
      <c r="EFY844" s="328"/>
      <c r="EFZ844" s="328"/>
      <c r="EGA844" s="328"/>
      <c r="EGB844" s="328"/>
      <c r="EGC844" s="328"/>
      <c r="EGD844" s="328"/>
      <c r="EGE844" s="328"/>
      <c r="EGF844" s="328"/>
      <c r="EGG844" s="328"/>
      <c r="EGH844" s="328"/>
      <c r="EGI844" s="328"/>
      <c r="EGJ844" s="328"/>
      <c r="EGK844" s="328"/>
      <c r="EGL844" s="328"/>
      <c r="EGM844" s="328"/>
      <c r="EGN844" s="328"/>
      <c r="EGO844" s="328"/>
      <c r="EGP844" s="328"/>
      <c r="EGQ844" s="328"/>
      <c r="EGR844" s="328"/>
      <c r="EGS844" s="328"/>
      <c r="EGT844" s="328"/>
      <c r="EGU844" s="328"/>
      <c r="EGV844" s="328"/>
      <c r="EGW844" s="328"/>
      <c r="EGX844" s="328"/>
      <c r="EGY844" s="328"/>
      <c r="EGZ844" s="328"/>
      <c r="EHA844" s="328"/>
      <c r="EHB844" s="328"/>
      <c r="EHC844" s="328"/>
      <c r="EHD844" s="328"/>
      <c r="EHE844" s="328"/>
      <c r="EHF844" s="328"/>
      <c r="EHG844" s="328"/>
      <c r="EHH844" s="328"/>
      <c r="EHI844" s="328"/>
      <c r="EHJ844" s="328"/>
      <c r="EHK844" s="328"/>
      <c r="EHL844" s="328"/>
      <c r="EHM844" s="328"/>
      <c r="EHN844" s="328"/>
      <c r="EHO844" s="328"/>
      <c r="EHP844" s="328"/>
      <c r="EHQ844" s="328"/>
      <c r="EHR844" s="328"/>
      <c r="EHS844" s="328"/>
      <c r="EHT844" s="328"/>
      <c r="EHU844" s="328"/>
      <c r="EHV844" s="328"/>
      <c r="EHW844" s="328"/>
      <c r="EHX844" s="328"/>
      <c r="EHY844" s="328"/>
      <c r="EHZ844" s="328"/>
      <c r="EIA844" s="328"/>
      <c r="EIB844" s="328"/>
      <c r="EIC844" s="328"/>
      <c r="EID844" s="328"/>
      <c r="EIE844" s="328"/>
      <c r="EIF844" s="328"/>
      <c r="EIG844" s="328"/>
      <c r="EIH844" s="328"/>
      <c r="EII844" s="328"/>
      <c r="EIJ844" s="328"/>
      <c r="EIK844" s="328"/>
      <c r="EIL844" s="328"/>
      <c r="EIM844" s="328"/>
      <c r="EIN844" s="328"/>
      <c r="EIO844" s="328"/>
      <c r="EIP844" s="328"/>
      <c r="EIQ844" s="328"/>
      <c r="EIR844" s="328"/>
      <c r="EIS844" s="328"/>
      <c r="EIT844" s="328"/>
      <c r="EIU844" s="328"/>
      <c r="EIV844" s="328"/>
      <c r="EIW844" s="328"/>
      <c r="EIX844" s="328"/>
      <c r="EIY844" s="328"/>
      <c r="EIZ844" s="328"/>
      <c r="EJA844" s="328"/>
      <c r="EJB844" s="328"/>
      <c r="EJC844" s="328"/>
      <c r="EJD844" s="328"/>
      <c r="EJE844" s="328"/>
      <c r="EJF844" s="328"/>
      <c r="EJG844" s="328"/>
      <c r="EJH844" s="328"/>
      <c r="EJI844" s="328"/>
      <c r="EJJ844" s="328"/>
      <c r="EJK844" s="328"/>
      <c r="EJL844" s="328"/>
      <c r="EJM844" s="328"/>
      <c r="EJN844" s="328"/>
      <c r="EJO844" s="328"/>
      <c r="EJP844" s="328"/>
      <c r="EJQ844" s="328"/>
      <c r="EJR844" s="328"/>
      <c r="EJS844" s="328"/>
      <c r="EJT844" s="328"/>
      <c r="EJU844" s="328"/>
      <c r="EJV844" s="328"/>
      <c r="EJW844" s="328"/>
      <c r="EJX844" s="328"/>
      <c r="EJY844" s="328"/>
      <c r="EJZ844" s="328"/>
      <c r="EKA844" s="328"/>
      <c r="EKB844" s="328"/>
      <c r="EKC844" s="328"/>
      <c r="EKD844" s="328"/>
      <c r="EKE844" s="328"/>
      <c r="EKF844" s="328"/>
      <c r="EKG844" s="328"/>
      <c r="EKH844" s="328"/>
      <c r="EKI844" s="328"/>
      <c r="EKJ844" s="328"/>
      <c r="EKK844" s="328"/>
      <c r="EKL844" s="328"/>
      <c r="EKM844" s="328"/>
      <c r="EKN844" s="328"/>
      <c r="EKO844" s="328"/>
      <c r="EKP844" s="328"/>
      <c r="EKQ844" s="328"/>
      <c r="EKR844" s="328"/>
      <c r="EKS844" s="328"/>
      <c r="EKT844" s="328"/>
      <c r="EKU844" s="328"/>
      <c r="EKV844" s="328"/>
      <c r="EKW844" s="328"/>
      <c r="EKX844" s="328"/>
      <c r="EKY844" s="328"/>
      <c r="EKZ844" s="328"/>
      <c r="ELA844" s="328"/>
      <c r="ELB844" s="328"/>
      <c r="ELC844" s="328"/>
      <c r="ELD844" s="328"/>
      <c r="ELE844" s="328"/>
      <c r="ELF844" s="328"/>
      <c r="ELG844" s="328"/>
      <c r="ELH844" s="328"/>
      <c r="ELI844" s="328"/>
      <c r="ELJ844" s="328"/>
      <c r="ELK844" s="328"/>
      <c r="ELL844" s="328"/>
      <c r="ELM844" s="328"/>
      <c r="ELN844" s="328"/>
      <c r="ELO844" s="328"/>
      <c r="ELP844" s="328"/>
      <c r="ELQ844" s="328"/>
      <c r="ELR844" s="328"/>
      <c r="ELS844" s="328"/>
      <c r="ELT844" s="328"/>
      <c r="ELU844" s="328"/>
      <c r="ELV844" s="328"/>
      <c r="ELW844" s="328"/>
      <c r="ELX844" s="328"/>
      <c r="ELY844" s="328"/>
      <c r="ELZ844" s="328"/>
      <c r="EMA844" s="328"/>
      <c r="EMB844" s="328"/>
      <c r="EMC844" s="328"/>
      <c r="EMD844" s="328"/>
      <c r="EME844" s="328"/>
      <c r="EMF844" s="328"/>
      <c r="EMG844" s="328"/>
      <c r="EMH844" s="328"/>
      <c r="EMI844" s="328"/>
      <c r="EMJ844" s="328"/>
      <c r="EMK844" s="328"/>
      <c r="EML844" s="328"/>
      <c r="EMM844" s="328"/>
      <c r="EMN844" s="328"/>
      <c r="EMO844" s="328"/>
      <c r="EMP844" s="328"/>
      <c r="EMQ844" s="328"/>
      <c r="EMR844" s="328"/>
      <c r="EMS844" s="328"/>
      <c r="EMT844" s="328"/>
      <c r="EMU844" s="328"/>
      <c r="EMV844" s="328"/>
      <c r="EMW844" s="328"/>
      <c r="EMX844" s="328"/>
      <c r="EMY844" s="328"/>
      <c r="EMZ844" s="328"/>
      <c r="ENA844" s="328"/>
      <c r="ENB844" s="328"/>
      <c r="ENC844" s="328"/>
      <c r="END844" s="328"/>
      <c r="ENE844" s="328"/>
      <c r="ENF844" s="328"/>
      <c r="ENG844" s="328"/>
      <c r="ENH844" s="328"/>
      <c r="ENI844" s="328"/>
      <c r="ENJ844" s="328"/>
      <c r="ENK844" s="328"/>
      <c r="ENL844" s="328"/>
      <c r="ENM844" s="328"/>
      <c r="ENN844" s="328"/>
      <c r="ENO844" s="328"/>
      <c r="ENP844" s="328"/>
      <c r="ENQ844" s="328"/>
      <c r="ENR844" s="328"/>
      <c r="ENS844" s="328"/>
      <c r="ENT844" s="328"/>
      <c r="ENU844" s="328"/>
      <c r="ENV844" s="328"/>
      <c r="ENW844" s="328"/>
      <c r="ENX844" s="328"/>
      <c r="ENY844" s="328"/>
      <c r="ENZ844" s="328"/>
      <c r="EOA844" s="328"/>
      <c r="EOB844" s="328"/>
      <c r="EOC844" s="328"/>
      <c r="EOD844" s="328"/>
      <c r="EOE844" s="328"/>
      <c r="EOF844" s="328"/>
      <c r="EOG844" s="328"/>
      <c r="EOH844" s="328"/>
      <c r="EOI844" s="328"/>
      <c r="EOJ844" s="328"/>
      <c r="EOK844" s="328"/>
      <c r="EOL844" s="328"/>
      <c r="EOM844" s="328"/>
      <c r="EON844" s="328"/>
      <c r="EOO844" s="328"/>
      <c r="EOP844" s="328"/>
      <c r="EOQ844" s="328"/>
      <c r="EOR844" s="328"/>
      <c r="EOS844" s="328"/>
      <c r="EOT844" s="328"/>
      <c r="EOU844" s="328"/>
      <c r="EOV844" s="328"/>
      <c r="EOW844" s="328"/>
      <c r="EOX844" s="328"/>
      <c r="EOY844" s="328"/>
      <c r="EOZ844" s="328"/>
      <c r="EPA844" s="328"/>
      <c r="EPB844" s="328"/>
      <c r="EPC844" s="328"/>
      <c r="EPD844" s="328"/>
      <c r="EPE844" s="328"/>
      <c r="EPF844" s="328"/>
      <c r="EPG844" s="328"/>
      <c r="EPH844" s="328"/>
      <c r="EPI844" s="328"/>
      <c r="EPJ844" s="328"/>
      <c r="EPK844" s="328"/>
      <c r="EPL844" s="328"/>
      <c r="EPM844" s="328"/>
      <c r="EPN844" s="328"/>
      <c r="EPO844" s="328"/>
      <c r="EPP844" s="328"/>
      <c r="EPQ844" s="328"/>
      <c r="EPR844" s="328"/>
      <c r="EPS844" s="328"/>
      <c r="EPT844" s="328"/>
      <c r="EPU844" s="328"/>
      <c r="EPV844" s="328"/>
      <c r="EPW844" s="328"/>
      <c r="EPX844" s="328"/>
      <c r="EPY844" s="328"/>
      <c r="EPZ844" s="328"/>
      <c r="EQA844" s="328"/>
      <c r="EQB844" s="328"/>
      <c r="EQC844" s="328"/>
      <c r="EQD844" s="328"/>
      <c r="EQE844" s="328"/>
      <c r="EQF844" s="328"/>
      <c r="EQG844" s="328"/>
      <c r="EQH844" s="328"/>
      <c r="EQI844" s="328"/>
      <c r="EQJ844" s="328"/>
      <c r="EQK844" s="328"/>
      <c r="EQL844" s="328"/>
      <c r="EQM844" s="328"/>
      <c r="EQN844" s="328"/>
      <c r="EQO844" s="328"/>
      <c r="EQP844" s="328"/>
      <c r="EQQ844" s="328"/>
      <c r="EQR844" s="328"/>
      <c r="EQS844" s="328"/>
      <c r="EQT844" s="328"/>
      <c r="EQU844" s="328"/>
      <c r="EQV844" s="328"/>
      <c r="EQW844" s="328"/>
      <c r="EQX844" s="328"/>
      <c r="EQY844" s="328"/>
      <c r="EQZ844" s="328"/>
      <c r="ERA844" s="328"/>
      <c r="ERB844" s="328"/>
      <c r="ERC844" s="328"/>
      <c r="ERD844" s="328"/>
      <c r="ERE844" s="328"/>
      <c r="ERF844" s="328"/>
      <c r="ERG844" s="328"/>
      <c r="ERH844" s="328"/>
      <c r="ERI844" s="328"/>
      <c r="ERJ844" s="328"/>
      <c r="ERK844" s="328"/>
      <c r="ERL844" s="328"/>
      <c r="ERM844" s="328"/>
      <c r="ERN844" s="328"/>
      <c r="ERO844" s="328"/>
      <c r="ERP844" s="328"/>
      <c r="ERQ844" s="328"/>
      <c r="ERR844" s="328"/>
      <c r="ERS844" s="328"/>
      <c r="ERT844" s="328"/>
      <c r="ERU844" s="328"/>
      <c r="ERV844" s="328"/>
      <c r="ERW844" s="328"/>
      <c r="ERX844" s="328"/>
      <c r="ERY844" s="328"/>
      <c r="ERZ844" s="328"/>
      <c r="ESA844" s="328"/>
      <c r="ESB844" s="328"/>
      <c r="ESC844" s="328"/>
      <c r="ESD844" s="328"/>
      <c r="ESE844" s="328"/>
      <c r="ESF844" s="328"/>
      <c r="ESG844" s="328"/>
      <c r="ESH844" s="328"/>
      <c r="ESI844" s="328"/>
      <c r="ESJ844" s="328"/>
      <c r="ESK844" s="328"/>
      <c r="ESL844" s="328"/>
      <c r="ESM844" s="328"/>
      <c r="ESN844" s="328"/>
      <c r="ESO844" s="328"/>
      <c r="ESP844" s="328"/>
      <c r="ESQ844" s="328"/>
      <c r="ESR844" s="328"/>
      <c r="ESS844" s="328"/>
      <c r="EST844" s="328"/>
      <c r="ESU844" s="328"/>
      <c r="ESV844" s="328"/>
      <c r="ESW844" s="328"/>
      <c r="ESX844" s="328"/>
      <c r="ESY844" s="328"/>
      <c r="ESZ844" s="328"/>
      <c r="ETA844" s="328"/>
      <c r="ETB844" s="328"/>
      <c r="ETC844" s="328"/>
      <c r="ETD844" s="328"/>
      <c r="ETE844" s="328"/>
      <c r="ETF844" s="328"/>
      <c r="ETG844" s="328"/>
      <c r="ETH844" s="328"/>
      <c r="ETI844" s="328"/>
      <c r="ETJ844" s="328"/>
      <c r="ETK844" s="328"/>
      <c r="ETL844" s="328"/>
      <c r="ETM844" s="328"/>
      <c r="ETN844" s="328"/>
      <c r="ETO844" s="328"/>
      <c r="ETP844" s="328"/>
      <c r="ETQ844" s="328"/>
      <c r="ETR844" s="328"/>
      <c r="ETS844" s="328"/>
      <c r="ETT844" s="328"/>
      <c r="ETU844" s="328"/>
      <c r="ETV844" s="328"/>
      <c r="ETW844" s="328"/>
      <c r="ETX844" s="328"/>
      <c r="ETY844" s="328"/>
      <c r="ETZ844" s="328"/>
      <c r="EUA844" s="328"/>
      <c r="EUB844" s="328"/>
      <c r="EUC844" s="328"/>
      <c r="EUD844" s="328"/>
      <c r="EUE844" s="328"/>
      <c r="EUF844" s="328"/>
      <c r="EUG844" s="328"/>
      <c r="EUH844" s="328"/>
      <c r="EUI844" s="328"/>
      <c r="EUJ844" s="328"/>
      <c r="EUK844" s="328"/>
      <c r="EUL844" s="328"/>
      <c r="EUM844" s="328"/>
      <c r="EUN844" s="328"/>
      <c r="EUO844" s="328"/>
      <c r="EUP844" s="328"/>
      <c r="EUQ844" s="328"/>
      <c r="EUR844" s="328"/>
      <c r="EUS844" s="328"/>
      <c r="EUT844" s="328"/>
      <c r="EUU844" s="328"/>
      <c r="EUV844" s="328"/>
      <c r="EUW844" s="328"/>
      <c r="EUX844" s="328"/>
      <c r="EUY844" s="328"/>
      <c r="EUZ844" s="328"/>
      <c r="EVA844" s="328"/>
      <c r="EVB844" s="328"/>
      <c r="EVC844" s="328"/>
      <c r="EVD844" s="328"/>
      <c r="EVE844" s="328"/>
      <c r="EVF844" s="328"/>
      <c r="EVG844" s="328"/>
      <c r="EVH844" s="328"/>
      <c r="EVI844" s="328"/>
      <c r="EVJ844" s="328"/>
      <c r="EVK844" s="328"/>
      <c r="EVL844" s="328"/>
      <c r="EVM844" s="328"/>
      <c r="EVN844" s="328"/>
      <c r="EVO844" s="328"/>
      <c r="EVP844" s="328"/>
      <c r="EVQ844" s="328"/>
      <c r="EVR844" s="328"/>
      <c r="EVS844" s="328"/>
      <c r="EVT844" s="328"/>
      <c r="EVU844" s="328"/>
      <c r="EVV844" s="328"/>
      <c r="EVW844" s="328"/>
      <c r="EVX844" s="328"/>
      <c r="EVY844" s="328"/>
      <c r="EVZ844" s="328"/>
      <c r="EWA844" s="328"/>
      <c r="EWB844" s="328"/>
      <c r="EWC844" s="328"/>
      <c r="EWD844" s="328"/>
      <c r="EWE844" s="328"/>
      <c r="EWF844" s="328"/>
      <c r="EWG844" s="328"/>
      <c r="EWH844" s="328"/>
      <c r="EWI844" s="328"/>
      <c r="EWJ844" s="328"/>
      <c r="EWK844" s="328"/>
      <c r="EWL844" s="328"/>
      <c r="EWM844" s="328"/>
      <c r="EWN844" s="328"/>
      <c r="EWO844" s="328"/>
      <c r="EWP844" s="328"/>
      <c r="EWQ844" s="328"/>
      <c r="EWR844" s="328"/>
      <c r="EWS844" s="328"/>
      <c r="EWT844" s="328"/>
      <c r="EWU844" s="328"/>
      <c r="EWV844" s="328"/>
      <c r="EWW844" s="328"/>
      <c r="EWX844" s="328"/>
      <c r="EWY844" s="328"/>
      <c r="EWZ844" s="328"/>
      <c r="EXA844" s="328"/>
      <c r="EXB844" s="328"/>
      <c r="EXC844" s="328"/>
      <c r="EXD844" s="328"/>
      <c r="EXE844" s="328"/>
      <c r="EXF844" s="328"/>
      <c r="EXG844" s="328"/>
      <c r="EXH844" s="328"/>
      <c r="EXI844" s="328"/>
      <c r="EXJ844" s="328"/>
      <c r="EXK844" s="328"/>
      <c r="EXL844" s="328"/>
      <c r="EXM844" s="328"/>
      <c r="EXN844" s="328"/>
      <c r="EXO844" s="328"/>
      <c r="EXP844" s="328"/>
      <c r="EXQ844" s="328"/>
      <c r="EXR844" s="328"/>
      <c r="EXS844" s="328"/>
      <c r="EXT844" s="328"/>
      <c r="EXU844" s="328"/>
      <c r="EXV844" s="328"/>
      <c r="EXW844" s="328"/>
      <c r="EXX844" s="328"/>
      <c r="EXY844" s="328"/>
      <c r="EXZ844" s="328"/>
      <c r="EYA844" s="328"/>
      <c r="EYB844" s="328"/>
      <c r="EYC844" s="328"/>
      <c r="EYD844" s="328"/>
      <c r="EYE844" s="328"/>
      <c r="EYF844" s="328"/>
      <c r="EYG844" s="328"/>
      <c r="EYH844" s="328"/>
      <c r="EYI844" s="328"/>
      <c r="EYJ844" s="328"/>
      <c r="EYK844" s="328"/>
      <c r="EYL844" s="328"/>
      <c r="EYM844" s="328"/>
      <c r="EYN844" s="328"/>
      <c r="EYO844" s="328"/>
      <c r="EYP844" s="328"/>
      <c r="EYQ844" s="328"/>
      <c r="EYR844" s="328"/>
      <c r="EYS844" s="328"/>
      <c r="EYT844" s="328"/>
      <c r="EYU844" s="328"/>
      <c r="EYV844" s="328"/>
      <c r="EYW844" s="328"/>
      <c r="EYX844" s="328"/>
      <c r="EYY844" s="328"/>
      <c r="EYZ844" s="328"/>
      <c r="EZA844" s="328"/>
      <c r="EZB844" s="328"/>
      <c r="EZC844" s="328"/>
      <c r="EZD844" s="328"/>
      <c r="EZE844" s="328"/>
      <c r="EZF844" s="328"/>
      <c r="EZG844" s="328"/>
      <c r="EZH844" s="328"/>
      <c r="EZI844" s="328"/>
      <c r="EZJ844" s="328"/>
      <c r="EZK844" s="328"/>
      <c r="EZL844" s="328"/>
      <c r="EZM844" s="328"/>
      <c r="EZN844" s="328"/>
      <c r="EZO844" s="328"/>
      <c r="EZP844" s="328"/>
      <c r="EZQ844" s="328"/>
      <c r="EZR844" s="328"/>
      <c r="EZS844" s="328"/>
      <c r="EZT844" s="328"/>
      <c r="EZU844" s="328"/>
      <c r="EZV844" s="328"/>
      <c r="EZW844" s="328"/>
      <c r="EZX844" s="328"/>
      <c r="EZY844" s="328"/>
      <c r="EZZ844" s="328"/>
      <c r="FAA844" s="328"/>
      <c r="FAB844" s="328"/>
      <c r="FAC844" s="328"/>
      <c r="FAD844" s="328"/>
      <c r="FAE844" s="328"/>
      <c r="FAF844" s="328"/>
      <c r="FAG844" s="328"/>
      <c r="FAH844" s="328"/>
      <c r="FAI844" s="328"/>
      <c r="FAJ844" s="328"/>
      <c r="FAK844" s="328"/>
      <c r="FAL844" s="328"/>
      <c r="FAM844" s="328"/>
      <c r="FAN844" s="328"/>
      <c r="FAO844" s="328"/>
      <c r="FAP844" s="328"/>
      <c r="FAQ844" s="328"/>
      <c r="FAR844" s="328"/>
      <c r="FAS844" s="328"/>
      <c r="FAT844" s="328"/>
      <c r="FAU844" s="328"/>
      <c r="FAV844" s="328"/>
      <c r="FAW844" s="328"/>
      <c r="FAX844" s="328"/>
      <c r="FAY844" s="328"/>
      <c r="FAZ844" s="328"/>
      <c r="FBA844" s="328"/>
      <c r="FBB844" s="328"/>
      <c r="FBC844" s="328"/>
      <c r="FBD844" s="328"/>
      <c r="FBE844" s="328"/>
      <c r="FBF844" s="328"/>
      <c r="FBG844" s="328"/>
      <c r="FBH844" s="328"/>
      <c r="FBI844" s="328"/>
      <c r="FBJ844" s="328"/>
      <c r="FBK844" s="328"/>
      <c r="FBL844" s="328"/>
      <c r="FBM844" s="328"/>
      <c r="FBN844" s="328"/>
      <c r="FBO844" s="328"/>
      <c r="FBP844" s="328"/>
      <c r="FBQ844" s="328"/>
      <c r="FBR844" s="328"/>
      <c r="FBS844" s="328"/>
      <c r="FBT844" s="328"/>
      <c r="FBU844" s="328"/>
      <c r="FBV844" s="328"/>
      <c r="FBW844" s="328"/>
      <c r="FBX844" s="328"/>
      <c r="FBY844" s="328"/>
      <c r="FBZ844" s="328"/>
      <c r="FCA844" s="328"/>
      <c r="FCB844" s="328"/>
      <c r="FCC844" s="328"/>
      <c r="FCD844" s="328"/>
      <c r="FCE844" s="328"/>
      <c r="FCF844" s="328"/>
      <c r="FCG844" s="328"/>
      <c r="FCH844" s="328"/>
      <c r="FCI844" s="328"/>
      <c r="FCJ844" s="328"/>
      <c r="FCK844" s="328"/>
      <c r="FCL844" s="328"/>
      <c r="FCM844" s="328"/>
      <c r="FCN844" s="328"/>
      <c r="FCO844" s="328"/>
      <c r="FCP844" s="328"/>
      <c r="FCQ844" s="328"/>
      <c r="FCR844" s="328"/>
      <c r="FCS844" s="328"/>
      <c r="FCT844" s="328"/>
      <c r="FCU844" s="328"/>
      <c r="FCV844" s="328"/>
      <c r="FCW844" s="328"/>
      <c r="FCX844" s="328"/>
      <c r="FCY844" s="328"/>
      <c r="FCZ844" s="328"/>
      <c r="FDA844" s="328"/>
      <c r="FDB844" s="328"/>
      <c r="FDC844" s="328"/>
      <c r="FDD844" s="328"/>
      <c r="FDE844" s="328"/>
      <c r="FDF844" s="328"/>
      <c r="FDG844" s="328"/>
      <c r="FDH844" s="328"/>
      <c r="FDI844" s="328"/>
      <c r="FDJ844" s="328"/>
      <c r="FDK844" s="328"/>
      <c r="FDL844" s="328"/>
      <c r="FDM844" s="328"/>
      <c r="FDN844" s="328"/>
      <c r="FDO844" s="328"/>
      <c r="FDP844" s="328"/>
      <c r="FDQ844" s="328"/>
      <c r="FDR844" s="328"/>
      <c r="FDS844" s="328"/>
      <c r="FDT844" s="328"/>
      <c r="FDU844" s="328"/>
      <c r="FDV844" s="328"/>
      <c r="FDW844" s="328"/>
      <c r="FDX844" s="328"/>
      <c r="FDY844" s="328"/>
      <c r="FDZ844" s="328"/>
      <c r="FEA844" s="328"/>
      <c r="FEB844" s="328"/>
      <c r="FEC844" s="328"/>
      <c r="FED844" s="328"/>
      <c r="FEE844" s="328"/>
      <c r="FEF844" s="328"/>
      <c r="FEG844" s="328"/>
      <c r="FEH844" s="328"/>
      <c r="FEI844" s="328"/>
      <c r="FEJ844" s="328"/>
      <c r="FEK844" s="328"/>
      <c r="FEL844" s="328"/>
      <c r="FEM844" s="328"/>
      <c r="FEN844" s="328"/>
      <c r="FEO844" s="328"/>
      <c r="FEP844" s="328"/>
      <c r="FEQ844" s="328"/>
      <c r="FER844" s="328"/>
      <c r="FES844" s="328"/>
      <c r="FET844" s="328"/>
      <c r="FEU844" s="328"/>
      <c r="FEV844" s="328"/>
      <c r="FEW844" s="328"/>
      <c r="FEX844" s="328"/>
      <c r="FEY844" s="328"/>
      <c r="FEZ844" s="328"/>
      <c r="FFA844" s="328"/>
      <c r="FFB844" s="328"/>
      <c r="FFC844" s="328"/>
      <c r="FFD844" s="328"/>
      <c r="FFE844" s="328"/>
      <c r="FFF844" s="328"/>
      <c r="FFG844" s="328"/>
      <c r="FFH844" s="328"/>
      <c r="FFI844" s="328"/>
      <c r="FFJ844" s="328"/>
      <c r="FFK844" s="328"/>
      <c r="FFL844" s="328"/>
      <c r="FFM844" s="328"/>
      <c r="FFN844" s="328"/>
      <c r="FFO844" s="328"/>
      <c r="FFP844" s="328"/>
      <c r="FFQ844" s="328"/>
      <c r="FFR844" s="328"/>
      <c r="FFS844" s="328"/>
      <c r="FFT844" s="328"/>
      <c r="FFU844" s="328"/>
      <c r="FFV844" s="328"/>
      <c r="FFW844" s="328"/>
      <c r="FFX844" s="328"/>
      <c r="FFY844" s="328"/>
      <c r="FFZ844" s="328"/>
      <c r="FGA844" s="328"/>
      <c r="FGB844" s="328"/>
      <c r="FGC844" s="328"/>
      <c r="FGD844" s="328"/>
      <c r="FGE844" s="328"/>
      <c r="FGF844" s="328"/>
      <c r="FGG844" s="328"/>
      <c r="FGH844" s="328"/>
      <c r="FGI844" s="328"/>
      <c r="FGJ844" s="328"/>
      <c r="FGK844" s="328"/>
      <c r="FGL844" s="328"/>
      <c r="FGM844" s="328"/>
      <c r="FGN844" s="328"/>
      <c r="FGO844" s="328"/>
      <c r="FGP844" s="328"/>
      <c r="FGQ844" s="328"/>
      <c r="FGR844" s="328"/>
      <c r="FGS844" s="328"/>
      <c r="FGT844" s="328"/>
      <c r="FGU844" s="328"/>
      <c r="FGV844" s="328"/>
      <c r="FGW844" s="328"/>
      <c r="FGX844" s="328"/>
      <c r="FGY844" s="328"/>
      <c r="FGZ844" s="328"/>
      <c r="FHA844" s="328"/>
      <c r="FHB844" s="328"/>
      <c r="FHC844" s="328"/>
      <c r="FHD844" s="328"/>
      <c r="FHE844" s="328"/>
      <c r="FHF844" s="328"/>
      <c r="FHG844" s="328"/>
      <c r="FHH844" s="328"/>
      <c r="FHI844" s="328"/>
      <c r="FHJ844" s="328"/>
      <c r="FHK844" s="328"/>
      <c r="FHL844" s="328"/>
      <c r="FHM844" s="328"/>
      <c r="FHN844" s="328"/>
      <c r="FHO844" s="328"/>
      <c r="FHP844" s="328"/>
      <c r="FHQ844" s="328"/>
      <c r="FHR844" s="328"/>
      <c r="FHS844" s="328"/>
      <c r="FHT844" s="328"/>
      <c r="FHU844" s="328"/>
      <c r="FHV844" s="328"/>
      <c r="FHW844" s="328"/>
      <c r="FHX844" s="328"/>
      <c r="FHY844" s="328"/>
      <c r="FHZ844" s="328"/>
      <c r="FIA844" s="328"/>
      <c r="FIB844" s="328"/>
      <c r="FIC844" s="328"/>
      <c r="FID844" s="328"/>
      <c r="FIE844" s="328"/>
      <c r="FIF844" s="328"/>
      <c r="FIG844" s="328"/>
      <c r="FIH844" s="328"/>
      <c r="FII844" s="328"/>
      <c r="FIJ844" s="328"/>
      <c r="FIK844" s="328"/>
      <c r="FIL844" s="328"/>
      <c r="FIM844" s="328"/>
      <c r="FIN844" s="328"/>
      <c r="FIO844" s="328"/>
      <c r="FIP844" s="328"/>
      <c r="FIQ844" s="328"/>
      <c r="FIR844" s="328"/>
      <c r="FIS844" s="328"/>
      <c r="FIT844" s="328"/>
      <c r="FIU844" s="328"/>
      <c r="FIV844" s="328"/>
      <c r="FIW844" s="328"/>
      <c r="FIX844" s="328"/>
      <c r="FIY844" s="328"/>
      <c r="FIZ844" s="328"/>
      <c r="FJA844" s="328"/>
      <c r="FJB844" s="328"/>
      <c r="FJC844" s="328"/>
      <c r="FJD844" s="328"/>
      <c r="FJE844" s="328"/>
      <c r="FJF844" s="328"/>
      <c r="FJG844" s="328"/>
      <c r="FJH844" s="328"/>
      <c r="FJI844" s="328"/>
      <c r="FJJ844" s="328"/>
      <c r="FJK844" s="328"/>
      <c r="FJL844" s="328"/>
      <c r="FJM844" s="328"/>
      <c r="FJN844" s="328"/>
      <c r="FJO844" s="328"/>
      <c r="FJP844" s="328"/>
      <c r="FJQ844" s="328"/>
      <c r="FJR844" s="328"/>
      <c r="FJS844" s="328"/>
      <c r="FJT844" s="328"/>
      <c r="FJU844" s="328"/>
      <c r="FJV844" s="328"/>
      <c r="FJW844" s="328"/>
      <c r="FJX844" s="328"/>
      <c r="FJY844" s="328"/>
      <c r="FJZ844" s="328"/>
      <c r="FKA844" s="328"/>
      <c r="FKB844" s="328"/>
      <c r="FKC844" s="328"/>
      <c r="FKD844" s="328"/>
      <c r="FKE844" s="328"/>
      <c r="FKF844" s="328"/>
      <c r="FKG844" s="328"/>
      <c r="FKH844" s="328"/>
      <c r="FKI844" s="328"/>
      <c r="FKJ844" s="328"/>
      <c r="FKK844" s="328"/>
      <c r="FKL844" s="328"/>
      <c r="FKM844" s="328"/>
      <c r="FKN844" s="328"/>
      <c r="FKO844" s="328"/>
      <c r="FKP844" s="328"/>
      <c r="FKQ844" s="328"/>
      <c r="FKR844" s="328"/>
      <c r="FKS844" s="328"/>
      <c r="FKT844" s="328"/>
      <c r="FKU844" s="328"/>
      <c r="FKV844" s="328"/>
      <c r="FKW844" s="328"/>
      <c r="FKX844" s="328"/>
      <c r="FKY844" s="328"/>
      <c r="FKZ844" s="328"/>
      <c r="FLA844" s="328"/>
      <c r="FLB844" s="328"/>
      <c r="FLC844" s="328"/>
      <c r="FLD844" s="328"/>
      <c r="FLE844" s="328"/>
      <c r="FLF844" s="328"/>
      <c r="FLG844" s="328"/>
      <c r="FLH844" s="328"/>
      <c r="FLI844" s="328"/>
      <c r="FLJ844" s="328"/>
      <c r="FLK844" s="328"/>
      <c r="FLL844" s="328"/>
      <c r="FLM844" s="328"/>
      <c r="FLN844" s="328"/>
      <c r="FLO844" s="328"/>
      <c r="FLP844" s="328"/>
      <c r="FLQ844" s="328"/>
      <c r="FLR844" s="328"/>
      <c r="FLS844" s="328"/>
      <c r="FLT844" s="328"/>
      <c r="FLU844" s="328"/>
      <c r="FLV844" s="328"/>
      <c r="FLW844" s="328"/>
      <c r="FLX844" s="328"/>
      <c r="FLY844" s="328"/>
      <c r="FLZ844" s="328"/>
      <c r="FMA844" s="328"/>
      <c r="FMB844" s="328"/>
      <c r="FMC844" s="328"/>
      <c r="FMD844" s="328"/>
      <c r="FME844" s="328"/>
      <c r="FMF844" s="328"/>
      <c r="FMG844" s="328"/>
      <c r="FMH844" s="328"/>
      <c r="FMI844" s="328"/>
      <c r="FMJ844" s="328"/>
      <c r="FMK844" s="328"/>
      <c r="FML844" s="328"/>
      <c r="FMM844" s="328"/>
      <c r="FMN844" s="328"/>
      <c r="FMO844" s="328"/>
      <c r="FMP844" s="328"/>
      <c r="FMQ844" s="328"/>
      <c r="FMR844" s="328"/>
      <c r="FMS844" s="328"/>
      <c r="FMT844" s="328"/>
      <c r="FMU844" s="328"/>
      <c r="FMV844" s="328"/>
      <c r="FMW844" s="328"/>
      <c r="FMX844" s="328"/>
      <c r="FMY844" s="328"/>
      <c r="FMZ844" s="328"/>
      <c r="FNA844" s="328"/>
      <c r="FNB844" s="328"/>
      <c r="FNC844" s="328"/>
      <c r="FND844" s="328"/>
      <c r="FNE844" s="328"/>
      <c r="FNF844" s="328"/>
      <c r="FNG844" s="328"/>
      <c r="FNH844" s="328"/>
      <c r="FNI844" s="328"/>
      <c r="FNJ844" s="328"/>
      <c r="FNK844" s="328"/>
      <c r="FNL844" s="328"/>
      <c r="FNM844" s="328"/>
      <c r="FNN844" s="328"/>
      <c r="FNO844" s="328"/>
      <c r="FNP844" s="328"/>
      <c r="FNQ844" s="328"/>
      <c r="FNR844" s="328"/>
      <c r="FNS844" s="328"/>
      <c r="FNT844" s="328"/>
      <c r="FNU844" s="328"/>
      <c r="FNV844" s="328"/>
      <c r="FNW844" s="328"/>
      <c r="FNX844" s="328"/>
      <c r="FNY844" s="328"/>
      <c r="FNZ844" s="328"/>
      <c r="FOA844" s="328"/>
      <c r="FOB844" s="328"/>
      <c r="FOC844" s="328"/>
      <c r="FOD844" s="328"/>
      <c r="FOE844" s="328"/>
      <c r="FOF844" s="328"/>
      <c r="FOG844" s="328"/>
      <c r="FOH844" s="328"/>
      <c r="FOI844" s="328"/>
      <c r="FOJ844" s="328"/>
      <c r="FOK844" s="328"/>
      <c r="FOL844" s="328"/>
      <c r="FOM844" s="328"/>
      <c r="FON844" s="328"/>
      <c r="FOO844" s="328"/>
      <c r="FOP844" s="328"/>
      <c r="FOQ844" s="328"/>
      <c r="FOR844" s="328"/>
      <c r="FOS844" s="328"/>
      <c r="FOT844" s="328"/>
      <c r="FOU844" s="328"/>
      <c r="FOV844" s="328"/>
      <c r="FOW844" s="328"/>
      <c r="FOX844" s="328"/>
      <c r="FOY844" s="328"/>
      <c r="FOZ844" s="328"/>
      <c r="FPA844" s="328"/>
      <c r="FPB844" s="328"/>
      <c r="FPC844" s="328"/>
      <c r="FPD844" s="328"/>
      <c r="FPE844" s="328"/>
      <c r="FPF844" s="328"/>
      <c r="FPG844" s="328"/>
      <c r="FPH844" s="328"/>
      <c r="FPI844" s="328"/>
      <c r="FPJ844" s="328"/>
      <c r="FPK844" s="328"/>
      <c r="FPL844" s="328"/>
      <c r="FPM844" s="328"/>
      <c r="FPN844" s="328"/>
      <c r="FPO844" s="328"/>
      <c r="FPP844" s="328"/>
      <c r="FPQ844" s="328"/>
      <c r="FPR844" s="328"/>
      <c r="FPS844" s="328"/>
      <c r="FPT844" s="328"/>
      <c r="FPU844" s="328"/>
      <c r="FPV844" s="328"/>
      <c r="FPW844" s="328"/>
      <c r="FPX844" s="328"/>
      <c r="FPY844" s="328"/>
      <c r="FPZ844" s="328"/>
      <c r="FQA844" s="328"/>
      <c r="FQB844" s="328"/>
      <c r="FQC844" s="328"/>
      <c r="FQD844" s="328"/>
      <c r="FQE844" s="328"/>
      <c r="FQF844" s="328"/>
      <c r="FQG844" s="328"/>
      <c r="FQH844" s="328"/>
      <c r="FQI844" s="328"/>
      <c r="FQJ844" s="328"/>
      <c r="FQK844" s="328"/>
      <c r="FQL844" s="328"/>
      <c r="FQM844" s="328"/>
      <c r="FQN844" s="328"/>
      <c r="FQO844" s="328"/>
      <c r="FQP844" s="328"/>
      <c r="FQQ844" s="328"/>
      <c r="FQR844" s="328"/>
      <c r="FQS844" s="328"/>
      <c r="FQT844" s="328"/>
      <c r="FQU844" s="328"/>
      <c r="FQV844" s="328"/>
      <c r="FQW844" s="328"/>
      <c r="FQX844" s="328"/>
      <c r="FQY844" s="328"/>
      <c r="FQZ844" s="328"/>
      <c r="FRA844" s="328"/>
      <c r="FRB844" s="328"/>
      <c r="FRC844" s="328"/>
      <c r="FRD844" s="328"/>
      <c r="FRE844" s="328"/>
      <c r="FRF844" s="328"/>
      <c r="FRG844" s="328"/>
      <c r="FRH844" s="328"/>
      <c r="FRI844" s="328"/>
      <c r="FRJ844" s="328"/>
      <c r="FRK844" s="328"/>
      <c r="FRL844" s="328"/>
      <c r="FRM844" s="328"/>
      <c r="FRN844" s="328"/>
      <c r="FRO844" s="328"/>
      <c r="FRP844" s="328"/>
      <c r="FRQ844" s="328"/>
      <c r="FRR844" s="328"/>
      <c r="FRS844" s="328"/>
      <c r="FRT844" s="328"/>
      <c r="FRU844" s="328"/>
      <c r="FRV844" s="328"/>
      <c r="FRW844" s="328"/>
      <c r="FRX844" s="328"/>
      <c r="FRY844" s="328"/>
      <c r="FRZ844" s="328"/>
      <c r="FSA844" s="328"/>
      <c r="FSB844" s="328"/>
      <c r="FSC844" s="328"/>
      <c r="FSD844" s="328"/>
      <c r="FSE844" s="328"/>
      <c r="FSF844" s="328"/>
      <c r="FSG844" s="328"/>
      <c r="FSH844" s="328"/>
      <c r="FSI844" s="328"/>
      <c r="FSJ844" s="328"/>
      <c r="FSK844" s="328"/>
      <c r="FSL844" s="328"/>
      <c r="FSM844" s="328"/>
      <c r="FSN844" s="328"/>
      <c r="FSO844" s="328"/>
      <c r="FSP844" s="328"/>
      <c r="FSQ844" s="328"/>
      <c r="FSR844" s="328"/>
      <c r="FSS844" s="328"/>
      <c r="FST844" s="328"/>
      <c r="FSU844" s="328"/>
      <c r="FSV844" s="328"/>
      <c r="FSW844" s="328"/>
      <c r="FSX844" s="328"/>
      <c r="FSY844" s="328"/>
      <c r="FSZ844" s="328"/>
      <c r="FTA844" s="328"/>
      <c r="FTB844" s="328"/>
      <c r="FTC844" s="328"/>
      <c r="FTD844" s="328"/>
      <c r="FTE844" s="328"/>
      <c r="FTF844" s="328"/>
      <c r="FTG844" s="328"/>
      <c r="FTH844" s="328"/>
      <c r="FTI844" s="328"/>
      <c r="FTJ844" s="328"/>
      <c r="FTK844" s="328"/>
      <c r="FTL844" s="328"/>
      <c r="FTM844" s="328"/>
      <c r="FTN844" s="328"/>
      <c r="FTO844" s="328"/>
      <c r="FTP844" s="328"/>
      <c r="FTQ844" s="328"/>
      <c r="FTR844" s="328"/>
      <c r="FTS844" s="328"/>
      <c r="FTT844" s="328"/>
      <c r="FTU844" s="328"/>
      <c r="FTV844" s="328"/>
      <c r="FTW844" s="328"/>
      <c r="FTX844" s="328"/>
      <c r="FTY844" s="328"/>
      <c r="FTZ844" s="328"/>
      <c r="FUA844" s="328"/>
      <c r="FUB844" s="328"/>
      <c r="FUC844" s="328"/>
      <c r="FUD844" s="328"/>
      <c r="FUE844" s="328"/>
      <c r="FUF844" s="328"/>
      <c r="FUG844" s="328"/>
      <c r="FUH844" s="328"/>
      <c r="FUI844" s="328"/>
      <c r="FUJ844" s="328"/>
      <c r="FUK844" s="328"/>
      <c r="FUL844" s="328"/>
      <c r="FUM844" s="328"/>
      <c r="FUN844" s="328"/>
      <c r="FUO844" s="328"/>
      <c r="FUP844" s="328"/>
      <c r="FUQ844" s="328"/>
      <c r="FUR844" s="328"/>
      <c r="FUS844" s="328"/>
      <c r="FUT844" s="328"/>
      <c r="FUU844" s="328"/>
      <c r="FUV844" s="328"/>
      <c r="FUW844" s="328"/>
      <c r="FUX844" s="328"/>
      <c r="FUY844" s="328"/>
      <c r="FUZ844" s="328"/>
      <c r="FVA844" s="328"/>
      <c r="FVB844" s="328"/>
      <c r="FVC844" s="328"/>
      <c r="FVD844" s="328"/>
      <c r="FVE844" s="328"/>
      <c r="FVF844" s="328"/>
      <c r="FVG844" s="328"/>
      <c r="FVH844" s="328"/>
      <c r="FVI844" s="328"/>
      <c r="FVJ844" s="328"/>
      <c r="FVK844" s="328"/>
      <c r="FVL844" s="328"/>
      <c r="FVM844" s="328"/>
      <c r="FVN844" s="328"/>
      <c r="FVO844" s="328"/>
      <c r="FVP844" s="328"/>
      <c r="FVQ844" s="328"/>
      <c r="FVR844" s="328"/>
      <c r="FVS844" s="328"/>
      <c r="FVT844" s="328"/>
      <c r="FVU844" s="328"/>
      <c r="FVV844" s="328"/>
      <c r="FVW844" s="328"/>
      <c r="FVX844" s="328"/>
      <c r="FVY844" s="328"/>
      <c r="FVZ844" s="328"/>
      <c r="FWA844" s="328"/>
      <c r="FWB844" s="328"/>
      <c r="FWC844" s="328"/>
      <c r="FWD844" s="328"/>
      <c r="FWE844" s="328"/>
      <c r="FWF844" s="328"/>
      <c r="FWG844" s="328"/>
      <c r="FWH844" s="328"/>
      <c r="FWI844" s="328"/>
      <c r="FWJ844" s="328"/>
      <c r="FWK844" s="328"/>
      <c r="FWL844" s="328"/>
      <c r="FWM844" s="328"/>
      <c r="FWN844" s="328"/>
      <c r="FWO844" s="328"/>
      <c r="FWP844" s="328"/>
      <c r="FWQ844" s="328"/>
      <c r="FWR844" s="328"/>
      <c r="FWS844" s="328"/>
      <c r="FWT844" s="328"/>
      <c r="FWU844" s="328"/>
      <c r="FWV844" s="328"/>
      <c r="FWW844" s="328"/>
      <c r="FWX844" s="328"/>
      <c r="FWY844" s="328"/>
      <c r="FWZ844" s="328"/>
      <c r="FXA844" s="328"/>
      <c r="FXB844" s="328"/>
      <c r="FXC844" s="328"/>
      <c r="FXD844" s="328"/>
      <c r="FXE844" s="328"/>
      <c r="FXF844" s="328"/>
      <c r="FXG844" s="328"/>
      <c r="FXH844" s="328"/>
      <c r="FXI844" s="328"/>
      <c r="FXJ844" s="328"/>
      <c r="FXK844" s="328"/>
      <c r="FXL844" s="328"/>
      <c r="FXM844" s="328"/>
      <c r="FXN844" s="328"/>
      <c r="FXO844" s="328"/>
      <c r="FXP844" s="328"/>
      <c r="FXQ844" s="328"/>
      <c r="FXR844" s="328"/>
      <c r="FXS844" s="328"/>
      <c r="FXT844" s="328"/>
      <c r="FXU844" s="328"/>
      <c r="FXV844" s="328"/>
      <c r="FXW844" s="328"/>
      <c r="FXX844" s="328"/>
      <c r="FXY844" s="328"/>
      <c r="FXZ844" s="328"/>
      <c r="FYA844" s="328"/>
      <c r="FYB844" s="328"/>
      <c r="FYC844" s="328"/>
      <c r="FYD844" s="328"/>
      <c r="FYE844" s="328"/>
      <c r="FYF844" s="328"/>
      <c r="FYG844" s="328"/>
      <c r="FYH844" s="328"/>
      <c r="FYI844" s="328"/>
      <c r="FYJ844" s="328"/>
      <c r="FYK844" s="328"/>
      <c r="FYL844" s="328"/>
      <c r="FYM844" s="328"/>
      <c r="FYN844" s="328"/>
      <c r="FYO844" s="328"/>
      <c r="FYP844" s="328"/>
      <c r="FYQ844" s="328"/>
      <c r="FYR844" s="328"/>
      <c r="FYS844" s="328"/>
      <c r="FYT844" s="328"/>
      <c r="FYU844" s="328"/>
      <c r="FYV844" s="328"/>
      <c r="FYW844" s="328"/>
      <c r="FYX844" s="328"/>
      <c r="FYY844" s="328"/>
      <c r="FYZ844" s="328"/>
      <c r="FZA844" s="328"/>
      <c r="FZB844" s="328"/>
      <c r="FZC844" s="328"/>
      <c r="FZD844" s="328"/>
      <c r="FZE844" s="328"/>
      <c r="FZF844" s="328"/>
      <c r="FZG844" s="328"/>
      <c r="FZH844" s="328"/>
      <c r="FZI844" s="328"/>
      <c r="FZJ844" s="328"/>
      <c r="FZK844" s="328"/>
      <c r="FZL844" s="328"/>
      <c r="FZM844" s="328"/>
      <c r="FZN844" s="328"/>
      <c r="FZO844" s="328"/>
      <c r="FZP844" s="328"/>
      <c r="FZQ844" s="328"/>
      <c r="FZR844" s="328"/>
      <c r="FZS844" s="328"/>
      <c r="FZT844" s="328"/>
      <c r="FZU844" s="328"/>
      <c r="FZV844" s="328"/>
      <c r="FZW844" s="328"/>
      <c r="FZX844" s="328"/>
      <c r="FZY844" s="328"/>
      <c r="FZZ844" s="328"/>
      <c r="GAA844" s="328"/>
      <c r="GAB844" s="328"/>
      <c r="GAC844" s="328"/>
      <c r="GAD844" s="328"/>
      <c r="GAE844" s="328"/>
      <c r="GAF844" s="328"/>
      <c r="GAG844" s="328"/>
      <c r="GAH844" s="328"/>
      <c r="GAI844" s="328"/>
      <c r="GAJ844" s="328"/>
      <c r="GAK844" s="328"/>
      <c r="GAL844" s="328"/>
      <c r="GAM844" s="328"/>
      <c r="GAN844" s="328"/>
      <c r="GAO844" s="328"/>
      <c r="GAP844" s="328"/>
      <c r="GAQ844" s="328"/>
      <c r="GAR844" s="328"/>
      <c r="GAS844" s="328"/>
      <c r="GAT844" s="328"/>
      <c r="GAU844" s="328"/>
      <c r="GAV844" s="328"/>
      <c r="GAW844" s="328"/>
      <c r="GAX844" s="328"/>
      <c r="GAY844" s="328"/>
      <c r="GAZ844" s="328"/>
      <c r="GBA844" s="328"/>
      <c r="GBB844" s="328"/>
      <c r="GBC844" s="328"/>
      <c r="GBD844" s="328"/>
      <c r="GBE844" s="328"/>
      <c r="GBF844" s="328"/>
      <c r="GBG844" s="328"/>
      <c r="GBH844" s="328"/>
      <c r="GBI844" s="328"/>
      <c r="GBJ844" s="328"/>
      <c r="GBK844" s="328"/>
      <c r="GBL844" s="328"/>
      <c r="GBM844" s="328"/>
      <c r="GBN844" s="328"/>
      <c r="GBO844" s="328"/>
      <c r="GBP844" s="328"/>
      <c r="GBQ844" s="328"/>
      <c r="GBR844" s="328"/>
      <c r="GBS844" s="328"/>
      <c r="GBT844" s="328"/>
      <c r="GBU844" s="328"/>
      <c r="GBV844" s="328"/>
      <c r="GBW844" s="328"/>
      <c r="GBX844" s="328"/>
      <c r="GBY844" s="328"/>
      <c r="GBZ844" s="328"/>
      <c r="GCA844" s="328"/>
      <c r="GCB844" s="328"/>
      <c r="GCC844" s="328"/>
      <c r="GCD844" s="328"/>
      <c r="GCE844" s="328"/>
      <c r="GCF844" s="328"/>
      <c r="GCG844" s="328"/>
      <c r="GCH844" s="328"/>
      <c r="GCI844" s="328"/>
      <c r="GCJ844" s="328"/>
      <c r="GCK844" s="328"/>
      <c r="GCL844" s="328"/>
      <c r="GCM844" s="328"/>
      <c r="GCN844" s="328"/>
      <c r="GCO844" s="328"/>
      <c r="GCP844" s="328"/>
      <c r="GCQ844" s="328"/>
      <c r="GCR844" s="328"/>
      <c r="GCS844" s="328"/>
      <c r="GCT844" s="328"/>
      <c r="GCU844" s="328"/>
      <c r="GCV844" s="328"/>
      <c r="GCW844" s="328"/>
      <c r="GCX844" s="328"/>
      <c r="GCY844" s="328"/>
      <c r="GCZ844" s="328"/>
      <c r="GDA844" s="328"/>
      <c r="GDB844" s="328"/>
      <c r="GDC844" s="328"/>
      <c r="GDD844" s="328"/>
      <c r="GDE844" s="328"/>
      <c r="GDF844" s="328"/>
      <c r="GDG844" s="328"/>
      <c r="GDH844" s="328"/>
      <c r="GDI844" s="328"/>
      <c r="GDJ844" s="328"/>
      <c r="GDK844" s="328"/>
      <c r="GDL844" s="328"/>
      <c r="GDM844" s="328"/>
      <c r="GDN844" s="328"/>
      <c r="GDO844" s="328"/>
      <c r="GDP844" s="328"/>
      <c r="GDQ844" s="328"/>
      <c r="GDR844" s="328"/>
      <c r="GDS844" s="328"/>
      <c r="GDT844" s="328"/>
      <c r="GDU844" s="328"/>
      <c r="GDV844" s="328"/>
      <c r="GDW844" s="328"/>
      <c r="GDX844" s="328"/>
      <c r="GDY844" s="328"/>
      <c r="GDZ844" s="328"/>
      <c r="GEA844" s="328"/>
      <c r="GEB844" s="328"/>
      <c r="GEC844" s="328"/>
      <c r="GED844" s="328"/>
      <c r="GEE844" s="328"/>
      <c r="GEF844" s="328"/>
      <c r="GEG844" s="328"/>
      <c r="GEH844" s="328"/>
      <c r="GEI844" s="328"/>
      <c r="GEJ844" s="328"/>
      <c r="GEK844" s="328"/>
      <c r="GEL844" s="328"/>
      <c r="GEM844" s="328"/>
      <c r="GEN844" s="328"/>
      <c r="GEO844" s="328"/>
      <c r="GEP844" s="328"/>
      <c r="GEQ844" s="328"/>
      <c r="GER844" s="328"/>
      <c r="GES844" s="328"/>
      <c r="GET844" s="328"/>
      <c r="GEU844" s="328"/>
      <c r="GEV844" s="328"/>
      <c r="GEW844" s="328"/>
      <c r="GEX844" s="328"/>
      <c r="GEY844" s="328"/>
      <c r="GEZ844" s="328"/>
      <c r="GFA844" s="328"/>
      <c r="GFB844" s="328"/>
      <c r="GFC844" s="328"/>
      <c r="GFD844" s="328"/>
      <c r="GFE844" s="328"/>
      <c r="GFF844" s="328"/>
      <c r="GFG844" s="328"/>
      <c r="GFH844" s="328"/>
      <c r="GFI844" s="328"/>
      <c r="GFJ844" s="328"/>
      <c r="GFK844" s="328"/>
      <c r="GFL844" s="328"/>
      <c r="GFM844" s="328"/>
      <c r="GFN844" s="328"/>
      <c r="GFO844" s="328"/>
      <c r="GFP844" s="328"/>
      <c r="GFQ844" s="328"/>
      <c r="GFR844" s="328"/>
      <c r="GFS844" s="328"/>
      <c r="GFT844" s="328"/>
      <c r="GFU844" s="328"/>
      <c r="GFV844" s="328"/>
      <c r="GFW844" s="328"/>
      <c r="GFX844" s="328"/>
      <c r="GFY844" s="328"/>
      <c r="GFZ844" s="328"/>
      <c r="GGA844" s="328"/>
      <c r="GGB844" s="328"/>
      <c r="GGC844" s="328"/>
      <c r="GGD844" s="328"/>
      <c r="GGE844" s="328"/>
      <c r="GGF844" s="328"/>
      <c r="GGG844" s="328"/>
      <c r="GGH844" s="328"/>
      <c r="GGI844" s="328"/>
      <c r="GGJ844" s="328"/>
      <c r="GGK844" s="328"/>
      <c r="GGL844" s="328"/>
      <c r="GGM844" s="328"/>
      <c r="GGN844" s="328"/>
      <c r="GGO844" s="328"/>
      <c r="GGP844" s="328"/>
      <c r="GGQ844" s="328"/>
      <c r="GGR844" s="328"/>
      <c r="GGS844" s="328"/>
      <c r="GGT844" s="328"/>
      <c r="GGU844" s="328"/>
      <c r="GGV844" s="328"/>
      <c r="GGW844" s="328"/>
      <c r="GGX844" s="328"/>
      <c r="GGY844" s="328"/>
      <c r="GGZ844" s="328"/>
      <c r="GHA844" s="328"/>
      <c r="GHB844" s="328"/>
      <c r="GHC844" s="328"/>
      <c r="GHD844" s="328"/>
      <c r="GHE844" s="328"/>
      <c r="GHF844" s="328"/>
      <c r="GHG844" s="328"/>
      <c r="GHH844" s="328"/>
      <c r="GHI844" s="328"/>
      <c r="GHJ844" s="328"/>
      <c r="GHK844" s="328"/>
      <c r="GHL844" s="328"/>
      <c r="GHM844" s="328"/>
      <c r="GHN844" s="328"/>
      <c r="GHO844" s="328"/>
      <c r="GHP844" s="328"/>
      <c r="GHQ844" s="328"/>
      <c r="GHR844" s="328"/>
      <c r="GHS844" s="328"/>
      <c r="GHT844" s="328"/>
      <c r="GHU844" s="328"/>
      <c r="GHV844" s="328"/>
      <c r="GHW844" s="328"/>
      <c r="GHX844" s="328"/>
      <c r="GHY844" s="328"/>
      <c r="GHZ844" s="328"/>
      <c r="GIA844" s="328"/>
      <c r="GIB844" s="328"/>
      <c r="GIC844" s="328"/>
      <c r="GID844" s="328"/>
      <c r="GIE844" s="328"/>
      <c r="GIF844" s="328"/>
      <c r="GIG844" s="328"/>
      <c r="GIH844" s="328"/>
      <c r="GII844" s="328"/>
      <c r="GIJ844" s="328"/>
      <c r="GIK844" s="328"/>
      <c r="GIL844" s="328"/>
      <c r="GIM844" s="328"/>
      <c r="GIN844" s="328"/>
      <c r="GIO844" s="328"/>
      <c r="GIP844" s="328"/>
      <c r="GIQ844" s="328"/>
      <c r="GIR844" s="328"/>
      <c r="GIS844" s="328"/>
      <c r="GIT844" s="328"/>
      <c r="GIU844" s="328"/>
      <c r="GIV844" s="328"/>
      <c r="GIW844" s="328"/>
      <c r="GIX844" s="328"/>
      <c r="GIY844" s="328"/>
      <c r="GIZ844" s="328"/>
      <c r="GJA844" s="328"/>
      <c r="GJB844" s="328"/>
      <c r="GJC844" s="328"/>
      <c r="GJD844" s="328"/>
      <c r="GJE844" s="328"/>
      <c r="GJF844" s="328"/>
      <c r="GJG844" s="328"/>
      <c r="GJH844" s="328"/>
      <c r="GJI844" s="328"/>
      <c r="GJJ844" s="328"/>
      <c r="GJK844" s="328"/>
      <c r="GJL844" s="328"/>
      <c r="GJM844" s="328"/>
      <c r="GJN844" s="328"/>
      <c r="GJO844" s="328"/>
      <c r="GJP844" s="328"/>
      <c r="GJQ844" s="328"/>
      <c r="GJR844" s="328"/>
      <c r="GJS844" s="328"/>
      <c r="GJT844" s="328"/>
      <c r="GJU844" s="328"/>
      <c r="GJV844" s="328"/>
      <c r="GJW844" s="328"/>
      <c r="GJX844" s="328"/>
      <c r="GJY844" s="328"/>
      <c r="GJZ844" s="328"/>
      <c r="GKA844" s="328"/>
      <c r="GKB844" s="328"/>
      <c r="GKC844" s="328"/>
      <c r="GKD844" s="328"/>
      <c r="GKE844" s="328"/>
      <c r="GKF844" s="328"/>
      <c r="GKG844" s="328"/>
      <c r="GKH844" s="328"/>
      <c r="GKI844" s="328"/>
      <c r="GKJ844" s="328"/>
      <c r="GKK844" s="328"/>
      <c r="GKL844" s="328"/>
      <c r="GKM844" s="328"/>
      <c r="GKN844" s="328"/>
      <c r="GKO844" s="328"/>
      <c r="GKP844" s="328"/>
      <c r="GKQ844" s="328"/>
      <c r="GKR844" s="328"/>
      <c r="GKS844" s="328"/>
      <c r="GKT844" s="328"/>
      <c r="GKU844" s="328"/>
      <c r="GKV844" s="328"/>
      <c r="GKW844" s="328"/>
      <c r="GKX844" s="328"/>
      <c r="GKY844" s="328"/>
      <c r="GKZ844" s="328"/>
      <c r="GLA844" s="328"/>
      <c r="GLB844" s="328"/>
      <c r="GLC844" s="328"/>
      <c r="GLD844" s="328"/>
      <c r="GLE844" s="328"/>
      <c r="GLF844" s="328"/>
      <c r="GLG844" s="328"/>
      <c r="GLH844" s="328"/>
      <c r="GLI844" s="328"/>
      <c r="GLJ844" s="328"/>
      <c r="GLK844" s="328"/>
      <c r="GLL844" s="328"/>
      <c r="GLM844" s="328"/>
      <c r="GLN844" s="328"/>
      <c r="GLO844" s="328"/>
      <c r="GLP844" s="328"/>
      <c r="GLQ844" s="328"/>
      <c r="GLR844" s="328"/>
      <c r="GLS844" s="328"/>
      <c r="GLT844" s="328"/>
      <c r="GLU844" s="328"/>
      <c r="GLV844" s="328"/>
      <c r="GLW844" s="328"/>
      <c r="GLX844" s="328"/>
      <c r="GLY844" s="328"/>
      <c r="GLZ844" s="328"/>
      <c r="GMA844" s="328"/>
      <c r="GMB844" s="328"/>
      <c r="GMC844" s="328"/>
      <c r="GMD844" s="328"/>
      <c r="GME844" s="328"/>
      <c r="GMF844" s="328"/>
      <c r="GMG844" s="328"/>
      <c r="GMH844" s="328"/>
      <c r="GMI844" s="328"/>
      <c r="GMJ844" s="328"/>
      <c r="GMK844" s="328"/>
      <c r="GML844" s="328"/>
      <c r="GMM844" s="328"/>
      <c r="GMN844" s="328"/>
      <c r="GMO844" s="328"/>
      <c r="GMP844" s="328"/>
      <c r="GMQ844" s="328"/>
      <c r="GMR844" s="328"/>
      <c r="GMS844" s="328"/>
      <c r="GMT844" s="328"/>
      <c r="GMU844" s="328"/>
      <c r="GMV844" s="328"/>
      <c r="GMW844" s="328"/>
      <c r="GMX844" s="328"/>
      <c r="GMY844" s="328"/>
      <c r="GMZ844" s="328"/>
      <c r="GNA844" s="328"/>
      <c r="GNB844" s="328"/>
      <c r="GNC844" s="328"/>
      <c r="GND844" s="328"/>
      <c r="GNE844" s="328"/>
      <c r="GNF844" s="328"/>
      <c r="GNG844" s="328"/>
      <c r="GNH844" s="328"/>
      <c r="GNI844" s="328"/>
      <c r="GNJ844" s="328"/>
      <c r="GNK844" s="328"/>
      <c r="GNL844" s="328"/>
      <c r="GNM844" s="328"/>
      <c r="GNN844" s="328"/>
      <c r="GNO844" s="328"/>
      <c r="GNP844" s="328"/>
      <c r="GNQ844" s="328"/>
      <c r="GNR844" s="328"/>
      <c r="GNS844" s="328"/>
      <c r="GNT844" s="328"/>
      <c r="GNU844" s="328"/>
      <c r="GNV844" s="328"/>
      <c r="GNW844" s="328"/>
      <c r="GNX844" s="328"/>
      <c r="GNY844" s="328"/>
      <c r="GNZ844" s="328"/>
      <c r="GOA844" s="328"/>
      <c r="GOB844" s="328"/>
      <c r="GOC844" s="328"/>
      <c r="GOD844" s="328"/>
      <c r="GOE844" s="328"/>
      <c r="GOF844" s="328"/>
      <c r="GOG844" s="328"/>
      <c r="GOH844" s="328"/>
      <c r="GOI844" s="328"/>
      <c r="GOJ844" s="328"/>
      <c r="GOK844" s="328"/>
      <c r="GOL844" s="328"/>
      <c r="GOM844" s="328"/>
      <c r="GON844" s="328"/>
      <c r="GOO844" s="328"/>
      <c r="GOP844" s="328"/>
      <c r="GOQ844" s="328"/>
      <c r="GOR844" s="328"/>
      <c r="GOS844" s="328"/>
      <c r="GOT844" s="328"/>
      <c r="GOU844" s="328"/>
      <c r="GOV844" s="328"/>
      <c r="GOW844" s="328"/>
      <c r="GOX844" s="328"/>
      <c r="GOY844" s="328"/>
      <c r="GOZ844" s="328"/>
      <c r="GPA844" s="328"/>
      <c r="GPB844" s="328"/>
      <c r="GPC844" s="328"/>
      <c r="GPD844" s="328"/>
      <c r="GPE844" s="328"/>
      <c r="GPF844" s="328"/>
      <c r="GPG844" s="328"/>
      <c r="GPH844" s="328"/>
      <c r="GPI844" s="328"/>
      <c r="GPJ844" s="328"/>
      <c r="GPK844" s="328"/>
      <c r="GPL844" s="328"/>
      <c r="GPM844" s="328"/>
      <c r="GPN844" s="328"/>
      <c r="GPO844" s="328"/>
      <c r="GPP844" s="328"/>
      <c r="GPQ844" s="328"/>
      <c r="GPR844" s="328"/>
      <c r="GPS844" s="328"/>
      <c r="GPT844" s="328"/>
      <c r="GPU844" s="328"/>
      <c r="GPV844" s="328"/>
      <c r="GPW844" s="328"/>
      <c r="GPX844" s="328"/>
      <c r="GPY844" s="328"/>
      <c r="GPZ844" s="328"/>
      <c r="GQA844" s="328"/>
      <c r="GQB844" s="328"/>
      <c r="GQC844" s="328"/>
      <c r="GQD844" s="328"/>
      <c r="GQE844" s="328"/>
      <c r="GQF844" s="328"/>
      <c r="GQG844" s="328"/>
      <c r="GQH844" s="328"/>
      <c r="GQI844" s="328"/>
      <c r="GQJ844" s="328"/>
      <c r="GQK844" s="328"/>
      <c r="GQL844" s="328"/>
      <c r="GQM844" s="328"/>
      <c r="GQN844" s="328"/>
      <c r="GQO844" s="328"/>
      <c r="GQP844" s="328"/>
      <c r="GQQ844" s="328"/>
      <c r="GQR844" s="328"/>
      <c r="GQS844" s="328"/>
      <c r="GQT844" s="328"/>
      <c r="GQU844" s="328"/>
      <c r="GQV844" s="328"/>
      <c r="GQW844" s="328"/>
      <c r="GQX844" s="328"/>
      <c r="GQY844" s="328"/>
      <c r="GQZ844" s="328"/>
      <c r="GRA844" s="328"/>
      <c r="GRB844" s="328"/>
      <c r="GRC844" s="328"/>
      <c r="GRD844" s="328"/>
      <c r="GRE844" s="328"/>
      <c r="GRF844" s="328"/>
      <c r="GRG844" s="328"/>
      <c r="GRH844" s="328"/>
      <c r="GRI844" s="328"/>
      <c r="GRJ844" s="328"/>
      <c r="GRK844" s="328"/>
      <c r="GRL844" s="328"/>
      <c r="GRM844" s="328"/>
      <c r="GRN844" s="328"/>
      <c r="GRO844" s="328"/>
      <c r="GRP844" s="328"/>
      <c r="GRQ844" s="328"/>
      <c r="GRR844" s="328"/>
      <c r="GRS844" s="328"/>
      <c r="GRT844" s="328"/>
      <c r="GRU844" s="328"/>
      <c r="GRV844" s="328"/>
      <c r="GRW844" s="328"/>
      <c r="GRX844" s="328"/>
      <c r="GRY844" s="328"/>
      <c r="GRZ844" s="328"/>
      <c r="GSA844" s="328"/>
      <c r="GSB844" s="328"/>
      <c r="GSC844" s="328"/>
      <c r="GSD844" s="328"/>
      <c r="GSE844" s="328"/>
      <c r="GSF844" s="328"/>
      <c r="GSG844" s="328"/>
      <c r="GSH844" s="328"/>
      <c r="GSI844" s="328"/>
      <c r="GSJ844" s="328"/>
      <c r="GSK844" s="328"/>
      <c r="GSL844" s="328"/>
      <c r="GSM844" s="328"/>
      <c r="GSN844" s="328"/>
      <c r="GSO844" s="328"/>
      <c r="GSP844" s="328"/>
      <c r="GSQ844" s="328"/>
      <c r="GSR844" s="328"/>
      <c r="GSS844" s="328"/>
      <c r="GST844" s="328"/>
      <c r="GSU844" s="328"/>
      <c r="GSV844" s="328"/>
      <c r="GSW844" s="328"/>
      <c r="GSX844" s="328"/>
      <c r="GSY844" s="328"/>
      <c r="GSZ844" s="328"/>
      <c r="GTA844" s="328"/>
      <c r="GTB844" s="328"/>
      <c r="GTC844" s="328"/>
      <c r="GTD844" s="328"/>
      <c r="GTE844" s="328"/>
      <c r="GTF844" s="328"/>
      <c r="GTG844" s="328"/>
      <c r="GTH844" s="328"/>
      <c r="GTI844" s="328"/>
      <c r="GTJ844" s="328"/>
      <c r="GTK844" s="328"/>
      <c r="GTL844" s="328"/>
      <c r="GTM844" s="328"/>
      <c r="GTN844" s="328"/>
      <c r="GTO844" s="328"/>
      <c r="GTP844" s="328"/>
      <c r="GTQ844" s="328"/>
      <c r="GTR844" s="328"/>
      <c r="GTS844" s="328"/>
      <c r="GTT844" s="328"/>
      <c r="GTU844" s="328"/>
      <c r="GTV844" s="328"/>
      <c r="GTW844" s="328"/>
      <c r="GTX844" s="328"/>
      <c r="GTY844" s="328"/>
      <c r="GTZ844" s="328"/>
      <c r="GUA844" s="328"/>
      <c r="GUB844" s="328"/>
      <c r="GUC844" s="328"/>
      <c r="GUD844" s="328"/>
      <c r="GUE844" s="328"/>
      <c r="GUF844" s="328"/>
      <c r="GUG844" s="328"/>
      <c r="GUH844" s="328"/>
      <c r="GUI844" s="328"/>
      <c r="GUJ844" s="328"/>
      <c r="GUK844" s="328"/>
      <c r="GUL844" s="328"/>
      <c r="GUM844" s="328"/>
      <c r="GUN844" s="328"/>
      <c r="GUO844" s="328"/>
      <c r="GUP844" s="328"/>
      <c r="GUQ844" s="328"/>
      <c r="GUR844" s="328"/>
      <c r="GUS844" s="328"/>
      <c r="GUT844" s="328"/>
      <c r="GUU844" s="328"/>
      <c r="GUV844" s="328"/>
      <c r="GUW844" s="328"/>
      <c r="GUX844" s="328"/>
      <c r="GUY844" s="328"/>
      <c r="GUZ844" s="328"/>
      <c r="GVA844" s="328"/>
      <c r="GVB844" s="328"/>
      <c r="GVC844" s="328"/>
      <c r="GVD844" s="328"/>
      <c r="GVE844" s="328"/>
      <c r="GVF844" s="328"/>
      <c r="GVG844" s="328"/>
      <c r="GVH844" s="328"/>
      <c r="GVI844" s="328"/>
      <c r="GVJ844" s="328"/>
      <c r="GVK844" s="328"/>
      <c r="GVL844" s="328"/>
      <c r="GVM844" s="328"/>
      <c r="GVN844" s="328"/>
      <c r="GVO844" s="328"/>
      <c r="GVP844" s="328"/>
      <c r="GVQ844" s="328"/>
      <c r="GVR844" s="328"/>
      <c r="GVS844" s="328"/>
      <c r="GVT844" s="328"/>
      <c r="GVU844" s="328"/>
      <c r="GVV844" s="328"/>
      <c r="GVW844" s="328"/>
      <c r="GVX844" s="328"/>
      <c r="GVY844" s="328"/>
      <c r="GVZ844" s="328"/>
      <c r="GWA844" s="328"/>
      <c r="GWB844" s="328"/>
      <c r="GWC844" s="328"/>
      <c r="GWD844" s="328"/>
      <c r="GWE844" s="328"/>
      <c r="GWF844" s="328"/>
      <c r="GWG844" s="328"/>
      <c r="GWH844" s="328"/>
      <c r="GWI844" s="328"/>
      <c r="GWJ844" s="328"/>
      <c r="GWK844" s="328"/>
      <c r="GWL844" s="328"/>
      <c r="GWM844" s="328"/>
      <c r="GWN844" s="328"/>
      <c r="GWO844" s="328"/>
      <c r="GWP844" s="328"/>
      <c r="GWQ844" s="328"/>
      <c r="GWR844" s="328"/>
      <c r="GWS844" s="328"/>
      <c r="GWT844" s="328"/>
      <c r="GWU844" s="328"/>
      <c r="GWV844" s="328"/>
      <c r="GWW844" s="328"/>
      <c r="GWX844" s="328"/>
      <c r="GWY844" s="328"/>
      <c r="GWZ844" s="328"/>
      <c r="GXA844" s="328"/>
      <c r="GXB844" s="328"/>
      <c r="GXC844" s="328"/>
      <c r="GXD844" s="328"/>
      <c r="GXE844" s="328"/>
      <c r="GXF844" s="328"/>
      <c r="GXG844" s="328"/>
      <c r="GXH844" s="328"/>
      <c r="GXI844" s="328"/>
      <c r="GXJ844" s="328"/>
      <c r="GXK844" s="328"/>
      <c r="GXL844" s="328"/>
      <c r="GXM844" s="328"/>
      <c r="GXN844" s="328"/>
      <c r="GXO844" s="328"/>
      <c r="GXP844" s="328"/>
      <c r="GXQ844" s="328"/>
      <c r="GXR844" s="328"/>
      <c r="GXS844" s="328"/>
      <c r="GXT844" s="328"/>
      <c r="GXU844" s="328"/>
      <c r="GXV844" s="328"/>
      <c r="GXW844" s="328"/>
      <c r="GXX844" s="328"/>
      <c r="GXY844" s="328"/>
      <c r="GXZ844" s="328"/>
      <c r="GYA844" s="328"/>
      <c r="GYB844" s="328"/>
      <c r="GYC844" s="328"/>
      <c r="GYD844" s="328"/>
      <c r="GYE844" s="328"/>
      <c r="GYF844" s="328"/>
      <c r="GYG844" s="328"/>
      <c r="GYH844" s="328"/>
      <c r="GYI844" s="328"/>
      <c r="GYJ844" s="328"/>
      <c r="GYK844" s="328"/>
      <c r="GYL844" s="328"/>
      <c r="GYM844" s="328"/>
      <c r="GYN844" s="328"/>
      <c r="GYO844" s="328"/>
      <c r="GYP844" s="328"/>
      <c r="GYQ844" s="328"/>
      <c r="GYR844" s="328"/>
      <c r="GYS844" s="328"/>
      <c r="GYT844" s="328"/>
      <c r="GYU844" s="328"/>
      <c r="GYV844" s="328"/>
      <c r="GYW844" s="328"/>
      <c r="GYX844" s="328"/>
      <c r="GYY844" s="328"/>
      <c r="GYZ844" s="328"/>
      <c r="GZA844" s="328"/>
      <c r="GZB844" s="328"/>
      <c r="GZC844" s="328"/>
      <c r="GZD844" s="328"/>
      <c r="GZE844" s="328"/>
      <c r="GZF844" s="328"/>
      <c r="GZG844" s="328"/>
      <c r="GZH844" s="328"/>
      <c r="GZI844" s="328"/>
      <c r="GZJ844" s="328"/>
      <c r="GZK844" s="328"/>
      <c r="GZL844" s="328"/>
      <c r="GZM844" s="328"/>
      <c r="GZN844" s="328"/>
      <c r="GZO844" s="328"/>
      <c r="GZP844" s="328"/>
      <c r="GZQ844" s="328"/>
      <c r="GZR844" s="328"/>
      <c r="GZS844" s="328"/>
      <c r="GZT844" s="328"/>
      <c r="GZU844" s="328"/>
      <c r="GZV844" s="328"/>
      <c r="GZW844" s="328"/>
      <c r="GZX844" s="328"/>
      <c r="GZY844" s="328"/>
      <c r="GZZ844" s="328"/>
      <c r="HAA844" s="328"/>
      <c r="HAB844" s="328"/>
      <c r="HAC844" s="328"/>
      <c r="HAD844" s="328"/>
      <c r="HAE844" s="328"/>
      <c r="HAF844" s="328"/>
      <c r="HAG844" s="328"/>
      <c r="HAH844" s="328"/>
      <c r="HAI844" s="328"/>
      <c r="HAJ844" s="328"/>
      <c r="HAK844" s="328"/>
      <c r="HAL844" s="328"/>
      <c r="HAM844" s="328"/>
      <c r="HAN844" s="328"/>
      <c r="HAO844" s="328"/>
      <c r="HAP844" s="328"/>
      <c r="HAQ844" s="328"/>
      <c r="HAR844" s="328"/>
      <c r="HAS844" s="328"/>
      <c r="HAT844" s="328"/>
      <c r="HAU844" s="328"/>
      <c r="HAV844" s="328"/>
      <c r="HAW844" s="328"/>
      <c r="HAX844" s="328"/>
      <c r="HAY844" s="328"/>
      <c r="HAZ844" s="328"/>
      <c r="HBA844" s="328"/>
      <c r="HBB844" s="328"/>
      <c r="HBC844" s="328"/>
      <c r="HBD844" s="328"/>
      <c r="HBE844" s="328"/>
      <c r="HBF844" s="328"/>
      <c r="HBG844" s="328"/>
      <c r="HBH844" s="328"/>
      <c r="HBI844" s="328"/>
      <c r="HBJ844" s="328"/>
      <c r="HBK844" s="328"/>
      <c r="HBL844" s="328"/>
      <c r="HBM844" s="328"/>
      <c r="HBN844" s="328"/>
      <c r="HBO844" s="328"/>
      <c r="HBP844" s="328"/>
      <c r="HBQ844" s="328"/>
      <c r="HBR844" s="328"/>
      <c r="HBS844" s="328"/>
      <c r="HBT844" s="328"/>
      <c r="HBU844" s="328"/>
      <c r="HBV844" s="328"/>
      <c r="HBW844" s="328"/>
      <c r="HBX844" s="328"/>
      <c r="HBY844" s="328"/>
      <c r="HBZ844" s="328"/>
      <c r="HCA844" s="328"/>
      <c r="HCB844" s="328"/>
      <c r="HCC844" s="328"/>
      <c r="HCD844" s="328"/>
      <c r="HCE844" s="328"/>
      <c r="HCF844" s="328"/>
      <c r="HCG844" s="328"/>
      <c r="HCH844" s="328"/>
      <c r="HCI844" s="328"/>
      <c r="HCJ844" s="328"/>
      <c r="HCK844" s="328"/>
      <c r="HCL844" s="328"/>
      <c r="HCM844" s="328"/>
      <c r="HCN844" s="328"/>
      <c r="HCO844" s="328"/>
      <c r="HCP844" s="328"/>
      <c r="HCQ844" s="328"/>
      <c r="HCR844" s="328"/>
      <c r="HCS844" s="328"/>
      <c r="HCT844" s="328"/>
      <c r="HCU844" s="328"/>
      <c r="HCV844" s="328"/>
      <c r="HCW844" s="328"/>
      <c r="HCX844" s="328"/>
      <c r="HCY844" s="328"/>
      <c r="HCZ844" s="328"/>
      <c r="HDA844" s="328"/>
      <c r="HDB844" s="328"/>
      <c r="HDC844" s="328"/>
      <c r="HDD844" s="328"/>
      <c r="HDE844" s="328"/>
      <c r="HDF844" s="328"/>
      <c r="HDG844" s="328"/>
      <c r="HDH844" s="328"/>
      <c r="HDI844" s="328"/>
      <c r="HDJ844" s="328"/>
      <c r="HDK844" s="328"/>
      <c r="HDL844" s="328"/>
      <c r="HDM844" s="328"/>
      <c r="HDN844" s="328"/>
      <c r="HDO844" s="328"/>
      <c r="HDP844" s="328"/>
      <c r="HDQ844" s="328"/>
      <c r="HDR844" s="328"/>
      <c r="HDS844" s="328"/>
      <c r="HDT844" s="328"/>
      <c r="HDU844" s="328"/>
      <c r="HDV844" s="328"/>
      <c r="HDW844" s="328"/>
      <c r="HDX844" s="328"/>
      <c r="HDY844" s="328"/>
      <c r="HDZ844" s="328"/>
      <c r="HEA844" s="328"/>
      <c r="HEB844" s="328"/>
      <c r="HEC844" s="328"/>
      <c r="HED844" s="328"/>
      <c r="HEE844" s="328"/>
      <c r="HEF844" s="328"/>
      <c r="HEG844" s="328"/>
      <c r="HEH844" s="328"/>
      <c r="HEI844" s="328"/>
      <c r="HEJ844" s="328"/>
      <c r="HEK844" s="328"/>
      <c r="HEL844" s="328"/>
      <c r="HEM844" s="328"/>
      <c r="HEN844" s="328"/>
      <c r="HEO844" s="328"/>
      <c r="HEP844" s="328"/>
      <c r="HEQ844" s="328"/>
      <c r="HER844" s="328"/>
      <c r="HES844" s="328"/>
      <c r="HET844" s="328"/>
      <c r="HEU844" s="328"/>
      <c r="HEV844" s="328"/>
      <c r="HEW844" s="328"/>
      <c r="HEX844" s="328"/>
      <c r="HEY844" s="328"/>
      <c r="HEZ844" s="328"/>
      <c r="HFA844" s="328"/>
      <c r="HFB844" s="328"/>
      <c r="HFC844" s="328"/>
      <c r="HFD844" s="328"/>
      <c r="HFE844" s="328"/>
      <c r="HFF844" s="328"/>
      <c r="HFG844" s="328"/>
      <c r="HFH844" s="328"/>
      <c r="HFI844" s="328"/>
      <c r="HFJ844" s="328"/>
      <c r="HFK844" s="328"/>
      <c r="HFL844" s="328"/>
      <c r="HFM844" s="328"/>
      <c r="HFN844" s="328"/>
      <c r="HFO844" s="328"/>
      <c r="HFP844" s="328"/>
      <c r="HFQ844" s="328"/>
      <c r="HFR844" s="328"/>
      <c r="HFS844" s="328"/>
      <c r="HFT844" s="328"/>
      <c r="HFU844" s="328"/>
      <c r="HFV844" s="328"/>
      <c r="HFW844" s="328"/>
      <c r="HFX844" s="328"/>
      <c r="HFY844" s="328"/>
      <c r="HFZ844" s="328"/>
      <c r="HGA844" s="328"/>
      <c r="HGB844" s="328"/>
      <c r="HGC844" s="328"/>
      <c r="HGD844" s="328"/>
      <c r="HGE844" s="328"/>
      <c r="HGF844" s="328"/>
      <c r="HGG844" s="328"/>
      <c r="HGH844" s="328"/>
      <c r="HGI844" s="328"/>
      <c r="HGJ844" s="328"/>
      <c r="HGK844" s="328"/>
      <c r="HGL844" s="328"/>
      <c r="HGM844" s="328"/>
      <c r="HGN844" s="328"/>
      <c r="HGO844" s="328"/>
      <c r="HGP844" s="328"/>
      <c r="HGQ844" s="328"/>
      <c r="HGR844" s="328"/>
      <c r="HGS844" s="328"/>
      <c r="HGT844" s="328"/>
      <c r="HGU844" s="328"/>
      <c r="HGV844" s="328"/>
      <c r="HGW844" s="328"/>
      <c r="HGX844" s="328"/>
      <c r="HGY844" s="328"/>
      <c r="HGZ844" s="328"/>
      <c r="HHA844" s="328"/>
      <c r="HHB844" s="328"/>
      <c r="HHC844" s="328"/>
      <c r="HHD844" s="328"/>
      <c r="HHE844" s="328"/>
      <c r="HHF844" s="328"/>
      <c r="HHG844" s="328"/>
      <c r="HHH844" s="328"/>
      <c r="HHI844" s="328"/>
      <c r="HHJ844" s="328"/>
      <c r="HHK844" s="328"/>
      <c r="HHL844" s="328"/>
      <c r="HHM844" s="328"/>
      <c r="HHN844" s="328"/>
      <c r="HHO844" s="328"/>
      <c r="HHP844" s="328"/>
      <c r="HHQ844" s="328"/>
      <c r="HHR844" s="328"/>
      <c r="HHS844" s="328"/>
      <c r="HHT844" s="328"/>
      <c r="HHU844" s="328"/>
      <c r="HHV844" s="328"/>
      <c r="HHW844" s="328"/>
      <c r="HHX844" s="328"/>
      <c r="HHY844" s="328"/>
      <c r="HHZ844" s="328"/>
      <c r="HIA844" s="328"/>
      <c r="HIB844" s="328"/>
      <c r="HIC844" s="328"/>
      <c r="HID844" s="328"/>
      <c r="HIE844" s="328"/>
      <c r="HIF844" s="328"/>
      <c r="HIG844" s="328"/>
      <c r="HIH844" s="328"/>
      <c r="HII844" s="328"/>
      <c r="HIJ844" s="328"/>
      <c r="HIK844" s="328"/>
      <c r="HIL844" s="328"/>
      <c r="HIM844" s="328"/>
      <c r="HIN844" s="328"/>
      <c r="HIO844" s="328"/>
      <c r="HIP844" s="328"/>
      <c r="HIQ844" s="328"/>
      <c r="HIR844" s="328"/>
      <c r="HIS844" s="328"/>
      <c r="HIT844" s="328"/>
      <c r="HIU844" s="328"/>
      <c r="HIV844" s="328"/>
      <c r="HIW844" s="328"/>
      <c r="HIX844" s="328"/>
      <c r="HIY844" s="328"/>
      <c r="HIZ844" s="328"/>
      <c r="HJA844" s="328"/>
      <c r="HJB844" s="328"/>
      <c r="HJC844" s="328"/>
      <c r="HJD844" s="328"/>
      <c r="HJE844" s="328"/>
      <c r="HJF844" s="328"/>
      <c r="HJG844" s="328"/>
      <c r="HJH844" s="328"/>
      <c r="HJI844" s="328"/>
      <c r="HJJ844" s="328"/>
      <c r="HJK844" s="328"/>
      <c r="HJL844" s="328"/>
      <c r="HJM844" s="328"/>
      <c r="HJN844" s="328"/>
      <c r="HJO844" s="328"/>
      <c r="HJP844" s="328"/>
      <c r="HJQ844" s="328"/>
      <c r="HJR844" s="328"/>
      <c r="HJS844" s="328"/>
      <c r="HJT844" s="328"/>
      <c r="HJU844" s="328"/>
      <c r="HJV844" s="328"/>
      <c r="HJW844" s="328"/>
      <c r="HJX844" s="328"/>
      <c r="HJY844" s="328"/>
      <c r="HJZ844" s="328"/>
      <c r="HKA844" s="328"/>
      <c r="HKB844" s="328"/>
      <c r="HKC844" s="328"/>
      <c r="HKD844" s="328"/>
      <c r="HKE844" s="328"/>
      <c r="HKF844" s="328"/>
      <c r="HKG844" s="328"/>
      <c r="HKH844" s="328"/>
      <c r="HKI844" s="328"/>
      <c r="HKJ844" s="328"/>
      <c r="HKK844" s="328"/>
      <c r="HKL844" s="328"/>
      <c r="HKM844" s="328"/>
      <c r="HKN844" s="328"/>
      <c r="HKO844" s="328"/>
      <c r="HKP844" s="328"/>
      <c r="HKQ844" s="328"/>
      <c r="HKR844" s="328"/>
      <c r="HKS844" s="328"/>
      <c r="HKT844" s="328"/>
      <c r="HKU844" s="328"/>
      <c r="HKV844" s="328"/>
      <c r="HKW844" s="328"/>
      <c r="HKX844" s="328"/>
      <c r="HKY844" s="328"/>
      <c r="HKZ844" s="328"/>
      <c r="HLA844" s="328"/>
      <c r="HLB844" s="328"/>
      <c r="HLC844" s="328"/>
      <c r="HLD844" s="328"/>
      <c r="HLE844" s="328"/>
      <c r="HLF844" s="328"/>
      <c r="HLG844" s="328"/>
      <c r="HLH844" s="328"/>
      <c r="HLI844" s="328"/>
      <c r="HLJ844" s="328"/>
      <c r="HLK844" s="328"/>
      <c r="HLL844" s="328"/>
      <c r="HLM844" s="328"/>
      <c r="HLN844" s="328"/>
      <c r="HLO844" s="328"/>
      <c r="HLP844" s="328"/>
      <c r="HLQ844" s="328"/>
      <c r="HLR844" s="328"/>
      <c r="HLS844" s="328"/>
      <c r="HLT844" s="328"/>
      <c r="HLU844" s="328"/>
      <c r="HLV844" s="328"/>
      <c r="HLW844" s="328"/>
      <c r="HLX844" s="328"/>
      <c r="HLY844" s="328"/>
      <c r="HLZ844" s="328"/>
      <c r="HMA844" s="328"/>
      <c r="HMB844" s="328"/>
      <c r="HMC844" s="328"/>
      <c r="HMD844" s="328"/>
      <c r="HME844" s="328"/>
      <c r="HMF844" s="328"/>
      <c r="HMG844" s="328"/>
      <c r="HMH844" s="328"/>
      <c r="HMI844" s="328"/>
      <c r="HMJ844" s="328"/>
      <c r="HMK844" s="328"/>
      <c r="HML844" s="328"/>
      <c r="HMM844" s="328"/>
      <c r="HMN844" s="328"/>
      <c r="HMO844" s="328"/>
      <c r="HMP844" s="328"/>
      <c r="HMQ844" s="328"/>
      <c r="HMR844" s="328"/>
      <c r="HMS844" s="328"/>
      <c r="HMT844" s="328"/>
      <c r="HMU844" s="328"/>
      <c r="HMV844" s="328"/>
      <c r="HMW844" s="328"/>
      <c r="HMX844" s="328"/>
      <c r="HMY844" s="328"/>
      <c r="HMZ844" s="328"/>
      <c r="HNA844" s="328"/>
      <c r="HNB844" s="328"/>
      <c r="HNC844" s="328"/>
      <c r="HND844" s="328"/>
      <c r="HNE844" s="328"/>
      <c r="HNF844" s="328"/>
      <c r="HNG844" s="328"/>
      <c r="HNH844" s="328"/>
      <c r="HNI844" s="328"/>
      <c r="HNJ844" s="328"/>
      <c r="HNK844" s="328"/>
      <c r="HNL844" s="328"/>
      <c r="HNM844" s="328"/>
      <c r="HNN844" s="328"/>
      <c r="HNO844" s="328"/>
      <c r="HNP844" s="328"/>
      <c r="HNQ844" s="328"/>
      <c r="HNR844" s="328"/>
      <c r="HNS844" s="328"/>
      <c r="HNT844" s="328"/>
      <c r="HNU844" s="328"/>
      <c r="HNV844" s="328"/>
      <c r="HNW844" s="328"/>
      <c r="HNX844" s="328"/>
      <c r="HNY844" s="328"/>
      <c r="HNZ844" s="328"/>
      <c r="HOA844" s="328"/>
      <c r="HOB844" s="328"/>
      <c r="HOC844" s="328"/>
      <c r="HOD844" s="328"/>
      <c r="HOE844" s="328"/>
      <c r="HOF844" s="328"/>
      <c r="HOG844" s="328"/>
      <c r="HOH844" s="328"/>
      <c r="HOI844" s="328"/>
      <c r="HOJ844" s="328"/>
      <c r="HOK844" s="328"/>
      <c r="HOL844" s="328"/>
      <c r="HOM844" s="328"/>
      <c r="HON844" s="328"/>
      <c r="HOO844" s="328"/>
      <c r="HOP844" s="328"/>
      <c r="HOQ844" s="328"/>
      <c r="HOR844" s="328"/>
      <c r="HOS844" s="328"/>
      <c r="HOT844" s="328"/>
      <c r="HOU844" s="328"/>
      <c r="HOV844" s="328"/>
      <c r="HOW844" s="328"/>
      <c r="HOX844" s="328"/>
      <c r="HOY844" s="328"/>
      <c r="HOZ844" s="328"/>
      <c r="HPA844" s="328"/>
      <c r="HPB844" s="328"/>
      <c r="HPC844" s="328"/>
      <c r="HPD844" s="328"/>
      <c r="HPE844" s="328"/>
      <c r="HPF844" s="328"/>
      <c r="HPG844" s="328"/>
      <c r="HPH844" s="328"/>
      <c r="HPI844" s="328"/>
      <c r="HPJ844" s="328"/>
      <c r="HPK844" s="328"/>
      <c r="HPL844" s="328"/>
      <c r="HPM844" s="328"/>
      <c r="HPN844" s="328"/>
      <c r="HPO844" s="328"/>
      <c r="HPP844" s="328"/>
      <c r="HPQ844" s="328"/>
      <c r="HPR844" s="328"/>
      <c r="HPS844" s="328"/>
      <c r="HPT844" s="328"/>
      <c r="HPU844" s="328"/>
      <c r="HPV844" s="328"/>
      <c r="HPW844" s="328"/>
      <c r="HPX844" s="328"/>
      <c r="HPY844" s="328"/>
      <c r="HPZ844" s="328"/>
      <c r="HQA844" s="328"/>
      <c r="HQB844" s="328"/>
      <c r="HQC844" s="328"/>
      <c r="HQD844" s="328"/>
      <c r="HQE844" s="328"/>
      <c r="HQF844" s="328"/>
      <c r="HQG844" s="328"/>
      <c r="HQH844" s="328"/>
      <c r="HQI844" s="328"/>
      <c r="HQJ844" s="328"/>
      <c r="HQK844" s="328"/>
      <c r="HQL844" s="328"/>
      <c r="HQM844" s="328"/>
      <c r="HQN844" s="328"/>
      <c r="HQO844" s="328"/>
      <c r="HQP844" s="328"/>
      <c r="HQQ844" s="328"/>
      <c r="HQR844" s="328"/>
      <c r="HQS844" s="328"/>
      <c r="HQT844" s="328"/>
      <c r="HQU844" s="328"/>
      <c r="HQV844" s="328"/>
      <c r="HQW844" s="328"/>
      <c r="HQX844" s="328"/>
      <c r="HQY844" s="328"/>
      <c r="HQZ844" s="328"/>
      <c r="HRA844" s="328"/>
      <c r="HRB844" s="328"/>
      <c r="HRC844" s="328"/>
      <c r="HRD844" s="328"/>
      <c r="HRE844" s="328"/>
      <c r="HRF844" s="328"/>
      <c r="HRG844" s="328"/>
      <c r="HRH844" s="328"/>
      <c r="HRI844" s="328"/>
      <c r="HRJ844" s="328"/>
      <c r="HRK844" s="328"/>
      <c r="HRL844" s="328"/>
      <c r="HRM844" s="328"/>
      <c r="HRN844" s="328"/>
      <c r="HRO844" s="328"/>
      <c r="HRP844" s="328"/>
      <c r="HRQ844" s="328"/>
      <c r="HRR844" s="328"/>
      <c r="HRS844" s="328"/>
      <c r="HRT844" s="328"/>
      <c r="HRU844" s="328"/>
      <c r="HRV844" s="328"/>
      <c r="HRW844" s="328"/>
      <c r="HRX844" s="328"/>
      <c r="HRY844" s="328"/>
      <c r="HRZ844" s="328"/>
      <c r="HSA844" s="328"/>
      <c r="HSB844" s="328"/>
      <c r="HSC844" s="328"/>
      <c r="HSD844" s="328"/>
      <c r="HSE844" s="328"/>
      <c r="HSF844" s="328"/>
      <c r="HSG844" s="328"/>
      <c r="HSH844" s="328"/>
      <c r="HSI844" s="328"/>
      <c r="HSJ844" s="328"/>
      <c r="HSK844" s="328"/>
      <c r="HSL844" s="328"/>
      <c r="HSM844" s="328"/>
      <c r="HSN844" s="328"/>
      <c r="HSO844" s="328"/>
      <c r="HSP844" s="328"/>
      <c r="HSQ844" s="328"/>
      <c r="HSR844" s="328"/>
      <c r="HSS844" s="328"/>
      <c r="HST844" s="328"/>
      <c r="HSU844" s="328"/>
      <c r="HSV844" s="328"/>
      <c r="HSW844" s="328"/>
      <c r="HSX844" s="328"/>
      <c r="HSY844" s="328"/>
      <c r="HSZ844" s="328"/>
      <c r="HTA844" s="328"/>
      <c r="HTB844" s="328"/>
      <c r="HTC844" s="328"/>
      <c r="HTD844" s="328"/>
      <c r="HTE844" s="328"/>
      <c r="HTF844" s="328"/>
      <c r="HTG844" s="328"/>
      <c r="HTH844" s="328"/>
      <c r="HTI844" s="328"/>
      <c r="HTJ844" s="328"/>
      <c r="HTK844" s="328"/>
      <c r="HTL844" s="328"/>
      <c r="HTM844" s="328"/>
      <c r="HTN844" s="328"/>
      <c r="HTO844" s="328"/>
      <c r="HTP844" s="328"/>
      <c r="HTQ844" s="328"/>
      <c r="HTR844" s="328"/>
      <c r="HTS844" s="328"/>
      <c r="HTT844" s="328"/>
      <c r="HTU844" s="328"/>
      <c r="HTV844" s="328"/>
      <c r="HTW844" s="328"/>
      <c r="HTX844" s="328"/>
      <c r="HTY844" s="328"/>
      <c r="HTZ844" s="328"/>
      <c r="HUA844" s="328"/>
      <c r="HUB844" s="328"/>
      <c r="HUC844" s="328"/>
      <c r="HUD844" s="328"/>
      <c r="HUE844" s="328"/>
      <c r="HUF844" s="328"/>
      <c r="HUG844" s="328"/>
      <c r="HUH844" s="328"/>
      <c r="HUI844" s="328"/>
      <c r="HUJ844" s="328"/>
      <c r="HUK844" s="328"/>
      <c r="HUL844" s="328"/>
      <c r="HUM844" s="328"/>
      <c r="HUN844" s="328"/>
      <c r="HUO844" s="328"/>
      <c r="HUP844" s="328"/>
      <c r="HUQ844" s="328"/>
      <c r="HUR844" s="328"/>
      <c r="HUS844" s="328"/>
      <c r="HUT844" s="328"/>
      <c r="HUU844" s="328"/>
      <c r="HUV844" s="328"/>
      <c r="HUW844" s="328"/>
      <c r="HUX844" s="328"/>
      <c r="HUY844" s="328"/>
      <c r="HUZ844" s="328"/>
      <c r="HVA844" s="328"/>
      <c r="HVB844" s="328"/>
      <c r="HVC844" s="328"/>
      <c r="HVD844" s="328"/>
      <c r="HVE844" s="328"/>
      <c r="HVF844" s="328"/>
      <c r="HVG844" s="328"/>
      <c r="HVH844" s="328"/>
      <c r="HVI844" s="328"/>
      <c r="HVJ844" s="328"/>
      <c r="HVK844" s="328"/>
      <c r="HVL844" s="328"/>
      <c r="HVM844" s="328"/>
      <c r="HVN844" s="328"/>
      <c r="HVO844" s="328"/>
      <c r="HVP844" s="328"/>
      <c r="HVQ844" s="328"/>
      <c r="HVR844" s="328"/>
      <c r="HVS844" s="328"/>
      <c r="HVT844" s="328"/>
      <c r="HVU844" s="328"/>
      <c r="HVV844" s="328"/>
      <c r="HVW844" s="328"/>
      <c r="HVX844" s="328"/>
      <c r="HVY844" s="328"/>
      <c r="HVZ844" s="328"/>
      <c r="HWA844" s="328"/>
      <c r="HWB844" s="328"/>
      <c r="HWC844" s="328"/>
      <c r="HWD844" s="328"/>
      <c r="HWE844" s="328"/>
      <c r="HWF844" s="328"/>
      <c r="HWG844" s="328"/>
      <c r="HWH844" s="328"/>
      <c r="HWI844" s="328"/>
      <c r="HWJ844" s="328"/>
      <c r="HWK844" s="328"/>
      <c r="HWL844" s="328"/>
      <c r="HWM844" s="328"/>
      <c r="HWN844" s="328"/>
      <c r="HWO844" s="328"/>
      <c r="HWP844" s="328"/>
      <c r="HWQ844" s="328"/>
      <c r="HWR844" s="328"/>
      <c r="HWS844" s="328"/>
      <c r="HWT844" s="328"/>
      <c r="HWU844" s="328"/>
      <c r="HWV844" s="328"/>
      <c r="HWW844" s="328"/>
      <c r="HWX844" s="328"/>
      <c r="HWY844" s="328"/>
      <c r="HWZ844" s="328"/>
      <c r="HXA844" s="328"/>
      <c r="HXB844" s="328"/>
      <c r="HXC844" s="328"/>
      <c r="HXD844" s="328"/>
      <c r="HXE844" s="328"/>
      <c r="HXF844" s="328"/>
      <c r="HXG844" s="328"/>
      <c r="HXH844" s="328"/>
      <c r="HXI844" s="328"/>
      <c r="HXJ844" s="328"/>
      <c r="HXK844" s="328"/>
      <c r="HXL844" s="328"/>
      <c r="HXM844" s="328"/>
      <c r="HXN844" s="328"/>
      <c r="HXO844" s="328"/>
      <c r="HXP844" s="328"/>
      <c r="HXQ844" s="328"/>
      <c r="HXR844" s="328"/>
      <c r="HXS844" s="328"/>
      <c r="HXT844" s="328"/>
      <c r="HXU844" s="328"/>
      <c r="HXV844" s="328"/>
      <c r="HXW844" s="328"/>
      <c r="HXX844" s="328"/>
      <c r="HXY844" s="328"/>
      <c r="HXZ844" s="328"/>
      <c r="HYA844" s="328"/>
      <c r="HYB844" s="328"/>
      <c r="HYC844" s="328"/>
      <c r="HYD844" s="328"/>
      <c r="HYE844" s="328"/>
      <c r="HYF844" s="328"/>
      <c r="HYG844" s="328"/>
      <c r="HYH844" s="328"/>
      <c r="HYI844" s="328"/>
      <c r="HYJ844" s="328"/>
      <c r="HYK844" s="328"/>
      <c r="HYL844" s="328"/>
      <c r="HYM844" s="328"/>
      <c r="HYN844" s="328"/>
      <c r="HYO844" s="328"/>
      <c r="HYP844" s="328"/>
      <c r="HYQ844" s="328"/>
      <c r="HYR844" s="328"/>
      <c r="HYS844" s="328"/>
      <c r="HYT844" s="328"/>
      <c r="HYU844" s="328"/>
      <c r="HYV844" s="328"/>
      <c r="HYW844" s="328"/>
      <c r="HYX844" s="328"/>
      <c r="HYY844" s="328"/>
      <c r="HYZ844" s="328"/>
      <c r="HZA844" s="328"/>
      <c r="HZB844" s="328"/>
      <c r="HZC844" s="328"/>
      <c r="HZD844" s="328"/>
      <c r="HZE844" s="328"/>
      <c r="HZF844" s="328"/>
      <c r="HZG844" s="328"/>
      <c r="HZH844" s="328"/>
      <c r="HZI844" s="328"/>
      <c r="HZJ844" s="328"/>
      <c r="HZK844" s="328"/>
      <c r="HZL844" s="328"/>
      <c r="HZM844" s="328"/>
      <c r="HZN844" s="328"/>
      <c r="HZO844" s="328"/>
      <c r="HZP844" s="328"/>
      <c r="HZQ844" s="328"/>
      <c r="HZR844" s="328"/>
      <c r="HZS844" s="328"/>
      <c r="HZT844" s="328"/>
      <c r="HZU844" s="328"/>
      <c r="HZV844" s="328"/>
      <c r="HZW844" s="328"/>
      <c r="HZX844" s="328"/>
      <c r="HZY844" s="328"/>
      <c r="HZZ844" s="328"/>
      <c r="IAA844" s="328"/>
      <c r="IAB844" s="328"/>
      <c r="IAC844" s="328"/>
      <c r="IAD844" s="328"/>
      <c r="IAE844" s="328"/>
      <c r="IAF844" s="328"/>
      <c r="IAG844" s="328"/>
      <c r="IAH844" s="328"/>
      <c r="IAI844" s="328"/>
      <c r="IAJ844" s="328"/>
      <c r="IAK844" s="328"/>
      <c r="IAL844" s="328"/>
      <c r="IAM844" s="328"/>
      <c r="IAN844" s="328"/>
      <c r="IAO844" s="328"/>
      <c r="IAP844" s="328"/>
      <c r="IAQ844" s="328"/>
      <c r="IAR844" s="328"/>
      <c r="IAS844" s="328"/>
      <c r="IAT844" s="328"/>
      <c r="IAU844" s="328"/>
      <c r="IAV844" s="328"/>
      <c r="IAW844" s="328"/>
      <c r="IAX844" s="328"/>
      <c r="IAY844" s="328"/>
      <c r="IAZ844" s="328"/>
      <c r="IBA844" s="328"/>
      <c r="IBB844" s="328"/>
      <c r="IBC844" s="328"/>
      <c r="IBD844" s="328"/>
      <c r="IBE844" s="328"/>
      <c r="IBF844" s="328"/>
      <c r="IBG844" s="328"/>
      <c r="IBH844" s="328"/>
      <c r="IBI844" s="328"/>
      <c r="IBJ844" s="328"/>
      <c r="IBK844" s="328"/>
      <c r="IBL844" s="328"/>
      <c r="IBM844" s="328"/>
      <c r="IBN844" s="328"/>
      <c r="IBO844" s="328"/>
      <c r="IBP844" s="328"/>
      <c r="IBQ844" s="328"/>
      <c r="IBR844" s="328"/>
      <c r="IBS844" s="328"/>
      <c r="IBT844" s="328"/>
      <c r="IBU844" s="328"/>
      <c r="IBV844" s="328"/>
      <c r="IBW844" s="328"/>
      <c r="IBX844" s="328"/>
      <c r="IBY844" s="328"/>
      <c r="IBZ844" s="328"/>
      <c r="ICA844" s="328"/>
      <c r="ICB844" s="328"/>
      <c r="ICC844" s="328"/>
      <c r="ICD844" s="328"/>
      <c r="ICE844" s="328"/>
      <c r="ICF844" s="328"/>
      <c r="ICG844" s="328"/>
      <c r="ICH844" s="328"/>
      <c r="ICI844" s="328"/>
      <c r="ICJ844" s="328"/>
      <c r="ICK844" s="328"/>
      <c r="ICL844" s="328"/>
      <c r="ICM844" s="328"/>
      <c r="ICN844" s="328"/>
      <c r="ICO844" s="328"/>
      <c r="ICP844" s="328"/>
      <c r="ICQ844" s="328"/>
      <c r="ICR844" s="328"/>
      <c r="ICS844" s="328"/>
      <c r="ICT844" s="328"/>
      <c r="ICU844" s="328"/>
      <c r="ICV844" s="328"/>
      <c r="ICW844" s="328"/>
      <c r="ICX844" s="328"/>
      <c r="ICY844" s="328"/>
      <c r="ICZ844" s="328"/>
      <c r="IDA844" s="328"/>
      <c r="IDB844" s="328"/>
      <c r="IDC844" s="328"/>
      <c r="IDD844" s="328"/>
      <c r="IDE844" s="328"/>
      <c r="IDF844" s="328"/>
      <c r="IDG844" s="328"/>
      <c r="IDH844" s="328"/>
      <c r="IDI844" s="328"/>
      <c r="IDJ844" s="328"/>
      <c r="IDK844" s="328"/>
      <c r="IDL844" s="328"/>
      <c r="IDM844" s="328"/>
      <c r="IDN844" s="328"/>
      <c r="IDO844" s="328"/>
      <c r="IDP844" s="328"/>
      <c r="IDQ844" s="328"/>
      <c r="IDR844" s="328"/>
      <c r="IDS844" s="328"/>
      <c r="IDT844" s="328"/>
      <c r="IDU844" s="328"/>
      <c r="IDV844" s="328"/>
      <c r="IDW844" s="328"/>
      <c r="IDX844" s="328"/>
      <c r="IDY844" s="328"/>
      <c r="IDZ844" s="328"/>
      <c r="IEA844" s="328"/>
      <c r="IEB844" s="328"/>
      <c r="IEC844" s="328"/>
      <c r="IED844" s="328"/>
      <c r="IEE844" s="328"/>
      <c r="IEF844" s="328"/>
      <c r="IEG844" s="328"/>
      <c r="IEH844" s="328"/>
      <c r="IEI844" s="328"/>
      <c r="IEJ844" s="328"/>
      <c r="IEK844" s="328"/>
      <c r="IEL844" s="328"/>
      <c r="IEM844" s="328"/>
      <c r="IEN844" s="328"/>
      <c r="IEO844" s="328"/>
      <c r="IEP844" s="328"/>
      <c r="IEQ844" s="328"/>
      <c r="IER844" s="328"/>
      <c r="IES844" s="328"/>
      <c r="IET844" s="328"/>
      <c r="IEU844" s="328"/>
      <c r="IEV844" s="328"/>
      <c r="IEW844" s="328"/>
      <c r="IEX844" s="328"/>
      <c r="IEY844" s="328"/>
      <c r="IEZ844" s="328"/>
      <c r="IFA844" s="328"/>
      <c r="IFB844" s="328"/>
      <c r="IFC844" s="328"/>
      <c r="IFD844" s="328"/>
      <c r="IFE844" s="328"/>
      <c r="IFF844" s="328"/>
      <c r="IFG844" s="328"/>
      <c r="IFH844" s="328"/>
      <c r="IFI844" s="328"/>
      <c r="IFJ844" s="328"/>
      <c r="IFK844" s="328"/>
      <c r="IFL844" s="328"/>
      <c r="IFM844" s="328"/>
      <c r="IFN844" s="328"/>
      <c r="IFO844" s="328"/>
      <c r="IFP844" s="328"/>
      <c r="IFQ844" s="328"/>
      <c r="IFR844" s="328"/>
      <c r="IFS844" s="328"/>
      <c r="IFT844" s="328"/>
      <c r="IFU844" s="328"/>
      <c r="IFV844" s="328"/>
      <c r="IFW844" s="328"/>
      <c r="IFX844" s="328"/>
      <c r="IFY844" s="328"/>
      <c r="IFZ844" s="328"/>
      <c r="IGA844" s="328"/>
      <c r="IGB844" s="328"/>
      <c r="IGC844" s="328"/>
      <c r="IGD844" s="328"/>
      <c r="IGE844" s="328"/>
      <c r="IGF844" s="328"/>
      <c r="IGG844" s="328"/>
      <c r="IGH844" s="328"/>
      <c r="IGI844" s="328"/>
      <c r="IGJ844" s="328"/>
      <c r="IGK844" s="328"/>
      <c r="IGL844" s="328"/>
      <c r="IGM844" s="328"/>
      <c r="IGN844" s="328"/>
      <c r="IGO844" s="328"/>
      <c r="IGP844" s="328"/>
      <c r="IGQ844" s="328"/>
      <c r="IGR844" s="328"/>
      <c r="IGS844" s="328"/>
      <c r="IGT844" s="328"/>
      <c r="IGU844" s="328"/>
      <c r="IGV844" s="328"/>
      <c r="IGW844" s="328"/>
      <c r="IGX844" s="328"/>
      <c r="IGY844" s="328"/>
      <c r="IGZ844" s="328"/>
      <c r="IHA844" s="328"/>
      <c r="IHB844" s="328"/>
      <c r="IHC844" s="328"/>
      <c r="IHD844" s="328"/>
      <c r="IHE844" s="328"/>
      <c r="IHF844" s="328"/>
      <c r="IHG844" s="328"/>
      <c r="IHH844" s="328"/>
      <c r="IHI844" s="328"/>
      <c r="IHJ844" s="328"/>
      <c r="IHK844" s="328"/>
      <c r="IHL844" s="328"/>
      <c r="IHM844" s="328"/>
      <c r="IHN844" s="328"/>
      <c r="IHO844" s="328"/>
      <c r="IHP844" s="328"/>
      <c r="IHQ844" s="328"/>
      <c r="IHR844" s="328"/>
      <c r="IHS844" s="328"/>
      <c r="IHT844" s="328"/>
      <c r="IHU844" s="328"/>
      <c r="IHV844" s="328"/>
      <c r="IHW844" s="328"/>
      <c r="IHX844" s="328"/>
      <c r="IHY844" s="328"/>
      <c r="IHZ844" s="328"/>
      <c r="IIA844" s="328"/>
      <c r="IIB844" s="328"/>
      <c r="IIC844" s="328"/>
      <c r="IID844" s="328"/>
      <c r="IIE844" s="328"/>
      <c r="IIF844" s="328"/>
      <c r="IIG844" s="328"/>
      <c r="IIH844" s="328"/>
      <c r="III844" s="328"/>
      <c r="IIJ844" s="328"/>
      <c r="IIK844" s="328"/>
      <c r="IIL844" s="328"/>
      <c r="IIM844" s="328"/>
      <c r="IIN844" s="328"/>
      <c r="IIO844" s="328"/>
      <c r="IIP844" s="328"/>
      <c r="IIQ844" s="328"/>
      <c r="IIR844" s="328"/>
      <c r="IIS844" s="328"/>
      <c r="IIT844" s="328"/>
      <c r="IIU844" s="328"/>
      <c r="IIV844" s="328"/>
      <c r="IIW844" s="328"/>
      <c r="IIX844" s="328"/>
      <c r="IIY844" s="328"/>
      <c r="IIZ844" s="328"/>
      <c r="IJA844" s="328"/>
      <c r="IJB844" s="328"/>
      <c r="IJC844" s="328"/>
      <c r="IJD844" s="328"/>
      <c r="IJE844" s="328"/>
      <c r="IJF844" s="328"/>
      <c r="IJG844" s="328"/>
      <c r="IJH844" s="328"/>
      <c r="IJI844" s="328"/>
      <c r="IJJ844" s="328"/>
      <c r="IJK844" s="328"/>
      <c r="IJL844" s="328"/>
      <c r="IJM844" s="328"/>
      <c r="IJN844" s="328"/>
      <c r="IJO844" s="328"/>
      <c r="IJP844" s="328"/>
      <c r="IJQ844" s="328"/>
      <c r="IJR844" s="328"/>
      <c r="IJS844" s="328"/>
      <c r="IJT844" s="328"/>
      <c r="IJU844" s="328"/>
      <c r="IJV844" s="328"/>
      <c r="IJW844" s="328"/>
      <c r="IJX844" s="328"/>
      <c r="IJY844" s="328"/>
      <c r="IJZ844" s="328"/>
      <c r="IKA844" s="328"/>
      <c r="IKB844" s="328"/>
      <c r="IKC844" s="328"/>
      <c r="IKD844" s="328"/>
      <c r="IKE844" s="328"/>
      <c r="IKF844" s="328"/>
      <c r="IKG844" s="328"/>
      <c r="IKH844" s="328"/>
      <c r="IKI844" s="328"/>
      <c r="IKJ844" s="328"/>
      <c r="IKK844" s="328"/>
      <c r="IKL844" s="328"/>
      <c r="IKM844" s="328"/>
      <c r="IKN844" s="328"/>
      <c r="IKO844" s="328"/>
      <c r="IKP844" s="328"/>
      <c r="IKQ844" s="328"/>
      <c r="IKR844" s="328"/>
      <c r="IKS844" s="328"/>
      <c r="IKT844" s="328"/>
      <c r="IKU844" s="328"/>
      <c r="IKV844" s="328"/>
      <c r="IKW844" s="328"/>
      <c r="IKX844" s="328"/>
      <c r="IKY844" s="328"/>
      <c r="IKZ844" s="328"/>
      <c r="ILA844" s="328"/>
      <c r="ILB844" s="328"/>
      <c r="ILC844" s="328"/>
      <c r="ILD844" s="328"/>
      <c r="ILE844" s="328"/>
      <c r="ILF844" s="328"/>
      <c r="ILG844" s="328"/>
      <c r="ILH844" s="328"/>
      <c r="ILI844" s="328"/>
      <c r="ILJ844" s="328"/>
      <c r="ILK844" s="328"/>
      <c r="ILL844" s="328"/>
      <c r="ILM844" s="328"/>
      <c r="ILN844" s="328"/>
      <c r="ILO844" s="328"/>
      <c r="ILP844" s="328"/>
      <c r="ILQ844" s="328"/>
      <c r="ILR844" s="328"/>
      <c r="ILS844" s="328"/>
      <c r="ILT844" s="328"/>
      <c r="ILU844" s="328"/>
      <c r="ILV844" s="328"/>
      <c r="ILW844" s="328"/>
      <c r="ILX844" s="328"/>
      <c r="ILY844" s="328"/>
      <c r="ILZ844" s="328"/>
      <c r="IMA844" s="328"/>
      <c r="IMB844" s="328"/>
      <c r="IMC844" s="328"/>
      <c r="IMD844" s="328"/>
      <c r="IME844" s="328"/>
      <c r="IMF844" s="328"/>
      <c r="IMG844" s="328"/>
      <c r="IMH844" s="328"/>
      <c r="IMI844" s="328"/>
      <c r="IMJ844" s="328"/>
      <c r="IMK844" s="328"/>
      <c r="IML844" s="328"/>
      <c r="IMM844" s="328"/>
      <c r="IMN844" s="328"/>
      <c r="IMO844" s="328"/>
      <c r="IMP844" s="328"/>
      <c r="IMQ844" s="328"/>
      <c r="IMR844" s="328"/>
      <c r="IMS844" s="328"/>
      <c r="IMT844" s="328"/>
      <c r="IMU844" s="328"/>
      <c r="IMV844" s="328"/>
      <c r="IMW844" s="328"/>
      <c r="IMX844" s="328"/>
      <c r="IMY844" s="328"/>
      <c r="IMZ844" s="328"/>
      <c r="INA844" s="328"/>
      <c r="INB844" s="328"/>
      <c r="INC844" s="328"/>
      <c r="IND844" s="328"/>
      <c r="INE844" s="328"/>
      <c r="INF844" s="328"/>
      <c r="ING844" s="328"/>
      <c r="INH844" s="328"/>
      <c r="INI844" s="328"/>
      <c r="INJ844" s="328"/>
      <c r="INK844" s="328"/>
      <c r="INL844" s="328"/>
      <c r="INM844" s="328"/>
      <c r="INN844" s="328"/>
      <c r="INO844" s="328"/>
      <c r="INP844" s="328"/>
      <c r="INQ844" s="328"/>
      <c r="INR844" s="328"/>
      <c r="INS844" s="328"/>
      <c r="INT844" s="328"/>
      <c r="INU844" s="328"/>
      <c r="INV844" s="328"/>
      <c r="INW844" s="328"/>
      <c r="INX844" s="328"/>
      <c r="INY844" s="328"/>
      <c r="INZ844" s="328"/>
      <c r="IOA844" s="328"/>
      <c r="IOB844" s="328"/>
      <c r="IOC844" s="328"/>
      <c r="IOD844" s="328"/>
      <c r="IOE844" s="328"/>
      <c r="IOF844" s="328"/>
      <c r="IOG844" s="328"/>
      <c r="IOH844" s="328"/>
      <c r="IOI844" s="328"/>
      <c r="IOJ844" s="328"/>
      <c r="IOK844" s="328"/>
      <c r="IOL844" s="328"/>
      <c r="IOM844" s="328"/>
      <c r="ION844" s="328"/>
      <c r="IOO844" s="328"/>
      <c r="IOP844" s="328"/>
      <c r="IOQ844" s="328"/>
      <c r="IOR844" s="328"/>
      <c r="IOS844" s="328"/>
      <c r="IOT844" s="328"/>
      <c r="IOU844" s="328"/>
      <c r="IOV844" s="328"/>
      <c r="IOW844" s="328"/>
      <c r="IOX844" s="328"/>
      <c r="IOY844" s="328"/>
      <c r="IOZ844" s="328"/>
      <c r="IPA844" s="328"/>
      <c r="IPB844" s="328"/>
      <c r="IPC844" s="328"/>
      <c r="IPD844" s="328"/>
      <c r="IPE844" s="328"/>
      <c r="IPF844" s="328"/>
      <c r="IPG844" s="328"/>
      <c r="IPH844" s="328"/>
      <c r="IPI844" s="328"/>
      <c r="IPJ844" s="328"/>
      <c r="IPK844" s="328"/>
      <c r="IPL844" s="328"/>
      <c r="IPM844" s="328"/>
      <c r="IPN844" s="328"/>
      <c r="IPO844" s="328"/>
      <c r="IPP844" s="328"/>
      <c r="IPQ844" s="328"/>
      <c r="IPR844" s="328"/>
      <c r="IPS844" s="328"/>
      <c r="IPT844" s="328"/>
      <c r="IPU844" s="328"/>
      <c r="IPV844" s="328"/>
      <c r="IPW844" s="328"/>
      <c r="IPX844" s="328"/>
      <c r="IPY844" s="328"/>
      <c r="IPZ844" s="328"/>
      <c r="IQA844" s="328"/>
      <c r="IQB844" s="328"/>
      <c r="IQC844" s="328"/>
      <c r="IQD844" s="328"/>
      <c r="IQE844" s="328"/>
      <c r="IQF844" s="328"/>
      <c r="IQG844" s="328"/>
      <c r="IQH844" s="328"/>
      <c r="IQI844" s="328"/>
      <c r="IQJ844" s="328"/>
      <c r="IQK844" s="328"/>
      <c r="IQL844" s="328"/>
      <c r="IQM844" s="328"/>
      <c r="IQN844" s="328"/>
      <c r="IQO844" s="328"/>
      <c r="IQP844" s="328"/>
      <c r="IQQ844" s="328"/>
      <c r="IQR844" s="328"/>
      <c r="IQS844" s="328"/>
      <c r="IQT844" s="328"/>
      <c r="IQU844" s="328"/>
      <c r="IQV844" s="328"/>
      <c r="IQW844" s="328"/>
      <c r="IQX844" s="328"/>
      <c r="IQY844" s="328"/>
      <c r="IQZ844" s="328"/>
      <c r="IRA844" s="328"/>
      <c r="IRB844" s="328"/>
      <c r="IRC844" s="328"/>
      <c r="IRD844" s="328"/>
      <c r="IRE844" s="328"/>
      <c r="IRF844" s="328"/>
      <c r="IRG844" s="328"/>
      <c r="IRH844" s="328"/>
      <c r="IRI844" s="328"/>
      <c r="IRJ844" s="328"/>
      <c r="IRK844" s="328"/>
      <c r="IRL844" s="328"/>
      <c r="IRM844" s="328"/>
      <c r="IRN844" s="328"/>
      <c r="IRO844" s="328"/>
      <c r="IRP844" s="328"/>
      <c r="IRQ844" s="328"/>
      <c r="IRR844" s="328"/>
      <c r="IRS844" s="328"/>
      <c r="IRT844" s="328"/>
      <c r="IRU844" s="328"/>
      <c r="IRV844" s="328"/>
      <c r="IRW844" s="328"/>
      <c r="IRX844" s="328"/>
      <c r="IRY844" s="328"/>
      <c r="IRZ844" s="328"/>
      <c r="ISA844" s="328"/>
      <c r="ISB844" s="328"/>
      <c r="ISC844" s="328"/>
      <c r="ISD844" s="328"/>
      <c r="ISE844" s="328"/>
      <c r="ISF844" s="328"/>
      <c r="ISG844" s="328"/>
      <c r="ISH844" s="328"/>
      <c r="ISI844" s="328"/>
      <c r="ISJ844" s="328"/>
      <c r="ISK844" s="328"/>
      <c r="ISL844" s="328"/>
      <c r="ISM844" s="328"/>
      <c r="ISN844" s="328"/>
      <c r="ISO844" s="328"/>
      <c r="ISP844" s="328"/>
      <c r="ISQ844" s="328"/>
      <c r="ISR844" s="328"/>
      <c r="ISS844" s="328"/>
      <c r="IST844" s="328"/>
      <c r="ISU844" s="328"/>
      <c r="ISV844" s="328"/>
      <c r="ISW844" s="328"/>
      <c r="ISX844" s="328"/>
      <c r="ISY844" s="328"/>
      <c r="ISZ844" s="328"/>
      <c r="ITA844" s="328"/>
      <c r="ITB844" s="328"/>
      <c r="ITC844" s="328"/>
      <c r="ITD844" s="328"/>
      <c r="ITE844" s="328"/>
      <c r="ITF844" s="328"/>
      <c r="ITG844" s="328"/>
      <c r="ITH844" s="328"/>
      <c r="ITI844" s="328"/>
      <c r="ITJ844" s="328"/>
      <c r="ITK844" s="328"/>
      <c r="ITL844" s="328"/>
      <c r="ITM844" s="328"/>
      <c r="ITN844" s="328"/>
      <c r="ITO844" s="328"/>
      <c r="ITP844" s="328"/>
      <c r="ITQ844" s="328"/>
      <c r="ITR844" s="328"/>
      <c r="ITS844" s="328"/>
      <c r="ITT844" s="328"/>
      <c r="ITU844" s="328"/>
      <c r="ITV844" s="328"/>
      <c r="ITW844" s="328"/>
      <c r="ITX844" s="328"/>
      <c r="ITY844" s="328"/>
      <c r="ITZ844" s="328"/>
      <c r="IUA844" s="328"/>
      <c r="IUB844" s="328"/>
      <c r="IUC844" s="328"/>
      <c r="IUD844" s="328"/>
      <c r="IUE844" s="328"/>
      <c r="IUF844" s="328"/>
      <c r="IUG844" s="328"/>
      <c r="IUH844" s="328"/>
      <c r="IUI844" s="328"/>
      <c r="IUJ844" s="328"/>
      <c r="IUK844" s="328"/>
      <c r="IUL844" s="328"/>
      <c r="IUM844" s="328"/>
      <c r="IUN844" s="328"/>
      <c r="IUO844" s="328"/>
      <c r="IUP844" s="328"/>
      <c r="IUQ844" s="328"/>
      <c r="IUR844" s="328"/>
      <c r="IUS844" s="328"/>
      <c r="IUT844" s="328"/>
      <c r="IUU844" s="328"/>
      <c r="IUV844" s="328"/>
      <c r="IUW844" s="328"/>
      <c r="IUX844" s="328"/>
      <c r="IUY844" s="328"/>
      <c r="IUZ844" s="328"/>
      <c r="IVA844" s="328"/>
      <c r="IVB844" s="328"/>
      <c r="IVC844" s="328"/>
      <c r="IVD844" s="328"/>
      <c r="IVE844" s="328"/>
      <c r="IVF844" s="328"/>
      <c r="IVG844" s="328"/>
      <c r="IVH844" s="328"/>
      <c r="IVI844" s="328"/>
      <c r="IVJ844" s="328"/>
      <c r="IVK844" s="328"/>
      <c r="IVL844" s="328"/>
      <c r="IVM844" s="328"/>
      <c r="IVN844" s="328"/>
      <c r="IVO844" s="328"/>
      <c r="IVP844" s="328"/>
      <c r="IVQ844" s="328"/>
      <c r="IVR844" s="328"/>
      <c r="IVS844" s="328"/>
      <c r="IVT844" s="328"/>
      <c r="IVU844" s="328"/>
      <c r="IVV844" s="328"/>
      <c r="IVW844" s="328"/>
      <c r="IVX844" s="328"/>
      <c r="IVY844" s="328"/>
      <c r="IVZ844" s="328"/>
      <c r="IWA844" s="328"/>
      <c r="IWB844" s="328"/>
      <c r="IWC844" s="328"/>
      <c r="IWD844" s="328"/>
      <c r="IWE844" s="328"/>
      <c r="IWF844" s="328"/>
      <c r="IWG844" s="328"/>
      <c r="IWH844" s="328"/>
      <c r="IWI844" s="328"/>
      <c r="IWJ844" s="328"/>
      <c r="IWK844" s="328"/>
      <c r="IWL844" s="328"/>
      <c r="IWM844" s="328"/>
      <c r="IWN844" s="328"/>
      <c r="IWO844" s="328"/>
      <c r="IWP844" s="328"/>
      <c r="IWQ844" s="328"/>
      <c r="IWR844" s="328"/>
      <c r="IWS844" s="328"/>
      <c r="IWT844" s="328"/>
      <c r="IWU844" s="328"/>
      <c r="IWV844" s="328"/>
      <c r="IWW844" s="328"/>
      <c r="IWX844" s="328"/>
      <c r="IWY844" s="328"/>
      <c r="IWZ844" s="328"/>
      <c r="IXA844" s="328"/>
      <c r="IXB844" s="328"/>
      <c r="IXC844" s="328"/>
      <c r="IXD844" s="328"/>
      <c r="IXE844" s="328"/>
      <c r="IXF844" s="328"/>
      <c r="IXG844" s="328"/>
      <c r="IXH844" s="328"/>
      <c r="IXI844" s="328"/>
      <c r="IXJ844" s="328"/>
      <c r="IXK844" s="328"/>
      <c r="IXL844" s="328"/>
      <c r="IXM844" s="328"/>
      <c r="IXN844" s="328"/>
      <c r="IXO844" s="328"/>
      <c r="IXP844" s="328"/>
      <c r="IXQ844" s="328"/>
      <c r="IXR844" s="328"/>
      <c r="IXS844" s="328"/>
      <c r="IXT844" s="328"/>
      <c r="IXU844" s="328"/>
      <c r="IXV844" s="328"/>
      <c r="IXW844" s="328"/>
      <c r="IXX844" s="328"/>
      <c r="IXY844" s="328"/>
      <c r="IXZ844" s="328"/>
      <c r="IYA844" s="328"/>
      <c r="IYB844" s="328"/>
      <c r="IYC844" s="328"/>
      <c r="IYD844" s="328"/>
      <c r="IYE844" s="328"/>
      <c r="IYF844" s="328"/>
      <c r="IYG844" s="328"/>
      <c r="IYH844" s="328"/>
      <c r="IYI844" s="328"/>
      <c r="IYJ844" s="328"/>
      <c r="IYK844" s="328"/>
      <c r="IYL844" s="328"/>
      <c r="IYM844" s="328"/>
      <c r="IYN844" s="328"/>
      <c r="IYO844" s="328"/>
      <c r="IYP844" s="328"/>
      <c r="IYQ844" s="328"/>
      <c r="IYR844" s="328"/>
      <c r="IYS844" s="328"/>
      <c r="IYT844" s="328"/>
      <c r="IYU844" s="328"/>
      <c r="IYV844" s="328"/>
      <c r="IYW844" s="328"/>
      <c r="IYX844" s="328"/>
      <c r="IYY844" s="328"/>
      <c r="IYZ844" s="328"/>
      <c r="IZA844" s="328"/>
      <c r="IZB844" s="328"/>
      <c r="IZC844" s="328"/>
      <c r="IZD844" s="328"/>
      <c r="IZE844" s="328"/>
      <c r="IZF844" s="328"/>
      <c r="IZG844" s="328"/>
      <c r="IZH844" s="328"/>
      <c r="IZI844" s="328"/>
      <c r="IZJ844" s="328"/>
      <c r="IZK844" s="328"/>
      <c r="IZL844" s="328"/>
      <c r="IZM844" s="328"/>
      <c r="IZN844" s="328"/>
      <c r="IZO844" s="328"/>
      <c r="IZP844" s="328"/>
      <c r="IZQ844" s="328"/>
      <c r="IZR844" s="328"/>
      <c r="IZS844" s="328"/>
      <c r="IZT844" s="328"/>
      <c r="IZU844" s="328"/>
      <c r="IZV844" s="328"/>
      <c r="IZW844" s="328"/>
      <c r="IZX844" s="328"/>
      <c r="IZY844" s="328"/>
      <c r="IZZ844" s="328"/>
      <c r="JAA844" s="328"/>
      <c r="JAB844" s="328"/>
      <c r="JAC844" s="328"/>
      <c r="JAD844" s="328"/>
      <c r="JAE844" s="328"/>
      <c r="JAF844" s="328"/>
      <c r="JAG844" s="328"/>
      <c r="JAH844" s="328"/>
      <c r="JAI844" s="328"/>
      <c r="JAJ844" s="328"/>
      <c r="JAK844" s="328"/>
      <c r="JAL844" s="328"/>
      <c r="JAM844" s="328"/>
      <c r="JAN844" s="328"/>
      <c r="JAO844" s="328"/>
      <c r="JAP844" s="328"/>
      <c r="JAQ844" s="328"/>
      <c r="JAR844" s="328"/>
      <c r="JAS844" s="328"/>
      <c r="JAT844" s="328"/>
      <c r="JAU844" s="328"/>
      <c r="JAV844" s="328"/>
      <c r="JAW844" s="328"/>
      <c r="JAX844" s="328"/>
      <c r="JAY844" s="328"/>
      <c r="JAZ844" s="328"/>
      <c r="JBA844" s="328"/>
      <c r="JBB844" s="328"/>
      <c r="JBC844" s="328"/>
      <c r="JBD844" s="328"/>
      <c r="JBE844" s="328"/>
      <c r="JBF844" s="328"/>
      <c r="JBG844" s="328"/>
      <c r="JBH844" s="328"/>
      <c r="JBI844" s="328"/>
      <c r="JBJ844" s="328"/>
      <c r="JBK844" s="328"/>
      <c r="JBL844" s="328"/>
      <c r="JBM844" s="328"/>
      <c r="JBN844" s="328"/>
      <c r="JBO844" s="328"/>
      <c r="JBP844" s="328"/>
      <c r="JBQ844" s="328"/>
      <c r="JBR844" s="328"/>
      <c r="JBS844" s="328"/>
      <c r="JBT844" s="328"/>
      <c r="JBU844" s="328"/>
      <c r="JBV844" s="328"/>
      <c r="JBW844" s="328"/>
      <c r="JBX844" s="328"/>
      <c r="JBY844" s="328"/>
      <c r="JBZ844" s="328"/>
      <c r="JCA844" s="328"/>
      <c r="JCB844" s="328"/>
      <c r="JCC844" s="328"/>
      <c r="JCD844" s="328"/>
      <c r="JCE844" s="328"/>
      <c r="JCF844" s="328"/>
      <c r="JCG844" s="328"/>
      <c r="JCH844" s="328"/>
      <c r="JCI844" s="328"/>
      <c r="JCJ844" s="328"/>
      <c r="JCK844" s="328"/>
      <c r="JCL844" s="328"/>
      <c r="JCM844" s="328"/>
      <c r="JCN844" s="328"/>
      <c r="JCO844" s="328"/>
      <c r="JCP844" s="328"/>
      <c r="JCQ844" s="328"/>
      <c r="JCR844" s="328"/>
      <c r="JCS844" s="328"/>
      <c r="JCT844" s="328"/>
      <c r="JCU844" s="328"/>
      <c r="JCV844" s="328"/>
      <c r="JCW844" s="328"/>
      <c r="JCX844" s="328"/>
      <c r="JCY844" s="328"/>
      <c r="JCZ844" s="328"/>
      <c r="JDA844" s="328"/>
      <c r="JDB844" s="328"/>
      <c r="JDC844" s="328"/>
      <c r="JDD844" s="328"/>
      <c r="JDE844" s="328"/>
      <c r="JDF844" s="328"/>
      <c r="JDG844" s="328"/>
      <c r="JDH844" s="328"/>
      <c r="JDI844" s="328"/>
      <c r="JDJ844" s="328"/>
      <c r="JDK844" s="328"/>
      <c r="JDL844" s="328"/>
      <c r="JDM844" s="328"/>
      <c r="JDN844" s="328"/>
      <c r="JDO844" s="328"/>
      <c r="JDP844" s="328"/>
      <c r="JDQ844" s="328"/>
      <c r="JDR844" s="328"/>
      <c r="JDS844" s="328"/>
      <c r="JDT844" s="328"/>
      <c r="JDU844" s="328"/>
      <c r="JDV844" s="328"/>
      <c r="JDW844" s="328"/>
      <c r="JDX844" s="328"/>
      <c r="JDY844" s="328"/>
      <c r="JDZ844" s="328"/>
      <c r="JEA844" s="328"/>
      <c r="JEB844" s="328"/>
      <c r="JEC844" s="328"/>
      <c r="JED844" s="328"/>
      <c r="JEE844" s="328"/>
      <c r="JEF844" s="328"/>
      <c r="JEG844" s="328"/>
      <c r="JEH844" s="328"/>
      <c r="JEI844" s="328"/>
      <c r="JEJ844" s="328"/>
      <c r="JEK844" s="328"/>
      <c r="JEL844" s="328"/>
      <c r="JEM844" s="328"/>
      <c r="JEN844" s="328"/>
      <c r="JEO844" s="328"/>
      <c r="JEP844" s="328"/>
      <c r="JEQ844" s="328"/>
      <c r="JER844" s="328"/>
      <c r="JES844" s="328"/>
      <c r="JET844" s="328"/>
      <c r="JEU844" s="328"/>
      <c r="JEV844" s="328"/>
      <c r="JEW844" s="328"/>
      <c r="JEX844" s="328"/>
      <c r="JEY844" s="328"/>
      <c r="JEZ844" s="328"/>
      <c r="JFA844" s="328"/>
      <c r="JFB844" s="328"/>
      <c r="JFC844" s="328"/>
      <c r="JFD844" s="328"/>
      <c r="JFE844" s="328"/>
      <c r="JFF844" s="328"/>
      <c r="JFG844" s="328"/>
      <c r="JFH844" s="328"/>
      <c r="JFI844" s="328"/>
      <c r="JFJ844" s="328"/>
      <c r="JFK844" s="328"/>
      <c r="JFL844" s="328"/>
      <c r="JFM844" s="328"/>
      <c r="JFN844" s="328"/>
      <c r="JFO844" s="328"/>
      <c r="JFP844" s="328"/>
      <c r="JFQ844" s="328"/>
      <c r="JFR844" s="328"/>
      <c r="JFS844" s="328"/>
      <c r="JFT844" s="328"/>
      <c r="JFU844" s="328"/>
      <c r="JFV844" s="328"/>
      <c r="JFW844" s="328"/>
      <c r="JFX844" s="328"/>
      <c r="JFY844" s="328"/>
      <c r="JFZ844" s="328"/>
      <c r="JGA844" s="328"/>
      <c r="JGB844" s="328"/>
      <c r="JGC844" s="328"/>
      <c r="JGD844" s="328"/>
      <c r="JGE844" s="328"/>
      <c r="JGF844" s="328"/>
      <c r="JGG844" s="328"/>
      <c r="JGH844" s="328"/>
      <c r="JGI844" s="328"/>
      <c r="JGJ844" s="328"/>
      <c r="JGK844" s="328"/>
      <c r="JGL844" s="328"/>
      <c r="JGM844" s="328"/>
      <c r="JGN844" s="328"/>
      <c r="JGO844" s="328"/>
      <c r="JGP844" s="328"/>
      <c r="JGQ844" s="328"/>
      <c r="JGR844" s="328"/>
      <c r="JGS844" s="328"/>
      <c r="JGT844" s="328"/>
      <c r="JGU844" s="328"/>
      <c r="JGV844" s="328"/>
      <c r="JGW844" s="328"/>
      <c r="JGX844" s="328"/>
      <c r="JGY844" s="328"/>
      <c r="JGZ844" s="328"/>
      <c r="JHA844" s="328"/>
      <c r="JHB844" s="328"/>
      <c r="JHC844" s="328"/>
      <c r="JHD844" s="328"/>
      <c r="JHE844" s="328"/>
      <c r="JHF844" s="328"/>
      <c r="JHG844" s="328"/>
      <c r="JHH844" s="328"/>
      <c r="JHI844" s="328"/>
      <c r="JHJ844" s="328"/>
      <c r="JHK844" s="328"/>
      <c r="JHL844" s="328"/>
      <c r="JHM844" s="328"/>
      <c r="JHN844" s="328"/>
      <c r="JHO844" s="328"/>
      <c r="JHP844" s="328"/>
      <c r="JHQ844" s="328"/>
      <c r="JHR844" s="328"/>
      <c r="JHS844" s="328"/>
      <c r="JHT844" s="328"/>
      <c r="JHU844" s="328"/>
      <c r="JHV844" s="328"/>
      <c r="JHW844" s="328"/>
      <c r="JHX844" s="328"/>
      <c r="JHY844" s="328"/>
      <c r="JHZ844" s="328"/>
      <c r="JIA844" s="328"/>
      <c r="JIB844" s="328"/>
      <c r="JIC844" s="328"/>
      <c r="JID844" s="328"/>
      <c r="JIE844" s="328"/>
      <c r="JIF844" s="328"/>
      <c r="JIG844" s="328"/>
      <c r="JIH844" s="328"/>
      <c r="JII844" s="328"/>
      <c r="JIJ844" s="328"/>
      <c r="JIK844" s="328"/>
      <c r="JIL844" s="328"/>
      <c r="JIM844" s="328"/>
      <c r="JIN844" s="328"/>
      <c r="JIO844" s="328"/>
      <c r="JIP844" s="328"/>
      <c r="JIQ844" s="328"/>
      <c r="JIR844" s="328"/>
      <c r="JIS844" s="328"/>
      <c r="JIT844" s="328"/>
      <c r="JIU844" s="328"/>
      <c r="JIV844" s="328"/>
      <c r="JIW844" s="328"/>
      <c r="JIX844" s="328"/>
      <c r="JIY844" s="328"/>
      <c r="JIZ844" s="328"/>
      <c r="JJA844" s="328"/>
      <c r="JJB844" s="328"/>
      <c r="JJC844" s="328"/>
      <c r="JJD844" s="328"/>
      <c r="JJE844" s="328"/>
      <c r="JJF844" s="328"/>
      <c r="JJG844" s="328"/>
      <c r="JJH844" s="328"/>
      <c r="JJI844" s="328"/>
      <c r="JJJ844" s="328"/>
      <c r="JJK844" s="328"/>
      <c r="JJL844" s="328"/>
      <c r="JJM844" s="328"/>
      <c r="JJN844" s="328"/>
      <c r="JJO844" s="328"/>
      <c r="JJP844" s="328"/>
      <c r="JJQ844" s="328"/>
      <c r="JJR844" s="328"/>
      <c r="JJS844" s="328"/>
      <c r="JJT844" s="328"/>
      <c r="JJU844" s="328"/>
      <c r="JJV844" s="328"/>
      <c r="JJW844" s="328"/>
      <c r="JJX844" s="328"/>
      <c r="JJY844" s="328"/>
      <c r="JJZ844" s="328"/>
      <c r="JKA844" s="328"/>
      <c r="JKB844" s="328"/>
      <c r="JKC844" s="328"/>
      <c r="JKD844" s="328"/>
      <c r="JKE844" s="328"/>
      <c r="JKF844" s="328"/>
      <c r="JKG844" s="328"/>
      <c r="JKH844" s="328"/>
      <c r="JKI844" s="328"/>
      <c r="JKJ844" s="328"/>
      <c r="JKK844" s="328"/>
      <c r="JKL844" s="328"/>
      <c r="JKM844" s="328"/>
      <c r="JKN844" s="328"/>
      <c r="JKO844" s="328"/>
      <c r="JKP844" s="328"/>
      <c r="JKQ844" s="328"/>
      <c r="JKR844" s="328"/>
      <c r="JKS844" s="328"/>
      <c r="JKT844" s="328"/>
      <c r="JKU844" s="328"/>
      <c r="JKV844" s="328"/>
      <c r="JKW844" s="328"/>
      <c r="JKX844" s="328"/>
      <c r="JKY844" s="328"/>
      <c r="JKZ844" s="328"/>
      <c r="JLA844" s="328"/>
      <c r="JLB844" s="328"/>
      <c r="JLC844" s="328"/>
      <c r="JLD844" s="328"/>
      <c r="JLE844" s="328"/>
      <c r="JLF844" s="328"/>
      <c r="JLG844" s="328"/>
      <c r="JLH844" s="328"/>
      <c r="JLI844" s="328"/>
      <c r="JLJ844" s="328"/>
      <c r="JLK844" s="328"/>
      <c r="JLL844" s="328"/>
      <c r="JLM844" s="328"/>
      <c r="JLN844" s="328"/>
      <c r="JLO844" s="328"/>
      <c r="JLP844" s="328"/>
      <c r="JLQ844" s="328"/>
      <c r="JLR844" s="328"/>
      <c r="JLS844" s="328"/>
      <c r="JLT844" s="328"/>
      <c r="JLU844" s="328"/>
      <c r="JLV844" s="328"/>
      <c r="JLW844" s="328"/>
      <c r="JLX844" s="328"/>
      <c r="JLY844" s="328"/>
      <c r="JLZ844" s="328"/>
      <c r="JMA844" s="328"/>
      <c r="JMB844" s="328"/>
      <c r="JMC844" s="328"/>
      <c r="JMD844" s="328"/>
      <c r="JME844" s="328"/>
      <c r="JMF844" s="328"/>
      <c r="JMG844" s="328"/>
      <c r="JMH844" s="328"/>
      <c r="JMI844" s="328"/>
      <c r="JMJ844" s="328"/>
      <c r="JMK844" s="328"/>
      <c r="JML844" s="328"/>
      <c r="JMM844" s="328"/>
      <c r="JMN844" s="328"/>
      <c r="JMO844" s="328"/>
      <c r="JMP844" s="328"/>
      <c r="JMQ844" s="328"/>
      <c r="JMR844" s="328"/>
      <c r="JMS844" s="328"/>
      <c r="JMT844" s="328"/>
      <c r="JMU844" s="328"/>
      <c r="JMV844" s="328"/>
      <c r="JMW844" s="328"/>
      <c r="JMX844" s="328"/>
      <c r="JMY844" s="328"/>
      <c r="JMZ844" s="328"/>
      <c r="JNA844" s="328"/>
      <c r="JNB844" s="328"/>
      <c r="JNC844" s="328"/>
      <c r="JND844" s="328"/>
      <c r="JNE844" s="328"/>
      <c r="JNF844" s="328"/>
      <c r="JNG844" s="328"/>
      <c r="JNH844" s="328"/>
      <c r="JNI844" s="328"/>
      <c r="JNJ844" s="328"/>
      <c r="JNK844" s="328"/>
      <c r="JNL844" s="328"/>
      <c r="JNM844" s="328"/>
      <c r="JNN844" s="328"/>
      <c r="JNO844" s="328"/>
      <c r="JNP844" s="328"/>
      <c r="JNQ844" s="328"/>
      <c r="JNR844" s="328"/>
      <c r="JNS844" s="328"/>
      <c r="JNT844" s="328"/>
      <c r="JNU844" s="328"/>
      <c r="JNV844" s="328"/>
      <c r="JNW844" s="328"/>
      <c r="JNX844" s="328"/>
      <c r="JNY844" s="328"/>
      <c r="JNZ844" s="328"/>
      <c r="JOA844" s="328"/>
      <c r="JOB844" s="328"/>
      <c r="JOC844" s="328"/>
      <c r="JOD844" s="328"/>
      <c r="JOE844" s="328"/>
      <c r="JOF844" s="328"/>
      <c r="JOG844" s="328"/>
      <c r="JOH844" s="328"/>
      <c r="JOI844" s="328"/>
      <c r="JOJ844" s="328"/>
      <c r="JOK844" s="328"/>
      <c r="JOL844" s="328"/>
      <c r="JOM844" s="328"/>
      <c r="JON844" s="328"/>
      <c r="JOO844" s="328"/>
      <c r="JOP844" s="328"/>
      <c r="JOQ844" s="328"/>
      <c r="JOR844" s="328"/>
      <c r="JOS844" s="328"/>
      <c r="JOT844" s="328"/>
      <c r="JOU844" s="328"/>
      <c r="JOV844" s="328"/>
      <c r="JOW844" s="328"/>
      <c r="JOX844" s="328"/>
      <c r="JOY844" s="328"/>
      <c r="JOZ844" s="328"/>
      <c r="JPA844" s="328"/>
      <c r="JPB844" s="328"/>
      <c r="JPC844" s="328"/>
      <c r="JPD844" s="328"/>
      <c r="JPE844" s="328"/>
      <c r="JPF844" s="328"/>
      <c r="JPG844" s="328"/>
      <c r="JPH844" s="328"/>
      <c r="JPI844" s="328"/>
      <c r="JPJ844" s="328"/>
      <c r="JPK844" s="328"/>
      <c r="JPL844" s="328"/>
      <c r="JPM844" s="328"/>
      <c r="JPN844" s="328"/>
      <c r="JPO844" s="328"/>
      <c r="JPP844" s="328"/>
      <c r="JPQ844" s="328"/>
      <c r="JPR844" s="328"/>
      <c r="JPS844" s="328"/>
      <c r="JPT844" s="328"/>
      <c r="JPU844" s="328"/>
      <c r="JPV844" s="328"/>
      <c r="JPW844" s="328"/>
      <c r="JPX844" s="328"/>
      <c r="JPY844" s="328"/>
      <c r="JPZ844" s="328"/>
      <c r="JQA844" s="328"/>
      <c r="JQB844" s="328"/>
      <c r="JQC844" s="328"/>
      <c r="JQD844" s="328"/>
      <c r="JQE844" s="328"/>
      <c r="JQF844" s="328"/>
      <c r="JQG844" s="328"/>
      <c r="JQH844" s="328"/>
      <c r="JQI844" s="328"/>
      <c r="JQJ844" s="328"/>
      <c r="JQK844" s="328"/>
      <c r="JQL844" s="328"/>
      <c r="JQM844" s="328"/>
      <c r="JQN844" s="328"/>
      <c r="JQO844" s="328"/>
      <c r="JQP844" s="328"/>
      <c r="JQQ844" s="328"/>
      <c r="JQR844" s="328"/>
      <c r="JQS844" s="328"/>
      <c r="JQT844" s="328"/>
      <c r="JQU844" s="328"/>
      <c r="JQV844" s="328"/>
      <c r="JQW844" s="328"/>
      <c r="JQX844" s="328"/>
      <c r="JQY844" s="328"/>
      <c r="JQZ844" s="328"/>
      <c r="JRA844" s="328"/>
      <c r="JRB844" s="328"/>
      <c r="JRC844" s="328"/>
      <c r="JRD844" s="328"/>
      <c r="JRE844" s="328"/>
      <c r="JRF844" s="328"/>
      <c r="JRG844" s="328"/>
      <c r="JRH844" s="328"/>
      <c r="JRI844" s="328"/>
      <c r="JRJ844" s="328"/>
      <c r="JRK844" s="328"/>
      <c r="JRL844" s="328"/>
      <c r="JRM844" s="328"/>
      <c r="JRN844" s="328"/>
      <c r="JRO844" s="328"/>
      <c r="JRP844" s="328"/>
      <c r="JRQ844" s="328"/>
      <c r="JRR844" s="328"/>
      <c r="JRS844" s="328"/>
      <c r="JRT844" s="328"/>
      <c r="JRU844" s="328"/>
      <c r="JRV844" s="328"/>
      <c r="JRW844" s="328"/>
      <c r="JRX844" s="328"/>
      <c r="JRY844" s="328"/>
      <c r="JRZ844" s="328"/>
      <c r="JSA844" s="328"/>
      <c r="JSB844" s="328"/>
      <c r="JSC844" s="328"/>
      <c r="JSD844" s="328"/>
      <c r="JSE844" s="328"/>
      <c r="JSF844" s="328"/>
      <c r="JSG844" s="328"/>
      <c r="JSH844" s="328"/>
      <c r="JSI844" s="328"/>
      <c r="JSJ844" s="328"/>
      <c r="JSK844" s="328"/>
      <c r="JSL844" s="328"/>
      <c r="JSM844" s="328"/>
      <c r="JSN844" s="328"/>
      <c r="JSO844" s="328"/>
      <c r="JSP844" s="328"/>
      <c r="JSQ844" s="328"/>
      <c r="JSR844" s="328"/>
      <c r="JSS844" s="328"/>
      <c r="JST844" s="328"/>
      <c r="JSU844" s="328"/>
      <c r="JSV844" s="328"/>
      <c r="JSW844" s="328"/>
      <c r="JSX844" s="328"/>
      <c r="JSY844" s="328"/>
      <c r="JSZ844" s="328"/>
      <c r="JTA844" s="328"/>
      <c r="JTB844" s="328"/>
      <c r="JTC844" s="328"/>
      <c r="JTD844" s="328"/>
      <c r="JTE844" s="328"/>
      <c r="JTF844" s="328"/>
      <c r="JTG844" s="328"/>
      <c r="JTH844" s="328"/>
      <c r="JTI844" s="328"/>
      <c r="JTJ844" s="328"/>
      <c r="JTK844" s="328"/>
      <c r="JTL844" s="328"/>
      <c r="JTM844" s="328"/>
      <c r="JTN844" s="328"/>
      <c r="JTO844" s="328"/>
      <c r="JTP844" s="328"/>
      <c r="JTQ844" s="328"/>
      <c r="JTR844" s="328"/>
      <c r="JTS844" s="328"/>
      <c r="JTT844" s="328"/>
      <c r="JTU844" s="328"/>
      <c r="JTV844" s="328"/>
      <c r="JTW844" s="328"/>
      <c r="JTX844" s="328"/>
      <c r="JTY844" s="328"/>
      <c r="JTZ844" s="328"/>
      <c r="JUA844" s="328"/>
      <c r="JUB844" s="328"/>
      <c r="JUC844" s="328"/>
      <c r="JUD844" s="328"/>
      <c r="JUE844" s="328"/>
      <c r="JUF844" s="328"/>
      <c r="JUG844" s="328"/>
      <c r="JUH844" s="328"/>
      <c r="JUI844" s="328"/>
      <c r="JUJ844" s="328"/>
      <c r="JUK844" s="328"/>
      <c r="JUL844" s="328"/>
      <c r="JUM844" s="328"/>
      <c r="JUN844" s="328"/>
      <c r="JUO844" s="328"/>
      <c r="JUP844" s="328"/>
      <c r="JUQ844" s="328"/>
      <c r="JUR844" s="328"/>
      <c r="JUS844" s="328"/>
      <c r="JUT844" s="328"/>
      <c r="JUU844" s="328"/>
      <c r="JUV844" s="328"/>
      <c r="JUW844" s="328"/>
      <c r="JUX844" s="328"/>
      <c r="JUY844" s="328"/>
      <c r="JUZ844" s="328"/>
      <c r="JVA844" s="328"/>
      <c r="JVB844" s="328"/>
      <c r="JVC844" s="328"/>
      <c r="JVD844" s="328"/>
      <c r="JVE844" s="328"/>
      <c r="JVF844" s="328"/>
      <c r="JVG844" s="328"/>
      <c r="JVH844" s="328"/>
      <c r="JVI844" s="328"/>
      <c r="JVJ844" s="328"/>
      <c r="JVK844" s="328"/>
      <c r="JVL844" s="328"/>
      <c r="JVM844" s="328"/>
      <c r="JVN844" s="328"/>
      <c r="JVO844" s="328"/>
      <c r="JVP844" s="328"/>
      <c r="JVQ844" s="328"/>
      <c r="JVR844" s="328"/>
      <c r="JVS844" s="328"/>
      <c r="JVT844" s="328"/>
      <c r="JVU844" s="328"/>
      <c r="JVV844" s="328"/>
      <c r="JVW844" s="328"/>
      <c r="JVX844" s="328"/>
      <c r="JVY844" s="328"/>
      <c r="JVZ844" s="328"/>
      <c r="JWA844" s="328"/>
      <c r="JWB844" s="328"/>
      <c r="JWC844" s="328"/>
      <c r="JWD844" s="328"/>
      <c r="JWE844" s="328"/>
      <c r="JWF844" s="328"/>
      <c r="JWG844" s="328"/>
      <c r="JWH844" s="328"/>
      <c r="JWI844" s="328"/>
      <c r="JWJ844" s="328"/>
      <c r="JWK844" s="328"/>
      <c r="JWL844" s="328"/>
      <c r="JWM844" s="328"/>
      <c r="JWN844" s="328"/>
      <c r="JWO844" s="328"/>
      <c r="JWP844" s="328"/>
      <c r="JWQ844" s="328"/>
      <c r="JWR844" s="328"/>
      <c r="JWS844" s="328"/>
      <c r="JWT844" s="328"/>
      <c r="JWU844" s="328"/>
      <c r="JWV844" s="328"/>
      <c r="JWW844" s="328"/>
      <c r="JWX844" s="328"/>
      <c r="JWY844" s="328"/>
      <c r="JWZ844" s="328"/>
      <c r="JXA844" s="328"/>
      <c r="JXB844" s="328"/>
      <c r="JXC844" s="328"/>
      <c r="JXD844" s="328"/>
      <c r="JXE844" s="328"/>
      <c r="JXF844" s="328"/>
      <c r="JXG844" s="328"/>
      <c r="JXH844" s="328"/>
      <c r="JXI844" s="328"/>
      <c r="JXJ844" s="328"/>
      <c r="JXK844" s="328"/>
      <c r="JXL844" s="328"/>
      <c r="JXM844" s="328"/>
      <c r="JXN844" s="328"/>
      <c r="JXO844" s="328"/>
      <c r="JXP844" s="328"/>
      <c r="JXQ844" s="328"/>
      <c r="JXR844" s="328"/>
      <c r="JXS844" s="328"/>
      <c r="JXT844" s="328"/>
      <c r="JXU844" s="328"/>
      <c r="JXV844" s="328"/>
      <c r="JXW844" s="328"/>
      <c r="JXX844" s="328"/>
      <c r="JXY844" s="328"/>
      <c r="JXZ844" s="328"/>
      <c r="JYA844" s="328"/>
      <c r="JYB844" s="328"/>
      <c r="JYC844" s="328"/>
      <c r="JYD844" s="328"/>
      <c r="JYE844" s="328"/>
      <c r="JYF844" s="328"/>
      <c r="JYG844" s="328"/>
      <c r="JYH844" s="328"/>
      <c r="JYI844" s="328"/>
      <c r="JYJ844" s="328"/>
      <c r="JYK844" s="328"/>
      <c r="JYL844" s="328"/>
      <c r="JYM844" s="328"/>
      <c r="JYN844" s="328"/>
      <c r="JYO844" s="328"/>
      <c r="JYP844" s="328"/>
      <c r="JYQ844" s="328"/>
      <c r="JYR844" s="328"/>
      <c r="JYS844" s="328"/>
      <c r="JYT844" s="328"/>
      <c r="JYU844" s="328"/>
      <c r="JYV844" s="328"/>
      <c r="JYW844" s="328"/>
      <c r="JYX844" s="328"/>
      <c r="JYY844" s="328"/>
      <c r="JYZ844" s="328"/>
      <c r="JZA844" s="328"/>
      <c r="JZB844" s="328"/>
      <c r="JZC844" s="328"/>
      <c r="JZD844" s="328"/>
      <c r="JZE844" s="328"/>
      <c r="JZF844" s="328"/>
      <c r="JZG844" s="328"/>
      <c r="JZH844" s="328"/>
      <c r="JZI844" s="328"/>
      <c r="JZJ844" s="328"/>
      <c r="JZK844" s="328"/>
      <c r="JZL844" s="328"/>
      <c r="JZM844" s="328"/>
      <c r="JZN844" s="328"/>
      <c r="JZO844" s="328"/>
      <c r="JZP844" s="328"/>
      <c r="JZQ844" s="328"/>
      <c r="JZR844" s="328"/>
      <c r="JZS844" s="328"/>
      <c r="JZT844" s="328"/>
      <c r="JZU844" s="328"/>
      <c r="JZV844" s="328"/>
      <c r="JZW844" s="328"/>
      <c r="JZX844" s="328"/>
      <c r="JZY844" s="328"/>
      <c r="JZZ844" s="328"/>
      <c r="KAA844" s="328"/>
      <c r="KAB844" s="328"/>
      <c r="KAC844" s="328"/>
      <c r="KAD844" s="328"/>
      <c r="KAE844" s="328"/>
      <c r="KAF844" s="328"/>
      <c r="KAG844" s="328"/>
      <c r="KAH844" s="328"/>
      <c r="KAI844" s="328"/>
      <c r="KAJ844" s="328"/>
      <c r="KAK844" s="328"/>
      <c r="KAL844" s="328"/>
      <c r="KAM844" s="328"/>
      <c r="KAN844" s="328"/>
      <c r="KAO844" s="328"/>
      <c r="KAP844" s="328"/>
      <c r="KAQ844" s="328"/>
      <c r="KAR844" s="328"/>
      <c r="KAS844" s="328"/>
      <c r="KAT844" s="328"/>
      <c r="KAU844" s="328"/>
      <c r="KAV844" s="328"/>
      <c r="KAW844" s="328"/>
      <c r="KAX844" s="328"/>
      <c r="KAY844" s="328"/>
      <c r="KAZ844" s="328"/>
      <c r="KBA844" s="328"/>
      <c r="KBB844" s="328"/>
      <c r="KBC844" s="328"/>
      <c r="KBD844" s="328"/>
      <c r="KBE844" s="328"/>
      <c r="KBF844" s="328"/>
      <c r="KBG844" s="328"/>
      <c r="KBH844" s="328"/>
      <c r="KBI844" s="328"/>
      <c r="KBJ844" s="328"/>
      <c r="KBK844" s="328"/>
      <c r="KBL844" s="328"/>
      <c r="KBM844" s="328"/>
      <c r="KBN844" s="328"/>
      <c r="KBO844" s="328"/>
      <c r="KBP844" s="328"/>
      <c r="KBQ844" s="328"/>
      <c r="KBR844" s="328"/>
      <c r="KBS844" s="328"/>
      <c r="KBT844" s="328"/>
      <c r="KBU844" s="328"/>
      <c r="KBV844" s="328"/>
      <c r="KBW844" s="328"/>
      <c r="KBX844" s="328"/>
      <c r="KBY844" s="328"/>
      <c r="KBZ844" s="328"/>
      <c r="KCA844" s="328"/>
      <c r="KCB844" s="328"/>
      <c r="KCC844" s="328"/>
      <c r="KCD844" s="328"/>
      <c r="KCE844" s="328"/>
      <c r="KCF844" s="328"/>
      <c r="KCG844" s="328"/>
      <c r="KCH844" s="328"/>
      <c r="KCI844" s="328"/>
      <c r="KCJ844" s="328"/>
      <c r="KCK844" s="328"/>
      <c r="KCL844" s="328"/>
      <c r="KCM844" s="328"/>
      <c r="KCN844" s="328"/>
      <c r="KCO844" s="328"/>
      <c r="KCP844" s="328"/>
      <c r="KCQ844" s="328"/>
      <c r="KCR844" s="328"/>
      <c r="KCS844" s="328"/>
      <c r="KCT844" s="328"/>
      <c r="KCU844" s="328"/>
      <c r="KCV844" s="328"/>
      <c r="KCW844" s="328"/>
      <c r="KCX844" s="328"/>
      <c r="KCY844" s="328"/>
      <c r="KCZ844" s="328"/>
      <c r="KDA844" s="328"/>
      <c r="KDB844" s="328"/>
      <c r="KDC844" s="328"/>
      <c r="KDD844" s="328"/>
      <c r="KDE844" s="328"/>
      <c r="KDF844" s="328"/>
      <c r="KDG844" s="328"/>
      <c r="KDH844" s="328"/>
      <c r="KDI844" s="328"/>
      <c r="KDJ844" s="328"/>
      <c r="KDK844" s="328"/>
      <c r="KDL844" s="328"/>
      <c r="KDM844" s="328"/>
      <c r="KDN844" s="328"/>
      <c r="KDO844" s="328"/>
      <c r="KDP844" s="328"/>
      <c r="KDQ844" s="328"/>
      <c r="KDR844" s="328"/>
      <c r="KDS844" s="328"/>
      <c r="KDT844" s="328"/>
      <c r="KDU844" s="328"/>
      <c r="KDV844" s="328"/>
      <c r="KDW844" s="328"/>
      <c r="KDX844" s="328"/>
      <c r="KDY844" s="328"/>
      <c r="KDZ844" s="328"/>
      <c r="KEA844" s="328"/>
      <c r="KEB844" s="328"/>
      <c r="KEC844" s="328"/>
      <c r="KED844" s="328"/>
      <c r="KEE844" s="328"/>
      <c r="KEF844" s="328"/>
      <c r="KEG844" s="328"/>
      <c r="KEH844" s="328"/>
      <c r="KEI844" s="328"/>
      <c r="KEJ844" s="328"/>
      <c r="KEK844" s="328"/>
      <c r="KEL844" s="328"/>
      <c r="KEM844" s="328"/>
      <c r="KEN844" s="328"/>
      <c r="KEO844" s="328"/>
      <c r="KEP844" s="328"/>
      <c r="KEQ844" s="328"/>
      <c r="KER844" s="328"/>
      <c r="KES844" s="328"/>
      <c r="KET844" s="328"/>
      <c r="KEU844" s="328"/>
      <c r="KEV844" s="328"/>
      <c r="KEW844" s="328"/>
      <c r="KEX844" s="328"/>
      <c r="KEY844" s="328"/>
      <c r="KEZ844" s="328"/>
      <c r="KFA844" s="328"/>
      <c r="KFB844" s="328"/>
      <c r="KFC844" s="328"/>
      <c r="KFD844" s="328"/>
      <c r="KFE844" s="328"/>
      <c r="KFF844" s="328"/>
      <c r="KFG844" s="328"/>
      <c r="KFH844" s="328"/>
      <c r="KFI844" s="328"/>
      <c r="KFJ844" s="328"/>
      <c r="KFK844" s="328"/>
      <c r="KFL844" s="328"/>
      <c r="KFM844" s="328"/>
      <c r="KFN844" s="328"/>
      <c r="KFO844" s="328"/>
      <c r="KFP844" s="328"/>
      <c r="KFQ844" s="328"/>
      <c r="KFR844" s="328"/>
      <c r="KFS844" s="328"/>
      <c r="KFT844" s="328"/>
      <c r="KFU844" s="328"/>
      <c r="KFV844" s="328"/>
      <c r="KFW844" s="328"/>
      <c r="KFX844" s="328"/>
      <c r="KFY844" s="328"/>
      <c r="KFZ844" s="328"/>
      <c r="KGA844" s="328"/>
      <c r="KGB844" s="328"/>
      <c r="KGC844" s="328"/>
      <c r="KGD844" s="328"/>
      <c r="KGE844" s="328"/>
      <c r="KGF844" s="328"/>
      <c r="KGG844" s="328"/>
      <c r="KGH844" s="328"/>
      <c r="KGI844" s="328"/>
      <c r="KGJ844" s="328"/>
      <c r="KGK844" s="328"/>
      <c r="KGL844" s="328"/>
      <c r="KGM844" s="328"/>
      <c r="KGN844" s="328"/>
      <c r="KGO844" s="328"/>
      <c r="KGP844" s="328"/>
      <c r="KGQ844" s="328"/>
      <c r="KGR844" s="328"/>
      <c r="KGS844" s="328"/>
      <c r="KGT844" s="328"/>
      <c r="KGU844" s="328"/>
      <c r="KGV844" s="328"/>
      <c r="KGW844" s="328"/>
      <c r="KGX844" s="328"/>
      <c r="KGY844" s="328"/>
      <c r="KGZ844" s="328"/>
      <c r="KHA844" s="328"/>
      <c r="KHB844" s="328"/>
      <c r="KHC844" s="328"/>
      <c r="KHD844" s="328"/>
      <c r="KHE844" s="328"/>
      <c r="KHF844" s="328"/>
      <c r="KHG844" s="328"/>
      <c r="KHH844" s="328"/>
      <c r="KHI844" s="328"/>
      <c r="KHJ844" s="328"/>
      <c r="KHK844" s="328"/>
      <c r="KHL844" s="328"/>
      <c r="KHM844" s="328"/>
      <c r="KHN844" s="328"/>
      <c r="KHO844" s="328"/>
      <c r="KHP844" s="328"/>
      <c r="KHQ844" s="328"/>
      <c r="KHR844" s="328"/>
      <c r="KHS844" s="328"/>
      <c r="KHT844" s="328"/>
      <c r="KHU844" s="328"/>
      <c r="KHV844" s="328"/>
      <c r="KHW844" s="328"/>
      <c r="KHX844" s="328"/>
      <c r="KHY844" s="328"/>
      <c r="KHZ844" s="328"/>
      <c r="KIA844" s="328"/>
      <c r="KIB844" s="328"/>
      <c r="KIC844" s="328"/>
      <c r="KID844" s="328"/>
      <c r="KIE844" s="328"/>
      <c r="KIF844" s="328"/>
      <c r="KIG844" s="328"/>
      <c r="KIH844" s="328"/>
      <c r="KII844" s="328"/>
      <c r="KIJ844" s="328"/>
      <c r="KIK844" s="328"/>
      <c r="KIL844" s="328"/>
      <c r="KIM844" s="328"/>
      <c r="KIN844" s="328"/>
      <c r="KIO844" s="328"/>
      <c r="KIP844" s="328"/>
      <c r="KIQ844" s="328"/>
      <c r="KIR844" s="328"/>
      <c r="KIS844" s="328"/>
      <c r="KIT844" s="328"/>
      <c r="KIU844" s="328"/>
      <c r="KIV844" s="328"/>
      <c r="KIW844" s="328"/>
      <c r="KIX844" s="328"/>
      <c r="KIY844" s="328"/>
      <c r="KIZ844" s="328"/>
      <c r="KJA844" s="328"/>
      <c r="KJB844" s="328"/>
      <c r="KJC844" s="328"/>
      <c r="KJD844" s="328"/>
      <c r="KJE844" s="328"/>
      <c r="KJF844" s="328"/>
      <c r="KJG844" s="328"/>
      <c r="KJH844" s="328"/>
      <c r="KJI844" s="328"/>
      <c r="KJJ844" s="328"/>
      <c r="KJK844" s="328"/>
      <c r="KJL844" s="328"/>
      <c r="KJM844" s="328"/>
      <c r="KJN844" s="328"/>
      <c r="KJO844" s="328"/>
      <c r="KJP844" s="328"/>
      <c r="KJQ844" s="328"/>
      <c r="KJR844" s="328"/>
      <c r="KJS844" s="328"/>
      <c r="KJT844" s="328"/>
      <c r="KJU844" s="328"/>
      <c r="KJV844" s="328"/>
      <c r="KJW844" s="328"/>
      <c r="KJX844" s="328"/>
      <c r="KJY844" s="328"/>
      <c r="KJZ844" s="328"/>
      <c r="KKA844" s="328"/>
      <c r="KKB844" s="328"/>
      <c r="KKC844" s="328"/>
      <c r="KKD844" s="328"/>
      <c r="KKE844" s="328"/>
      <c r="KKF844" s="328"/>
      <c r="KKG844" s="328"/>
      <c r="KKH844" s="328"/>
      <c r="KKI844" s="328"/>
      <c r="KKJ844" s="328"/>
      <c r="KKK844" s="328"/>
      <c r="KKL844" s="328"/>
      <c r="KKM844" s="328"/>
      <c r="KKN844" s="328"/>
      <c r="KKO844" s="328"/>
      <c r="KKP844" s="328"/>
      <c r="KKQ844" s="328"/>
      <c r="KKR844" s="328"/>
      <c r="KKS844" s="328"/>
      <c r="KKT844" s="328"/>
      <c r="KKU844" s="328"/>
      <c r="KKV844" s="328"/>
      <c r="KKW844" s="328"/>
      <c r="KKX844" s="328"/>
      <c r="KKY844" s="328"/>
      <c r="KKZ844" s="328"/>
      <c r="KLA844" s="328"/>
      <c r="KLB844" s="328"/>
      <c r="KLC844" s="328"/>
      <c r="KLD844" s="328"/>
      <c r="KLE844" s="328"/>
      <c r="KLF844" s="328"/>
      <c r="KLG844" s="328"/>
      <c r="KLH844" s="328"/>
      <c r="KLI844" s="328"/>
      <c r="KLJ844" s="328"/>
      <c r="KLK844" s="328"/>
      <c r="KLL844" s="328"/>
      <c r="KLM844" s="328"/>
      <c r="KLN844" s="328"/>
      <c r="KLO844" s="328"/>
      <c r="KLP844" s="328"/>
      <c r="KLQ844" s="328"/>
      <c r="KLR844" s="328"/>
      <c r="KLS844" s="328"/>
      <c r="KLT844" s="328"/>
      <c r="KLU844" s="328"/>
      <c r="KLV844" s="328"/>
      <c r="KLW844" s="328"/>
      <c r="KLX844" s="328"/>
      <c r="KLY844" s="328"/>
      <c r="KLZ844" s="328"/>
      <c r="KMA844" s="328"/>
      <c r="KMB844" s="328"/>
      <c r="KMC844" s="328"/>
      <c r="KMD844" s="328"/>
      <c r="KME844" s="328"/>
      <c r="KMF844" s="328"/>
      <c r="KMG844" s="328"/>
      <c r="KMH844" s="328"/>
      <c r="KMI844" s="328"/>
      <c r="KMJ844" s="328"/>
      <c r="KMK844" s="328"/>
      <c r="KML844" s="328"/>
      <c r="KMM844" s="328"/>
      <c r="KMN844" s="328"/>
      <c r="KMO844" s="328"/>
      <c r="KMP844" s="328"/>
      <c r="KMQ844" s="328"/>
      <c r="KMR844" s="328"/>
      <c r="KMS844" s="328"/>
      <c r="KMT844" s="328"/>
      <c r="KMU844" s="328"/>
      <c r="KMV844" s="328"/>
      <c r="KMW844" s="328"/>
      <c r="KMX844" s="328"/>
      <c r="KMY844" s="328"/>
      <c r="KMZ844" s="328"/>
      <c r="KNA844" s="328"/>
      <c r="KNB844" s="328"/>
      <c r="KNC844" s="328"/>
      <c r="KND844" s="328"/>
      <c r="KNE844" s="328"/>
      <c r="KNF844" s="328"/>
      <c r="KNG844" s="328"/>
      <c r="KNH844" s="328"/>
      <c r="KNI844" s="328"/>
      <c r="KNJ844" s="328"/>
      <c r="KNK844" s="328"/>
      <c r="KNL844" s="328"/>
      <c r="KNM844" s="328"/>
      <c r="KNN844" s="328"/>
      <c r="KNO844" s="328"/>
      <c r="KNP844" s="328"/>
      <c r="KNQ844" s="328"/>
      <c r="KNR844" s="328"/>
      <c r="KNS844" s="328"/>
      <c r="KNT844" s="328"/>
      <c r="KNU844" s="328"/>
      <c r="KNV844" s="328"/>
      <c r="KNW844" s="328"/>
      <c r="KNX844" s="328"/>
      <c r="KNY844" s="328"/>
      <c r="KNZ844" s="328"/>
      <c r="KOA844" s="328"/>
      <c r="KOB844" s="328"/>
      <c r="KOC844" s="328"/>
      <c r="KOD844" s="328"/>
      <c r="KOE844" s="328"/>
      <c r="KOF844" s="328"/>
      <c r="KOG844" s="328"/>
      <c r="KOH844" s="328"/>
      <c r="KOI844" s="328"/>
      <c r="KOJ844" s="328"/>
      <c r="KOK844" s="328"/>
      <c r="KOL844" s="328"/>
      <c r="KOM844" s="328"/>
      <c r="KON844" s="328"/>
      <c r="KOO844" s="328"/>
      <c r="KOP844" s="328"/>
      <c r="KOQ844" s="328"/>
      <c r="KOR844" s="328"/>
      <c r="KOS844" s="328"/>
      <c r="KOT844" s="328"/>
      <c r="KOU844" s="328"/>
      <c r="KOV844" s="328"/>
      <c r="KOW844" s="328"/>
      <c r="KOX844" s="328"/>
      <c r="KOY844" s="328"/>
      <c r="KOZ844" s="328"/>
      <c r="KPA844" s="328"/>
      <c r="KPB844" s="328"/>
      <c r="KPC844" s="328"/>
      <c r="KPD844" s="328"/>
      <c r="KPE844" s="328"/>
      <c r="KPF844" s="328"/>
      <c r="KPG844" s="328"/>
      <c r="KPH844" s="328"/>
      <c r="KPI844" s="328"/>
      <c r="KPJ844" s="328"/>
      <c r="KPK844" s="328"/>
      <c r="KPL844" s="328"/>
      <c r="KPM844" s="328"/>
      <c r="KPN844" s="328"/>
      <c r="KPO844" s="328"/>
      <c r="KPP844" s="328"/>
      <c r="KPQ844" s="328"/>
      <c r="KPR844" s="328"/>
      <c r="KPS844" s="328"/>
      <c r="KPT844" s="328"/>
      <c r="KPU844" s="328"/>
      <c r="KPV844" s="328"/>
      <c r="KPW844" s="328"/>
      <c r="KPX844" s="328"/>
      <c r="KPY844" s="328"/>
      <c r="KPZ844" s="328"/>
      <c r="KQA844" s="328"/>
      <c r="KQB844" s="328"/>
      <c r="KQC844" s="328"/>
      <c r="KQD844" s="328"/>
      <c r="KQE844" s="328"/>
      <c r="KQF844" s="328"/>
      <c r="KQG844" s="328"/>
      <c r="KQH844" s="328"/>
      <c r="KQI844" s="328"/>
      <c r="KQJ844" s="328"/>
      <c r="KQK844" s="328"/>
      <c r="KQL844" s="328"/>
      <c r="KQM844" s="328"/>
      <c r="KQN844" s="328"/>
      <c r="KQO844" s="328"/>
      <c r="KQP844" s="328"/>
      <c r="KQQ844" s="328"/>
      <c r="KQR844" s="328"/>
      <c r="KQS844" s="328"/>
      <c r="KQT844" s="328"/>
      <c r="KQU844" s="328"/>
      <c r="KQV844" s="328"/>
      <c r="KQW844" s="328"/>
      <c r="KQX844" s="328"/>
      <c r="KQY844" s="328"/>
      <c r="KQZ844" s="328"/>
      <c r="KRA844" s="328"/>
      <c r="KRB844" s="328"/>
      <c r="KRC844" s="328"/>
      <c r="KRD844" s="328"/>
      <c r="KRE844" s="328"/>
      <c r="KRF844" s="328"/>
      <c r="KRG844" s="328"/>
      <c r="KRH844" s="328"/>
      <c r="KRI844" s="328"/>
      <c r="KRJ844" s="328"/>
      <c r="KRK844" s="328"/>
      <c r="KRL844" s="328"/>
      <c r="KRM844" s="328"/>
      <c r="KRN844" s="328"/>
      <c r="KRO844" s="328"/>
      <c r="KRP844" s="328"/>
      <c r="KRQ844" s="328"/>
      <c r="KRR844" s="328"/>
      <c r="KRS844" s="328"/>
      <c r="KRT844" s="328"/>
      <c r="KRU844" s="328"/>
      <c r="KRV844" s="328"/>
      <c r="KRW844" s="328"/>
      <c r="KRX844" s="328"/>
      <c r="KRY844" s="328"/>
      <c r="KRZ844" s="328"/>
      <c r="KSA844" s="328"/>
      <c r="KSB844" s="328"/>
      <c r="KSC844" s="328"/>
      <c r="KSD844" s="328"/>
      <c r="KSE844" s="328"/>
      <c r="KSF844" s="328"/>
      <c r="KSG844" s="328"/>
      <c r="KSH844" s="328"/>
      <c r="KSI844" s="328"/>
      <c r="KSJ844" s="328"/>
      <c r="KSK844" s="328"/>
      <c r="KSL844" s="328"/>
      <c r="KSM844" s="328"/>
      <c r="KSN844" s="328"/>
      <c r="KSO844" s="328"/>
      <c r="KSP844" s="328"/>
      <c r="KSQ844" s="328"/>
      <c r="KSR844" s="328"/>
      <c r="KSS844" s="328"/>
      <c r="KST844" s="328"/>
      <c r="KSU844" s="328"/>
      <c r="KSV844" s="328"/>
      <c r="KSW844" s="328"/>
      <c r="KSX844" s="328"/>
      <c r="KSY844" s="328"/>
      <c r="KSZ844" s="328"/>
      <c r="KTA844" s="328"/>
      <c r="KTB844" s="328"/>
      <c r="KTC844" s="328"/>
      <c r="KTD844" s="328"/>
      <c r="KTE844" s="328"/>
      <c r="KTF844" s="328"/>
      <c r="KTG844" s="328"/>
      <c r="KTH844" s="328"/>
      <c r="KTI844" s="328"/>
      <c r="KTJ844" s="328"/>
      <c r="KTK844" s="328"/>
      <c r="KTL844" s="328"/>
      <c r="KTM844" s="328"/>
      <c r="KTN844" s="328"/>
      <c r="KTO844" s="328"/>
      <c r="KTP844" s="328"/>
      <c r="KTQ844" s="328"/>
      <c r="KTR844" s="328"/>
      <c r="KTS844" s="328"/>
      <c r="KTT844" s="328"/>
      <c r="KTU844" s="328"/>
      <c r="KTV844" s="328"/>
      <c r="KTW844" s="328"/>
      <c r="KTX844" s="328"/>
      <c r="KTY844" s="328"/>
      <c r="KTZ844" s="328"/>
      <c r="KUA844" s="328"/>
      <c r="KUB844" s="328"/>
      <c r="KUC844" s="328"/>
      <c r="KUD844" s="328"/>
      <c r="KUE844" s="328"/>
      <c r="KUF844" s="328"/>
      <c r="KUG844" s="328"/>
      <c r="KUH844" s="328"/>
      <c r="KUI844" s="328"/>
      <c r="KUJ844" s="328"/>
      <c r="KUK844" s="328"/>
      <c r="KUL844" s="328"/>
      <c r="KUM844" s="328"/>
      <c r="KUN844" s="328"/>
      <c r="KUO844" s="328"/>
      <c r="KUP844" s="328"/>
      <c r="KUQ844" s="328"/>
      <c r="KUR844" s="328"/>
      <c r="KUS844" s="328"/>
      <c r="KUT844" s="328"/>
      <c r="KUU844" s="328"/>
      <c r="KUV844" s="328"/>
      <c r="KUW844" s="328"/>
      <c r="KUX844" s="328"/>
      <c r="KUY844" s="328"/>
      <c r="KUZ844" s="328"/>
      <c r="KVA844" s="328"/>
      <c r="KVB844" s="328"/>
      <c r="KVC844" s="328"/>
      <c r="KVD844" s="328"/>
      <c r="KVE844" s="328"/>
      <c r="KVF844" s="328"/>
      <c r="KVG844" s="328"/>
      <c r="KVH844" s="328"/>
      <c r="KVI844" s="328"/>
      <c r="KVJ844" s="328"/>
      <c r="KVK844" s="328"/>
      <c r="KVL844" s="328"/>
      <c r="KVM844" s="328"/>
      <c r="KVN844" s="328"/>
      <c r="KVO844" s="328"/>
      <c r="KVP844" s="328"/>
      <c r="KVQ844" s="328"/>
      <c r="KVR844" s="328"/>
      <c r="KVS844" s="328"/>
      <c r="KVT844" s="328"/>
      <c r="KVU844" s="328"/>
      <c r="KVV844" s="328"/>
      <c r="KVW844" s="328"/>
      <c r="KVX844" s="328"/>
      <c r="KVY844" s="328"/>
      <c r="KVZ844" s="328"/>
      <c r="KWA844" s="328"/>
      <c r="KWB844" s="328"/>
      <c r="KWC844" s="328"/>
      <c r="KWD844" s="328"/>
      <c r="KWE844" s="328"/>
      <c r="KWF844" s="328"/>
      <c r="KWG844" s="328"/>
      <c r="KWH844" s="328"/>
      <c r="KWI844" s="328"/>
      <c r="KWJ844" s="328"/>
      <c r="KWK844" s="328"/>
      <c r="KWL844" s="328"/>
      <c r="KWM844" s="328"/>
      <c r="KWN844" s="328"/>
      <c r="KWO844" s="328"/>
      <c r="KWP844" s="328"/>
      <c r="KWQ844" s="328"/>
      <c r="KWR844" s="328"/>
      <c r="KWS844" s="328"/>
      <c r="KWT844" s="328"/>
      <c r="KWU844" s="328"/>
      <c r="KWV844" s="328"/>
      <c r="KWW844" s="328"/>
      <c r="KWX844" s="328"/>
      <c r="KWY844" s="328"/>
      <c r="KWZ844" s="328"/>
      <c r="KXA844" s="328"/>
      <c r="KXB844" s="328"/>
      <c r="KXC844" s="328"/>
      <c r="KXD844" s="328"/>
      <c r="KXE844" s="328"/>
      <c r="KXF844" s="328"/>
      <c r="KXG844" s="328"/>
      <c r="KXH844" s="328"/>
      <c r="KXI844" s="328"/>
      <c r="KXJ844" s="328"/>
      <c r="KXK844" s="328"/>
      <c r="KXL844" s="328"/>
      <c r="KXM844" s="328"/>
      <c r="KXN844" s="328"/>
      <c r="KXO844" s="328"/>
      <c r="KXP844" s="328"/>
      <c r="KXQ844" s="328"/>
      <c r="KXR844" s="328"/>
      <c r="KXS844" s="328"/>
      <c r="KXT844" s="328"/>
      <c r="KXU844" s="328"/>
      <c r="KXV844" s="328"/>
      <c r="KXW844" s="328"/>
      <c r="KXX844" s="328"/>
      <c r="KXY844" s="328"/>
      <c r="KXZ844" s="328"/>
      <c r="KYA844" s="328"/>
      <c r="KYB844" s="328"/>
      <c r="KYC844" s="328"/>
      <c r="KYD844" s="328"/>
      <c r="KYE844" s="328"/>
      <c r="KYF844" s="328"/>
      <c r="KYG844" s="328"/>
      <c r="KYH844" s="328"/>
      <c r="KYI844" s="328"/>
      <c r="KYJ844" s="328"/>
      <c r="KYK844" s="328"/>
      <c r="KYL844" s="328"/>
      <c r="KYM844" s="328"/>
      <c r="KYN844" s="328"/>
      <c r="KYO844" s="328"/>
      <c r="KYP844" s="328"/>
      <c r="KYQ844" s="328"/>
      <c r="KYR844" s="328"/>
      <c r="KYS844" s="328"/>
      <c r="KYT844" s="328"/>
      <c r="KYU844" s="328"/>
      <c r="KYV844" s="328"/>
      <c r="KYW844" s="328"/>
      <c r="KYX844" s="328"/>
      <c r="KYY844" s="328"/>
      <c r="KYZ844" s="328"/>
      <c r="KZA844" s="328"/>
      <c r="KZB844" s="328"/>
      <c r="KZC844" s="328"/>
      <c r="KZD844" s="328"/>
      <c r="KZE844" s="328"/>
      <c r="KZF844" s="328"/>
      <c r="KZG844" s="328"/>
      <c r="KZH844" s="328"/>
      <c r="KZI844" s="328"/>
      <c r="KZJ844" s="328"/>
      <c r="KZK844" s="328"/>
      <c r="KZL844" s="328"/>
      <c r="KZM844" s="328"/>
      <c r="KZN844" s="328"/>
      <c r="KZO844" s="328"/>
      <c r="KZP844" s="328"/>
      <c r="KZQ844" s="328"/>
      <c r="KZR844" s="328"/>
      <c r="KZS844" s="328"/>
      <c r="KZT844" s="328"/>
      <c r="KZU844" s="328"/>
      <c r="KZV844" s="328"/>
      <c r="KZW844" s="328"/>
      <c r="KZX844" s="328"/>
      <c r="KZY844" s="328"/>
      <c r="KZZ844" s="328"/>
      <c r="LAA844" s="328"/>
      <c r="LAB844" s="328"/>
      <c r="LAC844" s="328"/>
      <c r="LAD844" s="328"/>
      <c r="LAE844" s="328"/>
      <c r="LAF844" s="328"/>
      <c r="LAG844" s="328"/>
      <c r="LAH844" s="328"/>
      <c r="LAI844" s="328"/>
      <c r="LAJ844" s="328"/>
      <c r="LAK844" s="328"/>
      <c r="LAL844" s="328"/>
      <c r="LAM844" s="328"/>
      <c r="LAN844" s="328"/>
      <c r="LAO844" s="328"/>
      <c r="LAP844" s="328"/>
      <c r="LAQ844" s="328"/>
      <c r="LAR844" s="328"/>
      <c r="LAS844" s="328"/>
      <c r="LAT844" s="328"/>
      <c r="LAU844" s="328"/>
      <c r="LAV844" s="328"/>
      <c r="LAW844" s="328"/>
      <c r="LAX844" s="328"/>
      <c r="LAY844" s="328"/>
      <c r="LAZ844" s="328"/>
      <c r="LBA844" s="328"/>
      <c r="LBB844" s="328"/>
      <c r="LBC844" s="328"/>
      <c r="LBD844" s="328"/>
      <c r="LBE844" s="328"/>
      <c r="LBF844" s="328"/>
      <c r="LBG844" s="328"/>
      <c r="LBH844" s="328"/>
      <c r="LBI844" s="328"/>
      <c r="LBJ844" s="328"/>
      <c r="LBK844" s="328"/>
      <c r="LBL844" s="328"/>
      <c r="LBM844" s="328"/>
      <c r="LBN844" s="328"/>
      <c r="LBO844" s="328"/>
      <c r="LBP844" s="328"/>
      <c r="LBQ844" s="328"/>
      <c r="LBR844" s="328"/>
      <c r="LBS844" s="328"/>
      <c r="LBT844" s="328"/>
      <c r="LBU844" s="328"/>
      <c r="LBV844" s="328"/>
      <c r="LBW844" s="328"/>
      <c r="LBX844" s="328"/>
      <c r="LBY844" s="328"/>
      <c r="LBZ844" s="328"/>
      <c r="LCA844" s="328"/>
      <c r="LCB844" s="328"/>
      <c r="LCC844" s="328"/>
      <c r="LCD844" s="328"/>
      <c r="LCE844" s="328"/>
      <c r="LCF844" s="328"/>
      <c r="LCG844" s="328"/>
      <c r="LCH844" s="328"/>
      <c r="LCI844" s="328"/>
      <c r="LCJ844" s="328"/>
      <c r="LCK844" s="328"/>
      <c r="LCL844" s="328"/>
      <c r="LCM844" s="328"/>
      <c r="LCN844" s="328"/>
      <c r="LCO844" s="328"/>
      <c r="LCP844" s="328"/>
      <c r="LCQ844" s="328"/>
      <c r="LCR844" s="328"/>
      <c r="LCS844" s="328"/>
      <c r="LCT844" s="328"/>
      <c r="LCU844" s="328"/>
      <c r="LCV844" s="328"/>
      <c r="LCW844" s="328"/>
      <c r="LCX844" s="328"/>
      <c r="LCY844" s="328"/>
      <c r="LCZ844" s="328"/>
      <c r="LDA844" s="328"/>
      <c r="LDB844" s="328"/>
      <c r="LDC844" s="328"/>
      <c r="LDD844" s="328"/>
      <c r="LDE844" s="328"/>
      <c r="LDF844" s="328"/>
      <c r="LDG844" s="328"/>
      <c r="LDH844" s="328"/>
      <c r="LDI844" s="328"/>
      <c r="LDJ844" s="328"/>
      <c r="LDK844" s="328"/>
      <c r="LDL844" s="328"/>
      <c r="LDM844" s="328"/>
      <c r="LDN844" s="328"/>
      <c r="LDO844" s="328"/>
      <c r="LDP844" s="328"/>
      <c r="LDQ844" s="328"/>
      <c r="LDR844" s="328"/>
      <c r="LDS844" s="328"/>
      <c r="LDT844" s="328"/>
      <c r="LDU844" s="328"/>
      <c r="LDV844" s="328"/>
      <c r="LDW844" s="328"/>
      <c r="LDX844" s="328"/>
      <c r="LDY844" s="328"/>
      <c r="LDZ844" s="328"/>
      <c r="LEA844" s="328"/>
      <c r="LEB844" s="328"/>
      <c r="LEC844" s="328"/>
      <c r="LED844" s="328"/>
      <c r="LEE844" s="328"/>
      <c r="LEF844" s="328"/>
      <c r="LEG844" s="328"/>
      <c r="LEH844" s="328"/>
      <c r="LEI844" s="328"/>
      <c r="LEJ844" s="328"/>
      <c r="LEK844" s="328"/>
      <c r="LEL844" s="328"/>
      <c r="LEM844" s="328"/>
      <c r="LEN844" s="328"/>
      <c r="LEO844" s="328"/>
      <c r="LEP844" s="328"/>
      <c r="LEQ844" s="328"/>
      <c r="LER844" s="328"/>
      <c r="LES844" s="328"/>
      <c r="LET844" s="328"/>
      <c r="LEU844" s="328"/>
      <c r="LEV844" s="328"/>
      <c r="LEW844" s="328"/>
      <c r="LEX844" s="328"/>
      <c r="LEY844" s="328"/>
      <c r="LEZ844" s="328"/>
      <c r="LFA844" s="328"/>
      <c r="LFB844" s="328"/>
      <c r="LFC844" s="328"/>
      <c r="LFD844" s="328"/>
      <c r="LFE844" s="328"/>
      <c r="LFF844" s="328"/>
      <c r="LFG844" s="328"/>
      <c r="LFH844" s="328"/>
      <c r="LFI844" s="328"/>
      <c r="LFJ844" s="328"/>
      <c r="LFK844" s="328"/>
      <c r="LFL844" s="328"/>
      <c r="LFM844" s="328"/>
      <c r="LFN844" s="328"/>
      <c r="LFO844" s="328"/>
      <c r="LFP844" s="328"/>
      <c r="LFQ844" s="328"/>
      <c r="LFR844" s="328"/>
      <c r="LFS844" s="328"/>
      <c r="LFT844" s="328"/>
      <c r="LFU844" s="328"/>
      <c r="LFV844" s="328"/>
      <c r="LFW844" s="328"/>
      <c r="LFX844" s="328"/>
      <c r="LFY844" s="328"/>
      <c r="LFZ844" s="328"/>
      <c r="LGA844" s="328"/>
      <c r="LGB844" s="328"/>
      <c r="LGC844" s="328"/>
      <c r="LGD844" s="328"/>
      <c r="LGE844" s="328"/>
      <c r="LGF844" s="328"/>
      <c r="LGG844" s="328"/>
      <c r="LGH844" s="328"/>
      <c r="LGI844" s="328"/>
      <c r="LGJ844" s="328"/>
      <c r="LGK844" s="328"/>
      <c r="LGL844" s="328"/>
      <c r="LGM844" s="328"/>
      <c r="LGN844" s="328"/>
      <c r="LGO844" s="328"/>
      <c r="LGP844" s="328"/>
      <c r="LGQ844" s="328"/>
      <c r="LGR844" s="328"/>
      <c r="LGS844" s="328"/>
      <c r="LGT844" s="328"/>
      <c r="LGU844" s="328"/>
      <c r="LGV844" s="328"/>
      <c r="LGW844" s="328"/>
      <c r="LGX844" s="328"/>
      <c r="LGY844" s="328"/>
      <c r="LGZ844" s="328"/>
      <c r="LHA844" s="328"/>
      <c r="LHB844" s="328"/>
      <c r="LHC844" s="328"/>
      <c r="LHD844" s="328"/>
      <c r="LHE844" s="328"/>
      <c r="LHF844" s="328"/>
      <c r="LHG844" s="328"/>
      <c r="LHH844" s="328"/>
      <c r="LHI844" s="328"/>
      <c r="LHJ844" s="328"/>
      <c r="LHK844" s="328"/>
      <c r="LHL844" s="328"/>
      <c r="LHM844" s="328"/>
      <c r="LHN844" s="328"/>
      <c r="LHO844" s="328"/>
      <c r="LHP844" s="328"/>
      <c r="LHQ844" s="328"/>
      <c r="LHR844" s="328"/>
      <c r="LHS844" s="328"/>
      <c r="LHT844" s="328"/>
      <c r="LHU844" s="328"/>
      <c r="LHV844" s="328"/>
      <c r="LHW844" s="328"/>
      <c r="LHX844" s="328"/>
      <c r="LHY844" s="328"/>
      <c r="LHZ844" s="328"/>
      <c r="LIA844" s="328"/>
      <c r="LIB844" s="328"/>
      <c r="LIC844" s="328"/>
      <c r="LID844" s="328"/>
      <c r="LIE844" s="328"/>
      <c r="LIF844" s="328"/>
      <c r="LIG844" s="328"/>
      <c r="LIH844" s="328"/>
      <c r="LII844" s="328"/>
      <c r="LIJ844" s="328"/>
      <c r="LIK844" s="328"/>
      <c r="LIL844" s="328"/>
      <c r="LIM844" s="328"/>
      <c r="LIN844" s="328"/>
      <c r="LIO844" s="328"/>
      <c r="LIP844" s="328"/>
      <c r="LIQ844" s="328"/>
      <c r="LIR844" s="328"/>
      <c r="LIS844" s="328"/>
      <c r="LIT844" s="328"/>
      <c r="LIU844" s="328"/>
      <c r="LIV844" s="328"/>
      <c r="LIW844" s="328"/>
      <c r="LIX844" s="328"/>
      <c r="LIY844" s="328"/>
      <c r="LIZ844" s="328"/>
      <c r="LJA844" s="328"/>
      <c r="LJB844" s="328"/>
      <c r="LJC844" s="328"/>
      <c r="LJD844" s="328"/>
      <c r="LJE844" s="328"/>
      <c r="LJF844" s="328"/>
      <c r="LJG844" s="328"/>
      <c r="LJH844" s="328"/>
      <c r="LJI844" s="328"/>
      <c r="LJJ844" s="328"/>
      <c r="LJK844" s="328"/>
      <c r="LJL844" s="328"/>
      <c r="LJM844" s="328"/>
      <c r="LJN844" s="328"/>
      <c r="LJO844" s="328"/>
      <c r="LJP844" s="328"/>
      <c r="LJQ844" s="328"/>
      <c r="LJR844" s="328"/>
      <c r="LJS844" s="328"/>
      <c r="LJT844" s="328"/>
      <c r="LJU844" s="328"/>
      <c r="LJV844" s="328"/>
      <c r="LJW844" s="328"/>
      <c r="LJX844" s="328"/>
      <c r="LJY844" s="328"/>
      <c r="LJZ844" s="328"/>
      <c r="LKA844" s="328"/>
      <c r="LKB844" s="328"/>
      <c r="LKC844" s="328"/>
      <c r="LKD844" s="328"/>
      <c r="LKE844" s="328"/>
      <c r="LKF844" s="328"/>
      <c r="LKG844" s="328"/>
      <c r="LKH844" s="328"/>
      <c r="LKI844" s="328"/>
      <c r="LKJ844" s="328"/>
      <c r="LKK844" s="328"/>
      <c r="LKL844" s="328"/>
      <c r="LKM844" s="328"/>
      <c r="LKN844" s="328"/>
      <c r="LKO844" s="328"/>
      <c r="LKP844" s="328"/>
      <c r="LKQ844" s="328"/>
      <c r="LKR844" s="328"/>
      <c r="LKS844" s="328"/>
      <c r="LKT844" s="328"/>
      <c r="LKU844" s="328"/>
      <c r="LKV844" s="328"/>
      <c r="LKW844" s="328"/>
      <c r="LKX844" s="328"/>
      <c r="LKY844" s="328"/>
      <c r="LKZ844" s="328"/>
      <c r="LLA844" s="328"/>
      <c r="LLB844" s="328"/>
      <c r="LLC844" s="328"/>
      <c r="LLD844" s="328"/>
      <c r="LLE844" s="328"/>
      <c r="LLF844" s="328"/>
      <c r="LLG844" s="328"/>
      <c r="LLH844" s="328"/>
      <c r="LLI844" s="328"/>
      <c r="LLJ844" s="328"/>
      <c r="LLK844" s="328"/>
      <c r="LLL844" s="328"/>
      <c r="LLM844" s="328"/>
      <c r="LLN844" s="328"/>
      <c r="LLO844" s="328"/>
      <c r="LLP844" s="328"/>
      <c r="LLQ844" s="328"/>
      <c r="LLR844" s="328"/>
      <c r="LLS844" s="328"/>
      <c r="LLT844" s="328"/>
      <c r="LLU844" s="328"/>
      <c r="LLV844" s="328"/>
      <c r="LLW844" s="328"/>
      <c r="LLX844" s="328"/>
      <c r="LLY844" s="328"/>
      <c r="LLZ844" s="328"/>
      <c r="LMA844" s="328"/>
      <c r="LMB844" s="328"/>
      <c r="LMC844" s="328"/>
      <c r="LMD844" s="328"/>
      <c r="LME844" s="328"/>
      <c r="LMF844" s="328"/>
      <c r="LMG844" s="328"/>
      <c r="LMH844" s="328"/>
      <c r="LMI844" s="328"/>
      <c r="LMJ844" s="328"/>
      <c r="LMK844" s="328"/>
      <c r="LML844" s="328"/>
      <c r="LMM844" s="328"/>
      <c r="LMN844" s="328"/>
      <c r="LMO844" s="328"/>
      <c r="LMP844" s="328"/>
      <c r="LMQ844" s="328"/>
      <c r="LMR844" s="328"/>
      <c r="LMS844" s="328"/>
      <c r="LMT844" s="328"/>
      <c r="LMU844" s="328"/>
      <c r="LMV844" s="328"/>
      <c r="LMW844" s="328"/>
      <c r="LMX844" s="328"/>
      <c r="LMY844" s="328"/>
      <c r="LMZ844" s="328"/>
      <c r="LNA844" s="328"/>
      <c r="LNB844" s="328"/>
      <c r="LNC844" s="328"/>
      <c r="LND844" s="328"/>
      <c r="LNE844" s="328"/>
      <c r="LNF844" s="328"/>
      <c r="LNG844" s="328"/>
      <c r="LNH844" s="328"/>
      <c r="LNI844" s="328"/>
      <c r="LNJ844" s="328"/>
      <c r="LNK844" s="328"/>
      <c r="LNL844" s="328"/>
      <c r="LNM844" s="328"/>
      <c r="LNN844" s="328"/>
      <c r="LNO844" s="328"/>
      <c r="LNP844" s="328"/>
      <c r="LNQ844" s="328"/>
      <c r="LNR844" s="328"/>
      <c r="LNS844" s="328"/>
      <c r="LNT844" s="328"/>
      <c r="LNU844" s="328"/>
      <c r="LNV844" s="328"/>
      <c r="LNW844" s="328"/>
      <c r="LNX844" s="328"/>
      <c r="LNY844" s="328"/>
      <c r="LNZ844" s="328"/>
      <c r="LOA844" s="328"/>
      <c r="LOB844" s="328"/>
      <c r="LOC844" s="328"/>
      <c r="LOD844" s="328"/>
      <c r="LOE844" s="328"/>
      <c r="LOF844" s="328"/>
      <c r="LOG844" s="328"/>
      <c r="LOH844" s="328"/>
      <c r="LOI844" s="328"/>
      <c r="LOJ844" s="328"/>
      <c r="LOK844" s="328"/>
      <c r="LOL844" s="328"/>
      <c r="LOM844" s="328"/>
      <c r="LON844" s="328"/>
      <c r="LOO844" s="328"/>
      <c r="LOP844" s="328"/>
      <c r="LOQ844" s="328"/>
      <c r="LOR844" s="328"/>
      <c r="LOS844" s="328"/>
      <c r="LOT844" s="328"/>
      <c r="LOU844" s="328"/>
      <c r="LOV844" s="328"/>
      <c r="LOW844" s="328"/>
      <c r="LOX844" s="328"/>
      <c r="LOY844" s="328"/>
      <c r="LOZ844" s="328"/>
      <c r="LPA844" s="328"/>
      <c r="LPB844" s="328"/>
      <c r="LPC844" s="328"/>
      <c r="LPD844" s="328"/>
      <c r="LPE844" s="328"/>
      <c r="LPF844" s="328"/>
      <c r="LPG844" s="328"/>
      <c r="LPH844" s="328"/>
      <c r="LPI844" s="328"/>
      <c r="LPJ844" s="328"/>
      <c r="LPK844" s="328"/>
      <c r="LPL844" s="328"/>
      <c r="LPM844" s="328"/>
      <c r="LPN844" s="328"/>
      <c r="LPO844" s="328"/>
      <c r="LPP844" s="328"/>
      <c r="LPQ844" s="328"/>
      <c r="LPR844" s="328"/>
      <c r="LPS844" s="328"/>
      <c r="LPT844" s="328"/>
      <c r="LPU844" s="328"/>
      <c r="LPV844" s="328"/>
      <c r="LPW844" s="328"/>
      <c r="LPX844" s="328"/>
      <c r="LPY844" s="328"/>
      <c r="LPZ844" s="328"/>
      <c r="LQA844" s="328"/>
      <c r="LQB844" s="328"/>
      <c r="LQC844" s="328"/>
      <c r="LQD844" s="328"/>
      <c r="LQE844" s="328"/>
      <c r="LQF844" s="328"/>
      <c r="LQG844" s="328"/>
      <c r="LQH844" s="328"/>
      <c r="LQI844" s="328"/>
      <c r="LQJ844" s="328"/>
      <c r="LQK844" s="328"/>
      <c r="LQL844" s="328"/>
      <c r="LQM844" s="328"/>
      <c r="LQN844" s="328"/>
      <c r="LQO844" s="328"/>
      <c r="LQP844" s="328"/>
      <c r="LQQ844" s="328"/>
      <c r="LQR844" s="328"/>
      <c r="LQS844" s="328"/>
      <c r="LQT844" s="328"/>
      <c r="LQU844" s="328"/>
      <c r="LQV844" s="328"/>
      <c r="LQW844" s="328"/>
      <c r="LQX844" s="328"/>
      <c r="LQY844" s="328"/>
      <c r="LQZ844" s="328"/>
      <c r="LRA844" s="328"/>
      <c r="LRB844" s="328"/>
      <c r="LRC844" s="328"/>
      <c r="LRD844" s="328"/>
      <c r="LRE844" s="328"/>
      <c r="LRF844" s="328"/>
      <c r="LRG844" s="328"/>
      <c r="LRH844" s="328"/>
      <c r="LRI844" s="328"/>
      <c r="LRJ844" s="328"/>
      <c r="LRK844" s="328"/>
      <c r="LRL844" s="328"/>
      <c r="LRM844" s="328"/>
      <c r="LRN844" s="328"/>
      <c r="LRO844" s="328"/>
      <c r="LRP844" s="328"/>
      <c r="LRQ844" s="328"/>
      <c r="LRR844" s="328"/>
      <c r="LRS844" s="328"/>
      <c r="LRT844" s="328"/>
      <c r="LRU844" s="328"/>
      <c r="LRV844" s="328"/>
      <c r="LRW844" s="328"/>
      <c r="LRX844" s="328"/>
      <c r="LRY844" s="328"/>
      <c r="LRZ844" s="328"/>
      <c r="LSA844" s="328"/>
      <c r="LSB844" s="328"/>
      <c r="LSC844" s="328"/>
      <c r="LSD844" s="328"/>
      <c r="LSE844" s="328"/>
      <c r="LSF844" s="328"/>
      <c r="LSG844" s="328"/>
      <c r="LSH844" s="328"/>
      <c r="LSI844" s="328"/>
      <c r="LSJ844" s="328"/>
      <c r="LSK844" s="328"/>
      <c r="LSL844" s="328"/>
      <c r="LSM844" s="328"/>
      <c r="LSN844" s="328"/>
      <c r="LSO844" s="328"/>
      <c r="LSP844" s="328"/>
      <c r="LSQ844" s="328"/>
      <c r="LSR844" s="328"/>
      <c r="LSS844" s="328"/>
      <c r="LST844" s="328"/>
      <c r="LSU844" s="328"/>
      <c r="LSV844" s="328"/>
      <c r="LSW844" s="328"/>
      <c r="LSX844" s="328"/>
      <c r="LSY844" s="328"/>
      <c r="LSZ844" s="328"/>
      <c r="LTA844" s="328"/>
      <c r="LTB844" s="328"/>
      <c r="LTC844" s="328"/>
      <c r="LTD844" s="328"/>
      <c r="LTE844" s="328"/>
      <c r="LTF844" s="328"/>
      <c r="LTG844" s="328"/>
      <c r="LTH844" s="328"/>
      <c r="LTI844" s="328"/>
      <c r="LTJ844" s="328"/>
      <c r="LTK844" s="328"/>
      <c r="LTL844" s="328"/>
      <c r="LTM844" s="328"/>
      <c r="LTN844" s="328"/>
      <c r="LTO844" s="328"/>
      <c r="LTP844" s="328"/>
      <c r="LTQ844" s="328"/>
      <c r="LTR844" s="328"/>
      <c r="LTS844" s="328"/>
      <c r="LTT844" s="328"/>
      <c r="LTU844" s="328"/>
      <c r="LTV844" s="328"/>
      <c r="LTW844" s="328"/>
      <c r="LTX844" s="328"/>
      <c r="LTY844" s="328"/>
      <c r="LTZ844" s="328"/>
      <c r="LUA844" s="328"/>
      <c r="LUB844" s="328"/>
      <c r="LUC844" s="328"/>
      <c r="LUD844" s="328"/>
      <c r="LUE844" s="328"/>
      <c r="LUF844" s="328"/>
      <c r="LUG844" s="328"/>
      <c r="LUH844" s="328"/>
      <c r="LUI844" s="328"/>
      <c r="LUJ844" s="328"/>
      <c r="LUK844" s="328"/>
      <c r="LUL844" s="328"/>
      <c r="LUM844" s="328"/>
      <c r="LUN844" s="328"/>
      <c r="LUO844" s="328"/>
      <c r="LUP844" s="328"/>
      <c r="LUQ844" s="328"/>
      <c r="LUR844" s="328"/>
      <c r="LUS844" s="328"/>
      <c r="LUT844" s="328"/>
      <c r="LUU844" s="328"/>
      <c r="LUV844" s="328"/>
      <c r="LUW844" s="328"/>
      <c r="LUX844" s="328"/>
      <c r="LUY844" s="328"/>
      <c r="LUZ844" s="328"/>
      <c r="LVA844" s="328"/>
      <c r="LVB844" s="328"/>
      <c r="LVC844" s="328"/>
      <c r="LVD844" s="328"/>
      <c r="LVE844" s="328"/>
      <c r="LVF844" s="328"/>
      <c r="LVG844" s="328"/>
      <c r="LVH844" s="328"/>
      <c r="LVI844" s="328"/>
      <c r="LVJ844" s="328"/>
      <c r="LVK844" s="328"/>
      <c r="LVL844" s="328"/>
      <c r="LVM844" s="328"/>
      <c r="LVN844" s="328"/>
      <c r="LVO844" s="328"/>
      <c r="LVP844" s="328"/>
      <c r="LVQ844" s="328"/>
      <c r="LVR844" s="328"/>
      <c r="LVS844" s="328"/>
      <c r="LVT844" s="328"/>
      <c r="LVU844" s="328"/>
      <c r="LVV844" s="328"/>
      <c r="LVW844" s="328"/>
      <c r="LVX844" s="328"/>
      <c r="LVY844" s="328"/>
      <c r="LVZ844" s="328"/>
      <c r="LWA844" s="328"/>
      <c r="LWB844" s="328"/>
      <c r="LWC844" s="328"/>
      <c r="LWD844" s="328"/>
      <c r="LWE844" s="328"/>
      <c r="LWF844" s="328"/>
      <c r="LWG844" s="328"/>
      <c r="LWH844" s="328"/>
      <c r="LWI844" s="328"/>
      <c r="LWJ844" s="328"/>
      <c r="LWK844" s="328"/>
      <c r="LWL844" s="328"/>
      <c r="LWM844" s="328"/>
      <c r="LWN844" s="328"/>
      <c r="LWO844" s="328"/>
      <c r="LWP844" s="328"/>
      <c r="LWQ844" s="328"/>
      <c r="LWR844" s="328"/>
      <c r="LWS844" s="328"/>
      <c r="LWT844" s="328"/>
      <c r="LWU844" s="328"/>
      <c r="LWV844" s="328"/>
      <c r="LWW844" s="328"/>
      <c r="LWX844" s="328"/>
      <c r="LWY844" s="328"/>
      <c r="LWZ844" s="328"/>
      <c r="LXA844" s="328"/>
      <c r="LXB844" s="328"/>
      <c r="LXC844" s="328"/>
      <c r="LXD844" s="328"/>
      <c r="LXE844" s="328"/>
      <c r="LXF844" s="328"/>
      <c r="LXG844" s="328"/>
      <c r="LXH844" s="328"/>
      <c r="LXI844" s="328"/>
      <c r="LXJ844" s="328"/>
      <c r="LXK844" s="328"/>
      <c r="LXL844" s="328"/>
      <c r="LXM844" s="328"/>
      <c r="LXN844" s="328"/>
      <c r="LXO844" s="328"/>
      <c r="LXP844" s="328"/>
      <c r="LXQ844" s="328"/>
      <c r="LXR844" s="328"/>
      <c r="LXS844" s="328"/>
      <c r="LXT844" s="328"/>
      <c r="LXU844" s="328"/>
      <c r="LXV844" s="328"/>
      <c r="LXW844" s="328"/>
      <c r="LXX844" s="328"/>
      <c r="LXY844" s="328"/>
      <c r="LXZ844" s="328"/>
      <c r="LYA844" s="328"/>
      <c r="LYB844" s="328"/>
      <c r="LYC844" s="328"/>
      <c r="LYD844" s="328"/>
      <c r="LYE844" s="328"/>
      <c r="LYF844" s="328"/>
      <c r="LYG844" s="328"/>
      <c r="LYH844" s="328"/>
      <c r="LYI844" s="328"/>
      <c r="LYJ844" s="328"/>
      <c r="LYK844" s="328"/>
      <c r="LYL844" s="328"/>
      <c r="LYM844" s="328"/>
      <c r="LYN844" s="328"/>
      <c r="LYO844" s="328"/>
      <c r="LYP844" s="328"/>
      <c r="LYQ844" s="328"/>
      <c r="LYR844" s="328"/>
      <c r="LYS844" s="328"/>
      <c r="LYT844" s="328"/>
      <c r="LYU844" s="328"/>
      <c r="LYV844" s="328"/>
      <c r="LYW844" s="328"/>
      <c r="LYX844" s="328"/>
      <c r="LYY844" s="328"/>
      <c r="LYZ844" s="328"/>
      <c r="LZA844" s="328"/>
      <c r="LZB844" s="328"/>
      <c r="LZC844" s="328"/>
      <c r="LZD844" s="328"/>
      <c r="LZE844" s="328"/>
      <c r="LZF844" s="328"/>
      <c r="LZG844" s="328"/>
      <c r="LZH844" s="328"/>
      <c r="LZI844" s="328"/>
      <c r="LZJ844" s="328"/>
      <c r="LZK844" s="328"/>
      <c r="LZL844" s="328"/>
      <c r="LZM844" s="328"/>
      <c r="LZN844" s="328"/>
      <c r="LZO844" s="328"/>
      <c r="LZP844" s="328"/>
      <c r="LZQ844" s="328"/>
      <c r="LZR844" s="328"/>
      <c r="LZS844" s="328"/>
      <c r="LZT844" s="328"/>
      <c r="LZU844" s="328"/>
      <c r="LZV844" s="328"/>
      <c r="LZW844" s="328"/>
      <c r="LZX844" s="328"/>
      <c r="LZY844" s="328"/>
      <c r="LZZ844" s="328"/>
      <c r="MAA844" s="328"/>
      <c r="MAB844" s="328"/>
      <c r="MAC844" s="328"/>
      <c r="MAD844" s="328"/>
      <c r="MAE844" s="328"/>
      <c r="MAF844" s="328"/>
      <c r="MAG844" s="328"/>
      <c r="MAH844" s="328"/>
      <c r="MAI844" s="328"/>
      <c r="MAJ844" s="328"/>
      <c r="MAK844" s="328"/>
      <c r="MAL844" s="328"/>
      <c r="MAM844" s="328"/>
      <c r="MAN844" s="328"/>
      <c r="MAO844" s="328"/>
      <c r="MAP844" s="328"/>
      <c r="MAQ844" s="328"/>
      <c r="MAR844" s="328"/>
      <c r="MAS844" s="328"/>
      <c r="MAT844" s="328"/>
      <c r="MAU844" s="328"/>
      <c r="MAV844" s="328"/>
      <c r="MAW844" s="328"/>
      <c r="MAX844" s="328"/>
      <c r="MAY844" s="328"/>
      <c r="MAZ844" s="328"/>
      <c r="MBA844" s="328"/>
      <c r="MBB844" s="328"/>
      <c r="MBC844" s="328"/>
      <c r="MBD844" s="328"/>
      <c r="MBE844" s="328"/>
      <c r="MBF844" s="328"/>
      <c r="MBG844" s="328"/>
      <c r="MBH844" s="328"/>
      <c r="MBI844" s="328"/>
      <c r="MBJ844" s="328"/>
      <c r="MBK844" s="328"/>
      <c r="MBL844" s="328"/>
      <c r="MBM844" s="328"/>
      <c r="MBN844" s="328"/>
      <c r="MBO844" s="328"/>
      <c r="MBP844" s="328"/>
      <c r="MBQ844" s="328"/>
      <c r="MBR844" s="328"/>
      <c r="MBS844" s="328"/>
      <c r="MBT844" s="328"/>
      <c r="MBU844" s="328"/>
      <c r="MBV844" s="328"/>
      <c r="MBW844" s="328"/>
      <c r="MBX844" s="328"/>
      <c r="MBY844" s="328"/>
      <c r="MBZ844" s="328"/>
      <c r="MCA844" s="328"/>
      <c r="MCB844" s="328"/>
      <c r="MCC844" s="328"/>
      <c r="MCD844" s="328"/>
      <c r="MCE844" s="328"/>
      <c r="MCF844" s="328"/>
      <c r="MCG844" s="328"/>
      <c r="MCH844" s="328"/>
      <c r="MCI844" s="328"/>
      <c r="MCJ844" s="328"/>
      <c r="MCK844" s="328"/>
      <c r="MCL844" s="328"/>
      <c r="MCM844" s="328"/>
      <c r="MCN844" s="328"/>
      <c r="MCO844" s="328"/>
      <c r="MCP844" s="328"/>
      <c r="MCQ844" s="328"/>
      <c r="MCR844" s="328"/>
      <c r="MCS844" s="328"/>
      <c r="MCT844" s="328"/>
      <c r="MCU844" s="328"/>
      <c r="MCV844" s="328"/>
      <c r="MCW844" s="328"/>
      <c r="MCX844" s="328"/>
      <c r="MCY844" s="328"/>
      <c r="MCZ844" s="328"/>
      <c r="MDA844" s="328"/>
      <c r="MDB844" s="328"/>
      <c r="MDC844" s="328"/>
      <c r="MDD844" s="328"/>
      <c r="MDE844" s="328"/>
      <c r="MDF844" s="328"/>
      <c r="MDG844" s="328"/>
      <c r="MDH844" s="328"/>
      <c r="MDI844" s="328"/>
      <c r="MDJ844" s="328"/>
      <c r="MDK844" s="328"/>
      <c r="MDL844" s="328"/>
      <c r="MDM844" s="328"/>
      <c r="MDN844" s="328"/>
      <c r="MDO844" s="328"/>
      <c r="MDP844" s="328"/>
      <c r="MDQ844" s="328"/>
      <c r="MDR844" s="328"/>
      <c r="MDS844" s="328"/>
      <c r="MDT844" s="328"/>
      <c r="MDU844" s="328"/>
      <c r="MDV844" s="328"/>
      <c r="MDW844" s="328"/>
      <c r="MDX844" s="328"/>
      <c r="MDY844" s="328"/>
      <c r="MDZ844" s="328"/>
      <c r="MEA844" s="328"/>
      <c r="MEB844" s="328"/>
      <c r="MEC844" s="328"/>
      <c r="MED844" s="328"/>
      <c r="MEE844" s="328"/>
      <c r="MEF844" s="328"/>
      <c r="MEG844" s="328"/>
      <c r="MEH844" s="328"/>
      <c r="MEI844" s="328"/>
      <c r="MEJ844" s="328"/>
      <c r="MEK844" s="328"/>
      <c r="MEL844" s="328"/>
      <c r="MEM844" s="328"/>
      <c r="MEN844" s="328"/>
      <c r="MEO844" s="328"/>
      <c r="MEP844" s="328"/>
      <c r="MEQ844" s="328"/>
      <c r="MER844" s="328"/>
      <c r="MES844" s="328"/>
      <c r="MET844" s="328"/>
      <c r="MEU844" s="328"/>
      <c r="MEV844" s="328"/>
      <c r="MEW844" s="328"/>
      <c r="MEX844" s="328"/>
      <c r="MEY844" s="328"/>
      <c r="MEZ844" s="328"/>
      <c r="MFA844" s="328"/>
      <c r="MFB844" s="328"/>
      <c r="MFC844" s="328"/>
      <c r="MFD844" s="328"/>
      <c r="MFE844" s="328"/>
      <c r="MFF844" s="328"/>
      <c r="MFG844" s="328"/>
      <c r="MFH844" s="328"/>
      <c r="MFI844" s="328"/>
      <c r="MFJ844" s="328"/>
      <c r="MFK844" s="328"/>
      <c r="MFL844" s="328"/>
      <c r="MFM844" s="328"/>
      <c r="MFN844" s="328"/>
      <c r="MFO844" s="328"/>
      <c r="MFP844" s="328"/>
      <c r="MFQ844" s="328"/>
      <c r="MFR844" s="328"/>
      <c r="MFS844" s="328"/>
      <c r="MFT844" s="328"/>
      <c r="MFU844" s="328"/>
      <c r="MFV844" s="328"/>
      <c r="MFW844" s="328"/>
      <c r="MFX844" s="328"/>
      <c r="MFY844" s="328"/>
      <c r="MFZ844" s="328"/>
      <c r="MGA844" s="328"/>
      <c r="MGB844" s="328"/>
      <c r="MGC844" s="328"/>
      <c r="MGD844" s="328"/>
      <c r="MGE844" s="328"/>
      <c r="MGF844" s="328"/>
      <c r="MGG844" s="328"/>
      <c r="MGH844" s="328"/>
      <c r="MGI844" s="328"/>
      <c r="MGJ844" s="328"/>
      <c r="MGK844" s="328"/>
      <c r="MGL844" s="328"/>
      <c r="MGM844" s="328"/>
      <c r="MGN844" s="328"/>
      <c r="MGO844" s="328"/>
      <c r="MGP844" s="328"/>
      <c r="MGQ844" s="328"/>
      <c r="MGR844" s="328"/>
      <c r="MGS844" s="328"/>
      <c r="MGT844" s="328"/>
      <c r="MGU844" s="328"/>
      <c r="MGV844" s="328"/>
      <c r="MGW844" s="328"/>
      <c r="MGX844" s="328"/>
      <c r="MGY844" s="328"/>
      <c r="MGZ844" s="328"/>
      <c r="MHA844" s="328"/>
      <c r="MHB844" s="328"/>
      <c r="MHC844" s="328"/>
      <c r="MHD844" s="328"/>
      <c r="MHE844" s="328"/>
      <c r="MHF844" s="328"/>
      <c r="MHG844" s="328"/>
      <c r="MHH844" s="328"/>
      <c r="MHI844" s="328"/>
      <c r="MHJ844" s="328"/>
      <c r="MHK844" s="328"/>
      <c r="MHL844" s="328"/>
      <c r="MHM844" s="328"/>
      <c r="MHN844" s="328"/>
      <c r="MHO844" s="328"/>
      <c r="MHP844" s="328"/>
      <c r="MHQ844" s="328"/>
      <c r="MHR844" s="328"/>
      <c r="MHS844" s="328"/>
      <c r="MHT844" s="328"/>
      <c r="MHU844" s="328"/>
      <c r="MHV844" s="328"/>
      <c r="MHW844" s="328"/>
      <c r="MHX844" s="328"/>
      <c r="MHY844" s="328"/>
      <c r="MHZ844" s="328"/>
      <c r="MIA844" s="328"/>
      <c r="MIB844" s="328"/>
      <c r="MIC844" s="328"/>
      <c r="MID844" s="328"/>
      <c r="MIE844" s="328"/>
      <c r="MIF844" s="328"/>
      <c r="MIG844" s="328"/>
      <c r="MIH844" s="328"/>
      <c r="MII844" s="328"/>
      <c r="MIJ844" s="328"/>
      <c r="MIK844" s="328"/>
      <c r="MIL844" s="328"/>
      <c r="MIM844" s="328"/>
      <c r="MIN844" s="328"/>
      <c r="MIO844" s="328"/>
      <c r="MIP844" s="328"/>
      <c r="MIQ844" s="328"/>
      <c r="MIR844" s="328"/>
      <c r="MIS844" s="328"/>
      <c r="MIT844" s="328"/>
      <c r="MIU844" s="328"/>
      <c r="MIV844" s="328"/>
      <c r="MIW844" s="328"/>
      <c r="MIX844" s="328"/>
      <c r="MIY844" s="328"/>
      <c r="MIZ844" s="328"/>
      <c r="MJA844" s="328"/>
      <c r="MJB844" s="328"/>
      <c r="MJC844" s="328"/>
      <c r="MJD844" s="328"/>
      <c r="MJE844" s="328"/>
      <c r="MJF844" s="328"/>
      <c r="MJG844" s="328"/>
      <c r="MJH844" s="328"/>
      <c r="MJI844" s="328"/>
      <c r="MJJ844" s="328"/>
      <c r="MJK844" s="328"/>
      <c r="MJL844" s="328"/>
      <c r="MJM844" s="328"/>
      <c r="MJN844" s="328"/>
      <c r="MJO844" s="328"/>
      <c r="MJP844" s="328"/>
      <c r="MJQ844" s="328"/>
      <c r="MJR844" s="328"/>
      <c r="MJS844" s="328"/>
      <c r="MJT844" s="328"/>
      <c r="MJU844" s="328"/>
      <c r="MJV844" s="328"/>
      <c r="MJW844" s="328"/>
      <c r="MJX844" s="328"/>
      <c r="MJY844" s="328"/>
      <c r="MJZ844" s="328"/>
      <c r="MKA844" s="328"/>
      <c r="MKB844" s="328"/>
      <c r="MKC844" s="328"/>
      <c r="MKD844" s="328"/>
      <c r="MKE844" s="328"/>
      <c r="MKF844" s="328"/>
      <c r="MKG844" s="328"/>
      <c r="MKH844" s="328"/>
      <c r="MKI844" s="328"/>
      <c r="MKJ844" s="328"/>
      <c r="MKK844" s="328"/>
      <c r="MKL844" s="328"/>
      <c r="MKM844" s="328"/>
      <c r="MKN844" s="328"/>
      <c r="MKO844" s="328"/>
      <c r="MKP844" s="328"/>
      <c r="MKQ844" s="328"/>
      <c r="MKR844" s="328"/>
      <c r="MKS844" s="328"/>
      <c r="MKT844" s="328"/>
      <c r="MKU844" s="328"/>
      <c r="MKV844" s="328"/>
      <c r="MKW844" s="328"/>
      <c r="MKX844" s="328"/>
      <c r="MKY844" s="328"/>
      <c r="MKZ844" s="328"/>
      <c r="MLA844" s="328"/>
      <c r="MLB844" s="328"/>
      <c r="MLC844" s="328"/>
      <c r="MLD844" s="328"/>
      <c r="MLE844" s="328"/>
      <c r="MLF844" s="328"/>
      <c r="MLG844" s="328"/>
      <c r="MLH844" s="328"/>
      <c r="MLI844" s="328"/>
      <c r="MLJ844" s="328"/>
      <c r="MLK844" s="328"/>
      <c r="MLL844" s="328"/>
      <c r="MLM844" s="328"/>
      <c r="MLN844" s="328"/>
      <c r="MLO844" s="328"/>
      <c r="MLP844" s="328"/>
      <c r="MLQ844" s="328"/>
      <c r="MLR844" s="328"/>
      <c r="MLS844" s="328"/>
      <c r="MLT844" s="328"/>
      <c r="MLU844" s="328"/>
      <c r="MLV844" s="328"/>
      <c r="MLW844" s="328"/>
      <c r="MLX844" s="328"/>
      <c r="MLY844" s="328"/>
      <c r="MLZ844" s="328"/>
      <c r="MMA844" s="328"/>
      <c r="MMB844" s="328"/>
      <c r="MMC844" s="328"/>
      <c r="MMD844" s="328"/>
      <c r="MME844" s="328"/>
      <c r="MMF844" s="328"/>
      <c r="MMG844" s="328"/>
      <c r="MMH844" s="328"/>
      <c r="MMI844" s="328"/>
      <c r="MMJ844" s="328"/>
      <c r="MMK844" s="328"/>
      <c r="MML844" s="328"/>
      <c r="MMM844" s="328"/>
      <c r="MMN844" s="328"/>
      <c r="MMO844" s="328"/>
      <c r="MMP844" s="328"/>
      <c r="MMQ844" s="328"/>
      <c r="MMR844" s="328"/>
      <c r="MMS844" s="328"/>
      <c r="MMT844" s="328"/>
      <c r="MMU844" s="328"/>
      <c r="MMV844" s="328"/>
      <c r="MMW844" s="328"/>
      <c r="MMX844" s="328"/>
      <c r="MMY844" s="328"/>
      <c r="MMZ844" s="328"/>
      <c r="MNA844" s="328"/>
      <c r="MNB844" s="328"/>
      <c r="MNC844" s="328"/>
      <c r="MND844" s="328"/>
      <c r="MNE844" s="328"/>
      <c r="MNF844" s="328"/>
      <c r="MNG844" s="328"/>
      <c r="MNH844" s="328"/>
      <c r="MNI844" s="328"/>
      <c r="MNJ844" s="328"/>
      <c r="MNK844" s="328"/>
      <c r="MNL844" s="328"/>
      <c r="MNM844" s="328"/>
      <c r="MNN844" s="328"/>
      <c r="MNO844" s="328"/>
      <c r="MNP844" s="328"/>
      <c r="MNQ844" s="328"/>
      <c r="MNR844" s="328"/>
      <c r="MNS844" s="328"/>
      <c r="MNT844" s="328"/>
      <c r="MNU844" s="328"/>
      <c r="MNV844" s="328"/>
      <c r="MNW844" s="328"/>
      <c r="MNX844" s="328"/>
      <c r="MNY844" s="328"/>
      <c r="MNZ844" s="328"/>
      <c r="MOA844" s="328"/>
      <c r="MOB844" s="328"/>
      <c r="MOC844" s="328"/>
      <c r="MOD844" s="328"/>
      <c r="MOE844" s="328"/>
      <c r="MOF844" s="328"/>
      <c r="MOG844" s="328"/>
      <c r="MOH844" s="328"/>
      <c r="MOI844" s="328"/>
      <c r="MOJ844" s="328"/>
      <c r="MOK844" s="328"/>
      <c r="MOL844" s="328"/>
      <c r="MOM844" s="328"/>
      <c r="MON844" s="328"/>
      <c r="MOO844" s="328"/>
      <c r="MOP844" s="328"/>
      <c r="MOQ844" s="328"/>
      <c r="MOR844" s="328"/>
      <c r="MOS844" s="328"/>
      <c r="MOT844" s="328"/>
      <c r="MOU844" s="328"/>
      <c r="MOV844" s="328"/>
      <c r="MOW844" s="328"/>
      <c r="MOX844" s="328"/>
      <c r="MOY844" s="328"/>
      <c r="MOZ844" s="328"/>
      <c r="MPA844" s="328"/>
      <c r="MPB844" s="328"/>
      <c r="MPC844" s="328"/>
      <c r="MPD844" s="328"/>
      <c r="MPE844" s="328"/>
      <c r="MPF844" s="328"/>
      <c r="MPG844" s="328"/>
      <c r="MPH844" s="328"/>
      <c r="MPI844" s="328"/>
      <c r="MPJ844" s="328"/>
      <c r="MPK844" s="328"/>
      <c r="MPL844" s="328"/>
      <c r="MPM844" s="328"/>
      <c r="MPN844" s="328"/>
      <c r="MPO844" s="328"/>
      <c r="MPP844" s="328"/>
      <c r="MPQ844" s="328"/>
      <c r="MPR844" s="328"/>
      <c r="MPS844" s="328"/>
      <c r="MPT844" s="328"/>
      <c r="MPU844" s="328"/>
      <c r="MPV844" s="328"/>
      <c r="MPW844" s="328"/>
      <c r="MPX844" s="328"/>
      <c r="MPY844" s="328"/>
      <c r="MPZ844" s="328"/>
      <c r="MQA844" s="328"/>
      <c r="MQB844" s="328"/>
      <c r="MQC844" s="328"/>
      <c r="MQD844" s="328"/>
      <c r="MQE844" s="328"/>
      <c r="MQF844" s="328"/>
      <c r="MQG844" s="328"/>
      <c r="MQH844" s="328"/>
      <c r="MQI844" s="328"/>
      <c r="MQJ844" s="328"/>
      <c r="MQK844" s="328"/>
      <c r="MQL844" s="328"/>
      <c r="MQM844" s="328"/>
      <c r="MQN844" s="328"/>
      <c r="MQO844" s="328"/>
      <c r="MQP844" s="328"/>
      <c r="MQQ844" s="328"/>
      <c r="MQR844" s="328"/>
      <c r="MQS844" s="328"/>
      <c r="MQT844" s="328"/>
      <c r="MQU844" s="328"/>
      <c r="MQV844" s="328"/>
      <c r="MQW844" s="328"/>
      <c r="MQX844" s="328"/>
      <c r="MQY844" s="328"/>
      <c r="MQZ844" s="328"/>
      <c r="MRA844" s="328"/>
      <c r="MRB844" s="328"/>
      <c r="MRC844" s="328"/>
      <c r="MRD844" s="328"/>
      <c r="MRE844" s="328"/>
      <c r="MRF844" s="328"/>
      <c r="MRG844" s="328"/>
      <c r="MRH844" s="328"/>
      <c r="MRI844" s="328"/>
      <c r="MRJ844" s="328"/>
      <c r="MRK844" s="328"/>
      <c r="MRL844" s="328"/>
      <c r="MRM844" s="328"/>
      <c r="MRN844" s="328"/>
      <c r="MRO844" s="328"/>
      <c r="MRP844" s="328"/>
      <c r="MRQ844" s="328"/>
      <c r="MRR844" s="328"/>
      <c r="MRS844" s="328"/>
      <c r="MRT844" s="328"/>
      <c r="MRU844" s="328"/>
      <c r="MRV844" s="328"/>
      <c r="MRW844" s="328"/>
      <c r="MRX844" s="328"/>
      <c r="MRY844" s="328"/>
      <c r="MRZ844" s="328"/>
      <c r="MSA844" s="328"/>
      <c r="MSB844" s="328"/>
      <c r="MSC844" s="328"/>
      <c r="MSD844" s="328"/>
      <c r="MSE844" s="328"/>
      <c r="MSF844" s="328"/>
      <c r="MSG844" s="328"/>
      <c r="MSH844" s="328"/>
      <c r="MSI844" s="328"/>
      <c r="MSJ844" s="328"/>
      <c r="MSK844" s="328"/>
      <c r="MSL844" s="328"/>
      <c r="MSM844" s="328"/>
      <c r="MSN844" s="328"/>
      <c r="MSO844" s="328"/>
      <c r="MSP844" s="328"/>
      <c r="MSQ844" s="328"/>
      <c r="MSR844" s="328"/>
      <c r="MSS844" s="328"/>
      <c r="MST844" s="328"/>
      <c r="MSU844" s="328"/>
      <c r="MSV844" s="328"/>
      <c r="MSW844" s="328"/>
      <c r="MSX844" s="328"/>
      <c r="MSY844" s="328"/>
      <c r="MSZ844" s="328"/>
      <c r="MTA844" s="328"/>
      <c r="MTB844" s="328"/>
      <c r="MTC844" s="328"/>
      <c r="MTD844" s="328"/>
      <c r="MTE844" s="328"/>
      <c r="MTF844" s="328"/>
      <c r="MTG844" s="328"/>
      <c r="MTH844" s="328"/>
      <c r="MTI844" s="328"/>
      <c r="MTJ844" s="328"/>
      <c r="MTK844" s="328"/>
      <c r="MTL844" s="328"/>
      <c r="MTM844" s="328"/>
      <c r="MTN844" s="328"/>
      <c r="MTO844" s="328"/>
      <c r="MTP844" s="328"/>
      <c r="MTQ844" s="328"/>
      <c r="MTR844" s="328"/>
      <c r="MTS844" s="328"/>
      <c r="MTT844" s="328"/>
      <c r="MTU844" s="328"/>
      <c r="MTV844" s="328"/>
      <c r="MTW844" s="328"/>
      <c r="MTX844" s="328"/>
      <c r="MTY844" s="328"/>
      <c r="MTZ844" s="328"/>
      <c r="MUA844" s="328"/>
      <c r="MUB844" s="328"/>
      <c r="MUC844" s="328"/>
      <c r="MUD844" s="328"/>
      <c r="MUE844" s="328"/>
      <c r="MUF844" s="328"/>
      <c r="MUG844" s="328"/>
      <c r="MUH844" s="328"/>
      <c r="MUI844" s="328"/>
      <c r="MUJ844" s="328"/>
      <c r="MUK844" s="328"/>
      <c r="MUL844" s="328"/>
      <c r="MUM844" s="328"/>
      <c r="MUN844" s="328"/>
      <c r="MUO844" s="328"/>
      <c r="MUP844" s="328"/>
      <c r="MUQ844" s="328"/>
      <c r="MUR844" s="328"/>
      <c r="MUS844" s="328"/>
      <c r="MUT844" s="328"/>
      <c r="MUU844" s="328"/>
      <c r="MUV844" s="328"/>
      <c r="MUW844" s="328"/>
      <c r="MUX844" s="328"/>
      <c r="MUY844" s="328"/>
      <c r="MUZ844" s="328"/>
      <c r="MVA844" s="328"/>
      <c r="MVB844" s="328"/>
      <c r="MVC844" s="328"/>
      <c r="MVD844" s="328"/>
      <c r="MVE844" s="328"/>
      <c r="MVF844" s="328"/>
      <c r="MVG844" s="328"/>
      <c r="MVH844" s="328"/>
      <c r="MVI844" s="328"/>
      <c r="MVJ844" s="328"/>
      <c r="MVK844" s="328"/>
      <c r="MVL844" s="328"/>
      <c r="MVM844" s="328"/>
      <c r="MVN844" s="328"/>
      <c r="MVO844" s="328"/>
      <c r="MVP844" s="328"/>
      <c r="MVQ844" s="328"/>
      <c r="MVR844" s="328"/>
      <c r="MVS844" s="328"/>
      <c r="MVT844" s="328"/>
      <c r="MVU844" s="328"/>
      <c r="MVV844" s="328"/>
      <c r="MVW844" s="328"/>
      <c r="MVX844" s="328"/>
      <c r="MVY844" s="328"/>
      <c r="MVZ844" s="328"/>
      <c r="MWA844" s="328"/>
      <c r="MWB844" s="328"/>
      <c r="MWC844" s="328"/>
      <c r="MWD844" s="328"/>
      <c r="MWE844" s="328"/>
      <c r="MWF844" s="328"/>
      <c r="MWG844" s="328"/>
      <c r="MWH844" s="328"/>
      <c r="MWI844" s="328"/>
      <c r="MWJ844" s="328"/>
      <c r="MWK844" s="328"/>
      <c r="MWL844" s="328"/>
      <c r="MWM844" s="328"/>
      <c r="MWN844" s="328"/>
      <c r="MWO844" s="328"/>
      <c r="MWP844" s="328"/>
      <c r="MWQ844" s="328"/>
      <c r="MWR844" s="328"/>
      <c r="MWS844" s="328"/>
      <c r="MWT844" s="328"/>
      <c r="MWU844" s="328"/>
      <c r="MWV844" s="328"/>
      <c r="MWW844" s="328"/>
      <c r="MWX844" s="328"/>
      <c r="MWY844" s="328"/>
      <c r="MWZ844" s="328"/>
      <c r="MXA844" s="328"/>
      <c r="MXB844" s="328"/>
      <c r="MXC844" s="328"/>
      <c r="MXD844" s="328"/>
      <c r="MXE844" s="328"/>
      <c r="MXF844" s="328"/>
      <c r="MXG844" s="328"/>
      <c r="MXH844" s="328"/>
      <c r="MXI844" s="328"/>
      <c r="MXJ844" s="328"/>
      <c r="MXK844" s="328"/>
      <c r="MXL844" s="328"/>
      <c r="MXM844" s="328"/>
      <c r="MXN844" s="328"/>
      <c r="MXO844" s="328"/>
      <c r="MXP844" s="328"/>
      <c r="MXQ844" s="328"/>
      <c r="MXR844" s="328"/>
      <c r="MXS844" s="328"/>
      <c r="MXT844" s="328"/>
      <c r="MXU844" s="328"/>
      <c r="MXV844" s="328"/>
      <c r="MXW844" s="328"/>
      <c r="MXX844" s="328"/>
      <c r="MXY844" s="328"/>
      <c r="MXZ844" s="328"/>
      <c r="MYA844" s="328"/>
      <c r="MYB844" s="328"/>
      <c r="MYC844" s="328"/>
      <c r="MYD844" s="328"/>
      <c r="MYE844" s="328"/>
      <c r="MYF844" s="328"/>
      <c r="MYG844" s="328"/>
      <c r="MYH844" s="328"/>
      <c r="MYI844" s="328"/>
      <c r="MYJ844" s="328"/>
      <c r="MYK844" s="328"/>
      <c r="MYL844" s="328"/>
      <c r="MYM844" s="328"/>
      <c r="MYN844" s="328"/>
      <c r="MYO844" s="328"/>
      <c r="MYP844" s="328"/>
      <c r="MYQ844" s="328"/>
      <c r="MYR844" s="328"/>
      <c r="MYS844" s="328"/>
      <c r="MYT844" s="328"/>
      <c r="MYU844" s="328"/>
      <c r="MYV844" s="328"/>
      <c r="MYW844" s="328"/>
      <c r="MYX844" s="328"/>
      <c r="MYY844" s="328"/>
      <c r="MYZ844" s="328"/>
      <c r="MZA844" s="328"/>
      <c r="MZB844" s="328"/>
      <c r="MZC844" s="328"/>
      <c r="MZD844" s="328"/>
      <c r="MZE844" s="328"/>
      <c r="MZF844" s="328"/>
      <c r="MZG844" s="328"/>
      <c r="MZH844" s="328"/>
      <c r="MZI844" s="328"/>
      <c r="MZJ844" s="328"/>
      <c r="MZK844" s="328"/>
      <c r="MZL844" s="328"/>
      <c r="MZM844" s="328"/>
      <c r="MZN844" s="328"/>
      <c r="MZO844" s="328"/>
      <c r="MZP844" s="328"/>
      <c r="MZQ844" s="328"/>
      <c r="MZR844" s="328"/>
      <c r="MZS844" s="328"/>
      <c r="MZT844" s="328"/>
      <c r="MZU844" s="328"/>
      <c r="MZV844" s="328"/>
      <c r="MZW844" s="328"/>
      <c r="MZX844" s="328"/>
      <c r="MZY844" s="328"/>
      <c r="MZZ844" s="328"/>
      <c r="NAA844" s="328"/>
      <c r="NAB844" s="328"/>
      <c r="NAC844" s="328"/>
      <c r="NAD844" s="328"/>
      <c r="NAE844" s="328"/>
      <c r="NAF844" s="328"/>
      <c r="NAG844" s="328"/>
      <c r="NAH844" s="328"/>
      <c r="NAI844" s="328"/>
      <c r="NAJ844" s="328"/>
      <c r="NAK844" s="328"/>
      <c r="NAL844" s="328"/>
      <c r="NAM844" s="328"/>
      <c r="NAN844" s="328"/>
      <c r="NAO844" s="328"/>
      <c r="NAP844" s="328"/>
      <c r="NAQ844" s="328"/>
      <c r="NAR844" s="328"/>
      <c r="NAS844" s="328"/>
      <c r="NAT844" s="328"/>
      <c r="NAU844" s="328"/>
      <c r="NAV844" s="328"/>
      <c r="NAW844" s="328"/>
      <c r="NAX844" s="328"/>
      <c r="NAY844" s="328"/>
      <c r="NAZ844" s="328"/>
      <c r="NBA844" s="328"/>
      <c r="NBB844" s="328"/>
      <c r="NBC844" s="328"/>
      <c r="NBD844" s="328"/>
      <c r="NBE844" s="328"/>
      <c r="NBF844" s="328"/>
      <c r="NBG844" s="328"/>
      <c r="NBH844" s="328"/>
      <c r="NBI844" s="328"/>
      <c r="NBJ844" s="328"/>
      <c r="NBK844" s="328"/>
      <c r="NBL844" s="328"/>
      <c r="NBM844" s="328"/>
      <c r="NBN844" s="328"/>
      <c r="NBO844" s="328"/>
      <c r="NBP844" s="328"/>
      <c r="NBQ844" s="328"/>
      <c r="NBR844" s="328"/>
      <c r="NBS844" s="328"/>
      <c r="NBT844" s="328"/>
      <c r="NBU844" s="328"/>
      <c r="NBV844" s="328"/>
      <c r="NBW844" s="328"/>
      <c r="NBX844" s="328"/>
      <c r="NBY844" s="328"/>
      <c r="NBZ844" s="328"/>
      <c r="NCA844" s="328"/>
      <c r="NCB844" s="328"/>
      <c r="NCC844" s="328"/>
      <c r="NCD844" s="328"/>
      <c r="NCE844" s="328"/>
      <c r="NCF844" s="328"/>
      <c r="NCG844" s="328"/>
      <c r="NCH844" s="328"/>
      <c r="NCI844" s="328"/>
      <c r="NCJ844" s="328"/>
      <c r="NCK844" s="328"/>
      <c r="NCL844" s="328"/>
      <c r="NCM844" s="328"/>
      <c r="NCN844" s="328"/>
      <c r="NCO844" s="328"/>
      <c r="NCP844" s="328"/>
      <c r="NCQ844" s="328"/>
      <c r="NCR844" s="328"/>
      <c r="NCS844" s="328"/>
      <c r="NCT844" s="328"/>
      <c r="NCU844" s="328"/>
      <c r="NCV844" s="328"/>
      <c r="NCW844" s="328"/>
      <c r="NCX844" s="328"/>
      <c r="NCY844" s="328"/>
      <c r="NCZ844" s="328"/>
      <c r="NDA844" s="328"/>
      <c r="NDB844" s="328"/>
      <c r="NDC844" s="328"/>
      <c r="NDD844" s="328"/>
      <c r="NDE844" s="328"/>
      <c r="NDF844" s="328"/>
      <c r="NDG844" s="328"/>
      <c r="NDH844" s="328"/>
      <c r="NDI844" s="328"/>
      <c r="NDJ844" s="328"/>
      <c r="NDK844" s="328"/>
      <c r="NDL844" s="328"/>
      <c r="NDM844" s="328"/>
      <c r="NDN844" s="328"/>
      <c r="NDO844" s="328"/>
      <c r="NDP844" s="328"/>
      <c r="NDQ844" s="328"/>
      <c r="NDR844" s="328"/>
      <c r="NDS844" s="328"/>
      <c r="NDT844" s="328"/>
      <c r="NDU844" s="328"/>
      <c r="NDV844" s="328"/>
      <c r="NDW844" s="328"/>
      <c r="NDX844" s="328"/>
      <c r="NDY844" s="328"/>
      <c r="NDZ844" s="328"/>
      <c r="NEA844" s="328"/>
      <c r="NEB844" s="328"/>
      <c r="NEC844" s="328"/>
      <c r="NED844" s="328"/>
      <c r="NEE844" s="328"/>
      <c r="NEF844" s="328"/>
      <c r="NEG844" s="328"/>
      <c r="NEH844" s="328"/>
      <c r="NEI844" s="328"/>
      <c r="NEJ844" s="328"/>
      <c r="NEK844" s="328"/>
      <c r="NEL844" s="328"/>
      <c r="NEM844" s="328"/>
      <c r="NEN844" s="328"/>
      <c r="NEO844" s="328"/>
      <c r="NEP844" s="328"/>
      <c r="NEQ844" s="328"/>
      <c r="NER844" s="328"/>
      <c r="NES844" s="328"/>
      <c r="NET844" s="328"/>
      <c r="NEU844" s="328"/>
      <c r="NEV844" s="328"/>
      <c r="NEW844" s="328"/>
      <c r="NEX844" s="328"/>
      <c r="NEY844" s="328"/>
      <c r="NEZ844" s="328"/>
      <c r="NFA844" s="328"/>
      <c r="NFB844" s="328"/>
      <c r="NFC844" s="328"/>
      <c r="NFD844" s="328"/>
      <c r="NFE844" s="328"/>
      <c r="NFF844" s="328"/>
      <c r="NFG844" s="328"/>
      <c r="NFH844" s="328"/>
      <c r="NFI844" s="328"/>
      <c r="NFJ844" s="328"/>
      <c r="NFK844" s="328"/>
      <c r="NFL844" s="328"/>
      <c r="NFM844" s="328"/>
      <c r="NFN844" s="328"/>
      <c r="NFO844" s="328"/>
      <c r="NFP844" s="328"/>
      <c r="NFQ844" s="328"/>
      <c r="NFR844" s="328"/>
      <c r="NFS844" s="328"/>
      <c r="NFT844" s="328"/>
      <c r="NFU844" s="328"/>
      <c r="NFV844" s="328"/>
      <c r="NFW844" s="328"/>
      <c r="NFX844" s="328"/>
      <c r="NFY844" s="328"/>
      <c r="NFZ844" s="328"/>
      <c r="NGA844" s="328"/>
      <c r="NGB844" s="328"/>
      <c r="NGC844" s="328"/>
      <c r="NGD844" s="328"/>
      <c r="NGE844" s="328"/>
      <c r="NGF844" s="328"/>
      <c r="NGG844" s="328"/>
      <c r="NGH844" s="328"/>
      <c r="NGI844" s="328"/>
      <c r="NGJ844" s="328"/>
      <c r="NGK844" s="328"/>
      <c r="NGL844" s="328"/>
      <c r="NGM844" s="328"/>
      <c r="NGN844" s="328"/>
      <c r="NGO844" s="328"/>
      <c r="NGP844" s="328"/>
      <c r="NGQ844" s="328"/>
      <c r="NGR844" s="328"/>
      <c r="NGS844" s="328"/>
      <c r="NGT844" s="328"/>
      <c r="NGU844" s="328"/>
      <c r="NGV844" s="328"/>
      <c r="NGW844" s="328"/>
      <c r="NGX844" s="328"/>
      <c r="NGY844" s="328"/>
      <c r="NGZ844" s="328"/>
      <c r="NHA844" s="328"/>
      <c r="NHB844" s="328"/>
      <c r="NHC844" s="328"/>
      <c r="NHD844" s="328"/>
      <c r="NHE844" s="328"/>
      <c r="NHF844" s="328"/>
      <c r="NHG844" s="328"/>
      <c r="NHH844" s="328"/>
      <c r="NHI844" s="328"/>
      <c r="NHJ844" s="328"/>
      <c r="NHK844" s="328"/>
      <c r="NHL844" s="328"/>
      <c r="NHM844" s="328"/>
      <c r="NHN844" s="328"/>
      <c r="NHO844" s="328"/>
      <c r="NHP844" s="328"/>
      <c r="NHQ844" s="328"/>
      <c r="NHR844" s="328"/>
      <c r="NHS844" s="328"/>
      <c r="NHT844" s="328"/>
      <c r="NHU844" s="328"/>
      <c r="NHV844" s="328"/>
      <c r="NHW844" s="328"/>
      <c r="NHX844" s="328"/>
      <c r="NHY844" s="328"/>
      <c r="NHZ844" s="328"/>
      <c r="NIA844" s="328"/>
      <c r="NIB844" s="328"/>
      <c r="NIC844" s="328"/>
      <c r="NID844" s="328"/>
      <c r="NIE844" s="328"/>
      <c r="NIF844" s="328"/>
      <c r="NIG844" s="328"/>
      <c r="NIH844" s="328"/>
      <c r="NII844" s="328"/>
      <c r="NIJ844" s="328"/>
      <c r="NIK844" s="328"/>
      <c r="NIL844" s="328"/>
      <c r="NIM844" s="328"/>
      <c r="NIN844" s="328"/>
      <c r="NIO844" s="328"/>
      <c r="NIP844" s="328"/>
      <c r="NIQ844" s="328"/>
      <c r="NIR844" s="328"/>
      <c r="NIS844" s="328"/>
      <c r="NIT844" s="328"/>
      <c r="NIU844" s="328"/>
      <c r="NIV844" s="328"/>
      <c r="NIW844" s="328"/>
      <c r="NIX844" s="328"/>
      <c r="NIY844" s="328"/>
      <c r="NIZ844" s="328"/>
      <c r="NJA844" s="328"/>
      <c r="NJB844" s="328"/>
      <c r="NJC844" s="328"/>
      <c r="NJD844" s="328"/>
      <c r="NJE844" s="328"/>
      <c r="NJF844" s="328"/>
      <c r="NJG844" s="328"/>
      <c r="NJH844" s="328"/>
      <c r="NJI844" s="328"/>
      <c r="NJJ844" s="328"/>
      <c r="NJK844" s="328"/>
      <c r="NJL844" s="328"/>
      <c r="NJM844" s="328"/>
      <c r="NJN844" s="328"/>
      <c r="NJO844" s="328"/>
      <c r="NJP844" s="328"/>
      <c r="NJQ844" s="328"/>
      <c r="NJR844" s="328"/>
      <c r="NJS844" s="328"/>
      <c r="NJT844" s="328"/>
      <c r="NJU844" s="328"/>
      <c r="NJV844" s="328"/>
      <c r="NJW844" s="328"/>
      <c r="NJX844" s="328"/>
      <c r="NJY844" s="328"/>
      <c r="NJZ844" s="328"/>
      <c r="NKA844" s="328"/>
      <c r="NKB844" s="328"/>
      <c r="NKC844" s="328"/>
      <c r="NKD844" s="328"/>
      <c r="NKE844" s="328"/>
      <c r="NKF844" s="328"/>
      <c r="NKG844" s="328"/>
      <c r="NKH844" s="328"/>
      <c r="NKI844" s="328"/>
      <c r="NKJ844" s="328"/>
      <c r="NKK844" s="328"/>
      <c r="NKL844" s="328"/>
      <c r="NKM844" s="328"/>
      <c r="NKN844" s="328"/>
      <c r="NKO844" s="328"/>
      <c r="NKP844" s="328"/>
      <c r="NKQ844" s="328"/>
      <c r="NKR844" s="328"/>
      <c r="NKS844" s="328"/>
      <c r="NKT844" s="328"/>
      <c r="NKU844" s="328"/>
      <c r="NKV844" s="328"/>
      <c r="NKW844" s="328"/>
      <c r="NKX844" s="328"/>
      <c r="NKY844" s="328"/>
      <c r="NKZ844" s="328"/>
      <c r="NLA844" s="328"/>
      <c r="NLB844" s="328"/>
      <c r="NLC844" s="328"/>
      <c r="NLD844" s="328"/>
      <c r="NLE844" s="328"/>
      <c r="NLF844" s="328"/>
      <c r="NLG844" s="328"/>
      <c r="NLH844" s="328"/>
      <c r="NLI844" s="328"/>
      <c r="NLJ844" s="328"/>
      <c r="NLK844" s="328"/>
      <c r="NLL844" s="328"/>
      <c r="NLM844" s="328"/>
      <c r="NLN844" s="328"/>
      <c r="NLO844" s="328"/>
      <c r="NLP844" s="328"/>
      <c r="NLQ844" s="328"/>
      <c r="NLR844" s="328"/>
      <c r="NLS844" s="328"/>
      <c r="NLT844" s="328"/>
      <c r="NLU844" s="328"/>
      <c r="NLV844" s="328"/>
      <c r="NLW844" s="328"/>
      <c r="NLX844" s="328"/>
      <c r="NLY844" s="328"/>
      <c r="NLZ844" s="328"/>
      <c r="NMA844" s="328"/>
      <c r="NMB844" s="328"/>
      <c r="NMC844" s="328"/>
      <c r="NMD844" s="328"/>
      <c r="NME844" s="328"/>
      <c r="NMF844" s="328"/>
      <c r="NMG844" s="328"/>
      <c r="NMH844" s="328"/>
      <c r="NMI844" s="328"/>
      <c r="NMJ844" s="328"/>
      <c r="NMK844" s="328"/>
      <c r="NML844" s="328"/>
      <c r="NMM844" s="328"/>
      <c r="NMN844" s="328"/>
      <c r="NMO844" s="328"/>
      <c r="NMP844" s="328"/>
      <c r="NMQ844" s="328"/>
      <c r="NMR844" s="328"/>
      <c r="NMS844" s="328"/>
      <c r="NMT844" s="328"/>
      <c r="NMU844" s="328"/>
      <c r="NMV844" s="328"/>
      <c r="NMW844" s="328"/>
      <c r="NMX844" s="328"/>
      <c r="NMY844" s="328"/>
      <c r="NMZ844" s="328"/>
      <c r="NNA844" s="328"/>
      <c r="NNB844" s="328"/>
      <c r="NNC844" s="328"/>
      <c r="NND844" s="328"/>
      <c r="NNE844" s="328"/>
      <c r="NNF844" s="328"/>
      <c r="NNG844" s="328"/>
      <c r="NNH844" s="328"/>
      <c r="NNI844" s="328"/>
      <c r="NNJ844" s="328"/>
      <c r="NNK844" s="328"/>
      <c r="NNL844" s="328"/>
      <c r="NNM844" s="328"/>
      <c r="NNN844" s="328"/>
      <c r="NNO844" s="328"/>
      <c r="NNP844" s="328"/>
      <c r="NNQ844" s="328"/>
      <c r="NNR844" s="328"/>
      <c r="NNS844" s="328"/>
      <c r="NNT844" s="328"/>
      <c r="NNU844" s="328"/>
      <c r="NNV844" s="328"/>
      <c r="NNW844" s="328"/>
      <c r="NNX844" s="328"/>
      <c r="NNY844" s="328"/>
      <c r="NNZ844" s="328"/>
      <c r="NOA844" s="328"/>
      <c r="NOB844" s="328"/>
      <c r="NOC844" s="328"/>
      <c r="NOD844" s="328"/>
      <c r="NOE844" s="328"/>
      <c r="NOF844" s="328"/>
      <c r="NOG844" s="328"/>
      <c r="NOH844" s="328"/>
      <c r="NOI844" s="328"/>
      <c r="NOJ844" s="328"/>
      <c r="NOK844" s="328"/>
      <c r="NOL844" s="328"/>
      <c r="NOM844" s="328"/>
      <c r="NON844" s="328"/>
      <c r="NOO844" s="328"/>
      <c r="NOP844" s="328"/>
      <c r="NOQ844" s="328"/>
      <c r="NOR844" s="328"/>
      <c r="NOS844" s="328"/>
      <c r="NOT844" s="328"/>
      <c r="NOU844" s="328"/>
      <c r="NOV844" s="328"/>
      <c r="NOW844" s="328"/>
      <c r="NOX844" s="328"/>
      <c r="NOY844" s="328"/>
      <c r="NOZ844" s="328"/>
      <c r="NPA844" s="328"/>
      <c r="NPB844" s="328"/>
      <c r="NPC844" s="328"/>
      <c r="NPD844" s="328"/>
      <c r="NPE844" s="328"/>
      <c r="NPF844" s="328"/>
      <c r="NPG844" s="328"/>
      <c r="NPH844" s="328"/>
      <c r="NPI844" s="328"/>
      <c r="NPJ844" s="328"/>
      <c r="NPK844" s="328"/>
      <c r="NPL844" s="328"/>
      <c r="NPM844" s="328"/>
      <c r="NPN844" s="328"/>
      <c r="NPO844" s="328"/>
      <c r="NPP844" s="328"/>
      <c r="NPQ844" s="328"/>
      <c r="NPR844" s="328"/>
      <c r="NPS844" s="328"/>
      <c r="NPT844" s="328"/>
      <c r="NPU844" s="328"/>
      <c r="NPV844" s="328"/>
      <c r="NPW844" s="328"/>
      <c r="NPX844" s="328"/>
      <c r="NPY844" s="328"/>
      <c r="NPZ844" s="328"/>
      <c r="NQA844" s="328"/>
      <c r="NQB844" s="328"/>
      <c r="NQC844" s="328"/>
      <c r="NQD844" s="328"/>
      <c r="NQE844" s="328"/>
      <c r="NQF844" s="328"/>
      <c r="NQG844" s="328"/>
      <c r="NQH844" s="328"/>
      <c r="NQI844" s="328"/>
      <c r="NQJ844" s="328"/>
      <c r="NQK844" s="328"/>
      <c r="NQL844" s="328"/>
      <c r="NQM844" s="328"/>
      <c r="NQN844" s="328"/>
      <c r="NQO844" s="328"/>
      <c r="NQP844" s="328"/>
      <c r="NQQ844" s="328"/>
      <c r="NQR844" s="328"/>
      <c r="NQS844" s="328"/>
      <c r="NQT844" s="328"/>
      <c r="NQU844" s="328"/>
      <c r="NQV844" s="328"/>
      <c r="NQW844" s="328"/>
      <c r="NQX844" s="328"/>
      <c r="NQY844" s="328"/>
      <c r="NQZ844" s="328"/>
      <c r="NRA844" s="328"/>
      <c r="NRB844" s="328"/>
      <c r="NRC844" s="328"/>
      <c r="NRD844" s="328"/>
      <c r="NRE844" s="328"/>
      <c r="NRF844" s="328"/>
      <c r="NRG844" s="328"/>
      <c r="NRH844" s="328"/>
      <c r="NRI844" s="328"/>
      <c r="NRJ844" s="328"/>
      <c r="NRK844" s="328"/>
      <c r="NRL844" s="328"/>
      <c r="NRM844" s="328"/>
      <c r="NRN844" s="328"/>
      <c r="NRO844" s="328"/>
      <c r="NRP844" s="328"/>
      <c r="NRQ844" s="328"/>
      <c r="NRR844" s="328"/>
      <c r="NRS844" s="328"/>
      <c r="NRT844" s="328"/>
      <c r="NRU844" s="328"/>
      <c r="NRV844" s="328"/>
      <c r="NRW844" s="328"/>
      <c r="NRX844" s="328"/>
      <c r="NRY844" s="328"/>
      <c r="NRZ844" s="328"/>
      <c r="NSA844" s="328"/>
      <c r="NSB844" s="328"/>
      <c r="NSC844" s="328"/>
      <c r="NSD844" s="328"/>
      <c r="NSE844" s="328"/>
      <c r="NSF844" s="328"/>
      <c r="NSG844" s="328"/>
      <c r="NSH844" s="328"/>
      <c r="NSI844" s="328"/>
      <c r="NSJ844" s="328"/>
      <c r="NSK844" s="328"/>
      <c r="NSL844" s="328"/>
      <c r="NSM844" s="328"/>
      <c r="NSN844" s="328"/>
      <c r="NSO844" s="328"/>
      <c r="NSP844" s="328"/>
      <c r="NSQ844" s="328"/>
      <c r="NSR844" s="328"/>
      <c r="NSS844" s="328"/>
      <c r="NST844" s="328"/>
      <c r="NSU844" s="328"/>
      <c r="NSV844" s="328"/>
      <c r="NSW844" s="328"/>
      <c r="NSX844" s="328"/>
      <c r="NSY844" s="328"/>
      <c r="NSZ844" s="328"/>
      <c r="NTA844" s="328"/>
      <c r="NTB844" s="328"/>
      <c r="NTC844" s="328"/>
      <c r="NTD844" s="328"/>
      <c r="NTE844" s="328"/>
      <c r="NTF844" s="328"/>
      <c r="NTG844" s="328"/>
      <c r="NTH844" s="328"/>
      <c r="NTI844" s="328"/>
      <c r="NTJ844" s="328"/>
      <c r="NTK844" s="328"/>
      <c r="NTL844" s="328"/>
      <c r="NTM844" s="328"/>
      <c r="NTN844" s="328"/>
      <c r="NTO844" s="328"/>
      <c r="NTP844" s="328"/>
      <c r="NTQ844" s="328"/>
      <c r="NTR844" s="328"/>
      <c r="NTS844" s="328"/>
      <c r="NTT844" s="328"/>
      <c r="NTU844" s="328"/>
      <c r="NTV844" s="328"/>
      <c r="NTW844" s="328"/>
      <c r="NTX844" s="328"/>
      <c r="NTY844" s="328"/>
      <c r="NTZ844" s="328"/>
      <c r="NUA844" s="328"/>
      <c r="NUB844" s="328"/>
      <c r="NUC844" s="328"/>
      <c r="NUD844" s="328"/>
      <c r="NUE844" s="328"/>
      <c r="NUF844" s="328"/>
      <c r="NUG844" s="328"/>
      <c r="NUH844" s="328"/>
      <c r="NUI844" s="328"/>
      <c r="NUJ844" s="328"/>
      <c r="NUK844" s="328"/>
      <c r="NUL844" s="328"/>
      <c r="NUM844" s="328"/>
      <c r="NUN844" s="328"/>
      <c r="NUO844" s="328"/>
      <c r="NUP844" s="328"/>
      <c r="NUQ844" s="328"/>
      <c r="NUR844" s="328"/>
      <c r="NUS844" s="328"/>
      <c r="NUT844" s="328"/>
      <c r="NUU844" s="328"/>
      <c r="NUV844" s="328"/>
      <c r="NUW844" s="328"/>
      <c r="NUX844" s="328"/>
      <c r="NUY844" s="328"/>
      <c r="NUZ844" s="328"/>
      <c r="NVA844" s="328"/>
      <c r="NVB844" s="328"/>
      <c r="NVC844" s="328"/>
      <c r="NVD844" s="328"/>
      <c r="NVE844" s="328"/>
      <c r="NVF844" s="328"/>
      <c r="NVG844" s="328"/>
      <c r="NVH844" s="328"/>
      <c r="NVI844" s="328"/>
      <c r="NVJ844" s="328"/>
      <c r="NVK844" s="328"/>
      <c r="NVL844" s="328"/>
      <c r="NVM844" s="328"/>
      <c r="NVN844" s="328"/>
      <c r="NVO844" s="328"/>
      <c r="NVP844" s="328"/>
      <c r="NVQ844" s="328"/>
      <c r="NVR844" s="328"/>
      <c r="NVS844" s="328"/>
      <c r="NVT844" s="328"/>
      <c r="NVU844" s="328"/>
      <c r="NVV844" s="328"/>
      <c r="NVW844" s="328"/>
      <c r="NVX844" s="328"/>
      <c r="NVY844" s="328"/>
      <c r="NVZ844" s="328"/>
      <c r="NWA844" s="328"/>
      <c r="NWB844" s="328"/>
      <c r="NWC844" s="328"/>
      <c r="NWD844" s="328"/>
      <c r="NWE844" s="328"/>
      <c r="NWF844" s="328"/>
      <c r="NWG844" s="328"/>
      <c r="NWH844" s="328"/>
      <c r="NWI844" s="328"/>
      <c r="NWJ844" s="328"/>
      <c r="NWK844" s="328"/>
      <c r="NWL844" s="328"/>
      <c r="NWM844" s="328"/>
      <c r="NWN844" s="328"/>
      <c r="NWO844" s="328"/>
      <c r="NWP844" s="328"/>
      <c r="NWQ844" s="328"/>
      <c r="NWR844" s="328"/>
      <c r="NWS844" s="328"/>
      <c r="NWT844" s="328"/>
      <c r="NWU844" s="328"/>
      <c r="NWV844" s="328"/>
      <c r="NWW844" s="328"/>
      <c r="NWX844" s="328"/>
      <c r="NWY844" s="328"/>
      <c r="NWZ844" s="328"/>
      <c r="NXA844" s="328"/>
      <c r="NXB844" s="328"/>
      <c r="NXC844" s="328"/>
      <c r="NXD844" s="328"/>
      <c r="NXE844" s="328"/>
      <c r="NXF844" s="328"/>
      <c r="NXG844" s="328"/>
      <c r="NXH844" s="328"/>
      <c r="NXI844" s="328"/>
      <c r="NXJ844" s="328"/>
      <c r="NXK844" s="328"/>
      <c r="NXL844" s="328"/>
      <c r="NXM844" s="328"/>
      <c r="NXN844" s="328"/>
      <c r="NXO844" s="328"/>
      <c r="NXP844" s="328"/>
      <c r="NXQ844" s="328"/>
      <c r="NXR844" s="328"/>
      <c r="NXS844" s="328"/>
      <c r="NXT844" s="328"/>
      <c r="NXU844" s="328"/>
      <c r="NXV844" s="328"/>
      <c r="NXW844" s="328"/>
      <c r="NXX844" s="328"/>
      <c r="NXY844" s="328"/>
      <c r="NXZ844" s="328"/>
      <c r="NYA844" s="328"/>
      <c r="NYB844" s="328"/>
      <c r="NYC844" s="328"/>
      <c r="NYD844" s="328"/>
      <c r="NYE844" s="328"/>
      <c r="NYF844" s="328"/>
      <c r="NYG844" s="328"/>
      <c r="NYH844" s="328"/>
      <c r="NYI844" s="328"/>
      <c r="NYJ844" s="328"/>
      <c r="NYK844" s="328"/>
      <c r="NYL844" s="328"/>
      <c r="NYM844" s="328"/>
      <c r="NYN844" s="328"/>
      <c r="NYO844" s="328"/>
      <c r="NYP844" s="328"/>
      <c r="NYQ844" s="328"/>
      <c r="NYR844" s="328"/>
      <c r="NYS844" s="328"/>
      <c r="NYT844" s="328"/>
      <c r="NYU844" s="328"/>
      <c r="NYV844" s="328"/>
      <c r="NYW844" s="328"/>
      <c r="NYX844" s="328"/>
      <c r="NYY844" s="328"/>
      <c r="NYZ844" s="328"/>
      <c r="NZA844" s="328"/>
      <c r="NZB844" s="328"/>
      <c r="NZC844" s="328"/>
      <c r="NZD844" s="328"/>
      <c r="NZE844" s="328"/>
      <c r="NZF844" s="328"/>
      <c r="NZG844" s="328"/>
      <c r="NZH844" s="328"/>
      <c r="NZI844" s="328"/>
      <c r="NZJ844" s="328"/>
      <c r="NZK844" s="328"/>
      <c r="NZL844" s="328"/>
      <c r="NZM844" s="328"/>
      <c r="NZN844" s="328"/>
      <c r="NZO844" s="328"/>
      <c r="NZP844" s="328"/>
      <c r="NZQ844" s="328"/>
      <c r="NZR844" s="328"/>
      <c r="NZS844" s="328"/>
      <c r="NZT844" s="328"/>
      <c r="NZU844" s="328"/>
      <c r="NZV844" s="328"/>
      <c r="NZW844" s="328"/>
      <c r="NZX844" s="328"/>
      <c r="NZY844" s="328"/>
      <c r="NZZ844" s="328"/>
      <c r="OAA844" s="328"/>
      <c r="OAB844" s="328"/>
      <c r="OAC844" s="328"/>
      <c r="OAD844" s="328"/>
      <c r="OAE844" s="328"/>
      <c r="OAF844" s="328"/>
      <c r="OAG844" s="328"/>
      <c r="OAH844" s="328"/>
      <c r="OAI844" s="328"/>
      <c r="OAJ844" s="328"/>
      <c r="OAK844" s="328"/>
      <c r="OAL844" s="328"/>
      <c r="OAM844" s="328"/>
      <c r="OAN844" s="328"/>
      <c r="OAO844" s="328"/>
      <c r="OAP844" s="328"/>
      <c r="OAQ844" s="328"/>
      <c r="OAR844" s="328"/>
      <c r="OAS844" s="328"/>
      <c r="OAT844" s="328"/>
      <c r="OAU844" s="328"/>
      <c r="OAV844" s="328"/>
      <c r="OAW844" s="328"/>
      <c r="OAX844" s="328"/>
      <c r="OAY844" s="328"/>
      <c r="OAZ844" s="328"/>
      <c r="OBA844" s="328"/>
      <c r="OBB844" s="328"/>
      <c r="OBC844" s="328"/>
      <c r="OBD844" s="328"/>
      <c r="OBE844" s="328"/>
      <c r="OBF844" s="328"/>
      <c r="OBG844" s="328"/>
      <c r="OBH844" s="328"/>
      <c r="OBI844" s="328"/>
      <c r="OBJ844" s="328"/>
      <c r="OBK844" s="328"/>
      <c r="OBL844" s="328"/>
      <c r="OBM844" s="328"/>
      <c r="OBN844" s="328"/>
      <c r="OBO844" s="328"/>
      <c r="OBP844" s="328"/>
      <c r="OBQ844" s="328"/>
      <c r="OBR844" s="328"/>
      <c r="OBS844" s="328"/>
      <c r="OBT844" s="328"/>
      <c r="OBU844" s="328"/>
      <c r="OBV844" s="328"/>
      <c r="OBW844" s="328"/>
      <c r="OBX844" s="328"/>
      <c r="OBY844" s="328"/>
      <c r="OBZ844" s="328"/>
      <c r="OCA844" s="328"/>
      <c r="OCB844" s="328"/>
      <c r="OCC844" s="328"/>
      <c r="OCD844" s="328"/>
      <c r="OCE844" s="328"/>
      <c r="OCF844" s="328"/>
      <c r="OCG844" s="328"/>
      <c r="OCH844" s="328"/>
      <c r="OCI844" s="328"/>
      <c r="OCJ844" s="328"/>
      <c r="OCK844" s="328"/>
      <c r="OCL844" s="328"/>
      <c r="OCM844" s="328"/>
      <c r="OCN844" s="328"/>
      <c r="OCO844" s="328"/>
      <c r="OCP844" s="328"/>
      <c r="OCQ844" s="328"/>
      <c r="OCR844" s="328"/>
      <c r="OCS844" s="328"/>
      <c r="OCT844" s="328"/>
      <c r="OCU844" s="328"/>
      <c r="OCV844" s="328"/>
      <c r="OCW844" s="328"/>
      <c r="OCX844" s="328"/>
      <c r="OCY844" s="328"/>
      <c r="OCZ844" s="328"/>
      <c r="ODA844" s="328"/>
      <c r="ODB844" s="328"/>
      <c r="ODC844" s="328"/>
      <c r="ODD844" s="328"/>
      <c r="ODE844" s="328"/>
      <c r="ODF844" s="328"/>
      <c r="ODG844" s="328"/>
      <c r="ODH844" s="328"/>
      <c r="ODI844" s="328"/>
      <c r="ODJ844" s="328"/>
      <c r="ODK844" s="328"/>
      <c r="ODL844" s="328"/>
      <c r="ODM844" s="328"/>
      <c r="ODN844" s="328"/>
      <c r="ODO844" s="328"/>
      <c r="ODP844" s="328"/>
      <c r="ODQ844" s="328"/>
      <c r="ODR844" s="328"/>
      <c r="ODS844" s="328"/>
      <c r="ODT844" s="328"/>
      <c r="ODU844" s="328"/>
      <c r="ODV844" s="328"/>
      <c r="ODW844" s="328"/>
      <c r="ODX844" s="328"/>
      <c r="ODY844" s="328"/>
      <c r="ODZ844" s="328"/>
      <c r="OEA844" s="328"/>
      <c r="OEB844" s="328"/>
      <c r="OEC844" s="328"/>
      <c r="OED844" s="328"/>
      <c r="OEE844" s="328"/>
      <c r="OEF844" s="328"/>
      <c r="OEG844" s="328"/>
      <c r="OEH844" s="328"/>
      <c r="OEI844" s="328"/>
      <c r="OEJ844" s="328"/>
      <c r="OEK844" s="328"/>
      <c r="OEL844" s="328"/>
      <c r="OEM844" s="328"/>
      <c r="OEN844" s="328"/>
      <c r="OEO844" s="328"/>
      <c r="OEP844" s="328"/>
      <c r="OEQ844" s="328"/>
      <c r="OER844" s="328"/>
      <c r="OES844" s="328"/>
      <c r="OET844" s="328"/>
      <c r="OEU844" s="328"/>
      <c r="OEV844" s="328"/>
      <c r="OEW844" s="328"/>
      <c r="OEX844" s="328"/>
      <c r="OEY844" s="328"/>
      <c r="OEZ844" s="328"/>
      <c r="OFA844" s="328"/>
      <c r="OFB844" s="328"/>
      <c r="OFC844" s="328"/>
      <c r="OFD844" s="328"/>
      <c r="OFE844" s="328"/>
      <c r="OFF844" s="328"/>
      <c r="OFG844" s="328"/>
      <c r="OFH844" s="328"/>
      <c r="OFI844" s="328"/>
      <c r="OFJ844" s="328"/>
      <c r="OFK844" s="328"/>
      <c r="OFL844" s="328"/>
      <c r="OFM844" s="328"/>
      <c r="OFN844" s="328"/>
      <c r="OFO844" s="328"/>
      <c r="OFP844" s="328"/>
      <c r="OFQ844" s="328"/>
      <c r="OFR844" s="328"/>
      <c r="OFS844" s="328"/>
      <c r="OFT844" s="328"/>
      <c r="OFU844" s="328"/>
      <c r="OFV844" s="328"/>
      <c r="OFW844" s="328"/>
      <c r="OFX844" s="328"/>
      <c r="OFY844" s="328"/>
      <c r="OFZ844" s="328"/>
      <c r="OGA844" s="328"/>
      <c r="OGB844" s="328"/>
      <c r="OGC844" s="328"/>
      <c r="OGD844" s="328"/>
      <c r="OGE844" s="328"/>
      <c r="OGF844" s="328"/>
      <c r="OGG844" s="328"/>
      <c r="OGH844" s="328"/>
      <c r="OGI844" s="328"/>
      <c r="OGJ844" s="328"/>
      <c r="OGK844" s="328"/>
      <c r="OGL844" s="328"/>
      <c r="OGM844" s="328"/>
      <c r="OGN844" s="328"/>
      <c r="OGO844" s="328"/>
      <c r="OGP844" s="328"/>
      <c r="OGQ844" s="328"/>
      <c r="OGR844" s="328"/>
      <c r="OGS844" s="328"/>
      <c r="OGT844" s="328"/>
      <c r="OGU844" s="328"/>
      <c r="OGV844" s="328"/>
      <c r="OGW844" s="328"/>
      <c r="OGX844" s="328"/>
      <c r="OGY844" s="328"/>
      <c r="OGZ844" s="328"/>
      <c r="OHA844" s="328"/>
      <c r="OHB844" s="328"/>
      <c r="OHC844" s="328"/>
      <c r="OHD844" s="328"/>
      <c r="OHE844" s="328"/>
      <c r="OHF844" s="328"/>
      <c r="OHG844" s="328"/>
      <c r="OHH844" s="328"/>
      <c r="OHI844" s="328"/>
      <c r="OHJ844" s="328"/>
      <c r="OHK844" s="328"/>
      <c r="OHL844" s="328"/>
      <c r="OHM844" s="328"/>
      <c r="OHN844" s="328"/>
      <c r="OHO844" s="328"/>
      <c r="OHP844" s="328"/>
      <c r="OHQ844" s="328"/>
      <c r="OHR844" s="328"/>
      <c r="OHS844" s="328"/>
      <c r="OHT844" s="328"/>
      <c r="OHU844" s="328"/>
      <c r="OHV844" s="328"/>
      <c r="OHW844" s="328"/>
      <c r="OHX844" s="328"/>
      <c r="OHY844" s="328"/>
      <c r="OHZ844" s="328"/>
      <c r="OIA844" s="328"/>
      <c r="OIB844" s="328"/>
      <c r="OIC844" s="328"/>
      <c r="OID844" s="328"/>
      <c r="OIE844" s="328"/>
      <c r="OIF844" s="328"/>
      <c r="OIG844" s="328"/>
      <c r="OIH844" s="328"/>
      <c r="OII844" s="328"/>
      <c r="OIJ844" s="328"/>
      <c r="OIK844" s="328"/>
      <c r="OIL844" s="328"/>
      <c r="OIM844" s="328"/>
      <c r="OIN844" s="328"/>
      <c r="OIO844" s="328"/>
      <c r="OIP844" s="328"/>
      <c r="OIQ844" s="328"/>
      <c r="OIR844" s="328"/>
      <c r="OIS844" s="328"/>
      <c r="OIT844" s="328"/>
      <c r="OIU844" s="328"/>
      <c r="OIV844" s="328"/>
      <c r="OIW844" s="328"/>
      <c r="OIX844" s="328"/>
      <c r="OIY844" s="328"/>
      <c r="OIZ844" s="328"/>
      <c r="OJA844" s="328"/>
      <c r="OJB844" s="328"/>
      <c r="OJC844" s="328"/>
      <c r="OJD844" s="328"/>
      <c r="OJE844" s="328"/>
      <c r="OJF844" s="328"/>
      <c r="OJG844" s="328"/>
      <c r="OJH844" s="328"/>
      <c r="OJI844" s="328"/>
      <c r="OJJ844" s="328"/>
      <c r="OJK844" s="328"/>
      <c r="OJL844" s="328"/>
      <c r="OJM844" s="328"/>
      <c r="OJN844" s="328"/>
      <c r="OJO844" s="328"/>
      <c r="OJP844" s="328"/>
      <c r="OJQ844" s="328"/>
      <c r="OJR844" s="328"/>
      <c r="OJS844" s="328"/>
      <c r="OJT844" s="328"/>
      <c r="OJU844" s="328"/>
      <c r="OJV844" s="328"/>
      <c r="OJW844" s="328"/>
      <c r="OJX844" s="328"/>
      <c r="OJY844" s="328"/>
      <c r="OJZ844" s="328"/>
      <c r="OKA844" s="328"/>
      <c r="OKB844" s="328"/>
      <c r="OKC844" s="328"/>
      <c r="OKD844" s="328"/>
      <c r="OKE844" s="328"/>
      <c r="OKF844" s="328"/>
      <c r="OKG844" s="328"/>
      <c r="OKH844" s="328"/>
      <c r="OKI844" s="328"/>
      <c r="OKJ844" s="328"/>
      <c r="OKK844" s="328"/>
      <c r="OKL844" s="328"/>
      <c r="OKM844" s="328"/>
      <c r="OKN844" s="328"/>
      <c r="OKO844" s="328"/>
      <c r="OKP844" s="328"/>
      <c r="OKQ844" s="328"/>
      <c r="OKR844" s="328"/>
      <c r="OKS844" s="328"/>
      <c r="OKT844" s="328"/>
      <c r="OKU844" s="328"/>
      <c r="OKV844" s="328"/>
      <c r="OKW844" s="328"/>
      <c r="OKX844" s="328"/>
      <c r="OKY844" s="328"/>
      <c r="OKZ844" s="328"/>
      <c r="OLA844" s="328"/>
      <c r="OLB844" s="328"/>
      <c r="OLC844" s="328"/>
      <c r="OLD844" s="328"/>
      <c r="OLE844" s="328"/>
      <c r="OLF844" s="328"/>
      <c r="OLG844" s="328"/>
      <c r="OLH844" s="328"/>
      <c r="OLI844" s="328"/>
      <c r="OLJ844" s="328"/>
      <c r="OLK844" s="328"/>
      <c r="OLL844" s="328"/>
      <c r="OLM844" s="328"/>
      <c r="OLN844" s="328"/>
      <c r="OLO844" s="328"/>
      <c r="OLP844" s="328"/>
      <c r="OLQ844" s="328"/>
      <c r="OLR844" s="328"/>
      <c r="OLS844" s="328"/>
      <c r="OLT844" s="328"/>
      <c r="OLU844" s="328"/>
      <c r="OLV844" s="328"/>
      <c r="OLW844" s="328"/>
      <c r="OLX844" s="328"/>
      <c r="OLY844" s="328"/>
      <c r="OLZ844" s="328"/>
      <c r="OMA844" s="328"/>
      <c r="OMB844" s="328"/>
      <c r="OMC844" s="328"/>
      <c r="OMD844" s="328"/>
      <c r="OME844" s="328"/>
      <c r="OMF844" s="328"/>
      <c r="OMG844" s="328"/>
      <c r="OMH844" s="328"/>
      <c r="OMI844" s="328"/>
      <c r="OMJ844" s="328"/>
      <c r="OMK844" s="328"/>
      <c r="OML844" s="328"/>
      <c r="OMM844" s="328"/>
      <c r="OMN844" s="328"/>
      <c r="OMO844" s="328"/>
      <c r="OMP844" s="328"/>
      <c r="OMQ844" s="328"/>
      <c r="OMR844" s="328"/>
      <c r="OMS844" s="328"/>
      <c r="OMT844" s="328"/>
      <c r="OMU844" s="328"/>
      <c r="OMV844" s="328"/>
      <c r="OMW844" s="328"/>
      <c r="OMX844" s="328"/>
      <c r="OMY844" s="328"/>
      <c r="OMZ844" s="328"/>
      <c r="ONA844" s="328"/>
      <c r="ONB844" s="328"/>
      <c r="ONC844" s="328"/>
      <c r="OND844" s="328"/>
      <c r="ONE844" s="328"/>
      <c r="ONF844" s="328"/>
      <c r="ONG844" s="328"/>
      <c r="ONH844" s="328"/>
      <c r="ONI844" s="328"/>
      <c r="ONJ844" s="328"/>
      <c r="ONK844" s="328"/>
      <c r="ONL844" s="328"/>
      <c r="ONM844" s="328"/>
      <c r="ONN844" s="328"/>
      <c r="ONO844" s="328"/>
      <c r="ONP844" s="328"/>
      <c r="ONQ844" s="328"/>
      <c r="ONR844" s="328"/>
      <c r="ONS844" s="328"/>
      <c r="ONT844" s="328"/>
      <c r="ONU844" s="328"/>
      <c r="ONV844" s="328"/>
      <c r="ONW844" s="328"/>
      <c r="ONX844" s="328"/>
      <c r="ONY844" s="328"/>
      <c r="ONZ844" s="328"/>
      <c r="OOA844" s="328"/>
      <c r="OOB844" s="328"/>
      <c r="OOC844" s="328"/>
      <c r="OOD844" s="328"/>
      <c r="OOE844" s="328"/>
      <c r="OOF844" s="328"/>
      <c r="OOG844" s="328"/>
      <c r="OOH844" s="328"/>
      <c r="OOI844" s="328"/>
      <c r="OOJ844" s="328"/>
      <c r="OOK844" s="328"/>
      <c r="OOL844" s="328"/>
      <c r="OOM844" s="328"/>
      <c r="OON844" s="328"/>
      <c r="OOO844" s="328"/>
      <c r="OOP844" s="328"/>
      <c r="OOQ844" s="328"/>
      <c r="OOR844" s="328"/>
      <c r="OOS844" s="328"/>
      <c r="OOT844" s="328"/>
      <c r="OOU844" s="328"/>
      <c r="OOV844" s="328"/>
      <c r="OOW844" s="328"/>
      <c r="OOX844" s="328"/>
      <c r="OOY844" s="328"/>
      <c r="OOZ844" s="328"/>
      <c r="OPA844" s="328"/>
      <c r="OPB844" s="328"/>
      <c r="OPC844" s="328"/>
      <c r="OPD844" s="328"/>
      <c r="OPE844" s="328"/>
      <c r="OPF844" s="328"/>
      <c r="OPG844" s="328"/>
      <c r="OPH844" s="328"/>
      <c r="OPI844" s="328"/>
      <c r="OPJ844" s="328"/>
      <c r="OPK844" s="328"/>
      <c r="OPL844" s="328"/>
      <c r="OPM844" s="328"/>
      <c r="OPN844" s="328"/>
      <c r="OPO844" s="328"/>
      <c r="OPP844" s="328"/>
      <c r="OPQ844" s="328"/>
      <c r="OPR844" s="328"/>
      <c r="OPS844" s="328"/>
      <c r="OPT844" s="328"/>
      <c r="OPU844" s="328"/>
      <c r="OPV844" s="328"/>
      <c r="OPW844" s="328"/>
      <c r="OPX844" s="328"/>
      <c r="OPY844" s="328"/>
      <c r="OPZ844" s="328"/>
      <c r="OQA844" s="328"/>
      <c r="OQB844" s="328"/>
      <c r="OQC844" s="328"/>
      <c r="OQD844" s="328"/>
      <c r="OQE844" s="328"/>
      <c r="OQF844" s="328"/>
      <c r="OQG844" s="328"/>
      <c r="OQH844" s="328"/>
      <c r="OQI844" s="328"/>
      <c r="OQJ844" s="328"/>
      <c r="OQK844" s="328"/>
      <c r="OQL844" s="328"/>
      <c r="OQM844" s="328"/>
      <c r="OQN844" s="328"/>
      <c r="OQO844" s="328"/>
      <c r="OQP844" s="328"/>
      <c r="OQQ844" s="328"/>
      <c r="OQR844" s="328"/>
      <c r="OQS844" s="328"/>
      <c r="OQT844" s="328"/>
      <c r="OQU844" s="328"/>
      <c r="OQV844" s="328"/>
      <c r="OQW844" s="328"/>
      <c r="OQX844" s="328"/>
      <c r="OQY844" s="328"/>
      <c r="OQZ844" s="328"/>
      <c r="ORA844" s="328"/>
      <c r="ORB844" s="328"/>
      <c r="ORC844" s="328"/>
      <c r="ORD844" s="328"/>
      <c r="ORE844" s="328"/>
      <c r="ORF844" s="328"/>
      <c r="ORG844" s="328"/>
      <c r="ORH844" s="328"/>
      <c r="ORI844" s="328"/>
      <c r="ORJ844" s="328"/>
      <c r="ORK844" s="328"/>
      <c r="ORL844" s="328"/>
      <c r="ORM844" s="328"/>
      <c r="ORN844" s="328"/>
      <c r="ORO844" s="328"/>
      <c r="ORP844" s="328"/>
      <c r="ORQ844" s="328"/>
      <c r="ORR844" s="328"/>
      <c r="ORS844" s="328"/>
      <c r="ORT844" s="328"/>
      <c r="ORU844" s="328"/>
      <c r="ORV844" s="328"/>
      <c r="ORW844" s="328"/>
      <c r="ORX844" s="328"/>
      <c r="ORY844" s="328"/>
      <c r="ORZ844" s="328"/>
      <c r="OSA844" s="328"/>
      <c r="OSB844" s="328"/>
      <c r="OSC844" s="328"/>
      <c r="OSD844" s="328"/>
      <c r="OSE844" s="328"/>
      <c r="OSF844" s="328"/>
      <c r="OSG844" s="328"/>
      <c r="OSH844" s="328"/>
      <c r="OSI844" s="328"/>
      <c r="OSJ844" s="328"/>
      <c r="OSK844" s="328"/>
      <c r="OSL844" s="328"/>
      <c r="OSM844" s="328"/>
      <c r="OSN844" s="328"/>
      <c r="OSO844" s="328"/>
      <c r="OSP844" s="328"/>
      <c r="OSQ844" s="328"/>
      <c r="OSR844" s="328"/>
      <c r="OSS844" s="328"/>
      <c r="OST844" s="328"/>
      <c r="OSU844" s="328"/>
      <c r="OSV844" s="328"/>
      <c r="OSW844" s="328"/>
      <c r="OSX844" s="328"/>
      <c r="OSY844" s="328"/>
      <c r="OSZ844" s="328"/>
      <c r="OTA844" s="328"/>
      <c r="OTB844" s="328"/>
      <c r="OTC844" s="328"/>
      <c r="OTD844" s="328"/>
      <c r="OTE844" s="328"/>
      <c r="OTF844" s="328"/>
      <c r="OTG844" s="328"/>
      <c r="OTH844" s="328"/>
      <c r="OTI844" s="328"/>
      <c r="OTJ844" s="328"/>
      <c r="OTK844" s="328"/>
      <c r="OTL844" s="328"/>
      <c r="OTM844" s="328"/>
      <c r="OTN844" s="328"/>
      <c r="OTO844" s="328"/>
      <c r="OTP844" s="328"/>
      <c r="OTQ844" s="328"/>
      <c r="OTR844" s="328"/>
      <c r="OTS844" s="328"/>
      <c r="OTT844" s="328"/>
      <c r="OTU844" s="328"/>
      <c r="OTV844" s="328"/>
      <c r="OTW844" s="328"/>
      <c r="OTX844" s="328"/>
      <c r="OTY844" s="328"/>
      <c r="OTZ844" s="328"/>
      <c r="OUA844" s="328"/>
      <c r="OUB844" s="328"/>
      <c r="OUC844" s="328"/>
      <c r="OUD844" s="328"/>
      <c r="OUE844" s="328"/>
      <c r="OUF844" s="328"/>
      <c r="OUG844" s="328"/>
      <c r="OUH844" s="328"/>
      <c r="OUI844" s="328"/>
      <c r="OUJ844" s="328"/>
      <c r="OUK844" s="328"/>
      <c r="OUL844" s="328"/>
      <c r="OUM844" s="328"/>
      <c r="OUN844" s="328"/>
      <c r="OUO844" s="328"/>
      <c r="OUP844" s="328"/>
      <c r="OUQ844" s="328"/>
      <c r="OUR844" s="328"/>
      <c r="OUS844" s="328"/>
      <c r="OUT844" s="328"/>
      <c r="OUU844" s="328"/>
      <c r="OUV844" s="328"/>
      <c r="OUW844" s="328"/>
      <c r="OUX844" s="328"/>
      <c r="OUY844" s="328"/>
      <c r="OUZ844" s="328"/>
      <c r="OVA844" s="328"/>
      <c r="OVB844" s="328"/>
      <c r="OVC844" s="328"/>
      <c r="OVD844" s="328"/>
      <c r="OVE844" s="328"/>
      <c r="OVF844" s="328"/>
      <c r="OVG844" s="328"/>
      <c r="OVH844" s="328"/>
      <c r="OVI844" s="328"/>
      <c r="OVJ844" s="328"/>
      <c r="OVK844" s="328"/>
      <c r="OVL844" s="328"/>
      <c r="OVM844" s="328"/>
      <c r="OVN844" s="328"/>
      <c r="OVO844" s="328"/>
      <c r="OVP844" s="328"/>
      <c r="OVQ844" s="328"/>
      <c r="OVR844" s="328"/>
      <c r="OVS844" s="328"/>
      <c r="OVT844" s="328"/>
      <c r="OVU844" s="328"/>
      <c r="OVV844" s="328"/>
      <c r="OVW844" s="328"/>
      <c r="OVX844" s="328"/>
      <c r="OVY844" s="328"/>
      <c r="OVZ844" s="328"/>
      <c r="OWA844" s="328"/>
      <c r="OWB844" s="328"/>
      <c r="OWC844" s="328"/>
      <c r="OWD844" s="328"/>
      <c r="OWE844" s="328"/>
      <c r="OWF844" s="328"/>
      <c r="OWG844" s="328"/>
      <c r="OWH844" s="328"/>
      <c r="OWI844" s="328"/>
      <c r="OWJ844" s="328"/>
      <c r="OWK844" s="328"/>
      <c r="OWL844" s="328"/>
      <c r="OWM844" s="328"/>
      <c r="OWN844" s="328"/>
      <c r="OWO844" s="328"/>
      <c r="OWP844" s="328"/>
      <c r="OWQ844" s="328"/>
      <c r="OWR844" s="328"/>
      <c r="OWS844" s="328"/>
      <c r="OWT844" s="328"/>
      <c r="OWU844" s="328"/>
      <c r="OWV844" s="328"/>
      <c r="OWW844" s="328"/>
      <c r="OWX844" s="328"/>
      <c r="OWY844" s="328"/>
      <c r="OWZ844" s="328"/>
      <c r="OXA844" s="328"/>
      <c r="OXB844" s="328"/>
      <c r="OXC844" s="328"/>
      <c r="OXD844" s="328"/>
      <c r="OXE844" s="328"/>
      <c r="OXF844" s="328"/>
      <c r="OXG844" s="328"/>
      <c r="OXH844" s="328"/>
      <c r="OXI844" s="328"/>
      <c r="OXJ844" s="328"/>
      <c r="OXK844" s="328"/>
      <c r="OXL844" s="328"/>
      <c r="OXM844" s="328"/>
      <c r="OXN844" s="328"/>
      <c r="OXO844" s="328"/>
      <c r="OXP844" s="328"/>
      <c r="OXQ844" s="328"/>
      <c r="OXR844" s="328"/>
      <c r="OXS844" s="328"/>
      <c r="OXT844" s="328"/>
      <c r="OXU844" s="328"/>
      <c r="OXV844" s="328"/>
      <c r="OXW844" s="328"/>
      <c r="OXX844" s="328"/>
      <c r="OXY844" s="328"/>
      <c r="OXZ844" s="328"/>
      <c r="OYA844" s="328"/>
      <c r="OYB844" s="328"/>
      <c r="OYC844" s="328"/>
      <c r="OYD844" s="328"/>
      <c r="OYE844" s="328"/>
      <c r="OYF844" s="328"/>
      <c r="OYG844" s="328"/>
      <c r="OYH844" s="328"/>
      <c r="OYI844" s="328"/>
      <c r="OYJ844" s="328"/>
      <c r="OYK844" s="328"/>
      <c r="OYL844" s="328"/>
      <c r="OYM844" s="328"/>
      <c r="OYN844" s="328"/>
      <c r="OYO844" s="328"/>
      <c r="OYP844" s="328"/>
      <c r="OYQ844" s="328"/>
      <c r="OYR844" s="328"/>
      <c r="OYS844" s="328"/>
      <c r="OYT844" s="328"/>
      <c r="OYU844" s="328"/>
      <c r="OYV844" s="328"/>
      <c r="OYW844" s="328"/>
      <c r="OYX844" s="328"/>
      <c r="OYY844" s="328"/>
      <c r="OYZ844" s="328"/>
      <c r="OZA844" s="328"/>
      <c r="OZB844" s="328"/>
      <c r="OZC844" s="328"/>
      <c r="OZD844" s="328"/>
      <c r="OZE844" s="328"/>
      <c r="OZF844" s="328"/>
      <c r="OZG844" s="328"/>
      <c r="OZH844" s="328"/>
      <c r="OZI844" s="328"/>
      <c r="OZJ844" s="328"/>
      <c r="OZK844" s="328"/>
      <c r="OZL844" s="328"/>
      <c r="OZM844" s="328"/>
      <c r="OZN844" s="328"/>
      <c r="OZO844" s="328"/>
      <c r="OZP844" s="328"/>
      <c r="OZQ844" s="328"/>
      <c r="OZR844" s="328"/>
      <c r="OZS844" s="328"/>
      <c r="OZT844" s="328"/>
      <c r="OZU844" s="328"/>
      <c r="OZV844" s="328"/>
      <c r="OZW844" s="328"/>
      <c r="OZX844" s="328"/>
      <c r="OZY844" s="328"/>
      <c r="OZZ844" s="328"/>
      <c r="PAA844" s="328"/>
      <c r="PAB844" s="328"/>
      <c r="PAC844" s="328"/>
      <c r="PAD844" s="328"/>
      <c r="PAE844" s="328"/>
      <c r="PAF844" s="328"/>
      <c r="PAG844" s="328"/>
      <c r="PAH844" s="328"/>
      <c r="PAI844" s="328"/>
      <c r="PAJ844" s="328"/>
      <c r="PAK844" s="328"/>
      <c r="PAL844" s="328"/>
      <c r="PAM844" s="328"/>
      <c r="PAN844" s="328"/>
      <c r="PAO844" s="328"/>
      <c r="PAP844" s="328"/>
      <c r="PAQ844" s="328"/>
      <c r="PAR844" s="328"/>
      <c r="PAS844" s="328"/>
      <c r="PAT844" s="328"/>
      <c r="PAU844" s="328"/>
      <c r="PAV844" s="328"/>
      <c r="PAW844" s="328"/>
      <c r="PAX844" s="328"/>
      <c r="PAY844" s="328"/>
      <c r="PAZ844" s="328"/>
      <c r="PBA844" s="328"/>
      <c r="PBB844" s="328"/>
      <c r="PBC844" s="328"/>
      <c r="PBD844" s="328"/>
      <c r="PBE844" s="328"/>
      <c r="PBF844" s="328"/>
      <c r="PBG844" s="328"/>
      <c r="PBH844" s="328"/>
      <c r="PBI844" s="328"/>
      <c r="PBJ844" s="328"/>
      <c r="PBK844" s="328"/>
      <c r="PBL844" s="328"/>
      <c r="PBM844" s="328"/>
      <c r="PBN844" s="328"/>
      <c r="PBO844" s="328"/>
      <c r="PBP844" s="328"/>
      <c r="PBQ844" s="328"/>
      <c r="PBR844" s="328"/>
      <c r="PBS844" s="328"/>
      <c r="PBT844" s="328"/>
      <c r="PBU844" s="328"/>
      <c r="PBV844" s="328"/>
      <c r="PBW844" s="328"/>
      <c r="PBX844" s="328"/>
      <c r="PBY844" s="328"/>
      <c r="PBZ844" s="328"/>
      <c r="PCA844" s="328"/>
      <c r="PCB844" s="328"/>
      <c r="PCC844" s="328"/>
      <c r="PCD844" s="328"/>
      <c r="PCE844" s="328"/>
      <c r="PCF844" s="328"/>
      <c r="PCG844" s="328"/>
      <c r="PCH844" s="328"/>
      <c r="PCI844" s="328"/>
      <c r="PCJ844" s="328"/>
      <c r="PCK844" s="328"/>
      <c r="PCL844" s="328"/>
      <c r="PCM844" s="328"/>
      <c r="PCN844" s="328"/>
      <c r="PCO844" s="328"/>
      <c r="PCP844" s="328"/>
      <c r="PCQ844" s="328"/>
      <c r="PCR844" s="328"/>
      <c r="PCS844" s="328"/>
      <c r="PCT844" s="328"/>
      <c r="PCU844" s="328"/>
      <c r="PCV844" s="328"/>
      <c r="PCW844" s="328"/>
      <c r="PCX844" s="328"/>
      <c r="PCY844" s="328"/>
      <c r="PCZ844" s="328"/>
      <c r="PDA844" s="328"/>
      <c r="PDB844" s="328"/>
      <c r="PDC844" s="328"/>
      <c r="PDD844" s="328"/>
      <c r="PDE844" s="328"/>
      <c r="PDF844" s="328"/>
      <c r="PDG844" s="328"/>
      <c r="PDH844" s="328"/>
      <c r="PDI844" s="328"/>
      <c r="PDJ844" s="328"/>
      <c r="PDK844" s="328"/>
      <c r="PDL844" s="328"/>
      <c r="PDM844" s="328"/>
      <c r="PDN844" s="328"/>
      <c r="PDO844" s="328"/>
      <c r="PDP844" s="328"/>
      <c r="PDQ844" s="328"/>
      <c r="PDR844" s="328"/>
      <c r="PDS844" s="328"/>
      <c r="PDT844" s="328"/>
      <c r="PDU844" s="328"/>
      <c r="PDV844" s="328"/>
      <c r="PDW844" s="328"/>
      <c r="PDX844" s="328"/>
      <c r="PDY844" s="328"/>
      <c r="PDZ844" s="328"/>
      <c r="PEA844" s="328"/>
      <c r="PEB844" s="328"/>
      <c r="PEC844" s="328"/>
      <c r="PED844" s="328"/>
      <c r="PEE844" s="328"/>
      <c r="PEF844" s="328"/>
      <c r="PEG844" s="328"/>
      <c r="PEH844" s="328"/>
      <c r="PEI844" s="328"/>
      <c r="PEJ844" s="328"/>
      <c r="PEK844" s="328"/>
      <c r="PEL844" s="328"/>
      <c r="PEM844" s="328"/>
      <c r="PEN844" s="328"/>
      <c r="PEO844" s="328"/>
      <c r="PEP844" s="328"/>
      <c r="PEQ844" s="328"/>
      <c r="PER844" s="328"/>
      <c r="PES844" s="328"/>
      <c r="PET844" s="328"/>
      <c r="PEU844" s="328"/>
      <c r="PEV844" s="328"/>
      <c r="PEW844" s="328"/>
      <c r="PEX844" s="328"/>
      <c r="PEY844" s="328"/>
      <c r="PEZ844" s="328"/>
      <c r="PFA844" s="328"/>
      <c r="PFB844" s="328"/>
      <c r="PFC844" s="328"/>
      <c r="PFD844" s="328"/>
      <c r="PFE844" s="328"/>
      <c r="PFF844" s="328"/>
      <c r="PFG844" s="328"/>
      <c r="PFH844" s="328"/>
      <c r="PFI844" s="328"/>
      <c r="PFJ844" s="328"/>
      <c r="PFK844" s="328"/>
      <c r="PFL844" s="328"/>
      <c r="PFM844" s="328"/>
      <c r="PFN844" s="328"/>
      <c r="PFO844" s="328"/>
      <c r="PFP844" s="328"/>
      <c r="PFQ844" s="328"/>
      <c r="PFR844" s="328"/>
      <c r="PFS844" s="328"/>
      <c r="PFT844" s="328"/>
      <c r="PFU844" s="328"/>
      <c r="PFV844" s="328"/>
      <c r="PFW844" s="328"/>
      <c r="PFX844" s="328"/>
      <c r="PFY844" s="328"/>
      <c r="PFZ844" s="328"/>
      <c r="PGA844" s="328"/>
      <c r="PGB844" s="328"/>
      <c r="PGC844" s="328"/>
      <c r="PGD844" s="328"/>
      <c r="PGE844" s="328"/>
      <c r="PGF844" s="328"/>
      <c r="PGG844" s="328"/>
      <c r="PGH844" s="328"/>
      <c r="PGI844" s="328"/>
      <c r="PGJ844" s="328"/>
      <c r="PGK844" s="328"/>
      <c r="PGL844" s="328"/>
      <c r="PGM844" s="328"/>
      <c r="PGN844" s="328"/>
      <c r="PGO844" s="328"/>
      <c r="PGP844" s="328"/>
      <c r="PGQ844" s="328"/>
      <c r="PGR844" s="328"/>
      <c r="PGS844" s="328"/>
      <c r="PGT844" s="328"/>
      <c r="PGU844" s="328"/>
      <c r="PGV844" s="328"/>
      <c r="PGW844" s="328"/>
      <c r="PGX844" s="328"/>
      <c r="PGY844" s="328"/>
      <c r="PGZ844" s="328"/>
      <c r="PHA844" s="328"/>
      <c r="PHB844" s="328"/>
      <c r="PHC844" s="328"/>
      <c r="PHD844" s="328"/>
      <c r="PHE844" s="328"/>
      <c r="PHF844" s="328"/>
      <c r="PHG844" s="328"/>
      <c r="PHH844" s="328"/>
      <c r="PHI844" s="328"/>
      <c r="PHJ844" s="328"/>
      <c r="PHK844" s="328"/>
      <c r="PHL844" s="328"/>
      <c r="PHM844" s="328"/>
      <c r="PHN844" s="328"/>
      <c r="PHO844" s="328"/>
      <c r="PHP844" s="328"/>
      <c r="PHQ844" s="328"/>
      <c r="PHR844" s="328"/>
      <c r="PHS844" s="328"/>
      <c r="PHT844" s="328"/>
      <c r="PHU844" s="328"/>
      <c r="PHV844" s="328"/>
      <c r="PHW844" s="328"/>
      <c r="PHX844" s="328"/>
      <c r="PHY844" s="328"/>
      <c r="PHZ844" s="328"/>
      <c r="PIA844" s="328"/>
      <c r="PIB844" s="328"/>
      <c r="PIC844" s="328"/>
      <c r="PID844" s="328"/>
      <c r="PIE844" s="328"/>
      <c r="PIF844" s="328"/>
      <c r="PIG844" s="328"/>
      <c r="PIH844" s="328"/>
      <c r="PII844" s="328"/>
      <c r="PIJ844" s="328"/>
      <c r="PIK844" s="328"/>
      <c r="PIL844" s="328"/>
      <c r="PIM844" s="328"/>
      <c r="PIN844" s="328"/>
      <c r="PIO844" s="328"/>
      <c r="PIP844" s="328"/>
      <c r="PIQ844" s="328"/>
      <c r="PIR844" s="328"/>
      <c r="PIS844" s="328"/>
      <c r="PIT844" s="328"/>
      <c r="PIU844" s="328"/>
      <c r="PIV844" s="328"/>
      <c r="PIW844" s="328"/>
      <c r="PIX844" s="328"/>
      <c r="PIY844" s="328"/>
      <c r="PIZ844" s="328"/>
      <c r="PJA844" s="328"/>
      <c r="PJB844" s="328"/>
      <c r="PJC844" s="328"/>
      <c r="PJD844" s="328"/>
      <c r="PJE844" s="328"/>
      <c r="PJF844" s="328"/>
      <c r="PJG844" s="328"/>
      <c r="PJH844" s="328"/>
      <c r="PJI844" s="328"/>
      <c r="PJJ844" s="328"/>
      <c r="PJK844" s="328"/>
      <c r="PJL844" s="328"/>
      <c r="PJM844" s="328"/>
      <c r="PJN844" s="328"/>
      <c r="PJO844" s="328"/>
      <c r="PJP844" s="328"/>
      <c r="PJQ844" s="328"/>
      <c r="PJR844" s="328"/>
      <c r="PJS844" s="328"/>
      <c r="PJT844" s="328"/>
      <c r="PJU844" s="328"/>
      <c r="PJV844" s="328"/>
      <c r="PJW844" s="328"/>
      <c r="PJX844" s="328"/>
      <c r="PJY844" s="328"/>
      <c r="PJZ844" s="328"/>
      <c r="PKA844" s="328"/>
      <c r="PKB844" s="328"/>
      <c r="PKC844" s="328"/>
      <c r="PKD844" s="328"/>
      <c r="PKE844" s="328"/>
      <c r="PKF844" s="328"/>
      <c r="PKG844" s="328"/>
      <c r="PKH844" s="328"/>
      <c r="PKI844" s="328"/>
      <c r="PKJ844" s="328"/>
      <c r="PKK844" s="328"/>
      <c r="PKL844" s="328"/>
      <c r="PKM844" s="328"/>
      <c r="PKN844" s="328"/>
      <c r="PKO844" s="328"/>
      <c r="PKP844" s="328"/>
      <c r="PKQ844" s="328"/>
      <c r="PKR844" s="328"/>
      <c r="PKS844" s="328"/>
      <c r="PKT844" s="328"/>
      <c r="PKU844" s="328"/>
      <c r="PKV844" s="328"/>
      <c r="PKW844" s="328"/>
      <c r="PKX844" s="328"/>
      <c r="PKY844" s="328"/>
      <c r="PKZ844" s="328"/>
      <c r="PLA844" s="328"/>
      <c r="PLB844" s="328"/>
      <c r="PLC844" s="328"/>
      <c r="PLD844" s="328"/>
      <c r="PLE844" s="328"/>
      <c r="PLF844" s="328"/>
      <c r="PLG844" s="328"/>
      <c r="PLH844" s="328"/>
      <c r="PLI844" s="328"/>
      <c r="PLJ844" s="328"/>
      <c r="PLK844" s="328"/>
      <c r="PLL844" s="328"/>
      <c r="PLM844" s="328"/>
      <c r="PLN844" s="328"/>
      <c r="PLO844" s="328"/>
      <c r="PLP844" s="328"/>
      <c r="PLQ844" s="328"/>
      <c r="PLR844" s="328"/>
      <c r="PLS844" s="328"/>
      <c r="PLT844" s="328"/>
      <c r="PLU844" s="328"/>
      <c r="PLV844" s="328"/>
      <c r="PLW844" s="328"/>
      <c r="PLX844" s="328"/>
      <c r="PLY844" s="328"/>
      <c r="PLZ844" s="328"/>
      <c r="PMA844" s="328"/>
      <c r="PMB844" s="328"/>
      <c r="PMC844" s="328"/>
      <c r="PMD844" s="328"/>
      <c r="PME844" s="328"/>
      <c r="PMF844" s="328"/>
      <c r="PMG844" s="328"/>
      <c r="PMH844" s="328"/>
      <c r="PMI844" s="328"/>
      <c r="PMJ844" s="328"/>
      <c r="PMK844" s="328"/>
      <c r="PML844" s="328"/>
      <c r="PMM844" s="328"/>
      <c r="PMN844" s="328"/>
      <c r="PMO844" s="328"/>
      <c r="PMP844" s="328"/>
      <c r="PMQ844" s="328"/>
      <c r="PMR844" s="328"/>
      <c r="PMS844" s="328"/>
      <c r="PMT844" s="328"/>
      <c r="PMU844" s="328"/>
      <c r="PMV844" s="328"/>
      <c r="PMW844" s="328"/>
      <c r="PMX844" s="328"/>
      <c r="PMY844" s="328"/>
      <c r="PMZ844" s="328"/>
      <c r="PNA844" s="328"/>
      <c r="PNB844" s="328"/>
      <c r="PNC844" s="328"/>
      <c r="PND844" s="328"/>
      <c r="PNE844" s="328"/>
      <c r="PNF844" s="328"/>
      <c r="PNG844" s="328"/>
      <c r="PNH844" s="328"/>
      <c r="PNI844" s="328"/>
      <c r="PNJ844" s="328"/>
      <c r="PNK844" s="328"/>
      <c r="PNL844" s="328"/>
      <c r="PNM844" s="328"/>
      <c r="PNN844" s="328"/>
      <c r="PNO844" s="328"/>
      <c r="PNP844" s="328"/>
      <c r="PNQ844" s="328"/>
      <c r="PNR844" s="328"/>
      <c r="PNS844" s="328"/>
      <c r="PNT844" s="328"/>
      <c r="PNU844" s="328"/>
      <c r="PNV844" s="328"/>
      <c r="PNW844" s="328"/>
      <c r="PNX844" s="328"/>
      <c r="PNY844" s="328"/>
      <c r="PNZ844" s="328"/>
      <c r="POA844" s="328"/>
      <c r="POB844" s="328"/>
      <c r="POC844" s="328"/>
      <c r="POD844" s="328"/>
      <c r="POE844" s="328"/>
      <c r="POF844" s="328"/>
      <c r="POG844" s="328"/>
      <c r="POH844" s="328"/>
      <c r="POI844" s="328"/>
      <c r="POJ844" s="328"/>
      <c r="POK844" s="328"/>
      <c r="POL844" s="328"/>
      <c r="POM844" s="328"/>
      <c r="PON844" s="328"/>
      <c r="POO844" s="328"/>
      <c r="POP844" s="328"/>
      <c r="POQ844" s="328"/>
      <c r="POR844" s="328"/>
      <c r="POS844" s="328"/>
      <c r="POT844" s="328"/>
      <c r="POU844" s="328"/>
      <c r="POV844" s="328"/>
      <c r="POW844" s="328"/>
      <c r="POX844" s="328"/>
      <c r="POY844" s="328"/>
      <c r="POZ844" s="328"/>
      <c r="PPA844" s="328"/>
      <c r="PPB844" s="328"/>
      <c r="PPC844" s="328"/>
      <c r="PPD844" s="328"/>
      <c r="PPE844" s="328"/>
      <c r="PPF844" s="328"/>
      <c r="PPG844" s="328"/>
      <c r="PPH844" s="328"/>
      <c r="PPI844" s="328"/>
      <c r="PPJ844" s="328"/>
      <c r="PPK844" s="328"/>
      <c r="PPL844" s="328"/>
      <c r="PPM844" s="328"/>
      <c r="PPN844" s="328"/>
      <c r="PPO844" s="328"/>
      <c r="PPP844" s="328"/>
      <c r="PPQ844" s="328"/>
      <c r="PPR844" s="328"/>
      <c r="PPS844" s="328"/>
      <c r="PPT844" s="328"/>
      <c r="PPU844" s="328"/>
      <c r="PPV844" s="328"/>
      <c r="PPW844" s="328"/>
      <c r="PPX844" s="328"/>
      <c r="PPY844" s="328"/>
      <c r="PPZ844" s="328"/>
      <c r="PQA844" s="328"/>
      <c r="PQB844" s="328"/>
      <c r="PQC844" s="328"/>
      <c r="PQD844" s="328"/>
      <c r="PQE844" s="328"/>
      <c r="PQF844" s="328"/>
      <c r="PQG844" s="328"/>
      <c r="PQH844" s="328"/>
      <c r="PQI844" s="328"/>
      <c r="PQJ844" s="328"/>
      <c r="PQK844" s="328"/>
      <c r="PQL844" s="328"/>
      <c r="PQM844" s="328"/>
      <c r="PQN844" s="328"/>
      <c r="PQO844" s="328"/>
      <c r="PQP844" s="328"/>
      <c r="PQQ844" s="328"/>
      <c r="PQR844" s="328"/>
      <c r="PQS844" s="328"/>
      <c r="PQT844" s="328"/>
      <c r="PQU844" s="328"/>
      <c r="PQV844" s="328"/>
      <c r="PQW844" s="328"/>
      <c r="PQX844" s="328"/>
      <c r="PQY844" s="328"/>
      <c r="PQZ844" s="328"/>
      <c r="PRA844" s="328"/>
      <c r="PRB844" s="328"/>
      <c r="PRC844" s="328"/>
      <c r="PRD844" s="328"/>
      <c r="PRE844" s="328"/>
      <c r="PRF844" s="328"/>
      <c r="PRG844" s="328"/>
      <c r="PRH844" s="328"/>
      <c r="PRI844" s="328"/>
      <c r="PRJ844" s="328"/>
      <c r="PRK844" s="328"/>
      <c r="PRL844" s="328"/>
      <c r="PRM844" s="328"/>
      <c r="PRN844" s="328"/>
      <c r="PRO844" s="328"/>
      <c r="PRP844" s="328"/>
      <c r="PRQ844" s="328"/>
      <c r="PRR844" s="328"/>
      <c r="PRS844" s="328"/>
      <c r="PRT844" s="328"/>
      <c r="PRU844" s="328"/>
      <c r="PRV844" s="328"/>
      <c r="PRW844" s="328"/>
      <c r="PRX844" s="328"/>
      <c r="PRY844" s="328"/>
      <c r="PRZ844" s="328"/>
      <c r="PSA844" s="328"/>
      <c r="PSB844" s="328"/>
      <c r="PSC844" s="328"/>
      <c r="PSD844" s="328"/>
      <c r="PSE844" s="328"/>
      <c r="PSF844" s="328"/>
      <c r="PSG844" s="328"/>
      <c r="PSH844" s="328"/>
      <c r="PSI844" s="328"/>
      <c r="PSJ844" s="328"/>
      <c r="PSK844" s="328"/>
      <c r="PSL844" s="328"/>
      <c r="PSM844" s="328"/>
      <c r="PSN844" s="328"/>
      <c r="PSO844" s="328"/>
      <c r="PSP844" s="328"/>
      <c r="PSQ844" s="328"/>
      <c r="PSR844" s="328"/>
      <c r="PSS844" s="328"/>
      <c r="PST844" s="328"/>
      <c r="PSU844" s="328"/>
      <c r="PSV844" s="328"/>
      <c r="PSW844" s="328"/>
      <c r="PSX844" s="328"/>
      <c r="PSY844" s="328"/>
      <c r="PSZ844" s="328"/>
      <c r="PTA844" s="328"/>
      <c r="PTB844" s="328"/>
      <c r="PTC844" s="328"/>
      <c r="PTD844" s="328"/>
      <c r="PTE844" s="328"/>
      <c r="PTF844" s="328"/>
      <c r="PTG844" s="328"/>
      <c r="PTH844" s="328"/>
      <c r="PTI844" s="328"/>
      <c r="PTJ844" s="328"/>
      <c r="PTK844" s="328"/>
      <c r="PTL844" s="328"/>
      <c r="PTM844" s="328"/>
      <c r="PTN844" s="328"/>
      <c r="PTO844" s="328"/>
      <c r="PTP844" s="328"/>
      <c r="PTQ844" s="328"/>
      <c r="PTR844" s="328"/>
      <c r="PTS844" s="328"/>
      <c r="PTT844" s="328"/>
      <c r="PTU844" s="328"/>
      <c r="PTV844" s="328"/>
      <c r="PTW844" s="328"/>
      <c r="PTX844" s="328"/>
      <c r="PTY844" s="328"/>
      <c r="PTZ844" s="328"/>
      <c r="PUA844" s="328"/>
      <c r="PUB844" s="328"/>
      <c r="PUC844" s="328"/>
      <c r="PUD844" s="328"/>
      <c r="PUE844" s="328"/>
      <c r="PUF844" s="328"/>
      <c r="PUG844" s="328"/>
      <c r="PUH844" s="328"/>
      <c r="PUI844" s="328"/>
      <c r="PUJ844" s="328"/>
      <c r="PUK844" s="328"/>
      <c r="PUL844" s="328"/>
      <c r="PUM844" s="328"/>
      <c r="PUN844" s="328"/>
      <c r="PUO844" s="328"/>
      <c r="PUP844" s="328"/>
      <c r="PUQ844" s="328"/>
      <c r="PUR844" s="328"/>
      <c r="PUS844" s="328"/>
      <c r="PUT844" s="328"/>
      <c r="PUU844" s="328"/>
      <c r="PUV844" s="328"/>
      <c r="PUW844" s="328"/>
      <c r="PUX844" s="328"/>
      <c r="PUY844" s="328"/>
      <c r="PUZ844" s="328"/>
      <c r="PVA844" s="328"/>
      <c r="PVB844" s="328"/>
      <c r="PVC844" s="328"/>
      <c r="PVD844" s="328"/>
      <c r="PVE844" s="328"/>
      <c r="PVF844" s="328"/>
      <c r="PVG844" s="328"/>
      <c r="PVH844" s="328"/>
      <c r="PVI844" s="328"/>
      <c r="PVJ844" s="328"/>
      <c r="PVK844" s="328"/>
      <c r="PVL844" s="328"/>
      <c r="PVM844" s="328"/>
      <c r="PVN844" s="328"/>
      <c r="PVO844" s="328"/>
      <c r="PVP844" s="328"/>
      <c r="PVQ844" s="328"/>
      <c r="PVR844" s="328"/>
      <c r="PVS844" s="328"/>
      <c r="PVT844" s="328"/>
      <c r="PVU844" s="328"/>
      <c r="PVV844" s="328"/>
      <c r="PVW844" s="328"/>
      <c r="PVX844" s="328"/>
      <c r="PVY844" s="328"/>
      <c r="PVZ844" s="328"/>
      <c r="PWA844" s="328"/>
      <c r="PWB844" s="328"/>
      <c r="PWC844" s="328"/>
      <c r="PWD844" s="328"/>
      <c r="PWE844" s="328"/>
      <c r="PWF844" s="328"/>
      <c r="PWG844" s="328"/>
      <c r="PWH844" s="328"/>
      <c r="PWI844" s="328"/>
      <c r="PWJ844" s="328"/>
      <c r="PWK844" s="328"/>
      <c r="PWL844" s="328"/>
      <c r="PWM844" s="328"/>
      <c r="PWN844" s="328"/>
      <c r="PWO844" s="328"/>
      <c r="PWP844" s="328"/>
      <c r="PWQ844" s="328"/>
      <c r="PWR844" s="328"/>
      <c r="PWS844" s="328"/>
      <c r="PWT844" s="328"/>
      <c r="PWU844" s="328"/>
      <c r="PWV844" s="328"/>
      <c r="PWW844" s="328"/>
      <c r="PWX844" s="328"/>
      <c r="PWY844" s="328"/>
      <c r="PWZ844" s="328"/>
      <c r="PXA844" s="328"/>
      <c r="PXB844" s="328"/>
      <c r="PXC844" s="328"/>
      <c r="PXD844" s="328"/>
      <c r="PXE844" s="328"/>
      <c r="PXF844" s="328"/>
      <c r="PXG844" s="328"/>
      <c r="PXH844" s="328"/>
      <c r="PXI844" s="328"/>
      <c r="PXJ844" s="328"/>
      <c r="PXK844" s="328"/>
      <c r="PXL844" s="328"/>
      <c r="PXM844" s="328"/>
      <c r="PXN844" s="328"/>
      <c r="PXO844" s="328"/>
      <c r="PXP844" s="328"/>
      <c r="PXQ844" s="328"/>
      <c r="PXR844" s="328"/>
      <c r="PXS844" s="328"/>
      <c r="PXT844" s="328"/>
      <c r="PXU844" s="328"/>
      <c r="PXV844" s="328"/>
      <c r="PXW844" s="328"/>
      <c r="PXX844" s="328"/>
      <c r="PXY844" s="328"/>
      <c r="PXZ844" s="328"/>
      <c r="PYA844" s="328"/>
      <c r="PYB844" s="328"/>
      <c r="PYC844" s="328"/>
      <c r="PYD844" s="328"/>
      <c r="PYE844" s="328"/>
      <c r="PYF844" s="328"/>
      <c r="PYG844" s="328"/>
      <c r="PYH844" s="328"/>
      <c r="PYI844" s="328"/>
      <c r="PYJ844" s="328"/>
      <c r="PYK844" s="328"/>
      <c r="PYL844" s="328"/>
      <c r="PYM844" s="328"/>
      <c r="PYN844" s="328"/>
      <c r="PYO844" s="328"/>
      <c r="PYP844" s="328"/>
      <c r="PYQ844" s="328"/>
      <c r="PYR844" s="328"/>
      <c r="PYS844" s="328"/>
      <c r="PYT844" s="328"/>
      <c r="PYU844" s="328"/>
      <c r="PYV844" s="328"/>
      <c r="PYW844" s="328"/>
      <c r="PYX844" s="328"/>
      <c r="PYY844" s="328"/>
      <c r="PYZ844" s="328"/>
      <c r="PZA844" s="328"/>
      <c r="PZB844" s="328"/>
      <c r="PZC844" s="328"/>
      <c r="PZD844" s="328"/>
      <c r="PZE844" s="328"/>
      <c r="PZF844" s="328"/>
      <c r="PZG844" s="328"/>
      <c r="PZH844" s="328"/>
      <c r="PZI844" s="328"/>
      <c r="PZJ844" s="328"/>
      <c r="PZK844" s="328"/>
      <c r="PZL844" s="328"/>
      <c r="PZM844" s="328"/>
      <c r="PZN844" s="328"/>
      <c r="PZO844" s="328"/>
      <c r="PZP844" s="328"/>
      <c r="PZQ844" s="328"/>
      <c r="PZR844" s="328"/>
      <c r="PZS844" s="328"/>
      <c r="PZT844" s="328"/>
      <c r="PZU844" s="328"/>
      <c r="PZV844" s="328"/>
      <c r="PZW844" s="328"/>
      <c r="PZX844" s="328"/>
      <c r="PZY844" s="328"/>
      <c r="PZZ844" s="328"/>
      <c r="QAA844" s="328"/>
      <c r="QAB844" s="328"/>
      <c r="QAC844" s="328"/>
      <c r="QAD844" s="328"/>
      <c r="QAE844" s="328"/>
      <c r="QAF844" s="328"/>
      <c r="QAG844" s="328"/>
      <c r="QAH844" s="328"/>
      <c r="QAI844" s="328"/>
      <c r="QAJ844" s="328"/>
      <c r="QAK844" s="328"/>
      <c r="QAL844" s="328"/>
      <c r="QAM844" s="328"/>
      <c r="QAN844" s="328"/>
      <c r="QAO844" s="328"/>
      <c r="QAP844" s="328"/>
      <c r="QAQ844" s="328"/>
      <c r="QAR844" s="328"/>
      <c r="QAS844" s="328"/>
      <c r="QAT844" s="328"/>
      <c r="QAU844" s="328"/>
      <c r="QAV844" s="328"/>
      <c r="QAW844" s="328"/>
      <c r="QAX844" s="328"/>
      <c r="QAY844" s="328"/>
      <c r="QAZ844" s="328"/>
      <c r="QBA844" s="328"/>
      <c r="QBB844" s="328"/>
      <c r="QBC844" s="328"/>
      <c r="QBD844" s="328"/>
      <c r="QBE844" s="328"/>
      <c r="QBF844" s="328"/>
      <c r="QBG844" s="328"/>
      <c r="QBH844" s="328"/>
      <c r="QBI844" s="328"/>
      <c r="QBJ844" s="328"/>
      <c r="QBK844" s="328"/>
      <c r="QBL844" s="328"/>
      <c r="QBM844" s="328"/>
      <c r="QBN844" s="328"/>
      <c r="QBO844" s="328"/>
      <c r="QBP844" s="328"/>
      <c r="QBQ844" s="328"/>
      <c r="QBR844" s="328"/>
      <c r="QBS844" s="328"/>
      <c r="QBT844" s="328"/>
      <c r="QBU844" s="328"/>
      <c r="QBV844" s="328"/>
      <c r="QBW844" s="328"/>
      <c r="QBX844" s="328"/>
      <c r="QBY844" s="328"/>
      <c r="QBZ844" s="328"/>
      <c r="QCA844" s="328"/>
      <c r="QCB844" s="328"/>
      <c r="QCC844" s="328"/>
      <c r="QCD844" s="328"/>
      <c r="QCE844" s="328"/>
      <c r="QCF844" s="328"/>
      <c r="QCG844" s="328"/>
      <c r="QCH844" s="328"/>
      <c r="QCI844" s="328"/>
      <c r="QCJ844" s="328"/>
      <c r="QCK844" s="328"/>
      <c r="QCL844" s="328"/>
      <c r="QCM844" s="328"/>
      <c r="QCN844" s="328"/>
      <c r="QCO844" s="328"/>
      <c r="QCP844" s="328"/>
      <c r="QCQ844" s="328"/>
      <c r="QCR844" s="328"/>
      <c r="QCS844" s="328"/>
      <c r="QCT844" s="328"/>
      <c r="QCU844" s="328"/>
      <c r="QCV844" s="328"/>
      <c r="QCW844" s="328"/>
      <c r="QCX844" s="328"/>
      <c r="QCY844" s="328"/>
      <c r="QCZ844" s="328"/>
      <c r="QDA844" s="328"/>
      <c r="QDB844" s="328"/>
      <c r="QDC844" s="328"/>
      <c r="QDD844" s="328"/>
      <c r="QDE844" s="328"/>
      <c r="QDF844" s="328"/>
      <c r="QDG844" s="328"/>
      <c r="QDH844" s="328"/>
      <c r="QDI844" s="328"/>
      <c r="QDJ844" s="328"/>
      <c r="QDK844" s="328"/>
      <c r="QDL844" s="328"/>
      <c r="QDM844" s="328"/>
      <c r="QDN844" s="328"/>
      <c r="QDO844" s="328"/>
      <c r="QDP844" s="328"/>
      <c r="QDQ844" s="328"/>
      <c r="QDR844" s="328"/>
      <c r="QDS844" s="328"/>
      <c r="QDT844" s="328"/>
      <c r="QDU844" s="328"/>
      <c r="QDV844" s="328"/>
      <c r="QDW844" s="328"/>
      <c r="QDX844" s="328"/>
      <c r="QDY844" s="328"/>
      <c r="QDZ844" s="328"/>
      <c r="QEA844" s="328"/>
      <c r="QEB844" s="328"/>
      <c r="QEC844" s="328"/>
      <c r="QED844" s="328"/>
      <c r="QEE844" s="328"/>
      <c r="QEF844" s="328"/>
      <c r="QEG844" s="328"/>
      <c r="QEH844" s="328"/>
      <c r="QEI844" s="328"/>
      <c r="QEJ844" s="328"/>
      <c r="QEK844" s="328"/>
      <c r="QEL844" s="328"/>
      <c r="QEM844" s="328"/>
      <c r="QEN844" s="328"/>
      <c r="QEO844" s="328"/>
      <c r="QEP844" s="328"/>
      <c r="QEQ844" s="328"/>
      <c r="QER844" s="328"/>
      <c r="QES844" s="328"/>
      <c r="QET844" s="328"/>
      <c r="QEU844" s="328"/>
      <c r="QEV844" s="328"/>
      <c r="QEW844" s="328"/>
      <c r="QEX844" s="328"/>
      <c r="QEY844" s="328"/>
      <c r="QEZ844" s="328"/>
      <c r="QFA844" s="328"/>
      <c r="QFB844" s="328"/>
      <c r="QFC844" s="328"/>
      <c r="QFD844" s="328"/>
      <c r="QFE844" s="328"/>
      <c r="QFF844" s="328"/>
      <c r="QFG844" s="328"/>
      <c r="QFH844" s="328"/>
      <c r="QFI844" s="328"/>
      <c r="QFJ844" s="328"/>
      <c r="QFK844" s="328"/>
      <c r="QFL844" s="328"/>
      <c r="QFM844" s="328"/>
      <c r="QFN844" s="328"/>
      <c r="QFO844" s="328"/>
      <c r="QFP844" s="328"/>
      <c r="QFQ844" s="328"/>
      <c r="QFR844" s="328"/>
      <c r="QFS844" s="328"/>
      <c r="QFT844" s="328"/>
      <c r="QFU844" s="328"/>
      <c r="QFV844" s="328"/>
      <c r="QFW844" s="328"/>
      <c r="QFX844" s="328"/>
      <c r="QFY844" s="328"/>
      <c r="QFZ844" s="328"/>
      <c r="QGA844" s="328"/>
      <c r="QGB844" s="328"/>
      <c r="QGC844" s="328"/>
      <c r="QGD844" s="328"/>
      <c r="QGE844" s="328"/>
      <c r="QGF844" s="328"/>
      <c r="QGG844" s="328"/>
      <c r="QGH844" s="328"/>
      <c r="QGI844" s="328"/>
      <c r="QGJ844" s="328"/>
      <c r="QGK844" s="328"/>
      <c r="QGL844" s="328"/>
      <c r="QGM844" s="328"/>
      <c r="QGN844" s="328"/>
      <c r="QGO844" s="328"/>
      <c r="QGP844" s="328"/>
      <c r="QGQ844" s="328"/>
      <c r="QGR844" s="328"/>
      <c r="QGS844" s="328"/>
      <c r="QGT844" s="328"/>
      <c r="QGU844" s="328"/>
      <c r="QGV844" s="328"/>
      <c r="QGW844" s="328"/>
      <c r="QGX844" s="328"/>
      <c r="QGY844" s="328"/>
      <c r="QGZ844" s="328"/>
      <c r="QHA844" s="328"/>
      <c r="QHB844" s="328"/>
      <c r="QHC844" s="328"/>
      <c r="QHD844" s="328"/>
      <c r="QHE844" s="328"/>
      <c r="QHF844" s="328"/>
      <c r="QHG844" s="328"/>
      <c r="QHH844" s="328"/>
      <c r="QHI844" s="328"/>
      <c r="QHJ844" s="328"/>
      <c r="QHK844" s="328"/>
      <c r="QHL844" s="328"/>
      <c r="QHM844" s="328"/>
      <c r="QHN844" s="328"/>
      <c r="QHO844" s="328"/>
      <c r="QHP844" s="328"/>
      <c r="QHQ844" s="328"/>
      <c r="QHR844" s="328"/>
      <c r="QHS844" s="328"/>
      <c r="QHT844" s="328"/>
      <c r="QHU844" s="328"/>
      <c r="QHV844" s="328"/>
      <c r="QHW844" s="328"/>
      <c r="QHX844" s="328"/>
      <c r="QHY844" s="328"/>
      <c r="QHZ844" s="328"/>
      <c r="QIA844" s="328"/>
      <c r="QIB844" s="328"/>
      <c r="QIC844" s="328"/>
      <c r="QID844" s="328"/>
      <c r="QIE844" s="328"/>
      <c r="QIF844" s="328"/>
      <c r="QIG844" s="328"/>
      <c r="QIH844" s="328"/>
      <c r="QII844" s="328"/>
      <c r="QIJ844" s="328"/>
      <c r="QIK844" s="328"/>
      <c r="QIL844" s="328"/>
      <c r="QIM844" s="328"/>
      <c r="QIN844" s="328"/>
      <c r="QIO844" s="328"/>
      <c r="QIP844" s="328"/>
      <c r="QIQ844" s="328"/>
      <c r="QIR844" s="328"/>
      <c r="QIS844" s="328"/>
      <c r="QIT844" s="328"/>
      <c r="QIU844" s="328"/>
      <c r="QIV844" s="328"/>
      <c r="QIW844" s="328"/>
      <c r="QIX844" s="328"/>
      <c r="QIY844" s="328"/>
      <c r="QIZ844" s="328"/>
      <c r="QJA844" s="328"/>
      <c r="QJB844" s="328"/>
      <c r="QJC844" s="328"/>
      <c r="QJD844" s="328"/>
      <c r="QJE844" s="328"/>
      <c r="QJF844" s="328"/>
      <c r="QJG844" s="328"/>
      <c r="QJH844" s="328"/>
      <c r="QJI844" s="328"/>
      <c r="QJJ844" s="328"/>
      <c r="QJK844" s="328"/>
      <c r="QJL844" s="328"/>
      <c r="QJM844" s="328"/>
      <c r="QJN844" s="328"/>
      <c r="QJO844" s="328"/>
      <c r="QJP844" s="328"/>
      <c r="QJQ844" s="328"/>
      <c r="QJR844" s="328"/>
      <c r="QJS844" s="328"/>
      <c r="QJT844" s="328"/>
      <c r="QJU844" s="328"/>
      <c r="QJV844" s="328"/>
      <c r="QJW844" s="328"/>
      <c r="QJX844" s="328"/>
      <c r="QJY844" s="328"/>
      <c r="QJZ844" s="328"/>
      <c r="QKA844" s="328"/>
      <c r="QKB844" s="328"/>
      <c r="QKC844" s="328"/>
      <c r="QKD844" s="328"/>
      <c r="QKE844" s="328"/>
      <c r="QKF844" s="328"/>
      <c r="QKG844" s="328"/>
      <c r="QKH844" s="328"/>
      <c r="QKI844" s="328"/>
      <c r="QKJ844" s="328"/>
      <c r="QKK844" s="328"/>
      <c r="QKL844" s="328"/>
      <c r="QKM844" s="328"/>
      <c r="QKN844" s="328"/>
      <c r="QKO844" s="328"/>
      <c r="QKP844" s="328"/>
      <c r="QKQ844" s="328"/>
      <c r="QKR844" s="328"/>
      <c r="QKS844" s="328"/>
      <c r="QKT844" s="328"/>
      <c r="QKU844" s="328"/>
      <c r="QKV844" s="328"/>
      <c r="QKW844" s="328"/>
      <c r="QKX844" s="328"/>
      <c r="QKY844" s="328"/>
      <c r="QKZ844" s="328"/>
      <c r="QLA844" s="328"/>
      <c r="QLB844" s="328"/>
      <c r="QLC844" s="328"/>
      <c r="QLD844" s="328"/>
      <c r="QLE844" s="328"/>
      <c r="QLF844" s="328"/>
      <c r="QLG844" s="328"/>
      <c r="QLH844" s="328"/>
      <c r="QLI844" s="328"/>
      <c r="QLJ844" s="328"/>
      <c r="QLK844" s="328"/>
      <c r="QLL844" s="328"/>
      <c r="QLM844" s="328"/>
      <c r="QLN844" s="328"/>
      <c r="QLO844" s="328"/>
      <c r="QLP844" s="328"/>
      <c r="QLQ844" s="328"/>
      <c r="QLR844" s="328"/>
      <c r="QLS844" s="328"/>
      <c r="QLT844" s="328"/>
      <c r="QLU844" s="328"/>
      <c r="QLV844" s="328"/>
      <c r="QLW844" s="328"/>
      <c r="QLX844" s="328"/>
      <c r="QLY844" s="328"/>
      <c r="QLZ844" s="328"/>
      <c r="QMA844" s="328"/>
      <c r="QMB844" s="328"/>
      <c r="QMC844" s="328"/>
      <c r="QMD844" s="328"/>
      <c r="QME844" s="328"/>
      <c r="QMF844" s="328"/>
      <c r="QMG844" s="328"/>
      <c r="QMH844" s="328"/>
      <c r="QMI844" s="328"/>
      <c r="QMJ844" s="328"/>
      <c r="QMK844" s="328"/>
      <c r="QML844" s="328"/>
      <c r="QMM844" s="328"/>
      <c r="QMN844" s="328"/>
      <c r="QMO844" s="328"/>
      <c r="QMP844" s="328"/>
      <c r="QMQ844" s="328"/>
      <c r="QMR844" s="328"/>
      <c r="QMS844" s="328"/>
      <c r="QMT844" s="328"/>
      <c r="QMU844" s="328"/>
      <c r="QMV844" s="328"/>
      <c r="QMW844" s="328"/>
      <c r="QMX844" s="328"/>
      <c r="QMY844" s="328"/>
      <c r="QMZ844" s="328"/>
      <c r="QNA844" s="328"/>
      <c r="QNB844" s="328"/>
      <c r="QNC844" s="328"/>
      <c r="QND844" s="328"/>
      <c r="QNE844" s="328"/>
      <c r="QNF844" s="328"/>
      <c r="QNG844" s="328"/>
      <c r="QNH844" s="328"/>
      <c r="QNI844" s="328"/>
      <c r="QNJ844" s="328"/>
      <c r="QNK844" s="328"/>
      <c r="QNL844" s="328"/>
      <c r="QNM844" s="328"/>
      <c r="QNN844" s="328"/>
      <c r="QNO844" s="328"/>
      <c r="QNP844" s="328"/>
      <c r="QNQ844" s="328"/>
      <c r="QNR844" s="328"/>
      <c r="QNS844" s="328"/>
      <c r="QNT844" s="328"/>
      <c r="QNU844" s="328"/>
      <c r="QNV844" s="328"/>
      <c r="QNW844" s="328"/>
      <c r="QNX844" s="328"/>
      <c r="QNY844" s="328"/>
      <c r="QNZ844" s="328"/>
      <c r="QOA844" s="328"/>
      <c r="QOB844" s="328"/>
      <c r="QOC844" s="328"/>
      <c r="QOD844" s="328"/>
      <c r="QOE844" s="328"/>
      <c r="QOF844" s="328"/>
      <c r="QOG844" s="328"/>
      <c r="QOH844" s="328"/>
      <c r="QOI844" s="328"/>
      <c r="QOJ844" s="328"/>
      <c r="QOK844" s="328"/>
      <c r="QOL844" s="328"/>
      <c r="QOM844" s="328"/>
      <c r="QON844" s="328"/>
      <c r="QOO844" s="328"/>
      <c r="QOP844" s="328"/>
      <c r="QOQ844" s="328"/>
      <c r="QOR844" s="328"/>
      <c r="QOS844" s="328"/>
      <c r="QOT844" s="328"/>
      <c r="QOU844" s="328"/>
      <c r="QOV844" s="328"/>
      <c r="QOW844" s="328"/>
      <c r="QOX844" s="328"/>
      <c r="QOY844" s="328"/>
      <c r="QOZ844" s="328"/>
      <c r="QPA844" s="328"/>
      <c r="QPB844" s="328"/>
      <c r="QPC844" s="328"/>
      <c r="QPD844" s="328"/>
      <c r="QPE844" s="328"/>
      <c r="QPF844" s="328"/>
      <c r="QPG844" s="328"/>
      <c r="QPH844" s="328"/>
      <c r="QPI844" s="328"/>
      <c r="QPJ844" s="328"/>
      <c r="QPK844" s="328"/>
      <c r="QPL844" s="328"/>
      <c r="QPM844" s="328"/>
      <c r="QPN844" s="328"/>
      <c r="QPO844" s="328"/>
      <c r="QPP844" s="328"/>
      <c r="QPQ844" s="328"/>
      <c r="QPR844" s="328"/>
      <c r="QPS844" s="328"/>
      <c r="QPT844" s="328"/>
      <c r="QPU844" s="328"/>
      <c r="QPV844" s="328"/>
      <c r="QPW844" s="328"/>
      <c r="QPX844" s="328"/>
      <c r="QPY844" s="328"/>
      <c r="QPZ844" s="328"/>
      <c r="QQA844" s="328"/>
      <c r="QQB844" s="328"/>
      <c r="QQC844" s="328"/>
      <c r="QQD844" s="328"/>
      <c r="QQE844" s="328"/>
      <c r="QQF844" s="328"/>
      <c r="QQG844" s="328"/>
      <c r="QQH844" s="328"/>
      <c r="QQI844" s="328"/>
      <c r="QQJ844" s="328"/>
      <c r="QQK844" s="328"/>
      <c r="QQL844" s="328"/>
      <c r="QQM844" s="328"/>
      <c r="QQN844" s="328"/>
      <c r="QQO844" s="328"/>
      <c r="QQP844" s="328"/>
      <c r="QQQ844" s="328"/>
      <c r="QQR844" s="328"/>
      <c r="QQS844" s="328"/>
      <c r="QQT844" s="328"/>
      <c r="QQU844" s="328"/>
      <c r="QQV844" s="328"/>
      <c r="QQW844" s="328"/>
      <c r="QQX844" s="328"/>
      <c r="QQY844" s="328"/>
      <c r="QQZ844" s="328"/>
      <c r="QRA844" s="328"/>
      <c r="QRB844" s="328"/>
      <c r="QRC844" s="328"/>
      <c r="QRD844" s="328"/>
      <c r="QRE844" s="328"/>
      <c r="QRF844" s="328"/>
      <c r="QRG844" s="328"/>
      <c r="QRH844" s="328"/>
      <c r="QRI844" s="328"/>
      <c r="QRJ844" s="328"/>
      <c r="QRK844" s="328"/>
      <c r="QRL844" s="328"/>
      <c r="QRM844" s="328"/>
      <c r="QRN844" s="328"/>
      <c r="QRO844" s="328"/>
      <c r="QRP844" s="328"/>
      <c r="QRQ844" s="328"/>
      <c r="QRR844" s="328"/>
      <c r="QRS844" s="328"/>
      <c r="QRT844" s="328"/>
      <c r="QRU844" s="328"/>
      <c r="QRV844" s="328"/>
      <c r="QRW844" s="328"/>
      <c r="QRX844" s="328"/>
      <c r="QRY844" s="328"/>
      <c r="QRZ844" s="328"/>
      <c r="QSA844" s="328"/>
      <c r="QSB844" s="328"/>
      <c r="QSC844" s="328"/>
      <c r="QSD844" s="328"/>
      <c r="QSE844" s="328"/>
      <c r="QSF844" s="328"/>
      <c r="QSG844" s="328"/>
      <c r="QSH844" s="328"/>
      <c r="QSI844" s="328"/>
      <c r="QSJ844" s="328"/>
      <c r="QSK844" s="328"/>
      <c r="QSL844" s="328"/>
      <c r="QSM844" s="328"/>
      <c r="QSN844" s="328"/>
      <c r="QSO844" s="328"/>
      <c r="QSP844" s="328"/>
      <c r="QSQ844" s="328"/>
      <c r="QSR844" s="328"/>
      <c r="QSS844" s="328"/>
      <c r="QST844" s="328"/>
      <c r="QSU844" s="328"/>
      <c r="QSV844" s="328"/>
      <c r="QSW844" s="328"/>
      <c r="QSX844" s="328"/>
      <c r="QSY844" s="328"/>
      <c r="QSZ844" s="328"/>
      <c r="QTA844" s="328"/>
      <c r="QTB844" s="328"/>
      <c r="QTC844" s="328"/>
      <c r="QTD844" s="328"/>
      <c r="QTE844" s="328"/>
      <c r="QTF844" s="328"/>
      <c r="QTG844" s="328"/>
      <c r="QTH844" s="328"/>
      <c r="QTI844" s="328"/>
      <c r="QTJ844" s="328"/>
      <c r="QTK844" s="328"/>
      <c r="QTL844" s="328"/>
      <c r="QTM844" s="328"/>
      <c r="QTN844" s="328"/>
      <c r="QTO844" s="328"/>
      <c r="QTP844" s="328"/>
      <c r="QTQ844" s="328"/>
      <c r="QTR844" s="328"/>
      <c r="QTS844" s="328"/>
      <c r="QTT844" s="328"/>
      <c r="QTU844" s="328"/>
      <c r="QTV844" s="328"/>
      <c r="QTW844" s="328"/>
      <c r="QTX844" s="328"/>
      <c r="QTY844" s="328"/>
      <c r="QTZ844" s="328"/>
      <c r="QUA844" s="328"/>
      <c r="QUB844" s="328"/>
      <c r="QUC844" s="328"/>
      <c r="QUD844" s="328"/>
      <c r="QUE844" s="328"/>
      <c r="QUF844" s="328"/>
      <c r="QUG844" s="328"/>
      <c r="QUH844" s="328"/>
      <c r="QUI844" s="328"/>
      <c r="QUJ844" s="328"/>
      <c r="QUK844" s="328"/>
      <c r="QUL844" s="328"/>
      <c r="QUM844" s="328"/>
      <c r="QUN844" s="328"/>
      <c r="QUO844" s="328"/>
      <c r="QUP844" s="328"/>
      <c r="QUQ844" s="328"/>
      <c r="QUR844" s="328"/>
      <c r="QUS844" s="328"/>
      <c r="QUT844" s="328"/>
      <c r="QUU844" s="328"/>
      <c r="QUV844" s="328"/>
      <c r="QUW844" s="328"/>
      <c r="QUX844" s="328"/>
      <c r="QUY844" s="328"/>
      <c r="QUZ844" s="328"/>
      <c r="QVA844" s="328"/>
      <c r="QVB844" s="328"/>
      <c r="QVC844" s="328"/>
      <c r="QVD844" s="328"/>
      <c r="QVE844" s="328"/>
      <c r="QVF844" s="328"/>
      <c r="QVG844" s="328"/>
      <c r="QVH844" s="328"/>
      <c r="QVI844" s="328"/>
      <c r="QVJ844" s="328"/>
      <c r="QVK844" s="328"/>
      <c r="QVL844" s="328"/>
      <c r="QVM844" s="328"/>
      <c r="QVN844" s="328"/>
      <c r="QVO844" s="328"/>
      <c r="QVP844" s="328"/>
      <c r="QVQ844" s="328"/>
      <c r="QVR844" s="328"/>
      <c r="QVS844" s="328"/>
      <c r="QVT844" s="328"/>
      <c r="QVU844" s="328"/>
      <c r="QVV844" s="328"/>
      <c r="QVW844" s="328"/>
      <c r="QVX844" s="328"/>
      <c r="QVY844" s="328"/>
      <c r="QVZ844" s="328"/>
      <c r="QWA844" s="328"/>
      <c r="QWB844" s="328"/>
      <c r="QWC844" s="328"/>
      <c r="QWD844" s="328"/>
      <c r="QWE844" s="328"/>
      <c r="QWF844" s="328"/>
      <c r="QWG844" s="328"/>
      <c r="QWH844" s="328"/>
      <c r="QWI844" s="328"/>
      <c r="QWJ844" s="328"/>
      <c r="QWK844" s="328"/>
      <c r="QWL844" s="328"/>
      <c r="QWM844" s="328"/>
      <c r="QWN844" s="328"/>
      <c r="QWO844" s="328"/>
      <c r="QWP844" s="328"/>
      <c r="QWQ844" s="328"/>
      <c r="QWR844" s="328"/>
      <c r="QWS844" s="328"/>
      <c r="QWT844" s="328"/>
      <c r="QWU844" s="328"/>
      <c r="QWV844" s="328"/>
      <c r="QWW844" s="328"/>
      <c r="QWX844" s="328"/>
      <c r="QWY844" s="328"/>
      <c r="QWZ844" s="328"/>
      <c r="QXA844" s="328"/>
      <c r="QXB844" s="328"/>
      <c r="QXC844" s="328"/>
      <c r="QXD844" s="328"/>
      <c r="QXE844" s="328"/>
      <c r="QXF844" s="328"/>
      <c r="QXG844" s="328"/>
      <c r="QXH844" s="328"/>
      <c r="QXI844" s="328"/>
      <c r="QXJ844" s="328"/>
      <c r="QXK844" s="328"/>
      <c r="QXL844" s="328"/>
      <c r="QXM844" s="328"/>
      <c r="QXN844" s="328"/>
      <c r="QXO844" s="328"/>
      <c r="QXP844" s="328"/>
      <c r="QXQ844" s="328"/>
      <c r="QXR844" s="328"/>
      <c r="QXS844" s="328"/>
      <c r="QXT844" s="328"/>
      <c r="QXU844" s="328"/>
      <c r="QXV844" s="328"/>
      <c r="QXW844" s="328"/>
      <c r="QXX844" s="328"/>
      <c r="QXY844" s="328"/>
      <c r="QXZ844" s="328"/>
      <c r="QYA844" s="328"/>
      <c r="QYB844" s="328"/>
      <c r="QYC844" s="328"/>
      <c r="QYD844" s="328"/>
      <c r="QYE844" s="328"/>
      <c r="QYF844" s="328"/>
      <c r="QYG844" s="328"/>
      <c r="QYH844" s="328"/>
      <c r="QYI844" s="328"/>
      <c r="QYJ844" s="328"/>
      <c r="QYK844" s="328"/>
      <c r="QYL844" s="328"/>
      <c r="QYM844" s="328"/>
      <c r="QYN844" s="328"/>
      <c r="QYO844" s="328"/>
      <c r="QYP844" s="328"/>
      <c r="QYQ844" s="328"/>
      <c r="QYR844" s="328"/>
      <c r="QYS844" s="328"/>
      <c r="QYT844" s="328"/>
      <c r="QYU844" s="328"/>
      <c r="QYV844" s="328"/>
      <c r="QYW844" s="328"/>
      <c r="QYX844" s="328"/>
      <c r="QYY844" s="328"/>
      <c r="QYZ844" s="328"/>
      <c r="QZA844" s="328"/>
      <c r="QZB844" s="328"/>
      <c r="QZC844" s="328"/>
      <c r="QZD844" s="328"/>
      <c r="QZE844" s="328"/>
      <c r="QZF844" s="328"/>
      <c r="QZG844" s="328"/>
      <c r="QZH844" s="328"/>
      <c r="QZI844" s="328"/>
      <c r="QZJ844" s="328"/>
      <c r="QZK844" s="328"/>
      <c r="QZL844" s="328"/>
      <c r="QZM844" s="328"/>
      <c r="QZN844" s="328"/>
      <c r="QZO844" s="328"/>
      <c r="QZP844" s="328"/>
      <c r="QZQ844" s="328"/>
      <c r="QZR844" s="328"/>
      <c r="QZS844" s="328"/>
      <c r="QZT844" s="328"/>
      <c r="QZU844" s="328"/>
      <c r="QZV844" s="328"/>
      <c r="QZW844" s="328"/>
      <c r="QZX844" s="328"/>
      <c r="QZY844" s="328"/>
      <c r="QZZ844" s="328"/>
      <c r="RAA844" s="328"/>
      <c r="RAB844" s="328"/>
      <c r="RAC844" s="328"/>
      <c r="RAD844" s="328"/>
      <c r="RAE844" s="328"/>
      <c r="RAF844" s="328"/>
      <c r="RAG844" s="328"/>
      <c r="RAH844" s="328"/>
      <c r="RAI844" s="328"/>
      <c r="RAJ844" s="328"/>
      <c r="RAK844" s="328"/>
      <c r="RAL844" s="328"/>
      <c r="RAM844" s="328"/>
      <c r="RAN844" s="328"/>
      <c r="RAO844" s="328"/>
      <c r="RAP844" s="328"/>
      <c r="RAQ844" s="328"/>
      <c r="RAR844" s="328"/>
      <c r="RAS844" s="328"/>
      <c r="RAT844" s="328"/>
      <c r="RAU844" s="328"/>
      <c r="RAV844" s="328"/>
      <c r="RAW844" s="328"/>
      <c r="RAX844" s="328"/>
      <c r="RAY844" s="328"/>
      <c r="RAZ844" s="328"/>
      <c r="RBA844" s="328"/>
      <c r="RBB844" s="328"/>
      <c r="RBC844" s="328"/>
      <c r="RBD844" s="328"/>
      <c r="RBE844" s="328"/>
      <c r="RBF844" s="328"/>
      <c r="RBG844" s="328"/>
      <c r="RBH844" s="328"/>
      <c r="RBI844" s="328"/>
      <c r="RBJ844" s="328"/>
      <c r="RBK844" s="328"/>
      <c r="RBL844" s="328"/>
      <c r="RBM844" s="328"/>
      <c r="RBN844" s="328"/>
      <c r="RBO844" s="328"/>
      <c r="RBP844" s="328"/>
      <c r="RBQ844" s="328"/>
      <c r="RBR844" s="328"/>
      <c r="RBS844" s="328"/>
      <c r="RBT844" s="328"/>
      <c r="RBU844" s="328"/>
      <c r="RBV844" s="328"/>
      <c r="RBW844" s="328"/>
      <c r="RBX844" s="328"/>
      <c r="RBY844" s="328"/>
      <c r="RBZ844" s="328"/>
      <c r="RCA844" s="328"/>
      <c r="RCB844" s="328"/>
      <c r="RCC844" s="328"/>
      <c r="RCD844" s="328"/>
      <c r="RCE844" s="328"/>
      <c r="RCF844" s="328"/>
      <c r="RCG844" s="328"/>
      <c r="RCH844" s="328"/>
      <c r="RCI844" s="328"/>
      <c r="RCJ844" s="328"/>
      <c r="RCK844" s="328"/>
      <c r="RCL844" s="328"/>
      <c r="RCM844" s="328"/>
      <c r="RCN844" s="328"/>
      <c r="RCO844" s="328"/>
      <c r="RCP844" s="328"/>
      <c r="RCQ844" s="328"/>
      <c r="RCR844" s="328"/>
      <c r="RCS844" s="328"/>
      <c r="RCT844" s="328"/>
      <c r="RCU844" s="328"/>
      <c r="RCV844" s="328"/>
      <c r="RCW844" s="328"/>
      <c r="RCX844" s="328"/>
      <c r="RCY844" s="328"/>
      <c r="RCZ844" s="328"/>
      <c r="RDA844" s="328"/>
      <c r="RDB844" s="328"/>
      <c r="RDC844" s="328"/>
      <c r="RDD844" s="328"/>
      <c r="RDE844" s="328"/>
      <c r="RDF844" s="328"/>
      <c r="RDG844" s="328"/>
      <c r="RDH844" s="328"/>
      <c r="RDI844" s="328"/>
      <c r="RDJ844" s="328"/>
      <c r="RDK844" s="328"/>
      <c r="RDL844" s="328"/>
      <c r="RDM844" s="328"/>
      <c r="RDN844" s="328"/>
      <c r="RDO844" s="328"/>
      <c r="RDP844" s="328"/>
      <c r="RDQ844" s="328"/>
      <c r="RDR844" s="328"/>
      <c r="RDS844" s="328"/>
      <c r="RDT844" s="328"/>
      <c r="RDU844" s="328"/>
      <c r="RDV844" s="328"/>
      <c r="RDW844" s="328"/>
      <c r="RDX844" s="328"/>
      <c r="RDY844" s="328"/>
      <c r="RDZ844" s="328"/>
      <c r="REA844" s="328"/>
      <c r="REB844" s="328"/>
      <c r="REC844" s="328"/>
      <c r="RED844" s="328"/>
      <c r="REE844" s="328"/>
      <c r="REF844" s="328"/>
      <c r="REG844" s="328"/>
      <c r="REH844" s="328"/>
      <c r="REI844" s="328"/>
      <c r="REJ844" s="328"/>
      <c r="REK844" s="328"/>
      <c r="REL844" s="328"/>
      <c r="REM844" s="328"/>
      <c r="REN844" s="328"/>
      <c r="REO844" s="328"/>
      <c r="REP844" s="328"/>
      <c r="REQ844" s="328"/>
      <c r="RER844" s="328"/>
      <c r="RES844" s="328"/>
      <c r="RET844" s="328"/>
      <c r="REU844" s="328"/>
      <c r="REV844" s="328"/>
      <c r="REW844" s="328"/>
      <c r="REX844" s="328"/>
      <c r="REY844" s="328"/>
      <c r="REZ844" s="328"/>
      <c r="RFA844" s="328"/>
      <c r="RFB844" s="328"/>
      <c r="RFC844" s="328"/>
      <c r="RFD844" s="328"/>
      <c r="RFE844" s="328"/>
      <c r="RFF844" s="328"/>
      <c r="RFG844" s="328"/>
      <c r="RFH844" s="328"/>
      <c r="RFI844" s="328"/>
      <c r="RFJ844" s="328"/>
      <c r="RFK844" s="328"/>
      <c r="RFL844" s="328"/>
      <c r="RFM844" s="328"/>
      <c r="RFN844" s="328"/>
      <c r="RFO844" s="328"/>
      <c r="RFP844" s="328"/>
      <c r="RFQ844" s="328"/>
      <c r="RFR844" s="328"/>
      <c r="RFS844" s="328"/>
      <c r="RFT844" s="328"/>
      <c r="RFU844" s="328"/>
      <c r="RFV844" s="328"/>
      <c r="RFW844" s="328"/>
      <c r="RFX844" s="328"/>
      <c r="RFY844" s="328"/>
      <c r="RFZ844" s="328"/>
      <c r="RGA844" s="328"/>
      <c r="RGB844" s="328"/>
      <c r="RGC844" s="328"/>
      <c r="RGD844" s="328"/>
      <c r="RGE844" s="328"/>
      <c r="RGF844" s="328"/>
      <c r="RGG844" s="328"/>
      <c r="RGH844" s="328"/>
      <c r="RGI844" s="328"/>
      <c r="RGJ844" s="328"/>
      <c r="RGK844" s="328"/>
      <c r="RGL844" s="328"/>
      <c r="RGM844" s="328"/>
      <c r="RGN844" s="328"/>
      <c r="RGO844" s="328"/>
      <c r="RGP844" s="328"/>
      <c r="RGQ844" s="328"/>
      <c r="RGR844" s="328"/>
      <c r="RGS844" s="328"/>
      <c r="RGT844" s="328"/>
      <c r="RGU844" s="328"/>
      <c r="RGV844" s="328"/>
      <c r="RGW844" s="328"/>
      <c r="RGX844" s="328"/>
      <c r="RGY844" s="328"/>
      <c r="RGZ844" s="328"/>
      <c r="RHA844" s="328"/>
      <c r="RHB844" s="328"/>
      <c r="RHC844" s="328"/>
      <c r="RHD844" s="328"/>
      <c r="RHE844" s="328"/>
      <c r="RHF844" s="328"/>
      <c r="RHG844" s="328"/>
      <c r="RHH844" s="328"/>
      <c r="RHI844" s="328"/>
      <c r="RHJ844" s="328"/>
      <c r="RHK844" s="328"/>
      <c r="RHL844" s="328"/>
      <c r="RHM844" s="328"/>
      <c r="RHN844" s="328"/>
      <c r="RHO844" s="328"/>
      <c r="RHP844" s="328"/>
      <c r="RHQ844" s="328"/>
      <c r="RHR844" s="328"/>
      <c r="RHS844" s="328"/>
      <c r="RHT844" s="328"/>
      <c r="RHU844" s="328"/>
      <c r="RHV844" s="328"/>
      <c r="RHW844" s="328"/>
      <c r="RHX844" s="328"/>
      <c r="RHY844" s="328"/>
      <c r="RHZ844" s="328"/>
      <c r="RIA844" s="328"/>
      <c r="RIB844" s="328"/>
      <c r="RIC844" s="328"/>
      <c r="RID844" s="328"/>
      <c r="RIE844" s="328"/>
      <c r="RIF844" s="328"/>
      <c r="RIG844" s="328"/>
      <c r="RIH844" s="328"/>
      <c r="RII844" s="328"/>
      <c r="RIJ844" s="328"/>
      <c r="RIK844" s="328"/>
      <c r="RIL844" s="328"/>
      <c r="RIM844" s="328"/>
      <c r="RIN844" s="328"/>
      <c r="RIO844" s="328"/>
      <c r="RIP844" s="328"/>
      <c r="RIQ844" s="328"/>
      <c r="RIR844" s="328"/>
      <c r="RIS844" s="328"/>
      <c r="RIT844" s="328"/>
      <c r="RIU844" s="328"/>
      <c r="RIV844" s="328"/>
      <c r="RIW844" s="328"/>
      <c r="RIX844" s="328"/>
      <c r="RIY844" s="328"/>
      <c r="RIZ844" s="328"/>
      <c r="RJA844" s="328"/>
      <c r="RJB844" s="328"/>
      <c r="RJC844" s="328"/>
      <c r="RJD844" s="328"/>
      <c r="RJE844" s="328"/>
      <c r="RJF844" s="328"/>
      <c r="RJG844" s="328"/>
      <c r="RJH844" s="328"/>
      <c r="RJI844" s="328"/>
      <c r="RJJ844" s="328"/>
      <c r="RJK844" s="328"/>
      <c r="RJL844" s="328"/>
      <c r="RJM844" s="328"/>
      <c r="RJN844" s="328"/>
      <c r="RJO844" s="328"/>
      <c r="RJP844" s="328"/>
      <c r="RJQ844" s="328"/>
      <c r="RJR844" s="328"/>
      <c r="RJS844" s="328"/>
      <c r="RJT844" s="328"/>
      <c r="RJU844" s="328"/>
      <c r="RJV844" s="328"/>
      <c r="RJW844" s="328"/>
      <c r="RJX844" s="328"/>
      <c r="RJY844" s="328"/>
      <c r="RJZ844" s="328"/>
      <c r="RKA844" s="328"/>
      <c r="RKB844" s="328"/>
      <c r="RKC844" s="328"/>
      <c r="RKD844" s="328"/>
      <c r="RKE844" s="328"/>
      <c r="RKF844" s="328"/>
      <c r="RKG844" s="328"/>
      <c r="RKH844" s="328"/>
      <c r="RKI844" s="328"/>
      <c r="RKJ844" s="328"/>
      <c r="RKK844" s="328"/>
      <c r="RKL844" s="328"/>
      <c r="RKM844" s="328"/>
      <c r="RKN844" s="328"/>
      <c r="RKO844" s="328"/>
      <c r="RKP844" s="328"/>
      <c r="RKQ844" s="328"/>
      <c r="RKR844" s="328"/>
      <c r="RKS844" s="328"/>
      <c r="RKT844" s="328"/>
      <c r="RKU844" s="328"/>
      <c r="RKV844" s="328"/>
      <c r="RKW844" s="328"/>
      <c r="RKX844" s="328"/>
      <c r="RKY844" s="328"/>
      <c r="RKZ844" s="328"/>
      <c r="RLA844" s="328"/>
      <c r="RLB844" s="328"/>
      <c r="RLC844" s="328"/>
      <c r="RLD844" s="328"/>
      <c r="RLE844" s="328"/>
      <c r="RLF844" s="328"/>
      <c r="RLG844" s="328"/>
      <c r="RLH844" s="328"/>
      <c r="RLI844" s="328"/>
      <c r="RLJ844" s="328"/>
      <c r="RLK844" s="328"/>
      <c r="RLL844" s="328"/>
      <c r="RLM844" s="328"/>
      <c r="RLN844" s="328"/>
      <c r="RLO844" s="328"/>
      <c r="RLP844" s="328"/>
      <c r="RLQ844" s="328"/>
      <c r="RLR844" s="328"/>
      <c r="RLS844" s="328"/>
      <c r="RLT844" s="328"/>
      <c r="RLU844" s="328"/>
      <c r="RLV844" s="328"/>
      <c r="RLW844" s="328"/>
      <c r="RLX844" s="328"/>
      <c r="RLY844" s="328"/>
      <c r="RLZ844" s="328"/>
      <c r="RMA844" s="328"/>
      <c r="RMB844" s="328"/>
      <c r="RMC844" s="328"/>
      <c r="RMD844" s="328"/>
      <c r="RME844" s="328"/>
      <c r="RMF844" s="328"/>
      <c r="RMG844" s="328"/>
      <c r="RMH844" s="328"/>
      <c r="RMI844" s="328"/>
      <c r="RMJ844" s="328"/>
      <c r="RMK844" s="328"/>
      <c r="RML844" s="328"/>
      <c r="RMM844" s="328"/>
      <c r="RMN844" s="328"/>
      <c r="RMO844" s="328"/>
      <c r="RMP844" s="328"/>
      <c r="RMQ844" s="328"/>
      <c r="RMR844" s="328"/>
      <c r="RMS844" s="328"/>
      <c r="RMT844" s="328"/>
      <c r="RMU844" s="328"/>
      <c r="RMV844" s="328"/>
      <c r="RMW844" s="328"/>
      <c r="RMX844" s="328"/>
      <c r="RMY844" s="328"/>
      <c r="RMZ844" s="328"/>
      <c r="RNA844" s="328"/>
      <c r="RNB844" s="328"/>
      <c r="RNC844" s="328"/>
      <c r="RND844" s="328"/>
      <c r="RNE844" s="328"/>
      <c r="RNF844" s="328"/>
      <c r="RNG844" s="328"/>
      <c r="RNH844" s="328"/>
      <c r="RNI844" s="328"/>
      <c r="RNJ844" s="328"/>
      <c r="RNK844" s="328"/>
      <c r="RNL844" s="328"/>
      <c r="RNM844" s="328"/>
      <c r="RNN844" s="328"/>
      <c r="RNO844" s="328"/>
      <c r="RNP844" s="328"/>
      <c r="RNQ844" s="328"/>
      <c r="RNR844" s="328"/>
      <c r="RNS844" s="328"/>
      <c r="RNT844" s="328"/>
      <c r="RNU844" s="328"/>
      <c r="RNV844" s="328"/>
      <c r="RNW844" s="328"/>
      <c r="RNX844" s="328"/>
      <c r="RNY844" s="328"/>
      <c r="RNZ844" s="328"/>
      <c r="ROA844" s="328"/>
      <c r="ROB844" s="328"/>
      <c r="ROC844" s="328"/>
      <c r="ROD844" s="328"/>
      <c r="ROE844" s="328"/>
      <c r="ROF844" s="328"/>
      <c r="ROG844" s="328"/>
      <c r="ROH844" s="328"/>
      <c r="ROI844" s="328"/>
      <c r="ROJ844" s="328"/>
      <c r="ROK844" s="328"/>
      <c r="ROL844" s="328"/>
      <c r="ROM844" s="328"/>
      <c r="RON844" s="328"/>
      <c r="ROO844" s="328"/>
      <c r="ROP844" s="328"/>
      <c r="ROQ844" s="328"/>
      <c r="ROR844" s="328"/>
      <c r="ROS844" s="328"/>
      <c r="ROT844" s="328"/>
      <c r="ROU844" s="328"/>
      <c r="ROV844" s="328"/>
      <c r="ROW844" s="328"/>
      <c r="ROX844" s="328"/>
      <c r="ROY844" s="328"/>
      <c r="ROZ844" s="328"/>
      <c r="RPA844" s="328"/>
      <c r="RPB844" s="328"/>
      <c r="RPC844" s="328"/>
      <c r="RPD844" s="328"/>
      <c r="RPE844" s="328"/>
      <c r="RPF844" s="328"/>
      <c r="RPG844" s="328"/>
      <c r="RPH844" s="328"/>
      <c r="RPI844" s="328"/>
      <c r="RPJ844" s="328"/>
      <c r="RPK844" s="328"/>
      <c r="RPL844" s="328"/>
      <c r="RPM844" s="328"/>
      <c r="RPN844" s="328"/>
      <c r="RPO844" s="328"/>
      <c r="RPP844" s="328"/>
      <c r="RPQ844" s="328"/>
      <c r="RPR844" s="328"/>
      <c r="RPS844" s="328"/>
      <c r="RPT844" s="328"/>
      <c r="RPU844" s="328"/>
      <c r="RPV844" s="328"/>
      <c r="RPW844" s="328"/>
      <c r="RPX844" s="328"/>
      <c r="RPY844" s="328"/>
      <c r="RPZ844" s="328"/>
      <c r="RQA844" s="328"/>
      <c r="RQB844" s="328"/>
      <c r="RQC844" s="328"/>
      <c r="RQD844" s="328"/>
      <c r="RQE844" s="328"/>
      <c r="RQF844" s="328"/>
      <c r="RQG844" s="328"/>
      <c r="RQH844" s="328"/>
      <c r="RQI844" s="328"/>
      <c r="RQJ844" s="328"/>
      <c r="RQK844" s="328"/>
      <c r="RQL844" s="328"/>
      <c r="RQM844" s="328"/>
      <c r="RQN844" s="328"/>
      <c r="RQO844" s="328"/>
      <c r="RQP844" s="328"/>
      <c r="RQQ844" s="328"/>
      <c r="RQR844" s="328"/>
      <c r="RQS844" s="328"/>
      <c r="RQT844" s="328"/>
      <c r="RQU844" s="328"/>
      <c r="RQV844" s="328"/>
      <c r="RQW844" s="328"/>
      <c r="RQX844" s="328"/>
      <c r="RQY844" s="328"/>
      <c r="RQZ844" s="328"/>
      <c r="RRA844" s="328"/>
      <c r="RRB844" s="328"/>
      <c r="RRC844" s="328"/>
      <c r="RRD844" s="328"/>
      <c r="RRE844" s="328"/>
      <c r="RRF844" s="328"/>
      <c r="RRG844" s="328"/>
      <c r="RRH844" s="328"/>
      <c r="RRI844" s="328"/>
      <c r="RRJ844" s="328"/>
      <c r="RRK844" s="328"/>
      <c r="RRL844" s="328"/>
      <c r="RRM844" s="328"/>
      <c r="RRN844" s="328"/>
      <c r="RRO844" s="328"/>
      <c r="RRP844" s="328"/>
      <c r="RRQ844" s="328"/>
      <c r="RRR844" s="328"/>
      <c r="RRS844" s="328"/>
      <c r="RRT844" s="328"/>
      <c r="RRU844" s="328"/>
      <c r="RRV844" s="328"/>
      <c r="RRW844" s="328"/>
      <c r="RRX844" s="328"/>
      <c r="RRY844" s="328"/>
      <c r="RRZ844" s="328"/>
      <c r="RSA844" s="328"/>
      <c r="RSB844" s="328"/>
      <c r="RSC844" s="328"/>
      <c r="RSD844" s="328"/>
      <c r="RSE844" s="328"/>
      <c r="RSF844" s="328"/>
      <c r="RSG844" s="328"/>
      <c r="RSH844" s="328"/>
      <c r="RSI844" s="328"/>
      <c r="RSJ844" s="328"/>
      <c r="RSK844" s="328"/>
      <c r="RSL844" s="328"/>
      <c r="RSM844" s="328"/>
      <c r="RSN844" s="328"/>
      <c r="RSO844" s="328"/>
      <c r="RSP844" s="328"/>
      <c r="RSQ844" s="328"/>
      <c r="RSR844" s="328"/>
      <c r="RSS844" s="328"/>
      <c r="RST844" s="328"/>
      <c r="RSU844" s="328"/>
      <c r="RSV844" s="328"/>
      <c r="RSW844" s="328"/>
      <c r="RSX844" s="328"/>
      <c r="RSY844" s="328"/>
      <c r="RSZ844" s="328"/>
      <c r="RTA844" s="328"/>
      <c r="RTB844" s="328"/>
      <c r="RTC844" s="328"/>
      <c r="RTD844" s="328"/>
      <c r="RTE844" s="328"/>
      <c r="RTF844" s="328"/>
      <c r="RTG844" s="328"/>
      <c r="RTH844" s="328"/>
      <c r="RTI844" s="328"/>
      <c r="RTJ844" s="328"/>
      <c r="RTK844" s="328"/>
      <c r="RTL844" s="328"/>
      <c r="RTM844" s="328"/>
      <c r="RTN844" s="328"/>
      <c r="RTO844" s="328"/>
      <c r="RTP844" s="328"/>
      <c r="RTQ844" s="328"/>
      <c r="RTR844" s="328"/>
      <c r="RTS844" s="328"/>
      <c r="RTT844" s="328"/>
      <c r="RTU844" s="328"/>
      <c r="RTV844" s="328"/>
      <c r="RTW844" s="328"/>
      <c r="RTX844" s="328"/>
      <c r="RTY844" s="328"/>
      <c r="RTZ844" s="328"/>
      <c r="RUA844" s="328"/>
      <c r="RUB844" s="328"/>
      <c r="RUC844" s="328"/>
      <c r="RUD844" s="328"/>
      <c r="RUE844" s="328"/>
      <c r="RUF844" s="328"/>
      <c r="RUG844" s="328"/>
      <c r="RUH844" s="328"/>
      <c r="RUI844" s="328"/>
      <c r="RUJ844" s="328"/>
      <c r="RUK844" s="328"/>
      <c r="RUL844" s="328"/>
      <c r="RUM844" s="328"/>
      <c r="RUN844" s="328"/>
      <c r="RUO844" s="328"/>
      <c r="RUP844" s="328"/>
      <c r="RUQ844" s="328"/>
      <c r="RUR844" s="328"/>
      <c r="RUS844" s="328"/>
      <c r="RUT844" s="328"/>
      <c r="RUU844" s="328"/>
      <c r="RUV844" s="328"/>
      <c r="RUW844" s="328"/>
      <c r="RUX844" s="328"/>
      <c r="RUY844" s="328"/>
      <c r="RUZ844" s="328"/>
      <c r="RVA844" s="328"/>
      <c r="RVB844" s="328"/>
      <c r="RVC844" s="328"/>
      <c r="RVD844" s="328"/>
      <c r="RVE844" s="328"/>
      <c r="RVF844" s="328"/>
      <c r="RVG844" s="328"/>
      <c r="RVH844" s="328"/>
      <c r="RVI844" s="328"/>
      <c r="RVJ844" s="328"/>
      <c r="RVK844" s="328"/>
      <c r="RVL844" s="328"/>
      <c r="RVM844" s="328"/>
      <c r="RVN844" s="328"/>
      <c r="RVO844" s="328"/>
      <c r="RVP844" s="328"/>
      <c r="RVQ844" s="328"/>
      <c r="RVR844" s="328"/>
      <c r="RVS844" s="328"/>
      <c r="RVT844" s="328"/>
      <c r="RVU844" s="328"/>
      <c r="RVV844" s="328"/>
      <c r="RVW844" s="328"/>
      <c r="RVX844" s="328"/>
      <c r="RVY844" s="328"/>
      <c r="RVZ844" s="328"/>
      <c r="RWA844" s="328"/>
      <c r="RWB844" s="328"/>
      <c r="RWC844" s="328"/>
      <c r="RWD844" s="328"/>
      <c r="RWE844" s="328"/>
      <c r="RWF844" s="328"/>
      <c r="RWG844" s="328"/>
      <c r="RWH844" s="328"/>
      <c r="RWI844" s="328"/>
      <c r="RWJ844" s="328"/>
      <c r="RWK844" s="328"/>
      <c r="RWL844" s="328"/>
      <c r="RWM844" s="328"/>
      <c r="RWN844" s="328"/>
      <c r="RWO844" s="328"/>
      <c r="RWP844" s="328"/>
      <c r="RWQ844" s="328"/>
      <c r="RWR844" s="328"/>
      <c r="RWS844" s="328"/>
      <c r="RWT844" s="328"/>
      <c r="RWU844" s="328"/>
      <c r="RWV844" s="328"/>
      <c r="RWW844" s="328"/>
      <c r="RWX844" s="328"/>
      <c r="RWY844" s="328"/>
      <c r="RWZ844" s="328"/>
      <c r="RXA844" s="328"/>
      <c r="RXB844" s="328"/>
      <c r="RXC844" s="328"/>
      <c r="RXD844" s="328"/>
      <c r="RXE844" s="328"/>
      <c r="RXF844" s="328"/>
      <c r="RXG844" s="328"/>
      <c r="RXH844" s="328"/>
      <c r="RXI844" s="328"/>
      <c r="RXJ844" s="328"/>
      <c r="RXK844" s="328"/>
      <c r="RXL844" s="328"/>
      <c r="RXM844" s="328"/>
      <c r="RXN844" s="328"/>
      <c r="RXO844" s="328"/>
      <c r="RXP844" s="328"/>
      <c r="RXQ844" s="328"/>
      <c r="RXR844" s="328"/>
      <c r="RXS844" s="328"/>
      <c r="RXT844" s="328"/>
      <c r="RXU844" s="328"/>
      <c r="RXV844" s="328"/>
      <c r="RXW844" s="328"/>
      <c r="RXX844" s="328"/>
      <c r="RXY844" s="328"/>
      <c r="RXZ844" s="328"/>
      <c r="RYA844" s="328"/>
      <c r="RYB844" s="328"/>
      <c r="RYC844" s="328"/>
      <c r="RYD844" s="328"/>
      <c r="RYE844" s="328"/>
      <c r="RYF844" s="328"/>
      <c r="RYG844" s="328"/>
      <c r="RYH844" s="328"/>
      <c r="RYI844" s="328"/>
      <c r="RYJ844" s="328"/>
      <c r="RYK844" s="328"/>
      <c r="RYL844" s="328"/>
      <c r="RYM844" s="328"/>
      <c r="RYN844" s="328"/>
      <c r="RYO844" s="328"/>
      <c r="RYP844" s="328"/>
      <c r="RYQ844" s="328"/>
      <c r="RYR844" s="328"/>
      <c r="RYS844" s="328"/>
      <c r="RYT844" s="328"/>
      <c r="RYU844" s="328"/>
      <c r="RYV844" s="328"/>
      <c r="RYW844" s="328"/>
      <c r="RYX844" s="328"/>
      <c r="RYY844" s="328"/>
      <c r="RYZ844" s="328"/>
      <c r="RZA844" s="328"/>
      <c r="RZB844" s="328"/>
      <c r="RZC844" s="328"/>
      <c r="RZD844" s="328"/>
      <c r="RZE844" s="328"/>
      <c r="RZF844" s="328"/>
      <c r="RZG844" s="328"/>
      <c r="RZH844" s="328"/>
      <c r="RZI844" s="328"/>
      <c r="RZJ844" s="328"/>
      <c r="RZK844" s="328"/>
      <c r="RZL844" s="328"/>
      <c r="RZM844" s="328"/>
      <c r="RZN844" s="328"/>
      <c r="RZO844" s="328"/>
      <c r="RZP844" s="328"/>
      <c r="RZQ844" s="328"/>
      <c r="RZR844" s="328"/>
      <c r="RZS844" s="328"/>
      <c r="RZT844" s="328"/>
      <c r="RZU844" s="328"/>
      <c r="RZV844" s="328"/>
      <c r="RZW844" s="328"/>
      <c r="RZX844" s="328"/>
      <c r="RZY844" s="328"/>
      <c r="RZZ844" s="328"/>
      <c r="SAA844" s="328"/>
      <c r="SAB844" s="328"/>
      <c r="SAC844" s="328"/>
      <c r="SAD844" s="328"/>
      <c r="SAE844" s="328"/>
      <c r="SAF844" s="328"/>
      <c r="SAG844" s="328"/>
      <c r="SAH844" s="328"/>
      <c r="SAI844" s="328"/>
      <c r="SAJ844" s="328"/>
      <c r="SAK844" s="328"/>
      <c r="SAL844" s="328"/>
      <c r="SAM844" s="328"/>
      <c r="SAN844" s="328"/>
      <c r="SAO844" s="328"/>
      <c r="SAP844" s="328"/>
      <c r="SAQ844" s="328"/>
      <c r="SAR844" s="328"/>
      <c r="SAS844" s="328"/>
      <c r="SAT844" s="328"/>
      <c r="SAU844" s="328"/>
      <c r="SAV844" s="328"/>
      <c r="SAW844" s="328"/>
      <c r="SAX844" s="328"/>
      <c r="SAY844" s="328"/>
      <c r="SAZ844" s="328"/>
      <c r="SBA844" s="328"/>
      <c r="SBB844" s="328"/>
      <c r="SBC844" s="328"/>
      <c r="SBD844" s="328"/>
      <c r="SBE844" s="328"/>
      <c r="SBF844" s="328"/>
      <c r="SBG844" s="328"/>
      <c r="SBH844" s="328"/>
      <c r="SBI844" s="328"/>
      <c r="SBJ844" s="328"/>
      <c r="SBK844" s="328"/>
      <c r="SBL844" s="328"/>
      <c r="SBM844" s="328"/>
      <c r="SBN844" s="328"/>
      <c r="SBO844" s="328"/>
      <c r="SBP844" s="328"/>
      <c r="SBQ844" s="328"/>
      <c r="SBR844" s="328"/>
      <c r="SBS844" s="328"/>
      <c r="SBT844" s="328"/>
      <c r="SBU844" s="328"/>
      <c r="SBV844" s="328"/>
      <c r="SBW844" s="328"/>
      <c r="SBX844" s="328"/>
      <c r="SBY844" s="328"/>
      <c r="SBZ844" s="328"/>
      <c r="SCA844" s="328"/>
      <c r="SCB844" s="328"/>
      <c r="SCC844" s="328"/>
      <c r="SCD844" s="328"/>
      <c r="SCE844" s="328"/>
      <c r="SCF844" s="328"/>
      <c r="SCG844" s="328"/>
      <c r="SCH844" s="328"/>
      <c r="SCI844" s="328"/>
      <c r="SCJ844" s="328"/>
      <c r="SCK844" s="328"/>
      <c r="SCL844" s="328"/>
      <c r="SCM844" s="328"/>
      <c r="SCN844" s="328"/>
      <c r="SCO844" s="328"/>
      <c r="SCP844" s="328"/>
      <c r="SCQ844" s="328"/>
      <c r="SCR844" s="328"/>
      <c r="SCS844" s="328"/>
      <c r="SCT844" s="328"/>
      <c r="SCU844" s="328"/>
      <c r="SCV844" s="328"/>
      <c r="SCW844" s="328"/>
      <c r="SCX844" s="328"/>
      <c r="SCY844" s="328"/>
      <c r="SCZ844" s="328"/>
      <c r="SDA844" s="328"/>
      <c r="SDB844" s="328"/>
      <c r="SDC844" s="328"/>
      <c r="SDD844" s="328"/>
      <c r="SDE844" s="328"/>
      <c r="SDF844" s="328"/>
      <c r="SDG844" s="328"/>
      <c r="SDH844" s="328"/>
      <c r="SDI844" s="328"/>
      <c r="SDJ844" s="328"/>
      <c r="SDK844" s="328"/>
      <c r="SDL844" s="328"/>
      <c r="SDM844" s="328"/>
      <c r="SDN844" s="328"/>
      <c r="SDO844" s="328"/>
      <c r="SDP844" s="328"/>
      <c r="SDQ844" s="328"/>
      <c r="SDR844" s="328"/>
      <c r="SDS844" s="328"/>
      <c r="SDT844" s="328"/>
      <c r="SDU844" s="328"/>
      <c r="SDV844" s="328"/>
      <c r="SDW844" s="328"/>
      <c r="SDX844" s="328"/>
      <c r="SDY844" s="328"/>
      <c r="SDZ844" s="328"/>
      <c r="SEA844" s="328"/>
      <c r="SEB844" s="328"/>
      <c r="SEC844" s="328"/>
      <c r="SED844" s="328"/>
      <c r="SEE844" s="328"/>
      <c r="SEF844" s="328"/>
      <c r="SEG844" s="328"/>
      <c r="SEH844" s="328"/>
      <c r="SEI844" s="328"/>
      <c r="SEJ844" s="328"/>
      <c r="SEK844" s="328"/>
      <c r="SEL844" s="328"/>
      <c r="SEM844" s="328"/>
      <c r="SEN844" s="328"/>
      <c r="SEO844" s="328"/>
      <c r="SEP844" s="328"/>
      <c r="SEQ844" s="328"/>
      <c r="SER844" s="328"/>
      <c r="SES844" s="328"/>
      <c r="SET844" s="328"/>
      <c r="SEU844" s="328"/>
      <c r="SEV844" s="328"/>
      <c r="SEW844" s="328"/>
      <c r="SEX844" s="328"/>
      <c r="SEY844" s="328"/>
      <c r="SEZ844" s="328"/>
      <c r="SFA844" s="328"/>
      <c r="SFB844" s="328"/>
      <c r="SFC844" s="328"/>
      <c r="SFD844" s="328"/>
      <c r="SFE844" s="328"/>
      <c r="SFF844" s="328"/>
      <c r="SFG844" s="328"/>
      <c r="SFH844" s="328"/>
      <c r="SFI844" s="328"/>
      <c r="SFJ844" s="328"/>
      <c r="SFK844" s="328"/>
      <c r="SFL844" s="328"/>
      <c r="SFM844" s="328"/>
      <c r="SFN844" s="328"/>
      <c r="SFO844" s="328"/>
      <c r="SFP844" s="328"/>
      <c r="SFQ844" s="328"/>
      <c r="SFR844" s="328"/>
      <c r="SFS844" s="328"/>
      <c r="SFT844" s="328"/>
      <c r="SFU844" s="328"/>
      <c r="SFV844" s="328"/>
      <c r="SFW844" s="328"/>
      <c r="SFX844" s="328"/>
      <c r="SFY844" s="328"/>
      <c r="SFZ844" s="328"/>
      <c r="SGA844" s="328"/>
      <c r="SGB844" s="328"/>
      <c r="SGC844" s="328"/>
      <c r="SGD844" s="328"/>
      <c r="SGE844" s="328"/>
      <c r="SGF844" s="328"/>
      <c r="SGG844" s="328"/>
      <c r="SGH844" s="328"/>
      <c r="SGI844" s="328"/>
      <c r="SGJ844" s="328"/>
      <c r="SGK844" s="328"/>
      <c r="SGL844" s="328"/>
      <c r="SGM844" s="328"/>
      <c r="SGN844" s="328"/>
      <c r="SGO844" s="328"/>
      <c r="SGP844" s="328"/>
      <c r="SGQ844" s="328"/>
      <c r="SGR844" s="328"/>
      <c r="SGS844" s="328"/>
      <c r="SGT844" s="328"/>
      <c r="SGU844" s="328"/>
      <c r="SGV844" s="328"/>
      <c r="SGW844" s="328"/>
      <c r="SGX844" s="328"/>
      <c r="SGY844" s="328"/>
      <c r="SGZ844" s="328"/>
      <c r="SHA844" s="328"/>
      <c r="SHB844" s="328"/>
      <c r="SHC844" s="328"/>
      <c r="SHD844" s="328"/>
      <c r="SHE844" s="328"/>
      <c r="SHF844" s="328"/>
      <c r="SHG844" s="328"/>
      <c r="SHH844" s="328"/>
      <c r="SHI844" s="328"/>
      <c r="SHJ844" s="328"/>
      <c r="SHK844" s="328"/>
      <c r="SHL844" s="328"/>
      <c r="SHM844" s="328"/>
      <c r="SHN844" s="328"/>
      <c r="SHO844" s="328"/>
      <c r="SHP844" s="328"/>
      <c r="SHQ844" s="328"/>
      <c r="SHR844" s="328"/>
      <c r="SHS844" s="328"/>
      <c r="SHT844" s="328"/>
      <c r="SHU844" s="328"/>
      <c r="SHV844" s="328"/>
      <c r="SHW844" s="328"/>
      <c r="SHX844" s="328"/>
      <c r="SHY844" s="328"/>
      <c r="SHZ844" s="328"/>
      <c r="SIA844" s="328"/>
      <c r="SIB844" s="328"/>
      <c r="SIC844" s="328"/>
      <c r="SID844" s="328"/>
      <c r="SIE844" s="328"/>
      <c r="SIF844" s="328"/>
      <c r="SIG844" s="328"/>
      <c r="SIH844" s="328"/>
      <c r="SII844" s="328"/>
      <c r="SIJ844" s="328"/>
      <c r="SIK844" s="328"/>
      <c r="SIL844" s="328"/>
      <c r="SIM844" s="328"/>
      <c r="SIN844" s="328"/>
      <c r="SIO844" s="328"/>
      <c r="SIP844" s="328"/>
      <c r="SIQ844" s="328"/>
      <c r="SIR844" s="328"/>
      <c r="SIS844" s="328"/>
      <c r="SIT844" s="328"/>
      <c r="SIU844" s="328"/>
      <c r="SIV844" s="328"/>
      <c r="SIW844" s="328"/>
      <c r="SIX844" s="328"/>
      <c r="SIY844" s="328"/>
      <c r="SIZ844" s="328"/>
      <c r="SJA844" s="328"/>
      <c r="SJB844" s="328"/>
      <c r="SJC844" s="328"/>
      <c r="SJD844" s="328"/>
      <c r="SJE844" s="328"/>
      <c r="SJF844" s="328"/>
      <c r="SJG844" s="328"/>
      <c r="SJH844" s="328"/>
      <c r="SJI844" s="328"/>
      <c r="SJJ844" s="328"/>
      <c r="SJK844" s="328"/>
      <c r="SJL844" s="328"/>
      <c r="SJM844" s="328"/>
      <c r="SJN844" s="328"/>
      <c r="SJO844" s="328"/>
      <c r="SJP844" s="328"/>
      <c r="SJQ844" s="328"/>
      <c r="SJR844" s="328"/>
      <c r="SJS844" s="328"/>
      <c r="SJT844" s="328"/>
      <c r="SJU844" s="328"/>
      <c r="SJV844" s="328"/>
      <c r="SJW844" s="328"/>
      <c r="SJX844" s="328"/>
      <c r="SJY844" s="328"/>
      <c r="SJZ844" s="328"/>
      <c r="SKA844" s="328"/>
      <c r="SKB844" s="328"/>
      <c r="SKC844" s="328"/>
      <c r="SKD844" s="328"/>
      <c r="SKE844" s="328"/>
      <c r="SKF844" s="328"/>
      <c r="SKG844" s="328"/>
      <c r="SKH844" s="328"/>
      <c r="SKI844" s="328"/>
      <c r="SKJ844" s="328"/>
      <c r="SKK844" s="328"/>
      <c r="SKL844" s="328"/>
      <c r="SKM844" s="328"/>
      <c r="SKN844" s="328"/>
      <c r="SKO844" s="328"/>
      <c r="SKP844" s="328"/>
      <c r="SKQ844" s="328"/>
      <c r="SKR844" s="328"/>
      <c r="SKS844" s="328"/>
      <c r="SKT844" s="328"/>
      <c r="SKU844" s="328"/>
      <c r="SKV844" s="328"/>
      <c r="SKW844" s="328"/>
      <c r="SKX844" s="328"/>
      <c r="SKY844" s="328"/>
      <c r="SKZ844" s="328"/>
      <c r="SLA844" s="328"/>
      <c r="SLB844" s="328"/>
      <c r="SLC844" s="328"/>
      <c r="SLD844" s="328"/>
      <c r="SLE844" s="328"/>
      <c r="SLF844" s="328"/>
      <c r="SLG844" s="328"/>
      <c r="SLH844" s="328"/>
      <c r="SLI844" s="328"/>
      <c r="SLJ844" s="328"/>
      <c r="SLK844" s="328"/>
      <c r="SLL844" s="328"/>
      <c r="SLM844" s="328"/>
      <c r="SLN844" s="328"/>
      <c r="SLO844" s="328"/>
      <c r="SLP844" s="328"/>
      <c r="SLQ844" s="328"/>
      <c r="SLR844" s="328"/>
      <c r="SLS844" s="328"/>
      <c r="SLT844" s="328"/>
      <c r="SLU844" s="328"/>
      <c r="SLV844" s="328"/>
      <c r="SLW844" s="328"/>
      <c r="SLX844" s="328"/>
      <c r="SLY844" s="328"/>
      <c r="SLZ844" s="328"/>
      <c r="SMA844" s="328"/>
      <c r="SMB844" s="328"/>
      <c r="SMC844" s="328"/>
      <c r="SMD844" s="328"/>
      <c r="SME844" s="328"/>
      <c r="SMF844" s="328"/>
      <c r="SMG844" s="328"/>
      <c r="SMH844" s="328"/>
      <c r="SMI844" s="328"/>
      <c r="SMJ844" s="328"/>
      <c r="SMK844" s="328"/>
      <c r="SML844" s="328"/>
      <c r="SMM844" s="328"/>
      <c r="SMN844" s="328"/>
      <c r="SMO844" s="328"/>
      <c r="SMP844" s="328"/>
      <c r="SMQ844" s="328"/>
      <c r="SMR844" s="328"/>
      <c r="SMS844" s="328"/>
      <c r="SMT844" s="328"/>
      <c r="SMU844" s="328"/>
      <c r="SMV844" s="328"/>
      <c r="SMW844" s="328"/>
      <c r="SMX844" s="328"/>
      <c r="SMY844" s="328"/>
      <c r="SMZ844" s="328"/>
      <c r="SNA844" s="328"/>
      <c r="SNB844" s="328"/>
      <c r="SNC844" s="328"/>
      <c r="SND844" s="328"/>
      <c r="SNE844" s="328"/>
      <c r="SNF844" s="328"/>
      <c r="SNG844" s="328"/>
      <c r="SNH844" s="328"/>
      <c r="SNI844" s="328"/>
      <c r="SNJ844" s="328"/>
      <c r="SNK844" s="328"/>
      <c r="SNL844" s="328"/>
      <c r="SNM844" s="328"/>
      <c r="SNN844" s="328"/>
      <c r="SNO844" s="328"/>
      <c r="SNP844" s="328"/>
      <c r="SNQ844" s="328"/>
      <c r="SNR844" s="328"/>
      <c r="SNS844" s="328"/>
      <c r="SNT844" s="328"/>
      <c r="SNU844" s="328"/>
      <c r="SNV844" s="328"/>
      <c r="SNW844" s="328"/>
      <c r="SNX844" s="328"/>
      <c r="SNY844" s="328"/>
      <c r="SNZ844" s="328"/>
      <c r="SOA844" s="328"/>
      <c r="SOB844" s="328"/>
      <c r="SOC844" s="328"/>
      <c r="SOD844" s="328"/>
      <c r="SOE844" s="328"/>
      <c r="SOF844" s="328"/>
      <c r="SOG844" s="328"/>
      <c r="SOH844" s="328"/>
      <c r="SOI844" s="328"/>
      <c r="SOJ844" s="328"/>
      <c r="SOK844" s="328"/>
      <c r="SOL844" s="328"/>
      <c r="SOM844" s="328"/>
      <c r="SON844" s="328"/>
      <c r="SOO844" s="328"/>
      <c r="SOP844" s="328"/>
      <c r="SOQ844" s="328"/>
      <c r="SOR844" s="328"/>
      <c r="SOS844" s="328"/>
      <c r="SOT844" s="328"/>
      <c r="SOU844" s="328"/>
      <c r="SOV844" s="328"/>
      <c r="SOW844" s="328"/>
      <c r="SOX844" s="328"/>
      <c r="SOY844" s="328"/>
      <c r="SOZ844" s="328"/>
      <c r="SPA844" s="328"/>
      <c r="SPB844" s="328"/>
      <c r="SPC844" s="328"/>
      <c r="SPD844" s="328"/>
      <c r="SPE844" s="328"/>
      <c r="SPF844" s="328"/>
      <c r="SPG844" s="328"/>
      <c r="SPH844" s="328"/>
      <c r="SPI844" s="328"/>
      <c r="SPJ844" s="328"/>
      <c r="SPK844" s="328"/>
      <c r="SPL844" s="328"/>
      <c r="SPM844" s="328"/>
      <c r="SPN844" s="328"/>
      <c r="SPO844" s="328"/>
      <c r="SPP844" s="328"/>
      <c r="SPQ844" s="328"/>
      <c r="SPR844" s="328"/>
      <c r="SPS844" s="328"/>
      <c r="SPT844" s="328"/>
      <c r="SPU844" s="328"/>
      <c r="SPV844" s="328"/>
      <c r="SPW844" s="328"/>
      <c r="SPX844" s="328"/>
      <c r="SPY844" s="328"/>
      <c r="SPZ844" s="328"/>
      <c r="SQA844" s="328"/>
      <c r="SQB844" s="328"/>
      <c r="SQC844" s="328"/>
      <c r="SQD844" s="328"/>
      <c r="SQE844" s="328"/>
      <c r="SQF844" s="328"/>
      <c r="SQG844" s="328"/>
      <c r="SQH844" s="328"/>
      <c r="SQI844" s="328"/>
      <c r="SQJ844" s="328"/>
      <c r="SQK844" s="328"/>
      <c r="SQL844" s="328"/>
      <c r="SQM844" s="328"/>
      <c r="SQN844" s="328"/>
      <c r="SQO844" s="328"/>
      <c r="SQP844" s="328"/>
      <c r="SQQ844" s="328"/>
      <c r="SQR844" s="328"/>
      <c r="SQS844" s="328"/>
      <c r="SQT844" s="328"/>
      <c r="SQU844" s="328"/>
      <c r="SQV844" s="328"/>
      <c r="SQW844" s="328"/>
      <c r="SQX844" s="328"/>
      <c r="SQY844" s="328"/>
      <c r="SQZ844" s="328"/>
      <c r="SRA844" s="328"/>
      <c r="SRB844" s="328"/>
      <c r="SRC844" s="328"/>
      <c r="SRD844" s="328"/>
      <c r="SRE844" s="328"/>
      <c r="SRF844" s="328"/>
      <c r="SRG844" s="328"/>
      <c r="SRH844" s="328"/>
      <c r="SRI844" s="328"/>
      <c r="SRJ844" s="328"/>
      <c r="SRK844" s="328"/>
      <c r="SRL844" s="328"/>
      <c r="SRM844" s="328"/>
      <c r="SRN844" s="328"/>
      <c r="SRO844" s="328"/>
      <c r="SRP844" s="328"/>
      <c r="SRQ844" s="328"/>
      <c r="SRR844" s="328"/>
      <c r="SRS844" s="328"/>
      <c r="SRT844" s="328"/>
      <c r="SRU844" s="328"/>
      <c r="SRV844" s="328"/>
      <c r="SRW844" s="328"/>
      <c r="SRX844" s="328"/>
      <c r="SRY844" s="328"/>
      <c r="SRZ844" s="328"/>
      <c r="SSA844" s="328"/>
      <c r="SSB844" s="328"/>
      <c r="SSC844" s="328"/>
      <c r="SSD844" s="328"/>
      <c r="SSE844" s="328"/>
      <c r="SSF844" s="328"/>
      <c r="SSG844" s="328"/>
      <c r="SSH844" s="328"/>
      <c r="SSI844" s="328"/>
      <c r="SSJ844" s="328"/>
      <c r="SSK844" s="328"/>
      <c r="SSL844" s="328"/>
      <c r="SSM844" s="328"/>
      <c r="SSN844" s="328"/>
      <c r="SSO844" s="328"/>
      <c r="SSP844" s="328"/>
      <c r="SSQ844" s="328"/>
      <c r="SSR844" s="328"/>
      <c r="SSS844" s="328"/>
      <c r="SST844" s="328"/>
      <c r="SSU844" s="328"/>
      <c r="SSV844" s="328"/>
      <c r="SSW844" s="328"/>
      <c r="SSX844" s="328"/>
      <c r="SSY844" s="328"/>
      <c r="SSZ844" s="328"/>
      <c r="STA844" s="328"/>
      <c r="STB844" s="328"/>
      <c r="STC844" s="328"/>
      <c r="STD844" s="328"/>
      <c r="STE844" s="328"/>
      <c r="STF844" s="328"/>
      <c r="STG844" s="328"/>
      <c r="STH844" s="328"/>
      <c r="STI844" s="328"/>
      <c r="STJ844" s="328"/>
      <c r="STK844" s="328"/>
      <c r="STL844" s="328"/>
      <c r="STM844" s="328"/>
      <c r="STN844" s="328"/>
      <c r="STO844" s="328"/>
      <c r="STP844" s="328"/>
      <c r="STQ844" s="328"/>
      <c r="STR844" s="328"/>
      <c r="STS844" s="328"/>
      <c r="STT844" s="328"/>
      <c r="STU844" s="328"/>
      <c r="STV844" s="328"/>
      <c r="STW844" s="328"/>
      <c r="STX844" s="328"/>
      <c r="STY844" s="328"/>
      <c r="STZ844" s="328"/>
      <c r="SUA844" s="328"/>
      <c r="SUB844" s="328"/>
      <c r="SUC844" s="328"/>
      <c r="SUD844" s="328"/>
      <c r="SUE844" s="328"/>
      <c r="SUF844" s="328"/>
      <c r="SUG844" s="328"/>
      <c r="SUH844" s="328"/>
      <c r="SUI844" s="328"/>
      <c r="SUJ844" s="328"/>
      <c r="SUK844" s="328"/>
      <c r="SUL844" s="328"/>
      <c r="SUM844" s="328"/>
      <c r="SUN844" s="328"/>
      <c r="SUO844" s="328"/>
      <c r="SUP844" s="328"/>
      <c r="SUQ844" s="328"/>
      <c r="SUR844" s="328"/>
      <c r="SUS844" s="328"/>
      <c r="SUT844" s="328"/>
      <c r="SUU844" s="328"/>
      <c r="SUV844" s="328"/>
      <c r="SUW844" s="328"/>
      <c r="SUX844" s="328"/>
      <c r="SUY844" s="328"/>
      <c r="SUZ844" s="328"/>
      <c r="SVA844" s="328"/>
      <c r="SVB844" s="328"/>
      <c r="SVC844" s="328"/>
      <c r="SVD844" s="328"/>
      <c r="SVE844" s="328"/>
      <c r="SVF844" s="328"/>
      <c r="SVG844" s="328"/>
      <c r="SVH844" s="328"/>
      <c r="SVI844" s="328"/>
      <c r="SVJ844" s="328"/>
      <c r="SVK844" s="328"/>
      <c r="SVL844" s="328"/>
      <c r="SVM844" s="328"/>
      <c r="SVN844" s="328"/>
      <c r="SVO844" s="328"/>
      <c r="SVP844" s="328"/>
      <c r="SVQ844" s="328"/>
      <c r="SVR844" s="328"/>
      <c r="SVS844" s="328"/>
      <c r="SVT844" s="328"/>
      <c r="SVU844" s="328"/>
      <c r="SVV844" s="328"/>
      <c r="SVW844" s="328"/>
      <c r="SVX844" s="328"/>
      <c r="SVY844" s="328"/>
      <c r="SVZ844" s="328"/>
      <c r="SWA844" s="328"/>
      <c r="SWB844" s="328"/>
      <c r="SWC844" s="328"/>
      <c r="SWD844" s="328"/>
      <c r="SWE844" s="328"/>
      <c r="SWF844" s="328"/>
      <c r="SWG844" s="328"/>
      <c r="SWH844" s="328"/>
      <c r="SWI844" s="328"/>
      <c r="SWJ844" s="328"/>
      <c r="SWK844" s="328"/>
      <c r="SWL844" s="328"/>
      <c r="SWM844" s="328"/>
      <c r="SWN844" s="328"/>
      <c r="SWO844" s="328"/>
      <c r="SWP844" s="328"/>
      <c r="SWQ844" s="328"/>
      <c r="SWR844" s="328"/>
      <c r="SWS844" s="328"/>
      <c r="SWT844" s="328"/>
      <c r="SWU844" s="328"/>
      <c r="SWV844" s="328"/>
      <c r="SWW844" s="328"/>
      <c r="SWX844" s="328"/>
      <c r="SWY844" s="328"/>
      <c r="SWZ844" s="328"/>
      <c r="SXA844" s="328"/>
      <c r="SXB844" s="328"/>
      <c r="SXC844" s="328"/>
      <c r="SXD844" s="328"/>
      <c r="SXE844" s="328"/>
      <c r="SXF844" s="328"/>
      <c r="SXG844" s="328"/>
      <c r="SXH844" s="328"/>
      <c r="SXI844" s="328"/>
      <c r="SXJ844" s="328"/>
      <c r="SXK844" s="328"/>
      <c r="SXL844" s="328"/>
      <c r="SXM844" s="328"/>
      <c r="SXN844" s="328"/>
      <c r="SXO844" s="328"/>
      <c r="SXP844" s="328"/>
      <c r="SXQ844" s="328"/>
      <c r="SXR844" s="328"/>
      <c r="SXS844" s="328"/>
      <c r="SXT844" s="328"/>
      <c r="SXU844" s="328"/>
      <c r="SXV844" s="328"/>
      <c r="SXW844" s="328"/>
      <c r="SXX844" s="328"/>
      <c r="SXY844" s="328"/>
      <c r="SXZ844" s="328"/>
      <c r="SYA844" s="328"/>
      <c r="SYB844" s="328"/>
      <c r="SYC844" s="328"/>
      <c r="SYD844" s="328"/>
      <c r="SYE844" s="328"/>
      <c r="SYF844" s="328"/>
      <c r="SYG844" s="328"/>
      <c r="SYH844" s="328"/>
      <c r="SYI844" s="328"/>
      <c r="SYJ844" s="328"/>
      <c r="SYK844" s="328"/>
      <c r="SYL844" s="328"/>
      <c r="SYM844" s="328"/>
      <c r="SYN844" s="328"/>
      <c r="SYO844" s="328"/>
      <c r="SYP844" s="328"/>
      <c r="SYQ844" s="328"/>
      <c r="SYR844" s="328"/>
      <c r="SYS844" s="328"/>
      <c r="SYT844" s="328"/>
      <c r="SYU844" s="328"/>
      <c r="SYV844" s="328"/>
      <c r="SYW844" s="328"/>
      <c r="SYX844" s="328"/>
      <c r="SYY844" s="328"/>
      <c r="SYZ844" s="328"/>
      <c r="SZA844" s="328"/>
      <c r="SZB844" s="328"/>
      <c r="SZC844" s="328"/>
      <c r="SZD844" s="328"/>
      <c r="SZE844" s="328"/>
      <c r="SZF844" s="328"/>
      <c r="SZG844" s="328"/>
      <c r="SZH844" s="328"/>
      <c r="SZI844" s="328"/>
      <c r="SZJ844" s="328"/>
      <c r="SZK844" s="328"/>
      <c r="SZL844" s="328"/>
      <c r="SZM844" s="328"/>
      <c r="SZN844" s="328"/>
      <c r="SZO844" s="328"/>
      <c r="SZP844" s="328"/>
      <c r="SZQ844" s="328"/>
      <c r="SZR844" s="328"/>
      <c r="SZS844" s="328"/>
      <c r="SZT844" s="328"/>
      <c r="SZU844" s="328"/>
      <c r="SZV844" s="328"/>
      <c r="SZW844" s="328"/>
      <c r="SZX844" s="328"/>
      <c r="SZY844" s="328"/>
      <c r="SZZ844" s="328"/>
      <c r="TAA844" s="328"/>
      <c r="TAB844" s="328"/>
      <c r="TAC844" s="328"/>
      <c r="TAD844" s="328"/>
      <c r="TAE844" s="328"/>
      <c r="TAF844" s="328"/>
      <c r="TAG844" s="328"/>
      <c r="TAH844" s="328"/>
      <c r="TAI844" s="328"/>
      <c r="TAJ844" s="328"/>
      <c r="TAK844" s="328"/>
      <c r="TAL844" s="328"/>
      <c r="TAM844" s="328"/>
      <c r="TAN844" s="328"/>
      <c r="TAO844" s="328"/>
      <c r="TAP844" s="328"/>
      <c r="TAQ844" s="328"/>
      <c r="TAR844" s="328"/>
      <c r="TAS844" s="328"/>
      <c r="TAT844" s="328"/>
      <c r="TAU844" s="328"/>
      <c r="TAV844" s="328"/>
      <c r="TAW844" s="328"/>
      <c r="TAX844" s="328"/>
      <c r="TAY844" s="328"/>
      <c r="TAZ844" s="328"/>
      <c r="TBA844" s="328"/>
      <c r="TBB844" s="328"/>
      <c r="TBC844" s="328"/>
      <c r="TBD844" s="328"/>
      <c r="TBE844" s="328"/>
      <c r="TBF844" s="328"/>
      <c r="TBG844" s="328"/>
      <c r="TBH844" s="328"/>
      <c r="TBI844" s="328"/>
      <c r="TBJ844" s="328"/>
      <c r="TBK844" s="328"/>
      <c r="TBL844" s="328"/>
      <c r="TBM844" s="328"/>
      <c r="TBN844" s="328"/>
      <c r="TBO844" s="328"/>
      <c r="TBP844" s="328"/>
      <c r="TBQ844" s="328"/>
      <c r="TBR844" s="328"/>
      <c r="TBS844" s="328"/>
      <c r="TBT844" s="328"/>
      <c r="TBU844" s="328"/>
      <c r="TBV844" s="328"/>
      <c r="TBW844" s="328"/>
      <c r="TBX844" s="328"/>
      <c r="TBY844" s="328"/>
      <c r="TBZ844" s="328"/>
      <c r="TCA844" s="328"/>
      <c r="TCB844" s="328"/>
      <c r="TCC844" s="328"/>
      <c r="TCD844" s="328"/>
      <c r="TCE844" s="328"/>
      <c r="TCF844" s="328"/>
      <c r="TCG844" s="328"/>
      <c r="TCH844" s="328"/>
      <c r="TCI844" s="328"/>
      <c r="TCJ844" s="328"/>
      <c r="TCK844" s="328"/>
      <c r="TCL844" s="328"/>
      <c r="TCM844" s="328"/>
      <c r="TCN844" s="328"/>
      <c r="TCO844" s="328"/>
      <c r="TCP844" s="328"/>
      <c r="TCQ844" s="328"/>
      <c r="TCR844" s="328"/>
      <c r="TCS844" s="328"/>
      <c r="TCT844" s="328"/>
      <c r="TCU844" s="328"/>
      <c r="TCV844" s="328"/>
      <c r="TCW844" s="328"/>
      <c r="TCX844" s="328"/>
      <c r="TCY844" s="328"/>
      <c r="TCZ844" s="328"/>
      <c r="TDA844" s="328"/>
      <c r="TDB844" s="328"/>
      <c r="TDC844" s="328"/>
      <c r="TDD844" s="328"/>
      <c r="TDE844" s="328"/>
      <c r="TDF844" s="328"/>
      <c r="TDG844" s="328"/>
      <c r="TDH844" s="328"/>
      <c r="TDI844" s="328"/>
      <c r="TDJ844" s="328"/>
      <c r="TDK844" s="328"/>
      <c r="TDL844" s="328"/>
      <c r="TDM844" s="328"/>
      <c r="TDN844" s="328"/>
      <c r="TDO844" s="328"/>
      <c r="TDP844" s="328"/>
      <c r="TDQ844" s="328"/>
      <c r="TDR844" s="328"/>
      <c r="TDS844" s="328"/>
      <c r="TDT844" s="328"/>
      <c r="TDU844" s="328"/>
      <c r="TDV844" s="328"/>
      <c r="TDW844" s="328"/>
      <c r="TDX844" s="328"/>
      <c r="TDY844" s="328"/>
      <c r="TDZ844" s="328"/>
      <c r="TEA844" s="328"/>
      <c r="TEB844" s="328"/>
      <c r="TEC844" s="328"/>
      <c r="TED844" s="328"/>
      <c r="TEE844" s="328"/>
      <c r="TEF844" s="328"/>
      <c r="TEG844" s="328"/>
      <c r="TEH844" s="328"/>
      <c r="TEI844" s="328"/>
      <c r="TEJ844" s="328"/>
      <c r="TEK844" s="328"/>
      <c r="TEL844" s="328"/>
      <c r="TEM844" s="328"/>
      <c r="TEN844" s="328"/>
      <c r="TEO844" s="328"/>
      <c r="TEP844" s="328"/>
      <c r="TEQ844" s="328"/>
      <c r="TER844" s="328"/>
      <c r="TES844" s="328"/>
      <c r="TET844" s="328"/>
      <c r="TEU844" s="328"/>
      <c r="TEV844" s="328"/>
      <c r="TEW844" s="328"/>
      <c r="TEX844" s="328"/>
      <c r="TEY844" s="328"/>
      <c r="TEZ844" s="328"/>
      <c r="TFA844" s="328"/>
      <c r="TFB844" s="328"/>
      <c r="TFC844" s="328"/>
      <c r="TFD844" s="328"/>
      <c r="TFE844" s="328"/>
      <c r="TFF844" s="328"/>
      <c r="TFG844" s="328"/>
      <c r="TFH844" s="328"/>
      <c r="TFI844" s="328"/>
      <c r="TFJ844" s="328"/>
      <c r="TFK844" s="328"/>
      <c r="TFL844" s="328"/>
      <c r="TFM844" s="328"/>
      <c r="TFN844" s="328"/>
      <c r="TFO844" s="328"/>
      <c r="TFP844" s="328"/>
      <c r="TFQ844" s="328"/>
      <c r="TFR844" s="328"/>
      <c r="TFS844" s="328"/>
      <c r="TFT844" s="328"/>
      <c r="TFU844" s="328"/>
      <c r="TFV844" s="328"/>
      <c r="TFW844" s="328"/>
      <c r="TFX844" s="328"/>
      <c r="TFY844" s="328"/>
      <c r="TFZ844" s="328"/>
      <c r="TGA844" s="328"/>
      <c r="TGB844" s="328"/>
      <c r="TGC844" s="328"/>
      <c r="TGD844" s="328"/>
      <c r="TGE844" s="328"/>
      <c r="TGF844" s="328"/>
      <c r="TGG844" s="328"/>
      <c r="TGH844" s="328"/>
      <c r="TGI844" s="328"/>
      <c r="TGJ844" s="328"/>
      <c r="TGK844" s="328"/>
      <c r="TGL844" s="328"/>
      <c r="TGM844" s="328"/>
      <c r="TGN844" s="328"/>
      <c r="TGO844" s="328"/>
      <c r="TGP844" s="328"/>
      <c r="TGQ844" s="328"/>
      <c r="TGR844" s="328"/>
      <c r="TGS844" s="328"/>
      <c r="TGT844" s="328"/>
      <c r="TGU844" s="328"/>
      <c r="TGV844" s="328"/>
      <c r="TGW844" s="328"/>
      <c r="TGX844" s="328"/>
      <c r="TGY844" s="328"/>
      <c r="TGZ844" s="328"/>
      <c r="THA844" s="328"/>
      <c r="THB844" s="328"/>
      <c r="THC844" s="328"/>
      <c r="THD844" s="328"/>
      <c r="THE844" s="328"/>
      <c r="THF844" s="328"/>
      <c r="THG844" s="328"/>
      <c r="THH844" s="328"/>
      <c r="THI844" s="328"/>
      <c r="THJ844" s="328"/>
      <c r="THK844" s="328"/>
      <c r="THL844" s="328"/>
      <c r="THM844" s="328"/>
      <c r="THN844" s="328"/>
      <c r="THO844" s="328"/>
      <c r="THP844" s="328"/>
      <c r="THQ844" s="328"/>
      <c r="THR844" s="328"/>
      <c r="THS844" s="328"/>
      <c r="THT844" s="328"/>
      <c r="THU844" s="328"/>
      <c r="THV844" s="328"/>
      <c r="THW844" s="328"/>
      <c r="THX844" s="328"/>
      <c r="THY844" s="328"/>
      <c r="THZ844" s="328"/>
      <c r="TIA844" s="328"/>
      <c r="TIB844" s="328"/>
      <c r="TIC844" s="328"/>
      <c r="TID844" s="328"/>
      <c r="TIE844" s="328"/>
      <c r="TIF844" s="328"/>
      <c r="TIG844" s="328"/>
      <c r="TIH844" s="328"/>
      <c r="TII844" s="328"/>
      <c r="TIJ844" s="328"/>
      <c r="TIK844" s="328"/>
      <c r="TIL844" s="328"/>
      <c r="TIM844" s="328"/>
      <c r="TIN844" s="328"/>
      <c r="TIO844" s="328"/>
      <c r="TIP844" s="328"/>
      <c r="TIQ844" s="328"/>
      <c r="TIR844" s="328"/>
      <c r="TIS844" s="328"/>
      <c r="TIT844" s="328"/>
      <c r="TIU844" s="328"/>
      <c r="TIV844" s="328"/>
      <c r="TIW844" s="328"/>
      <c r="TIX844" s="328"/>
      <c r="TIY844" s="328"/>
      <c r="TIZ844" s="328"/>
      <c r="TJA844" s="328"/>
      <c r="TJB844" s="328"/>
      <c r="TJC844" s="328"/>
      <c r="TJD844" s="328"/>
      <c r="TJE844" s="328"/>
      <c r="TJF844" s="328"/>
      <c r="TJG844" s="328"/>
      <c r="TJH844" s="328"/>
      <c r="TJI844" s="328"/>
      <c r="TJJ844" s="328"/>
      <c r="TJK844" s="328"/>
      <c r="TJL844" s="328"/>
      <c r="TJM844" s="328"/>
      <c r="TJN844" s="328"/>
      <c r="TJO844" s="328"/>
      <c r="TJP844" s="328"/>
      <c r="TJQ844" s="328"/>
      <c r="TJR844" s="328"/>
      <c r="TJS844" s="328"/>
      <c r="TJT844" s="328"/>
      <c r="TJU844" s="328"/>
      <c r="TJV844" s="328"/>
      <c r="TJW844" s="328"/>
      <c r="TJX844" s="328"/>
      <c r="TJY844" s="328"/>
      <c r="TJZ844" s="328"/>
      <c r="TKA844" s="328"/>
      <c r="TKB844" s="328"/>
      <c r="TKC844" s="328"/>
      <c r="TKD844" s="328"/>
      <c r="TKE844" s="328"/>
      <c r="TKF844" s="328"/>
      <c r="TKG844" s="328"/>
      <c r="TKH844" s="328"/>
      <c r="TKI844" s="328"/>
      <c r="TKJ844" s="328"/>
      <c r="TKK844" s="328"/>
      <c r="TKL844" s="328"/>
      <c r="TKM844" s="328"/>
      <c r="TKN844" s="328"/>
      <c r="TKO844" s="328"/>
      <c r="TKP844" s="328"/>
      <c r="TKQ844" s="328"/>
      <c r="TKR844" s="328"/>
      <c r="TKS844" s="328"/>
      <c r="TKT844" s="328"/>
      <c r="TKU844" s="328"/>
      <c r="TKV844" s="328"/>
      <c r="TKW844" s="328"/>
      <c r="TKX844" s="328"/>
      <c r="TKY844" s="328"/>
      <c r="TKZ844" s="328"/>
      <c r="TLA844" s="328"/>
      <c r="TLB844" s="328"/>
      <c r="TLC844" s="328"/>
      <c r="TLD844" s="328"/>
      <c r="TLE844" s="328"/>
      <c r="TLF844" s="328"/>
      <c r="TLG844" s="328"/>
      <c r="TLH844" s="328"/>
      <c r="TLI844" s="328"/>
      <c r="TLJ844" s="328"/>
      <c r="TLK844" s="328"/>
      <c r="TLL844" s="328"/>
      <c r="TLM844" s="328"/>
      <c r="TLN844" s="328"/>
      <c r="TLO844" s="328"/>
      <c r="TLP844" s="328"/>
      <c r="TLQ844" s="328"/>
      <c r="TLR844" s="328"/>
      <c r="TLS844" s="328"/>
      <c r="TLT844" s="328"/>
      <c r="TLU844" s="328"/>
      <c r="TLV844" s="328"/>
      <c r="TLW844" s="328"/>
      <c r="TLX844" s="328"/>
      <c r="TLY844" s="328"/>
      <c r="TLZ844" s="328"/>
      <c r="TMA844" s="328"/>
      <c r="TMB844" s="328"/>
      <c r="TMC844" s="328"/>
      <c r="TMD844" s="328"/>
      <c r="TME844" s="328"/>
      <c r="TMF844" s="328"/>
      <c r="TMG844" s="328"/>
      <c r="TMH844" s="328"/>
      <c r="TMI844" s="328"/>
      <c r="TMJ844" s="328"/>
      <c r="TMK844" s="328"/>
      <c r="TML844" s="328"/>
      <c r="TMM844" s="328"/>
      <c r="TMN844" s="328"/>
      <c r="TMO844" s="328"/>
      <c r="TMP844" s="328"/>
      <c r="TMQ844" s="328"/>
      <c r="TMR844" s="328"/>
      <c r="TMS844" s="328"/>
      <c r="TMT844" s="328"/>
      <c r="TMU844" s="328"/>
      <c r="TMV844" s="328"/>
      <c r="TMW844" s="328"/>
      <c r="TMX844" s="328"/>
      <c r="TMY844" s="328"/>
      <c r="TMZ844" s="328"/>
      <c r="TNA844" s="328"/>
      <c r="TNB844" s="328"/>
      <c r="TNC844" s="328"/>
      <c r="TND844" s="328"/>
      <c r="TNE844" s="328"/>
      <c r="TNF844" s="328"/>
      <c r="TNG844" s="328"/>
      <c r="TNH844" s="328"/>
      <c r="TNI844" s="328"/>
      <c r="TNJ844" s="328"/>
      <c r="TNK844" s="328"/>
      <c r="TNL844" s="328"/>
      <c r="TNM844" s="328"/>
      <c r="TNN844" s="328"/>
      <c r="TNO844" s="328"/>
      <c r="TNP844" s="328"/>
      <c r="TNQ844" s="328"/>
      <c r="TNR844" s="328"/>
      <c r="TNS844" s="328"/>
      <c r="TNT844" s="328"/>
      <c r="TNU844" s="328"/>
      <c r="TNV844" s="328"/>
      <c r="TNW844" s="328"/>
      <c r="TNX844" s="328"/>
      <c r="TNY844" s="328"/>
      <c r="TNZ844" s="328"/>
      <c r="TOA844" s="328"/>
      <c r="TOB844" s="328"/>
      <c r="TOC844" s="328"/>
      <c r="TOD844" s="328"/>
      <c r="TOE844" s="328"/>
      <c r="TOF844" s="328"/>
      <c r="TOG844" s="328"/>
      <c r="TOH844" s="328"/>
      <c r="TOI844" s="328"/>
      <c r="TOJ844" s="328"/>
      <c r="TOK844" s="328"/>
      <c r="TOL844" s="328"/>
      <c r="TOM844" s="328"/>
      <c r="TON844" s="328"/>
      <c r="TOO844" s="328"/>
      <c r="TOP844" s="328"/>
      <c r="TOQ844" s="328"/>
      <c r="TOR844" s="328"/>
      <c r="TOS844" s="328"/>
      <c r="TOT844" s="328"/>
      <c r="TOU844" s="328"/>
      <c r="TOV844" s="328"/>
      <c r="TOW844" s="328"/>
      <c r="TOX844" s="328"/>
      <c r="TOY844" s="328"/>
      <c r="TOZ844" s="328"/>
      <c r="TPA844" s="328"/>
      <c r="TPB844" s="328"/>
      <c r="TPC844" s="328"/>
      <c r="TPD844" s="328"/>
      <c r="TPE844" s="328"/>
      <c r="TPF844" s="328"/>
      <c r="TPG844" s="328"/>
      <c r="TPH844" s="328"/>
      <c r="TPI844" s="328"/>
      <c r="TPJ844" s="328"/>
      <c r="TPK844" s="328"/>
      <c r="TPL844" s="328"/>
      <c r="TPM844" s="328"/>
      <c r="TPN844" s="328"/>
      <c r="TPO844" s="328"/>
      <c r="TPP844" s="328"/>
      <c r="TPQ844" s="328"/>
      <c r="TPR844" s="328"/>
      <c r="TPS844" s="328"/>
      <c r="TPT844" s="328"/>
      <c r="TPU844" s="328"/>
      <c r="TPV844" s="328"/>
      <c r="TPW844" s="328"/>
      <c r="TPX844" s="328"/>
      <c r="TPY844" s="328"/>
      <c r="TPZ844" s="328"/>
      <c r="TQA844" s="328"/>
      <c r="TQB844" s="328"/>
      <c r="TQC844" s="328"/>
      <c r="TQD844" s="328"/>
      <c r="TQE844" s="328"/>
      <c r="TQF844" s="328"/>
      <c r="TQG844" s="328"/>
      <c r="TQH844" s="328"/>
      <c r="TQI844" s="328"/>
      <c r="TQJ844" s="328"/>
      <c r="TQK844" s="328"/>
      <c r="TQL844" s="328"/>
      <c r="TQM844" s="328"/>
      <c r="TQN844" s="328"/>
      <c r="TQO844" s="328"/>
      <c r="TQP844" s="328"/>
      <c r="TQQ844" s="328"/>
      <c r="TQR844" s="328"/>
      <c r="TQS844" s="328"/>
      <c r="TQT844" s="328"/>
      <c r="TQU844" s="328"/>
      <c r="TQV844" s="328"/>
      <c r="TQW844" s="328"/>
      <c r="TQX844" s="328"/>
      <c r="TQY844" s="328"/>
      <c r="TQZ844" s="328"/>
      <c r="TRA844" s="328"/>
      <c r="TRB844" s="328"/>
      <c r="TRC844" s="328"/>
      <c r="TRD844" s="328"/>
      <c r="TRE844" s="328"/>
      <c r="TRF844" s="328"/>
      <c r="TRG844" s="328"/>
      <c r="TRH844" s="328"/>
      <c r="TRI844" s="328"/>
      <c r="TRJ844" s="328"/>
      <c r="TRK844" s="328"/>
      <c r="TRL844" s="328"/>
      <c r="TRM844" s="328"/>
      <c r="TRN844" s="328"/>
      <c r="TRO844" s="328"/>
      <c r="TRP844" s="328"/>
      <c r="TRQ844" s="328"/>
      <c r="TRR844" s="328"/>
      <c r="TRS844" s="328"/>
      <c r="TRT844" s="328"/>
      <c r="TRU844" s="328"/>
      <c r="TRV844" s="328"/>
      <c r="TRW844" s="328"/>
      <c r="TRX844" s="328"/>
      <c r="TRY844" s="328"/>
      <c r="TRZ844" s="328"/>
      <c r="TSA844" s="328"/>
      <c r="TSB844" s="328"/>
      <c r="TSC844" s="328"/>
      <c r="TSD844" s="328"/>
      <c r="TSE844" s="328"/>
      <c r="TSF844" s="328"/>
      <c r="TSG844" s="328"/>
      <c r="TSH844" s="328"/>
      <c r="TSI844" s="328"/>
      <c r="TSJ844" s="328"/>
      <c r="TSK844" s="328"/>
      <c r="TSL844" s="328"/>
      <c r="TSM844" s="328"/>
      <c r="TSN844" s="328"/>
      <c r="TSO844" s="328"/>
      <c r="TSP844" s="328"/>
      <c r="TSQ844" s="328"/>
      <c r="TSR844" s="328"/>
      <c r="TSS844" s="328"/>
      <c r="TST844" s="328"/>
      <c r="TSU844" s="328"/>
      <c r="TSV844" s="328"/>
      <c r="TSW844" s="328"/>
      <c r="TSX844" s="328"/>
      <c r="TSY844" s="328"/>
      <c r="TSZ844" s="328"/>
      <c r="TTA844" s="328"/>
      <c r="TTB844" s="328"/>
      <c r="TTC844" s="328"/>
      <c r="TTD844" s="328"/>
      <c r="TTE844" s="328"/>
      <c r="TTF844" s="328"/>
      <c r="TTG844" s="328"/>
      <c r="TTH844" s="328"/>
      <c r="TTI844" s="328"/>
      <c r="TTJ844" s="328"/>
      <c r="TTK844" s="328"/>
      <c r="TTL844" s="328"/>
      <c r="TTM844" s="328"/>
      <c r="TTN844" s="328"/>
      <c r="TTO844" s="328"/>
      <c r="TTP844" s="328"/>
      <c r="TTQ844" s="328"/>
      <c r="TTR844" s="328"/>
      <c r="TTS844" s="328"/>
      <c r="TTT844" s="328"/>
      <c r="TTU844" s="328"/>
      <c r="TTV844" s="328"/>
      <c r="TTW844" s="328"/>
      <c r="TTX844" s="328"/>
      <c r="TTY844" s="328"/>
      <c r="TTZ844" s="328"/>
      <c r="TUA844" s="328"/>
      <c r="TUB844" s="328"/>
      <c r="TUC844" s="328"/>
      <c r="TUD844" s="328"/>
      <c r="TUE844" s="328"/>
      <c r="TUF844" s="328"/>
      <c r="TUG844" s="328"/>
      <c r="TUH844" s="328"/>
      <c r="TUI844" s="328"/>
      <c r="TUJ844" s="328"/>
      <c r="TUK844" s="328"/>
      <c r="TUL844" s="328"/>
      <c r="TUM844" s="328"/>
      <c r="TUN844" s="328"/>
      <c r="TUO844" s="328"/>
      <c r="TUP844" s="328"/>
      <c r="TUQ844" s="328"/>
      <c r="TUR844" s="328"/>
      <c r="TUS844" s="328"/>
      <c r="TUT844" s="328"/>
      <c r="TUU844" s="328"/>
      <c r="TUV844" s="328"/>
      <c r="TUW844" s="328"/>
      <c r="TUX844" s="328"/>
      <c r="TUY844" s="328"/>
      <c r="TUZ844" s="328"/>
      <c r="TVA844" s="328"/>
      <c r="TVB844" s="328"/>
      <c r="TVC844" s="328"/>
      <c r="TVD844" s="328"/>
      <c r="TVE844" s="328"/>
      <c r="TVF844" s="328"/>
      <c r="TVG844" s="328"/>
      <c r="TVH844" s="328"/>
      <c r="TVI844" s="328"/>
      <c r="TVJ844" s="328"/>
      <c r="TVK844" s="328"/>
      <c r="TVL844" s="328"/>
      <c r="TVM844" s="328"/>
      <c r="TVN844" s="328"/>
      <c r="TVO844" s="328"/>
      <c r="TVP844" s="328"/>
      <c r="TVQ844" s="328"/>
      <c r="TVR844" s="328"/>
      <c r="TVS844" s="328"/>
      <c r="TVT844" s="328"/>
      <c r="TVU844" s="328"/>
      <c r="TVV844" s="328"/>
      <c r="TVW844" s="328"/>
      <c r="TVX844" s="328"/>
      <c r="TVY844" s="328"/>
      <c r="TVZ844" s="328"/>
      <c r="TWA844" s="328"/>
      <c r="TWB844" s="328"/>
      <c r="TWC844" s="328"/>
      <c r="TWD844" s="328"/>
      <c r="TWE844" s="328"/>
      <c r="TWF844" s="328"/>
      <c r="TWG844" s="328"/>
      <c r="TWH844" s="328"/>
      <c r="TWI844" s="328"/>
      <c r="TWJ844" s="328"/>
      <c r="TWK844" s="328"/>
      <c r="TWL844" s="328"/>
      <c r="TWM844" s="328"/>
      <c r="TWN844" s="328"/>
      <c r="TWO844" s="328"/>
      <c r="TWP844" s="328"/>
      <c r="TWQ844" s="328"/>
      <c r="TWR844" s="328"/>
      <c r="TWS844" s="328"/>
      <c r="TWT844" s="328"/>
      <c r="TWU844" s="328"/>
      <c r="TWV844" s="328"/>
      <c r="TWW844" s="328"/>
      <c r="TWX844" s="328"/>
      <c r="TWY844" s="328"/>
      <c r="TWZ844" s="328"/>
      <c r="TXA844" s="328"/>
      <c r="TXB844" s="328"/>
      <c r="TXC844" s="328"/>
      <c r="TXD844" s="328"/>
      <c r="TXE844" s="328"/>
      <c r="TXF844" s="328"/>
      <c r="TXG844" s="328"/>
      <c r="TXH844" s="328"/>
      <c r="TXI844" s="328"/>
      <c r="TXJ844" s="328"/>
      <c r="TXK844" s="328"/>
      <c r="TXL844" s="328"/>
      <c r="TXM844" s="328"/>
      <c r="TXN844" s="328"/>
      <c r="TXO844" s="328"/>
      <c r="TXP844" s="328"/>
      <c r="TXQ844" s="328"/>
      <c r="TXR844" s="328"/>
      <c r="TXS844" s="328"/>
      <c r="TXT844" s="328"/>
      <c r="TXU844" s="328"/>
      <c r="TXV844" s="328"/>
      <c r="TXW844" s="328"/>
      <c r="TXX844" s="328"/>
      <c r="TXY844" s="328"/>
      <c r="TXZ844" s="328"/>
      <c r="TYA844" s="328"/>
      <c r="TYB844" s="328"/>
      <c r="TYC844" s="328"/>
      <c r="TYD844" s="328"/>
      <c r="TYE844" s="328"/>
      <c r="TYF844" s="328"/>
      <c r="TYG844" s="328"/>
      <c r="TYH844" s="328"/>
      <c r="TYI844" s="328"/>
      <c r="TYJ844" s="328"/>
      <c r="TYK844" s="328"/>
      <c r="TYL844" s="328"/>
      <c r="TYM844" s="328"/>
      <c r="TYN844" s="328"/>
      <c r="TYO844" s="328"/>
      <c r="TYP844" s="328"/>
      <c r="TYQ844" s="328"/>
      <c r="TYR844" s="328"/>
      <c r="TYS844" s="328"/>
      <c r="TYT844" s="328"/>
      <c r="TYU844" s="328"/>
      <c r="TYV844" s="328"/>
      <c r="TYW844" s="328"/>
      <c r="TYX844" s="328"/>
      <c r="TYY844" s="328"/>
      <c r="TYZ844" s="328"/>
      <c r="TZA844" s="328"/>
      <c r="TZB844" s="328"/>
      <c r="TZC844" s="328"/>
      <c r="TZD844" s="328"/>
      <c r="TZE844" s="328"/>
      <c r="TZF844" s="328"/>
      <c r="TZG844" s="328"/>
      <c r="TZH844" s="328"/>
      <c r="TZI844" s="328"/>
      <c r="TZJ844" s="328"/>
      <c r="TZK844" s="328"/>
      <c r="TZL844" s="328"/>
      <c r="TZM844" s="328"/>
      <c r="TZN844" s="328"/>
      <c r="TZO844" s="328"/>
      <c r="TZP844" s="328"/>
      <c r="TZQ844" s="328"/>
      <c r="TZR844" s="328"/>
      <c r="TZS844" s="328"/>
      <c r="TZT844" s="328"/>
      <c r="TZU844" s="328"/>
      <c r="TZV844" s="328"/>
      <c r="TZW844" s="328"/>
      <c r="TZX844" s="328"/>
      <c r="TZY844" s="328"/>
      <c r="TZZ844" s="328"/>
      <c r="UAA844" s="328"/>
      <c r="UAB844" s="328"/>
      <c r="UAC844" s="328"/>
      <c r="UAD844" s="328"/>
      <c r="UAE844" s="328"/>
      <c r="UAF844" s="328"/>
      <c r="UAG844" s="328"/>
      <c r="UAH844" s="328"/>
      <c r="UAI844" s="328"/>
      <c r="UAJ844" s="328"/>
      <c r="UAK844" s="328"/>
      <c r="UAL844" s="328"/>
      <c r="UAM844" s="328"/>
      <c r="UAN844" s="328"/>
      <c r="UAO844" s="328"/>
      <c r="UAP844" s="328"/>
      <c r="UAQ844" s="328"/>
      <c r="UAR844" s="328"/>
      <c r="UAS844" s="328"/>
      <c r="UAT844" s="328"/>
      <c r="UAU844" s="328"/>
      <c r="UAV844" s="328"/>
      <c r="UAW844" s="328"/>
      <c r="UAX844" s="328"/>
      <c r="UAY844" s="328"/>
      <c r="UAZ844" s="328"/>
      <c r="UBA844" s="328"/>
      <c r="UBB844" s="328"/>
      <c r="UBC844" s="328"/>
      <c r="UBD844" s="328"/>
      <c r="UBE844" s="328"/>
      <c r="UBF844" s="328"/>
      <c r="UBG844" s="328"/>
      <c r="UBH844" s="328"/>
      <c r="UBI844" s="328"/>
      <c r="UBJ844" s="328"/>
      <c r="UBK844" s="328"/>
      <c r="UBL844" s="328"/>
      <c r="UBM844" s="328"/>
      <c r="UBN844" s="328"/>
      <c r="UBO844" s="328"/>
      <c r="UBP844" s="328"/>
      <c r="UBQ844" s="328"/>
      <c r="UBR844" s="328"/>
      <c r="UBS844" s="328"/>
      <c r="UBT844" s="328"/>
      <c r="UBU844" s="328"/>
      <c r="UBV844" s="328"/>
      <c r="UBW844" s="328"/>
      <c r="UBX844" s="328"/>
      <c r="UBY844" s="328"/>
      <c r="UBZ844" s="328"/>
      <c r="UCA844" s="328"/>
      <c r="UCB844" s="328"/>
      <c r="UCC844" s="328"/>
      <c r="UCD844" s="328"/>
      <c r="UCE844" s="328"/>
      <c r="UCF844" s="328"/>
      <c r="UCG844" s="328"/>
      <c r="UCH844" s="328"/>
      <c r="UCI844" s="328"/>
      <c r="UCJ844" s="328"/>
      <c r="UCK844" s="328"/>
      <c r="UCL844" s="328"/>
      <c r="UCM844" s="328"/>
      <c r="UCN844" s="328"/>
      <c r="UCO844" s="328"/>
      <c r="UCP844" s="328"/>
      <c r="UCQ844" s="328"/>
      <c r="UCR844" s="328"/>
      <c r="UCS844" s="328"/>
      <c r="UCT844" s="328"/>
      <c r="UCU844" s="328"/>
      <c r="UCV844" s="328"/>
      <c r="UCW844" s="328"/>
      <c r="UCX844" s="328"/>
      <c r="UCY844" s="328"/>
      <c r="UCZ844" s="328"/>
      <c r="UDA844" s="328"/>
      <c r="UDB844" s="328"/>
      <c r="UDC844" s="328"/>
      <c r="UDD844" s="328"/>
      <c r="UDE844" s="328"/>
      <c r="UDF844" s="328"/>
      <c r="UDG844" s="328"/>
      <c r="UDH844" s="328"/>
      <c r="UDI844" s="328"/>
      <c r="UDJ844" s="328"/>
      <c r="UDK844" s="328"/>
      <c r="UDL844" s="328"/>
      <c r="UDM844" s="328"/>
      <c r="UDN844" s="328"/>
      <c r="UDO844" s="328"/>
      <c r="UDP844" s="328"/>
      <c r="UDQ844" s="328"/>
      <c r="UDR844" s="328"/>
      <c r="UDS844" s="328"/>
      <c r="UDT844" s="328"/>
      <c r="UDU844" s="328"/>
      <c r="UDV844" s="328"/>
      <c r="UDW844" s="328"/>
      <c r="UDX844" s="328"/>
      <c r="UDY844" s="328"/>
      <c r="UDZ844" s="328"/>
      <c r="UEA844" s="328"/>
      <c r="UEB844" s="328"/>
      <c r="UEC844" s="328"/>
      <c r="UED844" s="328"/>
      <c r="UEE844" s="328"/>
      <c r="UEF844" s="328"/>
      <c r="UEG844" s="328"/>
      <c r="UEH844" s="328"/>
      <c r="UEI844" s="328"/>
      <c r="UEJ844" s="328"/>
      <c r="UEK844" s="328"/>
      <c r="UEL844" s="328"/>
      <c r="UEM844" s="328"/>
      <c r="UEN844" s="328"/>
      <c r="UEO844" s="328"/>
      <c r="UEP844" s="328"/>
      <c r="UEQ844" s="328"/>
      <c r="UER844" s="328"/>
      <c r="UES844" s="328"/>
      <c r="UET844" s="328"/>
      <c r="UEU844" s="328"/>
      <c r="UEV844" s="328"/>
      <c r="UEW844" s="328"/>
      <c r="UEX844" s="328"/>
      <c r="UEY844" s="328"/>
      <c r="UEZ844" s="328"/>
      <c r="UFA844" s="328"/>
      <c r="UFB844" s="328"/>
      <c r="UFC844" s="328"/>
      <c r="UFD844" s="328"/>
      <c r="UFE844" s="328"/>
      <c r="UFF844" s="328"/>
      <c r="UFG844" s="328"/>
      <c r="UFH844" s="328"/>
      <c r="UFI844" s="328"/>
      <c r="UFJ844" s="328"/>
      <c r="UFK844" s="328"/>
      <c r="UFL844" s="328"/>
      <c r="UFM844" s="328"/>
      <c r="UFN844" s="328"/>
      <c r="UFO844" s="328"/>
      <c r="UFP844" s="328"/>
      <c r="UFQ844" s="328"/>
      <c r="UFR844" s="328"/>
      <c r="UFS844" s="328"/>
      <c r="UFT844" s="328"/>
      <c r="UFU844" s="328"/>
      <c r="UFV844" s="328"/>
      <c r="UFW844" s="328"/>
      <c r="UFX844" s="328"/>
      <c r="UFY844" s="328"/>
      <c r="UFZ844" s="328"/>
      <c r="UGA844" s="328"/>
      <c r="UGB844" s="328"/>
      <c r="UGC844" s="328"/>
      <c r="UGD844" s="328"/>
      <c r="UGE844" s="328"/>
      <c r="UGF844" s="328"/>
      <c r="UGG844" s="328"/>
      <c r="UGH844" s="328"/>
      <c r="UGI844" s="328"/>
      <c r="UGJ844" s="328"/>
      <c r="UGK844" s="328"/>
      <c r="UGL844" s="328"/>
      <c r="UGM844" s="328"/>
      <c r="UGN844" s="328"/>
      <c r="UGO844" s="328"/>
      <c r="UGP844" s="328"/>
      <c r="UGQ844" s="328"/>
      <c r="UGR844" s="328"/>
      <c r="UGS844" s="328"/>
      <c r="UGT844" s="328"/>
      <c r="UGU844" s="328"/>
      <c r="UGV844" s="328"/>
      <c r="UGW844" s="328"/>
      <c r="UGX844" s="328"/>
      <c r="UGY844" s="328"/>
      <c r="UGZ844" s="328"/>
      <c r="UHA844" s="328"/>
      <c r="UHB844" s="328"/>
      <c r="UHC844" s="328"/>
      <c r="UHD844" s="328"/>
      <c r="UHE844" s="328"/>
      <c r="UHF844" s="328"/>
      <c r="UHG844" s="328"/>
      <c r="UHH844" s="328"/>
      <c r="UHI844" s="328"/>
      <c r="UHJ844" s="328"/>
      <c r="UHK844" s="328"/>
      <c r="UHL844" s="328"/>
      <c r="UHM844" s="328"/>
      <c r="UHN844" s="328"/>
      <c r="UHO844" s="328"/>
      <c r="UHP844" s="328"/>
      <c r="UHQ844" s="328"/>
      <c r="UHR844" s="328"/>
      <c r="UHS844" s="328"/>
      <c r="UHT844" s="328"/>
      <c r="UHU844" s="328"/>
      <c r="UHV844" s="328"/>
      <c r="UHW844" s="328"/>
      <c r="UHX844" s="328"/>
      <c r="UHY844" s="328"/>
      <c r="UHZ844" s="328"/>
      <c r="UIA844" s="328"/>
      <c r="UIB844" s="328"/>
      <c r="UIC844" s="328"/>
      <c r="UID844" s="328"/>
      <c r="UIE844" s="328"/>
      <c r="UIF844" s="328"/>
      <c r="UIG844" s="328"/>
      <c r="UIH844" s="328"/>
      <c r="UII844" s="328"/>
      <c r="UIJ844" s="328"/>
      <c r="UIK844" s="328"/>
      <c r="UIL844" s="328"/>
      <c r="UIM844" s="328"/>
      <c r="UIN844" s="328"/>
      <c r="UIO844" s="328"/>
      <c r="UIP844" s="328"/>
      <c r="UIQ844" s="328"/>
      <c r="UIR844" s="328"/>
      <c r="UIS844" s="328"/>
      <c r="UIT844" s="328"/>
      <c r="UIU844" s="328"/>
      <c r="UIV844" s="328"/>
      <c r="UIW844" s="328"/>
      <c r="UIX844" s="328"/>
      <c r="UIY844" s="328"/>
      <c r="UIZ844" s="328"/>
      <c r="UJA844" s="328"/>
      <c r="UJB844" s="328"/>
      <c r="UJC844" s="328"/>
      <c r="UJD844" s="328"/>
      <c r="UJE844" s="328"/>
      <c r="UJF844" s="328"/>
      <c r="UJG844" s="328"/>
      <c r="UJH844" s="328"/>
      <c r="UJI844" s="328"/>
      <c r="UJJ844" s="328"/>
      <c r="UJK844" s="328"/>
      <c r="UJL844" s="328"/>
      <c r="UJM844" s="328"/>
      <c r="UJN844" s="328"/>
      <c r="UJO844" s="328"/>
      <c r="UJP844" s="328"/>
      <c r="UJQ844" s="328"/>
      <c r="UJR844" s="328"/>
      <c r="UJS844" s="328"/>
      <c r="UJT844" s="328"/>
      <c r="UJU844" s="328"/>
      <c r="UJV844" s="328"/>
      <c r="UJW844" s="328"/>
      <c r="UJX844" s="328"/>
      <c r="UJY844" s="328"/>
      <c r="UJZ844" s="328"/>
      <c r="UKA844" s="328"/>
      <c r="UKB844" s="328"/>
      <c r="UKC844" s="328"/>
      <c r="UKD844" s="328"/>
      <c r="UKE844" s="328"/>
      <c r="UKF844" s="328"/>
      <c r="UKG844" s="328"/>
      <c r="UKH844" s="328"/>
      <c r="UKI844" s="328"/>
      <c r="UKJ844" s="328"/>
      <c r="UKK844" s="328"/>
      <c r="UKL844" s="328"/>
      <c r="UKM844" s="328"/>
      <c r="UKN844" s="328"/>
      <c r="UKO844" s="328"/>
      <c r="UKP844" s="328"/>
      <c r="UKQ844" s="328"/>
      <c r="UKR844" s="328"/>
      <c r="UKS844" s="328"/>
      <c r="UKT844" s="328"/>
      <c r="UKU844" s="328"/>
      <c r="UKV844" s="328"/>
      <c r="UKW844" s="328"/>
      <c r="UKX844" s="328"/>
      <c r="UKY844" s="328"/>
      <c r="UKZ844" s="328"/>
      <c r="ULA844" s="328"/>
      <c r="ULB844" s="328"/>
      <c r="ULC844" s="328"/>
      <c r="ULD844" s="328"/>
      <c r="ULE844" s="328"/>
      <c r="ULF844" s="328"/>
      <c r="ULG844" s="328"/>
      <c r="ULH844" s="328"/>
      <c r="ULI844" s="328"/>
      <c r="ULJ844" s="328"/>
      <c r="ULK844" s="328"/>
      <c r="ULL844" s="328"/>
      <c r="ULM844" s="328"/>
      <c r="ULN844" s="328"/>
      <c r="ULO844" s="328"/>
      <c r="ULP844" s="328"/>
      <c r="ULQ844" s="328"/>
      <c r="ULR844" s="328"/>
      <c r="ULS844" s="328"/>
      <c r="ULT844" s="328"/>
      <c r="ULU844" s="328"/>
      <c r="ULV844" s="328"/>
      <c r="ULW844" s="328"/>
      <c r="ULX844" s="328"/>
      <c r="ULY844" s="328"/>
      <c r="ULZ844" s="328"/>
      <c r="UMA844" s="328"/>
      <c r="UMB844" s="328"/>
      <c r="UMC844" s="328"/>
      <c r="UMD844" s="328"/>
      <c r="UME844" s="328"/>
      <c r="UMF844" s="328"/>
      <c r="UMG844" s="328"/>
      <c r="UMH844" s="328"/>
      <c r="UMI844" s="328"/>
      <c r="UMJ844" s="328"/>
      <c r="UMK844" s="328"/>
      <c r="UML844" s="328"/>
      <c r="UMM844" s="328"/>
      <c r="UMN844" s="328"/>
      <c r="UMO844" s="328"/>
      <c r="UMP844" s="328"/>
      <c r="UMQ844" s="328"/>
      <c r="UMR844" s="328"/>
      <c r="UMS844" s="328"/>
      <c r="UMT844" s="328"/>
      <c r="UMU844" s="328"/>
      <c r="UMV844" s="328"/>
      <c r="UMW844" s="328"/>
      <c r="UMX844" s="328"/>
      <c r="UMY844" s="328"/>
      <c r="UMZ844" s="328"/>
      <c r="UNA844" s="328"/>
      <c r="UNB844" s="328"/>
      <c r="UNC844" s="328"/>
      <c r="UND844" s="328"/>
      <c r="UNE844" s="328"/>
      <c r="UNF844" s="328"/>
      <c r="UNG844" s="328"/>
      <c r="UNH844" s="328"/>
      <c r="UNI844" s="328"/>
      <c r="UNJ844" s="328"/>
      <c r="UNK844" s="328"/>
      <c r="UNL844" s="328"/>
      <c r="UNM844" s="328"/>
      <c r="UNN844" s="328"/>
      <c r="UNO844" s="328"/>
      <c r="UNP844" s="328"/>
      <c r="UNQ844" s="328"/>
      <c r="UNR844" s="328"/>
      <c r="UNS844" s="328"/>
      <c r="UNT844" s="328"/>
      <c r="UNU844" s="328"/>
      <c r="UNV844" s="328"/>
      <c r="UNW844" s="328"/>
      <c r="UNX844" s="328"/>
      <c r="UNY844" s="328"/>
      <c r="UNZ844" s="328"/>
      <c r="UOA844" s="328"/>
      <c r="UOB844" s="328"/>
      <c r="UOC844" s="328"/>
      <c r="UOD844" s="328"/>
      <c r="UOE844" s="328"/>
      <c r="UOF844" s="328"/>
      <c r="UOG844" s="328"/>
      <c r="UOH844" s="328"/>
      <c r="UOI844" s="328"/>
      <c r="UOJ844" s="328"/>
      <c r="UOK844" s="328"/>
      <c r="UOL844" s="328"/>
      <c r="UOM844" s="328"/>
      <c r="UON844" s="328"/>
      <c r="UOO844" s="328"/>
      <c r="UOP844" s="328"/>
      <c r="UOQ844" s="328"/>
      <c r="UOR844" s="328"/>
      <c r="UOS844" s="328"/>
      <c r="UOT844" s="328"/>
      <c r="UOU844" s="328"/>
      <c r="UOV844" s="328"/>
      <c r="UOW844" s="328"/>
      <c r="UOX844" s="328"/>
      <c r="UOY844" s="328"/>
      <c r="UOZ844" s="328"/>
      <c r="UPA844" s="328"/>
      <c r="UPB844" s="328"/>
      <c r="UPC844" s="328"/>
      <c r="UPD844" s="328"/>
      <c r="UPE844" s="328"/>
      <c r="UPF844" s="328"/>
      <c r="UPG844" s="328"/>
      <c r="UPH844" s="328"/>
      <c r="UPI844" s="328"/>
      <c r="UPJ844" s="328"/>
      <c r="UPK844" s="328"/>
      <c r="UPL844" s="328"/>
      <c r="UPM844" s="328"/>
      <c r="UPN844" s="328"/>
      <c r="UPO844" s="328"/>
      <c r="UPP844" s="328"/>
      <c r="UPQ844" s="328"/>
      <c r="UPR844" s="328"/>
      <c r="UPS844" s="328"/>
      <c r="UPT844" s="328"/>
      <c r="UPU844" s="328"/>
      <c r="UPV844" s="328"/>
      <c r="UPW844" s="328"/>
      <c r="UPX844" s="328"/>
      <c r="UPY844" s="328"/>
      <c r="UPZ844" s="328"/>
      <c r="UQA844" s="328"/>
      <c r="UQB844" s="328"/>
      <c r="UQC844" s="328"/>
      <c r="UQD844" s="328"/>
      <c r="UQE844" s="328"/>
      <c r="UQF844" s="328"/>
      <c r="UQG844" s="328"/>
      <c r="UQH844" s="328"/>
      <c r="UQI844" s="328"/>
      <c r="UQJ844" s="328"/>
      <c r="UQK844" s="328"/>
      <c r="UQL844" s="328"/>
      <c r="UQM844" s="328"/>
      <c r="UQN844" s="328"/>
      <c r="UQO844" s="328"/>
      <c r="UQP844" s="328"/>
      <c r="UQQ844" s="328"/>
      <c r="UQR844" s="328"/>
      <c r="UQS844" s="328"/>
      <c r="UQT844" s="328"/>
      <c r="UQU844" s="328"/>
      <c r="UQV844" s="328"/>
      <c r="UQW844" s="328"/>
      <c r="UQX844" s="328"/>
      <c r="UQY844" s="328"/>
      <c r="UQZ844" s="328"/>
      <c r="URA844" s="328"/>
      <c r="URB844" s="328"/>
      <c r="URC844" s="328"/>
      <c r="URD844" s="328"/>
      <c r="URE844" s="328"/>
      <c r="URF844" s="328"/>
      <c r="URG844" s="328"/>
      <c r="URH844" s="328"/>
      <c r="URI844" s="328"/>
      <c r="URJ844" s="328"/>
      <c r="URK844" s="328"/>
      <c r="URL844" s="328"/>
      <c r="URM844" s="328"/>
      <c r="URN844" s="328"/>
      <c r="URO844" s="328"/>
      <c r="URP844" s="328"/>
      <c r="URQ844" s="328"/>
      <c r="URR844" s="328"/>
      <c r="URS844" s="328"/>
      <c r="URT844" s="328"/>
      <c r="URU844" s="328"/>
      <c r="URV844" s="328"/>
      <c r="URW844" s="328"/>
      <c r="URX844" s="328"/>
      <c r="URY844" s="328"/>
      <c r="URZ844" s="328"/>
      <c r="USA844" s="328"/>
      <c r="USB844" s="328"/>
      <c r="USC844" s="328"/>
      <c r="USD844" s="328"/>
      <c r="USE844" s="328"/>
      <c r="USF844" s="328"/>
      <c r="USG844" s="328"/>
      <c r="USH844" s="328"/>
      <c r="USI844" s="328"/>
      <c r="USJ844" s="328"/>
      <c r="USK844" s="328"/>
      <c r="USL844" s="328"/>
      <c r="USM844" s="328"/>
      <c r="USN844" s="328"/>
      <c r="USO844" s="328"/>
      <c r="USP844" s="328"/>
      <c r="USQ844" s="328"/>
      <c r="USR844" s="328"/>
      <c r="USS844" s="328"/>
      <c r="UST844" s="328"/>
      <c r="USU844" s="328"/>
      <c r="USV844" s="328"/>
      <c r="USW844" s="328"/>
      <c r="USX844" s="328"/>
      <c r="USY844" s="328"/>
      <c r="USZ844" s="328"/>
      <c r="UTA844" s="328"/>
      <c r="UTB844" s="328"/>
      <c r="UTC844" s="328"/>
      <c r="UTD844" s="328"/>
      <c r="UTE844" s="328"/>
      <c r="UTF844" s="328"/>
      <c r="UTG844" s="328"/>
      <c r="UTH844" s="328"/>
      <c r="UTI844" s="328"/>
      <c r="UTJ844" s="328"/>
      <c r="UTK844" s="328"/>
      <c r="UTL844" s="328"/>
      <c r="UTM844" s="328"/>
      <c r="UTN844" s="328"/>
      <c r="UTO844" s="328"/>
      <c r="UTP844" s="328"/>
      <c r="UTQ844" s="328"/>
      <c r="UTR844" s="328"/>
      <c r="UTS844" s="328"/>
      <c r="UTT844" s="328"/>
      <c r="UTU844" s="328"/>
      <c r="UTV844" s="328"/>
      <c r="UTW844" s="328"/>
      <c r="UTX844" s="328"/>
      <c r="UTY844" s="328"/>
      <c r="UTZ844" s="328"/>
      <c r="UUA844" s="328"/>
      <c r="UUB844" s="328"/>
      <c r="UUC844" s="328"/>
      <c r="UUD844" s="328"/>
      <c r="UUE844" s="328"/>
      <c r="UUF844" s="328"/>
      <c r="UUG844" s="328"/>
      <c r="UUH844" s="328"/>
      <c r="UUI844" s="328"/>
      <c r="UUJ844" s="328"/>
      <c r="UUK844" s="328"/>
      <c r="UUL844" s="328"/>
      <c r="UUM844" s="328"/>
      <c r="UUN844" s="328"/>
      <c r="UUO844" s="328"/>
      <c r="UUP844" s="328"/>
      <c r="UUQ844" s="328"/>
      <c r="UUR844" s="328"/>
      <c r="UUS844" s="328"/>
      <c r="UUT844" s="328"/>
      <c r="UUU844" s="328"/>
      <c r="UUV844" s="328"/>
      <c r="UUW844" s="328"/>
      <c r="UUX844" s="328"/>
      <c r="UUY844" s="328"/>
      <c r="UUZ844" s="328"/>
      <c r="UVA844" s="328"/>
      <c r="UVB844" s="328"/>
      <c r="UVC844" s="328"/>
      <c r="UVD844" s="328"/>
      <c r="UVE844" s="328"/>
      <c r="UVF844" s="328"/>
      <c r="UVG844" s="328"/>
      <c r="UVH844" s="328"/>
      <c r="UVI844" s="328"/>
      <c r="UVJ844" s="328"/>
      <c r="UVK844" s="328"/>
      <c r="UVL844" s="328"/>
      <c r="UVM844" s="328"/>
      <c r="UVN844" s="328"/>
      <c r="UVO844" s="328"/>
      <c r="UVP844" s="328"/>
      <c r="UVQ844" s="328"/>
      <c r="UVR844" s="328"/>
      <c r="UVS844" s="328"/>
      <c r="UVT844" s="328"/>
      <c r="UVU844" s="328"/>
      <c r="UVV844" s="328"/>
      <c r="UVW844" s="328"/>
      <c r="UVX844" s="328"/>
      <c r="UVY844" s="328"/>
      <c r="UVZ844" s="328"/>
      <c r="UWA844" s="328"/>
      <c r="UWB844" s="328"/>
      <c r="UWC844" s="328"/>
      <c r="UWD844" s="328"/>
      <c r="UWE844" s="328"/>
      <c r="UWF844" s="328"/>
      <c r="UWG844" s="328"/>
      <c r="UWH844" s="328"/>
      <c r="UWI844" s="328"/>
      <c r="UWJ844" s="328"/>
      <c r="UWK844" s="328"/>
      <c r="UWL844" s="328"/>
      <c r="UWM844" s="328"/>
      <c r="UWN844" s="328"/>
      <c r="UWO844" s="328"/>
      <c r="UWP844" s="328"/>
      <c r="UWQ844" s="328"/>
      <c r="UWR844" s="328"/>
      <c r="UWS844" s="328"/>
      <c r="UWT844" s="328"/>
      <c r="UWU844" s="328"/>
      <c r="UWV844" s="328"/>
      <c r="UWW844" s="328"/>
      <c r="UWX844" s="328"/>
      <c r="UWY844" s="328"/>
      <c r="UWZ844" s="328"/>
      <c r="UXA844" s="328"/>
      <c r="UXB844" s="328"/>
      <c r="UXC844" s="328"/>
      <c r="UXD844" s="328"/>
      <c r="UXE844" s="328"/>
      <c r="UXF844" s="328"/>
      <c r="UXG844" s="328"/>
      <c r="UXH844" s="328"/>
      <c r="UXI844" s="328"/>
      <c r="UXJ844" s="328"/>
      <c r="UXK844" s="328"/>
      <c r="UXL844" s="328"/>
      <c r="UXM844" s="328"/>
      <c r="UXN844" s="328"/>
      <c r="UXO844" s="328"/>
      <c r="UXP844" s="328"/>
      <c r="UXQ844" s="328"/>
      <c r="UXR844" s="328"/>
      <c r="UXS844" s="328"/>
      <c r="UXT844" s="328"/>
      <c r="UXU844" s="328"/>
      <c r="UXV844" s="328"/>
      <c r="UXW844" s="328"/>
      <c r="UXX844" s="328"/>
      <c r="UXY844" s="328"/>
      <c r="UXZ844" s="328"/>
      <c r="UYA844" s="328"/>
      <c r="UYB844" s="328"/>
      <c r="UYC844" s="328"/>
      <c r="UYD844" s="328"/>
      <c r="UYE844" s="328"/>
      <c r="UYF844" s="328"/>
      <c r="UYG844" s="328"/>
      <c r="UYH844" s="328"/>
      <c r="UYI844" s="328"/>
      <c r="UYJ844" s="328"/>
      <c r="UYK844" s="328"/>
      <c r="UYL844" s="328"/>
      <c r="UYM844" s="328"/>
      <c r="UYN844" s="328"/>
      <c r="UYO844" s="328"/>
      <c r="UYP844" s="328"/>
      <c r="UYQ844" s="328"/>
      <c r="UYR844" s="328"/>
      <c r="UYS844" s="328"/>
      <c r="UYT844" s="328"/>
      <c r="UYU844" s="328"/>
      <c r="UYV844" s="328"/>
      <c r="UYW844" s="328"/>
      <c r="UYX844" s="328"/>
      <c r="UYY844" s="328"/>
      <c r="UYZ844" s="328"/>
      <c r="UZA844" s="328"/>
      <c r="UZB844" s="328"/>
      <c r="UZC844" s="328"/>
      <c r="UZD844" s="328"/>
      <c r="UZE844" s="328"/>
      <c r="UZF844" s="328"/>
      <c r="UZG844" s="328"/>
      <c r="UZH844" s="328"/>
      <c r="UZI844" s="328"/>
      <c r="UZJ844" s="328"/>
      <c r="UZK844" s="328"/>
      <c r="UZL844" s="328"/>
      <c r="UZM844" s="328"/>
      <c r="UZN844" s="328"/>
      <c r="UZO844" s="328"/>
      <c r="UZP844" s="328"/>
      <c r="UZQ844" s="328"/>
      <c r="UZR844" s="328"/>
      <c r="UZS844" s="328"/>
      <c r="UZT844" s="328"/>
      <c r="UZU844" s="328"/>
      <c r="UZV844" s="328"/>
      <c r="UZW844" s="328"/>
      <c r="UZX844" s="328"/>
      <c r="UZY844" s="328"/>
      <c r="UZZ844" s="328"/>
      <c r="VAA844" s="328"/>
      <c r="VAB844" s="328"/>
      <c r="VAC844" s="328"/>
      <c r="VAD844" s="328"/>
      <c r="VAE844" s="328"/>
      <c r="VAF844" s="328"/>
      <c r="VAG844" s="328"/>
      <c r="VAH844" s="328"/>
      <c r="VAI844" s="328"/>
      <c r="VAJ844" s="328"/>
      <c r="VAK844" s="328"/>
      <c r="VAL844" s="328"/>
      <c r="VAM844" s="328"/>
      <c r="VAN844" s="328"/>
      <c r="VAO844" s="328"/>
      <c r="VAP844" s="328"/>
      <c r="VAQ844" s="328"/>
      <c r="VAR844" s="328"/>
      <c r="VAS844" s="328"/>
      <c r="VAT844" s="328"/>
      <c r="VAU844" s="328"/>
      <c r="VAV844" s="328"/>
      <c r="VAW844" s="328"/>
      <c r="VAX844" s="328"/>
      <c r="VAY844" s="328"/>
      <c r="VAZ844" s="328"/>
      <c r="VBA844" s="328"/>
      <c r="VBB844" s="328"/>
      <c r="VBC844" s="328"/>
      <c r="VBD844" s="328"/>
      <c r="VBE844" s="328"/>
      <c r="VBF844" s="328"/>
      <c r="VBG844" s="328"/>
      <c r="VBH844" s="328"/>
      <c r="VBI844" s="328"/>
      <c r="VBJ844" s="328"/>
      <c r="VBK844" s="328"/>
      <c r="VBL844" s="328"/>
      <c r="VBM844" s="328"/>
      <c r="VBN844" s="328"/>
      <c r="VBO844" s="328"/>
      <c r="VBP844" s="328"/>
      <c r="VBQ844" s="328"/>
      <c r="VBR844" s="328"/>
      <c r="VBS844" s="328"/>
      <c r="VBT844" s="328"/>
      <c r="VBU844" s="328"/>
      <c r="VBV844" s="328"/>
      <c r="VBW844" s="328"/>
      <c r="VBX844" s="328"/>
      <c r="VBY844" s="328"/>
      <c r="VBZ844" s="328"/>
      <c r="VCA844" s="328"/>
      <c r="VCB844" s="328"/>
      <c r="VCC844" s="328"/>
      <c r="VCD844" s="328"/>
      <c r="VCE844" s="328"/>
      <c r="VCF844" s="328"/>
      <c r="VCG844" s="328"/>
      <c r="VCH844" s="328"/>
      <c r="VCI844" s="328"/>
      <c r="VCJ844" s="328"/>
      <c r="VCK844" s="328"/>
      <c r="VCL844" s="328"/>
      <c r="VCM844" s="328"/>
      <c r="VCN844" s="328"/>
      <c r="VCO844" s="328"/>
      <c r="VCP844" s="328"/>
      <c r="VCQ844" s="328"/>
      <c r="VCR844" s="328"/>
      <c r="VCS844" s="328"/>
      <c r="VCT844" s="328"/>
      <c r="VCU844" s="328"/>
      <c r="VCV844" s="328"/>
      <c r="VCW844" s="328"/>
      <c r="VCX844" s="328"/>
      <c r="VCY844" s="328"/>
      <c r="VCZ844" s="328"/>
      <c r="VDA844" s="328"/>
      <c r="VDB844" s="328"/>
      <c r="VDC844" s="328"/>
      <c r="VDD844" s="328"/>
      <c r="VDE844" s="328"/>
      <c r="VDF844" s="328"/>
      <c r="VDG844" s="328"/>
      <c r="VDH844" s="328"/>
      <c r="VDI844" s="328"/>
      <c r="VDJ844" s="328"/>
      <c r="VDK844" s="328"/>
      <c r="VDL844" s="328"/>
      <c r="VDM844" s="328"/>
      <c r="VDN844" s="328"/>
      <c r="VDO844" s="328"/>
      <c r="VDP844" s="328"/>
      <c r="VDQ844" s="328"/>
      <c r="VDR844" s="328"/>
      <c r="VDS844" s="328"/>
      <c r="VDT844" s="328"/>
      <c r="VDU844" s="328"/>
      <c r="VDV844" s="328"/>
      <c r="VDW844" s="328"/>
      <c r="VDX844" s="328"/>
      <c r="VDY844" s="328"/>
      <c r="VDZ844" s="328"/>
      <c r="VEA844" s="328"/>
      <c r="VEB844" s="328"/>
      <c r="VEC844" s="328"/>
      <c r="VED844" s="328"/>
      <c r="VEE844" s="328"/>
      <c r="VEF844" s="328"/>
      <c r="VEG844" s="328"/>
      <c r="VEH844" s="328"/>
      <c r="VEI844" s="328"/>
      <c r="VEJ844" s="328"/>
      <c r="VEK844" s="328"/>
      <c r="VEL844" s="328"/>
      <c r="VEM844" s="328"/>
      <c r="VEN844" s="328"/>
      <c r="VEO844" s="328"/>
      <c r="VEP844" s="328"/>
      <c r="VEQ844" s="328"/>
      <c r="VER844" s="328"/>
      <c r="VES844" s="328"/>
      <c r="VET844" s="328"/>
      <c r="VEU844" s="328"/>
      <c r="VEV844" s="328"/>
      <c r="VEW844" s="328"/>
      <c r="VEX844" s="328"/>
      <c r="VEY844" s="328"/>
      <c r="VEZ844" s="328"/>
      <c r="VFA844" s="328"/>
      <c r="VFB844" s="328"/>
      <c r="VFC844" s="328"/>
      <c r="VFD844" s="328"/>
      <c r="VFE844" s="328"/>
      <c r="VFF844" s="328"/>
      <c r="VFG844" s="328"/>
      <c r="VFH844" s="328"/>
      <c r="VFI844" s="328"/>
      <c r="VFJ844" s="328"/>
      <c r="VFK844" s="328"/>
      <c r="VFL844" s="328"/>
      <c r="VFM844" s="328"/>
      <c r="VFN844" s="328"/>
      <c r="VFO844" s="328"/>
      <c r="VFP844" s="328"/>
      <c r="VFQ844" s="328"/>
      <c r="VFR844" s="328"/>
      <c r="VFS844" s="328"/>
      <c r="VFT844" s="328"/>
      <c r="VFU844" s="328"/>
      <c r="VFV844" s="328"/>
      <c r="VFW844" s="328"/>
      <c r="VFX844" s="328"/>
      <c r="VFY844" s="328"/>
      <c r="VFZ844" s="328"/>
      <c r="VGA844" s="328"/>
      <c r="VGB844" s="328"/>
      <c r="VGC844" s="328"/>
      <c r="VGD844" s="328"/>
      <c r="VGE844" s="328"/>
      <c r="VGF844" s="328"/>
      <c r="VGG844" s="328"/>
      <c r="VGH844" s="328"/>
      <c r="VGI844" s="328"/>
      <c r="VGJ844" s="328"/>
      <c r="VGK844" s="328"/>
      <c r="VGL844" s="328"/>
      <c r="VGM844" s="328"/>
      <c r="VGN844" s="328"/>
      <c r="VGO844" s="328"/>
      <c r="VGP844" s="328"/>
      <c r="VGQ844" s="328"/>
      <c r="VGR844" s="328"/>
      <c r="VGS844" s="328"/>
      <c r="VGT844" s="328"/>
      <c r="VGU844" s="328"/>
      <c r="VGV844" s="328"/>
      <c r="VGW844" s="328"/>
      <c r="VGX844" s="328"/>
      <c r="VGY844" s="328"/>
      <c r="VGZ844" s="328"/>
      <c r="VHA844" s="328"/>
      <c r="VHB844" s="328"/>
      <c r="VHC844" s="328"/>
      <c r="VHD844" s="328"/>
      <c r="VHE844" s="328"/>
      <c r="VHF844" s="328"/>
      <c r="VHG844" s="328"/>
      <c r="VHH844" s="328"/>
      <c r="VHI844" s="328"/>
      <c r="VHJ844" s="328"/>
      <c r="VHK844" s="328"/>
      <c r="VHL844" s="328"/>
      <c r="VHM844" s="328"/>
      <c r="VHN844" s="328"/>
      <c r="VHO844" s="328"/>
      <c r="VHP844" s="328"/>
      <c r="VHQ844" s="328"/>
      <c r="VHR844" s="328"/>
      <c r="VHS844" s="328"/>
      <c r="VHT844" s="328"/>
      <c r="VHU844" s="328"/>
      <c r="VHV844" s="328"/>
      <c r="VHW844" s="328"/>
      <c r="VHX844" s="328"/>
      <c r="VHY844" s="328"/>
      <c r="VHZ844" s="328"/>
      <c r="VIA844" s="328"/>
      <c r="VIB844" s="328"/>
      <c r="VIC844" s="328"/>
      <c r="VID844" s="328"/>
      <c r="VIE844" s="328"/>
      <c r="VIF844" s="328"/>
      <c r="VIG844" s="328"/>
      <c r="VIH844" s="328"/>
      <c r="VII844" s="328"/>
      <c r="VIJ844" s="328"/>
      <c r="VIK844" s="328"/>
      <c r="VIL844" s="328"/>
      <c r="VIM844" s="328"/>
      <c r="VIN844" s="328"/>
      <c r="VIO844" s="328"/>
      <c r="VIP844" s="328"/>
      <c r="VIQ844" s="328"/>
      <c r="VIR844" s="328"/>
      <c r="VIS844" s="328"/>
      <c r="VIT844" s="328"/>
      <c r="VIU844" s="328"/>
      <c r="VIV844" s="328"/>
      <c r="VIW844" s="328"/>
      <c r="VIX844" s="328"/>
      <c r="VIY844" s="328"/>
      <c r="VIZ844" s="328"/>
      <c r="VJA844" s="328"/>
      <c r="VJB844" s="328"/>
      <c r="VJC844" s="328"/>
      <c r="VJD844" s="328"/>
      <c r="VJE844" s="328"/>
      <c r="VJF844" s="328"/>
      <c r="VJG844" s="328"/>
      <c r="VJH844" s="328"/>
      <c r="VJI844" s="328"/>
      <c r="VJJ844" s="328"/>
      <c r="VJK844" s="328"/>
      <c r="VJL844" s="328"/>
      <c r="VJM844" s="328"/>
      <c r="VJN844" s="328"/>
      <c r="VJO844" s="328"/>
      <c r="VJP844" s="328"/>
      <c r="VJQ844" s="328"/>
      <c r="VJR844" s="328"/>
      <c r="VJS844" s="328"/>
      <c r="VJT844" s="328"/>
      <c r="VJU844" s="328"/>
      <c r="VJV844" s="328"/>
      <c r="VJW844" s="328"/>
      <c r="VJX844" s="328"/>
      <c r="VJY844" s="328"/>
      <c r="VJZ844" s="328"/>
      <c r="VKA844" s="328"/>
      <c r="VKB844" s="328"/>
      <c r="VKC844" s="328"/>
      <c r="VKD844" s="328"/>
      <c r="VKE844" s="328"/>
      <c r="VKF844" s="328"/>
      <c r="VKG844" s="328"/>
      <c r="VKH844" s="328"/>
      <c r="VKI844" s="328"/>
      <c r="VKJ844" s="328"/>
      <c r="VKK844" s="328"/>
      <c r="VKL844" s="328"/>
      <c r="VKM844" s="328"/>
      <c r="VKN844" s="328"/>
      <c r="VKO844" s="328"/>
      <c r="VKP844" s="328"/>
      <c r="VKQ844" s="328"/>
      <c r="VKR844" s="328"/>
      <c r="VKS844" s="328"/>
      <c r="VKT844" s="328"/>
      <c r="VKU844" s="328"/>
      <c r="VKV844" s="328"/>
      <c r="VKW844" s="328"/>
      <c r="VKX844" s="328"/>
      <c r="VKY844" s="328"/>
      <c r="VKZ844" s="328"/>
      <c r="VLA844" s="328"/>
      <c r="VLB844" s="328"/>
      <c r="VLC844" s="328"/>
      <c r="VLD844" s="328"/>
      <c r="VLE844" s="328"/>
      <c r="VLF844" s="328"/>
      <c r="VLG844" s="328"/>
      <c r="VLH844" s="328"/>
      <c r="VLI844" s="328"/>
      <c r="VLJ844" s="328"/>
      <c r="VLK844" s="328"/>
      <c r="VLL844" s="328"/>
      <c r="VLM844" s="328"/>
      <c r="VLN844" s="328"/>
      <c r="VLO844" s="328"/>
      <c r="VLP844" s="328"/>
      <c r="VLQ844" s="328"/>
      <c r="VLR844" s="328"/>
      <c r="VLS844" s="328"/>
      <c r="VLT844" s="328"/>
      <c r="VLU844" s="328"/>
      <c r="VLV844" s="328"/>
      <c r="VLW844" s="328"/>
      <c r="VLX844" s="328"/>
      <c r="VLY844" s="328"/>
      <c r="VLZ844" s="328"/>
      <c r="VMA844" s="328"/>
      <c r="VMB844" s="328"/>
      <c r="VMC844" s="328"/>
      <c r="VMD844" s="328"/>
      <c r="VME844" s="328"/>
      <c r="VMF844" s="328"/>
      <c r="VMG844" s="328"/>
      <c r="VMH844" s="328"/>
      <c r="VMI844" s="328"/>
      <c r="VMJ844" s="328"/>
      <c r="VMK844" s="328"/>
      <c r="VML844" s="328"/>
      <c r="VMM844" s="328"/>
      <c r="VMN844" s="328"/>
      <c r="VMO844" s="328"/>
      <c r="VMP844" s="328"/>
      <c r="VMQ844" s="328"/>
      <c r="VMR844" s="328"/>
      <c r="VMS844" s="328"/>
      <c r="VMT844" s="328"/>
      <c r="VMU844" s="328"/>
      <c r="VMV844" s="328"/>
      <c r="VMW844" s="328"/>
      <c r="VMX844" s="328"/>
      <c r="VMY844" s="328"/>
      <c r="VMZ844" s="328"/>
      <c r="VNA844" s="328"/>
      <c r="VNB844" s="328"/>
      <c r="VNC844" s="328"/>
      <c r="VND844" s="328"/>
      <c r="VNE844" s="328"/>
      <c r="VNF844" s="328"/>
      <c r="VNG844" s="328"/>
      <c r="VNH844" s="328"/>
      <c r="VNI844" s="328"/>
      <c r="VNJ844" s="328"/>
      <c r="VNK844" s="328"/>
      <c r="VNL844" s="328"/>
      <c r="VNM844" s="328"/>
      <c r="VNN844" s="328"/>
      <c r="VNO844" s="328"/>
      <c r="VNP844" s="328"/>
      <c r="VNQ844" s="328"/>
      <c r="VNR844" s="328"/>
      <c r="VNS844" s="328"/>
      <c r="VNT844" s="328"/>
      <c r="VNU844" s="328"/>
      <c r="VNV844" s="328"/>
      <c r="VNW844" s="328"/>
      <c r="VNX844" s="328"/>
      <c r="VNY844" s="328"/>
      <c r="VNZ844" s="328"/>
      <c r="VOA844" s="328"/>
      <c r="VOB844" s="328"/>
      <c r="VOC844" s="328"/>
      <c r="VOD844" s="328"/>
      <c r="VOE844" s="328"/>
      <c r="VOF844" s="328"/>
      <c r="VOG844" s="328"/>
      <c r="VOH844" s="328"/>
      <c r="VOI844" s="328"/>
      <c r="VOJ844" s="328"/>
      <c r="VOK844" s="328"/>
      <c r="VOL844" s="328"/>
      <c r="VOM844" s="328"/>
      <c r="VON844" s="328"/>
      <c r="VOO844" s="328"/>
      <c r="VOP844" s="328"/>
      <c r="VOQ844" s="328"/>
      <c r="VOR844" s="328"/>
      <c r="VOS844" s="328"/>
      <c r="VOT844" s="328"/>
      <c r="VOU844" s="328"/>
      <c r="VOV844" s="328"/>
      <c r="VOW844" s="328"/>
      <c r="VOX844" s="328"/>
      <c r="VOY844" s="328"/>
      <c r="VOZ844" s="328"/>
      <c r="VPA844" s="328"/>
      <c r="VPB844" s="328"/>
      <c r="VPC844" s="328"/>
      <c r="VPD844" s="328"/>
      <c r="VPE844" s="328"/>
      <c r="VPF844" s="328"/>
      <c r="VPG844" s="328"/>
      <c r="VPH844" s="328"/>
      <c r="VPI844" s="328"/>
      <c r="VPJ844" s="328"/>
      <c r="VPK844" s="328"/>
      <c r="VPL844" s="328"/>
      <c r="VPM844" s="328"/>
      <c r="VPN844" s="328"/>
      <c r="VPO844" s="328"/>
      <c r="VPP844" s="328"/>
      <c r="VPQ844" s="328"/>
      <c r="VPR844" s="328"/>
      <c r="VPS844" s="328"/>
      <c r="VPT844" s="328"/>
      <c r="VPU844" s="328"/>
      <c r="VPV844" s="328"/>
      <c r="VPW844" s="328"/>
      <c r="VPX844" s="328"/>
      <c r="VPY844" s="328"/>
      <c r="VPZ844" s="328"/>
      <c r="VQA844" s="328"/>
      <c r="VQB844" s="328"/>
      <c r="VQC844" s="328"/>
      <c r="VQD844" s="328"/>
      <c r="VQE844" s="328"/>
      <c r="VQF844" s="328"/>
      <c r="VQG844" s="328"/>
      <c r="VQH844" s="328"/>
      <c r="VQI844" s="328"/>
      <c r="VQJ844" s="328"/>
      <c r="VQK844" s="328"/>
      <c r="VQL844" s="328"/>
      <c r="VQM844" s="328"/>
      <c r="VQN844" s="328"/>
      <c r="VQO844" s="328"/>
      <c r="VQP844" s="328"/>
      <c r="VQQ844" s="328"/>
      <c r="VQR844" s="328"/>
      <c r="VQS844" s="328"/>
      <c r="VQT844" s="328"/>
      <c r="VQU844" s="328"/>
      <c r="VQV844" s="328"/>
      <c r="VQW844" s="328"/>
      <c r="VQX844" s="328"/>
      <c r="VQY844" s="328"/>
      <c r="VQZ844" s="328"/>
      <c r="VRA844" s="328"/>
      <c r="VRB844" s="328"/>
      <c r="VRC844" s="328"/>
      <c r="VRD844" s="328"/>
      <c r="VRE844" s="328"/>
      <c r="VRF844" s="328"/>
      <c r="VRG844" s="328"/>
      <c r="VRH844" s="328"/>
      <c r="VRI844" s="328"/>
      <c r="VRJ844" s="328"/>
      <c r="VRK844" s="328"/>
      <c r="VRL844" s="328"/>
      <c r="VRM844" s="328"/>
      <c r="VRN844" s="328"/>
      <c r="VRO844" s="328"/>
      <c r="VRP844" s="328"/>
      <c r="VRQ844" s="328"/>
      <c r="VRR844" s="328"/>
      <c r="VRS844" s="328"/>
      <c r="VRT844" s="328"/>
      <c r="VRU844" s="328"/>
      <c r="VRV844" s="328"/>
      <c r="VRW844" s="328"/>
      <c r="VRX844" s="328"/>
      <c r="VRY844" s="328"/>
      <c r="VRZ844" s="328"/>
      <c r="VSA844" s="328"/>
      <c r="VSB844" s="328"/>
      <c r="VSC844" s="328"/>
      <c r="VSD844" s="328"/>
      <c r="VSE844" s="328"/>
      <c r="VSF844" s="328"/>
      <c r="VSG844" s="328"/>
      <c r="VSH844" s="328"/>
      <c r="VSI844" s="328"/>
      <c r="VSJ844" s="328"/>
      <c r="VSK844" s="328"/>
      <c r="VSL844" s="328"/>
      <c r="VSM844" s="328"/>
      <c r="VSN844" s="328"/>
      <c r="VSO844" s="328"/>
      <c r="VSP844" s="328"/>
      <c r="VSQ844" s="328"/>
      <c r="VSR844" s="328"/>
      <c r="VSS844" s="328"/>
      <c r="VST844" s="328"/>
      <c r="VSU844" s="328"/>
      <c r="VSV844" s="328"/>
      <c r="VSW844" s="328"/>
      <c r="VSX844" s="328"/>
      <c r="VSY844" s="328"/>
      <c r="VSZ844" s="328"/>
      <c r="VTA844" s="328"/>
      <c r="VTB844" s="328"/>
      <c r="VTC844" s="328"/>
      <c r="VTD844" s="328"/>
      <c r="VTE844" s="328"/>
      <c r="VTF844" s="328"/>
      <c r="VTG844" s="328"/>
      <c r="VTH844" s="328"/>
      <c r="VTI844" s="328"/>
      <c r="VTJ844" s="328"/>
      <c r="VTK844" s="328"/>
      <c r="VTL844" s="328"/>
      <c r="VTM844" s="328"/>
      <c r="VTN844" s="328"/>
      <c r="VTO844" s="328"/>
      <c r="VTP844" s="328"/>
      <c r="VTQ844" s="328"/>
      <c r="VTR844" s="328"/>
      <c r="VTS844" s="328"/>
      <c r="VTT844" s="328"/>
      <c r="VTU844" s="328"/>
      <c r="VTV844" s="328"/>
      <c r="VTW844" s="328"/>
      <c r="VTX844" s="328"/>
      <c r="VTY844" s="328"/>
      <c r="VTZ844" s="328"/>
      <c r="VUA844" s="328"/>
      <c r="VUB844" s="328"/>
      <c r="VUC844" s="328"/>
      <c r="VUD844" s="328"/>
      <c r="VUE844" s="328"/>
      <c r="VUF844" s="328"/>
      <c r="VUG844" s="328"/>
      <c r="VUH844" s="328"/>
      <c r="VUI844" s="328"/>
      <c r="VUJ844" s="328"/>
      <c r="VUK844" s="328"/>
      <c r="VUL844" s="328"/>
      <c r="VUM844" s="328"/>
      <c r="VUN844" s="328"/>
      <c r="VUO844" s="328"/>
      <c r="VUP844" s="328"/>
      <c r="VUQ844" s="328"/>
      <c r="VUR844" s="328"/>
      <c r="VUS844" s="328"/>
      <c r="VUT844" s="328"/>
      <c r="VUU844" s="328"/>
      <c r="VUV844" s="328"/>
      <c r="VUW844" s="328"/>
      <c r="VUX844" s="328"/>
      <c r="VUY844" s="328"/>
      <c r="VUZ844" s="328"/>
      <c r="VVA844" s="328"/>
      <c r="VVB844" s="328"/>
      <c r="VVC844" s="328"/>
      <c r="VVD844" s="328"/>
      <c r="VVE844" s="328"/>
      <c r="VVF844" s="328"/>
      <c r="VVG844" s="328"/>
      <c r="VVH844" s="328"/>
      <c r="VVI844" s="328"/>
      <c r="VVJ844" s="328"/>
      <c r="VVK844" s="328"/>
      <c r="VVL844" s="328"/>
      <c r="VVM844" s="328"/>
      <c r="VVN844" s="328"/>
      <c r="VVO844" s="328"/>
      <c r="VVP844" s="328"/>
      <c r="VVQ844" s="328"/>
      <c r="VVR844" s="328"/>
      <c r="VVS844" s="328"/>
      <c r="VVT844" s="328"/>
      <c r="VVU844" s="328"/>
      <c r="VVV844" s="328"/>
      <c r="VVW844" s="328"/>
      <c r="VVX844" s="328"/>
      <c r="VVY844" s="328"/>
      <c r="VVZ844" s="328"/>
      <c r="VWA844" s="328"/>
      <c r="VWB844" s="328"/>
      <c r="VWC844" s="328"/>
      <c r="VWD844" s="328"/>
      <c r="VWE844" s="328"/>
      <c r="VWF844" s="328"/>
      <c r="VWG844" s="328"/>
      <c r="VWH844" s="328"/>
      <c r="VWI844" s="328"/>
      <c r="VWJ844" s="328"/>
      <c r="VWK844" s="328"/>
      <c r="VWL844" s="328"/>
      <c r="VWM844" s="328"/>
      <c r="VWN844" s="328"/>
      <c r="VWO844" s="328"/>
      <c r="VWP844" s="328"/>
      <c r="VWQ844" s="328"/>
      <c r="VWR844" s="328"/>
      <c r="VWS844" s="328"/>
      <c r="VWT844" s="328"/>
      <c r="VWU844" s="328"/>
      <c r="VWV844" s="328"/>
      <c r="VWW844" s="328"/>
      <c r="VWX844" s="328"/>
      <c r="VWY844" s="328"/>
      <c r="VWZ844" s="328"/>
      <c r="VXA844" s="328"/>
      <c r="VXB844" s="328"/>
      <c r="VXC844" s="328"/>
      <c r="VXD844" s="328"/>
      <c r="VXE844" s="328"/>
      <c r="VXF844" s="328"/>
      <c r="VXG844" s="328"/>
      <c r="VXH844" s="328"/>
      <c r="VXI844" s="328"/>
      <c r="VXJ844" s="328"/>
      <c r="VXK844" s="328"/>
      <c r="VXL844" s="328"/>
      <c r="VXM844" s="328"/>
      <c r="VXN844" s="328"/>
      <c r="VXO844" s="328"/>
      <c r="VXP844" s="328"/>
      <c r="VXQ844" s="328"/>
      <c r="VXR844" s="328"/>
      <c r="VXS844" s="328"/>
      <c r="VXT844" s="328"/>
      <c r="VXU844" s="328"/>
      <c r="VXV844" s="328"/>
      <c r="VXW844" s="328"/>
      <c r="VXX844" s="328"/>
      <c r="VXY844" s="328"/>
      <c r="VXZ844" s="328"/>
      <c r="VYA844" s="328"/>
      <c r="VYB844" s="328"/>
      <c r="VYC844" s="328"/>
      <c r="VYD844" s="328"/>
      <c r="VYE844" s="328"/>
      <c r="VYF844" s="328"/>
      <c r="VYG844" s="328"/>
      <c r="VYH844" s="328"/>
      <c r="VYI844" s="328"/>
      <c r="VYJ844" s="328"/>
      <c r="VYK844" s="328"/>
      <c r="VYL844" s="328"/>
      <c r="VYM844" s="328"/>
      <c r="VYN844" s="328"/>
      <c r="VYO844" s="328"/>
      <c r="VYP844" s="328"/>
      <c r="VYQ844" s="328"/>
      <c r="VYR844" s="328"/>
      <c r="VYS844" s="328"/>
      <c r="VYT844" s="328"/>
      <c r="VYU844" s="328"/>
      <c r="VYV844" s="328"/>
      <c r="VYW844" s="328"/>
      <c r="VYX844" s="328"/>
      <c r="VYY844" s="328"/>
      <c r="VYZ844" s="328"/>
      <c r="VZA844" s="328"/>
      <c r="VZB844" s="328"/>
      <c r="VZC844" s="328"/>
      <c r="VZD844" s="328"/>
      <c r="VZE844" s="328"/>
      <c r="VZF844" s="328"/>
      <c r="VZG844" s="328"/>
      <c r="VZH844" s="328"/>
      <c r="VZI844" s="328"/>
      <c r="VZJ844" s="328"/>
      <c r="VZK844" s="328"/>
      <c r="VZL844" s="328"/>
      <c r="VZM844" s="328"/>
      <c r="VZN844" s="328"/>
      <c r="VZO844" s="328"/>
      <c r="VZP844" s="328"/>
      <c r="VZQ844" s="328"/>
      <c r="VZR844" s="328"/>
      <c r="VZS844" s="328"/>
      <c r="VZT844" s="328"/>
      <c r="VZU844" s="328"/>
      <c r="VZV844" s="328"/>
      <c r="VZW844" s="328"/>
      <c r="VZX844" s="328"/>
      <c r="VZY844" s="328"/>
      <c r="VZZ844" s="328"/>
      <c r="WAA844" s="328"/>
      <c r="WAB844" s="328"/>
      <c r="WAC844" s="328"/>
      <c r="WAD844" s="328"/>
      <c r="WAE844" s="328"/>
      <c r="WAF844" s="328"/>
      <c r="WAG844" s="328"/>
      <c r="WAH844" s="328"/>
      <c r="WAI844" s="328"/>
      <c r="WAJ844" s="328"/>
      <c r="WAK844" s="328"/>
      <c r="WAL844" s="328"/>
      <c r="WAM844" s="328"/>
      <c r="WAN844" s="328"/>
      <c r="WAO844" s="328"/>
      <c r="WAP844" s="328"/>
      <c r="WAQ844" s="328"/>
      <c r="WAR844" s="328"/>
      <c r="WAS844" s="328"/>
      <c r="WAT844" s="328"/>
      <c r="WAU844" s="328"/>
      <c r="WAV844" s="328"/>
      <c r="WAW844" s="328"/>
      <c r="WAX844" s="328"/>
      <c r="WAY844" s="328"/>
      <c r="WAZ844" s="328"/>
      <c r="WBA844" s="328"/>
      <c r="WBB844" s="328"/>
      <c r="WBC844" s="328"/>
      <c r="WBD844" s="328"/>
      <c r="WBE844" s="328"/>
      <c r="WBF844" s="328"/>
      <c r="WBG844" s="328"/>
      <c r="WBH844" s="328"/>
      <c r="WBI844" s="328"/>
      <c r="WBJ844" s="328"/>
      <c r="WBK844" s="328"/>
      <c r="WBL844" s="328"/>
      <c r="WBM844" s="328"/>
      <c r="WBN844" s="328"/>
      <c r="WBO844" s="328"/>
      <c r="WBP844" s="328"/>
      <c r="WBQ844" s="328"/>
      <c r="WBR844" s="328"/>
      <c r="WBS844" s="328"/>
      <c r="WBT844" s="328"/>
      <c r="WBU844" s="328"/>
      <c r="WBV844" s="328"/>
      <c r="WBW844" s="328"/>
      <c r="WBX844" s="328"/>
      <c r="WBY844" s="328"/>
      <c r="WBZ844" s="328"/>
      <c r="WCA844" s="328"/>
      <c r="WCB844" s="328"/>
      <c r="WCC844" s="328"/>
      <c r="WCD844" s="328"/>
      <c r="WCE844" s="328"/>
      <c r="WCF844" s="328"/>
      <c r="WCG844" s="328"/>
      <c r="WCH844" s="328"/>
      <c r="WCI844" s="328"/>
      <c r="WCJ844" s="328"/>
      <c r="WCK844" s="328"/>
      <c r="WCL844" s="328"/>
      <c r="WCM844" s="328"/>
      <c r="WCN844" s="328"/>
      <c r="WCO844" s="328"/>
      <c r="WCP844" s="328"/>
      <c r="WCQ844" s="328"/>
      <c r="WCR844" s="328"/>
      <c r="WCS844" s="328"/>
      <c r="WCT844" s="328"/>
      <c r="WCU844" s="328"/>
      <c r="WCV844" s="328"/>
      <c r="WCW844" s="328"/>
      <c r="WCX844" s="328"/>
      <c r="WCY844" s="328"/>
      <c r="WCZ844" s="328"/>
      <c r="WDA844" s="328"/>
      <c r="WDB844" s="328"/>
      <c r="WDC844" s="328"/>
      <c r="WDD844" s="328"/>
      <c r="WDE844" s="328"/>
      <c r="WDF844" s="328"/>
      <c r="WDG844" s="328"/>
      <c r="WDH844" s="328"/>
      <c r="WDI844" s="328"/>
      <c r="WDJ844" s="328"/>
      <c r="WDK844" s="328"/>
      <c r="WDL844" s="328"/>
      <c r="WDM844" s="328"/>
      <c r="WDN844" s="328"/>
      <c r="WDO844" s="328"/>
      <c r="WDP844" s="328"/>
      <c r="WDQ844" s="328"/>
      <c r="WDR844" s="328"/>
      <c r="WDS844" s="328"/>
      <c r="WDT844" s="328"/>
      <c r="WDU844" s="328"/>
      <c r="WDV844" s="328"/>
      <c r="WDW844" s="328"/>
      <c r="WDX844" s="328"/>
      <c r="WDY844" s="328"/>
      <c r="WDZ844" s="328"/>
      <c r="WEA844" s="328"/>
      <c r="WEB844" s="328"/>
      <c r="WEC844" s="328"/>
      <c r="WED844" s="328"/>
      <c r="WEE844" s="328"/>
      <c r="WEF844" s="328"/>
      <c r="WEG844" s="328"/>
      <c r="WEH844" s="328"/>
      <c r="WEI844" s="328"/>
      <c r="WEJ844" s="328"/>
      <c r="WEK844" s="328"/>
      <c r="WEL844" s="328"/>
      <c r="WEM844" s="328"/>
      <c r="WEN844" s="328"/>
      <c r="WEO844" s="328"/>
      <c r="WEP844" s="328"/>
      <c r="WEQ844" s="328"/>
      <c r="WER844" s="328"/>
      <c r="WES844" s="328"/>
      <c r="WET844" s="328"/>
      <c r="WEU844" s="328"/>
      <c r="WEV844" s="328"/>
      <c r="WEW844" s="328"/>
      <c r="WEX844" s="328"/>
      <c r="WEY844" s="328"/>
      <c r="WEZ844" s="328"/>
      <c r="WFA844" s="328"/>
      <c r="WFB844" s="328"/>
      <c r="WFC844" s="328"/>
      <c r="WFD844" s="328"/>
      <c r="WFE844" s="328"/>
      <c r="WFF844" s="328"/>
      <c r="WFG844" s="328"/>
      <c r="WFH844" s="328"/>
      <c r="WFI844" s="328"/>
      <c r="WFJ844" s="328"/>
      <c r="WFK844" s="328"/>
      <c r="WFL844" s="328"/>
      <c r="WFM844" s="328"/>
      <c r="WFN844" s="328"/>
      <c r="WFO844" s="328"/>
      <c r="WFP844" s="328"/>
      <c r="WFQ844" s="328"/>
      <c r="WFR844" s="328"/>
      <c r="WFS844" s="328"/>
      <c r="WFT844" s="328"/>
      <c r="WFU844" s="328"/>
      <c r="WFV844" s="328"/>
      <c r="WFW844" s="328"/>
      <c r="WFX844" s="328"/>
      <c r="WFY844" s="328"/>
      <c r="WFZ844" s="328"/>
      <c r="WGA844" s="328"/>
      <c r="WGB844" s="328"/>
      <c r="WGC844" s="328"/>
      <c r="WGD844" s="328"/>
      <c r="WGE844" s="328"/>
      <c r="WGF844" s="328"/>
      <c r="WGG844" s="328"/>
      <c r="WGH844" s="328"/>
      <c r="WGI844" s="328"/>
      <c r="WGJ844" s="328"/>
      <c r="WGK844" s="328"/>
      <c r="WGL844" s="328"/>
      <c r="WGM844" s="328"/>
      <c r="WGN844" s="328"/>
      <c r="WGO844" s="328"/>
      <c r="WGP844" s="328"/>
      <c r="WGQ844" s="328"/>
      <c r="WGR844" s="328"/>
      <c r="WGS844" s="328"/>
      <c r="WGT844" s="328"/>
      <c r="WGU844" s="328"/>
      <c r="WGV844" s="328"/>
      <c r="WGW844" s="328"/>
      <c r="WGX844" s="328"/>
      <c r="WGY844" s="328"/>
      <c r="WGZ844" s="328"/>
      <c r="WHA844" s="328"/>
      <c r="WHB844" s="328"/>
      <c r="WHC844" s="328"/>
      <c r="WHD844" s="328"/>
      <c r="WHE844" s="328"/>
      <c r="WHF844" s="328"/>
      <c r="WHG844" s="328"/>
      <c r="WHH844" s="328"/>
      <c r="WHI844" s="328"/>
      <c r="WHJ844" s="328"/>
      <c r="WHK844" s="328"/>
      <c r="WHL844" s="328"/>
      <c r="WHM844" s="328"/>
      <c r="WHN844" s="328"/>
      <c r="WHO844" s="328"/>
      <c r="WHP844" s="328"/>
      <c r="WHQ844" s="328"/>
      <c r="WHR844" s="328"/>
      <c r="WHS844" s="328"/>
      <c r="WHT844" s="328"/>
      <c r="WHU844" s="328"/>
      <c r="WHV844" s="328"/>
      <c r="WHW844" s="328"/>
      <c r="WHX844" s="328"/>
      <c r="WHY844" s="328"/>
      <c r="WHZ844" s="328"/>
      <c r="WIA844" s="328"/>
      <c r="WIB844" s="328"/>
      <c r="WIC844" s="328"/>
      <c r="WID844" s="328"/>
      <c r="WIE844" s="328"/>
      <c r="WIF844" s="328"/>
      <c r="WIG844" s="328"/>
      <c r="WIH844" s="328"/>
      <c r="WII844" s="328"/>
      <c r="WIJ844" s="328"/>
      <c r="WIK844" s="328"/>
      <c r="WIL844" s="328"/>
      <c r="WIM844" s="328"/>
      <c r="WIN844" s="328"/>
      <c r="WIO844" s="328"/>
      <c r="WIP844" s="328"/>
      <c r="WIQ844" s="328"/>
      <c r="WIR844" s="328"/>
      <c r="WIS844" s="328"/>
      <c r="WIT844" s="328"/>
      <c r="WIU844" s="328"/>
      <c r="WIV844" s="328"/>
      <c r="WIW844" s="328"/>
      <c r="WIX844" s="328"/>
      <c r="WIY844" s="328"/>
      <c r="WIZ844" s="328"/>
      <c r="WJA844" s="328"/>
      <c r="WJB844" s="328"/>
      <c r="WJC844" s="328"/>
      <c r="WJD844" s="328"/>
      <c r="WJE844" s="328"/>
      <c r="WJF844" s="328"/>
      <c r="WJG844" s="328"/>
      <c r="WJH844" s="328"/>
      <c r="WJI844" s="328"/>
      <c r="WJJ844" s="328"/>
      <c r="WJK844" s="328"/>
      <c r="WJL844" s="328"/>
      <c r="WJM844" s="328"/>
      <c r="WJN844" s="328"/>
      <c r="WJO844" s="328"/>
      <c r="WJP844" s="328"/>
      <c r="WJQ844" s="328"/>
      <c r="WJR844" s="328"/>
      <c r="WJS844" s="328"/>
      <c r="WJT844" s="328"/>
      <c r="WJU844" s="328"/>
      <c r="WJV844" s="328"/>
      <c r="WJW844" s="328"/>
      <c r="WJX844" s="328"/>
      <c r="WJY844" s="328"/>
      <c r="WJZ844" s="328"/>
      <c r="WKA844" s="328"/>
      <c r="WKB844" s="328"/>
      <c r="WKC844" s="328"/>
      <c r="WKD844" s="328"/>
      <c r="WKE844" s="328"/>
      <c r="WKF844" s="328"/>
      <c r="WKG844" s="328"/>
      <c r="WKH844" s="328"/>
      <c r="WKI844" s="328"/>
      <c r="WKJ844" s="328"/>
      <c r="WKK844" s="328"/>
      <c r="WKL844" s="328"/>
      <c r="WKM844" s="328"/>
      <c r="WKN844" s="328"/>
      <c r="WKO844" s="328"/>
      <c r="WKP844" s="328"/>
      <c r="WKQ844" s="328"/>
      <c r="WKR844" s="328"/>
      <c r="WKS844" s="328"/>
      <c r="WKT844" s="328"/>
      <c r="WKU844" s="328"/>
      <c r="WKV844" s="328"/>
      <c r="WKW844" s="328"/>
      <c r="WKX844" s="328"/>
      <c r="WKY844" s="328"/>
      <c r="WKZ844" s="328"/>
      <c r="WLA844" s="328"/>
      <c r="WLB844" s="328"/>
      <c r="WLC844" s="328"/>
      <c r="WLD844" s="328"/>
      <c r="WLE844" s="328"/>
      <c r="WLF844" s="328"/>
      <c r="WLG844" s="328"/>
      <c r="WLH844" s="328"/>
      <c r="WLI844" s="328"/>
      <c r="WLJ844" s="328"/>
      <c r="WLK844" s="328"/>
      <c r="WLL844" s="328"/>
      <c r="WLM844" s="328"/>
      <c r="WLN844" s="328"/>
      <c r="WLO844" s="328"/>
      <c r="WLP844" s="328"/>
      <c r="WLQ844" s="328"/>
      <c r="WLR844" s="328"/>
      <c r="WLS844" s="328"/>
      <c r="WLT844" s="328"/>
      <c r="WLU844" s="328"/>
      <c r="WLV844" s="328"/>
      <c r="WLW844" s="328"/>
      <c r="WLX844" s="328"/>
      <c r="WLY844" s="328"/>
      <c r="WLZ844" s="328"/>
      <c r="WMA844" s="328"/>
      <c r="WMB844" s="328"/>
      <c r="WMC844" s="328"/>
      <c r="WMD844" s="328"/>
      <c r="WME844" s="328"/>
      <c r="WMF844" s="328"/>
      <c r="WMG844" s="328"/>
      <c r="WMH844" s="328"/>
      <c r="WMI844" s="328"/>
      <c r="WMJ844" s="328"/>
      <c r="WMK844" s="328"/>
      <c r="WML844" s="328"/>
      <c r="WMM844" s="328"/>
      <c r="WMN844" s="328"/>
      <c r="WMO844" s="328"/>
      <c r="WMP844" s="328"/>
      <c r="WMQ844" s="328"/>
      <c r="WMR844" s="328"/>
      <c r="WMS844" s="328"/>
      <c r="WMT844" s="328"/>
      <c r="WMU844" s="328"/>
      <c r="WMV844" s="328"/>
      <c r="WMW844" s="328"/>
      <c r="WMX844" s="328"/>
      <c r="WMY844" s="328"/>
      <c r="WMZ844" s="328"/>
      <c r="WNA844" s="328"/>
      <c r="WNB844" s="328"/>
      <c r="WNC844" s="328"/>
      <c r="WND844" s="328"/>
      <c r="WNE844" s="328"/>
      <c r="WNF844" s="328"/>
      <c r="WNG844" s="328"/>
      <c r="WNH844" s="328"/>
      <c r="WNI844" s="328"/>
      <c r="WNJ844" s="328"/>
      <c r="WNK844" s="328"/>
      <c r="WNL844" s="328"/>
      <c r="WNM844" s="328"/>
      <c r="WNN844" s="328"/>
      <c r="WNO844" s="328"/>
      <c r="WNP844" s="328"/>
      <c r="WNQ844" s="328"/>
      <c r="WNR844" s="328"/>
      <c r="WNS844" s="328"/>
      <c r="WNT844" s="328"/>
      <c r="WNU844" s="328"/>
      <c r="WNV844" s="328"/>
      <c r="WNW844" s="328"/>
      <c r="WNX844" s="328"/>
      <c r="WNY844" s="328"/>
      <c r="WNZ844" s="328"/>
      <c r="WOA844" s="328"/>
      <c r="WOB844" s="328"/>
      <c r="WOC844" s="328"/>
      <c r="WOD844" s="328"/>
      <c r="WOE844" s="328"/>
      <c r="WOF844" s="328"/>
      <c r="WOG844" s="328"/>
      <c r="WOH844" s="328"/>
      <c r="WOI844" s="328"/>
      <c r="WOJ844" s="328"/>
      <c r="WOK844" s="328"/>
      <c r="WOL844" s="328"/>
      <c r="WOM844" s="328"/>
      <c r="WON844" s="328"/>
      <c r="WOO844" s="328"/>
      <c r="WOP844" s="328"/>
      <c r="WOQ844" s="328"/>
      <c r="WOR844" s="328"/>
      <c r="WOS844" s="328"/>
      <c r="WOT844" s="328"/>
      <c r="WOU844" s="328"/>
      <c r="WOV844" s="328"/>
      <c r="WOW844" s="328"/>
      <c r="WOX844" s="328"/>
      <c r="WOY844" s="328"/>
      <c r="WOZ844" s="328"/>
      <c r="WPA844" s="328"/>
      <c r="WPB844" s="328"/>
      <c r="WPC844" s="328"/>
      <c r="WPD844" s="328"/>
      <c r="WPE844" s="328"/>
      <c r="WPF844" s="328"/>
      <c r="WPG844" s="328"/>
      <c r="WPH844" s="328"/>
      <c r="WPI844" s="328"/>
      <c r="WPJ844" s="328"/>
      <c r="WPK844" s="328"/>
      <c r="WPL844" s="328"/>
      <c r="WPM844" s="328"/>
      <c r="WPN844" s="328"/>
      <c r="WPO844" s="328"/>
      <c r="WPP844" s="328"/>
      <c r="WPQ844" s="328"/>
      <c r="WPR844" s="328"/>
      <c r="WPS844" s="328"/>
      <c r="WPT844" s="328"/>
      <c r="WPU844" s="328"/>
      <c r="WPV844" s="328"/>
      <c r="WPW844" s="328"/>
      <c r="WPX844" s="328"/>
      <c r="WPY844" s="328"/>
      <c r="WPZ844" s="328"/>
      <c r="WQA844" s="328"/>
      <c r="WQB844" s="328"/>
      <c r="WQC844" s="328"/>
      <c r="WQD844" s="328"/>
      <c r="WQE844" s="328"/>
      <c r="WQF844" s="328"/>
      <c r="WQG844" s="328"/>
      <c r="WQH844" s="328"/>
      <c r="WQI844" s="328"/>
      <c r="WQJ844" s="328"/>
      <c r="WQK844" s="328"/>
      <c r="WQL844" s="328"/>
      <c r="WQM844" s="328"/>
      <c r="WQN844" s="328"/>
      <c r="WQO844" s="328"/>
      <c r="WQP844" s="328"/>
      <c r="WQQ844" s="328"/>
      <c r="WQR844" s="328"/>
      <c r="WQS844" s="328"/>
      <c r="WQT844" s="328"/>
      <c r="WQU844" s="328"/>
      <c r="WQV844" s="328"/>
      <c r="WQW844" s="328"/>
      <c r="WQX844" s="328"/>
      <c r="WQY844" s="328"/>
      <c r="WQZ844" s="328"/>
      <c r="WRA844" s="328"/>
      <c r="WRB844" s="328"/>
      <c r="WRC844" s="328"/>
      <c r="WRD844" s="328"/>
      <c r="WRE844" s="328"/>
      <c r="WRF844" s="328"/>
      <c r="WRG844" s="328"/>
      <c r="WRH844" s="328"/>
      <c r="WRI844" s="328"/>
      <c r="WRJ844" s="328"/>
      <c r="WRK844" s="328"/>
      <c r="WRL844" s="328"/>
      <c r="WRM844" s="328"/>
      <c r="WRN844" s="328"/>
      <c r="WRO844" s="328"/>
      <c r="WRP844" s="328"/>
      <c r="WRQ844" s="328"/>
      <c r="WRR844" s="328"/>
      <c r="WRS844" s="328"/>
      <c r="WRT844" s="328"/>
      <c r="WRU844" s="328"/>
      <c r="WRV844" s="328"/>
      <c r="WRW844" s="328"/>
      <c r="WRX844" s="328"/>
      <c r="WRY844" s="328"/>
      <c r="WRZ844" s="328"/>
      <c r="WSA844" s="328"/>
      <c r="WSB844" s="328"/>
      <c r="WSC844" s="328"/>
      <c r="WSD844" s="328"/>
      <c r="WSE844" s="328"/>
      <c r="WSF844" s="328"/>
      <c r="WSG844" s="328"/>
      <c r="WSH844" s="328"/>
      <c r="WSI844" s="328"/>
      <c r="WSJ844" s="328"/>
      <c r="WSK844" s="328"/>
      <c r="WSL844" s="328"/>
      <c r="WSM844" s="328"/>
      <c r="WSN844" s="328"/>
      <c r="WSO844" s="328"/>
      <c r="WSP844" s="328"/>
      <c r="WSQ844" s="328"/>
      <c r="WSR844" s="328"/>
      <c r="WSS844" s="328"/>
      <c r="WST844" s="328"/>
      <c r="WSU844" s="328"/>
      <c r="WSV844" s="328"/>
      <c r="WSW844" s="328"/>
      <c r="WSX844" s="328"/>
      <c r="WSY844" s="328"/>
      <c r="WSZ844" s="328"/>
      <c r="WTA844" s="328"/>
      <c r="WTB844" s="328"/>
      <c r="WTC844" s="328"/>
      <c r="WTD844" s="328"/>
      <c r="WTE844" s="328"/>
      <c r="WTF844" s="328"/>
      <c r="WTG844" s="328"/>
      <c r="WTH844" s="328"/>
      <c r="WTI844" s="328"/>
      <c r="WTJ844" s="328"/>
      <c r="WTK844" s="328"/>
      <c r="WTL844" s="328"/>
      <c r="WTM844" s="328"/>
      <c r="WTN844" s="328"/>
      <c r="WTO844" s="328"/>
      <c r="WTP844" s="328"/>
      <c r="WTQ844" s="328"/>
      <c r="WTR844" s="328"/>
      <c r="WTS844" s="328"/>
      <c r="WTT844" s="328"/>
      <c r="WTU844" s="328"/>
      <c r="WTV844" s="328"/>
      <c r="WTW844" s="328"/>
      <c r="WTX844" s="328"/>
      <c r="WTY844" s="328"/>
      <c r="WTZ844" s="328"/>
      <c r="WUA844" s="328"/>
      <c r="WUB844" s="328"/>
      <c r="WUC844" s="328"/>
      <c r="WUD844" s="328"/>
      <c r="WUE844" s="328"/>
      <c r="WUF844" s="328"/>
      <c r="WUG844" s="328"/>
      <c r="WUH844" s="328"/>
      <c r="WUI844" s="328"/>
      <c r="WUJ844" s="328"/>
      <c r="WUK844" s="328"/>
      <c r="WUL844" s="328"/>
      <c r="WUM844" s="328"/>
      <c r="WUN844" s="328"/>
      <c r="WUO844" s="328"/>
      <c r="WUP844" s="328"/>
      <c r="WUQ844" s="328"/>
      <c r="WUR844" s="328"/>
      <c r="WUS844" s="328"/>
      <c r="WUT844" s="328"/>
      <c r="WUU844" s="328"/>
      <c r="WUV844" s="328"/>
      <c r="WUW844" s="328"/>
      <c r="WUX844" s="328"/>
      <c r="WUY844" s="328"/>
      <c r="WUZ844" s="328"/>
      <c r="WVA844" s="328"/>
      <c r="WVB844" s="328"/>
      <c r="WVC844" s="328"/>
      <c r="WVD844" s="328"/>
      <c r="WVE844" s="328"/>
      <c r="WVF844" s="328"/>
      <c r="WVG844" s="328"/>
      <c r="WVH844" s="328"/>
      <c r="WVI844" s="328"/>
      <c r="WVJ844" s="328"/>
      <c r="WVK844" s="328"/>
      <c r="WVL844" s="328"/>
      <c r="WVM844" s="328"/>
      <c r="WVN844" s="328"/>
      <c r="WVO844" s="328"/>
      <c r="WVP844" s="328"/>
      <c r="WVQ844" s="328"/>
      <c r="WVR844" s="328"/>
      <c r="WVS844" s="328"/>
      <c r="WVT844" s="328"/>
      <c r="WVU844" s="328"/>
      <c r="WVV844" s="328"/>
      <c r="WVW844" s="328"/>
      <c r="WVX844" s="328"/>
      <c r="WVY844" s="328"/>
      <c r="WVZ844" s="328"/>
      <c r="WWA844" s="328"/>
      <c r="WWB844" s="328"/>
      <c r="WWC844" s="328"/>
      <c r="WWD844" s="328"/>
      <c r="WWE844" s="328"/>
      <c r="WWF844" s="328"/>
      <c r="WWG844" s="328"/>
      <c r="WWH844" s="328"/>
      <c r="WWI844" s="328"/>
      <c r="WWJ844" s="328"/>
      <c r="WWK844" s="328"/>
      <c r="WWL844" s="328"/>
      <c r="WWM844" s="328"/>
      <c r="WWN844" s="328"/>
      <c r="WWO844" s="328"/>
      <c r="WWP844" s="328"/>
      <c r="WWQ844" s="328"/>
      <c r="WWR844" s="328"/>
      <c r="WWS844" s="328"/>
      <c r="WWT844" s="328"/>
      <c r="WWU844" s="328"/>
      <c r="WWV844" s="328"/>
      <c r="WWW844" s="328"/>
      <c r="WWX844" s="328"/>
      <c r="WWY844" s="328"/>
      <c r="WWZ844" s="328"/>
      <c r="WXA844" s="328"/>
      <c r="WXB844" s="328"/>
      <c r="WXC844" s="328"/>
      <c r="WXD844" s="328"/>
      <c r="WXE844" s="328"/>
      <c r="WXF844" s="328"/>
      <c r="WXG844" s="328"/>
      <c r="WXH844" s="328"/>
      <c r="WXI844" s="328"/>
      <c r="WXJ844" s="328"/>
      <c r="WXK844" s="328"/>
      <c r="WXL844" s="328"/>
      <c r="WXM844" s="328"/>
      <c r="WXN844" s="328"/>
      <c r="WXO844" s="328"/>
      <c r="WXP844" s="328"/>
      <c r="WXQ844" s="328"/>
      <c r="WXR844" s="328"/>
      <c r="WXS844" s="328"/>
      <c r="WXT844" s="328"/>
      <c r="WXU844" s="328"/>
      <c r="WXV844" s="328"/>
      <c r="WXW844" s="328"/>
      <c r="WXX844" s="328"/>
      <c r="WXY844" s="328"/>
      <c r="WXZ844" s="328"/>
      <c r="WYA844" s="328"/>
      <c r="WYB844" s="328"/>
      <c r="WYC844" s="328"/>
      <c r="WYD844" s="328"/>
      <c r="WYE844" s="328"/>
      <c r="WYF844" s="328"/>
      <c r="WYG844" s="328"/>
      <c r="WYH844" s="328"/>
      <c r="WYI844" s="328"/>
      <c r="WYJ844" s="328"/>
      <c r="WYK844" s="328"/>
      <c r="WYL844" s="328"/>
      <c r="WYM844" s="328"/>
      <c r="WYN844" s="328"/>
      <c r="WYO844" s="328"/>
      <c r="WYP844" s="328"/>
      <c r="WYQ844" s="328"/>
      <c r="WYR844" s="328"/>
      <c r="WYS844" s="328"/>
      <c r="WYT844" s="328"/>
      <c r="WYU844" s="328"/>
      <c r="WYV844" s="328"/>
      <c r="WYW844" s="328"/>
      <c r="WYX844" s="328"/>
      <c r="WYY844" s="328"/>
      <c r="WYZ844" s="328"/>
      <c r="WZA844" s="328"/>
      <c r="WZB844" s="328"/>
      <c r="WZC844" s="328"/>
      <c r="WZD844" s="328"/>
      <c r="WZE844" s="328"/>
      <c r="WZF844" s="328"/>
      <c r="WZG844" s="328"/>
      <c r="WZH844" s="328"/>
      <c r="WZI844" s="328"/>
      <c r="WZJ844" s="328"/>
      <c r="WZK844" s="328"/>
      <c r="WZL844" s="328"/>
      <c r="WZM844" s="328"/>
      <c r="WZN844" s="328"/>
      <c r="WZO844" s="328"/>
      <c r="WZP844" s="328"/>
      <c r="WZQ844" s="328"/>
      <c r="WZR844" s="328"/>
      <c r="WZS844" s="328"/>
      <c r="WZT844" s="328"/>
      <c r="WZU844" s="328"/>
      <c r="WZV844" s="328"/>
      <c r="WZW844" s="328"/>
      <c r="WZX844" s="328"/>
      <c r="WZY844" s="328"/>
      <c r="WZZ844" s="328"/>
      <c r="XAA844" s="328"/>
      <c r="XAB844" s="328"/>
      <c r="XAC844" s="328"/>
      <c r="XAD844" s="328"/>
      <c r="XAE844" s="328"/>
      <c r="XAF844" s="328"/>
      <c r="XAG844" s="328"/>
      <c r="XAH844" s="328"/>
      <c r="XAI844" s="328"/>
      <c r="XAJ844" s="328"/>
      <c r="XAK844" s="328"/>
      <c r="XAL844" s="328"/>
      <c r="XAM844" s="328"/>
      <c r="XAN844" s="328"/>
      <c r="XAO844" s="328"/>
      <c r="XAP844" s="328"/>
      <c r="XAQ844" s="328"/>
      <c r="XAR844" s="328"/>
      <c r="XAS844" s="328"/>
      <c r="XAT844" s="328"/>
      <c r="XAU844" s="328"/>
      <c r="XAV844" s="328"/>
      <c r="XAW844" s="328"/>
      <c r="XAX844" s="328"/>
      <c r="XAY844" s="328"/>
      <c r="XAZ844" s="328"/>
      <c r="XBA844" s="328"/>
      <c r="XBB844" s="328"/>
      <c r="XBC844" s="328"/>
      <c r="XBD844" s="328"/>
      <c r="XBE844" s="328"/>
      <c r="XBF844" s="328"/>
      <c r="XBG844" s="328"/>
      <c r="XBH844" s="328"/>
      <c r="XBI844" s="328"/>
      <c r="XBJ844" s="328"/>
      <c r="XBK844" s="328"/>
      <c r="XBL844" s="328"/>
      <c r="XBM844" s="328"/>
      <c r="XBN844" s="328"/>
      <c r="XBO844" s="328"/>
      <c r="XBP844" s="328"/>
      <c r="XBQ844" s="328"/>
      <c r="XBR844" s="328"/>
      <c r="XBS844" s="328"/>
      <c r="XBT844" s="328"/>
      <c r="XBU844" s="328"/>
      <c r="XBV844" s="328"/>
      <c r="XBW844" s="328"/>
      <c r="XBX844" s="328"/>
      <c r="XBY844" s="328"/>
      <c r="XBZ844" s="328"/>
      <c r="XCA844" s="328"/>
      <c r="XCB844" s="328"/>
      <c r="XCC844" s="328"/>
      <c r="XCD844" s="328"/>
      <c r="XCE844" s="328"/>
      <c r="XCF844" s="328"/>
      <c r="XCG844" s="328"/>
      <c r="XCH844" s="328"/>
      <c r="XCI844" s="328"/>
      <c r="XCJ844" s="328"/>
      <c r="XCK844" s="328"/>
      <c r="XCL844" s="328"/>
      <c r="XCM844" s="328"/>
      <c r="XCN844" s="328"/>
      <c r="XCO844" s="328"/>
      <c r="XCP844" s="328"/>
      <c r="XCQ844" s="328"/>
      <c r="XCR844" s="328"/>
      <c r="XCS844" s="328"/>
      <c r="XCT844" s="328"/>
      <c r="XCU844" s="328"/>
      <c r="XCV844" s="328"/>
      <c r="XCW844" s="328"/>
      <c r="XCX844" s="328"/>
      <c r="XCY844" s="328"/>
      <c r="XCZ844" s="328"/>
      <c r="XDA844" s="328"/>
      <c r="XDB844" s="328"/>
      <c r="XDC844" s="328"/>
      <c r="XDD844" s="328"/>
      <c r="XDE844" s="328"/>
      <c r="XDF844" s="328"/>
      <c r="XDG844" s="328"/>
      <c r="XDH844" s="328"/>
      <c r="XDI844" s="328"/>
      <c r="XDJ844" s="328"/>
      <c r="XDK844" s="328"/>
      <c r="XDL844" s="328"/>
      <c r="XDM844" s="328"/>
      <c r="XDN844" s="328"/>
      <c r="XDO844" s="328"/>
      <c r="XDP844" s="328"/>
      <c r="XDQ844" s="328"/>
      <c r="XDR844" s="328"/>
      <c r="XDS844" s="328"/>
      <c r="XDT844" s="328"/>
      <c r="XDU844" s="328"/>
      <c r="XDV844" s="328"/>
      <c r="XDW844" s="328"/>
      <c r="XDX844" s="328"/>
      <c r="XDY844" s="328"/>
      <c r="XDZ844" s="328"/>
      <c r="XEA844" s="328"/>
      <c r="XEB844" s="328"/>
      <c r="XEC844" s="328"/>
      <c r="XED844" s="328"/>
      <c r="XEE844" s="328"/>
      <c r="XEF844" s="328"/>
      <c r="XEG844" s="328"/>
      <c r="XEH844" s="328"/>
      <c r="XEI844" s="328"/>
      <c r="XEJ844" s="328"/>
      <c r="XEK844" s="328"/>
      <c r="XEL844" s="328"/>
      <c r="XEM844" s="328"/>
      <c r="XEN844" s="328"/>
      <c r="XEO844" s="328"/>
      <c r="XEP844" s="328"/>
      <c r="XEQ844" s="328"/>
      <c r="XER844" s="328"/>
      <c r="XES844" s="328"/>
    </row>
    <row r="845" spans="1:16373" x14ac:dyDescent="0.25">
      <c r="A845" s="268"/>
      <c r="B845" s="46">
        <f>SUBTOTAL(103,$C$10:C845)</f>
        <v>836</v>
      </c>
      <c r="C845" s="293" t="s">
        <v>131</v>
      </c>
      <c r="D845" s="226" t="s">
        <v>962</v>
      </c>
      <c r="E845" s="203" t="s">
        <v>1475</v>
      </c>
      <c r="F845" s="227" t="s">
        <v>588</v>
      </c>
      <c r="G845" s="208" t="s">
        <v>589</v>
      </c>
      <c r="H845" s="239">
        <v>45197</v>
      </c>
      <c r="I845" s="249">
        <v>0</v>
      </c>
      <c r="J845" s="101">
        <v>-160000</v>
      </c>
      <c r="K845" s="250">
        <f t="shared" ref="K845:K908" si="13">I845+K844+J845</f>
        <v>283756.43550000014</v>
      </c>
      <c r="L845" s="259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  <c r="AH845" s="328"/>
      <c r="AI845" s="328"/>
      <c r="AJ845" s="328"/>
      <c r="AK845" s="328"/>
      <c r="AL845" s="328"/>
      <c r="AM845" s="328"/>
      <c r="AN845" s="328"/>
      <c r="AO845" s="328"/>
      <c r="AP845" s="328"/>
      <c r="AQ845" s="328"/>
      <c r="AR845" s="328"/>
      <c r="AS845" s="328"/>
      <c r="AT845" s="328"/>
      <c r="AU845" s="328"/>
      <c r="AV845" s="328"/>
      <c r="AW845" s="328"/>
      <c r="AX845" s="328"/>
      <c r="AY845" s="328"/>
      <c r="AZ845" s="328"/>
      <c r="BA845" s="328"/>
      <c r="BB845" s="328"/>
      <c r="BC845" s="328"/>
      <c r="BD845" s="328"/>
      <c r="BE845" s="328"/>
      <c r="BF845" s="328"/>
      <c r="BG845" s="328"/>
      <c r="BH845" s="328"/>
      <c r="BI845" s="328"/>
      <c r="BJ845" s="328"/>
      <c r="BK845" s="328"/>
      <c r="BL845" s="328"/>
      <c r="BM845" s="328"/>
      <c r="BN845" s="328"/>
      <c r="BO845" s="328"/>
      <c r="BP845" s="328"/>
      <c r="BQ845" s="328"/>
      <c r="BR845" s="328"/>
      <c r="BS845" s="328"/>
      <c r="BT845" s="328"/>
      <c r="BU845" s="328"/>
      <c r="BV845" s="328"/>
      <c r="BW845" s="328"/>
      <c r="BX845" s="328"/>
      <c r="BY845" s="328"/>
      <c r="BZ845" s="328"/>
      <c r="CA845" s="328"/>
      <c r="CB845" s="328"/>
      <c r="CC845" s="328"/>
      <c r="CD845" s="328"/>
      <c r="CE845" s="328"/>
      <c r="CF845" s="328"/>
      <c r="CG845" s="328"/>
      <c r="CH845" s="328"/>
      <c r="CI845" s="328"/>
      <c r="CJ845" s="328"/>
      <c r="CK845" s="328"/>
      <c r="CL845" s="328"/>
      <c r="CM845" s="328"/>
      <c r="CN845" s="328"/>
      <c r="CO845" s="328"/>
      <c r="CP845" s="328"/>
      <c r="CQ845" s="328"/>
      <c r="CR845" s="328"/>
      <c r="CS845" s="328"/>
      <c r="CT845" s="328"/>
      <c r="CU845" s="328"/>
      <c r="CV845" s="328"/>
      <c r="CW845" s="328"/>
      <c r="CX845" s="328"/>
      <c r="CY845" s="328"/>
      <c r="CZ845" s="328"/>
      <c r="DA845" s="328"/>
      <c r="DB845" s="328"/>
      <c r="DC845" s="328"/>
      <c r="DD845" s="328"/>
      <c r="DE845" s="328"/>
      <c r="DF845" s="328"/>
      <c r="DG845" s="328"/>
      <c r="DH845" s="328"/>
      <c r="DI845" s="328"/>
      <c r="DJ845" s="328"/>
      <c r="DK845" s="328"/>
      <c r="DL845" s="328"/>
      <c r="DM845" s="328"/>
      <c r="DN845" s="328"/>
      <c r="DO845" s="328"/>
      <c r="DP845" s="328"/>
      <c r="DQ845" s="328"/>
      <c r="DR845" s="328"/>
      <c r="DS845" s="328"/>
      <c r="DT845" s="328"/>
      <c r="DU845" s="328"/>
      <c r="DV845" s="328"/>
      <c r="DW845" s="328"/>
      <c r="DX845" s="328"/>
      <c r="DY845" s="328"/>
      <c r="DZ845" s="328"/>
      <c r="EA845" s="328"/>
      <c r="EB845" s="328"/>
      <c r="EC845" s="328"/>
      <c r="ED845" s="328"/>
      <c r="EE845" s="328"/>
      <c r="EF845" s="328"/>
      <c r="EG845" s="328"/>
      <c r="EH845" s="328"/>
      <c r="EI845" s="328"/>
      <c r="EJ845" s="328"/>
      <c r="EK845" s="328"/>
      <c r="EL845" s="328"/>
      <c r="EM845" s="328"/>
      <c r="EN845" s="328"/>
      <c r="EO845" s="328"/>
      <c r="EP845" s="328"/>
      <c r="EQ845" s="328"/>
      <c r="ER845" s="328"/>
      <c r="ES845" s="328"/>
      <c r="ET845" s="328"/>
      <c r="EU845" s="328"/>
      <c r="EV845" s="328"/>
      <c r="EW845" s="328"/>
      <c r="EX845" s="328"/>
      <c r="EY845" s="328"/>
      <c r="EZ845" s="328"/>
      <c r="FA845" s="328"/>
      <c r="FB845" s="328"/>
      <c r="FC845" s="328"/>
      <c r="FD845" s="328"/>
      <c r="FE845" s="328"/>
      <c r="FF845" s="328"/>
      <c r="FG845" s="328"/>
      <c r="FH845" s="328"/>
      <c r="FI845" s="328"/>
      <c r="FJ845" s="328"/>
      <c r="FK845" s="328"/>
      <c r="FL845" s="328"/>
      <c r="FM845" s="328"/>
      <c r="FN845" s="328"/>
      <c r="FO845" s="328"/>
      <c r="FP845" s="328"/>
      <c r="FQ845" s="328"/>
      <c r="FR845" s="328"/>
      <c r="FS845" s="328"/>
      <c r="FT845" s="328"/>
      <c r="FU845" s="328"/>
      <c r="FV845" s="328"/>
      <c r="FW845" s="328"/>
      <c r="FX845" s="328"/>
      <c r="FY845" s="328"/>
      <c r="FZ845" s="328"/>
      <c r="GA845" s="328"/>
      <c r="GB845" s="328"/>
      <c r="GC845" s="328"/>
      <c r="GD845" s="328"/>
      <c r="GE845" s="328"/>
      <c r="GF845" s="328"/>
      <c r="GG845" s="328"/>
      <c r="GH845" s="328"/>
      <c r="GI845" s="328"/>
      <c r="GJ845" s="328"/>
      <c r="GK845" s="328"/>
      <c r="GL845" s="328"/>
      <c r="GM845" s="328"/>
      <c r="GN845" s="328"/>
      <c r="GO845" s="328"/>
      <c r="GP845" s="328"/>
      <c r="GQ845" s="328"/>
      <c r="GR845" s="328"/>
      <c r="GS845" s="328"/>
      <c r="GT845" s="328"/>
      <c r="GU845" s="328"/>
      <c r="GV845" s="328"/>
      <c r="GW845" s="328"/>
      <c r="GX845" s="328"/>
      <c r="GY845" s="328"/>
      <c r="GZ845" s="328"/>
      <c r="HA845" s="328"/>
      <c r="HB845" s="328"/>
      <c r="HC845" s="328"/>
      <c r="HD845" s="328"/>
      <c r="HE845" s="328"/>
      <c r="HF845" s="328"/>
      <c r="HG845" s="328"/>
      <c r="HH845" s="328"/>
      <c r="HI845" s="328"/>
      <c r="HJ845" s="328"/>
      <c r="HK845" s="328"/>
      <c r="HL845" s="328"/>
      <c r="HM845" s="328"/>
      <c r="HN845" s="328"/>
      <c r="HO845" s="328"/>
      <c r="HP845" s="328"/>
      <c r="HQ845" s="328"/>
      <c r="HR845" s="328"/>
      <c r="HS845" s="328"/>
      <c r="HT845" s="328"/>
      <c r="HU845" s="328"/>
      <c r="HV845" s="328"/>
      <c r="HW845" s="328"/>
      <c r="HX845" s="328"/>
      <c r="HY845" s="328"/>
      <c r="HZ845" s="328"/>
      <c r="IA845" s="328"/>
      <c r="IB845" s="328"/>
      <c r="IC845" s="328"/>
      <c r="ID845" s="328"/>
      <c r="IE845" s="328"/>
      <c r="IF845" s="328"/>
      <c r="IG845" s="328"/>
      <c r="IH845" s="328"/>
      <c r="II845" s="328"/>
      <c r="IJ845" s="328"/>
      <c r="IK845" s="328"/>
      <c r="IL845" s="328"/>
      <c r="IM845" s="328"/>
      <c r="IN845" s="328"/>
      <c r="IO845" s="328"/>
      <c r="IP845" s="328"/>
      <c r="IQ845" s="328"/>
      <c r="IR845" s="328"/>
      <c r="IS845" s="328"/>
      <c r="IT845" s="328"/>
      <c r="IU845" s="328"/>
      <c r="IV845" s="328"/>
      <c r="IW845" s="328"/>
      <c r="IX845" s="328"/>
      <c r="IY845" s="328"/>
      <c r="IZ845" s="328"/>
      <c r="JA845" s="328"/>
      <c r="JB845" s="328"/>
      <c r="JC845" s="328"/>
      <c r="JD845" s="328"/>
      <c r="JE845" s="328"/>
      <c r="JF845" s="328"/>
      <c r="JG845" s="328"/>
      <c r="JH845" s="328"/>
      <c r="JI845" s="328"/>
      <c r="JJ845" s="328"/>
      <c r="JK845" s="328"/>
      <c r="JL845" s="328"/>
      <c r="JM845" s="328"/>
      <c r="JN845" s="328"/>
      <c r="JO845" s="328"/>
      <c r="JP845" s="328"/>
      <c r="JQ845" s="328"/>
      <c r="JR845" s="328"/>
      <c r="JS845" s="328"/>
      <c r="JT845" s="328"/>
      <c r="JU845" s="328"/>
      <c r="JV845" s="328"/>
      <c r="JW845" s="328"/>
      <c r="JX845" s="328"/>
      <c r="JY845" s="328"/>
      <c r="JZ845" s="328"/>
      <c r="KA845" s="328"/>
      <c r="KB845" s="328"/>
      <c r="KC845" s="328"/>
      <c r="KD845" s="328"/>
      <c r="KE845" s="328"/>
      <c r="KF845" s="328"/>
      <c r="KG845" s="328"/>
      <c r="KH845" s="328"/>
      <c r="KI845" s="328"/>
      <c r="KJ845" s="328"/>
      <c r="KK845" s="328"/>
      <c r="KL845" s="328"/>
      <c r="KM845" s="328"/>
      <c r="KN845" s="328"/>
      <c r="KO845" s="328"/>
      <c r="KP845" s="328"/>
      <c r="KQ845" s="328"/>
      <c r="KR845" s="328"/>
      <c r="KS845" s="328"/>
      <c r="KT845" s="328"/>
      <c r="KU845" s="328"/>
      <c r="KV845" s="328"/>
      <c r="KW845" s="328"/>
      <c r="KX845" s="328"/>
      <c r="KY845" s="328"/>
      <c r="KZ845" s="328"/>
      <c r="LA845" s="328"/>
      <c r="LB845" s="328"/>
      <c r="LC845" s="328"/>
      <c r="LD845" s="328"/>
      <c r="LE845" s="328"/>
      <c r="LF845" s="328"/>
      <c r="LG845" s="328"/>
      <c r="LH845" s="328"/>
      <c r="LI845" s="328"/>
      <c r="LJ845" s="328"/>
      <c r="LK845" s="328"/>
      <c r="LL845" s="328"/>
      <c r="LM845" s="328"/>
      <c r="LN845" s="328"/>
      <c r="LO845" s="328"/>
      <c r="LP845" s="328"/>
      <c r="LQ845" s="328"/>
      <c r="LR845" s="328"/>
      <c r="LS845" s="328"/>
      <c r="LT845" s="328"/>
      <c r="LU845" s="328"/>
      <c r="LV845" s="328"/>
      <c r="LW845" s="328"/>
      <c r="LX845" s="328"/>
      <c r="LY845" s="328"/>
      <c r="LZ845" s="328"/>
      <c r="MA845" s="328"/>
      <c r="MB845" s="328"/>
      <c r="MC845" s="328"/>
      <c r="MD845" s="328"/>
      <c r="ME845" s="328"/>
      <c r="MF845" s="328"/>
      <c r="MG845" s="328"/>
      <c r="MH845" s="328"/>
      <c r="MI845" s="328"/>
      <c r="MJ845" s="328"/>
      <c r="MK845" s="328"/>
      <c r="ML845" s="328"/>
      <c r="MM845" s="328"/>
      <c r="MN845" s="328"/>
      <c r="MO845" s="328"/>
      <c r="MP845" s="328"/>
      <c r="MQ845" s="328"/>
      <c r="MR845" s="328"/>
      <c r="MS845" s="328"/>
      <c r="MT845" s="328"/>
      <c r="MU845" s="328"/>
      <c r="MV845" s="328"/>
      <c r="MW845" s="328"/>
      <c r="MX845" s="328"/>
      <c r="MY845" s="328"/>
      <c r="MZ845" s="328"/>
      <c r="NA845" s="328"/>
      <c r="NB845" s="328"/>
      <c r="NC845" s="328"/>
      <c r="ND845" s="328"/>
      <c r="NE845" s="328"/>
      <c r="NF845" s="328"/>
      <c r="NG845" s="328"/>
      <c r="NH845" s="328"/>
      <c r="NI845" s="328"/>
      <c r="NJ845" s="328"/>
      <c r="NK845" s="328"/>
      <c r="NL845" s="328"/>
      <c r="NM845" s="328"/>
      <c r="NN845" s="328"/>
      <c r="NO845" s="328"/>
      <c r="NP845" s="328"/>
      <c r="NQ845" s="328"/>
      <c r="NR845" s="328"/>
      <c r="NS845" s="328"/>
      <c r="NT845" s="328"/>
      <c r="NU845" s="328"/>
      <c r="NV845" s="328"/>
      <c r="NW845" s="328"/>
      <c r="NX845" s="328"/>
      <c r="NY845" s="328"/>
      <c r="NZ845" s="328"/>
      <c r="OA845" s="328"/>
      <c r="OB845" s="328"/>
      <c r="OC845" s="328"/>
      <c r="OD845" s="328"/>
      <c r="OE845" s="328"/>
      <c r="OF845" s="328"/>
      <c r="OG845" s="328"/>
      <c r="OH845" s="328"/>
      <c r="OI845" s="328"/>
      <c r="OJ845" s="328"/>
      <c r="OK845" s="328"/>
      <c r="OL845" s="328"/>
      <c r="OM845" s="328"/>
      <c r="ON845" s="328"/>
      <c r="OO845" s="328"/>
      <c r="OP845" s="328"/>
      <c r="OQ845" s="328"/>
      <c r="OR845" s="328"/>
      <c r="OS845" s="328"/>
      <c r="OT845" s="328"/>
      <c r="OU845" s="328"/>
      <c r="OV845" s="328"/>
      <c r="OW845" s="328"/>
      <c r="OX845" s="328"/>
      <c r="OY845" s="328"/>
      <c r="OZ845" s="328"/>
      <c r="PA845" s="328"/>
      <c r="PB845" s="328"/>
      <c r="PC845" s="328"/>
      <c r="PD845" s="328"/>
      <c r="PE845" s="328"/>
      <c r="PF845" s="328"/>
      <c r="PG845" s="328"/>
      <c r="PH845" s="328"/>
      <c r="PI845" s="328"/>
      <c r="PJ845" s="328"/>
      <c r="PK845" s="328"/>
      <c r="PL845" s="328"/>
      <c r="PM845" s="328"/>
      <c r="PN845" s="328"/>
      <c r="PO845" s="328"/>
      <c r="PP845" s="328"/>
      <c r="PQ845" s="328"/>
      <c r="PR845" s="328"/>
      <c r="PS845" s="328"/>
      <c r="PT845" s="328"/>
      <c r="PU845" s="328"/>
      <c r="PV845" s="328"/>
      <c r="PW845" s="328"/>
      <c r="PX845" s="328"/>
      <c r="PY845" s="328"/>
      <c r="PZ845" s="328"/>
      <c r="QA845" s="328"/>
      <c r="QB845" s="328"/>
      <c r="QC845" s="328"/>
      <c r="QD845" s="328"/>
      <c r="QE845" s="328"/>
      <c r="QF845" s="328"/>
      <c r="QG845" s="328"/>
      <c r="QH845" s="328"/>
      <c r="QI845" s="328"/>
      <c r="QJ845" s="328"/>
      <c r="QK845" s="328"/>
      <c r="QL845" s="328"/>
      <c r="QM845" s="328"/>
      <c r="QN845" s="328"/>
      <c r="QO845" s="328"/>
      <c r="QP845" s="328"/>
      <c r="QQ845" s="328"/>
      <c r="QR845" s="328"/>
      <c r="QS845" s="328"/>
      <c r="QT845" s="328"/>
      <c r="QU845" s="328"/>
      <c r="QV845" s="328"/>
      <c r="QW845" s="328"/>
      <c r="QX845" s="328"/>
      <c r="QY845" s="328"/>
      <c r="QZ845" s="328"/>
      <c r="RA845" s="328"/>
      <c r="RB845" s="328"/>
      <c r="RC845" s="328"/>
      <c r="RD845" s="328"/>
      <c r="RE845" s="328"/>
      <c r="RF845" s="328"/>
      <c r="RG845" s="328"/>
      <c r="RH845" s="328"/>
      <c r="RI845" s="328"/>
      <c r="RJ845" s="328"/>
      <c r="RK845" s="328"/>
      <c r="RL845" s="328"/>
      <c r="RM845" s="328"/>
      <c r="RN845" s="328"/>
      <c r="RO845" s="328"/>
      <c r="RP845" s="328"/>
      <c r="RQ845" s="328"/>
      <c r="RR845" s="328"/>
      <c r="RS845" s="328"/>
      <c r="RT845" s="328"/>
      <c r="RU845" s="328"/>
      <c r="RV845" s="328"/>
      <c r="RW845" s="328"/>
      <c r="RX845" s="328"/>
      <c r="RY845" s="328"/>
      <c r="RZ845" s="328"/>
      <c r="SA845" s="328"/>
      <c r="SB845" s="328"/>
      <c r="SC845" s="328"/>
      <c r="SD845" s="328"/>
      <c r="SE845" s="328"/>
      <c r="SF845" s="328"/>
      <c r="SG845" s="328"/>
      <c r="SH845" s="328"/>
      <c r="SI845" s="328"/>
      <c r="SJ845" s="328"/>
      <c r="SK845" s="328"/>
      <c r="SL845" s="328"/>
      <c r="SM845" s="328"/>
      <c r="SN845" s="328"/>
      <c r="SO845" s="328"/>
      <c r="SP845" s="328"/>
      <c r="SQ845" s="328"/>
      <c r="SR845" s="328"/>
      <c r="SS845" s="328"/>
      <c r="ST845" s="328"/>
      <c r="SU845" s="328"/>
      <c r="SV845" s="328"/>
      <c r="SW845" s="328"/>
      <c r="SX845" s="328"/>
      <c r="SY845" s="328"/>
      <c r="SZ845" s="328"/>
      <c r="TA845" s="328"/>
      <c r="TB845" s="328"/>
      <c r="TC845" s="328"/>
      <c r="TD845" s="328"/>
      <c r="TE845" s="328"/>
      <c r="TF845" s="328"/>
      <c r="TG845" s="328"/>
      <c r="TH845" s="328"/>
      <c r="TI845" s="328"/>
      <c r="TJ845" s="328"/>
      <c r="TK845" s="328"/>
      <c r="TL845" s="328"/>
      <c r="TM845" s="328"/>
      <c r="TN845" s="328"/>
      <c r="TO845" s="328"/>
      <c r="TP845" s="328"/>
      <c r="TQ845" s="328"/>
      <c r="TR845" s="328"/>
      <c r="TS845" s="328"/>
      <c r="TT845" s="328"/>
      <c r="TU845" s="328"/>
      <c r="TV845" s="328"/>
      <c r="TW845" s="328"/>
      <c r="TX845" s="328"/>
      <c r="TY845" s="328"/>
      <c r="TZ845" s="328"/>
      <c r="UA845" s="328"/>
      <c r="UB845" s="328"/>
      <c r="UC845" s="328"/>
      <c r="UD845" s="328"/>
      <c r="UE845" s="328"/>
      <c r="UF845" s="328"/>
      <c r="UG845" s="328"/>
      <c r="UH845" s="328"/>
      <c r="UI845" s="328"/>
      <c r="UJ845" s="328"/>
      <c r="UK845" s="328"/>
      <c r="UL845" s="328"/>
      <c r="UM845" s="328"/>
      <c r="UN845" s="328"/>
      <c r="UO845" s="328"/>
      <c r="UP845" s="328"/>
      <c r="UQ845" s="328"/>
      <c r="UR845" s="328"/>
      <c r="US845" s="328"/>
      <c r="UT845" s="328"/>
      <c r="UU845" s="328"/>
      <c r="UV845" s="328"/>
      <c r="UW845" s="328"/>
      <c r="UX845" s="328"/>
      <c r="UY845" s="328"/>
      <c r="UZ845" s="328"/>
      <c r="VA845" s="328"/>
      <c r="VB845" s="328"/>
      <c r="VC845" s="328"/>
      <c r="VD845" s="328"/>
      <c r="VE845" s="328"/>
      <c r="VF845" s="328"/>
      <c r="VG845" s="328"/>
      <c r="VH845" s="328"/>
      <c r="VI845" s="328"/>
      <c r="VJ845" s="328"/>
      <c r="VK845" s="328"/>
      <c r="VL845" s="328"/>
      <c r="VM845" s="328"/>
      <c r="VN845" s="328"/>
      <c r="VO845" s="328"/>
      <c r="VP845" s="328"/>
      <c r="VQ845" s="328"/>
      <c r="VR845" s="328"/>
      <c r="VS845" s="328"/>
      <c r="VT845" s="328"/>
      <c r="VU845" s="328"/>
      <c r="VV845" s="328"/>
      <c r="VW845" s="328"/>
      <c r="VX845" s="328"/>
      <c r="VY845" s="328"/>
      <c r="VZ845" s="328"/>
      <c r="WA845" s="328"/>
      <c r="WB845" s="328"/>
      <c r="WC845" s="328"/>
      <c r="WD845" s="328"/>
      <c r="WE845" s="328"/>
      <c r="WF845" s="328"/>
      <c r="WG845" s="328"/>
      <c r="WH845" s="328"/>
      <c r="WI845" s="328"/>
      <c r="WJ845" s="328"/>
      <c r="WK845" s="328"/>
      <c r="WL845" s="328"/>
      <c r="WM845" s="328"/>
      <c r="WN845" s="328"/>
      <c r="WO845" s="328"/>
      <c r="WP845" s="328"/>
      <c r="WQ845" s="328"/>
      <c r="WR845" s="328"/>
      <c r="WS845" s="328"/>
      <c r="WT845" s="328"/>
      <c r="WU845" s="328"/>
      <c r="WV845" s="328"/>
      <c r="WW845" s="328"/>
      <c r="WX845" s="328"/>
      <c r="WY845" s="328"/>
      <c r="WZ845" s="328"/>
      <c r="XA845" s="328"/>
      <c r="XB845" s="328"/>
      <c r="XC845" s="328"/>
      <c r="XD845" s="328"/>
      <c r="XE845" s="328"/>
      <c r="XF845" s="328"/>
      <c r="XG845" s="328"/>
      <c r="XH845" s="328"/>
      <c r="XI845" s="328"/>
      <c r="XJ845" s="328"/>
      <c r="XK845" s="328"/>
      <c r="XL845" s="328"/>
      <c r="XM845" s="328"/>
      <c r="XN845" s="328"/>
      <c r="XO845" s="328"/>
      <c r="XP845" s="328"/>
      <c r="XQ845" s="328"/>
      <c r="XR845" s="328"/>
      <c r="XS845" s="328"/>
      <c r="XT845" s="328"/>
      <c r="XU845" s="328"/>
      <c r="XV845" s="328"/>
      <c r="XW845" s="328"/>
      <c r="XX845" s="328"/>
      <c r="XY845" s="328"/>
      <c r="XZ845" s="328"/>
      <c r="YA845" s="328"/>
      <c r="YB845" s="328"/>
      <c r="YC845" s="328"/>
      <c r="YD845" s="328"/>
      <c r="YE845" s="328"/>
      <c r="YF845" s="328"/>
      <c r="YG845" s="328"/>
      <c r="YH845" s="328"/>
      <c r="YI845" s="328"/>
      <c r="YJ845" s="328"/>
      <c r="YK845" s="328"/>
      <c r="YL845" s="328"/>
      <c r="YM845" s="328"/>
      <c r="YN845" s="328"/>
      <c r="YO845" s="328"/>
      <c r="YP845" s="328"/>
      <c r="YQ845" s="328"/>
      <c r="YR845" s="328"/>
      <c r="YS845" s="328"/>
      <c r="YT845" s="328"/>
      <c r="YU845" s="328"/>
      <c r="YV845" s="328"/>
      <c r="YW845" s="328"/>
      <c r="YX845" s="328"/>
      <c r="YY845" s="328"/>
      <c r="YZ845" s="328"/>
      <c r="ZA845" s="328"/>
      <c r="ZB845" s="328"/>
      <c r="ZC845" s="328"/>
      <c r="ZD845" s="328"/>
      <c r="ZE845" s="328"/>
      <c r="ZF845" s="328"/>
      <c r="ZG845" s="328"/>
      <c r="ZH845" s="328"/>
      <c r="ZI845" s="328"/>
      <c r="ZJ845" s="328"/>
      <c r="ZK845" s="328"/>
      <c r="ZL845" s="328"/>
      <c r="ZM845" s="328"/>
      <c r="ZN845" s="328"/>
      <c r="ZO845" s="328"/>
      <c r="ZP845" s="328"/>
      <c r="ZQ845" s="328"/>
      <c r="ZR845" s="328"/>
      <c r="ZS845" s="328"/>
      <c r="ZT845" s="328"/>
      <c r="ZU845" s="328"/>
      <c r="ZV845" s="328"/>
      <c r="ZW845" s="328"/>
      <c r="ZX845" s="328"/>
      <c r="ZY845" s="328"/>
      <c r="ZZ845" s="328"/>
      <c r="AAA845" s="328"/>
      <c r="AAB845" s="328"/>
      <c r="AAC845" s="328"/>
      <c r="AAD845" s="328"/>
      <c r="AAE845" s="328"/>
      <c r="AAF845" s="328"/>
      <c r="AAG845" s="328"/>
      <c r="AAH845" s="328"/>
      <c r="AAI845" s="328"/>
      <c r="AAJ845" s="328"/>
      <c r="AAK845" s="328"/>
      <c r="AAL845" s="328"/>
      <c r="AAM845" s="328"/>
      <c r="AAN845" s="328"/>
      <c r="AAO845" s="328"/>
      <c r="AAP845" s="328"/>
      <c r="AAQ845" s="328"/>
      <c r="AAR845" s="328"/>
      <c r="AAS845" s="328"/>
      <c r="AAT845" s="328"/>
      <c r="AAU845" s="328"/>
      <c r="AAV845" s="328"/>
      <c r="AAW845" s="328"/>
      <c r="AAX845" s="328"/>
      <c r="AAY845" s="328"/>
      <c r="AAZ845" s="328"/>
      <c r="ABA845" s="328"/>
      <c r="ABB845" s="328"/>
      <c r="ABC845" s="328"/>
      <c r="ABD845" s="328"/>
      <c r="ABE845" s="328"/>
      <c r="ABF845" s="328"/>
      <c r="ABG845" s="328"/>
      <c r="ABH845" s="328"/>
      <c r="ABI845" s="328"/>
      <c r="ABJ845" s="328"/>
      <c r="ABK845" s="328"/>
      <c r="ABL845" s="328"/>
      <c r="ABM845" s="328"/>
      <c r="ABN845" s="328"/>
      <c r="ABO845" s="328"/>
      <c r="ABP845" s="328"/>
      <c r="ABQ845" s="328"/>
      <c r="ABR845" s="328"/>
      <c r="ABS845" s="328"/>
      <c r="ABT845" s="328"/>
      <c r="ABU845" s="328"/>
      <c r="ABV845" s="328"/>
      <c r="ABW845" s="328"/>
      <c r="ABX845" s="328"/>
      <c r="ABY845" s="328"/>
      <c r="ABZ845" s="328"/>
      <c r="ACA845" s="328"/>
      <c r="ACB845" s="328"/>
      <c r="ACC845" s="328"/>
      <c r="ACD845" s="328"/>
      <c r="ACE845" s="328"/>
      <c r="ACF845" s="328"/>
      <c r="ACG845" s="328"/>
      <c r="ACH845" s="328"/>
      <c r="ACI845" s="328"/>
      <c r="ACJ845" s="328"/>
      <c r="ACK845" s="328"/>
      <c r="ACL845" s="328"/>
      <c r="ACM845" s="328"/>
      <c r="ACN845" s="328"/>
      <c r="ACO845" s="328"/>
      <c r="ACP845" s="328"/>
      <c r="ACQ845" s="328"/>
      <c r="ACR845" s="328"/>
      <c r="ACS845" s="328"/>
      <c r="ACT845" s="328"/>
      <c r="ACU845" s="328"/>
      <c r="ACV845" s="328"/>
      <c r="ACW845" s="328"/>
      <c r="ACX845" s="328"/>
      <c r="ACY845" s="328"/>
      <c r="ACZ845" s="328"/>
      <c r="ADA845" s="328"/>
      <c r="ADB845" s="328"/>
      <c r="ADC845" s="328"/>
      <c r="ADD845" s="328"/>
      <c r="ADE845" s="328"/>
      <c r="ADF845" s="328"/>
      <c r="ADG845" s="328"/>
      <c r="ADH845" s="328"/>
      <c r="ADI845" s="328"/>
      <c r="ADJ845" s="328"/>
      <c r="ADK845" s="328"/>
      <c r="ADL845" s="328"/>
      <c r="ADM845" s="328"/>
      <c r="ADN845" s="328"/>
      <c r="ADO845" s="328"/>
      <c r="ADP845" s="328"/>
      <c r="ADQ845" s="328"/>
      <c r="ADR845" s="328"/>
      <c r="ADS845" s="328"/>
      <c r="ADT845" s="328"/>
      <c r="ADU845" s="328"/>
      <c r="ADV845" s="328"/>
      <c r="ADW845" s="328"/>
      <c r="ADX845" s="328"/>
      <c r="ADY845" s="328"/>
      <c r="ADZ845" s="328"/>
      <c r="AEA845" s="328"/>
      <c r="AEB845" s="328"/>
      <c r="AEC845" s="328"/>
      <c r="AED845" s="328"/>
      <c r="AEE845" s="328"/>
      <c r="AEF845" s="328"/>
      <c r="AEG845" s="328"/>
      <c r="AEH845" s="328"/>
      <c r="AEI845" s="328"/>
      <c r="AEJ845" s="328"/>
      <c r="AEK845" s="328"/>
      <c r="AEL845" s="328"/>
      <c r="AEM845" s="328"/>
      <c r="AEN845" s="328"/>
      <c r="AEO845" s="328"/>
      <c r="AEP845" s="328"/>
      <c r="AEQ845" s="328"/>
      <c r="AER845" s="328"/>
      <c r="AES845" s="328"/>
      <c r="AET845" s="328"/>
      <c r="AEU845" s="328"/>
      <c r="AEV845" s="328"/>
      <c r="AEW845" s="328"/>
      <c r="AEX845" s="328"/>
      <c r="AEY845" s="328"/>
      <c r="AEZ845" s="328"/>
      <c r="AFA845" s="328"/>
      <c r="AFB845" s="328"/>
      <c r="AFC845" s="328"/>
      <c r="AFD845" s="328"/>
      <c r="AFE845" s="328"/>
      <c r="AFF845" s="328"/>
      <c r="AFG845" s="328"/>
      <c r="AFH845" s="328"/>
      <c r="AFI845" s="328"/>
      <c r="AFJ845" s="328"/>
      <c r="AFK845" s="328"/>
      <c r="AFL845" s="328"/>
      <c r="AFM845" s="328"/>
      <c r="AFN845" s="328"/>
      <c r="AFO845" s="328"/>
      <c r="AFP845" s="328"/>
      <c r="AFQ845" s="328"/>
      <c r="AFR845" s="328"/>
      <c r="AFS845" s="328"/>
      <c r="AFT845" s="328"/>
      <c r="AFU845" s="328"/>
      <c r="AFV845" s="328"/>
      <c r="AFW845" s="328"/>
      <c r="AFX845" s="328"/>
      <c r="AFY845" s="328"/>
      <c r="AFZ845" s="328"/>
      <c r="AGA845" s="328"/>
      <c r="AGB845" s="328"/>
      <c r="AGC845" s="328"/>
      <c r="AGD845" s="328"/>
      <c r="AGE845" s="328"/>
      <c r="AGF845" s="328"/>
      <c r="AGG845" s="328"/>
      <c r="AGH845" s="328"/>
      <c r="AGI845" s="328"/>
      <c r="AGJ845" s="328"/>
      <c r="AGK845" s="328"/>
      <c r="AGL845" s="328"/>
      <c r="AGM845" s="328"/>
      <c r="AGN845" s="328"/>
      <c r="AGO845" s="328"/>
      <c r="AGP845" s="328"/>
      <c r="AGQ845" s="328"/>
      <c r="AGR845" s="328"/>
      <c r="AGS845" s="328"/>
      <c r="AGT845" s="328"/>
      <c r="AGU845" s="328"/>
      <c r="AGV845" s="328"/>
      <c r="AGW845" s="328"/>
      <c r="AGX845" s="328"/>
      <c r="AGY845" s="328"/>
      <c r="AGZ845" s="328"/>
      <c r="AHA845" s="328"/>
      <c r="AHB845" s="328"/>
      <c r="AHC845" s="328"/>
      <c r="AHD845" s="328"/>
      <c r="AHE845" s="328"/>
      <c r="AHF845" s="328"/>
      <c r="AHG845" s="328"/>
      <c r="AHH845" s="328"/>
      <c r="AHI845" s="328"/>
      <c r="AHJ845" s="328"/>
      <c r="AHK845" s="328"/>
      <c r="AHL845" s="328"/>
      <c r="AHM845" s="328"/>
      <c r="AHN845" s="328"/>
      <c r="AHO845" s="328"/>
      <c r="AHP845" s="328"/>
      <c r="AHQ845" s="328"/>
      <c r="AHR845" s="328"/>
      <c r="AHS845" s="328"/>
      <c r="AHT845" s="328"/>
      <c r="AHU845" s="328"/>
      <c r="AHV845" s="328"/>
      <c r="AHW845" s="328"/>
      <c r="AHX845" s="328"/>
      <c r="AHY845" s="328"/>
      <c r="AHZ845" s="328"/>
      <c r="AIA845" s="328"/>
      <c r="AIB845" s="328"/>
      <c r="AIC845" s="328"/>
      <c r="AID845" s="328"/>
      <c r="AIE845" s="328"/>
      <c r="AIF845" s="328"/>
      <c r="AIG845" s="328"/>
      <c r="AIH845" s="328"/>
      <c r="AII845" s="328"/>
      <c r="AIJ845" s="328"/>
      <c r="AIK845" s="328"/>
      <c r="AIL845" s="328"/>
      <c r="AIM845" s="328"/>
      <c r="AIN845" s="328"/>
      <c r="AIO845" s="328"/>
      <c r="AIP845" s="328"/>
      <c r="AIQ845" s="328"/>
      <c r="AIR845" s="328"/>
      <c r="AIS845" s="328"/>
      <c r="AIT845" s="328"/>
      <c r="AIU845" s="328"/>
      <c r="AIV845" s="328"/>
      <c r="AIW845" s="328"/>
      <c r="AIX845" s="328"/>
      <c r="AIY845" s="328"/>
      <c r="AIZ845" s="328"/>
      <c r="AJA845" s="328"/>
      <c r="AJB845" s="328"/>
      <c r="AJC845" s="328"/>
      <c r="AJD845" s="328"/>
      <c r="AJE845" s="328"/>
      <c r="AJF845" s="328"/>
      <c r="AJG845" s="328"/>
      <c r="AJH845" s="328"/>
      <c r="AJI845" s="328"/>
      <c r="AJJ845" s="328"/>
      <c r="AJK845" s="328"/>
      <c r="AJL845" s="328"/>
      <c r="AJM845" s="328"/>
      <c r="AJN845" s="328"/>
      <c r="AJO845" s="328"/>
      <c r="AJP845" s="328"/>
      <c r="AJQ845" s="328"/>
      <c r="AJR845" s="328"/>
      <c r="AJS845" s="328"/>
      <c r="AJT845" s="328"/>
      <c r="AJU845" s="328"/>
      <c r="AJV845" s="328"/>
      <c r="AJW845" s="328"/>
      <c r="AJX845" s="328"/>
      <c r="AJY845" s="328"/>
      <c r="AJZ845" s="328"/>
      <c r="AKA845" s="328"/>
      <c r="AKB845" s="328"/>
      <c r="AKC845" s="328"/>
      <c r="AKD845" s="328"/>
      <c r="AKE845" s="328"/>
      <c r="AKF845" s="328"/>
      <c r="AKG845" s="328"/>
      <c r="AKH845" s="328"/>
      <c r="AKI845" s="328"/>
      <c r="AKJ845" s="328"/>
      <c r="AKK845" s="328"/>
      <c r="AKL845" s="328"/>
      <c r="AKM845" s="328"/>
      <c r="AKN845" s="328"/>
      <c r="AKO845" s="328"/>
      <c r="AKP845" s="328"/>
      <c r="AKQ845" s="328"/>
      <c r="AKR845" s="328"/>
      <c r="AKS845" s="328"/>
      <c r="AKT845" s="328"/>
      <c r="AKU845" s="328"/>
      <c r="AKV845" s="328"/>
      <c r="AKW845" s="328"/>
      <c r="AKX845" s="328"/>
      <c r="AKY845" s="328"/>
      <c r="AKZ845" s="328"/>
      <c r="ALA845" s="328"/>
      <c r="ALB845" s="328"/>
      <c r="ALC845" s="328"/>
      <c r="ALD845" s="328"/>
      <c r="ALE845" s="328"/>
      <c r="ALF845" s="328"/>
      <c r="ALG845" s="328"/>
      <c r="ALH845" s="328"/>
      <c r="ALI845" s="328"/>
      <c r="ALJ845" s="328"/>
      <c r="ALK845" s="328"/>
      <c r="ALL845" s="328"/>
      <c r="ALM845" s="328"/>
      <c r="ALN845" s="328"/>
      <c r="ALO845" s="328"/>
      <c r="ALP845" s="328"/>
      <c r="ALQ845" s="328"/>
      <c r="ALR845" s="328"/>
      <c r="ALS845" s="328"/>
      <c r="ALT845" s="328"/>
      <c r="ALU845" s="328"/>
      <c r="ALV845" s="328"/>
      <c r="ALW845" s="328"/>
      <c r="ALX845" s="328"/>
      <c r="ALY845" s="328"/>
      <c r="ALZ845" s="328"/>
      <c r="AMA845" s="328"/>
      <c r="AMB845" s="328"/>
      <c r="AMC845" s="328"/>
      <c r="AMD845" s="328"/>
      <c r="AME845" s="328"/>
      <c r="AMF845" s="328"/>
      <c r="AMG845" s="328"/>
      <c r="AMH845" s="328"/>
      <c r="AMI845" s="328"/>
      <c r="AMJ845" s="328"/>
      <c r="AMK845" s="328"/>
      <c r="AML845" s="328"/>
      <c r="AMM845" s="328"/>
      <c r="AMN845" s="328"/>
      <c r="AMO845" s="328"/>
      <c r="AMP845" s="328"/>
      <c r="AMQ845" s="328"/>
      <c r="AMR845" s="328"/>
      <c r="AMS845" s="328"/>
      <c r="AMT845" s="328"/>
      <c r="AMU845" s="328"/>
      <c r="AMV845" s="328"/>
      <c r="AMW845" s="328"/>
      <c r="AMX845" s="328"/>
      <c r="AMY845" s="328"/>
      <c r="AMZ845" s="328"/>
      <c r="ANA845" s="328"/>
      <c r="ANB845" s="328"/>
      <c r="ANC845" s="328"/>
      <c r="AND845" s="328"/>
      <c r="ANE845" s="328"/>
      <c r="ANF845" s="328"/>
      <c r="ANG845" s="328"/>
      <c r="ANH845" s="328"/>
      <c r="ANI845" s="328"/>
      <c r="ANJ845" s="328"/>
      <c r="ANK845" s="328"/>
      <c r="ANL845" s="328"/>
      <c r="ANM845" s="328"/>
      <c r="ANN845" s="328"/>
      <c r="ANO845" s="328"/>
      <c r="ANP845" s="328"/>
      <c r="ANQ845" s="328"/>
      <c r="ANR845" s="328"/>
      <c r="ANS845" s="328"/>
      <c r="ANT845" s="328"/>
      <c r="ANU845" s="328"/>
      <c r="ANV845" s="328"/>
      <c r="ANW845" s="328"/>
      <c r="ANX845" s="328"/>
      <c r="ANY845" s="328"/>
      <c r="ANZ845" s="328"/>
      <c r="AOA845" s="328"/>
      <c r="AOB845" s="328"/>
      <c r="AOC845" s="328"/>
      <c r="AOD845" s="328"/>
      <c r="AOE845" s="328"/>
      <c r="AOF845" s="328"/>
      <c r="AOG845" s="328"/>
      <c r="AOH845" s="328"/>
      <c r="AOI845" s="328"/>
      <c r="AOJ845" s="328"/>
      <c r="AOK845" s="328"/>
      <c r="AOL845" s="328"/>
      <c r="AOM845" s="328"/>
      <c r="AON845" s="328"/>
      <c r="AOO845" s="328"/>
      <c r="AOP845" s="328"/>
      <c r="AOQ845" s="328"/>
      <c r="AOR845" s="328"/>
      <c r="AOS845" s="328"/>
      <c r="AOT845" s="328"/>
      <c r="AOU845" s="328"/>
      <c r="AOV845" s="328"/>
      <c r="AOW845" s="328"/>
      <c r="AOX845" s="328"/>
      <c r="AOY845" s="328"/>
      <c r="AOZ845" s="328"/>
      <c r="APA845" s="328"/>
      <c r="APB845" s="328"/>
      <c r="APC845" s="328"/>
      <c r="APD845" s="328"/>
      <c r="APE845" s="328"/>
      <c r="APF845" s="328"/>
      <c r="APG845" s="328"/>
      <c r="APH845" s="328"/>
      <c r="API845" s="328"/>
      <c r="APJ845" s="328"/>
      <c r="APK845" s="328"/>
      <c r="APL845" s="328"/>
      <c r="APM845" s="328"/>
      <c r="APN845" s="328"/>
      <c r="APO845" s="328"/>
      <c r="APP845" s="328"/>
      <c r="APQ845" s="328"/>
      <c r="APR845" s="328"/>
      <c r="APS845" s="328"/>
      <c r="APT845" s="328"/>
      <c r="APU845" s="328"/>
      <c r="APV845" s="328"/>
      <c r="APW845" s="328"/>
      <c r="APX845" s="328"/>
      <c r="APY845" s="328"/>
      <c r="APZ845" s="328"/>
      <c r="AQA845" s="328"/>
      <c r="AQB845" s="328"/>
      <c r="AQC845" s="328"/>
      <c r="AQD845" s="328"/>
      <c r="AQE845" s="328"/>
      <c r="AQF845" s="328"/>
      <c r="AQG845" s="328"/>
      <c r="AQH845" s="328"/>
      <c r="AQI845" s="328"/>
      <c r="AQJ845" s="328"/>
      <c r="AQK845" s="328"/>
      <c r="AQL845" s="328"/>
      <c r="AQM845" s="328"/>
      <c r="AQN845" s="328"/>
      <c r="AQO845" s="328"/>
      <c r="AQP845" s="328"/>
      <c r="AQQ845" s="328"/>
      <c r="AQR845" s="328"/>
      <c r="AQS845" s="328"/>
      <c r="AQT845" s="328"/>
      <c r="AQU845" s="328"/>
      <c r="AQV845" s="328"/>
      <c r="AQW845" s="328"/>
      <c r="AQX845" s="328"/>
      <c r="AQY845" s="328"/>
      <c r="AQZ845" s="328"/>
      <c r="ARA845" s="328"/>
      <c r="ARB845" s="328"/>
      <c r="ARC845" s="328"/>
      <c r="ARD845" s="328"/>
      <c r="ARE845" s="328"/>
      <c r="ARF845" s="328"/>
      <c r="ARG845" s="328"/>
      <c r="ARH845" s="328"/>
      <c r="ARI845" s="328"/>
      <c r="ARJ845" s="328"/>
      <c r="ARK845" s="328"/>
      <c r="ARL845" s="328"/>
      <c r="ARM845" s="328"/>
      <c r="ARN845" s="328"/>
      <c r="ARO845" s="328"/>
      <c r="ARP845" s="328"/>
      <c r="ARQ845" s="328"/>
      <c r="ARR845" s="328"/>
      <c r="ARS845" s="328"/>
      <c r="ART845" s="328"/>
      <c r="ARU845" s="328"/>
      <c r="ARV845" s="328"/>
      <c r="ARW845" s="328"/>
      <c r="ARX845" s="328"/>
      <c r="ARY845" s="328"/>
      <c r="ARZ845" s="328"/>
      <c r="ASA845" s="328"/>
      <c r="ASB845" s="328"/>
      <c r="ASC845" s="328"/>
      <c r="ASD845" s="328"/>
      <c r="ASE845" s="328"/>
      <c r="ASF845" s="328"/>
      <c r="ASG845" s="328"/>
      <c r="ASH845" s="328"/>
      <c r="ASI845" s="328"/>
      <c r="ASJ845" s="328"/>
      <c r="ASK845" s="328"/>
      <c r="ASL845" s="328"/>
      <c r="ASM845" s="328"/>
      <c r="ASN845" s="328"/>
      <c r="ASO845" s="328"/>
      <c r="ASP845" s="328"/>
      <c r="ASQ845" s="328"/>
      <c r="ASR845" s="328"/>
      <c r="ASS845" s="328"/>
      <c r="AST845" s="328"/>
      <c r="ASU845" s="328"/>
      <c r="ASV845" s="328"/>
      <c r="ASW845" s="328"/>
      <c r="ASX845" s="328"/>
      <c r="ASY845" s="328"/>
      <c r="ASZ845" s="328"/>
      <c r="ATA845" s="328"/>
      <c r="ATB845" s="328"/>
      <c r="ATC845" s="328"/>
      <c r="ATD845" s="328"/>
      <c r="ATE845" s="328"/>
      <c r="ATF845" s="328"/>
      <c r="ATG845" s="328"/>
      <c r="ATH845" s="328"/>
      <c r="ATI845" s="328"/>
      <c r="ATJ845" s="328"/>
      <c r="ATK845" s="328"/>
      <c r="ATL845" s="328"/>
      <c r="ATM845" s="328"/>
      <c r="ATN845" s="328"/>
      <c r="ATO845" s="328"/>
      <c r="ATP845" s="328"/>
      <c r="ATQ845" s="328"/>
      <c r="ATR845" s="328"/>
      <c r="ATS845" s="328"/>
      <c r="ATT845" s="328"/>
      <c r="ATU845" s="328"/>
      <c r="ATV845" s="328"/>
      <c r="ATW845" s="328"/>
      <c r="ATX845" s="328"/>
      <c r="ATY845" s="328"/>
      <c r="ATZ845" s="328"/>
      <c r="AUA845" s="328"/>
      <c r="AUB845" s="328"/>
      <c r="AUC845" s="328"/>
      <c r="AUD845" s="328"/>
      <c r="AUE845" s="328"/>
      <c r="AUF845" s="328"/>
      <c r="AUG845" s="328"/>
      <c r="AUH845" s="328"/>
      <c r="AUI845" s="328"/>
      <c r="AUJ845" s="328"/>
      <c r="AUK845" s="328"/>
      <c r="AUL845" s="328"/>
      <c r="AUM845" s="328"/>
      <c r="AUN845" s="328"/>
      <c r="AUO845" s="328"/>
      <c r="AUP845" s="328"/>
      <c r="AUQ845" s="328"/>
      <c r="AUR845" s="328"/>
      <c r="AUS845" s="328"/>
      <c r="AUT845" s="328"/>
      <c r="AUU845" s="328"/>
      <c r="AUV845" s="328"/>
      <c r="AUW845" s="328"/>
      <c r="AUX845" s="328"/>
      <c r="AUY845" s="328"/>
      <c r="AUZ845" s="328"/>
      <c r="AVA845" s="328"/>
      <c r="AVB845" s="328"/>
      <c r="AVC845" s="328"/>
      <c r="AVD845" s="328"/>
      <c r="AVE845" s="328"/>
      <c r="AVF845" s="328"/>
      <c r="AVG845" s="328"/>
      <c r="AVH845" s="328"/>
      <c r="AVI845" s="328"/>
      <c r="AVJ845" s="328"/>
      <c r="AVK845" s="328"/>
      <c r="AVL845" s="328"/>
      <c r="AVM845" s="328"/>
      <c r="AVN845" s="328"/>
      <c r="AVO845" s="328"/>
      <c r="AVP845" s="328"/>
      <c r="AVQ845" s="328"/>
      <c r="AVR845" s="328"/>
      <c r="AVS845" s="328"/>
      <c r="AVT845" s="328"/>
      <c r="AVU845" s="328"/>
      <c r="AVV845" s="328"/>
      <c r="AVW845" s="328"/>
      <c r="AVX845" s="328"/>
      <c r="AVY845" s="328"/>
      <c r="AVZ845" s="328"/>
      <c r="AWA845" s="328"/>
      <c r="AWB845" s="328"/>
      <c r="AWC845" s="328"/>
      <c r="AWD845" s="328"/>
      <c r="AWE845" s="328"/>
      <c r="AWF845" s="328"/>
      <c r="AWG845" s="328"/>
      <c r="AWH845" s="328"/>
      <c r="AWI845" s="328"/>
      <c r="AWJ845" s="328"/>
      <c r="AWK845" s="328"/>
      <c r="AWL845" s="328"/>
      <c r="AWM845" s="328"/>
      <c r="AWN845" s="328"/>
      <c r="AWO845" s="328"/>
      <c r="AWP845" s="328"/>
      <c r="AWQ845" s="328"/>
      <c r="AWR845" s="328"/>
      <c r="AWS845" s="328"/>
      <c r="AWT845" s="328"/>
      <c r="AWU845" s="328"/>
      <c r="AWV845" s="328"/>
      <c r="AWW845" s="328"/>
      <c r="AWX845" s="328"/>
      <c r="AWY845" s="328"/>
      <c r="AWZ845" s="328"/>
      <c r="AXA845" s="328"/>
      <c r="AXB845" s="328"/>
      <c r="AXC845" s="328"/>
      <c r="AXD845" s="328"/>
      <c r="AXE845" s="328"/>
      <c r="AXF845" s="328"/>
      <c r="AXG845" s="328"/>
      <c r="AXH845" s="328"/>
      <c r="AXI845" s="328"/>
      <c r="AXJ845" s="328"/>
      <c r="AXK845" s="328"/>
      <c r="AXL845" s="328"/>
      <c r="AXM845" s="328"/>
      <c r="AXN845" s="328"/>
      <c r="AXO845" s="328"/>
      <c r="AXP845" s="328"/>
      <c r="AXQ845" s="328"/>
      <c r="AXR845" s="328"/>
      <c r="AXS845" s="328"/>
      <c r="AXT845" s="328"/>
      <c r="AXU845" s="328"/>
      <c r="AXV845" s="328"/>
      <c r="AXW845" s="328"/>
      <c r="AXX845" s="328"/>
      <c r="AXY845" s="328"/>
      <c r="AXZ845" s="328"/>
      <c r="AYA845" s="328"/>
      <c r="AYB845" s="328"/>
      <c r="AYC845" s="328"/>
      <c r="AYD845" s="328"/>
      <c r="AYE845" s="328"/>
      <c r="AYF845" s="328"/>
      <c r="AYG845" s="328"/>
      <c r="AYH845" s="328"/>
      <c r="AYI845" s="328"/>
      <c r="AYJ845" s="328"/>
      <c r="AYK845" s="328"/>
      <c r="AYL845" s="328"/>
      <c r="AYM845" s="328"/>
      <c r="AYN845" s="328"/>
      <c r="AYO845" s="328"/>
      <c r="AYP845" s="328"/>
      <c r="AYQ845" s="328"/>
      <c r="AYR845" s="328"/>
      <c r="AYS845" s="328"/>
      <c r="AYT845" s="328"/>
      <c r="AYU845" s="328"/>
      <c r="AYV845" s="328"/>
      <c r="AYW845" s="328"/>
      <c r="AYX845" s="328"/>
      <c r="AYY845" s="328"/>
      <c r="AYZ845" s="328"/>
      <c r="AZA845" s="328"/>
      <c r="AZB845" s="328"/>
      <c r="AZC845" s="328"/>
      <c r="AZD845" s="328"/>
      <c r="AZE845" s="328"/>
      <c r="AZF845" s="328"/>
      <c r="AZG845" s="328"/>
      <c r="AZH845" s="328"/>
      <c r="AZI845" s="328"/>
      <c r="AZJ845" s="328"/>
      <c r="AZK845" s="328"/>
      <c r="AZL845" s="328"/>
      <c r="AZM845" s="328"/>
      <c r="AZN845" s="328"/>
      <c r="AZO845" s="328"/>
      <c r="AZP845" s="328"/>
      <c r="AZQ845" s="328"/>
      <c r="AZR845" s="328"/>
      <c r="AZS845" s="328"/>
      <c r="AZT845" s="328"/>
      <c r="AZU845" s="328"/>
      <c r="AZV845" s="328"/>
      <c r="AZW845" s="328"/>
      <c r="AZX845" s="328"/>
      <c r="AZY845" s="328"/>
      <c r="AZZ845" s="328"/>
      <c r="BAA845" s="328"/>
      <c r="BAB845" s="328"/>
      <c r="BAC845" s="328"/>
      <c r="BAD845" s="328"/>
      <c r="BAE845" s="328"/>
      <c r="BAF845" s="328"/>
      <c r="BAG845" s="328"/>
      <c r="BAH845" s="328"/>
      <c r="BAI845" s="328"/>
      <c r="BAJ845" s="328"/>
      <c r="BAK845" s="328"/>
      <c r="BAL845" s="328"/>
      <c r="BAM845" s="328"/>
      <c r="BAN845" s="328"/>
      <c r="BAO845" s="328"/>
      <c r="BAP845" s="328"/>
      <c r="BAQ845" s="328"/>
      <c r="BAR845" s="328"/>
      <c r="BAS845" s="328"/>
      <c r="BAT845" s="328"/>
      <c r="BAU845" s="328"/>
      <c r="BAV845" s="328"/>
      <c r="BAW845" s="328"/>
      <c r="BAX845" s="328"/>
      <c r="BAY845" s="328"/>
      <c r="BAZ845" s="328"/>
      <c r="BBA845" s="328"/>
      <c r="BBB845" s="328"/>
      <c r="BBC845" s="328"/>
      <c r="BBD845" s="328"/>
      <c r="BBE845" s="328"/>
      <c r="BBF845" s="328"/>
      <c r="BBG845" s="328"/>
      <c r="BBH845" s="328"/>
      <c r="BBI845" s="328"/>
      <c r="BBJ845" s="328"/>
      <c r="BBK845" s="328"/>
      <c r="BBL845" s="328"/>
      <c r="BBM845" s="328"/>
      <c r="BBN845" s="328"/>
      <c r="BBO845" s="328"/>
      <c r="BBP845" s="328"/>
      <c r="BBQ845" s="328"/>
      <c r="BBR845" s="328"/>
      <c r="BBS845" s="328"/>
      <c r="BBT845" s="328"/>
      <c r="BBU845" s="328"/>
      <c r="BBV845" s="328"/>
      <c r="BBW845" s="328"/>
      <c r="BBX845" s="328"/>
      <c r="BBY845" s="328"/>
      <c r="BBZ845" s="328"/>
      <c r="BCA845" s="328"/>
      <c r="BCB845" s="328"/>
      <c r="BCC845" s="328"/>
      <c r="BCD845" s="328"/>
      <c r="BCE845" s="328"/>
      <c r="BCF845" s="328"/>
      <c r="BCG845" s="328"/>
      <c r="BCH845" s="328"/>
      <c r="BCI845" s="328"/>
      <c r="BCJ845" s="328"/>
      <c r="BCK845" s="328"/>
      <c r="BCL845" s="328"/>
      <c r="BCM845" s="328"/>
      <c r="BCN845" s="328"/>
      <c r="BCO845" s="328"/>
      <c r="BCP845" s="328"/>
      <c r="BCQ845" s="328"/>
      <c r="BCR845" s="328"/>
      <c r="BCS845" s="328"/>
      <c r="BCT845" s="328"/>
      <c r="BCU845" s="328"/>
      <c r="BCV845" s="328"/>
      <c r="BCW845" s="328"/>
      <c r="BCX845" s="328"/>
      <c r="BCY845" s="328"/>
      <c r="BCZ845" s="328"/>
      <c r="BDA845" s="328"/>
      <c r="BDB845" s="328"/>
      <c r="BDC845" s="328"/>
      <c r="BDD845" s="328"/>
      <c r="BDE845" s="328"/>
      <c r="BDF845" s="328"/>
      <c r="BDG845" s="328"/>
      <c r="BDH845" s="328"/>
      <c r="BDI845" s="328"/>
      <c r="BDJ845" s="328"/>
      <c r="BDK845" s="328"/>
      <c r="BDL845" s="328"/>
      <c r="BDM845" s="328"/>
      <c r="BDN845" s="328"/>
      <c r="BDO845" s="328"/>
      <c r="BDP845" s="328"/>
      <c r="BDQ845" s="328"/>
      <c r="BDR845" s="328"/>
      <c r="BDS845" s="328"/>
      <c r="BDT845" s="328"/>
      <c r="BDU845" s="328"/>
      <c r="BDV845" s="328"/>
      <c r="BDW845" s="328"/>
      <c r="BDX845" s="328"/>
      <c r="BDY845" s="328"/>
      <c r="BDZ845" s="328"/>
      <c r="BEA845" s="328"/>
      <c r="BEB845" s="328"/>
      <c r="BEC845" s="328"/>
      <c r="BED845" s="328"/>
      <c r="BEE845" s="328"/>
      <c r="BEF845" s="328"/>
      <c r="BEG845" s="328"/>
      <c r="BEH845" s="328"/>
      <c r="BEI845" s="328"/>
      <c r="BEJ845" s="328"/>
      <c r="BEK845" s="328"/>
      <c r="BEL845" s="328"/>
      <c r="BEM845" s="328"/>
      <c r="BEN845" s="328"/>
      <c r="BEO845" s="328"/>
      <c r="BEP845" s="328"/>
      <c r="BEQ845" s="328"/>
      <c r="BER845" s="328"/>
      <c r="BES845" s="328"/>
      <c r="BET845" s="328"/>
      <c r="BEU845" s="328"/>
      <c r="BEV845" s="328"/>
      <c r="BEW845" s="328"/>
      <c r="BEX845" s="328"/>
      <c r="BEY845" s="328"/>
      <c r="BEZ845" s="328"/>
      <c r="BFA845" s="328"/>
      <c r="BFB845" s="328"/>
      <c r="BFC845" s="328"/>
      <c r="BFD845" s="328"/>
      <c r="BFE845" s="328"/>
      <c r="BFF845" s="328"/>
      <c r="BFG845" s="328"/>
      <c r="BFH845" s="328"/>
      <c r="BFI845" s="328"/>
      <c r="BFJ845" s="328"/>
      <c r="BFK845" s="328"/>
      <c r="BFL845" s="328"/>
      <c r="BFM845" s="328"/>
      <c r="BFN845" s="328"/>
      <c r="BFO845" s="328"/>
      <c r="BFP845" s="328"/>
      <c r="BFQ845" s="328"/>
      <c r="BFR845" s="328"/>
      <c r="BFS845" s="328"/>
      <c r="BFT845" s="328"/>
      <c r="BFU845" s="328"/>
      <c r="BFV845" s="328"/>
      <c r="BFW845" s="328"/>
      <c r="BFX845" s="328"/>
      <c r="BFY845" s="328"/>
      <c r="BFZ845" s="328"/>
      <c r="BGA845" s="328"/>
      <c r="BGB845" s="328"/>
      <c r="BGC845" s="328"/>
      <c r="BGD845" s="328"/>
      <c r="BGE845" s="328"/>
      <c r="BGF845" s="328"/>
      <c r="BGG845" s="328"/>
      <c r="BGH845" s="328"/>
      <c r="BGI845" s="328"/>
      <c r="BGJ845" s="328"/>
      <c r="BGK845" s="328"/>
      <c r="BGL845" s="328"/>
      <c r="BGM845" s="328"/>
      <c r="BGN845" s="328"/>
      <c r="BGO845" s="328"/>
      <c r="BGP845" s="328"/>
      <c r="BGQ845" s="328"/>
      <c r="BGR845" s="328"/>
      <c r="BGS845" s="328"/>
      <c r="BGT845" s="328"/>
      <c r="BGU845" s="328"/>
      <c r="BGV845" s="328"/>
      <c r="BGW845" s="328"/>
      <c r="BGX845" s="328"/>
      <c r="BGY845" s="328"/>
      <c r="BGZ845" s="328"/>
      <c r="BHA845" s="328"/>
      <c r="BHB845" s="328"/>
      <c r="BHC845" s="328"/>
      <c r="BHD845" s="328"/>
      <c r="BHE845" s="328"/>
      <c r="BHF845" s="328"/>
      <c r="BHG845" s="328"/>
      <c r="BHH845" s="328"/>
      <c r="BHI845" s="328"/>
      <c r="BHJ845" s="328"/>
      <c r="BHK845" s="328"/>
      <c r="BHL845" s="328"/>
      <c r="BHM845" s="328"/>
      <c r="BHN845" s="328"/>
      <c r="BHO845" s="328"/>
      <c r="BHP845" s="328"/>
      <c r="BHQ845" s="328"/>
      <c r="BHR845" s="328"/>
      <c r="BHS845" s="328"/>
      <c r="BHT845" s="328"/>
      <c r="BHU845" s="328"/>
      <c r="BHV845" s="328"/>
      <c r="BHW845" s="328"/>
      <c r="BHX845" s="328"/>
      <c r="BHY845" s="328"/>
      <c r="BHZ845" s="328"/>
      <c r="BIA845" s="328"/>
      <c r="BIB845" s="328"/>
      <c r="BIC845" s="328"/>
      <c r="BID845" s="328"/>
      <c r="BIE845" s="328"/>
      <c r="BIF845" s="328"/>
      <c r="BIG845" s="328"/>
      <c r="BIH845" s="328"/>
      <c r="BII845" s="328"/>
      <c r="BIJ845" s="328"/>
      <c r="BIK845" s="328"/>
      <c r="BIL845" s="328"/>
      <c r="BIM845" s="328"/>
      <c r="BIN845" s="328"/>
      <c r="BIO845" s="328"/>
      <c r="BIP845" s="328"/>
      <c r="BIQ845" s="328"/>
      <c r="BIR845" s="328"/>
      <c r="BIS845" s="328"/>
      <c r="BIT845" s="328"/>
      <c r="BIU845" s="328"/>
      <c r="BIV845" s="328"/>
      <c r="BIW845" s="328"/>
      <c r="BIX845" s="328"/>
      <c r="BIY845" s="328"/>
      <c r="BIZ845" s="328"/>
      <c r="BJA845" s="328"/>
      <c r="BJB845" s="328"/>
      <c r="BJC845" s="328"/>
      <c r="BJD845" s="328"/>
      <c r="BJE845" s="328"/>
      <c r="BJF845" s="328"/>
      <c r="BJG845" s="328"/>
      <c r="BJH845" s="328"/>
      <c r="BJI845" s="328"/>
      <c r="BJJ845" s="328"/>
      <c r="BJK845" s="328"/>
      <c r="BJL845" s="328"/>
      <c r="BJM845" s="328"/>
      <c r="BJN845" s="328"/>
      <c r="BJO845" s="328"/>
      <c r="BJP845" s="328"/>
      <c r="BJQ845" s="328"/>
      <c r="BJR845" s="328"/>
      <c r="BJS845" s="328"/>
      <c r="BJT845" s="328"/>
      <c r="BJU845" s="328"/>
      <c r="BJV845" s="328"/>
      <c r="BJW845" s="328"/>
      <c r="BJX845" s="328"/>
      <c r="BJY845" s="328"/>
      <c r="BJZ845" s="328"/>
      <c r="BKA845" s="328"/>
      <c r="BKB845" s="328"/>
      <c r="BKC845" s="328"/>
      <c r="BKD845" s="328"/>
      <c r="BKE845" s="328"/>
      <c r="BKF845" s="328"/>
      <c r="BKG845" s="328"/>
      <c r="BKH845" s="328"/>
      <c r="BKI845" s="328"/>
      <c r="BKJ845" s="328"/>
      <c r="BKK845" s="328"/>
      <c r="BKL845" s="328"/>
      <c r="BKM845" s="328"/>
      <c r="BKN845" s="328"/>
      <c r="BKO845" s="328"/>
      <c r="BKP845" s="328"/>
      <c r="BKQ845" s="328"/>
      <c r="BKR845" s="328"/>
      <c r="BKS845" s="328"/>
      <c r="BKT845" s="328"/>
      <c r="BKU845" s="328"/>
      <c r="BKV845" s="328"/>
      <c r="BKW845" s="328"/>
      <c r="BKX845" s="328"/>
      <c r="BKY845" s="328"/>
      <c r="BKZ845" s="328"/>
      <c r="BLA845" s="328"/>
      <c r="BLB845" s="328"/>
      <c r="BLC845" s="328"/>
      <c r="BLD845" s="328"/>
      <c r="BLE845" s="328"/>
      <c r="BLF845" s="328"/>
      <c r="BLG845" s="328"/>
      <c r="BLH845" s="328"/>
      <c r="BLI845" s="328"/>
      <c r="BLJ845" s="328"/>
      <c r="BLK845" s="328"/>
      <c r="BLL845" s="328"/>
      <c r="BLM845" s="328"/>
      <c r="BLN845" s="328"/>
      <c r="BLO845" s="328"/>
      <c r="BLP845" s="328"/>
      <c r="BLQ845" s="328"/>
      <c r="BLR845" s="328"/>
      <c r="BLS845" s="328"/>
      <c r="BLT845" s="328"/>
      <c r="BLU845" s="328"/>
      <c r="BLV845" s="328"/>
      <c r="BLW845" s="328"/>
      <c r="BLX845" s="328"/>
      <c r="BLY845" s="328"/>
      <c r="BLZ845" s="328"/>
      <c r="BMA845" s="328"/>
      <c r="BMB845" s="328"/>
      <c r="BMC845" s="328"/>
      <c r="BMD845" s="328"/>
      <c r="BME845" s="328"/>
      <c r="BMF845" s="328"/>
      <c r="BMG845" s="328"/>
      <c r="BMH845" s="328"/>
      <c r="BMI845" s="328"/>
      <c r="BMJ845" s="328"/>
      <c r="BMK845" s="328"/>
      <c r="BML845" s="328"/>
      <c r="BMM845" s="328"/>
      <c r="BMN845" s="328"/>
      <c r="BMO845" s="328"/>
      <c r="BMP845" s="328"/>
      <c r="BMQ845" s="328"/>
      <c r="BMR845" s="328"/>
      <c r="BMS845" s="328"/>
      <c r="BMT845" s="328"/>
      <c r="BMU845" s="328"/>
      <c r="BMV845" s="328"/>
      <c r="BMW845" s="328"/>
      <c r="BMX845" s="328"/>
      <c r="BMY845" s="328"/>
      <c r="BMZ845" s="328"/>
      <c r="BNA845" s="328"/>
      <c r="BNB845" s="328"/>
      <c r="BNC845" s="328"/>
      <c r="BND845" s="328"/>
      <c r="BNE845" s="328"/>
      <c r="BNF845" s="328"/>
      <c r="BNG845" s="328"/>
      <c r="BNH845" s="328"/>
      <c r="BNI845" s="328"/>
      <c r="BNJ845" s="328"/>
      <c r="BNK845" s="328"/>
      <c r="BNL845" s="328"/>
      <c r="BNM845" s="328"/>
      <c r="BNN845" s="328"/>
      <c r="BNO845" s="328"/>
      <c r="BNP845" s="328"/>
      <c r="BNQ845" s="328"/>
      <c r="BNR845" s="328"/>
      <c r="BNS845" s="328"/>
      <c r="BNT845" s="328"/>
      <c r="BNU845" s="328"/>
      <c r="BNV845" s="328"/>
      <c r="BNW845" s="328"/>
      <c r="BNX845" s="328"/>
      <c r="BNY845" s="328"/>
      <c r="BNZ845" s="328"/>
      <c r="BOA845" s="328"/>
      <c r="BOB845" s="328"/>
      <c r="BOC845" s="328"/>
      <c r="BOD845" s="328"/>
      <c r="BOE845" s="328"/>
      <c r="BOF845" s="328"/>
      <c r="BOG845" s="328"/>
      <c r="BOH845" s="328"/>
      <c r="BOI845" s="328"/>
      <c r="BOJ845" s="328"/>
      <c r="BOK845" s="328"/>
      <c r="BOL845" s="328"/>
      <c r="BOM845" s="328"/>
      <c r="BON845" s="328"/>
      <c r="BOO845" s="328"/>
      <c r="BOP845" s="328"/>
      <c r="BOQ845" s="328"/>
      <c r="BOR845" s="328"/>
      <c r="BOS845" s="328"/>
      <c r="BOT845" s="328"/>
      <c r="BOU845" s="328"/>
      <c r="BOV845" s="328"/>
      <c r="BOW845" s="328"/>
      <c r="BOX845" s="328"/>
      <c r="BOY845" s="328"/>
      <c r="BOZ845" s="328"/>
      <c r="BPA845" s="328"/>
      <c r="BPB845" s="328"/>
      <c r="BPC845" s="328"/>
      <c r="BPD845" s="328"/>
      <c r="BPE845" s="328"/>
      <c r="BPF845" s="328"/>
      <c r="BPG845" s="328"/>
      <c r="BPH845" s="328"/>
      <c r="BPI845" s="328"/>
      <c r="BPJ845" s="328"/>
      <c r="BPK845" s="328"/>
      <c r="BPL845" s="328"/>
      <c r="BPM845" s="328"/>
      <c r="BPN845" s="328"/>
      <c r="BPO845" s="328"/>
      <c r="BPP845" s="328"/>
      <c r="BPQ845" s="328"/>
      <c r="BPR845" s="328"/>
      <c r="BPS845" s="328"/>
      <c r="BPT845" s="328"/>
      <c r="BPU845" s="328"/>
      <c r="BPV845" s="328"/>
      <c r="BPW845" s="328"/>
      <c r="BPX845" s="328"/>
      <c r="BPY845" s="328"/>
      <c r="BPZ845" s="328"/>
      <c r="BQA845" s="328"/>
      <c r="BQB845" s="328"/>
      <c r="BQC845" s="328"/>
      <c r="BQD845" s="328"/>
      <c r="BQE845" s="328"/>
      <c r="BQF845" s="328"/>
      <c r="BQG845" s="328"/>
      <c r="BQH845" s="328"/>
      <c r="BQI845" s="328"/>
      <c r="BQJ845" s="328"/>
      <c r="BQK845" s="328"/>
      <c r="BQL845" s="328"/>
      <c r="BQM845" s="328"/>
      <c r="BQN845" s="328"/>
      <c r="BQO845" s="328"/>
      <c r="BQP845" s="328"/>
      <c r="BQQ845" s="328"/>
      <c r="BQR845" s="328"/>
      <c r="BQS845" s="328"/>
      <c r="BQT845" s="328"/>
      <c r="BQU845" s="328"/>
      <c r="BQV845" s="328"/>
      <c r="BQW845" s="328"/>
      <c r="BQX845" s="328"/>
      <c r="BQY845" s="328"/>
      <c r="BQZ845" s="328"/>
      <c r="BRA845" s="328"/>
      <c r="BRB845" s="328"/>
      <c r="BRC845" s="328"/>
      <c r="BRD845" s="328"/>
      <c r="BRE845" s="328"/>
      <c r="BRF845" s="328"/>
      <c r="BRG845" s="328"/>
      <c r="BRH845" s="328"/>
      <c r="BRI845" s="328"/>
      <c r="BRJ845" s="328"/>
      <c r="BRK845" s="328"/>
      <c r="BRL845" s="328"/>
      <c r="BRM845" s="328"/>
      <c r="BRN845" s="328"/>
      <c r="BRO845" s="328"/>
      <c r="BRP845" s="328"/>
      <c r="BRQ845" s="328"/>
      <c r="BRR845" s="328"/>
      <c r="BRS845" s="328"/>
      <c r="BRT845" s="328"/>
      <c r="BRU845" s="328"/>
      <c r="BRV845" s="328"/>
      <c r="BRW845" s="328"/>
      <c r="BRX845" s="328"/>
      <c r="BRY845" s="328"/>
      <c r="BRZ845" s="328"/>
      <c r="BSA845" s="328"/>
      <c r="BSB845" s="328"/>
      <c r="BSC845" s="328"/>
      <c r="BSD845" s="328"/>
      <c r="BSE845" s="328"/>
      <c r="BSF845" s="328"/>
      <c r="BSG845" s="328"/>
      <c r="BSH845" s="328"/>
      <c r="BSI845" s="328"/>
      <c r="BSJ845" s="328"/>
      <c r="BSK845" s="328"/>
      <c r="BSL845" s="328"/>
      <c r="BSM845" s="328"/>
      <c r="BSN845" s="328"/>
      <c r="BSO845" s="328"/>
      <c r="BSP845" s="328"/>
      <c r="BSQ845" s="328"/>
      <c r="BSR845" s="328"/>
      <c r="BSS845" s="328"/>
      <c r="BST845" s="328"/>
      <c r="BSU845" s="328"/>
      <c r="BSV845" s="328"/>
      <c r="BSW845" s="328"/>
      <c r="BSX845" s="328"/>
      <c r="BSY845" s="328"/>
      <c r="BSZ845" s="328"/>
      <c r="BTA845" s="328"/>
      <c r="BTB845" s="328"/>
      <c r="BTC845" s="328"/>
      <c r="BTD845" s="328"/>
      <c r="BTE845" s="328"/>
      <c r="BTF845" s="328"/>
      <c r="BTG845" s="328"/>
      <c r="BTH845" s="328"/>
      <c r="BTI845" s="328"/>
      <c r="BTJ845" s="328"/>
      <c r="BTK845" s="328"/>
      <c r="BTL845" s="328"/>
      <c r="BTM845" s="328"/>
      <c r="BTN845" s="328"/>
      <c r="BTO845" s="328"/>
      <c r="BTP845" s="328"/>
      <c r="BTQ845" s="328"/>
      <c r="BTR845" s="328"/>
      <c r="BTS845" s="328"/>
      <c r="BTT845" s="328"/>
      <c r="BTU845" s="328"/>
      <c r="BTV845" s="328"/>
      <c r="BTW845" s="328"/>
      <c r="BTX845" s="328"/>
      <c r="BTY845" s="328"/>
      <c r="BTZ845" s="328"/>
      <c r="BUA845" s="328"/>
      <c r="BUB845" s="328"/>
      <c r="BUC845" s="328"/>
      <c r="BUD845" s="328"/>
      <c r="BUE845" s="328"/>
      <c r="BUF845" s="328"/>
      <c r="BUG845" s="328"/>
      <c r="BUH845" s="328"/>
      <c r="BUI845" s="328"/>
      <c r="BUJ845" s="328"/>
      <c r="BUK845" s="328"/>
      <c r="BUL845" s="328"/>
      <c r="BUM845" s="328"/>
      <c r="BUN845" s="328"/>
      <c r="BUO845" s="328"/>
      <c r="BUP845" s="328"/>
      <c r="BUQ845" s="328"/>
      <c r="BUR845" s="328"/>
      <c r="BUS845" s="328"/>
      <c r="BUT845" s="328"/>
      <c r="BUU845" s="328"/>
      <c r="BUV845" s="328"/>
      <c r="BUW845" s="328"/>
      <c r="BUX845" s="328"/>
      <c r="BUY845" s="328"/>
      <c r="BUZ845" s="328"/>
      <c r="BVA845" s="328"/>
      <c r="BVB845" s="328"/>
      <c r="BVC845" s="328"/>
      <c r="BVD845" s="328"/>
      <c r="BVE845" s="328"/>
      <c r="BVF845" s="328"/>
      <c r="BVG845" s="328"/>
      <c r="BVH845" s="328"/>
      <c r="BVI845" s="328"/>
      <c r="BVJ845" s="328"/>
      <c r="BVK845" s="328"/>
      <c r="BVL845" s="328"/>
      <c r="BVM845" s="328"/>
      <c r="BVN845" s="328"/>
      <c r="BVO845" s="328"/>
      <c r="BVP845" s="328"/>
      <c r="BVQ845" s="328"/>
      <c r="BVR845" s="328"/>
      <c r="BVS845" s="328"/>
      <c r="BVT845" s="328"/>
      <c r="BVU845" s="328"/>
      <c r="BVV845" s="328"/>
      <c r="BVW845" s="328"/>
      <c r="BVX845" s="328"/>
      <c r="BVY845" s="328"/>
      <c r="BVZ845" s="328"/>
      <c r="BWA845" s="328"/>
      <c r="BWB845" s="328"/>
      <c r="BWC845" s="328"/>
      <c r="BWD845" s="328"/>
      <c r="BWE845" s="328"/>
      <c r="BWF845" s="328"/>
      <c r="BWG845" s="328"/>
      <c r="BWH845" s="328"/>
      <c r="BWI845" s="328"/>
      <c r="BWJ845" s="328"/>
      <c r="BWK845" s="328"/>
      <c r="BWL845" s="328"/>
      <c r="BWM845" s="328"/>
      <c r="BWN845" s="328"/>
      <c r="BWO845" s="328"/>
      <c r="BWP845" s="328"/>
      <c r="BWQ845" s="328"/>
      <c r="BWR845" s="328"/>
      <c r="BWS845" s="328"/>
      <c r="BWT845" s="328"/>
      <c r="BWU845" s="328"/>
      <c r="BWV845" s="328"/>
      <c r="BWW845" s="328"/>
      <c r="BWX845" s="328"/>
      <c r="BWY845" s="328"/>
      <c r="BWZ845" s="328"/>
      <c r="BXA845" s="328"/>
      <c r="BXB845" s="328"/>
      <c r="BXC845" s="328"/>
      <c r="BXD845" s="328"/>
      <c r="BXE845" s="328"/>
      <c r="BXF845" s="328"/>
      <c r="BXG845" s="328"/>
      <c r="BXH845" s="328"/>
      <c r="BXI845" s="328"/>
      <c r="BXJ845" s="328"/>
      <c r="BXK845" s="328"/>
      <c r="BXL845" s="328"/>
      <c r="BXM845" s="328"/>
      <c r="BXN845" s="328"/>
      <c r="BXO845" s="328"/>
      <c r="BXP845" s="328"/>
      <c r="BXQ845" s="328"/>
      <c r="BXR845" s="328"/>
      <c r="BXS845" s="328"/>
      <c r="BXT845" s="328"/>
      <c r="BXU845" s="328"/>
      <c r="BXV845" s="328"/>
      <c r="BXW845" s="328"/>
      <c r="BXX845" s="328"/>
      <c r="BXY845" s="328"/>
      <c r="BXZ845" s="328"/>
      <c r="BYA845" s="328"/>
      <c r="BYB845" s="328"/>
      <c r="BYC845" s="328"/>
      <c r="BYD845" s="328"/>
      <c r="BYE845" s="328"/>
      <c r="BYF845" s="328"/>
      <c r="BYG845" s="328"/>
      <c r="BYH845" s="328"/>
      <c r="BYI845" s="328"/>
      <c r="BYJ845" s="328"/>
      <c r="BYK845" s="328"/>
      <c r="BYL845" s="328"/>
      <c r="BYM845" s="328"/>
      <c r="BYN845" s="328"/>
      <c r="BYO845" s="328"/>
      <c r="BYP845" s="328"/>
      <c r="BYQ845" s="328"/>
      <c r="BYR845" s="328"/>
      <c r="BYS845" s="328"/>
      <c r="BYT845" s="328"/>
      <c r="BYU845" s="328"/>
      <c r="BYV845" s="328"/>
      <c r="BYW845" s="328"/>
      <c r="BYX845" s="328"/>
      <c r="BYY845" s="328"/>
      <c r="BYZ845" s="328"/>
      <c r="BZA845" s="328"/>
      <c r="BZB845" s="328"/>
      <c r="BZC845" s="328"/>
      <c r="BZD845" s="328"/>
      <c r="BZE845" s="328"/>
      <c r="BZF845" s="328"/>
      <c r="BZG845" s="328"/>
      <c r="BZH845" s="328"/>
      <c r="BZI845" s="328"/>
      <c r="BZJ845" s="328"/>
      <c r="BZK845" s="328"/>
      <c r="BZL845" s="328"/>
      <c r="BZM845" s="328"/>
      <c r="BZN845" s="328"/>
      <c r="BZO845" s="328"/>
      <c r="BZP845" s="328"/>
      <c r="BZQ845" s="328"/>
      <c r="BZR845" s="328"/>
      <c r="BZS845" s="328"/>
      <c r="BZT845" s="328"/>
      <c r="BZU845" s="328"/>
      <c r="BZV845" s="328"/>
      <c r="BZW845" s="328"/>
      <c r="BZX845" s="328"/>
      <c r="BZY845" s="328"/>
      <c r="BZZ845" s="328"/>
      <c r="CAA845" s="328"/>
      <c r="CAB845" s="328"/>
      <c r="CAC845" s="328"/>
      <c r="CAD845" s="328"/>
      <c r="CAE845" s="328"/>
      <c r="CAF845" s="328"/>
      <c r="CAG845" s="328"/>
      <c r="CAH845" s="328"/>
      <c r="CAI845" s="328"/>
      <c r="CAJ845" s="328"/>
      <c r="CAK845" s="328"/>
      <c r="CAL845" s="328"/>
      <c r="CAM845" s="328"/>
      <c r="CAN845" s="328"/>
      <c r="CAO845" s="328"/>
      <c r="CAP845" s="328"/>
      <c r="CAQ845" s="328"/>
      <c r="CAR845" s="328"/>
      <c r="CAS845" s="328"/>
      <c r="CAT845" s="328"/>
      <c r="CAU845" s="328"/>
      <c r="CAV845" s="328"/>
      <c r="CAW845" s="328"/>
      <c r="CAX845" s="328"/>
      <c r="CAY845" s="328"/>
      <c r="CAZ845" s="328"/>
      <c r="CBA845" s="328"/>
      <c r="CBB845" s="328"/>
      <c r="CBC845" s="328"/>
      <c r="CBD845" s="328"/>
      <c r="CBE845" s="328"/>
      <c r="CBF845" s="328"/>
      <c r="CBG845" s="328"/>
      <c r="CBH845" s="328"/>
      <c r="CBI845" s="328"/>
      <c r="CBJ845" s="328"/>
      <c r="CBK845" s="328"/>
      <c r="CBL845" s="328"/>
      <c r="CBM845" s="328"/>
      <c r="CBN845" s="328"/>
      <c r="CBO845" s="328"/>
      <c r="CBP845" s="328"/>
      <c r="CBQ845" s="328"/>
      <c r="CBR845" s="328"/>
      <c r="CBS845" s="328"/>
      <c r="CBT845" s="328"/>
      <c r="CBU845" s="328"/>
      <c r="CBV845" s="328"/>
      <c r="CBW845" s="328"/>
      <c r="CBX845" s="328"/>
      <c r="CBY845" s="328"/>
      <c r="CBZ845" s="328"/>
      <c r="CCA845" s="328"/>
      <c r="CCB845" s="328"/>
      <c r="CCC845" s="328"/>
      <c r="CCD845" s="328"/>
      <c r="CCE845" s="328"/>
      <c r="CCF845" s="328"/>
      <c r="CCG845" s="328"/>
      <c r="CCH845" s="328"/>
      <c r="CCI845" s="328"/>
      <c r="CCJ845" s="328"/>
      <c r="CCK845" s="328"/>
      <c r="CCL845" s="328"/>
      <c r="CCM845" s="328"/>
      <c r="CCN845" s="328"/>
      <c r="CCO845" s="328"/>
      <c r="CCP845" s="328"/>
      <c r="CCQ845" s="328"/>
      <c r="CCR845" s="328"/>
      <c r="CCS845" s="328"/>
      <c r="CCT845" s="328"/>
      <c r="CCU845" s="328"/>
      <c r="CCV845" s="328"/>
      <c r="CCW845" s="328"/>
      <c r="CCX845" s="328"/>
      <c r="CCY845" s="328"/>
      <c r="CCZ845" s="328"/>
      <c r="CDA845" s="328"/>
      <c r="CDB845" s="328"/>
      <c r="CDC845" s="328"/>
      <c r="CDD845" s="328"/>
      <c r="CDE845" s="328"/>
      <c r="CDF845" s="328"/>
      <c r="CDG845" s="328"/>
      <c r="CDH845" s="328"/>
      <c r="CDI845" s="328"/>
      <c r="CDJ845" s="328"/>
      <c r="CDK845" s="328"/>
      <c r="CDL845" s="328"/>
      <c r="CDM845" s="328"/>
      <c r="CDN845" s="328"/>
      <c r="CDO845" s="328"/>
      <c r="CDP845" s="328"/>
      <c r="CDQ845" s="328"/>
      <c r="CDR845" s="328"/>
      <c r="CDS845" s="328"/>
      <c r="CDT845" s="328"/>
      <c r="CDU845" s="328"/>
      <c r="CDV845" s="328"/>
      <c r="CDW845" s="328"/>
      <c r="CDX845" s="328"/>
      <c r="CDY845" s="328"/>
      <c r="CDZ845" s="328"/>
      <c r="CEA845" s="328"/>
      <c r="CEB845" s="328"/>
      <c r="CEC845" s="328"/>
      <c r="CED845" s="328"/>
      <c r="CEE845" s="328"/>
      <c r="CEF845" s="328"/>
      <c r="CEG845" s="328"/>
      <c r="CEH845" s="328"/>
      <c r="CEI845" s="328"/>
      <c r="CEJ845" s="328"/>
      <c r="CEK845" s="328"/>
      <c r="CEL845" s="328"/>
      <c r="CEM845" s="328"/>
      <c r="CEN845" s="328"/>
      <c r="CEO845" s="328"/>
      <c r="CEP845" s="328"/>
      <c r="CEQ845" s="328"/>
      <c r="CER845" s="328"/>
      <c r="CES845" s="328"/>
      <c r="CET845" s="328"/>
      <c r="CEU845" s="328"/>
      <c r="CEV845" s="328"/>
      <c r="CEW845" s="328"/>
      <c r="CEX845" s="328"/>
      <c r="CEY845" s="328"/>
      <c r="CEZ845" s="328"/>
      <c r="CFA845" s="328"/>
      <c r="CFB845" s="328"/>
      <c r="CFC845" s="328"/>
      <c r="CFD845" s="328"/>
      <c r="CFE845" s="328"/>
      <c r="CFF845" s="328"/>
      <c r="CFG845" s="328"/>
      <c r="CFH845" s="328"/>
      <c r="CFI845" s="328"/>
      <c r="CFJ845" s="328"/>
      <c r="CFK845" s="328"/>
      <c r="CFL845" s="328"/>
      <c r="CFM845" s="328"/>
      <c r="CFN845" s="328"/>
      <c r="CFO845" s="328"/>
      <c r="CFP845" s="328"/>
      <c r="CFQ845" s="328"/>
      <c r="CFR845" s="328"/>
      <c r="CFS845" s="328"/>
      <c r="CFT845" s="328"/>
      <c r="CFU845" s="328"/>
      <c r="CFV845" s="328"/>
      <c r="CFW845" s="328"/>
      <c r="CFX845" s="328"/>
      <c r="CFY845" s="328"/>
      <c r="CFZ845" s="328"/>
      <c r="CGA845" s="328"/>
      <c r="CGB845" s="328"/>
      <c r="CGC845" s="328"/>
      <c r="CGD845" s="328"/>
      <c r="CGE845" s="328"/>
      <c r="CGF845" s="328"/>
      <c r="CGG845" s="328"/>
      <c r="CGH845" s="328"/>
      <c r="CGI845" s="328"/>
      <c r="CGJ845" s="328"/>
      <c r="CGK845" s="328"/>
      <c r="CGL845" s="328"/>
      <c r="CGM845" s="328"/>
      <c r="CGN845" s="328"/>
      <c r="CGO845" s="328"/>
      <c r="CGP845" s="328"/>
      <c r="CGQ845" s="328"/>
      <c r="CGR845" s="328"/>
      <c r="CGS845" s="328"/>
      <c r="CGT845" s="328"/>
      <c r="CGU845" s="328"/>
      <c r="CGV845" s="328"/>
      <c r="CGW845" s="328"/>
      <c r="CGX845" s="328"/>
      <c r="CGY845" s="328"/>
      <c r="CGZ845" s="328"/>
      <c r="CHA845" s="328"/>
      <c r="CHB845" s="328"/>
      <c r="CHC845" s="328"/>
      <c r="CHD845" s="328"/>
      <c r="CHE845" s="328"/>
      <c r="CHF845" s="328"/>
      <c r="CHG845" s="328"/>
      <c r="CHH845" s="328"/>
      <c r="CHI845" s="328"/>
      <c r="CHJ845" s="328"/>
      <c r="CHK845" s="328"/>
      <c r="CHL845" s="328"/>
      <c r="CHM845" s="328"/>
      <c r="CHN845" s="328"/>
      <c r="CHO845" s="328"/>
      <c r="CHP845" s="328"/>
      <c r="CHQ845" s="328"/>
      <c r="CHR845" s="328"/>
      <c r="CHS845" s="328"/>
      <c r="CHT845" s="328"/>
      <c r="CHU845" s="328"/>
      <c r="CHV845" s="328"/>
      <c r="CHW845" s="328"/>
      <c r="CHX845" s="328"/>
      <c r="CHY845" s="328"/>
      <c r="CHZ845" s="328"/>
      <c r="CIA845" s="328"/>
      <c r="CIB845" s="328"/>
      <c r="CIC845" s="328"/>
      <c r="CID845" s="328"/>
      <c r="CIE845" s="328"/>
      <c r="CIF845" s="328"/>
      <c r="CIG845" s="328"/>
      <c r="CIH845" s="328"/>
      <c r="CII845" s="328"/>
      <c r="CIJ845" s="328"/>
      <c r="CIK845" s="328"/>
      <c r="CIL845" s="328"/>
      <c r="CIM845" s="328"/>
      <c r="CIN845" s="328"/>
      <c r="CIO845" s="328"/>
      <c r="CIP845" s="328"/>
      <c r="CIQ845" s="328"/>
      <c r="CIR845" s="328"/>
      <c r="CIS845" s="328"/>
      <c r="CIT845" s="328"/>
      <c r="CIU845" s="328"/>
      <c r="CIV845" s="328"/>
      <c r="CIW845" s="328"/>
      <c r="CIX845" s="328"/>
      <c r="CIY845" s="328"/>
      <c r="CIZ845" s="328"/>
      <c r="CJA845" s="328"/>
      <c r="CJB845" s="328"/>
      <c r="CJC845" s="328"/>
      <c r="CJD845" s="328"/>
      <c r="CJE845" s="328"/>
      <c r="CJF845" s="328"/>
      <c r="CJG845" s="328"/>
      <c r="CJH845" s="328"/>
      <c r="CJI845" s="328"/>
      <c r="CJJ845" s="328"/>
      <c r="CJK845" s="328"/>
      <c r="CJL845" s="328"/>
      <c r="CJM845" s="328"/>
      <c r="CJN845" s="328"/>
      <c r="CJO845" s="328"/>
      <c r="CJP845" s="328"/>
      <c r="CJQ845" s="328"/>
      <c r="CJR845" s="328"/>
      <c r="CJS845" s="328"/>
      <c r="CJT845" s="328"/>
      <c r="CJU845" s="328"/>
      <c r="CJV845" s="328"/>
      <c r="CJW845" s="328"/>
      <c r="CJX845" s="328"/>
      <c r="CJY845" s="328"/>
      <c r="CJZ845" s="328"/>
      <c r="CKA845" s="328"/>
      <c r="CKB845" s="328"/>
      <c r="CKC845" s="328"/>
      <c r="CKD845" s="328"/>
      <c r="CKE845" s="328"/>
      <c r="CKF845" s="328"/>
      <c r="CKG845" s="328"/>
      <c r="CKH845" s="328"/>
      <c r="CKI845" s="328"/>
      <c r="CKJ845" s="328"/>
      <c r="CKK845" s="328"/>
      <c r="CKL845" s="328"/>
      <c r="CKM845" s="328"/>
      <c r="CKN845" s="328"/>
      <c r="CKO845" s="328"/>
      <c r="CKP845" s="328"/>
      <c r="CKQ845" s="328"/>
      <c r="CKR845" s="328"/>
      <c r="CKS845" s="328"/>
      <c r="CKT845" s="328"/>
      <c r="CKU845" s="328"/>
      <c r="CKV845" s="328"/>
      <c r="CKW845" s="328"/>
      <c r="CKX845" s="328"/>
      <c r="CKY845" s="328"/>
      <c r="CKZ845" s="328"/>
      <c r="CLA845" s="328"/>
      <c r="CLB845" s="328"/>
      <c r="CLC845" s="328"/>
      <c r="CLD845" s="328"/>
      <c r="CLE845" s="328"/>
      <c r="CLF845" s="328"/>
      <c r="CLG845" s="328"/>
      <c r="CLH845" s="328"/>
      <c r="CLI845" s="328"/>
      <c r="CLJ845" s="328"/>
      <c r="CLK845" s="328"/>
      <c r="CLL845" s="328"/>
      <c r="CLM845" s="328"/>
      <c r="CLN845" s="328"/>
      <c r="CLO845" s="328"/>
      <c r="CLP845" s="328"/>
      <c r="CLQ845" s="328"/>
      <c r="CLR845" s="328"/>
      <c r="CLS845" s="328"/>
      <c r="CLT845" s="328"/>
      <c r="CLU845" s="328"/>
      <c r="CLV845" s="328"/>
      <c r="CLW845" s="328"/>
      <c r="CLX845" s="328"/>
      <c r="CLY845" s="328"/>
      <c r="CLZ845" s="328"/>
      <c r="CMA845" s="328"/>
      <c r="CMB845" s="328"/>
      <c r="CMC845" s="328"/>
      <c r="CMD845" s="328"/>
      <c r="CME845" s="328"/>
      <c r="CMF845" s="328"/>
      <c r="CMG845" s="328"/>
      <c r="CMH845" s="328"/>
      <c r="CMI845" s="328"/>
      <c r="CMJ845" s="328"/>
      <c r="CMK845" s="328"/>
      <c r="CML845" s="328"/>
      <c r="CMM845" s="328"/>
      <c r="CMN845" s="328"/>
      <c r="CMO845" s="328"/>
      <c r="CMP845" s="328"/>
      <c r="CMQ845" s="328"/>
      <c r="CMR845" s="328"/>
      <c r="CMS845" s="328"/>
      <c r="CMT845" s="328"/>
      <c r="CMU845" s="328"/>
      <c r="CMV845" s="328"/>
      <c r="CMW845" s="328"/>
      <c r="CMX845" s="328"/>
      <c r="CMY845" s="328"/>
      <c r="CMZ845" s="328"/>
      <c r="CNA845" s="328"/>
      <c r="CNB845" s="328"/>
      <c r="CNC845" s="328"/>
      <c r="CND845" s="328"/>
      <c r="CNE845" s="328"/>
      <c r="CNF845" s="328"/>
      <c r="CNG845" s="328"/>
      <c r="CNH845" s="328"/>
      <c r="CNI845" s="328"/>
      <c r="CNJ845" s="328"/>
      <c r="CNK845" s="328"/>
      <c r="CNL845" s="328"/>
      <c r="CNM845" s="328"/>
      <c r="CNN845" s="328"/>
      <c r="CNO845" s="328"/>
      <c r="CNP845" s="328"/>
      <c r="CNQ845" s="328"/>
      <c r="CNR845" s="328"/>
      <c r="CNS845" s="328"/>
      <c r="CNT845" s="328"/>
      <c r="CNU845" s="328"/>
      <c r="CNV845" s="328"/>
      <c r="CNW845" s="328"/>
      <c r="CNX845" s="328"/>
      <c r="CNY845" s="328"/>
      <c r="CNZ845" s="328"/>
      <c r="COA845" s="328"/>
      <c r="COB845" s="328"/>
      <c r="COC845" s="328"/>
      <c r="COD845" s="328"/>
      <c r="COE845" s="328"/>
      <c r="COF845" s="328"/>
      <c r="COG845" s="328"/>
      <c r="COH845" s="328"/>
      <c r="COI845" s="328"/>
      <c r="COJ845" s="328"/>
      <c r="COK845" s="328"/>
      <c r="COL845" s="328"/>
      <c r="COM845" s="328"/>
      <c r="CON845" s="328"/>
      <c r="COO845" s="328"/>
      <c r="COP845" s="328"/>
      <c r="COQ845" s="328"/>
      <c r="COR845" s="328"/>
      <c r="COS845" s="328"/>
      <c r="COT845" s="328"/>
      <c r="COU845" s="328"/>
      <c r="COV845" s="328"/>
      <c r="COW845" s="328"/>
      <c r="COX845" s="328"/>
      <c r="COY845" s="328"/>
      <c r="COZ845" s="328"/>
      <c r="CPA845" s="328"/>
      <c r="CPB845" s="328"/>
      <c r="CPC845" s="328"/>
      <c r="CPD845" s="328"/>
      <c r="CPE845" s="328"/>
      <c r="CPF845" s="328"/>
      <c r="CPG845" s="328"/>
      <c r="CPH845" s="328"/>
      <c r="CPI845" s="328"/>
      <c r="CPJ845" s="328"/>
      <c r="CPK845" s="328"/>
      <c r="CPL845" s="328"/>
      <c r="CPM845" s="328"/>
      <c r="CPN845" s="328"/>
      <c r="CPO845" s="328"/>
      <c r="CPP845" s="328"/>
      <c r="CPQ845" s="328"/>
      <c r="CPR845" s="328"/>
      <c r="CPS845" s="328"/>
      <c r="CPT845" s="328"/>
      <c r="CPU845" s="328"/>
      <c r="CPV845" s="328"/>
      <c r="CPW845" s="328"/>
      <c r="CPX845" s="328"/>
      <c r="CPY845" s="328"/>
      <c r="CPZ845" s="328"/>
      <c r="CQA845" s="328"/>
      <c r="CQB845" s="328"/>
      <c r="CQC845" s="328"/>
      <c r="CQD845" s="328"/>
      <c r="CQE845" s="328"/>
      <c r="CQF845" s="328"/>
      <c r="CQG845" s="328"/>
      <c r="CQH845" s="328"/>
      <c r="CQI845" s="328"/>
      <c r="CQJ845" s="328"/>
      <c r="CQK845" s="328"/>
      <c r="CQL845" s="328"/>
      <c r="CQM845" s="328"/>
      <c r="CQN845" s="328"/>
      <c r="CQO845" s="328"/>
      <c r="CQP845" s="328"/>
      <c r="CQQ845" s="328"/>
      <c r="CQR845" s="328"/>
      <c r="CQS845" s="328"/>
      <c r="CQT845" s="328"/>
      <c r="CQU845" s="328"/>
      <c r="CQV845" s="328"/>
      <c r="CQW845" s="328"/>
      <c r="CQX845" s="328"/>
      <c r="CQY845" s="328"/>
      <c r="CQZ845" s="328"/>
      <c r="CRA845" s="328"/>
      <c r="CRB845" s="328"/>
      <c r="CRC845" s="328"/>
      <c r="CRD845" s="328"/>
      <c r="CRE845" s="328"/>
      <c r="CRF845" s="328"/>
      <c r="CRG845" s="328"/>
      <c r="CRH845" s="328"/>
      <c r="CRI845" s="328"/>
      <c r="CRJ845" s="328"/>
      <c r="CRK845" s="328"/>
      <c r="CRL845" s="328"/>
      <c r="CRM845" s="328"/>
      <c r="CRN845" s="328"/>
      <c r="CRO845" s="328"/>
      <c r="CRP845" s="328"/>
      <c r="CRQ845" s="328"/>
      <c r="CRR845" s="328"/>
      <c r="CRS845" s="328"/>
      <c r="CRT845" s="328"/>
      <c r="CRU845" s="328"/>
      <c r="CRV845" s="328"/>
      <c r="CRW845" s="328"/>
      <c r="CRX845" s="328"/>
      <c r="CRY845" s="328"/>
      <c r="CRZ845" s="328"/>
      <c r="CSA845" s="328"/>
      <c r="CSB845" s="328"/>
      <c r="CSC845" s="328"/>
      <c r="CSD845" s="328"/>
      <c r="CSE845" s="328"/>
      <c r="CSF845" s="328"/>
      <c r="CSG845" s="328"/>
      <c r="CSH845" s="328"/>
      <c r="CSI845" s="328"/>
      <c r="CSJ845" s="328"/>
      <c r="CSK845" s="328"/>
      <c r="CSL845" s="328"/>
      <c r="CSM845" s="328"/>
      <c r="CSN845" s="328"/>
      <c r="CSO845" s="328"/>
      <c r="CSP845" s="328"/>
      <c r="CSQ845" s="328"/>
      <c r="CSR845" s="328"/>
      <c r="CSS845" s="328"/>
      <c r="CST845" s="328"/>
      <c r="CSU845" s="328"/>
      <c r="CSV845" s="328"/>
      <c r="CSW845" s="328"/>
      <c r="CSX845" s="328"/>
      <c r="CSY845" s="328"/>
      <c r="CSZ845" s="328"/>
      <c r="CTA845" s="328"/>
      <c r="CTB845" s="328"/>
      <c r="CTC845" s="328"/>
      <c r="CTD845" s="328"/>
      <c r="CTE845" s="328"/>
      <c r="CTF845" s="328"/>
      <c r="CTG845" s="328"/>
      <c r="CTH845" s="328"/>
      <c r="CTI845" s="328"/>
      <c r="CTJ845" s="328"/>
      <c r="CTK845" s="328"/>
      <c r="CTL845" s="328"/>
      <c r="CTM845" s="328"/>
      <c r="CTN845" s="328"/>
      <c r="CTO845" s="328"/>
      <c r="CTP845" s="328"/>
      <c r="CTQ845" s="328"/>
      <c r="CTR845" s="328"/>
      <c r="CTS845" s="328"/>
      <c r="CTT845" s="328"/>
      <c r="CTU845" s="328"/>
      <c r="CTV845" s="328"/>
      <c r="CTW845" s="328"/>
      <c r="CTX845" s="328"/>
      <c r="CTY845" s="328"/>
      <c r="CTZ845" s="328"/>
      <c r="CUA845" s="328"/>
      <c r="CUB845" s="328"/>
      <c r="CUC845" s="328"/>
      <c r="CUD845" s="328"/>
      <c r="CUE845" s="328"/>
      <c r="CUF845" s="328"/>
      <c r="CUG845" s="328"/>
      <c r="CUH845" s="328"/>
      <c r="CUI845" s="328"/>
      <c r="CUJ845" s="328"/>
      <c r="CUK845" s="328"/>
      <c r="CUL845" s="328"/>
      <c r="CUM845" s="328"/>
      <c r="CUN845" s="328"/>
      <c r="CUO845" s="328"/>
      <c r="CUP845" s="328"/>
      <c r="CUQ845" s="328"/>
      <c r="CUR845" s="328"/>
      <c r="CUS845" s="328"/>
      <c r="CUT845" s="328"/>
      <c r="CUU845" s="328"/>
      <c r="CUV845" s="328"/>
      <c r="CUW845" s="328"/>
      <c r="CUX845" s="328"/>
      <c r="CUY845" s="328"/>
      <c r="CUZ845" s="328"/>
      <c r="CVA845" s="328"/>
      <c r="CVB845" s="328"/>
      <c r="CVC845" s="328"/>
      <c r="CVD845" s="328"/>
      <c r="CVE845" s="328"/>
      <c r="CVF845" s="328"/>
      <c r="CVG845" s="328"/>
      <c r="CVH845" s="328"/>
      <c r="CVI845" s="328"/>
      <c r="CVJ845" s="328"/>
      <c r="CVK845" s="328"/>
      <c r="CVL845" s="328"/>
      <c r="CVM845" s="328"/>
      <c r="CVN845" s="328"/>
      <c r="CVO845" s="328"/>
      <c r="CVP845" s="328"/>
      <c r="CVQ845" s="328"/>
      <c r="CVR845" s="328"/>
      <c r="CVS845" s="328"/>
      <c r="CVT845" s="328"/>
      <c r="CVU845" s="328"/>
      <c r="CVV845" s="328"/>
      <c r="CVW845" s="328"/>
      <c r="CVX845" s="328"/>
      <c r="CVY845" s="328"/>
      <c r="CVZ845" s="328"/>
      <c r="CWA845" s="328"/>
      <c r="CWB845" s="328"/>
      <c r="CWC845" s="328"/>
      <c r="CWD845" s="328"/>
      <c r="CWE845" s="328"/>
      <c r="CWF845" s="328"/>
      <c r="CWG845" s="328"/>
      <c r="CWH845" s="328"/>
      <c r="CWI845" s="328"/>
      <c r="CWJ845" s="328"/>
      <c r="CWK845" s="328"/>
      <c r="CWL845" s="328"/>
      <c r="CWM845" s="328"/>
      <c r="CWN845" s="328"/>
      <c r="CWO845" s="328"/>
      <c r="CWP845" s="328"/>
      <c r="CWQ845" s="328"/>
      <c r="CWR845" s="328"/>
      <c r="CWS845" s="328"/>
      <c r="CWT845" s="328"/>
      <c r="CWU845" s="328"/>
      <c r="CWV845" s="328"/>
      <c r="CWW845" s="328"/>
      <c r="CWX845" s="328"/>
      <c r="CWY845" s="328"/>
      <c r="CWZ845" s="328"/>
      <c r="CXA845" s="328"/>
      <c r="CXB845" s="328"/>
      <c r="CXC845" s="328"/>
      <c r="CXD845" s="328"/>
      <c r="CXE845" s="328"/>
      <c r="CXF845" s="328"/>
      <c r="CXG845" s="328"/>
      <c r="CXH845" s="328"/>
      <c r="CXI845" s="328"/>
      <c r="CXJ845" s="328"/>
      <c r="CXK845" s="328"/>
      <c r="CXL845" s="328"/>
      <c r="CXM845" s="328"/>
      <c r="CXN845" s="328"/>
      <c r="CXO845" s="328"/>
      <c r="CXP845" s="328"/>
      <c r="CXQ845" s="328"/>
      <c r="CXR845" s="328"/>
      <c r="CXS845" s="328"/>
      <c r="CXT845" s="328"/>
      <c r="CXU845" s="328"/>
      <c r="CXV845" s="328"/>
      <c r="CXW845" s="328"/>
      <c r="CXX845" s="328"/>
      <c r="CXY845" s="328"/>
      <c r="CXZ845" s="328"/>
      <c r="CYA845" s="328"/>
      <c r="CYB845" s="328"/>
      <c r="CYC845" s="328"/>
      <c r="CYD845" s="328"/>
      <c r="CYE845" s="328"/>
      <c r="CYF845" s="328"/>
      <c r="CYG845" s="328"/>
      <c r="CYH845" s="328"/>
      <c r="CYI845" s="328"/>
      <c r="CYJ845" s="328"/>
      <c r="CYK845" s="328"/>
      <c r="CYL845" s="328"/>
      <c r="CYM845" s="328"/>
      <c r="CYN845" s="328"/>
      <c r="CYO845" s="328"/>
      <c r="CYP845" s="328"/>
      <c r="CYQ845" s="328"/>
      <c r="CYR845" s="328"/>
      <c r="CYS845" s="328"/>
      <c r="CYT845" s="328"/>
      <c r="CYU845" s="328"/>
      <c r="CYV845" s="328"/>
      <c r="CYW845" s="328"/>
      <c r="CYX845" s="328"/>
      <c r="CYY845" s="328"/>
      <c r="CYZ845" s="328"/>
      <c r="CZA845" s="328"/>
      <c r="CZB845" s="328"/>
      <c r="CZC845" s="328"/>
      <c r="CZD845" s="328"/>
      <c r="CZE845" s="328"/>
      <c r="CZF845" s="328"/>
      <c r="CZG845" s="328"/>
      <c r="CZH845" s="328"/>
      <c r="CZI845" s="328"/>
      <c r="CZJ845" s="328"/>
      <c r="CZK845" s="328"/>
      <c r="CZL845" s="328"/>
      <c r="CZM845" s="328"/>
      <c r="CZN845" s="328"/>
      <c r="CZO845" s="328"/>
      <c r="CZP845" s="328"/>
      <c r="CZQ845" s="328"/>
      <c r="CZR845" s="328"/>
      <c r="CZS845" s="328"/>
      <c r="CZT845" s="328"/>
      <c r="CZU845" s="328"/>
      <c r="CZV845" s="328"/>
      <c r="CZW845" s="328"/>
      <c r="CZX845" s="328"/>
      <c r="CZY845" s="328"/>
      <c r="CZZ845" s="328"/>
      <c r="DAA845" s="328"/>
      <c r="DAB845" s="328"/>
      <c r="DAC845" s="328"/>
      <c r="DAD845" s="328"/>
      <c r="DAE845" s="328"/>
      <c r="DAF845" s="328"/>
      <c r="DAG845" s="328"/>
      <c r="DAH845" s="328"/>
      <c r="DAI845" s="328"/>
      <c r="DAJ845" s="328"/>
      <c r="DAK845" s="328"/>
      <c r="DAL845" s="328"/>
      <c r="DAM845" s="328"/>
      <c r="DAN845" s="328"/>
      <c r="DAO845" s="328"/>
      <c r="DAP845" s="328"/>
      <c r="DAQ845" s="328"/>
      <c r="DAR845" s="328"/>
      <c r="DAS845" s="328"/>
      <c r="DAT845" s="328"/>
      <c r="DAU845" s="328"/>
      <c r="DAV845" s="328"/>
      <c r="DAW845" s="328"/>
      <c r="DAX845" s="328"/>
      <c r="DAY845" s="328"/>
      <c r="DAZ845" s="328"/>
      <c r="DBA845" s="328"/>
      <c r="DBB845" s="328"/>
      <c r="DBC845" s="328"/>
      <c r="DBD845" s="328"/>
      <c r="DBE845" s="328"/>
      <c r="DBF845" s="328"/>
      <c r="DBG845" s="328"/>
      <c r="DBH845" s="328"/>
      <c r="DBI845" s="328"/>
      <c r="DBJ845" s="328"/>
      <c r="DBK845" s="328"/>
      <c r="DBL845" s="328"/>
      <c r="DBM845" s="328"/>
      <c r="DBN845" s="328"/>
      <c r="DBO845" s="328"/>
      <c r="DBP845" s="328"/>
      <c r="DBQ845" s="328"/>
      <c r="DBR845" s="328"/>
      <c r="DBS845" s="328"/>
      <c r="DBT845" s="328"/>
      <c r="DBU845" s="328"/>
      <c r="DBV845" s="328"/>
      <c r="DBW845" s="328"/>
      <c r="DBX845" s="328"/>
      <c r="DBY845" s="328"/>
      <c r="DBZ845" s="328"/>
      <c r="DCA845" s="328"/>
      <c r="DCB845" s="328"/>
      <c r="DCC845" s="328"/>
      <c r="DCD845" s="328"/>
      <c r="DCE845" s="328"/>
      <c r="DCF845" s="328"/>
      <c r="DCG845" s="328"/>
      <c r="DCH845" s="328"/>
      <c r="DCI845" s="328"/>
      <c r="DCJ845" s="328"/>
      <c r="DCK845" s="328"/>
      <c r="DCL845" s="328"/>
      <c r="DCM845" s="328"/>
      <c r="DCN845" s="328"/>
      <c r="DCO845" s="328"/>
      <c r="DCP845" s="328"/>
      <c r="DCQ845" s="328"/>
      <c r="DCR845" s="328"/>
      <c r="DCS845" s="328"/>
      <c r="DCT845" s="328"/>
      <c r="DCU845" s="328"/>
      <c r="DCV845" s="328"/>
      <c r="DCW845" s="328"/>
      <c r="DCX845" s="328"/>
      <c r="DCY845" s="328"/>
      <c r="DCZ845" s="328"/>
      <c r="DDA845" s="328"/>
      <c r="DDB845" s="328"/>
      <c r="DDC845" s="328"/>
      <c r="DDD845" s="328"/>
      <c r="DDE845" s="328"/>
      <c r="DDF845" s="328"/>
      <c r="DDG845" s="328"/>
      <c r="DDH845" s="328"/>
      <c r="DDI845" s="328"/>
      <c r="DDJ845" s="328"/>
      <c r="DDK845" s="328"/>
      <c r="DDL845" s="328"/>
      <c r="DDM845" s="328"/>
      <c r="DDN845" s="328"/>
      <c r="DDO845" s="328"/>
      <c r="DDP845" s="328"/>
      <c r="DDQ845" s="328"/>
      <c r="DDR845" s="328"/>
      <c r="DDS845" s="328"/>
      <c r="DDT845" s="328"/>
      <c r="DDU845" s="328"/>
      <c r="DDV845" s="328"/>
      <c r="DDW845" s="328"/>
      <c r="DDX845" s="328"/>
      <c r="DDY845" s="328"/>
      <c r="DDZ845" s="328"/>
      <c r="DEA845" s="328"/>
      <c r="DEB845" s="328"/>
      <c r="DEC845" s="328"/>
      <c r="DED845" s="328"/>
      <c r="DEE845" s="328"/>
      <c r="DEF845" s="328"/>
      <c r="DEG845" s="328"/>
      <c r="DEH845" s="328"/>
      <c r="DEI845" s="328"/>
      <c r="DEJ845" s="328"/>
      <c r="DEK845" s="328"/>
      <c r="DEL845" s="328"/>
      <c r="DEM845" s="328"/>
      <c r="DEN845" s="328"/>
      <c r="DEO845" s="328"/>
      <c r="DEP845" s="328"/>
      <c r="DEQ845" s="328"/>
      <c r="DER845" s="328"/>
      <c r="DES845" s="328"/>
      <c r="DET845" s="328"/>
      <c r="DEU845" s="328"/>
      <c r="DEV845" s="328"/>
      <c r="DEW845" s="328"/>
      <c r="DEX845" s="328"/>
      <c r="DEY845" s="328"/>
      <c r="DEZ845" s="328"/>
      <c r="DFA845" s="328"/>
      <c r="DFB845" s="328"/>
      <c r="DFC845" s="328"/>
      <c r="DFD845" s="328"/>
      <c r="DFE845" s="328"/>
      <c r="DFF845" s="328"/>
      <c r="DFG845" s="328"/>
      <c r="DFH845" s="328"/>
      <c r="DFI845" s="328"/>
      <c r="DFJ845" s="328"/>
      <c r="DFK845" s="328"/>
      <c r="DFL845" s="328"/>
      <c r="DFM845" s="328"/>
      <c r="DFN845" s="328"/>
      <c r="DFO845" s="328"/>
      <c r="DFP845" s="328"/>
      <c r="DFQ845" s="328"/>
      <c r="DFR845" s="328"/>
      <c r="DFS845" s="328"/>
      <c r="DFT845" s="328"/>
      <c r="DFU845" s="328"/>
      <c r="DFV845" s="328"/>
      <c r="DFW845" s="328"/>
      <c r="DFX845" s="328"/>
      <c r="DFY845" s="328"/>
      <c r="DFZ845" s="328"/>
      <c r="DGA845" s="328"/>
      <c r="DGB845" s="328"/>
      <c r="DGC845" s="328"/>
      <c r="DGD845" s="328"/>
      <c r="DGE845" s="328"/>
      <c r="DGF845" s="328"/>
      <c r="DGG845" s="328"/>
      <c r="DGH845" s="328"/>
      <c r="DGI845" s="328"/>
      <c r="DGJ845" s="328"/>
      <c r="DGK845" s="328"/>
      <c r="DGL845" s="328"/>
      <c r="DGM845" s="328"/>
      <c r="DGN845" s="328"/>
      <c r="DGO845" s="328"/>
      <c r="DGP845" s="328"/>
      <c r="DGQ845" s="328"/>
      <c r="DGR845" s="328"/>
      <c r="DGS845" s="328"/>
      <c r="DGT845" s="328"/>
      <c r="DGU845" s="328"/>
      <c r="DGV845" s="328"/>
      <c r="DGW845" s="328"/>
      <c r="DGX845" s="328"/>
      <c r="DGY845" s="328"/>
      <c r="DGZ845" s="328"/>
      <c r="DHA845" s="328"/>
      <c r="DHB845" s="328"/>
      <c r="DHC845" s="328"/>
      <c r="DHD845" s="328"/>
      <c r="DHE845" s="328"/>
      <c r="DHF845" s="328"/>
      <c r="DHG845" s="328"/>
      <c r="DHH845" s="328"/>
      <c r="DHI845" s="328"/>
      <c r="DHJ845" s="328"/>
      <c r="DHK845" s="328"/>
      <c r="DHL845" s="328"/>
      <c r="DHM845" s="328"/>
      <c r="DHN845" s="328"/>
      <c r="DHO845" s="328"/>
      <c r="DHP845" s="328"/>
      <c r="DHQ845" s="328"/>
      <c r="DHR845" s="328"/>
      <c r="DHS845" s="328"/>
      <c r="DHT845" s="328"/>
      <c r="DHU845" s="328"/>
      <c r="DHV845" s="328"/>
      <c r="DHW845" s="328"/>
      <c r="DHX845" s="328"/>
      <c r="DHY845" s="328"/>
      <c r="DHZ845" s="328"/>
      <c r="DIA845" s="328"/>
      <c r="DIB845" s="328"/>
      <c r="DIC845" s="328"/>
      <c r="DID845" s="328"/>
      <c r="DIE845" s="328"/>
      <c r="DIF845" s="328"/>
      <c r="DIG845" s="328"/>
      <c r="DIH845" s="328"/>
      <c r="DII845" s="328"/>
      <c r="DIJ845" s="328"/>
      <c r="DIK845" s="328"/>
      <c r="DIL845" s="328"/>
      <c r="DIM845" s="328"/>
      <c r="DIN845" s="328"/>
      <c r="DIO845" s="328"/>
      <c r="DIP845" s="328"/>
      <c r="DIQ845" s="328"/>
      <c r="DIR845" s="328"/>
      <c r="DIS845" s="328"/>
      <c r="DIT845" s="328"/>
      <c r="DIU845" s="328"/>
      <c r="DIV845" s="328"/>
      <c r="DIW845" s="328"/>
      <c r="DIX845" s="328"/>
      <c r="DIY845" s="328"/>
      <c r="DIZ845" s="328"/>
      <c r="DJA845" s="328"/>
      <c r="DJB845" s="328"/>
      <c r="DJC845" s="328"/>
      <c r="DJD845" s="328"/>
      <c r="DJE845" s="328"/>
      <c r="DJF845" s="328"/>
      <c r="DJG845" s="328"/>
      <c r="DJH845" s="328"/>
      <c r="DJI845" s="328"/>
      <c r="DJJ845" s="328"/>
      <c r="DJK845" s="328"/>
      <c r="DJL845" s="328"/>
      <c r="DJM845" s="328"/>
      <c r="DJN845" s="328"/>
      <c r="DJO845" s="328"/>
      <c r="DJP845" s="328"/>
      <c r="DJQ845" s="328"/>
      <c r="DJR845" s="328"/>
      <c r="DJS845" s="328"/>
      <c r="DJT845" s="328"/>
      <c r="DJU845" s="328"/>
      <c r="DJV845" s="328"/>
      <c r="DJW845" s="328"/>
      <c r="DJX845" s="328"/>
      <c r="DJY845" s="328"/>
      <c r="DJZ845" s="328"/>
      <c r="DKA845" s="328"/>
      <c r="DKB845" s="328"/>
      <c r="DKC845" s="328"/>
      <c r="DKD845" s="328"/>
      <c r="DKE845" s="328"/>
      <c r="DKF845" s="328"/>
      <c r="DKG845" s="328"/>
      <c r="DKH845" s="328"/>
      <c r="DKI845" s="328"/>
      <c r="DKJ845" s="328"/>
      <c r="DKK845" s="328"/>
      <c r="DKL845" s="328"/>
      <c r="DKM845" s="328"/>
      <c r="DKN845" s="328"/>
      <c r="DKO845" s="328"/>
      <c r="DKP845" s="328"/>
      <c r="DKQ845" s="328"/>
      <c r="DKR845" s="328"/>
      <c r="DKS845" s="328"/>
      <c r="DKT845" s="328"/>
      <c r="DKU845" s="328"/>
      <c r="DKV845" s="328"/>
      <c r="DKW845" s="328"/>
      <c r="DKX845" s="328"/>
      <c r="DKY845" s="328"/>
      <c r="DKZ845" s="328"/>
      <c r="DLA845" s="328"/>
      <c r="DLB845" s="328"/>
      <c r="DLC845" s="328"/>
      <c r="DLD845" s="328"/>
      <c r="DLE845" s="328"/>
      <c r="DLF845" s="328"/>
      <c r="DLG845" s="328"/>
      <c r="DLH845" s="328"/>
      <c r="DLI845" s="328"/>
      <c r="DLJ845" s="328"/>
      <c r="DLK845" s="328"/>
      <c r="DLL845" s="328"/>
      <c r="DLM845" s="328"/>
      <c r="DLN845" s="328"/>
      <c r="DLO845" s="328"/>
      <c r="DLP845" s="328"/>
      <c r="DLQ845" s="328"/>
      <c r="DLR845" s="328"/>
      <c r="DLS845" s="328"/>
      <c r="DLT845" s="328"/>
      <c r="DLU845" s="328"/>
      <c r="DLV845" s="328"/>
      <c r="DLW845" s="328"/>
      <c r="DLX845" s="328"/>
      <c r="DLY845" s="328"/>
      <c r="DLZ845" s="328"/>
      <c r="DMA845" s="328"/>
      <c r="DMB845" s="328"/>
      <c r="DMC845" s="328"/>
      <c r="DMD845" s="328"/>
      <c r="DME845" s="328"/>
      <c r="DMF845" s="328"/>
      <c r="DMG845" s="328"/>
      <c r="DMH845" s="328"/>
      <c r="DMI845" s="328"/>
      <c r="DMJ845" s="328"/>
      <c r="DMK845" s="328"/>
      <c r="DML845" s="328"/>
      <c r="DMM845" s="328"/>
      <c r="DMN845" s="328"/>
      <c r="DMO845" s="328"/>
      <c r="DMP845" s="328"/>
      <c r="DMQ845" s="328"/>
      <c r="DMR845" s="328"/>
      <c r="DMS845" s="328"/>
      <c r="DMT845" s="328"/>
      <c r="DMU845" s="328"/>
      <c r="DMV845" s="328"/>
      <c r="DMW845" s="328"/>
      <c r="DMX845" s="328"/>
      <c r="DMY845" s="328"/>
      <c r="DMZ845" s="328"/>
      <c r="DNA845" s="328"/>
      <c r="DNB845" s="328"/>
      <c r="DNC845" s="328"/>
      <c r="DND845" s="328"/>
      <c r="DNE845" s="328"/>
      <c r="DNF845" s="328"/>
      <c r="DNG845" s="328"/>
      <c r="DNH845" s="328"/>
      <c r="DNI845" s="328"/>
      <c r="DNJ845" s="328"/>
      <c r="DNK845" s="328"/>
      <c r="DNL845" s="328"/>
      <c r="DNM845" s="328"/>
      <c r="DNN845" s="328"/>
      <c r="DNO845" s="328"/>
      <c r="DNP845" s="328"/>
      <c r="DNQ845" s="328"/>
      <c r="DNR845" s="328"/>
      <c r="DNS845" s="328"/>
      <c r="DNT845" s="328"/>
      <c r="DNU845" s="328"/>
      <c r="DNV845" s="328"/>
      <c r="DNW845" s="328"/>
      <c r="DNX845" s="328"/>
      <c r="DNY845" s="328"/>
      <c r="DNZ845" s="328"/>
      <c r="DOA845" s="328"/>
      <c r="DOB845" s="328"/>
      <c r="DOC845" s="328"/>
      <c r="DOD845" s="328"/>
      <c r="DOE845" s="328"/>
      <c r="DOF845" s="328"/>
      <c r="DOG845" s="328"/>
      <c r="DOH845" s="328"/>
      <c r="DOI845" s="328"/>
      <c r="DOJ845" s="328"/>
      <c r="DOK845" s="328"/>
      <c r="DOL845" s="328"/>
      <c r="DOM845" s="328"/>
      <c r="DON845" s="328"/>
      <c r="DOO845" s="328"/>
      <c r="DOP845" s="328"/>
      <c r="DOQ845" s="328"/>
      <c r="DOR845" s="328"/>
      <c r="DOS845" s="328"/>
      <c r="DOT845" s="328"/>
      <c r="DOU845" s="328"/>
      <c r="DOV845" s="328"/>
      <c r="DOW845" s="328"/>
      <c r="DOX845" s="328"/>
      <c r="DOY845" s="328"/>
      <c r="DOZ845" s="328"/>
      <c r="DPA845" s="328"/>
      <c r="DPB845" s="328"/>
      <c r="DPC845" s="328"/>
      <c r="DPD845" s="328"/>
      <c r="DPE845" s="328"/>
      <c r="DPF845" s="328"/>
      <c r="DPG845" s="328"/>
      <c r="DPH845" s="328"/>
      <c r="DPI845" s="328"/>
      <c r="DPJ845" s="328"/>
      <c r="DPK845" s="328"/>
      <c r="DPL845" s="328"/>
      <c r="DPM845" s="328"/>
      <c r="DPN845" s="328"/>
      <c r="DPO845" s="328"/>
      <c r="DPP845" s="328"/>
      <c r="DPQ845" s="328"/>
      <c r="DPR845" s="328"/>
      <c r="DPS845" s="328"/>
      <c r="DPT845" s="328"/>
      <c r="DPU845" s="328"/>
      <c r="DPV845" s="328"/>
      <c r="DPW845" s="328"/>
      <c r="DPX845" s="328"/>
      <c r="DPY845" s="328"/>
      <c r="DPZ845" s="328"/>
      <c r="DQA845" s="328"/>
      <c r="DQB845" s="328"/>
      <c r="DQC845" s="328"/>
      <c r="DQD845" s="328"/>
      <c r="DQE845" s="328"/>
      <c r="DQF845" s="328"/>
      <c r="DQG845" s="328"/>
      <c r="DQH845" s="328"/>
      <c r="DQI845" s="328"/>
      <c r="DQJ845" s="328"/>
      <c r="DQK845" s="328"/>
      <c r="DQL845" s="328"/>
      <c r="DQM845" s="328"/>
      <c r="DQN845" s="328"/>
      <c r="DQO845" s="328"/>
      <c r="DQP845" s="328"/>
      <c r="DQQ845" s="328"/>
      <c r="DQR845" s="328"/>
      <c r="DQS845" s="328"/>
      <c r="DQT845" s="328"/>
      <c r="DQU845" s="328"/>
      <c r="DQV845" s="328"/>
      <c r="DQW845" s="328"/>
      <c r="DQX845" s="328"/>
      <c r="DQY845" s="328"/>
      <c r="DQZ845" s="328"/>
      <c r="DRA845" s="328"/>
      <c r="DRB845" s="328"/>
      <c r="DRC845" s="328"/>
      <c r="DRD845" s="328"/>
      <c r="DRE845" s="328"/>
      <c r="DRF845" s="328"/>
      <c r="DRG845" s="328"/>
      <c r="DRH845" s="328"/>
      <c r="DRI845" s="328"/>
      <c r="DRJ845" s="328"/>
      <c r="DRK845" s="328"/>
      <c r="DRL845" s="328"/>
      <c r="DRM845" s="328"/>
      <c r="DRN845" s="328"/>
      <c r="DRO845" s="328"/>
      <c r="DRP845" s="328"/>
      <c r="DRQ845" s="328"/>
      <c r="DRR845" s="328"/>
      <c r="DRS845" s="328"/>
      <c r="DRT845" s="328"/>
      <c r="DRU845" s="328"/>
      <c r="DRV845" s="328"/>
      <c r="DRW845" s="328"/>
      <c r="DRX845" s="328"/>
      <c r="DRY845" s="328"/>
      <c r="DRZ845" s="328"/>
      <c r="DSA845" s="328"/>
      <c r="DSB845" s="328"/>
      <c r="DSC845" s="328"/>
      <c r="DSD845" s="328"/>
      <c r="DSE845" s="328"/>
      <c r="DSF845" s="328"/>
      <c r="DSG845" s="328"/>
      <c r="DSH845" s="328"/>
      <c r="DSI845" s="328"/>
      <c r="DSJ845" s="328"/>
      <c r="DSK845" s="328"/>
      <c r="DSL845" s="328"/>
      <c r="DSM845" s="328"/>
      <c r="DSN845" s="328"/>
      <c r="DSO845" s="328"/>
      <c r="DSP845" s="328"/>
      <c r="DSQ845" s="328"/>
      <c r="DSR845" s="328"/>
      <c r="DSS845" s="328"/>
      <c r="DST845" s="328"/>
      <c r="DSU845" s="328"/>
      <c r="DSV845" s="328"/>
      <c r="DSW845" s="328"/>
      <c r="DSX845" s="328"/>
      <c r="DSY845" s="328"/>
      <c r="DSZ845" s="328"/>
      <c r="DTA845" s="328"/>
      <c r="DTB845" s="328"/>
      <c r="DTC845" s="328"/>
      <c r="DTD845" s="328"/>
      <c r="DTE845" s="328"/>
      <c r="DTF845" s="328"/>
      <c r="DTG845" s="328"/>
      <c r="DTH845" s="328"/>
      <c r="DTI845" s="328"/>
      <c r="DTJ845" s="328"/>
      <c r="DTK845" s="328"/>
      <c r="DTL845" s="328"/>
      <c r="DTM845" s="328"/>
      <c r="DTN845" s="328"/>
      <c r="DTO845" s="328"/>
      <c r="DTP845" s="328"/>
      <c r="DTQ845" s="328"/>
      <c r="DTR845" s="328"/>
      <c r="DTS845" s="328"/>
      <c r="DTT845" s="328"/>
      <c r="DTU845" s="328"/>
      <c r="DTV845" s="328"/>
      <c r="DTW845" s="328"/>
      <c r="DTX845" s="328"/>
      <c r="DTY845" s="328"/>
      <c r="DTZ845" s="328"/>
      <c r="DUA845" s="328"/>
      <c r="DUB845" s="328"/>
      <c r="DUC845" s="328"/>
      <c r="DUD845" s="328"/>
      <c r="DUE845" s="328"/>
      <c r="DUF845" s="328"/>
      <c r="DUG845" s="328"/>
      <c r="DUH845" s="328"/>
      <c r="DUI845" s="328"/>
      <c r="DUJ845" s="328"/>
      <c r="DUK845" s="328"/>
      <c r="DUL845" s="328"/>
      <c r="DUM845" s="328"/>
      <c r="DUN845" s="328"/>
      <c r="DUO845" s="328"/>
      <c r="DUP845" s="328"/>
      <c r="DUQ845" s="328"/>
      <c r="DUR845" s="328"/>
      <c r="DUS845" s="328"/>
      <c r="DUT845" s="328"/>
      <c r="DUU845" s="328"/>
      <c r="DUV845" s="328"/>
      <c r="DUW845" s="328"/>
      <c r="DUX845" s="328"/>
      <c r="DUY845" s="328"/>
      <c r="DUZ845" s="328"/>
      <c r="DVA845" s="328"/>
      <c r="DVB845" s="328"/>
      <c r="DVC845" s="328"/>
      <c r="DVD845" s="328"/>
      <c r="DVE845" s="328"/>
      <c r="DVF845" s="328"/>
      <c r="DVG845" s="328"/>
      <c r="DVH845" s="328"/>
      <c r="DVI845" s="328"/>
      <c r="DVJ845" s="328"/>
      <c r="DVK845" s="328"/>
      <c r="DVL845" s="328"/>
      <c r="DVM845" s="328"/>
      <c r="DVN845" s="328"/>
      <c r="DVO845" s="328"/>
      <c r="DVP845" s="328"/>
      <c r="DVQ845" s="328"/>
      <c r="DVR845" s="328"/>
      <c r="DVS845" s="328"/>
      <c r="DVT845" s="328"/>
      <c r="DVU845" s="328"/>
      <c r="DVV845" s="328"/>
      <c r="DVW845" s="328"/>
      <c r="DVX845" s="328"/>
      <c r="DVY845" s="328"/>
      <c r="DVZ845" s="328"/>
      <c r="DWA845" s="328"/>
      <c r="DWB845" s="328"/>
      <c r="DWC845" s="328"/>
      <c r="DWD845" s="328"/>
      <c r="DWE845" s="328"/>
      <c r="DWF845" s="328"/>
      <c r="DWG845" s="328"/>
      <c r="DWH845" s="328"/>
      <c r="DWI845" s="328"/>
      <c r="DWJ845" s="328"/>
      <c r="DWK845" s="328"/>
      <c r="DWL845" s="328"/>
      <c r="DWM845" s="328"/>
      <c r="DWN845" s="328"/>
      <c r="DWO845" s="328"/>
      <c r="DWP845" s="328"/>
      <c r="DWQ845" s="328"/>
      <c r="DWR845" s="328"/>
      <c r="DWS845" s="328"/>
      <c r="DWT845" s="328"/>
      <c r="DWU845" s="328"/>
      <c r="DWV845" s="328"/>
      <c r="DWW845" s="328"/>
      <c r="DWX845" s="328"/>
      <c r="DWY845" s="328"/>
      <c r="DWZ845" s="328"/>
      <c r="DXA845" s="328"/>
      <c r="DXB845" s="328"/>
      <c r="DXC845" s="328"/>
      <c r="DXD845" s="328"/>
      <c r="DXE845" s="328"/>
      <c r="DXF845" s="328"/>
      <c r="DXG845" s="328"/>
      <c r="DXH845" s="328"/>
      <c r="DXI845" s="328"/>
      <c r="DXJ845" s="328"/>
      <c r="DXK845" s="328"/>
      <c r="DXL845" s="328"/>
      <c r="DXM845" s="328"/>
      <c r="DXN845" s="328"/>
      <c r="DXO845" s="328"/>
      <c r="DXP845" s="328"/>
      <c r="DXQ845" s="328"/>
      <c r="DXR845" s="328"/>
      <c r="DXS845" s="328"/>
      <c r="DXT845" s="328"/>
      <c r="DXU845" s="328"/>
      <c r="DXV845" s="328"/>
      <c r="DXW845" s="328"/>
      <c r="DXX845" s="328"/>
      <c r="DXY845" s="328"/>
      <c r="DXZ845" s="328"/>
      <c r="DYA845" s="328"/>
      <c r="DYB845" s="328"/>
      <c r="DYC845" s="328"/>
      <c r="DYD845" s="328"/>
      <c r="DYE845" s="328"/>
      <c r="DYF845" s="328"/>
      <c r="DYG845" s="328"/>
      <c r="DYH845" s="328"/>
      <c r="DYI845" s="328"/>
      <c r="DYJ845" s="328"/>
      <c r="DYK845" s="328"/>
      <c r="DYL845" s="328"/>
      <c r="DYM845" s="328"/>
      <c r="DYN845" s="328"/>
      <c r="DYO845" s="328"/>
      <c r="DYP845" s="328"/>
      <c r="DYQ845" s="328"/>
      <c r="DYR845" s="328"/>
      <c r="DYS845" s="328"/>
      <c r="DYT845" s="328"/>
      <c r="DYU845" s="328"/>
      <c r="DYV845" s="328"/>
      <c r="DYW845" s="328"/>
      <c r="DYX845" s="328"/>
      <c r="DYY845" s="328"/>
      <c r="DYZ845" s="328"/>
      <c r="DZA845" s="328"/>
      <c r="DZB845" s="328"/>
      <c r="DZC845" s="328"/>
      <c r="DZD845" s="328"/>
      <c r="DZE845" s="328"/>
      <c r="DZF845" s="328"/>
      <c r="DZG845" s="328"/>
      <c r="DZH845" s="328"/>
      <c r="DZI845" s="328"/>
      <c r="DZJ845" s="328"/>
      <c r="DZK845" s="328"/>
      <c r="DZL845" s="328"/>
      <c r="DZM845" s="328"/>
      <c r="DZN845" s="328"/>
      <c r="DZO845" s="328"/>
      <c r="DZP845" s="328"/>
      <c r="DZQ845" s="328"/>
      <c r="DZR845" s="328"/>
      <c r="DZS845" s="328"/>
      <c r="DZT845" s="328"/>
      <c r="DZU845" s="328"/>
      <c r="DZV845" s="328"/>
      <c r="DZW845" s="328"/>
      <c r="DZX845" s="328"/>
      <c r="DZY845" s="328"/>
      <c r="DZZ845" s="328"/>
      <c r="EAA845" s="328"/>
      <c r="EAB845" s="328"/>
      <c r="EAC845" s="328"/>
      <c r="EAD845" s="328"/>
      <c r="EAE845" s="328"/>
      <c r="EAF845" s="328"/>
      <c r="EAG845" s="328"/>
      <c r="EAH845" s="328"/>
      <c r="EAI845" s="328"/>
      <c r="EAJ845" s="328"/>
      <c r="EAK845" s="328"/>
      <c r="EAL845" s="328"/>
      <c r="EAM845" s="328"/>
      <c r="EAN845" s="328"/>
      <c r="EAO845" s="328"/>
      <c r="EAP845" s="328"/>
      <c r="EAQ845" s="328"/>
      <c r="EAR845" s="328"/>
      <c r="EAS845" s="328"/>
      <c r="EAT845" s="328"/>
      <c r="EAU845" s="328"/>
      <c r="EAV845" s="328"/>
      <c r="EAW845" s="328"/>
      <c r="EAX845" s="328"/>
      <c r="EAY845" s="328"/>
      <c r="EAZ845" s="328"/>
      <c r="EBA845" s="328"/>
      <c r="EBB845" s="328"/>
      <c r="EBC845" s="328"/>
      <c r="EBD845" s="328"/>
      <c r="EBE845" s="328"/>
      <c r="EBF845" s="328"/>
      <c r="EBG845" s="328"/>
      <c r="EBH845" s="328"/>
      <c r="EBI845" s="328"/>
      <c r="EBJ845" s="328"/>
      <c r="EBK845" s="328"/>
      <c r="EBL845" s="328"/>
      <c r="EBM845" s="328"/>
      <c r="EBN845" s="328"/>
      <c r="EBO845" s="328"/>
      <c r="EBP845" s="328"/>
      <c r="EBQ845" s="328"/>
      <c r="EBR845" s="328"/>
      <c r="EBS845" s="328"/>
      <c r="EBT845" s="328"/>
      <c r="EBU845" s="328"/>
      <c r="EBV845" s="328"/>
      <c r="EBW845" s="328"/>
      <c r="EBX845" s="328"/>
      <c r="EBY845" s="328"/>
      <c r="EBZ845" s="328"/>
      <c r="ECA845" s="328"/>
      <c r="ECB845" s="328"/>
      <c r="ECC845" s="328"/>
      <c r="ECD845" s="328"/>
      <c r="ECE845" s="328"/>
      <c r="ECF845" s="328"/>
      <c r="ECG845" s="328"/>
      <c r="ECH845" s="328"/>
      <c r="ECI845" s="328"/>
      <c r="ECJ845" s="328"/>
      <c r="ECK845" s="328"/>
      <c r="ECL845" s="328"/>
      <c r="ECM845" s="328"/>
      <c r="ECN845" s="328"/>
      <c r="ECO845" s="328"/>
      <c r="ECP845" s="328"/>
      <c r="ECQ845" s="328"/>
      <c r="ECR845" s="328"/>
      <c r="ECS845" s="328"/>
      <c r="ECT845" s="328"/>
      <c r="ECU845" s="328"/>
      <c r="ECV845" s="328"/>
      <c r="ECW845" s="328"/>
      <c r="ECX845" s="328"/>
      <c r="ECY845" s="328"/>
      <c r="ECZ845" s="328"/>
      <c r="EDA845" s="328"/>
      <c r="EDB845" s="328"/>
      <c r="EDC845" s="328"/>
      <c r="EDD845" s="328"/>
      <c r="EDE845" s="328"/>
      <c r="EDF845" s="328"/>
      <c r="EDG845" s="328"/>
      <c r="EDH845" s="328"/>
      <c r="EDI845" s="328"/>
      <c r="EDJ845" s="328"/>
      <c r="EDK845" s="328"/>
      <c r="EDL845" s="328"/>
      <c r="EDM845" s="328"/>
      <c r="EDN845" s="328"/>
      <c r="EDO845" s="328"/>
      <c r="EDP845" s="328"/>
      <c r="EDQ845" s="328"/>
      <c r="EDR845" s="328"/>
      <c r="EDS845" s="328"/>
      <c r="EDT845" s="328"/>
      <c r="EDU845" s="328"/>
      <c r="EDV845" s="328"/>
      <c r="EDW845" s="328"/>
      <c r="EDX845" s="328"/>
      <c r="EDY845" s="328"/>
      <c r="EDZ845" s="328"/>
      <c r="EEA845" s="328"/>
      <c r="EEB845" s="328"/>
      <c r="EEC845" s="328"/>
      <c r="EED845" s="328"/>
      <c r="EEE845" s="328"/>
      <c r="EEF845" s="328"/>
      <c r="EEG845" s="328"/>
      <c r="EEH845" s="328"/>
      <c r="EEI845" s="328"/>
      <c r="EEJ845" s="328"/>
      <c r="EEK845" s="328"/>
      <c r="EEL845" s="328"/>
      <c r="EEM845" s="328"/>
      <c r="EEN845" s="328"/>
      <c r="EEO845" s="328"/>
      <c r="EEP845" s="328"/>
      <c r="EEQ845" s="328"/>
      <c r="EER845" s="328"/>
      <c r="EES845" s="328"/>
      <c r="EET845" s="328"/>
      <c r="EEU845" s="328"/>
      <c r="EEV845" s="328"/>
      <c r="EEW845" s="328"/>
      <c r="EEX845" s="328"/>
      <c r="EEY845" s="328"/>
      <c r="EEZ845" s="328"/>
      <c r="EFA845" s="328"/>
      <c r="EFB845" s="328"/>
      <c r="EFC845" s="328"/>
      <c r="EFD845" s="328"/>
      <c r="EFE845" s="328"/>
      <c r="EFF845" s="328"/>
      <c r="EFG845" s="328"/>
      <c r="EFH845" s="328"/>
      <c r="EFI845" s="328"/>
      <c r="EFJ845" s="328"/>
      <c r="EFK845" s="328"/>
      <c r="EFL845" s="328"/>
      <c r="EFM845" s="328"/>
      <c r="EFN845" s="328"/>
      <c r="EFO845" s="328"/>
      <c r="EFP845" s="328"/>
      <c r="EFQ845" s="328"/>
      <c r="EFR845" s="328"/>
      <c r="EFS845" s="328"/>
      <c r="EFT845" s="328"/>
      <c r="EFU845" s="328"/>
      <c r="EFV845" s="328"/>
      <c r="EFW845" s="328"/>
      <c r="EFX845" s="328"/>
      <c r="EFY845" s="328"/>
      <c r="EFZ845" s="328"/>
      <c r="EGA845" s="328"/>
      <c r="EGB845" s="328"/>
      <c r="EGC845" s="328"/>
      <c r="EGD845" s="328"/>
      <c r="EGE845" s="328"/>
      <c r="EGF845" s="328"/>
      <c r="EGG845" s="328"/>
      <c r="EGH845" s="328"/>
      <c r="EGI845" s="328"/>
      <c r="EGJ845" s="328"/>
      <c r="EGK845" s="328"/>
      <c r="EGL845" s="328"/>
      <c r="EGM845" s="328"/>
      <c r="EGN845" s="328"/>
      <c r="EGO845" s="328"/>
      <c r="EGP845" s="328"/>
      <c r="EGQ845" s="328"/>
      <c r="EGR845" s="328"/>
      <c r="EGS845" s="328"/>
      <c r="EGT845" s="328"/>
      <c r="EGU845" s="328"/>
      <c r="EGV845" s="328"/>
      <c r="EGW845" s="328"/>
      <c r="EGX845" s="328"/>
      <c r="EGY845" s="328"/>
      <c r="EGZ845" s="328"/>
      <c r="EHA845" s="328"/>
      <c r="EHB845" s="328"/>
      <c r="EHC845" s="328"/>
      <c r="EHD845" s="328"/>
      <c r="EHE845" s="328"/>
      <c r="EHF845" s="328"/>
      <c r="EHG845" s="328"/>
      <c r="EHH845" s="328"/>
      <c r="EHI845" s="328"/>
      <c r="EHJ845" s="328"/>
      <c r="EHK845" s="328"/>
      <c r="EHL845" s="328"/>
      <c r="EHM845" s="328"/>
      <c r="EHN845" s="328"/>
      <c r="EHO845" s="328"/>
      <c r="EHP845" s="328"/>
      <c r="EHQ845" s="328"/>
      <c r="EHR845" s="328"/>
      <c r="EHS845" s="328"/>
      <c r="EHT845" s="328"/>
      <c r="EHU845" s="328"/>
      <c r="EHV845" s="328"/>
      <c r="EHW845" s="328"/>
      <c r="EHX845" s="328"/>
      <c r="EHY845" s="328"/>
      <c r="EHZ845" s="328"/>
      <c r="EIA845" s="328"/>
      <c r="EIB845" s="328"/>
      <c r="EIC845" s="328"/>
      <c r="EID845" s="328"/>
      <c r="EIE845" s="328"/>
      <c r="EIF845" s="328"/>
      <c r="EIG845" s="328"/>
      <c r="EIH845" s="328"/>
      <c r="EII845" s="328"/>
      <c r="EIJ845" s="328"/>
      <c r="EIK845" s="328"/>
      <c r="EIL845" s="328"/>
      <c r="EIM845" s="328"/>
      <c r="EIN845" s="328"/>
      <c r="EIO845" s="328"/>
      <c r="EIP845" s="328"/>
      <c r="EIQ845" s="328"/>
      <c r="EIR845" s="328"/>
      <c r="EIS845" s="328"/>
      <c r="EIT845" s="328"/>
      <c r="EIU845" s="328"/>
      <c r="EIV845" s="328"/>
      <c r="EIW845" s="328"/>
      <c r="EIX845" s="328"/>
      <c r="EIY845" s="328"/>
      <c r="EIZ845" s="328"/>
      <c r="EJA845" s="328"/>
      <c r="EJB845" s="328"/>
      <c r="EJC845" s="328"/>
      <c r="EJD845" s="328"/>
      <c r="EJE845" s="328"/>
      <c r="EJF845" s="328"/>
      <c r="EJG845" s="328"/>
      <c r="EJH845" s="328"/>
      <c r="EJI845" s="328"/>
      <c r="EJJ845" s="328"/>
      <c r="EJK845" s="328"/>
      <c r="EJL845" s="328"/>
      <c r="EJM845" s="328"/>
      <c r="EJN845" s="328"/>
      <c r="EJO845" s="328"/>
      <c r="EJP845" s="328"/>
      <c r="EJQ845" s="328"/>
      <c r="EJR845" s="328"/>
      <c r="EJS845" s="328"/>
      <c r="EJT845" s="328"/>
      <c r="EJU845" s="328"/>
      <c r="EJV845" s="328"/>
      <c r="EJW845" s="328"/>
      <c r="EJX845" s="328"/>
      <c r="EJY845" s="328"/>
      <c r="EJZ845" s="328"/>
      <c r="EKA845" s="328"/>
      <c r="EKB845" s="328"/>
      <c r="EKC845" s="328"/>
      <c r="EKD845" s="328"/>
      <c r="EKE845" s="328"/>
      <c r="EKF845" s="328"/>
      <c r="EKG845" s="328"/>
      <c r="EKH845" s="328"/>
      <c r="EKI845" s="328"/>
      <c r="EKJ845" s="328"/>
      <c r="EKK845" s="328"/>
      <c r="EKL845" s="328"/>
      <c r="EKM845" s="328"/>
      <c r="EKN845" s="328"/>
      <c r="EKO845" s="328"/>
      <c r="EKP845" s="328"/>
      <c r="EKQ845" s="328"/>
      <c r="EKR845" s="328"/>
      <c r="EKS845" s="328"/>
      <c r="EKT845" s="328"/>
      <c r="EKU845" s="328"/>
      <c r="EKV845" s="328"/>
      <c r="EKW845" s="328"/>
      <c r="EKX845" s="328"/>
      <c r="EKY845" s="328"/>
      <c r="EKZ845" s="328"/>
      <c r="ELA845" s="328"/>
      <c r="ELB845" s="328"/>
      <c r="ELC845" s="328"/>
      <c r="ELD845" s="328"/>
      <c r="ELE845" s="328"/>
      <c r="ELF845" s="328"/>
      <c r="ELG845" s="328"/>
      <c r="ELH845" s="328"/>
      <c r="ELI845" s="328"/>
      <c r="ELJ845" s="328"/>
      <c r="ELK845" s="328"/>
      <c r="ELL845" s="328"/>
      <c r="ELM845" s="328"/>
      <c r="ELN845" s="328"/>
      <c r="ELO845" s="328"/>
      <c r="ELP845" s="328"/>
      <c r="ELQ845" s="328"/>
      <c r="ELR845" s="328"/>
      <c r="ELS845" s="328"/>
      <c r="ELT845" s="328"/>
      <c r="ELU845" s="328"/>
      <c r="ELV845" s="328"/>
      <c r="ELW845" s="328"/>
      <c r="ELX845" s="328"/>
      <c r="ELY845" s="328"/>
      <c r="ELZ845" s="328"/>
      <c r="EMA845" s="328"/>
      <c r="EMB845" s="328"/>
      <c r="EMC845" s="328"/>
      <c r="EMD845" s="328"/>
      <c r="EME845" s="328"/>
      <c r="EMF845" s="328"/>
      <c r="EMG845" s="328"/>
      <c r="EMH845" s="328"/>
      <c r="EMI845" s="328"/>
      <c r="EMJ845" s="328"/>
      <c r="EMK845" s="328"/>
      <c r="EML845" s="328"/>
      <c r="EMM845" s="328"/>
      <c r="EMN845" s="328"/>
      <c r="EMO845" s="328"/>
      <c r="EMP845" s="328"/>
      <c r="EMQ845" s="328"/>
      <c r="EMR845" s="328"/>
      <c r="EMS845" s="328"/>
      <c r="EMT845" s="328"/>
      <c r="EMU845" s="328"/>
      <c r="EMV845" s="328"/>
      <c r="EMW845" s="328"/>
      <c r="EMX845" s="328"/>
      <c r="EMY845" s="328"/>
      <c r="EMZ845" s="328"/>
      <c r="ENA845" s="328"/>
      <c r="ENB845" s="328"/>
      <c r="ENC845" s="328"/>
      <c r="END845" s="328"/>
      <c r="ENE845" s="328"/>
      <c r="ENF845" s="328"/>
      <c r="ENG845" s="328"/>
      <c r="ENH845" s="328"/>
      <c r="ENI845" s="328"/>
      <c r="ENJ845" s="328"/>
      <c r="ENK845" s="328"/>
      <c r="ENL845" s="328"/>
      <c r="ENM845" s="328"/>
      <c r="ENN845" s="328"/>
      <c r="ENO845" s="328"/>
      <c r="ENP845" s="328"/>
      <c r="ENQ845" s="328"/>
      <c r="ENR845" s="328"/>
      <c r="ENS845" s="328"/>
      <c r="ENT845" s="328"/>
      <c r="ENU845" s="328"/>
      <c r="ENV845" s="328"/>
      <c r="ENW845" s="328"/>
      <c r="ENX845" s="328"/>
      <c r="ENY845" s="328"/>
      <c r="ENZ845" s="328"/>
      <c r="EOA845" s="328"/>
      <c r="EOB845" s="328"/>
      <c r="EOC845" s="328"/>
      <c r="EOD845" s="328"/>
      <c r="EOE845" s="328"/>
      <c r="EOF845" s="328"/>
      <c r="EOG845" s="328"/>
      <c r="EOH845" s="328"/>
      <c r="EOI845" s="328"/>
      <c r="EOJ845" s="328"/>
      <c r="EOK845" s="328"/>
      <c r="EOL845" s="328"/>
      <c r="EOM845" s="328"/>
      <c r="EON845" s="328"/>
      <c r="EOO845" s="328"/>
      <c r="EOP845" s="328"/>
      <c r="EOQ845" s="328"/>
      <c r="EOR845" s="328"/>
      <c r="EOS845" s="328"/>
      <c r="EOT845" s="328"/>
      <c r="EOU845" s="328"/>
      <c r="EOV845" s="328"/>
      <c r="EOW845" s="328"/>
      <c r="EOX845" s="328"/>
      <c r="EOY845" s="328"/>
      <c r="EOZ845" s="328"/>
      <c r="EPA845" s="328"/>
      <c r="EPB845" s="328"/>
      <c r="EPC845" s="328"/>
      <c r="EPD845" s="328"/>
      <c r="EPE845" s="328"/>
      <c r="EPF845" s="328"/>
      <c r="EPG845" s="328"/>
      <c r="EPH845" s="328"/>
      <c r="EPI845" s="328"/>
      <c r="EPJ845" s="328"/>
      <c r="EPK845" s="328"/>
      <c r="EPL845" s="328"/>
      <c r="EPM845" s="328"/>
      <c r="EPN845" s="328"/>
      <c r="EPO845" s="328"/>
      <c r="EPP845" s="328"/>
      <c r="EPQ845" s="328"/>
      <c r="EPR845" s="328"/>
      <c r="EPS845" s="328"/>
      <c r="EPT845" s="328"/>
      <c r="EPU845" s="328"/>
      <c r="EPV845" s="328"/>
      <c r="EPW845" s="328"/>
      <c r="EPX845" s="328"/>
      <c r="EPY845" s="328"/>
      <c r="EPZ845" s="328"/>
      <c r="EQA845" s="328"/>
      <c r="EQB845" s="328"/>
      <c r="EQC845" s="328"/>
      <c r="EQD845" s="328"/>
      <c r="EQE845" s="328"/>
      <c r="EQF845" s="328"/>
      <c r="EQG845" s="328"/>
      <c r="EQH845" s="328"/>
      <c r="EQI845" s="328"/>
      <c r="EQJ845" s="328"/>
      <c r="EQK845" s="328"/>
      <c r="EQL845" s="328"/>
      <c r="EQM845" s="328"/>
      <c r="EQN845" s="328"/>
      <c r="EQO845" s="328"/>
      <c r="EQP845" s="328"/>
      <c r="EQQ845" s="328"/>
      <c r="EQR845" s="328"/>
      <c r="EQS845" s="328"/>
      <c r="EQT845" s="328"/>
      <c r="EQU845" s="328"/>
      <c r="EQV845" s="328"/>
      <c r="EQW845" s="328"/>
      <c r="EQX845" s="328"/>
      <c r="EQY845" s="328"/>
      <c r="EQZ845" s="328"/>
      <c r="ERA845" s="328"/>
      <c r="ERB845" s="328"/>
      <c r="ERC845" s="328"/>
      <c r="ERD845" s="328"/>
      <c r="ERE845" s="328"/>
      <c r="ERF845" s="328"/>
      <c r="ERG845" s="328"/>
      <c r="ERH845" s="328"/>
      <c r="ERI845" s="328"/>
      <c r="ERJ845" s="328"/>
      <c r="ERK845" s="328"/>
      <c r="ERL845" s="328"/>
      <c r="ERM845" s="328"/>
      <c r="ERN845" s="328"/>
      <c r="ERO845" s="328"/>
      <c r="ERP845" s="328"/>
      <c r="ERQ845" s="328"/>
      <c r="ERR845" s="328"/>
      <c r="ERS845" s="328"/>
      <c r="ERT845" s="328"/>
      <c r="ERU845" s="328"/>
      <c r="ERV845" s="328"/>
      <c r="ERW845" s="328"/>
      <c r="ERX845" s="328"/>
      <c r="ERY845" s="328"/>
      <c r="ERZ845" s="328"/>
      <c r="ESA845" s="328"/>
      <c r="ESB845" s="328"/>
      <c r="ESC845" s="328"/>
      <c r="ESD845" s="328"/>
      <c r="ESE845" s="328"/>
      <c r="ESF845" s="328"/>
      <c r="ESG845" s="328"/>
      <c r="ESH845" s="328"/>
      <c r="ESI845" s="328"/>
      <c r="ESJ845" s="328"/>
      <c r="ESK845" s="328"/>
      <c r="ESL845" s="328"/>
      <c r="ESM845" s="328"/>
      <c r="ESN845" s="328"/>
      <c r="ESO845" s="328"/>
      <c r="ESP845" s="328"/>
      <c r="ESQ845" s="328"/>
      <c r="ESR845" s="328"/>
      <c r="ESS845" s="328"/>
      <c r="EST845" s="328"/>
      <c r="ESU845" s="328"/>
      <c r="ESV845" s="328"/>
      <c r="ESW845" s="328"/>
      <c r="ESX845" s="328"/>
      <c r="ESY845" s="328"/>
      <c r="ESZ845" s="328"/>
      <c r="ETA845" s="328"/>
      <c r="ETB845" s="328"/>
      <c r="ETC845" s="328"/>
      <c r="ETD845" s="328"/>
      <c r="ETE845" s="328"/>
      <c r="ETF845" s="328"/>
      <c r="ETG845" s="328"/>
      <c r="ETH845" s="328"/>
      <c r="ETI845" s="328"/>
      <c r="ETJ845" s="328"/>
      <c r="ETK845" s="328"/>
      <c r="ETL845" s="328"/>
      <c r="ETM845" s="328"/>
      <c r="ETN845" s="328"/>
      <c r="ETO845" s="328"/>
      <c r="ETP845" s="328"/>
      <c r="ETQ845" s="328"/>
      <c r="ETR845" s="328"/>
      <c r="ETS845" s="328"/>
      <c r="ETT845" s="328"/>
      <c r="ETU845" s="328"/>
      <c r="ETV845" s="328"/>
      <c r="ETW845" s="328"/>
      <c r="ETX845" s="328"/>
      <c r="ETY845" s="328"/>
      <c r="ETZ845" s="328"/>
      <c r="EUA845" s="328"/>
      <c r="EUB845" s="328"/>
      <c r="EUC845" s="328"/>
      <c r="EUD845" s="328"/>
      <c r="EUE845" s="328"/>
      <c r="EUF845" s="328"/>
      <c r="EUG845" s="328"/>
      <c r="EUH845" s="328"/>
      <c r="EUI845" s="328"/>
      <c r="EUJ845" s="328"/>
      <c r="EUK845" s="328"/>
      <c r="EUL845" s="328"/>
      <c r="EUM845" s="328"/>
      <c r="EUN845" s="328"/>
      <c r="EUO845" s="328"/>
      <c r="EUP845" s="328"/>
      <c r="EUQ845" s="328"/>
      <c r="EUR845" s="328"/>
      <c r="EUS845" s="328"/>
      <c r="EUT845" s="328"/>
      <c r="EUU845" s="328"/>
      <c r="EUV845" s="328"/>
      <c r="EUW845" s="328"/>
      <c r="EUX845" s="328"/>
      <c r="EUY845" s="328"/>
      <c r="EUZ845" s="328"/>
      <c r="EVA845" s="328"/>
      <c r="EVB845" s="328"/>
      <c r="EVC845" s="328"/>
      <c r="EVD845" s="328"/>
      <c r="EVE845" s="328"/>
      <c r="EVF845" s="328"/>
      <c r="EVG845" s="328"/>
      <c r="EVH845" s="328"/>
      <c r="EVI845" s="328"/>
      <c r="EVJ845" s="328"/>
      <c r="EVK845" s="328"/>
      <c r="EVL845" s="328"/>
      <c r="EVM845" s="328"/>
      <c r="EVN845" s="328"/>
      <c r="EVO845" s="328"/>
      <c r="EVP845" s="328"/>
      <c r="EVQ845" s="328"/>
      <c r="EVR845" s="328"/>
      <c r="EVS845" s="328"/>
      <c r="EVT845" s="328"/>
      <c r="EVU845" s="328"/>
      <c r="EVV845" s="328"/>
      <c r="EVW845" s="328"/>
      <c r="EVX845" s="328"/>
      <c r="EVY845" s="328"/>
      <c r="EVZ845" s="328"/>
      <c r="EWA845" s="328"/>
      <c r="EWB845" s="328"/>
      <c r="EWC845" s="328"/>
      <c r="EWD845" s="328"/>
      <c r="EWE845" s="328"/>
      <c r="EWF845" s="328"/>
      <c r="EWG845" s="328"/>
      <c r="EWH845" s="328"/>
      <c r="EWI845" s="328"/>
      <c r="EWJ845" s="328"/>
      <c r="EWK845" s="328"/>
      <c r="EWL845" s="328"/>
      <c r="EWM845" s="328"/>
      <c r="EWN845" s="328"/>
      <c r="EWO845" s="328"/>
      <c r="EWP845" s="328"/>
      <c r="EWQ845" s="328"/>
      <c r="EWR845" s="328"/>
      <c r="EWS845" s="328"/>
      <c r="EWT845" s="328"/>
      <c r="EWU845" s="328"/>
      <c r="EWV845" s="328"/>
      <c r="EWW845" s="328"/>
      <c r="EWX845" s="328"/>
      <c r="EWY845" s="328"/>
      <c r="EWZ845" s="328"/>
      <c r="EXA845" s="328"/>
      <c r="EXB845" s="328"/>
      <c r="EXC845" s="328"/>
      <c r="EXD845" s="328"/>
      <c r="EXE845" s="328"/>
      <c r="EXF845" s="328"/>
      <c r="EXG845" s="328"/>
      <c r="EXH845" s="328"/>
      <c r="EXI845" s="328"/>
      <c r="EXJ845" s="328"/>
      <c r="EXK845" s="328"/>
      <c r="EXL845" s="328"/>
      <c r="EXM845" s="328"/>
      <c r="EXN845" s="328"/>
      <c r="EXO845" s="328"/>
      <c r="EXP845" s="328"/>
      <c r="EXQ845" s="328"/>
      <c r="EXR845" s="328"/>
      <c r="EXS845" s="328"/>
      <c r="EXT845" s="328"/>
      <c r="EXU845" s="328"/>
      <c r="EXV845" s="328"/>
      <c r="EXW845" s="328"/>
      <c r="EXX845" s="328"/>
      <c r="EXY845" s="328"/>
      <c r="EXZ845" s="328"/>
      <c r="EYA845" s="328"/>
      <c r="EYB845" s="328"/>
      <c r="EYC845" s="328"/>
      <c r="EYD845" s="328"/>
      <c r="EYE845" s="328"/>
      <c r="EYF845" s="328"/>
      <c r="EYG845" s="328"/>
      <c r="EYH845" s="328"/>
      <c r="EYI845" s="328"/>
      <c r="EYJ845" s="328"/>
      <c r="EYK845" s="328"/>
      <c r="EYL845" s="328"/>
      <c r="EYM845" s="328"/>
      <c r="EYN845" s="328"/>
      <c r="EYO845" s="328"/>
      <c r="EYP845" s="328"/>
      <c r="EYQ845" s="328"/>
      <c r="EYR845" s="328"/>
      <c r="EYS845" s="328"/>
      <c r="EYT845" s="328"/>
      <c r="EYU845" s="328"/>
      <c r="EYV845" s="328"/>
      <c r="EYW845" s="328"/>
      <c r="EYX845" s="328"/>
      <c r="EYY845" s="328"/>
      <c r="EYZ845" s="328"/>
      <c r="EZA845" s="328"/>
      <c r="EZB845" s="328"/>
      <c r="EZC845" s="328"/>
      <c r="EZD845" s="328"/>
      <c r="EZE845" s="328"/>
      <c r="EZF845" s="328"/>
      <c r="EZG845" s="328"/>
      <c r="EZH845" s="328"/>
      <c r="EZI845" s="328"/>
      <c r="EZJ845" s="328"/>
      <c r="EZK845" s="328"/>
      <c r="EZL845" s="328"/>
      <c r="EZM845" s="328"/>
      <c r="EZN845" s="328"/>
      <c r="EZO845" s="328"/>
      <c r="EZP845" s="328"/>
      <c r="EZQ845" s="328"/>
      <c r="EZR845" s="328"/>
      <c r="EZS845" s="328"/>
      <c r="EZT845" s="328"/>
      <c r="EZU845" s="328"/>
      <c r="EZV845" s="328"/>
      <c r="EZW845" s="328"/>
      <c r="EZX845" s="328"/>
      <c r="EZY845" s="328"/>
      <c r="EZZ845" s="328"/>
      <c r="FAA845" s="328"/>
      <c r="FAB845" s="328"/>
      <c r="FAC845" s="328"/>
      <c r="FAD845" s="328"/>
      <c r="FAE845" s="328"/>
      <c r="FAF845" s="328"/>
      <c r="FAG845" s="328"/>
      <c r="FAH845" s="328"/>
      <c r="FAI845" s="328"/>
      <c r="FAJ845" s="328"/>
      <c r="FAK845" s="328"/>
      <c r="FAL845" s="328"/>
      <c r="FAM845" s="328"/>
      <c r="FAN845" s="328"/>
      <c r="FAO845" s="328"/>
      <c r="FAP845" s="328"/>
      <c r="FAQ845" s="328"/>
      <c r="FAR845" s="328"/>
      <c r="FAS845" s="328"/>
      <c r="FAT845" s="328"/>
      <c r="FAU845" s="328"/>
      <c r="FAV845" s="328"/>
      <c r="FAW845" s="328"/>
      <c r="FAX845" s="328"/>
      <c r="FAY845" s="328"/>
      <c r="FAZ845" s="328"/>
      <c r="FBA845" s="328"/>
      <c r="FBB845" s="328"/>
      <c r="FBC845" s="328"/>
      <c r="FBD845" s="328"/>
      <c r="FBE845" s="328"/>
      <c r="FBF845" s="328"/>
      <c r="FBG845" s="328"/>
      <c r="FBH845" s="328"/>
      <c r="FBI845" s="328"/>
      <c r="FBJ845" s="328"/>
      <c r="FBK845" s="328"/>
      <c r="FBL845" s="328"/>
      <c r="FBM845" s="328"/>
      <c r="FBN845" s="328"/>
      <c r="FBO845" s="328"/>
      <c r="FBP845" s="328"/>
      <c r="FBQ845" s="328"/>
      <c r="FBR845" s="328"/>
      <c r="FBS845" s="328"/>
      <c r="FBT845" s="328"/>
      <c r="FBU845" s="328"/>
      <c r="FBV845" s="328"/>
      <c r="FBW845" s="328"/>
      <c r="FBX845" s="328"/>
      <c r="FBY845" s="328"/>
      <c r="FBZ845" s="328"/>
      <c r="FCA845" s="328"/>
      <c r="FCB845" s="328"/>
      <c r="FCC845" s="328"/>
      <c r="FCD845" s="328"/>
      <c r="FCE845" s="328"/>
      <c r="FCF845" s="328"/>
      <c r="FCG845" s="328"/>
      <c r="FCH845" s="328"/>
      <c r="FCI845" s="328"/>
      <c r="FCJ845" s="328"/>
      <c r="FCK845" s="328"/>
      <c r="FCL845" s="328"/>
      <c r="FCM845" s="328"/>
      <c r="FCN845" s="328"/>
      <c r="FCO845" s="328"/>
      <c r="FCP845" s="328"/>
      <c r="FCQ845" s="328"/>
      <c r="FCR845" s="328"/>
      <c r="FCS845" s="328"/>
      <c r="FCT845" s="328"/>
      <c r="FCU845" s="328"/>
      <c r="FCV845" s="328"/>
      <c r="FCW845" s="328"/>
      <c r="FCX845" s="328"/>
      <c r="FCY845" s="328"/>
      <c r="FCZ845" s="328"/>
      <c r="FDA845" s="328"/>
      <c r="FDB845" s="328"/>
      <c r="FDC845" s="328"/>
      <c r="FDD845" s="328"/>
      <c r="FDE845" s="328"/>
      <c r="FDF845" s="328"/>
      <c r="FDG845" s="328"/>
      <c r="FDH845" s="328"/>
      <c r="FDI845" s="328"/>
      <c r="FDJ845" s="328"/>
      <c r="FDK845" s="328"/>
      <c r="FDL845" s="328"/>
      <c r="FDM845" s="328"/>
      <c r="FDN845" s="328"/>
      <c r="FDO845" s="328"/>
      <c r="FDP845" s="328"/>
      <c r="FDQ845" s="328"/>
      <c r="FDR845" s="328"/>
      <c r="FDS845" s="328"/>
      <c r="FDT845" s="328"/>
      <c r="FDU845" s="328"/>
      <c r="FDV845" s="328"/>
      <c r="FDW845" s="328"/>
      <c r="FDX845" s="328"/>
      <c r="FDY845" s="328"/>
      <c r="FDZ845" s="328"/>
      <c r="FEA845" s="328"/>
      <c r="FEB845" s="328"/>
      <c r="FEC845" s="328"/>
      <c r="FED845" s="328"/>
      <c r="FEE845" s="328"/>
      <c r="FEF845" s="328"/>
      <c r="FEG845" s="328"/>
      <c r="FEH845" s="328"/>
      <c r="FEI845" s="328"/>
      <c r="FEJ845" s="328"/>
      <c r="FEK845" s="328"/>
      <c r="FEL845" s="328"/>
      <c r="FEM845" s="328"/>
      <c r="FEN845" s="328"/>
      <c r="FEO845" s="328"/>
      <c r="FEP845" s="328"/>
      <c r="FEQ845" s="328"/>
      <c r="FER845" s="328"/>
      <c r="FES845" s="328"/>
      <c r="FET845" s="328"/>
      <c r="FEU845" s="328"/>
      <c r="FEV845" s="328"/>
      <c r="FEW845" s="328"/>
      <c r="FEX845" s="328"/>
      <c r="FEY845" s="328"/>
      <c r="FEZ845" s="328"/>
      <c r="FFA845" s="328"/>
      <c r="FFB845" s="328"/>
      <c r="FFC845" s="328"/>
      <c r="FFD845" s="328"/>
      <c r="FFE845" s="328"/>
      <c r="FFF845" s="328"/>
      <c r="FFG845" s="328"/>
      <c r="FFH845" s="328"/>
      <c r="FFI845" s="328"/>
      <c r="FFJ845" s="328"/>
      <c r="FFK845" s="328"/>
      <c r="FFL845" s="328"/>
      <c r="FFM845" s="328"/>
      <c r="FFN845" s="328"/>
      <c r="FFO845" s="328"/>
      <c r="FFP845" s="328"/>
      <c r="FFQ845" s="328"/>
      <c r="FFR845" s="328"/>
      <c r="FFS845" s="328"/>
      <c r="FFT845" s="328"/>
      <c r="FFU845" s="328"/>
      <c r="FFV845" s="328"/>
      <c r="FFW845" s="328"/>
      <c r="FFX845" s="328"/>
      <c r="FFY845" s="328"/>
      <c r="FFZ845" s="328"/>
      <c r="FGA845" s="328"/>
      <c r="FGB845" s="328"/>
      <c r="FGC845" s="328"/>
      <c r="FGD845" s="328"/>
      <c r="FGE845" s="328"/>
      <c r="FGF845" s="328"/>
      <c r="FGG845" s="328"/>
      <c r="FGH845" s="328"/>
      <c r="FGI845" s="328"/>
      <c r="FGJ845" s="328"/>
      <c r="FGK845" s="328"/>
      <c r="FGL845" s="328"/>
      <c r="FGM845" s="328"/>
      <c r="FGN845" s="328"/>
      <c r="FGO845" s="328"/>
      <c r="FGP845" s="328"/>
      <c r="FGQ845" s="328"/>
      <c r="FGR845" s="328"/>
      <c r="FGS845" s="328"/>
      <c r="FGT845" s="328"/>
      <c r="FGU845" s="328"/>
      <c r="FGV845" s="328"/>
      <c r="FGW845" s="328"/>
      <c r="FGX845" s="328"/>
      <c r="FGY845" s="328"/>
      <c r="FGZ845" s="328"/>
      <c r="FHA845" s="328"/>
      <c r="FHB845" s="328"/>
      <c r="FHC845" s="328"/>
      <c r="FHD845" s="328"/>
      <c r="FHE845" s="328"/>
      <c r="FHF845" s="328"/>
      <c r="FHG845" s="328"/>
      <c r="FHH845" s="328"/>
      <c r="FHI845" s="328"/>
      <c r="FHJ845" s="328"/>
      <c r="FHK845" s="328"/>
      <c r="FHL845" s="328"/>
      <c r="FHM845" s="328"/>
      <c r="FHN845" s="328"/>
      <c r="FHO845" s="328"/>
      <c r="FHP845" s="328"/>
      <c r="FHQ845" s="328"/>
      <c r="FHR845" s="328"/>
      <c r="FHS845" s="328"/>
      <c r="FHT845" s="328"/>
      <c r="FHU845" s="328"/>
      <c r="FHV845" s="328"/>
      <c r="FHW845" s="328"/>
      <c r="FHX845" s="328"/>
      <c r="FHY845" s="328"/>
      <c r="FHZ845" s="328"/>
      <c r="FIA845" s="328"/>
      <c r="FIB845" s="328"/>
      <c r="FIC845" s="328"/>
      <c r="FID845" s="328"/>
      <c r="FIE845" s="328"/>
      <c r="FIF845" s="328"/>
      <c r="FIG845" s="328"/>
      <c r="FIH845" s="328"/>
      <c r="FII845" s="328"/>
      <c r="FIJ845" s="328"/>
      <c r="FIK845" s="328"/>
      <c r="FIL845" s="328"/>
      <c r="FIM845" s="328"/>
      <c r="FIN845" s="328"/>
      <c r="FIO845" s="328"/>
      <c r="FIP845" s="328"/>
      <c r="FIQ845" s="328"/>
      <c r="FIR845" s="328"/>
      <c r="FIS845" s="328"/>
      <c r="FIT845" s="328"/>
      <c r="FIU845" s="328"/>
      <c r="FIV845" s="328"/>
      <c r="FIW845" s="328"/>
      <c r="FIX845" s="328"/>
      <c r="FIY845" s="328"/>
      <c r="FIZ845" s="328"/>
      <c r="FJA845" s="328"/>
      <c r="FJB845" s="328"/>
      <c r="FJC845" s="328"/>
      <c r="FJD845" s="328"/>
      <c r="FJE845" s="328"/>
      <c r="FJF845" s="328"/>
      <c r="FJG845" s="328"/>
      <c r="FJH845" s="328"/>
      <c r="FJI845" s="328"/>
      <c r="FJJ845" s="328"/>
      <c r="FJK845" s="328"/>
      <c r="FJL845" s="328"/>
      <c r="FJM845" s="328"/>
      <c r="FJN845" s="328"/>
      <c r="FJO845" s="328"/>
      <c r="FJP845" s="328"/>
      <c r="FJQ845" s="328"/>
      <c r="FJR845" s="328"/>
      <c r="FJS845" s="328"/>
      <c r="FJT845" s="328"/>
      <c r="FJU845" s="328"/>
      <c r="FJV845" s="328"/>
      <c r="FJW845" s="328"/>
      <c r="FJX845" s="328"/>
      <c r="FJY845" s="328"/>
      <c r="FJZ845" s="328"/>
      <c r="FKA845" s="328"/>
      <c r="FKB845" s="328"/>
      <c r="FKC845" s="328"/>
      <c r="FKD845" s="328"/>
      <c r="FKE845" s="328"/>
      <c r="FKF845" s="328"/>
      <c r="FKG845" s="328"/>
      <c r="FKH845" s="328"/>
      <c r="FKI845" s="328"/>
      <c r="FKJ845" s="328"/>
      <c r="FKK845" s="328"/>
      <c r="FKL845" s="328"/>
      <c r="FKM845" s="328"/>
      <c r="FKN845" s="328"/>
      <c r="FKO845" s="328"/>
      <c r="FKP845" s="328"/>
      <c r="FKQ845" s="328"/>
      <c r="FKR845" s="328"/>
      <c r="FKS845" s="328"/>
      <c r="FKT845" s="328"/>
      <c r="FKU845" s="328"/>
      <c r="FKV845" s="328"/>
      <c r="FKW845" s="328"/>
      <c r="FKX845" s="328"/>
      <c r="FKY845" s="328"/>
      <c r="FKZ845" s="328"/>
      <c r="FLA845" s="328"/>
      <c r="FLB845" s="328"/>
      <c r="FLC845" s="328"/>
      <c r="FLD845" s="328"/>
      <c r="FLE845" s="328"/>
      <c r="FLF845" s="328"/>
      <c r="FLG845" s="328"/>
      <c r="FLH845" s="328"/>
      <c r="FLI845" s="328"/>
      <c r="FLJ845" s="328"/>
      <c r="FLK845" s="328"/>
      <c r="FLL845" s="328"/>
      <c r="FLM845" s="328"/>
      <c r="FLN845" s="328"/>
      <c r="FLO845" s="328"/>
      <c r="FLP845" s="328"/>
      <c r="FLQ845" s="328"/>
      <c r="FLR845" s="328"/>
      <c r="FLS845" s="328"/>
      <c r="FLT845" s="328"/>
      <c r="FLU845" s="328"/>
      <c r="FLV845" s="328"/>
      <c r="FLW845" s="328"/>
      <c r="FLX845" s="328"/>
      <c r="FLY845" s="328"/>
      <c r="FLZ845" s="328"/>
      <c r="FMA845" s="328"/>
      <c r="FMB845" s="328"/>
      <c r="FMC845" s="328"/>
      <c r="FMD845" s="328"/>
      <c r="FME845" s="328"/>
      <c r="FMF845" s="328"/>
      <c r="FMG845" s="328"/>
      <c r="FMH845" s="328"/>
      <c r="FMI845" s="328"/>
      <c r="FMJ845" s="328"/>
      <c r="FMK845" s="328"/>
      <c r="FML845" s="328"/>
      <c r="FMM845" s="328"/>
      <c r="FMN845" s="328"/>
      <c r="FMO845" s="328"/>
      <c r="FMP845" s="328"/>
      <c r="FMQ845" s="328"/>
      <c r="FMR845" s="328"/>
      <c r="FMS845" s="328"/>
      <c r="FMT845" s="328"/>
      <c r="FMU845" s="328"/>
      <c r="FMV845" s="328"/>
      <c r="FMW845" s="328"/>
      <c r="FMX845" s="328"/>
      <c r="FMY845" s="328"/>
      <c r="FMZ845" s="328"/>
      <c r="FNA845" s="328"/>
      <c r="FNB845" s="328"/>
      <c r="FNC845" s="328"/>
      <c r="FND845" s="328"/>
      <c r="FNE845" s="328"/>
      <c r="FNF845" s="328"/>
      <c r="FNG845" s="328"/>
      <c r="FNH845" s="328"/>
      <c r="FNI845" s="328"/>
      <c r="FNJ845" s="328"/>
      <c r="FNK845" s="328"/>
      <c r="FNL845" s="328"/>
      <c r="FNM845" s="328"/>
      <c r="FNN845" s="328"/>
      <c r="FNO845" s="328"/>
      <c r="FNP845" s="328"/>
      <c r="FNQ845" s="328"/>
      <c r="FNR845" s="328"/>
      <c r="FNS845" s="328"/>
      <c r="FNT845" s="328"/>
      <c r="FNU845" s="328"/>
      <c r="FNV845" s="328"/>
      <c r="FNW845" s="328"/>
      <c r="FNX845" s="328"/>
      <c r="FNY845" s="328"/>
      <c r="FNZ845" s="328"/>
      <c r="FOA845" s="328"/>
      <c r="FOB845" s="328"/>
      <c r="FOC845" s="328"/>
      <c r="FOD845" s="328"/>
      <c r="FOE845" s="328"/>
      <c r="FOF845" s="328"/>
      <c r="FOG845" s="328"/>
      <c r="FOH845" s="328"/>
      <c r="FOI845" s="328"/>
      <c r="FOJ845" s="328"/>
      <c r="FOK845" s="328"/>
      <c r="FOL845" s="328"/>
      <c r="FOM845" s="328"/>
      <c r="FON845" s="328"/>
      <c r="FOO845" s="328"/>
      <c r="FOP845" s="328"/>
      <c r="FOQ845" s="328"/>
      <c r="FOR845" s="328"/>
      <c r="FOS845" s="328"/>
      <c r="FOT845" s="328"/>
      <c r="FOU845" s="328"/>
      <c r="FOV845" s="328"/>
      <c r="FOW845" s="328"/>
      <c r="FOX845" s="328"/>
      <c r="FOY845" s="328"/>
      <c r="FOZ845" s="328"/>
      <c r="FPA845" s="328"/>
      <c r="FPB845" s="328"/>
      <c r="FPC845" s="328"/>
      <c r="FPD845" s="328"/>
      <c r="FPE845" s="328"/>
      <c r="FPF845" s="328"/>
      <c r="FPG845" s="328"/>
      <c r="FPH845" s="328"/>
      <c r="FPI845" s="328"/>
      <c r="FPJ845" s="328"/>
      <c r="FPK845" s="328"/>
      <c r="FPL845" s="328"/>
      <c r="FPM845" s="328"/>
      <c r="FPN845" s="328"/>
      <c r="FPO845" s="328"/>
      <c r="FPP845" s="328"/>
      <c r="FPQ845" s="328"/>
      <c r="FPR845" s="328"/>
      <c r="FPS845" s="328"/>
      <c r="FPT845" s="328"/>
      <c r="FPU845" s="328"/>
      <c r="FPV845" s="328"/>
      <c r="FPW845" s="328"/>
      <c r="FPX845" s="328"/>
      <c r="FPY845" s="328"/>
      <c r="FPZ845" s="328"/>
      <c r="FQA845" s="328"/>
      <c r="FQB845" s="328"/>
      <c r="FQC845" s="328"/>
      <c r="FQD845" s="328"/>
      <c r="FQE845" s="328"/>
      <c r="FQF845" s="328"/>
      <c r="FQG845" s="328"/>
      <c r="FQH845" s="328"/>
      <c r="FQI845" s="328"/>
      <c r="FQJ845" s="328"/>
      <c r="FQK845" s="328"/>
      <c r="FQL845" s="328"/>
      <c r="FQM845" s="328"/>
      <c r="FQN845" s="328"/>
      <c r="FQO845" s="328"/>
      <c r="FQP845" s="328"/>
      <c r="FQQ845" s="328"/>
      <c r="FQR845" s="328"/>
      <c r="FQS845" s="328"/>
      <c r="FQT845" s="328"/>
      <c r="FQU845" s="328"/>
      <c r="FQV845" s="328"/>
      <c r="FQW845" s="328"/>
      <c r="FQX845" s="328"/>
      <c r="FQY845" s="328"/>
      <c r="FQZ845" s="328"/>
      <c r="FRA845" s="328"/>
      <c r="FRB845" s="328"/>
      <c r="FRC845" s="328"/>
      <c r="FRD845" s="328"/>
      <c r="FRE845" s="328"/>
      <c r="FRF845" s="328"/>
      <c r="FRG845" s="328"/>
      <c r="FRH845" s="328"/>
      <c r="FRI845" s="328"/>
      <c r="FRJ845" s="328"/>
      <c r="FRK845" s="328"/>
      <c r="FRL845" s="328"/>
      <c r="FRM845" s="328"/>
      <c r="FRN845" s="328"/>
      <c r="FRO845" s="328"/>
      <c r="FRP845" s="328"/>
      <c r="FRQ845" s="328"/>
      <c r="FRR845" s="328"/>
      <c r="FRS845" s="328"/>
      <c r="FRT845" s="328"/>
      <c r="FRU845" s="328"/>
      <c r="FRV845" s="328"/>
      <c r="FRW845" s="328"/>
      <c r="FRX845" s="328"/>
      <c r="FRY845" s="328"/>
      <c r="FRZ845" s="328"/>
      <c r="FSA845" s="328"/>
      <c r="FSB845" s="328"/>
      <c r="FSC845" s="328"/>
      <c r="FSD845" s="328"/>
      <c r="FSE845" s="328"/>
      <c r="FSF845" s="328"/>
      <c r="FSG845" s="328"/>
      <c r="FSH845" s="328"/>
      <c r="FSI845" s="328"/>
      <c r="FSJ845" s="328"/>
      <c r="FSK845" s="328"/>
      <c r="FSL845" s="328"/>
      <c r="FSM845" s="328"/>
      <c r="FSN845" s="328"/>
      <c r="FSO845" s="328"/>
      <c r="FSP845" s="328"/>
      <c r="FSQ845" s="328"/>
      <c r="FSR845" s="328"/>
      <c r="FSS845" s="328"/>
      <c r="FST845" s="328"/>
      <c r="FSU845" s="328"/>
      <c r="FSV845" s="328"/>
      <c r="FSW845" s="328"/>
      <c r="FSX845" s="328"/>
      <c r="FSY845" s="328"/>
      <c r="FSZ845" s="328"/>
      <c r="FTA845" s="328"/>
      <c r="FTB845" s="328"/>
      <c r="FTC845" s="328"/>
      <c r="FTD845" s="328"/>
      <c r="FTE845" s="328"/>
      <c r="FTF845" s="328"/>
      <c r="FTG845" s="328"/>
      <c r="FTH845" s="328"/>
      <c r="FTI845" s="328"/>
      <c r="FTJ845" s="328"/>
      <c r="FTK845" s="328"/>
      <c r="FTL845" s="328"/>
      <c r="FTM845" s="328"/>
      <c r="FTN845" s="328"/>
      <c r="FTO845" s="328"/>
      <c r="FTP845" s="328"/>
      <c r="FTQ845" s="328"/>
      <c r="FTR845" s="328"/>
      <c r="FTS845" s="328"/>
      <c r="FTT845" s="328"/>
      <c r="FTU845" s="328"/>
      <c r="FTV845" s="328"/>
      <c r="FTW845" s="328"/>
      <c r="FTX845" s="328"/>
      <c r="FTY845" s="328"/>
      <c r="FTZ845" s="328"/>
      <c r="FUA845" s="328"/>
      <c r="FUB845" s="328"/>
      <c r="FUC845" s="328"/>
      <c r="FUD845" s="328"/>
      <c r="FUE845" s="328"/>
      <c r="FUF845" s="328"/>
      <c r="FUG845" s="328"/>
      <c r="FUH845" s="328"/>
      <c r="FUI845" s="328"/>
      <c r="FUJ845" s="328"/>
      <c r="FUK845" s="328"/>
      <c r="FUL845" s="328"/>
      <c r="FUM845" s="328"/>
      <c r="FUN845" s="328"/>
      <c r="FUO845" s="328"/>
      <c r="FUP845" s="328"/>
      <c r="FUQ845" s="328"/>
      <c r="FUR845" s="328"/>
      <c r="FUS845" s="328"/>
      <c r="FUT845" s="328"/>
      <c r="FUU845" s="328"/>
      <c r="FUV845" s="328"/>
      <c r="FUW845" s="328"/>
      <c r="FUX845" s="328"/>
      <c r="FUY845" s="328"/>
      <c r="FUZ845" s="328"/>
      <c r="FVA845" s="328"/>
      <c r="FVB845" s="328"/>
      <c r="FVC845" s="328"/>
      <c r="FVD845" s="328"/>
      <c r="FVE845" s="328"/>
      <c r="FVF845" s="328"/>
      <c r="FVG845" s="328"/>
      <c r="FVH845" s="328"/>
      <c r="FVI845" s="328"/>
      <c r="FVJ845" s="328"/>
      <c r="FVK845" s="328"/>
      <c r="FVL845" s="328"/>
      <c r="FVM845" s="328"/>
      <c r="FVN845" s="328"/>
      <c r="FVO845" s="328"/>
      <c r="FVP845" s="328"/>
      <c r="FVQ845" s="328"/>
      <c r="FVR845" s="328"/>
      <c r="FVS845" s="328"/>
      <c r="FVT845" s="328"/>
      <c r="FVU845" s="328"/>
      <c r="FVV845" s="328"/>
      <c r="FVW845" s="328"/>
      <c r="FVX845" s="328"/>
      <c r="FVY845" s="328"/>
      <c r="FVZ845" s="328"/>
      <c r="FWA845" s="328"/>
      <c r="FWB845" s="328"/>
      <c r="FWC845" s="328"/>
      <c r="FWD845" s="328"/>
      <c r="FWE845" s="328"/>
      <c r="FWF845" s="328"/>
      <c r="FWG845" s="328"/>
      <c r="FWH845" s="328"/>
      <c r="FWI845" s="328"/>
      <c r="FWJ845" s="328"/>
      <c r="FWK845" s="328"/>
      <c r="FWL845" s="328"/>
      <c r="FWM845" s="328"/>
      <c r="FWN845" s="328"/>
      <c r="FWO845" s="328"/>
      <c r="FWP845" s="328"/>
      <c r="FWQ845" s="328"/>
      <c r="FWR845" s="328"/>
      <c r="FWS845" s="328"/>
      <c r="FWT845" s="328"/>
      <c r="FWU845" s="328"/>
      <c r="FWV845" s="328"/>
      <c r="FWW845" s="328"/>
      <c r="FWX845" s="328"/>
      <c r="FWY845" s="328"/>
      <c r="FWZ845" s="328"/>
      <c r="FXA845" s="328"/>
      <c r="FXB845" s="328"/>
      <c r="FXC845" s="328"/>
      <c r="FXD845" s="328"/>
      <c r="FXE845" s="328"/>
      <c r="FXF845" s="328"/>
      <c r="FXG845" s="328"/>
      <c r="FXH845" s="328"/>
      <c r="FXI845" s="328"/>
      <c r="FXJ845" s="328"/>
      <c r="FXK845" s="328"/>
      <c r="FXL845" s="328"/>
      <c r="FXM845" s="328"/>
      <c r="FXN845" s="328"/>
      <c r="FXO845" s="328"/>
      <c r="FXP845" s="328"/>
      <c r="FXQ845" s="328"/>
      <c r="FXR845" s="328"/>
      <c r="FXS845" s="328"/>
      <c r="FXT845" s="328"/>
      <c r="FXU845" s="328"/>
      <c r="FXV845" s="328"/>
      <c r="FXW845" s="328"/>
      <c r="FXX845" s="328"/>
      <c r="FXY845" s="328"/>
      <c r="FXZ845" s="328"/>
      <c r="FYA845" s="328"/>
      <c r="FYB845" s="328"/>
      <c r="FYC845" s="328"/>
      <c r="FYD845" s="328"/>
      <c r="FYE845" s="328"/>
      <c r="FYF845" s="328"/>
      <c r="FYG845" s="328"/>
      <c r="FYH845" s="328"/>
      <c r="FYI845" s="328"/>
      <c r="FYJ845" s="328"/>
      <c r="FYK845" s="328"/>
      <c r="FYL845" s="328"/>
      <c r="FYM845" s="328"/>
      <c r="FYN845" s="328"/>
      <c r="FYO845" s="328"/>
      <c r="FYP845" s="328"/>
      <c r="FYQ845" s="328"/>
      <c r="FYR845" s="328"/>
      <c r="FYS845" s="328"/>
      <c r="FYT845" s="328"/>
      <c r="FYU845" s="328"/>
      <c r="FYV845" s="328"/>
      <c r="FYW845" s="328"/>
      <c r="FYX845" s="328"/>
      <c r="FYY845" s="328"/>
      <c r="FYZ845" s="328"/>
      <c r="FZA845" s="328"/>
      <c r="FZB845" s="328"/>
      <c r="FZC845" s="328"/>
      <c r="FZD845" s="328"/>
      <c r="FZE845" s="328"/>
      <c r="FZF845" s="328"/>
      <c r="FZG845" s="328"/>
      <c r="FZH845" s="328"/>
      <c r="FZI845" s="328"/>
      <c r="FZJ845" s="328"/>
      <c r="FZK845" s="328"/>
      <c r="FZL845" s="328"/>
      <c r="FZM845" s="328"/>
      <c r="FZN845" s="328"/>
      <c r="FZO845" s="328"/>
      <c r="FZP845" s="328"/>
      <c r="FZQ845" s="328"/>
      <c r="FZR845" s="328"/>
      <c r="FZS845" s="328"/>
      <c r="FZT845" s="328"/>
      <c r="FZU845" s="328"/>
      <c r="FZV845" s="328"/>
      <c r="FZW845" s="328"/>
      <c r="FZX845" s="328"/>
      <c r="FZY845" s="328"/>
      <c r="FZZ845" s="328"/>
      <c r="GAA845" s="328"/>
      <c r="GAB845" s="328"/>
      <c r="GAC845" s="328"/>
      <c r="GAD845" s="328"/>
      <c r="GAE845" s="328"/>
      <c r="GAF845" s="328"/>
      <c r="GAG845" s="328"/>
      <c r="GAH845" s="328"/>
      <c r="GAI845" s="328"/>
      <c r="GAJ845" s="328"/>
      <c r="GAK845" s="328"/>
      <c r="GAL845" s="328"/>
      <c r="GAM845" s="328"/>
      <c r="GAN845" s="328"/>
      <c r="GAO845" s="328"/>
      <c r="GAP845" s="328"/>
      <c r="GAQ845" s="328"/>
      <c r="GAR845" s="328"/>
      <c r="GAS845" s="328"/>
      <c r="GAT845" s="328"/>
      <c r="GAU845" s="328"/>
      <c r="GAV845" s="328"/>
      <c r="GAW845" s="328"/>
      <c r="GAX845" s="328"/>
      <c r="GAY845" s="328"/>
      <c r="GAZ845" s="328"/>
      <c r="GBA845" s="328"/>
      <c r="GBB845" s="328"/>
      <c r="GBC845" s="328"/>
      <c r="GBD845" s="328"/>
      <c r="GBE845" s="328"/>
      <c r="GBF845" s="328"/>
      <c r="GBG845" s="328"/>
      <c r="GBH845" s="328"/>
      <c r="GBI845" s="328"/>
      <c r="GBJ845" s="328"/>
      <c r="GBK845" s="328"/>
      <c r="GBL845" s="328"/>
      <c r="GBM845" s="328"/>
      <c r="GBN845" s="328"/>
      <c r="GBO845" s="328"/>
      <c r="GBP845" s="328"/>
      <c r="GBQ845" s="328"/>
      <c r="GBR845" s="328"/>
      <c r="GBS845" s="328"/>
      <c r="GBT845" s="328"/>
      <c r="GBU845" s="328"/>
      <c r="GBV845" s="328"/>
      <c r="GBW845" s="328"/>
      <c r="GBX845" s="328"/>
      <c r="GBY845" s="328"/>
      <c r="GBZ845" s="328"/>
      <c r="GCA845" s="328"/>
      <c r="GCB845" s="328"/>
      <c r="GCC845" s="328"/>
      <c r="GCD845" s="328"/>
      <c r="GCE845" s="328"/>
      <c r="GCF845" s="328"/>
      <c r="GCG845" s="328"/>
      <c r="GCH845" s="328"/>
      <c r="GCI845" s="328"/>
      <c r="GCJ845" s="328"/>
      <c r="GCK845" s="328"/>
      <c r="GCL845" s="328"/>
      <c r="GCM845" s="328"/>
      <c r="GCN845" s="328"/>
      <c r="GCO845" s="328"/>
      <c r="GCP845" s="328"/>
      <c r="GCQ845" s="328"/>
      <c r="GCR845" s="328"/>
      <c r="GCS845" s="328"/>
      <c r="GCT845" s="328"/>
      <c r="GCU845" s="328"/>
      <c r="GCV845" s="328"/>
      <c r="GCW845" s="328"/>
      <c r="GCX845" s="328"/>
      <c r="GCY845" s="328"/>
      <c r="GCZ845" s="328"/>
      <c r="GDA845" s="328"/>
      <c r="GDB845" s="328"/>
      <c r="GDC845" s="328"/>
      <c r="GDD845" s="328"/>
      <c r="GDE845" s="328"/>
      <c r="GDF845" s="328"/>
      <c r="GDG845" s="328"/>
      <c r="GDH845" s="328"/>
      <c r="GDI845" s="328"/>
      <c r="GDJ845" s="328"/>
      <c r="GDK845" s="328"/>
      <c r="GDL845" s="328"/>
      <c r="GDM845" s="328"/>
      <c r="GDN845" s="328"/>
      <c r="GDO845" s="328"/>
      <c r="GDP845" s="328"/>
      <c r="GDQ845" s="328"/>
      <c r="GDR845" s="328"/>
      <c r="GDS845" s="328"/>
      <c r="GDT845" s="328"/>
      <c r="GDU845" s="328"/>
      <c r="GDV845" s="328"/>
      <c r="GDW845" s="328"/>
      <c r="GDX845" s="328"/>
      <c r="GDY845" s="328"/>
      <c r="GDZ845" s="328"/>
      <c r="GEA845" s="328"/>
      <c r="GEB845" s="328"/>
      <c r="GEC845" s="328"/>
      <c r="GED845" s="328"/>
      <c r="GEE845" s="328"/>
      <c r="GEF845" s="328"/>
      <c r="GEG845" s="328"/>
      <c r="GEH845" s="328"/>
      <c r="GEI845" s="328"/>
      <c r="GEJ845" s="328"/>
      <c r="GEK845" s="328"/>
      <c r="GEL845" s="328"/>
      <c r="GEM845" s="328"/>
      <c r="GEN845" s="328"/>
      <c r="GEO845" s="328"/>
      <c r="GEP845" s="328"/>
      <c r="GEQ845" s="328"/>
      <c r="GER845" s="328"/>
      <c r="GES845" s="328"/>
      <c r="GET845" s="328"/>
      <c r="GEU845" s="328"/>
      <c r="GEV845" s="328"/>
      <c r="GEW845" s="328"/>
      <c r="GEX845" s="328"/>
      <c r="GEY845" s="328"/>
      <c r="GEZ845" s="328"/>
      <c r="GFA845" s="328"/>
      <c r="GFB845" s="328"/>
      <c r="GFC845" s="328"/>
      <c r="GFD845" s="328"/>
      <c r="GFE845" s="328"/>
      <c r="GFF845" s="328"/>
      <c r="GFG845" s="328"/>
      <c r="GFH845" s="328"/>
      <c r="GFI845" s="328"/>
      <c r="GFJ845" s="328"/>
      <c r="GFK845" s="328"/>
      <c r="GFL845" s="328"/>
      <c r="GFM845" s="328"/>
      <c r="GFN845" s="328"/>
      <c r="GFO845" s="328"/>
      <c r="GFP845" s="328"/>
      <c r="GFQ845" s="328"/>
      <c r="GFR845" s="328"/>
      <c r="GFS845" s="328"/>
      <c r="GFT845" s="328"/>
      <c r="GFU845" s="328"/>
      <c r="GFV845" s="328"/>
      <c r="GFW845" s="328"/>
      <c r="GFX845" s="328"/>
      <c r="GFY845" s="328"/>
      <c r="GFZ845" s="328"/>
      <c r="GGA845" s="328"/>
      <c r="GGB845" s="328"/>
      <c r="GGC845" s="328"/>
      <c r="GGD845" s="328"/>
      <c r="GGE845" s="328"/>
      <c r="GGF845" s="328"/>
      <c r="GGG845" s="328"/>
      <c r="GGH845" s="328"/>
      <c r="GGI845" s="328"/>
      <c r="GGJ845" s="328"/>
      <c r="GGK845" s="328"/>
      <c r="GGL845" s="328"/>
      <c r="GGM845" s="328"/>
      <c r="GGN845" s="328"/>
      <c r="GGO845" s="328"/>
      <c r="GGP845" s="328"/>
      <c r="GGQ845" s="328"/>
      <c r="GGR845" s="328"/>
      <c r="GGS845" s="328"/>
      <c r="GGT845" s="328"/>
      <c r="GGU845" s="328"/>
      <c r="GGV845" s="328"/>
      <c r="GGW845" s="328"/>
      <c r="GGX845" s="328"/>
      <c r="GGY845" s="328"/>
      <c r="GGZ845" s="328"/>
      <c r="GHA845" s="328"/>
      <c r="GHB845" s="328"/>
      <c r="GHC845" s="328"/>
      <c r="GHD845" s="328"/>
      <c r="GHE845" s="328"/>
      <c r="GHF845" s="328"/>
      <c r="GHG845" s="328"/>
      <c r="GHH845" s="328"/>
      <c r="GHI845" s="328"/>
      <c r="GHJ845" s="328"/>
      <c r="GHK845" s="328"/>
      <c r="GHL845" s="328"/>
      <c r="GHM845" s="328"/>
      <c r="GHN845" s="328"/>
      <c r="GHO845" s="328"/>
      <c r="GHP845" s="328"/>
      <c r="GHQ845" s="328"/>
      <c r="GHR845" s="328"/>
      <c r="GHS845" s="328"/>
      <c r="GHT845" s="328"/>
      <c r="GHU845" s="328"/>
      <c r="GHV845" s="328"/>
      <c r="GHW845" s="328"/>
      <c r="GHX845" s="328"/>
      <c r="GHY845" s="328"/>
      <c r="GHZ845" s="328"/>
      <c r="GIA845" s="328"/>
      <c r="GIB845" s="328"/>
      <c r="GIC845" s="328"/>
      <c r="GID845" s="328"/>
      <c r="GIE845" s="328"/>
      <c r="GIF845" s="328"/>
      <c r="GIG845" s="328"/>
      <c r="GIH845" s="328"/>
      <c r="GII845" s="328"/>
      <c r="GIJ845" s="328"/>
      <c r="GIK845" s="328"/>
      <c r="GIL845" s="328"/>
      <c r="GIM845" s="328"/>
      <c r="GIN845" s="328"/>
      <c r="GIO845" s="328"/>
      <c r="GIP845" s="328"/>
      <c r="GIQ845" s="328"/>
      <c r="GIR845" s="328"/>
      <c r="GIS845" s="328"/>
      <c r="GIT845" s="328"/>
      <c r="GIU845" s="328"/>
      <c r="GIV845" s="328"/>
      <c r="GIW845" s="328"/>
      <c r="GIX845" s="328"/>
      <c r="GIY845" s="328"/>
      <c r="GIZ845" s="328"/>
      <c r="GJA845" s="328"/>
      <c r="GJB845" s="328"/>
      <c r="GJC845" s="328"/>
      <c r="GJD845" s="328"/>
      <c r="GJE845" s="328"/>
      <c r="GJF845" s="328"/>
      <c r="GJG845" s="328"/>
      <c r="GJH845" s="328"/>
      <c r="GJI845" s="328"/>
      <c r="GJJ845" s="328"/>
      <c r="GJK845" s="328"/>
      <c r="GJL845" s="328"/>
      <c r="GJM845" s="328"/>
      <c r="GJN845" s="328"/>
      <c r="GJO845" s="328"/>
      <c r="GJP845" s="328"/>
      <c r="GJQ845" s="328"/>
      <c r="GJR845" s="328"/>
      <c r="GJS845" s="328"/>
      <c r="GJT845" s="328"/>
      <c r="GJU845" s="328"/>
      <c r="GJV845" s="328"/>
      <c r="GJW845" s="328"/>
      <c r="GJX845" s="328"/>
      <c r="GJY845" s="328"/>
      <c r="GJZ845" s="328"/>
      <c r="GKA845" s="328"/>
      <c r="GKB845" s="328"/>
      <c r="GKC845" s="328"/>
      <c r="GKD845" s="328"/>
      <c r="GKE845" s="328"/>
      <c r="GKF845" s="328"/>
      <c r="GKG845" s="328"/>
      <c r="GKH845" s="328"/>
      <c r="GKI845" s="328"/>
      <c r="GKJ845" s="328"/>
      <c r="GKK845" s="328"/>
      <c r="GKL845" s="328"/>
      <c r="GKM845" s="328"/>
      <c r="GKN845" s="328"/>
      <c r="GKO845" s="328"/>
      <c r="GKP845" s="328"/>
      <c r="GKQ845" s="328"/>
      <c r="GKR845" s="328"/>
      <c r="GKS845" s="328"/>
      <c r="GKT845" s="328"/>
      <c r="GKU845" s="328"/>
      <c r="GKV845" s="328"/>
      <c r="GKW845" s="328"/>
      <c r="GKX845" s="328"/>
      <c r="GKY845" s="328"/>
      <c r="GKZ845" s="328"/>
      <c r="GLA845" s="328"/>
      <c r="GLB845" s="328"/>
      <c r="GLC845" s="328"/>
      <c r="GLD845" s="328"/>
      <c r="GLE845" s="328"/>
      <c r="GLF845" s="328"/>
      <c r="GLG845" s="328"/>
      <c r="GLH845" s="328"/>
      <c r="GLI845" s="328"/>
      <c r="GLJ845" s="328"/>
      <c r="GLK845" s="328"/>
      <c r="GLL845" s="328"/>
      <c r="GLM845" s="328"/>
      <c r="GLN845" s="328"/>
      <c r="GLO845" s="328"/>
      <c r="GLP845" s="328"/>
      <c r="GLQ845" s="328"/>
      <c r="GLR845" s="328"/>
      <c r="GLS845" s="328"/>
      <c r="GLT845" s="328"/>
      <c r="GLU845" s="328"/>
      <c r="GLV845" s="328"/>
      <c r="GLW845" s="328"/>
      <c r="GLX845" s="328"/>
      <c r="GLY845" s="328"/>
      <c r="GLZ845" s="328"/>
      <c r="GMA845" s="328"/>
      <c r="GMB845" s="328"/>
      <c r="GMC845" s="328"/>
      <c r="GMD845" s="328"/>
      <c r="GME845" s="328"/>
      <c r="GMF845" s="328"/>
      <c r="GMG845" s="328"/>
      <c r="GMH845" s="328"/>
      <c r="GMI845" s="328"/>
      <c r="GMJ845" s="328"/>
      <c r="GMK845" s="328"/>
      <c r="GML845" s="328"/>
      <c r="GMM845" s="328"/>
      <c r="GMN845" s="328"/>
      <c r="GMO845" s="328"/>
      <c r="GMP845" s="328"/>
      <c r="GMQ845" s="328"/>
      <c r="GMR845" s="328"/>
      <c r="GMS845" s="328"/>
      <c r="GMT845" s="328"/>
      <c r="GMU845" s="328"/>
      <c r="GMV845" s="328"/>
      <c r="GMW845" s="328"/>
      <c r="GMX845" s="328"/>
      <c r="GMY845" s="328"/>
      <c r="GMZ845" s="328"/>
      <c r="GNA845" s="328"/>
      <c r="GNB845" s="328"/>
      <c r="GNC845" s="328"/>
      <c r="GND845" s="328"/>
      <c r="GNE845" s="328"/>
      <c r="GNF845" s="328"/>
      <c r="GNG845" s="328"/>
      <c r="GNH845" s="328"/>
      <c r="GNI845" s="328"/>
      <c r="GNJ845" s="328"/>
      <c r="GNK845" s="328"/>
      <c r="GNL845" s="328"/>
      <c r="GNM845" s="328"/>
      <c r="GNN845" s="328"/>
      <c r="GNO845" s="328"/>
      <c r="GNP845" s="328"/>
      <c r="GNQ845" s="328"/>
      <c r="GNR845" s="328"/>
      <c r="GNS845" s="328"/>
      <c r="GNT845" s="328"/>
      <c r="GNU845" s="328"/>
      <c r="GNV845" s="328"/>
      <c r="GNW845" s="328"/>
      <c r="GNX845" s="328"/>
      <c r="GNY845" s="328"/>
      <c r="GNZ845" s="328"/>
      <c r="GOA845" s="328"/>
      <c r="GOB845" s="328"/>
      <c r="GOC845" s="328"/>
      <c r="GOD845" s="328"/>
      <c r="GOE845" s="328"/>
      <c r="GOF845" s="328"/>
      <c r="GOG845" s="328"/>
      <c r="GOH845" s="328"/>
      <c r="GOI845" s="328"/>
      <c r="GOJ845" s="328"/>
      <c r="GOK845" s="328"/>
      <c r="GOL845" s="328"/>
      <c r="GOM845" s="328"/>
      <c r="GON845" s="328"/>
      <c r="GOO845" s="328"/>
      <c r="GOP845" s="328"/>
      <c r="GOQ845" s="328"/>
      <c r="GOR845" s="328"/>
      <c r="GOS845" s="328"/>
      <c r="GOT845" s="328"/>
      <c r="GOU845" s="328"/>
      <c r="GOV845" s="328"/>
      <c r="GOW845" s="328"/>
      <c r="GOX845" s="328"/>
      <c r="GOY845" s="328"/>
      <c r="GOZ845" s="328"/>
      <c r="GPA845" s="328"/>
      <c r="GPB845" s="328"/>
      <c r="GPC845" s="328"/>
      <c r="GPD845" s="328"/>
      <c r="GPE845" s="328"/>
      <c r="GPF845" s="328"/>
      <c r="GPG845" s="328"/>
      <c r="GPH845" s="328"/>
      <c r="GPI845" s="328"/>
      <c r="GPJ845" s="328"/>
      <c r="GPK845" s="328"/>
      <c r="GPL845" s="328"/>
      <c r="GPM845" s="328"/>
      <c r="GPN845" s="328"/>
      <c r="GPO845" s="328"/>
      <c r="GPP845" s="328"/>
      <c r="GPQ845" s="328"/>
      <c r="GPR845" s="328"/>
      <c r="GPS845" s="328"/>
      <c r="GPT845" s="328"/>
      <c r="GPU845" s="328"/>
      <c r="GPV845" s="328"/>
      <c r="GPW845" s="328"/>
      <c r="GPX845" s="328"/>
      <c r="GPY845" s="328"/>
      <c r="GPZ845" s="328"/>
      <c r="GQA845" s="328"/>
      <c r="GQB845" s="328"/>
      <c r="GQC845" s="328"/>
      <c r="GQD845" s="328"/>
      <c r="GQE845" s="328"/>
      <c r="GQF845" s="328"/>
      <c r="GQG845" s="328"/>
      <c r="GQH845" s="328"/>
      <c r="GQI845" s="328"/>
      <c r="GQJ845" s="328"/>
      <c r="GQK845" s="328"/>
      <c r="GQL845" s="328"/>
      <c r="GQM845" s="328"/>
      <c r="GQN845" s="328"/>
      <c r="GQO845" s="328"/>
      <c r="GQP845" s="328"/>
      <c r="GQQ845" s="328"/>
      <c r="GQR845" s="328"/>
      <c r="GQS845" s="328"/>
      <c r="GQT845" s="328"/>
      <c r="GQU845" s="328"/>
      <c r="GQV845" s="328"/>
      <c r="GQW845" s="328"/>
      <c r="GQX845" s="328"/>
      <c r="GQY845" s="328"/>
      <c r="GQZ845" s="328"/>
      <c r="GRA845" s="328"/>
      <c r="GRB845" s="328"/>
      <c r="GRC845" s="328"/>
      <c r="GRD845" s="328"/>
      <c r="GRE845" s="328"/>
      <c r="GRF845" s="328"/>
      <c r="GRG845" s="328"/>
      <c r="GRH845" s="328"/>
      <c r="GRI845" s="328"/>
      <c r="GRJ845" s="328"/>
      <c r="GRK845" s="328"/>
      <c r="GRL845" s="328"/>
      <c r="GRM845" s="328"/>
      <c r="GRN845" s="328"/>
      <c r="GRO845" s="328"/>
      <c r="GRP845" s="328"/>
      <c r="GRQ845" s="328"/>
      <c r="GRR845" s="328"/>
      <c r="GRS845" s="328"/>
      <c r="GRT845" s="328"/>
      <c r="GRU845" s="328"/>
      <c r="GRV845" s="328"/>
      <c r="GRW845" s="328"/>
      <c r="GRX845" s="328"/>
      <c r="GRY845" s="328"/>
      <c r="GRZ845" s="328"/>
      <c r="GSA845" s="328"/>
      <c r="GSB845" s="328"/>
      <c r="GSC845" s="328"/>
      <c r="GSD845" s="328"/>
      <c r="GSE845" s="328"/>
      <c r="GSF845" s="328"/>
      <c r="GSG845" s="328"/>
      <c r="GSH845" s="328"/>
      <c r="GSI845" s="328"/>
      <c r="GSJ845" s="328"/>
      <c r="GSK845" s="328"/>
      <c r="GSL845" s="328"/>
      <c r="GSM845" s="328"/>
      <c r="GSN845" s="328"/>
      <c r="GSO845" s="328"/>
      <c r="GSP845" s="328"/>
      <c r="GSQ845" s="328"/>
      <c r="GSR845" s="328"/>
      <c r="GSS845" s="328"/>
      <c r="GST845" s="328"/>
      <c r="GSU845" s="328"/>
      <c r="GSV845" s="328"/>
      <c r="GSW845" s="328"/>
      <c r="GSX845" s="328"/>
      <c r="GSY845" s="328"/>
      <c r="GSZ845" s="328"/>
      <c r="GTA845" s="328"/>
      <c r="GTB845" s="328"/>
      <c r="GTC845" s="328"/>
      <c r="GTD845" s="328"/>
      <c r="GTE845" s="328"/>
      <c r="GTF845" s="328"/>
      <c r="GTG845" s="328"/>
      <c r="GTH845" s="328"/>
      <c r="GTI845" s="328"/>
      <c r="GTJ845" s="328"/>
      <c r="GTK845" s="328"/>
      <c r="GTL845" s="328"/>
      <c r="GTM845" s="328"/>
      <c r="GTN845" s="328"/>
      <c r="GTO845" s="328"/>
      <c r="GTP845" s="328"/>
      <c r="GTQ845" s="328"/>
      <c r="GTR845" s="328"/>
      <c r="GTS845" s="328"/>
      <c r="GTT845" s="328"/>
      <c r="GTU845" s="328"/>
      <c r="GTV845" s="328"/>
      <c r="GTW845" s="328"/>
      <c r="GTX845" s="328"/>
      <c r="GTY845" s="328"/>
      <c r="GTZ845" s="328"/>
      <c r="GUA845" s="328"/>
      <c r="GUB845" s="328"/>
      <c r="GUC845" s="328"/>
      <c r="GUD845" s="328"/>
      <c r="GUE845" s="328"/>
      <c r="GUF845" s="328"/>
      <c r="GUG845" s="328"/>
      <c r="GUH845" s="328"/>
      <c r="GUI845" s="328"/>
      <c r="GUJ845" s="328"/>
      <c r="GUK845" s="328"/>
      <c r="GUL845" s="328"/>
      <c r="GUM845" s="328"/>
      <c r="GUN845" s="328"/>
      <c r="GUO845" s="328"/>
      <c r="GUP845" s="328"/>
      <c r="GUQ845" s="328"/>
      <c r="GUR845" s="328"/>
      <c r="GUS845" s="328"/>
      <c r="GUT845" s="328"/>
      <c r="GUU845" s="328"/>
      <c r="GUV845" s="328"/>
      <c r="GUW845" s="328"/>
      <c r="GUX845" s="328"/>
      <c r="GUY845" s="328"/>
      <c r="GUZ845" s="328"/>
      <c r="GVA845" s="328"/>
      <c r="GVB845" s="328"/>
      <c r="GVC845" s="328"/>
      <c r="GVD845" s="328"/>
      <c r="GVE845" s="328"/>
      <c r="GVF845" s="328"/>
      <c r="GVG845" s="328"/>
      <c r="GVH845" s="328"/>
      <c r="GVI845" s="328"/>
      <c r="GVJ845" s="328"/>
      <c r="GVK845" s="328"/>
      <c r="GVL845" s="328"/>
      <c r="GVM845" s="328"/>
      <c r="GVN845" s="328"/>
      <c r="GVO845" s="328"/>
      <c r="GVP845" s="328"/>
      <c r="GVQ845" s="328"/>
      <c r="GVR845" s="328"/>
      <c r="GVS845" s="328"/>
      <c r="GVT845" s="328"/>
      <c r="GVU845" s="328"/>
      <c r="GVV845" s="328"/>
      <c r="GVW845" s="328"/>
      <c r="GVX845" s="328"/>
      <c r="GVY845" s="328"/>
      <c r="GVZ845" s="328"/>
      <c r="GWA845" s="328"/>
      <c r="GWB845" s="328"/>
      <c r="GWC845" s="328"/>
      <c r="GWD845" s="328"/>
      <c r="GWE845" s="328"/>
      <c r="GWF845" s="328"/>
      <c r="GWG845" s="328"/>
      <c r="GWH845" s="328"/>
      <c r="GWI845" s="328"/>
      <c r="GWJ845" s="328"/>
      <c r="GWK845" s="328"/>
      <c r="GWL845" s="328"/>
      <c r="GWM845" s="328"/>
      <c r="GWN845" s="328"/>
      <c r="GWO845" s="328"/>
      <c r="GWP845" s="328"/>
      <c r="GWQ845" s="328"/>
      <c r="GWR845" s="328"/>
      <c r="GWS845" s="328"/>
      <c r="GWT845" s="328"/>
      <c r="GWU845" s="328"/>
      <c r="GWV845" s="328"/>
      <c r="GWW845" s="328"/>
      <c r="GWX845" s="328"/>
      <c r="GWY845" s="328"/>
      <c r="GWZ845" s="328"/>
      <c r="GXA845" s="328"/>
      <c r="GXB845" s="328"/>
      <c r="GXC845" s="328"/>
      <c r="GXD845" s="328"/>
      <c r="GXE845" s="328"/>
      <c r="GXF845" s="328"/>
      <c r="GXG845" s="328"/>
      <c r="GXH845" s="328"/>
      <c r="GXI845" s="328"/>
      <c r="GXJ845" s="328"/>
      <c r="GXK845" s="328"/>
      <c r="GXL845" s="328"/>
      <c r="GXM845" s="328"/>
      <c r="GXN845" s="328"/>
      <c r="GXO845" s="328"/>
      <c r="GXP845" s="328"/>
      <c r="GXQ845" s="328"/>
      <c r="GXR845" s="328"/>
      <c r="GXS845" s="328"/>
      <c r="GXT845" s="328"/>
      <c r="GXU845" s="328"/>
      <c r="GXV845" s="328"/>
      <c r="GXW845" s="328"/>
      <c r="GXX845" s="328"/>
      <c r="GXY845" s="328"/>
      <c r="GXZ845" s="328"/>
      <c r="GYA845" s="328"/>
      <c r="GYB845" s="328"/>
      <c r="GYC845" s="328"/>
      <c r="GYD845" s="328"/>
      <c r="GYE845" s="328"/>
      <c r="GYF845" s="328"/>
      <c r="GYG845" s="328"/>
      <c r="GYH845" s="328"/>
      <c r="GYI845" s="328"/>
      <c r="GYJ845" s="328"/>
      <c r="GYK845" s="328"/>
      <c r="GYL845" s="328"/>
      <c r="GYM845" s="328"/>
      <c r="GYN845" s="328"/>
      <c r="GYO845" s="328"/>
      <c r="GYP845" s="328"/>
      <c r="GYQ845" s="328"/>
      <c r="GYR845" s="328"/>
      <c r="GYS845" s="328"/>
      <c r="GYT845" s="328"/>
      <c r="GYU845" s="328"/>
      <c r="GYV845" s="328"/>
      <c r="GYW845" s="328"/>
      <c r="GYX845" s="328"/>
      <c r="GYY845" s="328"/>
      <c r="GYZ845" s="328"/>
      <c r="GZA845" s="328"/>
      <c r="GZB845" s="328"/>
      <c r="GZC845" s="328"/>
      <c r="GZD845" s="328"/>
      <c r="GZE845" s="328"/>
      <c r="GZF845" s="328"/>
      <c r="GZG845" s="328"/>
      <c r="GZH845" s="328"/>
      <c r="GZI845" s="328"/>
      <c r="GZJ845" s="328"/>
      <c r="GZK845" s="328"/>
      <c r="GZL845" s="328"/>
      <c r="GZM845" s="328"/>
      <c r="GZN845" s="328"/>
      <c r="GZO845" s="328"/>
      <c r="GZP845" s="328"/>
      <c r="GZQ845" s="328"/>
      <c r="GZR845" s="328"/>
      <c r="GZS845" s="328"/>
      <c r="GZT845" s="328"/>
      <c r="GZU845" s="328"/>
      <c r="GZV845" s="328"/>
      <c r="GZW845" s="328"/>
      <c r="GZX845" s="328"/>
      <c r="GZY845" s="328"/>
      <c r="GZZ845" s="328"/>
      <c r="HAA845" s="328"/>
      <c r="HAB845" s="328"/>
      <c r="HAC845" s="328"/>
      <c r="HAD845" s="328"/>
      <c r="HAE845" s="328"/>
      <c r="HAF845" s="328"/>
      <c r="HAG845" s="328"/>
      <c r="HAH845" s="328"/>
      <c r="HAI845" s="328"/>
      <c r="HAJ845" s="328"/>
      <c r="HAK845" s="328"/>
      <c r="HAL845" s="328"/>
      <c r="HAM845" s="328"/>
      <c r="HAN845" s="328"/>
      <c r="HAO845" s="328"/>
      <c r="HAP845" s="328"/>
      <c r="HAQ845" s="328"/>
      <c r="HAR845" s="328"/>
      <c r="HAS845" s="328"/>
      <c r="HAT845" s="328"/>
      <c r="HAU845" s="328"/>
      <c r="HAV845" s="328"/>
      <c r="HAW845" s="328"/>
      <c r="HAX845" s="328"/>
      <c r="HAY845" s="328"/>
      <c r="HAZ845" s="328"/>
      <c r="HBA845" s="328"/>
      <c r="HBB845" s="328"/>
      <c r="HBC845" s="328"/>
      <c r="HBD845" s="328"/>
      <c r="HBE845" s="328"/>
      <c r="HBF845" s="328"/>
      <c r="HBG845" s="328"/>
      <c r="HBH845" s="328"/>
      <c r="HBI845" s="328"/>
      <c r="HBJ845" s="328"/>
      <c r="HBK845" s="328"/>
      <c r="HBL845" s="328"/>
      <c r="HBM845" s="328"/>
      <c r="HBN845" s="328"/>
      <c r="HBO845" s="328"/>
      <c r="HBP845" s="328"/>
      <c r="HBQ845" s="328"/>
      <c r="HBR845" s="328"/>
      <c r="HBS845" s="328"/>
      <c r="HBT845" s="328"/>
      <c r="HBU845" s="328"/>
      <c r="HBV845" s="328"/>
      <c r="HBW845" s="328"/>
      <c r="HBX845" s="328"/>
      <c r="HBY845" s="328"/>
      <c r="HBZ845" s="328"/>
      <c r="HCA845" s="328"/>
      <c r="HCB845" s="328"/>
      <c r="HCC845" s="328"/>
      <c r="HCD845" s="328"/>
      <c r="HCE845" s="328"/>
      <c r="HCF845" s="328"/>
      <c r="HCG845" s="328"/>
      <c r="HCH845" s="328"/>
      <c r="HCI845" s="328"/>
      <c r="HCJ845" s="328"/>
      <c r="HCK845" s="328"/>
      <c r="HCL845" s="328"/>
      <c r="HCM845" s="328"/>
      <c r="HCN845" s="328"/>
      <c r="HCO845" s="328"/>
      <c r="HCP845" s="328"/>
      <c r="HCQ845" s="328"/>
      <c r="HCR845" s="328"/>
      <c r="HCS845" s="328"/>
      <c r="HCT845" s="328"/>
      <c r="HCU845" s="328"/>
      <c r="HCV845" s="328"/>
      <c r="HCW845" s="328"/>
      <c r="HCX845" s="328"/>
      <c r="HCY845" s="328"/>
      <c r="HCZ845" s="328"/>
      <c r="HDA845" s="328"/>
      <c r="HDB845" s="328"/>
      <c r="HDC845" s="328"/>
      <c r="HDD845" s="328"/>
      <c r="HDE845" s="328"/>
      <c r="HDF845" s="328"/>
      <c r="HDG845" s="328"/>
      <c r="HDH845" s="328"/>
      <c r="HDI845" s="328"/>
      <c r="HDJ845" s="328"/>
      <c r="HDK845" s="328"/>
      <c r="HDL845" s="328"/>
      <c r="HDM845" s="328"/>
      <c r="HDN845" s="328"/>
      <c r="HDO845" s="328"/>
      <c r="HDP845" s="328"/>
      <c r="HDQ845" s="328"/>
      <c r="HDR845" s="328"/>
      <c r="HDS845" s="328"/>
      <c r="HDT845" s="328"/>
      <c r="HDU845" s="328"/>
      <c r="HDV845" s="328"/>
      <c r="HDW845" s="328"/>
      <c r="HDX845" s="328"/>
      <c r="HDY845" s="328"/>
      <c r="HDZ845" s="328"/>
      <c r="HEA845" s="328"/>
      <c r="HEB845" s="328"/>
      <c r="HEC845" s="328"/>
      <c r="HED845" s="328"/>
      <c r="HEE845" s="328"/>
      <c r="HEF845" s="328"/>
      <c r="HEG845" s="328"/>
      <c r="HEH845" s="328"/>
      <c r="HEI845" s="328"/>
      <c r="HEJ845" s="328"/>
      <c r="HEK845" s="328"/>
      <c r="HEL845" s="328"/>
      <c r="HEM845" s="328"/>
      <c r="HEN845" s="328"/>
      <c r="HEO845" s="328"/>
      <c r="HEP845" s="328"/>
      <c r="HEQ845" s="328"/>
      <c r="HER845" s="328"/>
      <c r="HES845" s="328"/>
      <c r="HET845" s="328"/>
      <c r="HEU845" s="328"/>
      <c r="HEV845" s="328"/>
      <c r="HEW845" s="328"/>
      <c r="HEX845" s="328"/>
      <c r="HEY845" s="328"/>
      <c r="HEZ845" s="328"/>
      <c r="HFA845" s="328"/>
      <c r="HFB845" s="328"/>
      <c r="HFC845" s="328"/>
      <c r="HFD845" s="328"/>
      <c r="HFE845" s="328"/>
      <c r="HFF845" s="328"/>
      <c r="HFG845" s="328"/>
      <c r="HFH845" s="328"/>
      <c r="HFI845" s="328"/>
      <c r="HFJ845" s="328"/>
      <c r="HFK845" s="328"/>
      <c r="HFL845" s="328"/>
      <c r="HFM845" s="328"/>
      <c r="HFN845" s="328"/>
      <c r="HFO845" s="328"/>
      <c r="HFP845" s="328"/>
      <c r="HFQ845" s="328"/>
      <c r="HFR845" s="328"/>
      <c r="HFS845" s="328"/>
      <c r="HFT845" s="328"/>
      <c r="HFU845" s="328"/>
      <c r="HFV845" s="328"/>
      <c r="HFW845" s="328"/>
      <c r="HFX845" s="328"/>
      <c r="HFY845" s="328"/>
      <c r="HFZ845" s="328"/>
      <c r="HGA845" s="328"/>
      <c r="HGB845" s="328"/>
      <c r="HGC845" s="328"/>
      <c r="HGD845" s="328"/>
      <c r="HGE845" s="328"/>
      <c r="HGF845" s="328"/>
      <c r="HGG845" s="328"/>
      <c r="HGH845" s="328"/>
      <c r="HGI845" s="328"/>
      <c r="HGJ845" s="328"/>
      <c r="HGK845" s="328"/>
      <c r="HGL845" s="328"/>
      <c r="HGM845" s="328"/>
      <c r="HGN845" s="328"/>
      <c r="HGO845" s="328"/>
      <c r="HGP845" s="328"/>
      <c r="HGQ845" s="328"/>
      <c r="HGR845" s="328"/>
      <c r="HGS845" s="328"/>
      <c r="HGT845" s="328"/>
      <c r="HGU845" s="328"/>
      <c r="HGV845" s="328"/>
      <c r="HGW845" s="328"/>
      <c r="HGX845" s="328"/>
      <c r="HGY845" s="328"/>
      <c r="HGZ845" s="328"/>
      <c r="HHA845" s="328"/>
      <c r="HHB845" s="328"/>
      <c r="HHC845" s="328"/>
      <c r="HHD845" s="328"/>
      <c r="HHE845" s="328"/>
      <c r="HHF845" s="328"/>
      <c r="HHG845" s="328"/>
      <c r="HHH845" s="328"/>
      <c r="HHI845" s="328"/>
      <c r="HHJ845" s="328"/>
      <c r="HHK845" s="328"/>
      <c r="HHL845" s="328"/>
      <c r="HHM845" s="328"/>
      <c r="HHN845" s="328"/>
      <c r="HHO845" s="328"/>
      <c r="HHP845" s="328"/>
      <c r="HHQ845" s="328"/>
      <c r="HHR845" s="328"/>
      <c r="HHS845" s="328"/>
      <c r="HHT845" s="328"/>
      <c r="HHU845" s="328"/>
      <c r="HHV845" s="328"/>
      <c r="HHW845" s="328"/>
      <c r="HHX845" s="328"/>
      <c r="HHY845" s="328"/>
      <c r="HHZ845" s="328"/>
      <c r="HIA845" s="328"/>
      <c r="HIB845" s="328"/>
      <c r="HIC845" s="328"/>
      <c r="HID845" s="328"/>
      <c r="HIE845" s="328"/>
      <c r="HIF845" s="328"/>
      <c r="HIG845" s="328"/>
      <c r="HIH845" s="328"/>
      <c r="HII845" s="328"/>
      <c r="HIJ845" s="328"/>
      <c r="HIK845" s="328"/>
      <c r="HIL845" s="328"/>
      <c r="HIM845" s="328"/>
      <c r="HIN845" s="328"/>
      <c r="HIO845" s="328"/>
      <c r="HIP845" s="328"/>
      <c r="HIQ845" s="328"/>
      <c r="HIR845" s="328"/>
      <c r="HIS845" s="328"/>
      <c r="HIT845" s="328"/>
      <c r="HIU845" s="328"/>
      <c r="HIV845" s="328"/>
      <c r="HIW845" s="328"/>
      <c r="HIX845" s="328"/>
      <c r="HIY845" s="328"/>
      <c r="HIZ845" s="328"/>
      <c r="HJA845" s="328"/>
      <c r="HJB845" s="328"/>
      <c r="HJC845" s="328"/>
      <c r="HJD845" s="328"/>
      <c r="HJE845" s="328"/>
      <c r="HJF845" s="328"/>
      <c r="HJG845" s="328"/>
      <c r="HJH845" s="328"/>
      <c r="HJI845" s="328"/>
      <c r="HJJ845" s="328"/>
      <c r="HJK845" s="328"/>
      <c r="HJL845" s="328"/>
      <c r="HJM845" s="328"/>
      <c r="HJN845" s="328"/>
      <c r="HJO845" s="328"/>
      <c r="HJP845" s="328"/>
      <c r="HJQ845" s="328"/>
      <c r="HJR845" s="328"/>
      <c r="HJS845" s="328"/>
      <c r="HJT845" s="328"/>
      <c r="HJU845" s="328"/>
      <c r="HJV845" s="328"/>
      <c r="HJW845" s="328"/>
      <c r="HJX845" s="328"/>
      <c r="HJY845" s="328"/>
      <c r="HJZ845" s="328"/>
      <c r="HKA845" s="328"/>
      <c r="HKB845" s="328"/>
      <c r="HKC845" s="328"/>
      <c r="HKD845" s="328"/>
      <c r="HKE845" s="328"/>
      <c r="HKF845" s="328"/>
      <c r="HKG845" s="328"/>
      <c r="HKH845" s="328"/>
      <c r="HKI845" s="328"/>
      <c r="HKJ845" s="328"/>
      <c r="HKK845" s="328"/>
      <c r="HKL845" s="328"/>
      <c r="HKM845" s="328"/>
      <c r="HKN845" s="328"/>
      <c r="HKO845" s="328"/>
      <c r="HKP845" s="328"/>
      <c r="HKQ845" s="328"/>
      <c r="HKR845" s="328"/>
      <c r="HKS845" s="328"/>
      <c r="HKT845" s="328"/>
      <c r="HKU845" s="328"/>
      <c r="HKV845" s="328"/>
      <c r="HKW845" s="328"/>
      <c r="HKX845" s="328"/>
      <c r="HKY845" s="328"/>
      <c r="HKZ845" s="328"/>
      <c r="HLA845" s="328"/>
      <c r="HLB845" s="328"/>
      <c r="HLC845" s="328"/>
      <c r="HLD845" s="328"/>
      <c r="HLE845" s="328"/>
      <c r="HLF845" s="328"/>
      <c r="HLG845" s="328"/>
      <c r="HLH845" s="328"/>
      <c r="HLI845" s="328"/>
      <c r="HLJ845" s="328"/>
      <c r="HLK845" s="328"/>
      <c r="HLL845" s="328"/>
      <c r="HLM845" s="328"/>
      <c r="HLN845" s="328"/>
      <c r="HLO845" s="328"/>
      <c r="HLP845" s="328"/>
      <c r="HLQ845" s="328"/>
      <c r="HLR845" s="328"/>
      <c r="HLS845" s="328"/>
      <c r="HLT845" s="328"/>
      <c r="HLU845" s="328"/>
      <c r="HLV845" s="328"/>
      <c r="HLW845" s="328"/>
      <c r="HLX845" s="328"/>
      <c r="HLY845" s="328"/>
      <c r="HLZ845" s="328"/>
      <c r="HMA845" s="328"/>
      <c r="HMB845" s="328"/>
      <c r="HMC845" s="328"/>
      <c r="HMD845" s="328"/>
      <c r="HME845" s="328"/>
      <c r="HMF845" s="328"/>
      <c r="HMG845" s="328"/>
      <c r="HMH845" s="328"/>
      <c r="HMI845" s="328"/>
      <c r="HMJ845" s="328"/>
      <c r="HMK845" s="328"/>
      <c r="HML845" s="328"/>
      <c r="HMM845" s="328"/>
      <c r="HMN845" s="328"/>
      <c r="HMO845" s="328"/>
      <c r="HMP845" s="328"/>
      <c r="HMQ845" s="328"/>
      <c r="HMR845" s="328"/>
      <c r="HMS845" s="328"/>
      <c r="HMT845" s="328"/>
      <c r="HMU845" s="328"/>
      <c r="HMV845" s="328"/>
      <c r="HMW845" s="328"/>
      <c r="HMX845" s="328"/>
      <c r="HMY845" s="328"/>
      <c r="HMZ845" s="328"/>
      <c r="HNA845" s="328"/>
      <c r="HNB845" s="328"/>
      <c r="HNC845" s="328"/>
      <c r="HND845" s="328"/>
      <c r="HNE845" s="328"/>
      <c r="HNF845" s="328"/>
      <c r="HNG845" s="328"/>
      <c r="HNH845" s="328"/>
      <c r="HNI845" s="328"/>
      <c r="HNJ845" s="328"/>
      <c r="HNK845" s="328"/>
      <c r="HNL845" s="328"/>
      <c r="HNM845" s="328"/>
      <c r="HNN845" s="328"/>
      <c r="HNO845" s="328"/>
      <c r="HNP845" s="328"/>
      <c r="HNQ845" s="328"/>
      <c r="HNR845" s="328"/>
      <c r="HNS845" s="328"/>
      <c r="HNT845" s="328"/>
      <c r="HNU845" s="328"/>
      <c r="HNV845" s="328"/>
      <c r="HNW845" s="328"/>
      <c r="HNX845" s="328"/>
      <c r="HNY845" s="328"/>
      <c r="HNZ845" s="328"/>
      <c r="HOA845" s="328"/>
      <c r="HOB845" s="328"/>
      <c r="HOC845" s="328"/>
      <c r="HOD845" s="328"/>
      <c r="HOE845" s="328"/>
      <c r="HOF845" s="328"/>
      <c r="HOG845" s="328"/>
      <c r="HOH845" s="328"/>
      <c r="HOI845" s="328"/>
      <c r="HOJ845" s="328"/>
      <c r="HOK845" s="328"/>
      <c r="HOL845" s="328"/>
      <c r="HOM845" s="328"/>
      <c r="HON845" s="328"/>
      <c r="HOO845" s="328"/>
      <c r="HOP845" s="328"/>
      <c r="HOQ845" s="328"/>
      <c r="HOR845" s="328"/>
      <c r="HOS845" s="328"/>
      <c r="HOT845" s="328"/>
      <c r="HOU845" s="328"/>
      <c r="HOV845" s="328"/>
      <c r="HOW845" s="328"/>
      <c r="HOX845" s="328"/>
      <c r="HOY845" s="328"/>
      <c r="HOZ845" s="328"/>
      <c r="HPA845" s="328"/>
      <c r="HPB845" s="328"/>
      <c r="HPC845" s="328"/>
      <c r="HPD845" s="328"/>
      <c r="HPE845" s="328"/>
      <c r="HPF845" s="328"/>
      <c r="HPG845" s="328"/>
      <c r="HPH845" s="328"/>
      <c r="HPI845" s="328"/>
      <c r="HPJ845" s="328"/>
      <c r="HPK845" s="328"/>
      <c r="HPL845" s="328"/>
      <c r="HPM845" s="328"/>
      <c r="HPN845" s="328"/>
      <c r="HPO845" s="328"/>
      <c r="HPP845" s="328"/>
      <c r="HPQ845" s="328"/>
      <c r="HPR845" s="328"/>
      <c r="HPS845" s="328"/>
      <c r="HPT845" s="328"/>
      <c r="HPU845" s="328"/>
      <c r="HPV845" s="328"/>
      <c r="HPW845" s="328"/>
      <c r="HPX845" s="328"/>
      <c r="HPY845" s="328"/>
      <c r="HPZ845" s="328"/>
      <c r="HQA845" s="328"/>
      <c r="HQB845" s="328"/>
      <c r="HQC845" s="328"/>
      <c r="HQD845" s="328"/>
      <c r="HQE845" s="328"/>
      <c r="HQF845" s="328"/>
      <c r="HQG845" s="328"/>
      <c r="HQH845" s="328"/>
      <c r="HQI845" s="328"/>
      <c r="HQJ845" s="328"/>
      <c r="HQK845" s="328"/>
      <c r="HQL845" s="328"/>
      <c r="HQM845" s="328"/>
      <c r="HQN845" s="328"/>
      <c r="HQO845" s="328"/>
      <c r="HQP845" s="328"/>
      <c r="HQQ845" s="328"/>
      <c r="HQR845" s="328"/>
      <c r="HQS845" s="328"/>
      <c r="HQT845" s="328"/>
      <c r="HQU845" s="328"/>
      <c r="HQV845" s="328"/>
      <c r="HQW845" s="328"/>
      <c r="HQX845" s="328"/>
      <c r="HQY845" s="328"/>
      <c r="HQZ845" s="328"/>
      <c r="HRA845" s="328"/>
      <c r="HRB845" s="328"/>
      <c r="HRC845" s="328"/>
      <c r="HRD845" s="328"/>
      <c r="HRE845" s="328"/>
      <c r="HRF845" s="328"/>
      <c r="HRG845" s="328"/>
      <c r="HRH845" s="328"/>
      <c r="HRI845" s="328"/>
      <c r="HRJ845" s="328"/>
      <c r="HRK845" s="328"/>
      <c r="HRL845" s="328"/>
      <c r="HRM845" s="328"/>
      <c r="HRN845" s="328"/>
      <c r="HRO845" s="328"/>
      <c r="HRP845" s="328"/>
      <c r="HRQ845" s="328"/>
      <c r="HRR845" s="328"/>
      <c r="HRS845" s="328"/>
      <c r="HRT845" s="328"/>
      <c r="HRU845" s="328"/>
      <c r="HRV845" s="328"/>
      <c r="HRW845" s="328"/>
      <c r="HRX845" s="328"/>
      <c r="HRY845" s="328"/>
      <c r="HRZ845" s="328"/>
      <c r="HSA845" s="328"/>
      <c r="HSB845" s="328"/>
      <c r="HSC845" s="328"/>
      <c r="HSD845" s="328"/>
      <c r="HSE845" s="328"/>
      <c r="HSF845" s="328"/>
      <c r="HSG845" s="328"/>
      <c r="HSH845" s="328"/>
      <c r="HSI845" s="328"/>
      <c r="HSJ845" s="328"/>
      <c r="HSK845" s="328"/>
      <c r="HSL845" s="328"/>
      <c r="HSM845" s="328"/>
      <c r="HSN845" s="328"/>
      <c r="HSO845" s="328"/>
      <c r="HSP845" s="328"/>
      <c r="HSQ845" s="328"/>
      <c r="HSR845" s="328"/>
      <c r="HSS845" s="328"/>
      <c r="HST845" s="328"/>
      <c r="HSU845" s="328"/>
      <c r="HSV845" s="328"/>
      <c r="HSW845" s="328"/>
      <c r="HSX845" s="328"/>
      <c r="HSY845" s="328"/>
      <c r="HSZ845" s="328"/>
      <c r="HTA845" s="328"/>
      <c r="HTB845" s="328"/>
      <c r="HTC845" s="328"/>
      <c r="HTD845" s="328"/>
      <c r="HTE845" s="328"/>
      <c r="HTF845" s="328"/>
      <c r="HTG845" s="328"/>
      <c r="HTH845" s="328"/>
      <c r="HTI845" s="328"/>
      <c r="HTJ845" s="328"/>
      <c r="HTK845" s="328"/>
      <c r="HTL845" s="328"/>
      <c r="HTM845" s="328"/>
      <c r="HTN845" s="328"/>
      <c r="HTO845" s="328"/>
      <c r="HTP845" s="328"/>
      <c r="HTQ845" s="328"/>
      <c r="HTR845" s="328"/>
      <c r="HTS845" s="328"/>
      <c r="HTT845" s="328"/>
      <c r="HTU845" s="328"/>
      <c r="HTV845" s="328"/>
      <c r="HTW845" s="328"/>
      <c r="HTX845" s="328"/>
      <c r="HTY845" s="328"/>
      <c r="HTZ845" s="328"/>
      <c r="HUA845" s="328"/>
      <c r="HUB845" s="328"/>
      <c r="HUC845" s="328"/>
      <c r="HUD845" s="328"/>
      <c r="HUE845" s="328"/>
      <c r="HUF845" s="328"/>
      <c r="HUG845" s="328"/>
      <c r="HUH845" s="328"/>
      <c r="HUI845" s="328"/>
      <c r="HUJ845" s="328"/>
      <c r="HUK845" s="328"/>
      <c r="HUL845" s="328"/>
      <c r="HUM845" s="328"/>
      <c r="HUN845" s="328"/>
      <c r="HUO845" s="328"/>
      <c r="HUP845" s="328"/>
      <c r="HUQ845" s="328"/>
      <c r="HUR845" s="328"/>
      <c r="HUS845" s="328"/>
      <c r="HUT845" s="328"/>
      <c r="HUU845" s="328"/>
      <c r="HUV845" s="328"/>
      <c r="HUW845" s="328"/>
      <c r="HUX845" s="328"/>
      <c r="HUY845" s="328"/>
      <c r="HUZ845" s="328"/>
      <c r="HVA845" s="328"/>
      <c r="HVB845" s="328"/>
      <c r="HVC845" s="328"/>
      <c r="HVD845" s="328"/>
      <c r="HVE845" s="328"/>
      <c r="HVF845" s="328"/>
      <c r="HVG845" s="328"/>
      <c r="HVH845" s="328"/>
      <c r="HVI845" s="328"/>
      <c r="HVJ845" s="328"/>
      <c r="HVK845" s="328"/>
      <c r="HVL845" s="328"/>
      <c r="HVM845" s="328"/>
      <c r="HVN845" s="328"/>
      <c r="HVO845" s="328"/>
      <c r="HVP845" s="328"/>
      <c r="HVQ845" s="328"/>
      <c r="HVR845" s="328"/>
      <c r="HVS845" s="328"/>
      <c r="HVT845" s="328"/>
      <c r="HVU845" s="328"/>
      <c r="HVV845" s="328"/>
      <c r="HVW845" s="328"/>
      <c r="HVX845" s="328"/>
      <c r="HVY845" s="328"/>
      <c r="HVZ845" s="328"/>
      <c r="HWA845" s="328"/>
      <c r="HWB845" s="328"/>
      <c r="HWC845" s="328"/>
      <c r="HWD845" s="328"/>
      <c r="HWE845" s="328"/>
      <c r="HWF845" s="328"/>
      <c r="HWG845" s="328"/>
      <c r="HWH845" s="328"/>
      <c r="HWI845" s="328"/>
      <c r="HWJ845" s="328"/>
      <c r="HWK845" s="328"/>
      <c r="HWL845" s="328"/>
      <c r="HWM845" s="328"/>
      <c r="HWN845" s="328"/>
      <c r="HWO845" s="328"/>
      <c r="HWP845" s="328"/>
      <c r="HWQ845" s="328"/>
      <c r="HWR845" s="328"/>
      <c r="HWS845" s="328"/>
      <c r="HWT845" s="328"/>
      <c r="HWU845" s="328"/>
      <c r="HWV845" s="328"/>
      <c r="HWW845" s="328"/>
      <c r="HWX845" s="328"/>
      <c r="HWY845" s="328"/>
      <c r="HWZ845" s="328"/>
      <c r="HXA845" s="328"/>
      <c r="HXB845" s="328"/>
      <c r="HXC845" s="328"/>
      <c r="HXD845" s="328"/>
      <c r="HXE845" s="328"/>
      <c r="HXF845" s="328"/>
      <c r="HXG845" s="328"/>
      <c r="HXH845" s="328"/>
      <c r="HXI845" s="328"/>
      <c r="HXJ845" s="328"/>
      <c r="HXK845" s="328"/>
      <c r="HXL845" s="328"/>
      <c r="HXM845" s="328"/>
      <c r="HXN845" s="328"/>
      <c r="HXO845" s="328"/>
      <c r="HXP845" s="328"/>
      <c r="HXQ845" s="328"/>
      <c r="HXR845" s="328"/>
      <c r="HXS845" s="328"/>
      <c r="HXT845" s="328"/>
      <c r="HXU845" s="328"/>
      <c r="HXV845" s="328"/>
      <c r="HXW845" s="328"/>
      <c r="HXX845" s="328"/>
      <c r="HXY845" s="328"/>
      <c r="HXZ845" s="328"/>
      <c r="HYA845" s="328"/>
      <c r="HYB845" s="328"/>
      <c r="HYC845" s="328"/>
      <c r="HYD845" s="328"/>
      <c r="HYE845" s="328"/>
      <c r="HYF845" s="328"/>
      <c r="HYG845" s="328"/>
      <c r="HYH845" s="328"/>
      <c r="HYI845" s="328"/>
      <c r="HYJ845" s="328"/>
      <c r="HYK845" s="328"/>
      <c r="HYL845" s="328"/>
      <c r="HYM845" s="328"/>
      <c r="HYN845" s="328"/>
      <c r="HYO845" s="328"/>
      <c r="HYP845" s="328"/>
      <c r="HYQ845" s="328"/>
      <c r="HYR845" s="328"/>
      <c r="HYS845" s="328"/>
      <c r="HYT845" s="328"/>
      <c r="HYU845" s="328"/>
      <c r="HYV845" s="328"/>
      <c r="HYW845" s="328"/>
      <c r="HYX845" s="328"/>
      <c r="HYY845" s="328"/>
      <c r="HYZ845" s="328"/>
      <c r="HZA845" s="328"/>
      <c r="HZB845" s="328"/>
      <c r="HZC845" s="328"/>
      <c r="HZD845" s="328"/>
      <c r="HZE845" s="328"/>
      <c r="HZF845" s="328"/>
      <c r="HZG845" s="328"/>
      <c r="HZH845" s="328"/>
      <c r="HZI845" s="328"/>
      <c r="HZJ845" s="328"/>
      <c r="HZK845" s="328"/>
      <c r="HZL845" s="328"/>
      <c r="HZM845" s="328"/>
      <c r="HZN845" s="328"/>
      <c r="HZO845" s="328"/>
      <c r="HZP845" s="328"/>
      <c r="HZQ845" s="328"/>
      <c r="HZR845" s="328"/>
      <c r="HZS845" s="328"/>
      <c r="HZT845" s="328"/>
      <c r="HZU845" s="328"/>
      <c r="HZV845" s="328"/>
      <c r="HZW845" s="328"/>
      <c r="HZX845" s="328"/>
      <c r="HZY845" s="328"/>
      <c r="HZZ845" s="328"/>
      <c r="IAA845" s="328"/>
      <c r="IAB845" s="328"/>
      <c r="IAC845" s="328"/>
      <c r="IAD845" s="328"/>
      <c r="IAE845" s="328"/>
      <c r="IAF845" s="328"/>
      <c r="IAG845" s="328"/>
      <c r="IAH845" s="328"/>
      <c r="IAI845" s="328"/>
      <c r="IAJ845" s="328"/>
      <c r="IAK845" s="328"/>
      <c r="IAL845" s="328"/>
      <c r="IAM845" s="328"/>
      <c r="IAN845" s="328"/>
      <c r="IAO845" s="328"/>
      <c r="IAP845" s="328"/>
      <c r="IAQ845" s="328"/>
      <c r="IAR845" s="328"/>
      <c r="IAS845" s="328"/>
      <c r="IAT845" s="328"/>
      <c r="IAU845" s="328"/>
      <c r="IAV845" s="328"/>
      <c r="IAW845" s="328"/>
      <c r="IAX845" s="328"/>
      <c r="IAY845" s="328"/>
      <c r="IAZ845" s="328"/>
      <c r="IBA845" s="328"/>
      <c r="IBB845" s="328"/>
      <c r="IBC845" s="328"/>
      <c r="IBD845" s="328"/>
      <c r="IBE845" s="328"/>
      <c r="IBF845" s="328"/>
      <c r="IBG845" s="328"/>
      <c r="IBH845" s="328"/>
      <c r="IBI845" s="328"/>
      <c r="IBJ845" s="328"/>
      <c r="IBK845" s="328"/>
      <c r="IBL845" s="328"/>
      <c r="IBM845" s="328"/>
      <c r="IBN845" s="328"/>
      <c r="IBO845" s="328"/>
      <c r="IBP845" s="328"/>
      <c r="IBQ845" s="328"/>
      <c r="IBR845" s="328"/>
      <c r="IBS845" s="328"/>
      <c r="IBT845" s="328"/>
      <c r="IBU845" s="328"/>
      <c r="IBV845" s="328"/>
      <c r="IBW845" s="328"/>
      <c r="IBX845" s="328"/>
      <c r="IBY845" s="328"/>
      <c r="IBZ845" s="328"/>
      <c r="ICA845" s="328"/>
      <c r="ICB845" s="328"/>
      <c r="ICC845" s="328"/>
      <c r="ICD845" s="328"/>
      <c r="ICE845" s="328"/>
      <c r="ICF845" s="328"/>
      <c r="ICG845" s="328"/>
      <c r="ICH845" s="328"/>
      <c r="ICI845" s="328"/>
      <c r="ICJ845" s="328"/>
      <c r="ICK845" s="328"/>
      <c r="ICL845" s="328"/>
      <c r="ICM845" s="328"/>
      <c r="ICN845" s="328"/>
      <c r="ICO845" s="328"/>
      <c r="ICP845" s="328"/>
      <c r="ICQ845" s="328"/>
      <c r="ICR845" s="328"/>
      <c r="ICS845" s="328"/>
      <c r="ICT845" s="328"/>
      <c r="ICU845" s="328"/>
      <c r="ICV845" s="328"/>
      <c r="ICW845" s="328"/>
      <c r="ICX845" s="328"/>
      <c r="ICY845" s="328"/>
      <c r="ICZ845" s="328"/>
      <c r="IDA845" s="328"/>
      <c r="IDB845" s="328"/>
      <c r="IDC845" s="328"/>
      <c r="IDD845" s="328"/>
      <c r="IDE845" s="328"/>
      <c r="IDF845" s="328"/>
      <c r="IDG845" s="328"/>
      <c r="IDH845" s="328"/>
      <c r="IDI845" s="328"/>
      <c r="IDJ845" s="328"/>
      <c r="IDK845" s="328"/>
      <c r="IDL845" s="328"/>
      <c r="IDM845" s="328"/>
      <c r="IDN845" s="328"/>
      <c r="IDO845" s="328"/>
      <c r="IDP845" s="328"/>
      <c r="IDQ845" s="328"/>
      <c r="IDR845" s="328"/>
      <c r="IDS845" s="328"/>
      <c r="IDT845" s="328"/>
      <c r="IDU845" s="328"/>
      <c r="IDV845" s="328"/>
      <c r="IDW845" s="328"/>
      <c r="IDX845" s="328"/>
      <c r="IDY845" s="328"/>
      <c r="IDZ845" s="328"/>
      <c r="IEA845" s="328"/>
      <c r="IEB845" s="328"/>
      <c r="IEC845" s="328"/>
      <c r="IED845" s="328"/>
      <c r="IEE845" s="328"/>
      <c r="IEF845" s="328"/>
      <c r="IEG845" s="328"/>
      <c r="IEH845" s="328"/>
      <c r="IEI845" s="328"/>
      <c r="IEJ845" s="328"/>
      <c r="IEK845" s="328"/>
      <c r="IEL845" s="328"/>
      <c r="IEM845" s="328"/>
      <c r="IEN845" s="328"/>
      <c r="IEO845" s="328"/>
      <c r="IEP845" s="328"/>
      <c r="IEQ845" s="328"/>
      <c r="IER845" s="328"/>
      <c r="IES845" s="328"/>
      <c r="IET845" s="328"/>
      <c r="IEU845" s="328"/>
      <c r="IEV845" s="328"/>
      <c r="IEW845" s="328"/>
      <c r="IEX845" s="328"/>
      <c r="IEY845" s="328"/>
      <c r="IEZ845" s="328"/>
      <c r="IFA845" s="328"/>
      <c r="IFB845" s="328"/>
      <c r="IFC845" s="328"/>
      <c r="IFD845" s="328"/>
      <c r="IFE845" s="328"/>
      <c r="IFF845" s="328"/>
      <c r="IFG845" s="328"/>
      <c r="IFH845" s="328"/>
      <c r="IFI845" s="328"/>
      <c r="IFJ845" s="328"/>
      <c r="IFK845" s="328"/>
      <c r="IFL845" s="328"/>
      <c r="IFM845" s="328"/>
      <c r="IFN845" s="328"/>
      <c r="IFO845" s="328"/>
      <c r="IFP845" s="328"/>
      <c r="IFQ845" s="328"/>
      <c r="IFR845" s="328"/>
      <c r="IFS845" s="328"/>
      <c r="IFT845" s="328"/>
      <c r="IFU845" s="328"/>
      <c r="IFV845" s="328"/>
      <c r="IFW845" s="328"/>
      <c r="IFX845" s="328"/>
      <c r="IFY845" s="328"/>
      <c r="IFZ845" s="328"/>
      <c r="IGA845" s="328"/>
      <c r="IGB845" s="328"/>
      <c r="IGC845" s="328"/>
      <c r="IGD845" s="328"/>
      <c r="IGE845" s="328"/>
      <c r="IGF845" s="328"/>
      <c r="IGG845" s="328"/>
      <c r="IGH845" s="328"/>
      <c r="IGI845" s="328"/>
      <c r="IGJ845" s="328"/>
      <c r="IGK845" s="328"/>
      <c r="IGL845" s="328"/>
      <c r="IGM845" s="328"/>
      <c r="IGN845" s="328"/>
      <c r="IGO845" s="328"/>
      <c r="IGP845" s="328"/>
      <c r="IGQ845" s="328"/>
      <c r="IGR845" s="328"/>
      <c r="IGS845" s="328"/>
      <c r="IGT845" s="328"/>
      <c r="IGU845" s="328"/>
      <c r="IGV845" s="328"/>
      <c r="IGW845" s="328"/>
      <c r="IGX845" s="328"/>
      <c r="IGY845" s="328"/>
      <c r="IGZ845" s="328"/>
      <c r="IHA845" s="328"/>
      <c r="IHB845" s="328"/>
      <c r="IHC845" s="328"/>
      <c r="IHD845" s="328"/>
      <c r="IHE845" s="328"/>
      <c r="IHF845" s="328"/>
      <c r="IHG845" s="328"/>
      <c r="IHH845" s="328"/>
      <c r="IHI845" s="328"/>
      <c r="IHJ845" s="328"/>
      <c r="IHK845" s="328"/>
      <c r="IHL845" s="328"/>
      <c r="IHM845" s="328"/>
      <c r="IHN845" s="328"/>
      <c r="IHO845" s="328"/>
      <c r="IHP845" s="328"/>
      <c r="IHQ845" s="328"/>
      <c r="IHR845" s="328"/>
      <c r="IHS845" s="328"/>
      <c r="IHT845" s="328"/>
      <c r="IHU845" s="328"/>
      <c r="IHV845" s="328"/>
      <c r="IHW845" s="328"/>
      <c r="IHX845" s="328"/>
      <c r="IHY845" s="328"/>
      <c r="IHZ845" s="328"/>
      <c r="IIA845" s="328"/>
      <c r="IIB845" s="328"/>
      <c r="IIC845" s="328"/>
      <c r="IID845" s="328"/>
      <c r="IIE845" s="328"/>
      <c r="IIF845" s="328"/>
      <c r="IIG845" s="328"/>
      <c r="IIH845" s="328"/>
      <c r="III845" s="328"/>
      <c r="IIJ845" s="328"/>
      <c r="IIK845" s="328"/>
      <c r="IIL845" s="328"/>
      <c r="IIM845" s="328"/>
      <c r="IIN845" s="328"/>
      <c r="IIO845" s="328"/>
      <c r="IIP845" s="328"/>
      <c r="IIQ845" s="328"/>
      <c r="IIR845" s="328"/>
      <c r="IIS845" s="328"/>
      <c r="IIT845" s="328"/>
      <c r="IIU845" s="328"/>
      <c r="IIV845" s="328"/>
      <c r="IIW845" s="328"/>
      <c r="IIX845" s="328"/>
      <c r="IIY845" s="328"/>
      <c r="IIZ845" s="328"/>
      <c r="IJA845" s="328"/>
      <c r="IJB845" s="328"/>
      <c r="IJC845" s="328"/>
      <c r="IJD845" s="328"/>
      <c r="IJE845" s="328"/>
      <c r="IJF845" s="328"/>
      <c r="IJG845" s="328"/>
      <c r="IJH845" s="328"/>
      <c r="IJI845" s="328"/>
      <c r="IJJ845" s="328"/>
      <c r="IJK845" s="328"/>
      <c r="IJL845" s="328"/>
      <c r="IJM845" s="328"/>
      <c r="IJN845" s="328"/>
      <c r="IJO845" s="328"/>
      <c r="IJP845" s="328"/>
      <c r="IJQ845" s="328"/>
      <c r="IJR845" s="328"/>
      <c r="IJS845" s="328"/>
      <c r="IJT845" s="328"/>
      <c r="IJU845" s="328"/>
      <c r="IJV845" s="328"/>
      <c r="IJW845" s="328"/>
      <c r="IJX845" s="328"/>
      <c r="IJY845" s="328"/>
      <c r="IJZ845" s="328"/>
      <c r="IKA845" s="328"/>
      <c r="IKB845" s="328"/>
      <c r="IKC845" s="328"/>
      <c r="IKD845" s="328"/>
      <c r="IKE845" s="328"/>
      <c r="IKF845" s="328"/>
      <c r="IKG845" s="328"/>
      <c r="IKH845" s="328"/>
      <c r="IKI845" s="328"/>
      <c r="IKJ845" s="328"/>
      <c r="IKK845" s="328"/>
      <c r="IKL845" s="328"/>
      <c r="IKM845" s="328"/>
      <c r="IKN845" s="328"/>
      <c r="IKO845" s="328"/>
      <c r="IKP845" s="328"/>
      <c r="IKQ845" s="328"/>
      <c r="IKR845" s="328"/>
      <c r="IKS845" s="328"/>
      <c r="IKT845" s="328"/>
      <c r="IKU845" s="328"/>
      <c r="IKV845" s="328"/>
      <c r="IKW845" s="328"/>
      <c r="IKX845" s="328"/>
      <c r="IKY845" s="328"/>
      <c r="IKZ845" s="328"/>
      <c r="ILA845" s="328"/>
      <c r="ILB845" s="328"/>
      <c r="ILC845" s="328"/>
      <c r="ILD845" s="328"/>
      <c r="ILE845" s="328"/>
      <c r="ILF845" s="328"/>
      <c r="ILG845" s="328"/>
      <c r="ILH845" s="328"/>
      <c r="ILI845" s="328"/>
      <c r="ILJ845" s="328"/>
      <c r="ILK845" s="328"/>
      <c r="ILL845" s="328"/>
      <c r="ILM845" s="328"/>
      <c r="ILN845" s="328"/>
      <c r="ILO845" s="328"/>
      <c r="ILP845" s="328"/>
      <c r="ILQ845" s="328"/>
      <c r="ILR845" s="328"/>
      <c r="ILS845" s="328"/>
      <c r="ILT845" s="328"/>
      <c r="ILU845" s="328"/>
      <c r="ILV845" s="328"/>
      <c r="ILW845" s="328"/>
      <c r="ILX845" s="328"/>
      <c r="ILY845" s="328"/>
      <c r="ILZ845" s="328"/>
      <c r="IMA845" s="328"/>
      <c r="IMB845" s="328"/>
      <c r="IMC845" s="328"/>
      <c r="IMD845" s="328"/>
      <c r="IME845" s="328"/>
      <c r="IMF845" s="328"/>
      <c r="IMG845" s="328"/>
      <c r="IMH845" s="328"/>
      <c r="IMI845" s="328"/>
      <c r="IMJ845" s="328"/>
      <c r="IMK845" s="328"/>
      <c r="IML845" s="328"/>
      <c r="IMM845" s="328"/>
      <c r="IMN845" s="328"/>
      <c r="IMO845" s="328"/>
      <c r="IMP845" s="328"/>
      <c r="IMQ845" s="328"/>
      <c r="IMR845" s="328"/>
      <c r="IMS845" s="328"/>
      <c r="IMT845" s="328"/>
      <c r="IMU845" s="328"/>
      <c r="IMV845" s="328"/>
      <c r="IMW845" s="328"/>
      <c r="IMX845" s="328"/>
      <c r="IMY845" s="328"/>
      <c r="IMZ845" s="328"/>
      <c r="INA845" s="328"/>
      <c r="INB845" s="328"/>
      <c r="INC845" s="328"/>
      <c r="IND845" s="328"/>
      <c r="INE845" s="328"/>
      <c r="INF845" s="328"/>
      <c r="ING845" s="328"/>
      <c r="INH845" s="328"/>
      <c r="INI845" s="328"/>
      <c r="INJ845" s="328"/>
      <c r="INK845" s="328"/>
      <c r="INL845" s="328"/>
      <c r="INM845" s="328"/>
      <c r="INN845" s="328"/>
      <c r="INO845" s="328"/>
      <c r="INP845" s="328"/>
      <c r="INQ845" s="328"/>
      <c r="INR845" s="328"/>
      <c r="INS845" s="328"/>
      <c r="INT845" s="328"/>
      <c r="INU845" s="328"/>
      <c r="INV845" s="328"/>
      <c r="INW845" s="328"/>
      <c r="INX845" s="328"/>
      <c r="INY845" s="328"/>
      <c r="INZ845" s="328"/>
      <c r="IOA845" s="328"/>
      <c r="IOB845" s="328"/>
      <c r="IOC845" s="328"/>
      <c r="IOD845" s="328"/>
      <c r="IOE845" s="328"/>
      <c r="IOF845" s="328"/>
      <c r="IOG845" s="328"/>
      <c r="IOH845" s="328"/>
      <c r="IOI845" s="328"/>
      <c r="IOJ845" s="328"/>
      <c r="IOK845" s="328"/>
      <c r="IOL845" s="328"/>
      <c r="IOM845" s="328"/>
      <c r="ION845" s="328"/>
      <c r="IOO845" s="328"/>
      <c r="IOP845" s="328"/>
      <c r="IOQ845" s="328"/>
      <c r="IOR845" s="328"/>
      <c r="IOS845" s="328"/>
      <c r="IOT845" s="328"/>
      <c r="IOU845" s="328"/>
      <c r="IOV845" s="328"/>
      <c r="IOW845" s="328"/>
      <c r="IOX845" s="328"/>
      <c r="IOY845" s="328"/>
      <c r="IOZ845" s="328"/>
      <c r="IPA845" s="328"/>
      <c r="IPB845" s="328"/>
      <c r="IPC845" s="328"/>
      <c r="IPD845" s="328"/>
      <c r="IPE845" s="328"/>
      <c r="IPF845" s="328"/>
      <c r="IPG845" s="328"/>
      <c r="IPH845" s="328"/>
      <c r="IPI845" s="328"/>
      <c r="IPJ845" s="328"/>
      <c r="IPK845" s="328"/>
      <c r="IPL845" s="328"/>
      <c r="IPM845" s="328"/>
      <c r="IPN845" s="328"/>
      <c r="IPO845" s="328"/>
      <c r="IPP845" s="328"/>
      <c r="IPQ845" s="328"/>
      <c r="IPR845" s="328"/>
      <c r="IPS845" s="328"/>
      <c r="IPT845" s="328"/>
      <c r="IPU845" s="328"/>
      <c r="IPV845" s="328"/>
      <c r="IPW845" s="328"/>
      <c r="IPX845" s="328"/>
      <c r="IPY845" s="328"/>
      <c r="IPZ845" s="328"/>
      <c r="IQA845" s="328"/>
      <c r="IQB845" s="328"/>
      <c r="IQC845" s="328"/>
      <c r="IQD845" s="328"/>
      <c r="IQE845" s="328"/>
      <c r="IQF845" s="328"/>
      <c r="IQG845" s="328"/>
      <c r="IQH845" s="328"/>
      <c r="IQI845" s="328"/>
      <c r="IQJ845" s="328"/>
      <c r="IQK845" s="328"/>
      <c r="IQL845" s="328"/>
      <c r="IQM845" s="328"/>
      <c r="IQN845" s="328"/>
      <c r="IQO845" s="328"/>
      <c r="IQP845" s="328"/>
      <c r="IQQ845" s="328"/>
      <c r="IQR845" s="328"/>
      <c r="IQS845" s="328"/>
      <c r="IQT845" s="328"/>
      <c r="IQU845" s="328"/>
      <c r="IQV845" s="328"/>
      <c r="IQW845" s="328"/>
      <c r="IQX845" s="328"/>
      <c r="IQY845" s="328"/>
      <c r="IQZ845" s="328"/>
      <c r="IRA845" s="328"/>
      <c r="IRB845" s="328"/>
      <c r="IRC845" s="328"/>
      <c r="IRD845" s="328"/>
      <c r="IRE845" s="328"/>
      <c r="IRF845" s="328"/>
      <c r="IRG845" s="328"/>
      <c r="IRH845" s="328"/>
      <c r="IRI845" s="328"/>
      <c r="IRJ845" s="328"/>
      <c r="IRK845" s="328"/>
      <c r="IRL845" s="328"/>
      <c r="IRM845" s="328"/>
      <c r="IRN845" s="328"/>
      <c r="IRO845" s="328"/>
      <c r="IRP845" s="328"/>
      <c r="IRQ845" s="328"/>
      <c r="IRR845" s="328"/>
      <c r="IRS845" s="328"/>
      <c r="IRT845" s="328"/>
      <c r="IRU845" s="328"/>
      <c r="IRV845" s="328"/>
      <c r="IRW845" s="328"/>
      <c r="IRX845" s="328"/>
      <c r="IRY845" s="328"/>
      <c r="IRZ845" s="328"/>
      <c r="ISA845" s="328"/>
      <c r="ISB845" s="328"/>
      <c r="ISC845" s="328"/>
      <c r="ISD845" s="328"/>
      <c r="ISE845" s="328"/>
      <c r="ISF845" s="328"/>
      <c r="ISG845" s="328"/>
      <c r="ISH845" s="328"/>
      <c r="ISI845" s="328"/>
      <c r="ISJ845" s="328"/>
      <c r="ISK845" s="328"/>
      <c r="ISL845" s="328"/>
      <c r="ISM845" s="328"/>
      <c r="ISN845" s="328"/>
      <c r="ISO845" s="328"/>
      <c r="ISP845" s="328"/>
      <c r="ISQ845" s="328"/>
      <c r="ISR845" s="328"/>
      <c r="ISS845" s="328"/>
      <c r="IST845" s="328"/>
      <c r="ISU845" s="328"/>
      <c r="ISV845" s="328"/>
      <c r="ISW845" s="328"/>
      <c r="ISX845" s="328"/>
      <c r="ISY845" s="328"/>
      <c r="ISZ845" s="328"/>
      <c r="ITA845" s="328"/>
      <c r="ITB845" s="328"/>
      <c r="ITC845" s="328"/>
      <c r="ITD845" s="328"/>
      <c r="ITE845" s="328"/>
      <c r="ITF845" s="328"/>
      <c r="ITG845" s="328"/>
      <c r="ITH845" s="328"/>
      <c r="ITI845" s="328"/>
      <c r="ITJ845" s="328"/>
      <c r="ITK845" s="328"/>
      <c r="ITL845" s="328"/>
      <c r="ITM845" s="328"/>
      <c r="ITN845" s="328"/>
      <c r="ITO845" s="328"/>
      <c r="ITP845" s="328"/>
      <c r="ITQ845" s="328"/>
      <c r="ITR845" s="328"/>
      <c r="ITS845" s="328"/>
      <c r="ITT845" s="328"/>
      <c r="ITU845" s="328"/>
      <c r="ITV845" s="328"/>
      <c r="ITW845" s="328"/>
      <c r="ITX845" s="328"/>
      <c r="ITY845" s="328"/>
      <c r="ITZ845" s="328"/>
      <c r="IUA845" s="328"/>
      <c r="IUB845" s="328"/>
      <c r="IUC845" s="328"/>
      <c r="IUD845" s="328"/>
      <c r="IUE845" s="328"/>
      <c r="IUF845" s="328"/>
      <c r="IUG845" s="328"/>
      <c r="IUH845" s="328"/>
      <c r="IUI845" s="328"/>
      <c r="IUJ845" s="328"/>
      <c r="IUK845" s="328"/>
      <c r="IUL845" s="328"/>
      <c r="IUM845" s="328"/>
      <c r="IUN845" s="328"/>
      <c r="IUO845" s="328"/>
      <c r="IUP845" s="328"/>
      <c r="IUQ845" s="328"/>
      <c r="IUR845" s="328"/>
      <c r="IUS845" s="328"/>
      <c r="IUT845" s="328"/>
      <c r="IUU845" s="328"/>
      <c r="IUV845" s="328"/>
      <c r="IUW845" s="328"/>
      <c r="IUX845" s="328"/>
      <c r="IUY845" s="328"/>
      <c r="IUZ845" s="328"/>
      <c r="IVA845" s="328"/>
      <c r="IVB845" s="328"/>
      <c r="IVC845" s="328"/>
      <c r="IVD845" s="328"/>
      <c r="IVE845" s="328"/>
      <c r="IVF845" s="328"/>
      <c r="IVG845" s="328"/>
      <c r="IVH845" s="328"/>
      <c r="IVI845" s="328"/>
      <c r="IVJ845" s="328"/>
      <c r="IVK845" s="328"/>
      <c r="IVL845" s="328"/>
      <c r="IVM845" s="328"/>
      <c r="IVN845" s="328"/>
      <c r="IVO845" s="328"/>
      <c r="IVP845" s="328"/>
      <c r="IVQ845" s="328"/>
      <c r="IVR845" s="328"/>
      <c r="IVS845" s="328"/>
      <c r="IVT845" s="328"/>
      <c r="IVU845" s="328"/>
      <c r="IVV845" s="328"/>
      <c r="IVW845" s="328"/>
      <c r="IVX845" s="328"/>
      <c r="IVY845" s="328"/>
      <c r="IVZ845" s="328"/>
      <c r="IWA845" s="328"/>
      <c r="IWB845" s="328"/>
      <c r="IWC845" s="328"/>
      <c r="IWD845" s="328"/>
      <c r="IWE845" s="328"/>
      <c r="IWF845" s="328"/>
      <c r="IWG845" s="328"/>
      <c r="IWH845" s="328"/>
      <c r="IWI845" s="328"/>
      <c r="IWJ845" s="328"/>
      <c r="IWK845" s="328"/>
      <c r="IWL845" s="328"/>
      <c r="IWM845" s="328"/>
      <c r="IWN845" s="328"/>
      <c r="IWO845" s="328"/>
      <c r="IWP845" s="328"/>
      <c r="IWQ845" s="328"/>
      <c r="IWR845" s="328"/>
      <c r="IWS845" s="328"/>
      <c r="IWT845" s="328"/>
      <c r="IWU845" s="328"/>
      <c r="IWV845" s="328"/>
      <c r="IWW845" s="328"/>
      <c r="IWX845" s="328"/>
      <c r="IWY845" s="328"/>
      <c r="IWZ845" s="328"/>
      <c r="IXA845" s="328"/>
      <c r="IXB845" s="328"/>
      <c r="IXC845" s="328"/>
      <c r="IXD845" s="328"/>
      <c r="IXE845" s="328"/>
      <c r="IXF845" s="328"/>
      <c r="IXG845" s="328"/>
      <c r="IXH845" s="328"/>
      <c r="IXI845" s="328"/>
      <c r="IXJ845" s="328"/>
      <c r="IXK845" s="328"/>
      <c r="IXL845" s="328"/>
      <c r="IXM845" s="328"/>
      <c r="IXN845" s="328"/>
      <c r="IXO845" s="328"/>
      <c r="IXP845" s="328"/>
      <c r="IXQ845" s="328"/>
      <c r="IXR845" s="328"/>
      <c r="IXS845" s="328"/>
      <c r="IXT845" s="328"/>
      <c r="IXU845" s="328"/>
      <c r="IXV845" s="328"/>
      <c r="IXW845" s="328"/>
      <c r="IXX845" s="328"/>
      <c r="IXY845" s="328"/>
      <c r="IXZ845" s="328"/>
      <c r="IYA845" s="328"/>
      <c r="IYB845" s="328"/>
      <c r="IYC845" s="328"/>
      <c r="IYD845" s="328"/>
      <c r="IYE845" s="328"/>
      <c r="IYF845" s="328"/>
      <c r="IYG845" s="328"/>
      <c r="IYH845" s="328"/>
      <c r="IYI845" s="328"/>
      <c r="IYJ845" s="328"/>
      <c r="IYK845" s="328"/>
      <c r="IYL845" s="328"/>
      <c r="IYM845" s="328"/>
      <c r="IYN845" s="328"/>
      <c r="IYO845" s="328"/>
      <c r="IYP845" s="328"/>
      <c r="IYQ845" s="328"/>
      <c r="IYR845" s="328"/>
      <c r="IYS845" s="328"/>
      <c r="IYT845" s="328"/>
      <c r="IYU845" s="328"/>
      <c r="IYV845" s="328"/>
      <c r="IYW845" s="328"/>
      <c r="IYX845" s="328"/>
      <c r="IYY845" s="328"/>
      <c r="IYZ845" s="328"/>
      <c r="IZA845" s="328"/>
      <c r="IZB845" s="328"/>
      <c r="IZC845" s="328"/>
      <c r="IZD845" s="328"/>
      <c r="IZE845" s="328"/>
      <c r="IZF845" s="328"/>
      <c r="IZG845" s="328"/>
      <c r="IZH845" s="328"/>
      <c r="IZI845" s="328"/>
      <c r="IZJ845" s="328"/>
      <c r="IZK845" s="328"/>
      <c r="IZL845" s="328"/>
      <c r="IZM845" s="328"/>
      <c r="IZN845" s="328"/>
      <c r="IZO845" s="328"/>
      <c r="IZP845" s="328"/>
      <c r="IZQ845" s="328"/>
      <c r="IZR845" s="328"/>
      <c r="IZS845" s="328"/>
      <c r="IZT845" s="328"/>
      <c r="IZU845" s="328"/>
      <c r="IZV845" s="328"/>
      <c r="IZW845" s="328"/>
      <c r="IZX845" s="328"/>
      <c r="IZY845" s="328"/>
      <c r="IZZ845" s="328"/>
      <c r="JAA845" s="328"/>
      <c r="JAB845" s="328"/>
      <c r="JAC845" s="328"/>
      <c r="JAD845" s="328"/>
      <c r="JAE845" s="328"/>
      <c r="JAF845" s="328"/>
      <c r="JAG845" s="328"/>
      <c r="JAH845" s="328"/>
      <c r="JAI845" s="328"/>
      <c r="JAJ845" s="328"/>
      <c r="JAK845" s="328"/>
      <c r="JAL845" s="328"/>
      <c r="JAM845" s="328"/>
      <c r="JAN845" s="328"/>
      <c r="JAO845" s="328"/>
      <c r="JAP845" s="328"/>
      <c r="JAQ845" s="328"/>
      <c r="JAR845" s="328"/>
      <c r="JAS845" s="328"/>
      <c r="JAT845" s="328"/>
      <c r="JAU845" s="328"/>
      <c r="JAV845" s="328"/>
      <c r="JAW845" s="328"/>
      <c r="JAX845" s="328"/>
      <c r="JAY845" s="328"/>
      <c r="JAZ845" s="328"/>
      <c r="JBA845" s="328"/>
      <c r="JBB845" s="328"/>
      <c r="JBC845" s="328"/>
      <c r="JBD845" s="328"/>
      <c r="JBE845" s="328"/>
      <c r="JBF845" s="328"/>
      <c r="JBG845" s="328"/>
      <c r="JBH845" s="328"/>
      <c r="JBI845" s="328"/>
      <c r="JBJ845" s="328"/>
      <c r="JBK845" s="328"/>
      <c r="JBL845" s="328"/>
      <c r="JBM845" s="328"/>
      <c r="JBN845" s="328"/>
      <c r="JBO845" s="328"/>
      <c r="JBP845" s="328"/>
      <c r="JBQ845" s="328"/>
      <c r="JBR845" s="328"/>
      <c r="JBS845" s="328"/>
      <c r="JBT845" s="328"/>
      <c r="JBU845" s="328"/>
      <c r="JBV845" s="328"/>
      <c r="JBW845" s="328"/>
      <c r="JBX845" s="328"/>
      <c r="JBY845" s="328"/>
      <c r="JBZ845" s="328"/>
      <c r="JCA845" s="328"/>
      <c r="JCB845" s="328"/>
      <c r="JCC845" s="328"/>
      <c r="JCD845" s="328"/>
      <c r="JCE845" s="328"/>
      <c r="JCF845" s="328"/>
      <c r="JCG845" s="328"/>
      <c r="JCH845" s="328"/>
      <c r="JCI845" s="328"/>
      <c r="JCJ845" s="328"/>
      <c r="JCK845" s="328"/>
      <c r="JCL845" s="328"/>
      <c r="JCM845" s="328"/>
      <c r="JCN845" s="328"/>
      <c r="JCO845" s="328"/>
      <c r="JCP845" s="328"/>
      <c r="JCQ845" s="328"/>
      <c r="JCR845" s="328"/>
      <c r="JCS845" s="328"/>
      <c r="JCT845" s="328"/>
      <c r="JCU845" s="328"/>
      <c r="JCV845" s="328"/>
      <c r="JCW845" s="328"/>
      <c r="JCX845" s="328"/>
      <c r="JCY845" s="328"/>
      <c r="JCZ845" s="328"/>
      <c r="JDA845" s="328"/>
      <c r="JDB845" s="328"/>
      <c r="JDC845" s="328"/>
      <c r="JDD845" s="328"/>
      <c r="JDE845" s="328"/>
      <c r="JDF845" s="328"/>
      <c r="JDG845" s="328"/>
      <c r="JDH845" s="328"/>
      <c r="JDI845" s="328"/>
      <c r="JDJ845" s="328"/>
      <c r="JDK845" s="328"/>
      <c r="JDL845" s="328"/>
      <c r="JDM845" s="328"/>
      <c r="JDN845" s="328"/>
      <c r="JDO845" s="328"/>
      <c r="JDP845" s="328"/>
      <c r="JDQ845" s="328"/>
      <c r="JDR845" s="328"/>
      <c r="JDS845" s="328"/>
      <c r="JDT845" s="328"/>
      <c r="JDU845" s="328"/>
      <c r="JDV845" s="328"/>
      <c r="JDW845" s="328"/>
      <c r="JDX845" s="328"/>
      <c r="JDY845" s="328"/>
      <c r="JDZ845" s="328"/>
      <c r="JEA845" s="328"/>
      <c r="JEB845" s="328"/>
      <c r="JEC845" s="328"/>
      <c r="JED845" s="328"/>
      <c r="JEE845" s="328"/>
      <c r="JEF845" s="328"/>
      <c r="JEG845" s="328"/>
      <c r="JEH845" s="328"/>
      <c r="JEI845" s="328"/>
      <c r="JEJ845" s="328"/>
      <c r="JEK845" s="328"/>
      <c r="JEL845" s="328"/>
      <c r="JEM845" s="328"/>
      <c r="JEN845" s="328"/>
      <c r="JEO845" s="328"/>
      <c r="JEP845" s="328"/>
      <c r="JEQ845" s="328"/>
      <c r="JER845" s="328"/>
      <c r="JES845" s="328"/>
      <c r="JET845" s="328"/>
      <c r="JEU845" s="328"/>
      <c r="JEV845" s="328"/>
      <c r="JEW845" s="328"/>
      <c r="JEX845" s="328"/>
      <c r="JEY845" s="328"/>
      <c r="JEZ845" s="328"/>
      <c r="JFA845" s="328"/>
      <c r="JFB845" s="328"/>
      <c r="JFC845" s="328"/>
      <c r="JFD845" s="328"/>
      <c r="JFE845" s="328"/>
      <c r="JFF845" s="328"/>
      <c r="JFG845" s="328"/>
      <c r="JFH845" s="328"/>
      <c r="JFI845" s="328"/>
      <c r="JFJ845" s="328"/>
      <c r="JFK845" s="328"/>
      <c r="JFL845" s="328"/>
      <c r="JFM845" s="328"/>
      <c r="JFN845" s="328"/>
      <c r="JFO845" s="328"/>
      <c r="JFP845" s="328"/>
      <c r="JFQ845" s="328"/>
      <c r="JFR845" s="328"/>
      <c r="JFS845" s="328"/>
      <c r="JFT845" s="328"/>
      <c r="JFU845" s="328"/>
      <c r="JFV845" s="328"/>
      <c r="JFW845" s="328"/>
      <c r="JFX845" s="328"/>
      <c r="JFY845" s="328"/>
      <c r="JFZ845" s="328"/>
      <c r="JGA845" s="328"/>
      <c r="JGB845" s="328"/>
      <c r="JGC845" s="328"/>
      <c r="JGD845" s="328"/>
      <c r="JGE845" s="328"/>
      <c r="JGF845" s="328"/>
      <c r="JGG845" s="328"/>
      <c r="JGH845" s="328"/>
      <c r="JGI845" s="328"/>
      <c r="JGJ845" s="328"/>
      <c r="JGK845" s="328"/>
      <c r="JGL845" s="328"/>
      <c r="JGM845" s="328"/>
      <c r="JGN845" s="328"/>
      <c r="JGO845" s="328"/>
      <c r="JGP845" s="328"/>
      <c r="JGQ845" s="328"/>
      <c r="JGR845" s="328"/>
      <c r="JGS845" s="328"/>
      <c r="JGT845" s="328"/>
      <c r="JGU845" s="328"/>
      <c r="JGV845" s="328"/>
      <c r="JGW845" s="328"/>
      <c r="JGX845" s="328"/>
      <c r="JGY845" s="328"/>
      <c r="JGZ845" s="328"/>
      <c r="JHA845" s="328"/>
      <c r="JHB845" s="328"/>
      <c r="JHC845" s="328"/>
      <c r="JHD845" s="328"/>
      <c r="JHE845" s="328"/>
      <c r="JHF845" s="328"/>
      <c r="JHG845" s="328"/>
      <c r="JHH845" s="328"/>
      <c r="JHI845" s="328"/>
      <c r="JHJ845" s="328"/>
      <c r="JHK845" s="328"/>
      <c r="JHL845" s="328"/>
      <c r="JHM845" s="328"/>
      <c r="JHN845" s="328"/>
      <c r="JHO845" s="328"/>
      <c r="JHP845" s="328"/>
      <c r="JHQ845" s="328"/>
      <c r="JHR845" s="328"/>
      <c r="JHS845" s="328"/>
      <c r="JHT845" s="328"/>
      <c r="JHU845" s="328"/>
      <c r="JHV845" s="328"/>
      <c r="JHW845" s="328"/>
      <c r="JHX845" s="328"/>
      <c r="JHY845" s="328"/>
      <c r="JHZ845" s="328"/>
      <c r="JIA845" s="328"/>
      <c r="JIB845" s="328"/>
      <c r="JIC845" s="328"/>
      <c r="JID845" s="328"/>
      <c r="JIE845" s="328"/>
      <c r="JIF845" s="328"/>
      <c r="JIG845" s="328"/>
      <c r="JIH845" s="328"/>
      <c r="JII845" s="328"/>
      <c r="JIJ845" s="328"/>
      <c r="JIK845" s="328"/>
      <c r="JIL845" s="328"/>
      <c r="JIM845" s="328"/>
      <c r="JIN845" s="328"/>
      <c r="JIO845" s="328"/>
      <c r="JIP845" s="328"/>
      <c r="JIQ845" s="328"/>
      <c r="JIR845" s="328"/>
      <c r="JIS845" s="328"/>
      <c r="JIT845" s="328"/>
      <c r="JIU845" s="328"/>
      <c r="JIV845" s="328"/>
      <c r="JIW845" s="328"/>
      <c r="JIX845" s="328"/>
      <c r="JIY845" s="328"/>
      <c r="JIZ845" s="328"/>
      <c r="JJA845" s="328"/>
      <c r="JJB845" s="328"/>
      <c r="JJC845" s="328"/>
      <c r="JJD845" s="328"/>
      <c r="JJE845" s="328"/>
      <c r="JJF845" s="328"/>
      <c r="JJG845" s="328"/>
      <c r="JJH845" s="328"/>
      <c r="JJI845" s="328"/>
      <c r="JJJ845" s="328"/>
      <c r="JJK845" s="328"/>
      <c r="JJL845" s="328"/>
      <c r="JJM845" s="328"/>
      <c r="JJN845" s="328"/>
      <c r="JJO845" s="328"/>
      <c r="JJP845" s="328"/>
      <c r="JJQ845" s="328"/>
      <c r="JJR845" s="328"/>
      <c r="JJS845" s="328"/>
      <c r="JJT845" s="328"/>
      <c r="JJU845" s="328"/>
      <c r="JJV845" s="328"/>
      <c r="JJW845" s="328"/>
      <c r="JJX845" s="328"/>
      <c r="JJY845" s="328"/>
      <c r="JJZ845" s="328"/>
      <c r="JKA845" s="328"/>
      <c r="JKB845" s="328"/>
      <c r="JKC845" s="328"/>
      <c r="JKD845" s="328"/>
      <c r="JKE845" s="328"/>
      <c r="JKF845" s="328"/>
      <c r="JKG845" s="328"/>
      <c r="JKH845" s="328"/>
      <c r="JKI845" s="328"/>
      <c r="JKJ845" s="328"/>
      <c r="JKK845" s="328"/>
      <c r="JKL845" s="328"/>
      <c r="JKM845" s="328"/>
      <c r="JKN845" s="328"/>
      <c r="JKO845" s="328"/>
      <c r="JKP845" s="328"/>
      <c r="JKQ845" s="328"/>
      <c r="JKR845" s="328"/>
      <c r="JKS845" s="328"/>
      <c r="JKT845" s="328"/>
      <c r="JKU845" s="328"/>
      <c r="JKV845" s="328"/>
      <c r="JKW845" s="328"/>
      <c r="JKX845" s="328"/>
      <c r="JKY845" s="328"/>
      <c r="JKZ845" s="328"/>
      <c r="JLA845" s="328"/>
      <c r="JLB845" s="328"/>
      <c r="JLC845" s="328"/>
      <c r="JLD845" s="328"/>
      <c r="JLE845" s="328"/>
      <c r="JLF845" s="328"/>
      <c r="JLG845" s="328"/>
      <c r="JLH845" s="328"/>
      <c r="JLI845" s="328"/>
      <c r="JLJ845" s="328"/>
      <c r="JLK845" s="328"/>
      <c r="JLL845" s="328"/>
      <c r="JLM845" s="328"/>
      <c r="JLN845" s="328"/>
      <c r="JLO845" s="328"/>
      <c r="JLP845" s="328"/>
      <c r="JLQ845" s="328"/>
      <c r="JLR845" s="328"/>
      <c r="JLS845" s="328"/>
      <c r="JLT845" s="328"/>
      <c r="JLU845" s="328"/>
      <c r="JLV845" s="328"/>
      <c r="JLW845" s="328"/>
      <c r="JLX845" s="328"/>
      <c r="JLY845" s="328"/>
      <c r="JLZ845" s="328"/>
      <c r="JMA845" s="328"/>
      <c r="JMB845" s="328"/>
      <c r="JMC845" s="328"/>
      <c r="JMD845" s="328"/>
      <c r="JME845" s="328"/>
      <c r="JMF845" s="328"/>
      <c r="JMG845" s="328"/>
      <c r="JMH845" s="328"/>
      <c r="JMI845" s="328"/>
      <c r="JMJ845" s="328"/>
      <c r="JMK845" s="328"/>
      <c r="JML845" s="328"/>
      <c r="JMM845" s="328"/>
      <c r="JMN845" s="328"/>
      <c r="JMO845" s="328"/>
      <c r="JMP845" s="328"/>
      <c r="JMQ845" s="328"/>
      <c r="JMR845" s="328"/>
      <c r="JMS845" s="328"/>
      <c r="JMT845" s="328"/>
      <c r="JMU845" s="328"/>
      <c r="JMV845" s="328"/>
      <c r="JMW845" s="328"/>
      <c r="JMX845" s="328"/>
      <c r="JMY845" s="328"/>
      <c r="JMZ845" s="328"/>
      <c r="JNA845" s="328"/>
      <c r="JNB845" s="328"/>
      <c r="JNC845" s="328"/>
      <c r="JND845" s="328"/>
      <c r="JNE845" s="328"/>
      <c r="JNF845" s="328"/>
      <c r="JNG845" s="328"/>
      <c r="JNH845" s="328"/>
      <c r="JNI845" s="328"/>
      <c r="JNJ845" s="328"/>
      <c r="JNK845" s="328"/>
      <c r="JNL845" s="328"/>
      <c r="JNM845" s="328"/>
      <c r="JNN845" s="328"/>
      <c r="JNO845" s="328"/>
      <c r="JNP845" s="328"/>
      <c r="JNQ845" s="328"/>
      <c r="JNR845" s="328"/>
      <c r="JNS845" s="328"/>
      <c r="JNT845" s="328"/>
      <c r="JNU845" s="328"/>
      <c r="JNV845" s="328"/>
      <c r="JNW845" s="328"/>
      <c r="JNX845" s="328"/>
      <c r="JNY845" s="328"/>
      <c r="JNZ845" s="328"/>
      <c r="JOA845" s="328"/>
      <c r="JOB845" s="328"/>
      <c r="JOC845" s="328"/>
      <c r="JOD845" s="328"/>
      <c r="JOE845" s="328"/>
      <c r="JOF845" s="328"/>
      <c r="JOG845" s="328"/>
      <c r="JOH845" s="328"/>
      <c r="JOI845" s="328"/>
      <c r="JOJ845" s="328"/>
      <c r="JOK845" s="328"/>
      <c r="JOL845" s="328"/>
      <c r="JOM845" s="328"/>
      <c r="JON845" s="328"/>
      <c r="JOO845" s="328"/>
      <c r="JOP845" s="328"/>
      <c r="JOQ845" s="328"/>
      <c r="JOR845" s="328"/>
      <c r="JOS845" s="328"/>
      <c r="JOT845" s="328"/>
      <c r="JOU845" s="328"/>
      <c r="JOV845" s="328"/>
      <c r="JOW845" s="328"/>
      <c r="JOX845" s="328"/>
      <c r="JOY845" s="328"/>
      <c r="JOZ845" s="328"/>
      <c r="JPA845" s="328"/>
      <c r="JPB845" s="328"/>
      <c r="JPC845" s="328"/>
      <c r="JPD845" s="328"/>
      <c r="JPE845" s="328"/>
      <c r="JPF845" s="328"/>
      <c r="JPG845" s="328"/>
      <c r="JPH845" s="328"/>
      <c r="JPI845" s="328"/>
      <c r="JPJ845" s="328"/>
      <c r="JPK845" s="328"/>
      <c r="JPL845" s="328"/>
      <c r="JPM845" s="328"/>
      <c r="JPN845" s="328"/>
      <c r="JPO845" s="328"/>
      <c r="JPP845" s="328"/>
      <c r="JPQ845" s="328"/>
      <c r="JPR845" s="328"/>
      <c r="JPS845" s="328"/>
      <c r="JPT845" s="328"/>
      <c r="JPU845" s="328"/>
      <c r="JPV845" s="328"/>
      <c r="JPW845" s="328"/>
      <c r="JPX845" s="328"/>
      <c r="JPY845" s="328"/>
      <c r="JPZ845" s="328"/>
      <c r="JQA845" s="328"/>
      <c r="JQB845" s="328"/>
      <c r="JQC845" s="328"/>
      <c r="JQD845" s="328"/>
      <c r="JQE845" s="328"/>
      <c r="JQF845" s="328"/>
      <c r="JQG845" s="328"/>
      <c r="JQH845" s="328"/>
      <c r="JQI845" s="328"/>
      <c r="JQJ845" s="328"/>
      <c r="JQK845" s="328"/>
      <c r="JQL845" s="328"/>
      <c r="JQM845" s="328"/>
      <c r="JQN845" s="328"/>
      <c r="JQO845" s="328"/>
      <c r="JQP845" s="328"/>
      <c r="JQQ845" s="328"/>
      <c r="JQR845" s="328"/>
      <c r="JQS845" s="328"/>
      <c r="JQT845" s="328"/>
      <c r="JQU845" s="328"/>
      <c r="JQV845" s="328"/>
      <c r="JQW845" s="328"/>
      <c r="JQX845" s="328"/>
      <c r="JQY845" s="328"/>
      <c r="JQZ845" s="328"/>
      <c r="JRA845" s="328"/>
      <c r="JRB845" s="328"/>
      <c r="JRC845" s="328"/>
      <c r="JRD845" s="328"/>
      <c r="JRE845" s="328"/>
      <c r="JRF845" s="328"/>
      <c r="JRG845" s="328"/>
      <c r="JRH845" s="328"/>
      <c r="JRI845" s="328"/>
      <c r="JRJ845" s="328"/>
      <c r="JRK845" s="328"/>
      <c r="JRL845" s="328"/>
      <c r="JRM845" s="328"/>
      <c r="JRN845" s="328"/>
      <c r="JRO845" s="328"/>
      <c r="JRP845" s="328"/>
      <c r="JRQ845" s="328"/>
      <c r="JRR845" s="328"/>
      <c r="JRS845" s="328"/>
      <c r="JRT845" s="328"/>
      <c r="JRU845" s="328"/>
      <c r="JRV845" s="328"/>
      <c r="JRW845" s="328"/>
      <c r="JRX845" s="328"/>
      <c r="JRY845" s="328"/>
      <c r="JRZ845" s="328"/>
      <c r="JSA845" s="328"/>
      <c r="JSB845" s="328"/>
      <c r="JSC845" s="328"/>
      <c r="JSD845" s="328"/>
      <c r="JSE845" s="328"/>
      <c r="JSF845" s="328"/>
      <c r="JSG845" s="328"/>
      <c r="JSH845" s="328"/>
      <c r="JSI845" s="328"/>
      <c r="JSJ845" s="328"/>
      <c r="JSK845" s="328"/>
      <c r="JSL845" s="328"/>
      <c r="JSM845" s="328"/>
      <c r="JSN845" s="328"/>
      <c r="JSO845" s="328"/>
      <c r="JSP845" s="328"/>
      <c r="JSQ845" s="328"/>
      <c r="JSR845" s="328"/>
      <c r="JSS845" s="328"/>
      <c r="JST845" s="328"/>
      <c r="JSU845" s="328"/>
      <c r="JSV845" s="328"/>
      <c r="JSW845" s="328"/>
      <c r="JSX845" s="328"/>
      <c r="JSY845" s="328"/>
      <c r="JSZ845" s="328"/>
      <c r="JTA845" s="328"/>
      <c r="JTB845" s="328"/>
      <c r="JTC845" s="328"/>
      <c r="JTD845" s="328"/>
      <c r="JTE845" s="328"/>
      <c r="JTF845" s="328"/>
      <c r="JTG845" s="328"/>
      <c r="JTH845" s="328"/>
      <c r="JTI845" s="328"/>
      <c r="JTJ845" s="328"/>
      <c r="JTK845" s="328"/>
      <c r="JTL845" s="328"/>
      <c r="JTM845" s="328"/>
      <c r="JTN845" s="328"/>
      <c r="JTO845" s="328"/>
      <c r="JTP845" s="328"/>
      <c r="JTQ845" s="328"/>
      <c r="JTR845" s="328"/>
      <c r="JTS845" s="328"/>
      <c r="JTT845" s="328"/>
      <c r="JTU845" s="328"/>
      <c r="JTV845" s="328"/>
      <c r="JTW845" s="328"/>
      <c r="JTX845" s="328"/>
      <c r="JTY845" s="328"/>
      <c r="JTZ845" s="328"/>
      <c r="JUA845" s="328"/>
      <c r="JUB845" s="328"/>
      <c r="JUC845" s="328"/>
      <c r="JUD845" s="328"/>
      <c r="JUE845" s="328"/>
      <c r="JUF845" s="328"/>
      <c r="JUG845" s="328"/>
      <c r="JUH845" s="328"/>
      <c r="JUI845" s="328"/>
      <c r="JUJ845" s="328"/>
      <c r="JUK845" s="328"/>
      <c r="JUL845" s="328"/>
      <c r="JUM845" s="328"/>
      <c r="JUN845" s="328"/>
      <c r="JUO845" s="328"/>
      <c r="JUP845" s="328"/>
      <c r="JUQ845" s="328"/>
      <c r="JUR845" s="328"/>
      <c r="JUS845" s="328"/>
      <c r="JUT845" s="328"/>
      <c r="JUU845" s="328"/>
      <c r="JUV845" s="328"/>
      <c r="JUW845" s="328"/>
      <c r="JUX845" s="328"/>
      <c r="JUY845" s="328"/>
      <c r="JUZ845" s="328"/>
      <c r="JVA845" s="328"/>
      <c r="JVB845" s="328"/>
      <c r="JVC845" s="328"/>
      <c r="JVD845" s="328"/>
      <c r="JVE845" s="328"/>
      <c r="JVF845" s="328"/>
      <c r="JVG845" s="328"/>
      <c r="JVH845" s="328"/>
      <c r="JVI845" s="328"/>
      <c r="JVJ845" s="328"/>
      <c r="JVK845" s="328"/>
      <c r="JVL845" s="328"/>
      <c r="JVM845" s="328"/>
      <c r="JVN845" s="328"/>
      <c r="JVO845" s="328"/>
      <c r="JVP845" s="328"/>
      <c r="JVQ845" s="328"/>
      <c r="JVR845" s="328"/>
      <c r="JVS845" s="328"/>
      <c r="JVT845" s="328"/>
      <c r="JVU845" s="328"/>
      <c r="JVV845" s="328"/>
      <c r="JVW845" s="328"/>
      <c r="JVX845" s="328"/>
      <c r="JVY845" s="328"/>
      <c r="JVZ845" s="328"/>
      <c r="JWA845" s="328"/>
      <c r="JWB845" s="328"/>
      <c r="JWC845" s="328"/>
      <c r="JWD845" s="328"/>
      <c r="JWE845" s="328"/>
      <c r="JWF845" s="328"/>
      <c r="JWG845" s="328"/>
      <c r="JWH845" s="328"/>
      <c r="JWI845" s="328"/>
      <c r="JWJ845" s="328"/>
      <c r="JWK845" s="328"/>
      <c r="JWL845" s="328"/>
      <c r="JWM845" s="328"/>
      <c r="JWN845" s="328"/>
      <c r="JWO845" s="328"/>
      <c r="JWP845" s="328"/>
      <c r="JWQ845" s="328"/>
      <c r="JWR845" s="328"/>
      <c r="JWS845" s="328"/>
      <c r="JWT845" s="328"/>
      <c r="JWU845" s="328"/>
      <c r="JWV845" s="328"/>
      <c r="JWW845" s="328"/>
      <c r="JWX845" s="328"/>
      <c r="JWY845" s="328"/>
      <c r="JWZ845" s="328"/>
      <c r="JXA845" s="328"/>
      <c r="JXB845" s="328"/>
      <c r="JXC845" s="328"/>
      <c r="JXD845" s="328"/>
      <c r="JXE845" s="328"/>
      <c r="JXF845" s="328"/>
      <c r="JXG845" s="328"/>
      <c r="JXH845" s="328"/>
      <c r="JXI845" s="328"/>
      <c r="JXJ845" s="328"/>
      <c r="JXK845" s="328"/>
      <c r="JXL845" s="328"/>
      <c r="JXM845" s="328"/>
      <c r="JXN845" s="328"/>
      <c r="JXO845" s="328"/>
      <c r="JXP845" s="328"/>
      <c r="JXQ845" s="328"/>
      <c r="JXR845" s="328"/>
      <c r="JXS845" s="328"/>
      <c r="JXT845" s="328"/>
      <c r="JXU845" s="328"/>
      <c r="JXV845" s="328"/>
      <c r="JXW845" s="328"/>
      <c r="JXX845" s="328"/>
      <c r="JXY845" s="328"/>
      <c r="JXZ845" s="328"/>
      <c r="JYA845" s="328"/>
      <c r="JYB845" s="328"/>
      <c r="JYC845" s="328"/>
      <c r="JYD845" s="328"/>
      <c r="JYE845" s="328"/>
      <c r="JYF845" s="328"/>
      <c r="JYG845" s="328"/>
      <c r="JYH845" s="328"/>
      <c r="JYI845" s="328"/>
      <c r="JYJ845" s="328"/>
      <c r="JYK845" s="328"/>
      <c r="JYL845" s="328"/>
      <c r="JYM845" s="328"/>
      <c r="JYN845" s="328"/>
      <c r="JYO845" s="328"/>
      <c r="JYP845" s="328"/>
      <c r="JYQ845" s="328"/>
      <c r="JYR845" s="328"/>
      <c r="JYS845" s="328"/>
      <c r="JYT845" s="328"/>
      <c r="JYU845" s="328"/>
      <c r="JYV845" s="328"/>
      <c r="JYW845" s="328"/>
      <c r="JYX845" s="328"/>
      <c r="JYY845" s="328"/>
      <c r="JYZ845" s="328"/>
      <c r="JZA845" s="328"/>
      <c r="JZB845" s="328"/>
      <c r="JZC845" s="328"/>
      <c r="JZD845" s="328"/>
      <c r="JZE845" s="328"/>
      <c r="JZF845" s="328"/>
      <c r="JZG845" s="328"/>
      <c r="JZH845" s="328"/>
      <c r="JZI845" s="328"/>
      <c r="JZJ845" s="328"/>
      <c r="JZK845" s="328"/>
      <c r="JZL845" s="328"/>
      <c r="JZM845" s="328"/>
      <c r="JZN845" s="328"/>
      <c r="JZO845" s="328"/>
      <c r="JZP845" s="328"/>
      <c r="JZQ845" s="328"/>
      <c r="JZR845" s="328"/>
      <c r="JZS845" s="328"/>
      <c r="JZT845" s="328"/>
      <c r="JZU845" s="328"/>
      <c r="JZV845" s="328"/>
      <c r="JZW845" s="328"/>
      <c r="JZX845" s="328"/>
      <c r="JZY845" s="328"/>
      <c r="JZZ845" s="328"/>
      <c r="KAA845" s="328"/>
      <c r="KAB845" s="328"/>
      <c r="KAC845" s="328"/>
      <c r="KAD845" s="328"/>
      <c r="KAE845" s="328"/>
      <c r="KAF845" s="328"/>
      <c r="KAG845" s="328"/>
      <c r="KAH845" s="328"/>
      <c r="KAI845" s="328"/>
      <c r="KAJ845" s="328"/>
      <c r="KAK845" s="328"/>
      <c r="KAL845" s="328"/>
      <c r="KAM845" s="328"/>
      <c r="KAN845" s="328"/>
      <c r="KAO845" s="328"/>
      <c r="KAP845" s="328"/>
      <c r="KAQ845" s="328"/>
      <c r="KAR845" s="328"/>
      <c r="KAS845" s="328"/>
      <c r="KAT845" s="328"/>
      <c r="KAU845" s="328"/>
      <c r="KAV845" s="328"/>
      <c r="KAW845" s="328"/>
      <c r="KAX845" s="328"/>
      <c r="KAY845" s="328"/>
      <c r="KAZ845" s="328"/>
      <c r="KBA845" s="328"/>
      <c r="KBB845" s="328"/>
      <c r="KBC845" s="328"/>
      <c r="KBD845" s="328"/>
      <c r="KBE845" s="328"/>
      <c r="KBF845" s="328"/>
      <c r="KBG845" s="328"/>
      <c r="KBH845" s="328"/>
      <c r="KBI845" s="328"/>
      <c r="KBJ845" s="328"/>
      <c r="KBK845" s="328"/>
      <c r="KBL845" s="328"/>
      <c r="KBM845" s="328"/>
      <c r="KBN845" s="328"/>
      <c r="KBO845" s="328"/>
      <c r="KBP845" s="328"/>
      <c r="KBQ845" s="328"/>
      <c r="KBR845" s="328"/>
      <c r="KBS845" s="328"/>
      <c r="KBT845" s="328"/>
      <c r="KBU845" s="328"/>
      <c r="KBV845" s="328"/>
      <c r="KBW845" s="328"/>
      <c r="KBX845" s="328"/>
      <c r="KBY845" s="328"/>
      <c r="KBZ845" s="328"/>
      <c r="KCA845" s="328"/>
      <c r="KCB845" s="328"/>
      <c r="KCC845" s="328"/>
      <c r="KCD845" s="328"/>
      <c r="KCE845" s="328"/>
      <c r="KCF845" s="328"/>
      <c r="KCG845" s="328"/>
      <c r="KCH845" s="328"/>
      <c r="KCI845" s="328"/>
      <c r="KCJ845" s="328"/>
      <c r="KCK845" s="328"/>
      <c r="KCL845" s="328"/>
      <c r="KCM845" s="328"/>
      <c r="KCN845" s="328"/>
      <c r="KCO845" s="328"/>
      <c r="KCP845" s="328"/>
      <c r="KCQ845" s="328"/>
      <c r="KCR845" s="328"/>
      <c r="KCS845" s="328"/>
      <c r="KCT845" s="328"/>
      <c r="KCU845" s="328"/>
      <c r="KCV845" s="328"/>
      <c r="KCW845" s="328"/>
      <c r="KCX845" s="328"/>
      <c r="KCY845" s="328"/>
      <c r="KCZ845" s="328"/>
      <c r="KDA845" s="328"/>
      <c r="KDB845" s="328"/>
      <c r="KDC845" s="328"/>
      <c r="KDD845" s="328"/>
      <c r="KDE845" s="328"/>
      <c r="KDF845" s="328"/>
      <c r="KDG845" s="328"/>
      <c r="KDH845" s="328"/>
      <c r="KDI845" s="328"/>
      <c r="KDJ845" s="328"/>
      <c r="KDK845" s="328"/>
      <c r="KDL845" s="328"/>
      <c r="KDM845" s="328"/>
      <c r="KDN845" s="328"/>
      <c r="KDO845" s="328"/>
      <c r="KDP845" s="328"/>
      <c r="KDQ845" s="328"/>
      <c r="KDR845" s="328"/>
      <c r="KDS845" s="328"/>
      <c r="KDT845" s="328"/>
      <c r="KDU845" s="328"/>
      <c r="KDV845" s="328"/>
      <c r="KDW845" s="328"/>
      <c r="KDX845" s="328"/>
      <c r="KDY845" s="328"/>
      <c r="KDZ845" s="328"/>
      <c r="KEA845" s="328"/>
      <c r="KEB845" s="328"/>
      <c r="KEC845" s="328"/>
      <c r="KED845" s="328"/>
      <c r="KEE845" s="328"/>
      <c r="KEF845" s="328"/>
      <c r="KEG845" s="328"/>
      <c r="KEH845" s="328"/>
      <c r="KEI845" s="328"/>
      <c r="KEJ845" s="328"/>
      <c r="KEK845" s="328"/>
      <c r="KEL845" s="328"/>
      <c r="KEM845" s="328"/>
      <c r="KEN845" s="328"/>
      <c r="KEO845" s="328"/>
      <c r="KEP845" s="328"/>
      <c r="KEQ845" s="328"/>
      <c r="KER845" s="328"/>
      <c r="KES845" s="328"/>
      <c r="KET845" s="328"/>
      <c r="KEU845" s="328"/>
      <c r="KEV845" s="328"/>
      <c r="KEW845" s="328"/>
      <c r="KEX845" s="328"/>
      <c r="KEY845" s="328"/>
      <c r="KEZ845" s="328"/>
      <c r="KFA845" s="328"/>
      <c r="KFB845" s="328"/>
      <c r="KFC845" s="328"/>
      <c r="KFD845" s="328"/>
      <c r="KFE845" s="328"/>
      <c r="KFF845" s="328"/>
      <c r="KFG845" s="328"/>
      <c r="KFH845" s="328"/>
      <c r="KFI845" s="328"/>
      <c r="KFJ845" s="328"/>
      <c r="KFK845" s="328"/>
      <c r="KFL845" s="328"/>
      <c r="KFM845" s="328"/>
      <c r="KFN845" s="328"/>
      <c r="KFO845" s="328"/>
      <c r="KFP845" s="328"/>
      <c r="KFQ845" s="328"/>
      <c r="KFR845" s="328"/>
      <c r="KFS845" s="328"/>
      <c r="KFT845" s="328"/>
      <c r="KFU845" s="328"/>
      <c r="KFV845" s="328"/>
      <c r="KFW845" s="328"/>
      <c r="KFX845" s="328"/>
      <c r="KFY845" s="328"/>
      <c r="KFZ845" s="328"/>
      <c r="KGA845" s="328"/>
      <c r="KGB845" s="328"/>
      <c r="KGC845" s="328"/>
      <c r="KGD845" s="328"/>
      <c r="KGE845" s="328"/>
      <c r="KGF845" s="328"/>
      <c r="KGG845" s="328"/>
      <c r="KGH845" s="328"/>
      <c r="KGI845" s="328"/>
      <c r="KGJ845" s="328"/>
      <c r="KGK845" s="328"/>
      <c r="KGL845" s="328"/>
      <c r="KGM845" s="328"/>
      <c r="KGN845" s="328"/>
      <c r="KGO845" s="328"/>
      <c r="KGP845" s="328"/>
      <c r="KGQ845" s="328"/>
      <c r="KGR845" s="328"/>
      <c r="KGS845" s="328"/>
      <c r="KGT845" s="328"/>
      <c r="KGU845" s="328"/>
      <c r="KGV845" s="328"/>
      <c r="KGW845" s="328"/>
      <c r="KGX845" s="328"/>
      <c r="KGY845" s="328"/>
      <c r="KGZ845" s="328"/>
      <c r="KHA845" s="328"/>
      <c r="KHB845" s="328"/>
      <c r="KHC845" s="328"/>
      <c r="KHD845" s="328"/>
      <c r="KHE845" s="328"/>
      <c r="KHF845" s="328"/>
      <c r="KHG845" s="328"/>
      <c r="KHH845" s="328"/>
      <c r="KHI845" s="328"/>
      <c r="KHJ845" s="328"/>
      <c r="KHK845" s="328"/>
      <c r="KHL845" s="328"/>
      <c r="KHM845" s="328"/>
      <c r="KHN845" s="328"/>
      <c r="KHO845" s="328"/>
      <c r="KHP845" s="328"/>
      <c r="KHQ845" s="328"/>
      <c r="KHR845" s="328"/>
      <c r="KHS845" s="328"/>
      <c r="KHT845" s="328"/>
      <c r="KHU845" s="328"/>
      <c r="KHV845" s="328"/>
      <c r="KHW845" s="328"/>
      <c r="KHX845" s="328"/>
      <c r="KHY845" s="328"/>
      <c r="KHZ845" s="328"/>
      <c r="KIA845" s="328"/>
      <c r="KIB845" s="328"/>
      <c r="KIC845" s="328"/>
      <c r="KID845" s="328"/>
      <c r="KIE845" s="328"/>
      <c r="KIF845" s="328"/>
      <c r="KIG845" s="328"/>
      <c r="KIH845" s="328"/>
      <c r="KII845" s="328"/>
      <c r="KIJ845" s="328"/>
      <c r="KIK845" s="328"/>
      <c r="KIL845" s="328"/>
      <c r="KIM845" s="328"/>
      <c r="KIN845" s="328"/>
      <c r="KIO845" s="328"/>
      <c r="KIP845" s="328"/>
      <c r="KIQ845" s="328"/>
      <c r="KIR845" s="328"/>
      <c r="KIS845" s="328"/>
      <c r="KIT845" s="328"/>
      <c r="KIU845" s="328"/>
      <c r="KIV845" s="328"/>
      <c r="KIW845" s="328"/>
      <c r="KIX845" s="328"/>
      <c r="KIY845" s="328"/>
      <c r="KIZ845" s="328"/>
      <c r="KJA845" s="328"/>
      <c r="KJB845" s="328"/>
      <c r="KJC845" s="328"/>
      <c r="KJD845" s="328"/>
      <c r="KJE845" s="328"/>
      <c r="KJF845" s="328"/>
      <c r="KJG845" s="328"/>
      <c r="KJH845" s="328"/>
      <c r="KJI845" s="328"/>
      <c r="KJJ845" s="328"/>
      <c r="KJK845" s="328"/>
      <c r="KJL845" s="328"/>
      <c r="KJM845" s="328"/>
      <c r="KJN845" s="328"/>
      <c r="KJO845" s="328"/>
      <c r="KJP845" s="328"/>
      <c r="KJQ845" s="328"/>
      <c r="KJR845" s="328"/>
      <c r="KJS845" s="328"/>
      <c r="KJT845" s="328"/>
      <c r="KJU845" s="328"/>
      <c r="KJV845" s="328"/>
      <c r="KJW845" s="328"/>
      <c r="KJX845" s="328"/>
      <c r="KJY845" s="328"/>
      <c r="KJZ845" s="328"/>
      <c r="KKA845" s="328"/>
      <c r="KKB845" s="328"/>
      <c r="KKC845" s="328"/>
      <c r="KKD845" s="328"/>
      <c r="KKE845" s="328"/>
      <c r="KKF845" s="328"/>
      <c r="KKG845" s="328"/>
      <c r="KKH845" s="328"/>
      <c r="KKI845" s="328"/>
      <c r="KKJ845" s="328"/>
      <c r="KKK845" s="328"/>
      <c r="KKL845" s="328"/>
      <c r="KKM845" s="328"/>
      <c r="KKN845" s="328"/>
      <c r="KKO845" s="328"/>
      <c r="KKP845" s="328"/>
      <c r="KKQ845" s="328"/>
      <c r="KKR845" s="328"/>
      <c r="KKS845" s="328"/>
      <c r="KKT845" s="328"/>
      <c r="KKU845" s="328"/>
      <c r="KKV845" s="328"/>
      <c r="KKW845" s="328"/>
      <c r="KKX845" s="328"/>
      <c r="KKY845" s="328"/>
      <c r="KKZ845" s="328"/>
      <c r="KLA845" s="328"/>
      <c r="KLB845" s="328"/>
      <c r="KLC845" s="328"/>
      <c r="KLD845" s="328"/>
      <c r="KLE845" s="328"/>
      <c r="KLF845" s="328"/>
      <c r="KLG845" s="328"/>
      <c r="KLH845" s="328"/>
      <c r="KLI845" s="328"/>
      <c r="KLJ845" s="328"/>
      <c r="KLK845" s="328"/>
      <c r="KLL845" s="328"/>
      <c r="KLM845" s="328"/>
      <c r="KLN845" s="328"/>
      <c r="KLO845" s="328"/>
      <c r="KLP845" s="328"/>
      <c r="KLQ845" s="328"/>
      <c r="KLR845" s="328"/>
      <c r="KLS845" s="328"/>
      <c r="KLT845" s="328"/>
      <c r="KLU845" s="328"/>
      <c r="KLV845" s="328"/>
      <c r="KLW845" s="328"/>
      <c r="KLX845" s="328"/>
      <c r="KLY845" s="328"/>
      <c r="KLZ845" s="328"/>
      <c r="KMA845" s="328"/>
      <c r="KMB845" s="328"/>
      <c r="KMC845" s="328"/>
      <c r="KMD845" s="328"/>
      <c r="KME845" s="328"/>
      <c r="KMF845" s="328"/>
      <c r="KMG845" s="328"/>
      <c r="KMH845" s="328"/>
      <c r="KMI845" s="328"/>
      <c r="KMJ845" s="328"/>
      <c r="KMK845" s="328"/>
      <c r="KML845" s="328"/>
      <c r="KMM845" s="328"/>
      <c r="KMN845" s="328"/>
      <c r="KMO845" s="328"/>
      <c r="KMP845" s="328"/>
      <c r="KMQ845" s="328"/>
      <c r="KMR845" s="328"/>
      <c r="KMS845" s="328"/>
      <c r="KMT845" s="328"/>
      <c r="KMU845" s="328"/>
      <c r="KMV845" s="328"/>
      <c r="KMW845" s="328"/>
      <c r="KMX845" s="328"/>
      <c r="KMY845" s="328"/>
      <c r="KMZ845" s="328"/>
      <c r="KNA845" s="328"/>
      <c r="KNB845" s="328"/>
      <c r="KNC845" s="328"/>
      <c r="KND845" s="328"/>
      <c r="KNE845" s="328"/>
      <c r="KNF845" s="328"/>
      <c r="KNG845" s="328"/>
      <c r="KNH845" s="328"/>
      <c r="KNI845" s="328"/>
      <c r="KNJ845" s="328"/>
      <c r="KNK845" s="328"/>
      <c r="KNL845" s="328"/>
      <c r="KNM845" s="328"/>
      <c r="KNN845" s="328"/>
      <c r="KNO845" s="328"/>
      <c r="KNP845" s="328"/>
      <c r="KNQ845" s="328"/>
      <c r="KNR845" s="328"/>
      <c r="KNS845" s="328"/>
      <c r="KNT845" s="328"/>
      <c r="KNU845" s="328"/>
      <c r="KNV845" s="328"/>
      <c r="KNW845" s="328"/>
      <c r="KNX845" s="328"/>
      <c r="KNY845" s="328"/>
      <c r="KNZ845" s="328"/>
      <c r="KOA845" s="328"/>
      <c r="KOB845" s="328"/>
      <c r="KOC845" s="328"/>
      <c r="KOD845" s="328"/>
      <c r="KOE845" s="328"/>
      <c r="KOF845" s="328"/>
      <c r="KOG845" s="328"/>
      <c r="KOH845" s="328"/>
      <c r="KOI845" s="328"/>
      <c r="KOJ845" s="328"/>
      <c r="KOK845" s="328"/>
      <c r="KOL845" s="328"/>
      <c r="KOM845" s="328"/>
      <c r="KON845" s="328"/>
      <c r="KOO845" s="328"/>
      <c r="KOP845" s="328"/>
      <c r="KOQ845" s="328"/>
      <c r="KOR845" s="328"/>
      <c r="KOS845" s="328"/>
      <c r="KOT845" s="328"/>
      <c r="KOU845" s="328"/>
      <c r="KOV845" s="328"/>
      <c r="KOW845" s="328"/>
      <c r="KOX845" s="328"/>
      <c r="KOY845" s="328"/>
      <c r="KOZ845" s="328"/>
      <c r="KPA845" s="328"/>
      <c r="KPB845" s="328"/>
      <c r="KPC845" s="328"/>
      <c r="KPD845" s="328"/>
      <c r="KPE845" s="328"/>
      <c r="KPF845" s="328"/>
      <c r="KPG845" s="328"/>
      <c r="KPH845" s="328"/>
      <c r="KPI845" s="328"/>
      <c r="KPJ845" s="328"/>
      <c r="KPK845" s="328"/>
      <c r="KPL845" s="328"/>
      <c r="KPM845" s="328"/>
      <c r="KPN845" s="328"/>
      <c r="KPO845" s="328"/>
      <c r="KPP845" s="328"/>
      <c r="KPQ845" s="328"/>
      <c r="KPR845" s="328"/>
      <c r="KPS845" s="328"/>
      <c r="KPT845" s="328"/>
      <c r="KPU845" s="328"/>
      <c r="KPV845" s="328"/>
      <c r="KPW845" s="328"/>
      <c r="KPX845" s="328"/>
      <c r="KPY845" s="328"/>
      <c r="KPZ845" s="328"/>
      <c r="KQA845" s="328"/>
      <c r="KQB845" s="328"/>
      <c r="KQC845" s="328"/>
      <c r="KQD845" s="328"/>
      <c r="KQE845" s="328"/>
      <c r="KQF845" s="328"/>
      <c r="KQG845" s="328"/>
      <c r="KQH845" s="328"/>
      <c r="KQI845" s="328"/>
      <c r="KQJ845" s="328"/>
      <c r="KQK845" s="328"/>
      <c r="KQL845" s="328"/>
      <c r="KQM845" s="328"/>
      <c r="KQN845" s="328"/>
      <c r="KQO845" s="328"/>
      <c r="KQP845" s="328"/>
      <c r="KQQ845" s="328"/>
      <c r="KQR845" s="328"/>
      <c r="KQS845" s="328"/>
      <c r="KQT845" s="328"/>
      <c r="KQU845" s="328"/>
      <c r="KQV845" s="328"/>
      <c r="KQW845" s="328"/>
      <c r="KQX845" s="328"/>
      <c r="KQY845" s="328"/>
      <c r="KQZ845" s="328"/>
      <c r="KRA845" s="328"/>
      <c r="KRB845" s="328"/>
      <c r="KRC845" s="328"/>
      <c r="KRD845" s="328"/>
      <c r="KRE845" s="328"/>
      <c r="KRF845" s="328"/>
      <c r="KRG845" s="328"/>
      <c r="KRH845" s="328"/>
      <c r="KRI845" s="328"/>
      <c r="KRJ845" s="328"/>
      <c r="KRK845" s="328"/>
      <c r="KRL845" s="328"/>
      <c r="KRM845" s="328"/>
      <c r="KRN845" s="328"/>
      <c r="KRO845" s="328"/>
      <c r="KRP845" s="328"/>
      <c r="KRQ845" s="328"/>
      <c r="KRR845" s="328"/>
      <c r="KRS845" s="328"/>
      <c r="KRT845" s="328"/>
      <c r="KRU845" s="328"/>
      <c r="KRV845" s="328"/>
      <c r="KRW845" s="328"/>
      <c r="KRX845" s="328"/>
      <c r="KRY845" s="328"/>
      <c r="KRZ845" s="328"/>
      <c r="KSA845" s="328"/>
      <c r="KSB845" s="328"/>
      <c r="KSC845" s="328"/>
      <c r="KSD845" s="328"/>
      <c r="KSE845" s="328"/>
      <c r="KSF845" s="328"/>
      <c r="KSG845" s="328"/>
      <c r="KSH845" s="328"/>
      <c r="KSI845" s="328"/>
      <c r="KSJ845" s="328"/>
      <c r="KSK845" s="328"/>
      <c r="KSL845" s="328"/>
      <c r="KSM845" s="328"/>
      <c r="KSN845" s="328"/>
      <c r="KSO845" s="328"/>
      <c r="KSP845" s="328"/>
      <c r="KSQ845" s="328"/>
      <c r="KSR845" s="328"/>
      <c r="KSS845" s="328"/>
      <c r="KST845" s="328"/>
      <c r="KSU845" s="328"/>
      <c r="KSV845" s="328"/>
      <c r="KSW845" s="328"/>
      <c r="KSX845" s="328"/>
      <c r="KSY845" s="328"/>
      <c r="KSZ845" s="328"/>
      <c r="KTA845" s="328"/>
      <c r="KTB845" s="328"/>
      <c r="KTC845" s="328"/>
      <c r="KTD845" s="328"/>
      <c r="KTE845" s="328"/>
      <c r="KTF845" s="328"/>
      <c r="KTG845" s="328"/>
      <c r="KTH845" s="328"/>
      <c r="KTI845" s="328"/>
      <c r="KTJ845" s="328"/>
      <c r="KTK845" s="328"/>
      <c r="KTL845" s="328"/>
      <c r="KTM845" s="328"/>
      <c r="KTN845" s="328"/>
      <c r="KTO845" s="328"/>
      <c r="KTP845" s="328"/>
      <c r="KTQ845" s="328"/>
      <c r="KTR845" s="328"/>
      <c r="KTS845" s="328"/>
      <c r="KTT845" s="328"/>
      <c r="KTU845" s="328"/>
      <c r="KTV845" s="328"/>
      <c r="KTW845" s="328"/>
      <c r="KTX845" s="328"/>
      <c r="KTY845" s="328"/>
      <c r="KTZ845" s="328"/>
      <c r="KUA845" s="328"/>
      <c r="KUB845" s="328"/>
      <c r="KUC845" s="328"/>
      <c r="KUD845" s="328"/>
      <c r="KUE845" s="328"/>
      <c r="KUF845" s="328"/>
      <c r="KUG845" s="328"/>
      <c r="KUH845" s="328"/>
      <c r="KUI845" s="328"/>
      <c r="KUJ845" s="328"/>
      <c r="KUK845" s="328"/>
      <c r="KUL845" s="328"/>
      <c r="KUM845" s="328"/>
      <c r="KUN845" s="328"/>
      <c r="KUO845" s="328"/>
      <c r="KUP845" s="328"/>
      <c r="KUQ845" s="328"/>
      <c r="KUR845" s="328"/>
      <c r="KUS845" s="328"/>
      <c r="KUT845" s="328"/>
      <c r="KUU845" s="328"/>
      <c r="KUV845" s="328"/>
      <c r="KUW845" s="328"/>
      <c r="KUX845" s="328"/>
      <c r="KUY845" s="328"/>
      <c r="KUZ845" s="328"/>
      <c r="KVA845" s="328"/>
      <c r="KVB845" s="328"/>
      <c r="KVC845" s="328"/>
      <c r="KVD845" s="328"/>
      <c r="KVE845" s="328"/>
      <c r="KVF845" s="328"/>
      <c r="KVG845" s="328"/>
      <c r="KVH845" s="328"/>
      <c r="KVI845" s="328"/>
      <c r="KVJ845" s="328"/>
      <c r="KVK845" s="328"/>
      <c r="KVL845" s="328"/>
      <c r="KVM845" s="328"/>
      <c r="KVN845" s="328"/>
      <c r="KVO845" s="328"/>
      <c r="KVP845" s="328"/>
      <c r="KVQ845" s="328"/>
      <c r="KVR845" s="328"/>
      <c r="KVS845" s="328"/>
      <c r="KVT845" s="328"/>
      <c r="KVU845" s="328"/>
      <c r="KVV845" s="328"/>
      <c r="KVW845" s="328"/>
      <c r="KVX845" s="328"/>
      <c r="KVY845" s="328"/>
      <c r="KVZ845" s="328"/>
      <c r="KWA845" s="328"/>
      <c r="KWB845" s="328"/>
      <c r="KWC845" s="328"/>
      <c r="KWD845" s="328"/>
      <c r="KWE845" s="328"/>
      <c r="KWF845" s="328"/>
      <c r="KWG845" s="328"/>
      <c r="KWH845" s="328"/>
      <c r="KWI845" s="328"/>
      <c r="KWJ845" s="328"/>
      <c r="KWK845" s="328"/>
      <c r="KWL845" s="328"/>
      <c r="KWM845" s="328"/>
      <c r="KWN845" s="328"/>
      <c r="KWO845" s="328"/>
      <c r="KWP845" s="328"/>
      <c r="KWQ845" s="328"/>
      <c r="KWR845" s="328"/>
      <c r="KWS845" s="328"/>
      <c r="KWT845" s="328"/>
      <c r="KWU845" s="328"/>
      <c r="KWV845" s="328"/>
      <c r="KWW845" s="328"/>
      <c r="KWX845" s="328"/>
      <c r="KWY845" s="328"/>
      <c r="KWZ845" s="328"/>
      <c r="KXA845" s="328"/>
      <c r="KXB845" s="328"/>
      <c r="KXC845" s="328"/>
      <c r="KXD845" s="328"/>
      <c r="KXE845" s="328"/>
      <c r="KXF845" s="328"/>
      <c r="KXG845" s="328"/>
      <c r="KXH845" s="328"/>
      <c r="KXI845" s="328"/>
      <c r="KXJ845" s="328"/>
      <c r="KXK845" s="328"/>
      <c r="KXL845" s="328"/>
      <c r="KXM845" s="328"/>
      <c r="KXN845" s="328"/>
      <c r="KXO845" s="328"/>
      <c r="KXP845" s="328"/>
      <c r="KXQ845" s="328"/>
      <c r="KXR845" s="328"/>
      <c r="KXS845" s="328"/>
      <c r="KXT845" s="328"/>
      <c r="KXU845" s="328"/>
      <c r="KXV845" s="328"/>
      <c r="KXW845" s="328"/>
      <c r="KXX845" s="328"/>
      <c r="KXY845" s="328"/>
      <c r="KXZ845" s="328"/>
      <c r="KYA845" s="328"/>
      <c r="KYB845" s="328"/>
      <c r="KYC845" s="328"/>
      <c r="KYD845" s="328"/>
      <c r="KYE845" s="328"/>
      <c r="KYF845" s="328"/>
      <c r="KYG845" s="328"/>
      <c r="KYH845" s="328"/>
      <c r="KYI845" s="328"/>
      <c r="KYJ845" s="328"/>
      <c r="KYK845" s="328"/>
      <c r="KYL845" s="328"/>
      <c r="KYM845" s="328"/>
      <c r="KYN845" s="328"/>
      <c r="KYO845" s="328"/>
      <c r="KYP845" s="328"/>
      <c r="KYQ845" s="328"/>
      <c r="KYR845" s="328"/>
      <c r="KYS845" s="328"/>
      <c r="KYT845" s="328"/>
      <c r="KYU845" s="328"/>
      <c r="KYV845" s="328"/>
      <c r="KYW845" s="328"/>
      <c r="KYX845" s="328"/>
      <c r="KYY845" s="328"/>
      <c r="KYZ845" s="328"/>
      <c r="KZA845" s="328"/>
      <c r="KZB845" s="328"/>
      <c r="KZC845" s="328"/>
      <c r="KZD845" s="328"/>
      <c r="KZE845" s="328"/>
      <c r="KZF845" s="328"/>
      <c r="KZG845" s="328"/>
      <c r="KZH845" s="328"/>
      <c r="KZI845" s="328"/>
      <c r="KZJ845" s="328"/>
      <c r="KZK845" s="328"/>
      <c r="KZL845" s="328"/>
      <c r="KZM845" s="328"/>
      <c r="KZN845" s="328"/>
      <c r="KZO845" s="328"/>
      <c r="KZP845" s="328"/>
      <c r="KZQ845" s="328"/>
      <c r="KZR845" s="328"/>
      <c r="KZS845" s="328"/>
      <c r="KZT845" s="328"/>
      <c r="KZU845" s="328"/>
      <c r="KZV845" s="328"/>
      <c r="KZW845" s="328"/>
      <c r="KZX845" s="328"/>
      <c r="KZY845" s="328"/>
      <c r="KZZ845" s="328"/>
      <c r="LAA845" s="328"/>
      <c r="LAB845" s="328"/>
      <c r="LAC845" s="328"/>
      <c r="LAD845" s="328"/>
      <c r="LAE845" s="328"/>
      <c r="LAF845" s="328"/>
      <c r="LAG845" s="328"/>
      <c r="LAH845" s="328"/>
      <c r="LAI845" s="328"/>
      <c r="LAJ845" s="328"/>
      <c r="LAK845" s="328"/>
      <c r="LAL845" s="328"/>
      <c r="LAM845" s="328"/>
      <c r="LAN845" s="328"/>
      <c r="LAO845" s="328"/>
      <c r="LAP845" s="328"/>
      <c r="LAQ845" s="328"/>
      <c r="LAR845" s="328"/>
      <c r="LAS845" s="328"/>
      <c r="LAT845" s="328"/>
      <c r="LAU845" s="328"/>
      <c r="LAV845" s="328"/>
      <c r="LAW845" s="328"/>
      <c r="LAX845" s="328"/>
      <c r="LAY845" s="328"/>
      <c r="LAZ845" s="328"/>
      <c r="LBA845" s="328"/>
      <c r="LBB845" s="328"/>
      <c r="LBC845" s="328"/>
      <c r="LBD845" s="328"/>
      <c r="LBE845" s="328"/>
      <c r="LBF845" s="328"/>
      <c r="LBG845" s="328"/>
      <c r="LBH845" s="328"/>
      <c r="LBI845" s="328"/>
      <c r="LBJ845" s="328"/>
      <c r="LBK845" s="328"/>
      <c r="LBL845" s="328"/>
      <c r="LBM845" s="328"/>
      <c r="LBN845" s="328"/>
      <c r="LBO845" s="328"/>
      <c r="LBP845" s="328"/>
      <c r="LBQ845" s="328"/>
      <c r="LBR845" s="328"/>
      <c r="LBS845" s="328"/>
      <c r="LBT845" s="328"/>
      <c r="LBU845" s="328"/>
      <c r="LBV845" s="328"/>
      <c r="LBW845" s="328"/>
      <c r="LBX845" s="328"/>
      <c r="LBY845" s="328"/>
      <c r="LBZ845" s="328"/>
      <c r="LCA845" s="328"/>
      <c r="LCB845" s="328"/>
      <c r="LCC845" s="328"/>
      <c r="LCD845" s="328"/>
      <c r="LCE845" s="328"/>
      <c r="LCF845" s="328"/>
      <c r="LCG845" s="328"/>
      <c r="LCH845" s="328"/>
      <c r="LCI845" s="328"/>
      <c r="LCJ845" s="328"/>
      <c r="LCK845" s="328"/>
      <c r="LCL845" s="328"/>
      <c r="LCM845" s="328"/>
      <c r="LCN845" s="328"/>
      <c r="LCO845" s="328"/>
      <c r="LCP845" s="328"/>
      <c r="LCQ845" s="328"/>
      <c r="LCR845" s="328"/>
      <c r="LCS845" s="328"/>
      <c r="LCT845" s="328"/>
      <c r="LCU845" s="328"/>
      <c r="LCV845" s="328"/>
      <c r="LCW845" s="328"/>
      <c r="LCX845" s="328"/>
      <c r="LCY845" s="328"/>
      <c r="LCZ845" s="328"/>
      <c r="LDA845" s="328"/>
      <c r="LDB845" s="328"/>
      <c r="LDC845" s="328"/>
      <c r="LDD845" s="328"/>
      <c r="LDE845" s="328"/>
      <c r="LDF845" s="328"/>
      <c r="LDG845" s="328"/>
      <c r="LDH845" s="328"/>
      <c r="LDI845" s="328"/>
      <c r="LDJ845" s="328"/>
      <c r="LDK845" s="328"/>
      <c r="LDL845" s="328"/>
      <c r="LDM845" s="328"/>
      <c r="LDN845" s="328"/>
      <c r="LDO845" s="328"/>
      <c r="LDP845" s="328"/>
      <c r="LDQ845" s="328"/>
      <c r="LDR845" s="328"/>
      <c r="LDS845" s="328"/>
      <c r="LDT845" s="328"/>
      <c r="LDU845" s="328"/>
      <c r="LDV845" s="328"/>
      <c r="LDW845" s="328"/>
      <c r="LDX845" s="328"/>
      <c r="LDY845" s="328"/>
      <c r="LDZ845" s="328"/>
      <c r="LEA845" s="328"/>
      <c r="LEB845" s="328"/>
      <c r="LEC845" s="328"/>
      <c r="LED845" s="328"/>
      <c r="LEE845" s="328"/>
      <c r="LEF845" s="328"/>
      <c r="LEG845" s="328"/>
      <c r="LEH845" s="328"/>
      <c r="LEI845" s="328"/>
      <c r="LEJ845" s="328"/>
      <c r="LEK845" s="328"/>
      <c r="LEL845" s="328"/>
      <c r="LEM845" s="328"/>
      <c r="LEN845" s="328"/>
      <c r="LEO845" s="328"/>
      <c r="LEP845" s="328"/>
      <c r="LEQ845" s="328"/>
      <c r="LER845" s="328"/>
      <c r="LES845" s="328"/>
      <c r="LET845" s="328"/>
      <c r="LEU845" s="328"/>
      <c r="LEV845" s="328"/>
      <c r="LEW845" s="328"/>
      <c r="LEX845" s="328"/>
      <c r="LEY845" s="328"/>
      <c r="LEZ845" s="328"/>
      <c r="LFA845" s="328"/>
      <c r="LFB845" s="328"/>
      <c r="LFC845" s="328"/>
      <c r="LFD845" s="328"/>
      <c r="LFE845" s="328"/>
      <c r="LFF845" s="328"/>
      <c r="LFG845" s="328"/>
      <c r="LFH845" s="328"/>
      <c r="LFI845" s="328"/>
      <c r="LFJ845" s="328"/>
      <c r="LFK845" s="328"/>
      <c r="LFL845" s="328"/>
      <c r="LFM845" s="328"/>
      <c r="LFN845" s="328"/>
      <c r="LFO845" s="328"/>
      <c r="LFP845" s="328"/>
      <c r="LFQ845" s="328"/>
      <c r="LFR845" s="328"/>
      <c r="LFS845" s="328"/>
      <c r="LFT845" s="328"/>
      <c r="LFU845" s="328"/>
      <c r="LFV845" s="328"/>
      <c r="LFW845" s="328"/>
      <c r="LFX845" s="328"/>
      <c r="LFY845" s="328"/>
      <c r="LFZ845" s="328"/>
      <c r="LGA845" s="328"/>
      <c r="LGB845" s="328"/>
      <c r="LGC845" s="328"/>
      <c r="LGD845" s="328"/>
      <c r="LGE845" s="328"/>
      <c r="LGF845" s="328"/>
      <c r="LGG845" s="328"/>
      <c r="LGH845" s="328"/>
      <c r="LGI845" s="328"/>
      <c r="LGJ845" s="328"/>
      <c r="LGK845" s="328"/>
      <c r="LGL845" s="328"/>
      <c r="LGM845" s="328"/>
      <c r="LGN845" s="328"/>
      <c r="LGO845" s="328"/>
      <c r="LGP845" s="328"/>
      <c r="LGQ845" s="328"/>
      <c r="LGR845" s="328"/>
      <c r="LGS845" s="328"/>
      <c r="LGT845" s="328"/>
      <c r="LGU845" s="328"/>
      <c r="LGV845" s="328"/>
      <c r="LGW845" s="328"/>
      <c r="LGX845" s="328"/>
      <c r="LGY845" s="328"/>
      <c r="LGZ845" s="328"/>
      <c r="LHA845" s="328"/>
      <c r="LHB845" s="328"/>
      <c r="LHC845" s="328"/>
      <c r="LHD845" s="328"/>
      <c r="LHE845" s="328"/>
      <c r="LHF845" s="328"/>
      <c r="LHG845" s="328"/>
      <c r="LHH845" s="328"/>
      <c r="LHI845" s="328"/>
      <c r="LHJ845" s="328"/>
      <c r="LHK845" s="328"/>
      <c r="LHL845" s="328"/>
      <c r="LHM845" s="328"/>
      <c r="LHN845" s="328"/>
      <c r="LHO845" s="328"/>
      <c r="LHP845" s="328"/>
      <c r="LHQ845" s="328"/>
      <c r="LHR845" s="328"/>
      <c r="LHS845" s="328"/>
      <c r="LHT845" s="328"/>
      <c r="LHU845" s="328"/>
      <c r="LHV845" s="328"/>
      <c r="LHW845" s="328"/>
      <c r="LHX845" s="328"/>
      <c r="LHY845" s="328"/>
      <c r="LHZ845" s="328"/>
      <c r="LIA845" s="328"/>
      <c r="LIB845" s="328"/>
      <c r="LIC845" s="328"/>
      <c r="LID845" s="328"/>
      <c r="LIE845" s="328"/>
      <c r="LIF845" s="328"/>
      <c r="LIG845" s="328"/>
      <c r="LIH845" s="328"/>
      <c r="LII845" s="328"/>
      <c r="LIJ845" s="328"/>
      <c r="LIK845" s="328"/>
      <c r="LIL845" s="328"/>
      <c r="LIM845" s="328"/>
      <c r="LIN845" s="328"/>
      <c r="LIO845" s="328"/>
      <c r="LIP845" s="328"/>
      <c r="LIQ845" s="328"/>
      <c r="LIR845" s="328"/>
      <c r="LIS845" s="328"/>
      <c r="LIT845" s="328"/>
      <c r="LIU845" s="328"/>
      <c r="LIV845" s="328"/>
      <c r="LIW845" s="328"/>
      <c r="LIX845" s="328"/>
      <c r="LIY845" s="328"/>
      <c r="LIZ845" s="328"/>
      <c r="LJA845" s="328"/>
      <c r="LJB845" s="328"/>
      <c r="LJC845" s="328"/>
      <c r="LJD845" s="328"/>
      <c r="LJE845" s="328"/>
      <c r="LJF845" s="328"/>
      <c r="LJG845" s="328"/>
      <c r="LJH845" s="328"/>
      <c r="LJI845" s="328"/>
      <c r="LJJ845" s="328"/>
      <c r="LJK845" s="328"/>
      <c r="LJL845" s="328"/>
      <c r="LJM845" s="328"/>
      <c r="LJN845" s="328"/>
      <c r="LJO845" s="328"/>
      <c r="LJP845" s="328"/>
      <c r="LJQ845" s="328"/>
      <c r="LJR845" s="328"/>
      <c r="LJS845" s="328"/>
      <c r="LJT845" s="328"/>
      <c r="LJU845" s="328"/>
      <c r="LJV845" s="328"/>
      <c r="LJW845" s="328"/>
      <c r="LJX845" s="328"/>
      <c r="LJY845" s="328"/>
      <c r="LJZ845" s="328"/>
      <c r="LKA845" s="328"/>
      <c r="LKB845" s="328"/>
      <c r="LKC845" s="328"/>
      <c r="LKD845" s="328"/>
      <c r="LKE845" s="328"/>
      <c r="LKF845" s="328"/>
      <c r="LKG845" s="328"/>
      <c r="LKH845" s="328"/>
      <c r="LKI845" s="328"/>
      <c r="LKJ845" s="328"/>
      <c r="LKK845" s="328"/>
      <c r="LKL845" s="328"/>
      <c r="LKM845" s="328"/>
      <c r="LKN845" s="328"/>
      <c r="LKO845" s="328"/>
      <c r="LKP845" s="328"/>
      <c r="LKQ845" s="328"/>
      <c r="LKR845" s="328"/>
      <c r="LKS845" s="328"/>
      <c r="LKT845" s="328"/>
      <c r="LKU845" s="328"/>
      <c r="LKV845" s="328"/>
      <c r="LKW845" s="328"/>
      <c r="LKX845" s="328"/>
      <c r="LKY845" s="328"/>
      <c r="LKZ845" s="328"/>
      <c r="LLA845" s="328"/>
      <c r="LLB845" s="328"/>
      <c r="LLC845" s="328"/>
      <c r="LLD845" s="328"/>
      <c r="LLE845" s="328"/>
      <c r="LLF845" s="328"/>
      <c r="LLG845" s="328"/>
      <c r="LLH845" s="328"/>
      <c r="LLI845" s="328"/>
      <c r="LLJ845" s="328"/>
      <c r="LLK845" s="328"/>
      <c r="LLL845" s="328"/>
      <c r="LLM845" s="328"/>
      <c r="LLN845" s="328"/>
      <c r="LLO845" s="328"/>
      <c r="LLP845" s="328"/>
      <c r="LLQ845" s="328"/>
      <c r="LLR845" s="328"/>
      <c r="LLS845" s="328"/>
      <c r="LLT845" s="328"/>
      <c r="LLU845" s="328"/>
      <c r="LLV845" s="328"/>
      <c r="LLW845" s="328"/>
      <c r="LLX845" s="328"/>
      <c r="LLY845" s="328"/>
      <c r="LLZ845" s="328"/>
      <c r="LMA845" s="328"/>
      <c r="LMB845" s="328"/>
      <c r="LMC845" s="328"/>
      <c r="LMD845" s="328"/>
      <c r="LME845" s="328"/>
      <c r="LMF845" s="328"/>
      <c r="LMG845" s="328"/>
      <c r="LMH845" s="328"/>
      <c r="LMI845" s="328"/>
      <c r="LMJ845" s="328"/>
      <c r="LMK845" s="328"/>
      <c r="LML845" s="328"/>
      <c r="LMM845" s="328"/>
      <c r="LMN845" s="328"/>
      <c r="LMO845" s="328"/>
      <c r="LMP845" s="328"/>
      <c r="LMQ845" s="328"/>
      <c r="LMR845" s="328"/>
      <c r="LMS845" s="328"/>
      <c r="LMT845" s="328"/>
      <c r="LMU845" s="328"/>
      <c r="LMV845" s="328"/>
      <c r="LMW845" s="328"/>
      <c r="LMX845" s="328"/>
      <c r="LMY845" s="328"/>
      <c r="LMZ845" s="328"/>
      <c r="LNA845" s="328"/>
      <c r="LNB845" s="328"/>
      <c r="LNC845" s="328"/>
      <c r="LND845" s="328"/>
      <c r="LNE845" s="328"/>
      <c r="LNF845" s="328"/>
      <c r="LNG845" s="328"/>
      <c r="LNH845" s="328"/>
      <c r="LNI845" s="328"/>
      <c r="LNJ845" s="328"/>
      <c r="LNK845" s="328"/>
      <c r="LNL845" s="328"/>
      <c r="LNM845" s="328"/>
      <c r="LNN845" s="328"/>
      <c r="LNO845" s="328"/>
      <c r="LNP845" s="328"/>
      <c r="LNQ845" s="328"/>
      <c r="LNR845" s="328"/>
      <c r="LNS845" s="328"/>
      <c r="LNT845" s="328"/>
      <c r="LNU845" s="328"/>
      <c r="LNV845" s="328"/>
      <c r="LNW845" s="328"/>
      <c r="LNX845" s="328"/>
      <c r="LNY845" s="328"/>
      <c r="LNZ845" s="328"/>
      <c r="LOA845" s="328"/>
      <c r="LOB845" s="328"/>
      <c r="LOC845" s="328"/>
      <c r="LOD845" s="328"/>
      <c r="LOE845" s="328"/>
      <c r="LOF845" s="328"/>
      <c r="LOG845" s="328"/>
      <c r="LOH845" s="328"/>
      <c r="LOI845" s="328"/>
      <c r="LOJ845" s="328"/>
      <c r="LOK845" s="328"/>
      <c r="LOL845" s="328"/>
      <c r="LOM845" s="328"/>
      <c r="LON845" s="328"/>
      <c r="LOO845" s="328"/>
      <c r="LOP845" s="328"/>
      <c r="LOQ845" s="328"/>
      <c r="LOR845" s="328"/>
      <c r="LOS845" s="328"/>
      <c r="LOT845" s="328"/>
      <c r="LOU845" s="328"/>
      <c r="LOV845" s="328"/>
      <c r="LOW845" s="328"/>
      <c r="LOX845" s="328"/>
      <c r="LOY845" s="328"/>
      <c r="LOZ845" s="328"/>
      <c r="LPA845" s="328"/>
      <c r="LPB845" s="328"/>
      <c r="LPC845" s="328"/>
      <c r="LPD845" s="328"/>
      <c r="LPE845" s="328"/>
      <c r="LPF845" s="328"/>
      <c r="LPG845" s="328"/>
      <c r="LPH845" s="328"/>
      <c r="LPI845" s="328"/>
      <c r="LPJ845" s="328"/>
      <c r="LPK845" s="328"/>
      <c r="LPL845" s="328"/>
      <c r="LPM845" s="328"/>
      <c r="LPN845" s="328"/>
      <c r="LPO845" s="328"/>
      <c r="LPP845" s="328"/>
      <c r="LPQ845" s="328"/>
      <c r="LPR845" s="328"/>
      <c r="LPS845" s="328"/>
      <c r="LPT845" s="328"/>
      <c r="LPU845" s="328"/>
      <c r="LPV845" s="328"/>
      <c r="LPW845" s="328"/>
      <c r="LPX845" s="328"/>
      <c r="LPY845" s="328"/>
      <c r="LPZ845" s="328"/>
      <c r="LQA845" s="328"/>
      <c r="LQB845" s="328"/>
      <c r="LQC845" s="328"/>
      <c r="LQD845" s="328"/>
      <c r="LQE845" s="328"/>
      <c r="LQF845" s="328"/>
      <c r="LQG845" s="328"/>
      <c r="LQH845" s="328"/>
      <c r="LQI845" s="328"/>
      <c r="LQJ845" s="328"/>
      <c r="LQK845" s="328"/>
      <c r="LQL845" s="328"/>
      <c r="LQM845" s="328"/>
      <c r="LQN845" s="328"/>
      <c r="LQO845" s="328"/>
      <c r="LQP845" s="328"/>
      <c r="LQQ845" s="328"/>
      <c r="LQR845" s="328"/>
      <c r="LQS845" s="328"/>
      <c r="LQT845" s="328"/>
      <c r="LQU845" s="328"/>
      <c r="LQV845" s="328"/>
      <c r="LQW845" s="328"/>
      <c r="LQX845" s="328"/>
      <c r="LQY845" s="328"/>
      <c r="LQZ845" s="328"/>
      <c r="LRA845" s="328"/>
      <c r="LRB845" s="328"/>
      <c r="LRC845" s="328"/>
      <c r="LRD845" s="328"/>
      <c r="LRE845" s="328"/>
      <c r="LRF845" s="328"/>
      <c r="LRG845" s="328"/>
      <c r="LRH845" s="328"/>
      <c r="LRI845" s="328"/>
      <c r="LRJ845" s="328"/>
      <c r="LRK845" s="328"/>
      <c r="LRL845" s="328"/>
      <c r="LRM845" s="328"/>
      <c r="LRN845" s="328"/>
      <c r="LRO845" s="328"/>
      <c r="LRP845" s="328"/>
      <c r="LRQ845" s="328"/>
      <c r="LRR845" s="328"/>
      <c r="LRS845" s="328"/>
      <c r="LRT845" s="328"/>
      <c r="LRU845" s="328"/>
      <c r="LRV845" s="328"/>
      <c r="LRW845" s="328"/>
      <c r="LRX845" s="328"/>
      <c r="LRY845" s="328"/>
      <c r="LRZ845" s="328"/>
      <c r="LSA845" s="328"/>
      <c r="LSB845" s="328"/>
      <c r="LSC845" s="328"/>
      <c r="LSD845" s="328"/>
      <c r="LSE845" s="328"/>
      <c r="LSF845" s="328"/>
      <c r="LSG845" s="328"/>
      <c r="LSH845" s="328"/>
      <c r="LSI845" s="328"/>
      <c r="LSJ845" s="328"/>
      <c r="LSK845" s="328"/>
      <c r="LSL845" s="328"/>
      <c r="LSM845" s="328"/>
      <c r="LSN845" s="328"/>
      <c r="LSO845" s="328"/>
      <c r="LSP845" s="328"/>
      <c r="LSQ845" s="328"/>
      <c r="LSR845" s="328"/>
      <c r="LSS845" s="328"/>
      <c r="LST845" s="328"/>
      <c r="LSU845" s="328"/>
      <c r="LSV845" s="328"/>
      <c r="LSW845" s="328"/>
      <c r="LSX845" s="328"/>
      <c r="LSY845" s="328"/>
      <c r="LSZ845" s="328"/>
      <c r="LTA845" s="328"/>
      <c r="LTB845" s="328"/>
      <c r="LTC845" s="328"/>
      <c r="LTD845" s="328"/>
      <c r="LTE845" s="328"/>
      <c r="LTF845" s="328"/>
      <c r="LTG845" s="328"/>
      <c r="LTH845" s="328"/>
      <c r="LTI845" s="328"/>
      <c r="LTJ845" s="328"/>
      <c r="LTK845" s="328"/>
      <c r="LTL845" s="328"/>
      <c r="LTM845" s="328"/>
      <c r="LTN845" s="328"/>
      <c r="LTO845" s="328"/>
      <c r="LTP845" s="328"/>
      <c r="LTQ845" s="328"/>
      <c r="LTR845" s="328"/>
      <c r="LTS845" s="328"/>
      <c r="LTT845" s="328"/>
      <c r="LTU845" s="328"/>
      <c r="LTV845" s="328"/>
      <c r="LTW845" s="328"/>
      <c r="LTX845" s="328"/>
      <c r="LTY845" s="328"/>
      <c r="LTZ845" s="328"/>
      <c r="LUA845" s="328"/>
      <c r="LUB845" s="328"/>
      <c r="LUC845" s="328"/>
      <c r="LUD845" s="328"/>
      <c r="LUE845" s="328"/>
      <c r="LUF845" s="328"/>
      <c r="LUG845" s="328"/>
      <c r="LUH845" s="328"/>
      <c r="LUI845" s="328"/>
      <c r="LUJ845" s="328"/>
      <c r="LUK845" s="328"/>
      <c r="LUL845" s="328"/>
      <c r="LUM845" s="328"/>
      <c r="LUN845" s="328"/>
      <c r="LUO845" s="328"/>
      <c r="LUP845" s="328"/>
      <c r="LUQ845" s="328"/>
      <c r="LUR845" s="328"/>
      <c r="LUS845" s="328"/>
      <c r="LUT845" s="328"/>
      <c r="LUU845" s="328"/>
      <c r="LUV845" s="328"/>
      <c r="LUW845" s="328"/>
      <c r="LUX845" s="328"/>
      <c r="LUY845" s="328"/>
      <c r="LUZ845" s="328"/>
      <c r="LVA845" s="328"/>
      <c r="LVB845" s="328"/>
      <c r="LVC845" s="328"/>
      <c r="LVD845" s="328"/>
      <c r="LVE845" s="328"/>
      <c r="LVF845" s="328"/>
      <c r="LVG845" s="328"/>
      <c r="LVH845" s="328"/>
      <c r="LVI845" s="328"/>
      <c r="LVJ845" s="328"/>
      <c r="LVK845" s="328"/>
      <c r="LVL845" s="328"/>
      <c r="LVM845" s="328"/>
      <c r="LVN845" s="328"/>
      <c r="LVO845" s="328"/>
      <c r="LVP845" s="328"/>
      <c r="LVQ845" s="328"/>
      <c r="LVR845" s="328"/>
      <c r="LVS845" s="328"/>
      <c r="LVT845" s="328"/>
      <c r="LVU845" s="328"/>
      <c r="LVV845" s="328"/>
      <c r="LVW845" s="328"/>
      <c r="LVX845" s="328"/>
      <c r="LVY845" s="328"/>
      <c r="LVZ845" s="328"/>
      <c r="LWA845" s="328"/>
      <c r="LWB845" s="328"/>
      <c r="LWC845" s="328"/>
      <c r="LWD845" s="328"/>
      <c r="LWE845" s="328"/>
      <c r="LWF845" s="328"/>
      <c r="LWG845" s="328"/>
      <c r="LWH845" s="328"/>
      <c r="LWI845" s="328"/>
      <c r="LWJ845" s="328"/>
      <c r="LWK845" s="328"/>
      <c r="LWL845" s="328"/>
      <c r="LWM845" s="328"/>
      <c r="LWN845" s="328"/>
      <c r="LWO845" s="328"/>
      <c r="LWP845" s="328"/>
      <c r="LWQ845" s="328"/>
      <c r="LWR845" s="328"/>
      <c r="LWS845" s="328"/>
      <c r="LWT845" s="328"/>
      <c r="LWU845" s="328"/>
      <c r="LWV845" s="328"/>
      <c r="LWW845" s="328"/>
      <c r="LWX845" s="328"/>
      <c r="LWY845" s="328"/>
      <c r="LWZ845" s="328"/>
      <c r="LXA845" s="328"/>
      <c r="LXB845" s="328"/>
      <c r="LXC845" s="328"/>
      <c r="LXD845" s="328"/>
      <c r="LXE845" s="328"/>
      <c r="LXF845" s="328"/>
      <c r="LXG845" s="328"/>
      <c r="LXH845" s="328"/>
      <c r="LXI845" s="328"/>
      <c r="LXJ845" s="328"/>
      <c r="LXK845" s="328"/>
      <c r="LXL845" s="328"/>
      <c r="LXM845" s="328"/>
      <c r="LXN845" s="328"/>
      <c r="LXO845" s="328"/>
      <c r="LXP845" s="328"/>
      <c r="LXQ845" s="328"/>
      <c r="LXR845" s="328"/>
      <c r="LXS845" s="328"/>
      <c r="LXT845" s="328"/>
      <c r="LXU845" s="328"/>
      <c r="LXV845" s="328"/>
      <c r="LXW845" s="328"/>
      <c r="LXX845" s="328"/>
      <c r="LXY845" s="328"/>
      <c r="LXZ845" s="328"/>
      <c r="LYA845" s="328"/>
      <c r="LYB845" s="328"/>
      <c r="LYC845" s="328"/>
      <c r="LYD845" s="328"/>
      <c r="LYE845" s="328"/>
      <c r="LYF845" s="328"/>
      <c r="LYG845" s="328"/>
      <c r="LYH845" s="328"/>
      <c r="LYI845" s="328"/>
      <c r="LYJ845" s="328"/>
      <c r="LYK845" s="328"/>
      <c r="LYL845" s="328"/>
      <c r="LYM845" s="328"/>
      <c r="LYN845" s="328"/>
      <c r="LYO845" s="328"/>
      <c r="LYP845" s="328"/>
      <c r="LYQ845" s="328"/>
      <c r="LYR845" s="328"/>
      <c r="LYS845" s="328"/>
      <c r="LYT845" s="328"/>
      <c r="LYU845" s="328"/>
      <c r="LYV845" s="328"/>
      <c r="LYW845" s="328"/>
      <c r="LYX845" s="328"/>
      <c r="LYY845" s="328"/>
      <c r="LYZ845" s="328"/>
      <c r="LZA845" s="328"/>
      <c r="LZB845" s="328"/>
      <c r="LZC845" s="328"/>
      <c r="LZD845" s="328"/>
      <c r="LZE845" s="328"/>
      <c r="LZF845" s="328"/>
      <c r="LZG845" s="328"/>
      <c r="LZH845" s="328"/>
      <c r="LZI845" s="328"/>
      <c r="LZJ845" s="328"/>
      <c r="LZK845" s="328"/>
      <c r="LZL845" s="328"/>
      <c r="LZM845" s="328"/>
      <c r="LZN845" s="328"/>
      <c r="LZO845" s="328"/>
      <c r="LZP845" s="328"/>
      <c r="LZQ845" s="328"/>
      <c r="LZR845" s="328"/>
      <c r="LZS845" s="328"/>
      <c r="LZT845" s="328"/>
      <c r="LZU845" s="328"/>
      <c r="LZV845" s="328"/>
      <c r="LZW845" s="328"/>
      <c r="LZX845" s="328"/>
      <c r="LZY845" s="328"/>
      <c r="LZZ845" s="328"/>
      <c r="MAA845" s="328"/>
      <c r="MAB845" s="328"/>
      <c r="MAC845" s="328"/>
      <c r="MAD845" s="328"/>
      <c r="MAE845" s="328"/>
      <c r="MAF845" s="328"/>
      <c r="MAG845" s="328"/>
      <c r="MAH845" s="328"/>
      <c r="MAI845" s="328"/>
      <c r="MAJ845" s="328"/>
      <c r="MAK845" s="328"/>
      <c r="MAL845" s="328"/>
      <c r="MAM845" s="328"/>
      <c r="MAN845" s="328"/>
      <c r="MAO845" s="328"/>
      <c r="MAP845" s="328"/>
      <c r="MAQ845" s="328"/>
      <c r="MAR845" s="328"/>
      <c r="MAS845" s="328"/>
      <c r="MAT845" s="328"/>
      <c r="MAU845" s="328"/>
      <c r="MAV845" s="328"/>
      <c r="MAW845" s="328"/>
      <c r="MAX845" s="328"/>
      <c r="MAY845" s="328"/>
      <c r="MAZ845" s="328"/>
      <c r="MBA845" s="328"/>
      <c r="MBB845" s="328"/>
      <c r="MBC845" s="328"/>
      <c r="MBD845" s="328"/>
      <c r="MBE845" s="328"/>
      <c r="MBF845" s="328"/>
      <c r="MBG845" s="328"/>
      <c r="MBH845" s="328"/>
      <c r="MBI845" s="328"/>
      <c r="MBJ845" s="328"/>
      <c r="MBK845" s="328"/>
      <c r="MBL845" s="328"/>
      <c r="MBM845" s="328"/>
      <c r="MBN845" s="328"/>
      <c r="MBO845" s="328"/>
      <c r="MBP845" s="328"/>
      <c r="MBQ845" s="328"/>
      <c r="MBR845" s="328"/>
      <c r="MBS845" s="328"/>
      <c r="MBT845" s="328"/>
      <c r="MBU845" s="328"/>
      <c r="MBV845" s="328"/>
      <c r="MBW845" s="328"/>
      <c r="MBX845" s="328"/>
      <c r="MBY845" s="328"/>
      <c r="MBZ845" s="328"/>
      <c r="MCA845" s="328"/>
      <c r="MCB845" s="328"/>
      <c r="MCC845" s="328"/>
      <c r="MCD845" s="328"/>
      <c r="MCE845" s="328"/>
      <c r="MCF845" s="328"/>
      <c r="MCG845" s="328"/>
      <c r="MCH845" s="328"/>
      <c r="MCI845" s="328"/>
      <c r="MCJ845" s="328"/>
      <c r="MCK845" s="328"/>
      <c r="MCL845" s="328"/>
      <c r="MCM845" s="328"/>
      <c r="MCN845" s="328"/>
      <c r="MCO845" s="328"/>
      <c r="MCP845" s="328"/>
      <c r="MCQ845" s="328"/>
      <c r="MCR845" s="328"/>
      <c r="MCS845" s="328"/>
      <c r="MCT845" s="328"/>
      <c r="MCU845" s="328"/>
      <c r="MCV845" s="328"/>
      <c r="MCW845" s="328"/>
      <c r="MCX845" s="328"/>
      <c r="MCY845" s="328"/>
      <c r="MCZ845" s="328"/>
      <c r="MDA845" s="328"/>
      <c r="MDB845" s="328"/>
      <c r="MDC845" s="328"/>
      <c r="MDD845" s="328"/>
      <c r="MDE845" s="328"/>
      <c r="MDF845" s="328"/>
      <c r="MDG845" s="328"/>
      <c r="MDH845" s="328"/>
      <c r="MDI845" s="328"/>
      <c r="MDJ845" s="328"/>
      <c r="MDK845" s="328"/>
      <c r="MDL845" s="328"/>
      <c r="MDM845" s="328"/>
      <c r="MDN845" s="328"/>
      <c r="MDO845" s="328"/>
      <c r="MDP845" s="328"/>
      <c r="MDQ845" s="328"/>
      <c r="MDR845" s="328"/>
      <c r="MDS845" s="328"/>
      <c r="MDT845" s="328"/>
      <c r="MDU845" s="328"/>
      <c r="MDV845" s="328"/>
      <c r="MDW845" s="328"/>
      <c r="MDX845" s="328"/>
      <c r="MDY845" s="328"/>
      <c r="MDZ845" s="328"/>
      <c r="MEA845" s="328"/>
      <c r="MEB845" s="328"/>
      <c r="MEC845" s="328"/>
      <c r="MED845" s="328"/>
      <c r="MEE845" s="328"/>
      <c r="MEF845" s="328"/>
      <c r="MEG845" s="328"/>
      <c r="MEH845" s="328"/>
      <c r="MEI845" s="328"/>
      <c r="MEJ845" s="328"/>
      <c r="MEK845" s="328"/>
      <c r="MEL845" s="328"/>
      <c r="MEM845" s="328"/>
      <c r="MEN845" s="328"/>
      <c r="MEO845" s="328"/>
      <c r="MEP845" s="328"/>
      <c r="MEQ845" s="328"/>
      <c r="MER845" s="328"/>
      <c r="MES845" s="328"/>
      <c r="MET845" s="328"/>
      <c r="MEU845" s="328"/>
      <c r="MEV845" s="328"/>
      <c r="MEW845" s="328"/>
      <c r="MEX845" s="328"/>
      <c r="MEY845" s="328"/>
      <c r="MEZ845" s="328"/>
      <c r="MFA845" s="328"/>
      <c r="MFB845" s="328"/>
      <c r="MFC845" s="328"/>
      <c r="MFD845" s="328"/>
      <c r="MFE845" s="328"/>
      <c r="MFF845" s="328"/>
      <c r="MFG845" s="328"/>
      <c r="MFH845" s="328"/>
      <c r="MFI845" s="328"/>
      <c r="MFJ845" s="328"/>
      <c r="MFK845" s="328"/>
      <c r="MFL845" s="328"/>
      <c r="MFM845" s="328"/>
      <c r="MFN845" s="328"/>
      <c r="MFO845" s="328"/>
      <c r="MFP845" s="328"/>
      <c r="MFQ845" s="328"/>
      <c r="MFR845" s="328"/>
      <c r="MFS845" s="328"/>
      <c r="MFT845" s="328"/>
      <c r="MFU845" s="328"/>
      <c r="MFV845" s="328"/>
      <c r="MFW845" s="328"/>
      <c r="MFX845" s="328"/>
      <c r="MFY845" s="328"/>
      <c r="MFZ845" s="328"/>
      <c r="MGA845" s="328"/>
      <c r="MGB845" s="328"/>
      <c r="MGC845" s="328"/>
      <c r="MGD845" s="328"/>
      <c r="MGE845" s="328"/>
      <c r="MGF845" s="328"/>
      <c r="MGG845" s="328"/>
      <c r="MGH845" s="328"/>
      <c r="MGI845" s="328"/>
      <c r="MGJ845" s="328"/>
      <c r="MGK845" s="328"/>
      <c r="MGL845" s="328"/>
      <c r="MGM845" s="328"/>
      <c r="MGN845" s="328"/>
      <c r="MGO845" s="328"/>
      <c r="MGP845" s="328"/>
      <c r="MGQ845" s="328"/>
      <c r="MGR845" s="328"/>
      <c r="MGS845" s="328"/>
      <c r="MGT845" s="328"/>
      <c r="MGU845" s="328"/>
      <c r="MGV845" s="328"/>
      <c r="MGW845" s="328"/>
      <c r="MGX845" s="328"/>
      <c r="MGY845" s="328"/>
      <c r="MGZ845" s="328"/>
      <c r="MHA845" s="328"/>
      <c r="MHB845" s="328"/>
      <c r="MHC845" s="328"/>
      <c r="MHD845" s="328"/>
      <c r="MHE845" s="328"/>
      <c r="MHF845" s="328"/>
      <c r="MHG845" s="328"/>
      <c r="MHH845" s="328"/>
      <c r="MHI845" s="328"/>
      <c r="MHJ845" s="328"/>
      <c r="MHK845" s="328"/>
      <c r="MHL845" s="328"/>
      <c r="MHM845" s="328"/>
      <c r="MHN845" s="328"/>
      <c r="MHO845" s="328"/>
      <c r="MHP845" s="328"/>
      <c r="MHQ845" s="328"/>
      <c r="MHR845" s="328"/>
      <c r="MHS845" s="328"/>
      <c r="MHT845" s="328"/>
      <c r="MHU845" s="328"/>
      <c r="MHV845" s="328"/>
      <c r="MHW845" s="328"/>
      <c r="MHX845" s="328"/>
      <c r="MHY845" s="328"/>
      <c r="MHZ845" s="328"/>
      <c r="MIA845" s="328"/>
      <c r="MIB845" s="328"/>
      <c r="MIC845" s="328"/>
      <c r="MID845" s="328"/>
      <c r="MIE845" s="328"/>
      <c r="MIF845" s="328"/>
      <c r="MIG845" s="328"/>
      <c r="MIH845" s="328"/>
      <c r="MII845" s="328"/>
      <c r="MIJ845" s="328"/>
      <c r="MIK845" s="328"/>
      <c r="MIL845" s="328"/>
      <c r="MIM845" s="328"/>
      <c r="MIN845" s="328"/>
      <c r="MIO845" s="328"/>
      <c r="MIP845" s="328"/>
      <c r="MIQ845" s="328"/>
      <c r="MIR845" s="328"/>
      <c r="MIS845" s="328"/>
      <c r="MIT845" s="328"/>
      <c r="MIU845" s="328"/>
      <c r="MIV845" s="328"/>
      <c r="MIW845" s="328"/>
      <c r="MIX845" s="328"/>
      <c r="MIY845" s="328"/>
      <c r="MIZ845" s="328"/>
      <c r="MJA845" s="328"/>
      <c r="MJB845" s="328"/>
      <c r="MJC845" s="328"/>
      <c r="MJD845" s="328"/>
      <c r="MJE845" s="328"/>
      <c r="MJF845" s="328"/>
      <c r="MJG845" s="328"/>
      <c r="MJH845" s="328"/>
      <c r="MJI845" s="328"/>
      <c r="MJJ845" s="328"/>
      <c r="MJK845" s="328"/>
      <c r="MJL845" s="328"/>
      <c r="MJM845" s="328"/>
      <c r="MJN845" s="328"/>
      <c r="MJO845" s="328"/>
      <c r="MJP845" s="328"/>
      <c r="MJQ845" s="328"/>
      <c r="MJR845" s="328"/>
      <c r="MJS845" s="328"/>
      <c r="MJT845" s="328"/>
      <c r="MJU845" s="328"/>
      <c r="MJV845" s="328"/>
      <c r="MJW845" s="328"/>
      <c r="MJX845" s="328"/>
      <c r="MJY845" s="328"/>
      <c r="MJZ845" s="328"/>
      <c r="MKA845" s="328"/>
      <c r="MKB845" s="328"/>
      <c r="MKC845" s="328"/>
      <c r="MKD845" s="328"/>
      <c r="MKE845" s="328"/>
      <c r="MKF845" s="328"/>
      <c r="MKG845" s="328"/>
      <c r="MKH845" s="328"/>
      <c r="MKI845" s="328"/>
      <c r="MKJ845" s="328"/>
      <c r="MKK845" s="328"/>
      <c r="MKL845" s="328"/>
      <c r="MKM845" s="328"/>
      <c r="MKN845" s="328"/>
      <c r="MKO845" s="328"/>
      <c r="MKP845" s="328"/>
      <c r="MKQ845" s="328"/>
      <c r="MKR845" s="328"/>
      <c r="MKS845" s="328"/>
      <c r="MKT845" s="328"/>
      <c r="MKU845" s="328"/>
      <c r="MKV845" s="328"/>
      <c r="MKW845" s="328"/>
      <c r="MKX845" s="328"/>
      <c r="MKY845" s="328"/>
      <c r="MKZ845" s="328"/>
      <c r="MLA845" s="328"/>
      <c r="MLB845" s="328"/>
      <c r="MLC845" s="328"/>
      <c r="MLD845" s="328"/>
      <c r="MLE845" s="328"/>
      <c r="MLF845" s="328"/>
      <c r="MLG845" s="328"/>
      <c r="MLH845" s="328"/>
      <c r="MLI845" s="328"/>
      <c r="MLJ845" s="328"/>
      <c r="MLK845" s="328"/>
      <c r="MLL845" s="328"/>
      <c r="MLM845" s="328"/>
      <c r="MLN845" s="328"/>
      <c r="MLO845" s="328"/>
      <c r="MLP845" s="328"/>
      <c r="MLQ845" s="328"/>
      <c r="MLR845" s="328"/>
      <c r="MLS845" s="328"/>
      <c r="MLT845" s="328"/>
      <c r="MLU845" s="328"/>
      <c r="MLV845" s="328"/>
      <c r="MLW845" s="328"/>
      <c r="MLX845" s="328"/>
      <c r="MLY845" s="328"/>
      <c r="MLZ845" s="328"/>
      <c r="MMA845" s="328"/>
      <c r="MMB845" s="328"/>
      <c r="MMC845" s="328"/>
      <c r="MMD845" s="328"/>
      <c r="MME845" s="328"/>
      <c r="MMF845" s="328"/>
      <c r="MMG845" s="328"/>
      <c r="MMH845" s="328"/>
      <c r="MMI845" s="328"/>
      <c r="MMJ845" s="328"/>
      <c r="MMK845" s="328"/>
      <c r="MML845" s="328"/>
      <c r="MMM845" s="328"/>
      <c r="MMN845" s="328"/>
      <c r="MMO845" s="328"/>
      <c r="MMP845" s="328"/>
      <c r="MMQ845" s="328"/>
      <c r="MMR845" s="328"/>
      <c r="MMS845" s="328"/>
      <c r="MMT845" s="328"/>
      <c r="MMU845" s="328"/>
      <c r="MMV845" s="328"/>
      <c r="MMW845" s="328"/>
      <c r="MMX845" s="328"/>
      <c r="MMY845" s="328"/>
      <c r="MMZ845" s="328"/>
      <c r="MNA845" s="328"/>
      <c r="MNB845" s="328"/>
      <c r="MNC845" s="328"/>
      <c r="MND845" s="328"/>
      <c r="MNE845" s="328"/>
      <c r="MNF845" s="328"/>
      <c r="MNG845" s="328"/>
      <c r="MNH845" s="328"/>
      <c r="MNI845" s="328"/>
      <c r="MNJ845" s="328"/>
      <c r="MNK845" s="328"/>
      <c r="MNL845" s="328"/>
      <c r="MNM845" s="328"/>
      <c r="MNN845" s="328"/>
      <c r="MNO845" s="328"/>
      <c r="MNP845" s="328"/>
      <c r="MNQ845" s="328"/>
      <c r="MNR845" s="328"/>
      <c r="MNS845" s="328"/>
      <c r="MNT845" s="328"/>
      <c r="MNU845" s="328"/>
      <c r="MNV845" s="328"/>
      <c r="MNW845" s="328"/>
      <c r="MNX845" s="328"/>
      <c r="MNY845" s="328"/>
      <c r="MNZ845" s="328"/>
      <c r="MOA845" s="328"/>
      <c r="MOB845" s="328"/>
      <c r="MOC845" s="328"/>
      <c r="MOD845" s="328"/>
      <c r="MOE845" s="328"/>
      <c r="MOF845" s="328"/>
      <c r="MOG845" s="328"/>
      <c r="MOH845" s="328"/>
      <c r="MOI845" s="328"/>
      <c r="MOJ845" s="328"/>
      <c r="MOK845" s="328"/>
      <c r="MOL845" s="328"/>
      <c r="MOM845" s="328"/>
      <c r="MON845" s="328"/>
      <c r="MOO845" s="328"/>
      <c r="MOP845" s="328"/>
      <c r="MOQ845" s="328"/>
      <c r="MOR845" s="328"/>
      <c r="MOS845" s="328"/>
      <c r="MOT845" s="328"/>
      <c r="MOU845" s="328"/>
      <c r="MOV845" s="328"/>
      <c r="MOW845" s="328"/>
      <c r="MOX845" s="328"/>
      <c r="MOY845" s="328"/>
      <c r="MOZ845" s="328"/>
      <c r="MPA845" s="328"/>
      <c r="MPB845" s="328"/>
      <c r="MPC845" s="328"/>
      <c r="MPD845" s="328"/>
      <c r="MPE845" s="328"/>
      <c r="MPF845" s="328"/>
      <c r="MPG845" s="328"/>
      <c r="MPH845" s="328"/>
      <c r="MPI845" s="328"/>
      <c r="MPJ845" s="328"/>
      <c r="MPK845" s="328"/>
      <c r="MPL845" s="328"/>
      <c r="MPM845" s="328"/>
      <c r="MPN845" s="328"/>
      <c r="MPO845" s="328"/>
      <c r="MPP845" s="328"/>
      <c r="MPQ845" s="328"/>
      <c r="MPR845" s="328"/>
      <c r="MPS845" s="328"/>
      <c r="MPT845" s="328"/>
      <c r="MPU845" s="328"/>
      <c r="MPV845" s="328"/>
      <c r="MPW845" s="328"/>
      <c r="MPX845" s="328"/>
      <c r="MPY845" s="328"/>
      <c r="MPZ845" s="328"/>
      <c r="MQA845" s="328"/>
      <c r="MQB845" s="328"/>
      <c r="MQC845" s="328"/>
      <c r="MQD845" s="328"/>
      <c r="MQE845" s="328"/>
      <c r="MQF845" s="328"/>
      <c r="MQG845" s="328"/>
      <c r="MQH845" s="328"/>
      <c r="MQI845" s="328"/>
      <c r="MQJ845" s="328"/>
      <c r="MQK845" s="328"/>
      <c r="MQL845" s="328"/>
      <c r="MQM845" s="328"/>
      <c r="MQN845" s="328"/>
      <c r="MQO845" s="328"/>
      <c r="MQP845" s="328"/>
      <c r="MQQ845" s="328"/>
      <c r="MQR845" s="328"/>
      <c r="MQS845" s="328"/>
      <c r="MQT845" s="328"/>
      <c r="MQU845" s="328"/>
      <c r="MQV845" s="328"/>
      <c r="MQW845" s="328"/>
      <c r="MQX845" s="328"/>
      <c r="MQY845" s="328"/>
      <c r="MQZ845" s="328"/>
      <c r="MRA845" s="328"/>
      <c r="MRB845" s="328"/>
      <c r="MRC845" s="328"/>
      <c r="MRD845" s="328"/>
      <c r="MRE845" s="328"/>
      <c r="MRF845" s="328"/>
      <c r="MRG845" s="328"/>
      <c r="MRH845" s="328"/>
      <c r="MRI845" s="328"/>
      <c r="MRJ845" s="328"/>
      <c r="MRK845" s="328"/>
      <c r="MRL845" s="328"/>
      <c r="MRM845" s="328"/>
      <c r="MRN845" s="328"/>
      <c r="MRO845" s="328"/>
      <c r="MRP845" s="328"/>
      <c r="MRQ845" s="328"/>
      <c r="MRR845" s="328"/>
      <c r="MRS845" s="328"/>
      <c r="MRT845" s="328"/>
      <c r="MRU845" s="328"/>
      <c r="MRV845" s="328"/>
      <c r="MRW845" s="328"/>
      <c r="MRX845" s="328"/>
      <c r="MRY845" s="328"/>
      <c r="MRZ845" s="328"/>
      <c r="MSA845" s="328"/>
      <c r="MSB845" s="328"/>
      <c r="MSC845" s="328"/>
      <c r="MSD845" s="328"/>
      <c r="MSE845" s="328"/>
      <c r="MSF845" s="328"/>
      <c r="MSG845" s="328"/>
      <c r="MSH845" s="328"/>
      <c r="MSI845" s="328"/>
      <c r="MSJ845" s="328"/>
      <c r="MSK845" s="328"/>
      <c r="MSL845" s="328"/>
      <c r="MSM845" s="328"/>
      <c r="MSN845" s="328"/>
      <c r="MSO845" s="328"/>
      <c r="MSP845" s="328"/>
      <c r="MSQ845" s="328"/>
      <c r="MSR845" s="328"/>
      <c r="MSS845" s="328"/>
      <c r="MST845" s="328"/>
      <c r="MSU845" s="328"/>
      <c r="MSV845" s="328"/>
      <c r="MSW845" s="328"/>
      <c r="MSX845" s="328"/>
      <c r="MSY845" s="328"/>
      <c r="MSZ845" s="328"/>
      <c r="MTA845" s="328"/>
      <c r="MTB845" s="328"/>
      <c r="MTC845" s="328"/>
      <c r="MTD845" s="328"/>
      <c r="MTE845" s="328"/>
      <c r="MTF845" s="328"/>
      <c r="MTG845" s="328"/>
      <c r="MTH845" s="328"/>
      <c r="MTI845" s="328"/>
      <c r="MTJ845" s="328"/>
      <c r="MTK845" s="328"/>
      <c r="MTL845" s="328"/>
      <c r="MTM845" s="328"/>
      <c r="MTN845" s="328"/>
      <c r="MTO845" s="328"/>
      <c r="MTP845" s="328"/>
      <c r="MTQ845" s="328"/>
      <c r="MTR845" s="328"/>
      <c r="MTS845" s="328"/>
      <c r="MTT845" s="328"/>
      <c r="MTU845" s="328"/>
      <c r="MTV845" s="328"/>
      <c r="MTW845" s="328"/>
      <c r="MTX845" s="328"/>
      <c r="MTY845" s="328"/>
      <c r="MTZ845" s="328"/>
      <c r="MUA845" s="328"/>
      <c r="MUB845" s="328"/>
      <c r="MUC845" s="328"/>
      <c r="MUD845" s="328"/>
      <c r="MUE845" s="328"/>
      <c r="MUF845" s="328"/>
      <c r="MUG845" s="328"/>
      <c r="MUH845" s="328"/>
      <c r="MUI845" s="328"/>
      <c r="MUJ845" s="328"/>
      <c r="MUK845" s="328"/>
      <c r="MUL845" s="328"/>
      <c r="MUM845" s="328"/>
      <c r="MUN845" s="328"/>
      <c r="MUO845" s="328"/>
      <c r="MUP845" s="328"/>
      <c r="MUQ845" s="328"/>
      <c r="MUR845" s="328"/>
      <c r="MUS845" s="328"/>
      <c r="MUT845" s="328"/>
      <c r="MUU845" s="328"/>
      <c r="MUV845" s="328"/>
      <c r="MUW845" s="328"/>
      <c r="MUX845" s="328"/>
      <c r="MUY845" s="328"/>
      <c r="MUZ845" s="328"/>
      <c r="MVA845" s="328"/>
      <c r="MVB845" s="328"/>
      <c r="MVC845" s="328"/>
      <c r="MVD845" s="328"/>
      <c r="MVE845" s="328"/>
      <c r="MVF845" s="328"/>
      <c r="MVG845" s="328"/>
      <c r="MVH845" s="328"/>
      <c r="MVI845" s="328"/>
      <c r="MVJ845" s="328"/>
      <c r="MVK845" s="328"/>
      <c r="MVL845" s="328"/>
      <c r="MVM845" s="328"/>
      <c r="MVN845" s="328"/>
      <c r="MVO845" s="328"/>
      <c r="MVP845" s="328"/>
      <c r="MVQ845" s="328"/>
      <c r="MVR845" s="328"/>
      <c r="MVS845" s="328"/>
      <c r="MVT845" s="328"/>
      <c r="MVU845" s="328"/>
      <c r="MVV845" s="328"/>
      <c r="MVW845" s="328"/>
      <c r="MVX845" s="328"/>
      <c r="MVY845" s="328"/>
      <c r="MVZ845" s="328"/>
      <c r="MWA845" s="328"/>
      <c r="MWB845" s="328"/>
      <c r="MWC845" s="328"/>
      <c r="MWD845" s="328"/>
      <c r="MWE845" s="328"/>
      <c r="MWF845" s="328"/>
      <c r="MWG845" s="328"/>
      <c r="MWH845" s="328"/>
      <c r="MWI845" s="328"/>
      <c r="MWJ845" s="328"/>
      <c r="MWK845" s="328"/>
      <c r="MWL845" s="328"/>
      <c r="MWM845" s="328"/>
      <c r="MWN845" s="328"/>
      <c r="MWO845" s="328"/>
      <c r="MWP845" s="328"/>
      <c r="MWQ845" s="328"/>
      <c r="MWR845" s="328"/>
      <c r="MWS845" s="328"/>
      <c r="MWT845" s="328"/>
      <c r="MWU845" s="328"/>
      <c r="MWV845" s="328"/>
      <c r="MWW845" s="328"/>
      <c r="MWX845" s="328"/>
      <c r="MWY845" s="328"/>
      <c r="MWZ845" s="328"/>
      <c r="MXA845" s="328"/>
      <c r="MXB845" s="328"/>
      <c r="MXC845" s="328"/>
      <c r="MXD845" s="328"/>
      <c r="MXE845" s="328"/>
      <c r="MXF845" s="328"/>
      <c r="MXG845" s="328"/>
      <c r="MXH845" s="328"/>
      <c r="MXI845" s="328"/>
      <c r="MXJ845" s="328"/>
      <c r="MXK845" s="328"/>
      <c r="MXL845" s="328"/>
      <c r="MXM845" s="328"/>
      <c r="MXN845" s="328"/>
      <c r="MXO845" s="328"/>
      <c r="MXP845" s="328"/>
      <c r="MXQ845" s="328"/>
      <c r="MXR845" s="328"/>
      <c r="MXS845" s="328"/>
      <c r="MXT845" s="328"/>
      <c r="MXU845" s="328"/>
      <c r="MXV845" s="328"/>
      <c r="MXW845" s="328"/>
      <c r="MXX845" s="328"/>
      <c r="MXY845" s="328"/>
      <c r="MXZ845" s="328"/>
      <c r="MYA845" s="328"/>
      <c r="MYB845" s="328"/>
      <c r="MYC845" s="328"/>
      <c r="MYD845" s="328"/>
      <c r="MYE845" s="328"/>
      <c r="MYF845" s="328"/>
      <c r="MYG845" s="328"/>
      <c r="MYH845" s="328"/>
      <c r="MYI845" s="328"/>
      <c r="MYJ845" s="328"/>
      <c r="MYK845" s="328"/>
      <c r="MYL845" s="328"/>
      <c r="MYM845" s="328"/>
      <c r="MYN845" s="328"/>
      <c r="MYO845" s="328"/>
      <c r="MYP845" s="328"/>
      <c r="MYQ845" s="328"/>
      <c r="MYR845" s="328"/>
      <c r="MYS845" s="328"/>
      <c r="MYT845" s="328"/>
      <c r="MYU845" s="328"/>
      <c r="MYV845" s="328"/>
      <c r="MYW845" s="328"/>
      <c r="MYX845" s="328"/>
      <c r="MYY845" s="328"/>
      <c r="MYZ845" s="328"/>
      <c r="MZA845" s="328"/>
      <c r="MZB845" s="328"/>
      <c r="MZC845" s="328"/>
      <c r="MZD845" s="328"/>
      <c r="MZE845" s="328"/>
      <c r="MZF845" s="328"/>
      <c r="MZG845" s="328"/>
      <c r="MZH845" s="328"/>
      <c r="MZI845" s="328"/>
      <c r="MZJ845" s="328"/>
      <c r="MZK845" s="328"/>
      <c r="MZL845" s="328"/>
      <c r="MZM845" s="328"/>
      <c r="MZN845" s="328"/>
      <c r="MZO845" s="328"/>
      <c r="MZP845" s="328"/>
      <c r="MZQ845" s="328"/>
      <c r="MZR845" s="328"/>
      <c r="MZS845" s="328"/>
      <c r="MZT845" s="328"/>
      <c r="MZU845" s="328"/>
      <c r="MZV845" s="328"/>
      <c r="MZW845" s="328"/>
      <c r="MZX845" s="328"/>
      <c r="MZY845" s="328"/>
      <c r="MZZ845" s="328"/>
      <c r="NAA845" s="328"/>
      <c r="NAB845" s="328"/>
      <c r="NAC845" s="328"/>
      <c r="NAD845" s="328"/>
      <c r="NAE845" s="328"/>
      <c r="NAF845" s="328"/>
      <c r="NAG845" s="328"/>
      <c r="NAH845" s="328"/>
      <c r="NAI845" s="328"/>
      <c r="NAJ845" s="328"/>
      <c r="NAK845" s="328"/>
      <c r="NAL845" s="328"/>
      <c r="NAM845" s="328"/>
      <c r="NAN845" s="328"/>
      <c r="NAO845" s="328"/>
      <c r="NAP845" s="328"/>
      <c r="NAQ845" s="328"/>
      <c r="NAR845" s="328"/>
      <c r="NAS845" s="328"/>
      <c r="NAT845" s="328"/>
      <c r="NAU845" s="328"/>
      <c r="NAV845" s="328"/>
      <c r="NAW845" s="328"/>
      <c r="NAX845" s="328"/>
      <c r="NAY845" s="328"/>
      <c r="NAZ845" s="328"/>
      <c r="NBA845" s="328"/>
      <c r="NBB845" s="328"/>
      <c r="NBC845" s="328"/>
      <c r="NBD845" s="328"/>
      <c r="NBE845" s="328"/>
      <c r="NBF845" s="328"/>
      <c r="NBG845" s="328"/>
      <c r="NBH845" s="328"/>
      <c r="NBI845" s="328"/>
      <c r="NBJ845" s="328"/>
      <c r="NBK845" s="328"/>
      <c r="NBL845" s="328"/>
      <c r="NBM845" s="328"/>
      <c r="NBN845" s="328"/>
      <c r="NBO845" s="328"/>
      <c r="NBP845" s="328"/>
      <c r="NBQ845" s="328"/>
      <c r="NBR845" s="328"/>
      <c r="NBS845" s="328"/>
      <c r="NBT845" s="328"/>
      <c r="NBU845" s="328"/>
      <c r="NBV845" s="328"/>
      <c r="NBW845" s="328"/>
      <c r="NBX845" s="328"/>
      <c r="NBY845" s="328"/>
      <c r="NBZ845" s="328"/>
      <c r="NCA845" s="328"/>
      <c r="NCB845" s="328"/>
      <c r="NCC845" s="328"/>
      <c r="NCD845" s="328"/>
      <c r="NCE845" s="328"/>
      <c r="NCF845" s="328"/>
      <c r="NCG845" s="328"/>
      <c r="NCH845" s="328"/>
      <c r="NCI845" s="328"/>
      <c r="NCJ845" s="328"/>
      <c r="NCK845" s="328"/>
      <c r="NCL845" s="328"/>
      <c r="NCM845" s="328"/>
      <c r="NCN845" s="328"/>
      <c r="NCO845" s="328"/>
      <c r="NCP845" s="328"/>
      <c r="NCQ845" s="328"/>
      <c r="NCR845" s="328"/>
      <c r="NCS845" s="328"/>
      <c r="NCT845" s="328"/>
      <c r="NCU845" s="328"/>
      <c r="NCV845" s="328"/>
      <c r="NCW845" s="328"/>
      <c r="NCX845" s="328"/>
      <c r="NCY845" s="328"/>
      <c r="NCZ845" s="328"/>
      <c r="NDA845" s="328"/>
      <c r="NDB845" s="328"/>
      <c r="NDC845" s="328"/>
      <c r="NDD845" s="328"/>
      <c r="NDE845" s="328"/>
      <c r="NDF845" s="328"/>
      <c r="NDG845" s="328"/>
      <c r="NDH845" s="328"/>
      <c r="NDI845" s="328"/>
      <c r="NDJ845" s="328"/>
      <c r="NDK845" s="328"/>
      <c r="NDL845" s="328"/>
      <c r="NDM845" s="328"/>
      <c r="NDN845" s="328"/>
      <c r="NDO845" s="328"/>
      <c r="NDP845" s="328"/>
      <c r="NDQ845" s="328"/>
      <c r="NDR845" s="328"/>
      <c r="NDS845" s="328"/>
      <c r="NDT845" s="328"/>
      <c r="NDU845" s="328"/>
      <c r="NDV845" s="328"/>
      <c r="NDW845" s="328"/>
      <c r="NDX845" s="328"/>
      <c r="NDY845" s="328"/>
      <c r="NDZ845" s="328"/>
      <c r="NEA845" s="328"/>
      <c r="NEB845" s="328"/>
      <c r="NEC845" s="328"/>
      <c r="NED845" s="328"/>
      <c r="NEE845" s="328"/>
      <c r="NEF845" s="328"/>
      <c r="NEG845" s="328"/>
      <c r="NEH845" s="328"/>
      <c r="NEI845" s="328"/>
      <c r="NEJ845" s="328"/>
      <c r="NEK845" s="328"/>
      <c r="NEL845" s="328"/>
      <c r="NEM845" s="328"/>
      <c r="NEN845" s="328"/>
      <c r="NEO845" s="328"/>
      <c r="NEP845" s="328"/>
      <c r="NEQ845" s="328"/>
      <c r="NER845" s="328"/>
      <c r="NES845" s="328"/>
      <c r="NET845" s="328"/>
      <c r="NEU845" s="328"/>
      <c r="NEV845" s="328"/>
      <c r="NEW845" s="328"/>
      <c r="NEX845" s="328"/>
      <c r="NEY845" s="328"/>
      <c r="NEZ845" s="328"/>
      <c r="NFA845" s="328"/>
      <c r="NFB845" s="328"/>
      <c r="NFC845" s="328"/>
      <c r="NFD845" s="328"/>
      <c r="NFE845" s="328"/>
      <c r="NFF845" s="328"/>
      <c r="NFG845" s="328"/>
      <c r="NFH845" s="328"/>
      <c r="NFI845" s="328"/>
      <c r="NFJ845" s="328"/>
      <c r="NFK845" s="328"/>
      <c r="NFL845" s="328"/>
      <c r="NFM845" s="328"/>
      <c r="NFN845" s="328"/>
      <c r="NFO845" s="328"/>
      <c r="NFP845" s="328"/>
      <c r="NFQ845" s="328"/>
      <c r="NFR845" s="328"/>
      <c r="NFS845" s="328"/>
      <c r="NFT845" s="328"/>
      <c r="NFU845" s="328"/>
      <c r="NFV845" s="328"/>
      <c r="NFW845" s="328"/>
      <c r="NFX845" s="328"/>
      <c r="NFY845" s="328"/>
      <c r="NFZ845" s="328"/>
      <c r="NGA845" s="328"/>
      <c r="NGB845" s="328"/>
      <c r="NGC845" s="328"/>
      <c r="NGD845" s="328"/>
      <c r="NGE845" s="328"/>
      <c r="NGF845" s="328"/>
      <c r="NGG845" s="328"/>
      <c r="NGH845" s="328"/>
      <c r="NGI845" s="328"/>
      <c r="NGJ845" s="328"/>
      <c r="NGK845" s="328"/>
      <c r="NGL845" s="328"/>
      <c r="NGM845" s="328"/>
      <c r="NGN845" s="328"/>
      <c r="NGO845" s="328"/>
      <c r="NGP845" s="328"/>
      <c r="NGQ845" s="328"/>
      <c r="NGR845" s="328"/>
      <c r="NGS845" s="328"/>
      <c r="NGT845" s="328"/>
      <c r="NGU845" s="328"/>
      <c r="NGV845" s="328"/>
      <c r="NGW845" s="328"/>
      <c r="NGX845" s="328"/>
      <c r="NGY845" s="328"/>
      <c r="NGZ845" s="328"/>
      <c r="NHA845" s="328"/>
      <c r="NHB845" s="328"/>
      <c r="NHC845" s="328"/>
      <c r="NHD845" s="328"/>
      <c r="NHE845" s="328"/>
      <c r="NHF845" s="328"/>
      <c r="NHG845" s="328"/>
      <c r="NHH845" s="328"/>
      <c r="NHI845" s="328"/>
      <c r="NHJ845" s="328"/>
      <c r="NHK845" s="328"/>
      <c r="NHL845" s="328"/>
      <c r="NHM845" s="328"/>
      <c r="NHN845" s="328"/>
      <c r="NHO845" s="328"/>
      <c r="NHP845" s="328"/>
      <c r="NHQ845" s="328"/>
      <c r="NHR845" s="328"/>
      <c r="NHS845" s="328"/>
      <c r="NHT845" s="328"/>
      <c r="NHU845" s="328"/>
      <c r="NHV845" s="328"/>
      <c r="NHW845" s="328"/>
      <c r="NHX845" s="328"/>
      <c r="NHY845" s="328"/>
      <c r="NHZ845" s="328"/>
      <c r="NIA845" s="328"/>
      <c r="NIB845" s="328"/>
      <c r="NIC845" s="328"/>
      <c r="NID845" s="328"/>
      <c r="NIE845" s="328"/>
      <c r="NIF845" s="328"/>
      <c r="NIG845" s="328"/>
      <c r="NIH845" s="328"/>
      <c r="NII845" s="328"/>
      <c r="NIJ845" s="328"/>
      <c r="NIK845" s="328"/>
      <c r="NIL845" s="328"/>
      <c r="NIM845" s="328"/>
      <c r="NIN845" s="328"/>
      <c r="NIO845" s="328"/>
      <c r="NIP845" s="328"/>
      <c r="NIQ845" s="328"/>
      <c r="NIR845" s="328"/>
      <c r="NIS845" s="328"/>
      <c r="NIT845" s="328"/>
      <c r="NIU845" s="328"/>
      <c r="NIV845" s="328"/>
      <c r="NIW845" s="328"/>
      <c r="NIX845" s="328"/>
      <c r="NIY845" s="328"/>
      <c r="NIZ845" s="328"/>
      <c r="NJA845" s="328"/>
      <c r="NJB845" s="328"/>
      <c r="NJC845" s="328"/>
      <c r="NJD845" s="328"/>
      <c r="NJE845" s="328"/>
      <c r="NJF845" s="328"/>
      <c r="NJG845" s="328"/>
      <c r="NJH845" s="328"/>
      <c r="NJI845" s="328"/>
      <c r="NJJ845" s="328"/>
      <c r="NJK845" s="328"/>
      <c r="NJL845" s="328"/>
      <c r="NJM845" s="328"/>
      <c r="NJN845" s="328"/>
      <c r="NJO845" s="328"/>
      <c r="NJP845" s="328"/>
      <c r="NJQ845" s="328"/>
      <c r="NJR845" s="328"/>
      <c r="NJS845" s="328"/>
      <c r="NJT845" s="328"/>
      <c r="NJU845" s="328"/>
      <c r="NJV845" s="328"/>
      <c r="NJW845" s="328"/>
      <c r="NJX845" s="328"/>
      <c r="NJY845" s="328"/>
      <c r="NJZ845" s="328"/>
      <c r="NKA845" s="328"/>
      <c r="NKB845" s="328"/>
      <c r="NKC845" s="328"/>
      <c r="NKD845" s="328"/>
      <c r="NKE845" s="328"/>
      <c r="NKF845" s="328"/>
      <c r="NKG845" s="328"/>
      <c r="NKH845" s="328"/>
      <c r="NKI845" s="328"/>
      <c r="NKJ845" s="328"/>
      <c r="NKK845" s="328"/>
      <c r="NKL845" s="328"/>
      <c r="NKM845" s="328"/>
      <c r="NKN845" s="328"/>
      <c r="NKO845" s="328"/>
      <c r="NKP845" s="328"/>
      <c r="NKQ845" s="328"/>
      <c r="NKR845" s="328"/>
      <c r="NKS845" s="328"/>
      <c r="NKT845" s="328"/>
      <c r="NKU845" s="328"/>
      <c r="NKV845" s="328"/>
      <c r="NKW845" s="328"/>
      <c r="NKX845" s="328"/>
      <c r="NKY845" s="328"/>
      <c r="NKZ845" s="328"/>
      <c r="NLA845" s="328"/>
      <c r="NLB845" s="328"/>
      <c r="NLC845" s="328"/>
      <c r="NLD845" s="328"/>
      <c r="NLE845" s="328"/>
      <c r="NLF845" s="328"/>
      <c r="NLG845" s="328"/>
      <c r="NLH845" s="328"/>
      <c r="NLI845" s="328"/>
      <c r="NLJ845" s="328"/>
      <c r="NLK845" s="328"/>
      <c r="NLL845" s="328"/>
      <c r="NLM845" s="328"/>
      <c r="NLN845" s="328"/>
      <c r="NLO845" s="328"/>
      <c r="NLP845" s="328"/>
      <c r="NLQ845" s="328"/>
      <c r="NLR845" s="328"/>
      <c r="NLS845" s="328"/>
      <c r="NLT845" s="328"/>
      <c r="NLU845" s="328"/>
      <c r="NLV845" s="328"/>
      <c r="NLW845" s="328"/>
      <c r="NLX845" s="328"/>
      <c r="NLY845" s="328"/>
      <c r="NLZ845" s="328"/>
      <c r="NMA845" s="328"/>
      <c r="NMB845" s="328"/>
      <c r="NMC845" s="328"/>
      <c r="NMD845" s="328"/>
      <c r="NME845" s="328"/>
      <c r="NMF845" s="328"/>
      <c r="NMG845" s="328"/>
      <c r="NMH845" s="328"/>
      <c r="NMI845" s="328"/>
      <c r="NMJ845" s="328"/>
      <c r="NMK845" s="328"/>
      <c r="NML845" s="328"/>
      <c r="NMM845" s="328"/>
      <c r="NMN845" s="328"/>
      <c r="NMO845" s="328"/>
      <c r="NMP845" s="328"/>
      <c r="NMQ845" s="328"/>
      <c r="NMR845" s="328"/>
      <c r="NMS845" s="328"/>
      <c r="NMT845" s="328"/>
      <c r="NMU845" s="328"/>
      <c r="NMV845" s="328"/>
      <c r="NMW845" s="328"/>
      <c r="NMX845" s="328"/>
      <c r="NMY845" s="328"/>
      <c r="NMZ845" s="328"/>
      <c r="NNA845" s="328"/>
      <c r="NNB845" s="328"/>
      <c r="NNC845" s="328"/>
      <c r="NND845" s="328"/>
      <c r="NNE845" s="328"/>
      <c r="NNF845" s="328"/>
      <c r="NNG845" s="328"/>
      <c r="NNH845" s="328"/>
      <c r="NNI845" s="328"/>
      <c r="NNJ845" s="328"/>
      <c r="NNK845" s="328"/>
      <c r="NNL845" s="328"/>
      <c r="NNM845" s="328"/>
      <c r="NNN845" s="328"/>
      <c r="NNO845" s="328"/>
      <c r="NNP845" s="328"/>
      <c r="NNQ845" s="328"/>
      <c r="NNR845" s="328"/>
      <c r="NNS845" s="328"/>
      <c r="NNT845" s="328"/>
      <c r="NNU845" s="328"/>
      <c r="NNV845" s="328"/>
      <c r="NNW845" s="328"/>
      <c r="NNX845" s="328"/>
      <c r="NNY845" s="328"/>
      <c r="NNZ845" s="328"/>
      <c r="NOA845" s="328"/>
      <c r="NOB845" s="328"/>
      <c r="NOC845" s="328"/>
      <c r="NOD845" s="328"/>
      <c r="NOE845" s="328"/>
      <c r="NOF845" s="328"/>
      <c r="NOG845" s="328"/>
      <c r="NOH845" s="328"/>
      <c r="NOI845" s="328"/>
      <c r="NOJ845" s="328"/>
      <c r="NOK845" s="328"/>
      <c r="NOL845" s="328"/>
      <c r="NOM845" s="328"/>
      <c r="NON845" s="328"/>
      <c r="NOO845" s="328"/>
      <c r="NOP845" s="328"/>
      <c r="NOQ845" s="328"/>
      <c r="NOR845" s="328"/>
      <c r="NOS845" s="328"/>
      <c r="NOT845" s="328"/>
      <c r="NOU845" s="328"/>
      <c r="NOV845" s="328"/>
      <c r="NOW845" s="328"/>
      <c r="NOX845" s="328"/>
      <c r="NOY845" s="328"/>
      <c r="NOZ845" s="328"/>
      <c r="NPA845" s="328"/>
      <c r="NPB845" s="328"/>
      <c r="NPC845" s="328"/>
      <c r="NPD845" s="328"/>
      <c r="NPE845" s="328"/>
      <c r="NPF845" s="328"/>
      <c r="NPG845" s="328"/>
      <c r="NPH845" s="328"/>
      <c r="NPI845" s="328"/>
      <c r="NPJ845" s="328"/>
      <c r="NPK845" s="328"/>
      <c r="NPL845" s="328"/>
      <c r="NPM845" s="328"/>
      <c r="NPN845" s="328"/>
      <c r="NPO845" s="328"/>
      <c r="NPP845" s="328"/>
      <c r="NPQ845" s="328"/>
      <c r="NPR845" s="328"/>
      <c r="NPS845" s="328"/>
      <c r="NPT845" s="328"/>
      <c r="NPU845" s="328"/>
      <c r="NPV845" s="328"/>
      <c r="NPW845" s="328"/>
      <c r="NPX845" s="328"/>
      <c r="NPY845" s="328"/>
      <c r="NPZ845" s="328"/>
      <c r="NQA845" s="328"/>
      <c r="NQB845" s="328"/>
      <c r="NQC845" s="328"/>
      <c r="NQD845" s="328"/>
      <c r="NQE845" s="328"/>
      <c r="NQF845" s="328"/>
      <c r="NQG845" s="328"/>
      <c r="NQH845" s="328"/>
      <c r="NQI845" s="328"/>
      <c r="NQJ845" s="328"/>
      <c r="NQK845" s="328"/>
      <c r="NQL845" s="328"/>
      <c r="NQM845" s="328"/>
      <c r="NQN845" s="328"/>
      <c r="NQO845" s="328"/>
      <c r="NQP845" s="328"/>
      <c r="NQQ845" s="328"/>
      <c r="NQR845" s="328"/>
      <c r="NQS845" s="328"/>
      <c r="NQT845" s="328"/>
      <c r="NQU845" s="328"/>
      <c r="NQV845" s="328"/>
      <c r="NQW845" s="328"/>
      <c r="NQX845" s="328"/>
      <c r="NQY845" s="328"/>
      <c r="NQZ845" s="328"/>
      <c r="NRA845" s="328"/>
      <c r="NRB845" s="328"/>
      <c r="NRC845" s="328"/>
      <c r="NRD845" s="328"/>
      <c r="NRE845" s="328"/>
      <c r="NRF845" s="328"/>
      <c r="NRG845" s="328"/>
      <c r="NRH845" s="328"/>
      <c r="NRI845" s="328"/>
      <c r="NRJ845" s="328"/>
      <c r="NRK845" s="328"/>
      <c r="NRL845" s="328"/>
      <c r="NRM845" s="328"/>
      <c r="NRN845" s="328"/>
      <c r="NRO845" s="328"/>
      <c r="NRP845" s="328"/>
      <c r="NRQ845" s="328"/>
      <c r="NRR845" s="328"/>
      <c r="NRS845" s="328"/>
      <c r="NRT845" s="328"/>
      <c r="NRU845" s="328"/>
      <c r="NRV845" s="328"/>
      <c r="NRW845" s="328"/>
      <c r="NRX845" s="328"/>
      <c r="NRY845" s="328"/>
      <c r="NRZ845" s="328"/>
      <c r="NSA845" s="328"/>
      <c r="NSB845" s="328"/>
      <c r="NSC845" s="328"/>
      <c r="NSD845" s="328"/>
      <c r="NSE845" s="328"/>
      <c r="NSF845" s="328"/>
      <c r="NSG845" s="328"/>
      <c r="NSH845" s="328"/>
      <c r="NSI845" s="328"/>
      <c r="NSJ845" s="328"/>
      <c r="NSK845" s="328"/>
      <c r="NSL845" s="328"/>
      <c r="NSM845" s="328"/>
      <c r="NSN845" s="328"/>
      <c r="NSO845" s="328"/>
      <c r="NSP845" s="328"/>
      <c r="NSQ845" s="328"/>
      <c r="NSR845" s="328"/>
      <c r="NSS845" s="328"/>
      <c r="NST845" s="328"/>
      <c r="NSU845" s="328"/>
      <c r="NSV845" s="328"/>
      <c r="NSW845" s="328"/>
      <c r="NSX845" s="328"/>
      <c r="NSY845" s="328"/>
      <c r="NSZ845" s="328"/>
      <c r="NTA845" s="328"/>
      <c r="NTB845" s="328"/>
      <c r="NTC845" s="328"/>
      <c r="NTD845" s="328"/>
      <c r="NTE845" s="328"/>
      <c r="NTF845" s="328"/>
      <c r="NTG845" s="328"/>
      <c r="NTH845" s="328"/>
      <c r="NTI845" s="328"/>
      <c r="NTJ845" s="328"/>
      <c r="NTK845" s="328"/>
      <c r="NTL845" s="328"/>
      <c r="NTM845" s="328"/>
      <c r="NTN845" s="328"/>
      <c r="NTO845" s="328"/>
      <c r="NTP845" s="328"/>
      <c r="NTQ845" s="328"/>
      <c r="NTR845" s="328"/>
      <c r="NTS845" s="328"/>
      <c r="NTT845" s="328"/>
      <c r="NTU845" s="328"/>
      <c r="NTV845" s="328"/>
      <c r="NTW845" s="328"/>
      <c r="NTX845" s="328"/>
      <c r="NTY845" s="328"/>
      <c r="NTZ845" s="328"/>
      <c r="NUA845" s="328"/>
      <c r="NUB845" s="328"/>
      <c r="NUC845" s="328"/>
      <c r="NUD845" s="328"/>
      <c r="NUE845" s="328"/>
      <c r="NUF845" s="328"/>
      <c r="NUG845" s="328"/>
      <c r="NUH845" s="328"/>
      <c r="NUI845" s="328"/>
      <c r="NUJ845" s="328"/>
      <c r="NUK845" s="328"/>
      <c r="NUL845" s="328"/>
      <c r="NUM845" s="328"/>
      <c r="NUN845" s="328"/>
      <c r="NUO845" s="328"/>
      <c r="NUP845" s="328"/>
      <c r="NUQ845" s="328"/>
      <c r="NUR845" s="328"/>
      <c r="NUS845" s="328"/>
      <c r="NUT845" s="328"/>
      <c r="NUU845" s="328"/>
      <c r="NUV845" s="328"/>
      <c r="NUW845" s="328"/>
      <c r="NUX845" s="328"/>
      <c r="NUY845" s="328"/>
      <c r="NUZ845" s="328"/>
      <c r="NVA845" s="328"/>
      <c r="NVB845" s="328"/>
      <c r="NVC845" s="328"/>
      <c r="NVD845" s="328"/>
      <c r="NVE845" s="328"/>
      <c r="NVF845" s="328"/>
      <c r="NVG845" s="328"/>
      <c r="NVH845" s="328"/>
      <c r="NVI845" s="328"/>
      <c r="NVJ845" s="328"/>
      <c r="NVK845" s="328"/>
      <c r="NVL845" s="328"/>
      <c r="NVM845" s="328"/>
      <c r="NVN845" s="328"/>
      <c r="NVO845" s="328"/>
      <c r="NVP845" s="328"/>
      <c r="NVQ845" s="328"/>
      <c r="NVR845" s="328"/>
      <c r="NVS845" s="328"/>
      <c r="NVT845" s="328"/>
      <c r="NVU845" s="328"/>
      <c r="NVV845" s="328"/>
      <c r="NVW845" s="328"/>
      <c r="NVX845" s="328"/>
      <c r="NVY845" s="328"/>
      <c r="NVZ845" s="328"/>
      <c r="NWA845" s="328"/>
      <c r="NWB845" s="328"/>
      <c r="NWC845" s="328"/>
      <c r="NWD845" s="328"/>
      <c r="NWE845" s="328"/>
      <c r="NWF845" s="328"/>
      <c r="NWG845" s="328"/>
      <c r="NWH845" s="328"/>
      <c r="NWI845" s="328"/>
      <c r="NWJ845" s="328"/>
      <c r="NWK845" s="328"/>
      <c r="NWL845" s="328"/>
      <c r="NWM845" s="328"/>
      <c r="NWN845" s="328"/>
      <c r="NWO845" s="328"/>
      <c r="NWP845" s="328"/>
      <c r="NWQ845" s="328"/>
      <c r="NWR845" s="328"/>
      <c r="NWS845" s="328"/>
      <c r="NWT845" s="328"/>
      <c r="NWU845" s="328"/>
      <c r="NWV845" s="328"/>
      <c r="NWW845" s="328"/>
      <c r="NWX845" s="328"/>
      <c r="NWY845" s="328"/>
      <c r="NWZ845" s="328"/>
      <c r="NXA845" s="328"/>
      <c r="NXB845" s="328"/>
      <c r="NXC845" s="328"/>
      <c r="NXD845" s="328"/>
      <c r="NXE845" s="328"/>
      <c r="NXF845" s="328"/>
      <c r="NXG845" s="328"/>
      <c r="NXH845" s="328"/>
      <c r="NXI845" s="328"/>
      <c r="NXJ845" s="328"/>
      <c r="NXK845" s="328"/>
      <c r="NXL845" s="328"/>
      <c r="NXM845" s="328"/>
      <c r="NXN845" s="328"/>
      <c r="NXO845" s="328"/>
      <c r="NXP845" s="328"/>
      <c r="NXQ845" s="328"/>
      <c r="NXR845" s="328"/>
      <c r="NXS845" s="328"/>
      <c r="NXT845" s="328"/>
      <c r="NXU845" s="328"/>
      <c r="NXV845" s="328"/>
      <c r="NXW845" s="328"/>
      <c r="NXX845" s="328"/>
      <c r="NXY845" s="328"/>
      <c r="NXZ845" s="328"/>
      <c r="NYA845" s="328"/>
      <c r="NYB845" s="328"/>
      <c r="NYC845" s="328"/>
      <c r="NYD845" s="328"/>
      <c r="NYE845" s="328"/>
      <c r="NYF845" s="328"/>
      <c r="NYG845" s="328"/>
      <c r="NYH845" s="328"/>
      <c r="NYI845" s="328"/>
      <c r="NYJ845" s="328"/>
      <c r="NYK845" s="328"/>
      <c r="NYL845" s="328"/>
      <c r="NYM845" s="328"/>
      <c r="NYN845" s="328"/>
      <c r="NYO845" s="328"/>
      <c r="NYP845" s="328"/>
      <c r="NYQ845" s="328"/>
      <c r="NYR845" s="328"/>
      <c r="NYS845" s="328"/>
      <c r="NYT845" s="328"/>
      <c r="NYU845" s="328"/>
      <c r="NYV845" s="328"/>
      <c r="NYW845" s="328"/>
      <c r="NYX845" s="328"/>
      <c r="NYY845" s="328"/>
      <c r="NYZ845" s="328"/>
      <c r="NZA845" s="328"/>
      <c r="NZB845" s="328"/>
      <c r="NZC845" s="328"/>
      <c r="NZD845" s="328"/>
      <c r="NZE845" s="328"/>
      <c r="NZF845" s="328"/>
      <c r="NZG845" s="328"/>
      <c r="NZH845" s="328"/>
      <c r="NZI845" s="328"/>
      <c r="NZJ845" s="328"/>
      <c r="NZK845" s="328"/>
      <c r="NZL845" s="328"/>
      <c r="NZM845" s="328"/>
      <c r="NZN845" s="328"/>
      <c r="NZO845" s="328"/>
      <c r="NZP845" s="328"/>
      <c r="NZQ845" s="328"/>
      <c r="NZR845" s="328"/>
      <c r="NZS845" s="328"/>
      <c r="NZT845" s="328"/>
      <c r="NZU845" s="328"/>
      <c r="NZV845" s="328"/>
      <c r="NZW845" s="328"/>
      <c r="NZX845" s="328"/>
      <c r="NZY845" s="328"/>
      <c r="NZZ845" s="328"/>
      <c r="OAA845" s="328"/>
      <c r="OAB845" s="328"/>
      <c r="OAC845" s="328"/>
      <c r="OAD845" s="328"/>
      <c r="OAE845" s="328"/>
      <c r="OAF845" s="328"/>
      <c r="OAG845" s="328"/>
      <c r="OAH845" s="328"/>
      <c r="OAI845" s="328"/>
      <c r="OAJ845" s="328"/>
      <c r="OAK845" s="328"/>
      <c r="OAL845" s="328"/>
      <c r="OAM845" s="328"/>
      <c r="OAN845" s="328"/>
      <c r="OAO845" s="328"/>
      <c r="OAP845" s="328"/>
      <c r="OAQ845" s="328"/>
      <c r="OAR845" s="328"/>
      <c r="OAS845" s="328"/>
      <c r="OAT845" s="328"/>
      <c r="OAU845" s="328"/>
      <c r="OAV845" s="328"/>
      <c r="OAW845" s="328"/>
      <c r="OAX845" s="328"/>
      <c r="OAY845" s="328"/>
      <c r="OAZ845" s="328"/>
      <c r="OBA845" s="328"/>
      <c r="OBB845" s="328"/>
      <c r="OBC845" s="328"/>
      <c r="OBD845" s="328"/>
      <c r="OBE845" s="328"/>
      <c r="OBF845" s="328"/>
      <c r="OBG845" s="328"/>
      <c r="OBH845" s="328"/>
      <c r="OBI845" s="328"/>
      <c r="OBJ845" s="328"/>
      <c r="OBK845" s="328"/>
      <c r="OBL845" s="328"/>
      <c r="OBM845" s="328"/>
      <c r="OBN845" s="328"/>
      <c r="OBO845" s="328"/>
      <c r="OBP845" s="328"/>
      <c r="OBQ845" s="328"/>
      <c r="OBR845" s="328"/>
      <c r="OBS845" s="328"/>
      <c r="OBT845" s="328"/>
      <c r="OBU845" s="328"/>
      <c r="OBV845" s="328"/>
      <c r="OBW845" s="328"/>
      <c r="OBX845" s="328"/>
      <c r="OBY845" s="328"/>
      <c r="OBZ845" s="328"/>
      <c r="OCA845" s="328"/>
      <c r="OCB845" s="328"/>
      <c r="OCC845" s="328"/>
      <c r="OCD845" s="328"/>
      <c r="OCE845" s="328"/>
      <c r="OCF845" s="328"/>
      <c r="OCG845" s="328"/>
      <c r="OCH845" s="328"/>
      <c r="OCI845" s="328"/>
      <c r="OCJ845" s="328"/>
      <c r="OCK845" s="328"/>
      <c r="OCL845" s="328"/>
      <c r="OCM845" s="328"/>
      <c r="OCN845" s="328"/>
      <c r="OCO845" s="328"/>
      <c r="OCP845" s="328"/>
      <c r="OCQ845" s="328"/>
      <c r="OCR845" s="328"/>
      <c r="OCS845" s="328"/>
      <c r="OCT845" s="328"/>
      <c r="OCU845" s="328"/>
      <c r="OCV845" s="328"/>
      <c r="OCW845" s="328"/>
      <c r="OCX845" s="328"/>
      <c r="OCY845" s="328"/>
      <c r="OCZ845" s="328"/>
      <c r="ODA845" s="328"/>
      <c r="ODB845" s="328"/>
      <c r="ODC845" s="328"/>
      <c r="ODD845" s="328"/>
      <c r="ODE845" s="328"/>
      <c r="ODF845" s="328"/>
      <c r="ODG845" s="328"/>
      <c r="ODH845" s="328"/>
      <c r="ODI845" s="328"/>
      <c r="ODJ845" s="328"/>
      <c r="ODK845" s="328"/>
      <c r="ODL845" s="328"/>
      <c r="ODM845" s="328"/>
      <c r="ODN845" s="328"/>
      <c r="ODO845" s="328"/>
      <c r="ODP845" s="328"/>
      <c r="ODQ845" s="328"/>
      <c r="ODR845" s="328"/>
      <c r="ODS845" s="328"/>
      <c r="ODT845" s="328"/>
      <c r="ODU845" s="328"/>
      <c r="ODV845" s="328"/>
      <c r="ODW845" s="328"/>
      <c r="ODX845" s="328"/>
      <c r="ODY845" s="328"/>
      <c r="ODZ845" s="328"/>
      <c r="OEA845" s="328"/>
      <c r="OEB845" s="328"/>
      <c r="OEC845" s="328"/>
      <c r="OED845" s="328"/>
      <c r="OEE845" s="328"/>
      <c r="OEF845" s="328"/>
      <c r="OEG845" s="328"/>
      <c r="OEH845" s="328"/>
      <c r="OEI845" s="328"/>
      <c r="OEJ845" s="328"/>
      <c r="OEK845" s="328"/>
      <c r="OEL845" s="328"/>
      <c r="OEM845" s="328"/>
      <c r="OEN845" s="328"/>
      <c r="OEO845" s="328"/>
      <c r="OEP845" s="328"/>
      <c r="OEQ845" s="328"/>
      <c r="OER845" s="328"/>
      <c r="OES845" s="328"/>
      <c r="OET845" s="328"/>
      <c r="OEU845" s="328"/>
      <c r="OEV845" s="328"/>
      <c r="OEW845" s="328"/>
      <c r="OEX845" s="328"/>
      <c r="OEY845" s="328"/>
      <c r="OEZ845" s="328"/>
      <c r="OFA845" s="328"/>
      <c r="OFB845" s="328"/>
      <c r="OFC845" s="328"/>
      <c r="OFD845" s="328"/>
      <c r="OFE845" s="328"/>
      <c r="OFF845" s="328"/>
      <c r="OFG845" s="328"/>
      <c r="OFH845" s="328"/>
      <c r="OFI845" s="328"/>
      <c r="OFJ845" s="328"/>
      <c r="OFK845" s="328"/>
      <c r="OFL845" s="328"/>
      <c r="OFM845" s="328"/>
      <c r="OFN845" s="328"/>
      <c r="OFO845" s="328"/>
      <c r="OFP845" s="328"/>
      <c r="OFQ845" s="328"/>
      <c r="OFR845" s="328"/>
      <c r="OFS845" s="328"/>
      <c r="OFT845" s="328"/>
      <c r="OFU845" s="328"/>
      <c r="OFV845" s="328"/>
      <c r="OFW845" s="328"/>
      <c r="OFX845" s="328"/>
      <c r="OFY845" s="328"/>
      <c r="OFZ845" s="328"/>
      <c r="OGA845" s="328"/>
      <c r="OGB845" s="328"/>
      <c r="OGC845" s="328"/>
      <c r="OGD845" s="328"/>
      <c r="OGE845" s="328"/>
      <c r="OGF845" s="328"/>
      <c r="OGG845" s="328"/>
      <c r="OGH845" s="328"/>
      <c r="OGI845" s="328"/>
      <c r="OGJ845" s="328"/>
      <c r="OGK845" s="328"/>
      <c r="OGL845" s="328"/>
      <c r="OGM845" s="328"/>
      <c r="OGN845" s="328"/>
      <c r="OGO845" s="328"/>
      <c r="OGP845" s="328"/>
      <c r="OGQ845" s="328"/>
      <c r="OGR845" s="328"/>
      <c r="OGS845" s="328"/>
      <c r="OGT845" s="328"/>
      <c r="OGU845" s="328"/>
      <c r="OGV845" s="328"/>
      <c r="OGW845" s="328"/>
      <c r="OGX845" s="328"/>
      <c r="OGY845" s="328"/>
      <c r="OGZ845" s="328"/>
      <c r="OHA845" s="328"/>
      <c r="OHB845" s="328"/>
      <c r="OHC845" s="328"/>
      <c r="OHD845" s="328"/>
      <c r="OHE845" s="328"/>
      <c r="OHF845" s="328"/>
      <c r="OHG845" s="328"/>
      <c r="OHH845" s="328"/>
      <c r="OHI845" s="328"/>
      <c r="OHJ845" s="328"/>
      <c r="OHK845" s="328"/>
      <c r="OHL845" s="328"/>
      <c r="OHM845" s="328"/>
      <c r="OHN845" s="328"/>
      <c r="OHO845" s="328"/>
      <c r="OHP845" s="328"/>
      <c r="OHQ845" s="328"/>
      <c r="OHR845" s="328"/>
      <c r="OHS845" s="328"/>
      <c r="OHT845" s="328"/>
      <c r="OHU845" s="328"/>
      <c r="OHV845" s="328"/>
      <c r="OHW845" s="328"/>
      <c r="OHX845" s="328"/>
      <c r="OHY845" s="328"/>
      <c r="OHZ845" s="328"/>
      <c r="OIA845" s="328"/>
      <c r="OIB845" s="328"/>
      <c r="OIC845" s="328"/>
      <c r="OID845" s="328"/>
      <c r="OIE845" s="328"/>
      <c r="OIF845" s="328"/>
      <c r="OIG845" s="328"/>
      <c r="OIH845" s="328"/>
      <c r="OII845" s="328"/>
      <c r="OIJ845" s="328"/>
      <c r="OIK845" s="328"/>
      <c r="OIL845" s="328"/>
      <c r="OIM845" s="328"/>
      <c r="OIN845" s="328"/>
      <c r="OIO845" s="328"/>
      <c r="OIP845" s="328"/>
      <c r="OIQ845" s="328"/>
      <c r="OIR845" s="328"/>
      <c r="OIS845" s="328"/>
      <c r="OIT845" s="328"/>
      <c r="OIU845" s="328"/>
      <c r="OIV845" s="328"/>
      <c r="OIW845" s="328"/>
      <c r="OIX845" s="328"/>
      <c r="OIY845" s="328"/>
      <c r="OIZ845" s="328"/>
      <c r="OJA845" s="328"/>
      <c r="OJB845" s="328"/>
      <c r="OJC845" s="328"/>
      <c r="OJD845" s="328"/>
      <c r="OJE845" s="328"/>
      <c r="OJF845" s="328"/>
      <c r="OJG845" s="328"/>
      <c r="OJH845" s="328"/>
      <c r="OJI845" s="328"/>
      <c r="OJJ845" s="328"/>
      <c r="OJK845" s="328"/>
      <c r="OJL845" s="328"/>
      <c r="OJM845" s="328"/>
      <c r="OJN845" s="328"/>
      <c r="OJO845" s="328"/>
      <c r="OJP845" s="328"/>
      <c r="OJQ845" s="328"/>
      <c r="OJR845" s="328"/>
      <c r="OJS845" s="328"/>
      <c r="OJT845" s="328"/>
      <c r="OJU845" s="328"/>
      <c r="OJV845" s="328"/>
      <c r="OJW845" s="328"/>
      <c r="OJX845" s="328"/>
      <c r="OJY845" s="328"/>
      <c r="OJZ845" s="328"/>
      <c r="OKA845" s="328"/>
      <c r="OKB845" s="328"/>
      <c r="OKC845" s="328"/>
      <c r="OKD845" s="328"/>
      <c r="OKE845" s="328"/>
      <c r="OKF845" s="328"/>
      <c r="OKG845" s="328"/>
      <c r="OKH845" s="328"/>
      <c r="OKI845" s="328"/>
      <c r="OKJ845" s="328"/>
      <c r="OKK845" s="328"/>
      <c r="OKL845" s="328"/>
      <c r="OKM845" s="328"/>
      <c r="OKN845" s="328"/>
      <c r="OKO845" s="328"/>
      <c r="OKP845" s="328"/>
      <c r="OKQ845" s="328"/>
      <c r="OKR845" s="328"/>
      <c r="OKS845" s="328"/>
      <c r="OKT845" s="328"/>
      <c r="OKU845" s="328"/>
      <c r="OKV845" s="328"/>
      <c r="OKW845" s="328"/>
      <c r="OKX845" s="328"/>
      <c r="OKY845" s="328"/>
      <c r="OKZ845" s="328"/>
      <c r="OLA845" s="328"/>
      <c r="OLB845" s="328"/>
      <c r="OLC845" s="328"/>
      <c r="OLD845" s="328"/>
      <c r="OLE845" s="328"/>
      <c r="OLF845" s="328"/>
      <c r="OLG845" s="328"/>
      <c r="OLH845" s="328"/>
      <c r="OLI845" s="328"/>
      <c r="OLJ845" s="328"/>
      <c r="OLK845" s="328"/>
      <c r="OLL845" s="328"/>
      <c r="OLM845" s="328"/>
      <c r="OLN845" s="328"/>
      <c r="OLO845" s="328"/>
      <c r="OLP845" s="328"/>
      <c r="OLQ845" s="328"/>
      <c r="OLR845" s="328"/>
      <c r="OLS845" s="328"/>
      <c r="OLT845" s="328"/>
      <c r="OLU845" s="328"/>
      <c r="OLV845" s="328"/>
      <c r="OLW845" s="328"/>
      <c r="OLX845" s="328"/>
      <c r="OLY845" s="328"/>
      <c r="OLZ845" s="328"/>
      <c r="OMA845" s="328"/>
      <c r="OMB845" s="328"/>
      <c r="OMC845" s="328"/>
      <c r="OMD845" s="328"/>
      <c r="OME845" s="328"/>
      <c r="OMF845" s="328"/>
      <c r="OMG845" s="328"/>
      <c r="OMH845" s="328"/>
      <c r="OMI845" s="328"/>
      <c r="OMJ845" s="328"/>
      <c r="OMK845" s="328"/>
      <c r="OML845" s="328"/>
      <c r="OMM845" s="328"/>
      <c r="OMN845" s="328"/>
      <c r="OMO845" s="328"/>
      <c r="OMP845" s="328"/>
      <c r="OMQ845" s="328"/>
      <c r="OMR845" s="328"/>
      <c r="OMS845" s="328"/>
      <c r="OMT845" s="328"/>
      <c r="OMU845" s="328"/>
      <c r="OMV845" s="328"/>
      <c r="OMW845" s="328"/>
      <c r="OMX845" s="328"/>
      <c r="OMY845" s="328"/>
      <c r="OMZ845" s="328"/>
      <c r="ONA845" s="328"/>
      <c r="ONB845" s="328"/>
      <c r="ONC845" s="328"/>
      <c r="OND845" s="328"/>
      <c r="ONE845" s="328"/>
      <c r="ONF845" s="328"/>
      <c r="ONG845" s="328"/>
      <c r="ONH845" s="328"/>
      <c r="ONI845" s="328"/>
      <c r="ONJ845" s="328"/>
      <c r="ONK845" s="328"/>
      <c r="ONL845" s="328"/>
      <c r="ONM845" s="328"/>
      <c r="ONN845" s="328"/>
      <c r="ONO845" s="328"/>
      <c r="ONP845" s="328"/>
      <c r="ONQ845" s="328"/>
      <c r="ONR845" s="328"/>
      <c r="ONS845" s="328"/>
      <c r="ONT845" s="328"/>
      <c r="ONU845" s="328"/>
      <c r="ONV845" s="328"/>
      <c r="ONW845" s="328"/>
      <c r="ONX845" s="328"/>
      <c r="ONY845" s="328"/>
      <c r="ONZ845" s="328"/>
      <c r="OOA845" s="328"/>
      <c r="OOB845" s="328"/>
      <c r="OOC845" s="328"/>
      <c r="OOD845" s="328"/>
      <c r="OOE845" s="328"/>
      <c r="OOF845" s="328"/>
      <c r="OOG845" s="328"/>
      <c r="OOH845" s="328"/>
      <c r="OOI845" s="328"/>
      <c r="OOJ845" s="328"/>
      <c r="OOK845" s="328"/>
      <c r="OOL845" s="328"/>
      <c r="OOM845" s="328"/>
      <c r="OON845" s="328"/>
      <c r="OOO845" s="328"/>
      <c r="OOP845" s="328"/>
      <c r="OOQ845" s="328"/>
      <c r="OOR845" s="328"/>
      <c r="OOS845" s="328"/>
      <c r="OOT845" s="328"/>
      <c r="OOU845" s="328"/>
      <c r="OOV845" s="328"/>
      <c r="OOW845" s="328"/>
      <c r="OOX845" s="328"/>
      <c r="OOY845" s="328"/>
      <c r="OOZ845" s="328"/>
      <c r="OPA845" s="328"/>
      <c r="OPB845" s="328"/>
      <c r="OPC845" s="328"/>
      <c r="OPD845" s="328"/>
      <c r="OPE845" s="328"/>
      <c r="OPF845" s="328"/>
      <c r="OPG845" s="328"/>
      <c r="OPH845" s="328"/>
      <c r="OPI845" s="328"/>
      <c r="OPJ845" s="328"/>
      <c r="OPK845" s="328"/>
      <c r="OPL845" s="328"/>
      <c r="OPM845" s="328"/>
      <c r="OPN845" s="328"/>
      <c r="OPO845" s="328"/>
      <c r="OPP845" s="328"/>
      <c r="OPQ845" s="328"/>
      <c r="OPR845" s="328"/>
      <c r="OPS845" s="328"/>
      <c r="OPT845" s="328"/>
      <c r="OPU845" s="328"/>
      <c r="OPV845" s="328"/>
      <c r="OPW845" s="328"/>
      <c r="OPX845" s="328"/>
      <c r="OPY845" s="328"/>
      <c r="OPZ845" s="328"/>
      <c r="OQA845" s="328"/>
      <c r="OQB845" s="328"/>
      <c r="OQC845" s="328"/>
      <c r="OQD845" s="328"/>
      <c r="OQE845" s="328"/>
      <c r="OQF845" s="328"/>
      <c r="OQG845" s="328"/>
      <c r="OQH845" s="328"/>
      <c r="OQI845" s="328"/>
      <c r="OQJ845" s="328"/>
      <c r="OQK845" s="328"/>
      <c r="OQL845" s="328"/>
      <c r="OQM845" s="328"/>
      <c r="OQN845" s="328"/>
      <c r="OQO845" s="328"/>
      <c r="OQP845" s="328"/>
      <c r="OQQ845" s="328"/>
      <c r="OQR845" s="328"/>
      <c r="OQS845" s="328"/>
      <c r="OQT845" s="328"/>
      <c r="OQU845" s="328"/>
      <c r="OQV845" s="328"/>
      <c r="OQW845" s="328"/>
      <c r="OQX845" s="328"/>
      <c r="OQY845" s="328"/>
      <c r="OQZ845" s="328"/>
      <c r="ORA845" s="328"/>
      <c r="ORB845" s="328"/>
      <c r="ORC845" s="328"/>
      <c r="ORD845" s="328"/>
      <c r="ORE845" s="328"/>
      <c r="ORF845" s="328"/>
      <c r="ORG845" s="328"/>
      <c r="ORH845" s="328"/>
      <c r="ORI845" s="328"/>
      <c r="ORJ845" s="328"/>
      <c r="ORK845" s="328"/>
      <c r="ORL845" s="328"/>
      <c r="ORM845" s="328"/>
      <c r="ORN845" s="328"/>
      <c r="ORO845" s="328"/>
      <c r="ORP845" s="328"/>
      <c r="ORQ845" s="328"/>
      <c r="ORR845" s="328"/>
      <c r="ORS845" s="328"/>
      <c r="ORT845" s="328"/>
      <c r="ORU845" s="328"/>
      <c r="ORV845" s="328"/>
      <c r="ORW845" s="328"/>
      <c r="ORX845" s="328"/>
      <c r="ORY845" s="328"/>
      <c r="ORZ845" s="328"/>
      <c r="OSA845" s="328"/>
      <c r="OSB845" s="328"/>
      <c r="OSC845" s="328"/>
      <c r="OSD845" s="328"/>
      <c r="OSE845" s="328"/>
      <c r="OSF845" s="328"/>
      <c r="OSG845" s="328"/>
      <c r="OSH845" s="328"/>
      <c r="OSI845" s="328"/>
      <c r="OSJ845" s="328"/>
      <c r="OSK845" s="328"/>
      <c r="OSL845" s="328"/>
      <c r="OSM845" s="328"/>
      <c r="OSN845" s="328"/>
      <c r="OSO845" s="328"/>
      <c r="OSP845" s="328"/>
      <c r="OSQ845" s="328"/>
      <c r="OSR845" s="328"/>
      <c r="OSS845" s="328"/>
      <c r="OST845" s="328"/>
      <c r="OSU845" s="328"/>
      <c r="OSV845" s="328"/>
      <c r="OSW845" s="328"/>
      <c r="OSX845" s="328"/>
      <c r="OSY845" s="328"/>
      <c r="OSZ845" s="328"/>
      <c r="OTA845" s="328"/>
      <c r="OTB845" s="328"/>
      <c r="OTC845" s="328"/>
      <c r="OTD845" s="328"/>
      <c r="OTE845" s="328"/>
      <c r="OTF845" s="328"/>
      <c r="OTG845" s="328"/>
      <c r="OTH845" s="328"/>
      <c r="OTI845" s="328"/>
      <c r="OTJ845" s="328"/>
      <c r="OTK845" s="328"/>
      <c r="OTL845" s="328"/>
      <c r="OTM845" s="328"/>
      <c r="OTN845" s="328"/>
      <c r="OTO845" s="328"/>
      <c r="OTP845" s="328"/>
      <c r="OTQ845" s="328"/>
      <c r="OTR845" s="328"/>
      <c r="OTS845" s="328"/>
      <c r="OTT845" s="328"/>
      <c r="OTU845" s="328"/>
      <c r="OTV845" s="328"/>
      <c r="OTW845" s="328"/>
      <c r="OTX845" s="328"/>
      <c r="OTY845" s="328"/>
      <c r="OTZ845" s="328"/>
      <c r="OUA845" s="328"/>
      <c r="OUB845" s="328"/>
      <c r="OUC845" s="328"/>
      <c r="OUD845" s="328"/>
      <c r="OUE845" s="328"/>
      <c r="OUF845" s="328"/>
      <c r="OUG845" s="328"/>
      <c r="OUH845" s="328"/>
      <c r="OUI845" s="328"/>
      <c r="OUJ845" s="328"/>
      <c r="OUK845" s="328"/>
      <c r="OUL845" s="328"/>
      <c r="OUM845" s="328"/>
      <c r="OUN845" s="328"/>
      <c r="OUO845" s="328"/>
      <c r="OUP845" s="328"/>
      <c r="OUQ845" s="328"/>
      <c r="OUR845" s="328"/>
      <c r="OUS845" s="328"/>
      <c r="OUT845" s="328"/>
      <c r="OUU845" s="328"/>
      <c r="OUV845" s="328"/>
      <c r="OUW845" s="328"/>
      <c r="OUX845" s="328"/>
      <c r="OUY845" s="328"/>
      <c r="OUZ845" s="328"/>
      <c r="OVA845" s="328"/>
      <c r="OVB845" s="328"/>
      <c r="OVC845" s="328"/>
      <c r="OVD845" s="328"/>
      <c r="OVE845" s="328"/>
      <c r="OVF845" s="328"/>
      <c r="OVG845" s="328"/>
      <c r="OVH845" s="328"/>
      <c r="OVI845" s="328"/>
      <c r="OVJ845" s="328"/>
      <c r="OVK845" s="328"/>
      <c r="OVL845" s="328"/>
      <c r="OVM845" s="328"/>
      <c r="OVN845" s="328"/>
      <c r="OVO845" s="328"/>
      <c r="OVP845" s="328"/>
      <c r="OVQ845" s="328"/>
      <c r="OVR845" s="328"/>
      <c r="OVS845" s="328"/>
      <c r="OVT845" s="328"/>
      <c r="OVU845" s="328"/>
      <c r="OVV845" s="328"/>
      <c r="OVW845" s="328"/>
      <c r="OVX845" s="328"/>
      <c r="OVY845" s="328"/>
      <c r="OVZ845" s="328"/>
      <c r="OWA845" s="328"/>
      <c r="OWB845" s="328"/>
      <c r="OWC845" s="328"/>
      <c r="OWD845" s="328"/>
      <c r="OWE845" s="328"/>
      <c r="OWF845" s="328"/>
      <c r="OWG845" s="328"/>
      <c r="OWH845" s="328"/>
      <c r="OWI845" s="328"/>
      <c r="OWJ845" s="328"/>
      <c r="OWK845" s="328"/>
      <c r="OWL845" s="328"/>
      <c r="OWM845" s="328"/>
      <c r="OWN845" s="328"/>
      <c r="OWO845" s="328"/>
      <c r="OWP845" s="328"/>
      <c r="OWQ845" s="328"/>
      <c r="OWR845" s="328"/>
      <c r="OWS845" s="328"/>
      <c r="OWT845" s="328"/>
      <c r="OWU845" s="328"/>
      <c r="OWV845" s="328"/>
      <c r="OWW845" s="328"/>
      <c r="OWX845" s="328"/>
      <c r="OWY845" s="328"/>
      <c r="OWZ845" s="328"/>
      <c r="OXA845" s="328"/>
      <c r="OXB845" s="328"/>
      <c r="OXC845" s="328"/>
      <c r="OXD845" s="328"/>
      <c r="OXE845" s="328"/>
      <c r="OXF845" s="328"/>
      <c r="OXG845" s="328"/>
      <c r="OXH845" s="328"/>
      <c r="OXI845" s="328"/>
      <c r="OXJ845" s="328"/>
      <c r="OXK845" s="328"/>
      <c r="OXL845" s="328"/>
      <c r="OXM845" s="328"/>
      <c r="OXN845" s="328"/>
      <c r="OXO845" s="328"/>
      <c r="OXP845" s="328"/>
      <c r="OXQ845" s="328"/>
      <c r="OXR845" s="328"/>
      <c r="OXS845" s="328"/>
      <c r="OXT845" s="328"/>
      <c r="OXU845" s="328"/>
      <c r="OXV845" s="328"/>
      <c r="OXW845" s="328"/>
      <c r="OXX845" s="328"/>
      <c r="OXY845" s="328"/>
      <c r="OXZ845" s="328"/>
      <c r="OYA845" s="328"/>
      <c r="OYB845" s="328"/>
      <c r="OYC845" s="328"/>
      <c r="OYD845" s="328"/>
      <c r="OYE845" s="328"/>
      <c r="OYF845" s="328"/>
      <c r="OYG845" s="328"/>
      <c r="OYH845" s="328"/>
      <c r="OYI845" s="328"/>
      <c r="OYJ845" s="328"/>
      <c r="OYK845" s="328"/>
      <c r="OYL845" s="328"/>
      <c r="OYM845" s="328"/>
      <c r="OYN845" s="328"/>
      <c r="OYO845" s="328"/>
      <c r="OYP845" s="328"/>
      <c r="OYQ845" s="328"/>
      <c r="OYR845" s="328"/>
      <c r="OYS845" s="328"/>
      <c r="OYT845" s="328"/>
      <c r="OYU845" s="328"/>
      <c r="OYV845" s="328"/>
      <c r="OYW845" s="328"/>
      <c r="OYX845" s="328"/>
      <c r="OYY845" s="328"/>
      <c r="OYZ845" s="328"/>
      <c r="OZA845" s="328"/>
      <c r="OZB845" s="328"/>
      <c r="OZC845" s="328"/>
      <c r="OZD845" s="328"/>
      <c r="OZE845" s="328"/>
      <c r="OZF845" s="328"/>
      <c r="OZG845" s="328"/>
      <c r="OZH845" s="328"/>
      <c r="OZI845" s="328"/>
      <c r="OZJ845" s="328"/>
      <c r="OZK845" s="328"/>
      <c r="OZL845" s="328"/>
      <c r="OZM845" s="328"/>
      <c r="OZN845" s="328"/>
      <c r="OZO845" s="328"/>
      <c r="OZP845" s="328"/>
      <c r="OZQ845" s="328"/>
      <c r="OZR845" s="328"/>
      <c r="OZS845" s="328"/>
      <c r="OZT845" s="328"/>
      <c r="OZU845" s="328"/>
      <c r="OZV845" s="328"/>
      <c r="OZW845" s="328"/>
      <c r="OZX845" s="328"/>
      <c r="OZY845" s="328"/>
      <c r="OZZ845" s="328"/>
      <c r="PAA845" s="328"/>
      <c r="PAB845" s="328"/>
      <c r="PAC845" s="328"/>
      <c r="PAD845" s="328"/>
      <c r="PAE845" s="328"/>
      <c r="PAF845" s="328"/>
      <c r="PAG845" s="328"/>
      <c r="PAH845" s="328"/>
      <c r="PAI845" s="328"/>
      <c r="PAJ845" s="328"/>
      <c r="PAK845" s="328"/>
      <c r="PAL845" s="328"/>
      <c r="PAM845" s="328"/>
      <c r="PAN845" s="328"/>
      <c r="PAO845" s="328"/>
      <c r="PAP845" s="328"/>
      <c r="PAQ845" s="328"/>
      <c r="PAR845" s="328"/>
      <c r="PAS845" s="328"/>
      <c r="PAT845" s="328"/>
      <c r="PAU845" s="328"/>
      <c r="PAV845" s="328"/>
      <c r="PAW845" s="328"/>
      <c r="PAX845" s="328"/>
      <c r="PAY845" s="328"/>
      <c r="PAZ845" s="328"/>
      <c r="PBA845" s="328"/>
      <c r="PBB845" s="328"/>
      <c r="PBC845" s="328"/>
      <c r="PBD845" s="328"/>
      <c r="PBE845" s="328"/>
      <c r="PBF845" s="328"/>
      <c r="PBG845" s="328"/>
      <c r="PBH845" s="328"/>
      <c r="PBI845" s="328"/>
      <c r="PBJ845" s="328"/>
      <c r="PBK845" s="328"/>
      <c r="PBL845" s="328"/>
      <c r="PBM845" s="328"/>
      <c r="PBN845" s="328"/>
      <c r="PBO845" s="328"/>
      <c r="PBP845" s="328"/>
      <c r="PBQ845" s="328"/>
      <c r="PBR845" s="328"/>
      <c r="PBS845" s="328"/>
      <c r="PBT845" s="328"/>
      <c r="PBU845" s="328"/>
      <c r="PBV845" s="328"/>
      <c r="PBW845" s="328"/>
      <c r="PBX845" s="328"/>
      <c r="PBY845" s="328"/>
      <c r="PBZ845" s="328"/>
      <c r="PCA845" s="328"/>
      <c r="PCB845" s="328"/>
      <c r="PCC845" s="328"/>
      <c r="PCD845" s="328"/>
      <c r="PCE845" s="328"/>
      <c r="PCF845" s="328"/>
      <c r="PCG845" s="328"/>
      <c r="PCH845" s="328"/>
      <c r="PCI845" s="328"/>
      <c r="PCJ845" s="328"/>
      <c r="PCK845" s="328"/>
      <c r="PCL845" s="328"/>
      <c r="PCM845" s="328"/>
      <c r="PCN845" s="328"/>
      <c r="PCO845" s="328"/>
      <c r="PCP845" s="328"/>
      <c r="PCQ845" s="328"/>
      <c r="PCR845" s="328"/>
      <c r="PCS845" s="328"/>
      <c r="PCT845" s="328"/>
      <c r="PCU845" s="328"/>
      <c r="PCV845" s="328"/>
      <c r="PCW845" s="328"/>
      <c r="PCX845" s="328"/>
      <c r="PCY845" s="328"/>
      <c r="PCZ845" s="328"/>
      <c r="PDA845" s="328"/>
      <c r="PDB845" s="328"/>
      <c r="PDC845" s="328"/>
      <c r="PDD845" s="328"/>
      <c r="PDE845" s="328"/>
      <c r="PDF845" s="328"/>
      <c r="PDG845" s="328"/>
      <c r="PDH845" s="328"/>
      <c r="PDI845" s="328"/>
      <c r="PDJ845" s="328"/>
      <c r="PDK845" s="328"/>
      <c r="PDL845" s="328"/>
      <c r="PDM845" s="328"/>
      <c r="PDN845" s="328"/>
      <c r="PDO845" s="328"/>
      <c r="PDP845" s="328"/>
      <c r="PDQ845" s="328"/>
      <c r="PDR845" s="328"/>
      <c r="PDS845" s="328"/>
      <c r="PDT845" s="328"/>
      <c r="PDU845" s="328"/>
      <c r="PDV845" s="328"/>
      <c r="PDW845" s="328"/>
      <c r="PDX845" s="328"/>
      <c r="PDY845" s="328"/>
      <c r="PDZ845" s="328"/>
      <c r="PEA845" s="328"/>
      <c r="PEB845" s="328"/>
      <c r="PEC845" s="328"/>
      <c r="PED845" s="328"/>
      <c r="PEE845" s="328"/>
      <c r="PEF845" s="328"/>
      <c r="PEG845" s="328"/>
      <c r="PEH845" s="328"/>
      <c r="PEI845" s="328"/>
      <c r="PEJ845" s="328"/>
      <c r="PEK845" s="328"/>
      <c r="PEL845" s="328"/>
      <c r="PEM845" s="328"/>
      <c r="PEN845" s="328"/>
      <c r="PEO845" s="328"/>
      <c r="PEP845" s="328"/>
      <c r="PEQ845" s="328"/>
      <c r="PER845" s="328"/>
      <c r="PES845" s="328"/>
      <c r="PET845" s="328"/>
      <c r="PEU845" s="328"/>
      <c r="PEV845" s="328"/>
      <c r="PEW845" s="328"/>
      <c r="PEX845" s="328"/>
      <c r="PEY845" s="328"/>
      <c r="PEZ845" s="328"/>
      <c r="PFA845" s="328"/>
      <c r="PFB845" s="328"/>
      <c r="PFC845" s="328"/>
      <c r="PFD845" s="328"/>
      <c r="PFE845" s="328"/>
      <c r="PFF845" s="328"/>
      <c r="PFG845" s="328"/>
      <c r="PFH845" s="328"/>
      <c r="PFI845" s="328"/>
      <c r="PFJ845" s="328"/>
      <c r="PFK845" s="328"/>
      <c r="PFL845" s="328"/>
      <c r="PFM845" s="328"/>
      <c r="PFN845" s="328"/>
      <c r="PFO845" s="328"/>
      <c r="PFP845" s="328"/>
      <c r="PFQ845" s="328"/>
      <c r="PFR845" s="328"/>
      <c r="PFS845" s="328"/>
      <c r="PFT845" s="328"/>
      <c r="PFU845" s="328"/>
      <c r="PFV845" s="328"/>
      <c r="PFW845" s="328"/>
      <c r="PFX845" s="328"/>
      <c r="PFY845" s="328"/>
      <c r="PFZ845" s="328"/>
      <c r="PGA845" s="328"/>
      <c r="PGB845" s="328"/>
      <c r="PGC845" s="328"/>
      <c r="PGD845" s="328"/>
      <c r="PGE845" s="328"/>
      <c r="PGF845" s="328"/>
      <c r="PGG845" s="328"/>
      <c r="PGH845" s="328"/>
      <c r="PGI845" s="328"/>
      <c r="PGJ845" s="328"/>
      <c r="PGK845" s="328"/>
      <c r="PGL845" s="328"/>
      <c r="PGM845" s="328"/>
      <c r="PGN845" s="328"/>
      <c r="PGO845" s="328"/>
      <c r="PGP845" s="328"/>
      <c r="PGQ845" s="328"/>
      <c r="PGR845" s="328"/>
      <c r="PGS845" s="328"/>
      <c r="PGT845" s="328"/>
      <c r="PGU845" s="328"/>
      <c r="PGV845" s="328"/>
      <c r="PGW845" s="328"/>
      <c r="PGX845" s="328"/>
      <c r="PGY845" s="328"/>
      <c r="PGZ845" s="328"/>
      <c r="PHA845" s="328"/>
      <c r="PHB845" s="328"/>
      <c r="PHC845" s="328"/>
      <c r="PHD845" s="328"/>
      <c r="PHE845" s="328"/>
      <c r="PHF845" s="328"/>
      <c r="PHG845" s="328"/>
      <c r="PHH845" s="328"/>
      <c r="PHI845" s="328"/>
      <c r="PHJ845" s="328"/>
      <c r="PHK845" s="328"/>
      <c r="PHL845" s="328"/>
      <c r="PHM845" s="328"/>
      <c r="PHN845" s="328"/>
      <c r="PHO845" s="328"/>
      <c r="PHP845" s="328"/>
      <c r="PHQ845" s="328"/>
      <c r="PHR845" s="328"/>
      <c r="PHS845" s="328"/>
      <c r="PHT845" s="328"/>
      <c r="PHU845" s="328"/>
      <c r="PHV845" s="328"/>
      <c r="PHW845" s="328"/>
      <c r="PHX845" s="328"/>
      <c r="PHY845" s="328"/>
      <c r="PHZ845" s="328"/>
      <c r="PIA845" s="328"/>
      <c r="PIB845" s="328"/>
      <c r="PIC845" s="328"/>
      <c r="PID845" s="328"/>
      <c r="PIE845" s="328"/>
      <c r="PIF845" s="328"/>
      <c r="PIG845" s="328"/>
      <c r="PIH845" s="328"/>
      <c r="PII845" s="328"/>
      <c r="PIJ845" s="328"/>
      <c r="PIK845" s="328"/>
      <c r="PIL845" s="328"/>
      <c r="PIM845" s="328"/>
      <c r="PIN845" s="328"/>
      <c r="PIO845" s="328"/>
      <c r="PIP845" s="328"/>
      <c r="PIQ845" s="328"/>
      <c r="PIR845" s="328"/>
      <c r="PIS845" s="328"/>
      <c r="PIT845" s="328"/>
      <c r="PIU845" s="328"/>
      <c r="PIV845" s="328"/>
      <c r="PIW845" s="328"/>
      <c r="PIX845" s="328"/>
      <c r="PIY845" s="328"/>
      <c r="PIZ845" s="328"/>
      <c r="PJA845" s="328"/>
      <c r="PJB845" s="328"/>
      <c r="PJC845" s="328"/>
      <c r="PJD845" s="328"/>
      <c r="PJE845" s="328"/>
      <c r="PJF845" s="328"/>
      <c r="PJG845" s="328"/>
      <c r="PJH845" s="328"/>
      <c r="PJI845" s="328"/>
      <c r="PJJ845" s="328"/>
      <c r="PJK845" s="328"/>
      <c r="PJL845" s="328"/>
      <c r="PJM845" s="328"/>
      <c r="PJN845" s="328"/>
      <c r="PJO845" s="328"/>
      <c r="PJP845" s="328"/>
      <c r="PJQ845" s="328"/>
      <c r="PJR845" s="328"/>
      <c r="PJS845" s="328"/>
      <c r="PJT845" s="328"/>
      <c r="PJU845" s="328"/>
      <c r="PJV845" s="328"/>
      <c r="PJW845" s="328"/>
      <c r="PJX845" s="328"/>
      <c r="PJY845" s="328"/>
      <c r="PJZ845" s="328"/>
      <c r="PKA845" s="328"/>
      <c r="PKB845" s="328"/>
      <c r="PKC845" s="328"/>
      <c r="PKD845" s="328"/>
      <c r="PKE845" s="328"/>
      <c r="PKF845" s="328"/>
      <c r="PKG845" s="328"/>
      <c r="PKH845" s="328"/>
      <c r="PKI845" s="328"/>
      <c r="PKJ845" s="328"/>
      <c r="PKK845" s="328"/>
      <c r="PKL845" s="328"/>
      <c r="PKM845" s="328"/>
      <c r="PKN845" s="328"/>
      <c r="PKO845" s="328"/>
      <c r="PKP845" s="328"/>
      <c r="PKQ845" s="328"/>
      <c r="PKR845" s="328"/>
      <c r="PKS845" s="328"/>
      <c r="PKT845" s="328"/>
      <c r="PKU845" s="328"/>
      <c r="PKV845" s="328"/>
      <c r="PKW845" s="328"/>
      <c r="PKX845" s="328"/>
      <c r="PKY845" s="328"/>
      <c r="PKZ845" s="328"/>
      <c r="PLA845" s="328"/>
      <c r="PLB845" s="328"/>
      <c r="PLC845" s="328"/>
      <c r="PLD845" s="328"/>
      <c r="PLE845" s="328"/>
      <c r="PLF845" s="328"/>
      <c r="PLG845" s="328"/>
      <c r="PLH845" s="328"/>
      <c r="PLI845" s="328"/>
      <c r="PLJ845" s="328"/>
      <c r="PLK845" s="328"/>
      <c r="PLL845" s="328"/>
      <c r="PLM845" s="328"/>
      <c r="PLN845" s="328"/>
      <c r="PLO845" s="328"/>
      <c r="PLP845" s="328"/>
      <c r="PLQ845" s="328"/>
      <c r="PLR845" s="328"/>
      <c r="PLS845" s="328"/>
      <c r="PLT845" s="328"/>
      <c r="PLU845" s="328"/>
      <c r="PLV845" s="328"/>
      <c r="PLW845" s="328"/>
      <c r="PLX845" s="328"/>
      <c r="PLY845" s="328"/>
      <c r="PLZ845" s="328"/>
      <c r="PMA845" s="328"/>
      <c r="PMB845" s="328"/>
      <c r="PMC845" s="328"/>
      <c r="PMD845" s="328"/>
      <c r="PME845" s="328"/>
      <c r="PMF845" s="328"/>
      <c r="PMG845" s="328"/>
      <c r="PMH845" s="328"/>
      <c r="PMI845" s="328"/>
      <c r="PMJ845" s="328"/>
      <c r="PMK845" s="328"/>
      <c r="PML845" s="328"/>
      <c r="PMM845" s="328"/>
      <c r="PMN845" s="328"/>
      <c r="PMO845" s="328"/>
      <c r="PMP845" s="328"/>
      <c r="PMQ845" s="328"/>
      <c r="PMR845" s="328"/>
      <c r="PMS845" s="328"/>
      <c r="PMT845" s="328"/>
      <c r="PMU845" s="328"/>
      <c r="PMV845" s="328"/>
      <c r="PMW845" s="328"/>
      <c r="PMX845" s="328"/>
      <c r="PMY845" s="328"/>
      <c r="PMZ845" s="328"/>
      <c r="PNA845" s="328"/>
      <c r="PNB845" s="328"/>
      <c r="PNC845" s="328"/>
      <c r="PND845" s="328"/>
      <c r="PNE845" s="328"/>
      <c r="PNF845" s="328"/>
      <c r="PNG845" s="328"/>
      <c r="PNH845" s="328"/>
      <c r="PNI845" s="328"/>
      <c r="PNJ845" s="328"/>
      <c r="PNK845" s="328"/>
      <c r="PNL845" s="328"/>
      <c r="PNM845" s="328"/>
      <c r="PNN845" s="328"/>
      <c r="PNO845" s="328"/>
      <c r="PNP845" s="328"/>
      <c r="PNQ845" s="328"/>
      <c r="PNR845" s="328"/>
      <c r="PNS845" s="328"/>
      <c r="PNT845" s="328"/>
      <c r="PNU845" s="328"/>
      <c r="PNV845" s="328"/>
      <c r="PNW845" s="328"/>
      <c r="PNX845" s="328"/>
      <c r="PNY845" s="328"/>
      <c r="PNZ845" s="328"/>
      <c r="POA845" s="328"/>
      <c r="POB845" s="328"/>
      <c r="POC845" s="328"/>
      <c r="POD845" s="328"/>
      <c r="POE845" s="328"/>
      <c r="POF845" s="328"/>
      <c r="POG845" s="328"/>
      <c r="POH845" s="328"/>
      <c r="POI845" s="328"/>
      <c r="POJ845" s="328"/>
      <c r="POK845" s="328"/>
      <c r="POL845" s="328"/>
      <c r="POM845" s="328"/>
      <c r="PON845" s="328"/>
      <c r="POO845" s="328"/>
      <c r="POP845" s="328"/>
      <c r="POQ845" s="328"/>
      <c r="POR845" s="328"/>
      <c r="POS845" s="328"/>
      <c r="POT845" s="328"/>
      <c r="POU845" s="328"/>
      <c r="POV845" s="328"/>
      <c r="POW845" s="328"/>
      <c r="POX845" s="328"/>
      <c r="POY845" s="328"/>
      <c r="POZ845" s="328"/>
      <c r="PPA845" s="328"/>
      <c r="PPB845" s="328"/>
      <c r="PPC845" s="328"/>
      <c r="PPD845" s="328"/>
      <c r="PPE845" s="328"/>
      <c r="PPF845" s="328"/>
      <c r="PPG845" s="328"/>
      <c r="PPH845" s="328"/>
      <c r="PPI845" s="328"/>
      <c r="PPJ845" s="328"/>
      <c r="PPK845" s="328"/>
      <c r="PPL845" s="328"/>
      <c r="PPM845" s="328"/>
      <c r="PPN845" s="328"/>
      <c r="PPO845" s="328"/>
      <c r="PPP845" s="328"/>
      <c r="PPQ845" s="328"/>
      <c r="PPR845" s="328"/>
      <c r="PPS845" s="328"/>
      <c r="PPT845" s="328"/>
      <c r="PPU845" s="328"/>
      <c r="PPV845" s="328"/>
      <c r="PPW845" s="328"/>
      <c r="PPX845" s="328"/>
      <c r="PPY845" s="328"/>
      <c r="PPZ845" s="328"/>
      <c r="PQA845" s="328"/>
      <c r="PQB845" s="328"/>
      <c r="PQC845" s="328"/>
      <c r="PQD845" s="328"/>
      <c r="PQE845" s="328"/>
      <c r="PQF845" s="328"/>
      <c r="PQG845" s="328"/>
      <c r="PQH845" s="328"/>
      <c r="PQI845" s="328"/>
      <c r="PQJ845" s="328"/>
      <c r="PQK845" s="328"/>
      <c r="PQL845" s="328"/>
      <c r="PQM845" s="328"/>
      <c r="PQN845" s="328"/>
      <c r="PQO845" s="328"/>
      <c r="PQP845" s="328"/>
      <c r="PQQ845" s="328"/>
      <c r="PQR845" s="328"/>
      <c r="PQS845" s="328"/>
      <c r="PQT845" s="328"/>
      <c r="PQU845" s="328"/>
      <c r="PQV845" s="328"/>
      <c r="PQW845" s="328"/>
      <c r="PQX845" s="328"/>
      <c r="PQY845" s="328"/>
      <c r="PQZ845" s="328"/>
      <c r="PRA845" s="328"/>
      <c r="PRB845" s="328"/>
      <c r="PRC845" s="328"/>
      <c r="PRD845" s="328"/>
      <c r="PRE845" s="328"/>
      <c r="PRF845" s="328"/>
      <c r="PRG845" s="328"/>
      <c r="PRH845" s="328"/>
      <c r="PRI845" s="328"/>
      <c r="PRJ845" s="328"/>
      <c r="PRK845" s="328"/>
      <c r="PRL845" s="328"/>
      <c r="PRM845" s="328"/>
      <c r="PRN845" s="328"/>
      <c r="PRO845" s="328"/>
      <c r="PRP845" s="328"/>
      <c r="PRQ845" s="328"/>
      <c r="PRR845" s="328"/>
      <c r="PRS845" s="328"/>
      <c r="PRT845" s="328"/>
      <c r="PRU845" s="328"/>
      <c r="PRV845" s="328"/>
      <c r="PRW845" s="328"/>
      <c r="PRX845" s="328"/>
      <c r="PRY845" s="328"/>
      <c r="PRZ845" s="328"/>
      <c r="PSA845" s="328"/>
      <c r="PSB845" s="328"/>
      <c r="PSC845" s="328"/>
      <c r="PSD845" s="328"/>
      <c r="PSE845" s="328"/>
      <c r="PSF845" s="328"/>
      <c r="PSG845" s="328"/>
      <c r="PSH845" s="328"/>
      <c r="PSI845" s="328"/>
      <c r="PSJ845" s="328"/>
      <c r="PSK845" s="328"/>
      <c r="PSL845" s="328"/>
      <c r="PSM845" s="328"/>
      <c r="PSN845" s="328"/>
      <c r="PSO845" s="328"/>
      <c r="PSP845" s="328"/>
      <c r="PSQ845" s="328"/>
      <c r="PSR845" s="328"/>
      <c r="PSS845" s="328"/>
      <c r="PST845" s="328"/>
      <c r="PSU845" s="328"/>
      <c r="PSV845" s="328"/>
      <c r="PSW845" s="328"/>
      <c r="PSX845" s="328"/>
      <c r="PSY845" s="328"/>
      <c r="PSZ845" s="328"/>
      <c r="PTA845" s="328"/>
      <c r="PTB845" s="328"/>
      <c r="PTC845" s="328"/>
      <c r="PTD845" s="328"/>
      <c r="PTE845" s="328"/>
      <c r="PTF845" s="328"/>
      <c r="PTG845" s="328"/>
      <c r="PTH845" s="328"/>
      <c r="PTI845" s="328"/>
      <c r="PTJ845" s="328"/>
      <c r="PTK845" s="328"/>
      <c r="PTL845" s="328"/>
      <c r="PTM845" s="328"/>
      <c r="PTN845" s="328"/>
      <c r="PTO845" s="328"/>
      <c r="PTP845" s="328"/>
      <c r="PTQ845" s="328"/>
      <c r="PTR845" s="328"/>
      <c r="PTS845" s="328"/>
      <c r="PTT845" s="328"/>
      <c r="PTU845" s="328"/>
      <c r="PTV845" s="328"/>
      <c r="PTW845" s="328"/>
      <c r="PTX845" s="328"/>
      <c r="PTY845" s="328"/>
      <c r="PTZ845" s="328"/>
      <c r="PUA845" s="328"/>
      <c r="PUB845" s="328"/>
      <c r="PUC845" s="328"/>
      <c r="PUD845" s="328"/>
      <c r="PUE845" s="328"/>
      <c r="PUF845" s="328"/>
      <c r="PUG845" s="328"/>
      <c r="PUH845" s="328"/>
      <c r="PUI845" s="328"/>
      <c r="PUJ845" s="328"/>
      <c r="PUK845" s="328"/>
      <c r="PUL845" s="328"/>
      <c r="PUM845" s="328"/>
      <c r="PUN845" s="328"/>
      <c r="PUO845" s="328"/>
      <c r="PUP845" s="328"/>
      <c r="PUQ845" s="328"/>
      <c r="PUR845" s="328"/>
      <c r="PUS845" s="328"/>
      <c r="PUT845" s="328"/>
      <c r="PUU845" s="328"/>
      <c r="PUV845" s="328"/>
      <c r="PUW845" s="328"/>
      <c r="PUX845" s="328"/>
      <c r="PUY845" s="328"/>
      <c r="PUZ845" s="328"/>
      <c r="PVA845" s="328"/>
      <c r="PVB845" s="328"/>
      <c r="PVC845" s="328"/>
      <c r="PVD845" s="328"/>
      <c r="PVE845" s="328"/>
      <c r="PVF845" s="328"/>
      <c r="PVG845" s="328"/>
      <c r="PVH845" s="328"/>
      <c r="PVI845" s="328"/>
      <c r="PVJ845" s="328"/>
      <c r="PVK845" s="328"/>
      <c r="PVL845" s="328"/>
      <c r="PVM845" s="328"/>
      <c r="PVN845" s="328"/>
      <c r="PVO845" s="328"/>
      <c r="PVP845" s="328"/>
      <c r="PVQ845" s="328"/>
      <c r="PVR845" s="328"/>
      <c r="PVS845" s="328"/>
      <c r="PVT845" s="328"/>
      <c r="PVU845" s="328"/>
      <c r="PVV845" s="328"/>
      <c r="PVW845" s="328"/>
      <c r="PVX845" s="328"/>
      <c r="PVY845" s="328"/>
      <c r="PVZ845" s="328"/>
      <c r="PWA845" s="328"/>
      <c r="PWB845" s="328"/>
      <c r="PWC845" s="328"/>
      <c r="PWD845" s="328"/>
      <c r="PWE845" s="328"/>
      <c r="PWF845" s="328"/>
      <c r="PWG845" s="328"/>
      <c r="PWH845" s="328"/>
      <c r="PWI845" s="328"/>
      <c r="PWJ845" s="328"/>
      <c r="PWK845" s="328"/>
      <c r="PWL845" s="328"/>
      <c r="PWM845" s="328"/>
      <c r="PWN845" s="328"/>
      <c r="PWO845" s="328"/>
      <c r="PWP845" s="328"/>
      <c r="PWQ845" s="328"/>
      <c r="PWR845" s="328"/>
      <c r="PWS845" s="328"/>
      <c r="PWT845" s="328"/>
      <c r="PWU845" s="328"/>
      <c r="PWV845" s="328"/>
      <c r="PWW845" s="328"/>
      <c r="PWX845" s="328"/>
      <c r="PWY845" s="328"/>
      <c r="PWZ845" s="328"/>
      <c r="PXA845" s="328"/>
      <c r="PXB845" s="328"/>
      <c r="PXC845" s="328"/>
      <c r="PXD845" s="328"/>
      <c r="PXE845" s="328"/>
      <c r="PXF845" s="328"/>
      <c r="PXG845" s="328"/>
      <c r="PXH845" s="328"/>
      <c r="PXI845" s="328"/>
      <c r="PXJ845" s="328"/>
      <c r="PXK845" s="328"/>
      <c r="PXL845" s="328"/>
      <c r="PXM845" s="328"/>
      <c r="PXN845" s="328"/>
      <c r="PXO845" s="328"/>
      <c r="PXP845" s="328"/>
      <c r="PXQ845" s="328"/>
      <c r="PXR845" s="328"/>
      <c r="PXS845" s="328"/>
      <c r="PXT845" s="328"/>
      <c r="PXU845" s="328"/>
      <c r="PXV845" s="328"/>
      <c r="PXW845" s="328"/>
      <c r="PXX845" s="328"/>
      <c r="PXY845" s="328"/>
      <c r="PXZ845" s="328"/>
      <c r="PYA845" s="328"/>
      <c r="PYB845" s="328"/>
      <c r="PYC845" s="328"/>
      <c r="PYD845" s="328"/>
      <c r="PYE845" s="328"/>
      <c r="PYF845" s="328"/>
      <c r="PYG845" s="328"/>
      <c r="PYH845" s="328"/>
      <c r="PYI845" s="328"/>
      <c r="PYJ845" s="328"/>
      <c r="PYK845" s="328"/>
      <c r="PYL845" s="328"/>
      <c r="PYM845" s="328"/>
      <c r="PYN845" s="328"/>
      <c r="PYO845" s="328"/>
      <c r="PYP845" s="328"/>
      <c r="PYQ845" s="328"/>
      <c r="PYR845" s="328"/>
      <c r="PYS845" s="328"/>
      <c r="PYT845" s="328"/>
      <c r="PYU845" s="328"/>
      <c r="PYV845" s="328"/>
      <c r="PYW845" s="328"/>
      <c r="PYX845" s="328"/>
      <c r="PYY845" s="328"/>
      <c r="PYZ845" s="328"/>
      <c r="PZA845" s="328"/>
      <c r="PZB845" s="328"/>
      <c r="PZC845" s="328"/>
      <c r="PZD845" s="328"/>
      <c r="PZE845" s="328"/>
      <c r="PZF845" s="328"/>
      <c r="PZG845" s="328"/>
      <c r="PZH845" s="328"/>
      <c r="PZI845" s="328"/>
      <c r="PZJ845" s="328"/>
      <c r="PZK845" s="328"/>
      <c r="PZL845" s="328"/>
      <c r="PZM845" s="328"/>
      <c r="PZN845" s="328"/>
      <c r="PZO845" s="328"/>
      <c r="PZP845" s="328"/>
      <c r="PZQ845" s="328"/>
      <c r="PZR845" s="328"/>
      <c r="PZS845" s="328"/>
      <c r="PZT845" s="328"/>
      <c r="PZU845" s="328"/>
      <c r="PZV845" s="328"/>
      <c r="PZW845" s="328"/>
      <c r="PZX845" s="328"/>
      <c r="PZY845" s="328"/>
      <c r="PZZ845" s="328"/>
      <c r="QAA845" s="328"/>
      <c r="QAB845" s="328"/>
      <c r="QAC845" s="328"/>
      <c r="QAD845" s="328"/>
      <c r="QAE845" s="328"/>
      <c r="QAF845" s="328"/>
      <c r="QAG845" s="328"/>
      <c r="QAH845" s="328"/>
      <c r="QAI845" s="328"/>
      <c r="QAJ845" s="328"/>
      <c r="QAK845" s="328"/>
      <c r="QAL845" s="328"/>
      <c r="QAM845" s="328"/>
      <c r="QAN845" s="328"/>
      <c r="QAO845" s="328"/>
      <c r="QAP845" s="328"/>
      <c r="QAQ845" s="328"/>
      <c r="QAR845" s="328"/>
      <c r="QAS845" s="328"/>
      <c r="QAT845" s="328"/>
      <c r="QAU845" s="328"/>
      <c r="QAV845" s="328"/>
      <c r="QAW845" s="328"/>
      <c r="QAX845" s="328"/>
      <c r="QAY845" s="328"/>
      <c r="QAZ845" s="328"/>
      <c r="QBA845" s="328"/>
      <c r="QBB845" s="328"/>
      <c r="QBC845" s="328"/>
      <c r="QBD845" s="328"/>
      <c r="QBE845" s="328"/>
      <c r="QBF845" s="328"/>
      <c r="QBG845" s="328"/>
      <c r="QBH845" s="328"/>
      <c r="QBI845" s="328"/>
      <c r="QBJ845" s="328"/>
      <c r="QBK845" s="328"/>
      <c r="QBL845" s="328"/>
      <c r="QBM845" s="328"/>
      <c r="QBN845" s="328"/>
      <c r="QBO845" s="328"/>
      <c r="QBP845" s="328"/>
      <c r="QBQ845" s="328"/>
      <c r="QBR845" s="328"/>
      <c r="QBS845" s="328"/>
      <c r="QBT845" s="328"/>
      <c r="QBU845" s="328"/>
      <c r="QBV845" s="328"/>
      <c r="QBW845" s="328"/>
      <c r="QBX845" s="328"/>
      <c r="QBY845" s="328"/>
      <c r="QBZ845" s="328"/>
      <c r="QCA845" s="328"/>
      <c r="QCB845" s="328"/>
      <c r="QCC845" s="328"/>
      <c r="QCD845" s="328"/>
      <c r="QCE845" s="328"/>
      <c r="QCF845" s="328"/>
      <c r="QCG845" s="328"/>
      <c r="QCH845" s="328"/>
      <c r="QCI845" s="328"/>
      <c r="QCJ845" s="328"/>
      <c r="QCK845" s="328"/>
      <c r="QCL845" s="328"/>
      <c r="QCM845" s="328"/>
      <c r="QCN845" s="328"/>
      <c r="QCO845" s="328"/>
      <c r="QCP845" s="328"/>
      <c r="QCQ845" s="328"/>
      <c r="QCR845" s="328"/>
      <c r="QCS845" s="328"/>
      <c r="QCT845" s="328"/>
      <c r="QCU845" s="328"/>
      <c r="QCV845" s="328"/>
      <c r="QCW845" s="328"/>
      <c r="QCX845" s="328"/>
      <c r="QCY845" s="328"/>
      <c r="QCZ845" s="328"/>
      <c r="QDA845" s="328"/>
      <c r="QDB845" s="328"/>
      <c r="QDC845" s="328"/>
      <c r="QDD845" s="328"/>
      <c r="QDE845" s="328"/>
      <c r="QDF845" s="328"/>
      <c r="QDG845" s="328"/>
      <c r="QDH845" s="328"/>
      <c r="QDI845" s="328"/>
      <c r="QDJ845" s="328"/>
      <c r="QDK845" s="328"/>
      <c r="QDL845" s="328"/>
      <c r="QDM845" s="328"/>
      <c r="QDN845" s="328"/>
      <c r="QDO845" s="328"/>
      <c r="QDP845" s="328"/>
      <c r="QDQ845" s="328"/>
      <c r="QDR845" s="328"/>
      <c r="QDS845" s="328"/>
      <c r="QDT845" s="328"/>
      <c r="QDU845" s="328"/>
      <c r="QDV845" s="328"/>
      <c r="QDW845" s="328"/>
      <c r="QDX845" s="328"/>
      <c r="QDY845" s="328"/>
      <c r="QDZ845" s="328"/>
      <c r="QEA845" s="328"/>
      <c r="QEB845" s="328"/>
      <c r="QEC845" s="328"/>
      <c r="QED845" s="328"/>
      <c r="QEE845" s="328"/>
      <c r="QEF845" s="328"/>
      <c r="QEG845" s="328"/>
      <c r="QEH845" s="328"/>
      <c r="QEI845" s="328"/>
      <c r="QEJ845" s="328"/>
      <c r="QEK845" s="328"/>
      <c r="QEL845" s="328"/>
      <c r="QEM845" s="328"/>
      <c r="QEN845" s="328"/>
      <c r="QEO845" s="328"/>
      <c r="QEP845" s="328"/>
      <c r="QEQ845" s="328"/>
      <c r="QER845" s="328"/>
      <c r="QES845" s="328"/>
      <c r="QET845" s="328"/>
      <c r="QEU845" s="328"/>
      <c r="QEV845" s="328"/>
      <c r="QEW845" s="328"/>
      <c r="QEX845" s="328"/>
      <c r="QEY845" s="328"/>
      <c r="QEZ845" s="328"/>
      <c r="QFA845" s="328"/>
      <c r="QFB845" s="328"/>
      <c r="QFC845" s="328"/>
      <c r="QFD845" s="328"/>
      <c r="QFE845" s="328"/>
      <c r="QFF845" s="328"/>
      <c r="QFG845" s="328"/>
      <c r="QFH845" s="328"/>
      <c r="QFI845" s="328"/>
      <c r="QFJ845" s="328"/>
      <c r="QFK845" s="328"/>
      <c r="QFL845" s="328"/>
      <c r="QFM845" s="328"/>
      <c r="QFN845" s="328"/>
      <c r="QFO845" s="328"/>
      <c r="QFP845" s="328"/>
      <c r="QFQ845" s="328"/>
      <c r="QFR845" s="328"/>
      <c r="QFS845" s="328"/>
      <c r="QFT845" s="328"/>
      <c r="QFU845" s="328"/>
      <c r="QFV845" s="328"/>
      <c r="QFW845" s="328"/>
      <c r="QFX845" s="328"/>
      <c r="QFY845" s="328"/>
      <c r="QFZ845" s="328"/>
      <c r="QGA845" s="328"/>
      <c r="QGB845" s="328"/>
      <c r="QGC845" s="328"/>
      <c r="QGD845" s="328"/>
      <c r="QGE845" s="328"/>
      <c r="QGF845" s="328"/>
      <c r="QGG845" s="328"/>
      <c r="QGH845" s="328"/>
      <c r="QGI845" s="328"/>
      <c r="QGJ845" s="328"/>
      <c r="QGK845" s="328"/>
      <c r="QGL845" s="328"/>
      <c r="QGM845" s="328"/>
      <c r="QGN845" s="328"/>
      <c r="QGO845" s="328"/>
      <c r="QGP845" s="328"/>
      <c r="QGQ845" s="328"/>
      <c r="QGR845" s="328"/>
      <c r="QGS845" s="328"/>
      <c r="QGT845" s="328"/>
      <c r="QGU845" s="328"/>
      <c r="QGV845" s="328"/>
      <c r="QGW845" s="328"/>
      <c r="QGX845" s="328"/>
      <c r="QGY845" s="328"/>
      <c r="QGZ845" s="328"/>
      <c r="QHA845" s="328"/>
      <c r="QHB845" s="328"/>
      <c r="QHC845" s="328"/>
      <c r="QHD845" s="328"/>
      <c r="QHE845" s="328"/>
      <c r="QHF845" s="328"/>
      <c r="QHG845" s="328"/>
      <c r="QHH845" s="328"/>
      <c r="QHI845" s="328"/>
      <c r="QHJ845" s="328"/>
      <c r="QHK845" s="328"/>
      <c r="QHL845" s="328"/>
      <c r="QHM845" s="328"/>
      <c r="QHN845" s="328"/>
      <c r="QHO845" s="328"/>
      <c r="QHP845" s="328"/>
      <c r="QHQ845" s="328"/>
      <c r="QHR845" s="328"/>
      <c r="QHS845" s="328"/>
      <c r="QHT845" s="328"/>
      <c r="QHU845" s="328"/>
      <c r="QHV845" s="328"/>
      <c r="QHW845" s="328"/>
      <c r="QHX845" s="328"/>
      <c r="QHY845" s="328"/>
      <c r="QHZ845" s="328"/>
      <c r="QIA845" s="328"/>
      <c r="QIB845" s="328"/>
      <c r="QIC845" s="328"/>
      <c r="QID845" s="328"/>
      <c r="QIE845" s="328"/>
      <c r="QIF845" s="328"/>
      <c r="QIG845" s="328"/>
      <c r="QIH845" s="328"/>
      <c r="QII845" s="328"/>
      <c r="QIJ845" s="328"/>
      <c r="QIK845" s="328"/>
      <c r="QIL845" s="328"/>
      <c r="QIM845" s="328"/>
      <c r="QIN845" s="328"/>
      <c r="QIO845" s="328"/>
      <c r="QIP845" s="328"/>
      <c r="QIQ845" s="328"/>
      <c r="QIR845" s="328"/>
      <c r="QIS845" s="328"/>
      <c r="QIT845" s="328"/>
      <c r="QIU845" s="328"/>
      <c r="QIV845" s="328"/>
      <c r="QIW845" s="328"/>
      <c r="QIX845" s="328"/>
      <c r="QIY845" s="328"/>
      <c r="QIZ845" s="328"/>
      <c r="QJA845" s="328"/>
      <c r="QJB845" s="328"/>
      <c r="QJC845" s="328"/>
      <c r="QJD845" s="328"/>
      <c r="QJE845" s="328"/>
      <c r="QJF845" s="328"/>
      <c r="QJG845" s="328"/>
      <c r="QJH845" s="328"/>
      <c r="QJI845" s="328"/>
      <c r="QJJ845" s="328"/>
      <c r="QJK845" s="328"/>
      <c r="QJL845" s="328"/>
      <c r="QJM845" s="328"/>
      <c r="QJN845" s="328"/>
      <c r="QJO845" s="328"/>
      <c r="QJP845" s="328"/>
      <c r="QJQ845" s="328"/>
      <c r="QJR845" s="328"/>
      <c r="QJS845" s="328"/>
      <c r="QJT845" s="328"/>
      <c r="QJU845" s="328"/>
      <c r="QJV845" s="328"/>
      <c r="QJW845" s="328"/>
      <c r="QJX845" s="328"/>
      <c r="QJY845" s="328"/>
      <c r="QJZ845" s="328"/>
      <c r="QKA845" s="328"/>
      <c r="QKB845" s="328"/>
      <c r="QKC845" s="328"/>
      <c r="QKD845" s="328"/>
      <c r="QKE845" s="328"/>
      <c r="QKF845" s="328"/>
      <c r="QKG845" s="328"/>
      <c r="QKH845" s="328"/>
      <c r="QKI845" s="328"/>
      <c r="QKJ845" s="328"/>
      <c r="QKK845" s="328"/>
      <c r="QKL845" s="328"/>
      <c r="QKM845" s="328"/>
      <c r="QKN845" s="328"/>
      <c r="QKO845" s="328"/>
      <c r="QKP845" s="328"/>
      <c r="QKQ845" s="328"/>
      <c r="QKR845" s="328"/>
      <c r="QKS845" s="328"/>
      <c r="QKT845" s="328"/>
      <c r="QKU845" s="328"/>
      <c r="QKV845" s="328"/>
      <c r="QKW845" s="328"/>
      <c r="QKX845" s="328"/>
      <c r="QKY845" s="328"/>
      <c r="QKZ845" s="328"/>
      <c r="QLA845" s="328"/>
      <c r="QLB845" s="328"/>
      <c r="QLC845" s="328"/>
      <c r="QLD845" s="328"/>
      <c r="QLE845" s="328"/>
      <c r="QLF845" s="328"/>
      <c r="QLG845" s="328"/>
      <c r="QLH845" s="328"/>
      <c r="QLI845" s="328"/>
      <c r="QLJ845" s="328"/>
      <c r="QLK845" s="328"/>
      <c r="QLL845" s="328"/>
      <c r="QLM845" s="328"/>
      <c r="QLN845" s="328"/>
      <c r="QLO845" s="328"/>
      <c r="QLP845" s="328"/>
      <c r="QLQ845" s="328"/>
      <c r="QLR845" s="328"/>
      <c r="QLS845" s="328"/>
      <c r="QLT845" s="328"/>
      <c r="QLU845" s="328"/>
      <c r="QLV845" s="328"/>
      <c r="QLW845" s="328"/>
      <c r="QLX845" s="328"/>
      <c r="QLY845" s="328"/>
      <c r="QLZ845" s="328"/>
      <c r="QMA845" s="328"/>
      <c r="QMB845" s="328"/>
      <c r="QMC845" s="328"/>
      <c r="QMD845" s="328"/>
      <c r="QME845" s="328"/>
      <c r="QMF845" s="328"/>
      <c r="QMG845" s="328"/>
      <c r="QMH845" s="328"/>
      <c r="QMI845" s="328"/>
      <c r="QMJ845" s="328"/>
      <c r="QMK845" s="328"/>
      <c r="QML845" s="328"/>
      <c r="QMM845" s="328"/>
      <c r="QMN845" s="328"/>
      <c r="QMO845" s="328"/>
      <c r="QMP845" s="328"/>
      <c r="QMQ845" s="328"/>
      <c r="QMR845" s="328"/>
      <c r="QMS845" s="328"/>
      <c r="QMT845" s="328"/>
      <c r="QMU845" s="328"/>
      <c r="QMV845" s="328"/>
      <c r="QMW845" s="328"/>
      <c r="QMX845" s="328"/>
      <c r="QMY845" s="328"/>
      <c r="QMZ845" s="328"/>
      <c r="QNA845" s="328"/>
      <c r="QNB845" s="328"/>
      <c r="QNC845" s="328"/>
      <c r="QND845" s="328"/>
      <c r="QNE845" s="328"/>
      <c r="QNF845" s="328"/>
      <c r="QNG845" s="328"/>
      <c r="QNH845" s="328"/>
      <c r="QNI845" s="328"/>
      <c r="QNJ845" s="328"/>
      <c r="QNK845" s="328"/>
      <c r="QNL845" s="328"/>
      <c r="QNM845" s="328"/>
      <c r="QNN845" s="328"/>
      <c r="QNO845" s="328"/>
      <c r="QNP845" s="328"/>
      <c r="QNQ845" s="328"/>
      <c r="QNR845" s="328"/>
      <c r="QNS845" s="328"/>
      <c r="QNT845" s="328"/>
      <c r="QNU845" s="328"/>
      <c r="QNV845" s="328"/>
      <c r="QNW845" s="328"/>
      <c r="QNX845" s="328"/>
      <c r="QNY845" s="328"/>
      <c r="QNZ845" s="328"/>
      <c r="QOA845" s="328"/>
      <c r="QOB845" s="328"/>
      <c r="QOC845" s="328"/>
      <c r="QOD845" s="328"/>
      <c r="QOE845" s="328"/>
      <c r="QOF845" s="328"/>
      <c r="QOG845" s="328"/>
      <c r="QOH845" s="328"/>
      <c r="QOI845" s="328"/>
      <c r="QOJ845" s="328"/>
      <c r="QOK845" s="328"/>
      <c r="QOL845" s="328"/>
      <c r="QOM845" s="328"/>
      <c r="QON845" s="328"/>
      <c r="QOO845" s="328"/>
      <c r="QOP845" s="328"/>
      <c r="QOQ845" s="328"/>
      <c r="QOR845" s="328"/>
      <c r="QOS845" s="328"/>
      <c r="QOT845" s="328"/>
      <c r="QOU845" s="328"/>
      <c r="QOV845" s="328"/>
      <c r="QOW845" s="328"/>
      <c r="QOX845" s="328"/>
      <c r="QOY845" s="328"/>
      <c r="QOZ845" s="328"/>
      <c r="QPA845" s="328"/>
      <c r="QPB845" s="328"/>
      <c r="QPC845" s="328"/>
      <c r="QPD845" s="328"/>
      <c r="QPE845" s="328"/>
      <c r="QPF845" s="328"/>
      <c r="QPG845" s="328"/>
      <c r="QPH845" s="328"/>
      <c r="QPI845" s="328"/>
      <c r="QPJ845" s="328"/>
      <c r="QPK845" s="328"/>
      <c r="QPL845" s="328"/>
      <c r="QPM845" s="328"/>
      <c r="QPN845" s="328"/>
      <c r="QPO845" s="328"/>
      <c r="QPP845" s="328"/>
      <c r="QPQ845" s="328"/>
      <c r="QPR845" s="328"/>
      <c r="QPS845" s="328"/>
      <c r="QPT845" s="328"/>
      <c r="QPU845" s="328"/>
      <c r="QPV845" s="328"/>
      <c r="QPW845" s="328"/>
      <c r="QPX845" s="328"/>
      <c r="QPY845" s="328"/>
      <c r="QPZ845" s="328"/>
      <c r="QQA845" s="328"/>
      <c r="QQB845" s="328"/>
      <c r="QQC845" s="328"/>
      <c r="QQD845" s="328"/>
      <c r="QQE845" s="328"/>
      <c r="QQF845" s="328"/>
      <c r="QQG845" s="328"/>
      <c r="QQH845" s="328"/>
      <c r="QQI845" s="328"/>
      <c r="QQJ845" s="328"/>
      <c r="QQK845" s="328"/>
      <c r="QQL845" s="328"/>
      <c r="QQM845" s="328"/>
      <c r="QQN845" s="328"/>
      <c r="QQO845" s="328"/>
      <c r="QQP845" s="328"/>
      <c r="QQQ845" s="328"/>
      <c r="QQR845" s="328"/>
      <c r="QQS845" s="328"/>
      <c r="QQT845" s="328"/>
      <c r="QQU845" s="328"/>
      <c r="QQV845" s="328"/>
      <c r="QQW845" s="328"/>
      <c r="QQX845" s="328"/>
      <c r="QQY845" s="328"/>
      <c r="QQZ845" s="328"/>
      <c r="QRA845" s="328"/>
      <c r="QRB845" s="328"/>
      <c r="QRC845" s="328"/>
      <c r="QRD845" s="328"/>
      <c r="QRE845" s="328"/>
      <c r="QRF845" s="328"/>
      <c r="QRG845" s="328"/>
      <c r="QRH845" s="328"/>
      <c r="QRI845" s="328"/>
      <c r="QRJ845" s="328"/>
      <c r="QRK845" s="328"/>
      <c r="QRL845" s="328"/>
      <c r="QRM845" s="328"/>
      <c r="QRN845" s="328"/>
      <c r="QRO845" s="328"/>
      <c r="QRP845" s="328"/>
      <c r="QRQ845" s="328"/>
      <c r="QRR845" s="328"/>
      <c r="QRS845" s="328"/>
      <c r="QRT845" s="328"/>
      <c r="QRU845" s="328"/>
      <c r="QRV845" s="328"/>
      <c r="QRW845" s="328"/>
      <c r="QRX845" s="328"/>
      <c r="QRY845" s="328"/>
      <c r="QRZ845" s="328"/>
      <c r="QSA845" s="328"/>
      <c r="QSB845" s="328"/>
      <c r="QSC845" s="328"/>
      <c r="QSD845" s="328"/>
      <c r="QSE845" s="328"/>
      <c r="QSF845" s="328"/>
      <c r="QSG845" s="328"/>
      <c r="QSH845" s="328"/>
      <c r="QSI845" s="328"/>
      <c r="QSJ845" s="328"/>
      <c r="QSK845" s="328"/>
      <c r="QSL845" s="328"/>
      <c r="QSM845" s="328"/>
      <c r="QSN845" s="328"/>
      <c r="QSO845" s="328"/>
      <c r="QSP845" s="328"/>
      <c r="QSQ845" s="328"/>
      <c r="QSR845" s="328"/>
      <c r="QSS845" s="328"/>
      <c r="QST845" s="328"/>
      <c r="QSU845" s="328"/>
      <c r="QSV845" s="328"/>
      <c r="QSW845" s="328"/>
      <c r="QSX845" s="328"/>
      <c r="QSY845" s="328"/>
      <c r="QSZ845" s="328"/>
      <c r="QTA845" s="328"/>
      <c r="QTB845" s="328"/>
      <c r="QTC845" s="328"/>
      <c r="QTD845" s="328"/>
      <c r="QTE845" s="328"/>
      <c r="QTF845" s="328"/>
      <c r="QTG845" s="328"/>
      <c r="QTH845" s="328"/>
      <c r="QTI845" s="328"/>
      <c r="QTJ845" s="328"/>
      <c r="QTK845" s="328"/>
      <c r="QTL845" s="328"/>
      <c r="QTM845" s="328"/>
      <c r="QTN845" s="328"/>
      <c r="QTO845" s="328"/>
      <c r="QTP845" s="328"/>
      <c r="QTQ845" s="328"/>
      <c r="QTR845" s="328"/>
      <c r="QTS845" s="328"/>
      <c r="QTT845" s="328"/>
      <c r="QTU845" s="328"/>
      <c r="QTV845" s="328"/>
      <c r="QTW845" s="328"/>
      <c r="QTX845" s="328"/>
      <c r="QTY845" s="328"/>
      <c r="QTZ845" s="328"/>
      <c r="QUA845" s="328"/>
      <c r="QUB845" s="328"/>
      <c r="QUC845" s="328"/>
      <c r="QUD845" s="328"/>
      <c r="QUE845" s="328"/>
      <c r="QUF845" s="328"/>
      <c r="QUG845" s="328"/>
      <c r="QUH845" s="328"/>
      <c r="QUI845" s="328"/>
      <c r="QUJ845" s="328"/>
      <c r="QUK845" s="328"/>
      <c r="QUL845" s="328"/>
      <c r="QUM845" s="328"/>
      <c r="QUN845" s="328"/>
      <c r="QUO845" s="328"/>
      <c r="QUP845" s="328"/>
      <c r="QUQ845" s="328"/>
      <c r="QUR845" s="328"/>
      <c r="QUS845" s="328"/>
      <c r="QUT845" s="328"/>
      <c r="QUU845" s="328"/>
      <c r="QUV845" s="328"/>
      <c r="QUW845" s="328"/>
      <c r="QUX845" s="328"/>
      <c r="QUY845" s="328"/>
      <c r="QUZ845" s="328"/>
      <c r="QVA845" s="328"/>
      <c r="QVB845" s="328"/>
      <c r="QVC845" s="328"/>
      <c r="QVD845" s="328"/>
      <c r="QVE845" s="328"/>
      <c r="QVF845" s="328"/>
      <c r="QVG845" s="328"/>
      <c r="QVH845" s="328"/>
      <c r="QVI845" s="328"/>
      <c r="QVJ845" s="328"/>
      <c r="QVK845" s="328"/>
      <c r="QVL845" s="328"/>
      <c r="QVM845" s="328"/>
      <c r="QVN845" s="328"/>
      <c r="QVO845" s="328"/>
      <c r="QVP845" s="328"/>
      <c r="QVQ845" s="328"/>
      <c r="QVR845" s="328"/>
      <c r="QVS845" s="328"/>
      <c r="QVT845" s="328"/>
      <c r="QVU845" s="328"/>
      <c r="QVV845" s="328"/>
      <c r="QVW845" s="328"/>
      <c r="QVX845" s="328"/>
      <c r="QVY845" s="328"/>
      <c r="QVZ845" s="328"/>
      <c r="QWA845" s="328"/>
      <c r="QWB845" s="328"/>
      <c r="QWC845" s="328"/>
      <c r="QWD845" s="328"/>
      <c r="QWE845" s="328"/>
      <c r="QWF845" s="328"/>
      <c r="QWG845" s="328"/>
      <c r="QWH845" s="328"/>
      <c r="QWI845" s="328"/>
      <c r="QWJ845" s="328"/>
      <c r="QWK845" s="328"/>
      <c r="QWL845" s="328"/>
      <c r="QWM845" s="328"/>
      <c r="QWN845" s="328"/>
      <c r="QWO845" s="328"/>
      <c r="QWP845" s="328"/>
      <c r="QWQ845" s="328"/>
      <c r="QWR845" s="328"/>
      <c r="QWS845" s="328"/>
      <c r="QWT845" s="328"/>
      <c r="QWU845" s="328"/>
      <c r="QWV845" s="328"/>
      <c r="QWW845" s="328"/>
      <c r="QWX845" s="328"/>
      <c r="QWY845" s="328"/>
      <c r="QWZ845" s="328"/>
      <c r="QXA845" s="328"/>
      <c r="QXB845" s="328"/>
      <c r="QXC845" s="328"/>
      <c r="QXD845" s="328"/>
      <c r="QXE845" s="328"/>
      <c r="QXF845" s="328"/>
      <c r="QXG845" s="328"/>
      <c r="QXH845" s="328"/>
      <c r="QXI845" s="328"/>
      <c r="QXJ845" s="328"/>
      <c r="QXK845" s="328"/>
      <c r="QXL845" s="328"/>
      <c r="QXM845" s="328"/>
      <c r="QXN845" s="328"/>
      <c r="QXO845" s="328"/>
      <c r="QXP845" s="328"/>
      <c r="QXQ845" s="328"/>
      <c r="QXR845" s="328"/>
      <c r="QXS845" s="328"/>
      <c r="QXT845" s="328"/>
      <c r="QXU845" s="328"/>
      <c r="QXV845" s="328"/>
      <c r="QXW845" s="328"/>
      <c r="QXX845" s="328"/>
      <c r="QXY845" s="328"/>
      <c r="QXZ845" s="328"/>
      <c r="QYA845" s="328"/>
      <c r="QYB845" s="328"/>
      <c r="QYC845" s="328"/>
      <c r="QYD845" s="328"/>
      <c r="QYE845" s="328"/>
      <c r="QYF845" s="328"/>
      <c r="QYG845" s="328"/>
      <c r="QYH845" s="328"/>
      <c r="QYI845" s="328"/>
      <c r="QYJ845" s="328"/>
      <c r="QYK845" s="328"/>
      <c r="QYL845" s="328"/>
      <c r="QYM845" s="328"/>
      <c r="QYN845" s="328"/>
      <c r="QYO845" s="328"/>
      <c r="QYP845" s="328"/>
      <c r="QYQ845" s="328"/>
      <c r="QYR845" s="328"/>
      <c r="QYS845" s="328"/>
      <c r="QYT845" s="328"/>
      <c r="QYU845" s="328"/>
      <c r="QYV845" s="328"/>
      <c r="QYW845" s="328"/>
      <c r="QYX845" s="328"/>
      <c r="QYY845" s="328"/>
      <c r="QYZ845" s="328"/>
      <c r="QZA845" s="328"/>
      <c r="QZB845" s="328"/>
      <c r="QZC845" s="328"/>
      <c r="QZD845" s="328"/>
      <c r="QZE845" s="328"/>
      <c r="QZF845" s="328"/>
      <c r="QZG845" s="328"/>
      <c r="QZH845" s="328"/>
      <c r="QZI845" s="328"/>
      <c r="QZJ845" s="328"/>
      <c r="QZK845" s="328"/>
      <c r="QZL845" s="328"/>
      <c r="QZM845" s="328"/>
      <c r="QZN845" s="328"/>
      <c r="QZO845" s="328"/>
      <c r="QZP845" s="328"/>
      <c r="QZQ845" s="328"/>
      <c r="QZR845" s="328"/>
      <c r="QZS845" s="328"/>
      <c r="QZT845" s="328"/>
      <c r="QZU845" s="328"/>
      <c r="QZV845" s="328"/>
      <c r="QZW845" s="328"/>
      <c r="QZX845" s="328"/>
      <c r="QZY845" s="328"/>
      <c r="QZZ845" s="328"/>
      <c r="RAA845" s="328"/>
      <c r="RAB845" s="328"/>
      <c r="RAC845" s="328"/>
      <c r="RAD845" s="328"/>
      <c r="RAE845" s="328"/>
      <c r="RAF845" s="328"/>
      <c r="RAG845" s="328"/>
      <c r="RAH845" s="328"/>
      <c r="RAI845" s="328"/>
      <c r="RAJ845" s="328"/>
      <c r="RAK845" s="328"/>
      <c r="RAL845" s="328"/>
      <c r="RAM845" s="328"/>
      <c r="RAN845" s="328"/>
      <c r="RAO845" s="328"/>
      <c r="RAP845" s="328"/>
      <c r="RAQ845" s="328"/>
      <c r="RAR845" s="328"/>
      <c r="RAS845" s="328"/>
      <c r="RAT845" s="328"/>
      <c r="RAU845" s="328"/>
      <c r="RAV845" s="328"/>
      <c r="RAW845" s="328"/>
      <c r="RAX845" s="328"/>
      <c r="RAY845" s="328"/>
      <c r="RAZ845" s="328"/>
      <c r="RBA845" s="328"/>
      <c r="RBB845" s="328"/>
      <c r="RBC845" s="328"/>
      <c r="RBD845" s="328"/>
      <c r="RBE845" s="328"/>
      <c r="RBF845" s="328"/>
      <c r="RBG845" s="328"/>
      <c r="RBH845" s="328"/>
      <c r="RBI845" s="328"/>
      <c r="RBJ845" s="328"/>
      <c r="RBK845" s="328"/>
      <c r="RBL845" s="328"/>
      <c r="RBM845" s="328"/>
      <c r="RBN845" s="328"/>
      <c r="RBO845" s="328"/>
      <c r="RBP845" s="328"/>
      <c r="RBQ845" s="328"/>
      <c r="RBR845" s="328"/>
      <c r="RBS845" s="328"/>
      <c r="RBT845" s="328"/>
      <c r="RBU845" s="328"/>
      <c r="RBV845" s="328"/>
      <c r="RBW845" s="328"/>
      <c r="RBX845" s="328"/>
      <c r="RBY845" s="328"/>
      <c r="RBZ845" s="328"/>
      <c r="RCA845" s="328"/>
      <c r="RCB845" s="328"/>
      <c r="RCC845" s="328"/>
      <c r="RCD845" s="328"/>
      <c r="RCE845" s="328"/>
      <c r="RCF845" s="328"/>
      <c r="RCG845" s="328"/>
      <c r="RCH845" s="328"/>
      <c r="RCI845" s="328"/>
      <c r="RCJ845" s="328"/>
      <c r="RCK845" s="328"/>
      <c r="RCL845" s="328"/>
      <c r="RCM845" s="328"/>
      <c r="RCN845" s="328"/>
      <c r="RCO845" s="328"/>
      <c r="RCP845" s="328"/>
      <c r="RCQ845" s="328"/>
      <c r="RCR845" s="328"/>
      <c r="RCS845" s="328"/>
      <c r="RCT845" s="328"/>
      <c r="RCU845" s="328"/>
      <c r="RCV845" s="328"/>
      <c r="RCW845" s="328"/>
      <c r="RCX845" s="328"/>
      <c r="RCY845" s="328"/>
      <c r="RCZ845" s="328"/>
      <c r="RDA845" s="328"/>
      <c r="RDB845" s="328"/>
      <c r="RDC845" s="328"/>
      <c r="RDD845" s="328"/>
      <c r="RDE845" s="328"/>
      <c r="RDF845" s="328"/>
      <c r="RDG845" s="328"/>
      <c r="RDH845" s="328"/>
      <c r="RDI845" s="328"/>
      <c r="RDJ845" s="328"/>
      <c r="RDK845" s="328"/>
      <c r="RDL845" s="328"/>
      <c r="RDM845" s="328"/>
      <c r="RDN845" s="328"/>
      <c r="RDO845" s="328"/>
      <c r="RDP845" s="328"/>
      <c r="RDQ845" s="328"/>
      <c r="RDR845" s="328"/>
      <c r="RDS845" s="328"/>
      <c r="RDT845" s="328"/>
      <c r="RDU845" s="328"/>
      <c r="RDV845" s="328"/>
      <c r="RDW845" s="328"/>
      <c r="RDX845" s="328"/>
      <c r="RDY845" s="328"/>
      <c r="RDZ845" s="328"/>
      <c r="REA845" s="328"/>
      <c r="REB845" s="328"/>
      <c r="REC845" s="328"/>
      <c r="RED845" s="328"/>
      <c r="REE845" s="328"/>
      <c r="REF845" s="328"/>
      <c r="REG845" s="328"/>
      <c r="REH845" s="328"/>
      <c r="REI845" s="328"/>
      <c r="REJ845" s="328"/>
      <c r="REK845" s="328"/>
      <c r="REL845" s="328"/>
      <c r="REM845" s="328"/>
      <c r="REN845" s="328"/>
      <c r="REO845" s="328"/>
      <c r="REP845" s="328"/>
      <c r="REQ845" s="328"/>
      <c r="RER845" s="328"/>
      <c r="RES845" s="328"/>
      <c r="RET845" s="328"/>
      <c r="REU845" s="328"/>
      <c r="REV845" s="328"/>
      <c r="REW845" s="328"/>
      <c r="REX845" s="328"/>
      <c r="REY845" s="328"/>
      <c r="REZ845" s="328"/>
      <c r="RFA845" s="328"/>
      <c r="RFB845" s="328"/>
      <c r="RFC845" s="328"/>
      <c r="RFD845" s="328"/>
      <c r="RFE845" s="328"/>
      <c r="RFF845" s="328"/>
      <c r="RFG845" s="328"/>
      <c r="RFH845" s="328"/>
      <c r="RFI845" s="328"/>
      <c r="RFJ845" s="328"/>
      <c r="RFK845" s="328"/>
      <c r="RFL845" s="328"/>
      <c r="RFM845" s="328"/>
      <c r="RFN845" s="328"/>
      <c r="RFO845" s="328"/>
      <c r="RFP845" s="328"/>
      <c r="RFQ845" s="328"/>
      <c r="RFR845" s="328"/>
      <c r="RFS845" s="328"/>
      <c r="RFT845" s="328"/>
      <c r="RFU845" s="328"/>
      <c r="RFV845" s="328"/>
      <c r="RFW845" s="328"/>
      <c r="RFX845" s="328"/>
      <c r="RFY845" s="328"/>
      <c r="RFZ845" s="328"/>
      <c r="RGA845" s="328"/>
      <c r="RGB845" s="328"/>
      <c r="RGC845" s="328"/>
      <c r="RGD845" s="328"/>
      <c r="RGE845" s="328"/>
      <c r="RGF845" s="328"/>
      <c r="RGG845" s="328"/>
      <c r="RGH845" s="328"/>
      <c r="RGI845" s="328"/>
      <c r="RGJ845" s="328"/>
      <c r="RGK845" s="328"/>
      <c r="RGL845" s="328"/>
      <c r="RGM845" s="328"/>
      <c r="RGN845" s="328"/>
      <c r="RGO845" s="328"/>
      <c r="RGP845" s="328"/>
      <c r="RGQ845" s="328"/>
      <c r="RGR845" s="328"/>
      <c r="RGS845" s="328"/>
      <c r="RGT845" s="328"/>
      <c r="RGU845" s="328"/>
      <c r="RGV845" s="328"/>
      <c r="RGW845" s="328"/>
      <c r="RGX845" s="328"/>
      <c r="RGY845" s="328"/>
      <c r="RGZ845" s="328"/>
      <c r="RHA845" s="328"/>
      <c r="RHB845" s="328"/>
      <c r="RHC845" s="328"/>
      <c r="RHD845" s="328"/>
      <c r="RHE845" s="328"/>
      <c r="RHF845" s="328"/>
      <c r="RHG845" s="328"/>
      <c r="RHH845" s="328"/>
      <c r="RHI845" s="328"/>
      <c r="RHJ845" s="328"/>
      <c r="RHK845" s="328"/>
      <c r="RHL845" s="328"/>
      <c r="RHM845" s="328"/>
      <c r="RHN845" s="328"/>
      <c r="RHO845" s="328"/>
      <c r="RHP845" s="328"/>
      <c r="RHQ845" s="328"/>
      <c r="RHR845" s="328"/>
      <c r="RHS845" s="328"/>
      <c r="RHT845" s="328"/>
      <c r="RHU845" s="328"/>
      <c r="RHV845" s="328"/>
      <c r="RHW845" s="328"/>
      <c r="RHX845" s="328"/>
      <c r="RHY845" s="328"/>
      <c r="RHZ845" s="328"/>
      <c r="RIA845" s="328"/>
      <c r="RIB845" s="328"/>
      <c r="RIC845" s="328"/>
      <c r="RID845" s="328"/>
      <c r="RIE845" s="328"/>
      <c r="RIF845" s="328"/>
      <c r="RIG845" s="328"/>
      <c r="RIH845" s="328"/>
      <c r="RII845" s="328"/>
      <c r="RIJ845" s="328"/>
      <c r="RIK845" s="328"/>
      <c r="RIL845" s="328"/>
      <c r="RIM845" s="328"/>
      <c r="RIN845" s="328"/>
      <c r="RIO845" s="328"/>
      <c r="RIP845" s="328"/>
      <c r="RIQ845" s="328"/>
      <c r="RIR845" s="328"/>
      <c r="RIS845" s="328"/>
      <c r="RIT845" s="328"/>
      <c r="RIU845" s="328"/>
      <c r="RIV845" s="328"/>
      <c r="RIW845" s="328"/>
      <c r="RIX845" s="328"/>
      <c r="RIY845" s="328"/>
      <c r="RIZ845" s="328"/>
      <c r="RJA845" s="328"/>
      <c r="RJB845" s="328"/>
      <c r="RJC845" s="328"/>
      <c r="RJD845" s="328"/>
      <c r="RJE845" s="328"/>
      <c r="RJF845" s="328"/>
      <c r="RJG845" s="328"/>
      <c r="RJH845" s="328"/>
      <c r="RJI845" s="328"/>
      <c r="RJJ845" s="328"/>
      <c r="RJK845" s="328"/>
      <c r="RJL845" s="328"/>
      <c r="RJM845" s="328"/>
      <c r="RJN845" s="328"/>
      <c r="RJO845" s="328"/>
      <c r="RJP845" s="328"/>
      <c r="RJQ845" s="328"/>
      <c r="RJR845" s="328"/>
      <c r="RJS845" s="328"/>
      <c r="RJT845" s="328"/>
      <c r="RJU845" s="328"/>
      <c r="RJV845" s="328"/>
      <c r="RJW845" s="328"/>
      <c r="RJX845" s="328"/>
      <c r="RJY845" s="328"/>
      <c r="RJZ845" s="328"/>
      <c r="RKA845" s="328"/>
      <c r="RKB845" s="328"/>
      <c r="RKC845" s="328"/>
      <c r="RKD845" s="328"/>
      <c r="RKE845" s="328"/>
      <c r="RKF845" s="328"/>
      <c r="RKG845" s="328"/>
      <c r="RKH845" s="328"/>
      <c r="RKI845" s="328"/>
      <c r="RKJ845" s="328"/>
      <c r="RKK845" s="328"/>
      <c r="RKL845" s="328"/>
      <c r="RKM845" s="328"/>
      <c r="RKN845" s="328"/>
      <c r="RKO845" s="328"/>
      <c r="RKP845" s="328"/>
      <c r="RKQ845" s="328"/>
      <c r="RKR845" s="328"/>
      <c r="RKS845" s="328"/>
      <c r="RKT845" s="328"/>
      <c r="RKU845" s="328"/>
      <c r="RKV845" s="328"/>
      <c r="RKW845" s="328"/>
      <c r="RKX845" s="328"/>
      <c r="RKY845" s="328"/>
      <c r="RKZ845" s="328"/>
      <c r="RLA845" s="328"/>
      <c r="RLB845" s="328"/>
      <c r="RLC845" s="328"/>
      <c r="RLD845" s="328"/>
      <c r="RLE845" s="328"/>
      <c r="RLF845" s="328"/>
      <c r="RLG845" s="328"/>
      <c r="RLH845" s="328"/>
      <c r="RLI845" s="328"/>
      <c r="RLJ845" s="328"/>
      <c r="RLK845" s="328"/>
      <c r="RLL845" s="328"/>
      <c r="RLM845" s="328"/>
      <c r="RLN845" s="328"/>
      <c r="RLO845" s="328"/>
      <c r="RLP845" s="328"/>
      <c r="RLQ845" s="328"/>
      <c r="RLR845" s="328"/>
      <c r="RLS845" s="328"/>
      <c r="RLT845" s="328"/>
      <c r="RLU845" s="328"/>
      <c r="RLV845" s="328"/>
      <c r="RLW845" s="328"/>
      <c r="RLX845" s="328"/>
      <c r="RLY845" s="328"/>
      <c r="RLZ845" s="328"/>
      <c r="RMA845" s="328"/>
      <c r="RMB845" s="328"/>
      <c r="RMC845" s="328"/>
      <c r="RMD845" s="328"/>
      <c r="RME845" s="328"/>
      <c r="RMF845" s="328"/>
      <c r="RMG845" s="328"/>
      <c r="RMH845" s="328"/>
      <c r="RMI845" s="328"/>
      <c r="RMJ845" s="328"/>
      <c r="RMK845" s="328"/>
      <c r="RML845" s="328"/>
      <c r="RMM845" s="328"/>
      <c r="RMN845" s="328"/>
      <c r="RMO845" s="328"/>
      <c r="RMP845" s="328"/>
      <c r="RMQ845" s="328"/>
      <c r="RMR845" s="328"/>
      <c r="RMS845" s="328"/>
      <c r="RMT845" s="328"/>
      <c r="RMU845" s="328"/>
      <c r="RMV845" s="328"/>
      <c r="RMW845" s="328"/>
      <c r="RMX845" s="328"/>
      <c r="RMY845" s="328"/>
      <c r="RMZ845" s="328"/>
      <c r="RNA845" s="328"/>
      <c r="RNB845" s="328"/>
      <c r="RNC845" s="328"/>
      <c r="RND845" s="328"/>
      <c r="RNE845" s="328"/>
      <c r="RNF845" s="328"/>
      <c r="RNG845" s="328"/>
      <c r="RNH845" s="328"/>
      <c r="RNI845" s="328"/>
      <c r="RNJ845" s="328"/>
      <c r="RNK845" s="328"/>
      <c r="RNL845" s="328"/>
      <c r="RNM845" s="328"/>
      <c r="RNN845" s="328"/>
      <c r="RNO845" s="328"/>
      <c r="RNP845" s="328"/>
      <c r="RNQ845" s="328"/>
      <c r="RNR845" s="328"/>
      <c r="RNS845" s="328"/>
      <c r="RNT845" s="328"/>
      <c r="RNU845" s="328"/>
      <c r="RNV845" s="328"/>
      <c r="RNW845" s="328"/>
      <c r="RNX845" s="328"/>
      <c r="RNY845" s="328"/>
      <c r="RNZ845" s="328"/>
      <c r="ROA845" s="328"/>
      <c r="ROB845" s="328"/>
      <c r="ROC845" s="328"/>
      <c r="ROD845" s="328"/>
      <c r="ROE845" s="328"/>
      <c r="ROF845" s="328"/>
      <c r="ROG845" s="328"/>
      <c r="ROH845" s="328"/>
      <c r="ROI845" s="328"/>
      <c r="ROJ845" s="328"/>
      <c r="ROK845" s="328"/>
      <c r="ROL845" s="328"/>
      <c r="ROM845" s="328"/>
      <c r="RON845" s="328"/>
      <c r="ROO845" s="328"/>
      <c r="ROP845" s="328"/>
      <c r="ROQ845" s="328"/>
      <c r="ROR845" s="328"/>
      <c r="ROS845" s="328"/>
      <c r="ROT845" s="328"/>
      <c r="ROU845" s="328"/>
      <c r="ROV845" s="328"/>
      <c r="ROW845" s="328"/>
      <c r="ROX845" s="328"/>
      <c r="ROY845" s="328"/>
      <c r="ROZ845" s="328"/>
      <c r="RPA845" s="328"/>
      <c r="RPB845" s="328"/>
      <c r="RPC845" s="328"/>
      <c r="RPD845" s="328"/>
      <c r="RPE845" s="328"/>
      <c r="RPF845" s="328"/>
      <c r="RPG845" s="328"/>
      <c r="RPH845" s="328"/>
      <c r="RPI845" s="328"/>
      <c r="RPJ845" s="328"/>
      <c r="RPK845" s="328"/>
      <c r="RPL845" s="328"/>
      <c r="RPM845" s="328"/>
      <c r="RPN845" s="328"/>
      <c r="RPO845" s="328"/>
      <c r="RPP845" s="328"/>
      <c r="RPQ845" s="328"/>
      <c r="RPR845" s="328"/>
      <c r="RPS845" s="328"/>
      <c r="RPT845" s="328"/>
      <c r="RPU845" s="328"/>
      <c r="RPV845" s="328"/>
      <c r="RPW845" s="328"/>
      <c r="RPX845" s="328"/>
      <c r="RPY845" s="328"/>
      <c r="RPZ845" s="328"/>
      <c r="RQA845" s="328"/>
      <c r="RQB845" s="328"/>
      <c r="RQC845" s="328"/>
      <c r="RQD845" s="328"/>
      <c r="RQE845" s="328"/>
      <c r="RQF845" s="328"/>
      <c r="RQG845" s="328"/>
      <c r="RQH845" s="328"/>
      <c r="RQI845" s="328"/>
      <c r="RQJ845" s="328"/>
      <c r="RQK845" s="328"/>
      <c r="RQL845" s="328"/>
      <c r="RQM845" s="328"/>
      <c r="RQN845" s="328"/>
      <c r="RQO845" s="328"/>
      <c r="RQP845" s="328"/>
      <c r="RQQ845" s="328"/>
      <c r="RQR845" s="328"/>
      <c r="RQS845" s="328"/>
      <c r="RQT845" s="328"/>
      <c r="RQU845" s="328"/>
      <c r="RQV845" s="328"/>
      <c r="RQW845" s="328"/>
      <c r="RQX845" s="328"/>
      <c r="RQY845" s="328"/>
      <c r="RQZ845" s="328"/>
      <c r="RRA845" s="328"/>
      <c r="RRB845" s="328"/>
      <c r="RRC845" s="328"/>
      <c r="RRD845" s="328"/>
      <c r="RRE845" s="328"/>
      <c r="RRF845" s="328"/>
      <c r="RRG845" s="328"/>
      <c r="RRH845" s="328"/>
      <c r="RRI845" s="328"/>
      <c r="RRJ845" s="328"/>
      <c r="RRK845" s="328"/>
      <c r="RRL845" s="328"/>
      <c r="RRM845" s="328"/>
      <c r="RRN845" s="328"/>
      <c r="RRO845" s="328"/>
      <c r="RRP845" s="328"/>
      <c r="RRQ845" s="328"/>
      <c r="RRR845" s="328"/>
      <c r="RRS845" s="328"/>
      <c r="RRT845" s="328"/>
      <c r="RRU845" s="328"/>
      <c r="RRV845" s="328"/>
      <c r="RRW845" s="328"/>
      <c r="RRX845" s="328"/>
      <c r="RRY845" s="328"/>
      <c r="RRZ845" s="328"/>
      <c r="RSA845" s="328"/>
      <c r="RSB845" s="328"/>
      <c r="RSC845" s="328"/>
      <c r="RSD845" s="328"/>
      <c r="RSE845" s="328"/>
      <c r="RSF845" s="328"/>
      <c r="RSG845" s="328"/>
      <c r="RSH845" s="328"/>
      <c r="RSI845" s="328"/>
      <c r="RSJ845" s="328"/>
      <c r="RSK845" s="328"/>
      <c r="RSL845" s="328"/>
      <c r="RSM845" s="328"/>
      <c r="RSN845" s="328"/>
      <c r="RSO845" s="328"/>
      <c r="RSP845" s="328"/>
      <c r="RSQ845" s="328"/>
      <c r="RSR845" s="328"/>
      <c r="RSS845" s="328"/>
      <c r="RST845" s="328"/>
      <c r="RSU845" s="328"/>
      <c r="RSV845" s="328"/>
      <c r="RSW845" s="328"/>
      <c r="RSX845" s="328"/>
      <c r="RSY845" s="328"/>
      <c r="RSZ845" s="328"/>
      <c r="RTA845" s="328"/>
      <c r="RTB845" s="328"/>
      <c r="RTC845" s="328"/>
      <c r="RTD845" s="328"/>
      <c r="RTE845" s="328"/>
      <c r="RTF845" s="328"/>
      <c r="RTG845" s="328"/>
      <c r="RTH845" s="328"/>
      <c r="RTI845" s="328"/>
      <c r="RTJ845" s="328"/>
      <c r="RTK845" s="328"/>
      <c r="RTL845" s="328"/>
      <c r="RTM845" s="328"/>
      <c r="RTN845" s="328"/>
      <c r="RTO845" s="328"/>
      <c r="RTP845" s="328"/>
      <c r="RTQ845" s="328"/>
      <c r="RTR845" s="328"/>
      <c r="RTS845" s="328"/>
      <c r="RTT845" s="328"/>
      <c r="RTU845" s="328"/>
      <c r="RTV845" s="328"/>
      <c r="RTW845" s="328"/>
      <c r="RTX845" s="328"/>
      <c r="RTY845" s="328"/>
      <c r="RTZ845" s="328"/>
      <c r="RUA845" s="328"/>
      <c r="RUB845" s="328"/>
      <c r="RUC845" s="328"/>
      <c r="RUD845" s="328"/>
      <c r="RUE845" s="328"/>
      <c r="RUF845" s="328"/>
      <c r="RUG845" s="328"/>
      <c r="RUH845" s="328"/>
      <c r="RUI845" s="328"/>
      <c r="RUJ845" s="328"/>
      <c r="RUK845" s="328"/>
      <c r="RUL845" s="328"/>
      <c r="RUM845" s="328"/>
      <c r="RUN845" s="328"/>
      <c r="RUO845" s="328"/>
      <c r="RUP845" s="328"/>
      <c r="RUQ845" s="328"/>
      <c r="RUR845" s="328"/>
      <c r="RUS845" s="328"/>
      <c r="RUT845" s="328"/>
      <c r="RUU845" s="328"/>
      <c r="RUV845" s="328"/>
      <c r="RUW845" s="328"/>
      <c r="RUX845" s="328"/>
      <c r="RUY845" s="328"/>
      <c r="RUZ845" s="328"/>
      <c r="RVA845" s="328"/>
      <c r="RVB845" s="328"/>
      <c r="RVC845" s="328"/>
      <c r="RVD845" s="328"/>
      <c r="RVE845" s="328"/>
      <c r="RVF845" s="328"/>
      <c r="RVG845" s="328"/>
      <c r="RVH845" s="328"/>
      <c r="RVI845" s="328"/>
      <c r="RVJ845" s="328"/>
      <c r="RVK845" s="328"/>
      <c r="RVL845" s="328"/>
      <c r="RVM845" s="328"/>
      <c r="RVN845" s="328"/>
      <c r="RVO845" s="328"/>
      <c r="RVP845" s="328"/>
      <c r="RVQ845" s="328"/>
      <c r="RVR845" s="328"/>
      <c r="RVS845" s="328"/>
      <c r="RVT845" s="328"/>
      <c r="RVU845" s="328"/>
      <c r="RVV845" s="328"/>
      <c r="RVW845" s="328"/>
      <c r="RVX845" s="328"/>
      <c r="RVY845" s="328"/>
      <c r="RVZ845" s="328"/>
      <c r="RWA845" s="328"/>
      <c r="RWB845" s="328"/>
      <c r="RWC845" s="328"/>
      <c r="RWD845" s="328"/>
      <c r="RWE845" s="328"/>
      <c r="RWF845" s="328"/>
      <c r="RWG845" s="328"/>
      <c r="RWH845" s="328"/>
      <c r="RWI845" s="328"/>
      <c r="RWJ845" s="328"/>
      <c r="RWK845" s="328"/>
      <c r="RWL845" s="328"/>
      <c r="RWM845" s="328"/>
      <c r="RWN845" s="328"/>
      <c r="RWO845" s="328"/>
      <c r="RWP845" s="328"/>
      <c r="RWQ845" s="328"/>
      <c r="RWR845" s="328"/>
      <c r="RWS845" s="328"/>
      <c r="RWT845" s="328"/>
      <c r="RWU845" s="328"/>
      <c r="RWV845" s="328"/>
      <c r="RWW845" s="328"/>
      <c r="RWX845" s="328"/>
      <c r="RWY845" s="328"/>
      <c r="RWZ845" s="328"/>
      <c r="RXA845" s="328"/>
      <c r="RXB845" s="328"/>
      <c r="RXC845" s="328"/>
      <c r="RXD845" s="328"/>
      <c r="RXE845" s="328"/>
      <c r="RXF845" s="328"/>
      <c r="RXG845" s="328"/>
      <c r="RXH845" s="328"/>
      <c r="RXI845" s="328"/>
      <c r="RXJ845" s="328"/>
      <c r="RXK845" s="328"/>
      <c r="RXL845" s="328"/>
      <c r="RXM845" s="328"/>
      <c r="RXN845" s="328"/>
      <c r="RXO845" s="328"/>
      <c r="RXP845" s="328"/>
      <c r="RXQ845" s="328"/>
      <c r="RXR845" s="328"/>
      <c r="RXS845" s="328"/>
      <c r="RXT845" s="328"/>
      <c r="RXU845" s="328"/>
      <c r="RXV845" s="328"/>
      <c r="RXW845" s="328"/>
      <c r="RXX845" s="328"/>
      <c r="RXY845" s="328"/>
      <c r="RXZ845" s="328"/>
      <c r="RYA845" s="328"/>
      <c r="RYB845" s="328"/>
      <c r="RYC845" s="328"/>
      <c r="RYD845" s="328"/>
      <c r="RYE845" s="328"/>
      <c r="RYF845" s="328"/>
      <c r="RYG845" s="328"/>
      <c r="RYH845" s="328"/>
      <c r="RYI845" s="328"/>
      <c r="RYJ845" s="328"/>
      <c r="RYK845" s="328"/>
      <c r="RYL845" s="328"/>
      <c r="RYM845" s="328"/>
      <c r="RYN845" s="328"/>
      <c r="RYO845" s="328"/>
      <c r="RYP845" s="328"/>
      <c r="RYQ845" s="328"/>
      <c r="RYR845" s="328"/>
      <c r="RYS845" s="328"/>
      <c r="RYT845" s="328"/>
      <c r="RYU845" s="328"/>
      <c r="RYV845" s="328"/>
      <c r="RYW845" s="328"/>
      <c r="RYX845" s="328"/>
      <c r="RYY845" s="328"/>
      <c r="RYZ845" s="328"/>
      <c r="RZA845" s="328"/>
      <c r="RZB845" s="328"/>
      <c r="RZC845" s="328"/>
      <c r="RZD845" s="328"/>
      <c r="RZE845" s="328"/>
      <c r="RZF845" s="328"/>
      <c r="RZG845" s="328"/>
      <c r="RZH845" s="328"/>
      <c r="RZI845" s="328"/>
      <c r="RZJ845" s="328"/>
      <c r="RZK845" s="328"/>
      <c r="RZL845" s="328"/>
      <c r="RZM845" s="328"/>
      <c r="RZN845" s="328"/>
      <c r="RZO845" s="328"/>
      <c r="RZP845" s="328"/>
      <c r="RZQ845" s="328"/>
      <c r="RZR845" s="328"/>
      <c r="RZS845" s="328"/>
      <c r="RZT845" s="328"/>
      <c r="RZU845" s="328"/>
      <c r="RZV845" s="328"/>
      <c r="RZW845" s="328"/>
      <c r="RZX845" s="328"/>
      <c r="RZY845" s="328"/>
      <c r="RZZ845" s="328"/>
      <c r="SAA845" s="328"/>
      <c r="SAB845" s="328"/>
      <c r="SAC845" s="328"/>
      <c r="SAD845" s="328"/>
      <c r="SAE845" s="328"/>
      <c r="SAF845" s="328"/>
      <c r="SAG845" s="328"/>
      <c r="SAH845" s="328"/>
      <c r="SAI845" s="328"/>
      <c r="SAJ845" s="328"/>
      <c r="SAK845" s="328"/>
      <c r="SAL845" s="328"/>
      <c r="SAM845" s="328"/>
      <c r="SAN845" s="328"/>
      <c r="SAO845" s="328"/>
      <c r="SAP845" s="328"/>
      <c r="SAQ845" s="328"/>
      <c r="SAR845" s="328"/>
      <c r="SAS845" s="328"/>
      <c r="SAT845" s="328"/>
      <c r="SAU845" s="328"/>
      <c r="SAV845" s="328"/>
      <c r="SAW845" s="328"/>
      <c r="SAX845" s="328"/>
      <c r="SAY845" s="328"/>
      <c r="SAZ845" s="328"/>
      <c r="SBA845" s="328"/>
      <c r="SBB845" s="328"/>
      <c r="SBC845" s="328"/>
      <c r="SBD845" s="328"/>
      <c r="SBE845" s="328"/>
      <c r="SBF845" s="328"/>
      <c r="SBG845" s="328"/>
      <c r="SBH845" s="328"/>
      <c r="SBI845" s="328"/>
      <c r="SBJ845" s="328"/>
      <c r="SBK845" s="328"/>
      <c r="SBL845" s="328"/>
      <c r="SBM845" s="328"/>
      <c r="SBN845" s="328"/>
      <c r="SBO845" s="328"/>
      <c r="SBP845" s="328"/>
      <c r="SBQ845" s="328"/>
      <c r="SBR845" s="328"/>
      <c r="SBS845" s="328"/>
      <c r="SBT845" s="328"/>
      <c r="SBU845" s="328"/>
      <c r="SBV845" s="328"/>
      <c r="SBW845" s="328"/>
      <c r="SBX845" s="328"/>
      <c r="SBY845" s="328"/>
      <c r="SBZ845" s="328"/>
      <c r="SCA845" s="328"/>
      <c r="SCB845" s="328"/>
      <c r="SCC845" s="328"/>
      <c r="SCD845" s="328"/>
      <c r="SCE845" s="328"/>
      <c r="SCF845" s="328"/>
      <c r="SCG845" s="328"/>
      <c r="SCH845" s="328"/>
      <c r="SCI845" s="328"/>
      <c r="SCJ845" s="328"/>
      <c r="SCK845" s="328"/>
      <c r="SCL845" s="328"/>
      <c r="SCM845" s="328"/>
      <c r="SCN845" s="328"/>
      <c r="SCO845" s="328"/>
      <c r="SCP845" s="328"/>
      <c r="SCQ845" s="328"/>
      <c r="SCR845" s="328"/>
      <c r="SCS845" s="328"/>
      <c r="SCT845" s="328"/>
      <c r="SCU845" s="328"/>
      <c r="SCV845" s="328"/>
      <c r="SCW845" s="328"/>
      <c r="SCX845" s="328"/>
      <c r="SCY845" s="328"/>
      <c r="SCZ845" s="328"/>
      <c r="SDA845" s="328"/>
      <c r="SDB845" s="328"/>
      <c r="SDC845" s="328"/>
      <c r="SDD845" s="328"/>
      <c r="SDE845" s="328"/>
      <c r="SDF845" s="328"/>
      <c r="SDG845" s="328"/>
      <c r="SDH845" s="328"/>
      <c r="SDI845" s="328"/>
      <c r="SDJ845" s="328"/>
      <c r="SDK845" s="328"/>
      <c r="SDL845" s="328"/>
      <c r="SDM845" s="328"/>
      <c r="SDN845" s="328"/>
      <c r="SDO845" s="328"/>
      <c r="SDP845" s="328"/>
      <c r="SDQ845" s="328"/>
      <c r="SDR845" s="328"/>
      <c r="SDS845" s="328"/>
      <c r="SDT845" s="328"/>
      <c r="SDU845" s="328"/>
      <c r="SDV845" s="328"/>
      <c r="SDW845" s="328"/>
      <c r="SDX845" s="328"/>
      <c r="SDY845" s="328"/>
      <c r="SDZ845" s="328"/>
      <c r="SEA845" s="328"/>
      <c r="SEB845" s="328"/>
      <c r="SEC845" s="328"/>
      <c r="SED845" s="328"/>
      <c r="SEE845" s="328"/>
      <c r="SEF845" s="328"/>
      <c r="SEG845" s="328"/>
      <c r="SEH845" s="328"/>
      <c r="SEI845" s="328"/>
      <c r="SEJ845" s="328"/>
      <c r="SEK845" s="328"/>
      <c r="SEL845" s="328"/>
      <c r="SEM845" s="328"/>
      <c r="SEN845" s="328"/>
      <c r="SEO845" s="328"/>
      <c r="SEP845" s="328"/>
      <c r="SEQ845" s="328"/>
      <c r="SER845" s="328"/>
      <c r="SES845" s="328"/>
      <c r="SET845" s="328"/>
      <c r="SEU845" s="328"/>
      <c r="SEV845" s="328"/>
      <c r="SEW845" s="328"/>
      <c r="SEX845" s="328"/>
      <c r="SEY845" s="328"/>
      <c r="SEZ845" s="328"/>
      <c r="SFA845" s="328"/>
      <c r="SFB845" s="328"/>
      <c r="SFC845" s="328"/>
      <c r="SFD845" s="328"/>
      <c r="SFE845" s="328"/>
      <c r="SFF845" s="328"/>
      <c r="SFG845" s="328"/>
      <c r="SFH845" s="328"/>
      <c r="SFI845" s="328"/>
      <c r="SFJ845" s="328"/>
      <c r="SFK845" s="328"/>
      <c r="SFL845" s="328"/>
      <c r="SFM845" s="328"/>
      <c r="SFN845" s="328"/>
      <c r="SFO845" s="328"/>
      <c r="SFP845" s="328"/>
      <c r="SFQ845" s="328"/>
      <c r="SFR845" s="328"/>
      <c r="SFS845" s="328"/>
      <c r="SFT845" s="328"/>
      <c r="SFU845" s="328"/>
      <c r="SFV845" s="328"/>
      <c r="SFW845" s="328"/>
      <c r="SFX845" s="328"/>
      <c r="SFY845" s="328"/>
      <c r="SFZ845" s="328"/>
      <c r="SGA845" s="328"/>
      <c r="SGB845" s="328"/>
      <c r="SGC845" s="328"/>
      <c r="SGD845" s="328"/>
      <c r="SGE845" s="328"/>
      <c r="SGF845" s="328"/>
      <c r="SGG845" s="328"/>
      <c r="SGH845" s="328"/>
      <c r="SGI845" s="328"/>
      <c r="SGJ845" s="328"/>
      <c r="SGK845" s="328"/>
      <c r="SGL845" s="328"/>
      <c r="SGM845" s="328"/>
      <c r="SGN845" s="328"/>
      <c r="SGO845" s="328"/>
      <c r="SGP845" s="328"/>
      <c r="SGQ845" s="328"/>
      <c r="SGR845" s="328"/>
      <c r="SGS845" s="328"/>
      <c r="SGT845" s="328"/>
      <c r="SGU845" s="328"/>
      <c r="SGV845" s="328"/>
      <c r="SGW845" s="328"/>
      <c r="SGX845" s="328"/>
      <c r="SGY845" s="328"/>
      <c r="SGZ845" s="328"/>
      <c r="SHA845" s="328"/>
      <c r="SHB845" s="328"/>
      <c r="SHC845" s="328"/>
      <c r="SHD845" s="328"/>
      <c r="SHE845" s="328"/>
      <c r="SHF845" s="328"/>
      <c r="SHG845" s="328"/>
      <c r="SHH845" s="328"/>
      <c r="SHI845" s="328"/>
      <c r="SHJ845" s="328"/>
      <c r="SHK845" s="328"/>
      <c r="SHL845" s="328"/>
      <c r="SHM845" s="328"/>
      <c r="SHN845" s="328"/>
      <c r="SHO845" s="328"/>
      <c r="SHP845" s="328"/>
      <c r="SHQ845" s="328"/>
      <c r="SHR845" s="328"/>
      <c r="SHS845" s="328"/>
      <c r="SHT845" s="328"/>
      <c r="SHU845" s="328"/>
      <c r="SHV845" s="328"/>
      <c r="SHW845" s="328"/>
      <c r="SHX845" s="328"/>
      <c r="SHY845" s="328"/>
      <c r="SHZ845" s="328"/>
      <c r="SIA845" s="328"/>
      <c r="SIB845" s="328"/>
      <c r="SIC845" s="328"/>
      <c r="SID845" s="328"/>
      <c r="SIE845" s="328"/>
      <c r="SIF845" s="328"/>
      <c r="SIG845" s="328"/>
      <c r="SIH845" s="328"/>
      <c r="SII845" s="328"/>
      <c r="SIJ845" s="328"/>
      <c r="SIK845" s="328"/>
      <c r="SIL845" s="328"/>
      <c r="SIM845" s="328"/>
      <c r="SIN845" s="328"/>
      <c r="SIO845" s="328"/>
      <c r="SIP845" s="328"/>
      <c r="SIQ845" s="328"/>
      <c r="SIR845" s="328"/>
      <c r="SIS845" s="328"/>
      <c r="SIT845" s="328"/>
      <c r="SIU845" s="328"/>
      <c r="SIV845" s="328"/>
      <c r="SIW845" s="328"/>
      <c r="SIX845" s="328"/>
      <c r="SIY845" s="328"/>
      <c r="SIZ845" s="328"/>
      <c r="SJA845" s="328"/>
      <c r="SJB845" s="328"/>
      <c r="SJC845" s="328"/>
      <c r="SJD845" s="328"/>
      <c r="SJE845" s="328"/>
      <c r="SJF845" s="328"/>
      <c r="SJG845" s="328"/>
      <c r="SJH845" s="328"/>
      <c r="SJI845" s="328"/>
      <c r="SJJ845" s="328"/>
      <c r="SJK845" s="328"/>
      <c r="SJL845" s="328"/>
      <c r="SJM845" s="328"/>
      <c r="SJN845" s="328"/>
      <c r="SJO845" s="328"/>
      <c r="SJP845" s="328"/>
      <c r="SJQ845" s="328"/>
      <c r="SJR845" s="328"/>
      <c r="SJS845" s="328"/>
      <c r="SJT845" s="328"/>
      <c r="SJU845" s="328"/>
      <c r="SJV845" s="328"/>
      <c r="SJW845" s="328"/>
      <c r="SJX845" s="328"/>
      <c r="SJY845" s="328"/>
      <c r="SJZ845" s="328"/>
      <c r="SKA845" s="328"/>
      <c r="SKB845" s="328"/>
      <c r="SKC845" s="328"/>
      <c r="SKD845" s="328"/>
      <c r="SKE845" s="328"/>
      <c r="SKF845" s="328"/>
      <c r="SKG845" s="328"/>
      <c r="SKH845" s="328"/>
      <c r="SKI845" s="328"/>
      <c r="SKJ845" s="328"/>
      <c r="SKK845" s="328"/>
      <c r="SKL845" s="328"/>
      <c r="SKM845" s="328"/>
      <c r="SKN845" s="328"/>
      <c r="SKO845" s="328"/>
      <c r="SKP845" s="328"/>
      <c r="SKQ845" s="328"/>
      <c r="SKR845" s="328"/>
      <c r="SKS845" s="328"/>
      <c r="SKT845" s="328"/>
      <c r="SKU845" s="328"/>
      <c r="SKV845" s="328"/>
      <c r="SKW845" s="328"/>
      <c r="SKX845" s="328"/>
      <c r="SKY845" s="328"/>
      <c r="SKZ845" s="328"/>
      <c r="SLA845" s="328"/>
      <c r="SLB845" s="328"/>
      <c r="SLC845" s="328"/>
      <c r="SLD845" s="328"/>
      <c r="SLE845" s="328"/>
      <c r="SLF845" s="328"/>
      <c r="SLG845" s="328"/>
      <c r="SLH845" s="328"/>
      <c r="SLI845" s="328"/>
      <c r="SLJ845" s="328"/>
      <c r="SLK845" s="328"/>
      <c r="SLL845" s="328"/>
      <c r="SLM845" s="328"/>
      <c r="SLN845" s="328"/>
      <c r="SLO845" s="328"/>
      <c r="SLP845" s="328"/>
      <c r="SLQ845" s="328"/>
      <c r="SLR845" s="328"/>
      <c r="SLS845" s="328"/>
      <c r="SLT845" s="328"/>
      <c r="SLU845" s="328"/>
      <c r="SLV845" s="328"/>
      <c r="SLW845" s="328"/>
      <c r="SLX845" s="328"/>
      <c r="SLY845" s="328"/>
      <c r="SLZ845" s="328"/>
      <c r="SMA845" s="328"/>
      <c r="SMB845" s="328"/>
      <c r="SMC845" s="328"/>
      <c r="SMD845" s="328"/>
      <c r="SME845" s="328"/>
      <c r="SMF845" s="328"/>
      <c r="SMG845" s="328"/>
      <c r="SMH845" s="328"/>
      <c r="SMI845" s="328"/>
      <c r="SMJ845" s="328"/>
      <c r="SMK845" s="328"/>
      <c r="SML845" s="328"/>
      <c r="SMM845" s="328"/>
      <c r="SMN845" s="328"/>
      <c r="SMO845" s="328"/>
      <c r="SMP845" s="328"/>
      <c r="SMQ845" s="328"/>
      <c r="SMR845" s="328"/>
      <c r="SMS845" s="328"/>
      <c r="SMT845" s="328"/>
      <c r="SMU845" s="328"/>
      <c r="SMV845" s="328"/>
      <c r="SMW845" s="328"/>
      <c r="SMX845" s="328"/>
      <c r="SMY845" s="328"/>
      <c r="SMZ845" s="328"/>
      <c r="SNA845" s="328"/>
      <c r="SNB845" s="328"/>
      <c r="SNC845" s="328"/>
      <c r="SND845" s="328"/>
      <c r="SNE845" s="328"/>
      <c r="SNF845" s="328"/>
      <c r="SNG845" s="328"/>
      <c r="SNH845" s="328"/>
      <c r="SNI845" s="328"/>
      <c r="SNJ845" s="328"/>
      <c r="SNK845" s="328"/>
      <c r="SNL845" s="328"/>
      <c r="SNM845" s="328"/>
      <c r="SNN845" s="328"/>
      <c r="SNO845" s="328"/>
      <c r="SNP845" s="328"/>
      <c r="SNQ845" s="328"/>
      <c r="SNR845" s="328"/>
      <c r="SNS845" s="328"/>
      <c r="SNT845" s="328"/>
      <c r="SNU845" s="328"/>
      <c r="SNV845" s="328"/>
      <c r="SNW845" s="328"/>
      <c r="SNX845" s="328"/>
      <c r="SNY845" s="328"/>
      <c r="SNZ845" s="328"/>
      <c r="SOA845" s="328"/>
      <c r="SOB845" s="328"/>
      <c r="SOC845" s="328"/>
      <c r="SOD845" s="328"/>
      <c r="SOE845" s="328"/>
      <c r="SOF845" s="328"/>
      <c r="SOG845" s="328"/>
      <c r="SOH845" s="328"/>
      <c r="SOI845" s="328"/>
      <c r="SOJ845" s="328"/>
      <c r="SOK845" s="328"/>
      <c r="SOL845" s="328"/>
      <c r="SOM845" s="328"/>
      <c r="SON845" s="328"/>
      <c r="SOO845" s="328"/>
      <c r="SOP845" s="328"/>
      <c r="SOQ845" s="328"/>
      <c r="SOR845" s="328"/>
      <c r="SOS845" s="328"/>
      <c r="SOT845" s="328"/>
      <c r="SOU845" s="328"/>
      <c r="SOV845" s="328"/>
      <c r="SOW845" s="328"/>
      <c r="SOX845" s="328"/>
      <c r="SOY845" s="328"/>
      <c r="SOZ845" s="328"/>
      <c r="SPA845" s="328"/>
      <c r="SPB845" s="328"/>
      <c r="SPC845" s="328"/>
      <c r="SPD845" s="328"/>
      <c r="SPE845" s="328"/>
      <c r="SPF845" s="328"/>
      <c r="SPG845" s="328"/>
      <c r="SPH845" s="328"/>
      <c r="SPI845" s="328"/>
      <c r="SPJ845" s="328"/>
      <c r="SPK845" s="328"/>
      <c r="SPL845" s="328"/>
      <c r="SPM845" s="328"/>
      <c r="SPN845" s="328"/>
      <c r="SPO845" s="328"/>
      <c r="SPP845" s="328"/>
      <c r="SPQ845" s="328"/>
      <c r="SPR845" s="328"/>
      <c r="SPS845" s="328"/>
      <c r="SPT845" s="328"/>
      <c r="SPU845" s="328"/>
      <c r="SPV845" s="328"/>
      <c r="SPW845" s="328"/>
      <c r="SPX845" s="328"/>
      <c r="SPY845" s="328"/>
      <c r="SPZ845" s="328"/>
      <c r="SQA845" s="328"/>
      <c r="SQB845" s="328"/>
      <c r="SQC845" s="328"/>
      <c r="SQD845" s="328"/>
      <c r="SQE845" s="328"/>
      <c r="SQF845" s="328"/>
      <c r="SQG845" s="328"/>
      <c r="SQH845" s="328"/>
      <c r="SQI845" s="328"/>
      <c r="SQJ845" s="328"/>
      <c r="SQK845" s="328"/>
      <c r="SQL845" s="328"/>
      <c r="SQM845" s="328"/>
      <c r="SQN845" s="328"/>
      <c r="SQO845" s="328"/>
      <c r="SQP845" s="328"/>
      <c r="SQQ845" s="328"/>
      <c r="SQR845" s="328"/>
      <c r="SQS845" s="328"/>
      <c r="SQT845" s="328"/>
      <c r="SQU845" s="328"/>
      <c r="SQV845" s="328"/>
      <c r="SQW845" s="328"/>
      <c r="SQX845" s="328"/>
      <c r="SQY845" s="328"/>
      <c r="SQZ845" s="328"/>
      <c r="SRA845" s="328"/>
      <c r="SRB845" s="328"/>
      <c r="SRC845" s="328"/>
      <c r="SRD845" s="328"/>
      <c r="SRE845" s="328"/>
      <c r="SRF845" s="328"/>
      <c r="SRG845" s="328"/>
      <c r="SRH845" s="328"/>
      <c r="SRI845" s="328"/>
      <c r="SRJ845" s="328"/>
      <c r="SRK845" s="328"/>
      <c r="SRL845" s="328"/>
      <c r="SRM845" s="328"/>
      <c r="SRN845" s="328"/>
      <c r="SRO845" s="328"/>
      <c r="SRP845" s="328"/>
      <c r="SRQ845" s="328"/>
      <c r="SRR845" s="328"/>
      <c r="SRS845" s="328"/>
      <c r="SRT845" s="328"/>
      <c r="SRU845" s="328"/>
      <c r="SRV845" s="328"/>
      <c r="SRW845" s="328"/>
      <c r="SRX845" s="328"/>
      <c r="SRY845" s="328"/>
      <c r="SRZ845" s="328"/>
      <c r="SSA845" s="328"/>
      <c r="SSB845" s="328"/>
      <c r="SSC845" s="328"/>
      <c r="SSD845" s="328"/>
      <c r="SSE845" s="328"/>
      <c r="SSF845" s="328"/>
      <c r="SSG845" s="328"/>
      <c r="SSH845" s="328"/>
      <c r="SSI845" s="328"/>
      <c r="SSJ845" s="328"/>
      <c r="SSK845" s="328"/>
      <c r="SSL845" s="328"/>
      <c r="SSM845" s="328"/>
      <c r="SSN845" s="328"/>
      <c r="SSO845" s="328"/>
      <c r="SSP845" s="328"/>
      <c r="SSQ845" s="328"/>
      <c r="SSR845" s="328"/>
      <c r="SSS845" s="328"/>
      <c r="SST845" s="328"/>
      <c r="SSU845" s="328"/>
      <c r="SSV845" s="328"/>
      <c r="SSW845" s="328"/>
      <c r="SSX845" s="328"/>
      <c r="SSY845" s="328"/>
      <c r="SSZ845" s="328"/>
      <c r="STA845" s="328"/>
      <c r="STB845" s="328"/>
      <c r="STC845" s="328"/>
      <c r="STD845" s="328"/>
      <c r="STE845" s="328"/>
      <c r="STF845" s="328"/>
      <c r="STG845" s="328"/>
      <c r="STH845" s="328"/>
      <c r="STI845" s="328"/>
      <c r="STJ845" s="328"/>
      <c r="STK845" s="328"/>
      <c r="STL845" s="328"/>
      <c r="STM845" s="328"/>
      <c r="STN845" s="328"/>
      <c r="STO845" s="328"/>
      <c r="STP845" s="328"/>
      <c r="STQ845" s="328"/>
      <c r="STR845" s="328"/>
      <c r="STS845" s="328"/>
      <c r="STT845" s="328"/>
      <c r="STU845" s="328"/>
      <c r="STV845" s="328"/>
      <c r="STW845" s="328"/>
      <c r="STX845" s="328"/>
      <c r="STY845" s="328"/>
      <c r="STZ845" s="328"/>
      <c r="SUA845" s="328"/>
      <c r="SUB845" s="328"/>
      <c r="SUC845" s="328"/>
      <c r="SUD845" s="328"/>
      <c r="SUE845" s="328"/>
      <c r="SUF845" s="328"/>
      <c r="SUG845" s="328"/>
      <c r="SUH845" s="328"/>
      <c r="SUI845" s="328"/>
      <c r="SUJ845" s="328"/>
      <c r="SUK845" s="328"/>
      <c r="SUL845" s="328"/>
      <c r="SUM845" s="328"/>
      <c r="SUN845" s="328"/>
      <c r="SUO845" s="328"/>
      <c r="SUP845" s="328"/>
      <c r="SUQ845" s="328"/>
      <c r="SUR845" s="328"/>
      <c r="SUS845" s="328"/>
      <c r="SUT845" s="328"/>
      <c r="SUU845" s="328"/>
      <c r="SUV845" s="328"/>
      <c r="SUW845" s="328"/>
      <c r="SUX845" s="328"/>
      <c r="SUY845" s="328"/>
      <c r="SUZ845" s="328"/>
      <c r="SVA845" s="328"/>
      <c r="SVB845" s="328"/>
      <c r="SVC845" s="328"/>
      <c r="SVD845" s="328"/>
      <c r="SVE845" s="328"/>
      <c r="SVF845" s="328"/>
      <c r="SVG845" s="328"/>
      <c r="SVH845" s="328"/>
      <c r="SVI845" s="328"/>
      <c r="SVJ845" s="328"/>
      <c r="SVK845" s="328"/>
      <c r="SVL845" s="328"/>
      <c r="SVM845" s="328"/>
      <c r="SVN845" s="328"/>
      <c r="SVO845" s="328"/>
      <c r="SVP845" s="328"/>
      <c r="SVQ845" s="328"/>
      <c r="SVR845" s="328"/>
      <c r="SVS845" s="328"/>
      <c r="SVT845" s="328"/>
      <c r="SVU845" s="328"/>
      <c r="SVV845" s="328"/>
      <c r="SVW845" s="328"/>
      <c r="SVX845" s="328"/>
      <c r="SVY845" s="328"/>
      <c r="SVZ845" s="328"/>
      <c r="SWA845" s="328"/>
      <c r="SWB845" s="328"/>
      <c r="SWC845" s="328"/>
      <c r="SWD845" s="328"/>
      <c r="SWE845" s="328"/>
      <c r="SWF845" s="328"/>
      <c r="SWG845" s="328"/>
      <c r="SWH845" s="328"/>
      <c r="SWI845" s="328"/>
      <c r="SWJ845" s="328"/>
      <c r="SWK845" s="328"/>
      <c r="SWL845" s="328"/>
      <c r="SWM845" s="328"/>
      <c r="SWN845" s="328"/>
      <c r="SWO845" s="328"/>
      <c r="SWP845" s="328"/>
      <c r="SWQ845" s="328"/>
      <c r="SWR845" s="328"/>
      <c r="SWS845" s="328"/>
      <c r="SWT845" s="328"/>
      <c r="SWU845" s="328"/>
      <c r="SWV845" s="328"/>
      <c r="SWW845" s="328"/>
      <c r="SWX845" s="328"/>
      <c r="SWY845" s="328"/>
      <c r="SWZ845" s="328"/>
      <c r="SXA845" s="328"/>
      <c r="SXB845" s="328"/>
      <c r="SXC845" s="328"/>
      <c r="SXD845" s="328"/>
      <c r="SXE845" s="328"/>
      <c r="SXF845" s="328"/>
      <c r="SXG845" s="328"/>
      <c r="SXH845" s="328"/>
      <c r="SXI845" s="328"/>
      <c r="SXJ845" s="328"/>
      <c r="SXK845" s="328"/>
      <c r="SXL845" s="328"/>
      <c r="SXM845" s="328"/>
      <c r="SXN845" s="328"/>
      <c r="SXO845" s="328"/>
      <c r="SXP845" s="328"/>
      <c r="SXQ845" s="328"/>
      <c r="SXR845" s="328"/>
      <c r="SXS845" s="328"/>
      <c r="SXT845" s="328"/>
      <c r="SXU845" s="328"/>
      <c r="SXV845" s="328"/>
      <c r="SXW845" s="328"/>
      <c r="SXX845" s="328"/>
      <c r="SXY845" s="328"/>
      <c r="SXZ845" s="328"/>
      <c r="SYA845" s="328"/>
      <c r="SYB845" s="328"/>
      <c r="SYC845" s="328"/>
      <c r="SYD845" s="328"/>
      <c r="SYE845" s="328"/>
      <c r="SYF845" s="328"/>
      <c r="SYG845" s="328"/>
      <c r="SYH845" s="328"/>
      <c r="SYI845" s="328"/>
      <c r="SYJ845" s="328"/>
      <c r="SYK845" s="328"/>
      <c r="SYL845" s="328"/>
      <c r="SYM845" s="328"/>
      <c r="SYN845" s="328"/>
      <c r="SYO845" s="328"/>
      <c r="SYP845" s="328"/>
      <c r="SYQ845" s="328"/>
      <c r="SYR845" s="328"/>
      <c r="SYS845" s="328"/>
      <c r="SYT845" s="328"/>
      <c r="SYU845" s="328"/>
      <c r="SYV845" s="328"/>
      <c r="SYW845" s="328"/>
      <c r="SYX845" s="328"/>
      <c r="SYY845" s="328"/>
      <c r="SYZ845" s="328"/>
      <c r="SZA845" s="328"/>
      <c r="SZB845" s="328"/>
      <c r="SZC845" s="328"/>
      <c r="SZD845" s="328"/>
      <c r="SZE845" s="328"/>
      <c r="SZF845" s="328"/>
      <c r="SZG845" s="328"/>
      <c r="SZH845" s="328"/>
      <c r="SZI845" s="328"/>
      <c r="SZJ845" s="328"/>
      <c r="SZK845" s="328"/>
      <c r="SZL845" s="328"/>
      <c r="SZM845" s="328"/>
      <c r="SZN845" s="328"/>
      <c r="SZO845" s="328"/>
      <c r="SZP845" s="328"/>
      <c r="SZQ845" s="328"/>
      <c r="SZR845" s="328"/>
      <c r="SZS845" s="328"/>
      <c r="SZT845" s="328"/>
      <c r="SZU845" s="328"/>
      <c r="SZV845" s="328"/>
      <c r="SZW845" s="328"/>
      <c r="SZX845" s="328"/>
      <c r="SZY845" s="328"/>
      <c r="SZZ845" s="328"/>
      <c r="TAA845" s="328"/>
      <c r="TAB845" s="328"/>
      <c r="TAC845" s="328"/>
      <c r="TAD845" s="328"/>
      <c r="TAE845" s="328"/>
      <c r="TAF845" s="328"/>
      <c r="TAG845" s="328"/>
      <c r="TAH845" s="328"/>
      <c r="TAI845" s="328"/>
      <c r="TAJ845" s="328"/>
      <c r="TAK845" s="328"/>
      <c r="TAL845" s="328"/>
      <c r="TAM845" s="328"/>
      <c r="TAN845" s="328"/>
      <c r="TAO845" s="328"/>
      <c r="TAP845" s="328"/>
      <c r="TAQ845" s="328"/>
      <c r="TAR845" s="328"/>
      <c r="TAS845" s="328"/>
      <c r="TAT845" s="328"/>
      <c r="TAU845" s="328"/>
      <c r="TAV845" s="328"/>
      <c r="TAW845" s="328"/>
      <c r="TAX845" s="328"/>
      <c r="TAY845" s="328"/>
      <c r="TAZ845" s="328"/>
      <c r="TBA845" s="328"/>
      <c r="TBB845" s="328"/>
      <c r="TBC845" s="328"/>
      <c r="TBD845" s="328"/>
      <c r="TBE845" s="328"/>
      <c r="TBF845" s="328"/>
      <c r="TBG845" s="328"/>
      <c r="TBH845" s="328"/>
      <c r="TBI845" s="328"/>
      <c r="TBJ845" s="328"/>
      <c r="TBK845" s="328"/>
      <c r="TBL845" s="328"/>
      <c r="TBM845" s="328"/>
      <c r="TBN845" s="328"/>
      <c r="TBO845" s="328"/>
      <c r="TBP845" s="328"/>
      <c r="TBQ845" s="328"/>
      <c r="TBR845" s="328"/>
      <c r="TBS845" s="328"/>
      <c r="TBT845" s="328"/>
      <c r="TBU845" s="328"/>
      <c r="TBV845" s="328"/>
      <c r="TBW845" s="328"/>
      <c r="TBX845" s="328"/>
      <c r="TBY845" s="328"/>
      <c r="TBZ845" s="328"/>
      <c r="TCA845" s="328"/>
      <c r="TCB845" s="328"/>
      <c r="TCC845" s="328"/>
      <c r="TCD845" s="328"/>
      <c r="TCE845" s="328"/>
      <c r="TCF845" s="328"/>
      <c r="TCG845" s="328"/>
      <c r="TCH845" s="328"/>
      <c r="TCI845" s="328"/>
      <c r="TCJ845" s="328"/>
      <c r="TCK845" s="328"/>
      <c r="TCL845" s="328"/>
      <c r="TCM845" s="328"/>
      <c r="TCN845" s="328"/>
      <c r="TCO845" s="328"/>
      <c r="TCP845" s="328"/>
      <c r="TCQ845" s="328"/>
      <c r="TCR845" s="328"/>
      <c r="TCS845" s="328"/>
      <c r="TCT845" s="328"/>
      <c r="TCU845" s="328"/>
      <c r="TCV845" s="328"/>
      <c r="TCW845" s="328"/>
      <c r="TCX845" s="328"/>
      <c r="TCY845" s="328"/>
      <c r="TCZ845" s="328"/>
      <c r="TDA845" s="328"/>
      <c r="TDB845" s="328"/>
      <c r="TDC845" s="328"/>
      <c r="TDD845" s="328"/>
      <c r="TDE845" s="328"/>
      <c r="TDF845" s="328"/>
      <c r="TDG845" s="328"/>
      <c r="TDH845" s="328"/>
      <c r="TDI845" s="328"/>
      <c r="TDJ845" s="328"/>
      <c r="TDK845" s="328"/>
      <c r="TDL845" s="328"/>
      <c r="TDM845" s="328"/>
      <c r="TDN845" s="328"/>
      <c r="TDO845" s="328"/>
      <c r="TDP845" s="328"/>
      <c r="TDQ845" s="328"/>
      <c r="TDR845" s="328"/>
      <c r="TDS845" s="328"/>
      <c r="TDT845" s="328"/>
      <c r="TDU845" s="328"/>
      <c r="TDV845" s="328"/>
      <c r="TDW845" s="328"/>
      <c r="TDX845" s="328"/>
      <c r="TDY845" s="328"/>
      <c r="TDZ845" s="328"/>
      <c r="TEA845" s="328"/>
      <c r="TEB845" s="328"/>
      <c r="TEC845" s="328"/>
      <c r="TED845" s="328"/>
      <c r="TEE845" s="328"/>
      <c r="TEF845" s="328"/>
      <c r="TEG845" s="328"/>
      <c r="TEH845" s="328"/>
      <c r="TEI845" s="328"/>
      <c r="TEJ845" s="328"/>
      <c r="TEK845" s="328"/>
      <c r="TEL845" s="328"/>
      <c r="TEM845" s="328"/>
      <c r="TEN845" s="328"/>
      <c r="TEO845" s="328"/>
      <c r="TEP845" s="328"/>
      <c r="TEQ845" s="328"/>
      <c r="TER845" s="328"/>
      <c r="TES845" s="328"/>
      <c r="TET845" s="328"/>
      <c r="TEU845" s="328"/>
      <c r="TEV845" s="328"/>
      <c r="TEW845" s="328"/>
      <c r="TEX845" s="328"/>
      <c r="TEY845" s="328"/>
      <c r="TEZ845" s="328"/>
      <c r="TFA845" s="328"/>
      <c r="TFB845" s="328"/>
      <c r="TFC845" s="328"/>
      <c r="TFD845" s="328"/>
      <c r="TFE845" s="328"/>
      <c r="TFF845" s="328"/>
      <c r="TFG845" s="328"/>
      <c r="TFH845" s="328"/>
      <c r="TFI845" s="328"/>
      <c r="TFJ845" s="328"/>
      <c r="TFK845" s="328"/>
      <c r="TFL845" s="328"/>
      <c r="TFM845" s="328"/>
      <c r="TFN845" s="328"/>
      <c r="TFO845" s="328"/>
      <c r="TFP845" s="328"/>
      <c r="TFQ845" s="328"/>
      <c r="TFR845" s="328"/>
      <c r="TFS845" s="328"/>
      <c r="TFT845" s="328"/>
      <c r="TFU845" s="328"/>
      <c r="TFV845" s="328"/>
      <c r="TFW845" s="328"/>
      <c r="TFX845" s="328"/>
      <c r="TFY845" s="328"/>
      <c r="TFZ845" s="328"/>
      <c r="TGA845" s="328"/>
      <c r="TGB845" s="328"/>
      <c r="TGC845" s="328"/>
      <c r="TGD845" s="328"/>
      <c r="TGE845" s="328"/>
      <c r="TGF845" s="328"/>
      <c r="TGG845" s="328"/>
      <c r="TGH845" s="328"/>
      <c r="TGI845" s="328"/>
      <c r="TGJ845" s="328"/>
      <c r="TGK845" s="328"/>
      <c r="TGL845" s="328"/>
      <c r="TGM845" s="328"/>
      <c r="TGN845" s="328"/>
      <c r="TGO845" s="328"/>
      <c r="TGP845" s="328"/>
      <c r="TGQ845" s="328"/>
      <c r="TGR845" s="328"/>
      <c r="TGS845" s="328"/>
      <c r="TGT845" s="328"/>
      <c r="TGU845" s="328"/>
      <c r="TGV845" s="328"/>
      <c r="TGW845" s="328"/>
      <c r="TGX845" s="328"/>
      <c r="TGY845" s="328"/>
      <c r="TGZ845" s="328"/>
      <c r="THA845" s="328"/>
      <c r="THB845" s="328"/>
      <c r="THC845" s="328"/>
      <c r="THD845" s="328"/>
      <c r="THE845" s="328"/>
      <c r="THF845" s="328"/>
      <c r="THG845" s="328"/>
      <c r="THH845" s="328"/>
      <c r="THI845" s="328"/>
      <c r="THJ845" s="328"/>
      <c r="THK845" s="328"/>
      <c r="THL845" s="328"/>
      <c r="THM845" s="328"/>
      <c r="THN845" s="328"/>
      <c r="THO845" s="328"/>
      <c r="THP845" s="328"/>
      <c r="THQ845" s="328"/>
      <c r="THR845" s="328"/>
      <c r="THS845" s="328"/>
      <c r="THT845" s="328"/>
      <c r="THU845" s="328"/>
      <c r="THV845" s="328"/>
      <c r="THW845" s="328"/>
      <c r="THX845" s="328"/>
      <c r="THY845" s="328"/>
      <c r="THZ845" s="328"/>
      <c r="TIA845" s="328"/>
      <c r="TIB845" s="328"/>
      <c r="TIC845" s="328"/>
      <c r="TID845" s="328"/>
      <c r="TIE845" s="328"/>
      <c r="TIF845" s="328"/>
      <c r="TIG845" s="328"/>
      <c r="TIH845" s="328"/>
      <c r="TII845" s="328"/>
      <c r="TIJ845" s="328"/>
      <c r="TIK845" s="328"/>
      <c r="TIL845" s="328"/>
      <c r="TIM845" s="328"/>
      <c r="TIN845" s="328"/>
      <c r="TIO845" s="328"/>
      <c r="TIP845" s="328"/>
      <c r="TIQ845" s="328"/>
      <c r="TIR845" s="328"/>
      <c r="TIS845" s="328"/>
      <c r="TIT845" s="328"/>
      <c r="TIU845" s="328"/>
      <c r="TIV845" s="328"/>
      <c r="TIW845" s="328"/>
      <c r="TIX845" s="328"/>
      <c r="TIY845" s="328"/>
      <c r="TIZ845" s="328"/>
      <c r="TJA845" s="328"/>
      <c r="TJB845" s="328"/>
      <c r="TJC845" s="328"/>
      <c r="TJD845" s="328"/>
      <c r="TJE845" s="328"/>
      <c r="TJF845" s="328"/>
      <c r="TJG845" s="328"/>
      <c r="TJH845" s="328"/>
      <c r="TJI845" s="328"/>
      <c r="TJJ845" s="328"/>
      <c r="TJK845" s="328"/>
      <c r="TJL845" s="328"/>
      <c r="TJM845" s="328"/>
      <c r="TJN845" s="328"/>
      <c r="TJO845" s="328"/>
      <c r="TJP845" s="328"/>
      <c r="TJQ845" s="328"/>
      <c r="TJR845" s="328"/>
      <c r="TJS845" s="328"/>
      <c r="TJT845" s="328"/>
      <c r="TJU845" s="328"/>
      <c r="TJV845" s="328"/>
      <c r="TJW845" s="328"/>
      <c r="TJX845" s="328"/>
      <c r="TJY845" s="328"/>
      <c r="TJZ845" s="328"/>
      <c r="TKA845" s="328"/>
      <c r="TKB845" s="328"/>
      <c r="TKC845" s="328"/>
      <c r="TKD845" s="328"/>
      <c r="TKE845" s="328"/>
      <c r="TKF845" s="328"/>
      <c r="TKG845" s="328"/>
      <c r="TKH845" s="328"/>
      <c r="TKI845" s="328"/>
      <c r="TKJ845" s="328"/>
      <c r="TKK845" s="328"/>
      <c r="TKL845" s="328"/>
      <c r="TKM845" s="328"/>
      <c r="TKN845" s="328"/>
      <c r="TKO845" s="328"/>
      <c r="TKP845" s="328"/>
      <c r="TKQ845" s="328"/>
      <c r="TKR845" s="328"/>
      <c r="TKS845" s="328"/>
      <c r="TKT845" s="328"/>
      <c r="TKU845" s="328"/>
      <c r="TKV845" s="328"/>
      <c r="TKW845" s="328"/>
      <c r="TKX845" s="328"/>
      <c r="TKY845" s="328"/>
      <c r="TKZ845" s="328"/>
      <c r="TLA845" s="328"/>
      <c r="TLB845" s="328"/>
      <c r="TLC845" s="328"/>
      <c r="TLD845" s="328"/>
      <c r="TLE845" s="328"/>
      <c r="TLF845" s="328"/>
      <c r="TLG845" s="328"/>
      <c r="TLH845" s="328"/>
      <c r="TLI845" s="328"/>
      <c r="TLJ845" s="328"/>
      <c r="TLK845" s="328"/>
      <c r="TLL845" s="328"/>
      <c r="TLM845" s="328"/>
      <c r="TLN845" s="328"/>
      <c r="TLO845" s="328"/>
      <c r="TLP845" s="328"/>
      <c r="TLQ845" s="328"/>
      <c r="TLR845" s="328"/>
      <c r="TLS845" s="328"/>
      <c r="TLT845" s="328"/>
      <c r="TLU845" s="328"/>
      <c r="TLV845" s="328"/>
      <c r="TLW845" s="328"/>
      <c r="TLX845" s="328"/>
      <c r="TLY845" s="328"/>
      <c r="TLZ845" s="328"/>
      <c r="TMA845" s="328"/>
      <c r="TMB845" s="328"/>
      <c r="TMC845" s="328"/>
      <c r="TMD845" s="328"/>
      <c r="TME845" s="328"/>
      <c r="TMF845" s="328"/>
      <c r="TMG845" s="328"/>
      <c r="TMH845" s="328"/>
      <c r="TMI845" s="328"/>
      <c r="TMJ845" s="328"/>
      <c r="TMK845" s="328"/>
      <c r="TML845" s="328"/>
      <c r="TMM845" s="328"/>
      <c r="TMN845" s="328"/>
      <c r="TMO845" s="328"/>
      <c r="TMP845" s="328"/>
      <c r="TMQ845" s="328"/>
      <c r="TMR845" s="328"/>
      <c r="TMS845" s="328"/>
      <c r="TMT845" s="328"/>
      <c r="TMU845" s="328"/>
      <c r="TMV845" s="328"/>
      <c r="TMW845" s="328"/>
      <c r="TMX845" s="328"/>
      <c r="TMY845" s="328"/>
      <c r="TMZ845" s="328"/>
      <c r="TNA845" s="328"/>
      <c r="TNB845" s="328"/>
      <c r="TNC845" s="328"/>
      <c r="TND845" s="328"/>
      <c r="TNE845" s="328"/>
      <c r="TNF845" s="328"/>
      <c r="TNG845" s="328"/>
      <c r="TNH845" s="328"/>
      <c r="TNI845" s="328"/>
      <c r="TNJ845" s="328"/>
      <c r="TNK845" s="328"/>
      <c r="TNL845" s="328"/>
      <c r="TNM845" s="328"/>
      <c r="TNN845" s="328"/>
      <c r="TNO845" s="328"/>
      <c r="TNP845" s="328"/>
      <c r="TNQ845" s="328"/>
      <c r="TNR845" s="328"/>
      <c r="TNS845" s="328"/>
      <c r="TNT845" s="328"/>
      <c r="TNU845" s="328"/>
      <c r="TNV845" s="328"/>
      <c r="TNW845" s="328"/>
      <c r="TNX845" s="328"/>
      <c r="TNY845" s="328"/>
      <c r="TNZ845" s="328"/>
      <c r="TOA845" s="328"/>
      <c r="TOB845" s="328"/>
      <c r="TOC845" s="328"/>
      <c r="TOD845" s="328"/>
      <c r="TOE845" s="328"/>
      <c r="TOF845" s="328"/>
      <c r="TOG845" s="328"/>
      <c r="TOH845" s="328"/>
      <c r="TOI845" s="328"/>
      <c r="TOJ845" s="328"/>
      <c r="TOK845" s="328"/>
      <c r="TOL845" s="328"/>
      <c r="TOM845" s="328"/>
      <c r="TON845" s="328"/>
      <c r="TOO845" s="328"/>
      <c r="TOP845" s="328"/>
      <c r="TOQ845" s="328"/>
      <c r="TOR845" s="328"/>
      <c r="TOS845" s="328"/>
      <c r="TOT845" s="328"/>
      <c r="TOU845" s="328"/>
      <c r="TOV845" s="328"/>
      <c r="TOW845" s="328"/>
      <c r="TOX845" s="328"/>
      <c r="TOY845" s="328"/>
      <c r="TOZ845" s="328"/>
      <c r="TPA845" s="328"/>
      <c r="TPB845" s="328"/>
      <c r="TPC845" s="328"/>
      <c r="TPD845" s="328"/>
      <c r="TPE845" s="328"/>
      <c r="TPF845" s="328"/>
      <c r="TPG845" s="328"/>
      <c r="TPH845" s="328"/>
      <c r="TPI845" s="328"/>
      <c r="TPJ845" s="328"/>
      <c r="TPK845" s="328"/>
      <c r="TPL845" s="328"/>
      <c r="TPM845" s="328"/>
      <c r="TPN845" s="328"/>
      <c r="TPO845" s="328"/>
      <c r="TPP845" s="328"/>
      <c r="TPQ845" s="328"/>
      <c r="TPR845" s="328"/>
      <c r="TPS845" s="328"/>
      <c r="TPT845" s="328"/>
      <c r="TPU845" s="328"/>
      <c r="TPV845" s="328"/>
      <c r="TPW845" s="328"/>
      <c r="TPX845" s="328"/>
      <c r="TPY845" s="328"/>
      <c r="TPZ845" s="328"/>
      <c r="TQA845" s="328"/>
      <c r="TQB845" s="328"/>
      <c r="TQC845" s="328"/>
      <c r="TQD845" s="328"/>
      <c r="TQE845" s="328"/>
      <c r="TQF845" s="328"/>
      <c r="TQG845" s="328"/>
      <c r="TQH845" s="328"/>
      <c r="TQI845" s="328"/>
      <c r="TQJ845" s="328"/>
      <c r="TQK845" s="328"/>
      <c r="TQL845" s="328"/>
      <c r="TQM845" s="328"/>
      <c r="TQN845" s="328"/>
      <c r="TQO845" s="328"/>
      <c r="TQP845" s="328"/>
      <c r="TQQ845" s="328"/>
      <c r="TQR845" s="328"/>
      <c r="TQS845" s="328"/>
      <c r="TQT845" s="328"/>
      <c r="TQU845" s="328"/>
      <c r="TQV845" s="328"/>
      <c r="TQW845" s="328"/>
      <c r="TQX845" s="328"/>
      <c r="TQY845" s="328"/>
      <c r="TQZ845" s="328"/>
      <c r="TRA845" s="328"/>
      <c r="TRB845" s="328"/>
      <c r="TRC845" s="328"/>
      <c r="TRD845" s="328"/>
      <c r="TRE845" s="328"/>
      <c r="TRF845" s="328"/>
      <c r="TRG845" s="328"/>
      <c r="TRH845" s="328"/>
      <c r="TRI845" s="328"/>
      <c r="TRJ845" s="328"/>
      <c r="TRK845" s="328"/>
      <c r="TRL845" s="328"/>
      <c r="TRM845" s="328"/>
      <c r="TRN845" s="328"/>
      <c r="TRO845" s="328"/>
      <c r="TRP845" s="328"/>
      <c r="TRQ845" s="328"/>
      <c r="TRR845" s="328"/>
      <c r="TRS845" s="328"/>
      <c r="TRT845" s="328"/>
      <c r="TRU845" s="328"/>
      <c r="TRV845" s="328"/>
      <c r="TRW845" s="328"/>
      <c r="TRX845" s="328"/>
      <c r="TRY845" s="328"/>
      <c r="TRZ845" s="328"/>
      <c r="TSA845" s="328"/>
      <c r="TSB845" s="328"/>
      <c r="TSC845" s="328"/>
      <c r="TSD845" s="328"/>
      <c r="TSE845" s="328"/>
      <c r="TSF845" s="328"/>
      <c r="TSG845" s="328"/>
      <c r="TSH845" s="328"/>
      <c r="TSI845" s="328"/>
      <c r="TSJ845" s="328"/>
      <c r="TSK845" s="328"/>
      <c r="TSL845" s="328"/>
      <c r="TSM845" s="328"/>
      <c r="TSN845" s="328"/>
      <c r="TSO845" s="328"/>
      <c r="TSP845" s="328"/>
      <c r="TSQ845" s="328"/>
      <c r="TSR845" s="328"/>
      <c r="TSS845" s="328"/>
      <c r="TST845" s="328"/>
      <c r="TSU845" s="328"/>
      <c r="TSV845" s="328"/>
      <c r="TSW845" s="328"/>
      <c r="TSX845" s="328"/>
      <c r="TSY845" s="328"/>
      <c r="TSZ845" s="328"/>
      <c r="TTA845" s="328"/>
      <c r="TTB845" s="328"/>
      <c r="TTC845" s="328"/>
      <c r="TTD845" s="328"/>
      <c r="TTE845" s="328"/>
      <c r="TTF845" s="328"/>
      <c r="TTG845" s="328"/>
      <c r="TTH845" s="328"/>
      <c r="TTI845" s="328"/>
      <c r="TTJ845" s="328"/>
      <c r="TTK845" s="328"/>
      <c r="TTL845" s="328"/>
      <c r="TTM845" s="328"/>
      <c r="TTN845" s="328"/>
      <c r="TTO845" s="328"/>
      <c r="TTP845" s="328"/>
      <c r="TTQ845" s="328"/>
      <c r="TTR845" s="328"/>
      <c r="TTS845" s="328"/>
      <c r="TTT845" s="328"/>
      <c r="TTU845" s="328"/>
      <c r="TTV845" s="328"/>
      <c r="TTW845" s="328"/>
      <c r="TTX845" s="328"/>
      <c r="TTY845" s="328"/>
      <c r="TTZ845" s="328"/>
      <c r="TUA845" s="328"/>
      <c r="TUB845" s="328"/>
      <c r="TUC845" s="328"/>
      <c r="TUD845" s="328"/>
      <c r="TUE845" s="328"/>
      <c r="TUF845" s="328"/>
      <c r="TUG845" s="328"/>
      <c r="TUH845" s="328"/>
      <c r="TUI845" s="328"/>
      <c r="TUJ845" s="328"/>
      <c r="TUK845" s="328"/>
      <c r="TUL845" s="328"/>
      <c r="TUM845" s="328"/>
      <c r="TUN845" s="328"/>
      <c r="TUO845" s="328"/>
      <c r="TUP845" s="328"/>
      <c r="TUQ845" s="328"/>
      <c r="TUR845" s="328"/>
      <c r="TUS845" s="328"/>
      <c r="TUT845" s="328"/>
      <c r="TUU845" s="328"/>
      <c r="TUV845" s="328"/>
      <c r="TUW845" s="328"/>
      <c r="TUX845" s="328"/>
      <c r="TUY845" s="328"/>
      <c r="TUZ845" s="328"/>
      <c r="TVA845" s="328"/>
      <c r="TVB845" s="328"/>
      <c r="TVC845" s="328"/>
      <c r="TVD845" s="328"/>
      <c r="TVE845" s="328"/>
      <c r="TVF845" s="328"/>
      <c r="TVG845" s="328"/>
      <c r="TVH845" s="328"/>
      <c r="TVI845" s="328"/>
      <c r="TVJ845" s="328"/>
      <c r="TVK845" s="328"/>
      <c r="TVL845" s="328"/>
      <c r="TVM845" s="328"/>
      <c r="TVN845" s="328"/>
      <c r="TVO845" s="328"/>
      <c r="TVP845" s="328"/>
      <c r="TVQ845" s="328"/>
      <c r="TVR845" s="328"/>
      <c r="TVS845" s="328"/>
      <c r="TVT845" s="328"/>
      <c r="TVU845" s="328"/>
      <c r="TVV845" s="328"/>
      <c r="TVW845" s="328"/>
      <c r="TVX845" s="328"/>
      <c r="TVY845" s="328"/>
      <c r="TVZ845" s="328"/>
      <c r="TWA845" s="328"/>
      <c r="TWB845" s="328"/>
      <c r="TWC845" s="328"/>
      <c r="TWD845" s="328"/>
      <c r="TWE845" s="328"/>
      <c r="TWF845" s="328"/>
      <c r="TWG845" s="328"/>
      <c r="TWH845" s="328"/>
      <c r="TWI845" s="328"/>
      <c r="TWJ845" s="328"/>
      <c r="TWK845" s="328"/>
      <c r="TWL845" s="328"/>
      <c r="TWM845" s="328"/>
      <c r="TWN845" s="328"/>
      <c r="TWO845" s="328"/>
      <c r="TWP845" s="328"/>
      <c r="TWQ845" s="328"/>
      <c r="TWR845" s="328"/>
      <c r="TWS845" s="328"/>
      <c r="TWT845" s="328"/>
      <c r="TWU845" s="328"/>
      <c r="TWV845" s="328"/>
      <c r="TWW845" s="328"/>
      <c r="TWX845" s="328"/>
      <c r="TWY845" s="328"/>
      <c r="TWZ845" s="328"/>
      <c r="TXA845" s="328"/>
      <c r="TXB845" s="328"/>
      <c r="TXC845" s="328"/>
      <c r="TXD845" s="328"/>
      <c r="TXE845" s="328"/>
      <c r="TXF845" s="328"/>
      <c r="TXG845" s="328"/>
      <c r="TXH845" s="328"/>
      <c r="TXI845" s="328"/>
      <c r="TXJ845" s="328"/>
      <c r="TXK845" s="328"/>
      <c r="TXL845" s="328"/>
      <c r="TXM845" s="328"/>
      <c r="TXN845" s="328"/>
      <c r="TXO845" s="328"/>
      <c r="TXP845" s="328"/>
      <c r="TXQ845" s="328"/>
      <c r="TXR845" s="328"/>
      <c r="TXS845" s="328"/>
      <c r="TXT845" s="328"/>
      <c r="TXU845" s="328"/>
      <c r="TXV845" s="328"/>
      <c r="TXW845" s="328"/>
      <c r="TXX845" s="328"/>
      <c r="TXY845" s="328"/>
      <c r="TXZ845" s="328"/>
      <c r="TYA845" s="328"/>
      <c r="TYB845" s="328"/>
      <c r="TYC845" s="328"/>
      <c r="TYD845" s="328"/>
      <c r="TYE845" s="328"/>
      <c r="TYF845" s="328"/>
      <c r="TYG845" s="328"/>
      <c r="TYH845" s="328"/>
      <c r="TYI845" s="328"/>
      <c r="TYJ845" s="328"/>
      <c r="TYK845" s="328"/>
      <c r="TYL845" s="328"/>
      <c r="TYM845" s="328"/>
      <c r="TYN845" s="328"/>
      <c r="TYO845" s="328"/>
      <c r="TYP845" s="328"/>
      <c r="TYQ845" s="328"/>
      <c r="TYR845" s="328"/>
      <c r="TYS845" s="328"/>
      <c r="TYT845" s="328"/>
      <c r="TYU845" s="328"/>
      <c r="TYV845" s="328"/>
      <c r="TYW845" s="328"/>
      <c r="TYX845" s="328"/>
      <c r="TYY845" s="328"/>
      <c r="TYZ845" s="328"/>
      <c r="TZA845" s="328"/>
      <c r="TZB845" s="328"/>
      <c r="TZC845" s="328"/>
      <c r="TZD845" s="328"/>
      <c r="TZE845" s="328"/>
      <c r="TZF845" s="328"/>
      <c r="TZG845" s="328"/>
      <c r="TZH845" s="328"/>
      <c r="TZI845" s="328"/>
      <c r="TZJ845" s="328"/>
      <c r="TZK845" s="328"/>
      <c r="TZL845" s="328"/>
      <c r="TZM845" s="328"/>
      <c r="TZN845" s="328"/>
      <c r="TZO845" s="328"/>
      <c r="TZP845" s="328"/>
      <c r="TZQ845" s="328"/>
      <c r="TZR845" s="328"/>
      <c r="TZS845" s="328"/>
      <c r="TZT845" s="328"/>
      <c r="TZU845" s="328"/>
      <c r="TZV845" s="328"/>
      <c r="TZW845" s="328"/>
      <c r="TZX845" s="328"/>
      <c r="TZY845" s="328"/>
      <c r="TZZ845" s="328"/>
      <c r="UAA845" s="328"/>
      <c r="UAB845" s="328"/>
      <c r="UAC845" s="328"/>
      <c r="UAD845" s="328"/>
      <c r="UAE845" s="328"/>
      <c r="UAF845" s="328"/>
      <c r="UAG845" s="328"/>
      <c r="UAH845" s="328"/>
      <c r="UAI845" s="328"/>
      <c r="UAJ845" s="328"/>
      <c r="UAK845" s="328"/>
      <c r="UAL845" s="328"/>
      <c r="UAM845" s="328"/>
      <c r="UAN845" s="328"/>
      <c r="UAO845" s="328"/>
      <c r="UAP845" s="328"/>
      <c r="UAQ845" s="328"/>
      <c r="UAR845" s="328"/>
      <c r="UAS845" s="328"/>
      <c r="UAT845" s="328"/>
      <c r="UAU845" s="328"/>
      <c r="UAV845" s="328"/>
      <c r="UAW845" s="328"/>
      <c r="UAX845" s="328"/>
      <c r="UAY845" s="328"/>
      <c r="UAZ845" s="328"/>
      <c r="UBA845" s="328"/>
      <c r="UBB845" s="328"/>
      <c r="UBC845" s="328"/>
      <c r="UBD845" s="328"/>
      <c r="UBE845" s="328"/>
      <c r="UBF845" s="328"/>
      <c r="UBG845" s="328"/>
      <c r="UBH845" s="328"/>
      <c r="UBI845" s="328"/>
      <c r="UBJ845" s="328"/>
      <c r="UBK845" s="328"/>
      <c r="UBL845" s="328"/>
      <c r="UBM845" s="328"/>
      <c r="UBN845" s="328"/>
      <c r="UBO845" s="328"/>
      <c r="UBP845" s="328"/>
      <c r="UBQ845" s="328"/>
      <c r="UBR845" s="328"/>
      <c r="UBS845" s="328"/>
      <c r="UBT845" s="328"/>
      <c r="UBU845" s="328"/>
      <c r="UBV845" s="328"/>
      <c r="UBW845" s="328"/>
      <c r="UBX845" s="328"/>
      <c r="UBY845" s="328"/>
      <c r="UBZ845" s="328"/>
      <c r="UCA845" s="328"/>
      <c r="UCB845" s="328"/>
      <c r="UCC845" s="328"/>
      <c r="UCD845" s="328"/>
      <c r="UCE845" s="328"/>
      <c r="UCF845" s="328"/>
      <c r="UCG845" s="328"/>
      <c r="UCH845" s="328"/>
      <c r="UCI845" s="328"/>
      <c r="UCJ845" s="328"/>
      <c r="UCK845" s="328"/>
      <c r="UCL845" s="328"/>
      <c r="UCM845" s="328"/>
      <c r="UCN845" s="328"/>
      <c r="UCO845" s="328"/>
      <c r="UCP845" s="328"/>
      <c r="UCQ845" s="328"/>
      <c r="UCR845" s="328"/>
      <c r="UCS845" s="328"/>
      <c r="UCT845" s="328"/>
      <c r="UCU845" s="328"/>
      <c r="UCV845" s="328"/>
      <c r="UCW845" s="328"/>
      <c r="UCX845" s="328"/>
      <c r="UCY845" s="328"/>
      <c r="UCZ845" s="328"/>
      <c r="UDA845" s="328"/>
      <c r="UDB845" s="328"/>
      <c r="UDC845" s="328"/>
      <c r="UDD845" s="328"/>
      <c r="UDE845" s="328"/>
      <c r="UDF845" s="328"/>
      <c r="UDG845" s="328"/>
      <c r="UDH845" s="328"/>
      <c r="UDI845" s="328"/>
      <c r="UDJ845" s="328"/>
      <c r="UDK845" s="328"/>
      <c r="UDL845" s="328"/>
      <c r="UDM845" s="328"/>
      <c r="UDN845" s="328"/>
      <c r="UDO845" s="328"/>
      <c r="UDP845" s="328"/>
      <c r="UDQ845" s="328"/>
      <c r="UDR845" s="328"/>
      <c r="UDS845" s="328"/>
      <c r="UDT845" s="328"/>
      <c r="UDU845" s="328"/>
      <c r="UDV845" s="328"/>
      <c r="UDW845" s="328"/>
      <c r="UDX845" s="328"/>
      <c r="UDY845" s="328"/>
      <c r="UDZ845" s="328"/>
      <c r="UEA845" s="328"/>
      <c r="UEB845" s="328"/>
      <c r="UEC845" s="328"/>
      <c r="UED845" s="328"/>
      <c r="UEE845" s="328"/>
      <c r="UEF845" s="328"/>
      <c r="UEG845" s="328"/>
      <c r="UEH845" s="328"/>
      <c r="UEI845" s="328"/>
      <c r="UEJ845" s="328"/>
      <c r="UEK845" s="328"/>
      <c r="UEL845" s="328"/>
      <c r="UEM845" s="328"/>
      <c r="UEN845" s="328"/>
      <c r="UEO845" s="328"/>
      <c r="UEP845" s="328"/>
      <c r="UEQ845" s="328"/>
      <c r="UER845" s="328"/>
      <c r="UES845" s="328"/>
      <c r="UET845" s="328"/>
      <c r="UEU845" s="328"/>
      <c r="UEV845" s="328"/>
      <c r="UEW845" s="328"/>
      <c r="UEX845" s="328"/>
      <c r="UEY845" s="328"/>
      <c r="UEZ845" s="328"/>
      <c r="UFA845" s="328"/>
      <c r="UFB845" s="328"/>
      <c r="UFC845" s="328"/>
      <c r="UFD845" s="328"/>
      <c r="UFE845" s="328"/>
      <c r="UFF845" s="328"/>
      <c r="UFG845" s="328"/>
      <c r="UFH845" s="328"/>
      <c r="UFI845" s="328"/>
      <c r="UFJ845" s="328"/>
      <c r="UFK845" s="328"/>
      <c r="UFL845" s="328"/>
      <c r="UFM845" s="328"/>
      <c r="UFN845" s="328"/>
      <c r="UFO845" s="328"/>
      <c r="UFP845" s="328"/>
      <c r="UFQ845" s="328"/>
      <c r="UFR845" s="328"/>
      <c r="UFS845" s="328"/>
      <c r="UFT845" s="328"/>
      <c r="UFU845" s="328"/>
      <c r="UFV845" s="328"/>
      <c r="UFW845" s="328"/>
      <c r="UFX845" s="328"/>
      <c r="UFY845" s="328"/>
      <c r="UFZ845" s="328"/>
      <c r="UGA845" s="328"/>
      <c r="UGB845" s="328"/>
      <c r="UGC845" s="328"/>
      <c r="UGD845" s="328"/>
      <c r="UGE845" s="328"/>
      <c r="UGF845" s="328"/>
      <c r="UGG845" s="328"/>
      <c r="UGH845" s="328"/>
      <c r="UGI845" s="328"/>
      <c r="UGJ845" s="328"/>
      <c r="UGK845" s="328"/>
      <c r="UGL845" s="328"/>
      <c r="UGM845" s="328"/>
      <c r="UGN845" s="328"/>
      <c r="UGO845" s="328"/>
      <c r="UGP845" s="328"/>
      <c r="UGQ845" s="328"/>
      <c r="UGR845" s="328"/>
      <c r="UGS845" s="328"/>
      <c r="UGT845" s="328"/>
      <c r="UGU845" s="328"/>
      <c r="UGV845" s="328"/>
      <c r="UGW845" s="328"/>
      <c r="UGX845" s="328"/>
      <c r="UGY845" s="328"/>
      <c r="UGZ845" s="328"/>
      <c r="UHA845" s="328"/>
      <c r="UHB845" s="328"/>
      <c r="UHC845" s="328"/>
      <c r="UHD845" s="328"/>
      <c r="UHE845" s="328"/>
      <c r="UHF845" s="328"/>
      <c r="UHG845" s="328"/>
      <c r="UHH845" s="328"/>
      <c r="UHI845" s="328"/>
      <c r="UHJ845" s="328"/>
      <c r="UHK845" s="328"/>
      <c r="UHL845" s="328"/>
      <c r="UHM845" s="328"/>
      <c r="UHN845" s="328"/>
      <c r="UHO845" s="328"/>
      <c r="UHP845" s="328"/>
      <c r="UHQ845" s="328"/>
      <c r="UHR845" s="328"/>
      <c r="UHS845" s="328"/>
      <c r="UHT845" s="328"/>
      <c r="UHU845" s="328"/>
      <c r="UHV845" s="328"/>
      <c r="UHW845" s="328"/>
      <c r="UHX845" s="328"/>
      <c r="UHY845" s="328"/>
      <c r="UHZ845" s="328"/>
      <c r="UIA845" s="328"/>
      <c r="UIB845" s="328"/>
      <c r="UIC845" s="328"/>
      <c r="UID845" s="328"/>
      <c r="UIE845" s="328"/>
      <c r="UIF845" s="328"/>
      <c r="UIG845" s="328"/>
      <c r="UIH845" s="328"/>
      <c r="UII845" s="328"/>
      <c r="UIJ845" s="328"/>
      <c r="UIK845" s="328"/>
      <c r="UIL845" s="328"/>
      <c r="UIM845" s="328"/>
      <c r="UIN845" s="328"/>
      <c r="UIO845" s="328"/>
      <c r="UIP845" s="328"/>
      <c r="UIQ845" s="328"/>
      <c r="UIR845" s="328"/>
      <c r="UIS845" s="328"/>
      <c r="UIT845" s="328"/>
      <c r="UIU845" s="328"/>
      <c r="UIV845" s="328"/>
      <c r="UIW845" s="328"/>
      <c r="UIX845" s="328"/>
      <c r="UIY845" s="328"/>
      <c r="UIZ845" s="328"/>
      <c r="UJA845" s="328"/>
      <c r="UJB845" s="328"/>
      <c r="UJC845" s="328"/>
      <c r="UJD845" s="328"/>
      <c r="UJE845" s="328"/>
      <c r="UJF845" s="328"/>
      <c r="UJG845" s="328"/>
      <c r="UJH845" s="328"/>
      <c r="UJI845" s="328"/>
      <c r="UJJ845" s="328"/>
      <c r="UJK845" s="328"/>
      <c r="UJL845" s="328"/>
      <c r="UJM845" s="328"/>
      <c r="UJN845" s="328"/>
      <c r="UJO845" s="328"/>
      <c r="UJP845" s="328"/>
      <c r="UJQ845" s="328"/>
      <c r="UJR845" s="328"/>
      <c r="UJS845" s="328"/>
      <c r="UJT845" s="328"/>
      <c r="UJU845" s="328"/>
      <c r="UJV845" s="328"/>
      <c r="UJW845" s="328"/>
      <c r="UJX845" s="328"/>
      <c r="UJY845" s="328"/>
      <c r="UJZ845" s="328"/>
      <c r="UKA845" s="328"/>
      <c r="UKB845" s="328"/>
      <c r="UKC845" s="328"/>
      <c r="UKD845" s="328"/>
      <c r="UKE845" s="328"/>
      <c r="UKF845" s="328"/>
      <c r="UKG845" s="328"/>
      <c r="UKH845" s="328"/>
      <c r="UKI845" s="328"/>
      <c r="UKJ845" s="328"/>
      <c r="UKK845" s="328"/>
      <c r="UKL845" s="328"/>
      <c r="UKM845" s="328"/>
      <c r="UKN845" s="328"/>
      <c r="UKO845" s="328"/>
      <c r="UKP845" s="328"/>
      <c r="UKQ845" s="328"/>
      <c r="UKR845" s="328"/>
      <c r="UKS845" s="328"/>
      <c r="UKT845" s="328"/>
      <c r="UKU845" s="328"/>
      <c r="UKV845" s="328"/>
      <c r="UKW845" s="328"/>
      <c r="UKX845" s="328"/>
      <c r="UKY845" s="328"/>
      <c r="UKZ845" s="328"/>
      <c r="ULA845" s="328"/>
      <c r="ULB845" s="328"/>
      <c r="ULC845" s="328"/>
      <c r="ULD845" s="328"/>
      <c r="ULE845" s="328"/>
      <c r="ULF845" s="328"/>
      <c r="ULG845" s="328"/>
      <c r="ULH845" s="328"/>
      <c r="ULI845" s="328"/>
      <c r="ULJ845" s="328"/>
      <c r="ULK845" s="328"/>
      <c r="ULL845" s="328"/>
      <c r="ULM845" s="328"/>
      <c r="ULN845" s="328"/>
      <c r="ULO845" s="328"/>
      <c r="ULP845" s="328"/>
      <c r="ULQ845" s="328"/>
      <c r="ULR845" s="328"/>
      <c r="ULS845" s="328"/>
      <c r="ULT845" s="328"/>
      <c r="ULU845" s="328"/>
      <c r="ULV845" s="328"/>
      <c r="ULW845" s="328"/>
      <c r="ULX845" s="328"/>
      <c r="ULY845" s="328"/>
      <c r="ULZ845" s="328"/>
      <c r="UMA845" s="328"/>
      <c r="UMB845" s="328"/>
      <c r="UMC845" s="328"/>
      <c r="UMD845" s="328"/>
      <c r="UME845" s="328"/>
      <c r="UMF845" s="328"/>
      <c r="UMG845" s="328"/>
      <c r="UMH845" s="328"/>
      <c r="UMI845" s="328"/>
      <c r="UMJ845" s="328"/>
      <c r="UMK845" s="328"/>
      <c r="UML845" s="328"/>
      <c r="UMM845" s="328"/>
      <c r="UMN845" s="328"/>
      <c r="UMO845" s="328"/>
      <c r="UMP845" s="328"/>
      <c r="UMQ845" s="328"/>
      <c r="UMR845" s="328"/>
      <c r="UMS845" s="328"/>
      <c r="UMT845" s="328"/>
      <c r="UMU845" s="328"/>
      <c r="UMV845" s="328"/>
      <c r="UMW845" s="328"/>
      <c r="UMX845" s="328"/>
      <c r="UMY845" s="328"/>
      <c r="UMZ845" s="328"/>
      <c r="UNA845" s="328"/>
      <c r="UNB845" s="328"/>
      <c r="UNC845" s="328"/>
      <c r="UND845" s="328"/>
      <c r="UNE845" s="328"/>
      <c r="UNF845" s="328"/>
      <c r="UNG845" s="328"/>
      <c r="UNH845" s="328"/>
      <c r="UNI845" s="328"/>
      <c r="UNJ845" s="328"/>
      <c r="UNK845" s="328"/>
      <c r="UNL845" s="328"/>
      <c r="UNM845" s="328"/>
      <c r="UNN845" s="328"/>
      <c r="UNO845" s="328"/>
      <c r="UNP845" s="328"/>
      <c r="UNQ845" s="328"/>
      <c r="UNR845" s="328"/>
      <c r="UNS845" s="328"/>
      <c r="UNT845" s="328"/>
      <c r="UNU845" s="328"/>
      <c r="UNV845" s="328"/>
      <c r="UNW845" s="328"/>
      <c r="UNX845" s="328"/>
      <c r="UNY845" s="328"/>
      <c r="UNZ845" s="328"/>
      <c r="UOA845" s="328"/>
      <c r="UOB845" s="328"/>
      <c r="UOC845" s="328"/>
      <c r="UOD845" s="328"/>
      <c r="UOE845" s="328"/>
      <c r="UOF845" s="328"/>
      <c r="UOG845" s="328"/>
      <c r="UOH845" s="328"/>
      <c r="UOI845" s="328"/>
      <c r="UOJ845" s="328"/>
      <c r="UOK845" s="328"/>
      <c r="UOL845" s="328"/>
      <c r="UOM845" s="328"/>
      <c r="UON845" s="328"/>
      <c r="UOO845" s="328"/>
      <c r="UOP845" s="328"/>
      <c r="UOQ845" s="328"/>
      <c r="UOR845" s="328"/>
      <c r="UOS845" s="328"/>
      <c r="UOT845" s="328"/>
      <c r="UOU845" s="328"/>
      <c r="UOV845" s="328"/>
      <c r="UOW845" s="328"/>
      <c r="UOX845" s="328"/>
      <c r="UOY845" s="328"/>
      <c r="UOZ845" s="328"/>
      <c r="UPA845" s="328"/>
      <c r="UPB845" s="328"/>
      <c r="UPC845" s="328"/>
      <c r="UPD845" s="328"/>
      <c r="UPE845" s="328"/>
      <c r="UPF845" s="328"/>
      <c r="UPG845" s="328"/>
      <c r="UPH845" s="328"/>
      <c r="UPI845" s="328"/>
      <c r="UPJ845" s="328"/>
      <c r="UPK845" s="328"/>
      <c r="UPL845" s="328"/>
      <c r="UPM845" s="328"/>
      <c r="UPN845" s="328"/>
      <c r="UPO845" s="328"/>
      <c r="UPP845" s="328"/>
      <c r="UPQ845" s="328"/>
      <c r="UPR845" s="328"/>
      <c r="UPS845" s="328"/>
      <c r="UPT845" s="328"/>
      <c r="UPU845" s="328"/>
      <c r="UPV845" s="328"/>
      <c r="UPW845" s="328"/>
      <c r="UPX845" s="328"/>
      <c r="UPY845" s="328"/>
      <c r="UPZ845" s="328"/>
      <c r="UQA845" s="328"/>
      <c r="UQB845" s="328"/>
      <c r="UQC845" s="328"/>
      <c r="UQD845" s="328"/>
      <c r="UQE845" s="328"/>
      <c r="UQF845" s="328"/>
      <c r="UQG845" s="328"/>
      <c r="UQH845" s="328"/>
      <c r="UQI845" s="328"/>
      <c r="UQJ845" s="328"/>
      <c r="UQK845" s="328"/>
      <c r="UQL845" s="328"/>
      <c r="UQM845" s="328"/>
      <c r="UQN845" s="328"/>
      <c r="UQO845" s="328"/>
      <c r="UQP845" s="328"/>
      <c r="UQQ845" s="328"/>
      <c r="UQR845" s="328"/>
      <c r="UQS845" s="328"/>
      <c r="UQT845" s="328"/>
      <c r="UQU845" s="328"/>
      <c r="UQV845" s="328"/>
      <c r="UQW845" s="328"/>
      <c r="UQX845" s="328"/>
      <c r="UQY845" s="328"/>
      <c r="UQZ845" s="328"/>
      <c r="URA845" s="328"/>
      <c r="URB845" s="328"/>
      <c r="URC845" s="328"/>
      <c r="URD845" s="328"/>
      <c r="URE845" s="328"/>
      <c r="URF845" s="328"/>
      <c r="URG845" s="328"/>
      <c r="URH845" s="328"/>
      <c r="URI845" s="328"/>
      <c r="URJ845" s="328"/>
      <c r="URK845" s="328"/>
      <c r="URL845" s="328"/>
      <c r="URM845" s="328"/>
      <c r="URN845" s="328"/>
      <c r="URO845" s="328"/>
      <c r="URP845" s="328"/>
      <c r="URQ845" s="328"/>
      <c r="URR845" s="328"/>
      <c r="URS845" s="328"/>
      <c r="URT845" s="328"/>
      <c r="URU845" s="328"/>
      <c r="URV845" s="328"/>
      <c r="URW845" s="328"/>
      <c r="URX845" s="328"/>
      <c r="URY845" s="328"/>
      <c r="URZ845" s="328"/>
      <c r="USA845" s="328"/>
      <c r="USB845" s="328"/>
      <c r="USC845" s="328"/>
      <c r="USD845" s="328"/>
      <c r="USE845" s="328"/>
      <c r="USF845" s="328"/>
      <c r="USG845" s="328"/>
      <c r="USH845" s="328"/>
      <c r="USI845" s="328"/>
      <c r="USJ845" s="328"/>
      <c r="USK845" s="328"/>
      <c r="USL845" s="328"/>
      <c r="USM845" s="328"/>
      <c r="USN845" s="328"/>
      <c r="USO845" s="328"/>
      <c r="USP845" s="328"/>
      <c r="USQ845" s="328"/>
      <c r="USR845" s="328"/>
      <c r="USS845" s="328"/>
      <c r="UST845" s="328"/>
      <c r="USU845" s="328"/>
      <c r="USV845" s="328"/>
      <c r="USW845" s="328"/>
      <c r="USX845" s="328"/>
      <c r="USY845" s="328"/>
      <c r="USZ845" s="328"/>
      <c r="UTA845" s="328"/>
      <c r="UTB845" s="328"/>
      <c r="UTC845" s="328"/>
      <c r="UTD845" s="328"/>
      <c r="UTE845" s="328"/>
      <c r="UTF845" s="328"/>
      <c r="UTG845" s="328"/>
      <c r="UTH845" s="328"/>
      <c r="UTI845" s="328"/>
      <c r="UTJ845" s="328"/>
      <c r="UTK845" s="328"/>
      <c r="UTL845" s="328"/>
      <c r="UTM845" s="328"/>
      <c r="UTN845" s="328"/>
      <c r="UTO845" s="328"/>
      <c r="UTP845" s="328"/>
      <c r="UTQ845" s="328"/>
      <c r="UTR845" s="328"/>
      <c r="UTS845" s="328"/>
      <c r="UTT845" s="328"/>
      <c r="UTU845" s="328"/>
      <c r="UTV845" s="328"/>
      <c r="UTW845" s="328"/>
      <c r="UTX845" s="328"/>
      <c r="UTY845" s="328"/>
      <c r="UTZ845" s="328"/>
      <c r="UUA845" s="328"/>
      <c r="UUB845" s="328"/>
      <c r="UUC845" s="328"/>
      <c r="UUD845" s="328"/>
      <c r="UUE845" s="328"/>
      <c r="UUF845" s="328"/>
      <c r="UUG845" s="328"/>
      <c r="UUH845" s="328"/>
      <c r="UUI845" s="328"/>
      <c r="UUJ845" s="328"/>
      <c r="UUK845" s="328"/>
      <c r="UUL845" s="328"/>
      <c r="UUM845" s="328"/>
      <c r="UUN845" s="328"/>
      <c r="UUO845" s="328"/>
      <c r="UUP845" s="328"/>
      <c r="UUQ845" s="328"/>
      <c r="UUR845" s="328"/>
      <c r="UUS845" s="328"/>
      <c r="UUT845" s="328"/>
      <c r="UUU845" s="328"/>
      <c r="UUV845" s="328"/>
      <c r="UUW845" s="328"/>
      <c r="UUX845" s="328"/>
      <c r="UUY845" s="328"/>
      <c r="UUZ845" s="328"/>
      <c r="UVA845" s="328"/>
      <c r="UVB845" s="328"/>
      <c r="UVC845" s="328"/>
      <c r="UVD845" s="328"/>
      <c r="UVE845" s="328"/>
      <c r="UVF845" s="328"/>
      <c r="UVG845" s="328"/>
      <c r="UVH845" s="328"/>
      <c r="UVI845" s="328"/>
      <c r="UVJ845" s="328"/>
      <c r="UVK845" s="328"/>
      <c r="UVL845" s="328"/>
      <c r="UVM845" s="328"/>
      <c r="UVN845" s="328"/>
      <c r="UVO845" s="328"/>
      <c r="UVP845" s="328"/>
      <c r="UVQ845" s="328"/>
      <c r="UVR845" s="328"/>
      <c r="UVS845" s="328"/>
      <c r="UVT845" s="328"/>
      <c r="UVU845" s="328"/>
      <c r="UVV845" s="328"/>
      <c r="UVW845" s="328"/>
      <c r="UVX845" s="328"/>
      <c r="UVY845" s="328"/>
      <c r="UVZ845" s="328"/>
      <c r="UWA845" s="328"/>
      <c r="UWB845" s="328"/>
      <c r="UWC845" s="328"/>
      <c r="UWD845" s="328"/>
      <c r="UWE845" s="328"/>
      <c r="UWF845" s="328"/>
      <c r="UWG845" s="328"/>
      <c r="UWH845" s="328"/>
      <c r="UWI845" s="328"/>
      <c r="UWJ845" s="328"/>
      <c r="UWK845" s="328"/>
      <c r="UWL845" s="328"/>
      <c r="UWM845" s="328"/>
      <c r="UWN845" s="328"/>
      <c r="UWO845" s="328"/>
      <c r="UWP845" s="328"/>
      <c r="UWQ845" s="328"/>
      <c r="UWR845" s="328"/>
      <c r="UWS845" s="328"/>
      <c r="UWT845" s="328"/>
      <c r="UWU845" s="328"/>
      <c r="UWV845" s="328"/>
      <c r="UWW845" s="328"/>
      <c r="UWX845" s="328"/>
      <c r="UWY845" s="328"/>
      <c r="UWZ845" s="328"/>
      <c r="UXA845" s="328"/>
      <c r="UXB845" s="328"/>
      <c r="UXC845" s="328"/>
      <c r="UXD845" s="328"/>
      <c r="UXE845" s="328"/>
      <c r="UXF845" s="328"/>
      <c r="UXG845" s="328"/>
      <c r="UXH845" s="328"/>
      <c r="UXI845" s="328"/>
      <c r="UXJ845" s="328"/>
      <c r="UXK845" s="328"/>
      <c r="UXL845" s="328"/>
      <c r="UXM845" s="328"/>
      <c r="UXN845" s="328"/>
      <c r="UXO845" s="328"/>
      <c r="UXP845" s="328"/>
      <c r="UXQ845" s="328"/>
      <c r="UXR845" s="328"/>
      <c r="UXS845" s="328"/>
      <c r="UXT845" s="328"/>
      <c r="UXU845" s="328"/>
      <c r="UXV845" s="328"/>
      <c r="UXW845" s="328"/>
      <c r="UXX845" s="328"/>
      <c r="UXY845" s="328"/>
      <c r="UXZ845" s="328"/>
      <c r="UYA845" s="328"/>
      <c r="UYB845" s="328"/>
      <c r="UYC845" s="328"/>
      <c r="UYD845" s="328"/>
      <c r="UYE845" s="328"/>
      <c r="UYF845" s="328"/>
      <c r="UYG845" s="328"/>
      <c r="UYH845" s="328"/>
      <c r="UYI845" s="328"/>
      <c r="UYJ845" s="328"/>
      <c r="UYK845" s="328"/>
      <c r="UYL845" s="328"/>
      <c r="UYM845" s="328"/>
      <c r="UYN845" s="328"/>
      <c r="UYO845" s="328"/>
      <c r="UYP845" s="328"/>
      <c r="UYQ845" s="328"/>
      <c r="UYR845" s="328"/>
      <c r="UYS845" s="328"/>
      <c r="UYT845" s="328"/>
      <c r="UYU845" s="328"/>
      <c r="UYV845" s="328"/>
      <c r="UYW845" s="328"/>
      <c r="UYX845" s="328"/>
      <c r="UYY845" s="328"/>
      <c r="UYZ845" s="328"/>
      <c r="UZA845" s="328"/>
      <c r="UZB845" s="328"/>
      <c r="UZC845" s="328"/>
      <c r="UZD845" s="328"/>
      <c r="UZE845" s="328"/>
      <c r="UZF845" s="328"/>
      <c r="UZG845" s="328"/>
      <c r="UZH845" s="328"/>
      <c r="UZI845" s="328"/>
      <c r="UZJ845" s="328"/>
      <c r="UZK845" s="328"/>
      <c r="UZL845" s="328"/>
      <c r="UZM845" s="328"/>
      <c r="UZN845" s="328"/>
      <c r="UZO845" s="328"/>
      <c r="UZP845" s="328"/>
      <c r="UZQ845" s="328"/>
      <c r="UZR845" s="328"/>
      <c r="UZS845" s="328"/>
      <c r="UZT845" s="328"/>
      <c r="UZU845" s="328"/>
      <c r="UZV845" s="328"/>
      <c r="UZW845" s="328"/>
      <c r="UZX845" s="328"/>
      <c r="UZY845" s="328"/>
      <c r="UZZ845" s="328"/>
      <c r="VAA845" s="328"/>
      <c r="VAB845" s="328"/>
      <c r="VAC845" s="328"/>
      <c r="VAD845" s="328"/>
      <c r="VAE845" s="328"/>
      <c r="VAF845" s="328"/>
      <c r="VAG845" s="328"/>
      <c r="VAH845" s="328"/>
      <c r="VAI845" s="328"/>
      <c r="VAJ845" s="328"/>
      <c r="VAK845" s="328"/>
      <c r="VAL845" s="328"/>
      <c r="VAM845" s="328"/>
      <c r="VAN845" s="328"/>
      <c r="VAO845" s="328"/>
      <c r="VAP845" s="328"/>
      <c r="VAQ845" s="328"/>
      <c r="VAR845" s="328"/>
      <c r="VAS845" s="328"/>
      <c r="VAT845" s="328"/>
      <c r="VAU845" s="328"/>
      <c r="VAV845" s="328"/>
      <c r="VAW845" s="328"/>
      <c r="VAX845" s="328"/>
      <c r="VAY845" s="328"/>
      <c r="VAZ845" s="328"/>
      <c r="VBA845" s="328"/>
      <c r="VBB845" s="328"/>
      <c r="VBC845" s="328"/>
      <c r="VBD845" s="328"/>
      <c r="VBE845" s="328"/>
      <c r="VBF845" s="328"/>
      <c r="VBG845" s="328"/>
      <c r="VBH845" s="328"/>
      <c r="VBI845" s="328"/>
      <c r="VBJ845" s="328"/>
      <c r="VBK845" s="328"/>
      <c r="VBL845" s="328"/>
      <c r="VBM845" s="328"/>
      <c r="VBN845" s="328"/>
      <c r="VBO845" s="328"/>
      <c r="VBP845" s="328"/>
      <c r="VBQ845" s="328"/>
      <c r="VBR845" s="328"/>
      <c r="VBS845" s="328"/>
      <c r="VBT845" s="328"/>
      <c r="VBU845" s="328"/>
      <c r="VBV845" s="328"/>
      <c r="VBW845" s="328"/>
      <c r="VBX845" s="328"/>
      <c r="VBY845" s="328"/>
      <c r="VBZ845" s="328"/>
      <c r="VCA845" s="328"/>
      <c r="VCB845" s="328"/>
      <c r="VCC845" s="328"/>
      <c r="VCD845" s="328"/>
      <c r="VCE845" s="328"/>
      <c r="VCF845" s="328"/>
      <c r="VCG845" s="328"/>
      <c r="VCH845" s="328"/>
      <c r="VCI845" s="328"/>
      <c r="VCJ845" s="328"/>
      <c r="VCK845" s="328"/>
      <c r="VCL845" s="328"/>
      <c r="VCM845" s="328"/>
      <c r="VCN845" s="328"/>
      <c r="VCO845" s="328"/>
      <c r="VCP845" s="328"/>
      <c r="VCQ845" s="328"/>
      <c r="VCR845" s="328"/>
      <c r="VCS845" s="328"/>
      <c r="VCT845" s="328"/>
      <c r="VCU845" s="328"/>
      <c r="VCV845" s="328"/>
      <c r="VCW845" s="328"/>
      <c r="VCX845" s="328"/>
      <c r="VCY845" s="328"/>
      <c r="VCZ845" s="328"/>
      <c r="VDA845" s="328"/>
      <c r="VDB845" s="328"/>
      <c r="VDC845" s="328"/>
      <c r="VDD845" s="328"/>
      <c r="VDE845" s="328"/>
      <c r="VDF845" s="328"/>
      <c r="VDG845" s="328"/>
      <c r="VDH845" s="328"/>
      <c r="VDI845" s="328"/>
      <c r="VDJ845" s="328"/>
      <c r="VDK845" s="328"/>
      <c r="VDL845" s="328"/>
      <c r="VDM845" s="328"/>
      <c r="VDN845" s="328"/>
      <c r="VDO845" s="328"/>
      <c r="VDP845" s="328"/>
      <c r="VDQ845" s="328"/>
      <c r="VDR845" s="328"/>
      <c r="VDS845" s="328"/>
      <c r="VDT845" s="328"/>
      <c r="VDU845" s="328"/>
      <c r="VDV845" s="328"/>
      <c r="VDW845" s="328"/>
      <c r="VDX845" s="328"/>
      <c r="VDY845" s="328"/>
      <c r="VDZ845" s="328"/>
      <c r="VEA845" s="328"/>
      <c r="VEB845" s="328"/>
      <c r="VEC845" s="328"/>
      <c r="VED845" s="328"/>
      <c r="VEE845" s="328"/>
      <c r="VEF845" s="328"/>
      <c r="VEG845" s="328"/>
      <c r="VEH845" s="328"/>
      <c r="VEI845" s="328"/>
      <c r="VEJ845" s="328"/>
      <c r="VEK845" s="328"/>
      <c r="VEL845" s="328"/>
      <c r="VEM845" s="328"/>
      <c r="VEN845" s="328"/>
      <c r="VEO845" s="328"/>
      <c r="VEP845" s="328"/>
      <c r="VEQ845" s="328"/>
      <c r="VER845" s="328"/>
      <c r="VES845" s="328"/>
      <c r="VET845" s="328"/>
      <c r="VEU845" s="328"/>
      <c r="VEV845" s="328"/>
      <c r="VEW845" s="328"/>
      <c r="VEX845" s="328"/>
      <c r="VEY845" s="328"/>
      <c r="VEZ845" s="328"/>
      <c r="VFA845" s="328"/>
      <c r="VFB845" s="328"/>
      <c r="VFC845" s="328"/>
      <c r="VFD845" s="328"/>
      <c r="VFE845" s="328"/>
      <c r="VFF845" s="328"/>
      <c r="VFG845" s="328"/>
      <c r="VFH845" s="328"/>
      <c r="VFI845" s="328"/>
      <c r="VFJ845" s="328"/>
      <c r="VFK845" s="328"/>
      <c r="VFL845" s="328"/>
      <c r="VFM845" s="328"/>
      <c r="VFN845" s="328"/>
      <c r="VFO845" s="328"/>
      <c r="VFP845" s="328"/>
      <c r="VFQ845" s="328"/>
      <c r="VFR845" s="328"/>
      <c r="VFS845" s="328"/>
      <c r="VFT845" s="328"/>
      <c r="VFU845" s="328"/>
      <c r="VFV845" s="328"/>
      <c r="VFW845" s="328"/>
      <c r="VFX845" s="328"/>
      <c r="VFY845" s="328"/>
      <c r="VFZ845" s="328"/>
      <c r="VGA845" s="328"/>
      <c r="VGB845" s="328"/>
      <c r="VGC845" s="328"/>
      <c r="VGD845" s="328"/>
      <c r="VGE845" s="328"/>
      <c r="VGF845" s="328"/>
      <c r="VGG845" s="328"/>
      <c r="VGH845" s="328"/>
      <c r="VGI845" s="328"/>
      <c r="VGJ845" s="328"/>
      <c r="VGK845" s="328"/>
      <c r="VGL845" s="328"/>
      <c r="VGM845" s="328"/>
      <c r="VGN845" s="328"/>
      <c r="VGO845" s="328"/>
      <c r="VGP845" s="328"/>
      <c r="VGQ845" s="328"/>
      <c r="VGR845" s="328"/>
      <c r="VGS845" s="328"/>
      <c r="VGT845" s="328"/>
      <c r="VGU845" s="328"/>
      <c r="VGV845" s="328"/>
      <c r="VGW845" s="328"/>
      <c r="VGX845" s="328"/>
      <c r="VGY845" s="328"/>
      <c r="VGZ845" s="328"/>
      <c r="VHA845" s="328"/>
      <c r="VHB845" s="328"/>
      <c r="VHC845" s="328"/>
      <c r="VHD845" s="328"/>
      <c r="VHE845" s="328"/>
      <c r="VHF845" s="328"/>
      <c r="VHG845" s="328"/>
      <c r="VHH845" s="328"/>
      <c r="VHI845" s="328"/>
      <c r="VHJ845" s="328"/>
      <c r="VHK845" s="328"/>
      <c r="VHL845" s="328"/>
      <c r="VHM845" s="328"/>
      <c r="VHN845" s="328"/>
      <c r="VHO845" s="328"/>
      <c r="VHP845" s="328"/>
      <c r="VHQ845" s="328"/>
      <c r="VHR845" s="328"/>
      <c r="VHS845" s="328"/>
      <c r="VHT845" s="328"/>
      <c r="VHU845" s="328"/>
      <c r="VHV845" s="328"/>
      <c r="VHW845" s="328"/>
      <c r="VHX845" s="328"/>
      <c r="VHY845" s="328"/>
      <c r="VHZ845" s="328"/>
      <c r="VIA845" s="328"/>
      <c r="VIB845" s="328"/>
      <c r="VIC845" s="328"/>
      <c r="VID845" s="328"/>
      <c r="VIE845" s="328"/>
      <c r="VIF845" s="328"/>
      <c r="VIG845" s="328"/>
      <c r="VIH845" s="328"/>
      <c r="VII845" s="328"/>
      <c r="VIJ845" s="328"/>
      <c r="VIK845" s="328"/>
      <c r="VIL845" s="328"/>
      <c r="VIM845" s="328"/>
      <c r="VIN845" s="328"/>
      <c r="VIO845" s="328"/>
      <c r="VIP845" s="328"/>
      <c r="VIQ845" s="328"/>
      <c r="VIR845" s="328"/>
      <c r="VIS845" s="328"/>
      <c r="VIT845" s="328"/>
      <c r="VIU845" s="328"/>
      <c r="VIV845" s="328"/>
      <c r="VIW845" s="328"/>
      <c r="VIX845" s="328"/>
      <c r="VIY845" s="328"/>
      <c r="VIZ845" s="328"/>
      <c r="VJA845" s="328"/>
      <c r="VJB845" s="328"/>
      <c r="VJC845" s="328"/>
      <c r="VJD845" s="328"/>
      <c r="VJE845" s="328"/>
      <c r="VJF845" s="328"/>
      <c r="VJG845" s="328"/>
      <c r="VJH845" s="328"/>
      <c r="VJI845" s="328"/>
      <c r="VJJ845" s="328"/>
      <c r="VJK845" s="328"/>
      <c r="VJL845" s="328"/>
      <c r="VJM845" s="328"/>
      <c r="VJN845" s="328"/>
      <c r="VJO845" s="328"/>
      <c r="VJP845" s="328"/>
      <c r="VJQ845" s="328"/>
      <c r="VJR845" s="328"/>
      <c r="VJS845" s="328"/>
      <c r="VJT845" s="328"/>
      <c r="VJU845" s="328"/>
      <c r="VJV845" s="328"/>
      <c r="VJW845" s="328"/>
      <c r="VJX845" s="328"/>
      <c r="VJY845" s="328"/>
      <c r="VJZ845" s="328"/>
      <c r="VKA845" s="328"/>
      <c r="VKB845" s="328"/>
      <c r="VKC845" s="328"/>
      <c r="VKD845" s="328"/>
      <c r="VKE845" s="328"/>
      <c r="VKF845" s="328"/>
      <c r="VKG845" s="328"/>
      <c r="VKH845" s="328"/>
      <c r="VKI845" s="328"/>
      <c r="VKJ845" s="328"/>
      <c r="VKK845" s="328"/>
      <c r="VKL845" s="328"/>
      <c r="VKM845" s="328"/>
      <c r="VKN845" s="328"/>
      <c r="VKO845" s="328"/>
      <c r="VKP845" s="328"/>
      <c r="VKQ845" s="328"/>
      <c r="VKR845" s="328"/>
      <c r="VKS845" s="328"/>
      <c r="VKT845" s="328"/>
      <c r="VKU845" s="328"/>
      <c r="VKV845" s="328"/>
      <c r="VKW845" s="328"/>
      <c r="VKX845" s="328"/>
      <c r="VKY845" s="328"/>
      <c r="VKZ845" s="328"/>
      <c r="VLA845" s="328"/>
      <c r="VLB845" s="328"/>
      <c r="VLC845" s="328"/>
      <c r="VLD845" s="328"/>
      <c r="VLE845" s="328"/>
      <c r="VLF845" s="328"/>
      <c r="VLG845" s="328"/>
      <c r="VLH845" s="328"/>
      <c r="VLI845" s="328"/>
      <c r="VLJ845" s="328"/>
      <c r="VLK845" s="328"/>
      <c r="VLL845" s="328"/>
      <c r="VLM845" s="328"/>
      <c r="VLN845" s="328"/>
      <c r="VLO845" s="328"/>
      <c r="VLP845" s="328"/>
      <c r="VLQ845" s="328"/>
      <c r="VLR845" s="328"/>
      <c r="VLS845" s="328"/>
      <c r="VLT845" s="328"/>
      <c r="VLU845" s="328"/>
      <c r="VLV845" s="328"/>
      <c r="VLW845" s="328"/>
      <c r="VLX845" s="328"/>
      <c r="VLY845" s="328"/>
      <c r="VLZ845" s="328"/>
      <c r="VMA845" s="328"/>
      <c r="VMB845" s="328"/>
      <c r="VMC845" s="328"/>
      <c r="VMD845" s="328"/>
      <c r="VME845" s="328"/>
      <c r="VMF845" s="328"/>
      <c r="VMG845" s="328"/>
      <c r="VMH845" s="328"/>
      <c r="VMI845" s="328"/>
      <c r="VMJ845" s="328"/>
      <c r="VMK845" s="328"/>
      <c r="VML845" s="328"/>
      <c r="VMM845" s="328"/>
      <c r="VMN845" s="328"/>
      <c r="VMO845" s="328"/>
      <c r="VMP845" s="328"/>
      <c r="VMQ845" s="328"/>
      <c r="VMR845" s="328"/>
      <c r="VMS845" s="328"/>
      <c r="VMT845" s="328"/>
      <c r="VMU845" s="328"/>
      <c r="VMV845" s="328"/>
      <c r="VMW845" s="328"/>
      <c r="VMX845" s="328"/>
      <c r="VMY845" s="328"/>
      <c r="VMZ845" s="328"/>
      <c r="VNA845" s="328"/>
      <c r="VNB845" s="328"/>
      <c r="VNC845" s="328"/>
      <c r="VND845" s="328"/>
      <c r="VNE845" s="328"/>
      <c r="VNF845" s="328"/>
      <c r="VNG845" s="328"/>
      <c r="VNH845" s="328"/>
      <c r="VNI845" s="328"/>
      <c r="VNJ845" s="328"/>
      <c r="VNK845" s="328"/>
      <c r="VNL845" s="328"/>
      <c r="VNM845" s="328"/>
      <c r="VNN845" s="328"/>
      <c r="VNO845" s="328"/>
      <c r="VNP845" s="328"/>
      <c r="VNQ845" s="328"/>
      <c r="VNR845" s="328"/>
      <c r="VNS845" s="328"/>
      <c r="VNT845" s="328"/>
      <c r="VNU845" s="328"/>
      <c r="VNV845" s="328"/>
      <c r="VNW845" s="328"/>
      <c r="VNX845" s="328"/>
      <c r="VNY845" s="328"/>
      <c r="VNZ845" s="328"/>
      <c r="VOA845" s="328"/>
      <c r="VOB845" s="328"/>
      <c r="VOC845" s="328"/>
      <c r="VOD845" s="328"/>
      <c r="VOE845" s="328"/>
      <c r="VOF845" s="328"/>
      <c r="VOG845" s="328"/>
      <c r="VOH845" s="328"/>
      <c r="VOI845" s="328"/>
      <c r="VOJ845" s="328"/>
      <c r="VOK845" s="328"/>
      <c r="VOL845" s="328"/>
      <c r="VOM845" s="328"/>
      <c r="VON845" s="328"/>
      <c r="VOO845" s="328"/>
      <c r="VOP845" s="328"/>
      <c r="VOQ845" s="328"/>
      <c r="VOR845" s="328"/>
      <c r="VOS845" s="328"/>
      <c r="VOT845" s="328"/>
      <c r="VOU845" s="328"/>
      <c r="VOV845" s="328"/>
      <c r="VOW845" s="328"/>
      <c r="VOX845" s="328"/>
      <c r="VOY845" s="328"/>
      <c r="VOZ845" s="328"/>
      <c r="VPA845" s="328"/>
      <c r="VPB845" s="328"/>
      <c r="VPC845" s="328"/>
      <c r="VPD845" s="328"/>
      <c r="VPE845" s="328"/>
      <c r="VPF845" s="328"/>
      <c r="VPG845" s="328"/>
      <c r="VPH845" s="328"/>
      <c r="VPI845" s="328"/>
      <c r="VPJ845" s="328"/>
      <c r="VPK845" s="328"/>
      <c r="VPL845" s="328"/>
      <c r="VPM845" s="328"/>
      <c r="VPN845" s="328"/>
      <c r="VPO845" s="328"/>
      <c r="VPP845" s="328"/>
      <c r="VPQ845" s="328"/>
      <c r="VPR845" s="328"/>
      <c r="VPS845" s="328"/>
      <c r="VPT845" s="328"/>
      <c r="VPU845" s="328"/>
      <c r="VPV845" s="328"/>
      <c r="VPW845" s="328"/>
      <c r="VPX845" s="328"/>
      <c r="VPY845" s="328"/>
      <c r="VPZ845" s="328"/>
      <c r="VQA845" s="328"/>
      <c r="VQB845" s="328"/>
      <c r="VQC845" s="328"/>
      <c r="VQD845" s="328"/>
      <c r="VQE845" s="328"/>
      <c r="VQF845" s="328"/>
      <c r="VQG845" s="328"/>
      <c r="VQH845" s="328"/>
      <c r="VQI845" s="328"/>
      <c r="VQJ845" s="328"/>
      <c r="VQK845" s="328"/>
      <c r="VQL845" s="328"/>
      <c r="VQM845" s="328"/>
      <c r="VQN845" s="328"/>
      <c r="VQO845" s="328"/>
      <c r="VQP845" s="328"/>
      <c r="VQQ845" s="328"/>
      <c r="VQR845" s="328"/>
      <c r="VQS845" s="328"/>
      <c r="VQT845" s="328"/>
      <c r="VQU845" s="328"/>
      <c r="VQV845" s="328"/>
      <c r="VQW845" s="328"/>
      <c r="VQX845" s="328"/>
      <c r="VQY845" s="328"/>
      <c r="VQZ845" s="328"/>
      <c r="VRA845" s="328"/>
      <c r="VRB845" s="328"/>
      <c r="VRC845" s="328"/>
      <c r="VRD845" s="328"/>
      <c r="VRE845" s="328"/>
      <c r="VRF845" s="328"/>
      <c r="VRG845" s="328"/>
      <c r="VRH845" s="328"/>
      <c r="VRI845" s="328"/>
      <c r="VRJ845" s="328"/>
      <c r="VRK845" s="328"/>
      <c r="VRL845" s="328"/>
      <c r="VRM845" s="328"/>
      <c r="VRN845" s="328"/>
      <c r="VRO845" s="328"/>
      <c r="VRP845" s="328"/>
      <c r="VRQ845" s="328"/>
      <c r="VRR845" s="328"/>
      <c r="VRS845" s="328"/>
      <c r="VRT845" s="328"/>
      <c r="VRU845" s="328"/>
      <c r="VRV845" s="328"/>
      <c r="VRW845" s="328"/>
      <c r="VRX845" s="328"/>
      <c r="VRY845" s="328"/>
      <c r="VRZ845" s="328"/>
      <c r="VSA845" s="328"/>
      <c r="VSB845" s="328"/>
      <c r="VSC845" s="328"/>
      <c r="VSD845" s="328"/>
      <c r="VSE845" s="328"/>
      <c r="VSF845" s="328"/>
      <c r="VSG845" s="328"/>
      <c r="VSH845" s="328"/>
      <c r="VSI845" s="328"/>
      <c r="VSJ845" s="328"/>
      <c r="VSK845" s="328"/>
      <c r="VSL845" s="328"/>
      <c r="VSM845" s="328"/>
      <c r="VSN845" s="328"/>
      <c r="VSO845" s="328"/>
      <c r="VSP845" s="328"/>
      <c r="VSQ845" s="328"/>
      <c r="VSR845" s="328"/>
      <c r="VSS845" s="328"/>
      <c r="VST845" s="328"/>
      <c r="VSU845" s="328"/>
      <c r="VSV845" s="328"/>
      <c r="VSW845" s="328"/>
      <c r="VSX845" s="328"/>
      <c r="VSY845" s="328"/>
      <c r="VSZ845" s="328"/>
      <c r="VTA845" s="328"/>
      <c r="VTB845" s="328"/>
      <c r="VTC845" s="328"/>
      <c r="VTD845" s="328"/>
      <c r="VTE845" s="328"/>
      <c r="VTF845" s="328"/>
      <c r="VTG845" s="328"/>
      <c r="VTH845" s="328"/>
      <c r="VTI845" s="328"/>
      <c r="VTJ845" s="328"/>
      <c r="VTK845" s="328"/>
      <c r="VTL845" s="328"/>
      <c r="VTM845" s="328"/>
      <c r="VTN845" s="328"/>
      <c r="VTO845" s="328"/>
      <c r="VTP845" s="328"/>
      <c r="VTQ845" s="328"/>
      <c r="VTR845" s="328"/>
      <c r="VTS845" s="328"/>
      <c r="VTT845" s="328"/>
      <c r="VTU845" s="328"/>
      <c r="VTV845" s="328"/>
      <c r="VTW845" s="328"/>
      <c r="VTX845" s="328"/>
      <c r="VTY845" s="328"/>
      <c r="VTZ845" s="328"/>
      <c r="VUA845" s="328"/>
      <c r="VUB845" s="328"/>
      <c r="VUC845" s="328"/>
      <c r="VUD845" s="328"/>
      <c r="VUE845" s="328"/>
      <c r="VUF845" s="328"/>
      <c r="VUG845" s="328"/>
      <c r="VUH845" s="328"/>
      <c r="VUI845" s="328"/>
      <c r="VUJ845" s="328"/>
      <c r="VUK845" s="328"/>
      <c r="VUL845" s="328"/>
      <c r="VUM845" s="328"/>
      <c r="VUN845" s="328"/>
      <c r="VUO845" s="328"/>
      <c r="VUP845" s="328"/>
      <c r="VUQ845" s="328"/>
      <c r="VUR845" s="328"/>
      <c r="VUS845" s="328"/>
      <c r="VUT845" s="328"/>
      <c r="VUU845" s="328"/>
      <c r="VUV845" s="328"/>
      <c r="VUW845" s="328"/>
      <c r="VUX845" s="328"/>
      <c r="VUY845" s="328"/>
      <c r="VUZ845" s="328"/>
      <c r="VVA845" s="328"/>
      <c r="VVB845" s="328"/>
      <c r="VVC845" s="328"/>
      <c r="VVD845" s="328"/>
      <c r="VVE845" s="328"/>
      <c r="VVF845" s="328"/>
      <c r="VVG845" s="328"/>
      <c r="VVH845" s="328"/>
      <c r="VVI845" s="328"/>
      <c r="VVJ845" s="328"/>
      <c r="VVK845" s="328"/>
      <c r="VVL845" s="328"/>
      <c r="VVM845" s="328"/>
      <c r="VVN845" s="328"/>
      <c r="VVO845" s="328"/>
      <c r="VVP845" s="328"/>
      <c r="VVQ845" s="328"/>
      <c r="VVR845" s="328"/>
      <c r="VVS845" s="328"/>
      <c r="VVT845" s="328"/>
      <c r="VVU845" s="328"/>
      <c r="VVV845" s="328"/>
      <c r="VVW845" s="328"/>
      <c r="VVX845" s="328"/>
      <c r="VVY845" s="328"/>
      <c r="VVZ845" s="328"/>
      <c r="VWA845" s="328"/>
      <c r="VWB845" s="328"/>
      <c r="VWC845" s="328"/>
      <c r="VWD845" s="328"/>
      <c r="VWE845" s="328"/>
      <c r="VWF845" s="328"/>
      <c r="VWG845" s="328"/>
      <c r="VWH845" s="328"/>
      <c r="VWI845" s="328"/>
      <c r="VWJ845" s="328"/>
      <c r="VWK845" s="328"/>
      <c r="VWL845" s="328"/>
      <c r="VWM845" s="328"/>
      <c r="VWN845" s="328"/>
      <c r="VWO845" s="328"/>
      <c r="VWP845" s="328"/>
      <c r="VWQ845" s="328"/>
      <c r="VWR845" s="328"/>
      <c r="VWS845" s="328"/>
      <c r="VWT845" s="328"/>
      <c r="VWU845" s="328"/>
      <c r="VWV845" s="328"/>
      <c r="VWW845" s="328"/>
      <c r="VWX845" s="328"/>
      <c r="VWY845" s="328"/>
      <c r="VWZ845" s="328"/>
      <c r="VXA845" s="328"/>
      <c r="VXB845" s="328"/>
      <c r="VXC845" s="328"/>
      <c r="VXD845" s="328"/>
      <c r="VXE845" s="328"/>
      <c r="VXF845" s="328"/>
      <c r="VXG845" s="328"/>
      <c r="VXH845" s="328"/>
      <c r="VXI845" s="328"/>
      <c r="VXJ845" s="328"/>
      <c r="VXK845" s="328"/>
      <c r="VXL845" s="328"/>
      <c r="VXM845" s="328"/>
      <c r="VXN845" s="328"/>
      <c r="VXO845" s="328"/>
      <c r="VXP845" s="328"/>
      <c r="VXQ845" s="328"/>
      <c r="VXR845" s="328"/>
      <c r="VXS845" s="328"/>
      <c r="VXT845" s="328"/>
      <c r="VXU845" s="328"/>
      <c r="VXV845" s="328"/>
      <c r="VXW845" s="328"/>
      <c r="VXX845" s="328"/>
      <c r="VXY845" s="328"/>
      <c r="VXZ845" s="328"/>
      <c r="VYA845" s="328"/>
      <c r="VYB845" s="328"/>
      <c r="VYC845" s="328"/>
      <c r="VYD845" s="328"/>
      <c r="VYE845" s="328"/>
      <c r="VYF845" s="328"/>
      <c r="VYG845" s="328"/>
      <c r="VYH845" s="328"/>
      <c r="VYI845" s="328"/>
      <c r="VYJ845" s="328"/>
      <c r="VYK845" s="328"/>
      <c r="VYL845" s="328"/>
      <c r="VYM845" s="328"/>
      <c r="VYN845" s="328"/>
      <c r="VYO845" s="328"/>
      <c r="VYP845" s="328"/>
      <c r="VYQ845" s="328"/>
      <c r="VYR845" s="328"/>
      <c r="VYS845" s="328"/>
      <c r="VYT845" s="328"/>
      <c r="VYU845" s="328"/>
      <c r="VYV845" s="328"/>
      <c r="VYW845" s="328"/>
      <c r="VYX845" s="328"/>
      <c r="VYY845" s="328"/>
      <c r="VYZ845" s="328"/>
      <c r="VZA845" s="328"/>
      <c r="VZB845" s="328"/>
      <c r="VZC845" s="328"/>
      <c r="VZD845" s="328"/>
      <c r="VZE845" s="328"/>
      <c r="VZF845" s="328"/>
      <c r="VZG845" s="328"/>
      <c r="VZH845" s="328"/>
      <c r="VZI845" s="328"/>
      <c r="VZJ845" s="328"/>
      <c r="VZK845" s="328"/>
      <c r="VZL845" s="328"/>
      <c r="VZM845" s="328"/>
      <c r="VZN845" s="328"/>
      <c r="VZO845" s="328"/>
      <c r="VZP845" s="328"/>
      <c r="VZQ845" s="328"/>
      <c r="VZR845" s="328"/>
      <c r="VZS845" s="328"/>
      <c r="VZT845" s="328"/>
      <c r="VZU845" s="328"/>
      <c r="VZV845" s="328"/>
      <c r="VZW845" s="328"/>
      <c r="VZX845" s="328"/>
      <c r="VZY845" s="328"/>
      <c r="VZZ845" s="328"/>
      <c r="WAA845" s="328"/>
      <c r="WAB845" s="328"/>
      <c r="WAC845" s="328"/>
      <c r="WAD845" s="328"/>
      <c r="WAE845" s="328"/>
      <c r="WAF845" s="328"/>
      <c r="WAG845" s="328"/>
      <c r="WAH845" s="328"/>
      <c r="WAI845" s="328"/>
      <c r="WAJ845" s="328"/>
      <c r="WAK845" s="328"/>
      <c r="WAL845" s="328"/>
      <c r="WAM845" s="328"/>
      <c r="WAN845" s="328"/>
      <c r="WAO845" s="328"/>
      <c r="WAP845" s="328"/>
      <c r="WAQ845" s="328"/>
      <c r="WAR845" s="328"/>
      <c r="WAS845" s="328"/>
      <c r="WAT845" s="328"/>
      <c r="WAU845" s="328"/>
      <c r="WAV845" s="328"/>
      <c r="WAW845" s="328"/>
      <c r="WAX845" s="328"/>
      <c r="WAY845" s="328"/>
      <c r="WAZ845" s="328"/>
      <c r="WBA845" s="328"/>
      <c r="WBB845" s="328"/>
      <c r="WBC845" s="328"/>
      <c r="WBD845" s="328"/>
      <c r="WBE845" s="328"/>
      <c r="WBF845" s="328"/>
      <c r="WBG845" s="328"/>
      <c r="WBH845" s="328"/>
      <c r="WBI845" s="328"/>
      <c r="WBJ845" s="328"/>
      <c r="WBK845" s="328"/>
      <c r="WBL845" s="328"/>
      <c r="WBM845" s="328"/>
      <c r="WBN845" s="328"/>
      <c r="WBO845" s="328"/>
      <c r="WBP845" s="328"/>
      <c r="WBQ845" s="328"/>
      <c r="WBR845" s="328"/>
      <c r="WBS845" s="328"/>
      <c r="WBT845" s="328"/>
      <c r="WBU845" s="328"/>
      <c r="WBV845" s="328"/>
      <c r="WBW845" s="328"/>
      <c r="WBX845" s="328"/>
      <c r="WBY845" s="328"/>
      <c r="WBZ845" s="328"/>
      <c r="WCA845" s="328"/>
      <c r="WCB845" s="328"/>
      <c r="WCC845" s="328"/>
      <c r="WCD845" s="328"/>
      <c r="WCE845" s="328"/>
      <c r="WCF845" s="328"/>
      <c r="WCG845" s="328"/>
      <c r="WCH845" s="328"/>
      <c r="WCI845" s="328"/>
      <c r="WCJ845" s="328"/>
      <c r="WCK845" s="328"/>
      <c r="WCL845" s="328"/>
      <c r="WCM845" s="328"/>
      <c r="WCN845" s="328"/>
      <c r="WCO845" s="328"/>
      <c r="WCP845" s="328"/>
      <c r="WCQ845" s="328"/>
      <c r="WCR845" s="328"/>
      <c r="WCS845" s="328"/>
      <c r="WCT845" s="328"/>
      <c r="WCU845" s="328"/>
      <c r="WCV845" s="328"/>
      <c r="WCW845" s="328"/>
      <c r="WCX845" s="328"/>
      <c r="WCY845" s="328"/>
      <c r="WCZ845" s="328"/>
      <c r="WDA845" s="328"/>
      <c r="WDB845" s="328"/>
      <c r="WDC845" s="328"/>
      <c r="WDD845" s="328"/>
      <c r="WDE845" s="328"/>
      <c r="WDF845" s="328"/>
      <c r="WDG845" s="328"/>
      <c r="WDH845" s="328"/>
      <c r="WDI845" s="328"/>
      <c r="WDJ845" s="328"/>
      <c r="WDK845" s="328"/>
      <c r="WDL845" s="328"/>
      <c r="WDM845" s="328"/>
      <c r="WDN845" s="328"/>
      <c r="WDO845" s="328"/>
      <c r="WDP845" s="328"/>
      <c r="WDQ845" s="328"/>
      <c r="WDR845" s="328"/>
      <c r="WDS845" s="328"/>
      <c r="WDT845" s="328"/>
      <c r="WDU845" s="328"/>
      <c r="WDV845" s="328"/>
      <c r="WDW845" s="328"/>
      <c r="WDX845" s="328"/>
      <c r="WDY845" s="328"/>
      <c r="WDZ845" s="328"/>
      <c r="WEA845" s="328"/>
      <c r="WEB845" s="328"/>
      <c r="WEC845" s="328"/>
      <c r="WED845" s="328"/>
      <c r="WEE845" s="328"/>
      <c r="WEF845" s="328"/>
      <c r="WEG845" s="328"/>
      <c r="WEH845" s="328"/>
      <c r="WEI845" s="328"/>
      <c r="WEJ845" s="328"/>
      <c r="WEK845" s="328"/>
      <c r="WEL845" s="328"/>
      <c r="WEM845" s="328"/>
      <c r="WEN845" s="328"/>
      <c r="WEO845" s="328"/>
      <c r="WEP845" s="328"/>
      <c r="WEQ845" s="328"/>
      <c r="WER845" s="328"/>
      <c r="WES845" s="328"/>
      <c r="WET845" s="328"/>
      <c r="WEU845" s="328"/>
      <c r="WEV845" s="328"/>
      <c r="WEW845" s="328"/>
      <c r="WEX845" s="328"/>
      <c r="WEY845" s="328"/>
      <c r="WEZ845" s="328"/>
      <c r="WFA845" s="328"/>
      <c r="WFB845" s="328"/>
      <c r="WFC845" s="328"/>
      <c r="WFD845" s="328"/>
      <c r="WFE845" s="328"/>
      <c r="WFF845" s="328"/>
      <c r="WFG845" s="328"/>
      <c r="WFH845" s="328"/>
      <c r="WFI845" s="328"/>
      <c r="WFJ845" s="328"/>
      <c r="WFK845" s="328"/>
      <c r="WFL845" s="328"/>
      <c r="WFM845" s="328"/>
      <c r="WFN845" s="328"/>
      <c r="WFO845" s="328"/>
      <c r="WFP845" s="328"/>
      <c r="WFQ845" s="328"/>
      <c r="WFR845" s="328"/>
      <c r="WFS845" s="328"/>
      <c r="WFT845" s="328"/>
      <c r="WFU845" s="328"/>
      <c r="WFV845" s="328"/>
      <c r="WFW845" s="328"/>
      <c r="WFX845" s="328"/>
      <c r="WFY845" s="328"/>
      <c r="WFZ845" s="328"/>
      <c r="WGA845" s="328"/>
      <c r="WGB845" s="328"/>
      <c r="WGC845" s="328"/>
      <c r="WGD845" s="328"/>
      <c r="WGE845" s="328"/>
      <c r="WGF845" s="328"/>
      <c r="WGG845" s="328"/>
      <c r="WGH845" s="328"/>
      <c r="WGI845" s="328"/>
      <c r="WGJ845" s="328"/>
      <c r="WGK845" s="328"/>
      <c r="WGL845" s="328"/>
      <c r="WGM845" s="328"/>
      <c r="WGN845" s="328"/>
      <c r="WGO845" s="328"/>
      <c r="WGP845" s="328"/>
      <c r="WGQ845" s="328"/>
      <c r="WGR845" s="328"/>
      <c r="WGS845" s="328"/>
      <c r="WGT845" s="328"/>
      <c r="WGU845" s="328"/>
      <c r="WGV845" s="328"/>
      <c r="WGW845" s="328"/>
      <c r="WGX845" s="328"/>
      <c r="WGY845" s="328"/>
      <c r="WGZ845" s="328"/>
      <c r="WHA845" s="328"/>
      <c r="WHB845" s="328"/>
      <c r="WHC845" s="328"/>
      <c r="WHD845" s="328"/>
      <c r="WHE845" s="328"/>
      <c r="WHF845" s="328"/>
      <c r="WHG845" s="328"/>
      <c r="WHH845" s="328"/>
      <c r="WHI845" s="328"/>
      <c r="WHJ845" s="328"/>
      <c r="WHK845" s="328"/>
      <c r="WHL845" s="328"/>
      <c r="WHM845" s="328"/>
      <c r="WHN845" s="328"/>
      <c r="WHO845" s="328"/>
      <c r="WHP845" s="328"/>
      <c r="WHQ845" s="328"/>
      <c r="WHR845" s="328"/>
      <c r="WHS845" s="328"/>
      <c r="WHT845" s="328"/>
      <c r="WHU845" s="328"/>
      <c r="WHV845" s="328"/>
      <c r="WHW845" s="328"/>
      <c r="WHX845" s="328"/>
      <c r="WHY845" s="328"/>
      <c r="WHZ845" s="328"/>
      <c r="WIA845" s="328"/>
      <c r="WIB845" s="328"/>
      <c r="WIC845" s="328"/>
      <c r="WID845" s="328"/>
      <c r="WIE845" s="328"/>
      <c r="WIF845" s="328"/>
      <c r="WIG845" s="328"/>
      <c r="WIH845" s="328"/>
      <c r="WII845" s="328"/>
      <c r="WIJ845" s="328"/>
      <c r="WIK845" s="328"/>
      <c r="WIL845" s="328"/>
      <c r="WIM845" s="328"/>
      <c r="WIN845" s="328"/>
      <c r="WIO845" s="328"/>
      <c r="WIP845" s="328"/>
      <c r="WIQ845" s="328"/>
      <c r="WIR845" s="328"/>
      <c r="WIS845" s="328"/>
      <c r="WIT845" s="328"/>
      <c r="WIU845" s="328"/>
      <c r="WIV845" s="328"/>
      <c r="WIW845" s="328"/>
      <c r="WIX845" s="328"/>
      <c r="WIY845" s="328"/>
      <c r="WIZ845" s="328"/>
      <c r="WJA845" s="328"/>
      <c r="WJB845" s="328"/>
      <c r="WJC845" s="328"/>
      <c r="WJD845" s="328"/>
      <c r="WJE845" s="328"/>
      <c r="WJF845" s="328"/>
      <c r="WJG845" s="328"/>
      <c r="WJH845" s="328"/>
      <c r="WJI845" s="328"/>
      <c r="WJJ845" s="328"/>
      <c r="WJK845" s="328"/>
      <c r="WJL845" s="328"/>
      <c r="WJM845" s="328"/>
      <c r="WJN845" s="328"/>
      <c r="WJO845" s="328"/>
      <c r="WJP845" s="328"/>
      <c r="WJQ845" s="328"/>
      <c r="WJR845" s="328"/>
      <c r="WJS845" s="328"/>
      <c r="WJT845" s="328"/>
      <c r="WJU845" s="328"/>
      <c r="WJV845" s="328"/>
      <c r="WJW845" s="328"/>
      <c r="WJX845" s="328"/>
      <c r="WJY845" s="328"/>
      <c r="WJZ845" s="328"/>
      <c r="WKA845" s="328"/>
      <c r="WKB845" s="328"/>
      <c r="WKC845" s="328"/>
      <c r="WKD845" s="328"/>
      <c r="WKE845" s="328"/>
      <c r="WKF845" s="328"/>
      <c r="WKG845" s="328"/>
      <c r="WKH845" s="328"/>
      <c r="WKI845" s="328"/>
      <c r="WKJ845" s="328"/>
      <c r="WKK845" s="328"/>
      <c r="WKL845" s="328"/>
      <c r="WKM845" s="328"/>
      <c r="WKN845" s="328"/>
      <c r="WKO845" s="328"/>
      <c r="WKP845" s="328"/>
      <c r="WKQ845" s="328"/>
      <c r="WKR845" s="328"/>
      <c r="WKS845" s="328"/>
      <c r="WKT845" s="328"/>
      <c r="WKU845" s="328"/>
      <c r="WKV845" s="328"/>
      <c r="WKW845" s="328"/>
      <c r="WKX845" s="328"/>
      <c r="WKY845" s="328"/>
      <c r="WKZ845" s="328"/>
      <c r="WLA845" s="328"/>
      <c r="WLB845" s="328"/>
      <c r="WLC845" s="328"/>
      <c r="WLD845" s="328"/>
      <c r="WLE845" s="328"/>
      <c r="WLF845" s="328"/>
      <c r="WLG845" s="328"/>
      <c r="WLH845" s="328"/>
      <c r="WLI845" s="328"/>
      <c r="WLJ845" s="328"/>
      <c r="WLK845" s="328"/>
      <c r="WLL845" s="328"/>
      <c r="WLM845" s="328"/>
      <c r="WLN845" s="328"/>
      <c r="WLO845" s="328"/>
      <c r="WLP845" s="328"/>
      <c r="WLQ845" s="328"/>
      <c r="WLR845" s="328"/>
      <c r="WLS845" s="328"/>
      <c r="WLT845" s="328"/>
      <c r="WLU845" s="328"/>
      <c r="WLV845" s="328"/>
      <c r="WLW845" s="328"/>
      <c r="WLX845" s="328"/>
      <c r="WLY845" s="328"/>
      <c r="WLZ845" s="328"/>
      <c r="WMA845" s="328"/>
      <c r="WMB845" s="328"/>
      <c r="WMC845" s="328"/>
      <c r="WMD845" s="328"/>
      <c r="WME845" s="328"/>
      <c r="WMF845" s="328"/>
      <c r="WMG845" s="328"/>
      <c r="WMH845" s="328"/>
      <c r="WMI845" s="328"/>
      <c r="WMJ845" s="328"/>
      <c r="WMK845" s="328"/>
      <c r="WML845" s="328"/>
      <c r="WMM845" s="328"/>
      <c r="WMN845" s="328"/>
      <c r="WMO845" s="328"/>
      <c r="WMP845" s="328"/>
      <c r="WMQ845" s="328"/>
      <c r="WMR845" s="328"/>
      <c r="WMS845" s="328"/>
      <c r="WMT845" s="328"/>
      <c r="WMU845" s="328"/>
      <c r="WMV845" s="328"/>
      <c r="WMW845" s="328"/>
      <c r="WMX845" s="328"/>
      <c r="WMY845" s="328"/>
      <c r="WMZ845" s="328"/>
      <c r="WNA845" s="328"/>
      <c r="WNB845" s="328"/>
      <c r="WNC845" s="328"/>
      <c r="WND845" s="328"/>
      <c r="WNE845" s="328"/>
      <c r="WNF845" s="328"/>
      <c r="WNG845" s="328"/>
      <c r="WNH845" s="328"/>
      <c r="WNI845" s="328"/>
      <c r="WNJ845" s="328"/>
      <c r="WNK845" s="328"/>
      <c r="WNL845" s="328"/>
      <c r="WNM845" s="328"/>
      <c r="WNN845" s="328"/>
      <c r="WNO845" s="328"/>
      <c r="WNP845" s="328"/>
      <c r="WNQ845" s="328"/>
      <c r="WNR845" s="328"/>
      <c r="WNS845" s="328"/>
      <c r="WNT845" s="328"/>
      <c r="WNU845" s="328"/>
      <c r="WNV845" s="328"/>
      <c r="WNW845" s="328"/>
      <c r="WNX845" s="328"/>
      <c r="WNY845" s="328"/>
      <c r="WNZ845" s="328"/>
      <c r="WOA845" s="328"/>
      <c r="WOB845" s="328"/>
      <c r="WOC845" s="328"/>
      <c r="WOD845" s="328"/>
      <c r="WOE845" s="328"/>
      <c r="WOF845" s="328"/>
      <c r="WOG845" s="328"/>
      <c r="WOH845" s="328"/>
      <c r="WOI845" s="328"/>
      <c r="WOJ845" s="328"/>
      <c r="WOK845" s="328"/>
      <c r="WOL845" s="328"/>
      <c r="WOM845" s="328"/>
      <c r="WON845" s="328"/>
      <c r="WOO845" s="328"/>
      <c r="WOP845" s="328"/>
      <c r="WOQ845" s="328"/>
      <c r="WOR845" s="328"/>
      <c r="WOS845" s="328"/>
      <c r="WOT845" s="328"/>
      <c r="WOU845" s="328"/>
      <c r="WOV845" s="328"/>
      <c r="WOW845" s="328"/>
      <c r="WOX845" s="328"/>
      <c r="WOY845" s="328"/>
      <c r="WOZ845" s="328"/>
      <c r="WPA845" s="328"/>
      <c r="WPB845" s="328"/>
      <c r="WPC845" s="328"/>
      <c r="WPD845" s="328"/>
      <c r="WPE845" s="328"/>
      <c r="WPF845" s="328"/>
      <c r="WPG845" s="328"/>
      <c r="WPH845" s="328"/>
      <c r="WPI845" s="328"/>
      <c r="WPJ845" s="328"/>
      <c r="WPK845" s="328"/>
      <c r="WPL845" s="328"/>
      <c r="WPM845" s="328"/>
      <c r="WPN845" s="328"/>
      <c r="WPO845" s="328"/>
      <c r="WPP845" s="328"/>
      <c r="WPQ845" s="328"/>
      <c r="WPR845" s="328"/>
      <c r="WPS845" s="328"/>
      <c r="WPT845" s="328"/>
      <c r="WPU845" s="328"/>
      <c r="WPV845" s="328"/>
      <c r="WPW845" s="328"/>
      <c r="WPX845" s="328"/>
      <c r="WPY845" s="328"/>
      <c r="WPZ845" s="328"/>
      <c r="WQA845" s="328"/>
      <c r="WQB845" s="328"/>
      <c r="WQC845" s="328"/>
      <c r="WQD845" s="328"/>
      <c r="WQE845" s="328"/>
      <c r="WQF845" s="328"/>
      <c r="WQG845" s="328"/>
      <c r="WQH845" s="328"/>
      <c r="WQI845" s="328"/>
      <c r="WQJ845" s="328"/>
      <c r="WQK845" s="328"/>
      <c r="WQL845" s="328"/>
      <c r="WQM845" s="328"/>
      <c r="WQN845" s="328"/>
      <c r="WQO845" s="328"/>
      <c r="WQP845" s="328"/>
      <c r="WQQ845" s="328"/>
      <c r="WQR845" s="328"/>
      <c r="WQS845" s="328"/>
      <c r="WQT845" s="328"/>
      <c r="WQU845" s="328"/>
      <c r="WQV845" s="328"/>
      <c r="WQW845" s="328"/>
      <c r="WQX845" s="328"/>
      <c r="WQY845" s="328"/>
      <c r="WQZ845" s="328"/>
      <c r="WRA845" s="328"/>
      <c r="WRB845" s="328"/>
      <c r="WRC845" s="328"/>
      <c r="WRD845" s="328"/>
      <c r="WRE845" s="328"/>
      <c r="WRF845" s="328"/>
      <c r="WRG845" s="328"/>
      <c r="WRH845" s="328"/>
      <c r="WRI845" s="328"/>
      <c r="WRJ845" s="328"/>
      <c r="WRK845" s="328"/>
      <c r="WRL845" s="328"/>
      <c r="WRM845" s="328"/>
      <c r="WRN845" s="328"/>
      <c r="WRO845" s="328"/>
      <c r="WRP845" s="328"/>
      <c r="WRQ845" s="328"/>
      <c r="WRR845" s="328"/>
      <c r="WRS845" s="328"/>
      <c r="WRT845" s="328"/>
      <c r="WRU845" s="328"/>
      <c r="WRV845" s="328"/>
      <c r="WRW845" s="328"/>
      <c r="WRX845" s="328"/>
      <c r="WRY845" s="328"/>
      <c r="WRZ845" s="328"/>
      <c r="WSA845" s="328"/>
      <c r="WSB845" s="328"/>
      <c r="WSC845" s="328"/>
      <c r="WSD845" s="328"/>
      <c r="WSE845" s="328"/>
      <c r="WSF845" s="328"/>
      <c r="WSG845" s="328"/>
      <c r="WSH845" s="328"/>
      <c r="WSI845" s="328"/>
      <c r="WSJ845" s="328"/>
      <c r="WSK845" s="328"/>
      <c r="WSL845" s="328"/>
      <c r="WSM845" s="328"/>
      <c r="WSN845" s="328"/>
      <c r="WSO845" s="328"/>
      <c r="WSP845" s="328"/>
      <c r="WSQ845" s="328"/>
      <c r="WSR845" s="328"/>
      <c r="WSS845" s="328"/>
      <c r="WST845" s="328"/>
      <c r="WSU845" s="328"/>
      <c r="WSV845" s="328"/>
      <c r="WSW845" s="328"/>
      <c r="WSX845" s="328"/>
      <c r="WSY845" s="328"/>
      <c r="WSZ845" s="328"/>
      <c r="WTA845" s="328"/>
      <c r="WTB845" s="328"/>
      <c r="WTC845" s="328"/>
      <c r="WTD845" s="328"/>
      <c r="WTE845" s="328"/>
      <c r="WTF845" s="328"/>
      <c r="WTG845" s="328"/>
      <c r="WTH845" s="328"/>
      <c r="WTI845" s="328"/>
      <c r="WTJ845" s="328"/>
      <c r="WTK845" s="328"/>
      <c r="WTL845" s="328"/>
      <c r="WTM845" s="328"/>
      <c r="WTN845" s="328"/>
      <c r="WTO845" s="328"/>
      <c r="WTP845" s="328"/>
      <c r="WTQ845" s="328"/>
      <c r="WTR845" s="328"/>
      <c r="WTS845" s="328"/>
      <c r="WTT845" s="328"/>
      <c r="WTU845" s="328"/>
      <c r="WTV845" s="328"/>
      <c r="WTW845" s="328"/>
      <c r="WTX845" s="328"/>
      <c r="WTY845" s="328"/>
      <c r="WTZ845" s="328"/>
      <c r="WUA845" s="328"/>
      <c r="WUB845" s="328"/>
      <c r="WUC845" s="328"/>
      <c r="WUD845" s="328"/>
      <c r="WUE845" s="328"/>
      <c r="WUF845" s="328"/>
      <c r="WUG845" s="328"/>
      <c r="WUH845" s="328"/>
      <c r="WUI845" s="328"/>
      <c r="WUJ845" s="328"/>
      <c r="WUK845" s="328"/>
      <c r="WUL845" s="328"/>
      <c r="WUM845" s="328"/>
      <c r="WUN845" s="328"/>
      <c r="WUO845" s="328"/>
      <c r="WUP845" s="328"/>
      <c r="WUQ845" s="328"/>
      <c r="WUR845" s="328"/>
      <c r="WUS845" s="328"/>
      <c r="WUT845" s="328"/>
      <c r="WUU845" s="328"/>
      <c r="WUV845" s="328"/>
      <c r="WUW845" s="328"/>
      <c r="WUX845" s="328"/>
      <c r="WUY845" s="328"/>
      <c r="WUZ845" s="328"/>
      <c r="WVA845" s="328"/>
      <c r="WVB845" s="328"/>
      <c r="WVC845" s="328"/>
      <c r="WVD845" s="328"/>
      <c r="WVE845" s="328"/>
      <c r="WVF845" s="328"/>
      <c r="WVG845" s="328"/>
      <c r="WVH845" s="328"/>
      <c r="WVI845" s="328"/>
      <c r="WVJ845" s="328"/>
      <c r="WVK845" s="328"/>
      <c r="WVL845" s="328"/>
      <c r="WVM845" s="328"/>
      <c r="WVN845" s="328"/>
      <c r="WVO845" s="328"/>
      <c r="WVP845" s="328"/>
      <c r="WVQ845" s="328"/>
      <c r="WVR845" s="328"/>
      <c r="WVS845" s="328"/>
      <c r="WVT845" s="328"/>
      <c r="WVU845" s="328"/>
      <c r="WVV845" s="328"/>
      <c r="WVW845" s="328"/>
      <c r="WVX845" s="328"/>
      <c r="WVY845" s="328"/>
      <c r="WVZ845" s="328"/>
      <c r="WWA845" s="328"/>
      <c r="WWB845" s="328"/>
      <c r="WWC845" s="328"/>
      <c r="WWD845" s="328"/>
      <c r="WWE845" s="328"/>
      <c r="WWF845" s="328"/>
      <c r="WWG845" s="328"/>
      <c r="WWH845" s="328"/>
      <c r="WWI845" s="328"/>
      <c r="WWJ845" s="328"/>
      <c r="WWK845" s="328"/>
      <c r="WWL845" s="328"/>
      <c r="WWM845" s="328"/>
      <c r="WWN845" s="328"/>
      <c r="WWO845" s="328"/>
      <c r="WWP845" s="328"/>
      <c r="WWQ845" s="328"/>
      <c r="WWR845" s="328"/>
      <c r="WWS845" s="328"/>
      <c r="WWT845" s="328"/>
      <c r="WWU845" s="328"/>
      <c r="WWV845" s="328"/>
      <c r="WWW845" s="328"/>
      <c r="WWX845" s="328"/>
      <c r="WWY845" s="328"/>
      <c r="WWZ845" s="328"/>
      <c r="WXA845" s="328"/>
      <c r="WXB845" s="328"/>
      <c r="WXC845" s="328"/>
      <c r="WXD845" s="328"/>
      <c r="WXE845" s="328"/>
      <c r="WXF845" s="328"/>
      <c r="WXG845" s="328"/>
      <c r="WXH845" s="328"/>
      <c r="WXI845" s="328"/>
      <c r="WXJ845" s="328"/>
      <c r="WXK845" s="328"/>
      <c r="WXL845" s="328"/>
      <c r="WXM845" s="328"/>
      <c r="WXN845" s="328"/>
      <c r="WXO845" s="328"/>
      <c r="WXP845" s="328"/>
      <c r="WXQ845" s="328"/>
      <c r="WXR845" s="328"/>
      <c r="WXS845" s="328"/>
      <c r="WXT845" s="328"/>
      <c r="WXU845" s="328"/>
      <c r="WXV845" s="328"/>
      <c r="WXW845" s="328"/>
      <c r="WXX845" s="328"/>
      <c r="WXY845" s="328"/>
      <c r="WXZ845" s="328"/>
      <c r="WYA845" s="328"/>
      <c r="WYB845" s="328"/>
      <c r="WYC845" s="328"/>
      <c r="WYD845" s="328"/>
      <c r="WYE845" s="328"/>
      <c r="WYF845" s="328"/>
      <c r="WYG845" s="328"/>
      <c r="WYH845" s="328"/>
      <c r="WYI845" s="328"/>
      <c r="WYJ845" s="328"/>
      <c r="WYK845" s="328"/>
      <c r="WYL845" s="328"/>
      <c r="WYM845" s="328"/>
      <c r="WYN845" s="328"/>
      <c r="WYO845" s="328"/>
      <c r="WYP845" s="328"/>
      <c r="WYQ845" s="328"/>
      <c r="WYR845" s="328"/>
      <c r="WYS845" s="328"/>
      <c r="WYT845" s="328"/>
      <c r="WYU845" s="328"/>
      <c r="WYV845" s="328"/>
      <c r="WYW845" s="328"/>
      <c r="WYX845" s="328"/>
      <c r="WYY845" s="328"/>
      <c r="WYZ845" s="328"/>
      <c r="WZA845" s="328"/>
      <c r="WZB845" s="328"/>
      <c r="WZC845" s="328"/>
      <c r="WZD845" s="328"/>
      <c r="WZE845" s="328"/>
      <c r="WZF845" s="328"/>
      <c r="WZG845" s="328"/>
      <c r="WZH845" s="328"/>
      <c r="WZI845" s="328"/>
      <c r="WZJ845" s="328"/>
      <c r="WZK845" s="328"/>
      <c r="WZL845" s="328"/>
      <c r="WZM845" s="328"/>
      <c r="WZN845" s="328"/>
      <c r="WZO845" s="328"/>
      <c r="WZP845" s="328"/>
      <c r="WZQ845" s="328"/>
      <c r="WZR845" s="328"/>
      <c r="WZS845" s="328"/>
      <c r="WZT845" s="328"/>
      <c r="WZU845" s="328"/>
      <c r="WZV845" s="328"/>
      <c r="WZW845" s="328"/>
      <c r="WZX845" s="328"/>
      <c r="WZY845" s="328"/>
      <c r="WZZ845" s="328"/>
      <c r="XAA845" s="328"/>
      <c r="XAB845" s="328"/>
      <c r="XAC845" s="328"/>
      <c r="XAD845" s="328"/>
      <c r="XAE845" s="328"/>
      <c r="XAF845" s="328"/>
      <c r="XAG845" s="328"/>
      <c r="XAH845" s="328"/>
      <c r="XAI845" s="328"/>
      <c r="XAJ845" s="328"/>
      <c r="XAK845" s="328"/>
      <c r="XAL845" s="328"/>
      <c r="XAM845" s="328"/>
      <c r="XAN845" s="328"/>
      <c r="XAO845" s="328"/>
      <c r="XAP845" s="328"/>
      <c r="XAQ845" s="328"/>
      <c r="XAR845" s="328"/>
      <c r="XAS845" s="328"/>
      <c r="XAT845" s="328"/>
      <c r="XAU845" s="328"/>
      <c r="XAV845" s="328"/>
      <c r="XAW845" s="328"/>
      <c r="XAX845" s="328"/>
      <c r="XAY845" s="328"/>
      <c r="XAZ845" s="328"/>
      <c r="XBA845" s="328"/>
      <c r="XBB845" s="328"/>
      <c r="XBC845" s="328"/>
      <c r="XBD845" s="328"/>
      <c r="XBE845" s="328"/>
      <c r="XBF845" s="328"/>
      <c r="XBG845" s="328"/>
      <c r="XBH845" s="328"/>
      <c r="XBI845" s="328"/>
      <c r="XBJ845" s="328"/>
      <c r="XBK845" s="328"/>
      <c r="XBL845" s="328"/>
      <c r="XBM845" s="328"/>
      <c r="XBN845" s="328"/>
      <c r="XBO845" s="328"/>
      <c r="XBP845" s="328"/>
      <c r="XBQ845" s="328"/>
      <c r="XBR845" s="328"/>
      <c r="XBS845" s="328"/>
      <c r="XBT845" s="328"/>
      <c r="XBU845" s="328"/>
      <c r="XBV845" s="328"/>
      <c r="XBW845" s="328"/>
      <c r="XBX845" s="328"/>
      <c r="XBY845" s="328"/>
      <c r="XBZ845" s="328"/>
      <c r="XCA845" s="328"/>
      <c r="XCB845" s="328"/>
      <c r="XCC845" s="328"/>
      <c r="XCD845" s="328"/>
      <c r="XCE845" s="328"/>
      <c r="XCF845" s="328"/>
      <c r="XCG845" s="328"/>
      <c r="XCH845" s="328"/>
      <c r="XCI845" s="328"/>
      <c r="XCJ845" s="328"/>
      <c r="XCK845" s="328"/>
      <c r="XCL845" s="328"/>
      <c r="XCM845" s="328"/>
      <c r="XCN845" s="328"/>
      <c r="XCO845" s="328"/>
      <c r="XCP845" s="328"/>
      <c r="XCQ845" s="328"/>
      <c r="XCR845" s="328"/>
      <c r="XCS845" s="328"/>
      <c r="XCT845" s="328"/>
      <c r="XCU845" s="328"/>
      <c r="XCV845" s="328"/>
      <c r="XCW845" s="328"/>
      <c r="XCX845" s="328"/>
      <c r="XCY845" s="328"/>
      <c r="XCZ845" s="328"/>
      <c r="XDA845" s="328"/>
      <c r="XDB845" s="328"/>
      <c r="XDC845" s="328"/>
      <c r="XDD845" s="328"/>
      <c r="XDE845" s="328"/>
      <c r="XDF845" s="328"/>
      <c r="XDG845" s="328"/>
      <c r="XDH845" s="328"/>
      <c r="XDI845" s="328"/>
      <c r="XDJ845" s="328"/>
      <c r="XDK845" s="328"/>
      <c r="XDL845" s="328"/>
      <c r="XDM845" s="328"/>
      <c r="XDN845" s="328"/>
      <c r="XDO845" s="328"/>
      <c r="XDP845" s="328"/>
      <c r="XDQ845" s="328"/>
      <c r="XDR845" s="328"/>
      <c r="XDS845" s="328"/>
      <c r="XDT845" s="328"/>
      <c r="XDU845" s="328"/>
      <c r="XDV845" s="328"/>
      <c r="XDW845" s="328"/>
      <c r="XDX845" s="328"/>
      <c r="XDY845" s="328"/>
      <c r="XDZ845" s="328"/>
      <c r="XEA845" s="328"/>
      <c r="XEB845" s="328"/>
      <c r="XEC845" s="328"/>
      <c r="XED845" s="328"/>
      <c r="XEE845" s="328"/>
      <c r="XEF845" s="328"/>
      <c r="XEG845" s="328"/>
      <c r="XEH845" s="328"/>
      <c r="XEI845" s="328"/>
      <c r="XEJ845" s="328"/>
      <c r="XEK845" s="328"/>
      <c r="XEL845" s="328"/>
      <c r="XEM845" s="328"/>
      <c r="XEN845" s="328"/>
      <c r="XEO845" s="328"/>
      <c r="XEP845" s="328"/>
      <c r="XEQ845" s="328"/>
      <c r="XER845" s="328"/>
      <c r="XES845" s="328"/>
    </row>
    <row r="846" spans="1:16373" x14ac:dyDescent="0.25">
      <c r="A846" s="268"/>
      <c r="B846" s="46">
        <f>SUBTOTAL(103,$C$10:C846)</f>
        <v>837</v>
      </c>
      <c r="C846" s="154" t="s">
        <v>836</v>
      </c>
      <c r="D846" s="226" t="s">
        <v>963</v>
      </c>
      <c r="E846" s="203" t="s">
        <v>1469</v>
      </c>
      <c r="F846" s="227" t="s">
        <v>641</v>
      </c>
      <c r="G846" s="208" t="s">
        <v>642</v>
      </c>
      <c r="H846" s="239">
        <v>45197</v>
      </c>
      <c r="I846" s="249">
        <v>0</v>
      </c>
      <c r="J846" s="101">
        <v>-16250</v>
      </c>
      <c r="K846" s="250">
        <f t="shared" si="13"/>
        <v>267506.43550000014</v>
      </c>
      <c r="L846" s="259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  <c r="AH846" s="328"/>
      <c r="AI846" s="328"/>
      <c r="AJ846" s="328"/>
      <c r="AK846" s="328"/>
      <c r="AL846" s="328"/>
      <c r="AM846" s="328"/>
      <c r="AN846" s="328"/>
      <c r="AO846" s="328"/>
      <c r="AP846" s="328"/>
      <c r="AQ846" s="328"/>
      <c r="AR846" s="328"/>
      <c r="AS846" s="328"/>
      <c r="AT846" s="328"/>
      <c r="AU846" s="328"/>
      <c r="AV846" s="328"/>
      <c r="AW846" s="328"/>
      <c r="AX846" s="328"/>
      <c r="AY846" s="328"/>
      <c r="AZ846" s="328"/>
      <c r="BA846" s="328"/>
      <c r="BB846" s="328"/>
      <c r="BC846" s="328"/>
      <c r="BD846" s="328"/>
      <c r="BE846" s="328"/>
      <c r="BF846" s="328"/>
      <c r="BG846" s="328"/>
      <c r="BH846" s="328"/>
      <c r="BI846" s="328"/>
      <c r="BJ846" s="328"/>
      <c r="BK846" s="328"/>
      <c r="BL846" s="328"/>
      <c r="BM846" s="328"/>
      <c r="BN846" s="328"/>
      <c r="BO846" s="328"/>
      <c r="BP846" s="328"/>
      <c r="BQ846" s="328"/>
      <c r="BR846" s="328"/>
      <c r="BS846" s="328"/>
      <c r="BT846" s="328"/>
      <c r="BU846" s="328"/>
      <c r="BV846" s="328"/>
      <c r="BW846" s="328"/>
      <c r="BX846" s="328"/>
      <c r="BY846" s="328"/>
      <c r="BZ846" s="328"/>
      <c r="CA846" s="328"/>
      <c r="CB846" s="328"/>
      <c r="CC846" s="328"/>
      <c r="CD846" s="328"/>
      <c r="CE846" s="328"/>
      <c r="CF846" s="328"/>
      <c r="CG846" s="328"/>
      <c r="CH846" s="328"/>
      <c r="CI846" s="328"/>
      <c r="CJ846" s="328"/>
      <c r="CK846" s="328"/>
      <c r="CL846" s="328"/>
      <c r="CM846" s="328"/>
      <c r="CN846" s="328"/>
      <c r="CO846" s="328"/>
      <c r="CP846" s="328"/>
      <c r="CQ846" s="328"/>
      <c r="CR846" s="328"/>
      <c r="CS846" s="328"/>
      <c r="CT846" s="328"/>
      <c r="CU846" s="328"/>
      <c r="CV846" s="328"/>
      <c r="CW846" s="328"/>
      <c r="CX846" s="328"/>
      <c r="CY846" s="328"/>
      <c r="CZ846" s="328"/>
      <c r="DA846" s="328"/>
      <c r="DB846" s="328"/>
      <c r="DC846" s="328"/>
      <c r="DD846" s="328"/>
      <c r="DE846" s="328"/>
      <c r="DF846" s="328"/>
      <c r="DG846" s="328"/>
      <c r="DH846" s="328"/>
      <c r="DI846" s="328"/>
      <c r="DJ846" s="328"/>
      <c r="DK846" s="328"/>
      <c r="DL846" s="328"/>
      <c r="DM846" s="328"/>
      <c r="DN846" s="328"/>
      <c r="DO846" s="328"/>
      <c r="DP846" s="328"/>
      <c r="DQ846" s="328"/>
      <c r="DR846" s="328"/>
      <c r="DS846" s="328"/>
      <c r="DT846" s="328"/>
      <c r="DU846" s="328"/>
      <c r="DV846" s="328"/>
      <c r="DW846" s="328"/>
      <c r="DX846" s="328"/>
      <c r="DY846" s="328"/>
      <c r="DZ846" s="328"/>
      <c r="EA846" s="328"/>
      <c r="EB846" s="328"/>
      <c r="EC846" s="328"/>
      <c r="ED846" s="328"/>
      <c r="EE846" s="328"/>
      <c r="EF846" s="328"/>
      <c r="EG846" s="328"/>
      <c r="EH846" s="328"/>
      <c r="EI846" s="328"/>
      <c r="EJ846" s="328"/>
      <c r="EK846" s="328"/>
      <c r="EL846" s="328"/>
      <c r="EM846" s="328"/>
      <c r="EN846" s="328"/>
      <c r="EO846" s="328"/>
      <c r="EP846" s="328"/>
      <c r="EQ846" s="328"/>
      <c r="ER846" s="328"/>
      <c r="ES846" s="328"/>
      <c r="ET846" s="328"/>
      <c r="EU846" s="328"/>
      <c r="EV846" s="328"/>
      <c r="EW846" s="328"/>
      <c r="EX846" s="328"/>
      <c r="EY846" s="328"/>
      <c r="EZ846" s="328"/>
      <c r="FA846" s="328"/>
      <c r="FB846" s="328"/>
      <c r="FC846" s="328"/>
      <c r="FD846" s="328"/>
      <c r="FE846" s="328"/>
      <c r="FF846" s="328"/>
      <c r="FG846" s="328"/>
      <c r="FH846" s="328"/>
      <c r="FI846" s="328"/>
      <c r="FJ846" s="328"/>
      <c r="FK846" s="328"/>
      <c r="FL846" s="328"/>
      <c r="FM846" s="328"/>
      <c r="FN846" s="328"/>
      <c r="FO846" s="328"/>
      <c r="FP846" s="328"/>
      <c r="FQ846" s="328"/>
      <c r="FR846" s="328"/>
      <c r="FS846" s="328"/>
      <c r="FT846" s="328"/>
      <c r="FU846" s="328"/>
      <c r="FV846" s="328"/>
      <c r="FW846" s="328"/>
      <c r="FX846" s="328"/>
      <c r="FY846" s="328"/>
      <c r="FZ846" s="328"/>
      <c r="GA846" s="328"/>
      <c r="GB846" s="328"/>
      <c r="GC846" s="328"/>
      <c r="GD846" s="328"/>
      <c r="GE846" s="328"/>
      <c r="GF846" s="328"/>
      <c r="GG846" s="328"/>
      <c r="GH846" s="328"/>
      <c r="GI846" s="328"/>
      <c r="GJ846" s="328"/>
      <c r="GK846" s="328"/>
      <c r="GL846" s="328"/>
      <c r="GM846" s="328"/>
      <c r="GN846" s="328"/>
      <c r="GO846" s="328"/>
      <c r="GP846" s="328"/>
      <c r="GQ846" s="328"/>
      <c r="GR846" s="328"/>
      <c r="GS846" s="328"/>
      <c r="GT846" s="328"/>
      <c r="GU846" s="328"/>
      <c r="GV846" s="328"/>
      <c r="GW846" s="328"/>
      <c r="GX846" s="328"/>
      <c r="GY846" s="328"/>
      <c r="GZ846" s="328"/>
      <c r="HA846" s="328"/>
      <c r="HB846" s="328"/>
      <c r="HC846" s="328"/>
      <c r="HD846" s="328"/>
      <c r="HE846" s="328"/>
      <c r="HF846" s="328"/>
      <c r="HG846" s="328"/>
      <c r="HH846" s="328"/>
      <c r="HI846" s="328"/>
      <c r="HJ846" s="328"/>
      <c r="HK846" s="328"/>
      <c r="HL846" s="328"/>
      <c r="HM846" s="328"/>
      <c r="HN846" s="328"/>
      <c r="HO846" s="328"/>
      <c r="HP846" s="328"/>
      <c r="HQ846" s="328"/>
      <c r="HR846" s="328"/>
      <c r="HS846" s="328"/>
      <c r="HT846" s="328"/>
      <c r="HU846" s="328"/>
      <c r="HV846" s="328"/>
      <c r="HW846" s="328"/>
      <c r="HX846" s="328"/>
      <c r="HY846" s="328"/>
      <c r="HZ846" s="328"/>
      <c r="IA846" s="328"/>
      <c r="IB846" s="328"/>
      <c r="IC846" s="328"/>
      <c r="ID846" s="328"/>
      <c r="IE846" s="328"/>
      <c r="IF846" s="328"/>
      <c r="IG846" s="328"/>
      <c r="IH846" s="328"/>
      <c r="II846" s="328"/>
      <c r="IJ846" s="328"/>
      <c r="IK846" s="328"/>
      <c r="IL846" s="328"/>
      <c r="IM846" s="328"/>
      <c r="IN846" s="328"/>
      <c r="IO846" s="328"/>
      <c r="IP846" s="328"/>
      <c r="IQ846" s="328"/>
      <c r="IR846" s="328"/>
      <c r="IS846" s="328"/>
      <c r="IT846" s="328"/>
      <c r="IU846" s="328"/>
      <c r="IV846" s="328"/>
      <c r="IW846" s="328"/>
      <c r="IX846" s="328"/>
      <c r="IY846" s="328"/>
      <c r="IZ846" s="328"/>
      <c r="JA846" s="328"/>
      <c r="JB846" s="328"/>
      <c r="JC846" s="328"/>
      <c r="JD846" s="328"/>
      <c r="JE846" s="328"/>
      <c r="JF846" s="328"/>
      <c r="JG846" s="328"/>
      <c r="JH846" s="328"/>
      <c r="JI846" s="328"/>
      <c r="JJ846" s="328"/>
      <c r="JK846" s="328"/>
      <c r="JL846" s="328"/>
      <c r="JM846" s="328"/>
      <c r="JN846" s="328"/>
      <c r="JO846" s="328"/>
      <c r="JP846" s="328"/>
      <c r="JQ846" s="328"/>
      <c r="JR846" s="328"/>
      <c r="JS846" s="328"/>
      <c r="JT846" s="328"/>
      <c r="JU846" s="328"/>
      <c r="JV846" s="328"/>
      <c r="JW846" s="328"/>
      <c r="JX846" s="328"/>
      <c r="JY846" s="328"/>
      <c r="JZ846" s="328"/>
      <c r="KA846" s="328"/>
      <c r="KB846" s="328"/>
      <c r="KC846" s="328"/>
      <c r="KD846" s="328"/>
      <c r="KE846" s="328"/>
      <c r="KF846" s="328"/>
      <c r="KG846" s="328"/>
      <c r="KH846" s="328"/>
      <c r="KI846" s="328"/>
      <c r="KJ846" s="328"/>
      <c r="KK846" s="328"/>
      <c r="KL846" s="328"/>
      <c r="KM846" s="328"/>
      <c r="KN846" s="328"/>
      <c r="KO846" s="328"/>
      <c r="KP846" s="328"/>
      <c r="KQ846" s="328"/>
      <c r="KR846" s="328"/>
      <c r="KS846" s="328"/>
      <c r="KT846" s="328"/>
      <c r="KU846" s="328"/>
      <c r="KV846" s="328"/>
      <c r="KW846" s="328"/>
      <c r="KX846" s="328"/>
      <c r="KY846" s="328"/>
      <c r="KZ846" s="328"/>
      <c r="LA846" s="328"/>
      <c r="LB846" s="328"/>
      <c r="LC846" s="328"/>
      <c r="LD846" s="328"/>
      <c r="LE846" s="328"/>
      <c r="LF846" s="328"/>
      <c r="LG846" s="328"/>
      <c r="LH846" s="328"/>
      <c r="LI846" s="328"/>
      <c r="LJ846" s="328"/>
      <c r="LK846" s="328"/>
      <c r="LL846" s="328"/>
      <c r="LM846" s="328"/>
      <c r="LN846" s="328"/>
      <c r="LO846" s="328"/>
      <c r="LP846" s="328"/>
      <c r="LQ846" s="328"/>
      <c r="LR846" s="328"/>
      <c r="LS846" s="328"/>
      <c r="LT846" s="328"/>
      <c r="LU846" s="328"/>
      <c r="LV846" s="328"/>
      <c r="LW846" s="328"/>
      <c r="LX846" s="328"/>
      <c r="LY846" s="328"/>
      <c r="LZ846" s="328"/>
      <c r="MA846" s="328"/>
      <c r="MB846" s="328"/>
      <c r="MC846" s="328"/>
      <c r="MD846" s="328"/>
      <c r="ME846" s="328"/>
      <c r="MF846" s="328"/>
      <c r="MG846" s="328"/>
      <c r="MH846" s="328"/>
      <c r="MI846" s="328"/>
      <c r="MJ846" s="328"/>
      <c r="MK846" s="328"/>
      <c r="ML846" s="328"/>
      <c r="MM846" s="328"/>
      <c r="MN846" s="328"/>
      <c r="MO846" s="328"/>
      <c r="MP846" s="328"/>
      <c r="MQ846" s="328"/>
      <c r="MR846" s="328"/>
      <c r="MS846" s="328"/>
      <c r="MT846" s="328"/>
      <c r="MU846" s="328"/>
      <c r="MV846" s="328"/>
      <c r="MW846" s="328"/>
      <c r="MX846" s="328"/>
      <c r="MY846" s="328"/>
      <c r="MZ846" s="328"/>
      <c r="NA846" s="328"/>
      <c r="NB846" s="328"/>
      <c r="NC846" s="328"/>
      <c r="ND846" s="328"/>
      <c r="NE846" s="328"/>
      <c r="NF846" s="328"/>
      <c r="NG846" s="328"/>
      <c r="NH846" s="328"/>
      <c r="NI846" s="328"/>
      <c r="NJ846" s="328"/>
      <c r="NK846" s="328"/>
      <c r="NL846" s="328"/>
      <c r="NM846" s="328"/>
      <c r="NN846" s="328"/>
      <c r="NO846" s="328"/>
      <c r="NP846" s="328"/>
      <c r="NQ846" s="328"/>
      <c r="NR846" s="328"/>
      <c r="NS846" s="328"/>
      <c r="NT846" s="328"/>
      <c r="NU846" s="328"/>
      <c r="NV846" s="328"/>
      <c r="NW846" s="328"/>
      <c r="NX846" s="328"/>
      <c r="NY846" s="328"/>
      <c r="NZ846" s="328"/>
      <c r="OA846" s="328"/>
      <c r="OB846" s="328"/>
      <c r="OC846" s="328"/>
      <c r="OD846" s="328"/>
      <c r="OE846" s="328"/>
      <c r="OF846" s="328"/>
      <c r="OG846" s="328"/>
      <c r="OH846" s="328"/>
      <c r="OI846" s="328"/>
      <c r="OJ846" s="328"/>
      <c r="OK846" s="328"/>
      <c r="OL846" s="328"/>
      <c r="OM846" s="328"/>
      <c r="ON846" s="328"/>
      <c r="OO846" s="328"/>
      <c r="OP846" s="328"/>
      <c r="OQ846" s="328"/>
      <c r="OR846" s="328"/>
      <c r="OS846" s="328"/>
      <c r="OT846" s="328"/>
      <c r="OU846" s="328"/>
      <c r="OV846" s="328"/>
      <c r="OW846" s="328"/>
      <c r="OX846" s="328"/>
      <c r="OY846" s="328"/>
      <c r="OZ846" s="328"/>
      <c r="PA846" s="328"/>
      <c r="PB846" s="328"/>
      <c r="PC846" s="328"/>
      <c r="PD846" s="328"/>
      <c r="PE846" s="328"/>
      <c r="PF846" s="328"/>
      <c r="PG846" s="328"/>
      <c r="PH846" s="328"/>
      <c r="PI846" s="328"/>
      <c r="PJ846" s="328"/>
      <c r="PK846" s="328"/>
      <c r="PL846" s="328"/>
      <c r="PM846" s="328"/>
      <c r="PN846" s="328"/>
      <c r="PO846" s="328"/>
      <c r="PP846" s="328"/>
      <c r="PQ846" s="328"/>
      <c r="PR846" s="328"/>
      <c r="PS846" s="328"/>
      <c r="PT846" s="328"/>
      <c r="PU846" s="328"/>
      <c r="PV846" s="328"/>
      <c r="PW846" s="328"/>
      <c r="PX846" s="328"/>
      <c r="PY846" s="328"/>
      <c r="PZ846" s="328"/>
      <c r="QA846" s="328"/>
      <c r="QB846" s="328"/>
      <c r="QC846" s="328"/>
      <c r="QD846" s="328"/>
      <c r="QE846" s="328"/>
      <c r="QF846" s="328"/>
      <c r="QG846" s="328"/>
      <c r="QH846" s="328"/>
      <c r="QI846" s="328"/>
      <c r="QJ846" s="328"/>
      <c r="QK846" s="328"/>
      <c r="QL846" s="328"/>
      <c r="QM846" s="328"/>
      <c r="QN846" s="328"/>
      <c r="QO846" s="328"/>
      <c r="QP846" s="328"/>
      <c r="QQ846" s="328"/>
      <c r="QR846" s="328"/>
      <c r="QS846" s="328"/>
      <c r="QT846" s="328"/>
      <c r="QU846" s="328"/>
      <c r="QV846" s="328"/>
      <c r="QW846" s="328"/>
      <c r="QX846" s="328"/>
      <c r="QY846" s="328"/>
      <c r="QZ846" s="328"/>
      <c r="RA846" s="328"/>
      <c r="RB846" s="328"/>
      <c r="RC846" s="328"/>
      <c r="RD846" s="328"/>
      <c r="RE846" s="328"/>
      <c r="RF846" s="328"/>
      <c r="RG846" s="328"/>
      <c r="RH846" s="328"/>
      <c r="RI846" s="328"/>
      <c r="RJ846" s="328"/>
      <c r="RK846" s="328"/>
      <c r="RL846" s="328"/>
      <c r="RM846" s="328"/>
      <c r="RN846" s="328"/>
      <c r="RO846" s="328"/>
      <c r="RP846" s="328"/>
      <c r="RQ846" s="328"/>
      <c r="RR846" s="328"/>
      <c r="RS846" s="328"/>
      <c r="RT846" s="328"/>
      <c r="RU846" s="328"/>
      <c r="RV846" s="328"/>
      <c r="RW846" s="328"/>
      <c r="RX846" s="328"/>
      <c r="RY846" s="328"/>
      <c r="RZ846" s="328"/>
      <c r="SA846" s="328"/>
      <c r="SB846" s="328"/>
      <c r="SC846" s="328"/>
      <c r="SD846" s="328"/>
      <c r="SE846" s="328"/>
      <c r="SF846" s="328"/>
      <c r="SG846" s="328"/>
      <c r="SH846" s="328"/>
      <c r="SI846" s="328"/>
      <c r="SJ846" s="328"/>
      <c r="SK846" s="328"/>
      <c r="SL846" s="328"/>
      <c r="SM846" s="328"/>
      <c r="SN846" s="328"/>
      <c r="SO846" s="328"/>
      <c r="SP846" s="328"/>
      <c r="SQ846" s="328"/>
      <c r="SR846" s="328"/>
      <c r="SS846" s="328"/>
      <c r="ST846" s="328"/>
      <c r="SU846" s="328"/>
      <c r="SV846" s="328"/>
      <c r="SW846" s="328"/>
      <c r="SX846" s="328"/>
      <c r="SY846" s="328"/>
      <c r="SZ846" s="328"/>
      <c r="TA846" s="328"/>
      <c r="TB846" s="328"/>
      <c r="TC846" s="328"/>
      <c r="TD846" s="328"/>
      <c r="TE846" s="328"/>
      <c r="TF846" s="328"/>
      <c r="TG846" s="328"/>
      <c r="TH846" s="328"/>
      <c r="TI846" s="328"/>
      <c r="TJ846" s="328"/>
      <c r="TK846" s="328"/>
      <c r="TL846" s="328"/>
      <c r="TM846" s="328"/>
      <c r="TN846" s="328"/>
      <c r="TO846" s="328"/>
      <c r="TP846" s="328"/>
      <c r="TQ846" s="328"/>
      <c r="TR846" s="328"/>
      <c r="TS846" s="328"/>
      <c r="TT846" s="328"/>
      <c r="TU846" s="328"/>
      <c r="TV846" s="328"/>
      <c r="TW846" s="328"/>
      <c r="TX846" s="328"/>
      <c r="TY846" s="328"/>
      <c r="TZ846" s="328"/>
      <c r="UA846" s="328"/>
      <c r="UB846" s="328"/>
      <c r="UC846" s="328"/>
      <c r="UD846" s="328"/>
      <c r="UE846" s="328"/>
      <c r="UF846" s="328"/>
      <c r="UG846" s="328"/>
      <c r="UH846" s="328"/>
      <c r="UI846" s="328"/>
      <c r="UJ846" s="328"/>
      <c r="UK846" s="328"/>
      <c r="UL846" s="328"/>
      <c r="UM846" s="328"/>
      <c r="UN846" s="328"/>
      <c r="UO846" s="328"/>
      <c r="UP846" s="328"/>
      <c r="UQ846" s="328"/>
      <c r="UR846" s="328"/>
      <c r="US846" s="328"/>
      <c r="UT846" s="328"/>
      <c r="UU846" s="328"/>
      <c r="UV846" s="328"/>
      <c r="UW846" s="328"/>
      <c r="UX846" s="328"/>
      <c r="UY846" s="328"/>
      <c r="UZ846" s="328"/>
      <c r="VA846" s="328"/>
      <c r="VB846" s="328"/>
      <c r="VC846" s="328"/>
      <c r="VD846" s="328"/>
      <c r="VE846" s="328"/>
      <c r="VF846" s="328"/>
      <c r="VG846" s="328"/>
      <c r="VH846" s="328"/>
      <c r="VI846" s="328"/>
      <c r="VJ846" s="328"/>
      <c r="VK846" s="328"/>
      <c r="VL846" s="328"/>
      <c r="VM846" s="328"/>
      <c r="VN846" s="328"/>
      <c r="VO846" s="328"/>
      <c r="VP846" s="328"/>
      <c r="VQ846" s="328"/>
      <c r="VR846" s="328"/>
      <c r="VS846" s="328"/>
      <c r="VT846" s="328"/>
      <c r="VU846" s="328"/>
      <c r="VV846" s="328"/>
      <c r="VW846" s="328"/>
      <c r="VX846" s="328"/>
      <c r="VY846" s="328"/>
      <c r="VZ846" s="328"/>
      <c r="WA846" s="328"/>
      <c r="WB846" s="328"/>
      <c r="WC846" s="328"/>
      <c r="WD846" s="328"/>
      <c r="WE846" s="328"/>
      <c r="WF846" s="328"/>
      <c r="WG846" s="328"/>
      <c r="WH846" s="328"/>
      <c r="WI846" s="328"/>
      <c r="WJ846" s="328"/>
      <c r="WK846" s="328"/>
      <c r="WL846" s="328"/>
      <c r="WM846" s="328"/>
      <c r="WN846" s="328"/>
      <c r="WO846" s="328"/>
      <c r="WP846" s="328"/>
      <c r="WQ846" s="328"/>
      <c r="WR846" s="328"/>
      <c r="WS846" s="328"/>
      <c r="WT846" s="328"/>
      <c r="WU846" s="328"/>
      <c r="WV846" s="328"/>
      <c r="WW846" s="328"/>
      <c r="WX846" s="328"/>
      <c r="WY846" s="328"/>
      <c r="WZ846" s="328"/>
      <c r="XA846" s="328"/>
      <c r="XB846" s="328"/>
      <c r="XC846" s="328"/>
      <c r="XD846" s="328"/>
      <c r="XE846" s="328"/>
      <c r="XF846" s="328"/>
      <c r="XG846" s="328"/>
      <c r="XH846" s="328"/>
      <c r="XI846" s="328"/>
      <c r="XJ846" s="328"/>
      <c r="XK846" s="328"/>
      <c r="XL846" s="328"/>
      <c r="XM846" s="328"/>
      <c r="XN846" s="328"/>
      <c r="XO846" s="328"/>
      <c r="XP846" s="328"/>
      <c r="XQ846" s="328"/>
      <c r="XR846" s="328"/>
      <c r="XS846" s="328"/>
      <c r="XT846" s="328"/>
      <c r="XU846" s="328"/>
      <c r="XV846" s="328"/>
      <c r="XW846" s="328"/>
      <c r="XX846" s="328"/>
      <c r="XY846" s="328"/>
      <c r="XZ846" s="328"/>
      <c r="YA846" s="328"/>
      <c r="YB846" s="328"/>
      <c r="YC846" s="328"/>
      <c r="YD846" s="328"/>
      <c r="YE846" s="328"/>
      <c r="YF846" s="328"/>
      <c r="YG846" s="328"/>
      <c r="YH846" s="328"/>
      <c r="YI846" s="328"/>
      <c r="YJ846" s="328"/>
      <c r="YK846" s="328"/>
      <c r="YL846" s="328"/>
      <c r="YM846" s="328"/>
      <c r="YN846" s="328"/>
      <c r="YO846" s="328"/>
      <c r="YP846" s="328"/>
      <c r="YQ846" s="328"/>
      <c r="YR846" s="328"/>
      <c r="YS846" s="328"/>
      <c r="YT846" s="328"/>
      <c r="YU846" s="328"/>
      <c r="YV846" s="328"/>
      <c r="YW846" s="328"/>
      <c r="YX846" s="328"/>
      <c r="YY846" s="328"/>
      <c r="YZ846" s="328"/>
      <c r="ZA846" s="328"/>
      <c r="ZB846" s="328"/>
      <c r="ZC846" s="328"/>
      <c r="ZD846" s="328"/>
      <c r="ZE846" s="328"/>
      <c r="ZF846" s="328"/>
      <c r="ZG846" s="328"/>
      <c r="ZH846" s="328"/>
      <c r="ZI846" s="328"/>
      <c r="ZJ846" s="328"/>
      <c r="ZK846" s="328"/>
      <c r="ZL846" s="328"/>
      <c r="ZM846" s="328"/>
      <c r="ZN846" s="328"/>
      <c r="ZO846" s="328"/>
      <c r="ZP846" s="328"/>
      <c r="ZQ846" s="328"/>
      <c r="ZR846" s="328"/>
      <c r="ZS846" s="328"/>
      <c r="ZT846" s="328"/>
      <c r="ZU846" s="328"/>
      <c r="ZV846" s="328"/>
      <c r="ZW846" s="328"/>
      <c r="ZX846" s="328"/>
      <c r="ZY846" s="328"/>
      <c r="ZZ846" s="328"/>
      <c r="AAA846" s="328"/>
      <c r="AAB846" s="328"/>
      <c r="AAC846" s="328"/>
      <c r="AAD846" s="328"/>
      <c r="AAE846" s="328"/>
      <c r="AAF846" s="328"/>
      <c r="AAG846" s="328"/>
      <c r="AAH846" s="328"/>
      <c r="AAI846" s="328"/>
      <c r="AAJ846" s="328"/>
      <c r="AAK846" s="328"/>
      <c r="AAL846" s="328"/>
      <c r="AAM846" s="328"/>
      <c r="AAN846" s="328"/>
      <c r="AAO846" s="328"/>
      <c r="AAP846" s="328"/>
      <c r="AAQ846" s="328"/>
      <c r="AAR846" s="328"/>
      <c r="AAS846" s="328"/>
      <c r="AAT846" s="328"/>
      <c r="AAU846" s="328"/>
      <c r="AAV846" s="328"/>
      <c r="AAW846" s="328"/>
      <c r="AAX846" s="328"/>
      <c r="AAY846" s="328"/>
      <c r="AAZ846" s="328"/>
      <c r="ABA846" s="328"/>
      <c r="ABB846" s="328"/>
      <c r="ABC846" s="328"/>
      <c r="ABD846" s="328"/>
      <c r="ABE846" s="328"/>
      <c r="ABF846" s="328"/>
      <c r="ABG846" s="328"/>
      <c r="ABH846" s="328"/>
      <c r="ABI846" s="328"/>
      <c r="ABJ846" s="328"/>
      <c r="ABK846" s="328"/>
      <c r="ABL846" s="328"/>
      <c r="ABM846" s="328"/>
      <c r="ABN846" s="328"/>
      <c r="ABO846" s="328"/>
      <c r="ABP846" s="328"/>
      <c r="ABQ846" s="328"/>
      <c r="ABR846" s="328"/>
      <c r="ABS846" s="328"/>
      <c r="ABT846" s="328"/>
      <c r="ABU846" s="328"/>
      <c r="ABV846" s="328"/>
      <c r="ABW846" s="328"/>
      <c r="ABX846" s="328"/>
      <c r="ABY846" s="328"/>
      <c r="ABZ846" s="328"/>
      <c r="ACA846" s="328"/>
      <c r="ACB846" s="328"/>
      <c r="ACC846" s="328"/>
      <c r="ACD846" s="328"/>
      <c r="ACE846" s="328"/>
      <c r="ACF846" s="328"/>
      <c r="ACG846" s="328"/>
      <c r="ACH846" s="328"/>
      <c r="ACI846" s="328"/>
      <c r="ACJ846" s="328"/>
      <c r="ACK846" s="328"/>
      <c r="ACL846" s="328"/>
      <c r="ACM846" s="328"/>
      <c r="ACN846" s="328"/>
      <c r="ACO846" s="328"/>
      <c r="ACP846" s="328"/>
      <c r="ACQ846" s="328"/>
      <c r="ACR846" s="328"/>
      <c r="ACS846" s="328"/>
      <c r="ACT846" s="328"/>
      <c r="ACU846" s="328"/>
      <c r="ACV846" s="328"/>
      <c r="ACW846" s="328"/>
      <c r="ACX846" s="328"/>
      <c r="ACY846" s="328"/>
      <c r="ACZ846" s="328"/>
      <c r="ADA846" s="328"/>
      <c r="ADB846" s="328"/>
      <c r="ADC846" s="328"/>
      <c r="ADD846" s="328"/>
      <c r="ADE846" s="328"/>
      <c r="ADF846" s="328"/>
      <c r="ADG846" s="328"/>
      <c r="ADH846" s="328"/>
      <c r="ADI846" s="328"/>
      <c r="ADJ846" s="328"/>
      <c r="ADK846" s="328"/>
      <c r="ADL846" s="328"/>
      <c r="ADM846" s="328"/>
      <c r="ADN846" s="328"/>
      <c r="ADO846" s="328"/>
      <c r="ADP846" s="328"/>
      <c r="ADQ846" s="328"/>
      <c r="ADR846" s="328"/>
      <c r="ADS846" s="328"/>
      <c r="ADT846" s="328"/>
      <c r="ADU846" s="328"/>
      <c r="ADV846" s="328"/>
      <c r="ADW846" s="328"/>
      <c r="ADX846" s="328"/>
      <c r="ADY846" s="328"/>
      <c r="ADZ846" s="328"/>
      <c r="AEA846" s="328"/>
      <c r="AEB846" s="328"/>
      <c r="AEC846" s="328"/>
      <c r="AED846" s="328"/>
      <c r="AEE846" s="328"/>
      <c r="AEF846" s="328"/>
      <c r="AEG846" s="328"/>
      <c r="AEH846" s="328"/>
      <c r="AEI846" s="328"/>
      <c r="AEJ846" s="328"/>
      <c r="AEK846" s="328"/>
      <c r="AEL846" s="328"/>
      <c r="AEM846" s="328"/>
      <c r="AEN846" s="328"/>
      <c r="AEO846" s="328"/>
      <c r="AEP846" s="328"/>
      <c r="AEQ846" s="328"/>
      <c r="AER846" s="328"/>
      <c r="AES846" s="328"/>
      <c r="AET846" s="328"/>
      <c r="AEU846" s="328"/>
      <c r="AEV846" s="328"/>
      <c r="AEW846" s="328"/>
      <c r="AEX846" s="328"/>
      <c r="AEY846" s="328"/>
      <c r="AEZ846" s="328"/>
      <c r="AFA846" s="328"/>
      <c r="AFB846" s="328"/>
      <c r="AFC846" s="328"/>
      <c r="AFD846" s="328"/>
      <c r="AFE846" s="328"/>
      <c r="AFF846" s="328"/>
      <c r="AFG846" s="328"/>
      <c r="AFH846" s="328"/>
      <c r="AFI846" s="328"/>
      <c r="AFJ846" s="328"/>
      <c r="AFK846" s="328"/>
      <c r="AFL846" s="328"/>
      <c r="AFM846" s="328"/>
      <c r="AFN846" s="328"/>
      <c r="AFO846" s="328"/>
      <c r="AFP846" s="328"/>
      <c r="AFQ846" s="328"/>
      <c r="AFR846" s="328"/>
      <c r="AFS846" s="328"/>
      <c r="AFT846" s="328"/>
      <c r="AFU846" s="328"/>
      <c r="AFV846" s="328"/>
      <c r="AFW846" s="328"/>
      <c r="AFX846" s="328"/>
      <c r="AFY846" s="328"/>
      <c r="AFZ846" s="328"/>
      <c r="AGA846" s="328"/>
      <c r="AGB846" s="328"/>
      <c r="AGC846" s="328"/>
      <c r="AGD846" s="328"/>
      <c r="AGE846" s="328"/>
      <c r="AGF846" s="328"/>
      <c r="AGG846" s="328"/>
      <c r="AGH846" s="328"/>
      <c r="AGI846" s="328"/>
      <c r="AGJ846" s="328"/>
      <c r="AGK846" s="328"/>
      <c r="AGL846" s="328"/>
      <c r="AGM846" s="328"/>
      <c r="AGN846" s="328"/>
      <c r="AGO846" s="328"/>
      <c r="AGP846" s="328"/>
      <c r="AGQ846" s="328"/>
      <c r="AGR846" s="328"/>
      <c r="AGS846" s="328"/>
      <c r="AGT846" s="328"/>
      <c r="AGU846" s="328"/>
      <c r="AGV846" s="328"/>
      <c r="AGW846" s="328"/>
      <c r="AGX846" s="328"/>
      <c r="AGY846" s="328"/>
      <c r="AGZ846" s="328"/>
      <c r="AHA846" s="328"/>
      <c r="AHB846" s="328"/>
      <c r="AHC846" s="328"/>
      <c r="AHD846" s="328"/>
      <c r="AHE846" s="328"/>
      <c r="AHF846" s="328"/>
      <c r="AHG846" s="328"/>
      <c r="AHH846" s="328"/>
      <c r="AHI846" s="328"/>
      <c r="AHJ846" s="328"/>
      <c r="AHK846" s="328"/>
      <c r="AHL846" s="328"/>
      <c r="AHM846" s="328"/>
      <c r="AHN846" s="328"/>
      <c r="AHO846" s="328"/>
      <c r="AHP846" s="328"/>
      <c r="AHQ846" s="328"/>
      <c r="AHR846" s="328"/>
      <c r="AHS846" s="328"/>
      <c r="AHT846" s="328"/>
      <c r="AHU846" s="328"/>
      <c r="AHV846" s="328"/>
      <c r="AHW846" s="328"/>
      <c r="AHX846" s="328"/>
      <c r="AHY846" s="328"/>
      <c r="AHZ846" s="328"/>
      <c r="AIA846" s="328"/>
      <c r="AIB846" s="328"/>
      <c r="AIC846" s="328"/>
      <c r="AID846" s="328"/>
      <c r="AIE846" s="328"/>
      <c r="AIF846" s="328"/>
      <c r="AIG846" s="328"/>
      <c r="AIH846" s="328"/>
      <c r="AII846" s="328"/>
      <c r="AIJ846" s="328"/>
      <c r="AIK846" s="328"/>
      <c r="AIL846" s="328"/>
      <c r="AIM846" s="328"/>
      <c r="AIN846" s="328"/>
      <c r="AIO846" s="328"/>
      <c r="AIP846" s="328"/>
      <c r="AIQ846" s="328"/>
      <c r="AIR846" s="328"/>
      <c r="AIS846" s="328"/>
      <c r="AIT846" s="328"/>
      <c r="AIU846" s="328"/>
      <c r="AIV846" s="328"/>
      <c r="AIW846" s="328"/>
      <c r="AIX846" s="328"/>
      <c r="AIY846" s="328"/>
      <c r="AIZ846" s="328"/>
      <c r="AJA846" s="328"/>
      <c r="AJB846" s="328"/>
      <c r="AJC846" s="328"/>
      <c r="AJD846" s="328"/>
      <c r="AJE846" s="328"/>
      <c r="AJF846" s="328"/>
      <c r="AJG846" s="328"/>
      <c r="AJH846" s="328"/>
      <c r="AJI846" s="328"/>
      <c r="AJJ846" s="328"/>
      <c r="AJK846" s="328"/>
      <c r="AJL846" s="328"/>
      <c r="AJM846" s="328"/>
      <c r="AJN846" s="328"/>
      <c r="AJO846" s="328"/>
      <c r="AJP846" s="328"/>
      <c r="AJQ846" s="328"/>
      <c r="AJR846" s="328"/>
      <c r="AJS846" s="328"/>
      <c r="AJT846" s="328"/>
      <c r="AJU846" s="328"/>
      <c r="AJV846" s="328"/>
      <c r="AJW846" s="328"/>
      <c r="AJX846" s="328"/>
      <c r="AJY846" s="328"/>
      <c r="AJZ846" s="328"/>
      <c r="AKA846" s="328"/>
      <c r="AKB846" s="328"/>
      <c r="AKC846" s="328"/>
      <c r="AKD846" s="328"/>
      <c r="AKE846" s="328"/>
      <c r="AKF846" s="328"/>
      <c r="AKG846" s="328"/>
      <c r="AKH846" s="328"/>
      <c r="AKI846" s="328"/>
      <c r="AKJ846" s="328"/>
      <c r="AKK846" s="328"/>
      <c r="AKL846" s="328"/>
      <c r="AKM846" s="328"/>
      <c r="AKN846" s="328"/>
      <c r="AKO846" s="328"/>
      <c r="AKP846" s="328"/>
      <c r="AKQ846" s="328"/>
      <c r="AKR846" s="328"/>
      <c r="AKS846" s="328"/>
      <c r="AKT846" s="328"/>
      <c r="AKU846" s="328"/>
      <c r="AKV846" s="328"/>
      <c r="AKW846" s="328"/>
      <c r="AKX846" s="328"/>
      <c r="AKY846" s="328"/>
      <c r="AKZ846" s="328"/>
      <c r="ALA846" s="328"/>
      <c r="ALB846" s="328"/>
      <c r="ALC846" s="328"/>
      <c r="ALD846" s="328"/>
      <c r="ALE846" s="328"/>
      <c r="ALF846" s="328"/>
      <c r="ALG846" s="328"/>
      <c r="ALH846" s="328"/>
      <c r="ALI846" s="328"/>
      <c r="ALJ846" s="328"/>
      <c r="ALK846" s="328"/>
      <c r="ALL846" s="328"/>
      <c r="ALM846" s="328"/>
      <c r="ALN846" s="328"/>
      <c r="ALO846" s="328"/>
      <c r="ALP846" s="328"/>
      <c r="ALQ846" s="328"/>
      <c r="ALR846" s="328"/>
      <c r="ALS846" s="328"/>
      <c r="ALT846" s="328"/>
      <c r="ALU846" s="328"/>
      <c r="ALV846" s="328"/>
      <c r="ALW846" s="328"/>
      <c r="ALX846" s="328"/>
      <c r="ALY846" s="328"/>
      <c r="ALZ846" s="328"/>
      <c r="AMA846" s="328"/>
      <c r="AMB846" s="328"/>
      <c r="AMC846" s="328"/>
      <c r="AMD846" s="328"/>
      <c r="AME846" s="328"/>
      <c r="AMF846" s="328"/>
      <c r="AMG846" s="328"/>
      <c r="AMH846" s="328"/>
      <c r="AMI846" s="328"/>
      <c r="AMJ846" s="328"/>
      <c r="AMK846" s="328"/>
      <c r="AML846" s="328"/>
      <c r="AMM846" s="328"/>
      <c r="AMN846" s="328"/>
      <c r="AMO846" s="328"/>
      <c r="AMP846" s="328"/>
      <c r="AMQ846" s="328"/>
      <c r="AMR846" s="328"/>
      <c r="AMS846" s="328"/>
      <c r="AMT846" s="328"/>
      <c r="AMU846" s="328"/>
      <c r="AMV846" s="328"/>
      <c r="AMW846" s="328"/>
      <c r="AMX846" s="328"/>
      <c r="AMY846" s="328"/>
      <c r="AMZ846" s="328"/>
      <c r="ANA846" s="328"/>
      <c r="ANB846" s="328"/>
      <c r="ANC846" s="328"/>
      <c r="AND846" s="328"/>
      <c r="ANE846" s="328"/>
      <c r="ANF846" s="328"/>
      <c r="ANG846" s="328"/>
      <c r="ANH846" s="328"/>
      <c r="ANI846" s="328"/>
      <c r="ANJ846" s="328"/>
      <c r="ANK846" s="328"/>
      <c r="ANL846" s="328"/>
      <c r="ANM846" s="328"/>
      <c r="ANN846" s="328"/>
      <c r="ANO846" s="328"/>
      <c r="ANP846" s="328"/>
      <c r="ANQ846" s="328"/>
      <c r="ANR846" s="328"/>
      <c r="ANS846" s="328"/>
      <c r="ANT846" s="328"/>
      <c r="ANU846" s="328"/>
      <c r="ANV846" s="328"/>
      <c r="ANW846" s="328"/>
      <c r="ANX846" s="328"/>
      <c r="ANY846" s="328"/>
      <c r="ANZ846" s="328"/>
      <c r="AOA846" s="328"/>
      <c r="AOB846" s="328"/>
      <c r="AOC846" s="328"/>
      <c r="AOD846" s="328"/>
      <c r="AOE846" s="328"/>
      <c r="AOF846" s="328"/>
      <c r="AOG846" s="328"/>
      <c r="AOH846" s="328"/>
      <c r="AOI846" s="328"/>
      <c r="AOJ846" s="328"/>
      <c r="AOK846" s="328"/>
      <c r="AOL846" s="328"/>
      <c r="AOM846" s="328"/>
      <c r="AON846" s="328"/>
      <c r="AOO846" s="328"/>
      <c r="AOP846" s="328"/>
      <c r="AOQ846" s="328"/>
      <c r="AOR846" s="328"/>
      <c r="AOS846" s="328"/>
      <c r="AOT846" s="328"/>
      <c r="AOU846" s="328"/>
      <c r="AOV846" s="328"/>
      <c r="AOW846" s="328"/>
      <c r="AOX846" s="328"/>
      <c r="AOY846" s="328"/>
      <c r="AOZ846" s="328"/>
      <c r="APA846" s="328"/>
      <c r="APB846" s="328"/>
      <c r="APC846" s="328"/>
      <c r="APD846" s="328"/>
      <c r="APE846" s="328"/>
      <c r="APF846" s="328"/>
      <c r="APG846" s="328"/>
      <c r="APH846" s="328"/>
      <c r="API846" s="328"/>
      <c r="APJ846" s="328"/>
      <c r="APK846" s="328"/>
      <c r="APL846" s="328"/>
      <c r="APM846" s="328"/>
      <c r="APN846" s="328"/>
      <c r="APO846" s="328"/>
      <c r="APP846" s="328"/>
      <c r="APQ846" s="328"/>
      <c r="APR846" s="328"/>
      <c r="APS846" s="328"/>
      <c r="APT846" s="328"/>
      <c r="APU846" s="328"/>
      <c r="APV846" s="328"/>
      <c r="APW846" s="328"/>
      <c r="APX846" s="328"/>
      <c r="APY846" s="328"/>
      <c r="APZ846" s="328"/>
      <c r="AQA846" s="328"/>
      <c r="AQB846" s="328"/>
      <c r="AQC846" s="328"/>
      <c r="AQD846" s="328"/>
      <c r="AQE846" s="328"/>
      <c r="AQF846" s="328"/>
      <c r="AQG846" s="328"/>
      <c r="AQH846" s="328"/>
      <c r="AQI846" s="328"/>
      <c r="AQJ846" s="328"/>
      <c r="AQK846" s="328"/>
      <c r="AQL846" s="328"/>
      <c r="AQM846" s="328"/>
      <c r="AQN846" s="328"/>
      <c r="AQO846" s="328"/>
      <c r="AQP846" s="328"/>
      <c r="AQQ846" s="328"/>
      <c r="AQR846" s="328"/>
      <c r="AQS846" s="328"/>
      <c r="AQT846" s="328"/>
      <c r="AQU846" s="328"/>
      <c r="AQV846" s="328"/>
      <c r="AQW846" s="328"/>
      <c r="AQX846" s="328"/>
      <c r="AQY846" s="328"/>
      <c r="AQZ846" s="328"/>
      <c r="ARA846" s="328"/>
      <c r="ARB846" s="328"/>
      <c r="ARC846" s="328"/>
      <c r="ARD846" s="328"/>
      <c r="ARE846" s="328"/>
      <c r="ARF846" s="328"/>
      <c r="ARG846" s="328"/>
      <c r="ARH846" s="328"/>
      <c r="ARI846" s="328"/>
      <c r="ARJ846" s="328"/>
      <c r="ARK846" s="328"/>
      <c r="ARL846" s="328"/>
      <c r="ARM846" s="328"/>
      <c r="ARN846" s="328"/>
      <c r="ARO846" s="328"/>
      <c r="ARP846" s="328"/>
      <c r="ARQ846" s="328"/>
      <c r="ARR846" s="328"/>
      <c r="ARS846" s="328"/>
      <c r="ART846" s="328"/>
      <c r="ARU846" s="328"/>
      <c r="ARV846" s="328"/>
      <c r="ARW846" s="328"/>
      <c r="ARX846" s="328"/>
      <c r="ARY846" s="328"/>
      <c r="ARZ846" s="328"/>
      <c r="ASA846" s="328"/>
      <c r="ASB846" s="328"/>
      <c r="ASC846" s="328"/>
      <c r="ASD846" s="328"/>
      <c r="ASE846" s="328"/>
      <c r="ASF846" s="328"/>
      <c r="ASG846" s="328"/>
      <c r="ASH846" s="328"/>
      <c r="ASI846" s="328"/>
      <c r="ASJ846" s="328"/>
      <c r="ASK846" s="328"/>
      <c r="ASL846" s="328"/>
      <c r="ASM846" s="328"/>
      <c r="ASN846" s="328"/>
      <c r="ASO846" s="328"/>
      <c r="ASP846" s="328"/>
      <c r="ASQ846" s="328"/>
      <c r="ASR846" s="328"/>
      <c r="ASS846" s="328"/>
      <c r="AST846" s="328"/>
      <c r="ASU846" s="328"/>
      <c r="ASV846" s="328"/>
      <c r="ASW846" s="328"/>
      <c r="ASX846" s="328"/>
      <c r="ASY846" s="328"/>
      <c r="ASZ846" s="328"/>
      <c r="ATA846" s="328"/>
      <c r="ATB846" s="328"/>
      <c r="ATC846" s="328"/>
      <c r="ATD846" s="328"/>
      <c r="ATE846" s="328"/>
      <c r="ATF846" s="328"/>
      <c r="ATG846" s="328"/>
      <c r="ATH846" s="328"/>
      <c r="ATI846" s="328"/>
      <c r="ATJ846" s="328"/>
      <c r="ATK846" s="328"/>
      <c r="ATL846" s="328"/>
      <c r="ATM846" s="328"/>
      <c r="ATN846" s="328"/>
      <c r="ATO846" s="328"/>
      <c r="ATP846" s="328"/>
      <c r="ATQ846" s="328"/>
      <c r="ATR846" s="328"/>
      <c r="ATS846" s="328"/>
      <c r="ATT846" s="328"/>
      <c r="ATU846" s="328"/>
      <c r="ATV846" s="328"/>
      <c r="ATW846" s="328"/>
      <c r="ATX846" s="328"/>
      <c r="ATY846" s="328"/>
      <c r="ATZ846" s="328"/>
      <c r="AUA846" s="328"/>
      <c r="AUB846" s="328"/>
      <c r="AUC846" s="328"/>
      <c r="AUD846" s="328"/>
      <c r="AUE846" s="328"/>
      <c r="AUF846" s="328"/>
      <c r="AUG846" s="328"/>
      <c r="AUH846" s="328"/>
      <c r="AUI846" s="328"/>
      <c r="AUJ846" s="328"/>
      <c r="AUK846" s="328"/>
      <c r="AUL846" s="328"/>
      <c r="AUM846" s="328"/>
      <c r="AUN846" s="328"/>
      <c r="AUO846" s="328"/>
      <c r="AUP846" s="328"/>
      <c r="AUQ846" s="328"/>
      <c r="AUR846" s="328"/>
      <c r="AUS846" s="328"/>
      <c r="AUT846" s="328"/>
      <c r="AUU846" s="328"/>
      <c r="AUV846" s="328"/>
      <c r="AUW846" s="328"/>
      <c r="AUX846" s="328"/>
      <c r="AUY846" s="328"/>
      <c r="AUZ846" s="328"/>
      <c r="AVA846" s="328"/>
      <c r="AVB846" s="328"/>
      <c r="AVC846" s="328"/>
      <c r="AVD846" s="328"/>
      <c r="AVE846" s="328"/>
      <c r="AVF846" s="328"/>
      <c r="AVG846" s="328"/>
      <c r="AVH846" s="328"/>
      <c r="AVI846" s="328"/>
      <c r="AVJ846" s="328"/>
      <c r="AVK846" s="328"/>
      <c r="AVL846" s="328"/>
      <c r="AVM846" s="328"/>
      <c r="AVN846" s="328"/>
      <c r="AVO846" s="328"/>
      <c r="AVP846" s="328"/>
      <c r="AVQ846" s="328"/>
      <c r="AVR846" s="328"/>
      <c r="AVS846" s="328"/>
      <c r="AVT846" s="328"/>
      <c r="AVU846" s="328"/>
      <c r="AVV846" s="328"/>
      <c r="AVW846" s="328"/>
      <c r="AVX846" s="328"/>
      <c r="AVY846" s="328"/>
      <c r="AVZ846" s="328"/>
      <c r="AWA846" s="328"/>
      <c r="AWB846" s="328"/>
      <c r="AWC846" s="328"/>
      <c r="AWD846" s="328"/>
      <c r="AWE846" s="328"/>
      <c r="AWF846" s="328"/>
      <c r="AWG846" s="328"/>
      <c r="AWH846" s="328"/>
      <c r="AWI846" s="328"/>
      <c r="AWJ846" s="328"/>
      <c r="AWK846" s="328"/>
      <c r="AWL846" s="328"/>
      <c r="AWM846" s="328"/>
      <c r="AWN846" s="328"/>
      <c r="AWO846" s="328"/>
      <c r="AWP846" s="328"/>
      <c r="AWQ846" s="328"/>
      <c r="AWR846" s="328"/>
      <c r="AWS846" s="328"/>
      <c r="AWT846" s="328"/>
      <c r="AWU846" s="328"/>
      <c r="AWV846" s="328"/>
      <c r="AWW846" s="328"/>
      <c r="AWX846" s="328"/>
      <c r="AWY846" s="328"/>
      <c r="AWZ846" s="328"/>
      <c r="AXA846" s="328"/>
      <c r="AXB846" s="328"/>
      <c r="AXC846" s="328"/>
      <c r="AXD846" s="328"/>
      <c r="AXE846" s="328"/>
      <c r="AXF846" s="328"/>
      <c r="AXG846" s="328"/>
      <c r="AXH846" s="328"/>
      <c r="AXI846" s="328"/>
      <c r="AXJ846" s="328"/>
      <c r="AXK846" s="328"/>
      <c r="AXL846" s="328"/>
      <c r="AXM846" s="328"/>
      <c r="AXN846" s="328"/>
      <c r="AXO846" s="328"/>
      <c r="AXP846" s="328"/>
      <c r="AXQ846" s="328"/>
      <c r="AXR846" s="328"/>
      <c r="AXS846" s="328"/>
      <c r="AXT846" s="328"/>
      <c r="AXU846" s="328"/>
      <c r="AXV846" s="328"/>
      <c r="AXW846" s="328"/>
      <c r="AXX846" s="328"/>
      <c r="AXY846" s="328"/>
      <c r="AXZ846" s="328"/>
      <c r="AYA846" s="328"/>
      <c r="AYB846" s="328"/>
      <c r="AYC846" s="328"/>
      <c r="AYD846" s="328"/>
      <c r="AYE846" s="328"/>
      <c r="AYF846" s="328"/>
      <c r="AYG846" s="328"/>
      <c r="AYH846" s="328"/>
      <c r="AYI846" s="328"/>
      <c r="AYJ846" s="328"/>
      <c r="AYK846" s="328"/>
      <c r="AYL846" s="328"/>
      <c r="AYM846" s="328"/>
      <c r="AYN846" s="328"/>
      <c r="AYO846" s="328"/>
      <c r="AYP846" s="328"/>
      <c r="AYQ846" s="328"/>
      <c r="AYR846" s="328"/>
      <c r="AYS846" s="328"/>
      <c r="AYT846" s="328"/>
      <c r="AYU846" s="328"/>
      <c r="AYV846" s="328"/>
      <c r="AYW846" s="328"/>
      <c r="AYX846" s="328"/>
      <c r="AYY846" s="328"/>
      <c r="AYZ846" s="328"/>
      <c r="AZA846" s="328"/>
      <c r="AZB846" s="328"/>
      <c r="AZC846" s="328"/>
      <c r="AZD846" s="328"/>
      <c r="AZE846" s="328"/>
      <c r="AZF846" s="328"/>
      <c r="AZG846" s="328"/>
      <c r="AZH846" s="328"/>
      <c r="AZI846" s="328"/>
      <c r="AZJ846" s="328"/>
      <c r="AZK846" s="328"/>
      <c r="AZL846" s="328"/>
      <c r="AZM846" s="328"/>
      <c r="AZN846" s="328"/>
      <c r="AZO846" s="328"/>
      <c r="AZP846" s="328"/>
      <c r="AZQ846" s="328"/>
      <c r="AZR846" s="328"/>
      <c r="AZS846" s="328"/>
      <c r="AZT846" s="328"/>
      <c r="AZU846" s="328"/>
      <c r="AZV846" s="328"/>
      <c r="AZW846" s="328"/>
      <c r="AZX846" s="328"/>
      <c r="AZY846" s="328"/>
      <c r="AZZ846" s="328"/>
      <c r="BAA846" s="328"/>
      <c r="BAB846" s="328"/>
      <c r="BAC846" s="328"/>
      <c r="BAD846" s="328"/>
      <c r="BAE846" s="328"/>
      <c r="BAF846" s="328"/>
      <c r="BAG846" s="328"/>
      <c r="BAH846" s="328"/>
      <c r="BAI846" s="328"/>
      <c r="BAJ846" s="328"/>
      <c r="BAK846" s="328"/>
      <c r="BAL846" s="328"/>
      <c r="BAM846" s="328"/>
      <c r="BAN846" s="328"/>
      <c r="BAO846" s="328"/>
      <c r="BAP846" s="328"/>
      <c r="BAQ846" s="328"/>
      <c r="BAR846" s="328"/>
      <c r="BAS846" s="328"/>
      <c r="BAT846" s="328"/>
      <c r="BAU846" s="328"/>
      <c r="BAV846" s="328"/>
      <c r="BAW846" s="328"/>
      <c r="BAX846" s="328"/>
      <c r="BAY846" s="328"/>
      <c r="BAZ846" s="328"/>
      <c r="BBA846" s="328"/>
      <c r="BBB846" s="328"/>
      <c r="BBC846" s="328"/>
      <c r="BBD846" s="328"/>
      <c r="BBE846" s="328"/>
      <c r="BBF846" s="328"/>
      <c r="BBG846" s="328"/>
      <c r="BBH846" s="328"/>
      <c r="BBI846" s="328"/>
      <c r="BBJ846" s="328"/>
      <c r="BBK846" s="328"/>
      <c r="BBL846" s="328"/>
      <c r="BBM846" s="328"/>
      <c r="BBN846" s="328"/>
      <c r="BBO846" s="328"/>
      <c r="BBP846" s="328"/>
      <c r="BBQ846" s="328"/>
      <c r="BBR846" s="328"/>
      <c r="BBS846" s="328"/>
      <c r="BBT846" s="328"/>
      <c r="BBU846" s="328"/>
      <c r="BBV846" s="328"/>
      <c r="BBW846" s="328"/>
      <c r="BBX846" s="328"/>
      <c r="BBY846" s="328"/>
      <c r="BBZ846" s="328"/>
      <c r="BCA846" s="328"/>
      <c r="BCB846" s="328"/>
      <c r="BCC846" s="328"/>
      <c r="BCD846" s="328"/>
      <c r="BCE846" s="328"/>
      <c r="BCF846" s="328"/>
      <c r="BCG846" s="328"/>
      <c r="BCH846" s="328"/>
      <c r="BCI846" s="328"/>
      <c r="BCJ846" s="328"/>
      <c r="BCK846" s="328"/>
      <c r="BCL846" s="328"/>
      <c r="BCM846" s="328"/>
      <c r="BCN846" s="328"/>
      <c r="BCO846" s="328"/>
      <c r="BCP846" s="328"/>
      <c r="BCQ846" s="328"/>
      <c r="BCR846" s="328"/>
      <c r="BCS846" s="328"/>
      <c r="BCT846" s="328"/>
      <c r="BCU846" s="328"/>
      <c r="BCV846" s="328"/>
      <c r="BCW846" s="328"/>
      <c r="BCX846" s="328"/>
      <c r="BCY846" s="328"/>
      <c r="BCZ846" s="328"/>
      <c r="BDA846" s="328"/>
      <c r="BDB846" s="328"/>
      <c r="BDC846" s="328"/>
      <c r="BDD846" s="328"/>
      <c r="BDE846" s="328"/>
      <c r="BDF846" s="328"/>
      <c r="BDG846" s="328"/>
      <c r="BDH846" s="328"/>
      <c r="BDI846" s="328"/>
      <c r="BDJ846" s="328"/>
      <c r="BDK846" s="328"/>
      <c r="BDL846" s="328"/>
      <c r="BDM846" s="328"/>
      <c r="BDN846" s="328"/>
      <c r="BDO846" s="328"/>
      <c r="BDP846" s="328"/>
      <c r="BDQ846" s="328"/>
      <c r="BDR846" s="328"/>
      <c r="BDS846" s="328"/>
      <c r="BDT846" s="328"/>
      <c r="BDU846" s="328"/>
      <c r="BDV846" s="328"/>
      <c r="BDW846" s="328"/>
      <c r="BDX846" s="328"/>
      <c r="BDY846" s="328"/>
      <c r="BDZ846" s="328"/>
      <c r="BEA846" s="328"/>
      <c r="BEB846" s="328"/>
      <c r="BEC846" s="328"/>
      <c r="BED846" s="328"/>
      <c r="BEE846" s="328"/>
      <c r="BEF846" s="328"/>
      <c r="BEG846" s="328"/>
      <c r="BEH846" s="328"/>
      <c r="BEI846" s="328"/>
      <c r="BEJ846" s="328"/>
      <c r="BEK846" s="328"/>
      <c r="BEL846" s="328"/>
      <c r="BEM846" s="328"/>
      <c r="BEN846" s="328"/>
      <c r="BEO846" s="328"/>
      <c r="BEP846" s="328"/>
      <c r="BEQ846" s="328"/>
      <c r="BER846" s="328"/>
      <c r="BES846" s="328"/>
      <c r="BET846" s="328"/>
      <c r="BEU846" s="328"/>
      <c r="BEV846" s="328"/>
      <c r="BEW846" s="328"/>
      <c r="BEX846" s="328"/>
      <c r="BEY846" s="328"/>
      <c r="BEZ846" s="328"/>
      <c r="BFA846" s="328"/>
      <c r="BFB846" s="328"/>
      <c r="BFC846" s="328"/>
      <c r="BFD846" s="328"/>
      <c r="BFE846" s="328"/>
      <c r="BFF846" s="328"/>
      <c r="BFG846" s="328"/>
      <c r="BFH846" s="328"/>
      <c r="BFI846" s="328"/>
      <c r="BFJ846" s="328"/>
      <c r="BFK846" s="328"/>
      <c r="BFL846" s="328"/>
      <c r="BFM846" s="328"/>
      <c r="BFN846" s="328"/>
      <c r="BFO846" s="328"/>
      <c r="BFP846" s="328"/>
      <c r="BFQ846" s="328"/>
      <c r="BFR846" s="328"/>
      <c r="BFS846" s="328"/>
      <c r="BFT846" s="328"/>
      <c r="BFU846" s="328"/>
      <c r="BFV846" s="328"/>
      <c r="BFW846" s="328"/>
      <c r="BFX846" s="328"/>
      <c r="BFY846" s="328"/>
      <c r="BFZ846" s="328"/>
      <c r="BGA846" s="328"/>
      <c r="BGB846" s="328"/>
      <c r="BGC846" s="328"/>
      <c r="BGD846" s="328"/>
      <c r="BGE846" s="328"/>
      <c r="BGF846" s="328"/>
      <c r="BGG846" s="328"/>
      <c r="BGH846" s="328"/>
      <c r="BGI846" s="328"/>
      <c r="BGJ846" s="328"/>
      <c r="BGK846" s="328"/>
      <c r="BGL846" s="328"/>
      <c r="BGM846" s="328"/>
      <c r="BGN846" s="328"/>
      <c r="BGO846" s="328"/>
      <c r="BGP846" s="328"/>
      <c r="BGQ846" s="328"/>
      <c r="BGR846" s="328"/>
      <c r="BGS846" s="328"/>
      <c r="BGT846" s="328"/>
      <c r="BGU846" s="328"/>
      <c r="BGV846" s="328"/>
      <c r="BGW846" s="328"/>
      <c r="BGX846" s="328"/>
      <c r="BGY846" s="328"/>
      <c r="BGZ846" s="328"/>
      <c r="BHA846" s="328"/>
      <c r="BHB846" s="328"/>
      <c r="BHC846" s="328"/>
      <c r="BHD846" s="328"/>
      <c r="BHE846" s="328"/>
      <c r="BHF846" s="328"/>
      <c r="BHG846" s="328"/>
      <c r="BHH846" s="328"/>
      <c r="BHI846" s="328"/>
      <c r="BHJ846" s="328"/>
      <c r="BHK846" s="328"/>
      <c r="BHL846" s="328"/>
      <c r="BHM846" s="328"/>
      <c r="BHN846" s="328"/>
      <c r="BHO846" s="328"/>
      <c r="BHP846" s="328"/>
      <c r="BHQ846" s="328"/>
      <c r="BHR846" s="328"/>
      <c r="BHS846" s="328"/>
      <c r="BHT846" s="328"/>
      <c r="BHU846" s="328"/>
      <c r="BHV846" s="328"/>
      <c r="BHW846" s="328"/>
      <c r="BHX846" s="328"/>
      <c r="BHY846" s="328"/>
      <c r="BHZ846" s="328"/>
      <c r="BIA846" s="328"/>
      <c r="BIB846" s="328"/>
      <c r="BIC846" s="328"/>
      <c r="BID846" s="328"/>
      <c r="BIE846" s="328"/>
      <c r="BIF846" s="328"/>
      <c r="BIG846" s="328"/>
      <c r="BIH846" s="328"/>
      <c r="BII846" s="328"/>
      <c r="BIJ846" s="328"/>
      <c r="BIK846" s="328"/>
      <c r="BIL846" s="328"/>
      <c r="BIM846" s="328"/>
      <c r="BIN846" s="328"/>
      <c r="BIO846" s="328"/>
      <c r="BIP846" s="328"/>
      <c r="BIQ846" s="328"/>
      <c r="BIR846" s="328"/>
      <c r="BIS846" s="328"/>
      <c r="BIT846" s="328"/>
      <c r="BIU846" s="328"/>
      <c r="BIV846" s="328"/>
      <c r="BIW846" s="328"/>
      <c r="BIX846" s="328"/>
      <c r="BIY846" s="328"/>
      <c r="BIZ846" s="328"/>
      <c r="BJA846" s="328"/>
      <c r="BJB846" s="328"/>
      <c r="BJC846" s="328"/>
      <c r="BJD846" s="328"/>
      <c r="BJE846" s="328"/>
      <c r="BJF846" s="328"/>
      <c r="BJG846" s="328"/>
      <c r="BJH846" s="328"/>
      <c r="BJI846" s="328"/>
      <c r="BJJ846" s="328"/>
      <c r="BJK846" s="328"/>
      <c r="BJL846" s="328"/>
      <c r="BJM846" s="328"/>
      <c r="BJN846" s="328"/>
      <c r="BJO846" s="328"/>
      <c r="BJP846" s="328"/>
      <c r="BJQ846" s="328"/>
      <c r="BJR846" s="328"/>
      <c r="BJS846" s="328"/>
      <c r="BJT846" s="328"/>
      <c r="BJU846" s="328"/>
      <c r="BJV846" s="328"/>
      <c r="BJW846" s="328"/>
      <c r="BJX846" s="328"/>
      <c r="BJY846" s="328"/>
      <c r="BJZ846" s="328"/>
      <c r="BKA846" s="328"/>
      <c r="BKB846" s="328"/>
      <c r="BKC846" s="328"/>
      <c r="BKD846" s="328"/>
      <c r="BKE846" s="328"/>
      <c r="BKF846" s="328"/>
      <c r="BKG846" s="328"/>
      <c r="BKH846" s="328"/>
      <c r="BKI846" s="328"/>
      <c r="BKJ846" s="328"/>
      <c r="BKK846" s="328"/>
      <c r="BKL846" s="328"/>
      <c r="BKM846" s="328"/>
      <c r="BKN846" s="328"/>
      <c r="BKO846" s="328"/>
      <c r="BKP846" s="328"/>
      <c r="BKQ846" s="328"/>
      <c r="BKR846" s="328"/>
      <c r="BKS846" s="328"/>
      <c r="BKT846" s="328"/>
      <c r="BKU846" s="328"/>
      <c r="BKV846" s="328"/>
      <c r="BKW846" s="328"/>
      <c r="BKX846" s="328"/>
      <c r="BKY846" s="328"/>
      <c r="BKZ846" s="328"/>
      <c r="BLA846" s="328"/>
      <c r="BLB846" s="328"/>
      <c r="BLC846" s="328"/>
      <c r="BLD846" s="328"/>
      <c r="BLE846" s="328"/>
      <c r="BLF846" s="328"/>
      <c r="BLG846" s="328"/>
      <c r="BLH846" s="328"/>
      <c r="BLI846" s="328"/>
      <c r="BLJ846" s="328"/>
      <c r="BLK846" s="328"/>
      <c r="BLL846" s="328"/>
      <c r="BLM846" s="328"/>
      <c r="BLN846" s="328"/>
      <c r="BLO846" s="328"/>
      <c r="BLP846" s="328"/>
      <c r="BLQ846" s="328"/>
      <c r="BLR846" s="328"/>
      <c r="BLS846" s="328"/>
      <c r="BLT846" s="328"/>
      <c r="BLU846" s="328"/>
      <c r="BLV846" s="328"/>
      <c r="BLW846" s="328"/>
      <c r="BLX846" s="328"/>
      <c r="BLY846" s="328"/>
      <c r="BLZ846" s="328"/>
      <c r="BMA846" s="328"/>
      <c r="BMB846" s="328"/>
      <c r="BMC846" s="328"/>
      <c r="BMD846" s="328"/>
      <c r="BME846" s="328"/>
      <c r="BMF846" s="328"/>
      <c r="BMG846" s="328"/>
      <c r="BMH846" s="328"/>
      <c r="BMI846" s="328"/>
      <c r="BMJ846" s="328"/>
      <c r="BMK846" s="328"/>
      <c r="BML846" s="328"/>
      <c r="BMM846" s="328"/>
      <c r="BMN846" s="328"/>
      <c r="BMO846" s="328"/>
      <c r="BMP846" s="328"/>
      <c r="BMQ846" s="328"/>
      <c r="BMR846" s="328"/>
      <c r="BMS846" s="328"/>
      <c r="BMT846" s="328"/>
      <c r="BMU846" s="328"/>
      <c r="BMV846" s="328"/>
      <c r="BMW846" s="328"/>
      <c r="BMX846" s="328"/>
      <c r="BMY846" s="328"/>
      <c r="BMZ846" s="328"/>
      <c r="BNA846" s="328"/>
      <c r="BNB846" s="328"/>
      <c r="BNC846" s="328"/>
      <c r="BND846" s="328"/>
      <c r="BNE846" s="328"/>
      <c r="BNF846" s="328"/>
      <c r="BNG846" s="328"/>
      <c r="BNH846" s="328"/>
      <c r="BNI846" s="328"/>
      <c r="BNJ846" s="328"/>
      <c r="BNK846" s="328"/>
      <c r="BNL846" s="328"/>
      <c r="BNM846" s="328"/>
      <c r="BNN846" s="328"/>
      <c r="BNO846" s="328"/>
      <c r="BNP846" s="328"/>
      <c r="BNQ846" s="328"/>
      <c r="BNR846" s="328"/>
      <c r="BNS846" s="328"/>
      <c r="BNT846" s="328"/>
      <c r="BNU846" s="328"/>
      <c r="BNV846" s="328"/>
      <c r="BNW846" s="328"/>
      <c r="BNX846" s="328"/>
      <c r="BNY846" s="328"/>
      <c r="BNZ846" s="328"/>
      <c r="BOA846" s="328"/>
      <c r="BOB846" s="328"/>
      <c r="BOC846" s="328"/>
      <c r="BOD846" s="328"/>
      <c r="BOE846" s="328"/>
      <c r="BOF846" s="328"/>
      <c r="BOG846" s="328"/>
      <c r="BOH846" s="328"/>
      <c r="BOI846" s="328"/>
      <c r="BOJ846" s="328"/>
      <c r="BOK846" s="328"/>
      <c r="BOL846" s="328"/>
      <c r="BOM846" s="328"/>
      <c r="BON846" s="328"/>
      <c r="BOO846" s="328"/>
      <c r="BOP846" s="328"/>
      <c r="BOQ846" s="328"/>
      <c r="BOR846" s="328"/>
      <c r="BOS846" s="328"/>
      <c r="BOT846" s="328"/>
      <c r="BOU846" s="328"/>
      <c r="BOV846" s="328"/>
      <c r="BOW846" s="328"/>
      <c r="BOX846" s="328"/>
      <c r="BOY846" s="328"/>
      <c r="BOZ846" s="328"/>
      <c r="BPA846" s="328"/>
      <c r="BPB846" s="328"/>
      <c r="BPC846" s="328"/>
      <c r="BPD846" s="328"/>
      <c r="BPE846" s="328"/>
      <c r="BPF846" s="328"/>
      <c r="BPG846" s="328"/>
      <c r="BPH846" s="328"/>
      <c r="BPI846" s="328"/>
      <c r="BPJ846" s="328"/>
      <c r="BPK846" s="328"/>
      <c r="BPL846" s="328"/>
      <c r="BPM846" s="328"/>
      <c r="BPN846" s="328"/>
      <c r="BPO846" s="328"/>
      <c r="BPP846" s="328"/>
      <c r="BPQ846" s="328"/>
      <c r="BPR846" s="328"/>
      <c r="BPS846" s="328"/>
      <c r="BPT846" s="328"/>
      <c r="BPU846" s="328"/>
      <c r="BPV846" s="328"/>
      <c r="BPW846" s="328"/>
      <c r="BPX846" s="328"/>
      <c r="BPY846" s="328"/>
      <c r="BPZ846" s="328"/>
      <c r="BQA846" s="328"/>
      <c r="BQB846" s="328"/>
      <c r="BQC846" s="328"/>
      <c r="BQD846" s="328"/>
      <c r="BQE846" s="328"/>
      <c r="BQF846" s="328"/>
      <c r="BQG846" s="328"/>
      <c r="BQH846" s="328"/>
      <c r="BQI846" s="328"/>
      <c r="BQJ846" s="328"/>
      <c r="BQK846" s="328"/>
      <c r="BQL846" s="328"/>
      <c r="BQM846" s="328"/>
      <c r="BQN846" s="328"/>
      <c r="BQO846" s="328"/>
      <c r="BQP846" s="328"/>
      <c r="BQQ846" s="328"/>
      <c r="BQR846" s="328"/>
      <c r="BQS846" s="328"/>
      <c r="BQT846" s="328"/>
      <c r="BQU846" s="328"/>
      <c r="BQV846" s="328"/>
      <c r="BQW846" s="328"/>
      <c r="BQX846" s="328"/>
      <c r="BQY846" s="328"/>
      <c r="BQZ846" s="328"/>
      <c r="BRA846" s="328"/>
      <c r="BRB846" s="328"/>
      <c r="BRC846" s="328"/>
      <c r="BRD846" s="328"/>
      <c r="BRE846" s="328"/>
      <c r="BRF846" s="328"/>
      <c r="BRG846" s="328"/>
      <c r="BRH846" s="328"/>
      <c r="BRI846" s="328"/>
      <c r="BRJ846" s="328"/>
      <c r="BRK846" s="328"/>
      <c r="BRL846" s="328"/>
      <c r="BRM846" s="328"/>
      <c r="BRN846" s="328"/>
      <c r="BRO846" s="328"/>
      <c r="BRP846" s="328"/>
      <c r="BRQ846" s="328"/>
      <c r="BRR846" s="328"/>
      <c r="BRS846" s="328"/>
      <c r="BRT846" s="328"/>
      <c r="BRU846" s="328"/>
      <c r="BRV846" s="328"/>
      <c r="BRW846" s="328"/>
      <c r="BRX846" s="328"/>
      <c r="BRY846" s="328"/>
      <c r="BRZ846" s="328"/>
      <c r="BSA846" s="328"/>
      <c r="BSB846" s="328"/>
      <c r="BSC846" s="328"/>
      <c r="BSD846" s="328"/>
      <c r="BSE846" s="328"/>
      <c r="BSF846" s="328"/>
      <c r="BSG846" s="328"/>
      <c r="BSH846" s="328"/>
      <c r="BSI846" s="328"/>
      <c r="BSJ846" s="328"/>
      <c r="BSK846" s="328"/>
      <c r="BSL846" s="328"/>
      <c r="BSM846" s="328"/>
      <c r="BSN846" s="328"/>
      <c r="BSO846" s="328"/>
      <c r="BSP846" s="328"/>
      <c r="BSQ846" s="328"/>
      <c r="BSR846" s="328"/>
      <c r="BSS846" s="328"/>
      <c r="BST846" s="328"/>
      <c r="BSU846" s="328"/>
      <c r="BSV846" s="328"/>
      <c r="BSW846" s="328"/>
      <c r="BSX846" s="328"/>
      <c r="BSY846" s="328"/>
      <c r="BSZ846" s="328"/>
      <c r="BTA846" s="328"/>
      <c r="BTB846" s="328"/>
      <c r="BTC846" s="328"/>
      <c r="BTD846" s="328"/>
      <c r="BTE846" s="328"/>
      <c r="BTF846" s="328"/>
      <c r="BTG846" s="328"/>
      <c r="BTH846" s="328"/>
      <c r="BTI846" s="328"/>
      <c r="BTJ846" s="328"/>
      <c r="BTK846" s="328"/>
      <c r="BTL846" s="328"/>
      <c r="BTM846" s="328"/>
      <c r="BTN846" s="328"/>
      <c r="BTO846" s="328"/>
      <c r="BTP846" s="328"/>
      <c r="BTQ846" s="328"/>
      <c r="BTR846" s="328"/>
      <c r="BTS846" s="328"/>
      <c r="BTT846" s="328"/>
      <c r="BTU846" s="328"/>
      <c r="BTV846" s="328"/>
      <c r="BTW846" s="328"/>
      <c r="BTX846" s="328"/>
      <c r="BTY846" s="328"/>
      <c r="BTZ846" s="328"/>
      <c r="BUA846" s="328"/>
      <c r="BUB846" s="328"/>
      <c r="BUC846" s="328"/>
      <c r="BUD846" s="328"/>
      <c r="BUE846" s="328"/>
      <c r="BUF846" s="328"/>
      <c r="BUG846" s="328"/>
      <c r="BUH846" s="328"/>
      <c r="BUI846" s="328"/>
      <c r="BUJ846" s="328"/>
      <c r="BUK846" s="328"/>
      <c r="BUL846" s="328"/>
      <c r="BUM846" s="328"/>
      <c r="BUN846" s="328"/>
      <c r="BUO846" s="328"/>
      <c r="BUP846" s="328"/>
      <c r="BUQ846" s="328"/>
      <c r="BUR846" s="328"/>
      <c r="BUS846" s="328"/>
      <c r="BUT846" s="328"/>
      <c r="BUU846" s="328"/>
      <c r="BUV846" s="328"/>
      <c r="BUW846" s="328"/>
      <c r="BUX846" s="328"/>
      <c r="BUY846" s="328"/>
      <c r="BUZ846" s="328"/>
      <c r="BVA846" s="328"/>
      <c r="BVB846" s="328"/>
      <c r="BVC846" s="328"/>
      <c r="BVD846" s="328"/>
      <c r="BVE846" s="328"/>
      <c r="BVF846" s="328"/>
      <c r="BVG846" s="328"/>
      <c r="BVH846" s="328"/>
      <c r="BVI846" s="328"/>
      <c r="BVJ846" s="328"/>
      <c r="BVK846" s="328"/>
      <c r="BVL846" s="328"/>
      <c r="BVM846" s="328"/>
      <c r="BVN846" s="328"/>
      <c r="BVO846" s="328"/>
      <c r="BVP846" s="328"/>
      <c r="BVQ846" s="328"/>
      <c r="BVR846" s="328"/>
      <c r="BVS846" s="328"/>
      <c r="BVT846" s="328"/>
      <c r="BVU846" s="328"/>
      <c r="BVV846" s="328"/>
      <c r="BVW846" s="328"/>
      <c r="BVX846" s="328"/>
      <c r="BVY846" s="328"/>
      <c r="BVZ846" s="328"/>
      <c r="BWA846" s="328"/>
      <c r="BWB846" s="328"/>
      <c r="BWC846" s="328"/>
      <c r="BWD846" s="328"/>
      <c r="BWE846" s="328"/>
      <c r="BWF846" s="328"/>
      <c r="BWG846" s="328"/>
      <c r="BWH846" s="328"/>
      <c r="BWI846" s="328"/>
      <c r="BWJ846" s="328"/>
      <c r="BWK846" s="328"/>
      <c r="BWL846" s="328"/>
      <c r="BWM846" s="328"/>
      <c r="BWN846" s="328"/>
      <c r="BWO846" s="328"/>
      <c r="BWP846" s="328"/>
      <c r="BWQ846" s="328"/>
      <c r="BWR846" s="328"/>
      <c r="BWS846" s="328"/>
      <c r="BWT846" s="328"/>
      <c r="BWU846" s="328"/>
      <c r="BWV846" s="328"/>
      <c r="BWW846" s="328"/>
      <c r="BWX846" s="328"/>
      <c r="BWY846" s="328"/>
      <c r="BWZ846" s="328"/>
      <c r="BXA846" s="328"/>
      <c r="BXB846" s="328"/>
      <c r="BXC846" s="328"/>
      <c r="BXD846" s="328"/>
      <c r="BXE846" s="328"/>
      <c r="BXF846" s="328"/>
      <c r="BXG846" s="328"/>
      <c r="BXH846" s="328"/>
      <c r="BXI846" s="328"/>
      <c r="BXJ846" s="328"/>
      <c r="BXK846" s="328"/>
      <c r="BXL846" s="328"/>
      <c r="BXM846" s="328"/>
      <c r="BXN846" s="328"/>
      <c r="BXO846" s="328"/>
      <c r="BXP846" s="328"/>
      <c r="BXQ846" s="328"/>
      <c r="BXR846" s="328"/>
      <c r="BXS846" s="328"/>
      <c r="BXT846" s="328"/>
      <c r="BXU846" s="328"/>
      <c r="BXV846" s="328"/>
      <c r="BXW846" s="328"/>
      <c r="BXX846" s="328"/>
      <c r="BXY846" s="328"/>
      <c r="BXZ846" s="328"/>
      <c r="BYA846" s="328"/>
      <c r="BYB846" s="328"/>
      <c r="BYC846" s="328"/>
      <c r="BYD846" s="328"/>
      <c r="BYE846" s="328"/>
      <c r="BYF846" s="328"/>
      <c r="BYG846" s="328"/>
      <c r="BYH846" s="328"/>
      <c r="BYI846" s="328"/>
      <c r="BYJ846" s="328"/>
      <c r="BYK846" s="328"/>
      <c r="BYL846" s="328"/>
      <c r="BYM846" s="328"/>
      <c r="BYN846" s="328"/>
      <c r="BYO846" s="328"/>
      <c r="BYP846" s="328"/>
      <c r="BYQ846" s="328"/>
      <c r="BYR846" s="328"/>
      <c r="BYS846" s="328"/>
      <c r="BYT846" s="328"/>
      <c r="BYU846" s="328"/>
      <c r="BYV846" s="328"/>
      <c r="BYW846" s="328"/>
      <c r="BYX846" s="328"/>
      <c r="BYY846" s="328"/>
      <c r="BYZ846" s="328"/>
      <c r="BZA846" s="328"/>
      <c r="BZB846" s="328"/>
      <c r="BZC846" s="328"/>
      <c r="BZD846" s="328"/>
      <c r="BZE846" s="328"/>
      <c r="BZF846" s="328"/>
      <c r="BZG846" s="328"/>
      <c r="BZH846" s="328"/>
      <c r="BZI846" s="328"/>
      <c r="BZJ846" s="328"/>
      <c r="BZK846" s="328"/>
      <c r="BZL846" s="328"/>
      <c r="BZM846" s="328"/>
      <c r="BZN846" s="328"/>
      <c r="BZO846" s="328"/>
      <c r="BZP846" s="328"/>
      <c r="BZQ846" s="328"/>
      <c r="BZR846" s="328"/>
      <c r="BZS846" s="328"/>
      <c r="BZT846" s="328"/>
      <c r="BZU846" s="328"/>
      <c r="BZV846" s="328"/>
      <c r="BZW846" s="328"/>
      <c r="BZX846" s="328"/>
      <c r="BZY846" s="328"/>
      <c r="BZZ846" s="328"/>
      <c r="CAA846" s="328"/>
      <c r="CAB846" s="328"/>
      <c r="CAC846" s="328"/>
      <c r="CAD846" s="328"/>
      <c r="CAE846" s="328"/>
      <c r="CAF846" s="328"/>
      <c r="CAG846" s="328"/>
      <c r="CAH846" s="328"/>
      <c r="CAI846" s="328"/>
      <c r="CAJ846" s="328"/>
      <c r="CAK846" s="328"/>
      <c r="CAL846" s="328"/>
      <c r="CAM846" s="328"/>
      <c r="CAN846" s="328"/>
      <c r="CAO846" s="328"/>
      <c r="CAP846" s="328"/>
      <c r="CAQ846" s="328"/>
      <c r="CAR846" s="328"/>
      <c r="CAS846" s="328"/>
      <c r="CAT846" s="328"/>
      <c r="CAU846" s="328"/>
      <c r="CAV846" s="328"/>
      <c r="CAW846" s="328"/>
      <c r="CAX846" s="328"/>
      <c r="CAY846" s="328"/>
      <c r="CAZ846" s="328"/>
      <c r="CBA846" s="328"/>
      <c r="CBB846" s="328"/>
      <c r="CBC846" s="328"/>
      <c r="CBD846" s="328"/>
      <c r="CBE846" s="328"/>
      <c r="CBF846" s="328"/>
      <c r="CBG846" s="328"/>
      <c r="CBH846" s="328"/>
      <c r="CBI846" s="328"/>
      <c r="CBJ846" s="328"/>
      <c r="CBK846" s="328"/>
      <c r="CBL846" s="328"/>
      <c r="CBM846" s="328"/>
      <c r="CBN846" s="328"/>
      <c r="CBO846" s="328"/>
      <c r="CBP846" s="328"/>
      <c r="CBQ846" s="328"/>
      <c r="CBR846" s="328"/>
      <c r="CBS846" s="328"/>
      <c r="CBT846" s="328"/>
      <c r="CBU846" s="328"/>
      <c r="CBV846" s="328"/>
      <c r="CBW846" s="328"/>
      <c r="CBX846" s="328"/>
      <c r="CBY846" s="328"/>
      <c r="CBZ846" s="328"/>
      <c r="CCA846" s="328"/>
      <c r="CCB846" s="328"/>
      <c r="CCC846" s="328"/>
      <c r="CCD846" s="328"/>
      <c r="CCE846" s="328"/>
      <c r="CCF846" s="328"/>
      <c r="CCG846" s="328"/>
      <c r="CCH846" s="328"/>
      <c r="CCI846" s="328"/>
      <c r="CCJ846" s="328"/>
      <c r="CCK846" s="328"/>
      <c r="CCL846" s="328"/>
      <c r="CCM846" s="328"/>
      <c r="CCN846" s="328"/>
      <c r="CCO846" s="328"/>
      <c r="CCP846" s="328"/>
      <c r="CCQ846" s="328"/>
      <c r="CCR846" s="328"/>
      <c r="CCS846" s="328"/>
      <c r="CCT846" s="328"/>
      <c r="CCU846" s="328"/>
      <c r="CCV846" s="328"/>
      <c r="CCW846" s="328"/>
      <c r="CCX846" s="328"/>
      <c r="CCY846" s="328"/>
      <c r="CCZ846" s="328"/>
      <c r="CDA846" s="328"/>
      <c r="CDB846" s="328"/>
      <c r="CDC846" s="328"/>
      <c r="CDD846" s="328"/>
      <c r="CDE846" s="328"/>
      <c r="CDF846" s="328"/>
      <c r="CDG846" s="328"/>
      <c r="CDH846" s="328"/>
      <c r="CDI846" s="328"/>
      <c r="CDJ846" s="328"/>
      <c r="CDK846" s="328"/>
      <c r="CDL846" s="328"/>
      <c r="CDM846" s="328"/>
      <c r="CDN846" s="328"/>
      <c r="CDO846" s="328"/>
      <c r="CDP846" s="328"/>
      <c r="CDQ846" s="328"/>
      <c r="CDR846" s="328"/>
      <c r="CDS846" s="328"/>
      <c r="CDT846" s="328"/>
      <c r="CDU846" s="328"/>
      <c r="CDV846" s="328"/>
      <c r="CDW846" s="328"/>
      <c r="CDX846" s="328"/>
      <c r="CDY846" s="328"/>
      <c r="CDZ846" s="328"/>
      <c r="CEA846" s="328"/>
      <c r="CEB846" s="328"/>
      <c r="CEC846" s="328"/>
      <c r="CED846" s="328"/>
      <c r="CEE846" s="328"/>
      <c r="CEF846" s="328"/>
      <c r="CEG846" s="328"/>
      <c r="CEH846" s="328"/>
      <c r="CEI846" s="328"/>
      <c r="CEJ846" s="328"/>
      <c r="CEK846" s="328"/>
      <c r="CEL846" s="328"/>
      <c r="CEM846" s="328"/>
      <c r="CEN846" s="328"/>
      <c r="CEO846" s="328"/>
      <c r="CEP846" s="328"/>
      <c r="CEQ846" s="328"/>
      <c r="CER846" s="328"/>
      <c r="CES846" s="328"/>
      <c r="CET846" s="328"/>
      <c r="CEU846" s="328"/>
      <c r="CEV846" s="328"/>
      <c r="CEW846" s="328"/>
      <c r="CEX846" s="328"/>
      <c r="CEY846" s="328"/>
      <c r="CEZ846" s="328"/>
      <c r="CFA846" s="328"/>
      <c r="CFB846" s="328"/>
      <c r="CFC846" s="328"/>
      <c r="CFD846" s="328"/>
      <c r="CFE846" s="328"/>
      <c r="CFF846" s="328"/>
      <c r="CFG846" s="328"/>
      <c r="CFH846" s="328"/>
      <c r="CFI846" s="328"/>
      <c r="CFJ846" s="328"/>
      <c r="CFK846" s="328"/>
      <c r="CFL846" s="328"/>
      <c r="CFM846" s="328"/>
      <c r="CFN846" s="328"/>
      <c r="CFO846" s="328"/>
      <c r="CFP846" s="328"/>
      <c r="CFQ846" s="328"/>
      <c r="CFR846" s="328"/>
      <c r="CFS846" s="328"/>
      <c r="CFT846" s="328"/>
      <c r="CFU846" s="328"/>
      <c r="CFV846" s="328"/>
      <c r="CFW846" s="328"/>
      <c r="CFX846" s="328"/>
      <c r="CFY846" s="328"/>
      <c r="CFZ846" s="328"/>
      <c r="CGA846" s="328"/>
      <c r="CGB846" s="328"/>
      <c r="CGC846" s="328"/>
      <c r="CGD846" s="328"/>
      <c r="CGE846" s="328"/>
      <c r="CGF846" s="328"/>
      <c r="CGG846" s="328"/>
      <c r="CGH846" s="328"/>
      <c r="CGI846" s="328"/>
      <c r="CGJ846" s="328"/>
      <c r="CGK846" s="328"/>
      <c r="CGL846" s="328"/>
      <c r="CGM846" s="328"/>
      <c r="CGN846" s="328"/>
      <c r="CGO846" s="328"/>
      <c r="CGP846" s="328"/>
      <c r="CGQ846" s="328"/>
      <c r="CGR846" s="328"/>
      <c r="CGS846" s="328"/>
      <c r="CGT846" s="328"/>
      <c r="CGU846" s="328"/>
      <c r="CGV846" s="328"/>
      <c r="CGW846" s="328"/>
      <c r="CGX846" s="328"/>
      <c r="CGY846" s="328"/>
      <c r="CGZ846" s="328"/>
      <c r="CHA846" s="328"/>
      <c r="CHB846" s="328"/>
      <c r="CHC846" s="328"/>
      <c r="CHD846" s="328"/>
      <c r="CHE846" s="328"/>
      <c r="CHF846" s="328"/>
      <c r="CHG846" s="328"/>
      <c r="CHH846" s="328"/>
      <c r="CHI846" s="328"/>
      <c r="CHJ846" s="328"/>
      <c r="CHK846" s="328"/>
      <c r="CHL846" s="328"/>
      <c r="CHM846" s="328"/>
      <c r="CHN846" s="328"/>
      <c r="CHO846" s="328"/>
      <c r="CHP846" s="328"/>
      <c r="CHQ846" s="328"/>
      <c r="CHR846" s="328"/>
      <c r="CHS846" s="328"/>
      <c r="CHT846" s="328"/>
      <c r="CHU846" s="328"/>
      <c r="CHV846" s="328"/>
      <c r="CHW846" s="328"/>
      <c r="CHX846" s="328"/>
      <c r="CHY846" s="328"/>
      <c r="CHZ846" s="328"/>
      <c r="CIA846" s="328"/>
      <c r="CIB846" s="328"/>
      <c r="CIC846" s="328"/>
      <c r="CID846" s="328"/>
      <c r="CIE846" s="328"/>
      <c r="CIF846" s="328"/>
      <c r="CIG846" s="328"/>
      <c r="CIH846" s="328"/>
      <c r="CII846" s="328"/>
      <c r="CIJ846" s="328"/>
      <c r="CIK846" s="328"/>
      <c r="CIL846" s="328"/>
      <c r="CIM846" s="328"/>
      <c r="CIN846" s="328"/>
      <c r="CIO846" s="328"/>
      <c r="CIP846" s="328"/>
      <c r="CIQ846" s="328"/>
      <c r="CIR846" s="328"/>
      <c r="CIS846" s="328"/>
      <c r="CIT846" s="328"/>
      <c r="CIU846" s="328"/>
      <c r="CIV846" s="328"/>
      <c r="CIW846" s="328"/>
      <c r="CIX846" s="328"/>
      <c r="CIY846" s="328"/>
      <c r="CIZ846" s="328"/>
      <c r="CJA846" s="328"/>
      <c r="CJB846" s="328"/>
      <c r="CJC846" s="328"/>
      <c r="CJD846" s="328"/>
      <c r="CJE846" s="328"/>
      <c r="CJF846" s="328"/>
      <c r="CJG846" s="328"/>
      <c r="CJH846" s="328"/>
      <c r="CJI846" s="328"/>
      <c r="CJJ846" s="328"/>
      <c r="CJK846" s="328"/>
      <c r="CJL846" s="328"/>
      <c r="CJM846" s="328"/>
      <c r="CJN846" s="328"/>
      <c r="CJO846" s="328"/>
      <c r="CJP846" s="328"/>
      <c r="CJQ846" s="328"/>
      <c r="CJR846" s="328"/>
      <c r="CJS846" s="328"/>
      <c r="CJT846" s="328"/>
      <c r="CJU846" s="328"/>
      <c r="CJV846" s="328"/>
      <c r="CJW846" s="328"/>
      <c r="CJX846" s="328"/>
      <c r="CJY846" s="328"/>
      <c r="CJZ846" s="328"/>
      <c r="CKA846" s="328"/>
      <c r="CKB846" s="328"/>
      <c r="CKC846" s="328"/>
      <c r="CKD846" s="328"/>
      <c r="CKE846" s="328"/>
      <c r="CKF846" s="328"/>
      <c r="CKG846" s="328"/>
      <c r="CKH846" s="328"/>
      <c r="CKI846" s="328"/>
      <c r="CKJ846" s="328"/>
      <c r="CKK846" s="328"/>
      <c r="CKL846" s="328"/>
      <c r="CKM846" s="328"/>
      <c r="CKN846" s="328"/>
      <c r="CKO846" s="328"/>
      <c r="CKP846" s="328"/>
      <c r="CKQ846" s="328"/>
      <c r="CKR846" s="328"/>
      <c r="CKS846" s="328"/>
      <c r="CKT846" s="328"/>
      <c r="CKU846" s="328"/>
      <c r="CKV846" s="328"/>
      <c r="CKW846" s="328"/>
      <c r="CKX846" s="328"/>
      <c r="CKY846" s="328"/>
      <c r="CKZ846" s="328"/>
      <c r="CLA846" s="328"/>
      <c r="CLB846" s="328"/>
      <c r="CLC846" s="328"/>
      <c r="CLD846" s="328"/>
      <c r="CLE846" s="328"/>
      <c r="CLF846" s="328"/>
      <c r="CLG846" s="328"/>
      <c r="CLH846" s="328"/>
      <c r="CLI846" s="328"/>
      <c r="CLJ846" s="328"/>
      <c r="CLK846" s="328"/>
      <c r="CLL846" s="328"/>
      <c r="CLM846" s="328"/>
      <c r="CLN846" s="328"/>
      <c r="CLO846" s="328"/>
      <c r="CLP846" s="328"/>
      <c r="CLQ846" s="328"/>
      <c r="CLR846" s="328"/>
      <c r="CLS846" s="328"/>
      <c r="CLT846" s="328"/>
      <c r="CLU846" s="328"/>
      <c r="CLV846" s="328"/>
      <c r="CLW846" s="328"/>
      <c r="CLX846" s="328"/>
      <c r="CLY846" s="328"/>
      <c r="CLZ846" s="328"/>
      <c r="CMA846" s="328"/>
      <c r="CMB846" s="328"/>
      <c r="CMC846" s="328"/>
      <c r="CMD846" s="328"/>
      <c r="CME846" s="328"/>
      <c r="CMF846" s="328"/>
      <c r="CMG846" s="328"/>
      <c r="CMH846" s="328"/>
      <c r="CMI846" s="328"/>
      <c r="CMJ846" s="328"/>
      <c r="CMK846" s="328"/>
      <c r="CML846" s="328"/>
      <c r="CMM846" s="328"/>
      <c r="CMN846" s="328"/>
      <c r="CMO846" s="328"/>
      <c r="CMP846" s="328"/>
      <c r="CMQ846" s="328"/>
      <c r="CMR846" s="328"/>
      <c r="CMS846" s="328"/>
      <c r="CMT846" s="328"/>
      <c r="CMU846" s="328"/>
      <c r="CMV846" s="328"/>
      <c r="CMW846" s="328"/>
      <c r="CMX846" s="328"/>
      <c r="CMY846" s="328"/>
      <c r="CMZ846" s="328"/>
      <c r="CNA846" s="328"/>
      <c r="CNB846" s="328"/>
      <c r="CNC846" s="328"/>
      <c r="CND846" s="328"/>
      <c r="CNE846" s="328"/>
      <c r="CNF846" s="328"/>
      <c r="CNG846" s="328"/>
      <c r="CNH846" s="328"/>
      <c r="CNI846" s="328"/>
      <c r="CNJ846" s="328"/>
      <c r="CNK846" s="328"/>
      <c r="CNL846" s="328"/>
      <c r="CNM846" s="328"/>
      <c r="CNN846" s="328"/>
      <c r="CNO846" s="328"/>
      <c r="CNP846" s="328"/>
      <c r="CNQ846" s="328"/>
      <c r="CNR846" s="328"/>
      <c r="CNS846" s="328"/>
      <c r="CNT846" s="328"/>
      <c r="CNU846" s="328"/>
      <c r="CNV846" s="328"/>
      <c r="CNW846" s="328"/>
      <c r="CNX846" s="328"/>
      <c r="CNY846" s="328"/>
      <c r="CNZ846" s="328"/>
      <c r="COA846" s="328"/>
      <c r="COB846" s="328"/>
      <c r="COC846" s="328"/>
      <c r="COD846" s="328"/>
      <c r="COE846" s="328"/>
      <c r="COF846" s="328"/>
      <c r="COG846" s="328"/>
      <c r="COH846" s="328"/>
      <c r="COI846" s="328"/>
      <c r="COJ846" s="328"/>
      <c r="COK846" s="328"/>
      <c r="COL846" s="328"/>
      <c r="COM846" s="328"/>
      <c r="CON846" s="328"/>
      <c r="COO846" s="328"/>
      <c r="COP846" s="328"/>
      <c r="COQ846" s="328"/>
      <c r="COR846" s="328"/>
      <c r="COS846" s="328"/>
      <c r="COT846" s="328"/>
      <c r="COU846" s="328"/>
      <c r="COV846" s="328"/>
      <c r="COW846" s="328"/>
      <c r="COX846" s="328"/>
      <c r="COY846" s="328"/>
      <c r="COZ846" s="328"/>
      <c r="CPA846" s="328"/>
      <c r="CPB846" s="328"/>
      <c r="CPC846" s="328"/>
      <c r="CPD846" s="328"/>
      <c r="CPE846" s="328"/>
      <c r="CPF846" s="328"/>
      <c r="CPG846" s="328"/>
      <c r="CPH846" s="328"/>
      <c r="CPI846" s="328"/>
      <c r="CPJ846" s="328"/>
      <c r="CPK846" s="328"/>
      <c r="CPL846" s="328"/>
      <c r="CPM846" s="328"/>
      <c r="CPN846" s="328"/>
      <c r="CPO846" s="328"/>
      <c r="CPP846" s="328"/>
      <c r="CPQ846" s="328"/>
      <c r="CPR846" s="328"/>
      <c r="CPS846" s="328"/>
      <c r="CPT846" s="328"/>
      <c r="CPU846" s="328"/>
      <c r="CPV846" s="328"/>
      <c r="CPW846" s="328"/>
      <c r="CPX846" s="328"/>
      <c r="CPY846" s="328"/>
      <c r="CPZ846" s="328"/>
      <c r="CQA846" s="328"/>
      <c r="CQB846" s="328"/>
      <c r="CQC846" s="328"/>
      <c r="CQD846" s="328"/>
      <c r="CQE846" s="328"/>
      <c r="CQF846" s="328"/>
      <c r="CQG846" s="328"/>
      <c r="CQH846" s="328"/>
      <c r="CQI846" s="328"/>
      <c r="CQJ846" s="328"/>
      <c r="CQK846" s="328"/>
      <c r="CQL846" s="328"/>
      <c r="CQM846" s="328"/>
      <c r="CQN846" s="328"/>
      <c r="CQO846" s="328"/>
      <c r="CQP846" s="328"/>
      <c r="CQQ846" s="328"/>
      <c r="CQR846" s="328"/>
      <c r="CQS846" s="328"/>
      <c r="CQT846" s="328"/>
      <c r="CQU846" s="328"/>
      <c r="CQV846" s="328"/>
      <c r="CQW846" s="328"/>
      <c r="CQX846" s="328"/>
      <c r="CQY846" s="328"/>
      <c r="CQZ846" s="328"/>
      <c r="CRA846" s="328"/>
      <c r="CRB846" s="328"/>
      <c r="CRC846" s="328"/>
      <c r="CRD846" s="328"/>
      <c r="CRE846" s="328"/>
      <c r="CRF846" s="328"/>
      <c r="CRG846" s="328"/>
      <c r="CRH846" s="328"/>
      <c r="CRI846" s="328"/>
      <c r="CRJ846" s="328"/>
      <c r="CRK846" s="328"/>
      <c r="CRL846" s="328"/>
      <c r="CRM846" s="328"/>
      <c r="CRN846" s="328"/>
      <c r="CRO846" s="328"/>
      <c r="CRP846" s="328"/>
      <c r="CRQ846" s="328"/>
      <c r="CRR846" s="328"/>
      <c r="CRS846" s="328"/>
      <c r="CRT846" s="328"/>
      <c r="CRU846" s="328"/>
      <c r="CRV846" s="328"/>
      <c r="CRW846" s="328"/>
      <c r="CRX846" s="328"/>
      <c r="CRY846" s="328"/>
      <c r="CRZ846" s="328"/>
      <c r="CSA846" s="328"/>
      <c r="CSB846" s="328"/>
      <c r="CSC846" s="328"/>
      <c r="CSD846" s="328"/>
      <c r="CSE846" s="328"/>
      <c r="CSF846" s="328"/>
      <c r="CSG846" s="328"/>
      <c r="CSH846" s="328"/>
      <c r="CSI846" s="328"/>
      <c r="CSJ846" s="328"/>
      <c r="CSK846" s="328"/>
      <c r="CSL846" s="328"/>
      <c r="CSM846" s="328"/>
      <c r="CSN846" s="328"/>
      <c r="CSO846" s="328"/>
      <c r="CSP846" s="328"/>
      <c r="CSQ846" s="328"/>
      <c r="CSR846" s="328"/>
      <c r="CSS846" s="328"/>
      <c r="CST846" s="328"/>
      <c r="CSU846" s="328"/>
      <c r="CSV846" s="328"/>
      <c r="CSW846" s="328"/>
      <c r="CSX846" s="328"/>
      <c r="CSY846" s="328"/>
      <c r="CSZ846" s="328"/>
      <c r="CTA846" s="328"/>
      <c r="CTB846" s="328"/>
      <c r="CTC846" s="328"/>
      <c r="CTD846" s="328"/>
      <c r="CTE846" s="328"/>
      <c r="CTF846" s="328"/>
      <c r="CTG846" s="328"/>
      <c r="CTH846" s="328"/>
      <c r="CTI846" s="328"/>
      <c r="CTJ846" s="328"/>
      <c r="CTK846" s="328"/>
      <c r="CTL846" s="328"/>
      <c r="CTM846" s="328"/>
      <c r="CTN846" s="328"/>
      <c r="CTO846" s="328"/>
      <c r="CTP846" s="328"/>
      <c r="CTQ846" s="328"/>
      <c r="CTR846" s="328"/>
      <c r="CTS846" s="328"/>
      <c r="CTT846" s="328"/>
      <c r="CTU846" s="328"/>
      <c r="CTV846" s="328"/>
      <c r="CTW846" s="328"/>
      <c r="CTX846" s="328"/>
      <c r="CTY846" s="328"/>
      <c r="CTZ846" s="328"/>
      <c r="CUA846" s="328"/>
      <c r="CUB846" s="328"/>
      <c r="CUC846" s="328"/>
      <c r="CUD846" s="328"/>
      <c r="CUE846" s="328"/>
      <c r="CUF846" s="328"/>
      <c r="CUG846" s="328"/>
      <c r="CUH846" s="328"/>
      <c r="CUI846" s="328"/>
      <c r="CUJ846" s="328"/>
      <c r="CUK846" s="328"/>
      <c r="CUL846" s="328"/>
      <c r="CUM846" s="328"/>
      <c r="CUN846" s="328"/>
      <c r="CUO846" s="328"/>
      <c r="CUP846" s="328"/>
      <c r="CUQ846" s="328"/>
      <c r="CUR846" s="328"/>
      <c r="CUS846" s="328"/>
      <c r="CUT846" s="328"/>
      <c r="CUU846" s="328"/>
      <c r="CUV846" s="328"/>
      <c r="CUW846" s="328"/>
      <c r="CUX846" s="328"/>
      <c r="CUY846" s="328"/>
      <c r="CUZ846" s="328"/>
      <c r="CVA846" s="328"/>
      <c r="CVB846" s="328"/>
      <c r="CVC846" s="328"/>
      <c r="CVD846" s="328"/>
      <c r="CVE846" s="328"/>
      <c r="CVF846" s="328"/>
      <c r="CVG846" s="328"/>
      <c r="CVH846" s="328"/>
      <c r="CVI846" s="328"/>
      <c r="CVJ846" s="328"/>
      <c r="CVK846" s="328"/>
      <c r="CVL846" s="328"/>
      <c r="CVM846" s="328"/>
      <c r="CVN846" s="328"/>
      <c r="CVO846" s="328"/>
      <c r="CVP846" s="328"/>
      <c r="CVQ846" s="328"/>
      <c r="CVR846" s="328"/>
      <c r="CVS846" s="328"/>
      <c r="CVT846" s="328"/>
      <c r="CVU846" s="328"/>
      <c r="CVV846" s="328"/>
      <c r="CVW846" s="328"/>
      <c r="CVX846" s="328"/>
      <c r="CVY846" s="328"/>
      <c r="CVZ846" s="328"/>
      <c r="CWA846" s="328"/>
      <c r="CWB846" s="328"/>
      <c r="CWC846" s="328"/>
      <c r="CWD846" s="328"/>
      <c r="CWE846" s="328"/>
      <c r="CWF846" s="328"/>
      <c r="CWG846" s="328"/>
      <c r="CWH846" s="328"/>
      <c r="CWI846" s="328"/>
      <c r="CWJ846" s="328"/>
      <c r="CWK846" s="328"/>
      <c r="CWL846" s="328"/>
      <c r="CWM846" s="328"/>
      <c r="CWN846" s="328"/>
      <c r="CWO846" s="328"/>
      <c r="CWP846" s="328"/>
      <c r="CWQ846" s="328"/>
      <c r="CWR846" s="328"/>
      <c r="CWS846" s="328"/>
      <c r="CWT846" s="328"/>
      <c r="CWU846" s="328"/>
      <c r="CWV846" s="328"/>
      <c r="CWW846" s="328"/>
      <c r="CWX846" s="328"/>
      <c r="CWY846" s="328"/>
      <c r="CWZ846" s="328"/>
      <c r="CXA846" s="328"/>
      <c r="CXB846" s="328"/>
      <c r="CXC846" s="328"/>
      <c r="CXD846" s="328"/>
      <c r="CXE846" s="328"/>
      <c r="CXF846" s="328"/>
      <c r="CXG846" s="328"/>
      <c r="CXH846" s="328"/>
      <c r="CXI846" s="328"/>
      <c r="CXJ846" s="328"/>
      <c r="CXK846" s="328"/>
      <c r="CXL846" s="328"/>
      <c r="CXM846" s="328"/>
      <c r="CXN846" s="328"/>
      <c r="CXO846" s="328"/>
      <c r="CXP846" s="328"/>
      <c r="CXQ846" s="328"/>
      <c r="CXR846" s="328"/>
      <c r="CXS846" s="328"/>
      <c r="CXT846" s="328"/>
      <c r="CXU846" s="328"/>
      <c r="CXV846" s="328"/>
      <c r="CXW846" s="328"/>
      <c r="CXX846" s="328"/>
      <c r="CXY846" s="328"/>
      <c r="CXZ846" s="328"/>
      <c r="CYA846" s="328"/>
      <c r="CYB846" s="328"/>
      <c r="CYC846" s="328"/>
      <c r="CYD846" s="328"/>
      <c r="CYE846" s="328"/>
      <c r="CYF846" s="328"/>
      <c r="CYG846" s="328"/>
      <c r="CYH846" s="328"/>
      <c r="CYI846" s="328"/>
      <c r="CYJ846" s="328"/>
      <c r="CYK846" s="328"/>
      <c r="CYL846" s="328"/>
      <c r="CYM846" s="328"/>
      <c r="CYN846" s="328"/>
      <c r="CYO846" s="328"/>
      <c r="CYP846" s="328"/>
      <c r="CYQ846" s="328"/>
      <c r="CYR846" s="328"/>
      <c r="CYS846" s="328"/>
      <c r="CYT846" s="328"/>
      <c r="CYU846" s="328"/>
      <c r="CYV846" s="328"/>
      <c r="CYW846" s="328"/>
      <c r="CYX846" s="328"/>
      <c r="CYY846" s="328"/>
      <c r="CYZ846" s="328"/>
      <c r="CZA846" s="328"/>
      <c r="CZB846" s="328"/>
      <c r="CZC846" s="328"/>
      <c r="CZD846" s="328"/>
      <c r="CZE846" s="328"/>
      <c r="CZF846" s="328"/>
      <c r="CZG846" s="328"/>
      <c r="CZH846" s="328"/>
      <c r="CZI846" s="328"/>
      <c r="CZJ846" s="328"/>
      <c r="CZK846" s="328"/>
      <c r="CZL846" s="328"/>
      <c r="CZM846" s="328"/>
      <c r="CZN846" s="328"/>
      <c r="CZO846" s="328"/>
      <c r="CZP846" s="328"/>
      <c r="CZQ846" s="328"/>
      <c r="CZR846" s="328"/>
      <c r="CZS846" s="328"/>
      <c r="CZT846" s="328"/>
      <c r="CZU846" s="328"/>
      <c r="CZV846" s="328"/>
      <c r="CZW846" s="328"/>
      <c r="CZX846" s="328"/>
      <c r="CZY846" s="328"/>
      <c r="CZZ846" s="328"/>
      <c r="DAA846" s="328"/>
      <c r="DAB846" s="328"/>
      <c r="DAC846" s="328"/>
      <c r="DAD846" s="328"/>
      <c r="DAE846" s="328"/>
      <c r="DAF846" s="328"/>
      <c r="DAG846" s="328"/>
      <c r="DAH846" s="328"/>
      <c r="DAI846" s="328"/>
      <c r="DAJ846" s="328"/>
      <c r="DAK846" s="328"/>
      <c r="DAL846" s="328"/>
      <c r="DAM846" s="328"/>
      <c r="DAN846" s="328"/>
      <c r="DAO846" s="328"/>
      <c r="DAP846" s="328"/>
      <c r="DAQ846" s="328"/>
      <c r="DAR846" s="328"/>
      <c r="DAS846" s="328"/>
      <c r="DAT846" s="328"/>
      <c r="DAU846" s="328"/>
      <c r="DAV846" s="328"/>
      <c r="DAW846" s="328"/>
      <c r="DAX846" s="328"/>
      <c r="DAY846" s="328"/>
      <c r="DAZ846" s="328"/>
      <c r="DBA846" s="328"/>
      <c r="DBB846" s="328"/>
      <c r="DBC846" s="328"/>
      <c r="DBD846" s="328"/>
      <c r="DBE846" s="328"/>
      <c r="DBF846" s="328"/>
      <c r="DBG846" s="328"/>
      <c r="DBH846" s="328"/>
      <c r="DBI846" s="328"/>
      <c r="DBJ846" s="328"/>
      <c r="DBK846" s="328"/>
      <c r="DBL846" s="328"/>
      <c r="DBM846" s="328"/>
      <c r="DBN846" s="328"/>
      <c r="DBO846" s="328"/>
      <c r="DBP846" s="328"/>
      <c r="DBQ846" s="328"/>
      <c r="DBR846" s="328"/>
      <c r="DBS846" s="328"/>
      <c r="DBT846" s="328"/>
      <c r="DBU846" s="328"/>
      <c r="DBV846" s="328"/>
      <c r="DBW846" s="328"/>
      <c r="DBX846" s="328"/>
      <c r="DBY846" s="328"/>
      <c r="DBZ846" s="328"/>
      <c r="DCA846" s="328"/>
      <c r="DCB846" s="328"/>
      <c r="DCC846" s="328"/>
      <c r="DCD846" s="328"/>
      <c r="DCE846" s="328"/>
      <c r="DCF846" s="328"/>
      <c r="DCG846" s="328"/>
      <c r="DCH846" s="328"/>
      <c r="DCI846" s="328"/>
      <c r="DCJ846" s="328"/>
      <c r="DCK846" s="328"/>
      <c r="DCL846" s="328"/>
      <c r="DCM846" s="328"/>
      <c r="DCN846" s="328"/>
      <c r="DCO846" s="328"/>
      <c r="DCP846" s="328"/>
      <c r="DCQ846" s="328"/>
      <c r="DCR846" s="328"/>
      <c r="DCS846" s="328"/>
      <c r="DCT846" s="328"/>
      <c r="DCU846" s="328"/>
      <c r="DCV846" s="328"/>
      <c r="DCW846" s="328"/>
      <c r="DCX846" s="328"/>
      <c r="DCY846" s="328"/>
      <c r="DCZ846" s="328"/>
      <c r="DDA846" s="328"/>
      <c r="DDB846" s="328"/>
      <c r="DDC846" s="328"/>
      <c r="DDD846" s="328"/>
      <c r="DDE846" s="328"/>
      <c r="DDF846" s="328"/>
      <c r="DDG846" s="328"/>
      <c r="DDH846" s="328"/>
      <c r="DDI846" s="328"/>
      <c r="DDJ846" s="328"/>
      <c r="DDK846" s="328"/>
      <c r="DDL846" s="328"/>
      <c r="DDM846" s="328"/>
      <c r="DDN846" s="328"/>
      <c r="DDO846" s="328"/>
      <c r="DDP846" s="328"/>
      <c r="DDQ846" s="328"/>
      <c r="DDR846" s="328"/>
      <c r="DDS846" s="328"/>
      <c r="DDT846" s="328"/>
      <c r="DDU846" s="328"/>
      <c r="DDV846" s="328"/>
      <c r="DDW846" s="328"/>
      <c r="DDX846" s="328"/>
      <c r="DDY846" s="328"/>
      <c r="DDZ846" s="328"/>
      <c r="DEA846" s="328"/>
      <c r="DEB846" s="328"/>
      <c r="DEC846" s="328"/>
      <c r="DED846" s="328"/>
      <c r="DEE846" s="328"/>
      <c r="DEF846" s="328"/>
      <c r="DEG846" s="328"/>
      <c r="DEH846" s="328"/>
      <c r="DEI846" s="328"/>
      <c r="DEJ846" s="328"/>
      <c r="DEK846" s="328"/>
      <c r="DEL846" s="328"/>
      <c r="DEM846" s="328"/>
      <c r="DEN846" s="328"/>
      <c r="DEO846" s="328"/>
      <c r="DEP846" s="328"/>
      <c r="DEQ846" s="328"/>
      <c r="DER846" s="328"/>
      <c r="DES846" s="328"/>
      <c r="DET846" s="328"/>
      <c r="DEU846" s="328"/>
      <c r="DEV846" s="328"/>
      <c r="DEW846" s="328"/>
      <c r="DEX846" s="328"/>
      <c r="DEY846" s="328"/>
      <c r="DEZ846" s="328"/>
      <c r="DFA846" s="328"/>
      <c r="DFB846" s="328"/>
      <c r="DFC846" s="328"/>
      <c r="DFD846" s="328"/>
      <c r="DFE846" s="328"/>
      <c r="DFF846" s="328"/>
      <c r="DFG846" s="328"/>
      <c r="DFH846" s="328"/>
      <c r="DFI846" s="328"/>
      <c r="DFJ846" s="328"/>
      <c r="DFK846" s="328"/>
      <c r="DFL846" s="328"/>
      <c r="DFM846" s="328"/>
      <c r="DFN846" s="328"/>
      <c r="DFO846" s="328"/>
      <c r="DFP846" s="328"/>
      <c r="DFQ846" s="328"/>
      <c r="DFR846" s="328"/>
      <c r="DFS846" s="328"/>
      <c r="DFT846" s="328"/>
      <c r="DFU846" s="328"/>
      <c r="DFV846" s="328"/>
      <c r="DFW846" s="328"/>
      <c r="DFX846" s="328"/>
      <c r="DFY846" s="328"/>
      <c r="DFZ846" s="328"/>
      <c r="DGA846" s="328"/>
      <c r="DGB846" s="328"/>
      <c r="DGC846" s="328"/>
      <c r="DGD846" s="328"/>
      <c r="DGE846" s="328"/>
      <c r="DGF846" s="328"/>
      <c r="DGG846" s="328"/>
      <c r="DGH846" s="328"/>
      <c r="DGI846" s="328"/>
      <c r="DGJ846" s="328"/>
      <c r="DGK846" s="328"/>
      <c r="DGL846" s="328"/>
      <c r="DGM846" s="328"/>
      <c r="DGN846" s="328"/>
      <c r="DGO846" s="328"/>
      <c r="DGP846" s="328"/>
      <c r="DGQ846" s="328"/>
      <c r="DGR846" s="328"/>
      <c r="DGS846" s="328"/>
      <c r="DGT846" s="328"/>
      <c r="DGU846" s="328"/>
      <c r="DGV846" s="328"/>
      <c r="DGW846" s="328"/>
      <c r="DGX846" s="328"/>
      <c r="DGY846" s="328"/>
      <c r="DGZ846" s="328"/>
      <c r="DHA846" s="328"/>
      <c r="DHB846" s="328"/>
      <c r="DHC846" s="328"/>
      <c r="DHD846" s="328"/>
      <c r="DHE846" s="328"/>
      <c r="DHF846" s="328"/>
      <c r="DHG846" s="328"/>
      <c r="DHH846" s="328"/>
      <c r="DHI846" s="328"/>
      <c r="DHJ846" s="328"/>
      <c r="DHK846" s="328"/>
      <c r="DHL846" s="328"/>
      <c r="DHM846" s="328"/>
      <c r="DHN846" s="328"/>
      <c r="DHO846" s="328"/>
      <c r="DHP846" s="328"/>
      <c r="DHQ846" s="328"/>
      <c r="DHR846" s="328"/>
      <c r="DHS846" s="328"/>
      <c r="DHT846" s="328"/>
      <c r="DHU846" s="328"/>
      <c r="DHV846" s="328"/>
      <c r="DHW846" s="328"/>
      <c r="DHX846" s="328"/>
      <c r="DHY846" s="328"/>
      <c r="DHZ846" s="328"/>
      <c r="DIA846" s="328"/>
      <c r="DIB846" s="328"/>
      <c r="DIC846" s="328"/>
      <c r="DID846" s="328"/>
      <c r="DIE846" s="328"/>
      <c r="DIF846" s="328"/>
      <c r="DIG846" s="328"/>
      <c r="DIH846" s="328"/>
      <c r="DII846" s="328"/>
      <c r="DIJ846" s="328"/>
      <c r="DIK846" s="328"/>
      <c r="DIL846" s="328"/>
      <c r="DIM846" s="328"/>
      <c r="DIN846" s="328"/>
      <c r="DIO846" s="328"/>
      <c r="DIP846" s="328"/>
      <c r="DIQ846" s="328"/>
      <c r="DIR846" s="328"/>
      <c r="DIS846" s="328"/>
      <c r="DIT846" s="328"/>
      <c r="DIU846" s="328"/>
      <c r="DIV846" s="328"/>
      <c r="DIW846" s="328"/>
      <c r="DIX846" s="328"/>
      <c r="DIY846" s="328"/>
      <c r="DIZ846" s="328"/>
      <c r="DJA846" s="328"/>
      <c r="DJB846" s="328"/>
      <c r="DJC846" s="328"/>
      <c r="DJD846" s="328"/>
      <c r="DJE846" s="328"/>
      <c r="DJF846" s="328"/>
      <c r="DJG846" s="328"/>
      <c r="DJH846" s="328"/>
      <c r="DJI846" s="328"/>
      <c r="DJJ846" s="328"/>
      <c r="DJK846" s="328"/>
      <c r="DJL846" s="328"/>
      <c r="DJM846" s="328"/>
      <c r="DJN846" s="328"/>
      <c r="DJO846" s="328"/>
      <c r="DJP846" s="328"/>
      <c r="DJQ846" s="328"/>
      <c r="DJR846" s="328"/>
      <c r="DJS846" s="328"/>
      <c r="DJT846" s="328"/>
      <c r="DJU846" s="328"/>
      <c r="DJV846" s="328"/>
      <c r="DJW846" s="328"/>
      <c r="DJX846" s="328"/>
      <c r="DJY846" s="328"/>
      <c r="DJZ846" s="328"/>
      <c r="DKA846" s="328"/>
      <c r="DKB846" s="328"/>
      <c r="DKC846" s="328"/>
      <c r="DKD846" s="328"/>
      <c r="DKE846" s="328"/>
      <c r="DKF846" s="328"/>
      <c r="DKG846" s="328"/>
      <c r="DKH846" s="328"/>
      <c r="DKI846" s="328"/>
      <c r="DKJ846" s="328"/>
      <c r="DKK846" s="328"/>
      <c r="DKL846" s="328"/>
      <c r="DKM846" s="328"/>
      <c r="DKN846" s="328"/>
      <c r="DKO846" s="328"/>
      <c r="DKP846" s="328"/>
      <c r="DKQ846" s="328"/>
      <c r="DKR846" s="328"/>
      <c r="DKS846" s="328"/>
      <c r="DKT846" s="328"/>
      <c r="DKU846" s="328"/>
      <c r="DKV846" s="328"/>
      <c r="DKW846" s="328"/>
      <c r="DKX846" s="328"/>
      <c r="DKY846" s="328"/>
      <c r="DKZ846" s="328"/>
      <c r="DLA846" s="328"/>
      <c r="DLB846" s="328"/>
      <c r="DLC846" s="328"/>
      <c r="DLD846" s="328"/>
      <c r="DLE846" s="328"/>
      <c r="DLF846" s="328"/>
      <c r="DLG846" s="328"/>
      <c r="DLH846" s="328"/>
      <c r="DLI846" s="328"/>
      <c r="DLJ846" s="328"/>
      <c r="DLK846" s="328"/>
      <c r="DLL846" s="328"/>
      <c r="DLM846" s="328"/>
      <c r="DLN846" s="328"/>
      <c r="DLO846" s="328"/>
      <c r="DLP846" s="328"/>
      <c r="DLQ846" s="328"/>
      <c r="DLR846" s="328"/>
      <c r="DLS846" s="328"/>
      <c r="DLT846" s="328"/>
      <c r="DLU846" s="328"/>
      <c r="DLV846" s="328"/>
      <c r="DLW846" s="328"/>
      <c r="DLX846" s="328"/>
      <c r="DLY846" s="328"/>
      <c r="DLZ846" s="328"/>
      <c r="DMA846" s="328"/>
      <c r="DMB846" s="328"/>
      <c r="DMC846" s="328"/>
      <c r="DMD846" s="328"/>
      <c r="DME846" s="328"/>
      <c r="DMF846" s="328"/>
      <c r="DMG846" s="328"/>
      <c r="DMH846" s="328"/>
      <c r="DMI846" s="328"/>
      <c r="DMJ846" s="328"/>
      <c r="DMK846" s="328"/>
      <c r="DML846" s="328"/>
      <c r="DMM846" s="328"/>
      <c r="DMN846" s="328"/>
      <c r="DMO846" s="328"/>
      <c r="DMP846" s="328"/>
      <c r="DMQ846" s="328"/>
      <c r="DMR846" s="328"/>
      <c r="DMS846" s="328"/>
      <c r="DMT846" s="328"/>
      <c r="DMU846" s="328"/>
      <c r="DMV846" s="328"/>
      <c r="DMW846" s="328"/>
      <c r="DMX846" s="328"/>
      <c r="DMY846" s="328"/>
      <c r="DMZ846" s="328"/>
      <c r="DNA846" s="328"/>
      <c r="DNB846" s="328"/>
      <c r="DNC846" s="328"/>
      <c r="DND846" s="328"/>
      <c r="DNE846" s="328"/>
      <c r="DNF846" s="328"/>
      <c r="DNG846" s="328"/>
      <c r="DNH846" s="328"/>
      <c r="DNI846" s="328"/>
      <c r="DNJ846" s="328"/>
      <c r="DNK846" s="328"/>
      <c r="DNL846" s="328"/>
      <c r="DNM846" s="328"/>
      <c r="DNN846" s="328"/>
      <c r="DNO846" s="328"/>
      <c r="DNP846" s="328"/>
      <c r="DNQ846" s="328"/>
      <c r="DNR846" s="328"/>
      <c r="DNS846" s="328"/>
      <c r="DNT846" s="328"/>
      <c r="DNU846" s="328"/>
      <c r="DNV846" s="328"/>
      <c r="DNW846" s="328"/>
      <c r="DNX846" s="328"/>
      <c r="DNY846" s="328"/>
      <c r="DNZ846" s="328"/>
      <c r="DOA846" s="328"/>
      <c r="DOB846" s="328"/>
      <c r="DOC846" s="328"/>
      <c r="DOD846" s="328"/>
      <c r="DOE846" s="328"/>
      <c r="DOF846" s="328"/>
      <c r="DOG846" s="328"/>
      <c r="DOH846" s="328"/>
      <c r="DOI846" s="328"/>
      <c r="DOJ846" s="328"/>
      <c r="DOK846" s="328"/>
      <c r="DOL846" s="328"/>
      <c r="DOM846" s="328"/>
      <c r="DON846" s="328"/>
      <c r="DOO846" s="328"/>
      <c r="DOP846" s="328"/>
      <c r="DOQ846" s="328"/>
      <c r="DOR846" s="328"/>
      <c r="DOS846" s="328"/>
      <c r="DOT846" s="328"/>
      <c r="DOU846" s="328"/>
      <c r="DOV846" s="328"/>
      <c r="DOW846" s="328"/>
      <c r="DOX846" s="328"/>
      <c r="DOY846" s="328"/>
      <c r="DOZ846" s="328"/>
      <c r="DPA846" s="328"/>
      <c r="DPB846" s="328"/>
      <c r="DPC846" s="328"/>
      <c r="DPD846" s="328"/>
      <c r="DPE846" s="328"/>
      <c r="DPF846" s="328"/>
      <c r="DPG846" s="328"/>
      <c r="DPH846" s="328"/>
      <c r="DPI846" s="328"/>
      <c r="DPJ846" s="328"/>
      <c r="DPK846" s="328"/>
      <c r="DPL846" s="328"/>
      <c r="DPM846" s="328"/>
      <c r="DPN846" s="328"/>
      <c r="DPO846" s="328"/>
      <c r="DPP846" s="328"/>
      <c r="DPQ846" s="328"/>
      <c r="DPR846" s="328"/>
      <c r="DPS846" s="328"/>
      <c r="DPT846" s="328"/>
      <c r="DPU846" s="328"/>
      <c r="DPV846" s="328"/>
      <c r="DPW846" s="328"/>
      <c r="DPX846" s="328"/>
      <c r="DPY846" s="328"/>
      <c r="DPZ846" s="328"/>
      <c r="DQA846" s="328"/>
      <c r="DQB846" s="328"/>
      <c r="DQC846" s="328"/>
      <c r="DQD846" s="328"/>
      <c r="DQE846" s="328"/>
      <c r="DQF846" s="328"/>
      <c r="DQG846" s="328"/>
      <c r="DQH846" s="328"/>
      <c r="DQI846" s="328"/>
      <c r="DQJ846" s="328"/>
      <c r="DQK846" s="328"/>
      <c r="DQL846" s="328"/>
      <c r="DQM846" s="328"/>
      <c r="DQN846" s="328"/>
      <c r="DQO846" s="328"/>
      <c r="DQP846" s="328"/>
      <c r="DQQ846" s="328"/>
      <c r="DQR846" s="328"/>
      <c r="DQS846" s="328"/>
      <c r="DQT846" s="328"/>
      <c r="DQU846" s="328"/>
      <c r="DQV846" s="328"/>
      <c r="DQW846" s="328"/>
      <c r="DQX846" s="328"/>
      <c r="DQY846" s="328"/>
      <c r="DQZ846" s="328"/>
      <c r="DRA846" s="328"/>
      <c r="DRB846" s="328"/>
      <c r="DRC846" s="328"/>
      <c r="DRD846" s="328"/>
      <c r="DRE846" s="328"/>
      <c r="DRF846" s="328"/>
      <c r="DRG846" s="328"/>
      <c r="DRH846" s="328"/>
      <c r="DRI846" s="328"/>
      <c r="DRJ846" s="328"/>
      <c r="DRK846" s="328"/>
      <c r="DRL846" s="328"/>
      <c r="DRM846" s="328"/>
      <c r="DRN846" s="328"/>
      <c r="DRO846" s="328"/>
      <c r="DRP846" s="328"/>
      <c r="DRQ846" s="328"/>
      <c r="DRR846" s="328"/>
      <c r="DRS846" s="328"/>
      <c r="DRT846" s="328"/>
      <c r="DRU846" s="328"/>
      <c r="DRV846" s="328"/>
      <c r="DRW846" s="328"/>
      <c r="DRX846" s="328"/>
      <c r="DRY846" s="328"/>
      <c r="DRZ846" s="328"/>
      <c r="DSA846" s="328"/>
      <c r="DSB846" s="328"/>
      <c r="DSC846" s="328"/>
      <c r="DSD846" s="328"/>
      <c r="DSE846" s="328"/>
      <c r="DSF846" s="328"/>
      <c r="DSG846" s="328"/>
      <c r="DSH846" s="328"/>
      <c r="DSI846" s="328"/>
      <c r="DSJ846" s="328"/>
      <c r="DSK846" s="328"/>
      <c r="DSL846" s="328"/>
      <c r="DSM846" s="328"/>
      <c r="DSN846" s="328"/>
      <c r="DSO846" s="328"/>
      <c r="DSP846" s="328"/>
      <c r="DSQ846" s="328"/>
      <c r="DSR846" s="328"/>
      <c r="DSS846" s="328"/>
      <c r="DST846" s="328"/>
      <c r="DSU846" s="328"/>
      <c r="DSV846" s="328"/>
      <c r="DSW846" s="328"/>
      <c r="DSX846" s="328"/>
      <c r="DSY846" s="328"/>
      <c r="DSZ846" s="328"/>
      <c r="DTA846" s="328"/>
      <c r="DTB846" s="328"/>
      <c r="DTC846" s="328"/>
      <c r="DTD846" s="328"/>
      <c r="DTE846" s="328"/>
      <c r="DTF846" s="328"/>
      <c r="DTG846" s="328"/>
      <c r="DTH846" s="328"/>
      <c r="DTI846" s="328"/>
      <c r="DTJ846" s="328"/>
      <c r="DTK846" s="328"/>
      <c r="DTL846" s="328"/>
      <c r="DTM846" s="328"/>
      <c r="DTN846" s="328"/>
      <c r="DTO846" s="328"/>
      <c r="DTP846" s="328"/>
      <c r="DTQ846" s="328"/>
      <c r="DTR846" s="328"/>
      <c r="DTS846" s="328"/>
      <c r="DTT846" s="328"/>
      <c r="DTU846" s="328"/>
      <c r="DTV846" s="328"/>
      <c r="DTW846" s="328"/>
      <c r="DTX846" s="328"/>
      <c r="DTY846" s="328"/>
      <c r="DTZ846" s="328"/>
      <c r="DUA846" s="328"/>
      <c r="DUB846" s="328"/>
      <c r="DUC846" s="328"/>
      <c r="DUD846" s="328"/>
      <c r="DUE846" s="328"/>
      <c r="DUF846" s="328"/>
      <c r="DUG846" s="328"/>
      <c r="DUH846" s="328"/>
      <c r="DUI846" s="328"/>
      <c r="DUJ846" s="328"/>
      <c r="DUK846" s="328"/>
      <c r="DUL846" s="328"/>
      <c r="DUM846" s="328"/>
      <c r="DUN846" s="328"/>
      <c r="DUO846" s="328"/>
      <c r="DUP846" s="328"/>
      <c r="DUQ846" s="328"/>
      <c r="DUR846" s="328"/>
      <c r="DUS846" s="328"/>
      <c r="DUT846" s="328"/>
      <c r="DUU846" s="328"/>
      <c r="DUV846" s="328"/>
      <c r="DUW846" s="328"/>
      <c r="DUX846" s="328"/>
      <c r="DUY846" s="328"/>
      <c r="DUZ846" s="328"/>
      <c r="DVA846" s="328"/>
      <c r="DVB846" s="328"/>
      <c r="DVC846" s="328"/>
      <c r="DVD846" s="328"/>
      <c r="DVE846" s="328"/>
      <c r="DVF846" s="328"/>
      <c r="DVG846" s="328"/>
      <c r="DVH846" s="328"/>
      <c r="DVI846" s="328"/>
      <c r="DVJ846" s="328"/>
      <c r="DVK846" s="328"/>
      <c r="DVL846" s="328"/>
      <c r="DVM846" s="328"/>
      <c r="DVN846" s="328"/>
      <c r="DVO846" s="328"/>
      <c r="DVP846" s="328"/>
      <c r="DVQ846" s="328"/>
      <c r="DVR846" s="328"/>
      <c r="DVS846" s="328"/>
      <c r="DVT846" s="328"/>
      <c r="DVU846" s="328"/>
      <c r="DVV846" s="328"/>
      <c r="DVW846" s="328"/>
      <c r="DVX846" s="328"/>
      <c r="DVY846" s="328"/>
      <c r="DVZ846" s="328"/>
      <c r="DWA846" s="328"/>
      <c r="DWB846" s="328"/>
      <c r="DWC846" s="328"/>
      <c r="DWD846" s="328"/>
      <c r="DWE846" s="328"/>
      <c r="DWF846" s="328"/>
      <c r="DWG846" s="328"/>
      <c r="DWH846" s="328"/>
      <c r="DWI846" s="328"/>
      <c r="DWJ846" s="328"/>
      <c r="DWK846" s="328"/>
      <c r="DWL846" s="328"/>
      <c r="DWM846" s="328"/>
      <c r="DWN846" s="328"/>
      <c r="DWO846" s="328"/>
      <c r="DWP846" s="328"/>
      <c r="DWQ846" s="328"/>
      <c r="DWR846" s="328"/>
      <c r="DWS846" s="328"/>
      <c r="DWT846" s="328"/>
      <c r="DWU846" s="328"/>
      <c r="DWV846" s="328"/>
      <c r="DWW846" s="328"/>
      <c r="DWX846" s="328"/>
      <c r="DWY846" s="328"/>
      <c r="DWZ846" s="328"/>
      <c r="DXA846" s="328"/>
      <c r="DXB846" s="328"/>
      <c r="DXC846" s="328"/>
      <c r="DXD846" s="328"/>
      <c r="DXE846" s="328"/>
      <c r="DXF846" s="328"/>
      <c r="DXG846" s="328"/>
      <c r="DXH846" s="328"/>
      <c r="DXI846" s="328"/>
      <c r="DXJ846" s="328"/>
      <c r="DXK846" s="328"/>
      <c r="DXL846" s="328"/>
      <c r="DXM846" s="328"/>
      <c r="DXN846" s="328"/>
      <c r="DXO846" s="328"/>
      <c r="DXP846" s="328"/>
      <c r="DXQ846" s="328"/>
      <c r="DXR846" s="328"/>
      <c r="DXS846" s="328"/>
      <c r="DXT846" s="328"/>
      <c r="DXU846" s="328"/>
      <c r="DXV846" s="328"/>
      <c r="DXW846" s="328"/>
      <c r="DXX846" s="328"/>
      <c r="DXY846" s="328"/>
      <c r="DXZ846" s="328"/>
      <c r="DYA846" s="328"/>
      <c r="DYB846" s="328"/>
      <c r="DYC846" s="328"/>
      <c r="DYD846" s="328"/>
      <c r="DYE846" s="328"/>
      <c r="DYF846" s="328"/>
      <c r="DYG846" s="328"/>
      <c r="DYH846" s="328"/>
      <c r="DYI846" s="328"/>
      <c r="DYJ846" s="328"/>
      <c r="DYK846" s="328"/>
      <c r="DYL846" s="328"/>
      <c r="DYM846" s="328"/>
      <c r="DYN846" s="328"/>
      <c r="DYO846" s="328"/>
      <c r="DYP846" s="328"/>
      <c r="DYQ846" s="328"/>
      <c r="DYR846" s="328"/>
      <c r="DYS846" s="328"/>
      <c r="DYT846" s="328"/>
      <c r="DYU846" s="328"/>
      <c r="DYV846" s="328"/>
      <c r="DYW846" s="328"/>
      <c r="DYX846" s="328"/>
      <c r="DYY846" s="328"/>
      <c r="DYZ846" s="328"/>
      <c r="DZA846" s="328"/>
      <c r="DZB846" s="328"/>
      <c r="DZC846" s="328"/>
      <c r="DZD846" s="328"/>
      <c r="DZE846" s="328"/>
      <c r="DZF846" s="328"/>
      <c r="DZG846" s="328"/>
      <c r="DZH846" s="328"/>
      <c r="DZI846" s="328"/>
      <c r="DZJ846" s="328"/>
      <c r="DZK846" s="328"/>
      <c r="DZL846" s="328"/>
      <c r="DZM846" s="328"/>
      <c r="DZN846" s="328"/>
      <c r="DZO846" s="328"/>
      <c r="DZP846" s="328"/>
      <c r="DZQ846" s="328"/>
      <c r="DZR846" s="328"/>
      <c r="DZS846" s="328"/>
      <c r="DZT846" s="328"/>
      <c r="DZU846" s="328"/>
      <c r="DZV846" s="328"/>
      <c r="DZW846" s="328"/>
      <c r="DZX846" s="328"/>
      <c r="DZY846" s="328"/>
      <c r="DZZ846" s="328"/>
      <c r="EAA846" s="328"/>
      <c r="EAB846" s="328"/>
      <c r="EAC846" s="328"/>
      <c r="EAD846" s="328"/>
      <c r="EAE846" s="328"/>
      <c r="EAF846" s="328"/>
      <c r="EAG846" s="328"/>
      <c r="EAH846" s="328"/>
      <c r="EAI846" s="328"/>
      <c r="EAJ846" s="328"/>
      <c r="EAK846" s="328"/>
      <c r="EAL846" s="328"/>
      <c r="EAM846" s="328"/>
      <c r="EAN846" s="328"/>
      <c r="EAO846" s="328"/>
      <c r="EAP846" s="328"/>
      <c r="EAQ846" s="328"/>
      <c r="EAR846" s="328"/>
      <c r="EAS846" s="328"/>
      <c r="EAT846" s="328"/>
      <c r="EAU846" s="328"/>
      <c r="EAV846" s="328"/>
      <c r="EAW846" s="328"/>
      <c r="EAX846" s="328"/>
      <c r="EAY846" s="328"/>
      <c r="EAZ846" s="328"/>
      <c r="EBA846" s="328"/>
      <c r="EBB846" s="328"/>
      <c r="EBC846" s="328"/>
      <c r="EBD846" s="328"/>
      <c r="EBE846" s="328"/>
      <c r="EBF846" s="328"/>
      <c r="EBG846" s="328"/>
      <c r="EBH846" s="328"/>
      <c r="EBI846" s="328"/>
      <c r="EBJ846" s="328"/>
      <c r="EBK846" s="328"/>
      <c r="EBL846" s="328"/>
      <c r="EBM846" s="328"/>
      <c r="EBN846" s="328"/>
      <c r="EBO846" s="328"/>
      <c r="EBP846" s="328"/>
      <c r="EBQ846" s="328"/>
      <c r="EBR846" s="328"/>
      <c r="EBS846" s="328"/>
      <c r="EBT846" s="328"/>
      <c r="EBU846" s="328"/>
      <c r="EBV846" s="328"/>
      <c r="EBW846" s="328"/>
      <c r="EBX846" s="328"/>
      <c r="EBY846" s="328"/>
      <c r="EBZ846" s="328"/>
      <c r="ECA846" s="328"/>
      <c r="ECB846" s="328"/>
      <c r="ECC846" s="328"/>
      <c r="ECD846" s="328"/>
      <c r="ECE846" s="328"/>
      <c r="ECF846" s="328"/>
      <c r="ECG846" s="328"/>
      <c r="ECH846" s="328"/>
      <c r="ECI846" s="328"/>
      <c r="ECJ846" s="328"/>
      <c r="ECK846" s="328"/>
      <c r="ECL846" s="328"/>
      <c r="ECM846" s="328"/>
      <c r="ECN846" s="328"/>
      <c r="ECO846" s="328"/>
      <c r="ECP846" s="328"/>
      <c r="ECQ846" s="328"/>
      <c r="ECR846" s="328"/>
      <c r="ECS846" s="328"/>
      <c r="ECT846" s="328"/>
      <c r="ECU846" s="328"/>
      <c r="ECV846" s="328"/>
      <c r="ECW846" s="328"/>
      <c r="ECX846" s="328"/>
      <c r="ECY846" s="328"/>
      <c r="ECZ846" s="328"/>
      <c r="EDA846" s="328"/>
      <c r="EDB846" s="328"/>
      <c r="EDC846" s="328"/>
      <c r="EDD846" s="328"/>
      <c r="EDE846" s="328"/>
      <c r="EDF846" s="328"/>
      <c r="EDG846" s="328"/>
      <c r="EDH846" s="328"/>
      <c r="EDI846" s="328"/>
      <c r="EDJ846" s="328"/>
      <c r="EDK846" s="328"/>
      <c r="EDL846" s="328"/>
      <c r="EDM846" s="328"/>
      <c r="EDN846" s="328"/>
      <c r="EDO846" s="328"/>
      <c r="EDP846" s="328"/>
      <c r="EDQ846" s="328"/>
      <c r="EDR846" s="328"/>
      <c r="EDS846" s="328"/>
      <c r="EDT846" s="328"/>
      <c r="EDU846" s="328"/>
      <c r="EDV846" s="328"/>
      <c r="EDW846" s="328"/>
      <c r="EDX846" s="328"/>
      <c r="EDY846" s="328"/>
      <c r="EDZ846" s="328"/>
      <c r="EEA846" s="328"/>
      <c r="EEB846" s="328"/>
      <c r="EEC846" s="328"/>
      <c r="EED846" s="328"/>
      <c r="EEE846" s="328"/>
      <c r="EEF846" s="328"/>
      <c r="EEG846" s="328"/>
      <c r="EEH846" s="328"/>
      <c r="EEI846" s="328"/>
      <c r="EEJ846" s="328"/>
      <c r="EEK846" s="328"/>
      <c r="EEL846" s="328"/>
      <c r="EEM846" s="328"/>
      <c r="EEN846" s="328"/>
      <c r="EEO846" s="328"/>
      <c r="EEP846" s="328"/>
      <c r="EEQ846" s="328"/>
      <c r="EER846" s="328"/>
      <c r="EES846" s="328"/>
      <c r="EET846" s="328"/>
      <c r="EEU846" s="328"/>
      <c r="EEV846" s="328"/>
      <c r="EEW846" s="328"/>
      <c r="EEX846" s="328"/>
      <c r="EEY846" s="328"/>
      <c r="EEZ846" s="328"/>
      <c r="EFA846" s="328"/>
      <c r="EFB846" s="328"/>
      <c r="EFC846" s="328"/>
      <c r="EFD846" s="328"/>
      <c r="EFE846" s="328"/>
      <c r="EFF846" s="328"/>
      <c r="EFG846" s="328"/>
      <c r="EFH846" s="328"/>
      <c r="EFI846" s="328"/>
      <c r="EFJ846" s="328"/>
      <c r="EFK846" s="328"/>
      <c r="EFL846" s="328"/>
      <c r="EFM846" s="328"/>
      <c r="EFN846" s="328"/>
      <c r="EFO846" s="328"/>
      <c r="EFP846" s="328"/>
      <c r="EFQ846" s="328"/>
      <c r="EFR846" s="328"/>
      <c r="EFS846" s="328"/>
      <c r="EFT846" s="328"/>
      <c r="EFU846" s="328"/>
      <c r="EFV846" s="328"/>
      <c r="EFW846" s="328"/>
      <c r="EFX846" s="328"/>
      <c r="EFY846" s="328"/>
      <c r="EFZ846" s="328"/>
      <c r="EGA846" s="328"/>
      <c r="EGB846" s="328"/>
      <c r="EGC846" s="328"/>
      <c r="EGD846" s="328"/>
      <c r="EGE846" s="328"/>
      <c r="EGF846" s="328"/>
      <c r="EGG846" s="328"/>
      <c r="EGH846" s="328"/>
      <c r="EGI846" s="328"/>
      <c r="EGJ846" s="328"/>
      <c r="EGK846" s="328"/>
      <c r="EGL846" s="328"/>
      <c r="EGM846" s="328"/>
      <c r="EGN846" s="328"/>
      <c r="EGO846" s="328"/>
      <c r="EGP846" s="328"/>
      <c r="EGQ846" s="328"/>
      <c r="EGR846" s="328"/>
      <c r="EGS846" s="328"/>
      <c r="EGT846" s="328"/>
      <c r="EGU846" s="328"/>
      <c r="EGV846" s="328"/>
      <c r="EGW846" s="328"/>
      <c r="EGX846" s="328"/>
      <c r="EGY846" s="328"/>
      <c r="EGZ846" s="328"/>
      <c r="EHA846" s="328"/>
      <c r="EHB846" s="328"/>
      <c r="EHC846" s="328"/>
      <c r="EHD846" s="328"/>
      <c r="EHE846" s="328"/>
      <c r="EHF846" s="328"/>
      <c r="EHG846" s="328"/>
      <c r="EHH846" s="328"/>
      <c r="EHI846" s="328"/>
      <c r="EHJ846" s="328"/>
      <c r="EHK846" s="328"/>
      <c r="EHL846" s="328"/>
      <c r="EHM846" s="328"/>
      <c r="EHN846" s="328"/>
      <c r="EHO846" s="328"/>
      <c r="EHP846" s="328"/>
      <c r="EHQ846" s="328"/>
      <c r="EHR846" s="328"/>
      <c r="EHS846" s="328"/>
      <c r="EHT846" s="328"/>
      <c r="EHU846" s="328"/>
      <c r="EHV846" s="328"/>
      <c r="EHW846" s="328"/>
      <c r="EHX846" s="328"/>
      <c r="EHY846" s="328"/>
      <c r="EHZ846" s="328"/>
      <c r="EIA846" s="328"/>
      <c r="EIB846" s="328"/>
      <c r="EIC846" s="328"/>
      <c r="EID846" s="328"/>
      <c r="EIE846" s="328"/>
      <c r="EIF846" s="328"/>
      <c r="EIG846" s="328"/>
      <c r="EIH846" s="328"/>
      <c r="EII846" s="328"/>
      <c r="EIJ846" s="328"/>
      <c r="EIK846" s="328"/>
      <c r="EIL846" s="328"/>
      <c r="EIM846" s="328"/>
      <c r="EIN846" s="328"/>
      <c r="EIO846" s="328"/>
      <c r="EIP846" s="328"/>
      <c r="EIQ846" s="328"/>
      <c r="EIR846" s="328"/>
      <c r="EIS846" s="328"/>
      <c r="EIT846" s="328"/>
      <c r="EIU846" s="328"/>
      <c r="EIV846" s="328"/>
      <c r="EIW846" s="328"/>
      <c r="EIX846" s="328"/>
      <c r="EIY846" s="328"/>
      <c r="EIZ846" s="328"/>
      <c r="EJA846" s="328"/>
      <c r="EJB846" s="328"/>
      <c r="EJC846" s="328"/>
      <c r="EJD846" s="328"/>
      <c r="EJE846" s="328"/>
      <c r="EJF846" s="328"/>
      <c r="EJG846" s="328"/>
      <c r="EJH846" s="328"/>
      <c r="EJI846" s="328"/>
      <c r="EJJ846" s="328"/>
      <c r="EJK846" s="328"/>
      <c r="EJL846" s="328"/>
      <c r="EJM846" s="328"/>
      <c r="EJN846" s="328"/>
      <c r="EJO846" s="328"/>
      <c r="EJP846" s="328"/>
      <c r="EJQ846" s="328"/>
      <c r="EJR846" s="328"/>
      <c r="EJS846" s="328"/>
      <c r="EJT846" s="328"/>
      <c r="EJU846" s="328"/>
      <c r="EJV846" s="328"/>
      <c r="EJW846" s="328"/>
      <c r="EJX846" s="328"/>
      <c r="EJY846" s="328"/>
      <c r="EJZ846" s="328"/>
      <c r="EKA846" s="328"/>
      <c r="EKB846" s="328"/>
      <c r="EKC846" s="328"/>
      <c r="EKD846" s="328"/>
      <c r="EKE846" s="328"/>
      <c r="EKF846" s="328"/>
      <c r="EKG846" s="328"/>
      <c r="EKH846" s="328"/>
      <c r="EKI846" s="328"/>
      <c r="EKJ846" s="328"/>
      <c r="EKK846" s="328"/>
      <c r="EKL846" s="328"/>
      <c r="EKM846" s="328"/>
      <c r="EKN846" s="328"/>
      <c r="EKO846" s="328"/>
      <c r="EKP846" s="328"/>
      <c r="EKQ846" s="328"/>
      <c r="EKR846" s="328"/>
      <c r="EKS846" s="328"/>
      <c r="EKT846" s="328"/>
      <c r="EKU846" s="328"/>
      <c r="EKV846" s="328"/>
      <c r="EKW846" s="328"/>
      <c r="EKX846" s="328"/>
      <c r="EKY846" s="328"/>
      <c r="EKZ846" s="328"/>
      <c r="ELA846" s="328"/>
      <c r="ELB846" s="328"/>
      <c r="ELC846" s="328"/>
      <c r="ELD846" s="328"/>
      <c r="ELE846" s="328"/>
      <c r="ELF846" s="328"/>
      <c r="ELG846" s="328"/>
      <c r="ELH846" s="328"/>
      <c r="ELI846" s="328"/>
      <c r="ELJ846" s="328"/>
      <c r="ELK846" s="328"/>
      <c r="ELL846" s="328"/>
      <c r="ELM846" s="328"/>
      <c r="ELN846" s="328"/>
      <c r="ELO846" s="328"/>
      <c r="ELP846" s="328"/>
      <c r="ELQ846" s="328"/>
      <c r="ELR846" s="328"/>
      <c r="ELS846" s="328"/>
      <c r="ELT846" s="328"/>
      <c r="ELU846" s="328"/>
      <c r="ELV846" s="328"/>
      <c r="ELW846" s="328"/>
      <c r="ELX846" s="328"/>
      <c r="ELY846" s="328"/>
      <c r="ELZ846" s="328"/>
      <c r="EMA846" s="328"/>
      <c r="EMB846" s="328"/>
      <c r="EMC846" s="328"/>
      <c r="EMD846" s="328"/>
      <c r="EME846" s="328"/>
      <c r="EMF846" s="328"/>
      <c r="EMG846" s="328"/>
      <c r="EMH846" s="328"/>
      <c r="EMI846" s="328"/>
      <c r="EMJ846" s="328"/>
      <c r="EMK846" s="328"/>
      <c r="EML846" s="328"/>
      <c r="EMM846" s="328"/>
      <c r="EMN846" s="328"/>
      <c r="EMO846" s="328"/>
      <c r="EMP846" s="328"/>
      <c r="EMQ846" s="328"/>
      <c r="EMR846" s="328"/>
      <c r="EMS846" s="328"/>
      <c r="EMT846" s="328"/>
      <c r="EMU846" s="328"/>
      <c r="EMV846" s="328"/>
      <c r="EMW846" s="328"/>
      <c r="EMX846" s="328"/>
      <c r="EMY846" s="328"/>
      <c r="EMZ846" s="328"/>
      <c r="ENA846" s="328"/>
      <c r="ENB846" s="328"/>
      <c r="ENC846" s="328"/>
      <c r="END846" s="328"/>
      <c r="ENE846" s="328"/>
      <c r="ENF846" s="328"/>
      <c r="ENG846" s="328"/>
      <c r="ENH846" s="328"/>
      <c r="ENI846" s="328"/>
      <c r="ENJ846" s="328"/>
      <c r="ENK846" s="328"/>
      <c r="ENL846" s="328"/>
      <c r="ENM846" s="328"/>
      <c r="ENN846" s="328"/>
      <c r="ENO846" s="328"/>
      <c r="ENP846" s="328"/>
      <c r="ENQ846" s="328"/>
      <c r="ENR846" s="328"/>
      <c r="ENS846" s="328"/>
      <c r="ENT846" s="328"/>
      <c r="ENU846" s="328"/>
      <c r="ENV846" s="328"/>
      <c r="ENW846" s="328"/>
      <c r="ENX846" s="328"/>
      <c r="ENY846" s="328"/>
      <c r="ENZ846" s="328"/>
      <c r="EOA846" s="328"/>
      <c r="EOB846" s="328"/>
      <c r="EOC846" s="328"/>
      <c r="EOD846" s="328"/>
      <c r="EOE846" s="328"/>
      <c r="EOF846" s="328"/>
      <c r="EOG846" s="328"/>
      <c r="EOH846" s="328"/>
      <c r="EOI846" s="328"/>
      <c r="EOJ846" s="328"/>
      <c r="EOK846" s="328"/>
      <c r="EOL846" s="328"/>
      <c r="EOM846" s="328"/>
      <c r="EON846" s="328"/>
      <c r="EOO846" s="328"/>
      <c r="EOP846" s="328"/>
      <c r="EOQ846" s="328"/>
      <c r="EOR846" s="328"/>
      <c r="EOS846" s="328"/>
      <c r="EOT846" s="328"/>
      <c r="EOU846" s="328"/>
      <c r="EOV846" s="328"/>
      <c r="EOW846" s="328"/>
      <c r="EOX846" s="328"/>
      <c r="EOY846" s="328"/>
      <c r="EOZ846" s="328"/>
      <c r="EPA846" s="328"/>
      <c r="EPB846" s="328"/>
      <c r="EPC846" s="328"/>
      <c r="EPD846" s="328"/>
      <c r="EPE846" s="328"/>
      <c r="EPF846" s="328"/>
      <c r="EPG846" s="328"/>
      <c r="EPH846" s="328"/>
      <c r="EPI846" s="328"/>
      <c r="EPJ846" s="328"/>
      <c r="EPK846" s="328"/>
      <c r="EPL846" s="328"/>
      <c r="EPM846" s="328"/>
      <c r="EPN846" s="328"/>
      <c r="EPO846" s="328"/>
      <c r="EPP846" s="328"/>
      <c r="EPQ846" s="328"/>
      <c r="EPR846" s="328"/>
      <c r="EPS846" s="328"/>
      <c r="EPT846" s="328"/>
      <c r="EPU846" s="328"/>
      <c r="EPV846" s="328"/>
      <c r="EPW846" s="328"/>
      <c r="EPX846" s="328"/>
      <c r="EPY846" s="328"/>
      <c r="EPZ846" s="328"/>
      <c r="EQA846" s="328"/>
      <c r="EQB846" s="328"/>
      <c r="EQC846" s="328"/>
      <c r="EQD846" s="328"/>
      <c r="EQE846" s="328"/>
      <c r="EQF846" s="328"/>
      <c r="EQG846" s="328"/>
      <c r="EQH846" s="328"/>
      <c r="EQI846" s="328"/>
      <c r="EQJ846" s="328"/>
      <c r="EQK846" s="328"/>
      <c r="EQL846" s="328"/>
      <c r="EQM846" s="328"/>
      <c r="EQN846" s="328"/>
      <c r="EQO846" s="328"/>
      <c r="EQP846" s="328"/>
      <c r="EQQ846" s="328"/>
      <c r="EQR846" s="328"/>
      <c r="EQS846" s="328"/>
      <c r="EQT846" s="328"/>
      <c r="EQU846" s="328"/>
      <c r="EQV846" s="328"/>
      <c r="EQW846" s="328"/>
      <c r="EQX846" s="328"/>
      <c r="EQY846" s="328"/>
      <c r="EQZ846" s="328"/>
      <c r="ERA846" s="328"/>
      <c r="ERB846" s="328"/>
      <c r="ERC846" s="328"/>
      <c r="ERD846" s="328"/>
      <c r="ERE846" s="328"/>
      <c r="ERF846" s="328"/>
      <c r="ERG846" s="328"/>
      <c r="ERH846" s="328"/>
      <c r="ERI846" s="328"/>
      <c r="ERJ846" s="328"/>
      <c r="ERK846" s="328"/>
      <c r="ERL846" s="328"/>
      <c r="ERM846" s="328"/>
      <c r="ERN846" s="328"/>
      <c r="ERO846" s="328"/>
      <c r="ERP846" s="328"/>
      <c r="ERQ846" s="328"/>
      <c r="ERR846" s="328"/>
      <c r="ERS846" s="328"/>
      <c r="ERT846" s="328"/>
      <c r="ERU846" s="328"/>
      <c r="ERV846" s="328"/>
      <c r="ERW846" s="328"/>
      <c r="ERX846" s="328"/>
      <c r="ERY846" s="328"/>
      <c r="ERZ846" s="328"/>
      <c r="ESA846" s="328"/>
      <c r="ESB846" s="328"/>
      <c r="ESC846" s="328"/>
      <c r="ESD846" s="328"/>
      <c r="ESE846" s="328"/>
      <c r="ESF846" s="328"/>
      <c r="ESG846" s="328"/>
      <c r="ESH846" s="328"/>
      <c r="ESI846" s="328"/>
      <c r="ESJ846" s="328"/>
      <c r="ESK846" s="328"/>
      <c r="ESL846" s="328"/>
      <c r="ESM846" s="328"/>
      <c r="ESN846" s="328"/>
      <c r="ESO846" s="328"/>
      <c r="ESP846" s="328"/>
      <c r="ESQ846" s="328"/>
      <c r="ESR846" s="328"/>
      <c r="ESS846" s="328"/>
      <c r="EST846" s="328"/>
      <c r="ESU846" s="328"/>
      <c r="ESV846" s="328"/>
      <c r="ESW846" s="328"/>
      <c r="ESX846" s="328"/>
      <c r="ESY846" s="328"/>
      <c r="ESZ846" s="328"/>
      <c r="ETA846" s="328"/>
      <c r="ETB846" s="328"/>
      <c r="ETC846" s="328"/>
      <c r="ETD846" s="328"/>
      <c r="ETE846" s="328"/>
      <c r="ETF846" s="328"/>
      <c r="ETG846" s="328"/>
      <c r="ETH846" s="328"/>
      <c r="ETI846" s="328"/>
      <c r="ETJ846" s="328"/>
      <c r="ETK846" s="328"/>
      <c r="ETL846" s="328"/>
      <c r="ETM846" s="328"/>
      <c r="ETN846" s="328"/>
      <c r="ETO846" s="328"/>
      <c r="ETP846" s="328"/>
      <c r="ETQ846" s="328"/>
      <c r="ETR846" s="328"/>
      <c r="ETS846" s="328"/>
      <c r="ETT846" s="328"/>
      <c r="ETU846" s="328"/>
      <c r="ETV846" s="328"/>
      <c r="ETW846" s="328"/>
      <c r="ETX846" s="328"/>
      <c r="ETY846" s="328"/>
      <c r="ETZ846" s="328"/>
      <c r="EUA846" s="328"/>
      <c r="EUB846" s="328"/>
      <c r="EUC846" s="328"/>
      <c r="EUD846" s="328"/>
      <c r="EUE846" s="328"/>
      <c r="EUF846" s="328"/>
      <c r="EUG846" s="328"/>
      <c r="EUH846" s="328"/>
      <c r="EUI846" s="328"/>
      <c r="EUJ846" s="328"/>
      <c r="EUK846" s="328"/>
      <c r="EUL846" s="328"/>
      <c r="EUM846" s="328"/>
      <c r="EUN846" s="328"/>
      <c r="EUO846" s="328"/>
      <c r="EUP846" s="328"/>
      <c r="EUQ846" s="328"/>
      <c r="EUR846" s="328"/>
      <c r="EUS846" s="328"/>
      <c r="EUT846" s="328"/>
      <c r="EUU846" s="328"/>
      <c r="EUV846" s="328"/>
      <c r="EUW846" s="328"/>
      <c r="EUX846" s="328"/>
      <c r="EUY846" s="328"/>
      <c r="EUZ846" s="328"/>
      <c r="EVA846" s="328"/>
      <c r="EVB846" s="328"/>
      <c r="EVC846" s="328"/>
      <c r="EVD846" s="328"/>
      <c r="EVE846" s="328"/>
      <c r="EVF846" s="328"/>
      <c r="EVG846" s="328"/>
      <c r="EVH846" s="328"/>
      <c r="EVI846" s="328"/>
      <c r="EVJ846" s="328"/>
      <c r="EVK846" s="328"/>
      <c r="EVL846" s="328"/>
      <c r="EVM846" s="328"/>
      <c r="EVN846" s="328"/>
      <c r="EVO846" s="328"/>
      <c r="EVP846" s="328"/>
      <c r="EVQ846" s="328"/>
      <c r="EVR846" s="328"/>
      <c r="EVS846" s="328"/>
      <c r="EVT846" s="328"/>
      <c r="EVU846" s="328"/>
      <c r="EVV846" s="328"/>
      <c r="EVW846" s="328"/>
      <c r="EVX846" s="328"/>
      <c r="EVY846" s="328"/>
      <c r="EVZ846" s="328"/>
      <c r="EWA846" s="328"/>
      <c r="EWB846" s="328"/>
      <c r="EWC846" s="328"/>
      <c r="EWD846" s="328"/>
      <c r="EWE846" s="328"/>
      <c r="EWF846" s="328"/>
      <c r="EWG846" s="328"/>
      <c r="EWH846" s="328"/>
      <c r="EWI846" s="328"/>
      <c r="EWJ846" s="328"/>
      <c r="EWK846" s="328"/>
      <c r="EWL846" s="328"/>
      <c r="EWM846" s="328"/>
      <c r="EWN846" s="328"/>
      <c r="EWO846" s="328"/>
      <c r="EWP846" s="328"/>
      <c r="EWQ846" s="328"/>
      <c r="EWR846" s="328"/>
      <c r="EWS846" s="328"/>
      <c r="EWT846" s="328"/>
      <c r="EWU846" s="328"/>
      <c r="EWV846" s="328"/>
      <c r="EWW846" s="328"/>
      <c r="EWX846" s="328"/>
      <c r="EWY846" s="328"/>
      <c r="EWZ846" s="328"/>
      <c r="EXA846" s="328"/>
      <c r="EXB846" s="328"/>
      <c r="EXC846" s="328"/>
      <c r="EXD846" s="328"/>
      <c r="EXE846" s="328"/>
      <c r="EXF846" s="328"/>
      <c r="EXG846" s="328"/>
      <c r="EXH846" s="328"/>
      <c r="EXI846" s="328"/>
      <c r="EXJ846" s="328"/>
      <c r="EXK846" s="328"/>
      <c r="EXL846" s="328"/>
      <c r="EXM846" s="328"/>
      <c r="EXN846" s="328"/>
      <c r="EXO846" s="328"/>
      <c r="EXP846" s="328"/>
      <c r="EXQ846" s="328"/>
      <c r="EXR846" s="328"/>
      <c r="EXS846" s="328"/>
      <c r="EXT846" s="328"/>
      <c r="EXU846" s="328"/>
      <c r="EXV846" s="328"/>
      <c r="EXW846" s="328"/>
      <c r="EXX846" s="328"/>
      <c r="EXY846" s="328"/>
      <c r="EXZ846" s="328"/>
      <c r="EYA846" s="328"/>
      <c r="EYB846" s="328"/>
      <c r="EYC846" s="328"/>
      <c r="EYD846" s="328"/>
      <c r="EYE846" s="328"/>
      <c r="EYF846" s="328"/>
      <c r="EYG846" s="328"/>
      <c r="EYH846" s="328"/>
      <c r="EYI846" s="328"/>
      <c r="EYJ846" s="328"/>
      <c r="EYK846" s="328"/>
      <c r="EYL846" s="328"/>
      <c r="EYM846" s="328"/>
      <c r="EYN846" s="328"/>
      <c r="EYO846" s="328"/>
      <c r="EYP846" s="328"/>
      <c r="EYQ846" s="328"/>
      <c r="EYR846" s="328"/>
      <c r="EYS846" s="328"/>
      <c r="EYT846" s="328"/>
      <c r="EYU846" s="328"/>
      <c r="EYV846" s="328"/>
      <c r="EYW846" s="328"/>
      <c r="EYX846" s="328"/>
      <c r="EYY846" s="328"/>
      <c r="EYZ846" s="328"/>
      <c r="EZA846" s="328"/>
      <c r="EZB846" s="328"/>
      <c r="EZC846" s="328"/>
      <c r="EZD846" s="328"/>
      <c r="EZE846" s="328"/>
      <c r="EZF846" s="328"/>
      <c r="EZG846" s="328"/>
      <c r="EZH846" s="328"/>
      <c r="EZI846" s="328"/>
      <c r="EZJ846" s="328"/>
      <c r="EZK846" s="328"/>
      <c r="EZL846" s="328"/>
      <c r="EZM846" s="328"/>
      <c r="EZN846" s="328"/>
      <c r="EZO846" s="328"/>
      <c r="EZP846" s="328"/>
      <c r="EZQ846" s="328"/>
      <c r="EZR846" s="328"/>
      <c r="EZS846" s="328"/>
      <c r="EZT846" s="328"/>
      <c r="EZU846" s="328"/>
      <c r="EZV846" s="328"/>
      <c r="EZW846" s="328"/>
      <c r="EZX846" s="328"/>
      <c r="EZY846" s="328"/>
      <c r="EZZ846" s="328"/>
      <c r="FAA846" s="328"/>
      <c r="FAB846" s="328"/>
      <c r="FAC846" s="328"/>
      <c r="FAD846" s="328"/>
      <c r="FAE846" s="328"/>
      <c r="FAF846" s="328"/>
      <c r="FAG846" s="328"/>
      <c r="FAH846" s="328"/>
      <c r="FAI846" s="328"/>
      <c r="FAJ846" s="328"/>
      <c r="FAK846" s="328"/>
      <c r="FAL846" s="328"/>
      <c r="FAM846" s="328"/>
      <c r="FAN846" s="328"/>
      <c r="FAO846" s="328"/>
      <c r="FAP846" s="328"/>
      <c r="FAQ846" s="328"/>
      <c r="FAR846" s="328"/>
      <c r="FAS846" s="328"/>
      <c r="FAT846" s="328"/>
      <c r="FAU846" s="328"/>
      <c r="FAV846" s="328"/>
      <c r="FAW846" s="328"/>
      <c r="FAX846" s="328"/>
      <c r="FAY846" s="328"/>
      <c r="FAZ846" s="328"/>
      <c r="FBA846" s="328"/>
      <c r="FBB846" s="328"/>
      <c r="FBC846" s="328"/>
      <c r="FBD846" s="328"/>
      <c r="FBE846" s="328"/>
      <c r="FBF846" s="328"/>
      <c r="FBG846" s="328"/>
      <c r="FBH846" s="328"/>
      <c r="FBI846" s="328"/>
      <c r="FBJ846" s="328"/>
      <c r="FBK846" s="328"/>
      <c r="FBL846" s="328"/>
      <c r="FBM846" s="328"/>
      <c r="FBN846" s="328"/>
      <c r="FBO846" s="328"/>
      <c r="FBP846" s="328"/>
      <c r="FBQ846" s="328"/>
      <c r="FBR846" s="328"/>
      <c r="FBS846" s="328"/>
      <c r="FBT846" s="328"/>
      <c r="FBU846" s="328"/>
      <c r="FBV846" s="328"/>
      <c r="FBW846" s="328"/>
      <c r="FBX846" s="328"/>
      <c r="FBY846" s="328"/>
      <c r="FBZ846" s="328"/>
      <c r="FCA846" s="328"/>
      <c r="FCB846" s="328"/>
      <c r="FCC846" s="328"/>
      <c r="FCD846" s="328"/>
      <c r="FCE846" s="328"/>
      <c r="FCF846" s="328"/>
      <c r="FCG846" s="328"/>
      <c r="FCH846" s="328"/>
      <c r="FCI846" s="328"/>
      <c r="FCJ846" s="328"/>
      <c r="FCK846" s="328"/>
      <c r="FCL846" s="328"/>
      <c r="FCM846" s="328"/>
      <c r="FCN846" s="328"/>
      <c r="FCO846" s="328"/>
      <c r="FCP846" s="328"/>
      <c r="FCQ846" s="328"/>
      <c r="FCR846" s="328"/>
      <c r="FCS846" s="328"/>
      <c r="FCT846" s="328"/>
      <c r="FCU846" s="328"/>
      <c r="FCV846" s="328"/>
      <c r="FCW846" s="328"/>
      <c r="FCX846" s="328"/>
      <c r="FCY846" s="328"/>
      <c r="FCZ846" s="328"/>
      <c r="FDA846" s="328"/>
      <c r="FDB846" s="328"/>
      <c r="FDC846" s="328"/>
      <c r="FDD846" s="328"/>
      <c r="FDE846" s="328"/>
      <c r="FDF846" s="328"/>
      <c r="FDG846" s="328"/>
      <c r="FDH846" s="328"/>
      <c r="FDI846" s="328"/>
      <c r="FDJ846" s="328"/>
      <c r="FDK846" s="328"/>
      <c r="FDL846" s="328"/>
      <c r="FDM846" s="328"/>
      <c r="FDN846" s="328"/>
      <c r="FDO846" s="328"/>
      <c r="FDP846" s="328"/>
      <c r="FDQ846" s="328"/>
      <c r="FDR846" s="328"/>
      <c r="FDS846" s="328"/>
      <c r="FDT846" s="328"/>
      <c r="FDU846" s="328"/>
      <c r="FDV846" s="328"/>
      <c r="FDW846" s="328"/>
      <c r="FDX846" s="328"/>
      <c r="FDY846" s="328"/>
      <c r="FDZ846" s="328"/>
      <c r="FEA846" s="328"/>
      <c r="FEB846" s="328"/>
      <c r="FEC846" s="328"/>
      <c r="FED846" s="328"/>
      <c r="FEE846" s="328"/>
      <c r="FEF846" s="328"/>
      <c r="FEG846" s="328"/>
      <c r="FEH846" s="328"/>
      <c r="FEI846" s="328"/>
      <c r="FEJ846" s="328"/>
      <c r="FEK846" s="328"/>
      <c r="FEL846" s="328"/>
      <c r="FEM846" s="328"/>
      <c r="FEN846" s="328"/>
      <c r="FEO846" s="328"/>
      <c r="FEP846" s="328"/>
      <c r="FEQ846" s="328"/>
      <c r="FER846" s="328"/>
      <c r="FES846" s="328"/>
      <c r="FET846" s="328"/>
      <c r="FEU846" s="328"/>
      <c r="FEV846" s="328"/>
      <c r="FEW846" s="328"/>
      <c r="FEX846" s="328"/>
      <c r="FEY846" s="328"/>
      <c r="FEZ846" s="328"/>
      <c r="FFA846" s="328"/>
      <c r="FFB846" s="328"/>
      <c r="FFC846" s="328"/>
      <c r="FFD846" s="328"/>
      <c r="FFE846" s="328"/>
      <c r="FFF846" s="328"/>
      <c r="FFG846" s="328"/>
      <c r="FFH846" s="328"/>
      <c r="FFI846" s="328"/>
      <c r="FFJ846" s="328"/>
      <c r="FFK846" s="328"/>
      <c r="FFL846" s="328"/>
      <c r="FFM846" s="328"/>
      <c r="FFN846" s="328"/>
      <c r="FFO846" s="328"/>
      <c r="FFP846" s="328"/>
      <c r="FFQ846" s="328"/>
      <c r="FFR846" s="328"/>
      <c r="FFS846" s="328"/>
      <c r="FFT846" s="328"/>
      <c r="FFU846" s="328"/>
      <c r="FFV846" s="328"/>
      <c r="FFW846" s="328"/>
      <c r="FFX846" s="328"/>
      <c r="FFY846" s="328"/>
      <c r="FFZ846" s="328"/>
      <c r="FGA846" s="328"/>
      <c r="FGB846" s="328"/>
      <c r="FGC846" s="328"/>
      <c r="FGD846" s="328"/>
      <c r="FGE846" s="328"/>
      <c r="FGF846" s="328"/>
      <c r="FGG846" s="328"/>
      <c r="FGH846" s="328"/>
      <c r="FGI846" s="328"/>
      <c r="FGJ846" s="328"/>
      <c r="FGK846" s="328"/>
      <c r="FGL846" s="328"/>
      <c r="FGM846" s="328"/>
      <c r="FGN846" s="328"/>
      <c r="FGO846" s="328"/>
      <c r="FGP846" s="328"/>
      <c r="FGQ846" s="328"/>
      <c r="FGR846" s="328"/>
      <c r="FGS846" s="328"/>
      <c r="FGT846" s="328"/>
      <c r="FGU846" s="328"/>
      <c r="FGV846" s="328"/>
      <c r="FGW846" s="328"/>
      <c r="FGX846" s="328"/>
      <c r="FGY846" s="328"/>
      <c r="FGZ846" s="328"/>
      <c r="FHA846" s="328"/>
      <c r="FHB846" s="328"/>
      <c r="FHC846" s="328"/>
      <c r="FHD846" s="328"/>
      <c r="FHE846" s="328"/>
      <c r="FHF846" s="328"/>
      <c r="FHG846" s="328"/>
      <c r="FHH846" s="328"/>
      <c r="FHI846" s="328"/>
      <c r="FHJ846" s="328"/>
      <c r="FHK846" s="328"/>
      <c r="FHL846" s="328"/>
      <c r="FHM846" s="328"/>
      <c r="FHN846" s="328"/>
      <c r="FHO846" s="328"/>
      <c r="FHP846" s="328"/>
      <c r="FHQ846" s="328"/>
      <c r="FHR846" s="328"/>
      <c r="FHS846" s="328"/>
      <c r="FHT846" s="328"/>
      <c r="FHU846" s="328"/>
      <c r="FHV846" s="328"/>
      <c r="FHW846" s="328"/>
      <c r="FHX846" s="328"/>
      <c r="FHY846" s="328"/>
      <c r="FHZ846" s="328"/>
      <c r="FIA846" s="328"/>
      <c r="FIB846" s="328"/>
      <c r="FIC846" s="328"/>
      <c r="FID846" s="328"/>
      <c r="FIE846" s="328"/>
      <c r="FIF846" s="328"/>
      <c r="FIG846" s="328"/>
      <c r="FIH846" s="328"/>
      <c r="FII846" s="328"/>
      <c r="FIJ846" s="328"/>
      <c r="FIK846" s="328"/>
      <c r="FIL846" s="328"/>
      <c r="FIM846" s="328"/>
      <c r="FIN846" s="328"/>
      <c r="FIO846" s="328"/>
      <c r="FIP846" s="328"/>
      <c r="FIQ846" s="328"/>
      <c r="FIR846" s="328"/>
      <c r="FIS846" s="328"/>
      <c r="FIT846" s="328"/>
      <c r="FIU846" s="328"/>
      <c r="FIV846" s="328"/>
      <c r="FIW846" s="328"/>
      <c r="FIX846" s="328"/>
      <c r="FIY846" s="328"/>
      <c r="FIZ846" s="328"/>
      <c r="FJA846" s="328"/>
      <c r="FJB846" s="328"/>
      <c r="FJC846" s="328"/>
      <c r="FJD846" s="328"/>
      <c r="FJE846" s="328"/>
      <c r="FJF846" s="328"/>
      <c r="FJG846" s="328"/>
      <c r="FJH846" s="328"/>
      <c r="FJI846" s="328"/>
      <c r="FJJ846" s="328"/>
      <c r="FJK846" s="328"/>
      <c r="FJL846" s="328"/>
      <c r="FJM846" s="328"/>
      <c r="FJN846" s="328"/>
      <c r="FJO846" s="328"/>
      <c r="FJP846" s="328"/>
      <c r="FJQ846" s="328"/>
      <c r="FJR846" s="328"/>
      <c r="FJS846" s="328"/>
      <c r="FJT846" s="328"/>
      <c r="FJU846" s="328"/>
      <c r="FJV846" s="328"/>
      <c r="FJW846" s="328"/>
      <c r="FJX846" s="328"/>
      <c r="FJY846" s="328"/>
      <c r="FJZ846" s="328"/>
      <c r="FKA846" s="328"/>
      <c r="FKB846" s="328"/>
      <c r="FKC846" s="328"/>
      <c r="FKD846" s="328"/>
      <c r="FKE846" s="328"/>
      <c r="FKF846" s="328"/>
      <c r="FKG846" s="328"/>
      <c r="FKH846" s="328"/>
      <c r="FKI846" s="328"/>
      <c r="FKJ846" s="328"/>
      <c r="FKK846" s="328"/>
      <c r="FKL846" s="328"/>
      <c r="FKM846" s="328"/>
      <c r="FKN846" s="328"/>
      <c r="FKO846" s="328"/>
      <c r="FKP846" s="328"/>
      <c r="FKQ846" s="328"/>
      <c r="FKR846" s="328"/>
      <c r="FKS846" s="328"/>
      <c r="FKT846" s="328"/>
      <c r="FKU846" s="328"/>
      <c r="FKV846" s="328"/>
      <c r="FKW846" s="328"/>
      <c r="FKX846" s="328"/>
      <c r="FKY846" s="328"/>
      <c r="FKZ846" s="328"/>
      <c r="FLA846" s="328"/>
      <c r="FLB846" s="328"/>
      <c r="FLC846" s="328"/>
      <c r="FLD846" s="328"/>
      <c r="FLE846" s="328"/>
      <c r="FLF846" s="328"/>
      <c r="FLG846" s="328"/>
      <c r="FLH846" s="328"/>
      <c r="FLI846" s="328"/>
      <c r="FLJ846" s="328"/>
      <c r="FLK846" s="328"/>
      <c r="FLL846" s="328"/>
      <c r="FLM846" s="328"/>
      <c r="FLN846" s="328"/>
      <c r="FLO846" s="328"/>
      <c r="FLP846" s="328"/>
      <c r="FLQ846" s="328"/>
      <c r="FLR846" s="328"/>
      <c r="FLS846" s="328"/>
      <c r="FLT846" s="328"/>
      <c r="FLU846" s="328"/>
      <c r="FLV846" s="328"/>
      <c r="FLW846" s="328"/>
      <c r="FLX846" s="328"/>
      <c r="FLY846" s="328"/>
      <c r="FLZ846" s="328"/>
      <c r="FMA846" s="328"/>
      <c r="FMB846" s="328"/>
      <c r="FMC846" s="328"/>
      <c r="FMD846" s="328"/>
      <c r="FME846" s="328"/>
      <c r="FMF846" s="328"/>
      <c r="FMG846" s="328"/>
      <c r="FMH846" s="328"/>
      <c r="FMI846" s="328"/>
      <c r="FMJ846" s="328"/>
      <c r="FMK846" s="328"/>
      <c r="FML846" s="328"/>
      <c r="FMM846" s="328"/>
      <c r="FMN846" s="328"/>
      <c r="FMO846" s="328"/>
      <c r="FMP846" s="328"/>
      <c r="FMQ846" s="328"/>
      <c r="FMR846" s="328"/>
      <c r="FMS846" s="328"/>
      <c r="FMT846" s="328"/>
      <c r="FMU846" s="328"/>
      <c r="FMV846" s="328"/>
      <c r="FMW846" s="328"/>
      <c r="FMX846" s="328"/>
      <c r="FMY846" s="328"/>
      <c r="FMZ846" s="328"/>
      <c r="FNA846" s="328"/>
      <c r="FNB846" s="328"/>
      <c r="FNC846" s="328"/>
      <c r="FND846" s="328"/>
      <c r="FNE846" s="328"/>
      <c r="FNF846" s="328"/>
      <c r="FNG846" s="328"/>
      <c r="FNH846" s="328"/>
      <c r="FNI846" s="328"/>
      <c r="FNJ846" s="328"/>
      <c r="FNK846" s="328"/>
      <c r="FNL846" s="328"/>
      <c r="FNM846" s="328"/>
      <c r="FNN846" s="328"/>
      <c r="FNO846" s="328"/>
      <c r="FNP846" s="328"/>
      <c r="FNQ846" s="328"/>
      <c r="FNR846" s="328"/>
      <c r="FNS846" s="328"/>
      <c r="FNT846" s="328"/>
      <c r="FNU846" s="328"/>
      <c r="FNV846" s="328"/>
      <c r="FNW846" s="328"/>
      <c r="FNX846" s="328"/>
      <c r="FNY846" s="328"/>
      <c r="FNZ846" s="328"/>
      <c r="FOA846" s="328"/>
      <c r="FOB846" s="328"/>
      <c r="FOC846" s="328"/>
      <c r="FOD846" s="328"/>
      <c r="FOE846" s="328"/>
      <c r="FOF846" s="328"/>
      <c r="FOG846" s="328"/>
      <c r="FOH846" s="328"/>
      <c r="FOI846" s="328"/>
      <c r="FOJ846" s="328"/>
      <c r="FOK846" s="328"/>
      <c r="FOL846" s="328"/>
      <c r="FOM846" s="328"/>
      <c r="FON846" s="328"/>
      <c r="FOO846" s="328"/>
      <c r="FOP846" s="328"/>
      <c r="FOQ846" s="328"/>
      <c r="FOR846" s="328"/>
      <c r="FOS846" s="328"/>
      <c r="FOT846" s="328"/>
      <c r="FOU846" s="328"/>
      <c r="FOV846" s="328"/>
      <c r="FOW846" s="328"/>
      <c r="FOX846" s="328"/>
      <c r="FOY846" s="328"/>
      <c r="FOZ846" s="328"/>
      <c r="FPA846" s="328"/>
      <c r="FPB846" s="328"/>
      <c r="FPC846" s="328"/>
      <c r="FPD846" s="328"/>
      <c r="FPE846" s="328"/>
      <c r="FPF846" s="328"/>
      <c r="FPG846" s="328"/>
      <c r="FPH846" s="328"/>
      <c r="FPI846" s="328"/>
      <c r="FPJ846" s="328"/>
      <c r="FPK846" s="328"/>
      <c r="FPL846" s="328"/>
      <c r="FPM846" s="328"/>
      <c r="FPN846" s="328"/>
      <c r="FPO846" s="328"/>
      <c r="FPP846" s="328"/>
      <c r="FPQ846" s="328"/>
      <c r="FPR846" s="328"/>
      <c r="FPS846" s="328"/>
      <c r="FPT846" s="328"/>
      <c r="FPU846" s="328"/>
      <c r="FPV846" s="328"/>
      <c r="FPW846" s="328"/>
      <c r="FPX846" s="328"/>
      <c r="FPY846" s="328"/>
      <c r="FPZ846" s="328"/>
      <c r="FQA846" s="328"/>
      <c r="FQB846" s="328"/>
      <c r="FQC846" s="328"/>
      <c r="FQD846" s="328"/>
      <c r="FQE846" s="328"/>
      <c r="FQF846" s="328"/>
      <c r="FQG846" s="328"/>
      <c r="FQH846" s="328"/>
      <c r="FQI846" s="328"/>
      <c r="FQJ846" s="328"/>
      <c r="FQK846" s="328"/>
      <c r="FQL846" s="328"/>
      <c r="FQM846" s="328"/>
      <c r="FQN846" s="328"/>
      <c r="FQO846" s="328"/>
      <c r="FQP846" s="328"/>
      <c r="FQQ846" s="328"/>
      <c r="FQR846" s="328"/>
      <c r="FQS846" s="328"/>
      <c r="FQT846" s="328"/>
      <c r="FQU846" s="328"/>
      <c r="FQV846" s="328"/>
      <c r="FQW846" s="328"/>
      <c r="FQX846" s="328"/>
      <c r="FQY846" s="328"/>
      <c r="FQZ846" s="328"/>
      <c r="FRA846" s="328"/>
      <c r="FRB846" s="328"/>
      <c r="FRC846" s="328"/>
      <c r="FRD846" s="328"/>
      <c r="FRE846" s="328"/>
      <c r="FRF846" s="328"/>
      <c r="FRG846" s="328"/>
      <c r="FRH846" s="328"/>
      <c r="FRI846" s="328"/>
      <c r="FRJ846" s="328"/>
      <c r="FRK846" s="328"/>
      <c r="FRL846" s="328"/>
      <c r="FRM846" s="328"/>
      <c r="FRN846" s="328"/>
      <c r="FRO846" s="328"/>
      <c r="FRP846" s="328"/>
      <c r="FRQ846" s="328"/>
      <c r="FRR846" s="328"/>
      <c r="FRS846" s="328"/>
      <c r="FRT846" s="328"/>
      <c r="FRU846" s="328"/>
      <c r="FRV846" s="328"/>
      <c r="FRW846" s="328"/>
      <c r="FRX846" s="328"/>
      <c r="FRY846" s="328"/>
      <c r="FRZ846" s="328"/>
      <c r="FSA846" s="328"/>
      <c r="FSB846" s="328"/>
      <c r="FSC846" s="328"/>
      <c r="FSD846" s="328"/>
      <c r="FSE846" s="328"/>
      <c r="FSF846" s="328"/>
      <c r="FSG846" s="328"/>
      <c r="FSH846" s="328"/>
      <c r="FSI846" s="328"/>
      <c r="FSJ846" s="328"/>
      <c r="FSK846" s="328"/>
      <c r="FSL846" s="328"/>
      <c r="FSM846" s="328"/>
      <c r="FSN846" s="328"/>
      <c r="FSO846" s="328"/>
      <c r="FSP846" s="328"/>
      <c r="FSQ846" s="328"/>
      <c r="FSR846" s="328"/>
      <c r="FSS846" s="328"/>
      <c r="FST846" s="328"/>
      <c r="FSU846" s="328"/>
      <c r="FSV846" s="328"/>
      <c r="FSW846" s="328"/>
      <c r="FSX846" s="328"/>
      <c r="FSY846" s="328"/>
      <c r="FSZ846" s="328"/>
      <c r="FTA846" s="328"/>
      <c r="FTB846" s="328"/>
      <c r="FTC846" s="328"/>
      <c r="FTD846" s="328"/>
      <c r="FTE846" s="328"/>
      <c r="FTF846" s="328"/>
      <c r="FTG846" s="328"/>
      <c r="FTH846" s="328"/>
      <c r="FTI846" s="328"/>
      <c r="FTJ846" s="328"/>
      <c r="FTK846" s="328"/>
      <c r="FTL846" s="328"/>
      <c r="FTM846" s="328"/>
      <c r="FTN846" s="328"/>
      <c r="FTO846" s="328"/>
      <c r="FTP846" s="328"/>
      <c r="FTQ846" s="328"/>
      <c r="FTR846" s="328"/>
      <c r="FTS846" s="328"/>
      <c r="FTT846" s="328"/>
      <c r="FTU846" s="328"/>
      <c r="FTV846" s="328"/>
      <c r="FTW846" s="328"/>
      <c r="FTX846" s="328"/>
      <c r="FTY846" s="328"/>
      <c r="FTZ846" s="328"/>
      <c r="FUA846" s="328"/>
      <c r="FUB846" s="328"/>
      <c r="FUC846" s="328"/>
      <c r="FUD846" s="328"/>
      <c r="FUE846" s="328"/>
      <c r="FUF846" s="328"/>
      <c r="FUG846" s="328"/>
      <c r="FUH846" s="328"/>
      <c r="FUI846" s="328"/>
      <c r="FUJ846" s="328"/>
      <c r="FUK846" s="328"/>
      <c r="FUL846" s="328"/>
      <c r="FUM846" s="328"/>
      <c r="FUN846" s="328"/>
      <c r="FUO846" s="328"/>
      <c r="FUP846" s="328"/>
      <c r="FUQ846" s="328"/>
      <c r="FUR846" s="328"/>
      <c r="FUS846" s="328"/>
      <c r="FUT846" s="328"/>
      <c r="FUU846" s="328"/>
      <c r="FUV846" s="328"/>
      <c r="FUW846" s="328"/>
      <c r="FUX846" s="328"/>
      <c r="FUY846" s="328"/>
      <c r="FUZ846" s="328"/>
      <c r="FVA846" s="328"/>
      <c r="FVB846" s="328"/>
      <c r="FVC846" s="328"/>
      <c r="FVD846" s="328"/>
      <c r="FVE846" s="328"/>
      <c r="FVF846" s="328"/>
      <c r="FVG846" s="328"/>
      <c r="FVH846" s="328"/>
      <c r="FVI846" s="328"/>
      <c r="FVJ846" s="328"/>
      <c r="FVK846" s="328"/>
      <c r="FVL846" s="328"/>
      <c r="FVM846" s="328"/>
      <c r="FVN846" s="328"/>
      <c r="FVO846" s="328"/>
      <c r="FVP846" s="328"/>
      <c r="FVQ846" s="328"/>
      <c r="FVR846" s="328"/>
      <c r="FVS846" s="328"/>
      <c r="FVT846" s="328"/>
      <c r="FVU846" s="328"/>
      <c r="FVV846" s="328"/>
      <c r="FVW846" s="328"/>
      <c r="FVX846" s="328"/>
      <c r="FVY846" s="328"/>
      <c r="FVZ846" s="328"/>
      <c r="FWA846" s="328"/>
      <c r="FWB846" s="328"/>
      <c r="FWC846" s="328"/>
      <c r="FWD846" s="328"/>
      <c r="FWE846" s="328"/>
      <c r="FWF846" s="328"/>
      <c r="FWG846" s="328"/>
      <c r="FWH846" s="328"/>
      <c r="FWI846" s="328"/>
      <c r="FWJ846" s="328"/>
      <c r="FWK846" s="328"/>
      <c r="FWL846" s="328"/>
      <c r="FWM846" s="328"/>
      <c r="FWN846" s="328"/>
      <c r="FWO846" s="328"/>
      <c r="FWP846" s="328"/>
      <c r="FWQ846" s="328"/>
      <c r="FWR846" s="328"/>
      <c r="FWS846" s="328"/>
      <c r="FWT846" s="328"/>
      <c r="FWU846" s="328"/>
      <c r="FWV846" s="328"/>
      <c r="FWW846" s="328"/>
      <c r="FWX846" s="328"/>
      <c r="FWY846" s="328"/>
      <c r="FWZ846" s="328"/>
      <c r="FXA846" s="328"/>
      <c r="FXB846" s="328"/>
      <c r="FXC846" s="328"/>
      <c r="FXD846" s="328"/>
      <c r="FXE846" s="328"/>
      <c r="FXF846" s="328"/>
      <c r="FXG846" s="328"/>
      <c r="FXH846" s="328"/>
      <c r="FXI846" s="328"/>
      <c r="FXJ846" s="328"/>
      <c r="FXK846" s="328"/>
      <c r="FXL846" s="328"/>
      <c r="FXM846" s="328"/>
      <c r="FXN846" s="328"/>
      <c r="FXO846" s="328"/>
      <c r="FXP846" s="328"/>
      <c r="FXQ846" s="328"/>
      <c r="FXR846" s="328"/>
      <c r="FXS846" s="328"/>
      <c r="FXT846" s="328"/>
      <c r="FXU846" s="328"/>
      <c r="FXV846" s="328"/>
      <c r="FXW846" s="328"/>
      <c r="FXX846" s="328"/>
      <c r="FXY846" s="328"/>
      <c r="FXZ846" s="328"/>
      <c r="FYA846" s="328"/>
      <c r="FYB846" s="328"/>
      <c r="FYC846" s="328"/>
      <c r="FYD846" s="328"/>
      <c r="FYE846" s="328"/>
      <c r="FYF846" s="328"/>
      <c r="FYG846" s="328"/>
      <c r="FYH846" s="328"/>
      <c r="FYI846" s="328"/>
      <c r="FYJ846" s="328"/>
      <c r="FYK846" s="328"/>
      <c r="FYL846" s="328"/>
      <c r="FYM846" s="328"/>
      <c r="FYN846" s="328"/>
      <c r="FYO846" s="328"/>
      <c r="FYP846" s="328"/>
      <c r="FYQ846" s="328"/>
      <c r="FYR846" s="328"/>
      <c r="FYS846" s="328"/>
      <c r="FYT846" s="328"/>
      <c r="FYU846" s="328"/>
      <c r="FYV846" s="328"/>
      <c r="FYW846" s="328"/>
      <c r="FYX846" s="328"/>
      <c r="FYY846" s="328"/>
      <c r="FYZ846" s="328"/>
      <c r="FZA846" s="328"/>
      <c r="FZB846" s="328"/>
      <c r="FZC846" s="328"/>
      <c r="FZD846" s="328"/>
      <c r="FZE846" s="328"/>
      <c r="FZF846" s="328"/>
      <c r="FZG846" s="328"/>
      <c r="FZH846" s="328"/>
      <c r="FZI846" s="328"/>
      <c r="FZJ846" s="328"/>
      <c r="FZK846" s="328"/>
      <c r="FZL846" s="328"/>
      <c r="FZM846" s="328"/>
      <c r="FZN846" s="328"/>
      <c r="FZO846" s="328"/>
      <c r="FZP846" s="328"/>
      <c r="FZQ846" s="328"/>
      <c r="FZR846" s="328"/>
      <c r="FZS846" s="328"/>
      <c r="FZT846" s="328"/>
      <c r="FZU846" s="328"/>
      <c r="FZV846" s="328"/>
      <c r="FZW846" s="328"/>
      <c r="FZX846" s="328"/>
      <c r="FZY846" s="328"/>
      <c r="FZZ846" s="328"/>
      <c r="GAA846" s="328"/>
      <c r="GAB846" s="328"/>
      <c r="GAC846" s="328"/>
      <c r="GAD846" s="328"/>
      <c r="GAE846" s="328"/>
      <c r="GAF846" s="328"/>
      <c r="GAG846" s="328"/>
      <c r="GAH846" s="328"/>
      <c r="GAI846" s="328"/>
      <c r="GAJ846" s="328"/>
      <c r="GAK846" s="328"/>
      <c r="GAL846" s="328"/>
      <c r="GAM846" s="328"/>
      <c r="GAN846" s="328"/>
      <c r="GAO846" s="328"/>
      <c r="GAP846" s="328"/>
      <c r="GAQ846" s="328"/>
      <c r="GAR846" s="328"/>
      <c r="GAS846" s="328"/>
      <c r="GAT846" s="328"/>
      <c r="GAU846" s="328"/>
      <c r="GAV846" s="328"/>
      <c r="GAW846" s="328"/>
      <c r="GAX846" s="328"/>
      <c r="GAY846" s="328"/>
      <c r="GAZ846" s="328"/>
      <c r="GBA846" s="328"/>
      <c r="GBB846" s="328"/>
      <c r="GBC846" s="328"/>
      <c r="GBD846" s="328"/>
      <c r="GBE846" s="328"/>
      <c r="GBF846" s="328"/>
      <c r="GBG846" s="328"/>
      <c r="GBH846" s="328"/>
      <c r="GBI846" s="328"/>
      <c r="GBJ846" s="328"/>
      <c r="GBK846" s="328"/>
      <c r="GBL846" s="328"/>
      <c r="GBM846" s="328"/>
      <c r="GBN846" s="328"/>
      <c r="GBO846" s="328"/>
      <c r="GBP846" s="328"/>
      <c r="GBQ846" s="328"/>
      <c r="GBR846" s="328"/>
      <c r="GBS846" s="328"/>
      <c r="GBT846" s="328"/>
      <c r="GBU846" s="328"/>
      <c r="GBV846" s="328"/>
      <c r="GBW846" s="328"/>
      <c r="GBX846" s="328"/>
      <c r="GBY846" s="328"/>
      <c r="GBZ846" s="328"/>
      <c r="GCA846" s="328"/>
      <c r="GCB846" s="328"/>
      <c r="GCC846" s="328"/>
      <c r="GCD846" s="328"/>
      <c r="GCE846" s="328"/>
      <c r="GCF846" s="328"/>
      <c r="GCG846" s="328"/>
      <c r="GCH846" s="328"/>
      <c r="GCI846" s="328"/>
      <c r="GCJ846" s="328"/>
      <c r="GCK846" s="328"/>
      <c r="GCL846" s="328"/>
      <c r="GCM846" s="328"/>
      <c r="GCN846" s="328"/>
      <c r="GCO846" s="328"/>
      <c r="GCP846" s="328"/>
      <c r="GCQ846" s="328"/>
      <c r="GCR846" s="328"/>
      <c r="GCS846" s="328"/>
      <c r="GCT846" s="328"/>
      <c r="GCU846" s="328"/>
      <c r="GCV846" s="328"/>
      <c r="GCW846" s="328"/>
      <c r="GCX846" s="328"/>
      <c r="GCY846" s="328"/>
      <c r="GCZ846" s="328"/>
      <c r="GDA846" s="328"/>
      <c r="GDB846" s="328"/>
      <c r="GDC846" s="328"/>
      <c r="GDD846" s="328"/>
      <c r="GDE846" s="328"/>
      <c r="GDF846" s="328"/>
      <c r="GDG846" s="328"/>
      <c r="GDH846" s="328"/>
      <c r="GDI846" s="328"/>
      <c r="GDJ846" s="328"/>
      <c r="GDK846" s="328"/>
      <c r="GDL846" s="328"/>
      <c r="GDM846" s="328"/>
      <c r="GDN846" s="328"/>
      <c r="GDO846" s="328"/>
      <c r="GDP846" s="328"/>
      <c r="GDQ846" s="328"/>
      <c r="GDR846" s="328"/>
      <c r="GDS846" s="328"/>
      <c r="GDT846" s="328"/>
      <c r="GDU846" s="328"/>
      <c r="GDV846" s="328"/>
      <c r="GDW846" s="328"/>
      <c r="GDX846" s="328"/>
      <c r="GDY846" s="328"/>
      <c r="GDZ846" s="328"/>
      <c r="GEA846" s="328"/>
      <c r="GEB846" s="328"/>
      <c r="GEC846" s="328"/>
      <c r="GED846" s="328"/>
      <c r="GEE846" s="328"/>
      <c r="GEF846" s="328"/>
      <c r="GEG846" s="328"/>
      <c r="GEH846" s="328"/>
      <c r="GEI846" s="328"/>
      <c r="GEJ846" s="328"/>
      <c r="GEK846" s="328"/>
      <c r="GEL846" s="328"/>
      <c r="GEM846" s="328"/>
      <c r="GEN846" s="328"/>
      <c r="GEO846" s="328"/>
      <c r="GEP846" s="328"/>
      <c r="GEQ846" s="328"/>
      <c r="GER846" s="328"/>
      <c r="GES846" s="328"/>
      <c r="GET846" s="328"/>
      <c r="GEU846" s="328"/>
      <c r="GEV846" s="328"/>
      <c r="GEW846" s="328"/>
      <c r="GEX846" s="328"/>
      <c r="GEY846" s="328"/>
      <c r="GEZ846" s="328"/>
      <c r="GFA846" s="328"/>
      <c r="GFB846" s="328"/>
      <c r="GFC846" s="328"/>
      <c r="GFD846" s="328"/>
      <c r="GFE846" s="328"/>
      <c r="GFF846" s="328"/>
      <c r="GFG846" s="328"/>
      <c r="GFH846" s="328"/>
      <c r="GFI846" s="328"/>
      <c r="GFJ846" s="328"/>
      <c r="GFK846" s="328"/>
      <c r="GFL846" s="328"/>
      <c r="GFM846" s="328"/>
      <c r="GFN846" s="328"/>
      <c r="GFO846" s="328"/>
      <c r="GFP846" s="328"/>
      <c r="GFQ846" s="328"/>
      <c r="GFR846" s="328"/>
      <c r="GFS846" s="328"/>
      <c r="GFT846" s="328"/>
      <c r="GFU846" s="328"/>
      <c r="GFV846" s="328"/>
      <c r="GFW846" s="328"/>
      <c r="GFX846" s="328"/>
      <c r="GFY846" s="328"/>
      <c r="GFZ846" s="328"/>
      <c r="GGA846" s="328"/>
      <c r="GGB846" s="328"/>
      <c r="GGC846" s="328"/>
      <c r="GGD846" s="328"/>
      <c r="GGE846" s="328"/>
      <c r="GGF846" s="328"/>
      <c r="GGG846" s="328"/>
      <c r="GGH846" s="328"/>
      <c r="GGI846" s="328"/>
      <c r="GGJ846" s="328"/>
      <c r="GGK846" s="328"/>
      <c r="GGL846" s="328"/>
      <c r="GGM846" s="328"/>
      <c r="GGN846" s="328"/>
      <c r="GGO846" s="328"/>
      <c r="GGP846" s="328"/>
      <c r="GGQ846" s="328"/>
      <c r="GGR846" s="328"/>
      <c r="GGS846" s="328"/>
      <c r="GGT846" s="328"/>
      <c r="GGU846" s="328"/>
      <c r="GGV846" s="328"/>
      <c r="GGW846" s="328"/>
      <c r="GGX846" s="328"/>
      <c r="GGY846" s="328"/>
      <c r="GGZ846" s="328"/>
      <c r="GHA846" s="328"/>
      <c r="GHB846" s="328"/>
      <c r="GHC846" s="328"/>
      <c r="GHD846" s="328"/>
      <c r="GHE846" s="328"/>
      <c r="GHF846" s="328"/>
      <c r="GHG846" s="328"/>
      <c r="GHH846" s="328"/>
      <c r="GHI846" s="328"/>
      <c r="GHJ846" s="328"/>
      <c r="GHK846" s="328"/>
      <c r="GHL846" s="328"/>
      <c r="GHM846" s="328"/>
      <c r="GHN846" s="328"/>
      <c r="GHO846" s="328"/>
      <c r="GHP846" s="328"/>
      <c r="GHQ846" s="328"/>
      <c r="GHR846" s="328"/>
      <c r="GHS846" s="328"/>
      <c r="GHT846" s="328"/>
      <c r="GHU846" s="328"/>
      <c r="GHV846" s="328"/>
      <c r="GHW846" s="328"/>
      <c r="GHX846" s="328"/>
      <c r="GHY846" s="328"/>
      <c r="GHZ846" s="328"/>
      <c r="GIA846" s="328"/>
      <c r="GIB846" s="328"/>
      <c r="GIC846" s="328"/>
      <c r="GID846" s="328"/>
      <c r="GIE846" s="328"/>
      <c r="GIF846" s="328"/>
      <c r="GIG846" s="328"/>
      <c r="GIH846" s="328"/>
      <c r="GII846" s="328"/>
      <c r="GIJ846" s="328"/>
      <c r="GIK846" s="328"/>
      <c r="GIL846" s="328"/>
      <c r="GIM846" s="328"/>
      <c r="GIN846" s="328"/>
      <c r="GIO846" s="328"/>
      <c r="GIP846" s="328"/>
      <c r="GIQ846" s="328"/>
      <c r="GIR846" s="328"/>
      <c r="GIS846" s="328"/>
      <c r="GIT846" s="328"/>
      <c r="GIU846" s="328"/>
      <c r="GIV846" s="328"/>
      <c r="GIW846" s="328"/>
      <c r="GIX846" s="328"/>
      <c r="GIY846" s="328"/>
      <c r="GIZ846" s="328"/>
      <c r="GJA846" s="328"/>
      <c r="GJB846" s="328"/>
      <c r="GJC846" s="328"/>
      <c r="GJD846" s="328"/>
      <c r="GJE846" s="328"/>
      <c r="GJF846" s="328"/>
      <c r="GJG846" s="328"/>
      <c r="GJH846" s="328"/>
      <c r="GJI846" s="328"/>
      <c r="GJJ846" s="328"/>
      <c r="GJK846" s="328"/>
      <c r="GJL846" s="328"/>
      <c r="GJM846" s="328"/>
      <c r="GJN846" s="328"/>
      <c r="GJO846" s="328"/>
      <c r="GJP846" s="328"/>
      <c r="GJQ846" s="328"/>
      <c r="GJR846" s="328"/>
      <c r="GJS846" s="328"/>
      <c r="GJT846" s="328"/>
      <c r="GJU846" s="328"/>
      <c r="GJV846" s="328"/>
      <c r="GJW846" s="328"/>
      <c r="GJX846" s="328"/>
      <c r="GJY846" s="328"/>
      <c r="GJZ846" s="328"/>
      <c r="GKA846" s="328"/>
      <c r="GKB846" s="328"/>
      <c r="GKC846" s="328"/>
      <c r="GKD846" s="328"/>
      <c r="GKE846" s="328"/>
      <c r="GKF846" s="328"/>
      <c r="GKG846" s="328"/>
      <c r="GKH846" s="328"/>
      <c r="GKI846" s="328"/>
      <c r="GKJ846" s="328"/>
      <c r="GKK846" s="328"/>
      <c r="GKL846" s="328"/>
      <c r="GKM846" s="328"/>
      <c r="GKN846" s="328"/>
      <c r="GKO846" s="328"/>
      <c r="GKP846" s="328"/>
      <c r="GKQ846" s="328"/>
      <c r="GKR846" s="328"/>
      <c r="GKS846" s="328"/>
      <c r="GKT846" s="328"/>
      <c r="GKU846" s="328"/>
      <c r="GKV846" s="328"/>
      <c r="GKW846" s="328"/>
      <c r="GKX846" s="328"/>
      <c r="GKY846" s="328"/>
      <c r="GKZ846" s="328"/>
      <c r="GLA846" s="328"/>
      <c r="GLB846" s="328"/>
      <c r="GLC846" s="328"/>
      <c r="GLD846" s="328"/>
      <c r="GLE846" s="328"/>
      <c r="GLF846" s="328"/>
      <c r="GLG846" s="328"/>
      <c r="GLH846" s="328"/>
      <c r="GLI846" s="328"/>
      <c r="GLJ846" s="328"/>
      <c r="GLK846" s="328"/>
      <c r="GLL846" s="328"/>
      <c r="GLM846" s="328"/>
      <c r="GLN846" s="328"/>
      <c r="GLO846" s="328"/>
      <c r="GLP846" s="328"/>
      <c r="GLQ846" s="328"/>
      <c r="GLR846" s="328"/>
      <c r="GLS846" s="328"/>
      <c r="GLT846" s="328"/>
      <c r="GLU846" s="328"/>
      <c r="GLV846" s="328"/>
      <c r="GLW846" s="328"/>
      <c r="GLX846" s="328"/>
      <c r="GLY846" s="328"/>
      <c r="GLZ846" s="328"/>
      <c r="GMA846" s="328"/>
      <c r="GMB846" s="328"/>
      <c r="GMC846" s="328"/>
      <c r="GMD846" s="328"/>
      <c r="GME846" s="328"/>
      <c r="GMF846" s="328"/>
      <c r="GMG846" s="328"/>
      <c r="GMH846" s="328"/>
      <c r="GMI846" s="328"/>
      <c r="GMJ846" s="328"/>
      <c r="GMK846" s="328"/>
      <c r="GML846" s="328"/>
      <c r="GMM846" s="328"/>
      <c r="GMN846" s="328"/>
      <c r="GMO846" s="328"/>
      <c r="GMP846" s="328"/>
      <c r="GMQ846" s="328"/>
      <c r="GMR846" s="328"/>
      <c r="GMS846" s="328"/>
      <c r="GMT846" s="328"/>
      <c r="GMU846" s="328"/>
      <c r="GMV846" s="328"/>
      <c r="GMW846" s="328"/>
      <c r="GMX846" s="328"/>
      <c r="GMY846" s="328"/>
      <c r="GMZ846" s="328"/>
      <c r="GNA846" s="328"/>
      <c r="GNB846" s="328"/>
      <c r="GNC846" s="328"/>
      <c r="GND846" s="328"/>
      <c r="GNE846" s="328"/>
      <c r="GNF846" s="328"/>
      <c r="GNG846" s="328"/>
      <c r="GNH846" s="328"/>
      <c r="GNI846" s="328"/>
      <c r="GNJ846" s="328"/>
      <c r="GNK846" s="328"/>
      <c r="GNL846" s="328"/>
      <c r="GNM846" s="328"/>
      <c r="GNN846" s="328"/>
      <c r="GNO846" s="328"/>
      <c r="GNP846" s="328"/>
      <c r="GNQ846" s="328"/>
      <c r="GNR846" s="328"/>
      <c r="GNS846" s="328"/>
      <c r="GNT846" s="328"/>
      <c r="GNU846" s="328"/>
      <c r="GNV846" s="328"/>
      <c r="GNW846" s="328"/>
      <c r="GNX846" s="328"/>
      <c r="GNY846" s="328"/>
      <c r="GNZ846" s="328"/>
      <c r="GOA846" s="328"/>
      <c r="GOB846" s="328"/>
      <c r="GOC846" s="328"/>
      <c r="GOD846" s="328"/>
      <c r="GOE846" s="328"/>
      <c r="GOF846" s="328"/>
      <c r="GOG846" s="328"/>
      <c r="GOH846" s="328"/>
      <c r="GOI846" s="328"/>
      <c r="GOJ846" s="328"/>
      <c r="GOK846" s="328"/>
      <c r="GOL846" s="328"/>
      <c r="GOM846" s="328"/>
      <c r="GON846" s="328"/>
      <c r="GOO846" s="328"/>
      <c r="GOP846" s="328"/>
      <c r="GOQ846" s="328"/>
      <c r="GOR846" s="328"/>
      <c r="GOS846" s="328"/>
      <c r="GOT846" s="328"/>
      <c r="GOU846" s="328"/>
      <c r="GOV846" s="328"/>
      <c r="GOW846" s="328"/>
      <c r="GOX846" s="328"/>
      <c r="GOY846" s="328"/>
      <c r="GOZ846" s="328"/>
      <c r="GPA846" s="328"/>
      <c r="GPB846" s="328"/>
      <c r="GPC846" s="328"/>
      <c r="GPD846" s="328"/>
      <c r="GPE846" s="328"/>
      <c r="GPF846" s="328"/>
      <c r="GPG846" s="328"/>
      <c r="GPH846" s="328"/>
      <c r="GPI846" s="328"/>
      <c r="GPJ846" s="328"/>
      <c r="GPK846" s="328"/>
      <c r="GPL846" s="328"/>
      <c r="GPM846" s="328"/>
      <c r="GPN846" s="328"/>
      <c r="GPO846" s="328"/>
      <c r="GPP846" s="328"/>
      <c r="GPQ846" s="328"/>
      <c r="GPR846" s="328"/>
      <c r="GPS846" s="328"/>
      <c r="GPT846" s="328"/>
      <c r="GPU846" s="328"/>
      <c r="GPV846" s="328"/>
      <c r="GPW846" s="328"/>
      <c r="GPX846" s="328"/>
      <c r="GPY846" s="328"/>
      <c r="GPZ846" s="328"/>
      <c r="GQA846" s="328"/>
      <c r="GQB846" s="328"/>
      <c r="GQC846" s="328"/>
      <c r="GQD846" s="328"/>
      <c r="GQE846" s="328"/>
      <c r="GQF846" s="328"/>
      <c r="GQG846" s="328"/>
      <c r="GQH846" s="328"/>
      <c r="GQI846" s="328"/>
      <c r="GQJ846" s="328"/>
      <c r="GQK846" s="328"/>
      <c r="GQL846" s="328"/>
      <c r="GQM846" s="328"/>
      <c r="GQN846" s="328"/>
      <c r="GQO846" s="328"/>
      <c r="GQP846" s="328"/>
      <c r="GQQ846" s="328"/>
      <c r="GQR846" s="328"/>
      <c r="GQS846" s="328"/>
      <c r="GQT846" s="328"/>
      <c r="GQU846" s="328"/>
      <c r="GQV846" s="328"/>
      <c r="GQW846" s="328"/>
      <c r="GQX846" s="328"/>
      <c r="GQY846" s="328"/>
      <c r="GQZ846" s="328"/>
      <c r="GRA846" s="328"/>
      <c r="GRB846" s="328"/>
      <c r="GRC846" s="328"/>
      <c r="GRD846" s="328"/>
      <c r="GRE846" s="328"/>
      <c r="GRF846" s="328"/>
      <c r="GRG846" s="328"/>
      <c r="GRH846" s="328"/>
      <c r="GRI846" s="328"/>
      <c r="GRJ846" s="328"/>
      <c r="GRK846" s="328"/>
      <c r="GRL846" s="328"/>
      <c r="GRM846" s="328"/>
      <c r="GRN846" s="328"/>
      <c r="GRO846" s="328"/>
      <c r="GRP846" s="328"/>
      <c r="GRQ846" s="328"/>
      <c r="GRR846" s="328"/>
      <c r="GRS846" s="328"/>
      <c r="GRT846" s="328"/>
      <c r="GRU846" s="328"/>
      <c r="GRV846" s="328"/>
      <c r="GRW846" s="328"/>
      <c r="GRX846" s="328"/>
      <c r="GRY846" s="328"/>
      <c r="GRZ846" s="328"/>
      <c r="GSA846" s="328"/>
      <c r="GSB846" s="328"/>
      <c r="GSC846" s="328"/>
      <c r="GSD846" s="328"/>
      <c r="GSE846" s="328"/>
      <c r="GSF846" s="328"/>
      <c r="GSG846" s="328"/>
      <c r="GSH846" s="328"/>
      <c r="GSI846" s="328"/>
      <c r="GSJ846" s="328"/>
      <c r="GSK846" s="328"/>
      <c r="GSL846" s="328"/>
      <c r="GSM846" s="328"/>
      <c r="GSN846" s="328"/>
      <c r="GSO846" s="328"/>
      <c r="GSP846" s="328"/>
      <c r="GSQ846" s="328"/>
      <c r="GSR846" s="328"/>
      <c r="GSS846" s="328"/>
      <c r="GST846" s="328"/>
      <c r="GSU846" s="328"/>
      <c r="GSV846" s="328"/>
      <c r="GSW846" s="328"/>
      <c r="GSX846" s="328"/>
      <c r="GSY846" s="328"/>
      <c r="GSZ846" s="328"/>
      <c r="GTA846" s="328"/>
      <c r="GTB846" s="328"/>
      <c r="GTC846" s="328"/>
      <c r="GTD846" s="328"/>
      <c r="GTE846" s="328"/>
      <c r="GTF846" s="328"/>
      <c r="GTG846" s="328"/>
      <c r="GTH846" s="328"/>
      <c r="GTI846" s="328"/>
      <c r="GTJ846" s="328"/>
      <c r="GTK846" s="328"/>
      <c r="GTL846" s="328"/>
      <c r="GTM846" s="328"/>
      <c r="GTN846" s="328"/>
      <c r="GTO846" s="328"/>
      <c r="GTP846" s="328"/>
      <c r="GTQ846" s="328"/>
      <c r="GTR846" s="328"/>
      <c r="GTS846" s="328"/>
      <c r="GTT846" s="328"/>
      <c r="GTU846" s="328"/>
      <c r="GTV846" s="328"/>
      <c r="GTW846" s="328"/>
      <c r="GTX846" s="328"/>
      <c r="GTY846" s="328"/>
      <c r="GTZ846" s="328"/>
      <c r="GUA846" s="328"/>
      <c r="GUB846" s="328"/>
      <c r="GUC846" s="328"/>
      <c r="GUD846" s="328"/>
      <c r="GUE846" s="328"/>
      <c r="GUF846" s="328"/>
      <c r="GUG846" s="328"/>
      <c r="GUH846" s="328"/>
      <c r="GUI846" s="328"/>
      <c r="GUJ846" s="328"/>
      <c r="GUK846" s="328"/>
      <c r="GUL846" s="328"/>
      <c r="GUM846" s="328"/>
      <c r="GUN846" s="328"/>
      <c r="GUO846" s="328"/>
      <c r="GUP846" s="328"/>
      <c r="GUQ846" s="328"/>
      <c r="GUR846" s="328"/>
      <c r="GUS846" s="328"/>
      <c r="GUT846" s="328"/>
      <c r="GUU846" s="328"/>
      <c r="GUV846" s="328"/>
      <c r="GUW846" s="328"/>
      <c r="GUX846" s="328"/>
      <c r="GUY846" s="328"/>
      <c r="GUZ846" s="328"/>
      <c r="GVA846" s="328"/>
      <c r="GVB846" s="328"/>
      <c r="GVC846" s="328"/>
      <c r="GVD846" s="328"/>
      <c r="GVE846" s="328"/>
      <c r="GVF846" s="328"/>
      <c r="GVG846" s="328"/>
      <c r="GVH846" s="328"/>
      <c r="GVI846" s="328"/>
      <c r="GVJ846" s="328"/>
      <c r="GVK846" s="328"/>
      <c r="GVL846" s="328"/>
      <c r="GVM846" s="328"/>
      <c r="GVN846" s="328"/>
      <c r="GVO846" s="328"/>
      <c r="GVP846" s="328"/>
      <c r="GVQ846" s="328"/>
      <c r="GVR846" s="328"/>
      <c r="GVS846" s="328"/>
      <c r="GVT846" s="328"/>
      <c r="GVU846" s="328"/>
      <c r="GVV846" s="328"/>
      <c r="GVW846" s="328"/>
      <c r="GVX846" s="328"/>
      <c r="GVY846" s="328"/>
      <c r="GVZ846" s="328"/>
      <c r="GWA846" s="328"/>
      <c r="GWB846" s="328"/>
      <c r="GWC846" s="328"/>
      <c r="GWD846" s="328"/>
      <c r="GWE846" s="328"/>
      <c r="GWF846" s="328"/>
      <c r="GWG846" s="328"/>
      <c r="GWH846" s="328"/>
      <c r="GWI846" s="328"/>
      <c r="GWJ846" s="328"/>
      <c r="GWK846" s="328"/>
      <c r="GWL846" s="328"/>
      <c r="GWM846" s="328"/>
      <c r="GWN846" s="328"/>
      <c r="GWO846" s="328"/>
      <c r="GWP846" s="328"/>
      <c r="GWQ846" s="328"/>
      <c r="GWR846" s="328"/>
      <c r="GWS846" s="328"/>
      <c r="GWT846" s="328"/>
      <c r="GWU846" s="328"/>
      <c r="GWV846" s="328"/>
      <c r="GWW846" s="328"/>
      <c r="GWX846" s="328"/>
      <c r="GWY846" s="328"/>
      <c r="GWZ846" s="328"/>
      <c r="GXA846" s="328"/>
      <c r="GXB846" s="328"/>
      <c r="GXC846" s="328"/>
      <c r="GXD846" s="328"/>
      <c r="GXE846" s="328"/>
      <c r="GXF846" s="328"/>
      <c r="GXG846" s="328"/>
      <c r="GXH846" s="328"/>
      <c r="GXI846" s="328"/>
      <c r="GXJ846" s="328"/>
      <c r="GXK846" s="328"/>
      <c r="GXL846" s="328"/>
      <c r="GXM846" s="328"/>
      <c r="GXN846" s="328"/>
      <c r="GXO846" s="328"/>
      <c r="GXP846" s="328"/>
      <c r="GXQ846" s="328"/>
      <c r="GXR846" s="328"/>
      <c r="GXS846" s="328"/>
      <c r="GXT846" s="328"/>
      <c r="GXU846" s="328"/>
      <c r="GXV846" s="328"/>
      <c r="GXW846" s="328"/>
      <c r="GXX846" s="328"/>
      <c r="GXY846" s="328"/>
      <c r="GXZ846" s="328"/>
      <c r="GYA846" s="328"/>
      <c r="GYB846" s="328"/>
      <c r="GYC846" s="328"/>
      <c r="GYD846" s="328"/>
      <c r="GYE846" s="328"/>
      <c r="GYF846" s="328"/>
      <c r="GYG846" s="328"/>
      <c r="GYH846" s="328"/>
      <c r="GYI846" s="328"/>
      <c r="GYJ846" s="328"/>
      <c r="GYK846" s="328"/>
      <c r="GYL846" s="328"/>
      <c r="GYM846" s="328"/>
      <c r="GYN846" s="328"/>
      <c r="GYO846" s="328"/>
      <c r="GYP846" s="328"/>
      <c r="GYQ846" s="328"/>
      <c r="GYR846" s="328"/>
      <c r="GYS846" s="328"/>
      <c r="GYT846" s="328"/>
      <c r="GYU846" s="328"/>
      <c r="GYV846" s="328"/>
      <c r="GYW846" s="328"/>
      <c r="GYX846" s="328"/>
      <c r="GYY846" s="328"/>
      <c r="GYZ846" s="328"/>
      <c r="GZA846" s="328"/>
      <c r="GZB846" s="328"/>
      <c r="GZC846" s="328"/>
      <c r="GZD846" s="328"/>
      <c r="GZE846" s="328"/>
      <c r="GZF846" s="328"/>
      <c r="GZG846" s="328"/>
      <c r="GZH846" s="328"/>
      <c r="GZI846" s="328"/>
      <c r="GZJ846" s="328"/>
      <c r="GZK846" s="328"/>
      <c r="GZL846" s="328"/>
      <c r="GZM846" s="328"/>
      <c r="GZN846" s="328"/>
      <c r="GZO846" s="328"/>
      <c r="GZP846" s="328"/>
      <c r="GZQ846" s="328"/>
      <c r="GZR846" s="328"/>
      <c r="GZS846" s="328"/>
      <c r="GZT846" s="328"/>
      <c r="GZU846" s="328"/>
      <c r="GZV846" s="328"/>
      <c r="GZW846" s="328"/>
      <c r="GZX846" s="328"/>
      <c r="GZY846" s="328"/>
      <c r="GZZ846" s="328"/>
      <c r="HAA846" s="328"/>
      <c r="HAB846" s="328"/>
      <c r="HAC846" s="328"/>
      <c r="HAD846" s="328"/>
      <c r="HAE846" s="328"/>
      <c r="HAF846" s="328"/>
      <c r="HAG846" s="328"/>
      <c r="HAH846" s="328"/>
      <c r="HAI846" s="328"/>
      <c r="HAJ846" s="328"/>
      <c r="HAK846" s="328"/>
      <c r="HAL846" s="328"/>
      <c r="HAM846" s="328"/>
      <c r="HAN846" s="328"/>
      <c r="HAO846" s="328"/>
      <c r="HAP846" s="328"/>
      <c r="HAQ846" s="328"/>
      <c r="HAR846" s="328"/>
      <c r="HAS846" s="328"/>
      <c r="HAT846" s="328"/>
      <c r="HAU846" s="328"/>
      <c r="HAV846" s="328"/>
      <c r="HAW846" s="328"/>
      <c r="HAX846" s="328"/>
      <c r="HAY846" s="328"/>
      <c r="HAZ846" s="328"/>
      <c r="HBA846" s="328"/>
      <c r="HBB846" s="328"/>
      <c r="HBC846" s="328"/>
      <c r="HBD846" s="328"/>
      <c r="HBE846" s="328"/>
      <c r="HBF846" s="328"/>
      <c r="HBG846" s="328"/>
      <c r="HBH846" s="328"/>
      <c r="HBI846" s="328"/>
      <c r="HBJ846" s="328"/>
      <c r="HBK846" s="328"/>
      <c r="HBL846" s="328"/>
      <c r="HBM846" s="328"/>
      <c r="HBN846" s="328"/>
      <c r="HBO846" s="328"/>
      <c r="HBP846" s="328"/>
      <c r="HBQ846" s="328"/>
      <c r="HBR846" s="328"/>
      <c r="HBS846" s="328"/>
      <c r="HBT846" s="328"/>
      <c r="HBU846" s="328"/>
      <c r="HBV846" s="328"/>
      <c r="HBW846" s="328"/>
      <c r="HBX846" s="328"/>
      <c r="HBY846" s="328"/>
      <c r="HBZ846" s="328"/>
      <c r="HCA846" s="328"/>
      <c r="HCB846" s="328"/>
      <c r="HCC846" s="328"/>
      <c r="HCD846" s="328"/>
      <c r="HCE846" s="328"/>
      <c r="HCF846" s="328"/>
      <c r="HCG846" s="328"/>
      <c r="HCH846" s="328"/>
      <c r="HCI846" s="328"/>
      <c r="HCJ846" s="328"/>
      <c r="HCK846" s="328"/>
      <c r="HCL846" s="328"/>
      <c r="HCM846" s="328"/>
      <c r="HCN846" s="328"/>
      <c r="HCO846" s="328"/>
      <c r="HCP846" s="328"/>
      <c r="HCQ846" s="328"/>
      <c r="HCR846" s="328"/>
      <c r="HCS846" s="328"/>
      <c r="HCT846" s="328"/>
      <c r="HCU846" s="328"/>
      <c r="HCV846" s="328"/>
      <c r="HCW846" s="328"/>
      <c r="HCX846" s="328"/>
      <c r="HCY846" s="328"/>
      <c r="HCZ846" s="328"/>
      <c r="HDA846" s="328"/>
      <c r="HDB846" s="328"/>
      <c r="HDC846" s="328"/>
      <c r="HDD846" s="328"/>
      <c r="HDE846" s="328"/>
      <c r="HDF846" s="328"/>
      <c r="HDG846" s="328"/>
      <c r="HDH846" s="328"/>
      <c r="HDI846" s="328"/>
      <c r="HDJ846" s="328"/>
      <c r="HDK846" s="328"/>
      <c r="HDL846" s="328"/>
      <c r="HDM846" s="328"/>
      <c r="HDN846" s="328"/>
      <c r="HDO846" s="328"/>
      <c r="HDP846" s="328"/>
      <c r="HDQ846" s="328"/>
      <c r="HDR846" s="328"/>
      <c r="HDS846" s="328"/>
      <c r="HDT846" s="328"/>
      <c r="HDU846" s="328"/>
      <c r="HDV846" s="328"/>
      <c r="HDW846" s="328"/>
      <c r="HDX846" s="328"/>
      <c r="HDY846" s="328"/>
      <c r="HDZ846" s="328"/>
      <c r="HEA846" s="328"/>
      <c r="HEB846" s="328"/>
      <c r="HEC846" s="328"/>
      <c r="HED846" s="328"/>
      <c r="HEE846" s="328"/>
      <c r="HEF846" s="328"/>
      <c r="HEG846" s="328"/>
      <c r="HEH846" s="328"/>
      <c r="HEI846" s="328"/>
      <c r="HEJ846" s="328"/>
      <c r="HEK846" s="328"/>
      <c r="HEL846" s="328"/>
      <c r="HEM846" s="328"/>
      <c r="HEN846" s="328"/>
      <c r="HEO846" s="328"/>
      <c r="HEP846" s="328"/>
      <c r="HEQ846" s="328"/>
      <c r="HER846" s="328"/>
      <c r="HES846" s="328"/>
      <c r="HET846" s="328"/>
      <c r="HEU846" s="328"/>
      <c r="HEV846" s="328"/>
      <c r="HEW846" s="328"/>
      <c r="HEX846" s="328"/>
      <c r="HEY846" s="328"/>
      <c r="HEZ846" s="328"/>
      <c r="HFA846" s="328"/>
      <c r="HFB846" s="328"/>
      <c r="HFC846" s="328"/>
      <c r="HFD846" s="328"/>
      <c r="HFE846" s="328"/>
      <c r="HFF846" s="328"/>
      <c r="HFG846" s="328"/>
      <c r="HFH846" s="328"/>
      <c r="HFI846" s="328"/>
      <c r="HFJ846" s="328"/>
      <c r="HFK846" s="328"/>
      <c r="HFL846" s="328"/>
      <c r="HFM846" s="328"/>
      <c r="HFN846" s="328"/>
      <c r="HFO846" s="328"/>
      <c r="HFP846" s="328"/>
      <c r="HFQ846" s="328"/>
      <c r="HFR846" s="328"/>
      <c r="HFS846" s="328"/>
      <c r="HFT846" s="328"/>
      <c r="HFU846" s="328"/>
      <c r="HFV846" s="328"/>
      <c r="HFW846" s="328"/>
      <c r="HFX846" s="328"/>
      <c r="HFY846" s="328"/>
      <c r="HFZ846" s="328"/>
      <c r="HGA846" s="328"/>
      <c r="HGB846" s="328"/>
      <c r="HGC846" s="328"/>
      <c r="HGD846" s="328"/>
      <c r="HGE846" s="328"/>
      <c r="HGF846" s="328"/>
      <c r="HGG846" s="328"/>
      <c r="HGH846" s="328"/>
      <c r="HGI846" s="328"/>
      <c r="HGJ846" s="328"/>
      <c r="HGK846" s="328"/>
      <c r="HGL846" s="328"/>
      <c r="HGM846" s="328"/>
      <c r="HGN846" s="328"/>
      <c r="HGO846" s="328"/>
      <c r="HGP846" s="328"/>
      <c r="HGQ846" s="328"/>
      <c r="HGR846" s="328"/>
      <c r="HGS846" s="328"/>
      <c r="HGT846" s="328"/>
      <c r="HGU846" s="328"/>
      <c r="HGV846" s="328"/>
      <c r="HGW846" s="328"/>
      <c r="HGX846" s="328"/>
      <c r="HGY846" s="328"/>
      <c r="HGZ846" s="328"/>
      <c r="HHA846" s="328"/>
      <c r="HHB846" s="328"/>
      <c r="HHC846" s="328"/>
      <c r="HHD846" s="328"/>
      <c r="HHE846" s="328"/>
      <c r="HHF846" s="328"/>
      <c r="HHG846" s="328"/>
      <c r="HHH846" s="328"/>
      <c r="HHI846" s="328"/>
      <c r="HHJ846" s="328"/>
      <c r="HHK846" s="328"/>
      <c r="HHL846" s="328"/>
      <c r="HHM846" s="328"/>
      <c r="HHN846" s="328"/>
      <c r="HHO846" s="328"/>
      <c r="HHP846" s="328"/>
      <c r="HHQ846" s="328"/>
      <c r="HHR846" s="328"/>
      <c r="HHS846" s="328"/>
      <c r="HHT846" s="328"/>
      <c r="HHU846" s="328"/>
      <c r="HHV846" s="328"/>
      <c r="HHW846" s="328"/>
      <c r="HHX846" s="328"/>
      <c r="HHY846" s="328"/>
      <c r="HHZ846" s="328"/>
      <c r="HIA846" s="328"/>
      <c r="HIB846" s="328"/>
      <c r="HIC846" s="328"/>
      <c r="HID846" s="328"/>
      <c r="HIE846" s="328"/>
      <c r="HIF846" s="328"/>
      <c r="HIG846" s="328"/>
      <c r="HIH846" s="328"/>
      <c r="HII846" s="328"/>
      <c r="HIJ846" s="328"/>
      <c r="HIK846" s="328"/>
      <c r="HIL846" s="328"/>
      <c r="HIM846" s="328"/>
      <c r="HIN846" s="328"/>
      <c r="HIO846" s="328"/>
      <c r="HIP846" s="328"/>
      <c r="HIQ846" s="328"/>
      <c r="HIR846" s="328"/>
      <c r="HIS846" s="328"/>
      <c r="HIT846" s="328"/>
      <c r="HIU846" s="328"/>
      <c r="HIV846" s="328"/>
      <c r="HIW846" s="328"/>
      <c r="HIX846" s="328"/>
      <c r="HIY846" s="328"/>
      <c r="HIZ846" s="328"/>
      <c r="HJA846" s="328"/>
      <c r="HJB846" s="328"/>
      <c r="HJC846" s="328"/>
      <c r="HJD846" s="328"/>
      <c r="HJE846" s="328"/>
      <c r="HJF846" s="328"/>
      <c r="HJG846" s="328"/>
      <c r="HJH846" s="328"/>
      <c r="HJI846" s="328"/>
      <c r="HJJ846" s="328"/>
      <c r="HJK846" s="328"/>
      <c r="HJL846" s="328"/>
      <c r="HJM846" s="328"/>
      <c r="HJN846" s="328"/>
      <c r="HJO846" s="328"/>
      <c r="HJP846" s="328"/>
      <c r="HJQ846" s="328"/>
      <c r="HJR846" s="328"/>
      <c r="HJS846" s="328"/>
      <c r="HJT846" s="328"/>
      <c r="HJU846" s="328"/>
      <c r="HJV846" s="328"/>
      <c r="HJW846" s="328"/>
      <c r="HJX846" s="328"/>
      <c r="HJY846" s="328"/>
      <c r="HJZ846" s="328"/>
      <c r="HKA846" s="328"/>
      <c r="HKB846" s="328"/>
      <c r="HKC846" s="328"/>
      <c r="HKD846" s="328"/>
      <c r="HKE846" s="328"/>
      <c r="HKF846" s="328"/>
      <c r="HKG846" s="328"/>
      <c r="HKH846" s="328"/>
      <c r="HKI846" s="328"/>
      <c r="HKJ846" s="328"/>
      <c r="HKK846" s="328"/>
      <c r="HKL846" s="328"/>
      <c r="HKM846" s="328"/>
      <c r="HKN846" s="328"/>
      <c r="HKO846" s="328"/>
      <c r="HKP846" s="328"/>
      <c r="HKQ846" s="328"/>
      <c r="HKR846" s="328"/>
      <c r="HKS846" s="328"/>
      <c r="HKT846" s="328"/>
      <c r="HKU846" s="328"/>
      <c r="HKV846" s="328"/>
      <c r="HKW846" s="328"/>
      <c r="HKX846" s="328"/>
      <c r="HKY846" s="328"/>
      <c r="HKZ846" s="328"/>
      <c r="HLA846" s="328"/>
      <c r="HLB846" s="328"/>
      <c r="HLC846" s="328"/>
      <c r="HLD846" s="328"/>
      <c r="HLE846" s="328"/>
      <c r="HLF846" s="328"/>
      <c r="HLG846" s="328"/>
      <c r="HLH846" s="328"/>
      <c r="HLI846" s="328"/>
      <c r="HLJ846" s="328"/>
      <c r="HLK846" s="328"/>
      <c r="HLL846" s="328"/>
      <c r="HLM846" s="328"/>
      <c r="HLN846" s="328"/>
      <c r="HLO846" s="328"/>
      <c r="HLP846" s="328"/>
      <c r="HLQ846" s="328"/>
      <c r="HLR846" s="328"/>
      <c r="HLS846" s="328"/>
      <c r="HLT846" s="328"/>
      <c r="HLU846" s="328"/>
      <c r="HLV846" s="328"/>
      <c r="HLW846" s="328"/>
      <c r="HLX846" s="328"/>
      <c r="HLY846" s="328"/>
      <c r="HLZ846" s="328"/>
      <c r="HMA846" s="328"/>
      <c r="HMB846" s="328"/>
      <c r="HMC846" s="328"/>
      <c r="HMD846" s="328"/>
      <c r="HME846" s="328"/>
      <c r="HMF846" s="328"/>
      <c r="HMG846" s="328"/>
      <c r="HMH846" s="328"/>
      <c r="HMI846" s="328"/>
      <c r="HMJ846" s="328"/>
      <c r="HMK846" s="328"/>
      <c r="HML846" s="328"/>
      <c r="HMM846" s="328"/>
      <c r="HMN846" s="328"/>
      <c r="HMO846" s="328"/>
      <c r="HMP846" s="328"/>
      <c r="HMQ846" s="328"/>
      <c r="HMR846" s="328"/>
      <c r="HMS846" s="328"/>
      <c r="HMT846" s="328"/>
      <c r="HMU846" s="328"/>
      <c r="HMV846" s="328"/>
      <c r="HMW846" s="328"/>
      <c r="HMX846" s="328"/>
      <c r="HMY846" s="328"/>
      <c r="HMZ846" s="328"/>
      <c r="HNA846" s="328"/>
      <c r="HNB846" s="328"/>
      <c r="HNC846" s="328"/>
      <c r="HND846" s="328"/>
      <c r="HNE846" s="328"/>
      <c r="HNF846" s="328"/>
      <c r="HNG846" s="328"/>
      <c r="HNH846" s="328"/>
      <c r="HNI846" s="328"/>
      <c r="HNJ846" s="328"/>
      <c r="HNK846" s="328"/>
      <c r="HNL846" s="328"/>
      <c r="HNM846" s="328"/>
      <c r="HNN846" s="328"/>
      <c r="HNO846" s="328"/>
      <c r="HNP846" s="328"/>
      <c r="HNQ846" s="328"/>
      <c r="HNR846" s="328"/>
      <c r="HNS846" s="328"/>
      <c r="HNT846" s="328"/>
      <c r="HNU846" s="328"/>
      <c r="HNV846" s="328"/>
      <c r="HNW846" s="328"/>
      <c r="HNX846" s="328"/>
      <c r="HNY846" s="328"/>
      <c r="HNZ846" s="328"/>
      <c r="HOA846" s="328"/>
      <c r="HOB846" s="328"/>
      <c r="HOC846" s="328"/>
      <c r="HOD846" s="328"/>
      <c r="HOE846" s="328"/>
      <c r="HOF846" s="328"/>
      <c r="HOG846" s="328"/>
      <c r="HOH846" s="328"/>
      <c r="HOI846" s="328"/>
      <c r="HOJ846" s="328"/>
      <c r="HOK846" s="328"/>
      <c r="HOL846" s="328"/>
      <c r="HOM846" s="328"/>
      <c r="HON846" s="328"/>
      <c r="HOO846" s="328"/>
      <c r="HOP846" s="328"/>
      <c r="HOQ846" s="328"/>
      <c r="HOR846" s="328"/>
      <c r="HOS846" s="328"/>
      <c r="HOT846" s="328"/>
      <c r="HOU846" s="328"/>
      <c r="HOV846" s="328"/>
      <c r="HOW846" s="328"/>
      <c r="HOX846" s="328"/>
      <c r="HOY846" s="328"/>
      <c r="HOZ846" s="328"/>
      <c r="HPA846" s="328"/>
      <c r="HPB846" s="328"/>
      <c r="HPC846" s="328"/>
      <c r="HPD846" s="328"/>
      <c r="HPE846" s="328"/>
      <c r="HPF846" s="328"/>
      <c r="HPG846" s="328"/>
      <c r="HPH846" s="328"/>
      <c r="HPI846" s="328"/>
      <c r="HPJ846" s="328"/>
      <c r="HPK846" s="328"/>
      <c r="HPL846" s="328"/>
      <c r="HPM846" s="328"/>
      <c r="HPN846" s="328"/>
      <c r="HPO846" s="328"/>
      <c r="HPP846" s="328"/>
      <c r="HPQ846" s="328"/>
      <c r="HPR846" s="328"/>
      <c r="HPS846" s="328"/>
      <c r="HPT846" s="328"/>
      <c r="HPU846" s="328"/>
      <c r="HPV846" s="328"/>
      <c r="HPW846" s="328"/>
      <c r="HPX846" s="328"/>
      <c r="HPY846" s="328"/>
      <c r="HPZ846" s="328"/>
      <c r="HQA846" s="328"/>
      <c r="HQB846" s="328"/>
      <c r="HQC846" s="328"/>
      <c r="HQD846" s="328"/>
      <c r="HQE846" s="328"/>
      <c r="HQF846" s="328"/>
      <c r="HQG846" s="328"/>
      <c r="HQH846" s="328"/>
      <c r="HQI846" s="328"/>
      <c r="HQJ846" s="328"/>
      <c r="HQK846" s="328"/>
      <c r="HQL846" s="328"/>
      <c r="HQM846" s="328"/>
      <c r="HQN846" s="328"/>
      <c r="HQO846" s="328"/>
      <c r="HQP846" s="328"/>
      <c r="HQQ846" s="328"/>
      <c r="HQR846" s="328"/>
      <c r="HQS846" s="328"/>
      <c r="HQT846" s="328"/>
      <c r="HQU846" s="328"/>
      <c r="HQV846" s="328"/>
      <c r="HQW846" s="328"/>
      <c r="HQX846" s="328"/>
      <c r="HQY846" s="328"/>
      <c r="HQZ846" s="328"/>
      <c r="HRA846" s="328"/>
      <c r="HRB846" s="328"/>
      <c r="HRC846" s="328"/>
      <c r="HRD846" s="328"/>
      <c r="HRE846" s="328"/>
      <c r="HRF846" s="328"/>
      <c r="HRG846" s="328"/>
      <c r="HRH846" s="328"/>
      <c r="HRI846" s="328"/>
      <c r="HRJ846" s="328"/>
      <c r="HRK846" s="328"/>
      <c r="HRL846" s="328"/>
      <c r="HRM846" s="328"/>
      <c r="HRN846" s="328"/>
      <c r="HRO846" s="328"/>
      <c r="HRP846" s="328"/>
      <c r="HRQ846" s="328"/>
      <c r="HRR846" s="328"/>
      <c r="HRS846" s="328"/>
      <c r="HRT846" s="328"/>
      <c r="HRU846" s="328"/>
      <c r="HRV846" s="328"/>
      <c r="HRW846" s="328"/>
      <c r="HRX846" s="328"/>
      <c r="HRY846" s="328"/>
      <c r="HRZ846" s="328"/>
      <c r="HSA846" s="328"/>
      <c r="HSB846" s="328"/>
      <c r="HSC846" s="328"/>
      <c r="HSD846" s="328"/>
      <c r="HSE846" s="328"/>
      <c r="HSF846" s="328"/>
      <c r="HSG846" s="328"/>
      <c r="HSH846" s="328"/>
      <c r="HSI846" s="328"/>
      <c r="HSJ846" s="328"/>
      <c r="HSK846" s="328"/>
      <c r="HSL846" s="328"/>
      <c r="HSM846" s="328"/>
      <c r="HSN846" s="328"/>
      <c r="HSO846" s="328"/>
      <c r="HSP846" s="328"/>
      <c r="HSQ846" s="328"/>
      <c r="HSR846" s="328"/>
      <c r="HSS846" s="328"/>
      <c r="HST846" s="328"/>
      <c r="HSU846" s="328"/>
      <c r="HSV846" s="328"/>
      <c r="HSW846" s="328"/>
      <c r="HSX846" s="328"/>
      <c r="HSY846" s="328"/>
      <c r="HSZ846" s="328"/>
      <c r="HTA846" s="328"/>
      <c r="HTB846" s="328"/>
      <c r="HTC846" s="328"/>
      <c r="HTD846" s="328"/>
      <c r="HTE846" s="328"/>
      <c r="HTF846" s="328"/>
      <c r="HTG846" s="328"/>
      <c r="HTH846" s="328"/>
      <c r="HTI846" s="328"/>
      <c r="HTJ846" s="328"/>
      <c r="HTK846" s="328"/>
      <c r="HTL846" s="328"/>
      <c r="HTM846" s="328"/>
      <c r="HTN846" s="328"/>
      <c r="HTO846" s="328"/>
      <c r="HTP846" s="328"/>
      <c r="HTQ846" s="328"/>
      <c r="HTR846" s="328"/>
      <c r="HTS846" s="328"/>
      <c r="HTT846" s="328"/>
      <c r="HTU846" s="328"/>
      <c r="HTV846" s="328"/>
      <c r="HTW846" s="328"/>
      <c r="HTX846" s="328"/>
      <c r="HTY846" s="328"/>
      <c r="HTZ846" s="328"/>
      <c r="HUA846" s="328"/>
      <c r="HUB846" s="328"/>
      <c r="HUC846" s="328"/>
      <c r="HUD846" s="328"/>
      <c r="HUE846" s="328"/>
      <c r="HUF846" s="328"/>
      <c r="HUG846" s="328"/>
      <c r="HUH846" s="328"/>
      <c r="HUI846" s="328"/>
      <c r="HUJ846" s="328"/>
      <c r="HUK846" s="328"/>
      <c r="HUL846" s="328"/>
      <c r="HUM846" s="328"/>
      <c r="HUN846" s="328"/>
      <c r="HUO846" s="328"/>
      <c r="HUP846" s="328"/>
      <c r="HUQ846" s="328"/>
      <c r="HUR846" s="328"/>
      <c r="HUS846" s="328"/>
      <c r="HUT846" s="328"/>
      <c r="HUU846" s="328"/>
      <c r="HUV846" s="328"/>
      <c r="HUW846" s="328"/>
      <c r="HUX846" s="328"/>
      <c r="HUY846" s="328"/>
      <c r="HUZ846" s="328"/>
      <c r="HVA846" s="328"/>
      <c r="HVB846" s="328"/>
      <c r="HVC846" s="328"/>
      <c r="HVD846" s="328"/>
      <c r="HVE846" s="328"/>
      <c r="HVF846" s="328"/>
      <c r="HVG846" s="328"/>
      <c r="HVH846" s="328"/>
      <c r="HVI846" s="328"/>
      <c r="HVJ846" s="328"/>
      <c r="HVK846" s="328"/>
      <c r="HVL846" s="328"/>
      <c r="HVM846" s="328"/>
      <c r="HVN846" s="328"/>
      <c r="HVO846" s="328"/>
      <c r="HVP846" s="328"/>
      <c r="HVQ846" s="328"/>
      <c r="HVR846" s="328"/>
      <c r="HVS846" s="328"/>
      <c r="HVT846" s="328"/>
      <c r="HVU846" s="328"/>
      <c r="HVV846" s="328"/>
      <c r="HVW846" s="328"/>
      <c r="HVX846" s="328"/>
      <c r="HVY846" s="328"/>
      <c r="HVZ846" s="328"/>
      <c r="HWA846" s="328"/>
      <c r="HWB846" s="328"/>
      <c r="HWC846" s="328"/>
      <c r="HWD846" s="328"/>
      <c r="HWE846" s="328"/>
      <c r="HWF846" s="328"/>
      <c r="HWG846" s="328"/>
      <c r="HWH846" s="328"/>
      <c r="HWI846" s="328"/>
      <c r="HWJ846" s="328"/>
      <c r="HWK846" s="328"/>
      <c r="HWL846" s="328"/>
      <c r="HWM846" s="328"/>
      <c r="HWN846" s="328"/>
      <c r="HWO846" s="328"/>
      <c r="HWP846" s="328"/>
      <c r="HWQ846" s="328"/>
      <c r="HWR846" s="328"/>
      <c r="HWS846" s="328"/>
      <c r="HWT846" s="328"/>
      <c r="HWU846" s="328"/>
      <c r="HWV846" s="328"/>
      <c r="HWW846" s="328"/>
      <c r="HWX846" s="328"/>
      <c r="HWY846" s="328"/>
      <c r="HWZ846" s="328"/>
      <c r="HXA846" s="328"/>
      <c r="HXB846" s="328"/>
      <c r="HXC846" s="328"/>
      <c r="HXD846" s="328"/>
      <c r="HXE846" s="328"/>
      <c r="HXF846" s="328"/>
      <c r="HXG846" s="328"/>
      <c r="HXH846" s="328"/>
      <c r="HXI846" s="328"/>
      <c r="HXJ846" s="328"/>
      <c r="HXK846" s="328"/>
      <c r="HXL846" s="328"/>
      <c r="HXM846" s="328"/>
      <c r="HXN846" s="328"/>
      <c r="HXO846" s="328"/>
      <c r="HXP846" s="328"/>
      <c r="HXQ846" s="328"/>
      <c r="HXR846" s="328"/>
      <c r="HXS846" s="328"/>
      <c r="HXT846" s="328"/>
      <c r="HXU846" s="328"/>
      <c r="HXV846" s="328"/>
      <c r="HXW846" s="328"/>
      <c r="HXX846" s="328"/>
      <c r="HXY846" s="328"/>
      <c r="HXZ846" s="328"/>
      <c r="HYA846" s="328"/>
      <c r="HYB846" s="328"/>
      <c r="HYC846" s="328"/>
      <c r="HYD846" s="328"/>
      <c r="HYE846" s="328"/>
      <c r="HYF846" s="328"/>
      <c r="HYG846" s="328"/>
      <c r="HYH846" s="328"/>
      <c r="HYI846" s="328"/>
      <c r="HYJ846" s="328"/>
      <c r="HYK846" s="328"/>
      <c r="HYL846" s="328"/>
      <c r="HYM846" s="328"/>
      <c r="HYN846" s="328"/>
      <c r="HYO846" s="328"/>
      <c r="HYP846" s="328"/>
      <c r="HYQ846" s="328"/>
      <c r="HYR846" s="328"/>
      <c r="HYS846" s="328"/>
      <c r="HYT846" s="328"/>
      <c r="HYU846" s="328"/>
      <c r="HYV846" s="328"/>
      <c r="HYW846" s="328"/>
      <c r="HYX846" s="328"/>
      <c r="HYY846" s="328"/>
      <c r="HYZ846" s="328"/>
      <c r="HZA846" s="328"/>
      <c r="HZB846" s="328"/>
      <c r="HZC846" s="328"/>
      <c r="HZD846" s="328"/>
      <c r="HZE846" s="328"/>
      <c r="HZF846" s="328"/>
      <c r="HZG846" s="328"/>
      <c r="HZH846" s="328"/>
      <c r="HZI846" s="328"/>
      <c r="HZJ846" s="328"/>
      <c r="HZK846" s="328"/>
      <c r="HZL846" s="328"/>
      <c r="HZM846" s="328"/>
      <c r="HZN846" s="328"/>
      <c r="HZO846" s="328"/>
      <c r="HZP846" s="328"/>
      <c r="HZQ846" s="328"/>
      <c r="HZR846" s="328"/>
      <c r="HZS846" s="328"/>
      <c r="HZT846" s="328"/>
      <c r="HZU846" s="328"/>
      <c r="HZV846" s="328"/>
      <c r="HZW846" s="328"/>
      <c r="HZX846" s="328"/>
      <c r="HZY846" s="328"/>
      <c r="HZZ846" s="328"/>
      <c r="IAA846" s="328"/>
      <c r="IAB846" s="328"/>
      <c r="IAC846" s="328"/>
      <c r="IAD846" s="328"/>
      <c r="IAE846" s="328"/>
      <c r="IAF846" s="328"/>
      <c r="IAG846" s="328"/>
      <c r="IAH846" s="328"/>
      <c r="IAI846" s="328"/>
      <c r="IAJ846" s="328"/>
      <c r="IAK846" s="328"/>
      <c r="IAL846" s="328"/>
      <c r="IAM846" s="328"/>
      <c r="IAN846" s="328"/>
      <c r="IAO846" s="328"/>
      <c r="IAP846" s="328"/>
      <c r="IAQ846" s="328"/>
      <c r="IAR846" s="328"/>
      <c r="IAS846" s="328"/>
      <c r="IAT846" s="328"/>
      <c r="IAU846" s="328"/>
      <c r="IAV846" s="328"/>
      <c r="IAW846" s="328"/>
      <c r="IAX846" s="328"/>
      <c r="IAY846" s="328"/>
      <c r="IAZ846" s="328"/>
      <c r="IBA846" s="328"/>
      <c r="IBB846" s="328"/>
      <c r="IBC846" s="328"/>
      <c r="IBD846" s="328"/>
      <c r="IBE846" s="328"/>
      <c r="IBF846" s="328"/>
      <c r="IBG846" s="328"/>
      <c r="IBH846" s="328"/>
      <c r="IBI846" s="328"/>
      <c r="IBJ846" s="328"/>
      <c r="IBK846" s="328"/>
      <c r="IBL846" s="328"/>
      <c r="IBM846" s="328"/>
      <c r="IBN846" s="328"/>
      <c r="IBO846" s="328"/>
      <c r="IBP846" s="328"/>
      <c r="IBQ846" s="328"/>
      <c r="IBR846" s="328"/>
      <c r="IBS846" s="328"/>
      <c r="IBT846" s="328"/>
      <c r="IBU846" s="328"/>
      <c r="IBV846" s="328"/>
      <c r="IBW846" s="328"/>
      <c r="IBX846" s="328"/>
      <c r="IBY846" s="328"/>
      <c r="IBZ846" s="328"/>
      <c r="ICA846" s="328"/>
      <c r="ICB846" s="328"/>
      <c r="ICC846" s="328"/>
      <c r="ICD846" s="328"/>
      <c r="ICE846" s="328"/>
      <c r="ICF846" s="328"/>
      <c r="ICG846" s="328"/>
      <c r="ICH846" s="328"/>
      <c r="ICI846" s="328"/>
      <c r="ICJ846" s="328"/>
      <c r="ICK846" s="328"/>
      <c r="ICL846" s="328"/>
      <c r="ICM846" s="328"/>
      <c r="ICN846" s="328"/>
      <c r="ICO846" s="328"/>
      <c r="ICP846" s="328"/>
      <c r="ICQ846" s="328"/>
      <c r="ICR846" s="328"/>
      <c r="ICS846" s="328"/>
      <c r="ICT846" s="328"/>
      <c r="ICU846" s="328"/>
      <c r="ICV846" s="328"/>
      <c r="ICW846" s="328"/>
      <c r="ICX846" s="328"/>
      <c r="ICY846" s="328"/>
      <c r="ICZ846" s="328"/>
      <c r="IDA846" s="328"/>
      <c r="IDB846" s="328"/>
      <c r="IDC846" s="328"/>
      <c r="IDD846" s="328"/>
      <c r="IDE846" s="328"/>
      <c r="IDF846" s="328"/>
      <c r="IDG846" s="328"/>
      <c r="IDH846" s="328"/>
      <c r="IDI846" s="328"/>
      <c r="IDJ846" s="328"/>
      <c r="IDK846" s="328"/>
      <c r="IDL846" s="328"/>
      <c r="IDM846" s="328"/>
      <c r="IDN846" s="328"/>
      <c r="IDO846" s="328"/>
      <c r="IDP846" s="328"/>
      <c r="IDQ846" s="328"/>
      <c r="IDR846" s="328"/>
      <c r="IDS846" s="328"/>
      <c r="IDT846" s="328"/>
      <c r="IDU846" s="328"/>
      <c r="IDV846" s="328"/>
      <c r="IDW846" s="328"/>
      <c r="IDX846" s="328"/>
      <c r="IDY846" s="328"/>
      <c r="IDZ846" s="328"/>
      <c r="IEA846" s="328"/>
      <c r="IEB846" s="328"/>
      <c r="IEC846" s="328"/>
      <c r="IED846" s="328"/>
      <c r="IEE846" s="328"/>
      <c r="IEF846" s="328"/>
      <c r="IEG846" s="328"/>
      <c r="IEH846" s="328"/>
      <c r="IEI846" s="328"/>
      <c r="IEJ846" s="328"/>
      <c r="IEK846" s="328"/>
      <c r="IEL846" s="328"/>
      <c r="IEM846" s="328"/>
      <c r="IEN846" s="328"/>
      <c r="IEO846" s="328"/>
      <c r="IEP846" s="328"/>
      <c r="IEQ846" s="328"/>
      <c r="IER846" s="328"/>
      <c r="IES846" s="328"/>
      <c r="IET846" s="328"/>
      <c r="IEU846" s="328"/>
      <c r="IEV846" s="328"/>
      <c r="IEW846" s="328"/>
      <c r="IEX846" s="328"/>
      <c r="IEY846" s="328"/>
      <c r="IEZ846" s="328"/>
      <c r="IFA846" s="328"/>
      <c r="IFB846" s="328"/>
      <c r="IFC846" s="328"/>
      <c r="IFD846" s="328"/>
      <c r="IFE846" s="328"/>
      <c r="IFF846" s="328"/>
      <c r="IFG846" s="328"/>
      <c r="IFH846" s="328"/>
      <c r="IFI846" s="328"/>
      <c r="IFJ846" s="328"/>
      <c r="IFK846" s="328"/>
      <c r="IFL846" s="328"/>
      <c r="IFM846" s="328"/>
      <c r="IFN846" s="328"/>
      <c r="IFO846" s="328"/>
      <c r="IFP846" s="328"/>
      <c r="IFQ846" s="328"/>
      <c r="IFR846" s="328"/>
      <c r="IFS846" s="328"/>
      <c r="IFT846" s="328"/>
      <c r="IFU846" s="328"/>
      <c r="IFV846" s="328"/>
      <c r="IFW846" s="328"/>
      <c r="IFX846" s="328"/>
      <c r="IFY846" s="328"/>
      <c r="IFZ846" s="328"/>
      <c r="IGA846" s="328"/>
      <c r="IGB846" s="328"/>
      <c r="IGC846" s="328"/>
      <c r="IGD846" s="328"/>
      <c r="IGE846" s="328"/>
      <c r="IGF846" s="328"/>
      <c r="IGG846" s="328"/>
      <c r="IGH846" s="328"/>
      <c r="IGI846" s="328"/>
      <c r="IGJ846" s="328"/>
      <c r="IGK846" s="328"/>
      <c r="IGL846" s="328"/>
      <c r="IGM846" s="328"/>
      <c r="IGN846" s="328"/>
      <c r="IGO846" s="328"/>
      <c r="IGP846" s="328"/>
      <c r="IGQ846" s="328"/>
      <c r="IGR846" s="328"/>
      <c r="IGS846" s="328"/>
      <c r="IGT846" s="328"/>
      <c r="IGU846" s="328"/>
      <c r="IGV846" s="328"/>
      <c r="IGW846" s="328"/>
      <c r="IGX846" s="328"/>
      <c r="IGY846" s="328"/>
      <c r="IGZ846" s="328"/>
      <c r="IHA846" s="328"/>
      <c r="IHB846" s="328"/>
      <c r="IHC846" s="328"/>
      <c r="IHD846" s="328"/>
      <c r="IHE846" s="328"/>
      <c r="IHF846" s="328"/>
      <c r="IHG846" s="328"/>
      <c r="IHH846" s="328"/>
      <c r="IHI846" s="328"/>
      <c r="IHJ846" s="328"/>
      <c r="IHK846" s="328"/>
      <c r="IHL846" s="328"/>
      <c r="IHM846" s="328"/>
      <c r="IHN846" s="328"/>
      <c r="IHO846" s="328"/>
      <c r="IHP846" s="328"/>
      <c r="IHQ846" s="328"/>
      <c r="IHR846" s="328"/>
      <c r="IHS846" s="328"/>
      <c r="IHT846" s="328"/>
      <c r="IHU846" s="328"/>
      <c r="IHV846" s="328"/>
      <c r="IHW846" s="328"/>
      <c r="IHX846" s="328"/>
      <c r="IHY846" s="328"/>
      <c r="IHZ846" s="328"/>
      <c r="IIA846" s="328"/>
      <c r="IIB846" s="328"/>
      <c r="IIC846" s="328"/>
      <c r="IID846" s="328"/>
      <c r="IIE846" s="328"/>
      <c r="IIF846" s="328"/>
      <c r="IIG846" s="328"/>
      <c r="IIH846" s="328"/>
      <c r="III846" s="328"/>
      <c r="IIJ846" s="328"/>
      <c r="IIK846" s="328"/>
      <c r="IIL846" s="328"/>
      <c r="IIM846" s="328"/>
      <c r="IIN846" s="328"/>
      <c r="IIO846" s="328"/>
      <c r="IIP846" s="328"/>
      <c r="IIQ846" s="328"/>
      <c r="IIR846" s="328"/>
      <c r="IIS846" s="328"/>
      <c r="IIT846" s="328"/>
      <c r="IIU846" s="328"/>
      <c r="IIV846" s="328"/>
      <c r="IIW846" s="328"/>
      <c r="IIX846" s="328"/>
      <c r="IIY846" s="328"/>
      <c r="IIZ846" s="328"/>
      <c r="IJA846" s="328"/>
      <c r="IJB846" s="328"/>
      <c r="IJC846" s="328"/>
      <c r="IJD846" s="328"/>
      <c r="IJE846" s="328"/>
      <c r="IJF846" s="328"/>
      <c r="IJG846" s="328"/>
      <c r="IJH846" s="328"/>
      <c r="IJI846" s="328"/>
      <c r="IJJ846" s="328"/>
      <c r="IJK846" s="328"/>
      <c r="IJL846" s="328"/>
      <c r="IJM846" s="328"/>
      <c r="IJN846" s="328"/>
      <c r="IJO846" s="328"/>
      <c r="IJP846" s="328"/>
      <c r="IJQ846" s="328"/>
      <c r="IJR846" s="328"/>
      <c r="IJS846" s="328"/>
      <c r="IJT846" s="328"/>
      <c r="IJU846" s="328"/>
      <c r="IJV846" s="328"/>
      <c r="IJW846" s="328"/>
      <c r="IJX846" s="328"/>
      <c r="IJY846" s="328"/>
      <c r="IJZ846" s="328"/>
      <c r="IKA846" s="328"/>
      <c r="IKB846" s="328"/>
      <c r="IKC846" s="328"/>
      <c r="IKD846" s="328"/>
      <c r="IKE846" s="328"/>
      <c r="IKF846" s="328"/>
      <c r="IKG846" s="328"/>
      <c r="IKH846" s="328"/>
      <c r="IKI846" s="328"/>
      <c r="IKJ846" s="328"/>
      <c r="IKK846" s="328"/>
      <c r="IKL846" s="328"/>
      <c r="IKM846" s="328"/>
      <c r="IKN846" s="328"/>
      <c r="IKO846" s="328"/>
      <c r="IKP846" s="328"/>
      <c r="IKQ846" s="328"/>
      <c r="IKR846" s="328"/>
      <c r="IKS846" s="328"/>
      <c r="IKT846" s="328"/>
      <c r="IKU846" s="328"/>
      <c r="IKV846" s="328"/>
      <c r="IKW846" s="328"/>
      <c r="IKX846" s="328"/>
      <c r="IKY846" s="328"/>
      <c r="IKZ846" s="328"/>
      <c r="ILA846" s="328"/>
      <c r="ILB846" s="328"/>
      <c r="ILC846" s="328"/>
      <c r="ILD846" s="328"/>
      <c r="ILE846" s="328"/>
      <c r="ILF846" s="328"/>
      <c r="ILG846" s="328"/>
      <c r="ILH846" s="328"/>
      <c r="ILI846" s="328"/>
      <c r="ILJ846" s="328"/>
      <c r="ILK846" s="328"/>
      <c r="ILL846" s="328"/>
      <c r="ILM846" s="328"/>
      <c r="ILN846" s="328"/>
      <c r="ILO846" s="328"/>
      <c r="ILP846" s="328"/>
      <c r="ILQ846" s="328"/>
      <c r="ILR846" s="328"/>
      <c r="ILS846" s="328"/>
      <c r="ILT846" s="328"/>
      <c r="ILU846" s="328"/>
      <c r="ILV846" s="328"/>
      <c r="ILW846" s="328"/>
      <c r="ILX846" s="328"/>
      <c r="ILY846" s="328"/>
      <c r="ILZ846" s="328"/>
      <c r="IMA846" s="328"/>
      <c r="IMB846" s="328"/>
      <c r="IMC846" s="328"/>
      <c r="IMD846" s="328"/>
      <c r="IME846" s="328"/>
      <c r="IMF846" s="328"/>
      <c r="IMG846" s="328"/>
      <c r="IMH846" s="328"/>
      <c r="IMI846" s="328"/>
      <c r="IMJ846" s="328"/>
      <c r="IMK846" s="328"/>
      <c r="IML846" s="328"/>
      <c r="IMM846" s="328"/>
      <c r="IMN846" s="328"/>
      <c r="IMO846" s="328"/>
      <c r="IMP846" s="328"/>
      <c r="IMQ846" s="328"/>
      <c r="IMR846" s="328"/>
      <c r="IMS846" s="328"/>
      <c r="IMT846" s="328"/>
      <c r="IMU846" s="328"/>
      <c r="IMV846" s="328"/>
      <c r="IMW846" s="328"/>
      <c r="IMX846" s="328"/>
      <c r="IMY846" s="328"/>
      <c r="IMZ846" s="328"/>
      <c r="INA846" s="328"/>
      <c r="INB846" s="328"/>
      <c r="INC846" s="328"/>
      <c r="IND846" s="328"/>
      <c r="INE846" s="328"/>
      <c r="INF846" s="328"/>
      <c r="ING846" s="328"/>
      <c r="INH846" s="328"/>
      <c r="INI846" s="328"/>
      <c r="INJ846" s="328"/>
      <c r="INK846" s="328"/>
      <c r="INL846" s="328"/>
      <c r="INM846" s="328"/>
      <c r="INN846" s="328"/>
      <c r="INO846" s="328"/>
      <c r="INP846" s="328"/>
      <c r="INQ846" s="328"/>
      <c r="INR846" s="328"/>
      <c r="INS846" s="328"/>
      <c r="INT846" s="328"/>
      <c r="INU846" s="328"/>
      <c r="INV846" s="328"/>
      <c r="INW846" s="328"/>
      <c r="INX846" s="328"/>
      <c r="INY846" s="328"/>
      <c r="INZ846" s="328"/>
      <c r="IOA846" s="328"/>
      <c r="IOB846" s="328"/>
      <c r="IOC846" s="328"/>
      <c r="IOD846" s="328"/>
      <c r="IOE846" s="328"/>
      <c r="IOF846" s="328"/>
      <c r="IOG846" s="328"/>
      <c r="IOH846" s="328"/>
      <c r="IOI846" s="328"/>
      <c r="IOJ846" s="328"/>
      <c r="IOK846" s="328"/>
      <c r="IOL846" s="328"/>
      <c r="IOM846" s="328"/>
      <c r="ION846" s="328"/>
      <c r="IOO846" s="328"/>
      <c r="IOP846" s="328"/>
      <c r="IOQ846" s="328"/>
      <c r="IOR846" s="328"/>
      <c r="IOS846" s="328"/>
      <c r="IOT846" s="328"/>
      <c r="IOU846" s="328"/>
      <c r="IOV846" s="328"/>
      <c r="IOW846" s="328"/>
      <c r="IOX846" s="328"/>
      <c r="IOY846" s="328"/>
      <c r="IOZ846" s="328"/>
      <c r="IPA846" s="328"/>
      <c r="IPB846" s="328"/>
      <c r="IPC846" s="328"/>
      <c r="IPD846" s="328"/>
      <c r="IPE846" s="328"/>
      <c r="IPF846" s="328"/>
      <c r="IPG846" s="328"/>
      <c r="IPH846" s="328"/>
      <c r="IPI846" s="328"/>
      <c r="IPJ846" s="328"/>
      <c r="IPK846" s="328"/>
      <c r="IPL846" s="328"/>
      <c r="IPM846" s="328"/>
      <c r="IPN846" s="328"/>
      <c r="IPO846" s="328"/>
      <c r="IPP846" s="328"/>
      <c r="IPQ846" s="328"/>
      <c r="IPR846" s="328"/>
      <c r="IPS846" s="328"/>
      <c r="IPT846" s="328"/>
      <c r="IPU846" s="328"/>
      <c r="IPV846" s="328"/>
      <c r="IPW846" s="328"/>
      <c r="IPX846" s="328"/>
      <c r="IPY846" s="328"/>
      <c r="IPZ846" s="328"/>
      <c r="IQA846" s="328"/>
      <c r="IQB846" s="328"/>
      <c r="IQC846" s="328"/>
      <c r="IQD846" s="328"/>
      <c r="IQE846" s="328"/>
      <c r="IQF846" s="328"/>
      <c r="IQG846" s="328"/>
      <c r="IQH846" s="328"/>
      <c r="IQI846" s="328"/>
      <c r="IQJ846" s="328"/>
      <c r="IQK846" s="328"/>
      <c r="IQL846" s="328"/>
      <c r="IQM846" s="328"/>
      <c r="IQN846" s="328"/>
      <c r="IQO846" s="328"/>
      <c r="IQP846" s="328"/>
      <c r="IQQ846" s="328"/>
      <c r="IQR846" s="328"/>
      <c r="IQS846" s="328"/>
      <c r="IQT846" s="328"/>
      <c r="IQU846" s="328"/>
      <c r="IQV846" s="328"/>
      <c r="IQW846" s="328"/>
      <c r="IQX846" s="328"/>
      <c r="IQY846" s="328"/>
      <c r="IQZ846" s="328"/>
      <c r="IRA846" s="328"/>
      <c r="IRB846" s="328"/>
      <c r="IRC846" s="328"/>
      <c r="IRD846" s="328"/>
      <c r="IRE846" s="328"/>
      <c r="IRF846" s="328"/>
      <c r="IRG846" s="328"/>
      <c r="IRH846" s="328"/>
      <c r="IRI846" s="328"/>
      <c r="IRJ846" s="328"/>
      <c r="IRK846" s="328"/>
      <c r="IRL846" s="328"/>
      <c r="IRM846" s="328"/>
      <c r="IRN846" s="328"/>
      <c r="IRO846" s="328"/>
      <c r="IRP846" s="328"/>
      <c r="IRQ846" s="328"/>
      <c r="IRR846" s="328"/>
      <c r="IRS846" s="328"/>
      <c r="IRT846" s="328"/>
      <c r="IRU846" s="328"/>
      <c r="IRV846" s="328"/>
      <c r="IRW846" s="328"/>
      <c r="IRX846" s="328"/>
      <c r="IRY846" s="328"/>
      <c r="IRZ846" s="328"/>
      <c r="ISA846" s="328"/>
      <c r="ISB846" s="328"/>
      <c r="ISC846" s="328"/>
      <c r="ISD846" s="328"/>
      <c r="ISE846" s="328"/>
      <c r="ISF846" s="328"/>
      <c r="ISG846" s="328"/>
      <c r="ISH846" s="328"/>
      <c r="ISI846" s="328"/>
      <c r="ISJ846" s="328"/>
      <c r="ISK846" s="328"/>
      <c r="ISL846" s="328"/>
      <c r="ISM846" s="328"/>
      <c r="ISN846" s="328"/>
      <c r="ISO846" s="328"/>
      <c r="ISP846" s="328"/>
      <c r="ISQ846" s="328"/>
      <c r="ISR846" s="328"/>
      <c r="ISS846" s="328"/>
      <c r="IST846" s="328"/>
      <c r="ISU846" s="328"/>
      <c r="ISV846" s="328"/>
      <c r="ISW846" s="328"/>
      <c r="ISX846" s="328"/>
      <c r="ISY846" s="328"/>
      <c r="ISZ846" s="328"/>
      <c r="ITA846" s="328"/>
      <c r="ITB846" s="328"/>
      <c r="ITC846" s="328"/>
      <c r="ITD846" s="328"/>
      <c r="ITE846" s="328"/>
      <c r="ITF846" s="328"/>
      <c r="ITG846" s="328"/>
      <c r="ITH846" s="328"/>
      <c r="ITI846" s="328"/>
      <c r="ITJ846" s="328"/>
      <c r="ITK846" s="328"/>
      <c r="ITL846" s="328"/>
      <c r="ITM846" s="328"/>
      <c r="ITN846" s="328"/>
      <c r="ITO846" s="328"/>
      <c r="ITP846" s="328"/>
      <c r="ITQ846" s="328"/>
      <c r="ITR846" s="328"/>
      <c r="ITS846" s="328"/>
      <c r="ITT846" s="328"/>
      <c r="ITU846" s="328"/>
      <c r="ITV846" s="328"/>
      <c r="ITW846" s="328"/>
      <c r="ITX846" s="328"/>
      <c r="ITY846" s="328"/>
      <c r="ITZ846" s="328"/>
      <c r="IUA846" s="328"/>
      <c r="IUB846" s="328"/>
      <c r="IUC846" s="328"/>
      <c r="IUD846" s="328"/>
      <c r="IUE846" s="328"/>
      <c r="IUF846" s="328"/>
      <c r="IUG846" s="328"/>
      <c r="IUH846" s="328"/>
      <c r="IUI846" s="328"/>
      <c r="IUJ846" s="328"/>
      <c r="IUK846" s="328"/>
      <c r="IUL846" s="328"/>
      <c r="IUM846" s="328"/>
      <c r="IUN846" s="328"/>
      <c r="IUO846" s="328"/>
      <c r="IUP846" s="328"/>
      <c r="IUQ846" s="328"/>
      <c r="IUR846" s="328"/>
      <c r="IUS846" s="328"/>
      <c r="IUT846" s="328"/>
      <c r="IUU846" s="328"/>
      <c r="IUV846" s="328"/>
      <c r="IUW846" s="328"/>
      <c r="IUX846" s="328"/>
      <c r="IUY846" s="328"/>
      <c r="IUZ846" s="328"/>
      <c r="IVA846" s="328"/>
      <c r="IVB846" s="328"/>
      <c r="IVC846" s="328"/>
      <c r="IVD846" s="328"/>
      <c r="IVE846" s="328"/>
      <c r="IVF846" s="328"/>
      <c r="IVG846" s="328"/>
      <c r="IVH846" s="328"/>
      <c r="IVI846" s="328"/>
      <c r="IVJ846" s="328"/>
      <c r="IVK846" s="328"/>
      <c r="IVL846" s="328"/>
      <c r="IVM846" s="328"/>
      <c r="IVN846" s="328"/>
      <c r="IVO846" s="328"/>
      <c r="IVP846" s="328"/>
      <c r="IVQ846" s="328"/>
      <c r="IVR846" s="328"/>
      <c r="IVS846" s="328"/>
      <c r="IVT846" s="328"/>
      <c r="IVU846" s="328"/>
      <c r="IVV846" s="328"/>
      <c r="IVW846" s="328"/>
      <c r="IVX846" s="328"/>
      <c r="IVY846" s="328"/>
      <c r="IVZ846" s="328"/>
      <c r="IWA846" s="328"/>
      <c r="IWB846" s="328"/>
      <c r="IWC846" s="328"/>
      <c r="IWD846" s="328"/>
      <c r="IWE846" s="328"/>
      <c r="IWF846" s="328"/>
      <c r="IWG846" s="328"/>
      <c r="IWH846" s="328"/>
      <c r="IWI846" s="328"/>
      <c r="IWJ846" s="328"/>
      <c r="IWK846" s="328"/>
      <c r="IWL846" s="328"/>
      <c r="IWM846" s="328"/>
      <c r="IWN846" s="328"/>
      <c r="IWO846" s="328"/>
      <c r="IWP846" s="328"/>
      <c r="IWQ846" s="328"/>
      <c r="IWR846" s="328"/>
      <c r="IWS846" s="328"/>
      <c r="IWT846" s="328"/>
      <c r="IWU846" s="328"/>
      <c r="IWV846" s="328"/>
      <c r="IWW846" s="328"/>
      <c r="IWX846" s="328"/>
      <c r="IWY846" s="328"/>
      <c r="IWZ846" s="328"/>
      <c r="IXA846" s="328"/>
      <c r="IXB846" s="328"/>
      <c r="IXC846" s="328"/>
      <c r="IXD846" s="328"/>
      <c r="IXE846" s="328"/>
      <c r="IXF846" s="328"/>
      <c r="IXG846" s="328"/>
      <c r="IXH846" s="328"/>
      <c r="IXI846" s="328"/>
      <c r="IXJ846" s="328"/>
      <c r="IXK846" s="328"/>
      <c r="IXL846" s="328"/>
      <c r="IXM846" s="328"/>
      <c r="IXN846" s="328"/>
      <c r="IXO846" s="328"/>
      <c r="IXP846" s="328"/>
      <c r="IXQ846" s="328"/>
      <c r="IXR846" s="328"/>
      <c r="IXS846" s="328"/>
      <c r="IXT846" s="328"/>
      <c r="IXU846" s="328"/>
      <c r="IXV846" s="328"/>
      <c r="IXW846" s="328"/>
      <c r="IXX846" s="328"/>
      <c r="IXY846" s="328"/>
      <c r="IXZ846" s="328"/>
      <c r="IYA846" s="328"/>
      <c r="IYB846" s="328"/>
      <c r="IYC846" s="328"/>
      <c r="IYD846" s="328"/>
      <c r="IYE846" s="328"/>
      <c r="IYF846" s="328"/>
      <c r="IYG846" s="328"/>
      <c r="IYH846" s="328"/>
      <c r="IYI846" s="328"/>
      <c r="IYJ846" s="328"/>
      <c r="IYK846" s="328"/>
      <c r="IYL846" s="328"/>
      <c r="IYM846" s="328"/>
      <c r="IYN846" s="328"/>
      <c r="IYO846" s="328"/>
      <c r="IYP846" s="328"/>
      <c r="IYQ846" s="328"/>
      <c r="IYR846" s="328"/>
      <c r="IYS846" s="328"/>
      <c r="IYT846" s="328"/>
      <c r="IYU846" s="328"/>
      <c r="IYV846" s="328"/>
      <c r="IYW846" s="328"/>
      <c r="IYX846" s="328"/>
      <c r="IYY846" s="328"/>
      <c r="IYZ846" s="328"/>
      <c r="IZA846" s="328"/>
      <c r="IZB846" s="328"/>
      <c r="IZC846" s="328"/>
      <c r="IZD846" s="328"/>
      <c r="IZE846" s="328"/>
      <c r="IZF846" s="328"/>
      <c r="IZG846" s="328"/>
      <c r="IZH846" s="328"/>
      <c r="IZI846" s="328"/>
      <c r="IZJ846" s="328"/>
      <c r="IZK846" s="328"/>
      <c r="IZL846" s="328"/>
      <c r="IZM846" s="328"/>
      <c r="IZN846" s="328"/>
      <c r="IZO846" s="328"/>
      <c r="IZP846" s="328"/>
      <c r="IZQ846" s="328"/>
      <c r="IZR846" s="328"/>
      <c r="IZS846" s="328"/>
      <c r="IZT846" s="328"/>
      <c r="IZU846" s="328"/>
      <c r="IZV846" s="328"/>
      <c r="IZW846" s="328"/>
      <c r="IZX846" s="328"/>
      <c r="IZY846" s="328"/>
      <c r="IZZ846" s="328"/>
      <c r="JAA846" s="328"/>
      <c r="JAB846" s="328"/>
      <c r="JAC846" s="328"/>
      <c r="JAD846" s="328"/>
      <c r="JAE846" s="328"/>
      <c r="JAF846" s="328"/>
      <c r="JAG846" s="328"/>
      <c r="JAH846" s="328"/>
      <c r="JAI846" s="328"/>
      <c r="JAJ846" s="328"/>
      <c r="JAK846" s="328"/>
      <c r="JAL846" s="328"/>
      <c r="JAM846" s="328"/>
      <c r="JAN846" s="328"/>
      <c r="JAO846" s="328"/>
      <c r="JAP846" s="328"/>
      <c r="JAQ846" s="328"/>
      <c r="JAR846" s="328"/>
      <c r="JAS846" s="328"/>
      <c r="JAT846" s="328"/>
      <c r="JAU846" s="328"/>
      <c r="JAV846" s="328"/>
      <c r="JAW846" s="328"/>
      <c r="JAX846" s="328"/>
      <c r="JAY846" s="328"/>
      <c r="JAZ846" s="328"/>
      <c r="JBA846" s="328"/>
      <c r="JBB846" s="328"/>
      <c r="JBC846" s="328"/>
      <c r="JBD846" s="328"/>
      <c r="JBE846" s="328"/>
      <c r="JBF846" s="328"/>
      <c r="JBG846" s="328"/>
      <c r="JBH846" s="328"/>
      <c r="JBI846" s="328"/>
      <c r="JBJ846" s="328"/>
      <c r="JBK846" s="328"/>
      <c r="JBL846" s="328"/>
      <c r="JBM846" s="328"/>
      <c r="JBN846" s="328"/>
      <c r="JBO846" s="328"/>
      <c r="JBP846" s="328"/>
      <c r="JBQ846" s="328"/>
      <c r="JBR846" s="328"/>
      <c r="JBS846" s="328"/>
      <c r="JBT846" s="328"/>
      <c r="JBU846" s="328"/>
      <c r="JBV846" s="328"/>
      <c r="JBW846" s="328"/>
      <c r="JBX846" s="328"/>
      <c r="JBY846" s="328"/>
      <c r="JBZ846" s="328"/>
      <c r="JCA846" s="328"/>
      <c r="JCB846" s="328"/>
      <c r="JCC846" s="328"/>
      <c r="JCD846" s="328"/>
      <c r="JCE846" s="328"/>
      <c r="JCF846" s="328"/>
      <c r="JCG846" s="328"/>
      <c r="JCH846" s="328"/>
      <c r="JCI846" s="328"/>
      <c r="JCJ846" s="328"/>
      <c r="JCK846" s="328"/>
      <c r="JCL846" s="328"/>
      <c r="JCM846" s="328"/>
      <c r="JCN846" s="328"/>
      <c r="JCO846" s="328"/>
      <c r="JCP846" s="328"/>
      <c r="JCQ846" s="328"/>
      <c r="JCR846" s="328"/>
      <c r="JCS846" s="328"/>
      <c r="JCT846" s="328"/>
      <c r="JCU846" s="328"/>
      <c r="JCV846" s="328"/>
      <c r="JCW846" s="328"/>
      <c r="JCX846" s="328"/>
      <c r="JCY846" s="328"/>
      <c r="JCZ846" s="328"/>
      <c r="JDA846" s="328"/>
      <c r="JDB846" s="328"/>
      <c r="JDC846" s="328"/>
      <c r="JDD846" s="328"/>
      <c r="JDE846" s="328"/>
      <c r="JDF846" s="328"/>
      <c r="JDG846" s="328"/>
      <c r="JDH846" s="328"/>
      <c r="JDI846" s="328"/>
      <c r="JDJ846" s="328"/>
      <c r="JDK846" s="328"/>
      <c r="JDL846" s="328"/>
      <c r="JDM846" s="328"/>
      <c r="JDN846" s="328"/>
      <c r="JDO846" s="328"/>
      <c r="JDP846" s="328"/>
      <c r="JDQ846" s="328"/>
      <c r="JDR846" s="328"/>
      <c r="JDS846" s="328"/>
      <c r="JDT846" s="328"/>
      <c r="JDU846" s="328"/>
      <c r="JDV846" s="328"/>
      <c r="JDW846" s="328"/>
      <c r="JDX846" s="328"/>
      <c r="JDY846" s="328"/>
      <c r="JDZ846" s="328"/>
      <c r="JEA846" s="328"/>
      <c r="JEB846" s="328"/>
      <c r="JEC846" s="328"/>
      <c r="JED846" s="328"/>
      <c r="JEE846" s="328"/>
      <c r="JEF846" s="328"/>
      <c r="JEG846" s="328"/>
      <c r="JEH846" s="328"/>
      <c r="JEI846" s="328"/>
      <c r="JEJ846" s="328"/>
      <c r="JEK846" s="328"/>
      <c r="JEL846" s="328"/>
      <c r="JEM846" s="328"/>
      <c r="JEN846" s="328"/>
      <c r="JEO846" s="328"/>
      <c r="JEP846" s="328"/>
      <c r="JEQ846" s="328"/>
      <c r="JER846" s="328"/>
      <c r="JES846" s="328"/>
      <c r="JET846" s="328"/>
      <c r="JEU846" s="328"/>
      <c r="JEV846" s="328"/>
      <c r="JEW846" s="328"/>
      <c r="JEX846" s="328"/>
      <c r="JEY846" s="328"/>
      <c r="JEZ846" s="328"/>
      <c r="JFA846" s="328"/>
      <c r="JFB846" s="328"/>
      <c r="JFC846" s="328"/>
      <c r="JFD846" s="328"/>
      <c r="JFE846" s="328"/>
      <c r="JFF846" s="328"/>
      <c r="JFG846" s="328"/>
      <c r="JFH846" s="328"/>
      <c r="JFI846" s="328"/>
      <c r="JFJ846" s="328"/>
      <c r="JFK846" s="328"/>
      <c r="JFL846" s="328"/>
      <c r="JFM846" s="328"/>
      <c r="JFN846" s="328"/>
      <c r="JFO846" s="328"/>
      <c r="JFP846" s="328"/>
      <c r="JFQ846" s="328"/>
      <c r="JFR846" s="328"/>
      <c r="JFS846" s="328"/>
      <c r="JFT846" s="328"/>
      <c r="JFU846" s="328"/>
      <c r="JFV846" s="328"/>
      <c r="JFW846" s="328"/>
      <c r="JFX846" s="328"/>
      <c r="JFY846" s="328"/>
      <c r="JFZ846" s="328"/>
      <c r="JGA846" s="328"/>
      <c r="JGB846" s="328"/>
      <c r="JGC846" s="328"/>
      <c r="JGD846" s="328"/>
      <c r="JGE846" s="328"/>
      <c r="JGF846" s="328"/>
      <c r="JGG846" s="328"/>
      <c r="JGH846" s="328"/>
      <c r="JGI846" s="328"/>
      <c r="JGJ846" s="328"/>
      <c r="JGK846" s="328"/>
      <c r="JGL846" s="328"/>
      <c r="JGM846" s="328"/>
      <c r="JGN846" s="328"/>
      <c r="JGO846" s="328"/>
      <c r="JGP846" s="328"/>
      <c r="JGQ846" s="328"/>
      <c r="JGR846" s="328"/>
      <c r="JGS846" s="328"/>
      <c r="JGT846" s="328"/>
      <c r="JGU846" s="328"/>
      <c r="JGV846" s="328"/>
      <c r="JGW846" s="328"/>
      <c r="JGX846" s="328"/>
      <c r="JGY846" s="328"/>
      <c r="JGZ846" s="328"/>
      <c r="JHA846" s="328"/>
      <c r="JHB846" s="328"/>
      <c r="JHC846" s="328"/>
      <c r="JHD846" s="328"/>
      <c r="JHE846" s="328"/>
      <c r="JHF846" s="328"/>
      <c r="JHG846" s="328"/>
      <c r="JHH846" s="328"/>
      <c r="JHI846" s="328"/>
      <c r="JHJ846" s="328"/>
      <c r="JHK846" s="328"/>
      <c r="JHL846" s="328"/>
      <c r="JHM846" s="328"/>
      <c r="JHN846" s="328"/>
      <c r="JHO846" s="328"/>
      <c r="JHP846" s="328"/>
      <c r="JHQ846" s="328"/>
      <c r="JHR846" s="328"/>
      <c r="JHS846" s="328"/>
      <c r="JHT846" s="328"/>
      <c r="JHU846" s="328"/>
      <c r="JHV846" s="328"/>
      <c r="JHW846" s="328"/>
      <c r="JHX846" s="328"/>
      <c r="JHY846" s="328"/>
      <c r="JHZ846" s="328"/>
      <c r="JIA846" s="328"/>
      <c r="JIB846" s="328"/>
      <c r="JIC846" s="328"/>
      <c r="JID846" s="328"/>
      <c r="JIE846" s="328"/>
      <c r="JIF846" s="328"/>
      <c r="JIG846" s="328"/>
      <c r="JIH846" s="328"/>
      <c r="JII846" s="328"/>
      <c r="JIJ846" s="328"/>
      <c r="JIK846" s="328"/>
      <c r="JIL846" s="328"/>
      <c r="JIM846" s="328"/>
      <c r="JIN846" s="328"/>
      <c r="JIO846" s="328"/>
      <c r="JIP846" s="328"/>
      <c r="JIQ846" s="328"/>
      <c r="JIR846" s="328"/>
      <c r="JIS846" s="328"/>
      <c r="JIT846" s="328"/>
      <c r="JIU846" s="328"/>
      <c r="JIV846" s="328"/>
      <c r="JIW846" s="328"/>
      <c r="JIX846" s="328"/>
      <c r="JIY846" s="328"/>
      <c r="JIZ846" s="328"/>
      <c r="JJA846" s="328"/>
      <c r="JJB846" s="328"/>
      <c r="JJC846" s="328"/>
      <c r="JJD846" s="328"/>
      <c r="JJE846" s="328"/>
      <c r="JJF846" s="328"/>
      <c r="JJG846" s="328"/>
      <c r="JJH846" s="328"/>
      <c r="JJI846" s="328"/>
      <c r="JJJ846" s="328"/>
      <c r="JJK846" s="328"/>
      <c r="JJL846" s="328"/>
      <c r="JJM846" s="328"/>
      <c r="JJN846" s="328"/>
      <c r="JJO846" s="328"/>
      <c r="JJP846" s="328"/>
      <c r="JJQ846" s="328"/>
      <c r="JJR846" s="328"/>
      <c r="JJS846" s="328"/>
      <c r="JJT846" s="328"/>
      <c r="JJU846" s="328"/>
      <c r="JJV846" s="328"/>
      <c r="JJW846" s="328"/>
      <c r="JJX846" s="328"/>
      <c r="JJY846" s="328"/>
      <c r="JJZ846" s="328"/>
      <c r="JKA846" s="328"/>
      <c r="JKB846" s="328"/>
      <c r="JKC846" s="328"/>
      <c r="JKD846" s="328"/>
      <c r="JKE846" s="328"/>
      <c r="JKF846" s="328"/>
      <c r="JKG846" s="328"/>
      <c r="JKH846" s="328"/>
      <c r="JKI846" s="328"/>
      <c r="JKJ846" s="328"/>
      <c r="JKK846" s="328"/>
      <c r="JKL846" s="328"/>
      <c r="JKM846" s="328"/>
      <c r="JKN846" s="328"/>
      <c r="JKO846" s="328"/>
      <c r="JKP846" s="328"/>
      <c r="JKQ846" s="328"/>
      <c r="JKR846" s="328"/>
      <c r="JKS846" s="328"/>
      <c r="JKT846" s="328"/>
      <c r="JKU846" s="328"/>
      <c r="JKV846" s="328"/>
      <c r="JKW846" s="328"/>
      <c r="JKX846" s="328"/>
      <c r="JKY846" s="328"/>
      <c r="JKZ846" s="328"/>
      <c r="JLA846" s="328"/>
      <c r="JLB846" s="328"/>
      <c r="JLC846" s="328"/>
      <c r="JLD846" s="328"/>
      <c r="JLE846" s="328"/>
      <c r="JLF846" s="328"/>
      <c r="JLG846" s="328"/>
      <c r="JLH846" s="328"/>
      <c r="JLI846" s="328"/>
      <c r="JLJ846" s="328"/>
      <c r="JLK846" s="328"/>
      <c r="JLL846" s="328"/>
      <c r="JLM846" s="328"/>
      <c r="JLN846" s="328"/>
      <c r="JLO846" s="328"/>
      <c r="JLP846" s="328"/>
      <c r="JLQ846" s="328"/>
      <c r="JLR846" s="328"/>
      <c r="JLS846" s="328"/>
      <c r="JLT846" s="328"/>
      <c r="JLU846" s="328"/>
      <c r="JLV846" s="328"/>
      <c r="JLW846" s="328"/>
      <c r="JLX846" s="328"/>
      <c r="JLY846" s="328"/>
      <c r="JLZ846" s="328"/>
      <c r="JMA846" s="328"/>
      <c r="JMB846" s="328"/>
      <c r="JMC846" s="328"/>
      <c r="JMD846" s="328"/>
      <c r="JME846" s="328"/>
      <c r="JMF846" s="328"/>
      <c r="JMG846" s="328"/>
      <c r="JMH846" s="328"/>
      <c r="JMI846" s="328"/>
      <c r="JMJ846" s="328"/>
      <c r="JMK846" s="328"/>
      <c r="JML846" s="328"/>
      <c r="JMM846" s="328"/>
      <c r="JMN846" s="328"/>
      <c r="JMO846" s="328"/>
      <c r="JMP846" s="328"/>
      <c r="JMQ846" s="328"/>
      <c r="JMR846" s="328"/>
      <c r="JMS846" s="328"/>
      <c r="JMT846" s="328"/>
      <c r="JMU846" s="328"/>
      <c r="JMV846" s="328"/>
      <c r="JMW846" s="328"/>
      <c r="JMX846" s="328"/>
      <c r="JMY846" s="328"/>
      <c r="JMZ846" s="328"/>
      <c r="JNA846" s="328"/>
      <c r="JNB846" s="328"/>
      <c r="JNC846" s="328"/>
      <c r="JND846" s="328"/>
      <c r="JNE846" s="328"/>
      <c r="JNF846" s="328"/>
      <c r="JNG846" s="328"/>
      <c r="JNH846" s="328"/>
      <c r="JNI846" s="328"/>
      <c r="JNJ846" s="328"/>
      <c r="JNK846" s="328"/>
      <c r="JNL846" s="328"/>
      <c r="JNM846" s="328"/>
      <c r="JNN846" s="328"/>
      <c r="JNO846" s="328"/>
      <c r="JNP846" s="328"/>
      <c r="JNQ846" s="328"/>
      <c r="JNR846" s="328"/>
      <c r="JNS846" s="328"/>
      <c r="JNT846" s="328"/>
      <c r="JNU846" s="328"/>
      <c r="JNV846" s="328"/>
      <c r="JNW846" s="328"/>
      <c r="JNX846" s="328"/>
      <c r="JNY846" s="328"/>
      <c r="JNZ846" s="328"/>
      <c r="JOA846" s="328"/>
      <c r="JOB846" s="328"/>
      <c r="JOC846" s="328"/>
      <c r="JOD846" s="328"/>
      <c r="JOE846" s="328"/>
      <c r="JOF846" s="328"/>
      <c r="JOG846" s="328"/>
      <c r="JOH846" s="328"/>
      <c r="JOI846" s="328"/>
      <c r="JOJ846" s="328"/>
      <c r="JOK846" s="328"/>
      <c r="JOL846" s="328"/>
      <c r="JOM846" s="328"/>
      <c r="JON846" s="328"/>
      <c r="JOO846" s="328"/>
      <c r="JOP846" s="328"/>
      <c r="JOQ846" s="328"/>
      <c r="JOR846" s="328"/>
      <c r="JOS846" s="328"/>
      <c r="JOT846" s="328"/>
      <c r="JOU846" s="328"/>
      <c r="JOV846" s="328"/>
      <c r="JOW846" s="328"/>
      <c r="JOX846" s="328"/>
      <c r="JOY846" s="328"/>
      <c r="JOZ846" s="328"/>
      <c r="JPA846" s="328"/>
      <c r="JPB846" s="328"/>
      <c r="JPC846" s="328"/>
      <c r="JPD846" s="328"/>
      <c r="JPE846" s="328"/>
      <c r="JPF846" s="328"/>
      <c r="JPG846" s="328"/>
      <c r="JPH846" s="328"/>
      <c r="JPI846" s="328"/>
      <c r="JPJ846" s="328"/>
      <c r="JPK846" s="328"/>
      <c r="JPL846" s="328"/>
      <c r="JPM846" s="328"/>
      <c r="JPN846" s="328"/>
      <c r="JPO846" s="328"/>
      <c r="JPP846" s="328"/>
      <c r="JPQ846" s="328"/>
      <c r="JPR846" s="328"/>
      <c r="JPS846" s="328"/>
      <c r="JPT846" s="328"/>
      <c r="JPU846" s="328"/>
      <c r="JPV846" s="328"/>
      <c r="JPW846" s="328"/>
      <c r="JPX846" s="328"/>
      <c r="JPY846" s="328"/>
      <c r="JPZ846" s="328"/>
      <c r="JQA846" s="328"/>
      <c r="JQB846" s="328"/>
      <c r="JQC846" s="328"/>
      <c r="JQD846" s="328"/>
      <c r="JQE846" s="328"/>
      <c r="JQF846" s="328"/>
      <c r="JQG846" s="328"/>
      <c r="JQH846" s="328"/>
      <c r="JQI846" s="328"/>
      <c r="JQJ846" s="328"/>
      <c r="JQK846" s="328"/>
      <c r="JQL846" s="328"/>
      <c r="JQM846" s="328"/>
      <c r="JQN846" s="328"/>
      <c r="JQO846" s="328"/>
      <c r="JQP846" s="328"/>
      <c r="JQQ846" s="328"/>
      <c r="JQR846" s="328"/>
      <c r="JQS846" s="328"/>
      <c r="JQT846" s="328"/>
      <c r="JQU846" s="328"/>
      <c r="JQV846" s="328"/>
      <c r="JQW846" s="328"/>
      <c r="JQX846" s="328"/>
      <c r="JQY846" s="328"/>
      <c r="JQZ846" s="328"/>
      <c r="JRA846" s="328"/>
      <c r="JRB846" s="328"/>
      <c r="JRC846" s="328"/>
      <c r="JRD846" s="328"/>
      <c r="JRE846" s="328"/>
      <c r="JRF846" s="328"/>
      <c r="JRG846" s="328"/>
      <c r="JRH846" s="328"/>
      <c r="JRI846" s="328"/>
      <c r="JRJ846" s="328"/>
      <c r="JRK846" s="328"/>
      <c r="JRL846" s="328"/>
      <c r="JRM846" s="328"/>
      <c r="JRN846" s="328"/>
      <c r="JRO846" s="328"/>
      <c r="JRP846" s="328"/>
      <c r="JRQ846" s="328"/>
      <c r="JRR846" s="328"/>
      <c r="JRS846" s="328"/>
      <c r="JRT846" s="328"/>
      <c r="JRU846" s="328"/>
      <c r="JRV846" s="328"/>
      <c r="JRW846" s="328"/>
      <c r="JRX846" s="328"/>
      <c r="JRY846" s="328"/>
      <c r="JRZ846" s="328"/>
      <c r="JSA846" s="328"/>
      <c r="JSB846" s="328"/>
      <c r="JSC846" s="328"/>
      <c r="JSD846" s="328"/>
      <c r="JSE846" s="328"/>
      <c r="JSF846" s="328"/>
      <c r="JSG846" s="328"/>
      <c r="JSH846" s="328"/>
      <c r="JSI846" s="328"/>
      <c r="JSJ846" s="328"/>
      <c r="JSK846" s="328"/>
      <c r="JSL846" s="328"/>
      <c r="JSM846" s="328"/>
      <c r="JSN846" s="328"/>
      <c r="JSO846" s="328"/>
      <c r="JSP846" s="328"/>
      <c r="JSQ846" s="328"/>
      <c r="JSR846" s="328"/>
      <c r="JSS846" s="328"/>
      <c r="JST846" s="328"/>
      <c r="JSU846" s="328"/>
      <c r="JSV846" s="328"/>
      <c r="JSW846" s="328"/>
      <c r="JSX846" s="328"/>
      <c r="JSY846" s="328"/>
      <c r="JSZ846" s="328"/>
      <c r="JTA846" s="328"/>
      <c r="JTB846" s="328"/>
      <c r="JTC846" s="328"/>
      <c r="JTD846" s="328"/>
      <c r="JTE846" s="328"/>
      <c r="JTF846" s="328"/>
      <c r="JTG846" s="328"/>
      <c r="JTH846" s="328"/>
      <c r="JTI846" s="328"/>
      <c r="JTJ846" s="328"/>
      <c r="JTK846" s="328"/>
      <c r="JTL846" s="328"/>
      <c r="JTM846" s="328"/>
      <c r="JTN846" s="328"/>
      <c r="JTO846" s="328"/>
      <c r="JTP846" s="328"/>
      <c r="JTQ846" s="328"/>
      <c r="JTR846" s="328"/>
      <c r="JTS846" s="328"/>
      <c r="JTT846" s="328"/>
      <c r="JTU846" s="328"/>
      <c r="JTV846" s="328"/>
      <c r="JTW846" s="328"/>
      <c r="JTX846" s="328"/>
      <c r="JTY846" s="328"/>
      <c r="JTZ846" s="328"/>
      <c r="JUA846" s="328"/>
      <c r="JUB846" s="328"/>
      <c r="JUC846" s="328"/>
      <c r="JUD846" s="328"/>
      <c r="JUE846" s="328"/>
      <c r="JUF846" s="328"/>
      <c r="JUG846" s="328"/>
      <c r="JUH846" s="328"/>
      <c r="JUI846" s="328"/>
      <c r="JUJ846" s="328"/>
      <c r="JUK846" s="328"/>
      <c r="JUL846" s="328"/>
      <c r="JUM846" s="328"/>
      <c r="JUN846" s="328"/>
      <c r="JUO846" s="328"/>
      <c r="JUP846" s="328"/>
      <c r="JUQ846" s="328"/>
      <c r="JUR846" s="328"/>
      <c r="JUS846" s="328"/>
      <c r="JUT846" s="328"/>
      <c r="JUU846" s="328"/>
      <c r="JUV846" s="328"/>
      <c r="JUW846" s="328"/>
      <c r="JUX846" s="328"/>
      <c r="JUY846" s="328"/>
      <c r="JUZ846" s="328"/>
      <c r="JVA846" s="328"/>
      <c r="JVB846" s="328"/>
      <c r="JVC846" s="328"/>
      <c r="JVD846" s="328"/>
      <c r="JVE846" s="328"/>
      <c r="JVF846" s="328"/>
      <c r="JVG846" s="328"/>
      <c r="JVH846" s="328"/>
      <c r="JVI846" s="328"/>
      <c r="JVJ846" s="328"/>
      <c r="JVK846" s="328"/>
      <c r="JVL846" s="328"/>
      <c r="JVM846" s="328"/>
      <c r="JVN846" s="328"/>
      <c r="JVO846" s="328"/>
      <c r="JVP846" s="328"/>
      <c r="JVQ846" s="328"/>
      <c r="JVR846" s="328"/>
      <c r="JVS846" s="328"/>
      <c r="JVT846" s="328"/>
      <c r="JVU846" s="328"/>
      <c r="JVV846" s="328"/>
      <c r="JVW846" s="328"/>
      <c r="JVX846" s="328"/>
      <c r="JVY846" s="328"/>
      <c r="JVZ846" s="328"/>
      <c r="JWA846" s="328"/>
      <c r="JWB846" s="328"/>
      <c r="JWC846" s="328"/>
      <c r="JWD846" s="328"/>
      <c r="JWE846" s="328"/>
      <c r="JWF846" s="328"/>
      <c r="JWG846" s="328"/>
      <c r="JWH846" s="328"/>
      <c r="JWI846" s="328"/>
      <c r="JWJ846" s="328"/>
      <c r="JWK846" s="328"/>
      <c r="JWL846" s="328"/>
      <c r="JWM846" s="328"/>
      <c r="JWN846" s="328"/>
      <c r="JWO846" s="328"/>
      <c r="JWP846" s="328"/>
      <c r="JWQ846" s="328"/>
      <c r="JWR846" s="328"/>
      <c r="JWS846" s="328"/>
      <c r="JWT846" s="328"/>
      <c r="JWU846" s="328"/>
      <c r="JWV846" s="328"/>
      <c r="JWW846" s="328"/>
      <c r="JWX846" s="328"/>
      <c r="JWY846" s="328"/>
      <c r="JWZ846" s="328"/>
      <c r="JXA846" s="328"/>
      <c r="JXB846" s="328"/>
      <c r="JXC846" s="328"/>
      <c r="JXD846" s="328"/>
      <c r="JXE846" s="328"/>
      <c r="JXF846" s="328"/>
      <c r="JXG846" s="328"/>
      <c r="JXH846" s="328"/>
      <c r="JXI846" s="328"/>
      <c r="JXJ846" s="328"/>
      <c r="JXK846" s="328"/>
      <c r="JXL846" s="328"/>
      <c r="JXM846" s="328"/>
      <c r="JXN846" s="328"/>
      <c r="JXO846" s="328"/>
      <c r="JXP846" s="328"/>
      <c r="JXQ846" s="328"/>
      <c r="JXR846" s="328"/>
      <c r="JXS846" s="328"/>
      <c r="JXT846" s="328"/>
      <c r="JXU846" s="328"/>
      <c r="JXV846" s="328"/>
      <c r="JXW846" s="328"/>
      <c r="JXX846" s="328"/>
      <c r="JXY846" s="328"/>
      <c r="JXZ846" s="328"/>
      <c r="JYA846" s="328"/>
      <c r="JYB846" s="328"/>
      <c r="JYC846" s="328"/>
      <c r="JYD846" s="328"/>
      <c r="JYE846" s="328"/>
      <c r="JYF846" s="328"/>
      <c r="JYG846" s="328"/>
      <c r="JYH846" s="328"/>
      <c r="JYI846" s="328"/>
      <c r="JYJ846" s="328"/>
      <c r="JYK846" s="328"/>
      <c r="JYL846" s="328"/>
      <c r="JYM846" s="328"/>
      <c r="JYN846" s="328"/>
      <c r="JYO846" s="328"/>
      <c r="JYP846" s="328"/>
      <c r="JYQ846" s="328"/>
      <c r="JYR846" s="328"/>
      <c r="JYS846" s="328"/>
      <c r="JYT846" s="328"/>
      <c r="JYU846" s="328"/>
      <c r="JYV846" s="328"/>
      <c r="JYW846" s="328"/>
      <c r="JYX846" s="328"/>
      <c r="JYY846" s="328"/>
      <c r="JYZ846" s="328"/>
      <c r="JZA846" s="328"/>
      <c r="JZB846" s="328"/>
      <c r="JZC846" s="328"/>
      <c r="JZD846" s="328"/>
      <c r="JZE846" s="328"/>
      <c r="JZF846" s="328"/>
      <c r="JZG846" s="328"/>
      <c r="JZH846" s="328"/>
      <c r="JZI846" s="328"/>
      <c r="JZJ846" s="328"/>
      <c r="JZK846" s="328"/>
      <c r="JZL846" s="328"/>
      <c r="JZM846" s="328"/>
      <c r="JZN846" s="328"/>
      <c r="JZO846" s="328"/>
      <c r="JZP846" s="328"/>
      <c r="JZQ846" s="328"/>
      <c r="JZR846" s="328"/>
      <c r="JZS846" s="328"/>
      <c r="JZT846" s="328"/>
      <c r="JZU846" s="328"/>
      <c r="JZV846" s="328"/>
      <c r="JZW846" s="328"/>
      <c r="JZX846" s="328"/>
      <c r="JZY846" s="328"/>
      <c r="JZZ846" s="328"/>
      <c r="KAA846" s="328"/>
      <c r="KAB846" s="328"/>
      <c r="KAC846" s="328"/>
      <c r="KAD846" s="328"/>
      <c r="KAE846" s="328"/>
      <c r="KAF846" s="328"/>
      <c r="KAG846" s="328"/>
      <c r="KAH846" s="328"/>
      <c r="KAI846" s="328"/>
      <c r="KAJ846" s="328"/>
      <c r="KAK846" s="328"/>
      <c r="KAL846" s="328"/>
      <c r="KAM846" s="328"/>
      <c r="KAN846" s="328"/>
      <c r="KAO846" s="328"/>
      <c r="KAP846" s="328"/>
      <c r="KAQ846" s="328"/>
      <c r="KAR846" s="328"/>
      <c r="KAS846" s="328"/>
      <c r="KAT846" s="328"/>
      <c r="KAU846" s="328"/>
      <c r="KAV846" s="328"/>
      <c r="KAW846" s="328"/>
      <c r="KAX846" s="328"/>
      <c r="KAY846" s="328"/>
      <c r="KAZ846" s="328"/>
      <c r="KBA846" s="328"/>
      <c r="KBB846" s="328"/>
      <c r="KBC846" s="328"/>
      <c r="KBD846" s="328"/>
      <c r="KBE846" s="328"/>
      <c r="KBF846" s="328"/>
      <c r="KBG846" s="328"/>
      <c r="KBH846" s="328"/>
      <c r="KBI846" s="328"/>
      <c r="KBJ846" s="328"/>
      <c r="KBK846" s="328"/>
      <c r="KBL846" s="328"/>
      <c r="KBM846" s="328"/>
      <c r="KBN846" s="328"/>
      <c r="KBO846" s="328"/>
      <c r="KBP846" s="328"/>
      <c r="KBQ846" s="328"/>
      <c r="KBR846" s="328"/>
      <c r="KBS846" s="328"/>
      <c r="KBT846" s="328"/>
      <c r="KBU846" s="328"/>
      <c r="KBV846" s="328"/>
      <c r="KBW846" s="328"/>
      <c r="KBX846" s="328"/>
      <c r="KBY846" s="328"/>
      <c r="KBZ846" s="328"/>
      <c r="KCA846" s="328"/>
      <c r="KCB846" s="328"/>
      <c r="KCC846" s="328"/>
      <c r="KCD846" s="328"/>
      <c r="KCE846" s="328"/>
      <c r="KCF846" s="328"/>
      <c r="KCG846" s="328"/>
      <c r="KCH846" s="328"/>
      <c r="KCI846" s="328"/>
      <c r="KCJ846" s="328"/>
      <c r="KCK846" s="328"/>
      <c r="KCL846" s="328"/>
      <c r="KCM846" s="328"/>
      <c r="KCN846" s="328"/>
      <c r="KCO846" s="328"/>
      <c r="KCP846" s="328"/>
      <c r="KCQ846" s="328"/>
      <c r="KCR846" s="328"/>
      <c r="KCS846" s="328"/>
      <c r="KCT846" s="328"/>
      <c r="KCU846" s="328"/>
      <c r="KCV846" s="328"/>
      <c r="KCW846" s="328"/>
      <c r="KCX846" s="328"/>
      <c r="KCY846" s="328"/>
      <c r="KCZ846" s="328"/>
      <c r="KDA846" s="328"/>
      <c r="KDB846" s="328"/>
      <c r="KDC846" s="328"/>
      <c r="KDD846" s="328"/>
      <c r="KDE846" s="328"/>
      <c r="KDF846" s="328"/>
      <c r="KDG846" s="328"/>
      <c r="KDH846" s="328"/>
      <c r="KDI846" s="328"/>
      <c r="KDJ846" s="328"/>
      <c r="KDK846" s="328"/>
      <c r="KDL846" s="328"/>
      <c r="KDM846" s="328"/>
      <c r="KDN846" s="328"/>
      <c r="KDO846" s="328"/>
      <c r="KDP846" s="328"/>
      <c r="KDQ846" s="328"/>
      <c r="KDR846" s="328"/>
      <c r="KDS846" s="328"/>
      <c r="KDT846" s="328"/>
      <c r="KDU846" s="328"/>
      <c r="KDV846" s="328"/>
      <c r="KDW846" s="328"/>
      <c r="KDX846" s="328"/>
      <c r="KDY846" s="328"/>
      <c r="KDZ846" s="328"/>
      <c r="KEA846" s="328"/>
      <c r="KEB846" s="328"/>
      <c r="KEC846" s="328"/>
      <c r="KED846" s="328"/>
      <c r="KEE846" s="328"/>
      <c r="KEF846" s="328"/>
      <c r="KEG846" s="328"/>
      <c r="KEH846" s="328"/>
      <c r="KEI846" s="328"/>
      <c r="KEJ846" s="328"/>
      <c r="KEK846" s="328"/>
      <c r="KEL846" s="328"/>
      <c r="KEM846" s="328"/>
      <c r="KEN846" s="328"/>
      <c r="KEO846" s="328"/>
      <c r="KEP846" s="328"/>
      <c r="KEQ846" s="328"/>
      <c r="KER846" s="328"/>
      <c r="KES846" s="328"/>
      <c r="KET846" s="328"/>
      <c r="KEU846" s="328"/>
      <c r="KEV846" s="328"/>
      <c r="KEW846" s="328"/>
      <c r="KEX846" s="328"/>
      <c r="KEY846" s="328"/>
      <c r="KEZ846" s="328"/>
      <c r="KFA846" s="328"/>
      <c r="KFB846" s="328"/>
      <c r="KFC846" s="328"/>
      <c r="KFD846" s="328"/>
      <c r="KFE846" s="328"/>
      <c r="KFF846" s="328"/>
      <c r="KFG846" s="328"/>
      <c r="KFH846" s="328"/>
      <c r="KFI846" s="328"/>
      <c r="KFJ846" s="328"/>
      <c r="KFK846" s="328"/>
      <c r="KFL846" s="328"/>
      <c r="KFM846" s="328"/>
      <c r="KFN846" s="328"/>
      <c r="KFO846" s="328"/>
      <c r="KFP846" s="328"/>
      <c r="KFQ846" s="328"/>
      <c r="KFR846" s="328"/>
      <c r="KFS846" s="328"/>
      <c r="KFT846" s="328"/>
      <c r="KFU846" s="328"/>
      <c r="KFV846" s="328"/>
      <c r="KFW846" s="328"/>
      <c r="KFX846" s="328"/>
      <c r="KFY846" s="328"/>
      <c r="KFZ846" s="328"/>
      <c r="KGA846" s="328"/>
      <c r="KGB846" s="328"/>
      <c r="KGC846" s="328"/>
      <c r="KGD846" s="328"/>
      <c r="KGE846" s="328"/>
      <c r="KGF846" s="328"/>
      <c r="KGG846" s="328"/>
      <c r="KGH846" s="328"/>
      <c r="KGI846" s="328"/>
      <c r="KGJ846" s="328"/>
      <c r="KGK846" s="328"/>
      <c r="KGL846" s="328"/>
      <c r="KGM846" s="328"/>
      <c r="KGN846" s="328"/>
      <c r="KGO846" s="328"/>
      <c r="KGP846" s="328"/>
      <c r="KGQ846" s="328"/>
      <c r="KGR846" s="328"/>
      <c r="KGS846" s="328"/>
      <c r="KGT846" s="328"/>
      <c r="KGU846" s="328"/>
      <c r="KGV846" s="328"/>
      <c r="KGW846" s="328"/>
      <c r="KGX846" s="328"/>
      <c r="KGY846" s="328"/>
      <c r="KGZ846" s="328"/>
      <c r="KHA846" s="328"/>
      <c r="KHB846" s="328"/>
      <c r="KHC846" s="328"/>
      <c r="KHD846" s="328"/>
      <c r="KHE846" s="328"/>
      <c r="KHF846" s="328"/>
      <c r="KHG846" s="328"/>
      <c r="KHH846" s="328"/>
      <c r="KHI846" s="328"/>
      <c r="KHJ846" s="328"/>
      <c r="KHK846" s="328"/>
      <c r="KHL846" s="328"/>
      <c r="KHM846" s="328"/>
      <c r="KHN846" s="328"/>
      <c r="KHO846" s="328"/>
      <c r="KHP846" s="328"/>
      <c r="KHQ846" s="328"/>
      <c r="KHR846" s="328"/>
      <c r="KHS846" s="328"/>
      <c r="KHT846" s="328"/>
      <c r="KHU846" s="328"/>
      <c r="KHV846" s="328"/>
      <c r="KHW846" s="328"/>
      <c r="KHX846" s="328"/>
      <c r="KHY846" s="328"/>
      <c r="KHZ846" s="328"/>
      <c r="KIA846" s="328"/>
      <c r="KIB846" s="328"/>
      <c r="KIC846" s="328"/>
      <c r="KID846" s="328"/>
      <c r="KIE846" s="328"/>
      <c r="KIF846" s="328"/>
      <c r="KIG846" s="328"/>
      <c r="KIH846" s="328"/>
      <c r="KII846" s="328"/>
      <c r="KIJ846" s="328"/>
      <c r="KIK846" s="328"/>
      <c r="KIL846" s="328"/>
      <c r="KIM846" s="328"/>
      <c r="KIN846" s="328"/>
      <c r="KIO846" s="328"/>
      <c r="KIP846" s="328"/>
      <c r="KIQ846" s="328"/>
      <c r="KIR846" s="328"/>
      <c r="KIS846" s="328"/>
      <c r="KIT846" s="328"/>
      <c r="KIU846" s="328"/>
      <c r="KIV846" s="328"/>
      <c r="KIW846" s="328"/>
      <c r="KIX846" s="328"/>
      <c r="KIY846" s="328"/>
      <c r="KIZ846" s="328"/>
      <c r="KJA846" s="328"/>
      <c r="KJB846" s="328"/>
      <c r="KJC846" s="328"/>
      <c r="KJD846" s="328"/>
      <c r="KJE846" s="328"/>
      <c r="KJF846" s="328"/>
      <c r="KJG846" s="328"/>
      <c r="KJH846" s="328"/>
      <c r="KJI846" s="328"/>
      <c r="KJJ846" s="328"/>
      <c r="KJK846" s="328"/>
      <c r="KJL846" s="328"/>
      <c r="KJM846" s="328"/>
      <c r="KJN846" s="328"/>
      <c r="KJO846" s="328"/>
      <c r="KJP846" s="328"/>
      <c r="KJQ846" s="328"/>
      <c r="KJR846" s="328"/>
      <c r="KJS846" s="328"/>
      <c r="KJT846" s="328"/>
      <c r="KJU846" s="328"/>
      <c r="KJV846" s="328"/>
      <c r="KJW846" s="328"/>
      <c r="KJX846" s="328"/>
      <c r="KJY846" s="328"/>
      <c r="KJZ846" s="328"/>
      <c r="KKA846" s="328"/>
      <c r="KKB846" s="328"/>
      <c r="KKC846" s="328"/>
      <c r="KKD846" s="328"/>
      <c r="KKE846" s="328"/>
      <c r="KKF846" s="328"/>
      <c r="KKG846" s="328"/>
      <c r="KKH846" s="328"/>
      <c r="KKI846" s="328"/>
      <c r="KKJ846" s="328"/>
      <c r="KKK846" s="328"/>
      <c r="KKL846" s="328"/>
      <c r="KKM846" s="328"/>
      <c r="KKN846" s="328"/>
      <c r="KKO846" s="328"/>
      <c r="KKP846" s="328"/>
      <c r="KKQ846" s="328"/>
      <c r="KKR846" s="328"/>
      <c r="KKS846" s="328"/>
      <c r="KKT846" s="328"/>
      <c r="KKU846" s="328"/>
      <c r="KKV846" s="328"/>
      <c r="KKW846" s="328"/>
      <c r="KKX846" s="328"/>
      <c r="KKY846" s="328"/>
      <c r="KKZ846" s="328"/>
      <c r="KLA846" s="328"/>
      <c r="KLB846" s="328"/>
      <c r="KLC846" s="328"/>
      <c r="KLD846" s="328"/>
      <c r="KLE846" s="328"/>
      <c r="KLF846" s="328"/>
      <c r="KLG846" s="328"/>
      <c r="KLH846" s="328"/>
      <c r="KLI846" s="328"/>
      <c r="KLJ846" s="328"/>
      <c r="KLK846" s="328"/>
      <c r="KLL846" s="328"/>
      <c r="KLM846" s="328"/>
      <c r="KLN846" s="328"/>
      <c r="KLO846" s="328"/>
      <c r="KLP846" s="328"/>
      <c r="KLQ846" s="328"/>
      <c r="KLR846" s="328"/>
      <c r="KLS846" s="328"/>
      <c r="KLT846" s="328"/>
      <c r="KLU846" s="328"/>
      <c r="KLV846" s="328"/>
      <c r="KLW846" s="328"/>
      <c r="KLX846" s="328"/>
      <c r="KLY846" s="328"/>
      <c r="KLZ846" s="328"/>
      <c r="KMA846" s="328"/>
      <c r="KMB846" s="328"/>
      <c r="KMC846" s="328"/>
      <c r="KMD846" s="328"/>
      <c r="KME846" s="328"/>
      <c r="KMF846" s="328"/>
      <c r="KMG846" s="328"/>
      <c r="KMH846" s="328"/>
      <c r="KMI846" s="328"/>
      <c r="KMJ846" s="328"/>
      <c r="KMK846" s="328"/>
      <c r="KML846" s="328"/>
      <c r="KMM846" s="328"/>
      <c r="KMN846" s="328"/>
      <c r="KMO846" s="328"/>
      <c r="KMP846" s="328"/>
      <c r="KMQ846" s="328"/>
      <c r="KMR846" s="328"/>
      <c r="KMS846" s="328"/>
      <c r="KMT846" s="328"/>
      <c r="KMU846" s="328"/>
      <c r="KMV846" s="328"/>
      <c r="KMW846" s="328"/>
      <c r="KMX846" s="328"/>
      <c r="KMY846" s="328"/>
      <c r="KMZ846" s="328"/>
      <c r="KNA846" s="328"/>
      <c r="KNB846" s="328"/>
      <c r="KNC846" s="328"/>
      <c r="KND846" s="328"/>
      <c r="KNE846" s="328"/>
      <c r="KNF846" s="328"/>
      <c r="KNG846" s="328"/>
      <c r="KNH846" s="328"/>
      <c r="KNI846" s="328"/>
      <c r="KNJ846" s="328"/>
      <c r="KNK846" s="328"/>
      <c r="KNL846" s="328"/>
      <c r="KNM846" s="328"/>
      <c r="KNN846" s="328"/>
      <c r="KNO846" s="328"/>
      <c r="KNP846" s="328"/>
      <c r="KNQ846" s="328"/>
      <c r="KNR846" s="328"/>
      <c r="KNS846" s="328"/>
      <c r="KNT846" s="328"/>
      <c r="KNU846" s="328"/>
      <c r="KNV846" s="328"/>
      <c r="KNW846" s="328"/>
      <c r="KNX846" s="328"/>
      <c r="KNY846" s="328"/>
      <c r="KNZ846" s="328"/>
      <c r="KOA846" s="328"/>
      <c r="KOB846" s="328"/>
      <c r="KOC846" s="328"/>
      <c r="KOD846" s="328"/>
      <c r="KOE846" s="328"/>
      <c r="KOF846" s="328"/>
      <c r="KOG846" s="328"/>
      <c r="KOH846" s="328"/>
      <c r="KOI846" s="328"/>
      <c r="KOJ846" s="328"/>
      <c r="KOK846" s="328"/>
      <c r="KOL846" s="328"/>
      <c r="KOM846" s="328"/>
      <c r="KON846" s="328"/>
      <c r="KOO846" s="328"/>
      <c r="KOP846" s="328"/>
      <c r="KOQ846" s="328"/>
      <c r="KOR846" s="328"/>
      <c r="KOS846" s="328"/>
      <c r="KOT846" s="328"/>
      <c r="KOU846" s="328"/>
      <c r="KOV846" s="328"/>
      <c r="KOW846" s="328"/>
      <c r="KOX846" s="328"/>
      <c r="KOY846" s="328"/>
      <c r="KOZ846" s="328"/>
      <c r="KPA846" s="328"/>
      <c r="KPB846" s="328"/>
      <c r="KPC846" s="328"/>
      <c r="KPD846" s="328"/>
      <c r="KPE846" s="328"/>
      <c r="KPF846" s="328"/>
      <c r="KPG846" s="328"/>
      <c r="KPH846" s="328"/>
      <c r="KPI846" s="328"/>
      <c r="KPJ846" s="328"/>
      <c r="KPK846" s="328"/>
      <c r="KPL846" s="328"/>
      <c r="KPM846" s="328"/>
      <c r="KPN846" s="328"/>
      <c r="KPO846" s="328"/>
      <c r="KPP846" s="328"/>
      <c r="KPQ846" s="328"/>
      <c r="KPR846" s="328"/>
      <c r="KPS846" s="328"/>
      <c r="KPT846" s="328"/>
      <c r="KPU846" s="328"/>
      <c r="KPV846" s="328"/>
      <c r="KPW846" s="328"/>
      <c r="KPX846" s="328"/>
      <c r="KPY846" s="328"/>
      <c r="KPZ846" s="328"/>
      <c r="KQA846" s="328"/>
      <c r="KQB846" s="328"/>
      <c r="KQC846" s="328"/>
      <c r="KQD846" s="328"/>
      <c r="KQE846" s="328"/>
      <c r="KQF846" s="328"/>
      <c r="KQG846" s="328"/>
      <c r="KQH846" s="328"/>
      <c r="KQI846" s="328"/>
      <c r="KQJ846" s="328"/>
      <c r="KQK846" s="328"/>
      <c r="KQL846" s="328"/>
      <c r="KQM846" s="328"/>
      <c r="KQN846" s="328"/>
      <c r="KQO846" s="328"/>
      <c r="KQP846" s="328"/>
      <c r="KQQ846" s="328"/>
      <c r="KQR846" s="328"/>
      <c r="KQS846" s="328"/>
      <c r="KQT846" s="328"/>
      <c r="KQU846" s="328"/>
      <c r="KQV846" s="328"/>
      <c r="KQW846" s="328"/>
      <c r="KQX846" s="328"/>
      <c r="KQY846" s="328"/>
      <c r="KQZ846" s="328"/>
      <c r="KRA846" s="328"/>
      <c r="KRB846" s="328"/>
      <c r="KRC846" s="328"/>
      <c r="KRD846" s="328"/>
      <c r="KRE846" s="328"/>
      <c r="KRF846" s="328"/>
      <c r="KRG846" s="328"/>
      <c r="KRH846" s="328"/>
      <c r="KRI846" s="328"/>
      <c r="KRJ846" s="328"/>
      <c r="KRK846" s="328"/>
      <c r="KRL846" s="328"/>
      <c r="KRM846" s="328"/>
      <c r="KRN846" s="328"/>
      <c r="KRO846" s="328"/>
      <c r="KRP846" s="328"/>
      <c r="KRQ846" s="328"/>
      <c r="KRR846" s="328"/>
      <c r="KRS846" s="328"/>
      <c r="KRT846" s="328"/>
      <c r="KRU846" s="328"/>
      <c r="KRV846" s="328"/>
      <c r="KRW846" s="328"/>
      <c r="KRX846" s="328"/>
      <c r="KRY846" s="328"/>
      <c r="KRZ846" s="328"/>
      <c r="KSA846" s="328"/>
      <c r="KSB846" s="328"/>
      <c r="KSC846" s="328"/>
      <c r="KSD846" s="328"/>
      <c r="KSE846" s="328"/>
      <c r="KSF846" s="328"/>
      <c r="KSG846" s="328"/>
      <c r="KSH846" s="328"/>
      <c r="KSI846" s="328"/>
      <c r="KSJ846" s="328"/>
      <c r="KSK846" s="328"/>
      <c r="KSL846" s="328"/>
      <c r="KSM846" s="328"/>
      <c r="KSN846" s="328"/>
      <c r="KSO846" s="328"/>
      <c r="KSP846" s="328"/>
      <c r="KSQ846" s="328"/>
      <c r="KSR846" s="328"/>
      <c r="KSS846" s="328"/>
      <c r="KST846" s="328"/>
      <c r="KSU846" s="328"/>
      <c r="KSV846" s="328"/>
      <c r="KSW846" s="328"/>
      <c r="KSX846" s="328"/>
      <c r="KSY846" s="328"/>
      <c r="KSZ846" s="328"/>
      <c r="KTA846" s="328"/>
      <c r="KTB846" s="328"/>
      <c r="KTC846" s="328"/>
      <c r="KTD846" s="328"/>
      <c r="KTE846" s="328"/>
      <c r="KTF846" s="328"/>
      <c r="KTG846" s="328"/>
      <c r="KTH846" s="328"/>
      <c r="KTI846" s="328"/>
      <c r="KTJ846" s="328"/>
      <c r="KTK846" s="328"/>
      <c r="KTL846" s="328"/>
      <c r="KTM846" s="328"/>
      <c r="KTN846" s="328"/>
      <c r="KTO846" s="328"/>
      <c r="KTP846" s="328"/>
      <c r="KTQ846" s="328"/>
      <c r="KTR846" s="328"/>
      <c r="KTS846" s="328"/>
      <c r="KTT846" s="328"/>
      <c r="KTU846" s="328"/>
      <c r="KTV846" s="328"/>
      <c r="KTW846" s="328"/>
      <c r="KTX846" s="328"/>
      <c r="KTY846" s="328"/>
      <c r="KTZ846" s="328"/>
      <c r="KUA846" s="328"/>
      <c r="KUB846" s="328"/>
      <c r="KUC846" s="328"/>
      <c r="KUD846" s="328"/>
      <c r="KUE846" s="328"/>
      <c r="KUF846" s="328"/>
      <c r="KUG846" s="328"/>
      <c r="KUH846" s="328"/>
      <c r="KUI846" s="328"/>
      <c r="KUJ846" s="328"/>
      <c r="KUK846" s="328"/>
      <c r="KUL846" s="328"/>
      <c r="KUM846" s="328"/>
      <c r="KUN846" s="328"/>
      <c r="KUO846" s="328"/>
      <c r="KUP846" s="328"/>
      <c r="KUQ846" s="328"/>
      <c r="KUR846" s="328"/>
      <c r="KUS846" s="328"/>
      <c r="KUT846" s="328"/>
      <c r="KUU846" s="328"/>
      <c r="KUV846" s="328"/>
      <c r="KUW846" s="328"/>
      <c r="KUX846" s="328"/>
      <c r="KUY846" s="328"/>
      <c r="KUZ846" s="328"/>
      <c r="KVA846" s="328"/>
      <c r="KVB846" s="328"/>
      <c r="KVC846" s="328"/>
      <c r="KVD846" s="328"/>
      <c r="KVE846" s="328"/>
      <c r="KVF846" s="328"/>
      <c r="KVG846" s="328"/>
      <c r="KVH846" s="328"/>
      <c r="KVI846" s="328"/>
      <c r="KVJ846" s="328"/>
      <c r="KVK846" s="328"/>
      <c r="KVL846" s="328"/>
      <c r="KVM846" s="328"/>
      <c r="KVN846" s="328"/>
      <c r="KVO846" s="328"/>
      <c r="KVP846" s="328"/>
      <c r="KVQ846" s="328"/>
      <c r="KVR846" s="328"/>
      <c r="KVS846" s="328"/>
      <c r="KVT846" s="328"/>
      <c r="KVU846" s="328"/>
      <c r="KVV846" s="328"/>
      <c r="KVW846" s="328"/>
      <c r="KVX846" s="328"/>
      <c r="KVY846" s="328"/>
      <c r="KVZ846" s="328"/>
      <c r="KWA846" s="328"/>
      <c r="KWB846" s="328"/>
      <c r="KWC846" s="328"/>
      <c r="KWD846" s="328"/>
      <c r="KWE846" s="328"/>
      <c r="KWF846" s="328"/>
      <c r="KWG846" s="328"/>
      <c r="KWH846" s="328"/>
      <c r="KWI846" s="328"/>
      <c r="KWJ846" s="328"/>
      <c r="KWK846" s="328"/>
      <c r="KWL846" s="328"/>
      <c r="KWM846" s="328"/>
      <c r="KWN846" s="328"/>
      <c r="KWO846" s="328"/>
      <c r="KWP846" s="328"/>
      <c r="KWQ846" s="328"/>
      <c r="KWR846" s="328"/>
      <c r="KWS846" s="328"/>
      <c r="KWT846" s="328"/>
      <c r="KWU846" s="328"/>
      <c r="KWV846" s="328"/>
      <c r="KWW846" s="328"/>
      <c r="KWX846" s="328"/>
      <c r="KWY846" s="328"/>
      <c r="KWZ846" s="328"/>
      <c r="KXA846" s="328"/>
      <c r="KXB846" s="328"/>
      <c r="KXC846" s="328"/>
      <c r="KXD846" s="328"/>
      <c r="KXE846" s="328"/>
      <c r="KXF846" s="328"/>
      <c r="KXG846" s="328"/>
      <c r="KXH846" s="328"/>
      <c r="KXI846" s="328"/>
      <c r="KXJ846" s="328"/>
      <c r="KXK846" s="328"/>
      <c r="KXL846" s="328"/>
      <c r="KXM846" s="328"/>
      <c r="KXN846" s="328"/>
      <c r="KXO846" s="328"/>
      <c r="KXP846" s="328"/>
      <c r="KXQ846" s="328"/>
      <c r="KXR846" s="328"/>
      <c r="KXS846" s="328"/>
      <c r="KXT846" s="328"/>
      <c r="KXU846" s="328"/>
      <c r="KXV846" s="328"/>
      <c r="KXW846" s="328"/>
      <c r="KXX846" s="328"/>
      <c r="KXY846" s="328"/>
      <c r="KXZ846" s="328"/>
      <c r="KYA846" s="328"/>
      <c r="KYB846" s="328"/>
      <c r="KYC846" s="328"/>
      <c r="KYD846" s="328"/>
      <c r="KYE846" s="328"/>
      <c r="KYF846" s="328"/>
      <c r="KYG846" s="328"/>
      <c r="KYH846" s="328"/>
      <c r="KYI846" s="328"/>
      <c r="KYJ846" s="328"/>
      <c r="KYK846" s="328"/>
      <c r="KYL846" s="328"/>
      <c r="KYM846" s="328"/>
      <c r="KYN846" s="328"/>
      <c r="KYO846" s="328"/>
      <c r="KYP846" s="328"/>
      <c r="KYQ846" s="328"/>
      <c r="KYR846" s="328"/>
      <c r="KYS846" s="328"/>
      <c r="KYT846" s="328"/>
      <c r="KYU846" s="328"/>
      <c r="KYV846" s="328"/>
      <c r="KYW846" s="328"/>
      <c r="KYX846" s="328"/>
      <c r="KYY846" s="328"/>
      <c r="KYZ846" s="328"/>
      <c r="KZA846" s="328"/>
      <c r="KZB846" s="328"/>
      <c r="KZC846" s="328"/>
      <c r="KZD846" s="328"/>
      <c r="KZE846" s="328"/>
      <c r="KZF846" s="328"/>
      <c r="KZG846" s="328"/>
      <c r="KZH846" s="328"/>
      <c r="KZI846" s="328"/>
      <c r="KZJ846" s="328"/>
      <c r="KZK846" s="328"/>
      <c r="KZL846" s="328"/>
      <c r="KZM846" s="328"/>
      <c r="KZN846" s="328"/>
      <c r="KZO846" s="328"/>
      <c r="KZP846" s="328"/>
      <c r="KZQ846" s="328"/>
      <c r="KZR846" s="328"/>
      <c r="KZS846" s="328"/>
      <c r="KZT846" s="328"/>
      <c r="KZU846" s="328"/>
      <c r="KZV846" s="328"/>
      <c r="KZW846" s="328"/>
      <c r="KZX846" s="328"/>
      <c r="KZY846" s="328"/>
      <c r="KZZ846" s="328"/>
      <c r="LAA846" s="328"/>
      <c r="LAB846" s="328"/>
      <c r="LAC846" s="328"/>
      <c r="LAD846" s="328"/>
      <c r="LAE846" s="328"/>
      <c r="LAF846" s="328"/>
      <c r="LAG846" s="328"/>
      <c r="LAH846" s="328"/>
      <c r="LAI846" s="328"/>
      <c r="LAJ846" s="328"/>
      <c r="LAK846" s="328"/>
      <c r="LAL846" s="328"/>
      <c r="LAM846" s="328"/>
      <c r="LAN846" s="328"/>
      <c r="LAO846" s="328"/>
      <c r="LAP846" s="328"/>
      <c r="LAQ846" s="328"/>
      <c r="LAR846" s="328"/>
      <c r="LAS846" s="328"/>
      <c r="LAT846" s="328"/>
      <c r="LAU846" s="328"/>
      <c r="LAV846" s="328"/>
      <c r="LAW846" s="328"/>
      <c r="LAX846" s="328"/>
      <c r="LAY846" s="328"/>
      <c r="LAZ846" s="328"/>
      <c r="LBA846" s="328"/>
      <c r="LBB846" s="328"/>
      <c r="LBC846" s="328"/>
      <c r="LBD846" s="328"/>
      <c r="LBE846" s="328"/>
      <c r="LBF846" s="328"/>
      <c r="LBG846" s="328"/>
      <c r="LBH846" s="328"/>
      <c r="LBI846" s="328"/>
      <c r="LBJ846" s="328"/>
      <c r="LBK846" s="328"/>
      <c r="LBL846" s="328"/>
      <c r="LBM846" s="328"/>
      <c r="LBN846" s="328"/>
      <c r="LBO846" s="328"/>
      <c r="LBP846" s="328"/>
      <c r="LBQ846" s="328"/>
      <c r="LBR846" s="328"/>
      <c r="LBS846" s="328"/>
      <c r="LBT846" s="328"/>
      <c r="LBU846" s="328"/>
      <c r="LBV846" s="328"/>
      <c r="LBW846" s="328"/>
      <c r="LBX846" s="328"/>
      <c r="LBY846" s="328"/>
      <c r="LBZ846" s="328"/>
      <c r="LCA846" s="328"/>
      <c r="LCB846" s="328"/>
      <c r="LCC846" s="328"/>
      <c r="LCD846" s="328"/>
      <c r="LCE846" s="328"/>
      <c r="LCF846" s="328"/>
      <c r="LCG846" s="328"/>
      <c r="LCH846" s="328"/>
      <c r="LCI846" s="328"/>
      <c r="LCJ846" s="328"/>
      <c r="LCK846" s="328"/>
      <c r="LCL846" s="328"/>
      <c r="LCM846" s="328"/>
      <c r="LCN846" s="328"/>
      <c r="LCO846" s="328"/>
      <c r="LCP846" s="328"/>
      <c r="LCQ846" s="328"/>
      <c r="LCR846" s="328"/>
      <c r="LCS846" s="328"/>
      <c r="LCT846" s="328"/>
      <c r="LCU846" s="328"/>
      <c r="LCV846" s="328"/>
      <c r="LCW846" s="328"/>
      <c r="LCX846" s="328"/>
      <c r="LCY846" s="328"/>
      <c r="LCZ846" s="328"/>
      <c r="LDA846" s="328"/>
      <c r="LDB846" s="328"/>
      <c r="LDC846" s="328"/>
      <c r="LDD846" s="328"/>
      <c r="LDE846" s="328"/>
      <c r="LDF846" s="328"/>
      <c r="LDG846" s="328"/>
      <c r="LDH846" s="328"/>
      <c r="LDI846" s="328"/>
      <c r="LDJ846" s="328"/>
      <c r="LDK846" s="328"/>
      <c r="LDL846" s="328"/>
      <c r="LDM846" s="328"/>
      <c r="LDN846" s="328"/>
      <c r="LDO846" s="328"/>
      <c r="LDP846" s="328"/>
      <c r="LDQ846" s="328"/>
      <c r="LDR846" s="328"/>
      <c r="LDS846" s="328"/>
      <c r="LDT846" s="328"/>
      <c r="LDU846" s="328"/>
      <c r="LDV846" s="328"/>
      <c r="LDW846" s="328"/>
      <c r="LDX846" s="328"/>
      <c r="LDY846" s="328"/>
      <c r="LDZ846" s="328"/>
      <c r="LEA846" s="328"/>
      <c r="LEB846" s="328"/>
      <c r="LEC846" s="328"/>
      <c r="LED846" s="328"/>
      <c r="LEE846" s="328"/>
      <c r="LEF846" s="328"/>
      <c r="LEG846" s="328"/>
      <c r="LEH846" s="328"/>
      <c r="LEI846" s="328"/>
      <c r="LEJ846" s="328"/>
      <c r="LEK846" s="328"/>
      <c r="LEL846" s="328"/>
      <c r="LEM846" s="328"/>
      <c r="LEN846" s="328"/>
      <c r="LEO846" s="328"/>
      <c r="LEP846" s="328"/>
      <c r="LEQ846" s="328"/>
      <c r="LER846" s="328"/>
      <c r="LES846" s="328"/>
      <c r="LET846" s="328"/>
      <c r="LEU846" s="328"/>
      <c r="LEV846" s="328"/>
      <c r="LEW846" s="328"/>
      <c r="LEX846" s="328"/>
      <c r="LEY846" s="328"/>
      <c r="LEZ846" s="328"/>
      <c r="LFA846" s="328"/>
      <c r="LFB846" s="328"/>
      <c r="LFC846" s="328"/>
      <c r="LFD846" s="328"/>
      <c r="LFE846" s="328"/>
      <c r="LFF846" s="328"/>
      <c r="LFG846" s="328"/>
      <c r="LFH846" s="328"/>
      <c r="LFI846" s="328"/>
      <c r="LFJ846" s="328"/>
      <c r="LFK846" s="328"/>
      <c r="LFL846" s="328"/>
      <c r="LFM846" s="328"/>
      <c r="LFN846" s="328"/>
      <c r="LFO846" s="328"/>
      <c r="LFP846" s="328"/>
      <c r="LFQ846" s="328"/>
      <c r="LFR846" s="328"/>
      <c r="LFS846" s="328"/>
      <c r="LFT846" s="328"/>
      <c r="LFU846" s="328"/>
      <c r="LFV846" s="328"/>
      <c r="LFW846" s="328"/>
      <c r="LFX846" s="328"/>
      <c r="LFY846" s="328"/>
      <c r="LFZ846" s="328"/>
      <c r="LGA846" s="328"/>
      <c r="LGB846" s="328"/>
      <c r="LGC846" s="328"/>
      <c r="LGD846" s="328"/>
      <c r="LGE846" s="328"/>
      <c r="LGF846" s="328"/>
      <c r="LGG846" s="328"/>
      <c r="LGH846" s="328"/>
      <c r="LGI846" s="328"/>
      <c r="LGJ846" s="328"/>
      <c r="LGK846" s="328"/>
      <c r="LGL846" s="328"/>
      <c r="LGM846" s="328"/>
      <c r="LGN846" s="328"/>
      <c r="LGO846" s="328"/>
      <c r="LGP846" s="328"/>
      <c r="LGQ846" s="328"/>
      <c r="LGR846" s="328"/>
      <c r="LGS846" s="328"/>
      <c r="LGT846" s="328"/>
      <c r="LGU846" s="328"/>
      <c r="LGV846" s="328"/>
      <c r="LGW846" s="328"/>
      <c r="LGX846" s="328"/>
      <c r="LGY846" s="328"/>
      <c r="LGZ846" s="328"/>
      <c r="LHA846" s="328"/>
      <c r="LHB846" s="328"/>
      <c r="LHC846" s="328"/>
      <c r="LHD846" s="328"/>
      <c r="LHE846" s="328"/>
      <c r="LHF846" s="328"/>
      <c r="LHG846" s="328"/>
      <c r="LHH846" s="328"/>
      <c r="LHI846" s="328"/>
      <c r="LHJ846" s="328"/>
      <c r="LHK846" s="328"/>
      <c r="LHL846" s="328"/>
      <c r="LHM846" s="328"/>
      <c r="LHN846" s="328"/>
      <c r="LHO846" s="328"/>
      <c r="LHP846" s="328"/>
      <c r="LHQ846" s="328"/>
      <c r="LHR846" s="328"/>
      <c r="LHS846" s="328"/>
      <c r="LHT846" s="328"/>
      <c r="LHU846" s="328"/>
      <c r="LHV846" s="328"/>
      <c r="LHW846" s="328"/>
      <c r="LHX846" s="328"/>
      <c r="LHY846" s="328"/>
      <c r="LHZ846" s="328"/>
      <c r="LIA846" s="328"/>
      <c r="LIB846" s="328"/>
      <c r="LIC846" s="328"/>
      <c r="LID846" s="328"/>
      <c r="LIE846" s="328"/>
      <c r="LIF846" s="328"/>
      <c r="LIG846" s="328"/>
      <c r="LIH846" s="328"/>
      <c r="LII846" s="328"/>
      <c r="LIJ846" s="328"/>
      <c r="LIK846" s="328"/>
      <c r="LIL846" s="328"/>
      <c r="LIM846" s="328"/>
      <c r="LIN846" s="328"/>
      <c r="LIO846" s="328"/>
      <c r="LIP846" s="328"/>
      <c r="LIQ846" s="328"/>
      <c r="LIR846" s="328"/>
      <c r="LIS846" s="328"/>
      <c r="LIT846" s="328"/>
      <c r="LIU846" s="328"/>
      <c r="LIV846" s="328"/>
      <c r="LIW846" s="328"/>
      <c r="LIX846" s="328"/>
      <c r="LIY846" s="328"/>
      <c r="LIZ846" s="328"/>
      <c r="LJA846" s="328"/>
      <c r="LJB846" s="328"/>
      <c r="LJC846" s="328"/>
      <c r="LJD846" s="328"/>
      <c r="LJE846" s="328"/>
      <c r="LJF846" s="328"/>
      <c r="LJG846" s="328"/>
      <c r="LJH846" s="328"/>
      <c r="LJI846" s="328"/>
      <c r="LJJ846" s="328"/>
      <c r="LJK846" s="328"/>
      <c r="LJL846" s="328"/>
      <c r="LJM846" s="328"/>
      <c r="LJN846" s="328"/>
      <c r="LJO846" s="328"/>
      <c r="LJP846" s="328"/>
      <c r="LJQ846" s="328"/>
      <c r="LJR846" s="328"/>
      <c r="LJS846" s="328"/>
      <c r="LJT846" s="328"/>
      <c r="LJU846" s="328"/>
      <c r="LJV846" s="328"/>
      <c r="LJW846" s="328"/>
      <c r="LJX846" s="328"/>
      <c r="LJY846" s="328"/>
      <c r="LJZ846" s="328"/>
      <c r="LKA846" s="328"/>
      <c r="LKB846" s="328"/>
      <c r="LKC846" s="328"/>
      <c r="LKD846" s="328"/>
      <c r="LKE846" s="328"/>
      <c r="LKF846" s="328"/>
      <c r="LKG846" s="328"/>
      <c r="LKH846" s="328"/>
      <c r="LKI846" s="328"/>
      <c r="LKJ846" s="328"/>
      <c r="LKK846" s="328"/>
      <c r="LKL846" s="328"/>
      <c r="LKM846" s="328"/>
      <c r="LKN846" s="328"/>
      <c r="LKO846" s="328"/>
      <c r="LKP846" s="328"/>
      <c r="LKQ846" s="328"/>
      <c r="LKR846" s="328"/>
      <c r="LKS846" s="328"/>
      <c r="LKT846" s="328"/>
      <c r="LKU846" s="328"/>
      <c r="LKV846" s="328"/>
      <c r="LKW846" s="328"/>
      <c r="LKX846" s="328"/>
      <c r="LKY846" s="328"/>
      <c r="LKZ846" s="328"/>
      <c r="LLA846" s="328"/>
      <c r="LLB846" s="328"/>
      <c r="LLC846" s="328"/>
      <c r="LLD846" s="328"/>
      <c r="LLE846" s="328"/>
      <c r="LLF846" s="328"/>
      <c r="LLG846" s="328"/>
      <c r="LLH846" s="328"/>
      <c r="LLI846" s="328"/>
      <c r="LLJ846" s="328"/>
      <c r="LLK846" s="328"/>
      <c r="LLL846" s="328"/>
      <c r="LLM846" s="328"/>
      <c r="LLN846" s="328"/>
      <c r="LLO846" s="328"/>
      <c r="LLP846" s="328"/>
      <c r="LLQ846" s="328"/>
      <c r="LLR846" s="328"/>
      <c r="LLS846" s="328"/>
      <c r="LLT846" s="328"/>
      <c r="LLU846" s="328"/>
      <c r="LLV846" s="328"/>
      <c r="LLW846" s="328"/>
      <c r="LLX846" s="328"/>
      <c r="LLY846" s="328"/>
      <c r="LLZ846" s="328"/>
      <c r="LMA846" s="328"/>
      <c r="LMB846" s="328"/>
      <c r="LMC846" s="328"/>
      <c r="LMD846" s="328"/>
      <c r="LME846" s="328"/>
      <c r="LMF846" s="328"/>
      <c r="LMG846" s="328"/>
      <c r="LMH846" s="328"/>
      <c r="LMI846" s="328"/>
      <c r="LMJ846" s="328"/>
      <c r="LMK846" s="328"/>
      <c r="LML846" s="328"/>
      <c r="LMM846" s="328"/>
      <c r="LMN846" s="328"/>
      <c r="LMO846" s="328"/>
      <c r="LMP846" s="328"/>
      <c r="LMQ846" s="328"/>
      <c r="LMR846" s="328"/>
      <c r="LMS846" s="328"/>
      <c r="LMT846" s="328"/>
      <c r="LMU846" s="328"/>
      <c r="LMV846" s="328"/>
      <c r="LMW846" s="328"/>
      <c r="LMX846" s="328"/>
      <c r="LMY846" s="328"/>
      <c r="LMZ846" s="328"/>
      <c r="LNA846" s="328"/>
      <c r="LNB846" s="328"/>
      <c r="LNC846" s="328"/>
      <c r="LND846" s="328"/>
      <c r="LNE846" s="328"/>
      <c r="LNF846" s="328"/>
      <c r="LNG846" s="328"/>
      <c r="LNH846" s="328"/>
      <c r="LNI846" s="328"/>
      <c r="LNJ846" s="328"/>
      <c r="LNK846" s="328"/>
      <c r="LNL846" s="328"/>
      <c r="LNM846" s="328"/>
      <c r="LNN846" s="328"/>
      <c r="LNO846" s="328"/>
      <c r="LNP846" s="328"/>
      <c r="LNQ846" s="328"/>
      <c r="LNR846" s="328"/>
      <c r="LNS846" s="328"/>
      <c r="LNT846" s="328"/>
      <c r="LNU846" s="328"/>
      <c r="LNV846" s="328"/>
      <c r="LNW846" s="328"/>
      <c r="LNX846" s="328"/>
      <c r="LNY846" s="328"/>
      <c r="LNZ846" s="328"/>
      <c r="LOA846" s="328"/>
      <c r="LOB846" s="328"/>
      <c r="LOC846" s="328"/>
      <c r="LOD846" s="328"/>
      <c r="LOE846" s="328"/>
      <c r="LOF846" s="328"/>
      <c r="LOG846" s="328"/>
      <c r="LOH846" s="328"/>
      <c r="LOI846" s="328"/>
      <c r="LOJ846" s="328"/>
      <c r="LOK846" s="328"/>
      <c r="LOL846" s="328"/>
      <c r="LOM846" s="328"/>
      <c r="LON846" s="328"/>
      <c r="LOO846" s="328"/>
      <c r="LOP846" s="328"/>
      <c r="LOQ846" s="328"/>
      <c r="LOR846" s="328"/>
      <c r="LOS846" s="328"/>
      <c r="LOT846" s="328"/>
      <c r="LOU846" s="328"/>
      <c r="LOV846" s="328"/>
      <c r="LOW846" s="328"/>
      <c r="LOX846" s="328"/>
      <c r="LOY846" s="328"/>
      <c r="LOZ846" s="328"/>
      <c r="LPA846" s="328"/>
      <c r="LPB846" s="328"/>
      <c r="LPC846" s="328"/>
      <c r="LPD846" s="328"/>
      <c r="LPE846" s="328"/>
      <c r="LPF846" s="328"/>
      <c r="LPG846" s="328"/>
      <c r="LPH846" s="328"/>
      <c r="LPI846" s="328"/>
      <c r="LPJ846" s="328"/>
      <c r="LPK846" s="328"/>
      <c r="LPL846" s="328"/>
      <c r="LPM846" s="328"/>
      <c r="LPN846" s="328"/>
      <c r="LPO846" s="328"/>
      <c r="LPP846" s="328"/>
      <c r="LPQ846" s="328"/>
      <c r="LPR846" s="328"/>
      <c r="LPS846" s="328"/>
      <c r="LPT846" s="328"/>
      <c r="LPU846" s="328"/>
      <c r="LPV846" s="328"/>
      <c r="LPW846" s="328"/>
      <c r="LPX846" s="328"/>
      <c r="LPY846" s="328"/>
      <c r="LPZ846" s="328"/>
      <c r="LQA846" s="328"/>
      <c r="LQB846" s="328"/>
      <c r="LQC846" s="328"/>
      <c r="LQD846" s="328"/>
      <c r="LQE846" s="328"/>
      <c r="LQF846" s="328"/>
      <c r="LQG846" s="328"/>
      <c r="LQH846" s="328"/>
      <c r="LQI846" s="328"/>
      <c r="LQJ846" s="328"/>
      <c r="LQK846" s="328"/>
      <c r="LQL846" s="328"/>
      <c r="LQM846" s="328"/>
      <c r="LQN846" s="328"/>
      <c r="LQO846" s="328"/>
      <c r="LQP846" s="328"/>
      <c r="LQQ846" s="328"/>
      <c r="LQR846" s="328"/>
      <c r="LQS846" s="328"/>
      <c r="LQT846" s="328"/>
      <c r="LQU846" s="328"/>
      <c r="LQV846" s="328"/>
      <c r="LQW846" s="328"/>
      <c r="LQX846" s="328"/>
      <c r="LQY846" s="328"/>
      <c r="LQZ846" s="328"/>
      <c r="LRA846" s="328"/>
      <c r="LRB846" s="328"/>
      <c r="LRC846" s="328"/>
      <c r="LRD846" s="328"/>
      <c r="LRE846" s="328"/>
      <c r="LRF846" s="328"/>
      <c r="LRG846" s="328"/>
      <c r="LRH846" s="328"/>
      <c r="LRI846" s="328"/>
      <c r="LRJ846" s="328"/>
      <c r="LRK846" s="328"/>
      <c r="LRL846" s="328"/>
      <c r="LRM846" s="328"/>
      <c r="LRN846" s="328"/>
      <c r="LRO846" s="328"/>
      <c r="LRP846" s="328"/>
      <c r="LRQ846" s="328"/>
      <c r="LRR846" s="328"/>
      <c r="LRS846" s="328"/>
      <c r="LRT846" s="328"/>
      <c r="LRU846" s="328"/>
      <c r="LRV846" s="328"/>
      <c r="LRW846" s="328"/>
      <c r="LRX846" s="328"/>
      <c r="LRY846" s="328"/>
      <c r="LRZ846" s="328"/>
      <c r="LSA846" s="328"/>
      <c r="LSB846" s="328"/>
      <c r="LSC846" s="328"/>
      <c r="LSD846" s="328"/>
      <c r="LSE846" s="328"/>
      <c r="LSF846" s="328"/>
      <c r="LSG846" s="328"/>
      <c r="LSH846" s="328"/>
      <c r="LSI846" s="328"/>
      <c r="LSJ846" s="328"/>
      <c r="LSK846" s="328"/>
      <c r="LSL846" s="328"/>
      <c r="LSM846" s="328"/>
      <c r="LSN846" s="328"/>
      <c r="LSO846" s="328"/>
      <c r="LSP846" s="328"/>
      <c r="LSQ846" s="328"/>
      <c r="LSR846" s="328"/>
      <c r="LSS846" s="328"/>
      <c r="LST846" s="328"/>
      <c r="LSU846" s="328"/>
      <c r="LSV846" s="328"/>
      <c r="LSW846" s="328"/>
      <c r="LSX846" s="328"/>
      <c r="LSY846" s="328"/>
      <c r="LSZ846" s="328"/>
      <c r="LTA846" s="328"/>
      <c r="LTB846" s="328"/>
      <c r="LTC846" s="328"/>
      <c r="LTD846" s="328"/>
      <c r="LTE846" s="328"/>
      <c r="LTF846" s="328"/>
      <c r="LTG846" s="328"/>
      <c r="LTH846" s="328"/>
      <c r="LTI846" s="328"/>
      <c r="LTJ846" s="328"/>
      <c r="LTK846" s="328"/>
      <c r="LTL846" s="328"/>
      <c r="LTM846" s="328"/>
      <c r="LTN846" s="328"/>
      <c r="LTO846" s="328"/>
      <c r="LTP846" s="328"/>
      <c r="LTQ846" s="328"/>
      <c r="LTR846" s="328"/>
      <c r="LTS846" s="328"/>
      <c r="LTT846" s="328"/>
      <c r="LTU846" s="328"/>
      <c r="LTV846" s="328"/>
      <c r="LTW846" s="328"/>
      <c r="LTX846" s="328"/>
      <c r="LTY846" s="328"/>
      <c r="LTZ846" s="328"/>
      <c r="LUA846" s="328"/>
      <c r="LUB846" s="328"/>
      <c r="LUC846" s="328"/>
      <c r="LUD846" s="328"/>
      <c r="LUE846" s="328"/>
      <c r="LUF846" s="328"/>
      <c r="LUG846" s="328"/>
      <c r="LUH846" s="328"/>
      <c r="LUI846" s="328"/>
      <c r="LUJ846" s="328"/>
      <c r="LUK846" s="328"/>
      <c r="LUL846" s="328"/>
      <c r="LUM846" s="328"/>
      <c r="LUN846" s="328"/>
      <c r="LUO846" s="328"/>
      <c r="LUP846" s="328"/>
      <c r="LUQ846" s="328"/>
      <c r="LUR846" s="328"/>
      <c r="LUS846" s="328"/>
      <c r="LUT846" s="328"/>
      <c r="LUU846" s="328"/>
      <c r="LUV846" s="328"/>
      <c r="LUW846" s="328"/>
      <c r="LUX846" s="328"/>
      <c r="LUY846" s="328"/>
      <c r="LUZ846" s="328"/>
      <c r="LVA846" s="328"/>
      <c r="LVB846" s="328"/>
      <c r="LVC846" s="328"/>
      <c r="LVD846" s="328"/>
      <c r="LVE846" s="328"/>
      <c r="LVF846" s="328"/>
      <c r="LVG846" s="328"/>
      <c r="LVH846" s="328"/>
      <c r="LVI846" s="328"/>
      <c r="LVJ846" s="328"/>
      <c r="LVK846" s="328"/>
      <c r="LVL846" s="328"/>
      <c r="LVM846" s="328"/>
      <c r="LVN846" s="328"/>
      <c r="LVO846" s="328"/>
      <c r="LVP846" s="328"/>
      <c r="LVQ846" s="328"/>
      <c r="LVR846" s="328"/>
      <c r="LVS846" s="328"/>
      <c r="LVT846" s="328"/>
      <c r="LVU846" s="328"/>
      <c r="LVV846" s="328"/>
      <c r="LVW846" s="328"/>
      <c r="LVX846" s="328"/>
      <c r="LVY846" s="328"/>
      <c r="LVZ846" s="328"/>
      <c r="LWA846" s="328"/>
      <c r="LWB846" s="328"/>
      <c r="LWC846" s="328"/>
      <c r="LWD846" s="328"/>
      <c r="LWE846" s="328"/>
      <c r="LWF846" s="328"/>
      <c r="LWG846" s="328"/>
      <c r="LWH846" s="328"/>
      <c r="LWI846" s="328"/>
      <c r="LWJ846" s="328"/>
      <c r="LWK846" s="328"/>
      <c r="LWL846" s="328"/>
      <c r="LWM846" s="328"/>
      <c r="LWN846" s="328"/>
      <c r="LWO846" s="328"/>
      <c r="LWP846" s="328"/>
      <c r="LWQ846" s="328"/>
      <c r="LWR846" s="328"/>
      <c r="LWS846" s="328"/>
      <c r="LWT846" s="328"/>
      <c r="LWU846" s="328"/>
      <c r="LWV846" s="328"/>
      <c r="LWW846" s="328"/>
      <c r="LWX846" s="328"/>
      <c r="LWY846" s="328"/>
      <c r="LWZ846" s="328"/>
      <c r="LXA846" s="328"/>
      <c r="LXB846" s="328"/>
      <c r="LXC846" s="328"/>
      <c r="LXD846" s="328"/>
      <c r="LXE846" s="328"/>
      <c r="LXF846" s="328"/>
      <c r="LXG846" s="328"/>
      <c r="LXH846" s="328"/>
      <c r="LXI846" s="328"/>
      <c r="LXJ846" s="328"/>
      <c r="LXK846" s="328"/>
      <c r="LXL846" s="328"/>
      <c r="LXM846" s="328"/>
      <c r="LXN846" s="328"/>
      <c r="LXO846" s="328"/>
      <c r="LXP846" s="328"/>
      <c r="LXQ846" s="328"/>
      <c r="LXR846" s="328"/>
      <c r="LXS846" s="328"/>
      <c r="LXT846" s="328"/>
      <c r="LXU846" s="328"/>
      <c r="LXV846" s="328"/>
      <c r="LXW846" s="328"/>
      <c r="LXX846" s="328"/>
      <c r="LXY846" s="328"/>
      <c r="LXZ846" s="328"/>
      <c r="LYA846" s="328"/>
      <c r="LYB846" s="328"/>
      <c r="LYC846" s="328"/>
      <c r="LYD846" s="328"/>
      <c r="LYE846" s="328"/>
      <c r="LYF846" s="328"/>
      <c r="LYG846" s="328"/>
      <c r="LYH846" s="328"/>
      <c r="LYI846" s="328"/>
      <c r="LYJ846" s="328"/>
      <c r="LYK846" s="328"/>
      <c r="LYL846" s="328"/>
      <c r="LYM846" s="328"/>
      <c r="LYN846" s="328"/>
      <c r="LYO846" s="328"/>
      <c r="LYP846" s="328"/>
      <c r="LYQ846" s="328"/>
      <c r="LYR846" s="328"/>
      <c r="LYS846" s="328"/>
      <c r="LYT846" s="328"/>
      <c r="LYU846" s="328"/>
      <c r="LYV846" s="328"/>
      <c r="LYW846" s="328"/>
      <c r="LYX846" s="328"/>
      <c r="LYY846" s="328"/>
      <c r="LYZ846" s="328"/>
      <c r="LZA846" s="328"/>
      <c r="LZB846" s="328"/>
      <c r="LZC846" s="328"/>
      <c r="LZD846" s="328"/>
      <c r="LZE846" s="328"/>
      <c r="LZF846" s="328"/>
      <c r="LZG846" s="328"/>
      <c r="LZH846" s="328"/>
      <c r="LZI846" s="328"/>
      <c r="LZJ846" s="328"/>
      <c r="LZK846" s="328"/>
      <c r="LZL846" s="328"/>
      <c r="LZM846" s="328"/>
      <c r="LZN846" s="328"/>
      <c r="LZO846" s="328"/>
      <c r="LZP846" s="328"/>
      <c r="LZQ846" s="328"/>
      <c r="LZR846" s="328"/>
      <c r="LZS846" s="328"/>
      <c r="LZT846" s="328"/>
      <c r="LZU846" s="328"/>
      <c r="LZV846" s="328"/>
      <c r="LZW846" s="328"/>
      <c r="LZX846" s="328"/>
      <c r="LZY846" s="328"/>
      <c r="LZZ846" s="328"/>
      <c r="MAA846" s="328"/>
      <c r="MAB846" s="328"/>
      <c r="MAC846" s="328"/>
      <c r="MAD846" s="328"/>
      <c r="MAE846" s="328"/>
      <c r="MAF846" s="328"/>
      <c r="MAG846" s="328"/>
      <c r="MAH846" s="328"/>
      <c r="MAI846" s="328"/>
      <c r="MAJ846" s="328"/>
      <c r="MAK846" s="328"/>
      <c r="MAL846" s="328"/>
      <c r="MAM846" s="328"/>
      <c r="MAN846" s="328"/>
      <c r="MAO846" s="328"/>
      <c r="MAP846" s="328"/>
      <c r="MAQ846" s="328"/>
      <c r="MAR846" s="328"/>
      <c r="MAS846" s="328"/>
      <c r="MAT846" s="328"/>
      <c r="MAU846" s="328"/>
      <c r="MAV846" s="328"/>
      <c r="MAW846" s="328"/>
      <c r="MAX846" s="328"/>
      <c r="MAY846" s="328"/>
      <c r="MAZ846" s="328"/>
      <c r="MBA846" s="328"/>
      <c r="MBB846" s="328"/>
      <c r="MBC846" s="328"/>
      <c r="MBD846" s="328"/>
      <c r="MBE846" s="328"/>
      <c r="MBF846" s="328"/>
      <c r="MBG846" s="328"/>
      <c r="MBH846" s="328"/>
      <c r="MBI846" s="328"/>
      <c r="MBJ846" s="328"/>
      <c r="MBK846" s="328"/>
      <c r="MBL846" s="328"/>
      <c r="MBM846" s="328"/>
      <c r="MBN846" s="328"/>
      <c r="MBO846" s="328"/>
      <c r="MBP846" s="328"/>
      <c r="MBQ846" s="328"/>
      <c r="MBR846" s="328"/>
      <c r="MBS846" s="328"/>
      <c r="MBT846" s="328"/>
      <c r="MBU846" s="328"/>
      <c r="MBV846" s="328"/>
      <c r="MBW846" s="328"/>
      <c r="MBX846" s="328"/>
      <c r="MBY846" s="328"/>
      <c r="MBZ846" s="328"/>
      <c r="MCA846" s="328"/>
      <c r="MCB846" s="328"/>
      <c r="MCC846" s="328"/>
      <c r="MCD846" s="328"/>
      <c r="MCE846" s="328"/>
      <c r="MCF846" s="328"/>
      <c r="MCG846" s="328"/>
      <c r="MCH846" s="328"/>
      <c r="MCI846" s="328"/>
      <c r="MCJ846" s="328"/>
      <c r="MCK846" s="328"/>
      <c r="MCL846" s="328"/>
      <c r="MCM846" s="328"/>
      <c r="MCN846" s="328"/>
      <c r="MCO846" s="328"/>
      <c r="MCP846" s="328"/>
      <c r="MCQ846" s="328"/>
      <c r="MCR846" s="328"/>
      <c r="MCS846" s="328"/>
      <c r="MCT846" s="328"/>
      <c r="MCU846" s="328"/>
      <c r="MCV846" s="328"/>
      <c r="MCW846" s="328"/>
      <c r="MCX846" s="328"/>
      <c r="MCY846" s="328"/>
      <c r="MCZ846" s="328"/>
      <c r="MDA846" s="328"/>
      <c r="MDB846" s="328"/>
      <c r="MDC846" s="328"/>
      <c r="MDD846" s="328"/>
      <c r="MDE846" s="328"/>
      <c r="MDF846" s="328"/>
      <c r="MDG846" s="328"/>
      <c r="MDH846" s="328"/>
      <c r="MDI846" s="328"/>
      <c r="MDJ846" s="328"/>
      <c r="MDK846" s="328"/>
      <c r="MDL846" s="328"/>
      <c r="MDM846" s="328"/>
      <c r="MDN846" s="328"/>
      <c r="MDO846" s="328"/>
      <c r="MDP846" s="328"/>
      <c r="MDQ846" s="328"/>
      <c r="MDR846" s="328"/>
      <c r="MDS846" s="328"/>
      <c r="MDT846" s="328"/>
      <c r="MDU846" s="328"/>
      <c r="MDV846" s="328"/>
      <c r="MDW846" s="328"/>
      <c r="MDX846" s="328"/>
      <c r="MDY846" s="328"/>
      <c r="MDZ846" s="328"/>
      <c r="MEA846" s="328"/>
      <c r="MEB846" s="328"/>
      <c r="MEC846" s="328"/>
      <c r="MED846" s="328"/>
      <c r="MEE846" s="328"/>
      <c r="MEF846" s="328"/>
      <c r="MEG846" s="328"/>
      <c r="MEH846" s="328"/>
      <c r="MEI846" s="328"/>
      <c r="MEJ846" s="328"/>
      <c r="MEK846" s="328"/>
      <c r="MEL846" s="328"/>
      <c r="MEM846" s="328"/>
      <c r="MEN846" s="328"/>
      <c r="MEO846" s="328"/>
      <c r="MEP846" s="328"/>
      <c r="MEQ846" s="328"/>
      <c r="MER846" s="328"/>
      <c r="MES846" s="328"/>
      <c r="MET846" s="328"/>
      <c r="MEU846" s="328"/>
      <c r="MEV846" s="328"/>
      <c r="MEW846" s="328"/>
      <c r="MEX846" s="328"/>
      <c r="MEY846" s="328"/>
      <c r="MEZ846" s="328"/>
      <c r="MFA846" s="328"/>
      <c r="MFB846" s="328"/>
      <c r="MFC846" s="328"/>
      <c r="MFD846" s="328"/>
      <c r="MFE846" s="328"/>
      <c r="MFF846" s="328"/>
      <c r="MFG846" s="328"/>
      <c r="MFH846" s="328"/>
      <c r="MFI846" s="328"/>
      <c r="MFJ846" s="328"/>
      <c r="MFK846" s="328"/>
      <c r="MFL846" s="328"/>
      <c r="MFM846" s="328"/>
      <c r="MFN846" s="328"/>
      <c r="MFO846" s="328"/>
      <c r="MFP846" s="328"/>
      <c r="MFQ846" s="328"/>
      <c r="MFR846" s="328"/>
      <c r="MFS846" s="328"/>
      <c r="MFT846" s="328"/>
      <c r="MFU846" s="328"/>
      <c r="MFV846" s="328"/>
      <c r="MFW846" s="328"/>
      <c r="MFX846" s="328"/>
      <c r="MFY846" s="328"/>
      <c r="MFZ846" s="328"/>
      <c r="MGA846" s="328"/>
      <c r="MGB846" s="328"/>
      <c r="MGC846" s="328"/>
      <c r="MGD846" s="328"/>
      <c r="MGE846" s="328"/>
      <c r="MGF846" s="328"/>
      <c r="MGG846" s="328"/>
      <c r="MGH846" s="328"/>
      <c r="MGI846" s="328"/>
      <c r="MGJ846" s="328"/>
      <c r="MGK846" s="328"/>
      <c r="MGL846" s="328"/>
      <c r="MGM846" s="328"/>
      <c r="MGN846" s="328"/>
      <c r="MGO846" s="328"/>
      <c r="MGP846" s="328"/>
      <c r="MGQ846" s="328"/>
      <c r="MGR846" s="328"/>
      <c r="MGS846" s="328"/>
      <c r="MGT846" s="328"/>
      <c r="MGU846" s="328"/>
      <c r="MGV846" s="328"/>
      <c r="MGW846" s="328"/>
      <c r="MGX846" s="328"/>
      <c r="MGY846" s="328"/>
      <c r="MGZ846" s="328"/>
      <c r="MHA846" s="328"/>
      <c r="MHB846" s="328"/>
      <c r="MHC846" s="328"/>
      <c r="MHD846" s="328"/>
      <c r="MHE846" s="328"/>
      <c r="MHF846" s="328"/>
      <c r="MHG846" s="328"/>
      <c r="MHH846" s="328"/>
      <c r="MHI846" s="328"/>
      <c r="MHJ846" s="328"/>
      <c r="MHK846" s="328"/>
      <c r="MHL846" s="328"/>
      <c r="MHM846" s="328"/>
      <c r="MHN846" s="328"/>
      <c r="MHO846" s="328"/>
      <c r="MHP846" s="328"/>
      <c r="MHQ846" s="328"/>
      <c r="MHR846" s="328"/>
      <c r="MHS846" s="328"/>
      <c r="MHT846" s="328"/>
      <c r="MHU846" s="328"/>
      <c r="MHV846" s="328"/>
      <c r="MHW846" s="328"/>
      <c r="MHX846" s="328"/>
      <c r="MHY846" s="328"/>
      <c r="MHZ846" s="328"/>
      <c r="MIA846" s="328"/>
      <c r="MIB846" s="328"/>
      <c r="MIC846" s="328"/>
      <c r="MID846" s="328"/>
      <c r="MIE846" s="328"/>
      <c r="MIF846" s="328"/>
      <c r="MIG846" s="328"/>
      <c r="MIH846" s="328"/>
      <c r="MII846" s="328"/>
      <c r="MIJ846" s="328"/>
      <c r="MIK846" s="328"/>
      <c r="MIL846" s="328"/>
      <c r="MIM846" s="328"/>
      <c r="MIN846" s="328"/>
      <c r="MIO846" s="328"/>
      <c r="MIP846" s="328"/>
      <c r="MIQ846" s="328"/>
      <c r="MIR846" s="328"/>
      <c r="MIS846" s="328"/>
      <c r="MIT846" s="328"/>
      <c r="MIU846" s="328"/>
      <c r="MIV846" s="328"/>
      <c r="MIW846" s="328"/>
      <c r="MIX846" s="328"/>
      <c r="MIY846" s="328"/>
      <c r="MIZ846" s="328"/>
      <c r="MJA846" s="328"/>
      <c r="MJB846" s="328"/>
      <c r="MJC846" s="328"/>
      <c r="MJD846" s="328"/>
      <c r="MJE846" s="328"/>
      <c r="MJF846" s="328"/>
      <c r="MJG846" s="328"/>
      <c r="MJH846" s="328"/>
      <c r="MJI846" s="328"/>
      <c r="MJJ846" s="328"/>
      <c r="MJK846" s="328"/>
      <c r="MJL846" s="328"/>
      <c r="MJM846" s="328"/>
      <c r="MJN846" s="328"/>
      <c r="MJO846" s="328"/>
      <c r="MJP846" s="328"/>
      <c r="MJQ846" s="328"/>
      <c r="MJR846" s="328"/>
      <c r="MJS846" s="328"/>
      <c r="MJT846" s="328"/>
      <c r="MJU846" s="328"/>
      <c r="MJV846" s="328"/>
      <c r="MJW846" s="328"/>
      <c r="MJX846" s="328"/>
      <c r="MJY846" s="328"/>
      <c r="MJZ846" s="328"/>
      <c r="MKA846" s="328"/>
      <c r="MKB846" s="328"/>
      <c r="MKC846" s="328"/>
      <c r="MKD846" s="328"/>
      <c r="MKE846" s="328"/>
      <c r="MKF846" s="328"/>
      <c r="MKG846" s="328"/>
      <c r="MKH846" s="328"/>
      <c r="MKI846" s="328"/>
      <c r="MKJ846" s="328"/>
      <c r="MKK846" s="328"/>
      <c r="MKL846" s="328"/>
      <c r="MKM846" s="328"/>
      <c r="MKN846" s="328"/>
      <c r="MKO846" s="328"/>
      <c r="MKP846" s="328"/>
      <c r="MKQ846" s="328"/>
      <c r="MKR846" s="328"/>
      <c r="MKS846" s="328"/>
      <c r="MKT846" s="328"/>
      <c r="MKU846" s="328"/>
      <c r="MKV846" s="328"/>
      <c r="MKW846" s="328"/>
      <c r="MKX846" s="328"/>
      <c r="MKY846" s="328"/>
      <c r="MKZ846" s="328"/>
      <c r="MLA846" s="328"/>
      <c r="MLB846" s="328"/>
      <c r="MLC846" s="328"/>
      <c r="MLD846" s="328"/>
      <c r="MLE846" s="328"/>
      <c r="MLF846" s="328"/>
      <c r="MLG846" s="328"/>
      <c r="MLH846" s="328"/>
      <c r="MLI846" s="328"/>
      <c r="MLJ846" s="328"/>
      <c r="MLK846" s="328"/>
      <c r="MLL846" s="328"/>
      <c r="MLM846" s="328"/>
      <c r="MLN846" s="328"/>
      <c r="MLO846" s="328"/>
      <c r="MLP846" s="328"/>
      <c r="MLQ846" s="328"/>
      <c r="MLR846" s="328"/>
      <c r="MLS846" s="328"/>
      <c r="MLT846" s="328"/>
      <c r="MLU846" s="328"/>
      <c r="MLV846" s="328"/>
      <c r="MLW846" s="328"/>
      <c r="MLX846" s="328"/>
      <c r="MLY846" s="328"/>
      <c r="MLZ846" s="328"/>
      <c r="MMA846" s="328"/>
      <c r="MMB846" s="328"/>
      <c r="MMC846" s="328"/>
      <c r="MMD846" s="328"/>
      <c r="MME846" s="328"/>
      <c r="MMF846" s="328"/>
      <c r="MMG846" s="328"/>
      <c r="MMH846" s="328"/>
      <c r="MMI846" s="328"/>
      <c r="MMJ846" s="328"/>
      <c r="MMK846" s="328"/>
      <c r="MML846" s="328"/>
      <c r="MMM846" s="328"/>
      <c r="MMN846" s="328"/>
      <c r="MMO846" s="328"/>
      <c r="MMP846" s="328"/>
      <c r="MMQ846" s="328"/>
      <c r="MMR846" s="328"/>
      <c r="MMS846" s="328"/>
      <c r="MMT846" s="328"/>
      <c r="MMU846" s="328"/>
      <c r="MMV846" s="328"/>
      <c r="MMW846" s="328"/>
      <c r="MMX846" s="328"/>
      <c r="MMY846" s="328"/>
      <c r="MMZ846" s="328"/>
      <c r="MNA846" s="328"/>
      <c r="MNB846" s="328"/>
      <c r="MNC846" s="328"/>
      <c r="MND846" s="328"/>
      <c r="MNE846" s="328"/>
      <c r="MNF846" s="328"/>
      <c r="MNG846" s="328"/>
      <c r="MNH846" s="328"/>
      <c r="MNI846" s="328"/>
      <c r="MNJ846" s="328"/>
      <c r="MNK846" s="328"/>
      <c r="MNL846" s="328"/>
      <c r="MNM846" s="328"/>
      <c r="MNN846" s="328"/>
      <c r="MNO846" s="328"/>
      <c r="MNP846" s="328"/>
      <c r="MNQ846" s="328"/>
      <c r="MNR846" s="328"/>
      <c r="MNS846" s="328"/>
      <c r="MNT846" s="328"/>
      <c r="MNU846" s="328"/>
      <c r="MNV846" s="328"/>
      <c r="MNW846" s="328"/>
      <c r="MNX846" s="328"/>
      <c r="MNY846" s="328"/>
      <c r="MNZ846" s="328"/>
      <c r="MOA846" s="328"/>
      <c r="MOB846" s="328"/>
      <c r="MOC846" s="328"/>
      <c r="MOD846" s="328"/>
      <c r="MOE846" s="328"/>
      <c r="MOF846" s="328"/>
      <c r="MOG846" s="328"/>
      <c r="MOH846" s="328"/>
      <c r="MOI846" s="328"/>
      <c r="MOJ846" s="328"/>
      <c r="MOK846" s="328"/>
      <c r="MOL846" s="328"/>
      <c r="MOM846" s="328"/>
      <c r="MON846" s="328"/>
      <c r="MOO846" s="328"/>
      <c r="MOP846" s="328"/>
      <c r="MOQ846" s="328"/>
      <c r="MOR846" s="328"/>
      <c r="MOS846" s="328"/>
      <c r="MOT846" s="328"/>
      <c r="MOU846" s="328"/>
      <c r="MOV846" s="328"/>
      <c r="MOW846" s="328"/>
      <c r="MOX846" s="328"/>
      <c r="MOY846" s="328"/>
      <c r="MOZ846" s="328"/>
      <c r="MPA846" s="328"/>
      <c r="MPB846" s="328"/>
      <c r="MPC846" s="328"/>
      <c r="MPD846" s="328"/>
      <c r="MPE846" s="328"/>
      <c r="MPF846" s="328"/>
      <c r="MPG846" s="328"/>
      <c r="MPH846" s="328"/>
      <c r="MPI846" s="328"/>
      <c r="MPJ846" s="328"/>
      <c r="MPK846" s="328"/>
      <c r="MPL846" s="328"/>
      <c r="MPM846" s="328"/>
      <c r="MPN846" s="328"/>
      <c r="MPO846" s="328"/>
      <c r="MPP846" s="328"/>
      <c r="MPQ846" s="328"/>
      <c r="MPR846" s="328"/>
      <c r="MPS846" s="328"/>
      <c r="MPT846" s="328"/>
      <c r="MPU846" s="328"/>
      <c r="MPV846" s="328"/>
      <c r="MPW846" s="328"/>
      <c r="MPX846" s="328"/>
      <c r="MPY846" s="328"/>
      <c r="MPZ846" s="328"/>
      <c r="MQA846" s="328"/>
      <c r="MQB846" s="328"/>
      <c r="MQC846" s="328"/>
      <c r="MQD846" s="328"/>
      <c r="MQE846" s="328"/>
      <c r="MQF846" s="328"/>
      <c r="MQG846" s="328"/>
      <c r="MQH846" s="328"/>
      <c r="MQI846" s="328"/>
      <c r="MQJ846" s="328"/>
      <c r="MQK846" s="328"/>
      <c r="MQL846" s="328"/>
      <c r="MQM846" s="328"/>
      <c r="MQN846" s="328"/>
      <c r="MQO846" s="328"/>
      <c r="MQP846" s="328"/>
      <c r="MQQ846" s="328"/>
      <c r="MQR846" s="328"/>
      <c r="MQS846" s="328"/>
      <c r="MQT846" s="328"/>
      <c r="MQU846" s="328"/>
      <c r="MQV846" s="328"/>
      <c r="MQW846" s="328"/>
      <c r="MQX846" s="328"/>
      <c r="MQY846" s="328"/>
      <c r="MQZ846" s="328"/>
      <c r="MRA846" s="328"/>
      <c r="MRB846" s="328"/>
      <c r="MRC846" s="328"/>
      <c r="MRD846" s="328"/>
      <c r="MRE846" s="328"/>
      <c r="MRF846" s="328"/>
      <c r="MRG846" s="328"/>
      <c r="MRH846" s="328"/>
      <c r="MRI846" s="328"/>
      <c r="MRJ846" s="328"/>
      <c r="MRK846" s="328"/>
      <c r="MRL846" s="328"/>
      <c r="MRM846" s="328"/>
      <c r="MRN846" s="328"/>
      <c r="MRO846" s="328"/>
      <c r="MRP846" s="328"/>
      <c r="MRQ846" s="328"/>
      <c r="MRR846" s="328"/>
      <c r="MRS846" s="328"/>
      <c r="MRT846" s="328"/>
      <c r="MRU846" s="328"/>
      <c r="MRV846" s="328"/>
      <c r="MRW846" s="328"/>
      <c r="MRX846" s="328"/>
      <c r="MRY846" s="328"/>
      <c r="MRZ846" s="328"/>
      <c r="MSA846" s="328"/>
      <c r="MSB846" s="328"/>
      <c r="MSC846" s="328"/>
      <c r="MSD846" s="328"/>
      <c r="MSE846" s="328"/>
      <c r="MSF846" s="328"/>
      <c r="MSG846" s="328"/>
      <c r="MSH846" s="328"/>
      <c r="MSI846" s="328"/>
      <c r="MSJ846" s="328"/>
      <c r="MSK846" s="328"/>
      <c r="MSL846" s="328"/>
      <c r="MSM846" s="328"/>
      <c r="MSN846" s="328"/>
      <c r="MSO846" s="328"/>
      <c r="MSP846" s="328"/>
      <c r="MSQ846" s="328"/>
      <c r="MSR846" s="328"/>
      <c r="MSS846" s="328"/>
      <c r="MST846" s="328"/>
      <c r="MSU846" s="328"/>
      <c r="MSV846" s="328"/>
      <c r="MSW846" s="328"/>
      <c r="MSX846" s="328"/>
      <c r="MSY846" s="328"/>
      <c r="MSZ846" s="328"/>
      <c r="MTA846" s="328"/>
      <c r="MTB846" s="328"/>
      <c r="MTC846" s="328"/>
      <c r="MTD846" s="328"/>
      <c r="MTE846" s="328"/>
      <c r="MTF846" s="328"/>
      <c r="MTG846" s="328"/>
      <c r="MTH846" s="328"/>
      <c r="MTI846" s="328"/>
      <c r="MTJ846" s="328"/>
      <c r="MTK846" s="328"/>
      <c r="MTL846" s="328"/>
      <c r="MTM846" s="328"/>
      <c r="MTN846" s="328"/>
      <c r="MTO846" s="328"/>
      <c r="MTP846" s="328"/>
      <c r="MTQ846" s="328"/>
      <c r="MTR846" s="328"/>
      <c r="MTS846" s="328"/>
      <c r="MTT846" s="328"/>
      <c r="MTU846" s="328"/>
      <c r="MTV846" s="328"/>
      <c r="MTW846" s="328"/>
      <c r="MTX846" s="328"/>
      <c r="MTY846" s="328"/>
      <c r="MTZ846" s="328"/>
      <c r="MUA846" s="328"/>
      <c r="MUB846" s="328"/>
      <c r="MUC846" s="328"/>
      <c r="MUD846" s="328"/>
      <c r="MUE846" s="328"/>
      <c r="MUF846" s="328"/>
      <c r="MUG846" s="328"/>
      <c r="MUH846" s="328"/>
      <c r="MUI846" s="328"/>
      <c r="MUJ846" s="328"/>
      <c r="MUK846" s="328"/>
      <c r="MUL846" s="328"/>
      <c r="MUM846" s="328"/>
      <c r="MUN846" s="328"/>
      <c r="MUO846" s="328"/>
      <c r="MUP846" s="328"/>
      <c r="MUQ846" s="328"/>
      <c r="MUR846" s="328"/>
      <c r="MUS846" s="328"/>
      <c r="MUT846" s="328"/>
      <c r="MUU846" s="328"/>
      <c r="MUV846" s="328"/>
      <c r="MUW846" s="328"/>
      <c r="MUX846" s="328"/>
      <c r="MUY846" s="328"/>
      <c r="MUZ846" s="328"/>
      <c r="MVA846" s="328"/>
      <c r="MVB846" s="328"/>
      <c r="MVC846" s="328"/>
      <c r="MVD846" s="328"/>
      <c r="MVE846" s="328"/>
      <c r="MVF846" s="328"/>
      <c r="MVG846" s="328"/>
      <c r="MVH846" s="328"/>
      <c r="MVI846" s="328"/>
      <c r="MVJ846" s="328"/>
      <c r="MVK846" s="328"/>
      <c r="MVL846" s="328"/>
      <c r="MVM846" s="328"/>
      <c r="MVN846" s="328"/>
      <c r="MVO846" s="328"/>
      <c r="MVP846" s="328"/>
      <c r="MVQ846" s="328"/>
      <c r="MVR846" s="328"/>
      <c r="MVS846" s="328"/>
      <c r="MVT846" s="328"/>
      <c r="MVU846" s="328"/>
      <c r="MVV846" s="328"/>
      <c r="MVW846" s="328"/>
      <c r="MVX846" s="328"/>
      <c r="MVY846" s="328"/>
      <c r="MVZ846" s="328"/>
      <c r="MWA846" s="328"/>
      <c r="MWB846" s="328"/>
      <c r="MWC846" s="328"/>
      <c r="MWD846" s="328"/>
      <c r="MWE846" s="328"/>
      <c r="MWF846" s="328"/>
      <c r="MWG846" s="328"/>
      <c r="MWH846" s="328"/>
      <c r="MWI846" s="328"/>
      <c r="MWJ846" s="328"/>
      <c r="MWK846" s="328"/>
      <c r="MWL846" s="328"/>
      <c r="MWM846" s="328"/>
      <c r="MWN846" s="328"/>
      <c r="MWO846" s="328"/>
      <c r="MWP846" s="328"/>
      <c r="MWQ846" s="328"/>
      <c r="MWR846" s="328"/>
      <c r="MWS846" s="328"/>
      <c r="MWT846" s="328"/>
      <c r="MWU846" s="328"/>
      <c r="MWV846" s="328"/>
      <c r="MWW846" s="328"/>
      <c r="MWX846" s="328"/>
      <c r="MWY846" s="328"/>
      <c r="MWZ846" s="328"/>
      <c r="MXA846" s="328"/>
      <c r="MXB846" s="328"/>
      <c r="MXC846" s="328"/>
      <c r="MXD846" s="328"/>
      <c r="MXE846" s="328"/>
      <c r="MXF846" s="328"/>
      <c r="MXG846" s="328"/>
      <c r="MXH846" s="328"/>
      <c r="MXI846" s="328"/>
      <c r="MXJ846" s="328"/>
      <c r="MXK846" s="328"/>
      <c r="MXL846" s="328"/>
      <c r="MXM846" s="328"/>
      <c r="MXN846" s="328"/>
      <c r="MXO846" s="328"/>
      <c r="MXP846" s="328"/>
      <c r="MXQ846" s="328"/>
      <c r="MXR846" s="328"/>
      <c r="MXS846" s="328"/>
      <c r="MXT846" s="328"/>
      <c r="MXU846" s="328"/>
      <c r="MXV846" s="328"/>
      <c r="MXW846" s="328"/>
      <c r="MXX846" s="328"/>
      <c r="MXY846" s="328"/>
      <c r="MXZ846" s="328"/>
      <c r="MYA846" s="328"/>
      <c r="MYB846" s="328"/>
      <c r="MYC846" s="328"/>
      <c r="MYD846" s="328"/>
      <c r="MYE846" s="328"/>
      <c r="MYF846" s="328"/>
      <c r="MYG846" s="328"/>
      <c r="MYH846" s="328"/>
      <c r="MYI846" s="328"/>
      <c r="MYJ846" s="328"/>
      <c r="MYK846" s="328"/>
      <c r="MYL846" s="328"/>
      <c r="MYM846" s="328"/>
      <c r="MYN846" s="328"/>
      <c r="MYO846" s="328"/>
      <c r="MYP846" s="328"/>
      <c r="MYQ846" s="328"/>
      <c r="MYR846" s="328"/>
      <c r="MYS846" s="328"/>
      <c r="MYT846" s="328"/>
      <c r="MYU846" s="328"/>
      <c r="MYV846" s="328"/>
      <c r="MYW846" s="328"/>
      <c r="MYX846" s="328"/>
      <c r="MYY846" s="328"/>
      <c r="MYZ846" s="328"/>
      <c r="MZA846" s="328"/>
      <c r="MZB846" s="328"/>
      <c r="MZC846" s="328"/>
      <c r="MZD846" s="328"/>
      <c r="MZE846" s="328"/>
      <c r="MZF846" s="328"/>
      <c r="MZG846" s="328"/>
      <c r="MZH846" s="328"/>
      <c r="MZI846" s="328"/>
      <c r="MZJ846" s="328"/>
      <c r="MZK846" s="328"/>
      <c r="MZL846" s="328"/>
      <c r="MZM846" s="328"/>
      <c r="MZN846" s="328"/>
      <c r="MZO846" s="328"/>
      <c r="MZP846" s="328"/>
      <c r="MZQ846" s="328"/>
      <c r="MZR846" s="328"/>
      <c r="MZS846" s="328"/>
      <c r="MZT846" s="328"/>
      <c r="MZU846" s="328"/>
      <c r="MZV846" s="328"/>
      <c r="MZW846" s="328"/>
      <c r="MZX846" s="328"/>
      <c r="MZY846" s="328"/>
      <c r="MZZ846" s="328"/>
      <c r="NAA846" s="328"/>
      <c r="NAB846" s="328"/>
      <c r="NAC846" s="328"/>
      <c r="NAD846" s="328"/>
      <c r="NAE846" s="328"/>
      <c r="NAF846" s="328"/>
      <c r="NAG846" s="328"/>
      <c r="NAH846" s="328"/>
      <c r="NAI846" s="328"/>
      <c r="NAJ846" s="328"/>
      <c r="NAK846" s="328"/>
      <c r="NAL846" s="328"/>
      <c r="NAM846" s="328"/>
      <c r="NAN846" s="328"/>
      <c r="NAO846" s="328"/>
      <c r="NAP846" s="328"/>
      <c r="NAQ846" s="328"/>
      <c r="NAR846" s="328"/>
      <c r="NAS846" s="328"/>
      <c r="NAT846" s="328"/>
      <c r="NAU846" s="328"/>
      <c r="NAV846" s="328"/>
      <c r="NAW846" s="328"/>
      <c r="NAX846" s="328"/>
      <c r="NAY846" s="328"/>
      <c r="NAZ846" s="328"/>
      <c r="NBA846" s="328"/>
      <c r="NBB846" s="328"/>
      <c r="NBC846" s="328"/>
      <c r="NBD846" s="328"/>
      <c r="NBE846" s="328"/>
      <c r="NBF846" s="328"/>
      <c r="NBG846" s="328"/>
      <c r="NBH846" s="328"/>
      <c r="NBI846" s="328"/>
      <c r="NBJ846" s="328"/>
      <c r="NBK846" s="328"/>
      <c r="NBL846" s="328"/>
      <c r="NBM846" s="328"/>
      <c r="NBN846" s="328"/>
      <c r="NBO846" s="328"/>
      <c r="NBP846" s="328"/>
      <c r="NBQ846" s="328"/>
      <c r="NBR846" s="328"/>
      <c r="NBS846" s="328"/>
      <c r="NBT846" s="328"/>
      <c r="NBU846" s="328"/>
      <c r="NBV846" s="328"/>
      <c r="NBW846" s="328"/>
      <c r="NBX846" s="328"/>
      <c r="NBY846" s="328"/>
      <c r="NBZ846" s="328"/>
      <c r="NCA846" s="328"/>
      <c r="NCB846" s="328"/>
      <c r="NCC846" s="328"/>
      <c r="NCD846" s="328"/>
      <c r="NCE846" s="328"/>
      <c r="NCF846" s="328"/>
      <c r="NCG846" s="328"/>
      <c r="NCH846" s="328"/>
      <c r="NCI846" s="328"/>
      <c r="NCJ846" s="328"/>
      <c r="NCK846" s="328"/>
      <c r="NCL846" s="328"/>
      <c r="NCM846" s="328"/>
      <c r="NCN846" s="328"/>
      <c r="NCO846" s="328"/>
      <c r="NCP846" s="328"/>
      <c r="NCQ846" s="328"/>
      <c r="NCR846" s="328"/>
      <c r="NCS846" s="328"/>
      <c r="NCT846" s="328"/>
      <c r="NCU846" s="328"/>
      <c r="NCV846" s="328"/>
      <c r="NCW846" s="328"/>
      <c r="NCX846" s="328"/>
      <c r="NCY846" s="328"/>
      <c r="NCZ846" s="328"/>
      <c r="NDA846" s="328"/>
      <c r="NDB846" s="328"/>
      <c r="NDC846" s="328"/>
      <c r="NDD846" s="328"/>
      <c r="NDE846" s="328"/>
      <c r="NDF846" s="328"/>
      <c r="NDG846" s="328"/>
      <c r="NDH846" s="328"/>
      <c r="NDI846" s="328"/>
      <c r="NDJ846" s="328"/>
      <c r="NDK846" s="328"/>
      <c r="NDL846" s="328"/>
      <c r="NDM846" s="328"/>
      <c r="NDN846" s="328"/>
      <c r="NDO846" s="328"/>
      <c r="NDP846" s="328"/>
      <c r="NDQ846" s="328"/>
      <c r="NDR846" s="328"/>
      <c r="NDS846" s="328"/>
      <c r="NDT846" s="328"/>
      <c r="NDU846" s="328"/>
      <c r="NDV846" s="328"/>
      <c r="NDW846" s="328"/>
      <c r="NDX846" s="328"/>
      <c r="NDY846" s="328"/>
      <c r="NDZ846" s="328"/>
      <c r="NEA846" s="328"/>
      <c r="NEB846" s="328"/>
      <c r="NEC846" s="328"/>
      <c r="NED846" s="328"/>
      <c r="NEE846" s="328"/>
      <c r="NEF846" s="328"/>
      <c r="NEG846" s="328"/>
      <c r="NEH846" s="328"/>
      <c r="NEI846" s="328"/>
      <c r="NEJ846" s="328"/>
      <c r="NEK846" s="328"/>
      <c r="NEL846" s="328"/>
      <c r="NEM846" s="328"/>
      <c r="NEN846" s="328"/>
      <c r="NEO846" s="328"/>
      <c r="NEP846" s="328"/>
      <c r="NEQ846" s="328"/>
      <c r="NER846" s="328"/>
      <c r="NES846" s="328"/>
      <c r="NET846" s="328"/>
      <c r="NEU846" s="328"/>
      <c r="NEV846" s="328"/>
      <c r="NEW846" s="328"/>
      <c r="NEX846" s="328"/>
      <c r="NEY846" s="328"/>
      <c r="NEZ846" s="328"/>
      <c r="NFA846" s="328"/>
      <c r="NFB846" s="328"/>
      <c r="NFC846" s="328"/>
      <c r="NFD846" s="328"/>
      <c r="NFE846" s="328"/>
      <c r="NFF846" s="328"/>
      <c r="NFG846" s="328"/>
      <c r="NFH846" s="328"/>
      <c r="NFI846" s="328"/>
      <c r="NFJ846" s="328"/>
      <c r="NFK846" s="328"/>
      <c r="NFL846" s="328"/>
      <c r="NFM846" s="328"/>
      <c r="NFN846" s="328"/>
      <c r="NFO846" s="328"/>
      <c r="NFP846" s="328"/>
      <c r="NFQ846" s="328"/>
      <c r="NFR846" s="328"/>
      <c r="NFS846" s="328"/>
      <c r="NFT846" s="328"/>
      <c r="NFU846" s="328"/>
      <c r="NFV846" s="328"/>
      <c r="NFW846" s="328"/>
      <c r="NFX846" s="328"/>
      <c r="NFY846" s="328"/>
      <c r="NFZ846" s="328"/>
      <c r="NGA846" s="328"/>
      <c r="NGB846" s="328"/>
      <c r="NGC846" s="328"/>
      <c r="NGD846" s="328"/>
      <c r="NGE846" s="328"/>
      <c r="NGF846" s="328"/>
      <c r="NGG846" s="328"/>
      <c r="NGH846" s="328"/>
      <c r="NGI846" s="328"/>
      <c r="NGJ846" s="328"/>
      <c r="NGK846" s="328"/>
      <c r="NGL846" s="328"/>
      <c r="NGM846" s="328"/>
      <c r="NGN846" s="328"/>
      <c r="NGO846" s="328"/>
      <c r="NGP846" s="328"/>
      <c r="NGQ846" s="328"/>
      <c r="NGR846" s="328"/>
      <c r="NGS846" s="328"/>
      <c r="NGT846" s="328"/>
      <c r="NGU846" s="328"/>
      <c r="NGV846" s="328"/>
      <c r="NGW846" s="328"/>
      <c r="NGX846" s="328"/>
      <c r="NGY846" s="328"/>
      <c r="NGZ846" s="328"/>
      <c r="NHA846" s="328"/>
      <c r="NHB846" s="328"/>
      <c r="NHC846" s="328"/>
      <c r="NHD846" s="328"/>
      <c r="NHE846" s="328"/>
      <c r="NHF846" s="328"/>
      <c r="NHG846" s="328"/>
      <c r="NHH846" s="328"/>
      <c r="NHI846" s="328"/>
      <c r="NHJ846" s="328"/>
      <c r="NHK846" s="328"/>
      <c r="NHL846" s="328"/>
      <c r="NHM846" s="328"/>
      <c r="NHN846" s="328"/>
      <c r="NHO846" s="328"/>
      <c r="NHP846" s="328"/>
      <c r="NHQ846" s="328"/>
      <c r="NHR846" s="328"/>
      <c r="NHS846" s="328"/>
      <c r="NHT846" s="328"/>
      <c r="NHU846" s="328"/>
      <c r="NHV846" s="328"/>
      <c r="NHW846" s="328"/>
      <c r="NHX846" s="328"/>
      <c r="NHY846" s="328"/>
      <c r="NHZ846" s="328"/>
      <c r="NIA846" s="328"/>
      <c r="NIB846" s="328"/>
      <c r="NIC846" s="328"/>
      <c r="NID846" s="328"/>
      <c r="NIE846" s="328"/>
      <c r="NIF846" s="328"/>
      <c r="NIG846" s="328"/>
      <c r="NIH846" s="328"/>
      <c r="NII846" s="328"/>
      <c r="NIJ846" s="328"/>
      <c r="NIK846" s="328"/>
      <c r="NIL846" s="328"/>
      <c r="NIM846" s="328"/>
      <c r="NIN846" s="328"/>
      <c r="NIO846" s="328"/>
      <c r="NIP846" s="328"/>
      <c r="NIQ846" s="328"/>
      <c r="NIR846" s="328"/>
      <c r="NIS846" s="328"/>
      <c r="NIT846" s="328"/>
      <c r="NIU846" s="328"/>
      <c r="NIV846" s="328"/>
      <c r="NIW846" s="328"/>
      <c r="NIX846" s="328"/>
      <c r="NIY846" s="328"/>
      <c r="NIZ846" s="328"/>
      <c r="NJA846" s="328"/>
      <c r="NJB846" s="328"/>
      <c r="NJC846" s="328"/>
      <c r="NJD846" s="328"/>
      <c r="NJE846" s="328"/>
      <c r="NJF846" s="328"/>
      <c r="NJG846" s="328"/>
      <c r="NJH846" s="328"/>
      <c r="NJI846" s="328"/>
      <c r="NJJ846" s="328"/>
      <c r="NJK846" s="328"/>
      <c r="NJL846" s="328"/>
      <c r="NJM846" s="328"/>
      <c r="NJN846" s="328"/>
      <c r="NJO846" s="328"/>
      <c r="NJP846" s="328"/>
      <c r="NJQ846" s="328"/>
      <c r="NJR846" s="328"/>
      <c r="NJS846" s="328"/>
      <c r="NJT846" s="328"/>
      <c r="NJU846" s="328"/>
      <c r="NJV846" s="328"/>
      <c r="NJW846" s="328"/>
      <c r="NJX846" s="328"/>
      <c r="NJY846" s="328"/>
      <c r="NJZ846" s="328"/>
      <c r="NKA846" s="328"/>
      <c r="NKB846" s="328"/>
      <c r="NKC846" s="328"/>
      <c r="NKD846" s="328"/>
      <c r="NKE846" s="328"/>
      <c r="NKF846" s="328"/>
      <c r="NKG846" s="328"/>
      <c r="NKH846" s="328"/>
      <c r="NKI846" s="328"/>
      <c r="NKJ846" s="328"/>
      <c r="NKK846" s="328"/>
      <c r="NKL846" s="328"/>
      <c r="NKM846" s="328"/>
      <c r="NKN846" s="328"/>
      <c r="NKO846" s="328"/>
      <c r="NKP846" s="328"/>
      <c r="NKQ846" s="328"/>
      <c r="NKR846" s="328"/>
      <c r="NKS846" s="328"/>
      <c r="NKT846" s="328"/>
      <c r="NKU846" s="328"/>
      <c r="NKV846" s="328"/>
      <c r="NKW846" s="328"/>
      <c r="NKX846" s="328"/>
      <c r="NKY846" s="328"/>
      <c r="NKZ846" s="328"/>
      <c r="NLA846" s="328"/>
      <c r="NLB846" s="328"/>
      <c r="NLC846" s="328"/>
      <c r="NLD846" s="328"/>
      <c r="NLE846" s="328"/>
      <c r="NLF846" s="328"/>
      <c r="NLG846" s="328"/>
      <c r="NLH846" s="328"/>
      <c r="NLI846" s="328"/>
      <c r="NLJ846" s="328"/>
      <c r="NLK846" s="328"/>
      <c r="NLL846" s="328"/>
      <c r="NLM846" s="328"/>
      <c r="NLN846" s="328"/>
      <c r="NLO846" s="328"/>
      <c r="NLP846" s="328"/>
      <c r="NLQ846" s="328"/>
      <c r="NLR846" s="328"/>
      <c r="NLS846" s="328"/>
      <c r="NLT846" s="328"/>
      <c r="NLU846" s="328"/>
      <c r="NLV846" s="328"/>
      <c r="NLW846" s="328"/>
      <c r="NLX846" s="328"/>
      <c r="NLY846" s="328"/>
      <c r="NLZ846" s="328"/>
      <c r="NMA846" s="328"/>
      <c r="NMB846" s="328"/>
      <c r="NMC846" s="328"/>
      <c r="NMD846" s="328"/>
      <c r="NME846" s="328"/>
      <c r="NMF846" s="328"/>
      <c r="NMG846" s="328"/>
      <c r="NMH846" s="328"/>
      <c r="NMI846" s="328"/>
      <c r="NMJ846" s="328"/>
      <c r="NMK846" s="328"/>
      <c r="NML846" s="328"/>
      <c r="NMM846" s="328"/>
      <c r="NMN846" s="328"/>
      <c r="NMO846" s="328"/>
      <c r="NMP846" s="328"/>
      <c r="NMQ846" s="328"/>
      <c r="NMR846" s="328"/>
      <c r="NMS846" s="328"/>
      <c r="NMT846" s="328"/>
      <c r="NMU846" s="328"/>
      <c r="NMV846" s="328"/>
      <c r="NMW846" s="328"/>
      <c r="NMX846" s="328"/>
      <c r="NMY846" s="328"/>
      <c r="NMZ846" s="328"/>
      <c r="NNA846" s="328"/>
      <c r="NNB846" s="328"/>
      <c r="NNC846" s="328"/>
      <c r="NND846" s="328"/>
      <c r="NNE846" s="328"/>
      <c r="NNF846" s="328"/>
      <c r="NNG846" s="328"/>
      <c r="NNH846" s="328"/>
      <c r="NNI846" s="328"/>
      <c r="NNJ846" s="328"/>
      <c r="NNK846" s="328"/>
      <c r="NNL846" s="328"/>
      <c r="NNM846" s="328"/>
      <c r="NNN846" s="328"/>
      <c r="NNO846" s="328"/>
      <c r="NNP846" s="328"/>
      <c r="NNQ846" s="328"/>
      <c r="NNR846" s="328"/>
      <c r="NNS846" s="328"/>
      <c r="NNT846" s="328"/>
      <c r="NNU846" s="328"/>
      <c r="NNV846" s="328"/>
      <c r="NNW846" s="328"/>
      <c r="NNX846" s="328"/>
      <c r="NNY846" s="328"/>
      <c r="NNZ846" s="328"/>
      <c r="NOA846" s="328"/>
      <c r="NOB846" s="328"/>
      <c r="NOC846" s="328"/>
      <c r="NOD846" s="328"/>
      <c r="NOE846" s="328"/>
      <c r="NOF846" s="328"/>
      <c r="NOG846" s="328"/>
      <c r="NOH846" s="328"/>
      <c r="NOI846" s="328"/>
      <c r="NOJ846" s="328"/>
      <c r="NOK846" s="328"/>
      <c r="NOL846" s="328"/>
      <c r="NOM846" s="328"/>
      <c r="NON846" s="328"/>
      <c r="NOO846" s="328"/>
      <c r="NOP846" s="328"/>
      <c r="NOQ846" s="328"/>
      <c r="NOR846" s="328"/>
      <c r="NOS846" s="328"/>
      <c r="NOT846" s="328"/>
      <c r="NOU846" s="328"/>
      <c r="NOV846" s="328"/>
      <c r="NOW846" s="328"/>
      <c r="NOX846" s="328"/>
      <c r="NOY846" s="328"/>
      <c r="NOZ846" s="328"/>
      <c r="NPA846" s="328"/>
      <c r="NPB846" s="328"/>
      <c r="NPC846" s="328"/>
      <c r="NPD846" s="328"/>
      <c r="NPE846" s="328"/>
      <c r="NPF846" s="328"/>
      <c r="NPG846" s="328"/>
      <c r="NPH846" s="328"/>
      <c r="NPI846" s="328"/>
      <c r="NPJ846" s="328"/>
      <c r="NPK846" s="328"/>
      <c r="NPL846" s="328"/>
      <c r="NPM846" s="328"/>
      <c r="NPN846" s="328"/>
      <c r="NPO846" s="328"/>
      <c r="NPP846" s="328"/>
      <c r="NPQ846" s="328"/>
      <c r="NPR846" s="328"/>
      <c r="NPS846" s="328"/>
      <c r="NPT846" s="328"/>
      <c r="NPU846" s="328"/>
      <c r="NPV846" s="328"/>
      <c r="NPW846" s="328"/>
      <c r="NPX846" s="328"/>
      <c r="NPY846" s="328"/>
      <c r="NPZ846" s="328"/>
      <c r="NQA846" s="328"/>
      <c r="NQB846" s="328"/>
      <c r="NQC846" s="328"/>
      <c r="NQD846" s="328"/>
      <c r="NQE846" s="328"/>
      <c r="NQF846" s="328"/>
      <c r="NQG846" s="328"/>
      <c r="NQH846" s="328"/>
      <c r="NQI846" s="328"/>
      <c r="NQJ846" s="328"/>
      <c r="NQK846" s="328"/>
      <c r="NQL846" s="328"/>
      <c r="NQM846" s="328"/>
      <c r="NQN846" s="328"/>
      <c r="NQO846" s="328"/>
      <c r="NQP846" s="328"/>
      <c r="NQQ846" s="328"/>
      <c r="NQR846" s="328"/>
      <c r="NQS846" s="328"/>
      <c r="NQT846" s="328"/>
      <c r="NQU846" s="328"/>
      <c r="NQV846" s="328"/>
      <c r="NQW846" s="328"/>
      <c r="NQX846" s="328"/>
      <c r="NQY846" s="328"/>
      <c r="NQZ846" s="328"/>
      <c r="NRA846" s="328"/>
      <c r="NRB846" s="328"/>
      <c r="NRC846" s="328"/>
      <c r="NRD846" s="328"/>
      <c r="NRE846" s="328"/>
      <c r="NRF846" s="328"/>
      <c r="NRG846" s="328"/>
      <c r="NRH846" s="328"/>
      <c r="NRI846" s="328"/>
      <c r="NRJ846" s="328"/>
      <c r="NRK846" s="328"/>
      <c r="NRL846" s="328"/>
      <c r="NRM846" s="328"/>
      <c r="NRN846" s="328"/>
      <c r="NRO846" s="328"/>
      <c r="NRP846" s="328"/>
      <c r="NRQ846" s="328"/>
      <c r="NRR846" s="328"/>
      <c r="NRS846" s="328"/>
      <c r="NRT846" s="328"/>
      <c r="NRU846" s="328"/>
      <c r="NRV846" s="328"/>
      <c r="NRW846" s="328"/>
      <c r="NRX846" s="328"/>
      <c r="NRY846" s="328"/>
      <c r="NRZ846" s="328"/>
      <c r="NSA846" s="328"/>
      <c r="NSB846" s="328"/>
      <c r="NSC846" s="328"/>
      <c r="NSD846" s="328"/>
      <c r="NSE846" s="328"/>
      <c r="NSF846" s="328"/>
      <c r="NSG846" s="328"/>
      <c r="NSH846" s="328"/>
      <c r="NSI846" s="328"/>
      <c r="NSJ846" s="328"/>
      <c r="NSK846" s="328"/>
      <c r="NSL846" s="328"/>
      <c r="NSM846" s="328"/>
      <c r="NSN846" s="328"/>
      <c r="NSO846" s="328"/>
      <c r="NSP846" s="328"/>
      <c r="NSQ846" s="328"/>
      <c r="NSR846" s="328"/>
      <c r="NSS846" s="328"/>
      <c r="NST846" s="328"/>
      <c r="NSU846" s="328"/>
      <c r="NSV846" s="328"/>
      <c r="NSW846" s="328"/>
      <c r="NSX846" s="328"/>
      <c r="NSY846" s="328"/>
      <c r="NSZ846" s="328"/>
      <c r="NTA846" s="328"/>
      <c r="NTB846" s="328"/>
      <c r="NTC846" s="328"/>
      <c r="NTD846" s="328"/>
      <c r="NTE846" s="328"/>
      <c r="NTF846" s="328"/>
      <c r="NTG846" s="328"/>
      <c r="NTH846" s="328"/>
      <c r="NTI846" s="328"/>
      <c r="NTJ846" s="328"/>
      <c r="NTK846" s="328"/>
      <c r="NTL846" s="328"/>
      <c r="NTM846" s="328"/>
      <c r="NTN846" s="328"/>
      <c r="NTO846" s="328"/>
      <c r="NTP846" s="328"/>
      <c r="NTQ846" s="328"/>
      <c r="NTR846" s="328"/>
      <c r="NTS846" s="328"/>
      <c r="NTT846" s="328"/>
      <c r="NTU846" s="328"/>
      <c r="NTV846" s="328"/>
      <c r="NTW846" s="328"/>
      <c r="NTX846" s="328"/>
      <c r="NTY846" s="328"/>
      <c r="NTZ846" s="328"/>
      <c r="NUA846" s="328"/>
      <c r="NUB846" s="328"/>
      <c r="NUC846" s="328"/>
      <c r="NUD846" s="328"/>
      <c r="NUE846" s="328"/>
      <c r="NUF846" s="328"/>
      <c r="NUG846" s="328"/>
      <c r="NUH846" s="328"/>
      <c r="NUI846" s="328"/>
      <c r="NUJ846" s="328"/>
      <c r="NUK846" s="328"/>
      <c r="NUL846" s="328"/>
      <c r="NUM846" s="328"/>
      <c r="NUN846" s="328"/>
      <c r="NUO846" s="328"/>
      <c r="NUP846" s="328"/>
      <c r="NUQ846" s="328"/>
      <c r="NUR846" s="328"/>
      <c r="NUS846" s="328"/>
      <c r="NUT846" s="328"/>
      <c r="NUU846" s="328"/>
      <c r="NUV846" s="328"/>
      <c r="NUW846" s="328"/>
      <c r="NUX846" s="328"/>
      <c r="NUY846" s="328"/>
      <c r="NUZ846" s="328"/>
      <c r="NVA846" s="328"/>
      <c r="NVB846" s="328"/>
      <c r="NVC846" s="328"/>
      <c r="NVD846" s="328"/>
      <c r="NVE846" s="328"/>
      <c r="NVF846" s="328"/>
      <c r="NVG846" s="328"/>
      <c r="NVH846" s="328"/>
      <c r="NVI846" s="328"/>
      <c r="NVJ846" s="328"/>
      <c r="NVK846" s="328"/>
      <c r="NVL846" s="328"/>
      <c r="NVM846" s="328"/>
      <c r="NVN846" s="328"/>
      <c r="NVO846" s="328"/>
      <c r="NVP846" s="328"/>
      <c r="NVQ846" s="328"/>
      <c r="NVR846" s="328"/>
      <c r="NVS846" s="328"/>
      <c r="NVT846" s="328"/>
      <c r="NVU846" s="328"/>
      <c r="NVV846" s="328"/>
      <c r="NVW846" s="328"/>
      <c r="NVX846" s="328"/>
      <c r="NVY846" s="328"/>
      <c r="NVZ846" s="328"/>
      <c r="NWA846" s="328"/>
      <c r="NWB846" s="328"/>
      <c r="NWC846" s="328"/>
      <c r="NWD846" s="328"/>
      <c r="NWE846" s="328"/>
      <c r="NWF846" s="328"/>
      <c r="NWG846" s="328"/>
      <c r="NWH846" s="328"/>
      <c r="NWI846" s="328"/>
      <c r="NWJ846" s="328"/>
      <c r="NWK846" s="328"/>
      <c r="NWL846" s="328"/>
      <c r="NWM846" s="328"/>
      <c r="NWN846" s="328"/>
      <c r="NWO846" s="328"/>
      <c r="NWP846" s="328"/>
      <c r="NWQ846" s="328"/>
      <c r="NWR846" s="328"/>
      <c r="NWS846" s="328"/>
      <c r="NWT846" s="328"/>
      <c r="NWU846" s="328"/>
      <c r="NWV846" s="328"/>
      <c r="NWW846" s="328"/>
      <c r="NWX846" s="328"/>
      <c r="NWY846" s="328"/>
      <c r="NWZ846" s="328"/>
      <c r="NXA846" s="328"/>
      <c r="NXB846" s="328"/>
      <c r="NXC846" s="328"/>
      <c r="NXD846" s="328"/>
      <c r="NXE846" s="328"/>
      <c r="NXF846" s="328"/>
      <c r="NXG846" s="328"/>
      <c r="NXH846" s="328"/>
      <c r="NXI846" s="328"/>
      <c r="NXJ846" s="328"/>
      <c r="NXK846" s="328"/>
      <c r="NXL846" s="328"/>
      <c r="NXM846" s="328"/>
      <c r="NXN846" s="328"/>
      <c r="NXO846" s="328"/>
      <c r="NXP846" s="328"/>
      <c r="NXQ846" s="328"/>
      <c r="NXR846" s="328"/>
      <c r="NXS846" s="328"/>
      <c r="NXT846" s="328"/>
      <c r="NXU846" s="328"/>
      <c r="NXV846" s="328"/>
      <c r="NXW846" s="328"/>
      <c r="NXX846" s="328"/>
      <c r="NXY846" s="328"/>
      <c r="NXZ846" s="328"/>
      <c r="NYA846" s="328"/>
      <c r="NYB846" s="328"/>
      <c r="NYC846" s="328"/>
      <c r="NYD846" s="328"/>
      <c r="NYE846" s="328"/>
      <c r="NYF846" s="328"/>
      <c r="NYG846" s="328"/>
      <c r="NYH846" s="328"/>
      <c r="NYI846" s="328"/>
      <c r="NYJ846" s="328"/>
      <c r="NYK846" s="328"/>
      <c r="NYL846" s="328"/>
      <c r="NYM846" s="328"/>
      <c r="NYN846" s="328"/>
      <c r="NYO846" s="328"/>
      <c r="NYP846" s="328"/>
      <c r="NYQ846" s="328"/>
      <c r="NYR846" s="328"/>
      <c r="NYS846" s="328"/>
      <c r="NYT846" s="328"/>
      <c r="NYU846" s="328"/>
      <c r="NYV846" s="328"/>
      <c r="NYW846" s="328"/>
      <c r="NYX846" s="328"/>
      <c r="NYY846" s="328"/>
      <c r="NYZ846" s="328"/>
      <c r="NZA846" s="328"/>
      <c r="NZB846" s="328"/>
      <c r="NZC846" s="328"/>
      <c r="NZD846" s="328"/>
      <c r="NZE846" s="328"/>
      <c r="NZF846" s="328"/>
      <c r="NZG846" s="328"/>
      <c r="NZH846" s="328"/>
      <c r="NZI846" s="328"/>
      <c r="NZJ846" s="328"/>
      <c r="NZK846" s="328"/>
      <c r="NZL846" s="328"/>
      <c r="NZM846" s="328"/>
      <c r="NZN846" s="328"/>
      <c r="NZO846" s="328"/>
      <c r="NZP846" s="328"/>
      <c r="NZQ846" s="328"/>
      <c r="NZR846" s="328"/>
      <c r="NZS846" s="328"/>
      <c r="NZT846" s="328"/>
      <c r="NZU846" s="328"/>
      <c r="NZV846" s="328"/>
      <c r="NZW846" s="328"/>
      <c r="NZX846" s="328"/>
      <c r="NZY846" s="328"/>
      <c r="NZZ846" s="328"/>
      <c r="OAA846" s="328"/>
      <c r="OAB846" s="328"/>
      <c r="OAC846" s="328"/>
      <c r="OAD846" s="328"/>
      <c r="OAE846" s="328"/>
      <c r="OAF846" s="328"/>
      <c r="OAG846" s="328"/>
      <c r="OAH846" s="328"/>
      <c r="OAI846" s="328"/>
      <c r="OAJ846" s="328"/>
      <c r="OAK846" s="328"/>
      <c r="OAL846" s="328"/>
      <c r="OAM846" s="328"/>
      <c r="OAN846" s="328"/>
      <c r="OAO846" s="328"/>
      <c r="OAP846" s="328"/>
      <c r="OAQ846" s="328"/>
      <c r="OAR846" s="328"/>
      <c r="OAS846" s="328"/>
      <c r="OAT846" s="328"/>
      <c r="OAU846" s="328"/>
      <c r="OAV846" s="328"/>
      <c r="OAW846" s="328"/>
      <c r="OAX846" s="328"/>
      <c r="OAY846" s="328"/>
      <c r="OAZ846" s="328"/>
      <c r="OBA846" s="328"/>
      <c r="OBB846" s="328"/>
      <c r="OBC846" s="328"/>
      <c r="OBD846" s="328"/>
      <c r="OBE846" s="328"/>
      <c r="OBF846" s="328"/>
      <c r="OBG846" s="328"/>
      <c r="OBH846" s="328"/>
      <c r="OBI846" s="328"/>
      <c r="OBJ846" s="328"/>
      <c r="OBK846" s="328"/>
      <c r="OBL846" s="328"/>
      <c r="OBM846" s="328"/>
      <c r="OBN846" s="328"/>
      <c r="OBO846" s="328"/>
      <c r="OBP846" s="328"/>
      <c r="OBQ846" s="328"/>
      <c r="OBR846" s="328"/>
      <c r="OBS846" s="328"/>
      <c r="OBT846" s="328"/>
      <c r="OBU846" s="328"/>
      <c r="OBV846" s="328"/>
      <c r="OBW846" s="328"/>
      <c r="OBX846" s="328"/>
      <c r="OBY846" s="328"/>
      <c r="OBZ846" s="328"/>
      <c r="OCA846" s="328"/>
      <c r="OCB846" s="328"/>
      <c r="OCC846" s="328"/>
      <c r="OCD846" s="328"/>
      <c r="OCE846" s="328"/>
      <c r="OCF846" s="328"/>
      <c r="OCG846" s="328"/>
      <c r="OCH846" s="328"/>
      <c r="OCI846" s="328"/>
      <c r="OCJ846" s="328"/>
      <c r="OCK846" s="328"/>
      <c r="OCL846" s="328"/>
      <c r="OCM846" s="328"/>
      <c r="OCN846" s="328"/>
      <c r="OCO846" s="328"/>
      <c r="OCP846" s="328"/>
      <c r="OCQ846" s="328"/>
      <c r="OCR846" s="328"/>
      <c r="OCS846" s="328"/>
      <c r="OCT846" s="328"/>
      <c r="OCU846" s="328"/>
      <c r="OCV846" s="328"/>
      <c r="OCW846" s="328"/>
      <c r="OCX846" s="328"/>
      <c r="OCY846" s="328"/>
      <c r="OCZ846" s="328"/>
      <c r="ODA846" s="328"/>
      <c r="ODB846" s="328"/>
      <c r="ODC846" s="328"/>
      <c r="ODD846" s="328"/>
      <c r="ODE846" s="328"/>
      <c r="ODF846" s="328"/>
      <c r="ODG846" s="328"/>
      <c r="ODH846" s="328"/>
      <c r="ODI846" s="328"/>
      <c r="ODJ846" s="328"/>
      <c r="ODK846" s="328"/>
      <c r="ODL846" s="328"/>
      <c r="ODM846" s="328"/>
      <c r="ODN846" s="328"/>
      <c r="ODO846" s="328"/>
      <c r="ODP846" s="328"/>
      <c r="ODQ846" s="328"/>
      <c r="ODR846" s="328"/>
      <c r="ODS846" s="328"/>
      <c r="ODT846" s="328"/>
      <c r="ODU846" s="328"/>
      <c r="ODV846" s="328"/>
      <c r="ODW846" s="328"/>
      <c r="ODX846" s="328"/>
      <c r="ODY846" s="328"/>
      <c r="ODZ846" s="328"/>
      <c r="OEA846" s="328"/>
      <c r="OEB846" s="328"/>
      <c r="OEC846" s="328"/>
      <c r="OED846" s="328"/>
      <c r="OEE846" s="328"/>
      <c r="OEF846" s="328"/>
      <c r="OEG846" s="328"/>
      <c r="OEH846" s="328"/>
      <c r="OEI846" s="328"/>
      <c r="OEJ846" s="328"/>
      <c r="OEK846" s="328"/>
      <c r="OEL846" s="328"/>
      <c r="OEM846" s="328"/>
      <c r="OEN846" s="328"/>
      <c r="OEO846" s="328"/>
      <c r="OEP846" s="328"/>
      <c r="OEQ846" s="328"/>
      <c r="OER846" s="328"/>
      <c r="OES846" s="328"/>
      <c r="OET846" s="328"/>
      <c r="OEU846" s="328"/>
      <c r="OEV846" s="328"/>
      <c r="OEW846" s="328"/>
      <c r="OEX846" s="328"/>
      <c r="OEY846" s="328"/>
      <c r="OEZ846" s="328"/>
      <c r="OFA846" s="328"/>
      <c r="OFB846" s="328"/>
      <c r="OFC846" s="328"/>
      <c r="OFD846" s="328"/>
      <c r="OFE846" s="328"/>
      <c r="OFF846" s="328"/>
      <c r="OFG846" s="328"/>
      <c r="OFH846" s="328"/>
      <c r="OFI846" s="328"/>
      <c r="OFJ846" s="328"/>
      <c r="OFK846" s="328"/>
      <c r="OFL846" s="328"/>
      <c r="OFM846" s="328"/>
      <c r="OFN846" s="328"/>
      <c r="OFO846" s="328"/>
      <c r="OFP846" s="328"/>
      <c r="OFQ846" s="328"/>
      <c r="OFR846" s="328"/>
      <c r="OFS846" s="328"/>
      <c r="OFT846" s="328"/>
      <c r="OFU846" s="328"/>
      <c r="OFV846" s="328"/>
      <c r="OFW846" s="328"/>
      <c r="OFX846" s="328"/>
      <c r="OFY846" s="328"/>
      <c r="OFZ846" s="328"/>
      <c r="OGA846" s="328"/>
      <c r="OGB846" s="328"/>
      <c r="OGC846" s="328"/>
      <c r="OGD846" s="328"/>
      <c r="OGE846" s="328"/>
      <c r="OGF846" s="328"/>
      <c r="OGG846" s="328"/>
      <c r="OGH846" s="328"/>
      <c r="OGI846" s="328"/>
      <c r="OGJ846" s="328"/>
      <c r="OGK846" s="328"/>
      <c r="OGL846" s="328"/>
      <c r="OGM846" s="328"/>
      <c r="OGN846" s="328"/>
      <c r="OGO846" s="328"/>
      <c r="OGP846" s="328"/>
      <c r="OGQ846" s="328"/>
      <c r="OGR846" s="328"/>
      <c r="OGS846" s="328"/>
      <c r="OGT846" s="328"/>
      <c r="OGU846" s="328"/>
      <c r="OGV846" s="328"/>
      <c r="OGW846" s="328"/>
      <c r="OGX846" s="328"/>
      <c r="OGY846" s="328"/>
      <c r="OGZ846" s="328"/>
      <c r="OHA846" s="328"/>
      <c r="OHB846" s="328"/>
      <c r="OHC846" s="328"/>
      <c r="OHD846" s="328"/>
      <c r="OHE846" s="328"/>
      <c r="OHF846" s="328"/>
      <c r="OHG846" s="328"/>
      <c r="OHH846" s="328"/>
      <c r="OHI846" s="328"/>
      <c r="OHJ846" s="328"/>
      <c r="OHK846" s="328"/>
      <c r="OHL846" s="328"/>
      <c r="OHM846" s="328"/>
      <c r="OHN846" s="328"/>
      <c r="OHO846" s="328"/>
      <c r="OHP846" s="328"/>
      <c r="OHQ846" s="328"/>
      <c r="OHR846" s="328"/>
      <c r="OHS846" s="328"/>
      <c r="OHT846" s="328"/>
      <c r="OHU846" s="328"/>
      <c r="OHV846" s="328"/>
      <c r="OHW846" s="328"/>
      <c r="OHX846" s="328"/>
      <c r="OHY846" s="328"/>
      <c r="OHZ846" s="328"/>
      <c r="OIA846" s="328"/>
      <c r="OIB846" s="328"/>
      <c r="OIC846" s="328"/>
      <c r="OID846" s="328"/>
      <c r="OIE846" s="328"/>
      <c r="OIF846" s="328"/>
      <c r="OIG846" s="328"/>
      <c r="OIH846" s="328"/>
      <c r="OII846" s="328"/>
      <c r="OIJ846" s="328"/>
      <c r="OIK846" s="328"/>
      <c r="OIL846" s="328"/>
      <c r="OIM846" s="328"/>
      <c r="OIN846" s="328"/>
      <c r="OIO846" s="328"/>
      <c r="OIP846" s="328"/>
      <c r="OIQ846" s="328"/>
      <c r="OIR846" s="328"/>
      <c r="OIS846" s="328"/>
      <c r="OIT846" s="328"/>
      <c r="OIU846" s="328"/>
      <c r="OIV846" s="328"/>
      <c r="OIW846" s="328"/>
      <c r="OIX846" s="328"/>
      <c r="OIY846" s="328"/>
      <c r="OIZ846" s="328"/>
      <c r="OJA846" s="328"/>
      <c r="OJB846" s="328"/>
      <c r="OJC846" s="328"/>
      <c r="OJD846" s="328"/>
      <c r="OJE846" s="328"/>
      <c r="OJF846" s="328"/>
      <c r="OJG846" s="328"/>
      <c r="OJH846" s="328"/>
      <c r="OJI846" s="328"/>
      <c r="OJJ846" s="328"/>
      <c r="OJK846" s="328"/>
      <c r="OJL846" s="328"/>
      <c r="OJM846" s="328"/>
      <c r="OJN846" s="328"/>
      <c r="OJO846" s="328"/>
      <c r="OJP846" s="328"/>
      <c r="OJQ846" s="328"/>
      <c r="OJR846" s="328"/>
      <c r="OJS846" s="328"/>
      <c r="OJT846" s="328"/>
      <c r="OJU846" s="328"/>
      <c r="OJV846" s="328"/>
      <c r="OJW846" s="328"/>
      <c r="OJX846" s="328"/>
      <c r="OJY846" s="328"/>
      <c r="OJZ846" s="328"/>
      <c r="OKA846" s="328"/>
      <c r="OKB846" s="328"/>
      <c r="OKC846" s="328"/>
      <c r="OKD846" s="328"/>
      <c r="OKE846" s="328"/>
      <c r="OKF846" s="328"/>
      <c r="OKG846" s="328"/>
      <c r="OKH846" s="328"/>
      <c r="OKI846" s="328"/>
      <c r="OKJ846" s="328"/>
      <c r="OKK846" s="328"/>
      <c r="OKL846" s="328"/>
      <c r="OKM846" s="328"/>
      <c r="OKN846" s="328"/>
      <c r="OKO846" s="328"/>
      <c r="OKP846" s="328"/>
      <c r="OKQ846" s="328"/>
      <c r="OKR846" s="328"/>
      <c r="OKS846" s="328"/>
      <c r="OKT846" s="328"/>
      <c r="OKU846" s="328"/>
      <c r="OKV846" s="328"/>
      <c r="OKW846" s="328"/>
      <c r="OKX846" s="328"/>
      <c r="OKY846" s="328"/>
      <c r="OKZ846" s="328"/>
      <c r="OLA846" s="328"/>
      <c r="OLB846" s="328"/>
      <c r="OLC846" s="328"/>
      <c r="OLD846" s="328"/>
      <c r="OLE846" s="328"/>
      <c r="OLF846" s="328"/>
      <c r="OLG846" s="328"/>
      <c r="OLH846" s="328"/>
      <c r="OLI846" s="328"/>
      <c r="OLJ846" s="328"/>
      <c r="OLK846" s="328"/>
      <c r="OLL846" s="328"/>
      <c r="OLM846" s="328"/>
      <c r="OLN846" s="328"/>
      <c r="OLO846" s="328"/>
      <c r="OLP846" s="328"/>
      <c r="OLQ846" s="328"/>
      <c r="OLR846" s="328"/>
      <c r="OLS846" s="328"/>
      <c r="OLT846" s="328"/>
      <c r="OLU846" s="328"/>
      <c r="OLV846" s="328"/>
      <c r="OLW846" s="328"/>
      <c r="OLX846" s="328"/>
      <c r="OLY846" s="328"/>
      <c r="OLZ846" s="328"/>
      <c r="OMA846" s="328"/>
      <c r="OMB846" s="328"/>
      <c r="OMC846" s="328"/>
      <c r="OMD846" s="328"/>
      <c r="OME846" s="328"/>
      <c r="OMF846" s="328"/>
      <c r="OMG846" s="328"/>
      <c r="OMH846" s="328"/>
      <c r="OMI846" s="328"/>
      <c r="OMJ846" s="328"/>
      <c r="OMK846" s="328"/>
      <c r="OML846" s="328"/>
      <c r="OMM846" s="328"/>
      <c r="OMN846" s="328"/>
      <c r="OMO846" s="328"/>
      <c r="OMP846" s="328"/>
      <c r="OMQ846" s="328"/>
      <c r="OMR846" s="328"/>
      <c r="OMS846" s="328"/>
      <c r="OMT846" s="328"/>
      <c r="OMU846" s="328"/>
      <c r="OMV846" s="328"/>
      <c r="OMW846" s="328"/>
      <c r="OMX846" s="328"/>
      <c r="OMY846" s="328"/>
      <c r="OMZ846" s="328"/>
      <c r="ONA846" s="328"/>
      <c r="ONB846" s="328"/>
      <c r="ONC846" s="328"/>
      <c r="OND846" s="328"/>
      <c r="ONE846" s="328"/>
      <c r="ONF846" s="328"/>
      <c r="ONG846" s="328"/>
      <c r="ONH846" s="328"/>
      <c r="ONI846" s="328"/>
      <c r="ONJ846" s="328"/>
      <c r="ONK846" s="328"/>
      <c r="ONL846" s="328"/>
      <c r="ONM846" s="328"/>
      <c r="ONN846" s="328"/>
      <c r="ONO846" s="328"/>
      <c r="ONP846" s="328"/>
      <c r="ONQ846" s="328"/>
      <c r="ONR846" s="328"/>
      <c r="ONS846" s="328"/>
      <c r="ONT846" s="328"/>
      <c r="ONU846" s="328"/>
      <c r="ONV846" s="328"/>
      <c r="ONW846" s="328"/>
      <c r="ONX846" s="328"/>
      <c r="ONY846" s="328"/>
      <c r="ONZ846" s="328"/>
      <c r="OOA846" s="328"/>
      <c r="OOB846" s="328"/>
      <c r="OOC846" s="328"/>
      <c r="OOD846" s="328"/>
      <c r="OOE846" s="328"/>
      <c r="OOF846" s="328"/>
      <c r="OOG846" s="328"/>
      <c r="OOH846" s="328"/>
      <c r="OOI846" s="328"/>
      <c r="OOJ846" s="328"/>
      <c r="OOK846" s="328"/>
      <c r="OOL846" s="328"/>
      <c r="OOM846" s="328"/>
      <c r="OON846" s="328"/>
      <c r="OOO846" s="328"/>
      <c r="OOP846" s="328"/>
      <c r="OOQ846" s="328"/>
      <c r="OOR846" s="328"/>
      <c r="OOS846" s="328"/>
      <c r="OOT846" s="328"/>
      <c r="OOU846" s="328"/>
      <c r="OOV846" s="328"/>
      <c r="OOW846" s="328"/>
      <c r="OOX846" s="328"/>
      <c r="OOY846" s="328"/>
      <c r="OOZ846" s="328"/>
      <c r="OPA846" s="328"/>
      <c r="OPB846" s="328"/>
      <c r="OPC846" s="328"/>
      <c r="OPD846" s="328"/>
      <c r="OPE846" s="328"/>
      <c r="OPF846" s="328"/>
      <c r="OPG846" s="328"/>
      <c r="OPH846" s="328"/>
      <c r="OPI846" s="328"/>
      <c r="OPJ846" s="328"/>
      <c r="OPK846" s="328"/>
      <c r="OPL846" s="328"/>
      <c r="OPM846" s="328"/>
      <c r="OPN846" s="328"/>
      <c r="OPO846" s="328"/>
      <c r="OPP846" s="328"/>
      <c r="OPQ846" s="328"/>
      <c r="OPR846" s="328"/>
      <c r="OPS846" s="328"/>
      <c r="OPT846" s="328"/>
      <c r="OPU846" s="328"/>
      <c r="OPV846" s="328"/>
      <c r="OPW846" s="328"/>
      <c r="OPX846" s="328"/>
      <c r="OPY846" s="328"/>
      <c r="OPZ846" s="328"/>
      <c r="OQA846" s="328"/>
      <c r="OQB846" s="328"/>
      <c r="OQC846" s="328"/>
      <c r="OQD846" s="328"/>
      <c r="OQE846" s="328"/>
      <c r="OQF846" s="328"/>
      <c r="OQG846" s="328"/>
      <c r="OQH846" s="328"/>
      <c r="OQI846" s="328"/>
      <c r="OQJ846" s="328"/>
      <c r="OQK846" s="328"/>
      <c r="OQL846" s="328"/>
      <c r="OQM846" s="328"/>
      <c r="OQN846" s="328"/>
      <c r="OQO846" s="328"/>
      <c r="OQP846" s="328"/>
      <c r="OQQ846" s="328"/>
      <c r="OQR846" s="328"/>
      <c r="OQS846" s="328"/>
      <c r="OQT846" s="328"/>
      <c r="OQU846" s="328"/>
      <c r="OQV846" s="328"/>
      <c r="OQW846" s="328"/>
      <c r="OQX846" s="328"/>
      <c r="OQY846" s="328"/>
      <c r="OQZ846" s="328"/>
      <c r="ORA846" s="328"/>
      <c r="ORB846" s="328"/>
      <c r="ORC846" s="328"/>
      <c r="ORD846" s="328"/>
      <c r="ORE846" s="328"/>
      <c r="ORF846" s="328"/>
      <c r="ORG846" s="328"/>
      <c r="ORH846" s="328"/>
      <c r="ORI846" s="328"/>
      <c r="ORJ846" s="328"/>
      <c r="ORK846" s="328"/>
      <c r="ORL846" s="328"/>
      <c r="ORM846" s="328"/>
      <c r="ORN846" s="328"/>
      <c r="ORO846" s="328"/>
      <c r="ORP846" s="328"/>
      <c r="ORQ846" s="328"/>
      <c r="ORR846" s="328"/>
      <c r="ORS846" s="328"/>
      <c r="ORT846" s="328"/>
      <c r="ORU846" s="328"/>
      <c r="ORV846" s="328"/>
      <c r="ORW846" s="328"/>
      <c r="ORX846" s="328"/>
      <c r="ORY846" s="328"/>
      <c r="ORZ846" s="328"/>
      <c r="OSA846" s="328"/>
      <c r="OSB846" s="328"/>
      <c r="OSC846" s="328"/>
      <c r="OSD846" s="328"/>
      <c r="OSE846" s="328"/>
      <c r="OSF846" s="328"/>
      <c r="OSG846" s="328"/>
      <c r="OSH846" s="328"/>
      <c r="OSI846" s="328"/>
      <c r="OSJ846" s="328"/>
      <c r="OSK846" s="328"/>
      <c r="OSL846" s="328"/>
      <c r="OSM846" s="328"/>
      <c r="OSN846" s="328"/>
      <c r="OSO846" s="328"/>
      <c r="OSP846" s="328"/>
      <c r="OSQ846" s="328"/>
      <c r="OSR846" s="328"/>
      <c r="OSS846" s="328"/>
      <c r="OST846" s="328"/>
      <c r="OSU846" s="328"/>
      <c r="OSV846" s="328"/>
      <c r="OSW846" s="328"/>
      <c r="OSX846" s="328"/>
      <c r="OSY846" s="328"/>
      <c r="OSZ846" s="328"/>
      <c r="OTA846" s="328"/>
      <c r="OTB846" s="328"/>
      <c r="OTC846" s="328"/>
      <c r="OTD846" s="328"/>
      <c r="OTE846" s="328"/>
      <c r="OTF846" s="328"/>
      <c r="OTG846" s="328"/>
      <c r="OTH846" s="328"/>
      <c r="OTI846" s="328"/>
      <c r="OTJ846" s="328"/>
      <c r="OTK846" s="328"/>
      <c r="OTL846" s="328"/>
      <c r="OTM846" s="328"/>
      <c r="OTN846" s="328"/>
      <c r="OTO846" s="328"/>
      <c r="OTP846" s="328"/>
      <c r="OTQ846" s="328"/>
      <c r="OTR846" s="328"/>
      <c r="OTS846" s="328"/>
      <c r="OTT846" s="328"/>
      <c r="OTU846" s="328"/>
      <c r="OTV846" s="328"/>
      <c r="OTW846" s="328"/>
      <c r="OTX846" s="328"/>
      <c r="OTY846" s="328"/>
      <c r="OTZ846" s="328"/>
      <c r="OUA846" s="328"/>
      <c r="OUB846" s="328"/>
      <c r="OUC846" s="328"/>
      <c r="OUD846" s="328"/>
      <c r="OUE846" s="328"/>
      <c r="OUF846" s="328"/>
      <c r="OUG846" s="328"/>
      <c r="OUH846" s="328"/>
      <c r="OUI846" s="328"/>
      <c r="OUJ846" s="328"/>
      <c r="OUK846" s="328"/>
      <c r="OUL846" s="328"/>
      <c r="OUM846" s="328"/>
      <c r="OUN846" s="328"/>
      <c r="OUO846" s="328"/>
      <c r="OUP846" s="328"/>
      <c r="OUQ846" s="328"/>
      <c r="OUR846" s="328"/>
      <c r="OUS846" s="328"/>
      <c r="OUT846" s="328"/>
      <c r="OUU846" s="328"/>
      <c r="OUV846" s="328"/>
      <c r="OUW846" s="328"/>
      <c r="OUX846" s="328"/>
      <c r="OUY846" s="328"/>
      <c r="OUZ846" s="328"/>
      <c r="OVA846" s="328"/>
      <c r="OVB846" s="328"/>
      <c r="OVC846" s="328"/>
      <c r="OVD846" s="328"/>
      <c r="OVE846" s="328"/>
      <c r="OVF846" s="328"/>
      <c r="OVG846" s="328"/>
      <c r="OVH846" s="328"/>
      <c r="OVI846" s="328"/>
      <c r="OVJ846" s="328"/>
      <c r="OVK846" s="328"/>
      <c r="OVL846" s="328"/>
      <c r="OVM846" s="328"/>
      <c r="OVN846" s="328"/>
      <c r="OVO846" s="328"/>
      <c r="OVP846" s="328"/>
      <c r="OVQ846" s="328"/>
      <c r="OVR846" s="328"/>
      <c r="OVS846" s="328"/>
      <c r="OVT846" s="328"/>
      <c r="OVU846" s="328"/>
      <c r="OVV846" s="328"/>
      <c r="OVW846" s="328"/>
      <c r="OVX846" s="328"/>
      <c r="OVY846" s="328"/>
      <c r="OVZ846" s="328"/>
      <c r="OWA846" s="328"/>
      <c r="OWB846" s="328"/>
      <c r="OWC846" s="328"/>
      <c r="OWD846" s="328"/>
      <c r="OWE846" s="328"/>
      <c r="OWF846" s="328"/>
      <c r="OWG846" s="328"/>
      <c r="OWH846" s="328"/>
      <c r="OWI846" s="328"/>
      <c r="OWJ846" s="328"/>
      <c r="OWK846" s="328"/>
      <c r="OWL846" s="328"/>
      <c r="OWM846" s="328"/>
      <c r="OWN846" s="328"/>
      <c r="OWO846" s="328"/>
      <c r="OWP846" s="328"/>
      <c r="OWQ846" s="328"/>
      <c r="OWR846" s="328"/>
      <c r="OWS846" s="328"/>
      <c r="OWT846" s="328"/>
      <c r="OWU846" s="328"/>
      <c r="OWV846" s="328"/>
      <c r="OWW846" s="328"/>
      <c r="OWX846" s="328"/>
      <c r="OWY846" s="328"/>
      <c r="OWZ846" s="328"/>
      <c r="OXA846" s="328"/>
      <c r="OXB846" s="328"/>
      <c r="OXC846" s="328"/>
      <c r="OXD846" s="328"/>
      <c r="OXE846" s="328"/>
      <c r="OXF846" s="328"/>
      <c r="OXG846" s="328"/>
      <c r="OXH846" s="328"/>
      <c r="OXI846" s="328"/>
      <c r="OXJ846" s="328"/>
      <c r="OXK846" s="328"/>
      <c r="OXL846" s="328"/>
      <c r="OXM846" s="328"/>
      <c r="OXN846" s="328"/>
      <c r="OXO846" s="328"/>
      <c r="OXP846" s="328"/>
      <c r="OXQ846" s="328"/>
      <c r="OXR846" s="328"/>
      <c r="OXS846" s="328"/>
      <c r="OXT846" s="328"/>
      <c r="OXU846" s="328"/>
      <c r="OXV846" s="328"/>
      <c r="OXW846" s="328"/>
      <c r="OXX846" s="328"/>
      <c r="OXY846" s="328"/>
      <c r="OXZ846" s="328"/>
      <c r="OYA846" s="328"/>
      <c r="OYB846" s="328"/>
      <c r="OYC846" s="328"/>
      <c r="OYD846" s="328"/>
      <c r="OYE846" s="328"/>
      <c r="OYF846" s="328"/>
      <c r="OYG846" s="328"/>
      <c r="OYH846" s="328"/>
      <c r="OYI846" s="328"/>
      <c r="OYJ846" s="328"/>
      <c r="OYK846" s="328"/>
      <c r="OYL846" s="328"/>
      <c r="OYM846" s="328"/>
      <c r="OYN846" s="328"/>
      <c r="OYO846" s="328"/>
      <c r="OYP846" s="328"/>
      <c r="OYQ846" s="328"/>
      <c r="OYR846" s="328"/>
      <c r="OYS846" s="328"/>
      <c r="OYT846" s="328"/>
      <c r="OYU846" s="328"/>
      <c r="OYV846" s="328"/>
      <c r="OYW846" s="328"/>
      <c r="OYX846" s="328"/>
      <c r="OYY846" s="328"/>
      <c r="OYZ846" s="328"/>
      <c r="OZA846" s="328"/>
      <c r="OZB846" s="328"/>
      <c r="OZC846" s="328"/>
      <c r="OZD846" s="328"/>
      <c r="OZE846" s="328"/>
      <c r="OZF846" s="328"/>
      <c r="OZG846" s="328"/>
      <c r="OZH846" s="328"/>
      <c r="OZI846" s="328"/>
      <c r="OZJ846" s="328"/>
      <c r="OZK846" s="328"/>
      <c r="OZL846" s="328"/>
      <c r="OZM846" s="328"/>
      <c r="OZN846" s="328"/>
      <c r="OZO846" s="328"/>
      <c r="OZP846" s="328"/>
      <c r="OZQ846" s="328"/>
      <c r="OZR846" s="328"/>
      <c r="OZS846" s="328"/>
      <c r="OZT846" s="328"/>
      <c r="OZU846" s="328"/>
      <c r="OZV846" s="328"/>
      <c r="OZW846" s="328"/>
      <c r="OZX846" s="328"/>
      <c r="OZY846" s="328"/>
      <c r="OZZ846" s="328"/>
      <c r="PAA846" s="328"/>
      <c r="PAB846" s="328"/>
      <c r="PAC846" s="328"/>
      <c r="PAD846" s="328"/>
      <c r="PAE846" s="328"/>
      <c r="PAF846" s="328"/>
      <c r="PAG846" s="328"/>
      <c r="PAH846" s="328"/>
      <c r="PAI846" s="328"/>
      <c r="PAJ846" s="328"/>
      <c r="PAK846" s="328"/>
      <c r="PAL846" s="328"/>
      <c r="PAM846" s="328"/>
      <c r="PAN846" s="328"/>
      <c r="PAO846" s="328"/>
      <c r="PAP846" s="328"/>
      <c r="PAQ846" s="328"/>
      <c r="PAR846" s="328"/>
      <c r="PAS846" s="328"/>
      <c r="PAT846" s="328"/>
      <c r="PAU846" s="328"/>
      <c r="PAV846" s="328"/>
      <c r="PAW846" s="328"/>
      <c r="PAX846" s="328"/>
      <c r="PAY846" s="328"/>
      <c r="PAZ846" s="328"/>
      <c r="PBA846" s="328"/>
      <c r="PBB846" s="328"/>
      <c r="PBC846" s="328"/>
      <c r="PBD846" s="328"/>
      <c r="PBE846" s="328"/>
      <c r="PBF846" s="328"/>
      <c r="PBG846" s="328"/>
      <c r="PBH846" s="328"/>
      <c r="PBI846" s="328"/>
      <c r="PBJ846" s="328"/>
      <c r="PBK846" s="328"/>
      <c r="PBL846" s="328"/>
      <c r="PBM846" s="328"/>
      <c r="PBN846" s="328"/>
      <c r="PBO846" s="328"/>
      <c r="PBP846" s="328"/>
      <c r="PBQ846" s="328"/>
      <c r="PBR846" s="328"/>
      <c r="PBS846" s="328"/>
      <c r="PBT846" s="328"/>
      <c r="PBU846" s="328"/>
      <c r="PBV846" s="328"/>
      <c r="PBW846" s="328"/>
      <c r="PBX846" s="328"/>
      <c r="PBY846" s="328"/>
      <c r="PBZ846" s="328"/>
      <c r="PCA846" s="328"/>
      <c r="PCB846" s="328"/>
      <c r="PCC846" s="328"/>
      <c r="PCD846" s="328"/>
      <c r="PCE846" s="328"/>
      <c r="PCF846" s="328"/>
      <c r="PCG846" s="328"/>
      <c r="PCH846" s="328"/>
      <c r="PCI846" s="328"/>
      <c r="PCJ846" s="328"/>
      <c r="PCK846" s="328"/>
      <c r="PCL846" s="328"/>
      <c r="PCM846" s="328"/>
      <c r="PCN846" s="328"/>
      <c r="PCO846" s="328"/>
      <c r="PCP846" s="328"/>
      <c r="PCQ846" s="328"/>
      <c r="PCR846" s="328"/>
      <c r="PCS846" s="328"/>
      <c r="PCT846" s="328"/>
      <c r="PCU846" s="328"/>
      <c r="PCV846" s="328"/>
      <c r="PCW846" s="328"/>
      <c r="PCX846" s="328"/>
      <c r="PCY846" s="328"/>
      <c r="PCZ846" s="328"/>
      <c r="PDA846" s="328"/>
      <c r="PDB846" s="328"/>
      <c r="PDC846" s="328"/>
      <c r="PDD846" s="328"/>
      <c r="PDE846" s="328"/>
      <c r="PDF846" s="328"/>
      <c r="PDG846" s="328"/>
      <c r="PDH846" s="328"/>
      <c r="PDI846" s="328"/>
      <c r="PDJ846" s="328"/>
      <c r="PDK846" s="328"/>
      <c r="PDL846" s="328"/>
      <c r="PDM846" s="328"/>
      <c r="PDN846" s="328"/>
      <c r="PDO846" s="328"/>
      <c r="PDP846" s="328"/>
      <c r="PDQ846" s="328"/>
      <c r="PDR846" s="328"/>
      <c r="PDS846" s="328"/>
      <c r="PDT846" s="328"/>
      <c r="PDU846" s="328"/>
      <c r="PDV846" s="328"/>
      <c r="PDW846" s="328"/>
      <c r="PDX846" s="328"/>
      <c r="PDY846" s="328"/>
      <c r="PDZ846" s="328"/>
      <c r="PEA846" s="328"/>
      <c r="PEB846" s="328"/>
      <c r="PEC846" s="328"/>
      <c r="PED846" s="328"/>
      <c r="PEE846" s="328"/>
      <c r="PEF846" s="328"/>
      <c r="PEG846" s="328"/>
      <c r="PEH846" s="328"/>
      <c r="PEI846" s="328"/>
      <c r="PEJ846" s="328"/>
      <c r="PEK846" s="328"/>
      <c r="PEL846" s="328"/>
      <c r="PEM846" s="328"/>
      <c r="PEN846" s="328"/>
      <c r="PEO846" s="328"/>
      <c r="PEP846" s="328"/>
      <c r="PEQ846" s="328"/>
      <c r="PER846" s="328"/>
      <c r="PES846" s="328"/>
      <c r="PET846" s="328"/>
      <c r="PEU846" s="328"/>
      <c r="PEV846" s="328"/>
      <c r="PEW846" s="328"/>
      <c r="PEX846" s="328"/>
      <c r="PEY846" s="328"/>
      <c r="PEZ846" s="328"/>
      <c r="PFA846" s="328"/>
      <c r="PFB846" s="328"/>
      <c r="PFC846" s="328"/>
      <c r="PFD846" s="328"/>
      <c r="PFE846" s="328"/>
      <c r="PFF846" s="328"/>
      <c r="PFG846" s="328"/>
      <c r="PFH846" s="328"/>
      <c r="PFI846" s="328"/>
      <c r="PFJ846" s="328"/>
      <c r="PFK846" s="328"/>
      <c r="PFL846" s="328"/>
      <c r="PFM846" s="328"/>
      <c r="PFN846" s="328"/>
      <c r="PFO846" s="328"/>
      <c r="PFP846" s="328"/>
      <c r="PFQ846" s="328"/>
      <c r="PFR846" s="328"/>
      <c r="PFS846" s="328"/>
      <c r="PFT846" s="328"/>
      <c r="PFU846" s="328"/>
      <c r="PFV846" s="328"/>
      <c r="PFW846" s="328"/>
      <c r="PFX846" s="328"/>
      <c r="PFY846" s="328"/>
      <c r="PFZ846" s="328"/>
      <c r="PGA846" s="328"/>
      <c r="PGB846" s="328"/>
      <c r="PGC846" s="328"/>
      <c r="PGD846" s="328"/>
      <c r="PGE846" s="328"/>
      <c r="PGF846" s="328"/>
      <c r="PGG846" s="328"/>
      <c r="PGH846" s="328"/>
      <c r="PGI846" s="328"/>
      <c r="PGJ846" s="328"/>
      <c r="PGK846" s="328"/>
      <c r="PGL846" s="328"/>
      <c r="PGM846" s="328"/>
      <c r="PGN846" s="328"/>
      <c r="PGO846" s="328"/>
      <c r="PGP846" s="328"/>
      <c r="PGQ846" s="328"/>
      <c r="PGR846" s="328"/>
      <c r="PGS846" s="328"/>
      <c r="PGT846" s="328"/>
      <c r="PGU846" s="328"/>
      <c r="PGV846" s="328"/>
      <c r="PGW846" s="328"/>
      <c r="PGX846" s="328"/>
      <c r="PGY846" s="328"/>
      <c r="PGZ846" s="328"/>
      <c r="PHA846" s="328"/>
      <c r="PHB846" s="328"/>
      <c r="PHC846" s="328"/>
      <c r="PHD846" s="328"/>
      <c r="PHE846" s="328"/>
      <c r="PHF846" s="328"/>
      <c r="PHG846" s="328"/>
      <c r="PHH846" s="328"/>
      <c r="PHI846" s="328"/>
      <c r="PHJ846" s="328"/>
      <c r="PHK846" s="328"/>
      <c r="PHL846" s="328"/>
      <c r="PHM846" s="328"/>
      <c r="PHN846" s="328"/>
      <c r="PHO846" s="328"/>
      <c r="PHP846" s="328"/>
      <c r="PHQ846" s="328"/>
      <c r="PHR846" s="328"/>
      <c r="PHS846" s="328"/>
      <c r="PHT846" s="328"/>
      <c r="PHU846" s="328"/>
      <c r="PHV846" s="328"/>
      <c r="PHW846" s="328"/>
      <c r="PHX846" s="328"/>
      <c r="PHY846" s="328"/>
      <c r="PHZ846" s="328"/>
      <c r="PIA846" s="328"/>
      <c r="PIB846" s="328"/>
      <c r="PIC846" s="328"/>
      <c r="PID846" s="328"/>
      <c r="PIE846" s="328"/>
      <c r="PIF846" s="328"/>
      <c r="PIG846" s="328"/>
      <c r="PIH846" s="328"/>
      <c r="PII846" s="328"/>
      <c r="PIJ846" s="328"/>
      <c r="PIK846" s="328"/>
      <c r="PIL846" s="328"/>
      <c r="PIM846" s="328"/>
      <c r="PIN846" s="328"/>
      <c r="PIO846" s="328"/>
      <c r="PIP846" s="328"/>
      <c r="PIQ846" s="328"/>
      <c r="PIR846" s="328"/>
      <c r="PIS846" s="328"/>
      <c r="PIT846" s="328"/>
      <c r="PIU846" s="328"/>
      <c r="PIV846" s="328"/>
      <c r="PIW846" s="328"/>
      <c r="PIX846" s="328"/>
      <c r="PIY846" s="328"/>
      <c r="PIZ846" s="328"/>
      <c r="PJA846" s="328"/>
      <c r="PJB846" s="328"/>
      <c r="PJC846" s="328"/>
      <c r="PJD846" s="328"/>
      <c r="PJE846" s="328"/>
      <c r="PJF846" s="328"/>
      <c r="PJG846" s="328"/>
      <c r="PJH846" s="328"/>
      <c r="PJI846" s="328"/>
      <c r="PJJ846" s="328"/>
      <c r="PJK846" s="328"/>
      <c r="PJL846" s="328"/>
      <c r="PJM846" s="328"/>
      <c r="PJN846" s="328"/>
      <c r="PJO846" s="328"/>
      <c r="PJP846" s="328"/>
      <c r="PJQ846" s="328"/>
      <c r="PJR846" s="328"/>
      <c r="PJS846" s="328"/>
      <c r="PJT846" s="328"/>
      <c r="PJU846" s="328"/>
      <c r="PJV846" s="328"/>
      <c r="PJW846" s="328"/>
      <c r="PJX846" s="328"/>
      <c r="PJY846" s="328"/>
      <c r="PJZ846" s="328"/>
      <c r="PKA846" s="328"/>
      <c r="PKB846" s="328"/>
      <c r="PKC846" s="328"/>
      <c r="PKD846" s="328"/>
      <c r="PKE846" s="328"/>
      <c r="PKF846" s="328"/>
      <c r="PKG846" s="328"/>
      <c r="PKH846" s="328"/>
      <c r="PKI846" s="328"/>
      <c r="PKJ846" s="328"/>
      <c r="PKK846" s="328"/>
      <c r="PKL846" s="328"/>
      <c r="PKM846" s="328"/>
      <c r="PKN846" s="328"/>
      <c r="PKO846" s="328"/>
      <c r="PKP846" s="328"/>
      <c r="PKQ846" s="328"/>
      <c r="PKR846" s="328"/>
      <c r="PKS846" s="328"/>
      <c r="PKT846" s="328"/>
      <c r="PKU846" s="328"/>
      <c r="PKV846" s="328"/>
      <c r="PKW846" s="328"/>
      <c r="PKX846" s="328"/>
      <c r="PKY846" s="328"/>
      <c r="PKZ846" s="328"/>
      <c r="PLA846" s="328"/>
      <c r="PLB846" s="328"/>
      <c r="PLC846" s="328"/>
      <c r="PLD846" s="328"/>
      <c r="PLE846" s="328"/>
      <c r="PLF846" s="328"/>
      <c r="PLG846" s="328"/>
      <c r="PLH846" s="328"/>
      <c r="PLI846" s="328"/>
      <c r="PLJ846" s="328"/>
      <c r="PLK846" s="328"/>
      <c r="PLL846" s="328"/>
      <c r="PLM846" s="328"/>
      <c r="PLN846" s="328"/>
      <c r="PLO846" s="328"/>
      <c r="PLP846" s="328"/>
      <c r="PLQ846" s="328"/>
      <c r="PLR846" s="328"/>
      <c r="PLS846" s="328"/>
      <c r="PLT846" s="328"/>
      <c r="PLU846" s="328"/>
      <c r="PLV846" s="328"/>
      <c r="PLW846" s="328"/>
      <c r="PLX846" s="328"/>
      <c r="PLY846" s="328"/>
      <c r="PLZ846" s="328"/>
      <c r="PMA846" s="328"/>
      <c r="PMB846" s="328"/>
      <c r="PMC846" s="328"/>
      <c r="PMD846" s="328"/>
      <c r="PME846" s="328"/>
      <c r="PMF846" s="328"/>
      <c r="PMG846" s="328"/>
      <c r="PMH846" s="328"/>
      <c r="PMI846" s="328"/>
      <c r="PMJ846" s="328"/>
      <c r="PMK846" s="328"/>
      <c r="PML846" s="328"/>
      <c r="PMM846" s="328"/>
      <c r="PMN846" s="328"/>
      <c r="PMO846" s="328"/>
      <c r="PMP846" s="328"/>
      <c r="PMQ846" s="328"/>
      <c r="PMR846" s="328"/>
      <c r="PMS846" s="328"/>
      <c r="PMT846" s="328"/>
      <c r="PMU846" s="328"/>
      <c r="PMV846" s="328"/>
      <c r="PMW846" s="328"/>
      <c r="PMX846" s="328"/>
      <c r="PMY846" s="328"/>
      <c r="PMZ846" s="328"/>
      <c r="PNA846" s="328"/>
      <c r="PNB846" s="328"/>
      <c r="PNC846" s="328"/>
      <c r="PND846" s="328"/>
      <c r="PNE846" s="328"/>
      <c r="PNF846" s="328"/>
      <c r="PNG846" s="328"/>
      <c r="PNH846" s="328"/>
      <c r="PNI846" s="328"/>
      <c r="PNJ846" s="328"/>
      <c r="PNK846" s="328"/>
      <c r="PNL846" s="328"/>
      <c r="PNM846" s="328"/>
      <c r="PNN846" s="328"/>
      <c r="PNO846" s="328"/>
      <c r="PNP846" s="328"/>
      <c r="PNQ846" s="328"/>
      <c r="PNR846" s="328"/>
      <c r="PNS846" s="328"/>
      <c r="PNT846" s="328"/>
      <c r="PNU846" s="328"/>
      <c r="PNV846" s="328"/>
      <c r="PNW846" s="328"/>
      <c r="PNX846" s="328"/>
      <c r="PNY846" s="328"/>
      <c r="PNZ846" s="328"/>
      <c r="POA846" s="328"/>
      <c r="POB846" s="328"/>
      <c r="POC846" s="328"/>
      <c r="POD846" s="328"/>
      <c r="POE846" s="328"/>
      <c r="POF846" s="328"/>
      <c r="POG846" s="328"/>
      <c r="POH846" s="328"/>
      <c r="POI846" s="328"/>
      <c r="POJ846" s="328"/>
      <c r="POK846" s="328"/>
      <c r="POL846" s="328"/>
      <c r="POM846" s="328"/>
      <c r="PON846" s="328"/>
      <c r="POO846" s="328"/>
      <c r="POP846" s="328"/>
      <c r="POQ846" s="328"/>
      <c r="POR846" s="328"/>
      <c r="POS846" s="328"/>
      <c r="POT846" s="328"/>
      <c r="POU846" s="328"/>
      <c r="POV846" s="328"/>
      <c r="POW846" s="328"/>
      <c r="POX846" s="328"/>
      <c r="POY846" s="328"/>
      <c r="POZ846" s="328"/>
      <c r="PPA846" s="328"/>
      <c r="PPB846" s="328"/>
      <c r="PPC846" s="328"/>
      <c r="PPD846" s="328"/>
      <c r="PPE846" s="328"/>
      <c r="PPF846" s="328"/>
      <c r="PPG846" s="328"/>
      <c r="PPH846" s="328"/>
      <c r="PPI846" s="328"/>
      <c r="PPJ846" s="328"/>
      <c r="PPK846" s="328"/>
      <c r="PPL846" s="328"/>
      <c r="PPM846" s="328"/>
      <c r="PPN846" s="328"/>
      <c r="PPO846" s="328"/>
      <c r="PPP846" s="328"/>
      <c r="PPQ846" s="328"/>
      <c r="PPR846" s="328"/>
      <c r="PPS846" s="328"/>
      <c r="PPT846" s="328"/>
      <c r="PPU846" s="328"/>
      <c r="PPV846" s="328"/>
      <c r="PPW846" s="328"/>
      <c r="PPX846" s="328"/>
      <c r="PPY846" s="328"/>
      <c r="PPZ846" s="328"/>
      <c r="PQA846" s="328"/>
      <c r="PQB846" s="328"/>
      <c r="PQC846" s="328"/>
      <c r="PQD846" s="328"/>
      <c r="PQE846" s="328"/>
      <c r="PQF846" s="328"/>
      <c r="PQG846" s="328"/>
      <c r="PQH846" s="328"/>
      <c r="PQI846" s="328"/>
      <c r="PQJ846" s="328"/>
      <c r="PQK846" s="328"/>
      <c r="PQL846" s="328"/>
      <c r="PQM846" s="328"/>
      <c r="PQN846" s="328"/>
      <c r="PQO846" s="328"/>
      <c r="PQP846" s="328"/>
      <c r="PQQ846" s="328"/>
      <c r="PQR846" s="328"/>
      <c r="PQS846" s="328"/>
      <c r="PQT846" s="328"/>
      <c r="PQU846" s="328"/>
      <c r="PQV846" s="328"/>
      <c r="PQW846" s="328"/>
      <c r="PQX846" s="328"/>
      <c r="PQY846" s="328"/>
      <c r="PQZ846" s="328"/>
      <c r="PRA846" s="328"/>
      <c r="PRB846" s="328"/>
      <c r="PRC846" s="328"/>
      <c r="PRD846" s="328"/>
      <c r="PRE846" s="328"/>
      <c r="PRF846" s="328"/>
      <c r="PRG846" s="328"/>
      <c r="PRH846" s="328"/>
      <c r="PRI846" s="328"/>
      <c r="PRJ846" s="328"/>
      <c r="PRK846" s="328"/>
      <c r="PRL846" s="328"/>
      <c r="PRM846" s="328"/>
      <c r="PRN846" s="328"/>
      <c r="PRO846" s="328"/>
      <c r="PRP846" s="328"/>
      <c r="PRQ846" s="328"/>
      <c r="PRR846" s="328"/>
      <c r="PRS846" s="328"/>
      <c r="PRT846" s="328"/>
      <c r="PRU846" s="328"/>
      <c r="PRV846" s="328"/>
      <c r="PRW846" s="328"/>
      <c r="PRX846" s="328"/>
      <c r="PRY846" s="328"/>
      <c r="PRZ846" s="328"/>
      <c r="PSA846" s="328"/>
      <c r="PSB846" s="328"/>
      <c r="PSC846" s="328"/>
      <c r="PSD846" s="328"/>
      <c r="PSE846" s="328"/>
      <c r="PSF846" s="328"/>
      <c r="PSG846" s="328"/>
      <c r="PSH846" s="328"/>
      <c r="PSI846" s="328"/>
      <c r="PSJ846" s="328"/>
      <c r="PSK846" s="328"/>
      <c r="PSL846" s="328"/>
      <c r="PSM846" s="328"/>
      <c r="PSN846" s="328"/>
      <c r="PSO846" s="328"/>
      <c r="PSP846" s="328"/>
      <c r="PSQ846" s="328"/>
      <c r="PSR846" s="328"/>
      <c r="PSS846" s="328"/>
      <c r="PST846" s="328"/>
      <c r="PSU846" s="328"/>
      <c r="PSV846" s="328"/>
      <c r="PSW846" s="328"/>
      <c r="PSX846" s="328"/>
      <c r="PSY846" s="328"/>
      <c r="PSZ846" s="328"/>
      <c r="PTA846" s="328"/>
      <c r="PTB846" s="328"/>
      <c r="PTC846" s="328"/>
      <c r="PTD846" s="328"/>
      <c r="PTE846" s="328"/>
      <c r="PTF846" s="328"/>
      <c r="PTG846" s="328"/>
      <c r="PTH846" s="328"/>
      <c r="PTI846" s="328"/>
      <c r="PTJ846" s="328"/>
      <c r="PTK846" s="328"/>
      <c r="PTL846" s="328"/>
      <c r="PTM846" s="328"/>
      <c r="PTN846" s="328"/>
      <c r="PTO846" s="328"/>
      <c r="PTP846" s="328"/>
      <c r="PTQ846" s="328"/>
      <c r="PTR846" s="328"/>
      <c r="PTS846" s="328"/>
      <c r="PTT846" s="328"/>
      <c r="PTU846" s="328"/>
      <c r="PTV846" s="328"/>
      <c r="PTW846" s="328"/>
      <c r="PTX846" s="328"/>
      <c r="PTY846" s="328"/>
      <c r="PTZ846" s="328"/>
      <c r="PUA846" s="328"/>
      <c r="PUB846" s="328"/>
      <c r="PUC846" s="328"/>
      <c r="PUD846" s="328"/>
      <c r="PUE846" s="328"/>
      <c r="PUF846" s="328"/>
      <c r="PUG846" s="328"/>
      <c r="PUH846" s="328"/>
      <c r="PUI846" s="328"/>
      <c r="PUJ846" s="328"/>
      <c r="PUK846" s="328"/>
      <c r="PUL846" s="328"/>
      <c r="PUM846" s="328"/>
      <c r="PUN846" s="328"/>
      <c r="PUO846" s="328"/>
      <c r="PUP846" s="328"/>
      <c r="PUQ846" s="328"/>
      <c r="PUR846" s="328"/>
      <c r="PUS846" s="328"/>
      <c r="PUT846" s="328"/>
      <c r="PUU846" s="328"/>
      <c r="PUV846" s="328"/>
      <c r="PUW846" s="328"/>
      <c r="PUX846" s="328"/>
      <c r="PUY846" s="328"/>
      <c r="PUZ846" s="328"/>
      <c r="PVA846" s="328"/>
      <c r="PVB846" s="328"/>
      <c r="PVC846" s="328"/>
      <c r="PVD846" s="328"/>
      <c r="PVE846" s="328"/>
      <c r="PVF846" s="328"/>
      <c r="PVG846" s="328"/>
      <c r="PVH846" s="328"/>
      <c r="PVI846" s="328"/>
      <c r="PVJ846" s="328"/>
      <c r="PVK846" s="328"/>
      <c r="PVL846" s="328"/>
      <c r="PVM846" s="328"/>
      <c r="PVN846" s="328"/>
      <c r="PVO846" s="328"/>
      <c r="PVP846" s="328"/>
      <c r="PVQ846" s="328"/>
      <c r="PVR846" s="328"/>
      <c r="PVS846" s="328"/>
      <c r="PVT846" s="328"/>
      <c r="PVU846" s="328"/>
      <c r="PVV846" s="328"/>
      <c r="PVW846" s="328"/>
      <c r="PVX846" s="328"/>
      <c r="PVY846" s="328"/>
      <c r="PVZ846" s="328"/>
      <c r="PWA846" s="328"/>
      <c r="PWB846" s="328"/>
      <c r="PWC846" s="328"/>
      <c r="PWD846" s="328"/>
      <c r="PWE846" s="328"/>
      <c r="PWF846" s="328"/>
      <c r="PWG846" s="328"/>
      <c r="PWH846" s="328"/>
      <c r="PWI846" s="328"/>
      <c r="PWJ846" s="328"/>
      <c r="PWK846" s="328"/>
      <c r="PWL846" s="328"/>
      <c r="PWM846" s="328"/>
      <c r="PWN846" s="328"/>
      <c r="PWO846" s="328"/>
      <c r="PWP846" s="328"/>
      <c r="PWQ846" s="328"/>
      <c r="PWR846" s="328"/>
      <c r="PWS846" s="328"/>
      <c r="PWT846" s="328"/>
      <c r="PWU846" s="328"/>
      <c r="PWV846" s="328"/>
      <c r="PWW846" s="328"/>
      <c r="PWX846" s="328"/>
      <c r="PWY846" s="328"/>
      <c r="PWZ846" s="328"/>
      <c r="PXA846" s="328"/>
      <c r="PXB846" s="328"/>
      <c r="PXC846" s="328"/>
      <c r="PXD846" s="328"/>
      <c r="PXE846" s="328"/>
      <c r="PXF846" s="328"/>
      <c r="PXG846" s="328"/>
      <c r="PXH846" s="328"/>
      <c r="PXI846" s="328"/>
      <c r="PXJ846" s="328"/>
      <c r="PXK846" s="328"/>
      <c r="PXL846" s="328"/>
      <c r="PXM846" s="328"/>
      <c r="PXN846" s="328"/>
      <c r="PXO846" s="328"/>
      <c r="PXP846" s="328"/>
      <c r="PXQ846" s="328"/>
      <c r="PXR846" s="328"/>
      <c r="PXS846" s="328"/>
      <c r="PXT846" s="328"/>
      <c r="PXU846" s="328"/>
      <c r="PXV846" s="328"/>
      <c r="PXW846" s="328"/>
      <c r="PXX846" s="328"/>
      <c r="PXY846" s="328"/>
      <c r="PXZ846" s="328"/>
      <c r="PYA846" s="328"/>
      <c r="PYB846" s="328"/>
      <c r="PYC846" s="328"/>
      <c r="PYD846" s="328"/>
      <c r="PYE846" s="328"/>
      <c r="PYF846" s="328"/>
      <c r="PYG846" s="328"/>
      <c r="PYH846" s="328"/>
      <c r="PYI846" s="328"/>
      <c r="PYJ846" s="328"/>
      <c r="PYK846" s="328"/>
      <c r="PYL846" s="328"/>
      <c r="PYM846" s="328"/>
      <c r="PYN846" s="328"/>
      <c r="PYO846" s="328"/>
      <c r="PYP846" s="328"/>
      <c r="PYQ846" s="328"/>
      <c r="PYR846" s="328"/>
      <c r="PYS846" s="328"/>
      <c r="PYT846" s="328"/>
      <c r="PYU846" s="328"/>
      <c r="PYV846" s="328"/>
      <c r="PYW846" s="328"/>
      <c r="PYX846" s="328"/>
      <c r="PYY846" s="328"/>
      <c r="PYZ846" s="328"/>
      <c r="PZA846" s="328"/>
      <c r="PZB846" s="328"/>
      <c r="PZC846" s="328"/>
      <c r="PZD846" s="328"/>
      <c r="PZE846" s="328"/>
      <c r="PZF846" s="328"/>
      <c r="PZG846" s="328"/>
      <c r="PZH846" s="328"/>
      <c r="PZI846" s="328"/>
      <c r="PZJ846" s="328"/>
      <c r="PZK846" s="328"/>
      <c r="PZL846" s="328"/>
      <c r="PZM846" s="328"/>
      <c r="PZN846" s="328"/>
      <c r="PZO846" s="328"/>
      <c r="PZP846" s="328"/>
      <c r="PZQ846" s="328"/>
      <c r="PZR846" s="328"/>
      <c r="PZS846" s="328"/>
      <c r="PZT846" s="328"/>
      <c r="PZU846" s="328"/>
      <c r="PZV846" s="328"/>
      <c r="PZW846" s="328"/>
      <c r="PZX846" s="328"/>
      <c r="PZY846" s="328"/>
      <c r="PZZ846" s="328"/>
      <c r="QAA846" s="328"/>
      <c r="QAB846" s="328"/>
      <c r="QAC846" s="328"/>
      <c r="QAD846" s="328"/>
      <c r="QAE846" s="328"/>
      <c r="QAF846" s="328"/>
      <c r="QAG846" s="328"/>
      <c r="QAH846" s="328"/>
      <c r="QAI846" s="328"/>
      <c r="QAJ846" s="328"/>
      <c r="QAK846" s="328"/>
      <c r="QAL846" s="328"/>
      <c r="QAM846" s="328"/>
      <c r="QAN846" s="328"/>
      <c r="QAO846" s="328"/>
      <c r="QAP846" s="328"/>
      <c r="QAQ846" s="328"/>
      <c r="QAR846" s="328"/>
      <c r="QAS846" s="328"/>
      <c r="QAT846" s="328"/>
      <c r="QAU846" s="328"/>
      <c r="QAV846" s="328"/>
      <c r="QAW846" s="328"/>
      <c r="QAX846" s="328"/>
      <c r="QAY846" s="328"/>
      <c r="QAZ846" s="328"/>
      <c r="QBA846" s="328"/>
      <c r="QBB846" s="328"/>
      <c r="QBC846" s="328"/>
      <c r="QBD846" s="328"/>
      <c r="QBE846" s="328"/>
      <c r="QBF846" s="328"/>
      <c r="QBG846" s="328"/>
      <c r="QBH846" s="328"/>
      <c r="QBI846" s="328"/>
      <c r="QBJ846" s="328"/>
      <c r="QBK846" s="328"/>
      <c r="QBL846" s="328"/>
      <c r="QBM846" s="328"/>
      <c r="QBN846" s="328"/>
      <c r="QBO846" s="328"/>
      <c r="QBP846" s="328"/>
      <c r="QBQ846" s="328"/>
      <c r="QBR846" s="328"/>
      <c r="QBS846" s="328"/>
      <c r="QBT846" s="328"/>
      <c r="QBU846" s="328"/>
      <c r="QBV846" s="328"/>
      <c r="QBW846" s="328"/>
      <c r="QBX846" s="328"/>
      <c r="QBY846" s="328"/>
      <c r="QBZ846" s="328"/>
      <c r="QCA846" s="328"/>
      <c r="QCB846" s="328"/>
      <c r="QCC846" s="328"/>
      <c r="QCD846" s="328"/>
      <c r="QCE846" s="328"/>
      <c r="QCF846" s="328"/>
      <c r="QCG846" s="328"/>
      <c r="QCH846" s="328"/>
      <c r="QCI846" s="328"/>
      <c r="QCJ846" s="328"/>
      <c r="QCK846" s="328"/>
      <c r="QCL846" s="328"/>
      <c r="QCM846" s="328"/>
      <c r="QCN846" s="328"/>
      <c r="QCO846" s="328"/>
      <c r="QCP846" s="328"/>
      <c r="QCQ846" s="328"/>
      <c r="QCR846" s="328"/>
      <c r="QCS846" s="328"/>
      <c r="QCT846" s="328"/>
      <c r="QCU846" s="328"/>
      <c r="QCV846" s="328"/>
      <c r="QCW846" s="328"/>
      <c r="QCX846" s="328"/>
      <c r="QCY846" s="328"/>
      <c r="QCZ846" s="328"/>
      <c r="QDA846" s="328"/>
      <c r="QDB846" s="328"/>
      <c r="QDC846" s="328"/>
      <c r="QDD846" s="328"/>
      <c r="QDE846" s="328"/>
      <c r="QDF846" s="328"/>
      <c r="QDG846" s="328"/>
      <c r="QDH846" s="328"/>
      <c r="QDI846" s="328"/>
      <c r="QDJ846" s="328"/>
      <c r="QDK846" s="328"/>
      <c r="QDL846" s="328"/>
      <c r="QDM846" s="328"/>
      <c r="QDN846" s="328"/>
      <c r="QDO846" s="328"/>
      <c r="QDP846" s="328"/>
      <c r="QDQ846" s="328"/>
      <c r="QDR846" s="328"/>
      <c r="QDS846" s="328"/>
      <c r="QDT846" s="328"/>
      <c r="QDU846" s="328"/>
      <c r="QDV846" s="328"/>
      <c r="QDW846" s="328"/>
      <c r="QDX846" s="328"/>
      <c r="QDY846" s="328"/>
      <c r="QDZ846" s="328"/>
      <c r="QEA846" s="328"/>
      <c r="QEB846" s="328"/>
      <c r="QEC846" s="328"/>
      <c r="QED846" s="328"/>
      <c r="QEE846" s="328"/>
      <c r="QEF846" s="328"/>
      <c r="QEG846" s="328"/>
      <c r="QEH846" s="328"/>
      <c r="QEI846" s="328"/>
      <c r="QEJ846" s="328"/>
      <c r="QEK846" s="328"/>
      <c r="QEL846" s="328"/>
      <c r="QEM846" s="328"/>
      <c r="QEN846" s="328"/>
      <c r="QEO846" s="328"/>
      <c r="QEP846" s="328"/>
      <c r="QEQ846" s="328"/>
      <c r="QER846" s="328"/>
      <c r="QES846" s="328"/>
      <c r="QET846" s="328"/>
      <c r="QEU846" s="328"/>
      <c r="QEV846" s="328"/>
      <c r="QEW846" s="328"/>
      <c r="QEX846" s="328"/>
      <c r="QEY846" s="328"/>
      <c r="QEZ846" s="328"/>
      <c r="QFA846" s="328"/>
      <c r="QFB846" s="328"/>
      <c r="QFC846" s="328"/>
      <c r="QFD846" s="328"/>
      <c r="QFE846" s="328"/>
      <c r="QFF846" s="328"/>
      <c r="QFG846" s="328"/>
      <c r="QFH846" s="328"/>
      <c r="QFI846" s="328"/>
      <c r="QFJ846" s="328"/>
      <c r="QFK846" s="328"/>
      <c r="QFL846" s="328"/>
      <c r="QFM846" s="328"/>
      <c r="QFN846" s="328"/>
      <c r="QFO846" s="328"/>
      <c r="QFP846" s="328"/>
      <c r="QFQ846" s="328"/>
      <c r="QFR846" s="328"/>
      <c r="QFS846" s="328"/>
      <c r="QFT846" s="328"/>
      <c r="QFU846" s="328"/>
      <c r="QFV846" s="328"/>
      <c r="QFW846" s="328"/>
      <c r="QFX846" s="328"/>
      <c r="QFY846" s="328"/>
      <c r="QFZ846" s="328"/>
      <c r="QGA846" s="328"/>
      <c r="QGB846" s="328"/>
      <c r="QGC846" s="328"/>
      <c r="QGD846" s="328"/>
      <c r="QGE846" s="328"/>
      <c r="QGF846" s="328"/>
      <c r="QGG846" s="328"/>
      <c r="QGH846" s="328"/>
      <c r="QGI846" s="328"/>
      <c r="QGJ846" s="328"/>
      <c r="QGK846" s="328"/>
      <c r="QGL846" s="328"/>
      <c r="QGM846" s="328"/>
      <c r="QGN846" s="328"/>
      <c r="QGO846" s="328"/>
      <c r="QGP846" s="328"/>
      <c r="QGQ846" s="328"/>
      <c r="QGR846" s="328"/>
      <c r="QGS846" s="328"/>
      <c r="QGT846" s="328"/>
      <c r="QGU846" s="328"/>
      <c r="QGV846" s="328"/>
      <c r="QGW846" s="328"/>
      <c r="QGX846" s="328"/>
      <c r="QGY846" s="328"/>
      <c r="QGZ846" s="328"/>
      <c r="QHA846" s="328"/>
      <c r="QHB846" s="328"/>
      <c r="QHC846" s="328"/>
      <c r="QHD846" s="328"/>
      <c r="QHE846" s="328"/>
      <c r="QHF846" s="328"/>
      <c r="QHG846" s="328"/>
      <c r="QHH846" s="328"/>
      <c r="QHI846" s="328"/>
      <c r="QHJ846" s="328"/>
      <c r="QHK846" s="328"/>
      <c r="QHL846" s="328"/>
      <c r="QHM846" s="328"/>
      <c r="QHN846" s="328"/>
      <c r="QHO846" s="328"/>
      <c r="QHP846" s="328"/>
      <c r="QHQ846" s="328"/>
      <c r="QHR846" s="328"/>
      <c r="QHS846" s="328"/>
      <c r="QHT846" s="328"/>
      <c r="QHU846" s="328"/>
      <c r="QHV846" s="328"/>
      <c r="QHW846" s="328"/>
      <c r="QHX846" s="328"/>
      <c r="QHY846" s="328"/>
      <c r="QHZ846" s="328"/>
      <c r="QIA846" s="328"/>
      <c r="QIB846" s="328"/>
      <c r="QIC846" s="328"/>
      <c r="QID846" s="328"/>
      <c r="QIE846" s="328"/>
      <c r="QIF846" s="328"/>
      <c r="QIG846" s="328"/>
      <c r="QIH846" s="328"/>
      <c r="QII846" s="328"/>
      <c r="QIJ846" s="328"/>
      <c r="QIK846" s="328"/>
      <c r="QIL846" s="328"/>
      <c r="QIM846" s="328"/>
      <c r="QIN846" s="328"/>
      <c r="QIO846" s="328"/>
      <c r="QIP846" s="328"/>
      <c r="QIQ846" s="328"/>
      <c r="QIR846" s="328"/>
      <c r="QIS846" s="328"/>
      <c r="QIT846" s="328"/>
      <c r="QIU846" s="328"/>
      <c r="QIV846" s="328"/>
      <c r="QIW846" s="328"/>
      <c r="QIX846" s="328"/>
      <c r="QIY846" s="328"/>
      <c r="QIZ846" s="328"/>
      <c r="QJA846" s="328"/>
      <c r="QJB846" s="328"/>
      <c r="QJC846" s="328"/>
      <c r="QJD846" s="328"/>
      <c r="QJE846" s="328"/>
      <c r="QJF846" s="328"/>
      <c r="QJG846" s="328"/>
      <c r="QJH846" s="328"/>
      <c r="QJI846" s="328"/>
      <c r="QJJ846" s="328"/>
      <c r="QJK846" s="328"/>
      <c r="QJL846" s="328"/>
      <c r="QJM846" s="328"/>
      <c r="QJN846" s="328"/>
      <c r="QJO846" s="328"/>
      <c r="QJP846" s="328"/>
      <c r="QJQ846" s="328"/>
      <c r="QJR846" s="328"/>
      <c r="QJS846" s="328"/>
      <c r="QJT846" s="328"/>
      <c r="QJU846" s="328"/>
      <c r="QJV846" s="328"/>
      <c r="QJW846" s="328"/>
      <c r="QJX846" s="328"/>
      <c r="QJY846" s="328"/>
      <c r="QJZ846" s="328"/>
      <c r="QKA846" s="328"/>
      <c r="QKB846" s="328"/>
      <c r="QKC846" s="328"/>
      <c r="QKD846" s="328"/>
      <c r="QKE846" s="328"/>
      <c r="QKF846" s="328"/>
      <c r="QKG846" s="328"/>
      <c r="QKH846" s="328"/>
      <c r="QKI846" s="328"/>
      <c r="QKJ846" s="328"/>
      <c r="QKK846" s="328"/>
      <c r="QKL846" s="328"/>
      <c r="QKM846" s="328"/>
      <c r="QKN846" s="328"/>
      <c r="QKO846" s="328"/>
      <c r="QKP846" s="328"/>
      <c r="QKQ846" s="328"/>
      <c r="QKR846" s="328"/>
      <c r="QKS846" s="328"/>
      <c r="QKT846" s="328"/>
      <c r="QKU846" s="328"/>
      <c r="QKV846" s="328"/>
      <c r="QKW846" s="328"/>
      <c r="QKX846" s="328"/>
      <c r="QKY846" s="328"/>
      <c r="QKZ846" s="328"/>
      <c r="QLA846" s="328"/>
      <c r="QLB846" s="328"/>
      <c r="QLC846" s="328"/>
      <c r="QLD846" s="328"/>
      <c r="QLE846" s="328"/>
      <c r="QLF846" s="328"/>
      <c r="QLG846" s="328"/>
      <c r="QLH846" s="328"/>
      <c r="QLI846" s="328"/>
      <c r="QLJ846" s="328"/>
      <c r="QLK846" s="328"/>
      <c r="QLL846" s="328"/>
      <c r="QLM846" s="328"/>
      <c r="QLN846" s="328"/>
      <c r="QLO846" s="328"/>
      <c r="QLP846" s="328"/>
      <c r="QLQ846" s="328"/>
      <c r="QLR846" s="328"/>
      <c r="QLS846" s="328"/>
      <c r="QLT846" s="328"/>
      <c r="QLU846" s="328"/>
      <c r="QLV846" s="328"/>
      <c r="QLW846" s="328"/>
      <c r="QLX846" s="328"/>
      <c r="QLY846" s="328"/>
      <c r="QLZ846" s="328"/>
      <c r="QMA846" s="328"/>
      <c r="QMB846" s="328"/>
      <c r="QMC846" s="328"/>
      <c r="QMD846" s="328"/>
      <c r="QME846" s="328"/>
      <c r="QMF846" s="328"/>
      <c r="QMG846" s="328"/>
      <c r="QMH846" s="328"/>
      <c r="QMI846" s="328"/>
      <c r="QMJ846" s="328"/>
      <c r="QMK846" s="328"/>
      <c r="QML846" s="328"/>
      <c r="QMM846" s="328"/>
      <c r="QMN846" s="328"/>
      <c r="QMO846" s="328"/>
      <c r="QMP846" s="328"/>
      <c r="QMQ846" s="328"/>
      <c r="QMR846" s="328"/>
      <c r="QMS846" s="328"/>
      <c r="QMT846" s="328"/>
      <c r="QMU846" s="328"/>
      <c r="QMV846" s="328"/>
      <c r="QMW846" s="328"/>
      <c r="QMX846" s="328"/>
      <c r="QMY846" s="328"/>
      <c r="QMZ846" s="328"/>
      <c r="QNA846" s="328"/>
      <c r="QNB846" s="328"/>
      <c r="QNC846" s="328"/>
      <c r="QND846" s="328"/>
      <c r="QNE846" s="328"/>
      <c r="QNF846" s="328"/>
      <c r="QNG846" s="328"/>
      <c r="QNH846" s="328"/>
      <c r="QNI846" s="328"/>
      <c r="QNJ846" s="328"/>
      <c r="QNK846" s="328"/>
      <c r="QNL846" s="328"/>
      <c r="QNM846" s="328"/>
      <c r="QNN846" s="328"/>
      <c r="QNO846" s="328"/>
      <c r="QNP846" s="328"/>
      <c r="QNQ846" s="328"/>
      <c r="QNR846" s="328"/>
      <c r="QNS846" s="328"/>
      <c r="QNT846" s="328"/>
      <c r="QNU846" s="328"/>
      <c r="QNV846" s="328"/>
      <c r="QNW846" s="328"/>
      <c r="QNX846" s="328"/>
      <c r="QNY846" s="328"/>
      <c r="QNZ846" s="328"/>
      <c r="QOA846" s="328"/>
      <c r="QOB846" s="328"/>
      <c r="QOC846" s="328"/>
      <c r="QOD846" s="328"/>
      <c r="QOE846" s="328"/>
      <c r="QOF846" s="328"/>
      <c r="QOG846" s="328"/>
      <c r="QOH846" s="328"/>
      <c r="QOI846" s="328"/>
      <c r="QOJ846" s="328"/>
      <c r="QOK846" s="328"/>
      <c r="QOL846" s="328"/>
      <c r="QOM846" s="328"/>
      <c r="QON846" s="328"/>
      <c r="QOO846" s="328"/>
      <c r="QOP846" s="328"/>
      <c r="QOQ846" s="328"/>
      <c r="QOR846" s="328"/>
      <c r="QOS846" s="328"/>
      <c r="QOT846" s="328"/>
      <c r="QOU846" s="328"/>
      <c r="QOV846" s="328"/>
      <c r="QOW846" s="328"/>
      <c r="QOX846" s="328"/>
      <c r="QOY846" s="328"/>
      <c r="QOZ846" s="328"/>
      <c r="QPA846" s="328"/>
      <c r="QPB846" s="328"/>
      <c r="QPC846" s="328"/>
      <c r="QPD846" s="328"/>
      <c r="QPE846" s="328"/>
      <c r="QPF846" s="328"/>
      <c r="QPG846" s="328"/>
      <c r="QPH846" s="328"/>
      <c r="QPI846" s="328"/>
      <c r="QPJ846" s="328"/>
      <c r="QPK846" s="328"/>
      <c r="QPL846" s="328"/>
      <c r="QPM846" s="328"/>
      <c r="QPN846" s="328"/>
      <c r="QPO846" s="328"/>
      <c r="QPP846" s="328"/>
      <c r="QPQ846" s="328"/>
      <c r="QPR846" s="328"/>
      <c r="QPS846" s="328"/>
      <c r="QPT846" s="328"/>
      <c r="QPU846" s="328"/>
      <c r="QPV846" s="328"/>
      <c r="QPW846" s="328"/>
      <c r="QPX846" s="328"/>
      <c r="QPY846" s="328"/>
      <c r="QPZ846" s="328"/>
      <c r="QQA846" s="328"/>
      <c r="QQB846" s="328"/>
      <c r="QQC846" s="328"/>
      <c r="QQD846" s="328"/>
      <c r="QQE846" s="328"/>
      <c r="QQF846" s="328"/>
      <c r="QQG846" s="328"/>
      <c r="QQH846" s="328"/>
      <c r="QQI846" s="328"/>
      <c r="QQJ846" s="328"/>
      <c r="QQK846" s="328"/>
      <c r="QQL846" s="328"/>
      <c r="QQM846" s="328"/>
      <c r="QQN846" s="328"/>
      <c r="QQO846" s="328"/>
      <c r="QQP846" s="328"/>
      <c r="QQQ846" s="328"/>
      <c r="QQR846" s="328"/>
      <c r="QQS846" s="328"/>
      <c r="QQT846" s="328"/>
      <c r="QQU846" s="328"/>
      <c r="QQV846" s="328"/>
      <c r="QQW846" s="328"/>
      <c r="QQX846" s="328"/>
      <c r="QQY846" s="328"/>
      <c r="QQZ846" s="328"/>
      <c r="QRA846" s="328"/>
      <c r="QRB846" s="328"/>
      <c r="QRC846" s="328"/>
      <c r="QRD846" s="328"/>
      <c r="QRE846" s="328"/>
      <c r="QRF846" s="328"/>
      <c r="QRG846" s="328"/>
      <c r="QRH846" s="328"/>
      <c r="QRI846" s="328"/>
      <c r="QRJ846" s="328"/>
      <c r="QRK846" s="328"/>
      <c r="QRL846" s="328"/>
      <c r="QRM846" s="328"/>
      <c r="QRN846" s="328"/>
      <c r="QRO846" s="328"/>
      <c r="QRP846" s="328"/>
      <c r="QRQ846" s="328"/>
      <c r="QRR846" s="328"/>
      <c r="QRS846" s="328"/>
      <c r="QRT846" s="328"/>
      <c r="QRU846" s="328"/>
      <c r="QRV846" s="328"/>
      <c r="QRW846" s="328"/>
      <c r="QRX846" s="328"/>
      <c r="QRY846" s="328"/>
      <c r="QRZ846" s="328"/>
      <c r="QSA846" s="328"/>
      <c r="QSB846" s="328"/>
      <c r="QSC846" s="328"/>
      <c r="QSD846" s="328"/>
      <c r="QSE846" s="328"/>
      <c r="QSF846" s="328"/>
      <c r="QSG846" s="328"/>
      <c r="QSH846" s="328"/>
      <c r="QSI846" s="328"/>
      <c r="QSJ846" s="328"/>
      <c r="QSK846" s="328"/>
      <c r="QSL846" s="328"/>
      <c r="QSM846" s="328"/>
      <c r="QSN846" s="328"/>
      <c r="QSO846" s="328"/>
      <c r="QSP846" s="328"/>
      <c r="QSQ846" s="328"/>
      <c r="QSR846" s="328"/>
      <c r="QSS846" s="328"/>
      <c r="QST846" s="328"/>
      <c r="QSU846" s="328"/>
      <c r="QSV846" s="328"/>
      <c r="QSW846" s="328"/>
      <c r="QSX846" s="328"/>
      <c r="QSY846" s="328"/>
      <c r="QSZ846" s="328"/>
      <c r="QTA846" s="328"/>
      <c r="QTB846" s="328"/>
      <c r="QTC846" s="328"/>
      <c r="QTD846" s="328"/>
      <c r="QTE846" s="328"/>
      <c r="QTF846" s="328"/>
      <c r="QTG846" s="328"/>
      <c r="QTH846" s="328"/>
      <c r="QTI846" s="328"/>
      <c r="QTJ846" s="328"/>
      <c r="QTK846" s="328"/>
      <c r="QTL846" s="328"/>
      <c r="QTM846" s="328"/>
      <c r="QTN846" s="328"/>
      <c r="QTO846" s="328"/>
      <c r="QTP846" s="328"/>
      <c r="QTQ846" s="328"/>
      <c r="QTR846" s="328"/>
      <c r="QTS846" s="328"/>
      <c r="QTT846" s="328"/>
      <c r="QTU846" s="328"/>
      <c r="QTV846" s="328"/>
      <c r="QTW846" s="328"/>
      <c r="QTX846" s="328"/>
      <c r="QTY846" s="328"/>
      <c r="QTZ846" s="328"/>
      <c r="QUA846" s="328"/>
      <c r="QUB846" s="328"/>
      <c r="QUC846" s="328"/>
      <c r="QUD846" s="328"/>
      <c r="QUE846" s="328"/>
      <c r="QUF846" s="328"/>
      <c r="QUG846" s="328"/>
      <c r="QUH846" s="328"/>
      <c r="QUI846" s="328"/>
      <c r="QUJ846" s="328"/>
      <c r="QUK846" s="328"/>
      <c r="QUL846" s="328"/>
      <c r="QUM846" s="328"/>
      <c r="QUN846" s="328"/>
      <c r="QUO846" s="328"/>
      <c r="QUP846" s="328"/>
      <c r="QUQ846" s="328"/>
      <c r="QUR846" s="328"/>
      <c r="QUS846" s="328"/>
      <c r="QUT846" s="328"/>
      <c r="QUU846" s="328"/>
      <c r="QUV846" s="328"/>
      <c r="QUW846" s="328"/>
      <c r="QUX846" s="328"/>
      <c r="QUY846" s="328"/>
      <c r="QUZ846" s="328"/>
      <c r="QVA846" s="328"/>
      <c r="QVB846" s="328"/>
      <c r="QVC846" s="328"/>
      <c r="QVD846" s="328"/>
      <c r="QVE846" s="328"/>
      <c r="QVF846" s="328"/>
      <c r="QVG846" s="328"/>
      <c r="QVH846" s="328"/>
      <c r="QVI846" s="328"/>
      <c r="QVJ846" s="328"/>
      <c r="QVK846" s="328"/>
      <c r="QVL846" s="328"/>
      <c r="QVM846" s="328"/>
      <c r="QVN846" s="328"/>
      <c r="QVO846" s="328"/>
      <c r="QVP846" s="328"/>
      <c r="QVQ846" s="328"/>
      <c r="QVR846" s="328"/>
      <c r="QVS846" s="328"/>
      <c r="QVT846" s="328"/>
      <c r="QVU846" s="328"/>
      <c r="QVV846" s="328"/>
      <c r="QVW846" s="328"/>
      <c r="QVX846" s="328"/>
      <c r="QVY846" s="328"/>
      <c r="QVZ846" s="328"/>
      <c r="QWA846" s="328"/>
      <c r="QWB846" s="328"/>
      <c r="QWC846" s="328"/>
      <c r="QWD846" s="328"/>
      <c r="QWE846" s="328"/>
      <c r="QWF846" s="328"/>
      <c r="QWG846" s="328"/>
      <c r="QWH846" s="328"/>
      <c r="QWI846" s="328"/>
      <c r="QWJ846" s="328"/>
      <c r="QWK846" s="328"/>
      <c r="QWL846" s="328"/>
      <c r="QWM846" s="328"/>
      <c r="QWN846" s="328"/>
      <c r="QWO846" s="328"/>
      <c r="QWP846" s="328"/>
      <c r="QWQ846" s="328"/>
      <c r="QWR846" s="328"/>
      <c r="QWS846" s="328"/>
      <c r="QWT846" s="328"/>
      <c r="QWU846" s="328"/>
      <c r="QWV846" s="328"/>
      <c r="QWW846" s="328"/>
      <c r="QWX846" s="328"/>
      <c r="QWY846" s="328"/>
      <c r="QWZ846" s="328"/>
      <c r="QXA846" s="328"/>
      <c r="QXB846" s="328"/>
      <c r="QXC846" s="328"/>
      <c r="QXD846" s="328"/>
      <c r="QXE846" s="328"/>
      <c r="QXF846" s="328"/>
      <c r="QXG846" s="328"/>
      <c r="QXH846" s="328"/>
      <c r="QXI846" s="328"/>
      <c r="QXJ846" s="328"/>
      <c r="QXK846" s="328"/>
      <c r="QXL846" s="328"/>
      <c r="QXM846" s="328"/>
      <c r="QXN846" s="328"/>
      <c r="QXO846" s="328"/>
      <c r="QXP846" s="328"/>
      <c r="QXQ846" s="328"/>
      <c r="QXR846" s="328"/>
      <c r="QXS846" s="328"/>
      <c r="QXT846" s="328"/>
      <c r="QXU846" s="328"/>
      <c r="QXV846" s="328"/>
      <c r="QXW846" s="328"/>
      <c r="QXX846" s="328"/>
      <c r="QXY846" s="328"/>
      <c r="QXZ846" s="328"/>
      <c r="QYA846" s="328"/>
      <c r="QYB846" s="328"/>
      <c r="QYC846" s="328"/>
      <c r="QYD846" s="328"/>
      <c r="QYE846" s="328"/>
      <c r="QYF846" s="328"/>
      <c r="QYG846" s="328"/>
      <c r="QYH846" s="328"/>
      <c r="QYI846" s="328"/>
      <c r="QYJ846" s="328"/>
      <c r="QYK846" s="328"/>
      <c r="QYL846" s="328"/>
      <c r="QYM846" s="328"/>
      <c r="QYN846" s="328"/>
      <c r="QYO846" s="328"/>
      <c r="QYP846" s="328"/>
      <c r="QYQ846" s="328"/>
      <c r="QYR846" s="328"/>
      <c r="QYS846" s="328"/>
      <c r="QYT846" s="328"/>
      <c r="QYU846" s="328"/>
      <c r="QYV846" s="328"/>
      <c r="QYW846" s="328"/>
      <c r="QYX846" s="328"/>
      <c r="QYY846" s="328"/>
      <c r="QYZ846" s="328"/>
      <c r="QZA846" s="328"/>
      <c r="QZB846" s="328"/>
      <c r="QZC846" s="328"/>
      <c r="QZD846" s="328"/>
      <c r="QZE846" s="328"/>
      <c r="QZF846" s="328"/>
      <c r="QZG846" s="328"/>
      <c r="QZH846" s="328"/>
      <c r="QZI846" s="328"/>
      <c r="QZJ846" s="328"/>
      <c r="QZK846" s="328"/>
      <c r="QZL846" s="328"/>
      <c r="QZM846" s="328"/>
      <c r="QZN846" s="328"/>
      <c r="QZO846" s="328"/>
      <c r="QZP846" s="328"/>
      <c r="QZQ846" s="328"/>
      <c r="QZR846" s="328"/>
      <c r="QZS846" s="328"/>
      <c r="QZT846" s="328"/>
      <c r="QZU846" s="328"/>
      <c r="QZV846" s="328"/>
      <c r="QZW846" s="328"/>
      <c r="QZX846" s="328"/>
      <c r="QZY846" s="328"/>
      <c r="QZZ846" s="328"/>
      <c r="RAA846" s="328"/>
      <c r="RAB846" s="328"/>
      <c r="RAC846" s="328"/>
      <c r="RAD846" s="328"/>
      <c r="RAE846" s="328"/>
      <c r="RAF846" s="328"/>
      <c r="RAG846" s="328"/>
      <c r="RAH846" s="328"/>
      <c r="RAI846" s="328"/>
      <c r="RAJ846" s="328"/>
      <c r="RAK846" s="328"/>
      <c r="RAL846" s="328"/>
      <c r="RAM846" s="328"/>
      <c r="RAN846" s="328"/>
      <c r="RAO846" s="328"/>
      <c r="RAP846" s="328"/>
      <c r="RAQ846" s="328"/>
      <c r="RAR846" s="328"/>
      <c r="RAS846" s="328"/>
      <c r="RAT846" s="328"/>
      <c r="RAU846" s="328"/>
      <c r="RAV846" s="328"/>
      <c r="RAW846" s="328"/>
      <c r="RAX846" s="328"/>
      <c r="RAY846" s="328"/>
      <c r="RAZ846" s="328"/>
      <c r="RBA846" s="328"/>
      <c r="RBB846" s="328"/>
      <c r="RBC846" s="328"/>
      <c r="RBD846" s="328"/>
      <c r="RBE846" s="328"/>
      <c r="RBF846" s="328"/>
      <c r="RBG846" s="328"/>
      <c r="RBH846" s="328"/>
      <c r="RBI846" s="328"/>
      <c r="RBJ846" s="328"/>
      <c r="RBK846" s="328"/>
      <c r="RBL846" s="328"/>
      <c r="RBM846" s="328"/>
      <c r="RBN846" s="328"/>
      <c r="RBO846" s="328"/>
      <c r="RBP846" s="328"/>
      <c r="RBQ846" s="328"/>
      <c r="RBR846" s="328"/>
      <c r="RBS846" s="328"/>
      <c r="RBT846" s="328"/>
      <c r="RBU846" s="328"/>
      <c r="RBV846" s="328"/>
      <c r="RBW846" s="328"/>
      <c r="RBX846" s="328"/>
      <c r="RBY846" s="328"/>
      <c r="RBZ846" s="328"/>
      <c r="RCA846" s="328"/>
      <c r="RCB846" s="328"/>
      <c r="RCC846" s="328"/>
      <c r="RCD846" s="328"/>
      <c r="RCE846" s="328"/>
      <c r="RCF846" s="328"/>
      <c r="RCG846" s="328"/>
      <c r="RCH846" s="328"/>
      <c r="RCI846" s="328"/>
      <c r="RCJ846" s="328"/>
      <c r="RCK846" s="328"/>
      <c r="RCL846" s="328"/>
      <c r="RCM846" s="328"/>
      <c r="RCN846" s="328"/>
      <c r="RCO846" s="328"/>
      <c r="RCP846" s="328"/>
      <c r="RCQ846" s="328"/>
      <c r="RCR846" s="328"/>
      <c r="RCS846" s="328"/>
      <c r="RCT846" s="328"/>
      <c r="RCU846" s="328"/>
      <c r="RCV846" s="328"/>
      <c r="RCW846" s="328"/>
      <c r="RCX846" s="328"/>
      <c r="RCY846" s="328"/>
      <c r="RCZ846" s="328"/>
      <c r="RDA846" s="328"/>
      <c r="RDB846" s="328"/>
      <c r="RDC846" s="328"/>
      <c r="RDD846" s="328"/>
      <c r="RDE846" s="328"/>
      <c r="RDF846" s="328"/>
      <c r="RDG846" s="328"/>
      <c r="RDH846" s="328"/>
      <c r="RDI846" s="328"/>
      <c r="RDJ846" s="328"/>
      <c r="RDK846" s="328"/>
      <c r="RDL846" s="328"/>
      <c r="RDM846" s="328"/>
      <c r="RDN846" s="328"/>
      <c r="RDO846" s="328"/>
      <c r="RDP846" s="328"/>
      <c r="RDQ846" s="328"/>
      <c r="RDR846" s="328"/>
      <c r="RDS846" s="328"/>
      <c r="RDT846" s="328"/>
      <c r="RDU846" s="328"/>
      <c r="RDV846" s="328"/>
      <c r="RDW846" s="328"/>
      <c r="RDX846" s="328"/>
      <c r="RDY846" s="328"/>
      <c r="RDZ846" s="328"/>
      <c r="REA846" s="328"/>
      <c r="REB846" s="328"/>
      <c r="REC846" s="328"/>
      <c r="RED846" s="328"/>
      <c r="REE846" s="328"/>
      <c r="REF846" s="328"/>
      <c r="REG846" s="328"/>
      <c r="REH846" s="328"/>
      <c r="REI846" s="328"/>
      <c r="REJ846" s="328"/>
      <c r="REK846" s="328"/>
      <c r="REL846" s="328"/>
      <c r="REM846" s="328"/>
      <c r="REN846" s="328"/>
      <c r="REO846" s="328"/>
      <c r="REP846" s="328"/>
      <c r="REQ846" s="328"/>
      <c r="RER846" s="328"/>
      <c r="RES846" s="328"/>
      <c r="RET846" s="328"/>
      <c r="REU846" s="328"/>
      <c r="REV846" s="328"/>
      <c r="REW846" s="328"/>
      <c r="REX846" s="328"/>
      <c r="REY846" s="328"/>
      <c r="REZ846" s="328"/>
      <c r="RFA846" s="328"/>
      <c r="RFB846" s="328"/>
      <c r="RFC846" s="328"/>
      <c r="RFD846" s="328"/>
      <c r="RFE846" s="328"/>
      <c r="RFF846" s="328"/>
      <c r="RFG846" s="328"/>
      <c r="RFH846" s="328"/>
      <c r="RFI846" s="328"/>
      <c r="RFJ846" s="328"/>
      <c r="RFK846" s="328"/>
      <c r="RFL846" s="328"/>
      <c r="RFM846" s="328"/>
      <c r="RFN846" s="328"/>
      <c r="RFO846" s="328"/>
      <c r="RFP846" s="328"/>
      <c r="RFQ846" s="328"/>
      <c r="RFR846" s="328"/>
      <c r="RFS846" s="328"/>
      <c r="RFT846" s="328"/>
      <c r="RFU846" s="328"/>
      <c r="RFV846" s="328"/>
      <c r="RFW846" s="328"/>
      <c r="RFX846" s="328"/>
      <c r="RFY846" s="328"/>
      <c r="RFZ846" s="328"/>
      <c r="RGA846" s="328"/>
      <c r="RGB846" s="328"/>
      <c r="RGC846" s="328"/>
      <c r="RGD846" s="328"/>
      <c r="RGE846" s="328"/>
      <c r="RGF846" s="328"/>
      <c r="RGG846" s="328"/>
      <c r="RGH846" s="328"/>
      <c r="RGI846" s="328"/>
      <c r="RGJ846" s="328"/>
      <c r="RGK846" s="328"/>
      <c r="RGL846" s="328"/>
      <c r="RGM846" s="328"/>
      <c r="RGN846" s="328"/>
      <c r="RGO846" s="328"/>
      <c r="RGP846" s="328"/>
      <c r="RGQ846" s="328"/>
      <c r="RGR846" s="328"/>
      <c r="RGS846" s="328"/>
      <c r="RGT846" s="328"/>
      <c r="RGU846" s="328"/>
      <c r="RGV846" s="328"/>
      <c r="RGW846" s="328"/>
      <c r="RGX846" s="328"/>
      <c r="RGY846" s="328"/>
      <c r="RGZ846" s="328"/>
      <c r="RHA846" s="328"/>
      <c r="RHB846" s="328"/>
      <c r="RHC846" s="328"/>
      <c r="RHD846" s="328"/>
      <c r="RHE846" s="328"/>
      <c r="RHF846" s="328"/>
      <c r="RHG846" s="328"/>
      <c r="RHH846" s="328"/>
      <c r="RHI846" s="328"/>
      <c r="RHJ846" s="328"/>
      <c r="RHK846" s="328"/>
      <c r="RHL846" s="328"/>
      <c r="RHM846" s="328"/>
      <c r="RHN846" s="328"/>
      <c r="RHO846" s="328"/>
      <c r="RHP846" s="328"/>
      <c r="RHQ846" s="328"/>
      <c r="RHR846" s="328"/>
      <c r="RHS846" s="328"/>
      <c r="RHT846" s="328"/>
      <c r="RHU846" s="328"/>
      <c r="RHV846" s="328"/>
      <c r="RHW846" s="328"/>
      <c r="RHX846" s="328"/>
      <c r="RHY846" s="328"/>
      <c r="RHZ846" s="328"/>
      <c r="RIA846" s="328"/>
      <c r="RIB846" s="328"/>
      <c r="RIC846" s="328"/>
      <c r="RID846" s="328"/>
      <c r="RIE846" s="328"/>
      <c r="RIF846" s="328"/>
      <c r="RIG846" s="328"/>
      <c r="RIH846" s="328"/>
      <c r="RII846" s="328"/>
      <c r="RIJ846" s="328"/>
      <c r="RIK846" s="328"/>
      <c r="RIL846" s="328"/>
      <c r="RIM846" s="328"/>
      <c r="RIN846" s="328"/>
      <c r="RIO846" s="328"/>
      <c r="RIP846" s="328"/>
      <c r="RIQ846" s="328"/>
      <c r="RIR846" s="328"/>
      <c r="RIS846" s="328"/>
      <c r="RIT846" s="328"/>
      <c r="RIU846" s="328"/>
      <c r="RIV846" s="328"/>
      <c r="RIW846" s="328"/>
      <c r="RIX846" s="328"/>
      <c r="RIY846" s="328"/>
      <c r="RIZ846" s="328"/>
      <c r="RJA846" s="328"/>
      <c r="RJB846" s="328"/>
      <c r="RJC846" s="328"/>
      <c r="RJD846" s="328"/>
      <c r="RJE846" s="328"/>
      <c r="RJF846" s="328"/>
      <c r="RJG846" s="328"/>
      <c r="RJH846" s="328"/>
      <c r="RJI846" s="328"/>
      <c r="RJJ846" s="328"/>
      <c r="RJK846" s="328"/>
      <c r="RJL846" s="328"/>
      <c r="RJM846" s="328"/>
      <c r="RJN846" s="328"/>
      <c r="RJO846" s="328"/>
      <c r="RJP846" s="328"/>
      <c r="RJQ846" s="328"/>
      <c r="RJR846" s="328"/>
      <c r="RJS846" s="328"/>
      <c r="RJT846" s="328"/>
      <c r="RJU846" s="328"/>
      <c r="RJV846" s="328"/>
      <c r="RJW846" s="328"/>
      <c r="RJX846" s="328"/>
      <c r="RJY846" s="328"/>
      <c r="RJZ846" s="328"/>
      <c r="RKA846" s="328"/>
      <c r="RKB846" s="328"/>
      <c r="RKC846" s="328"/>
      <c r="RKD846" s="328"/>
      <c r="RKE846" s="328"/>
      <c r="RKF846" s="328"/>
      <c r="RKG846" s="328"/>
      <c r="RKH846" s="328"/>
      <c r="RKI846" s="328"/>
      <c r="RKJ846" s="328"/>
      <c r="RKK846" s="328"/>
      <c r="RKL846" s="328"/>
      <c r="RKM846" s="328"/>
      <c r="RKN846" s="328"/>
      <c r="RKO846" s="328"/>
      <c r="RKP846" s="328"/>
      <c r="RKQ846" s="328"/>
      <c r="RKR846" s="328"/>
      <c r="RKS846" s="328"/>
      <c r="RKT846" s="328"/>
      <c r="RKU846" s="328"/>
      <c r="RKV846" s="328"/>
      <c r="RKW846" s="328"/>
      <c r="RKX846" s="328"/>
      <c r="RKY846" s="328"/>
      <c r="RKZ846" s="328"/>
      <c r="RLA846" s="328"/>
      <c r="RLB846" s="328"/>
      <c r="RLC846" s="328"/>
      <c r="RLD846" s="328"/>
      <c r="RLE846" s="328"/>
      <c r="RLF846" s="328"/>
      <c r="RLG846" s="328"/>
      <c r="RLH846" s="328"/>
      <c r="RLI846" s="328"/>
      <c r="RLJ846" s="328"/>
      <c r="RLK846" s="328"/>
      <c r="RLL846" s="328"/>
      <c r="RLM846" s="328"/>
      <c r="RLN846" s="328"/>
      <c r="RLO846" s="328"/>
      <c r="RLP846" s="328"/>
      <c r="RLQ846" s="328"/>
      <c r="RLR846" s="328"/>
      <c r="RLS846" s="328"/>
      <c r="RLT846" s="328"/>
      <c r="RLU846" s="328"/>
      <c r="RLV846" s="328"/>
      <c r="RLW846" s="328"/>
      <c r="RLX846" s="328"/>
      <c r="RLY846" s="328"/>
      <c r="RLZ846" s="328"/>
      <c r="RMA846" s="328"/>
      <c r="RMB846" s="328"/>
      <c r="RMC846" s="328"/>
      <c r="RMD846" s="328"/>
      <c r="RME846" s="328"/>
      <c r="RMF846" s="328"/>
      <c r="RMG846" s="328"/>
      <c r="RMH846" s="328"/>
      <c r="RMI846" s="328"/>
      <c r="RMJ846" s="328"/>
      <c r="RMK846" s="328"/>
      <c r="RML846" s="328"/>
      <c r="RMM846" s="328"/>
      <c r="RMN846" s="328"/>
      <c r="RMO846" s="328"/>
      <c r="RMP846" s="328"/>
      <c r="RMQ846" s="328"/>
      <c r="RMR846" s="328"/>
      <c r="RMS846" s="328"/>
      <c r="RMT846" s="328"/>
      <c r="RMU846" s="328"/>
      <c r="RMV846" s="328"/>
      <c r="RMW846" s="328"/>
      <c r="RMX846" s="328"/>
      <c r="RMY846" s="328"/>
      <c r="RMZ846" s="328"/>
      <c r="RNA846" s="328"/>
      <c r="RNB846" s="328"/>
      <c r="RNC846" s="328"/>
      <c r="RND846" s="328"/>
      <c r="RNE846" s="328"/>
      <c r="RNF846" s="328"/>
      <c r="RNG846" s="328"/>
      <c r="RNH846" s="328"/>
      <c r="RNI846" s="328"/>
      <c r="RNJ846" s="328"/>
      <c r="RNK846" s="328"/>
      <c r="RNL846" s="328"/>
      <c r="RNM846" s="328"/>
      <c r="RNN846" s="328"/>
      <c r="RNO846" s="328"/>
      <c r="RNP846" s="328"/>
      <c r="RNQ846" s="328"/>
      <c r="RNR846" s="328"/>
      <c r="RNS846" s="328"/>
      <c r="RNT846" s="328"/>
      <c r="RNU846" s="328"/>
      <c r="RNV846" s="328"/>
      <c r="RNW846" s="328"/>
      <c r="RNX846" s="328"/>
      <c r="RNY846" s="328"/>
      <c r="RNZ846" s="328"/>
      <c r="ROA846" s="328"/>
      <c r="ROB846" s="328"/>
      <c r="ROC846" s="328"/>
      <c r="ROD846" s="328"/>
      <c r="ROE846" s="328"/>
      <c r="ROF846" s="328"/>
      <c r="ROG846" s="328"/>
      <c r="ROH846" s="328"/>
      <c r="ROI846" s="328"/>
      <c r="ROJ846" s="328"/>
      <c r="ROK846" s="328"/>
      <c r="ROL846" s="328"/>
      <c r="ROM846" s="328"/>
      <c r="RON846" s="328"/>
      <c r="ROO846" s="328"/>
      <c r="ROP846" s="328"/>
      <c r="ROQ846" s="328"/>
      <c r="ROR846" s="328"/>
      <c r="ROS846" s="328"/>
      <c r="ROT846" s="328"/>
      <c r="ROU846" s="328"/>
      <c r="ROV846" s="328"/>
      <c r="ROW846" s="328"/>
      <c r="ROX846" s="328"/>
      <c r="ROY846" s="328"/>
      <c r="ROZ846" s="328"/>
      <c r="RPA846" s="328"/>
      <c r="RPB846" s="328"/>
      <c r="RPC846" s="328"/>
      <c r="RPD846" s="328"/>
      <c r="RPE846" s="328"/>
      <c r="RPF846" s="328"/>
      <c r="RPG846" s="328"/>
      <c r="RPH846" s="328"/>
      <c r="RPI846" s="328"/>
      <c r="RPJ846" s="328"/>
      <c r="RPK846" s="328"/>
      <c r="RPL846" s="328"/>
      <c r="RPM846" s="328"/>
      <c r="RPN846" s="328"/>
      <c r="RPO846" s="328"/>
      <c r="RPP846" s="328"/>
      <c r="RPQ846" s="328"/>
      <c r="RPR846" s="328"/>
      <c r="RPS846" s="328"/>
      <c r="RPT846" s="328"/>
      <c r="RPU846" s="328"/>
      <c r="RPV846" s="328"/>
      <c r="RPW846" s="328"/>
      <c r="RPX846" s="328"/>
      <c r="RPY846" s="328"/>
      <c r="RPZ846" s="328"/>
      <c r="RQA846" s="328"/>
      <c r="RQB846" s="328"/>
      <c r="RQC846" s="328"/>
      <c r="RQD846" s="328"/>
      <c r="RQE846" s="328"/>
      <c r="RQF846" s="328"/>
      <c r="RQG846" s="328"/>
      <c r="RQH846" s="328"/>
      <c r="RQI846" s="328"/>
      <c r="RQJ846" s="328"/>
      <c r="RQK846" s="328"/>
      <c r="RQL846" s="328"/>
      <c r="RQM846" s="328"/>
      <c r="RQN846" s="328"/>
      <c r="RQO846" s="328"/>
      <c r="RQP846" s="328"/>
      <c r="RQQ846" s="328"/>
      <c r="RQR846" s="328"/>
      <c r="RQS846" s="328"/>
      <c r="RQT846" s="328"/>
      <c r="RQU846" s="328"/>
      <c r="RQV846" s="328"/>
      <c r="RQW846" s="328"/>
      <c r="RQX846" s="328"/>
      <c r="RQY846" s="328"/>
      <c r="RQZ846" s="328"/>
      <c r="RRA846" s="328"/>
      <c r="RRB846" s="328"/>
      <c r="RRC846" s="328"/>
      <c r="RRD846" s="328"/>
      <c r="RRE846" s="328"/>
      <c r="RRF846" s="328"/>
      <c r="RRG846" s="328"/>
      <c r="RRH846" s="328"/>
      <c r="RRI846" s="328"/>
      <c r="RRJ846" s="328"/>
      <c r="RRK846" s="328"/>
      <c r="RRL846" s="328"/>
      <c r="RRM846" s="328"/>
      <c r="RRN846" s="328"/>
      <c r="RRO846" s="328"/>
      <c r="RRP846" s="328"/>
      <c r="RRQ846" s="328"/>
      <c r="RRR846" s="328"/>
      <c r="RRS846" s="328"/>
      <c r="RRT846" s="328"/>
      <c r="RRU846" s="328"/>
      <c r="RRV846" s="328"/>
      <c r="RRW846" s="328"/>
      <c r="RRX846" s="328"/>
      <c r="RRY846" s="328"/>
      <c r="RRZ846" s="328"/>
      <c r="RSA846" s="328"/>
      <c r="RSB846" s="328"/>
      <c r="RSC846" s="328"/>
      <c r="RSD846" s="328"/>
      <c r="RSE846" s="328"/>
      <c r="RSF846" s="328"/>
      <c r="RSG846" s="328"/>
      <c r="RSH846" s="328"/>
      <c r="RSI846" s="328"/>
      <c r="RSJ846" s="328"/>
      <c r="RSK846" s="328"/>
      <c r="RSL846" s="328"/>
      <c r="RSM846" s="328"/>
      <c r="RSN846" s="328"/>
      <c r="RSO846" s="328"/>
      <c r="RSP846" s="328"/>
      <c r="RSQ846" s="328"/>
      <c r="RSR846" s="328"/>
      <c r="RSS846" s="328"/>
      <c r="RST846" s="328"/>
      <c r="RSU846" s="328"/>
      <c r="RSV846" s="328"/>
      <c r="RSW846" s="328"/>
      <c r="RSX846" s="328"/>
      <c r="RSY846" s="328"/>
      <c r="RSZ846" s="328"/>
      <c r="RTA846" s="328"/>
      <c r="RTB846" s="328"/>
      <c r="RTC846" s="328"/>
      <c r="RTD846" s="328"/>
      <c r="RTE846" s="328"/>
      <c r="RTF846" s="328"/>
      <c r="RTG846" s="328"/>
      <c r="RTH846" s="328"/>
      <c r="RTI846" s="328"/>
      <c r="RTJ846" s="328"/>
      <c r="RTK846" s="328"/>
      <c r="RTL846" s="328"/>
      <c r="RTM846" s="328"/>
      <c r="RTN846" s="328"/>
      <c r="RTO846" s="328"/>
      <c r="RTP846" s="328"/>
      <c r="RTQ846" s="328"/>
      <c r="RTR846" s="328"/>
      <c r="RTS846" s="328"/>
      <c r="RTT846" s="328"/>
      <c r="RTU846" s="328"/>
      <c r="RTV846" s="328"/>
      <c r="RTW846" s="328"/>
      <c r="RTX846" s="328"/>
      <c r="RTY846" s="328"/>
      <c r="RTZ846" s="328"/>
      <c r="RUA846" s="328"/>
      <c r="RUB846" s="328"/>
      <c r="RUC846" s="328"/>
      <c r="RUD846" s="328"/>
      <c r="RUE846" s="328"/>
      <c r="RUF846" s="328"/>
      <c r="RUG846" s="328"/>
      <c r="RUH846" s="328"/>
      <c r="RUI846" s="328"/>
      <c r="RUJ846" s="328"/>
      <c r="RUK846" s="328"/>
      <c r="RUL846" s="328"/>
      <c r="RUM846" s="328"/>
      <c r="RUN846" s="328"/>
      <c r="RUO846" s="328"/>
      <c r="RUP846" s="328"/>
      <c r="RUQ846" s="328"/>
      <c r="RUR846" s="328"/>
      <c r="RUS846" s="328"/>
      <c r="RUT846" s="328"/>
      <c r="RUU846" s="328"/>
      <c r="RUV846" s="328"/>
      <c r="RUW846" s="328"/>
      <c r="RUX846" s="328"/>
      <c r="RUY846" s="328"/>
      <c r="RUZ846" s="328"/>
      <c r="RVA846" s="328"/>
      <c r="RVB846" s="328"/>
      <c r="RVC846" s="328"/>
      <c r="RVD846" s="328"/>
      <c r="RVE846" s="328"/>
      <c r="RVF846" s="328"/>
      <c r="RVG846" s="328"/>
      <c r="RVH846" s="328"/>
      <c r="RVI846" s="328"/>
      <c r="RVJ846" s="328"/>
      <c r="RVK846" s="328"/>
      <c r="RVL846" s="328"/>
      <c r="RVM846" s="328"/>
      <c r="RVN846" s="328"/>
      <c r="RVO846" s="328"/>
      <c r="RVP846" s="328"/>
      <c r="RVQ846" s="328"/>
      <c r="RVR846" s="328"/>
      <c r="RVS846" s="328"/>
      <c r="RVT846" s="328"/>
      <c r="RVU846" s="328"/>
      <c r="RVV846" s="328"/>
      <c r="RVW846" s="328"/>
      <c r="RVX846" s="328"/>
      <c r="RVY846" s="328"/>
      <c r="RVZ846" s="328"/>
      <c r="RWA846" s="328"/>
      <c r="RWB846" s="328"/>
      <c r="RWC846" s="328"/>
      <c r="RWD846" s="328"/>
      <c r="RWE846" s="328"/>
      <c r="RWF846" s="328"/>
      <c r="RWG846" s="328"/>
      <c r="RWH846" s="328"/>
      <c r="RWI846" s="328"/>
      <c r="RWJ846" s="328"/>
      <c r="RWK846" s="328"/>
      <c r="RWL846" s="328"/>
      <c r="RWM846" s="328"/>
      <c r="RWN846" s="328"/>
      <c r="RWO846" s="328"/>
      <c r="RWP846" s="328"/>
      <c r="RWQ846" s="328"/>
      <c r="RWR846" s="328"/>
      <c r="RWS846" s="328"/>
      <c r="RWT846" s="328"/>
      <c r="RWU846" s="328"/>
      <c r="RWV846" s="328"/>
      <c r="RWW846" s="328"/>
      <c r="RWX846" s="328"/>
      <c r="RWY846" s="328"/>
      <c r="RWZ846" s="328"/>
      <c r="RXA846" s="328"/>
      <c r="RXB846" s="328"/>
      <c r="RXC846" s="328"/>
      <c r="RXD846" s="328"/>
      <c r="RXE846" s="328"/>
      <c r="RXF846" s="328"/>
      <c r="RXG846" s="328"/>
      <c r="RXH846" s="328"/>
      <c r="RXI846" s="328"/>
      <c r="RXJ846" s="328"/>
      <c r="RXK846" s="328"/>
      <c r="RXL846" s="328"/>
      <c r="RXM846" s="328"/>
      <c r="RXN846" s="328"/>
      <c r="RXO846" s="328"/>
      <c r="RXP846" s="328"/>
      <c r="RXQ846" s="328"/>
      <c r="RXR846" s="328"/>
      <c r="RXS846" s="328"/>
      <c r="RXT846" s="328"/>
      <c r="RXU846" s="328"/>
      <c r="RXV846" s="328"/>
      <c r="RXW846" s="328"/>
      <c r="RXX846" s="328"/>
      <c r="RXY846" s="328"/>
      <c r="RXZ846" s="328"/>
      <c r="RYA846" s="328"/>
      <c r="RYB846" s="328"/>
      <c r="RYC846" s="328"/>
      <c r="RYD846" s="328"/>
      <c r="RYE846" s="328"/>
      <c r="RYF846" s="328"/>
      <c r="RYG846" s="328"/>
      <c r="RYH846" s="328"/>
      <c r="RYI846" s="328"/>
      <c r="RYJ846" s="328"/>
      <c r="RYK846" s="328"/>
      <c r="RYL846" s="328"/>
      <c r="RYM846" s="328"/>
      <c r="RYN846" s="328"/>
      <c r="RYO846" s="328"/>
      <c r="RYP846" s="328"/>
      <c r="RYQ846" s="328"/>
      <c r="RYR846" s="328"/>
      <c r="RYS846" s="328"/>
      <c r="RYT846" s="328"/>
      <c r="RYU846" s="328"/>
      <c r="RYV846" s="328"/>
      <c r="RYW846" s="328"/>
      <c r="RYX846" s="328"/>
      <c r="RYY846" s="328"/>
      <c r="RYZ846" s="328"/>
      <c r="RZA846" s="328"/>
      <c r="RZB846" s="328"/>
      <c r="RZC846" s="328"/>
      <c r="RZD846" s="328"/>
      <c r="RZE846" s="328"/>
      <c r="RZF846" s="328"/>
      <c r="RZG846" s="328"/>
      <c r="RZH846" s="328"/>
      <c r="RZI846" s="328"/>
      <c r="RZJ846" s="328"/>
      <c r="RZK846" s="328"/>
      <c r="RZL846" s="328"/>
      <c r="RZM846" s="328"/>
      <c r="RZN846" s="328"/>
      <c r="RZO846" s="328"/>
      <c r="RZP846" s="328"/>
      <c r="RZQ846" s="328"/>
      <c r="RZR846" s="328"/>
      <c r="RZS846" s="328"/>
      <c r="RZT846" s="328"/>
      <c r="RZU846" s="328"/>
      <c r="RZV846" s="328"/>
      <c r="RZW846" s="328"/>
      <c r="RZX846" s="328"/>
      <c r="RZY846" s="328"/>
      <c r="RZZ846" s="328"/>
      <c r="SAA846" s="328"/>
      <c r="SAB846" s="328"/>
      <c r="SAC846" s="328"/>
      <c r="SAD846" s="328"/>
      <c r="SAE846" s="328"/>
      <c r="SAF846" s="328"/>
      <c r="SAG846" s="328"/>
      <c r="SAH846" s="328"/>
      <c r="SAI846" s="328"/>
      <c r="SAJ846" s="328"/>
      <c r="SAK846" s="328"/>
      <c r="SAL846" s="328"/>
      <c r="SAM846" s="328"/>
      <c r="SAN846" s="328"/>
      <c r="SAO846" s="328"/>
      <c r="SAP846" s="328"/>
      <c r="SAQ846" s="328"/>
      <c r="SAR846" s="328"/>
      <c r="SAS846" s="328"/>
      <c r="SAT846" s="328"/>
      <c r="SAU846" s="328"/>
      <c r="SAV846" s="328"/>
      <c r="SAW846" s="328"/>
      <c r="SAX846" s="328"/>
      <c r="SAY846" s="328"/>
      <c r="SAZ846" s="328"/>
      <c r="SBA846" s="328"/>
      <c r="SBB846" s="328"/>
      <c r="SBC846" s="328"/>
      <c r="SBD846" s="328"/>
      <c r="SBE846" s="328"/>
      <c r="SBF846" s="328"/>
      <c r="SBG846" s="328"/>
      <c r="SBH846" s="328"/>
      <c r="SBI846" s="328"/>
      <c r="SBJ846" s="328"/>
      <c r="SBK846" s="328"/>
      <c r="SBL846" s="328"/>
      <c r="SBM846" s="328"/>
      <c r="SBN846" s="328"/>
      <c r="SBO846" s="328"/>
      <c r="SBP846" s="328"/>
      <c r="SBQ846" s="328"/>
      <c r="SBR846" s="328"/>
      <c r="SBS846" s="328"/>
      <c r="SBT846" s="328"/>
      <c r="SBU846" s="328"/>
      <c r="SBV846" s="328"/>
      <c r="SBW846" s="328"/>
      <c r="SBX846" s="328"/>
      <c r="SBY846" s="328"/>
      <c r="SBZ846" s="328"/>
      <c r="SCA846" s="328"/>
      <c r="SCB846" s="328"/>
      <c r="SCC846" s="328"/>
      <c r="SCD846" s="328"/>
      <c r="SCE846" s="328"/>
      <c r="SCF846" s="328"/>
      <c r="SCG846" s="328"/>
      <c r="SCH846" s="328"/>
      <c r="SCI846" s="328"/>
      <c r="SCJ846" s="328"/>
      <c r="SCK846" s="328"/>
      <c r="SCL846" s="328"/>
      <c r="SCM846" s="328"/>
      <c r="SCN846" s="328"/>
      <c r="SCO846" s="328"/>
      <c r="SCP846" s="328"/>
      <c r="SCQ846" s="328"/>
      <c r="SCR846" s="328"/>
      <c r="SCS846" s="328"/>
      <c r="SCT846" s="328"/>
      <c r="SCU846" s="328"/>
      <c r="SCV846" s="328"/>
      <c r="SCW846" s="328"/>
      <c r="SCX846" s="328"/>
      <c r="SCY846" s="328"/>
      <c r="SCZ846" s="328"/>
      <c r="SDA846" s="328"/>
      <c r="SDB846" s="328"/>
      <c r="SDC846" s="328"/>
      <c r="SDD846" s="328"/>
      <c r="SDE846" s="328"/>
      <c r="SDF846" s="328"/>
      <c r="SDG846" s="328"/>
      <c r="SDH846" s="328"/>
      <c r="SDI846" s="328"/>
      <c r="SDJ846" s="328"/>
      <c r="SDK846" s="328"/>
      <c r="SDL846" s="328"/>
      <c r="SDM846" s="328"/>
      <c r="SDN846" s="328"/>
      <c r="SDO846" s="328"/>
      <c r="SDP846" s="328"/>
      <c r="SDQ846" s="328"/>
      <c r="SDR846" s="328"/>
      <c r="SDS846" s="328"/>
      <c r="SDT846" s="328"/>
      <c r="SDU846" s="328"/>
      <c r="SDV846" s="328"/>
      <c r="SDW846" s="328"/>
      <c r="SDX846" s="328"/>
      <c r="SDY846" s="328"/>
      <c r="SDZ846" s="328"/>
      <c r="SEA846" s="328"/>
      <c r="SEB846" s="328"/>
      <c r="SEC846" s="328"/>
      <c r="SED846" s="328"/>
      <c r="SEE846" s="328"/>
      <c r="SEF846" s="328"/>
      <c r="SEG846" s="328"/>
      <c r="SEH846" s="328"/>
      <c r="SEI846" s="328"/>
      <c r="SEJ846" s="328"/>
      <c r="SEK846" s="328"/>
      <c r="SEL846" s="328"/>
      <c r="SEM846" s="328"/>
      <c r="SEN846" s="328"/>
      <c r="SEO846" s="328"/>
      <c r="SEP846" s="328"/>
      <c r="SEQ846" s="328"/>
      <c r="SER846" s="328"/>
      <c r="SES846" s="328"/>
      <c r="SET846" s="328"/>
      <c r="SEU846" s="328"/>
      <c r="SEV846" s="328"/>
      <c r="SEW846" s="328"/>
      <c r="SEX846" s="328"/>
      <c r="SEY846" s="328"/>
      <c r="SEZ846" s="328"/>
      <c r="SFA846" s="328"/>
      <c r="SFB846" s="328"/>
      <c r="SFC846" s="328"/>
      <c r="SFD846" s="328"/>
      <c r="SFE846" s="328"/>
      <c r="SFF846" s="328"/>
      <c r="SFG846" s="328"/>
      <c r="SFH846" s="328"/>
      <c r="SFI846" s="328"/>
      <c r="SFJ846" s="328"/>
      <c r="SFK846" s="328"/>
      <c r="SFL846" s="328"/>
      <c r="SFM846" s="328"/>
      <c r="SFN846" s="328"/>
      <c r="SFO846" s="328"/>
      <c r="SFP846" s="328"/>
      <c r="SFQ846" s="328"/>
      <c r="SFR846" s="328"/>
      <c r="SFS846" s="328"/>
      <c r="SFT846" s="328"/>
      <c r="SFU846" s="328"/>
      <c r="SFV846" s="328"/>
      <c r="SFW846" s="328"/>
      <c r="SFX846" s="328"/>
      <c r="SFY846" s="328"/>
      <c r="SFZ846" s="328"/>
      <c r="SGA846" s="328"/>
      <c r="SGB846" s="328"/>
      <c r="SGC846" s="328"/>
      <c r="SGD846" s="328"/>
      <c r="SGE846" s="328"/>
      <c r="SGF846" s="328"/>
      <c r="SGG846" s="328"/>
      <c r="SGH846" s="328"/>
      <c r="SGI846" s="328"/>
      <c r="SGJ846" s="328"/>
      <c r="SGK846" s="328"/>
      <c r="SGL846" s="328"/>
      <c r="SGM846" s="328"/>
      <c r="SGN846" s="328"/>
      <c r="SGO846" s="328"/>
      <c r="SGP846" s="328"/>
      <c r="SGQ846" s="328"/>
      <c r="SGR846" s="328"/>
      <c r="SGS846" s="328"/>
      <c r="SGT846" s="328"/>
      <c r="SGU846" s="328"/>
      <c r="SGV846" s="328"/>
      <c r="SGW846" s="328"/>
      <c r="SGX846" s="328"/>
      <c r="SGY846" s="328"/>
      <c r="SGZ846" s="328"/>
      <c r="SHA846" s="328"/>
      <c r="SHB846" s="328"/>
      <c r="SHC846" s="328"/>
      <c r="SHD846" s="328"/>
      <c r="SHE846" s="328"/>
      <c r="SHF846" s="328"/>
      <c r="SHG846" s="328"/>
      <c r="SHH846" s="328"/>
      <c r="SHI846" s="328"/>
      <c r="SHJ846" s="328"/>
      <c r="SHK846" s="328"/>
      <c r="SHL846" s="328"/>
      <c r="SHM846" s="328"/>
      <c r="SHN846" s="328"/>
      <c r="SHO846" s="328"/>
      <c r="SHP846" s="328"/>
      <c r="SHQ846" s="328"/>
      <c r="SHR846" s="328"/>
      <c r="SHS846" s="328"/>
      <c r="SHT846" s="328"/>
      <c r="SHU846" s="328"/>
      <c r="SHV846" s="328"/>
      <c r="SHW846" s="328"/>
      <c r="SHX846" s="328"/>
      <c r="SHY846" s="328"/>
      <c r="SHZ846" s="328"/>
      <c r="SIA846" s="328"/>
      <c r="SIB846" s="328"/>
      <c r="SIC846" s="328"/>
      <c r="SID846" s="328"/>
      <c r="SIE846" s="328"/>
      <c r="SIF846" s="328"/>
      <c r="SIG846" s="328"/>
      <c r="SIH846" s="328"/>
      <c r="SII846" s="328"/>
      <c r="SIJ846" s="328"/>
      <c r="SIK846" s="328"/>
      <c r="SIL846" s="328"/>
      <c r="SIM846" s="328"/>
      <c r="SIN846" s="328"/>
      <c r="SIO846" s="328"/>
      <c r="SIP846" s="328"/>
      <c r="SIQ846" s="328"/>
      <c r="SIR846" s="328"/>
      <c r="SIS846" s="328"/>
      <c r="SIT846" s="328"/>
      <c r="SIU846" s="328"/>
      <c r="SIV846" s="328"/>
      <c r="SIW846" s="328"/>
      <c r="SIX846" s="328"/>
      <c r="SIY846" s="328"/>
      <c r="SIZ846" s="328"/>
      <c r="SJA846" s="328"/>
      <c r="SJB846" s="328"/>
      <c r="SJC846" s="328"/>
      <c r="SJD846" s="328"/>
      <c r="SJE846" s="328"/>
      <c r="SJF846" s="328"/>
      <c r="SJG846" s="328"/>
      <c r="SJH846" s="328"/>
      <c r="SJI846" s="328"/>
      <c r="SJJ846" s="328"/>
      <c r="SJK846" s="328"/>
      <c r="SJL846" s="328"/>
      <c r="SJM846" s="328"/>
      <c r="SJN846" s="328"/>
      <c r="SJO846" s="328"/>
      <c r="SJP846" s="328"/>
      <c r="SJQ846" s="328"/>
      <c r="SJR846" s="328"/>
      <c r="SJS846" s="328"/>
      <c r="SJT846" s="328"/>
      <c r="SJU846" s="328"/>
      <c r="SJV846" s="328"/>
      <c r="SJW846" s="328"/>
      <c r="SJX846" s="328"/>
      <c r="SJY846" s="328"/>
      <c r="SJZ846" s="328"/>
      <c r="SKA846" s="328"/>
      <c r="SKB846" s="328"/>
      <c r="SKC846" s="328"/>
      <c r="SKD846" s="328"/>
      <c r="SKE846" s="328"/>
      <c r="SKF846" s="328"/>
      <c r="SKG846" s="328"/>
      <c r="SKH846" s="328"/>
      <c r="SKI846" s="328"/>
      <c r="SKJ846" s="328"/>
      <c r="SKK846" s="328"/>
      <c r="SKL846" s="328"/>
      <c r="SKM846" s="328"/>
      <c r="SKN846" s="328"/>
      <c r="SKO846" s="328"/>
      <c r="SKP846" s="328"/>
      <c r="SKQ846" s="328"/>
      <c r="SKR846" s="328"/>
      <c r="SKS846" s="328"/>
      <c r="SKT846" s="328"/>
      <c r="SKU846" s="328"/>
      <c r="SKV846" s="328"/>
      <c r="SKW846" s="328"/>
      <c r="SKX846" s="328"/>
      <c r="SKY846" s="328"/>
      <c r="SKZ846" s="328"/>
      <c r="SLA846" s="328"/>
      <c r="SLB846" s="328"/>
      <c r="SLC846" s="328"/>
      <c r="SLD846" s="328"/>
      <c r="SLE846" s="328"/>
      <c r="SLF846" s="328"/>
      <c r="SLG846" s="328"/>
      <c r="SLH846" s="328"/>
      <c r="SLI846" s="328"/>
      <c r="SLJ846" s="328"/>
      <c r="SLK846" s="328"/>
      <c r="SLL846" s="328"/>
      <c r="SLM846" s="328"/>
      <c r="SLN846" s="328"/>
      <c r="SLO846" s="328"/>
      <c r="SLP846" s="328"/>
      <c r="SLQ846" s="328"/>
      <c r="SLR846" s="328"/>
      <c r="SLS846" s="328"/>
      <c r="SLT846" s="328"/>
      <c r="SLU846" s="328"/>
      <c r="SLV846" s="328"/>
      <c r="SLW846" s="328"/>
      <c r="SLX846" s="328"/>
      <c r="SLY846" s="328"/>
      <c r="SLZ846" s="328"/>
      <c r="SMA846" s="328"/>
      <c r="SMB846" s="328"/>
      <c r="SMC846" s="328"/>
      <c r="SMD846" s="328"/>
      <c r="SME846" s="328"/>
      <c r="SMF846" s="328"/>
      <c r="SMG846" s="328"/>
      <c r="SMH846" s="328"/>
      <c r="SMI846" s="328"/>
      <c r="SMJ846" s="328"/>
      <c r="SMK846" s="328"/>
      <c r="SML846" s="328"/>
      <c r="SMM846" s="328"/>
      <c r="SMN846" s="328"/>
      <c r="SMO846" s="328"/>
      <c r="SMP846" s="328"/>
      <c r="SMQ846" s="328"/>
      <c r="SMR846" s="328"/>
      <c r="SMS846" s="328"/>
      <c r="SMT846" s="328"/>
      <c r="SMU846" s="328"/>
      <c r="SMV846" s="328"/>
      <c r="SMW846" s="328"/>
      <c r="SMX846" s="328"/>
      <c r="SMY846" s="328"/>
      <c r="SMZ846" s="328"/>
      <c r="SNA846" s="328"/>
      <c r="SNB846" s="328"/>
      <c r="SNC846" s="328"/>
      <c r="SND846" s="328"/>
      <c r="SNE846" s="328"/>
      <c r="SNF846" s="328"/>
      <c r="SNG846" s="328"/>
      <c r="SNH846" s="328"/>
      <c r="SNI846" s="328"/>
      <c r="SNJ846" s="328"/>
      <c r="SNK846" s="328"/>
      <c r="SNL846" s="328"/>
      <c r="SNM846" s="328"/>
      <c r="SNN846" s="328"/>
      <c r="SNO846" s="328"/>
      <c r="SNP846" s="328"/>
      <c r="SNQ846" s="328"/>
      <c r="SNR846" s="328"/>
      <c r="SNS846" s="328"/>
      <c r="SNT846" s="328"/>
      <c r="SNU846" s="328"/>
      <c r="SNV846" s="328"/>
      <c r="SNW846" s="328"/>
      <c r="SNX846" s="328"/>
      <c r="SNY846" s="328"/>
      <c r="SNZ846" s="328"/>
      <c r="SOA846" s="328"/>
      <c r="SOB846" s="328"/>
      <c r="SOC846" s="328"/>
      <c r="SOD846" s="328"/>
      <c r="SOE846" s="328"/>
      <c r="SOF846" s="328"/>
      <c r="SOG846" s="328"/>
      <c r="SOH846" s="328"/>
      <c r="SOI846" s="328"/>
      <c r="SOJ846" s="328"/>
      <c r="SOK846" s="328"/>
      <c r="SOL846" s="328"/>
      <c r="SOM846" s="328"/>
      <c r="SON846" s="328"/>
      <c r="SOO846" s="328"/>
      <c r="SOP846" s="328"/>
      <c r="SOQ846" s="328"/>
      <c r="SOR846" s="328"/>
      <c r="SOS846" s="328"/>
      <c r="SOT846" s="328"/>
      <c r="SOU846" s="328"/>
      <c r="SOV846" s="328"/>
      <c r="SOW846" s="328"/>
      <c r="SOX846" s="328"/>
      <c r="SOY846" s="328"/>
      <c r="SOZ846" s="328"/>
      <c r="SPA846" s="328"/>
      <c r="SPB846" s="328"/>
      <c r="SPC846" s="328"/>
      <c r="SPD846" s="328"/>
      <c r="SPE846" s="328"/>
      <c r="SPF846" s="328"/>
      <c r="SPG846" s="328"/>
      <c r="SPH846" s="328"/>
      <c r="SPI846" s="328"/>
      <c r="SPJ846" s="328"/>
      <c r="SPK846" s="328"/>
      <c r="SPL846" s="328"/>
      <c r="SPM846" s="328"/>
      <c r="SPN846" s="328"/>
      <c r="SPO846" s="328"/>
      <c r="SPP846" s="328"/>
      <c r="SPQ846" s="328"/>
      <c r="SPR846" s="328"/>
      <c r="SPS846" s="328"/>
      <c r="SPT846" s="328"/>
      <c r="SPU846" s="328"/>
      <c r="SPV846" s="328"/>
      <c r="SPW846" s="328"/>
      <c r="SPX846" s="328"/>
      <c r="SPY846" s="328"/>
      <c r="SPZ846" s="328"/>
      <c r="SQA846" s="328"/>
      <c r="SQB846" s="328"/>
      <c r="SQC846" s="328"/>
      <c r="SQD846" s="328"/>
      <c r="SQE846" s="328"/>
      <c r="SQF846" s="328"/>
      <c r="SQG846" s="328"/>
      <c r="SQH846" s="328"/>
      <c r="SQI846" s="328"/>
      <c r="SQJ846" s="328"/>
      <c r="SQK846" s="328"/>
      <c r="SQL846" s="328"/>
      <c r="SQM846" s="328"/>
      <c r="SQN846" s="328"/>
      <c r="SQO846" s="328"/>
      <c r="SQP846" s="328"/>
      <c r="SQQ846" s="328"/>
      <c r="SQR846" s="328"/>
      <c r="SQS846" s="328"/>
      <c r="SQT846" s="328"/>
      <c r="SQU846" s="328"/>
      <c r="SQV846" s="328"/>
      <c r="SQW846" s="328"/>
      <c r="SQX846" s="328"/>
      <c r="SQY846" s="328"/>
      <c r="SQZ846" s="328"/>
      <c r="SRA846" s="328"/>
      <c r="SRB846" s="328"/>
      <c r="SRC846" s="328"/>
      <c r="SRD846" s="328"/>
      <c r="SRE846" s="328"/>
      <c r="SRF846" s="328"/>
      <c r="SRG846" s="328"/>
      <c r="SRH846" s="328"/>
      <c r="SRI846" s="328"/>
      <c r="SRJ846" s="328"/>
      <c r="SRK846" s="328"/>
      <c r="SRL846" s="328"/>
      <c r="SRM846" s="328"/>
      <c r="SRN846" s="328"/>
      <c r="SRO846" s="328"/>
      <c r="SRP846" s="328"/>
      <c r="SRQ846" s="328"/>
      <c r="SRR846" s="328"/>
      <c r="SRS846" s="328"/>
      <c r="SRT846" s="328"/>
      <c r="SRU846" s="328"/>
      <c r="SRV846" s="328"/>
      <c r="SRW846" s="328"/>
      <c r="SRX846" s="328"/>
      <c r="SRY846" s="328"/>
      <c r="SRZ846" s="328"/>
      <c r="SSA846" s="328"/>
      <c r="SSB846" s="328"/>
      <c r="SSC846" s="328"/>
      <c r="SSD846" s="328"/>
      <c r="SSE846" s="328"/>
      <c r="SSF846" s="328"/>
      <c r="SSG846" s="328"/>
      <c r="SSH846" s="328"/>
      <c r="SSI846" s="328"/>
      <c r="SSJ846" s="328"/>
      <c r="SSK846" s="328"/>
      <c r="SSL846" s="328"/>
      <c r="SSM846" s="328"/>
      <c r="SSN846" s="328"/>
      <c r="SSO846" s="328"/>
      <c r="SSP846" s="328"/>
      <c r="SSQ846" s="328"/>
      <c r="SSR846" s="328"/>
      <c r="SSS846" s="328"/>
      <c r="SST846" s="328"/>
      <c r="SSU846" s="328"/>
      <c r="SSV846" s="328"/>
      <c r="SSW846" s="328"/>
      <c r="SSX846" s="328"/>
      <c r="SSY846" s="328"/>
      <c r="SSZ846" s="328"/>
      <c r="STA846" s="328"/>
      <c r="STB846" s="328"/>
      <c r="STC846" s="328"/>
      <c r="STD846" s="328"/>
      <c r="STE846" s="328"/>
      <c r="STF846" s="328"/>
      <c r="STG846" s="328"/>
      <c r="STH846" s="328"/>
      <c r="STI846" s="328"/>
      <c r="STJ846" s="328"/>
      <c r="STK846" s="328"/>
      <c r="STL846" s="328"/>
      <c r="STM846" s="328"/>
      <c r="STN846" s="328"/>
      <c r="STO846" s="328"/>
      <c r="STP846" s="328"/>
      <c r="STQ846" s="328"/>
      <c r="STR846" s="328"/>
      <c r="STS846" s="328"/>
      <c r="STT846" s="328"/>
      <c r="STU846" s="328"/>
      <c r="STV846" s="328"/>
      <c r="STW846" s="328"/>
      <c r="STX846" s="328"/>
      <c r="STY846" s="328"/>
      <c r="STZ846" s="328"/>
      <c r="SUA846" s="328"/>
      <c r="SUB846" s="328"/>
      <c r="SUC846" s="328"/>
      <c r="SUD846" s="328"/>
      <c r="SUE846" s="328"/>
      <c r="SUF846" s="328"/>
      <c r="SUG846" s="328"/>
      <c r="SUH846" s="328"/>
      <c r="SUI846" s="328"/>
      <c r="SUJ846" s="328"/>
      <c r="SUK846" s="328"/>
      <c r="SUL846" s="328"/>
      <c r="SUM846" s="328"/>
      <c r="SUN846" s="328"/>
      <c r="SUO846" s="328"/>
      <c r="SUP846" s="328"/>
      <c r="SUQ846" s="328"/>
      <c r="SUR846" s="328"/>
      <c r="SUS846" s="328"/>
      <c r="SUT846" s="328"/>
      <c r="SUU846" s="328"/>
      <c r="SUV846" s="328"/>
      <c r="SUW846" s="328"/>
      <c r="SUX846" s="328"/>
      <c r="SUY846" s="328"/>
      <c r="SUZ846" s="328"/>
      <c r="SVA846" s="328"/>
      <c r="SVB846" s="328"/>
      <c r="SVC846" s="328"/>
      <c r="SVD846" s="328"/>
      <c r="SVE846" s="328"/>
      <c r="SVF846" s="328"/>
      <c r="SVG846" s="328"/>
      <c r="SVH846" s="328"/>
      <c r="SVI846" s="328"/>
      <c r="SVJ846" s="328"/>
      <c r="SVK846" s="328"/>
      <c r="SVL846" s="328"/>
      <c r="SVM846" s="328"/>
      <c r="SVN846" s="328"/>
      <c r="SVO846" s="328"/>
      <c r="SVP846" s="328"/>
      <c r="SVQ846" s="328"/>
      <c r="SVR846" s="328"/>
      <c r="SVS846" s="328"/>
      <c r="SVT846" s="328"/>
      <c r="SVU846" s="328"/>
      <c r="SVV846" s="328"/>
      <c r="SVW846" s="328"/>
      <c r="SVX846" s="328"/>
      <c r="SVY846" s="328"/>
      <c r="SVZ846" s="328"/>
      <c r="SWA846" s="328"/>
      <c r="SWB846" s="328"/>
      <c r="SWC846" s="328"/>
      <c r="SWD846" s="328"/>
      <c r="SWE846" s="328"/>
      <c r="SWF846" s="328"/>
      <c r="SWG846" s="328"/>
      <c r="SWH846" s="328"/>
      <c r="SWI846" s="328"/>
      <c r="SWJ846" s="328"/>
      <c r="SWK846" s="328"/>
      <c r="SWL846" s="328"/>
      <c r="SWM846" s="328"/>
      <c r="SWN846" s="328"/>
      <c r="SWO846" s="328"/>
      <c r="SWP846" s="328"/>
      <c r="SWQ846" s="328"/>
      <c r="SWR846" s="328"/>
      <c r="SWS846" s="328"/>
      <c r="SWT846" s="328"/>
      <c r="SWU846" s="328"/>
      <c r="SWV846" s="328"/>
      <c r="SWW846" s="328"/>
      <c r="SWX846" s="328"/>
      <c r="SWY846" s="328"/>
      <c r="SWZ846" s="328"/>
      <c r="SXA846" s="328"/>
      <c r="SXB846" s="328"/>
      <c r="SXC846" s="328"/>
      <c r="SXD846" s="328"/>
      <c r="SXE846" s="328"/>
      <c r="SXF846" s="328"/>
      <c r="SXG846" s="328"/>
      <c r="SXH846" s="328"/>
      <c r="SXI846" s="328"/>
      <c r="SXJ846" s="328"/>
      <c r="SXK846" s="328"/>
      <c r="SXL846" s="328"/>
      <c r="SXM846" s="328"/>
      <c r="SXN846" s="328"/>
      <c r="SXO846" s="328"/>
      <c r="SXP846" s="328"/>
      <c r="SXQ846" s="328"/>
      <c r="SXR846" s="328"/>
      <c r="SXS846" s="328"/>
      <c r="SXT846" s="328"/>
      <c r="SXU846" s="328"/>
      <c r="SXV846" s="328"/>
      <c r="SXW846" s="328"/>
      <c r="SXX846" s="328"/>
      <c r="SXY846" s="328"/>
      <c r="SXZ846" s="328"/>
      <c r="SYA846" s="328"/>
      <c r="SYB846" s="328"/>
      <c r="SYC846" s="328"/>
      <c r="SYD846" s="328"/>
      <c r="SYE846" s="328"/>
      <c r="SYF846" s="328"/>
      <c r="SYG846" s="328"/>
      <c r="SYH846" s="328"/>
      <c r="SYI846" s="328"/>
      <c r="SYJ846" s="328"/>
      <c r="SYK846" s="328"/>
      <c r="SYL846" s="328"/>
      <c r="SYM846" s="328"/>
      <c r="SYN846" s="328"/>
      <c r="SYO846" s="328"/>
      <c r="SYP846" s="328"/>
      <c r="SYQ846" s="328"/>
      <c r="SYR846" s="328"/>
      <c r="SYS846" s="328"/>
      <c r="SYT846" s="328"/>
      <c r="SYU846" s="328"/>
      <c r="SYV846" s="328"/>
      <c r="SYW846" s="328"/>
      <c r="SYX846" s="328"/>
      <c r="SYY846" s="328"/>
      <c r="SYZ846" s="328"/>
      <c r="SZA846" s="328"/>
      <c r="SZB846" s="328"/>
      <c r="SZC846" s="328"/>
      <c r="SZD846" s="328"/>
      <c r="SZE846" s="328"/>
      <c r="SZF846" s="328"/>
      <c r="SZG846" s="328"/>
      <c r="SZH846" s="328"/>
      <c r="SZI846" s="328"/>
      <c r="SZJ846" s="328"/>
      <c r="SZK846" s="328"/>
      <c r="SZL846" s="328"/>
      <c r="SZM846" s="328"/>
      <c r="SZN846" s="328"/>
      <c r="SZO846" s="328"/>
      <c r="SZP846" s="328"/>
      <c r="SZQ846" s="328"/>
      <c r="SZR846" s="328"/>
      <c r="SZS846" s="328"/>
      <c r="SZT846" s="328"/>
      <c r="SZU846" s="328"/>
      <c r="SZV846" s="328"/>
      <c r="SZW846" s="328"/>
      <c r="SZX846" s="328"/>
      <c r="SZY846" s="328"/>
      <c r="SZZ846" s="328"/>
      <c r="TAA846" s="328"/>
      <c r="TAB846" s="328"/>
      <c r="TAC846" s="328"/>
      <c r="TAD846" s="328"/>
      <c r="TAE846" s="328"/>
      <c r="TAF846" s="328"/>
      <c r="TAG846" s="328"/>
      <c r="TAH846" s="328"/>
      <c r="TAI846" s="328"/>
      <c r="TAJ846" s="328"/>
      <c r="TAK846" s="328"/>
      <c r="TAL846" s="328"/>
      <c r="TAM846" s="328"/>
      <c r="TAN846" s="328"/>
      <c r="TAO846" s="328"/>
      <c r="TAP846" s="328"/>
      <c r="TAQ846" s="328"/>
      <c r="TAR846" s="328"/>
      <c r="TAS846" s="328"/>
      <c r="TAT846" s="328"/>
      <c r="TAU846" s="328"/>
      <c r="TAV846" s="328"/>
      <c r="TAW846" s="328"/>
      <c r="TAX846" s="328"/>
      <c r="TAY846" s="328"/>
      <c r="TAZ846" s="328"/>
      <c r="TBA846" s="328"/>
      <c r="TBB846" s="328"/>
      <c r="TBC846" s="328"/>
      <c r="TBD846" s="328"/>
      <c r="TBE846" s="328"/>
      <c r="TBF846" s="328"/>
      <c r="TBG846" s="328"/>
      <c r="TBH846" s="328"/>
      <c r="TBI846" s="328"/>
      <c r="TBJ846" s="328"/>
      <c r="TBK846" s="328"/>
      <c r="TBL846" s="328"/>
      <c r="TBM846" s="328"/>
      <c r="TBN846" s="328"/>
      <c r="TBO846" s="328"/>
      <c r="TBP846" s="328"/>
      <c r="TBQ846" s="328"/>
      <c r="TBR846" s="328"/>
      <c r="TBS846" s="328"/>
      <c r="TBT846" s="328"/>
      <c r="TBU846" s="328"/>
      <c r="TBV846" s="328"/>
      <c r="TBW846" s="328"/>
      <c r="TBX846" s="328"/>
      <c r="TBY846" s="328"/>
      <c r="TBZ846" s="328"/>
      <c r="TCA846" s="328"/>
      <c r="TCB846" s="328"/>
      <c r="TCC846" s="328"/>
      <c r="TCD846" s="328"/>
      <c r="TCE846" s="328"/>
      <c r="TCF846" s="328"/>
      <c r="TCG846" s="328"/>
      <c r="TCH846" s="328"/>
      <c r="TCI846" s="328"/>
      <c r="TCJ846" s="328"/>
      <c r="TCK846" s="328"/>
      <c r="TCL846" s="328"/>
      <c r="TCM846" s="328"/>
      <c r="TCN846" s="328"/>
      <c r="TCO846" s="328"/>
      <c r="TCP846" s="328"/>
      <c r="TCQ846" s="328"/>
      <c r="TCR846" s="328"/>
      <c r="TCS846" s="328"/>
      <c r="TCT846" s="328"/>
      <c r="TCU846" s="328"/>
      <c r="TCV846" s="328"/>
      <c r="TCW846" s="328"/>
      <c r="TCX846" s="328"/>
      <c r="TCY846" s="328"/>
      <c r="TCZ846" s="328"/>
      <c r="TDA846" s="328"/>
      <c r="TDB846" s="328"/>
      <c r="TDC846" s="328"/>
      <c r="TDD846" s="328"/>
      <c r="TDE846" s="328"/>
      <c r="TDF846" s="328"/>
      <c r="TDG846" s="328"/>
      <c r="TDH846" s="328"/>
      <c r="TDI846" s="328"/>
      <c r="TDJ846" s="328"/>
      <c r="TDK846" s="328"/>
      <c r="TDL846" s="328"/>
      <c r="TDM846" s="328"/>
      <c r="TDN846" s="328"/>
      <c r="TDO846" s="328"/>
      <c r="TDP846" s="328"/>
      <c r="TDQ846" s="328"/>
      <c r="TDR846" s="328"/>
      <c r="TDS846" s="328"/>
      <c r="TDT846" s="328"/>
      <c r="TDU846" s="328"/>
      <c r="TDV846" s="328"/>
      <c r="TDW846" s="328"/>
      <c r="TDX846" s="328"/>
      <c r="TDY846" s="328"/>
      <c r="TDZ846" s="328"/>
      <c r="TEA846" s="328"/>
      <c r="TEB846" s="328"/>
      <c r="TEC846" s="328"/>
      <c r="TED846" s="328"/>
      <c r="TEE846" s="328"/>
      <c r="TEF846" s="328"/>
      <c r="TEG846" s="328"/>
      <c r="TEH846" s="328"/>
      <c r="TEI846" s="328"/>
      <c r="TEJ846" s="328"/>
      <c r="TEK846" s="328"/>
      <c r="TEL846" s="328"/>
      <c r="TEM846" s="328"/>
      <c r="TEN846" s="328"/>
      <c r="TEO846" s="328"/>
      <c r="TEP846" s="328"/>
      <c r="TEQ846" s="328"/>
      <c r="TER846" s="328"/>
      <c r="TES846" s="328"/>
      <c r="TET846" s="328"/>
      <c r="TEU846" s="328"/>
      <c r="TEV846" s="328"/>
      <c r="TEW846" s="328"/>
      <c r="TEX846" s="328"/>
      <c r="TEY846" s="328"/>
      <c r="TEZ846" s="328"/>
      <c r="TFA846" s="328"/>
      <c r="TFB846" s="328"/>
      <c r="TFC846" s="328"/>
      <c r="TFD846" s="328"/>
      <c r="TFE846" s="328"/>
      <c r="TFF846" s="328"/>
      <c r="TFG846" s="328"/>
      <c r="TFH846" s="328"/>
      <c r="TFI846" s="328"/>
      <c r="TFJ846" s="328"/>
      <c r="TFK846" s="328"/>
      <c r="TFL846" s="328"/>
      <c r="TFM846" s="328"/>
      <c r="TFN846" s="328"/>
      <c r="TFO846" s="328"/>
      <c r="TFP846" s="328"/>
      <c r="TFQ846" s="328"/>
      <c r="TFR846" s="328"/>
      <c r="TFS846" s="328"/>
      <c r="TFT846" s="328"/>
      <c r="TFU846" s="328"/>
      <c r="TFV846" s="328"/>
      <c r="TFW846" s="328"/>
      <c r="TFX846" s="328"/>
      <c r="TFY846" s="328"/>
      <c r="TFZ846" s="328"/>
      <c r="TGA846" s="328"/>
      <c r="TGB846" s="328"/>
      <c r="TGC846" s="328"/>
      <c r="TGD846" s="328"/>
      <c r="TGE846" s="328"/>
      <c r="TGF846" s="328"/>
      <c r="TGG846" s="328"/>
      <c r="TGH846" s="328"/>
      <c r="TGI846" s="328"/>
      <c r="TGJ846" s="328"/>
      <c r="TGK846" s="328"/>
      <c r="TGL846" s="328"/>
      <c r="TGM846" s="328"/>
      <c r="TGN846" s="328"/>
      <c r="TGO846" s="328"/>
      <c r="TGP846" s="328"/>
      <c r="TGQ846" s="328"/>
      <c r="TGR846" s="328"/>
      <c r="TGS846" s="328"/>
      <c r="TGT846" s="328"/>
      <c r="TGU846" s="328"/>
      <c r="TGV846" s="328"/>
      <c r="TGW846" s="328"/>
      <c r="TGX846" s="328"/>
      <c r="TGY846" s="328"/>
      <c r="TGZ846" s="328"/>
      <c r="THA846" s="328"/>
      <c r="THB846" s="328"/>
      <c r="THC846" s="328"/>
      <c r="THD846" s="328"/>
      <c r="THE846" s="328"/>
      <c r="THF846" s="328"/>
      <c r="THG846" s="328"/>
      <c r="THH846" s="328"/>
      <c r="THI846" s="328"/>
      <c r="THJ846" s="328"/>
      <c r="THK846" s="328"/>
      <c r="THL846" s="328"/>
      <c r="THM846" s="328"/>
      <c r="THN846" s="328"/>
      <c r="THO846" s="328"/>
      <c r="THP846" s="328"/>
      <c r="THQ846" s="328"/>
      <c r="THR846" s="328"/>
      <c r="THS846" s="328"/>
      <c r="THT846" s="328"/>
      <c r="THU846" s="328"/>
      <c r="THV846" s="328"/>
      <c r="THW846" s="328"/>
      <c r="THX846" s="328"/>
      <c r="THY846" s="328"/>
      <c r="THZ846" s="328"/>
      <c r="TIA846" s="328"/>
      <c r="TIB846" s="328"/>
      <c r="TIC846" s="328"/>
      <c r="TID846" s="328"/>
      <c r="TIE846" s="328"/>
      <c r="TIF846" s="328"/>
      <c r="TIG846" s="328"/>
      <c r="TIH846" s="328"/>
      <c r="TII846" s="328"/>
      <c r="TIJ846" s="328"/>
      <c r="TIK846" s="328"/>
      <c r="TIL846" s="328"/>
      <c r="TIM846" s="328"/>
      <c r="TIN846" s="328"/>
      <c r="TIO846" s="328"/>
      <c r="TIP846" s="328"/>
      <c r="TIQ846" s="328"/>
      <c r="TIR846" s="328"/>
      <c r="TIS846" s="328"/>
      <c r="TIT846" s="328"/>
      <c r="TIU846" s="328"/>
      <c r="TIV846" s="328"/>
      <c r="TIW846" s="328"/>
      <c r="TIX846" s="328"/>
      <c r="TIY846" s="328"/>
      <c r="TIZ846" s="328"/>
      <c r="TJA846" s="328"/>
      <c r="TJB846" s="328"/>
      <c r="TJC846" s="328"/>
      <c r="TJD846" s="328"/>
      <c r="TJE846" s="328"/>
      <c r="TJF846" s="328"/>
      <c r="TJG846" s="328"/>
      <c r="TJH846" s="328"/>
      <c r="TJI846" s="328"/>
      <c r="TJJ846" s="328"/>
      <c r="TJK846" s="328"/>
      <c r="TJL846" s="328"/>
      <c r="TJM846" s="328"/>
      <c r="TJN846" s="328"/>
      <c r="TJO846" s="328"/>
      <c r="TJP846" s="328"/>
      <c r="TJQ846" s="328"/>
      <c r="TJR846" s="328"/>
      <c r="TJS846" s="328"/>
      <c r="TJT846" s="328"/>
      <c r="TJU846" s="328"/>
      <c r="TJV846" s="328"/>
      <c r="TJW846" s="328"/>
      <c r="TJX846" s="328"/>
      <c r="TJY846" s="328"/>
      <c r="TJZ846" s="328"/>
      <c r="TKA846" s="328"/>
      <c r="TKB846" s="328"/>
      <c r="TKC846" s="328"/>
      <c r="TKD846" s="328"/>
      <c r="TKE846" s="328"/>
      <c r="TKF846" s="328"/>
      <c r="TKG846" s="328"/>
      <c r="TKH846" s="328"/>
      <c r="TKI846" s="328"/>
      <c r="TKJ846" s="328"/>
      <c r="TKK846" s="328"/>
      <c r="TKL846" s="328"/>
      <c r="TKM846" s="328"/>
      <c r="TKN846" s="328"/>
      <c r="TKO846" s="328"/>
      <c r="TKP846" s="328"/>
      <c r="TKQ846" s="328"/>
      <c r="TKR846" s="328"/>
      <c r="TKS846" s="328"/>
      <c r="TKT846" s="328"/>
      <c r="TKU846" s="328"/>
      <c r="TKV846" s="328"/>
      <c r="TKW846" s="328"/>
      <c r="TKX846" s="328"/>
      <c r="TKY846" s="328"/>
      <c r="TKZ846" s="328"/>
      <c r="TLA846" s="328"/>
      <c r="TLB846" s="328"/>
      <c r="TLC846" s="328"/>
      <c r="TLD846" s="328"/>
      <c r="TLE846" s="328"/>
      <c r="TLF846" s="328"/>
      <c r="TLG846" s="328"/>
      <c r="TLH846" s="328"/>
      <c r="TLI846" s="328"/>
      <c r="TLJ846" s="328"/>
      <c r="TLK846" s="328"/>
      <c r="TLL846" s="328"/>
      <c r="TLM846" s="328"/>
      <c r="TLN846" s="328"/>
      <c r="TLO846" s="328"/>
      <c r="TLP846" s="328"/>
      <c r="TLQ846" s="328"/>
      <c r="TLR846" s="328"/>
      <c r="TLS846" s="328"/>
      <c r="TLT846" s="328"/>
      <c r="TLU846" s="328"/>
      <c r="TLV846" s="328"/>
      <c r="TLW846" s="328"/>
      <c r="TLX846" s="328"/>
      <c r="TLY846" s="328"/>
      <c r="TLZ846" s="328"/>
      <c r="TMA846" s="328"/>
      <c r="TMB846" s="328"/>
      <c r="TMC846" s="328"/>
      <c r="TMD846" s="328"/>
      <c r="TME846" s="328"/>
      <c r="TMF846" s="328"/>
      <c r="TMG846" s="328"/>
      <c r="TMH846" s="328"/>
      <c r="TMI846" s="328"/>
      <c r="TMJ846" s="328"/>
      <c r="TMK846" s="328"/>
      <c r="TML846" s="328"/>
      <c r="TMM846" s="328"/>
      <c r="TMN846" s="328"/>
      <c r="TMO846" s="328"/>
      <c r="TMP846" s="328"/>
      <c r="TMQ846" s="328"/>
      <c r="TMR846" s="328"/>
      <c r="TMS846" s="328"/>
      <c r="TMT846" s="328"/>
      <c r="TMU846" s="328"/>
      <c r="TMV846" s="328"/>
      <c r="TMW846" s="328"/>
      <c r="TMX846" s="328"/>
      <c r="TMY846" s="328"/>
      <c r="TMZ846" s="328"/>
      <c r="TNA846" s="328"/>
      <c r="TNB846" s="328"/>
      <c r="TNC846" s="328"/>
      <c r="TND846" s="328"/>
      <c r="TNE846" s="328"/>
      <c r="TNF846" s="328"/>
      <c r="TNG846" s="328"/>
      <c r="TNH846" s="328"/>
      <c r="TNI846" s="328"/>
      <c r="TNJ846" s="328"/>
      <c r="TNK846" s="328"/>
      <c r="TNL846" s="328"/>
      <c r="TNM846" s="328"/>
      <c r="TNN846" s="328"/>
      <c r="TNO846" s="328"/>
      <c r="TNP846" s="328"/>
      <c r="TNQ846" s="328"/>
      <c r="TNR846" s="328"/>
      <c r="TNS846" s="328"/>
      <c r="TNT846" s="328"/>
      <c r="TNU846" s="328"/>
      <c r="TNV846" s="328"/>
      <c r="TNW846" s="328"/>
      <c r="TNX846" s="328"/>
      <c r="TNY846" s="328"/>
      <c r="TNZ846" s="328"/>
      <c r="TOA846" s="328"/>
      <c r="TOB846" s="328"/>
      <c r="TOC846" s="328"/>
      <c r="TOD846" s="328"/>
      <c r="TOE846" s="328"/>
      <c r="TOF846" s="328"/>
      <c r="TOG846" s="328"/>
      <c r="TOH846" s="328"/>
      <c r="TOI846" s="328"/>
      <c r="TOJ846" s="328"/>
      <c r="TOK846" s="328"/>
      <c r="TOL846" s="328"/>
      <c r="TOM846" s="328"/>
      <c r="TON846" s="328"/>
      <c r="TOO846" s="328"/>
      <c r="TOP846" s="328"/>
      <c r="TOQ846" s="328"/>
      <c r="TOR846" s="328"/>
      <c r="TOS846" s="328"/>
      <c r="TOT846" s="328"/>
      <c r="TOU846" s="328"/>
      <c r="TOV846" s="328"/>
      <c r="TOW846" s="328"/>
      <c r="TOX846" s="328"/>
      <c r="TOY846" s="328"/>
      <c r="TOZ846" s="328"/>
      <c r="TPA846" s="328"/>
      <c r="TPB846" s="328"/>
      <c r="TPC846" s="328"/>
      <c r="TPD846" s="328"/>
      <c r="TPE846" s="328"/>
      <c r="TPF846" s="328"/>
      <c r="TPG846" s="328"/>
      <c r="TPH846" s="328"/>
      <c r="TPI846" s="328"/>
      <c r="TPJ846" s="328"/>
      <c r="TPK846" s="328"/>
      <c r="TPL846" s="328"/>
      <c r="TPM846" s="328"/>
      <c r="TPN846" s="328"/>
      <c r="TPO846" s="328"/>
      <c r="TPP846" s="328"/>
      <c r="TPQ846" s="328"/>
      <c r="TPR846" s="328"/>
      <c r="TPS846" s="328"/>
      <c r="TPT846" s="328"/>
      <c r="TPU846" s="328"/>
      <c r="TPV846" s="328"/>
      <c r="TPW846" s="328"/>
      <c r="TPX846" s="328"/>
      <c r="TPY846" s="328"/>
      <c r="TPZ846" s="328"/>
      <c r="TQA846" s="328"/>
      <c r="TQB846" s="328"/>
      <c r="TQC846" s="328"/>
      <c r="TQD846" s="328"/>
      <c r="TQE846" s="328"/>
      <c r="TQF846" s="328"/>
      <c r="TQG846" s="328"/>
      <c r="TQH846" s="328"/>
      <c r="TQI846" s="328"/>
      <c r="TQJ846" s="328"/>
      <c r="TQK846" s="328"/>
      <c r="TQL846" s="328"/>
      <c r="TQM846" s="328"/>
      <c r="TQN846" s="328"/>
      <c r="TQO846" s="328"/>
      <c r="TQP846" s="328"/>
      <c r="TQQ846" s="328"/>
      <c r="TQR846" s="328"/>
      <c r="TQS846" s="328"/>
      <c r="TQT846" s="328"/>
      <c r="TQU846" s="328"/>
      <c r="TQV846" s="328"/>
      <c r="TQW846" s="328"/>
      <c r="TQX846" s="328"/>
      <c r="TQY846" s="328"/>
      <c r="TQZ846" s="328"/>
      <c r="TRA846" s="328"/>
      <c r="TRB846" s="328"/>
      <c r="TRC846" s="328"/>
      <c r="TRD846" s="328"/>
      <c r="TRE846" s="328"/>
      <c r="TRF846" s="328"/>
      <c r="TRG846" s="328"/>
      <c r="TRH846" s="328"/>
      <c r="TRI846" s="328"/>
      <c r="TRJ846" s="328"/>
      <c r="TRK846" s="328"/>
      <c r="TRL846" s="328"/>
      <c r="TRM846" s="328"/>
      <c r="TRN846" s="328"/>
      <c r="TRO846" s="328"/>
      <c r="TRP846" s="328"/>
      <c r="TRQ846" s="328"/>
      <c r="TRR846" s="328"/>
      <c r="TRS846" s="328"/>
      <c r="TRT846" s="328"/>
      <c r="TRU846" s="328"/>
      <c r="TRV846" s="328"/>
      <c r="TRW846" s="328"/>
      <c r="TRX846" s="328"/>
      <c r="TRY846" s="328"/>
      <c r="TRZ846" s="328"/>
      <c r="TSA846" s="328"/>
      <c r="TSB846" s="328"/>
      <c r="TSC846" s="328"/>
      <c r="TSD846" s="328"/>
      <c r="TSE846" s="328"/>
      <c r="TSF846" s="328"/>
      <c r="TSG846" s="328"/>
      <c r="TSH846" s="328"/>
      <c r="TSI846" s="328"/>
      <c r="TSJ846" s="328"/>
      <c r="TSK846" s="328"/>
      <c r="TSL846" s="328"/>
      <c r="TSM846" s="328"/>
      <c r="TSN846" s="328"/>
      <c r="TSO846" s="328"/>
      <c r="TSP846" s="328"/>
      <c r="TSQ846" s="328"/>
      <c r="TSR846" s="328"/>
      <c r="TSS846" s="328"/>
      <c r="TST846" s="328"/>
      <c r="TSU846" s="328"/>
      <c r="TSV846" s="328"/>
      <c r="TSW846" s="328"/>
      <c r="TSX846" s="328"/>
      <c r="TSY846" s="328"/>
      <c r="TSZ846" s="328"/>
      <c r="TTA846" s="328"/>
      <c r="TTB846" s="328"/>
      <c r="TTC846" s="328"/>
      <c r="TTD846" s="328"/>
      <c r="TTE846" s="328"/>
      <c r="TTF846" s="328"/>
      <c r="TTG846" s="328"/>
      <c r="TTH846" s="328"/>
      <c r="TTI846" s="328"/>
      <c r="TTJ846" s="328"/>
      <c r="TTK846" s="328"/>
      <c r="TTL846" s="328"/>
      <c r="TTM846" s="328"/>
      <c r="TTN846" s="328"/>
      <c r="TTO846" s="328"/>
      <c r="TTP846" s="328"/>
      <c r="TTQ846" s="328"/>
      <c r="TTR846" s="328"/>
      <c r="TTS846" s="328"/>
      <c r="TTT846" s="328"/>
      <c r="TTU846" s="328"/>
      <c r="TTV846" s="328"/>
      <c r="TTW846" s="328"/>
      <c r="TTX846" s="328"/>
      <c r="TTY846" s="328"/>
      <c r="TTZ846" s="328"/>
      <c r="TUA846" s="328"/>
      <c r="TUB846" s="328"/>
      <c r="TUC846" s="328"/>
      <c r="TUD846" s="328"/>
      <c r="TUE846" s="328"/>
      <c r="TUF846" s="328"/>
      <c r="TUG846" s="328"/>
      <c r="TUH846" s="328"/>
      <c r="TUI846" s="328"/>
      <c r="TUJ846" s="328"/>
      <c r="TUK846" s="328"/>
      <c r="TUL846" s="328"/>
      <c r="TUM846" s="328"/>
      <c r="TUN846" s="328"/>
      <c r="TUO846" s="328"/>
      <c r="TUP846" s="328"/>
      <c r="TUQ846" s="328"/>
      <c r="TUR846" s="328"/>
      <c r="TUS846" s="328"/>
      <c r="TUT846" s="328"/>
      <c r="TUU846" s="328"/>
      <c r="TUV846" s="328"/>
      <c r="TUW846" s="328"/>
      <c r="TUX846" s="328"/>
      <c r="TUY846" s="328"/>
      <c r="TUZ846" s="328"/>
      <c r="TVA846" s="328"/>
      <c r="TVB846" s="328"/>
      <c r="TVC846" s="328"/>
      <c r="TVD846" s="328"/>
      <c r="TVE846" s="328"/>
      <c r="TVF846" s="328"/>
      <c r="TVG846" s="328"/>
      <c r="TVH846" s="328"/>
      <c r="TVI846" s="328"/>
      <c r="TVJ846" s="328"/>
      <c r="TVK846" s="328"/>
      <c r="TVL846" s="328"/>
      <c r="TVM846" s="328"/>
      <c r="TVN846" s="328"/>
      <c r="TVO846" s="328"/>
      <c r="TVP846" s="328"/>
      <c r="TVQ846" s="328"/>
      <c r="TVR846" s="328"/>
      <c r="TVS846" s="328"/>
      <c r="TVT846" s="328"/>
      <c r="TVU846" s="328"/>
      <c r="TVV846" s="328"/>
      <c r="TVW846" s="328"/>
      <c r="TVX846" s="328"/>
      <c r="TVY846" s="328"/>
      <c r="TVZ846" s="328"/>
      <c r="TWA846" s="328"/>
      <c r="TWB846" s="328"/>
      <c r="TWC846" s="328"/>
      <c r="TWD846" s="328"/>
      <c r="TWE846" s="328"/>
      <c r="TWF846" s="328"/>
      <c r="TWG846" s="328"/>
      <c r="TWH846" s="328"/>
      <c r="TWI846" s="328"/>
      <c r="TWJ846" s="328"/>
      <c r="TWK846" s="328"/>
      <c r="TWL846" s="328"/>
      <c r="TWM846" s="328"/>
      <c r="TWN846" s="328"/>
      <c r="TWO846" s="328"/>
      <c r="TWP846" s="328"/>
      <c r="TWQ846" s="328"/>
      <c r="TWR846" s="328"/>
      <c r="TWS846" s="328"/>
      <c r="TWT846" s="328"/>
      <c r="TWU846" s="328"/>
      <c r="TWV846" s="328"/>
      <c r="TWW846" s="328"/>
      <c r="TWX846" s="328"/>
      <c r="TWY846" s="328"/>
      <c r="TWZ846" s="328"/>
      <c r="TXA846" s="328"/>
      <c r="TXB846" s="328"/>
      <c r="TXC846" s="328"/>
      <c r="TXD846" s="328"/>
      <c r="TXE846" s="328"/>
      <c r="TXF846" s="328"/>
      <c r="TXG846" s="328"/>
      <c r="TXH846" s="328"/>
      <c r="TXI846" s="328"/>
      <c r="TXJ846" s="328"/>
      <c r="TXK846" s="328"/>
      <c r="TXL846" s="328"/>
      <c r="TXM846" s="328"/>
      <c r="TXN846" s="328"/>
      <c r="TXO846" s="328"/>
      <c r="TXP846" s="328"/>
      <c r="TXQ846" s="328"/>
      <c r="TXR846" s="328"/>
      <c r="TXS846" s="328"/>
      <c r="TXT846" s="328"/>
      <c r="TXU846" s="328"/>
      <c r="TXV846" s="328"/>
      <c r="TXW846" s="328"/>
      <c r="TXX846" s="328"/>
      <c r="TXY846" s="328"/>
      <c r="TXZ846" s="328"/>
      <c r="TYA846" s="328"/>
      <c r="TYB846" s="328"/>
      <c r="TYC846" s="328"/>
      <c r="TYD846" s="328"/>
      <c r="TYE846" s="328"/>
      <c r="TYF846" s="328"/>
      <c r="TYG846" s="328"/>
      <c r="TYH846" s="328"/>
      <c r="TYI846" s="328"/>
      <c r="TYJ846" s="328"/>
      <c r="TYK846" s="328"/>
      <c r="TYL846" s="328"/>
      <c r="TYM846" s="328"/>
      <c r="TYN846" s="328"/>
      <c r="TYO846" s="328"/>
      <c r="TYP846" s="328"/>
      <c r="TYQ846" s="328"/>
      <c r="TYR846" s="328"/>
      <c r="TYS846" s="328"/>
      <c r="TYT846" s="328"/>
      <c r="TYU846" s="328"/>
      <c r="TYV846" s="328"/>
      <c r="TYW846" s="328"/>
      <c r="TYX846" s="328"/>
      <c r="TYY846" s="328"/>
      <c r="TYZ846" s="328"/>
      <c r="TZA846" s="328"/>
      <c r="TZB846" s="328"/>
      <c r="TZC846" s="328"/>
      <c r="TZD846" s="328"/>
      <c r="TZE846" s="328"/>
      <c r="TZF846" s="328"/>
      <c r="TZG846" s="328"/>
      <c r="TZH846" s="328"/>
      <c r="TZI846" s="328"/>
      <c r="TZJ846" s="328"/>
      <c r="TZK846" s="328"/>
      <c r="TZL846" s="328"/>
      <c r="TZM846" s="328"/>
      <c r="TZN846" s="328"/>
      <c r="TZO846" s="328"/>
      <c r="TZP846" s="328"/>
      <c r="TZQ846" s="328"/>
      <c r="TZR846" s="328"/>
      <c r="TZS846" s="328"/>
      <c r="TZT846" s="328"/>
      <c r="TZU846" s="328"/>
      <c r="TZV846" s="328"/>
      <c r="TZW846" s="328"/>
      <c r="TZX846" s="328"/>
      <c r="TZY846" s="328"/>
      <c r="TZZ846" s="328"/>
      <c r="UAA846" s="328"/>
      <c r="UAB846" s="328"/>
      <c r="UAC846" s="328"/>
      <c r="UAD846" s="328"/>
      <c r="UAE846" s="328"/>
      <c r="UAF846" s="328"/>
      <c r="UAG846" s="328"/>
      <c r="UAH846" s="328"/>
      <c r="UAI846" s="328"/>
      <c r="UAJ846" s="328"/>
      <c r="UAK846" s="328"/>
      <c r="UAL846" s="328"/>
      <c r="UAM846" s="328"/>
      <c r="UAN846" s="328"/>
      <c r="UAO846" s="328"/>
      <c r="UAP846" s="328"/>
      <c r="UAQ846" s="328"/>
      <c r="UAR846" s="328"/>
      <c r="UAS846" s="328"/>
      <c r="UAT846" s="328"/>
      <c r="UAU846" s="328"/>
      <c r="UAV846" s="328"/>
      <c r="UAW846" s="328"/>
      <c r="UAX846" s="328"/>
      <c r="UAY846" s="328"/>
      <c r="UAZ846" s="328"/>
      <c r="UBA846" s="328"/>
      <c r="UBB846" s="328"/>
      <c r="UBC846" s="328"/>
      <c r="UBD846" s="328"/>
      <c r="UBE846" s="328"/>
      <c r="UBF846" s="328"/>
      <c r="UBG846" s="328"/>
      <c r="UBH846" s="328"/>
      <c r="UBI846" s="328"/>
      <c r="UBJ846" s="328"/>
      <c r="UBK846" s="328"/>
      <c r="UBL846" s="328"/>
      <c r="UBM846" s="328"/>
      <c r="UBN846" s="328"/>
      <c r="UBO846" s="328"/>
      <c r="UBP846" s="328"/>
      <c r="UBQ846" s="328"/>
      <c r="UBR846" s="328"/>
      <c r="UBS846" s="328"/>
      <c r="UBT846" s="328"/>
      <c r="UBU846" s="328"/>
      <c r="UBV846" s="328"/>
      <c r="UBW846" s="328"/>
      <c r="UBX846" s="328"/>
      <c r="UBY846" s="328"/>
      <c r="UBZ846" s="328"/>
      <c r="UCA846" s="328"/>
      <c r="UCB846" s="328"/>
      <c r="UCC846" s="328"/>
      <c r="UCD846" s="328"/>
      <c r="UCE846" s="328"/>
      <c r="UCF846" s="328"/>
      <c r="UCG846" s="328"/>
      <c r="UCH846" s="328"/>
      <c r="UCI846" s="328"/>
      <c r="UCJ846" s="328"/>
      <c r="UCK846" s="328"/>
      <c r="UCL846" s="328"/>
      <c r="UCM846" s="328"/>
      <c r="UCN846" s="328"/>
      <c r="UCO846" s="328"/>
      <c r="UCP846" s="328"/>
      <c r="UCQ846" s="328"/>
      <c r="UCR846" s="328"/>
      <c r="UCS846" s="328"/>
      <c r="UCT846" s="328"/>
      <c r="UCU846" s="328"/>
      <c r="UCV846" s="328"/>
      <c r="UCW846" s="328"/>
      <c r="UCX846" s="328"/>
      <c r="UCY846" s="328"/>
      <c r="UCZ846" s="328"/>
      <c r="UDA846" s="328"/>
      <c r="UDB846" s="328"/>
      <c r="UDC846" s="328"/>
      <c r="UDD846" s="328"/>
      <c r="UDE846" s="328"/>
      <c r="UDF846" s="328"/>
      <c r="UDG846" s="328"/>
      <c r="UDH846" s="328"/>
      <c r="UDI846" s="328"/>
      <c r="UDJ846" s="328"/>
      <c r="UDK846" s="328"/>
      <c r="UDL846" s="328"/>
      <c r="UDM846" s="328"/>
      <c r="UDN846" s="328"/>
      <c r="UDO846" s="328"/>
      <c r="UDP846" s="328"/>
      <c r="UDQ846" s="328"/>
      <c r="UDR846" s="328"/>
      <c r="UDS846" s="328"/>
      <c r="UDT846" s="328"/>
      <c r="UDU846" s="328"/>
      <c r="UDV846" s="328"/>
      <c r="UDW846" s="328"/>
      <c r="UDX846" s="328"/>
      <c r="UDY846" s="328"/>
      <c r="UDZ846" s="328"/>
      <c r="UEA846" s="328"/>
      <c r="UEB846" s="328"/>
      <c r="UEC846" s="328"/>
      <c r="UED846" s="328"/>
      <c r="UEE846" s="328"/>
      <c r="UEF846" s="328"/>
      <c r="UEG846" s="328"/>
      <c r="UEH846" s="328"/>
      <c r="UEI846" s="328"/>
      <c r="UEJ846" s="328"/>
      <c r="UEK846" s="328"/>
      <c r="UEL846" s="328"/>
      <c r="UEM846" s="328"/>
      <c r="UEN846" s="328"/>
      <c r="UEO846" s="328"/>
      <c r="UEP846" s="328"/>
      <c r="UEQ846" s="328"/>
      <c r="UER846" s="328"/>
      <c r="UES846" s="328"/>
      <c r="UET846" s="328"/>
      <c r="UEU846" s="328"/>
      <c r="UEV846" s="328"/>
      <c r="UEW846" s="328"/>
      <c r="UEX846" s="328"/>
      <c r="UEY846" s="328"/>
      <c r="UEZ846" s="328"/>
      <c r="UFA846" s="328"/>
      <c r="UFB846" s="328"/>
      <c r="UFC846" s="328"/>
      <c r="UFD846" s="328"/>
      <c r="UFE846" s="328"/>
      <c r="UFF846" s="328"/>
      <c r="UFG846" s="328"/>
      <c r="UFH846" s="328"/>
      <c r="UFI846" s="328"/>
      <c r="UFJ846" s="328"/>
      <c r="UFK846" s="328"/>
      <c r="UFL846" s="328"/>
      <c r="UFM846" s="328"/>
      <c r="UFN846" s="328"/>
      <c r="UFO846" s="328"/>
      <c r="UFP846" s="328"/>
      <c r="UFQ846" s="328"/>
      <c r="UFR846" s="328"/>
      <c r="UFS846" s="328"/>
      <c r="UFT846" s="328"/>
      <c r="UFU846" s="328"/>
      <c r="UFV846" s="328"/>
      <c r="UFW846" s="328"/>
      <c r="UFX846" s="328"/>
      <c r="UFY846" s="328"/>
      <c r="UFZ846" s="328"/>
      <c r="UGA846" s="328"/>
      <c r="UGB846" s="328"/>
      <c r="UGC846" s="328"/>
      <c r="UGD846" s="328"/>
      <c r="UGE846" s="328"/>
      <c r="UGF846" s="328"/>
      <c r="UGG846" s="328"/>
      <c r="UGH846" s="328"/>
      <c r="UGI846" s="328"/>
      <c r="UGJ846" s="328"/>
      <c r="UGK846" s="328"/>
      <c r="UGL846" s="328"/>
      <c r="UGM846" s="328"/>
      <c r="UGN846" s="328"/>
      <c r="UGO846" s="328"/>
      <c r="UGP846" s="328"/>
      <c r="UGQ846" s="328"/>
      <c r="UGR846" s="328"/>
      <c r="UGS846" s="328"/>
      <c r="UGT846" s="328"/>
      <c r="UGU846" s="328"/>
      <c r="UGV846" s="328"/>
      <c r="UGW846" s="328"/>
      <c r="UGX846" s="328"/>
      <c r="UGY846" s="328"/>
      <c r="UGZ846" s="328"/>
      <c r="UHA846" s="328"/>
      <c r="UHB846" s="328"/>
      <c r="UHC846" s="328"/>
      <c r="UHD846" s="328"/>
      <c r="UHE846" s="328"/>
      <c r="UHF846" s="328"/>
      <c r="UHG846" s="328"/>
      <c r="UHH846" s="328"/>
      <c r="UHI846" s="328"/>
      <c r="UHJ846" s="328"/>
      <c r="UHK846" s="328"/>
      <c r="UHL846" s="328"/>
      <c r="UHM846" s="328"/>
      <c r="UHN846" s="328"/>
      <c r="UHO846" s="328"/>
      <c r="UHP846" s="328"/>
      <c r="UHQ846" s="328"/>
      <c r="UHR846" s="328"/>
      <c r="UHS846" s="328"/>
      <c r="UHT846" s="328"/>
      <c r="UHU846" s="328"/>
      <c r="UHV846" s="328"/>
      <c r="UHW846" s="328"/>
      <c r="UHX846" s="328"/>
      <c r="UHY846" s="328"/>
      <c r="UHZ846" s="328"/>
      <c r="UIA846" s="328"/>
      <c r="UIB846" s="328"/>
      <c r="UIC846" s="328"/>
      <c r="UID846" s="328"/>
      <c r="UIE846" s="328"/>
      <c r="UIF846" s="328"/>
      <c r="UIG846" s="328"/>
      <c r="UIH846" s="328"/>
      <c r="UII846" s="328"/>
      <c r="UIJ846" s="328"/>
      <c r="UIK846" s="328"/>
      <c r="UIL846" s="328"/>
      <c r="UIM846" s="328"/>
      <c r="UIN846" s="328"/>
      <c r="UIO846" s="328"/>
      <c r="UIP846" s="328"/>
      <c r="UIQ846" s="328"/>
      <c r="UIR846" s="328"/>
      <c r="UIS846" s="328"/>
      <c r="UIT846" s="328"/>
      <c r="UIU846" s="328"/>
      <c r="UIV846" s="328"/>
      <c r="UIW846" s="328"/>
      <c r="UIX846" s="328"/>
      <c r="UIY846" s="328"/>
      <c r="UIZ846" s="328"/>
      <c r="UJA846" s="328"/>
      <c r="UJB846" s="328"/>
      <c r="UJC846" s="328"/>
      <c r="UJD846" s="328"/>
      <c r="UJE846" s="328"/>
      <c r="UJF846" s="328"/>
      <c r="UJG846" s="328"/>
      <c r="UJH846" s="328"/>
      <c r="UJI846" s="328"/>
      <c r="UJJ846" s="328"/>
      <c r="UJK846" s="328"/>
      <c r="UJL846" s="328"/>
      <c r="UJM846" s="328"/>
      <c r="UJN846" s="328"/>
      <c r="UJO846" s="328"/>
      <c r="UJP846" s="328"/>
      <c r="UJQ846" s="328"/>
      <c r="UJR846" s="328"/>
      <c r="UJS846" s="328"/>
      <c r="UJT846" s="328"/>
      <c r="UJU846" s="328"/>
      <c r="UJV846" s="328"/>
      <c r="UJW846" s="328"/>
      <c r="UJX846" s="328"/>
      <c r="UJY846" s="328"/>
      <c r="UJZ846" s="328"/>
      <c r="UKA846" s="328"/>
      <c r="UKB846" s="328"/>
      <c r="UKC846" s="328"/>
      <c r="UKD846" s="328"/>
      <c r="UKE846" s="328"/>
      <c r="UKF846" s="328"/>
      <c r="UKG846" s="328"/>
      <c r="UKH846" s="328"/>
      <c r="UKI846" s="328"/>
      <c r="UKJ846" s="328"/>
      <c r="UKK846" s="328"/>
      <c r="UKL846" s="328"/>
      <c r="UKM846" s="328"/>
      <c r="UKN846" s="328"/>
      <c r="UKO846" s="328"/>
      <c r="UKP846" s="328"/>
      <c r="UKQ846" s="328"/>
      <c r="UKR846" s="328"/>
      <c r="UKS846" s="328"/>
      <c r="UKT846" s="328"/>
      <c r="UKU846" s="328"/>
      <c r="UKV846" s="328"/>
      <c r="UKW846" s="328"/>
      <c r="UKX846" s="328"/>
      <c r="UKY846" s="328"/>
      <c r="UKZ846" s="328"/>
      <c r="ULA846" s="328"/>
      <c r="ULB846" s="328"/>
      <c r="ULC846" s="328"/>
      <c r="ULD846" s="328"/>
      <c r="ULE846" s="328"/>
      <c r="ULF846" s="328"/>
      <c r="ULG846" s="328"/>
      <c r="ULH846" s="328"/>
      <c r="ULI846" s="328"/>
      <c r="ULJ846" s="328"/>
      <c r="ULK846" s="328"/>
      <c r="ULL846" s="328"/>
      <c r="ULM846" s="328"/>
      <c r="ULN846" s="328"/>
      <c r="ULO846" s="328"/>
      <c r="ULP846" s="328"/>
      <c r="ULQ846" s="328"/>
      <c r="ULR846" s="328"/>
      <c r="ULS846" s="328"/>
      <c r="ULT846" s="328"/>
      <c r="ULU846" s="328"/>
      <c r="ULV846" s="328"/>
      <c r="ULW846" s="328"/>
      <c r="ULX846" s="328"/>
      <c r="ULY846" s="328"/>
      <c r="ULZ846" s="328"/>
      <c r="UMA846" s="328"/>
      <c r="UMB846" s="328"/>
      <c r="UMC846" s="328"/>
      <c r="UMD846" s="328"/>
      <c r="UME846" s="328"/>
      <c r="UMF846" s="328"/>
      <c r="UMG846" s="328"/>
      <c r="UMH846" s="328"/>
      <c r="UMI846" s="328"/>
      <c r="UMJ846" s="328"/>
      <c r="UMK846" s="328"/>
      <c r="UML846" s="328"/>
      <c r="UMM846" s="328"/>
      <c r="UMN846" s="328"/>
      <c r="UMO846" s="328"/>
      <c r="UMP846" s="328"/>
      <c r="UMQ846" s="328"/>
      <c r="UMR846" s="328"/>
      <c r="UMS846" s="328"/>
      <c r="UMT846" s="328"/>
      <c r="UMU846" s="328"/>
      <c r="UMV846" s="328"/>
      <c r="UMW846" s="328"/>
      <c r="UMX846" s="328"/>
      <c r="UMY846" s="328"/>
      <c r="UMZ846" s="328"/>
      <c r="UNA846" s="328"/>
      <c r="UNB846" s="328"/>
      <c r="UNC846" s="328"/>
      <c r="UND846" s="328"/>
      <c r="UNE846" s="328"/>
      <c r="UNF846" s="328"/>
      <c r="UNG846" s="328"/>
      <c r="UNH846" s="328"/>
      <c r="UNI846" s="328"/>
      <c r="UNJ846" s="328"/>
      <c r="UNK846" s="328"/>
      <c r="UNL846" s="328"/>
      <c r="UNM846" s="328"/>
      <c r="UNN846" s="328"/>
      <c r="UNO846" s="328"/>
      <c r="UNP846" s="328"/>
      <c r="UNQ846" s="328"/>
      <c r="UNR846" s="328"/>
      <c r="UNS846" s="328"/>
      <c r="UNT846" s="328"/>
      <c r="UNU846" s="328"/>
      <c r="UNV846" s="328"/>
      <c r="UNW846" s="328"/>
      <c r="UNX846" s="328"/>
      <c r="UNY846" s="328"/>
      <c r="UNZ846" s="328"/>
      <c r="UOA846" s="328"/>
      <c r="UOB846" s="328"/>
      <c r="UOC846" s="328"/>
      <c r="UOD846" s="328"/>
      <c r="UOE846" s="328"/>
      <c r="UOF846" s="328"/>
      <c r="UOG846" s="328"/>
      <c r="UOH846" s="328"/>
      <c r="UOI846" s="328"/>
      <c r="UOJ846" s="328"/>
      <c r="UOK846" s="328"/>
      <c r="UOL846" s="328"/>
      <c r="UOM846" s="328"/>
      <c r="UON846" s="328"/>
      <c r="UOO846" s="328"/>
      <c r="UOP846" s="328"/>
      <c r="UOQ846" s="328"/>
      <c r="UOR846" s="328"/>
      <c r="UOS846" s="328"/>
      <c r="UOT846" s="328"/>
      <c r="UOU846" s="328"/>
      <c r="UOV846" s="328"/>
      <c r="UOW846" s="328"/>
      <c r="UOX846" s="328"/>
      <c r="UOY846" s="328"/>
      <c r="UOZ846" s="328"/>
      <c r="UPA846" s="328"/>
      <c r="UPB846" s="328"/>
      <c r="UPC846" s="328"/>
      <c r="UPD846" s="328"/>
      <c r="UPE846" s="328"/>
      <c r="UPF846" s="328"/>
      <c r="UPG846" s="328"/>
      <c r="UPH846" s="328"/>
      <c r="UPI846" s="328"/>
      <c r="UPJ846" s="328"/>
      <c r="UPK846" s="328"/>
      <c r="UPL846" s="328"/>
      <c r="UPM846" s="328"/>
      <c r="UPN846" s="328"/>
      <c r="UPO846" s="328"/>
      <c r="UPP846" s="328"/>
      <c r="UPQ846" s="328"/>
      <c r="UPR846" s="328"/>
      <c r="UPS846" s="328"/>
      <c r="UPT846" s="328"/>
      <c r="UPU846" s="328"/>
      <c r="UPV846" s="328"/>
      <c r="UPW846" s="328"/>
      <c r="UPX846" s="328"/>
      <c r="UPY846" s="328"/>
      <c r="UPZ846" s="328"/>
      <c r="UQA846" s="328"/>
      <c r="UQB846" s="328"/>
      <c r="UQC846" s="328"/>
      <c r="UQD846" s="328"/>
      <c r="UQE846" s="328"/>
      <c r="UQF846" s="328"/>
      <c r="UQG846" s="328"/>
      <c r="UQH846" s="328"/>
      <c r="UQI846" s="328"/>
      <c r="UQJ846" s="328"/>
      <c r="UQK846" s="328"/>
      <c r="UQL846" s="328"/>
      <c r="UQM846" s="328"/>
      <c r="UQN846" s="328"/>
      <c r="UQO846" s="328"/>
      <c r="UQP846" s="328"/>
      <c r="UQQ846" s="328"/>
      <c r="UQR846" s="328"/>
      <c r="UQS846" s="328"/>
      <c r="UQT846" s="328"/>
      <c r="UQU846" s="328"/>
      <c r="UQV846" s="328"/>
      <c r="UQW846" s="328"/>
      <c r="UQX846" s="328"/>
      <c r="UQY846" s="328"/>
      <c r="UQZ846" s="328"/>
      <c r="URA846" s="328"/>
      <c r="URB846" s="328"/>
      <c r="URC846" s="328"/>
      <c r="URD846" s="328"/>
      <c r="URE846" s="328"/>
      <c r="URF846" s="328"/>
      <c r="URG846" s="328"/>
      <c r="URH846" s="328"/>
      <c r="URI846" s="328"/>
      <c r="URJ846" s="328"/>
      <c r="URK846" s="328"/>
      <c r="URL846" s="328"/>
      <c r="URM846" s="328"/>
      <c r="URN846" s="328"/>
      <c r="URO846" s="328"/>
      <c r="URP846" s="328"/>
      <c r="URQ846" s="328"/>
      <c r="URR846" s="328"/>
      <c r="URS846" s="328"/>
      <c r="URT846" s="328"/>
      <c r="URU846" s="328"/>
      <c r="URV846" s="328"/>
      <c r="URW846" s="328"/>
      <c r="URX846" s="328"/>
      <c r="URY846" s="328"/>
      <c r="URZ846" s="328"/>
      <c r="USA846" s="328"/>
      <c r="USB846" s="328"/>
      <c r="USC846" s="328"/>
      <c r="USD846" s="328"/>
      <c r="USE846" s="328"/>
      <c r="USF846" s="328"/>
      <c r="USG846" s="328"/>
      <c r="USH846" s="328"/>
      <c r="USI846" s="328"/>
      <c r="USJ846" s="328"/>
      <c r="USK846" s="328"/>
      <c r="USL846" s="328"/>
      <c r="USM846" s="328"/>
      <c r="USN846" s="328"/>
      <c r="USO846" s="328"/>
      <c r="USP846" s="328"/>
      <c r="USQ846" s="328"/>
      <c r="USR846" s="328"/>
      <c r="USS846" s="328"/>
      <c r="UST846" s="328"/>
      <c r="USU846" s="328"/>
      <c r="USV846" s="328"/>
      <c r="USW846" s="328"/>
      <c r="USX846" s="328"/>
      <c r="USY846" s="328"/>
      <c r="USZ846" s="328"/>
      <c r="UTA846" s="328"/>
      <c r="UTB846" s="328"/>
      <c r="UTC846" s="328"/>
      <c r="UTD846" s="328"/>
      <c r="UTE846" s="328"/>
      <c r="UTF846" s="328"/>
      <c r="UTG846" s="328"/>
      <c r="UTH846" s="328"/>
      <c r="UTI846" s="328"/>
      <c r="UTJ846" s="328"/>
      <c r="UTK846" s="328"/>
      <c r="UTL846" s="328"/>
      <c r="UTM846" s="328"/>
      <c r="UTN846" s="328"/>
      <c r="UTO846" s="328"/>
      <c r="UTP846" s="328"/>
      <c r="UTQ846" s="328"/>
      <c r="UTR846" s="328"/>
      <c r="UTS846" s="328"/>
      <c r="UTT846" s="328"/>
      <c r="UTU846" s="328"/>
      <c r="UTV846" s="328"/>
      <c r="UTW846" s="328"/>
      <c r="UTX846" s="328"/>
      <c r="UTY846" s="328"/>
      <c r="UTZ846" s="328"/>
      <c r="UUA846" s="328"/>
      <c r="UUB846" s="328"/>
      <c r="UUC846" s="328"/>
      <c r="UUD846" s="328"/>
      <c r="UUE846" s="328"/>
      <c r="UUF846" s="328"/>
      <c r="UUG846" s="328"/>
      <c r="UUH846" s="328"/>
      <c r="UUI846" s="328"/>
      <c r="UUJ846" s="328"/>
      <c r="UUK846" s="328"/>
      <c r="UUL846" s="328"/>
      <c r="UUM846" s="328"/>
      <c r="UUN846" s="328"/>
      <c r="UUO846" s="328"/>
      <c r="UUP846" s="328"/>
      <c r="UUQ846" s="328"/>
      <c r="UUR846" s="328"/>
      <c r="UUS846" s="328"/>
      <c r="UUT846" s="328"/>
      <c r="UUU846" s="328"/>
      <c r="UUV846" s="328"/>
      <c r="UUW846" s="328"/>
      <c r="UUX846" s="328"/>
      <c r="UUY846" s="328"/>
      <c r="UUZ846" s="328"/>
      <c r="UVA846" s="328"/>
      <c r="UVB846" s="328"/>
      <c r="UVC846" s="328"/>
      <c r="UVD846" s="328"/>
      <c r="UVE846" s="328"/>
      <c r="UVF846" s="328"/>
      <c r="UVG846" s="328"/>
      <c r="UVH846" s="328"/>
      <c r="UVI846" s="328"/>
      <c r="UVJ846" s="328"/>
      <c r="UVK846" s="328"/>
      <c r="UVL846" s="328"/>
      <c r="UVM846" s="328"/>
      <c r="UVN846" s="328"/>
      <c r="UVO846" s="328"/>
      <c r="UVP846" s="328"/>
      <c r="UVQ846" s="328"/>
      <c r="UVR846" s="328"/>
      <c r="UVS846" s="328"/>
      <c r="UVT846" s="328"/>
      <c r="UVU846" s="328"/>
      <c r="UVV846" s="328"/>
      <c r="UVW846" s="328"/>
      <c r="UVX846" s="328"/>
      <c r="UVY846" s="328"/>
      <c r="UVZ846" s="328"/>
      <c r="UWA846" s="328"/>
      <c r="UWB846" s="328"/>
      <c r="UWC846" s="328"/>
      <c r="UWD846" s="328"/>
      <c r="UWE846" s="328"/>
      <c r="UWF846" s="328"/>
      <c r="UWG846" s="328"/>
      <c r="UWH846" s="328"/>
      <c r="UWI846" s="328"/>
      <c r="UWJ846" s="328"/>
      <c r="UWK846" s="328"/>
      <c r="UWL846" s="328"/>
      <c r="UWM846" s="328"/>
      <c r="UWN846" s="328"/>
      <c r="UWO846" s="328"/>
      <c r="UWP846" s="328"/>
      <c r="UWQ846" s="328"/>
      <c r="UWR846" s="328"/>
      <c r="UWS846" s="328"/>
      <c r="UWT846" s="328"/>
      <c r="UWU846" s="328"/>
      <c r="UWV846" s="328"/>
      <c r="UWW846" s="328"/>
      <c r="UWX846" s="328"/>
      <c r="UWY846" s="328"/>
      <c r="UWZ846" s="328"/>
      <c r="UXA846" s="328"/>
      <c r="UXB846" s="328"/>
      <c r="UXC846" s="328"/>
      <c r="UXD846" s="328"/>
      <c r="UXE846" s="328"/>
      <c r="UXF846" s="328"/>
      <c r="UXG846" s="328"/>
      <c r="UXH846" s="328"/>
      <c r="UXI846" s="328"/>
      <c r="UXJ846" s="328"/>
      <c r="UXK846" s="328"/>
      <c r="UXL846" s="328"/>
      <c r="UXM846" s="328"/>
      <c r="UXN846" s="328"/>
      <c r="UXO846" s="328"/>
      <c r="UXP846" s="328"/>
      <c r="UXQ846" s="328"/>
      <c r="UXR846" s="328"/>
      <c r="UXS846" s="328"/>
      <c r="UXT846" s="328"/>
      <c r="UXU846" s="328"/>
      <c r="UXV846" s="328"/>
      <c r="UXW846" s="328"/>
      <c r="UXX846" s="328"/>
      <c r="UXY846" s="328"/>
      <c r="UXZ846" s="328"/>
      <c r="UYA846" s="328"/>
      <c r="UYB846" s="328"/>
      <c r="UYC846" s="328"/>
      <c r="UYD846" s="328"/>
      <c r="UYE846" s="328"/>
      <c r="UYF846" s="328"/>
      <c r="UYG846" s="328"/>
      <c r="UYH846" s="328"/>
      <c r="UYI846" s="328"/>
      <c r="UYJ846" s="328"/>
      <c r="UYK846" s="328"/>
      <c r="UYL846" s="328"/>
      <c r="UYM846" s="328"/>
      <c r="UYN846" s="328"/>
      <c r="UYO846" s="328"/>
      <c r="UYP846" s="328"/>
      <c r="UYQ846" s="328"/>
      <c r="UYR846" s="328"/>
      <c r="UYS846" s="328"/>
      <c r="UYT846" s="328"/>
      <c r="UYU846" s="328"/>
      <c r="UYV846" s="328"/>
      <c r="UYW846" s="328"/>
      <c r="UYX846" s="328"/>
      <c r="UYY846" s="328"/>
      <c r="UYZ846" s="328"/>
      <c r="UZA846" s="328"/>
      <c r="UZB846" s="328"/>
      <c r="UZC846" s="328"/>
      <c r="UZD846" s="328"/>
      <c r="UZE846" s="328"/>
      <c r="UZF846" s="328"/>
      <c r="UZG846" s="328"/>
      <c r="UZH846" s="328"/>
      <c r="UZI846" s="328"/>
      <c r="UZJ846" s="328"/>
      <c r="UZK846" s="328"/>
      <c r="UZL846" s="328"/>
      <c r="UZM846" s="328"/>
      <c r="UZN846" s="328"/>
      <c r="UZO846" s="328"/>
      <c r="UZP846" s="328"/>
      <c r="UZQ846" s="328"/>
      <c r="UZR846" s="328"/>
      <c r="UZS846" s="328"/>
      <c r="UZT846" s="328"/>
      <c r="UZU846" s="328"/>
      <c r="UZV846" s="328"/>
      <c r="UZW846" s="328"/>
      <c r="UZX846" s="328"/>
      <c r="UZY846" s="328"/>
      <c r="UZZ846" s="328"/>
      <c r="VAA846" s="328"/>
      <c r="VAB846" s="328"/>
      <c r="VAC846" s="328"/>
      <c r="VAD846" s="328"/>
      <c r="VAE846" s="328"/>
      <c r="VAF846" s="328"/>
      <c r="VAG846" s="328"/>
      <c r="VAH846" s="328"/>
      <c r="VAI846" s="328"/>
      <c r="VAJ846" s="328"/>
      <c r="VAK846" s="328"/>
      <c r="VAL846" s="328"/>
      <c r="VAM846" s="328"/>
      <c r="VAN846" s="328"/>
      <c r="VAO846" s="328"/>
      <c r="VAP846" s="328"/>
      <c r="VAQ846" s="328"/>
      <c r="VAR846" s="328"/>
      <c r="VAS846" s="328"/>
      <c r="VAT846" s="328"/>
      <c r="VAU846" s="328"/>
      <c r="VAV846" s="328"/>
      <c r="VAW846" s="328"/>
      <c r="VAX846" s="328"/>
      <c r="VAY846" s="328"/>
      <c r="VAZ846" s="328"/>
      <c r="VBA846" s="328"/>
      <c r="VBB846" s="328"/>
      <c r="VBC846" s="328"/>
      <c r="VBD846" s="328"/>
      <c r="VBE846" s="328"/>
      <c r="VBF846" s="328"/>
      <c r="VBG846" s="328"/>
      <c r="VBH846" s="328"/>
      <c r="VBI846" s="328"/>
      <c r="VBJ846" s="328"/>
      <c r="VBK846" s="328"/>
      <c r="VBL846" s="328"/>
      <c r="VBM846" s="328"/>
      <c r="VBN846" s="328"/>
      <c r="VBO846" s="328"/>
      <c r="VBP846" s="328"/>
      <c r="VBQ846" s="328"/>
      <c r="VBR846" s="328"/>
      <c r="VBS846" s="328"/>
      <c r="VBT846" s="328"/>
      <c r="VBU846" s="328"/>
      <c r="VBV846" s="328"/>
      <c r="VBW846" s="328"/>
      <c r="VBX846" s="328"/>
      <c r="VBY846" s="328"/>
      <c r="VBZ846" s="328"/>
      <c r="VCA846" s="328"/>
      <c r="VCB846" s="328"/>
      <c r="VCC846" s="328"/>
      <c r="VCD846" s="328"/>
      <c r="VCE846" s="328"/>
      <c r="VCF846" s="328"/>
      <c r="VCG846" s="328"/>
      <c r="VCH846" s="328"/>
      <c r="VCI846" s="328"/>
      <c r="VCJ846" s="328"/>
      <c r="VCK846" s="328"/>
      <c r="VCL846" s="328"/>
      <c r="VCM846" s="328"/>
      <c r="VCN846" s="328"/>
      <c r="VCO846" s="328"/>
      <c r="VCP846" s="328"/>
      <c r="VCQ846" s="328"/>
      <c r="VCR846" s="328"/>
      <c r="VCS846" s="328"/>
      <c r="VCT846" s="328"/>
      <c r="VCU846" s="328"/>
      <c r="VCV846" s="328"/>
      <c r="VCW846" s="328"/>
      <c r="VCX846" s="328"/>
      <c r="VCY846" s="328"/>
      <c r="VCZ846" s="328"/>
      <c r="VDA846" s="328"/>
      <c r="VDB846" s="328"/>
      <c r="VDC846" s="328"/>
      <c r="VDD846" s="328"/>
      <c r="VDE846" s="328"/>
      <c r="VDF846" s="328"/>
      <c r="VDG846" s="328"/>
      <c r="VDH846" s="328"/>
      <c r="VDI846" s="328"/>
      <c r="VDJ846" s="328"/>
      <c r="VDK846" s="328"/>
      <c r="VDL846" s="328"/>
      <c r="VDM846" s="328"/>
      <c r="VDN846" s="328"/>
      <c r="VDO846" s="328"/>
      <c r="VDP846" s="328"/>
      <c r="VDQ846" s="328"/>
      <c r="VDR846" s="328"/>
      <c r="VDS846" s="328"/>
      <c r="VDT846" s="328"/>
      <c r="VDU846" s="328"/>
      <c r="VDV846" s="328"/>
      <c r="VDW846" s="328"/>
      <c r="VDX846" s="328"/>
      <c r="VDY846" s="328"/>
      <c r="VDZ846" s="328"/>
      <c r="VEA846" s="328"/>
      <c r="VEB846" s="328"/>
      <c r="VEC846" s="328"/>
      <c r="VED846" s="328"/>
      <c r="VEE846" s="328"/>
      <c r="VEF846" s="328"/>
      <c r="VEG846" s="328"/>
      <c r="VEH846" s="328"/>
      <c r="VEI846" s="328"/>
      <c r="VEJ846" s="328"/>
      <c r="VEK846" s="328"/>
      <c r="VEL846" s="328"/>
      <c r="VEM846" s="328"/>
      <c r="VEN846" s="328"/>
      <c r="VEO846" s="328"/>
      <c r="VEP846" s="328"/>
      <c r="VEQ846" s="328"/>
      <c r="VER846" s="328"/>
      <c r="VES846" s="328"/>
      <c r="VET846" s="328"/>
      <c r="VEU846" s="328"/>
      <c r="VEV846" s="328"/>
      <c r="VEW846" s="328"/>
      <c r="VEX846" s="328"/>
      <c r="VEY846" s="328"/>
      <c r="VEZ846" s="328"/>
      <c r="VFA846" s="328"/>
      <c r="VFB846" s="328"/>
      <c r="VFC846" s="328"/>
      <c r="VFD846" s="328"/>
      <c r="VFE846" s="328"/>
      <c r="VFF846" s="328"/>
      <c r="VFG846" s="328"/>
      <c r="VFH846" s="328"/>
      <c r="VFI846" s="328"/>
      <c r="VFJ846" s="328"/>
      <c r="VFK846" s="328"/>
      <c r="VFL846" s="328"/>
      <c r="VFM846" s="328"/>
      <c r="VFN846" s="328"/>
      <c r="VFO846" s="328"/>
      <c r="VFP846" s="328"/>
      <c r="VFQ846" s="328"/>
      <c r="VFR846" s="328"/>
      <c r="VFS846" s="328"/>
      <c r="VFT846" s="328"/>
      <c r="VFU846" s="328"/>
      <c r="VFV846" s="328"/>
      <c r="VFW846" s="328"/>
      <c r="VFX846" s="328"/>
      <c r="VFY846" s="328"/>
      <c r="VFZ846" s="328"/>
      <c r="VGA846" s="328"/>
      <c r="VGB846" s="328"/>
      <c r="VGC846" s="328"/>
      <c r="VGD846" s="328"/>
      <c r="VGE846" s="328"/>
      <c r="VGF846" s="328"/>
      <c r="VGG846" s="328"/>
      <c r="VGH846" s="328"/>
      <c r="VGI846" s="328"/>
      <c r="VGJ846" s="328"/>
      <c r="VGK846" s="328"/>
      <c r="VGL846" s="328"/>
      <c r="VGM846" s="328"/>
      <c r="VGN846" s="328"/>
      <c r="VGO846" s="328"/>
      <c r="VGP846" s="328"/>
      <c r="VGQ846" s="328"/>
      <c r="VGR846" s="328"/>
      <c r="VGS846" s="328"/>
      <c r="VGT846" s="328"/>
      <c r="VGU846" s="328"/>
      <c r="VGV846" s="328"/>
      <c r="VGW846" s="328"/>
      <c r="VGX846" s="328"/>
      <c r="VGY846" s="328"/>
      <c r="VGZ846" s="328"/>
      <c r="VHA846" s="328"/>
      <c r="VHB846" s="328"/>
      <c r="VHC846" s="328"/>
      <c r="VHD846" s="328"/>
      <c r="VHE846" s="328"/>
      <c r="VHF846" s="328"/>
      <c r="VHG846" s="328"/>
      <c r="VHH846" s="328"/>
      <c r="VHI846" s="328"/>
      <c r="VHJ846" s="328"/>
      <c r="VHK846" s="328"/>
      <c r="VHL846" s="328"/>
      <c r="VHM846" s="328"/>
      <c r="VHN846" s="328"/>
      <c r="VHO846" s="328"/>
      <c r="VHP846" s="328"/>
      <c r="VHQ846" s="328"/>
      <c r="VHR846" s="328"/>
      <c r="VHS846" s="328"/>
      <c r="VHT846" s="328"/>
      <c r="VHU846" s="328"/>
      <c r="VHV846" s="328"/>
      <c r="VHW846" s="328"/>
      <c r="VHX846" s="328"/>
      <c r="VHY846" s="328"/>
      <c r="VHZ846" s="328"/>
      <c r="VIA846" s="328"/>
      <c r="VIB846" s="328"/>
      <c r="VIC846" s="328"/>
      <c r="VID846" s="328"/>
      <c r="VIE846" s="328"/>
      <c r="VIF846" s="328"/>
      <c r="VIG846" s="328"/>
      <c r="VIH846" s="328"/>
      <c r="VII846" s="328"/>
      <c r="VIJ846" s="328"/>
      <c r="VIK846" s="328"/>
      <c r="VIL846" s="328"/>
      <c r="VIM846" s="328"/>
      <c r="VIN846" s="328"/>
      <c r="VIO846" s="328"/>
      <c r="VIP846" s="328"/>
      <c r="VIQ846" s="328"/>
      <c r="VIR846" s="328"/>
      <c r="VIS846" s="328"/>
      <c r="VIT846" s="328"/>
      <c r="VIU846" s="328"/>
      <c r="VIV846" s="328"/>
      <c r="VIW846" s="328"/>
      <c r="VIX846" s="328"/>
      <c r="VIY846" s="328"/>
      <c r="VIZ846" s="328"/>
      <c r="VJA846" s="328"/>
      <c r="VJB846" s="328"/>
      <c r="VJC846" s="328"/>
      <c r="VJD846" s="328"/>
      <c r="VJE846" s="328"/>
      <c r="VJF846" s="328"/>
      <c r="VJG846" s="328"/>
      <c r="VJH846" s="328"/>
      <c r="VJI846" s="328"/>
      <c r="VJJ846" s="328"/>
      <c r="VJK846" s="328"/>
      <c r="VJL846" s="328"/>
      <c r="VJM846" s="328"/>
      <c r="VJN846" s="328"/>
      <c r="VJO846" s="328"/>
      <c r="VJP846" s="328"/>
      <c r="VJQ846" s="328"/>
      <c r="VJR846" s="328"/>
      <c r="VJS846" s="328"/>
      <c r="VJT846" s="328"/>
      <c r="VJU846" s="328"/>
      <c r="VJV846" s="328"/>
      <c r="VJW846" s="328"/>
      <c r="VJX846" s="328"/>
      <c r="VJY846" s="328"/>
      <c r="VJZ846" s="328"/>
      <c r="VKA846" s="328"/>
      <c r="VKB846" s="328"/>
      <c r="VKC846" s="328"/>
      <c r="VKD846" s="328"/>
      <c r="VKE846" s="328"/>
      <c r="VKF846" s="328"/>
      <c r="VKG846" s="328"/>
      <c r="VKH846" s="328"/>
      <c r="VKI846" s="328"/>
      <c r="VKJ846" s="328"/>
      <c r="VKK846" s="328"/>
      <c r="VKL846" s="328"/>
      <c r="VKM846" s="328"/>
      <c r="VKN846" s="328"/>
      <c r="VKO846" s="328"/>
      <c r="VKP846" s="328"/>
      <c r="VKQ846" s="328"/>
      <c r="VKR846" s="328"/>
      <c r="VKS846" s="328"/>
      <c r="VKT846" s="328"/>
      <c r="VKU846" s="328"/>
      <c r="VKV846" s="328"/>
      <c r="VKW846" s="328"/>
      <c r="VKX846" s="328"/>
      <c r="VKY846" s="328"/>
      <c r="VKZ846" s="328"/>
      <c r="VLA846" s="328"/>
      <c r="VLB846" s="328"/>
      <c r="VLC846" s="328"/>
      <c r="VLD846" s="328"/>
      <c r="VLE846" s="328"/>
      <c r="VLF846" s="328"/>
      <c r="VLG846" s="328"/>
      <c r="VLH846" s="328"/>
      <c r="VLI846" s="328"/>
      <c r="VLJ846" s="328"/>
      <c r="VLK846" s="328"/>
      <c r="VLL846" s="328"/>
      <c r="VLM846" s="328"/>
      <c r="VLN846" s="328"/>
      <c r="VLO846" s="328"/>
      <c r="VLP846" s="328"/>
      <c r="VLQ846" s="328"/>
      <c r="VLR846" s="328"/>
      <c r="VLS846" s="328"/>
      <c r="VLT846" s="328"/>
      <c r="VLU846" s="328"/>
      <c r="VLV846" s="328"/>
      <c r="VLW846" s="328"/>
      <c r="VLX846" s="328"/>
      <c r="VLY846" s="328"/>
      <c r="VLZ846" s="328"/>
      <c r="VMA846" s="328"/>
      <c r="VMB846" s="328"/>
      <c r="VMC846" s="328"/>
      <c r="VMD846" s="328"/>
      <c r="VME846" s="328"/>
      <c r="VMF846" s="328"/>
      <c r="VMG846" s="328"/>
      <c r="VMH846" s="328"/>
      <c r="VMI846" s="328"/>
      <c r="VMJ846" s="328"/>
      <c r="VMK846" s="328"/>
      <c r="VML846" s="328"/>
      <c r="VMM846" s="328"/>
      <c r="VMN846" s="328"/>
      <c r="VMO846" s="328"/>
      <c r="VMP846" s="328"/>
      <c r="VMQ846" s="328"/>
      <c r="VMR846" s="328"/>
      <c r="VMS846" s="328"/>
      <c r="VMT846" s="328"/>
      <c r="VMU846" s="328"/>
      <c r="VMV846" s="328"/>
      <c r="VMW846" s="328"/>
      <c r="VMX846" s="328"/>
      <c r="VMY846" s="328"/>
      <c r="VMZ846" s="328"/>
      <c r="VNA846" s="328"/>
      <c r="VNB846" s="328"/>
      <c r="VNC846" s="328"/>
      <c r="VND846" s="328"/>
      <c r="VNE846" s="328"/>
      <c r="VNF846" s="328"/>
      <c r="VNG846" s="328"/>
      <c r="VNH846" s="328"/>
      <c r="VNI846" s="328"/>
      <c r="VNJ846" s="328"/>
      <c r="VNK846" s="328"/>
      <c r="VNL846" s="328"/>
      <c r="VNM846" s="328"/>
      <c r="VNN846" s="328"/>
      <c r="VNO846" s="328"/>
      <c r="VNP846" s="328"/>
      <c r="VNQ846" s="328"/>
      <c r="VNR846" s="328"/>
      <c r="VNS846" s="328"/>
      <c r="VNT846" s="328"/>
      <c r="VNU846" s="328"/>
      <c r="VNV846" s="328"/>
      <c r="VNW846" s="328"/>
      <c r="VNX846" s="328"/>
      <c r="VNY846" s="328"/>
      <c r="VNZ846" s="328"/>
      <c r="VOA846" s="328"/>
      <c r="VOB846" s="328"/>
      <c r="VOC846" s="328"/>
      <c r="VOD846" s="328"/>
      <c r="VOE846" s="328"/>
      <c r="VOF846" s="328"/>
      <c r="VOG846" s="328"/>
      <c r="VOH846" s="328"/>
      <c r="VOI846" s="328"/>
      <c r="VOJ846" s="328"/>
      <c r="VOK846" s="328"/>
      <c r="VOL846" s="328"/>
      <c r="VOM846" s="328"/>
      <c r="VON846" s="328"/>
      <c r="VOO846" s="328"/>
      <c r="VOP846" s="328"/>
      <c r="VOQ846" s="328"/>
      <c r="VOR846" s="328"/>
      <c r="VOS846" s="328"/>
      <c r="VOT846" s="328"/>
      <c r="VOU846" s="328"/>
      <c r="VOV846" s="328"/>
      <c r="VOW846" s="328"/>
      <c r="VOX846" s="328"/>
      <c r="VOY846" s="328"/>
      <c r="VOZ846" s="328"/>
      <c r="VPA846" s="328"/>
      <c r="VPB846" s="328"/>
      <c r="VPC846" s="328"/>
      <c r="VPD846" s="328"/>
      <c r="VPE846" s="328"/>
      <c r="VPF846" s="328"/>
      <c r="VPG846" s="328"/>
      <c r="VPH846" s="328"/>
      <c r="VPI846" s="328"/>
      <c r="VPJ846" s="328"/>
      <c r="VPK846" s="328"/>
      <c r="VPL846" s="328"/>
      <c r="VPM846" s="328"/>
      <c r="VPN846" s="328"/>
      <c r="VPO846" s="328"/>
      <c r="VPP846" s="328"/>
      <c r="VPQ846" s="328"/>
      <c r="VPR846" s="328"/>
      <c r="VPS846" s="328"/>
      <c r="VPT846" s="328"/>
      <c r="VPU846" s="328"/>
      <c r="VPV846" s="328"/>
      <c r="VPW846" s="328"/>
      <c r="VPX846" s="328"/>
      <c r="VPY846" s="328"/>
      <c r="VPZ846" s="328"/>
      <c r="VQA846" s="328"/>
      <c r="VQB846" s="328"/>
      <c r="VQC846" s="328"/>
      <c r="VQD846" s="328"/>
      <c r="VQE846" s="328"/>
      <c r="VQF846" s="328"/>
      <c r="VQG846" s="328"/>
      <c r="VQH846" s="328"/>
      <c r="VQI846" s="328"/>
      <c r="VQJ846" s="328"/>
      <c r="VQK846" s="328"/>
      <c r="VQL846" s="328"/>
      <c r="VQM846" s="328"/>
      <c r="VQN846" s="328"/>
      <c r="VQO846" s="328"/>
      <c r="VQP846" s="328"/>
      <c r="VQQ846" s="328"/>
      <c r="VQR846" s="328"/>
      <c r="VQS846" s="328"/>
      <c r="VQT846" s="328"/>
      <c r="VQU846" s="328"/>
      <c r="VQV846" s="328"/>
      <c r="VQW846" s="328"/>
      <c r="VQX846" s="328"/>
      <c r="VQY846" s="328"/>
      <c r="VQZ846" s="328"/>
      <c r="VRA846" s="328"/>
      <c r="VRB846" s="328"/>
      <c r="VRC846" s="328"/>
      <c r="VRD846" s="328"/>
      <c r="VRE846" s="328"/>
      <c r="VRF846" s="328"/>
      <c r="VRG846" s="328"/>
      <c r="VRH846" s="328"/>
      <c r="VRI846" s="328"/>
      <c r="VRJ846" s="328"/>
      <c r="VRK846" s="328"/>
      <c r="VRL846" s="328"/>
      <c r="VRM846" s="328"/>
      <c r="VRN846" s="328"/>
      <c r="VRO846" s="328"/>
      <c r="VRP846" s="328"/>
      <c r="VRQ846" s="328"/>
      <c r="VRR846" s="328"/>
      <c r="VRS846" s="328"/>
      <c r="VRT846" s="328"/>
      <c r="VRU846" s="328"/>
      <c r="VRV846" s="328"/>
      <c r="VRW846" s="328"/>
      <c r="VRX846" s="328"/>
      <c r="VRY846" s="328"/>
      <c r="VRZ846" s="328"/>
      <c r="VSA846" s="328"/>
      <c r="VSB846" s="328"/>
      <c r="VSC846" s="328"/>
      <c r="VSD846" s="328"/>
      <c r="VSE846" s="328"/>
      <c r="VSF846" s="328"/>
      <c r="VSG846" s="328"/>
      <c r="VSH846" s="328"/>
      <c r="VSI846" s="328"/>
      <c r="VSJ846" s="328"/>
      <c r="VSK846" s="328"/>
      <c r="VSL846" s="328"/>
      <c r="VSM846" s="328"/>
      <c r="VSN846" s="328"/>
      <c r="VSO846" s="328"/>
      <c r="VSP846" s="328"/>
      <c r="VSQ846" s="328"/>
      <c r="VSR846" s="328"/>
      <c r="VSS846" s="328"/>
      <c r="VST846" s="328"/>
      <c r="VSU846" s="328"/>
      <c r="VSV846" s="328"/>
      <c r="VSW846" s="328"/>
      <c r="VSX846" s="328"/>
      <c r="VSY846" s="328"/>
      <c r="VSZ846" s="328"/>
      <c r="VTA846" s="328"/>
      <c r="VTB846" s="328"/>
      <c r="VTC846" s="328"/>
      <c r="VTD846" s="328"/>
      <c r="VTE846" s="328"/>
      <c r="VTF846" s="328"/>
      <c r="VTG846" s="328"/>
      <c r="VTH846" s="328"/>
      <c r="VTI846" s="328"/>
      <c r="VTJ846" s="328"/>
      <c r="VTK846" s="328"/>
      <c r="VTL846" s="328"/>
      <c r="VTM846" s="328"/>
      <c r="VTN846" s="328"/>
      <c r="VTO846" s="328"/>
      <c r="VTP846" s="328"/>
      <c r="VTQ846" s="328"/>
      <c r="VTR846" s="328"/>
      <c r="VTS846" s="328"/>
      <c r="VTT846" s="328"/>
      <c r="VTU846" s="328"/>
      <c r="VTV846" s="328"/>
      <c r="VTW846" s="328"/>
      <c r="VTX846" s="328"/>
      <c r="VTY846" s="328"/>
      <c r="VTZ846" s="328"/>
      <c r="VUA846" s="328"/>
      <c r="VUB846" s="328"/>
      <c r="VUC846" s="328"/>
      <c r="VUD846" s="328"/>
      <c r="VUE846" s="328"/>
      <c r="VUF846" s="328"/>
      <c r="VUG846" s="328"/>
      <c r="VUH846" s="328"/>
      <c r="VUI846" s="328"/>
      <c r="VUJ846" s="328"/>
      <c r="VUK846" s="328"/>
      <c r="VUL846" s="328"/>
      <c r="VUM846" s="328"/>
      <c r="VUN846" s="328"/>
      <c r="VUO846" s="328"/>
      <c r="VUP846" s="328"/>
      <c r="VUQ846" s="328"/>
      <c r="VUR846" s="328"/>
      <c r="VUS846" s="328"/>
      <c r="VUT846" s="328"/>
      <c r="VUU846" s="328"/>
      <c r="VUV846" s="328"/>
      <c r="VUW846" s="328"/>
      <c r="VUX846" s="328"/>
      <c r="VUY846" s="328"/>
      <c r="VUZ846" s="328"/>
      <c r="VVA846" s="328"/>
      <c r="VVB846" s="328"/>
      <c r="VVC846" s="328"/>
      <c r="VVD846" s="328"/>
      <c r="VVE846" s="328"/>
      <c r="VVF846" s="328"/>
      <c r="VVG846" s="328"/>
      <c r="VVH846" s="328"/>
      <c r="VVI846" s="328"/>
      <c r="VVJ846" s="328"/>
      <c r="VVK846" s="328"/>
      <c r="VVL846" s="328"/>
      <c r="VVM846" s="328"/>
      <c r="VVN846" s="328"/>
      <c r="VVO846" s="328"/>
      <c r="VVP846" s="328"/>
      <c r="VVQ846" s="328"/>
      <c r="VVR846" s="328"/>
      <c r="VVS846" s="328"/>
      <c r="VVT846" s="328"/>
      <c r="VVU846" s="328"/>
      <c r="VVV846" s="328"/>
      <c r="VVW846" s="328"/>
      <c r="VVX846" s="328"/>
      <c r="VVY846" s="328"/>
      <c r="VVZ846" s="328"/>
      <c r="VWA846" s="328"/>
      <c r="VWB846" s="328"/>
      <c r="VWC846" s="328"/>
      <c r="VWD846" s="328"/>
      <c r="VWE846" s="328"/>
      <c r="VWF846" s="328"/>
      <c r="VWG846" s="328"/>
      <c r="VWH846" s="328"/>
      <c r="VWI846" s="328"/>
      <c r="VWJ846" s="328"/>
      <c r="VWK846" s="328"/>
      <c r="VWL846" s="328"/>
      <c r="VWM846" s="328"/>
      <c r="VWN846" s="328"/>
      <c r="VWO846" s="328"/>
      <c r="VWP846" s="328"/>
      <c r="VWQ846" s="328"/>
      <c r="VWR846" s="328"/>
      <c r="VWS846" s="328"/>
      <c r="VWT846" s="328"/>
      <c r="VWU846" s="328"/>
      <c r="VWV846" s="328"/>
      <c r="VWW846" s="328"/>
      <c r="VWX846" s="328"/>
      <c r="VWY846" s="328"/>
      <c r="VWZ846" s="328"/>
      <c r="VXA846" s="328"/>
      <c r="VXB846" s="328"/>
      <c r="VXC846" s="328"/>
      <c r="VXD846" s="328"/>
      <c r="VXE846" s="328"/>
      <c r="VXF846" s="328"/>
      <c r="VXG846" s="328"/>
      <c r="VXH846" s="328"/>
      <c r="VXI846" s="328"/>
      <c r="VXJ846" s="328"/>
      <c r="VXK846" s="328"/>
      <c r="VXL846" s="328"/>
      <c r="VXM846" s="328"/>
      <c r="VXN846" s="328"/>
      <c r="VXO846" s="328"/>
      <c r="VXP846" s="328"/>
      <c r="VXQ846" s="328"/>
      <c r="VXR846" s="328"/>
      <c r="VXS846" s="328"/>
      <c r="VXT846" s="328"/>
      <c r="VXU846" s="328"/>
      <c r="VXV846" s="328"/>
      <c r="VXW846" s="328"/>
      <c r="VXX846" s="328"/>
      <c r="VXY846" s="328"/>
      <c r="VXZ846" s="328"/>
      <c r="VYA846" s="328"/>
      <c r="VYB846" s="328"/>
      <c r="VYC846" s="328"/>
      <c r="VYD846" s="328"/>
      <c r="VYE846" s="328"/>
      <c r="VYF846" s="328"/>
      <c r="VYG846" s="328"/>
      <c r="VYH846" s="328"/>
      <c r="VYI846" s="328"/>
      <c r="VYJ846" s="328"/>
      <c r="VYK846" s="328"/>
      <c r="VYL846" s="328"/>
      <c r="VYM846" s="328"/>
      <c r="VYN846" s="328"/>
      <c r="VYO846" s="328"/>
      <c r="VYP846" s="328"/>
      <c r="VYQ846" s="328"/>
      <c r="VYR846" s="328"/>
      <c r="VYS846" s="328"/>
      <c r="VYT846" s="328"/>
      <c r="VYU846" s="328"/>
      <c r="VYV846" s="328"/>
      <c r="VYW846" s="328"/>
      <c r="VYX846" s="328"/>
      <c r="VYY846" s="328"/>
      <c r="VYZ846" s="328"/>
      <c r="VZA846" s="328"/>
      <c r="VZB846" s="328"/>
      <c r="VZC846" s="328"/>
      <c r="VZD846" s="328"/>
      <c r="VZE846" s="328"/>
      <c r="VZF846" s="328"/>
      <c r="VZG846" s="328"/>
      <c r="VZH846" s="328"/>
      <c r="VZI846" s="328"/>
      <c r="VZJ846" s="328"/>
      <c r="VZK846" s="328"/>
      <c r="VZL846" s="328"/>
      <c r="VZM846" s="328"/>
      <c r="VZN846" s="328"/>
      <c r="VZO846" s="328"/>
      <c r="VZP846" s="328"/>
      <c r="VZQ846" s="328"/>
      <c r="VZR846" s="328"/>
      <c r="VZS846" s="328"/>
      <c r="VZT846" s="328"/>
      <c r="VZU846" s="328"/>
      <c r="VZV846" s="328"/>
      <c r="VZW846" s="328"/>
      <c r="VZX846" s="328"/>
      <c r="VZY846" s="328"/>
      <c r="VZZ846" s="328"/>
      <c r="WAA846" s="328"/>
      <c r="WAB846" s="328"/>
      <c r="WAC846" s="328"/>
      <c r="WAD846" s="328"/>
      <c r="WAE846" s="328"/>
      <c r="WAF846" s="328"/>
      <c r="WAG846" s="328"/>
      <c r="WAH846" s="328"/>
      <c r="WAI846" s="328"/>
      <c r="WAJ846" s="328"/>
      <c r="WAK846" s="328"/>
      <c r="WAL846" s="328"/>
      <c r="WAM846" s="328"/>
      <c r="WAN846" s="328"/>
      <c r="WAO846" s="328"/>
      <c r="WAP846" s="328"/>
      <c r="WAQ846" s="328"/>
      <c r="WAR846" s="328"/>
      <c r="WAS846" s="328"/>
      <c r="WAT846" s="328"/>
      <c r="WAU846" s="328"/>
      <c r="WAV846" s="328"/>
      <c r="WAW846" s="328"/>
      <c r="WAX846" s="328"/>
      <c r="WAY846" s="328"/>
      <c r="WAZ846" s="328"/>
      <c r="WBA846" s="328"/>
      <c r="WBB846" s="328"/>
      <c r="WBC846" s="328"/>
      <c r="WBD846" s="328"/>
      <c r="WBE846" s="328"/>
      <c r="WBF846" s="328"/>
      <c r="WBG846" s="328"/>
      <c r="WBH846" s="328"/>
      <c r="WBI846" s="328"/>
      <c r="WBJ846" s="328"/>
      <c r="WBK846" s="328"/>
      <c r="WBL846" s="328"/>
      <c r="WBM846" s="328"/>
      <c r="WBN846" s="328"/>
      <c r="WBO846" s="328"/>
      <c r="WBP846" s="328"/>
      <c r="WBQ846" s="328"/>
      <c r="WBR846" s="328"/>
      <c r="WBS846" s="328"/>
      <c r="WBT846" s="328"/>
      <c r="WBU846" s="328"/>
      <c r="WBV846" s="328"/>
      <c r="WBW846" s="328"/>
      <c r="WBX846" s="328"/>
      <c r="WBY846" s="328"/>
      <c r="WBZ846" s="328"/>
      <c r="WCA846" s="328"/>
      <c r="WCB846" s="328"/>
      <c r="WCC846" s="328"/>
      <c r="WCD846" s="328"/>
      <c r="WCE846" s="328"/>
      <c r="WCF846" s="328"/>
      <c r="WCG846" s="328"/>
      <c r="WCH846" s="328"/>
      <c r="WCI846" s="328"/>
      <c r="WCJ846" s="328"/>
      <c r="WCK846" s="328"/>
      <c r="WCL846" s="328"/>
      <c r="WCM846" s="328"/>
      <c r="WCN846" s="328"/>
      <c r="WCO846" s="328"/>
      <c r="WCP846" s="328"/>
      <c r="WCQ846" s="328"/>
      <c r="WCR846" s="328"/>
      <c r="WCS846" s="328"/>
      <c r="WCT846" s="328"/>
      <c r="WCU846" s="328"/>
      <c r="WCV846" s="328"/>
      <c r="WCW846" s="328"/>
      <c r="WCX846" s="328"/>
      <c r="WCY846" s="328"/>
      <c r="WCZ846" s="328"/>
      <c r="WDA846" s="328"/>
      <c r="WDB846" s="328"/>
      <c r="WDC846" s="328"/>
      <c r="WDD846" s="328"/>
      <c r="WDE846" s="328"/>
      <c r="WDF846" s="328"/>
      <c r="WDG846" s="328"/>
      <c r="WDH846" s="328"/>
      <c r="WDI846" s="328"/>
      <c r="WDJ846" s="328"/>
      <c r="WDK846" s="328"/>
      <c r="WDL846" s="328"/>
      <c r="WDM846" s="328"/>
      <c r="WDN846" s="328"/>
      <c r="WDO846" s="328"/>
      <c r="WDP846" s="328"/>
      <c r="WDQ846" s="328"/>
      <c r="WDR846" s="328"/>
      <c r="WDS846" s="328"/>
      <c r="WDT846" s="328"/>
      <c r="WDU846" s="328"/>
      <c r="WDV846" s="328"/>
      <c r="WDW846" s="328"/>
      <c r="WDX846" s="328"/>
      <c r="WDY846" s="328"/>
      <c r="WDZ846" s="328"/>
      <c r="WEA846" s="328"/>
      <c r="WEB846" s="328"/>
      <c r="WEC846" s="328"/>
      <c r="WED846" s="328"/>
      <c r="WEE846" s="328"/>
      <c r="WEF846" s="328"/>
      <c r="WEG846" s="328"/>
      <c r="WEH846" s="328"/>
      <c r="WEI846" s="328"/>
      <c r="WEJ846" s="328"/>
      <c r="WEK846" s="328"/>
      <c r="WEL846" s="328"/>
      <c r="WEM846" s="328"/>
      <c r="WEN846" s="328"/>
      <c r="WEO846" s="328"/>
      <c r="WEP846" s="328"/>
      <c r="WEQ846" s="328"/>
      <c r="WER846" s="328"/>
      <c r="WES846" s="328"/>
      <c r="WET846" s="328"/>
      <c r="WEU846" s="328"/>
      <c r="WEV846" s="328"/>
      <c r="WEW846" s="328"/>
      <c r="WEX846" s="328"/>
      <c r="WEY846" s="328"/>
      <c r="WEZ846" s="328"/>
      <c r="WFA846" s="328"/>
      <c r="WFB846" s="328"/>
      <c r="WFC846" s="328"/>
      <c r="WFD846" s="328"/>
      <c r="WFE846" s="328"/>
      <c r="WFF846" s="328"/>
      <c r="WFG846" s="328"/>
      <c r="WFH846" s="328"/>
      <c r="WFI846" s="328"/>
      <c r="WFJ846" s="328"/>
      <c r="WFK846" s="328"/>
      <c r="WFL846" s="328"/>
      <c r="WFM846" s="328"/>
      <c r="WFN846" s="328"/>
      <c r="WFO846" s="328"/>
      <c r="WFP846" s="328"/>
      <c r="WFQ846" s="328"/>
      <c r="WFR846" s="328"/>
      <c r="WFS846" s="328"/>
      <c r="WFT846" s="328"/>
      <c r="WFU846" s="328"/>
      <c r="WFV846" s="328"/>
      <c r="WFW846" s="328"/>
      <c r="WFX846" s="328"/>
      <c r="WFY846" s="328"/>
      <c r="WFZ846" s="328"/>
      <c r="WGA846" s="328"/>
      <c r="WGB846" s="328"/>
      <c r="WGC846" s="328"/>
      <c r="WGD846" s="328"/>
      <c r="WGE846" s="328"/>
      <c r="WGF846" s="328"/>
      <c r="WGG846" s="328"/>
      <c r="WGH846" s="328"/>
      <c r="WGI846" s="328"/>
      <c r="WGJ846" s="328"/>
      <c r="WGK846" s="328"/>
      <c r="WGL846" s="328"/>
      <c r="WGM846" s="328"/>
      <c r="WGN846" s="328"/>
      <c r="WGO846" s="328"/>
      <c r="WGP846" s="328"/>
      <c r="WGQ846" s="328"/>
      <c r="WGR846" s="328"/>
      <c r="WGS846" s="328"/>
      <c r="WGT846" s="328"/>
      <c r="WGU846" s="328"/>
      <c r="WGV846" s="328"/>
      <c r="WGW846" s="328"/>
      <c r="WGX846" s="328"/>
      <c r="WGY846" s="328"/>
      <c r="WGZ846" s="328"/>
      <c r="WHA846" s="328"/>
      <c r="WHB846" s="328"/>
      <c r="WHC846" s="328"/>
      <c r="WHD846" s="328"/>
      <c r="WHE846" s="328"/>
      <c r="WHF846" s="328"/>
      <c r="WHG846" s="328"/>
      <c r="WHH846" s="328"/>
      <c r="WHI846" s="328"/>
      <c r="WHJ846" s="328"/>
      <c r="WHK846" s="328"/>
      <c r="WHL846" s="328"/>
      <c r="WHM846" s="328"/>
      <c r="WHN846" s="328"/>
      <c r="WHO846" s="328"/>
      <c r="WHP846" s="328"/>
      <c r="WHQ846" s="328"/>
      <c r="WHR846" s="328"/>
      <c r="WHS846" s="328"/>
      <c r="WHT846" s="328"/>
      <c r="WHU846" s="328"/>
      <c r="WHV846" s="328"/>
      <c r="WHW846" s="328"/>
      <c r="WHX846" s="328"/>
      <c r="WHY846" s="328"/>
      <c r="WHZ846" s="328"/>
      <c r="WIA846" s="328"/>
      <c r="WIB846" s="328"/>
      <c r="WIC846" s="328"/>
      <c r="WID846" s="328"/>
      <c r="WIE846" s="328"/>
      <c r="WIF846" s="328"/>
      <c r="WIG846" s="328"/>
      <c r="WIH846" s="328"/>
      <c r="WII846" s="328"/>
      <c r="WIJ846" s="328"/>
      <c r="WIK846" s="328"/>
      <c r="WIL846" s="328"/>
      <c r="WIM846" s="328"/>
      <c r="WIN846" s="328"/>
      <c r="WIO846" s="328"/>
      <c r="WIP846" s="328"/>
      <c r="WIQ846" s="328"/>
      <c r="WIR846" s="328"/>
      <c r="WIS846" s="328"/>
      <c r="WIT846" s="328"/>
      <c r="WIU846" s="328"/>
      <c r="WIV846" s="328"/>
      <c r="WIW846" s="328"/>
      <c r="WIX846" s="328"/>
      <c r="WIY846" s="328"/>
      <c r="WIZ846" s="328"/>
      <c r="WJA846" s="328"/>
      <c r="WJB846" s="328"/>
      <c r="WJC846" s="328"/>
      <c r="WJD846" s="328"/>
      <c r="WJE846" s="328"/>
      <c r="WJF846" s="328"/>
      <c r="WJG846" s="328"/>
      <c r="WJH846" s="328"/>
      <c r="WJI846" s="328"/>
      <c r="WJJ846" s="328"/>
      <c r="WJK846" s="328"/>
      <c r="WJL846" s="328"/>
      <c r="WJM846" s="328"/>
      <c r="WJN846" s="328"/>
      <c r="WJO846" s="328"/>
      <c r="WJP846" s="328"/>
      <c r="WJQ846" s="328"/>
      <c r="WJR846" s="328"/>
      <c r="WJS846" s="328"/>
      <c r="WJT846" s="328"/>
      <c r="WJU846" s="328"/>
      <c r="WJV846" s="328"/>
      <c r="WJW846" s="328"/>
      <c r="WJX846" s="328"/>
      <c r="WJY846" s="328"/>
      <c r="WJZ846" s="328"/>
      <c r="WKA846" s="328"/>
      <c r="WKB846" s="328"/>
      <c r="WKC846" s="328"/>
      <c r="WKD846" s="328"/>
      <c r="WKE846" s="328"/>
      <c r="WKF846" s="328"/>
      <c r="WKG846" s="328"/>
      <c r="WKH846" s="328"/>
      <c r="WKI846" s="328"/>
      <c r="WKJ846" s="328"/>
      <c r="WKK846" s="328"/>
      <c r="WKL846" s="328"/>
      <c r="WKM846" s="328"/>
      <c r="WKN846" s="328"/>
      <c r="WKO846" s="328"/>
      <c r="WKP846" s="328"/>
      <c r="WKQ846" s="328"/>
      <c r="WKR846" s="328"/>
      <c r="WKS846" s="328"/>
      <c r="WKT846" s="328"/>
      <c r="WKU846" s="328"/>
      <c r="WKV846" s="328"/>
      <c r="WKW846" s="328"/>
      <c r="WKX846" s="328"/>
      <c r="WKY846" s="328"/>
      <c r="WKZ846" s="328"/>
      <c r="WLA846" s="328"/>
      <c r="WLB846" s="328"/>
      <c r="WLC846" s="328"/>
      <c r="WLD846" s="328"/>
      <c r="WLE846" s="328"/>
      <c r="WLF846" s="328"/>
      <c r="WLG846" s="328"/>
      <c r="WLH846" s="328"/>
      <c r="WLI846" s="328"/>
      <c r="WLJ846" s="328"/>
      <c r="WLK846" s="328"/>
      <c r="WLL846" s="328"/>
      <c r="WLM846" s="328"/>
      <c r="WLN846" s="328"/>
      <c r="WLO846" s="328"/>
      <c r="WLP846" s="328"/>
      <c r="WLQ846" s="328"/>
      <c r="WLR846" s="328"/>
      <c r="WLS846" s="328"/>
      <c r="WLT846" s="328"/>
      <c r="WLU846" s="328"/>
      <c r="WLV846" s="328"/>
      <c r="WLW846" s="328"/>
      <c r="WLX846" s="328"/>
      <c r="WLY846" s="328"/>
      <c r="WLZ846" s="328"/>
      <c r="WMA846" s="328"/>
      <c r="WMB846" s="328"/>
      <c r="WMC846" s="328"/>
      <c r="WMD846" s="328"/>
      <c r="WME846" s="328"/>
      <c r="WMF846" s="328"/>
      <c r="WMG846" s="328"/>
      <c r="WMH846" s="328"/>
      <c r="WMI846" s="328"/>
      <c r="WMJ846" s="328"/>
      <c r="WMK846" s="328"/>
      <c r="WML846" s="328"/>
      <c r="WMM846" s="328"/>
      <c r="WMN846" s="328"/>
      <c r="WMO846" s="328"/>
      <c r="WMP846" s="328"/>
      <c r="WMQ846" s="328"/>
      <c r="WMR846" s="328"/>
      <c r="WMS846" s="328"/>
      <c r="WMT846" s="328"/>
      <c r="WMU846" s="328"/>
      <c r="WMV846" s="328"/>
      <c r="WMW846" s="328"/>
      <c r="WMX846" s="328"/>
      <c r="WMY846" s="328"/>
      <c r="WMZ846" s="328"/>
      <c r="WNA846" s="328"/>
      <c r="WNB846" s="328"/>
      <c r="WNC846" s="328"/>
      <c r="WND846" s="328"/>
      <c r="WNE846" s="328"/>
      <c r="WNF846" s="328"/>
      <c r="WNG846" s="328"/>
      <c r="WNH846" s="328"/>
      <c r="WNI846" s="328"/>
      <c r="WNJ846" s="328"/>
      <c r="WNK846" s="328"/>
      <c r="WNL846" s="328"/>
      <c r="WNM846" s="328"/>
      <c r="WNN846" s="328"/>
      <c r="WNO846" s="328"/>
      <c r="WNP846" s="328"/>
      <c r="WNQ846" s="328"/>
      <c r="WNR846" s="328"/>
      <c r="WNS846" s="328"/>
      <c r="WNT846" s="328"/>
      <c r="WNU846" s="328"/>
      <c r="WNV846" s="328"/>
      <c r="WNW846" s="328"/>
      <c r="WNX846" s="328"/>
      <c r="WNY846" s="328"/>
      <c r="WNZ846" s="328"/>
      <c r="WOA846" s="328"/>
      <c r="WOB846" s="328"/>
      <c r="WOC846" s="328"/>
      <c r="WOD846" s="328"/>
      <c r="WOE846" s="328"/>
      <c r="WOF846" s="328"/>
      <c r="WOG846" s="328"/>
      <c r="WOH846" s="328"/>
      <c r="WOI846" s="328"/>
      <c r="WOJ846" s="328"/>
      <c r="WOK846" s="328"/>
      <c r="WOL846" s="328"/>
      <c r="WOM846" s="328"/>
      <c r="WON846" s="328"/>
      <c r="WOO846" s="328"/>
      <c r="WOP846" s="328"/>
      <c r="WOQ846" s="328"/>
      <c r="WOR846" s="328"/>
      <c r="WOS846" s="328"/>
      <c r="WOT846" s="328"/>
      <c r="WOU846" s="328"/>
      <c r="WOV846" s="328"/>
      <c r="WOW846" s="328"/>
      <c r="WOX846" s="328"/>
      <c r="WOY846" s="328"/>
      <c r="WOZ846" s="328"/>
      <c r="WPA846" s="328"/>
      <c r="WPB846" s="328"/>
      <c r="WPC846" s="328"/>
      <c r="WPD846" s="328"/>
      <c r="WPE846" s="328"/>
      <c r="WPF846" s="328"/>
      <c r="WPG846" s="328"/>
      <c r="WPH846" s="328"/>
      <c r="WPI846" s="328"/>
      <c r="WPJ846" s="328"/>
      <c r="WPK846" s="328"/>
      <c r="WPL846" s="328"/>
      <c r="WPM846" s="328"/>
      <c r="WPN846" s="328"/>
      <c r="WPO846" s="328"/>
      <c r="WPP846" s="328"/>
      <c r="WPQ846" s="328"/>
      <c r="WPR846" s="328"/>
      <c r="WPS846" s="328"/>
      <c r="WPT846" s="328"/>
      <c r="WPU846" s="328"/>
      <c r="WPV846" s="328"/>
      <c r="WPW846" s="328"/>
      <c r="WPX846" s="328"/>
      <c r="WPY846" s="328"/>
      <c r="WPZ846" s="328"/>
      <c r="WQA846" s="328"/>
      <c r="WQB846" s="328"/>
      <c r="WQC846" s="328"/>
      <c r="WQD846" s="328"/>
      <c r="WQE846" s="328"/>
      <c r="WQF846" s="328"/>
      <c r="WQG846" s="328"/>
      <c r="WQH846" s="328"/>
      <c r="WQI846" s="328"/>
      <c r="WQJ846" s="328"/>
      <c r="WQK846" s="328"/>
      <c r="WQL846" s="328"/>
      <c r="WQM846" s="328"/>
      <c r="WQN846" s="328"/>
      <c r="WQO846" s="328"/>
      <c r="WQP846" s="328"/>
      <c r="WQQ846" s="328"/>
      <c r="WQR846" s="328"/>
      <c r="WQS846" s="328"/>
      <c r="WQT846" s="328"/>
      <c r="WQU846" s="328"/>
      <c r="WQV846" s="328"/>
      <c r="WQW846" s="328"/>
      <c r="WQX846" s="328"/>
      <c r="WQY846" s="328"/>
      <c r="WQZ846" s="328"/>
      <c r="WRA846" s="328"/>
      <c r="WRB846" s="328"/>
      <c r="WRC846" s="328"/>
      <c r="WRD846" s="328"/>
      <c r="WRE846" s="328"/>
      <c r="WRF846" s="328"/>
      <c r="WRG846" s="328"/>
      <c r="WRH846" s="328"/>
      <c r="WRI846" s="328"/>
      <c r="WRJ846" s="328"/>
      <c r="WRK846" s="328"/>
      <c r="WRL846" s="328"/>
      <c r="WRM846" s="328"/>
      <c r="WRN846" s="328"/>
      <c r="WRO846" s="328"/>
      <c r="WRP846" s="328"/>
      <c r="WRQ846" s="328"/>
      <c r="WRR846" s="328"/>
      <c r="WRS846" s="328"/>
      <c r="WRT846" s="328"/>
      <c r="WRU846" s="328"/>
      <c r="WRV846" s="328"/>
      <c r="WRW846" s="328"/>
      <c r="WRX846" s="328"/>
      <c r="WRY846" s="328"/>
      <c r="WRZ846" s="328"/>
      <c r="WSA846" s="328"/>
      <c r="WSB846" s="328"/>
      <c r="WSC846" s="328"/>
      <c r="WSD846" s="328"/>
      <c r="WSE846" s="328"/>
      <c r="WSF846" s="328"/>
      <c r="WSG846" s="328"/>
      <c r="WSH846" s="328"/>
      <c r="WSI846" s="328"/>
      <c r="WSJ846" s="328"/>
      <c r="WSK846" s="328"/>
      <c r="WSL846" s="328"/>
      <c r="WSM846" s="328"/>
      <c r="WSN846" s="328"/>
      <c r="WSO846" s="328"/>
      <c r="WSP846" s="328"/>
      <c r="WSQ846" s="328"/>
      <c r="WSR846" s="328"/>
      <c r="WSS846" s="328"/>
      <c r="WST846" s="328"/>
      <c r="WSU846" s="328"/>
      <c r="WSV846" s="328"/>
      <c r="WSW846" s="328"/>
      <c r="WSX846" s="328"/>
      <c r="WSY846" s="328"/>
      <c r="WSZ846" s="328"/>
      <c r="WTA846" s="328"/>
      <c r="WTB846" s="328"/>
      <c r="WTC846" s="328"/>
      <c r="WTD846" s="328"/>
      <c r="WTE846" s="328"/>
      <c r="WTF846" s="328"/>
      <c r="WTG846" s="328"/>
      <c r="WTH846" s="328"/>
      <c r="WTI846" s="328"/>
      <c r="WTJ846" s="328"/>
      <c r="WTK846" s="328"/>
      <c r="WTL846" s="328"/>
      <c r="WTM846" s="328"/>
      <c r="WTN846" s="328"/>
      <c r="WTO846" s="328"/>
      <c r="WTP846" s="328"/>
      <c r="WTQ846" s="328"/>
      <c r="WTR846" s="328"/>
      <c r="WTS846" s="328"/>
      <c r="WTT846" s="328"/>
      <c r="WTU846" s="328"/>
      <c r="WTV846" s="328"/>
      <c r="WTW846" s="328"/>
      <c r="WTX846" s="328"/>
      <c r="WTY846" s="328"/>
      <c r="WTZ846" s="328"/>
      <c r="WUA846" s="328"/>
      <c r="WUB846" s="328"/>
      <c r="WUC846" s="328"/>
      <c r="WUD846" s="328"/>
      <c r="WUE846" s="328"/>
      <c r="WUF846" s="328"/>
      <c r="WUG846" s="328"/>
      <c r="WUH846" s="328"/>
      <c r="WUI846" s="328"/>
      <c r="WUJ846" s="328"/>
      <c r="WUK846" s="328"/>
      <c r="WUL846" s="328"/>
      <c r="WUM846" s="328"/>
      <c r="WUN846" s="328"/>
      <c r="WUO846" s="328"/>
      <c r="WUP846" s="328"/>
      <c r="WUQ846" s="328"/>
      <c r="WUR846" s="328"/>
      <c r="WUS846" s="328"/>
      <c r="WUT846" s="328"/>
      <c r="WUU846" s="328"/>
      <c r="WUV846" s="328"/>
      <c r="WUW846" s="328"/>
      <c r="WUX846" s="328"/>
      <c r="WUY846" s="328"/>
      <c r="WUZ846" s="328"/>
      <c r="WVA846" s="328"/>
      <c r="WVB846" s="328"/>
      <c r="WVC846" s="328"/>
      <c r="WVD846" s="328"/>
      <c r="WVE846" s="328"/>
      <c r="WVF846" s="328"/>
      <c r="WVG846" s="328"/>
      <c r="WVH846" s="328"/>
      <c r="WVI846" s="328"/>
      <c r="WVJ846" s="328"/>
      <c r="WVK846" s="328"/>
      <c r="WVL846" s="328"/>
      <c r="WVM846" s="328"/>
      <c r="WVN846" s="328"/>
      <c r="WVO846" s="328"/>
      <c r="WVP846" s="328"/>
      <c r="WVQ846" s="328"/>
      <c r="WVR846" s="328"/>
      <c r="WVS846" s="328"/>
      <c r="WVT846" s="328"/>
      <c r="WVU846" s="328"/>
      <c r="WVV846" s="328"/>
      <c r="WVW846" s="328"/>
      <c r="WVX846" s="328"/>
      <c r="WVY846" s="328"/>
      <c r="WVZ846" s="328"/>
      <c r="WWA846" s="328"/>
      <c r="WWB846" s="328"/>
      <c r="WWC846" s="328"/>
      <c r="WWD846" s="328"/>
      <c r="WWE846" s="328"/>
      <c r="WWF846" s="328"/>
      <c r="WWG846" s="328"/>
      <c r="WWH846" s="328"/>
      <c r="WWI846" s="328"/>
      <c r="WWJ846" s="328"/>
      <c r="WWK846" s="328"/>
      <c r="WWL846" s="328"/>
      <c r="WWM846" s="328"/>
      <c r="WWN846" s="328"/>
      <c r="WWO846" s="328"/>
      <c r="WWP846" s="328"/>
      <c r="WWQ846" s="328"/>
      <c r="WWR846" s="328"/>
      <c r="WWS846" s="328"/>
      <c r="WWT846" s="328"/>
      <c r="WWU846" s="328"/>
      <c r="WWV846" s="328"/>
      <c r="WWW846" s="328"/>
      <c r="WWX846" s="328"/>
      <c r="WWY846" s="328"/>
      <c r="WWZ846" s="328"/>
      <c r="WXA846" s="328"/>
      <c r="WXB846" s="328"/>
      <c r="WXC846" s="328"/>
      <c r="WXD846" s="328"/>
      <c r="WXE846" s="328"/>
      <c r="WXF846" s="328"/>
      <c r="WXG846" s="328"/>
      <c r="WXH846" s="328"/>
      <c r="WXI846" s="328"/>
      <c r="WXJ846" s="328"/>
      <c r="WXK846" s="328"/>
      <c r="WXL846" s="328"/>
      <c r="WXM846" s="328"/>
      <c r="WXN846" s="328"/>
      <c r="WXO846" s="328"/>
      <c r="WXP846" s="328"/>
      <c r="WXQ846" s="328"/>
      <c r="WXR846" s="328"/>
      <c r="WXS846" s="328"/>
      <c r="WXT846" s="328"/>
      <c r="WXU846" s="328"/>
      <c r="WXV846" s="328"/>
      <c r="WXW846" s="328"/>
      <c r="WXX846" s="328"/>
      <c r="WXY846" s="328"/>
      <c r="WXZ846" s="328"/>
      <c r="WYA846" s="328"/>
      <c r="WYB846" s="328"/>
      <c r="WYC846" s="328"/>
      <c r="WYD846" s="328"/>
      <c r="WYE846" s="328"/>
      <c r="WYF846" s="328"/>
      <c r="WYG846" s="328"/>
      <c r="WYH846" s="328"/>
      <c r="WYI846" s="328"/>
      <c r="WYJ846" s="328"/>
      <c r="WYK846" s="328"/>
      <c r="WYL846" s="328"/>
      <c r="WYM846" s="328"/>
      <c r="WYN846" s="328"/>
      <c r="WYO846" s="328"/>
      <c r="WYP846" s="328"/>
      <c r="WYQ846" s="328"/>
      <c r="WYR846" s="328"/>
      <c r="WYS846" s="328"/>
      <c r="WYT846" s="328"/>
      <c r="WYU846" s="328"/>
      <c r="WYV846" s="328"/>
      <c r="WYW846" s="328"/>
      <c r="WYX846" s="328"/>
      <c r="WYY846" s="328"/>
      <c r="WYZ846" s="328"/>
      <c r="WZA846" s="328"/>
      <c r="WZB846" s="328"/>
      <c r="WZC846" s="328"/>
      <c r="WZD846" s="328"/>
      <c r="WZE846" s="328"/>
      <c r="WZF846" s="328"/>
      <c r="WZG846" s="328"/>
      <c r="WZH846" s="328"/>
      <c r="WZI846" s="328"/>
      <c r="WZJ846" s="328"/>
      <c r="WZK846" s="328"/>
      <c r="WZL846" s="328"/>
      <c r="WZM846" s="328"/>
      <c r="WZN846" s="328"/>
      <c r="WZO846" s="328"/>
      <c r="WZP846" s="328"/>
      <c r="WZQ846" s="328"/>
      <c r="WZR846" s="328"/>
      <c r="WZS846" s="328"/>
      <c r="WZT846" s="328"/>
      <c r="WZU846" s="328"/>
      <c r="WZV846" s="328"/>
      <c r="WZW846" s="328"/>
      <c r="WZX846" s="328"/>
      <c r="WZY846" s="328"/>
      <c r="WZZ846" s="328"/>
      <c r="XAA846" s="328"/>
      <c r="XAB846" s="328"/>
      <c r="XAC846" s="328"/>
      <c r="XAD846" s="328"/>
      <c r="XAE846" s="328"/>
      <c r="XAF846" s="328"/>
      <c r="XAG846" s="328"/>
      <c r="XAH846" s="328"/>
      <c r="XAI846" s="328"/>
      <c r="XAJ846" s="328"/>
      <c r="XAK846" s="328"/>
      <c r="XAL846" s="328"/>
      <c r="XAM846" s="328"/>
      <c r="XAN846" s="328"/>
      <c r="XAO846" s="328"/>
      <c r="XAP846" s="328"/>
      <c r="XAQ846" s="328"/>
      <c r="XAR846" s="328"/>
      <c r="XAS846" s="328"/>
      <c r="XAT846" s="328"/>
      <c r="XAU846" s="328"/>
      <c r="XAV846" s="328"/>
      <c r="XAW846" s="328"/>
      <c r="XAX846" s="328"/>
      <c r="XAY846" s="328"/>
      <c r="XAZ846" s="328"/>
      <c r="XBA846" s="328"/>
      <c r="XBB846" s="328"/>
      <c r="XBC846" s="328"/>
      <c r="XBD846" s="328"/>
      <c r="XBE846" s="328"/>
      <c r="XBF846" s="328"/>
      <c r="XBG846" s="328"/>
      <c r="XBH846" s="328"/>
      <c r="XBI846" s="328"/>
      <c r="XBJ846" s="328"/>
      <c r="XBK846" s="328"/>
      <c r="XBL846" s="328"/>
      <c r="XBM846" s="328"/>
      <c r="XBN846" s="328"/>
      <c r="XBO846" s="328"/>
      <c r="XBP846" s="328"/>
      <c r="XBQ846" s="328"/>
      <c r="XBR846" s="328"/>
      <c r="XBS846" s="328"/>
      <c r="XBT846" s="328"/>
      <c r="XBU846" s="328"/>
      <c r="XBV846" s="328"/>
      <c r="XBW846" s="328"/>
      <c r="XBX846" s="328"/>
      <c r="XBY846" s="328"/>
      <c r="XBZ846" s="328"/>
      <c r="XCA846" s="328"/>
      <c r="XCB846" s="328"/>
      <c r="XCC846" s="328"/>
      <c r="XCD846" s="328"/>
      <c r="XCE846" s="328"/>
      <c r="XCF846" s="328"/>
      <c r="XCG846" s="328"/>
      <c r="XCH846" s="328"/>
      <c r="XCI846" s="328"/>
      <c r="XCJ846" s="328"/>
      <c r="XCK846" s="328"/>
      <c r="XCL846" s="328"/>
      <c r="XCM846" s="328"/>
      <c r="XCN846" s="328"/>
      <c r="XCO846" s="328"/>
      <c r="XCP846" s="328"/>
      <c r="XCQ846" s="328"/>
      <c r="XCR846" s="328"/>
      <c r="XCS846" s="328"/>
      <c r="XCT846" s="328"/>
      <c r="XCU846" s="328"/>
      <c r="XCV846" s="328"/>
      <c r="XCW846" s="328"/>
      <c r="XCX846" s="328"/>
      <c r="XCY846" s="328"/>
      <c r="XCZ846" s="328"/>
      <c r="XDA846" s="328"/>
      <c r="XDB846" s="328"/>
      <c r="XDC846" s="328"/>
      <c r="XDD846" s="328"/>
      <c r="XDE846" s="328"/>
      <c r="XDF846" s="328"/>
      <c r="XDG846" s="328"/>
      <c r="XDH846" s="328"/>
      <c r="XDI846" s="328"/>
      <c r="XDJ846" s="328"/>
      <c r="XDK846" s="328"/>
      <c r="XDL846" s="328"/>
      <c r="XDM846" s="328"/>
      <c r="XDN846" s="328"/>
      <c r="XDO846" s="328"/>
      <c r="XDP846" s="328"/>
      <c r="XDQ846" s="328"/>
      <c r="XDR846" s="328"/>
      <c r="XDS846" s="328"/>
      <c r="XDT846" s="328"/>
      <c r="XDU846" s="328"/>
      <c r="XDV846" s="328"/>
      <c r="XDW846" s="328"/>
      <c r="XDX846" s="328"/>
      <c r="XDY846" s="328"/>
      <c r="XDZ846" s="328"/>
      <c r="XEA846" s="328"/>
      <c r="XEB846" s="328"/>
      <c r="XEC846" s="328"/>
      <c r="XED846" s="328"/>
      <c r="XEE846" s="328"/>
      <c r="XEF846" s="328"/>
      <c r="XEG846" s="328"/>
      <c r="XEH846" s="328"/>
      <c r="XEI846" s="328"/>
      <c r="XEJ846" s="328"/>
      <c r="XEK846" s="328"/>
      <c r="XEL846" s="328"/>
      <c r="XEM846" s="328"/>
      <c r="XEN846" s="328"/>
      <c r="XEO846" s="328"/>
      <c r="XEP846" s="328"/>
      <c r="XEQ846" s="328"/>
      <c r="XER846" s="328"/>
      <c r="XES846" s="328"/>
    </row>
    <row r="847" spans="1:16373" x14ac:dyDescent="0.25">
      <c r="A847" s="268"/>
      <c r="B847" s="46">
        <f>SUBTOTAL(103,$C$10:C847)</f>
        <v>838</v>
      </c>
      <c r="C847" s="154" t="s">
        <v>839</v>
      </c>
      <c r="D847" s="226" t="s">
        <v>955</v>
      </c>
      <c r="E847" s="203" t="s">
        <v>1469</v>
      </c>
      <c r="F847" s="227" t="s">
        <v>24</v>
      </c>
      <c r="G847" s="203" t="s">
        <v>969</v>
      </c>
      <c r="H847" s="239">
        <v>45198</v>
      </c>
      <c r="I847" s="249">
        <v>0</v>
      </c>
      <c r="J847" s="101">
        <v>-14000</v>
      </c>
      <c r="K847" s="250">
        <f t="shared" si="13"/>
        <v>253506.43550000014</v>
      </c>
      <c r="L847" s="259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  <c r="AH847" s="328"/>
      <c r="AI847" s="328"/>
      <c r="AJ847" s="328"/>
      <c r="AK847" s="328"/>
      <c r="AL847" s="328"/>
      <c r="AM847" s="328"/>
      <c r="AN847" s="328"/>
      <c r="AO847" s="328"/>
      <c r="AP847" s="328"/>
      <c r="AQ847" s="328"/>
      <c r="AR847" s="328"/>
      <c r="AS847" s="328"/>
      <c r="AT847" s="328"/>
      <c r="AU847" s="328"/>
      <c r="AV847" s="328"/>
      <c r="AW847" s="328"/>
      <c r="AX847" s="328"/>
      <c r="AY847" s="328"/>
      <c r="AZ847" s="328"/>
      <c r="BA847" s="328"/>
      <c r="BB847" s="328"/>
      <c r="BC847" s="328"/>
      <c r="BD847" s="328"/>
      <c r="BE847" s="328"/>
      <c r="BF847" s="328"/>
      <c r="BG847" s="328"/>
      <c r="BH847" s="328"/>
      <c r="BI847" s="328"/>
      <c r="BJ847" s="328"/>
      <c r="BK847" s="328"/>
      <c r="BL847" s="328"/>
      <c r="BM847" s="328"/>
      <c r="BN847" s="328"/>
      <c r="BO847" s="328"/>
      <c r="BP847" s="328"/>
      <c r="BQ847" s="328"/>
      <c r="BR847" s="328"/>
      <c r="BS847" s="328"/>
      <c r="BT847" s="328"/>
      <c r="BU847" s="328"/>
      <c r="BV847" s="328"/>
      <c r="BW847" s="328"/>
      <c r="BX847" s="328"/>
      <c r="BY847" s="328"/>
      <c r="BZ847" s="328"/>
      <c r="CA847" s="328"/>
      <c r="CB847" s="328"/>
      <c r="CC847" s="328"/>
      <c r="CD847" s="328"/>
      <c r="CE847" s="328"/>
      <c r="CF847" s="328"/>
      <c r="CG847" s="328"/>
      <c r="CH847" s="328"/>
      <c r="CI847" s="328"/>
      <c r="CJ847" s="328"/>
      <c r="CK847" s="328"/>
      <c r="CL847" s="328"/>
      <c r="CM847" s="328"/>
      <c r="CN847" s="328"/>
      <c r="CO847" s="328"/>
      <c r="CP847" s="328"/>
      <c r="CQ847" s="328"/>
      <c r="CR847" s="328"/>
      <c r="CS847" s="328"/>
      <c r="CT847" s="328"/>
      <c r="CU847" s="328"/>
      <c r="CV847" s="328"/>
      <c r="CW847" s="328"/>
      <c r="CX847" s="328"/>
      <c r="CY847" s="328"/>
      <c r="CZ847" s="328"/>
      <c r="DA847" s="328"/>
      <c r="DB847" s="328"/>
      <c r="DC847" s="328"/>
      <c r="DD847" s="328"/>
      <c r="DE847" s="328"/>
      <c r="DF847" s="328"/>
      <c r="DG847" s="328"/>
      <c r="DH847" s="328"/>
      <c r="DI847" s="328"/>
      <c r="DJ847" s="328"/>
      <c r="DK847" s="328"/>
      <c r="DL847" s="328"/>
      <c r="DM847" s="328"/>
      <c r="DN847" s="328"/>
      <c r="DO847" s="328"/>
      <c r="DP847" s="328"/>
      <c r="DQ847" s="328"/>
      <c r="DR847" s="328"/>
      <c r="DS847" s="328"/>
      <c r="DT847" s="328"/>
      <c r="DU847" s="328"/>
      <c r="DV847" s="328"/>
      <c r="DW847" s="328"/>
      <c r="DX847" s="328"/>
      <c r="DY847" s="328"/>
      <c r="DZ847" s="328"/>
      <c r="EA847" s="328"/>
      <c r="EB847" s="328"/>
      <c r="EC847" s="328"/>
      <c r="ED847" s="328"/>
      <c r="EE847" s="328"/>
      <c r="EF847" s="328"/>
      <c r="EG847" s="328"/>
      <c r="EH847" s="328"/>
      <c r="EI847" s="328"/>
      <c r="EJ847" s="328"/>
      <c r="EK847" s="328"/>
      <c r="EL847" s="328"/>
      <c r="EM847" s="328"/>
      <c r="EN847" s="328"/>
      <c r="EO847" s="328"/>
      <c r="EP847" s="328"/>
      <c r="EQ847" s="328"/>
      <c r="ER847" s="328"/>
      <c r="ES847" s="328"/>
      <c r="ET847" s="328"/>
      <c r="EU847" s="328"/>
      <c r="EV847" s="328"/>
      <c r="EW847" s="328"/>
      <c r="EX847" s="328"/>
      <c r="EY847" s="328"/>
      <c r="EZ847" s="328"/>
      <c r="FA847" s="328"/>
      <c r="FB847" s="328"/>
      <c r="FC847" s="328"/>
      <c r="FD847" s="328"/>
      <c r="FE847" s="328"/>
      <c r="FF847" s="328"/>
      <c r="FG847" s="328"/>
      <c r="FH847" s="328"/>
      <c r="FI847" s="328"/>
      <c r="FJ847" s="328"/>
      <c r="FK847" s="328"/>
      <c r="FL847" s="328"/>
      <c r="FM847" s="328"/>
      <c r="FN847" s="328"/>
      <c r="FO847" s="328"/>
      <c r="FP847" s="328"/>
      <c r="FQ847" s="328"/>
      <c r="FR847" s="328"/>
      <c r="FS847" s="328"/>
      <c r="FT847" s="328"/>
      <c r="FU847" s="328"/>
      <c r="FV847" s="328"/>
      <c r="FW847" s="328"/>
      <c r="FX847" s="328"/>
      <c r="FY847" s="328"/>
      <c r="FZ847" s="328"/>
      <c r="GA847" s="328"/>
      <c r="GB847" s="328"/>
      <c r="GC847" s="328"/>
      <c r="GD847" s="328"/>
      <c r="GE847" s="328"/>
      <c r="GF847" s="328"/>
      <c r="GG847" s="328"/>
      <c r="GH847" s="328"/>
      <c r="GI847" s="328"/>
      <c r="GJ847" s="328"/>
      <c r="GK847" s="328"/>
      <c r="GL847" s="328"/>
      <c r="GM847" s="328"/>
      <c r="GN847" s="328"/>
      <c r="GO847" s="328"/>
      <c r="GP847" s="328"/>
      <c r="GQ847" s="328"/>
      <c r="GR847" s="328"/>
      <c r="GS847" s="328"/>
      <c r="GT847" s="328"/>
      <c r="GU847" s="328"/>
      <c r="GV847" s="328"/>
      <c r="GW847" s="328"/>
      <c r="GX847" s="328"/>
      <c r="GY847" s="328"/>
      <c r="GZ847" s="328"/>
      <c r="HA847" s="328"/>
      <c r="HB847" s="328"/>
      <c r="HC847" s="328"/>
      <c r="HD847" s="328"/>
      <c r="HE847" s="328"/>
      <c r="HF847" s="328"/>
      <c r="HG847" s="328"/>
      <c r="HH847" s="328"/>
      <c r="HI847" s="328"/>
      <c r="HJ847" s="328"/>
      <c r="HK847" s="328"/>
      <c r="HL847" s="328"/>
      <c r="HM847" s="328"/>
      <c r="HN847" s="328"/>
      <c r="HO847" s="328"/>
      <c r="HP847" s="328"/>
      <c r="HQ847" s="328"/>
      <c r="HR847" s="328"/>
      <c r="HS847" s="328"/>
      <c r="HT847" s="328"/>
      <c r="HU847" s="328"/>
      <c r="HV847" s="328"/>
      <c r="HW847" s="328"/>
      <c r="HX847" s="328"/>
      <c r="HY847" s="328"/>
      <c r="HZ847" s="328"/>
      <c r="IA847" s="328"/>
      <c r="IB847" s="328"/>
      <c r="IC847" s="328"/>
      <c r="ID847" s="328"/>
      <c r="IE847" s="328"/>
      <c r="IF847" s="328"/>
      <c r="IG847" s="328"/>
      <c r="IH847" s="328"/>
      <c r="II847" s="328"/>
      <c r="IJ847" s="328"/>
      <c r="IK847" s="328"/>
      <c r="IL847" s="328"/>
      <c r="IM847" s="328"/>
      <c r="IN847" s="328"/>
      <c r="IO847" s="328"/>
      <c r="IP847" s="328"/>
      <c r="IQ847" s="328"/>
      <c r="IR847" s="328"/>
      <c r="IS847" s="328"/>
      <c r="IT847" s="328"/>
      <c r="IU847" s="328"/>
      <c r="IV847" s="328"/>
      <c r="IW847" s="328"/>
      <c r="IX847" s="328"/>
      <c r="IY847" s="328"/>
      <c r="IZ847" s="328"/>
      <c r="JA847" s="328"/>
      <c r="JB847" s="328"/>
      <c r="JC847" s="328"/>
      <c r="JD847" s="328"/>
      <c r="JE847" s="328"/>
      <c r="JF847" s="328"/>
      <c r="JG847" s="328"/>
      <c r="JH847" s="328"/>
      <c r="JI847" s="328"/>
      <c r="JJ847" s="328"/>
      <c r="JK847" s="328"/>
      <c r="JL847" s="328"/>
      <c r="JM847" s="328"/>
      <c r="JN847" s="328"/>
      <c r="JO847" s="328"/>
      <c r="JP847" s="328"/>
      <c r="JQ847" s="328"/>
      <c r="JR847" s="328"/>
      <c r="JS847" s="328"/>
      <c r="JT847" s="328"/>
      <c r="JU847" s="328"/>
      <c r="JV847" s="328"/>
      <c r="JW847" s="328"/>
      <c r="JX847" s="328"/>
      <c r="JY847" s="328"/>
      <c r="JZ847" s="328"/>
      <c r="KA847" s="328"/>
      <c r="KB847" s="328"/>
      <c r="KC847" s="328"/>
      <c r="KD847" s="328"/>
      <c r="KE847" s="328"/>
      <c r="KF847" s="328"/>
      <c r="KG847" s="328"/>
      <c r="KH847" s="328"/>
      <c r="KI847" s="328"/>
      <c r="KJ847" s="328"/>
      <c r="KK847" s="328"/>
      <c r="KL847" s="328"/>
      <c r="KM847" s="328"/>
      <c r="KN847" s="328"/>
      <c r="KO847" s="328"/>
      <c r="KP847" s="328"/>
      <c r="KQ847" s="328"/>
      <c r="KR847" s="328"/>
      <c r="KS847" s="328"/>
      <c r="KT847" s="328"/>
      <c r="KU847" s="328"/>
      <c r="KV847" s="328"/>
      <c r="KW847" s="328"/>
      <c r="KX847" s="328"/>
      <c r="KY847" s="328"/>
      <c r="KZ847" s="328"/>
      <c r="LA847" s="328"/>
      <c r="LB847" s="328"/>
      <c r="LC847" s="328"/>
      <c r="LD847" s="328"/>
      <c r="LE847" s="328"/>
      <c r="LF847" s="328"/>
      <c r="LG847" s="328"/>
      <c r="LH847" s="328"/>
      <c r="LI847" s="328"/>
      <c r="LJ847" s="328"/>
      <c r="LK847" s="328"/>
      <c r="LL847" s="328"/>
      <c r="LM847" s="328"/>
      <c r="LN847" s="328"/>
      <c r="LO847" s="328"/>
      <c r="LP847" s="328"/>
      <c r="LQ847" s="328"/>
      <c r="LR847" s="328"/>
      <c r="LS847" s="328"/>
      <c r="LT847" s="328"/>
      <c r="LU847" s="328"/>
      <c r="LV847" s="328"/>
      <c r="LW847" s="328"/>
      <c r="LX847" s="328"/>
      <c r="LY847" s="328"/>
      <c r="LZ847" s="328"/>
      <c r="MA847" s="328"/>
      <c r="MB847" s="328"/>
      <c r="MC847" s="328"/>
      <c r="MD847" s="328"/>
      <c r="ME847" s="328"/>
      <c r="MF847" s="328"/>
      <c r="MG847" s="328"/>
      <c r="MH847" s="328"/>
      <c r="MI847" s="328"/>
      <c r="MJ847" s="328"/>
      <c r="MK847" s="328"/>
      <c r="ML847" s="328"/>
      <c r="MM847" s="328"/>
      <c r="MN847" s="328"/>
      <c r="MO847" s="328"/>
      <c r="MP847" s="328"/>
      <c r="MQ847" s="328"/>
      <c r="MR847" s="328"/>
      <c r="MS847" s="328"/>
      <c r="MT847" s="328"/>
      <c r="MU847" s="328"/>
      <c r="MV847" s="328"/>
      <c r="MW847" s="328"/>
      <c r="MX847" s="328"/>
      <c r="MY847" s="328"/>
      <c r="MZ847" s="328"/>
      <c r="NA847" s="328"/>
      <c r="NB847" s="328"/>
      <c r="NC847" s="328"/>
      <c r="ND847" s="328"/>
      <c r="NE847" s="328"/>
      <c r="NF847" s="328"/>
      <c r="NG847" s="328"/>
      <c r="NH847" s="328"/>
      <c r="NI847" s="328"/>
      <c r="NJ847" s="328"/>
      <c r="NK847" s="328"/>
      <c r="NL847" s="328"/>
      <c r="NM847" s="328"/>
      <c r="NN847" s="328"/>
      <c r="NO847" s="328"/>
      <c r="NP847" s="328"/>
      <c r="NQ847" s="328"/>
      <c r="NR847" s="328"/>
      <c r="NS847" s="328"/>
      <c r="NT847" s="328"/>
      <c r="NU847" s="328"/>
      <c r="NV847" s="328"/>
      <c r="NW847" s="328"/>
      <c r="NX847" s="328"/>
      <c r="NY847" s="328"/>
      <c r="NZ847" s="328"/>
      <c r="OA847" s="328"/>
      <c r="OB847" s="328"/>
      <c r="OC847" s="328"/>
      <c r="OD847" s="328"/>
      <c r="OE847" s="328"/>
      <c r="OF847" s="328"/>
      <c r="OG847" s="328"/>
      <c r="OH847" s="328"/>
      <c r="OI847" s="328"/>
      <c r="OJ847" s="328"/>
      <c r="OK847" s="328"/>
      <c r="OL847" s="328"/>
      <c r="OM847" s="328"/>
      <c r="ON847" s="328"/>
      <c r="OO847" s="328"/>
      <c r="OP847" s="328"/>
      <c r="OQ847" s="328"/>
      <c r="OR847" s="328"/>
      <c r="OS847" s="328"/>
      <c r="OT847" s="328"/>
      <c r="OU847" s="328"/>
      <c r="OV847" s="328"/>
      <c r="OW847" s="328"/>
      <c r="OX847" s="328"/>
      <c r="OY847" s="328"/>
      <c r="OZ847" s="328"/>
      <c r="PA847" s="328"/>
      <c r="PB847" s="328"/>
      <c r="PC847" s="328"/>
      <c r="PD847" s="328"/>
      <c r="PE847" s="328"/>
      <c r="PF847" s="328"/>
      <c r="PG847" s="328"/>
      <c r="PH847" s="328"/>
      <c r="PI847" s="328"/>
      <c r="PJ847" s="328"/>
      <c r="PK847" s="328"/>
      <c r="PL847" s="328"/>
      <c r="PM847" s="328"/>
      <c r="PN847" s="328"/>
      <c r="PO847" s="328"/>
      <c r="PP847" s="328"/>
      <c r="PQ847" s="328"/>
      <c r="PR847" s="328"/>
      <c r="PS847" s="328"/>
      <c r="PT847" s="328"/>
      <c r="PU847" s="328"/>
      <c r="PV847" s="328"/>
      <c r="PW847" s="328"/>
      <c r="PX847" s="328"/>
      <c r="PY847" s="328"/>
      <c r="PZ847" s="328"/>
      <c r="QA847" s="328"/>
      <c r="QB847" s="328"/>
      <c r="QC847" s="328"/>
      <c r="QD847" s="328"/>
      <c r="QE847" s="328"/>
      <c r="QF847" s="328"/>
      <c r="QG847" s="328"/>
      <c r="QH847" s="328"/>
      <c r="QI847" s="328"/>
      <c r="QJ847" s="328"/>
      <c r="QK847" s="328"/>
      <c r="QL847" s="328"/>
      <c r="QM847" s="328"/>
      <c r="QN847" s="328"/>
      <c r="QO847" s="328"/>
      <c r="QP847" s="328"/>
      <c r="QQ847" s="328"/>
      <c r="QR847" s="328"/>
      <c r="QS847" s="328"/>
      <c r="QT847" s="328"/>
      <c r="QU847" s="328"/>
      <c r="QV847" s="328"/>
      <c r="QW847" s="328"/>
      <c r="QX847" s="328"/>
      <c r="QY847" s="328"/>
      <c r="QZ847" s="328"/>
      <c r="RA847" s="328"/>
      <c r="RB847" s="328"/>
      <c r="RC847" s="328"/>
      <c r="RD847" s="328"/>
      <c r="RE847" s="328"/>
      <c r="RF847" s="328"/>
      <c r="RG847" s="328"/>
      <c r="RH847" s="328"/>
      <c r="RI847" s="328"/>
      <c r="RJ847" s="328"/>
      <c r="RK847" s="328"/>
      <c r="RL847" s="328"/>
      <c r="RM847" s="328"/>
      <c r="RN847" s="328"/>
      <c r="RO847" s="328"/>
      <c r="RP847" s="328"/>
      <c r="RQ847" s="328"/>
      <c r="RR847" s="328"/>
      <c r="RS847" s="328"/>
      <c r="RT847" s="328"/>
      <c r="RU847" s="328"/>
      <c r="RV847" s="328"/>
      <c r="RW847" s="328"/>
      <c r="RX847" s="328"/>
      <c r="RY847" s="328"/>
      <c r="RZ847" s="328"/>
      <c r="SA847" s="328"/>
      <c r="SB847" s="328"/>
      <c r="SC847" s="328"/>
      <c r="SD847" s="328"/>
      <c r="SE847" s="328"/>
      <c r="SF847" s="328"/>
      <c r="SG847" s="328"/>
      <c r="SH847" s="328"/>
      <c r="SI847" s="328"/>
      <c r="SJ847" s="328"/>
      <c r="SK847" s="328"/>
      <c r="SL847" s="328"/>
      <c r="SM847" s="328"/>
      <c r="SN847" s="328"/>
      <c r="SO847" s="328"/>
      <c r="SP847" s="328"/>
      <c r="SQ847" s="328"/>
      <c r="SR847" s="328"/>
      <c r="SS847" s="328"/>
      <c r="ST847" s="328"/>
      <c r="SU847" s="328"/>
      <c r="SV847" s="328"/>
      <c r="SW847" s="328"/>
      <c r="SX847" s="328"/>
      <c r="SY847" s="328"/>
      <c r="SZ847" s="328"/>
      <c r="TA847" s="328"/>
      <c r="TB847" s="328"/>
      <c r="TC847" s="328"/>
      <c r="TD847" s="328"/>
      <c r="TE847" s="328"/>
      <c r="TF847" s="328"/>
      <c r="TG847" s="328"/>
      <c r="TH847" s="328"/>
      <c r="TI847" s="328"/>
      <c r="TJ847" s="328"/>
      <c r="TK847" s="328"/>
      <c r="TL847" s="328"/>
      <c r="TM847" s="328"/>
      <c r="TN847" s="328"/>
      <c r="TO847" s="328"/>
      <c r="TP847" s="328"/>
      <c r="TQ847" s="328"/>
      <c r="TR847" s="328"/>
      <c r="TS847" s="328"/>
      <c r="TT847" s="328"/>
      <c r="TU847" s="328"/>
      <c r="TV847" s="328"/>
      <c r="TW847" s="328"/>
      <c r="TX847" s="328"/>
      <c r="TY847" s="328"/>
      <c r="TZ847" s="328"/>
      <c r="UA847" s="328"/>
      <c r="UB847" s="328"/>
      <c r="UC847" s="328"/>
      <c r="UD847" s="328"/>
      <c r="UE847" s="328"/>
      <c r="UF847" s="328"/>
      <c r="UG847" s="328"/>
      <c r="UH847" s="328"/>
      <c r="UI847" s="328"/>
      <c r="UJ847" s="328"/>
      <c r="UK847" s="328"/>
      <c r="UL847" s="328"/>
      <c r="UM847" s="328"/>
      <c r="UN847" s="328"/>
      <c r="UO847" s="328"/>
      <c r="UP847" s="328"/>
      <c r="UQ847" s="328"/>
      <c r="UR847" s="328"/>
      <c r="US847" s="328"/>
      <c r="UT847" s="328"/>
      <c r="UU847" s="328"/>
      <c r="UV847" s="328"/>
      <c r="UW847" s="328"/>
      <c r="UX847" s="328"/>
      <c r="UY847" s="328"/>
      <c r="UZ847" s="328"/>
      <c r="VA847" s="328"/>
      <c r="VB847" s="328"/>
      <c r="VC847" s="328"/>
      <c r="VD847" s="328"/>
      <c r="VE847" s="328"/>
      <c r="VF847" s="328"/>
      <c r="VG847" s="328"/>
      <c r="VH847" s="328"/>
      <c r="VI847" s="328"/>
      <c r="VJ847" s="328"/>
      <c r="VK847" s="328"/>
      <c r="VL847" s="328"/>
      <c r="VM847" s="328"/>
      <c r="VN847" s="328"/>
      <c r="VO847" s="328"/>
      <c r="VP847" s="328"/>
      <c r="VQ847" s="328"/>
      <c r="VR847" s="328"/>
      <c r="VS847" s="328"/>
      <c r="VT847" s="328"/>
      <c r="VU847" s="328"/>
      <c r="VV847" s="328"/>
      <c r="VW847" s="328"/>
      <c r="VX847" s="328"/>
      <c r="VY847" s="328"/>
      <c r="VZ847" s="328"/>
      <c r="WA847" s="328"/>
      <c r="WB847" s="328"/>
      <c r="WC847" s="328"/>
      <c r="WD847" s="328"/>
      <c r="WE847" s="328"/>
      <c r="WF847" s="328"/>
      <c r="WG847" s="328"/>
      <c r="WH847" s="328"/>
      <c r="WI847" s="328"/>
      <c r="WJ847" s="328"/>
      <c r="WK847" s="328"/>
      <c r="WL847" s="328"/>
      <c r="WM847" s="328"/>
      <c r="WN847" s="328"/>
      <c r="WO847" s="328"/>
      <c r="WP847" s="328"/>
      <c r="WQ847" s="328"/>
      <c r="WR847" s="328"/>
      <c r="WS847" s="328"/>
      <c r="WT847" s="328"/>
      <c r="WU847" s="328"/>
      <c r="WV847" s="328"/>
      <c r="WW847" s="328"/>
      <c r="WX847" s="328"/>
      <c r="WY847" s="328"/>
      <c r="WZ847" s="328"/>
      <c r="XA847" s="328"/>
      <c r="XB847" s="328"/>
      <c r="XC847" s="328"/>
      <c r="XD847" s="328"/>
      <c r="XE847" s="328"/>
      <c r="XF847" s="328"/>
      <c r="XG847" s="328"/>
      <c r="XH847" s="328"/>
      <c r="XI847" s="328"/>
      <c r="XJ847" s="328"/>
      <c r="XK847" s="328"/>
      <c r="XL847" s="328"/>
      <c r="XM847" s="328"/>
      <c r="XN847" s="328"/>
      <c r="XO847" s="328"/>
      <c r="XP847" s="328"/>
      <c r="XQ847" s="328"/>
      <c r="XR847" s="328"/>
      <c r="XS847" s="328"/>
      <c r="XT847" s="328"/>
      <c r="XU847" s="328"/>
      <c r="XV847" s="328"/>
      <c r="XW847" s="328"/>
      <c r="XX847" s="328"/>
      <c r="XY847" s="328"/>
      <c r="XZ847" s="328"/>
      <c r="YA847" s="328"/>
      <c r="YB847" s="328"/>
      <c r="YC847" s="328"/>
      <c r="YD847" s="328"/>
      <c r="YE847" s="328"/>
      <c r="YF847" s="328"/>
      <c r="YG847" s="328"/>
      <c r="YH847" s="328"/>
      <c r="YI847" s="328"/>
      <c r="YJ847" s="328"/>
      <c r="YK847" s="328"/>
      <c r="YL847" s="328"/>
      <c r="YM847" s="328"/>
      <c r="YN847" s="328"/>
      <c r="YO847" s="328"/>
      <c r="YP847" s="328"/>
      <c r="YQ847" s="328"/>
      <c r="YR847" s="328"/>
      <c r="YS847" s="328"/>
      <c r="YT847" s="328"/>
      <c r="YU847" s="328"/>
      <c r="YV847" s="328"/>
      <c r="YW847" s="328"/>
      <c r="YX847" s="328"/>
      <c r="YY847" s="328"/>
      <c r="YZ847" s="328"/>
      <c r="ZA847" s="328"/>
      <c r="ZB847" s="328"/>
      <c r="ZC847" s="328"/>
      <c r="ZD847" s="328"/>
      <c r="ZE847" s="328"/>
      <c r="ZF847" s="328"/>
      <c r="ZG847" s="328"/>
      <c r="ZH847" s="328"/>
      <c r="ZI847" s="328"/>
      <c r="ZJ847" s="328"/>
      <c r="ZK847" s="328"/>
      <c r="ZL847" s="328"/>
      <c r="ZM847" s="328"/>
      <c r="ZN847" s="328"/>
      <c r="ZO847" s="328"/>
      <c r="ZP847" s="328"/>
      <c r="ZQ847" s="328"/>
      <c r="ZR847" s="328"/>
      <c r="ZS847" s="328"/>
      <c r="ZT847" s="328"/>
      <c r="ZU847" s="328"/>
      <c r="ZV847" s="328"/>
      <c r="ZW847" s="328"/>
      <c r="ZX847" s="328"/>
      <c r="ZY847" s="328"/>
      <c r="ZZ847" s="328"/>
      <c r="AAA847" s="328"/>
      <c r="AAB847" s="328"/>
      <c r="AAC847" s="328"/>
      <c r="AAD847" s="328"/>
      <c r="AAE847" s="328"/>
      <c r="AAF847" s="328"/>
      <c r="AAG847" s="328"/>
      <c r="AAH847" s="328"/>
      <c r="AAI847" s="328"/>
      <c r="AAJ847" s="328"/>
      <c r="AAK847" s="328"/>
      <c r="AAL847" s="328"/>
      <c r="AAM847" s="328"/>
      <c r="AAN847" s="328"/>
      <c r="AAO847" s="328"/>
      <c r="AAP847" s="328"/>
      <c r="AAQ847" s="328"/>
      <c r="AAR847" s="328"/>
      <c r="AAS847" s="328"/>
      <c r="AAT847" s="328"/>
      <c r="AAU847" s="328"/>
      <c r="AAV847" s="328"/>
      <c r="AAW847" s="328"/>
      <c r="AAX847" s="328"/>
      <c r="AAY847" s="328"/>
      <c r="AAZ847" s="328"/>
      <c r="ABA847" s="328"/>
      <c r="ABB847" s="328"/>
      <c r="ABC847" s="328"/>
      <c r="ABD847" s="328"/>
      <c r="ABE847" s="328"/>
      <c r="ABF847" s="328"/>
      <c r="ABG847" s="328"/>
      <c r="ABH847" s="328"/>
      <c r="ABI847" s="328"/>
      <c r="ABJ847" s="328"/>
      <c r="ABK847" s="328"/>
      <c r="ABL847" s="328"/>
      <c r="ABM847" s="328"/>
      <c r="ABN847" s="328"/>
      <c r="ABO847" s="328"/>
      <c r="ABP847" s="328"/>
      <c r="ABQ847" s="328"/>
      <c r="ABR847" s="328"/>
      <c r="ABS847" s="328"/>
      <c r="ABT847" s="328"/>
      <c r="ABU847" s="328"/>
      <c r="ABV847" s="328"/>
      <c r="ABW847" s="328"/>
      <c r="ABX847" s="328"/>
      <c r="ABY847" s="328"/>
      <c r="ABZ847" s="328"/>
      <c r="ACA847" s="328"/>
      <c r="ACB847" s="328"/>
      <c r="ACC847" s="328"/>
      <c r="ACD847" s="328"/>
      <c r="ACE847" s="328"/>
      <c r="ACF847" s="328"/>
      <c r="ACG847" s="328"/>
      <c r="ACH847" s="328"/>
      <c r="ACI847" s="328"/>
      <c r="ACJ847" s="328"/>
      <c r="ACK847" s="328"/>
      <c r="ACL847" s="328"/>
      <c r="ACM847" s="328"/>
      <c r="ACN847" s="328"/>
      <c r="ACO847" s="328"/>
      <c r="ACP847" s="328"/>
      <c r="ACQ847" s="328"/>
      <c r="ACR847" s="328"/>
      <c r="ACS847" s="328"/>
      <c r="ACT847" s="328"/>
      <c r="ACU847" s="328"/>
      <c r="ACV847" s="328"/>
      <c r="ACW847" s="328"/>
      <c r="ACX847" s="328"/>
      <c r="ACY847" s="328"/>
      <c r="ACZ847" s="328"/>
      <c r="ADA847" s="328"/>
      <c r="ADB847" s="328"/>
      <c r="ADC847" s="328"/>
      <c r="ADD847" s="328"/>
      <c r="ADE847" s="328"/>
      <c r="ADF847" s="328"/>
      <c r="ADG847" s="328"/>
      <c r="ADH847" s="328"/>
      <c r="ADI847" s="328"/>
      <c r="ADJ847" s="328"/>
      <c r="ADK847" s="328"/>
      <c r="ADL847" s="328"/>
      <c r="ADM847" s="328"/>
      <c r="ADN847" s="328"/>
      <c r="ADO847" s="328"/>
      <c r="ADP847" s="328"/>
      <c r="ADQ847" s="328"/>
      <c r="ADR847" s="328"/>
      <c r="ADS847" s="328"/>
      <c r="ADT847" s="328"/>
      <c r="ADU847" s="328"/>
      <c r="ADV847" s="328"/>
      <c r="ADW847" s="328"/>
      <c r="ADX847" s="328"/>
      <c r="ADY847" s="328"/>
      <c r="ADZ847" s="328"/>
      <c r="AEA847" s="328"/>
      <c r="AEB847" s="328"/>
      <c r="AEC847" s="328"/>
      <c r="AED847" s="328"/>
      <c r="AEE847" s="328"/>
      <c r="AEF847" s="328"/>
      <c r="AEG847" s="328"/>
      <c r="AEH847" s="328"/>
      <c r="AEI847" s="328"/>
      <c r="AEJ847" s="328"/>
      <c r="AEK847" s="328"/>
      <c r="AEL847" s="328"/>
      <c r="AEM847" s="328"/>
      <c r="AEN847" s="328"/>
      <c r="AEO847" s="328"/>
      <c r="AEP847" s="328"/>
      <c r="AEQ847" s="328"/>
      <c r="AER847" s="328"/>
      <c r="AES847" s="328"/>
      <c r="AET847" s="328"/>
      <c r="AEU847" s="328"/>
      <c r="AEV847" s="328"/>
      <c r="AEW847" s="328"/>
      <c r="AEX847" s="328"/>
      <c r="AEY847" s="328"/>
      <c r="AEZ847" s="328"/>
      <c r="AFA847" s="328"/>
      <c r="AFB847" s="328"/>
      <c r="AFC847" s="328"/>
      <c r="AFD847" s="328"/>
      <c r="AFE847" s="328"/>
      <c r="AFF847" s="328"/>
      <c r="AFG847" s="328"/>
      <c r="AFH847" s="328"/>
      <c r="AFI847" s="328"/>
      <c r="AFJ847" s="328"/>
      <c r="AFK847" s="328"/>
      <c r="AFL847" s="328"/>
      <c r="AFM847" s="328"/>
      <c r="AFN847" s="328"/>
      <c r="AFO847" s="328"/>
      <c r="AFP847" s="328"/>
      <c r="AFQ847" s="328"/>
      <c r="AFR847" s="328"/>
      <c r="AFS847" s="328"/>
      <c r="AFT847" s="328"/>
      <c r="AFU847" s="328"/>
      <c r="AFV847" s="328"/>
      <c r="AFW847" s="328"/>
      <c r="AFX847" s="328"/>
      <c r="AFY847" s="328"/>
      <c r="AFZ847" s="328"/>
      <c r="AGA847" s="328"/>
      <c r="AGB847" s="328"/>
      <c r="AGC847" s="328"/>
      <c r="AGD847" s="328"/>
      <c r="AGE847" s="328"/>
      <c r="AGF847" s="328"/>
      <c r="AGG847" s="328"/>
      <c r="AGH847" s="328"/>
      <c r="AGI847" s="328"/>
      <c r="AGJ847" s="328"/>
      <c r="AGK847" s="328"/>
      <c r="AGL847" s="328"/>
      <c r="AGM847" s="328"/>
      <c r="AGN847" s="328"/>
      <c r="AGO847" s="328"/>
      <c r="AGP847" s="328"/>
      <c r="AGQ847" s="328"/>
      <c r="AGR847" s="328"/>
      <c r="AGS847" s="328"/>
      <c r="AGT847" s="328"/>
      <c r="AGU847" s="328"/>
      <c r="AGV847" s="328"/>
      <c r="AGW847" s="328"/>
      <c r="AGX847" s="328"/>
      <c r="AGY847" s="328"/>
      <c r="AGZ847" s="328"/>
      <c r="AHA847" s="328"/>
      <c r="AHB847" s="328"/>
      <c r="AHC847" s="328"/>
      <c r="AHD847" s="328"/>
      <c r="AHE847" s="328"/>
      <c r="AHF847" s="328"/>
      <c r="AHG847" s="328"/>
      <c r="AHH847" s="328"/>
      <c r="AHI847" s="328"/>
      <c r="AHJ847" s="328"/>
      <c r="AHK847" s="328"/>
      <c r="AHL847" s="328"/>
      <c r="AHM847" s="328"/>
      <c r="AHN847" s="328"/>
      <c r="AHO847" s="328"/>
      <c r="AHP847" s="328"/>
      <c r="AHQ847" s="328"/>
      <c r="AHR847" s="328"/>
      <c r="AHS847" s="328"/>
      <c r="AHT847" s="328"/>
      <c r="AHU847" s="328"/>
      <c r="AHV847" s="328"/>
      <c r="AHW847" s="328"/>
      <c r="AHX847" s="328"/>
      <c r="AHY847" s="328"/>
      <c r="AHZ847" s="328"/>
      <c r="AIA847" s="328"/>
      <c r="AIB847" s="328"/>
      <c r="AIC847" s="328"/>
      <c r="AID847" s="328"/>
      <c r="AIE847" s="328"/>
      <c r="AIF847" s="328"/>
      <c r="AIG847" s="328"/>
      <c r="AIH847" s="328"/>
      <c r="AII847" s="328"/>
      <c r="AIJ847" s="328"/>
      <c r="AIK847" s="328"/>
      <c r="AIL847" s="328"/>
      <c r="AIM847" s="328"/>
      <c r="AIN847" s="328"/>
      <c r="AIO847" s="328"/>
      <c r="AIP847" s="328"/>
      <c r="AIQ847" s="328"/>
      <c r="AIR847" s="328"/>
      <c r="AIS847" s="328"/>
      <c r="AIT847" s="328"/>
      <c r="AIU847" s="328"/>
      <c r="AIV847" s="328"/>
      <c r="AIW847" s="328"/>
      <c r="AIX847" s="328"/>
      <c r="AIY847" s="328"/>
      <c r="AIZ847" s="328"/>
      <c r="AJA847" s="328"/>
      <c r="AJB847" s="328"/>
      <c r="AJC847" s="328"/>
      <c r="AJD847" s="328"/>
      <c r="AJE847" s="328"/>
      <c r="AJF847" s="328"/>
      <c r="AJG847" s="328"/>
      <c r="AJH847" s="328"/>
      <c r="AJI847" s="328"/>
      <c r="AJJ847" s="328"/>
      <c r="AJK847" s="328"/>
      <c r="AJL847" s="328"/>
      <c r="AJM847" s="328"/>
      <c r="AJN847" s="328"/>
      <c r="AJO847" s="328"/>
      <c r="AJP847" s="328"/>
      <c r="AJQ847" s="328"/>
      <c r="AJR847" s="328"/>
      <c r="AJS847" s="328"/>
      <c r="AJT847" s="328"/>
      <c r="AJU847" s="328"/>
      <c r="AJV847" s="328"/>
      <c r="AJW847" s="328"/>
      <c r="AJX847" s="328"/>
      <c r="AJY847" s="328"/>
      <c r="AJZ847" s="328"/>
      <c r="AKA847" s="328"/>
      <c r="AKB847" s="328"/>
      <c r="AKC847" s="328"/>
      <c r="AKD847" s="328"/>
      <c r="AKE847" s="328"/>
      <c r="AKF847" s="328"/>
      <c r="AKG847" s="328"/>
      <c r="AKH847" s="328"/>
      <c r="AKI847" s="328"/>
      <c r="AKJ847" s="328"/>
      <c r="AKK847" s="328"/>
      <c r="AKL847" s="328"/>
      <c r="AKM847" s="328"/>
      <c r="AKN847" s="328"/>
      <c r="AKO847" s="328"/>
      <c r="AKP847" s="328"/>
      <c r="AKQ847" s="328"/>
      <c r="AKR847" s="328"/>
      <c r="AKS847" s="328"/>
      <c r="AKT847" s="328"/>
      <c r="AKU847" s="328"/>
      <c r="AKV847" s="328"/>
      <c r="AKW847" s="328"/>
      <c r="AKX847" s="328"/>
      <c r="AKY847" s="328"/>
      <c r="AKZ847" s="328"/>
      <c r="ALA847" s="328"/>
      <c r="ALB847" s="328"/>
      <c r="ALC847" s="328"/>
      <c r="ALD847" s="328"/>
      <c r="ALE847" s="328"/>
      <c r="ALF847" s="328"/>
      <c r="ALG847" s="328"/>
      <c r="ALH847" s="328"/>
      <c r="ALI847" s="328"/>
      <c r="ALJ847" s="328"/>
      <c r="ALK847" s="328"/>
      <c r="ALL847" s="328"/>
      <c r="ALM847" s="328"/>
      <c r="ALN847" s="328"/>
      <c r="ALO847" s="328"/>
      <c r="ALP847" s="328"/>
      <c r="ALQ847" s="328"/>
      <c r="ALR847" s="328"/>
      <c r="ALS847" s="328"/>
      <c r="ALT847" s="328"/>
      <c r="ALU847" s="328"/>
      <c r="ALV847" s="328"/>
      <c r="ALW847" s="328"/>
      <c r="ALX847" s="328"/>
      <c r="ALY847" s="328"/>
      <c r="ALZ847" s="328"/>
      <c r="AMA847" s="328"/>
      <c r="AMB847" s="328"/>
      <c r="AMC847" s="328"/>
      <c r="AMD847" s="328"/>
      <c r="AME847" s="328"/>
      <c r="AMF847" s="328"/>
      <c r="AMG847" s="328"/>
      <c r="AMH847" s="328"/>
      <c r="AMI847" s="328"/>
      <c r="AMJ847" s="328"/>
      <c r="AMK847" s="328"/>
      <c r="AML847" s="328"/>
      <c r="AMM847" s="328"/>
      <c r="AMN847" s="328"/>
      <c r="AMO847" s="328"/>
      <c r="AMP847" s="328"/>
      <c r="AMQ847" s="328"/>
      <c r="AMR847" s="328"/>
      <c r="AMS847" s="328"/>
      <c r="AMT847" s="328"/>
      <c r="AMU847" s="328"/>
      <c r="AMV847" s="328"/>
      <c r="AMW847" s="328"/>
      <c r="AMX847" s="328"/>
      <c r="AMY847" s="328"/>
      <c r="AMZ847" s="328"/>
      <c r="ANA847" s="328"/>
      <c r="ANB847" s="328"/>
      <c r="ANC847" s="328"/>
      <c r="AND847" s="328"/>
      <c r="ANE847" s="328"/>
      <c r="ANF847" s="328"/>
      <c r="ANG847" s="328"/>
      <c r="ANH847" s="328"/>
      <c r="ANI847" s="328"/>
      <c r="ANJ847" s="328"/>
      <c r="ANK847" s="328"/>
      <c r="ANL847" s="328"/>
      <c r="ANM847" s="328"/>
      <c r="ANN847" s="328"/>
      <c r="ANO847" s="328"/>
      <c r="ANP847" s="328"/>
      <c r="ANQ847" s="328"/>
      <c r="ANR847" s="328"/>
      <c r="ANS847" s="328"/>
      <c r="ANT847" s="328"/>
      <c r="ANU847" s="328"/>
      <c r="ANV847" s="328"/>
      <c r="ANW847" s="328"/>
      <c r="ANX847" s="328"/>
      <c r="ANY847" s="328"/>
      <c r="ANZ847" s="328"/>
      <c r="AOA847" s="328"/>
      <c r="AOB847" s="328"/>
      <c r="AOC847" s="328"/>
      <c r="AOD847" s="328"/>
      <c r="AOE847" s="328"/>
      <c r="AOF847" s="328"/>
      <c r="AOG847" s="328"/>
      <c r="AOH847" s="328"/>
      <c r="AOI847" s="328"/>
      <c r="AOJ847" s="328"/>
      <c r="AOK847" s="328"/>
      <c r="AOL847" s="328"/>
      <c r="AOM847" s="328"/>
      <c r="AON847" s="328"/>
      <c r="AOO847" s="328"/>
      <c r="AOP847" s="328"/>
      <c r="AOQ847" s="328"/>
      <c r="AOR847" s="328"/>
      <c r="AOS847" s="328"/>
      <c r="AOT847" s="328"/>
      <c r="AOU847" s="328"/>
      <c r="AOV847" s="328"/>
      <c r="AOW847" s="328"/>
      <c r="AOX847" s="328"/>
      <c r="AOY847" s="328"/>
      <c r="AOZ847" s="328"/>
      <c r="APA847" s="328"/>
      <c r="APB847" s="328"/>
      <c r="APC847" s="328"/>
      <c r="APD847" s="328"/>
      <c r="APE847" s="328"/>
      <c r="APF847" s="328"/>
      <c r="APG847" s="328"/>
      <c r="APH847" s="328"/>
      <c r="API847" s="328"/>
      <c r="APJ847" s="328"/>
      <c r="APK847" s="328"/>
      <c r="APL847" s="328"/>
      <c r="APM847" s="328"/>
      <c r="APN847" s="328"/>
      <c r="APO847" s="328"/>
      <c r="APP847" s="328"/>
      <c r="APQ847" s="328"/>
      <c r="APR847" s="328"/>
      <c r="APS847" s="328"/>
      <c r="APT847" s="328"/>
      <c r="APU847" s="328"/>
      <c r="APV847" s="328"/>
      <c r="APW847" s="328"/>
      <c r="APX847" s="328"/>
      <c r="APY847" s="328"/>
      <c r="APZ847" s="328"/>
      <c r="AQA847" s="328"/>
      <c r="AQB847" s="328"/>
      <c r="AQC847" s="328"/>
      <c r="AQD847" s="328"/>
      <c r="AQE847" s="328"/>
      <c r="AQF847" s="328"/>
      <c r="AQG847" s="328"/>
      <c r="AQH847" s="328"/>
      <c r="AQI847" s="328"/>
      <c r="AQJ847" s="328"/>
      <c r="AQK847" s="328"/>
      <c r="AQL847" s="328"/>
      <c r="AQM847" s="328"/>
      <c r="AQN847" s="328"/>
      <c r="AQO847" s="328"/>
      <c r="AQP847" s="328"/>
      <c r="AQQ847" s="328"/>
      <c r="AQR847" s="328"/>
      <c r="AQS847" s="328"/>
      <c r="AQT847" s="328"/>
      <c r="AQU847" s="328"/>
      <c r="AQV847" s="328"/>
      <c r="AQW847" s="328"/>
      <c r="AQX847" s="328"/>
      <c r="AQY847" s="328"/>
      <c r="AQZ847" s="328"/>
      <c r="ARA847" s="328"/>
      <c r="ARB847" s="328"/>
      <c r="ARC847" s="328"/>
      <c r="ARD847" s="328"/>
      <c r="ARE847" s="328"/>
      <c r="ARF847" s="328"/>
      <c r="ARG847" s="328"/>
      <c r="ARH847" s="328"/>
      <c r="ARI847" s="328"/>
      <c r="ARJ847" s="328"/>
      <c r="ARK847" s="328"/>
      <c r="ARL847" s="328"/>
      <c r="ARM847" s="328"/>
      <c r="ARN847" s="328"/>
      <c r="ARO847" s="328"/>
      <c r="ARP847" s="328"/>
      <c r="ARQ847" s="328"/>
      <c r="ARR847" s="328"/>
      <c r="ARS847" s="328"/>
      <c r="ART847" s="328"/>
      <c r="ARU847" s="328"/>
      <c r="ARV847" s="328"/>
      <c r="ARW847" s="328"/>
      <c r="ARX847" s="328"/>
      <c r="ARY847" s="328"/>
      <c r="ARZ847" s="328"/>
      <c r="ASA847" s="328"/>
      <c r="ASB847" s="328"/>
      <c r="ASC847" s="328"/>
      <c r="ASD847" s="328"/>
      <c r="ASE847" s="328"/>
      <c r="ASF847" s="328"/>
      <c r="ASG847" s="328"/>
      <c r="ASH847" s="328"/>
      <c r="ASI847" s="328"/>
      <c r="ASJ847" s="328"/>
      <c r="ASK847" s="328"/>
      <c r="ASL847" s="328"/>
      <c r="ASM847" s="328"/>
      <c r="ASN847" s="328"/>
      <c r="ASO847" s="328"/>
      <c r="ASP847" s="328"/>
      <c r="ASQ847" s="328"/>
      <c r="ASR847" s="328"/>
      <c r="ASS847" s="328"/>
      <c r="AST847" s="328"/>
      <c r="ASU847" s="328"/>
      <c r="ASV847" s="328"/>
      <c r="ASW847" s="328"/>
      <c r="ASX847" s="328"/>
      <c r="ASY847" s="328"/>
      <c r="ASZ847" s="328"/>
      <c r="ATA847" s="328"/>
      <c r="ATB847" s="328"/>
      <c r="ATC847" s="328"/>
      <c r="ATD847" s="328"/>
      <c r="ATE847" s="328"/>
      <c r="ATF847" s="328"/>
      <c r="ATG847" s="328"/>
      <c r="ATH847" s="328"/>
      <c r="ATI847" s="328"/>
      <c r="ATJ847" s="328"/>
      <c r="ATK847" s="328"/>
      <c r="ATL847" s="328"/>
      <c r="ATM847" s="328"/>
      <c r="ATN847" s="328"/>
      <c r="ATO847" s="328"/>
      <c r="ATP847" s="328"/>
      <c r="ATQ847" s="328"/>
      <c r="ATR847" s="328"/>
      <c r="ATS847" s="328"/>
      <c r="ATT847" s="328"/>
      <c r="ATU847" s="328"/>
      <c r="ATV847" s="328"/>
      <c r="ATW847" s="328"/>
      <c r="ATX847" s="328"/>
      <c r="ATY847" s="328"/>
      <c r="ATZ847" s="328"/>
      <c r="AUA847" s="328"/>
      <c r="AUB847" s="328"/>
      <c r="AUC847" s="328"/>
      <c r="AUD847" s="328"/>
      <c r="AUE847" s="328"/>
      <c r="AUF847" s="328"/>
      <c r="AUG847" s="328"/>
      <c r="AUH847" s="328"/>
      <c r="AUI847" s="328"/>
      <c r="AUJ847" s="328"/>
      <c r="AUK847" s="328"/>
      <c r="AUL847" s="328"/>
      <c r="AUM847" s="328"/>
      <c r="AUN847" s="328"/>
      <c r="AUO847" s="328"/>
      <c r="AUP847" s="328"/>
      <c r="AUQ847" s="328"/>
      <c r="AUR847" s="328"/>
      <c r="AUS847" s="328"/>
      <c r="AUT847" s="328"/>
      <c r="AUU847" s="328"/>
      <c r="AUV847" s="328"/>
      <c r="AUW847" s="328"/>
      <c r="AUX847" s="328"/>
      <c r="AUY847" s="328"/>
      <c r="AUZ847" s="328"/>
      <c r="AVA847" s="328"/>
      <c r="AVB847" s="328"/>
      <c r="AVC847" s="328"/>
      <c r="AVD847" s="328"/>
      <c r="AVE847" s="328"/>
      <c r="AVF847" s="328"/>
      <c r="AVG847" s="328"/>
      <c r="AVH847" s="328"/>
      <c r="AVI847" s="328"/>
      <c r="AVJ847" s="328"/>
      <c r="AVK847" s="328"/>
      <c r="AVL847" s="328"/>
      <c r="AVM847" s="328"/>
      <c r="AVN847" s="328"/>
      <c r="AVO847" s="328"/>
      <c r="AVP847" s="328"/>
      <c r="AVQ847" s="328"/>
      <c r="AVR847" s="328"/>
      <c r="AVS847" s="328"/>
      <c r="AVT847" s="328"/>
      <c r="AVU847" s="328"/>
      <c r="AVV847" s="328"/>
      <c r="AVW847" s="328"/>
      <c r="AVX847" s="328"/>
      <c r="AVY847" s="328"/>
      <c r="AVZ847" s="328"/>
      <c r="AWA847" s="328"/>
      <c r="AWB847" s="328"/>
      <c r="AWC847" s="328"/>
      <c r="AWD847" s="328"/>
      <c r="AWE847" s="328"/>
      <c r="AWF847" s="328"/>
      <c r="AWG847" s="328"/>
      <c r="AWH847" s="328"/>
      <c r="AWI847" s="328"/>
      <c r="AWJ847" s="328"/>
      <c r="AWK847" s="328"/>
      <c r="AWL847" s="328"/>
      <c r="AWM847" s="328"/>
      <c r="AWN847" s="328"/>
      <c r="AWO847" s="328"/>
      <c r="AWP847" s="328"/>
      <c r="AWQ847" s="328"/>
      <c r="AWR847" s="328"/>
      <c r="AWS847" s="328"/>
      <c r="AWT847" s="328"/>
      <c r="AWU847" s="328"/>
      <c r="AWV847" s="328"/>
      <c r="AWW847" s="328"/>
      <c r="AWX847" s="328"/>
      <c r="AWY847" s="328"/>
      <c r="AWZ847" s="328"/>
      <c r="AXA847" s="328"/>
      <c r="AXB847" s="328"/>
      <c r="AXC847" s="328"/>
      <c r="AXD847" s="328"/>
      <c r="AXE847" s="328"/>
      <c r="AXF847" s="328"/>
      <c r="AXG847" s="328"/>
      <c r="AXH847" s="328"/>
      <c r="AXI847" s="328"/>
      <c r="AXJ847" s="328"/>
      <c r="AXK847" s="328"/>
      <c r="AXL847" s="328"/>
      <c r="AXM847" s="328"/>
      <c r="AXN847" s="328"/>
      <c r="AXO847" s="328"/>
      <c r="AXP847" s="328"/>
      <c r="AXQ847" s="328"/>
      <c r="AXR847" s="328"/>
      <c r="AXS847" s="328"/>
      <c r="AXT847" s="328"/>
      <c r="AXU847" s="328"/>
      <c r="AXV847" s="328"/>
      <c r="AXW847" s="328"/>
      <c r="AXX847" s="328"/>
      <c r="AXY847" s="328"/>
      <c r="AXZ847" s="328"/>
      <c r="AYA847" s="328"/>
      <c r="AYB847" s="328"/>
      <c r="AYC847" s="328"/>
      <c r="AYD847" s="328"/>
      <c r="AYE847" s="328"/>
      <c r="AYF847" s="328"/>
      <c r="AYG847" s="328"/>
      <c r="AYH847" s="328"/>
      <c r="AYI847" s="328"/>
      <c r="AYJ847" s="328"/>
      <c r="AYK847" s="328"/>
      <c r="AYL847" s="328"/>
      <c r="AYM847" s="328"/>
      <c r="AYN847" s="328"/>
      <c r="AYO847" s="328"/>
      <c r="AYP847" s="328"/>
      <c r="AYQ847" s="328"/>
      <c r="AYR847" s="328"/>
      <c r="AYS847" s="328"/>
      <c r="AYT847" s="328"/>
      <c r="AYU847" s="328"/>
      <c r="AYV847" s="328"/>
      <c r="AYW847" s="328"/>
      <c r="AYX847" s="328"/>
      <c r="AYY847" s="328"/>
      <c r="AYZ847" s="328"/>
      <c r="AZA847" s="328"/>
      <c r="AZB847" s="328"/>
      <c r="AZC847" s="328"/>
      <c r="AZD847" s="328"/>
      <c r="AZE847" s="328"/>
      <c r="AZF847" s="328"/>
      <c r="AZG847" s="328"/>
      <c r="AZH847" s="328"/>
      <c r="AZI847" s="328"/>
      <c r="AZJ847" s="328"/>
      <c r="AZK847" s="328"/>
      <c r="AZL847" s="328"/>
      <c r="AZM847" s="328"/>
      <c r="AZN847" s="328"/>
      <c r="AZO847" s="328"/>
      <c r="AZP847" s="328"/>
      <c r="AZQ847" s="328"/>
      <c r="AZR847" s="328"/>
      <c r="AZS847" s="328"/>
      <c r="AZT847" s="328"/>
      <c r="AZU847" s="328"/>
      <c r="AZV847" s="328"/>
      <c r="AZW847" s="328"/>
      <c r="AZX847" s="328"/>
      <c r="AZY847" s="328"/>
      <c r="AZZ847" s="328"/>
      <c r="BAA847" s="328"/>
      <c r="BAB847" s="328"/>
      <c r="BAC847" s="328"/>
      <c r="BAD847" s="328"/>
      <c r="BAE847" s="328"/>
      <c r="BAF847" s="328"/>
      <c r="BAG847" s="328"/>
      <c r="BAH847" s="328"/>
      <c r="BAI847" s="328"/>
      <c r="BAJ847" s="328"/>
      <c r="BAK847" s="328"/>
      <c r="BAL847" s="328"/>
      <c r="BAM847" s="328"/>
      <c r="BAN847" s="328"/>
      <c r="BAO847" s="328"/>
      <c r="BAP847" s="328"/>
      <c r="BAQ847" s="328"/>
      <c r="BAR847" s="328"/>
      <c r="BAS847" s="328"/>
      <c r="BAT847" s="328"/>
      <c r="BAU847" s="328"/>
      <c r="BAV847" s="328"/>
      <c r="BAW847" s="328"/>
      <c r="BAX847" s="328"/>
      <c r="BAY847" s="328"/>
      <c r="BAZ847" s="328"/>
      <c r="BBA847" s="328"/>
      <c r="BBB847" s="328"/>
      <c r="BBC847" s="328"/>
      <c r="BBD847" s="328"/>
      <c r="BBE847" s="328"/>
      <c r="BBF847" s="328"/>
      <c r="BBG847" s="328"/>
      <c r="BBH847" s="328"/>
      <c r="BBI847" s="328"/>
      <c r="BBJ847" s="328"/>
      <c r="BBK847" s="328"/>
      <c r="BBL847" s="328"/>
      <c r="BBM847" s="328"/>
      <c r="BBN847" s="328"/>
      <c r="BBO847" s="328"/>
      <c r="BBP847" s="328"/>
      <c r="BBQ847" s="328"/>
      <c r="BBR847" s="328"/>
      <c r="BBS847" s="328"/>
      <c r="BBT847" s="328"/>
      <c r="BBU847" s="328"/>
      <c r="BBV847" s="328"/>
      <c r="BBW847" s="328"/>
      <c r="BBX847" s="328"/>
      <c r="BBY847" s="328"/>
      <c r="BBZ847" s="328"/>
      <c r="BCA847" s="328"/>
      <c r="BCB847" s="328"/>
      <c r="BCC847" s="328"/>
      <c r="BCD847" s="328"/>
      <c r="BCE847" s="328"/>
      <c r="BCF847" s="328"/>
      <c r="BCG847" s="328"/>
      <c r="BCH847" s="328"/>
      <c r="BCI847" s="328"/>
      <c r="BCJ847" s="328"/>
      <c r="BCK847" s="328"/>
      <c r="BCL847" s="328"/>
      <c r="BCM847" s="328"/>
      <c r="BCN847" s="328"/>
      <c r="BCO847" s="328"/>
      <c r="BCP847" s="328"/>
      <c r="BCQ847" s="328"/>
      <c r="BCR847" s="328"/>
      <c r="BCS847" s="328"/>
      <c r="BCT847" s="328"/>
      <c r="BCU847" s="328"/>
      <c r="BCV847" s="328"/>
      <c r="BCW847" s="328"/>
      <c r="BCX847" s="328"/>
      <c r="BCY847" s="328"/>
      <c r="BCZ847" s="328"/>
      <c r="BDA847" s="328"/>
      <c r="BDB847" s="328"/>
      <c r="BDC847" s="328"/>
      <c r="BDD847" s="328"/>
      <c r="BDE847" s="328"/>
      <c r="BDF847" s="328"/>
      <c r="BDG847" s="328"/>
      <c r="BDH847" s="328"/>
      <c r="BDI847" s="328"/>
      <c r="BDJ847" s="328"/>
      <c r="BDK847" s="328"/>
      <c r="BDL847" s="328"/>
      <c r="BDM847" s="328"/>
      <c r="BDN847" s="328"/>
      <c r="BDO847" s="328"/>
      <c r="BDP847" s="328"/>
      <c r="BDQ847" s="328"/>
      <c r="BDR847" s="328"/>
      <c r="BDS847" s="328"/>
      <c r="BDT847" s="328"/>
      <c r="BDU847" s="328"/>
      <c r="BDV847" s="328"/>
      <c r="BDW847" s="328"/>
      <c r="BDX847" s="328"/>
      <c r="BDY847" s="328"/>
      <c r="BDZ847" s="328"/>
      <c r="BEA847" s="328"/>
      <c r="BEB847" s="328"/>
      <c r="BEC847" s="328"/>
      <c r="BED847" s="328"/>
      <c r="BEE847" s="328"/>
      <c r="BEF847" s="328"/>
      <c r="BEG847" s="328"/>
      <c r="BEH847" s="328"/>
      <c r="BEI847" s="328"/>
      <c r="BEJ847" s="328"/>
      <c r="BEK847" s="328"/>
      <c r="BEL847" s="328"/>
      <c r="BEM847" s="328"/>
      <c r="BEN847" s="328"/>
      <c r="BEO847" s="328"/>
      <c r="BEP847" s="328"/>
      <c r="BEQ847" s="328"/>
      <c r="BER847" s="328"/>
      <c r="BES847" s="328"/>
      <c r="BET847" s="328"/>
      <c r="BEU847" s="328"/>
      <c r="BEV847" s="328"/>
      <c r="BEW847" s="328"/>
      <c r="BEX847" s="328"/>
      <c r="BEY847" s="328"/>
      <c r="BEZ847" s="328"/>
      <c r="BFA847" s="328"/>
      <c r="BFB847" s="328"/>
      <c r="BFC847" s="328"/>
      <c r="BFD847" s="328"/>
      <c r="BFE847" s="328"/>
      <c r="BFF847" s="328"/>
      <c r="BFG847" s="328"/>
      <c r="BFH847" s="328"/>
      <c r="BFI847" s="328"/>
      <c r="BFJ847" s="328"/>
      <c r="BFK847" s="328"/>
      <c r="BFL847" s="328"/>
      <c r="BFM847" s="328"/>
      <c r="BFN847" s="328"/>
      <c r="BFO847" s="328"/>
      <c r="BFP847" s="328"/>
      <c r="BFQ847" s="328"/>
      <c r="BFR847" s="328"/>
      <c r="BFS847" s="328"/>
      <c r="BFT847" s="328"/>
      <c r="BFU847" s="328"/>
      <c r="BFV847" s="328"/>
      <c r="BFW847" s="328"/>
      <c r="BFX847" s="328"/>
      <c r="BFY847" s="328"/>
      <c r="BFZ847" s="328"/>
      <c r="BGA847" s="328"/>
      <c r="BGB847" s="328"/>
      <c r="BGC847" s="328"/>
      <c r="BGD847" s="328"/>
      <c r="BGE847" s="328"/>
      <c r="BGF847" s="328"/>
      <c r="BGG847" s="328"/>
      <c r="BGH847" s="328"/>
      <c r="BGI847" s="328"/>
      <c r="BGJ847" s="328"/>
      <c r="BGK847" s="328"/>
      <c r="BGL847" s="328"/>
      <c r="BGM847" s="328"/>
      <c r="BGN847" s="328"/>
      <c r="BGO847" s="328"/>
      <c r="BGP847" s="328"/>
      <c r="BGQ847" s="328"/>
      <c r="BGR847" s="328"/>
      <c r="BGS847" s="328"/>
      <c r="BGT847" s="328"/>
      <c r="BGU847" s="328"/>
      <c r="BGV847" s="328"/>
      <c r="BGW847" s="328"/>
      <c r="BGX847" s="328"/>
      <c r="BGY847" s="328"/>
      <c r="BGZ847" s="328"/>
      <c r="BHA847" s="328"/>
      <c r="BHB847" s="328"/>
      <c r="BHC847" s="328"/>
      <c r="BHD847" s="328"/>
      <c r="BHE847" s="328"/>
      <c r="BHF847" s="328"/>
      <c r="BHG847" s="328"/>
      <c r="BHH847" s="328"/>
      <c r="BHI847" s="328"/>
      <c r="BHJ847" s="328"/>
      <c r="BHK847" s="328"/>
      <c r="BHL847" s="328"/>
      <c r="BHM847" s="328"/>
      <c r="BHN847" s="328"/>
      <c r="BHO847" s="328"/>
      <c r="BHP847" s="328"/>
      <c r="BHQ847" s="328"/>
      <c r="BHR847" s="328"/>
      <c r="BHS847" s="328"/>
      <c r="BHT847" s="328"/>
      <c r="BHU847" s="328"/>
      <c r="BHV847" s="328"/>
      <c r="BHW847" s="328"/>
      <c r="BHX847" s="328"/>
      <c r="BHY847" s="328"/>
      <c r="BHZ847" s="328"/>
      <c r="BIA847" s="328"/>
      <c r="BIB847" s="328"/>
      <c r="BIC847" s="328"/>
      <c r="BID847" s="328"/>
      <c r="BIE847" s="328"/>
      <c r="BIF847" s="328"/>
      <c r="BIG847" s="328"/>
      <c r="BIH847" s="328"/>
      <c r="BII847" s="328"/>
      <c r="BIJ847" s="328"/>
      <c r="BIK847" s="328"/>
      <c r="BIL847" s="328"/>
      <c r="BIM847" s="328"/>
      <c r="BIN847" s="328"/>
      <c r="BIO847" s="328"/>
      <c r="BIP847" s="328"/>
      <c r="BIQ847" s="328"/>
      <c r="BIR847" s="328"/>
      <c r="BIS847" s="328"/>
      <c r="BIT847" s="328"/>
      <c r="BIU847" s="328"/>
      <c r="BIV847" s="328"/>
      <c r="BIW847" s="328"/>
      <c r="BIX847" s="328"/>
      <c r="BIY847" s="328"/>
      <c r="BIZ847" s="328"/>
      <c r="BJA847" s="328"/>
      <c r="BJB847" s="328"/>
      <c r="BJC847" s="328"/>
      <c r="BJD847" s="328"/>
      <c r="BJE847" s="328"/>
      <c r="BJF847" s="328"/>
      <c r="BJG847" s="328"/>
      <c r="BJH847" s="328"/>
      <c r="BJI847" s="328"/>
      <c r="BJJ847" s="328"/>
      <c r="BJK847" s="328"/>
      <c r="BJL847" s="328"/>
      <c r="BJM847" s="328"/>
      <c r="BJN847" s="328"/>
      <c r="BJO847" s="328"/>
      <c r="BJP847" s="328"/>
      <c r="BJQ847" s="328"/>
      <c r="BJR847" s="328"/>
      <c r="BJS847" s="328"/>
      <c r="BJT847" s="328"/>
      <c r="BJU847" s="328"/>
      <c r="BJV847" s="328"/>
      <c r="BJW847" s="328"/>
      <c r="BJX847" s="328"/>
      <c r="BJY847" s="328"/>
      <c r="BJZ847" s="328"/>
      <c r="BKA847" s="328"/>
      <c r="BKB847" s="328"/>
      <c r="BKC847" s="328"/>
      <c r="BKD847" s="328"/>
      <c r="BKE847" s="328"/>
      <c r="BKF847" s="328"/>
      <c r="BKG847" s="328"/>
      <c r="BKH847" s="328"/>
      <c r="BKI847" s="328"/>
      <c r="BKJ847" s="328"/>
      <c r="BKK847" s="328"/>
      <c r="BKL847" s="328"/>
      <c r="BKM847" s="328"/>
      <c r="BKN847" s="328"/>
      <c r="BKO847" s="328"/>
      <c r="BKP847" s="328"/>
      <c r="BKQ847" s="328"/>
      <c r="BKR847" s="328"/>
      <c r="BKS847" s="328"/>
      <c r="BKT847" s="328"/>
      <c r="BKU847" s="328"/>
      <c r="BKV847" s="328"/>
      <c r="BKW847" s="328"/>
      <c r="BKX847" s="328"/>
      <c r="BKY847" s="328"/>
      <c r="BKZ847" s="328"/>
      <c r="BLA847" s="328"/>
      <c r="BLB847" s="328"/>
      <c r="BLC847" s="328"/>
      <c r="BLD847" s="328"/>
      <c r="BLE847" s="328"/>
      <c r="BLF847" s="328"/>
      <c r="BLG847" s="328"/>
      <c r="BLH847" s="328"/>
      <c r="BLI847" s="328"/>
      <c r="BLJ847" s="328"/>
      <c r="BLK847" s="328"/>
      <c r="BLL847" s="328"/>
      <c r="BLM847" s="328"/>
      <c r="BLN847" s="328"/>
      <c r="BLO847" s="328"/>
      <c r="BLP847" s="328"/>
      <c r="BLQ847" s="328"/>
      <c r="BLR847" s="328"/>
      <c r="BLS847" s="328"/>
      <c r="BLT847" s="328"/>
      <c r="BLU847" s="328"/>
      <c r="BLV847" s="328"/>
      <c r="BLW847" s="328"/>
      <c r="BLX847" s="328"/>
      <c r="BLY847" s="328"/>
      <c r="BLZ847" s="328"/>
      <c r="BMA847" s="328"/>
      <c r="BMB847" s="328"/>
      <c r="BMC847" s="328"/>
      <c r="BMD847" s="328"/>
      <c r="BME847" s="328"/>
      <c r="BMF847" s="328"/>
      <c r="BMG847" s="328"/>
      <c r="BMH847" s="328"/>
      <c r="BMI847" s="328"/>
      <c r="BMJ847" s="328"/>
      <c r="BMK847" s="328"/>
      <c r="BML847" s="328"/>
      <c r="BMM847" s="328"/>
      <c r="BMN847" s="328"/>
      <c r="BMO847" s="328"/>
      <c r="BMP847" s="328"/>
      <c r="BMQ847" s="328"/>
      <c r="BMR847" s="328"/>
      <c r="BMS847" s="328"/>
      <c r="BMT847" s="328"/>
      <c r="BMU847" s="328"/>
      <c r="BMV847" s="328"/>
      <c r="BMW847" s="328"/>
      <c r="BMX847" s="328"/>
      <c r="BMY847" s="328"/>
      <c r="BMZ847" s="328"/>
      <c r="BNA847" s="328"/>
      <c r="BNB847" s="328"/>
      <c r="BNC847" s="328"/>
      <c r="BND847" s="328"/>
      <c r="BNE847" s="328"/>
      <c r="BNF847" s="328"/>
      <c r="BNG847" s="328"/>
      <c r="BNH847" s="328"/>
      <c r="BNI847" s="328"/>
      <c r="BNJ847" s="328"/>
      <c r="BNK847" s="328"/>
      <c r="BNL847" s="328"/>
      <c r="BNM847" s="328"/>
      <c r="BNN847" s="328"/>
      <c r="BNO847" s="328"/>
      <c r="BNP847" s="328"/>
      <c r="BNQ847" s="328"/>
      <c r="BNR847" s="328"/>
      <c r="BNS847" s="328"/>
      <c r="BNT847" s="328"/>
      <c r="BNU847" s="328"/>
      <c r="BNV847" s="328"/>
      <c r="BNW847" s="328"/>
      <c r="BNX847" s="328"/>
      <c r="BNY847" s="328"/>
      <c r="BNZ847" s="328"/>
      <c r="BOA847" s="328"/>
      <c r="BOB847" s="328"/>
      <c r="BOC847" s="328"/>
      <c r="BOD847" s="328"/>
      <c r="BOE847" s="328"/>
      <c r="BOF847" s="328"/>
      <c r="BOG847" s="328"/>
      <c r="BOH847" s="328"/>
      <c r="BOI847" s="328"/>
      <c r="BOJ847" s="328"/>
      <c r="BOK847" s="328"/>
      <c r="BOL847" s="328"/>
      <c r="BOM847" s="328"/>
      <c r="BON847" s="328"/>
      <c r="BOO847" s="328"/>
      <c r="BOP847" s="328"/>
      <c r="BOQ847" s="328"/>
      <c r="BOR847" s="328"/>
      <c r="BOS847" s="328"/>
      <c r="BOT847" s="328"/>
      <c r="BOU847" s="328"/>
      <c r="BOV847" s="328"/>
      <c r="BOW847" s="328"/>
      <c r="BOX847" s="328"/>
      <c r="BOY847" s="328"/>
      <c r="BOZ847" s="328"/>
      <c r="BPA847" s="328"/>
      <c r="BPB847" s="328"/>
      <c r="BPC847" s="328"/>
      <c r="BPD847" s="328"/>
      <c r="BPE847" s="328"/>
      <c r="BPF847" s="328"/>
      <c r="BPG847" s="328"/>
      <c r="BPH847" s="328"/>
      <c r="BPI847" s="328"/>
      <c r="BPJ847" s="328"/>
      <c r="BPK847" s="328"/>
      <c r="BPL847" s="328"/>
      <c r="BPM847" s="328"/>
      <c r="BPN847" s="328"/>
      <c r="BPO847" s="328"/>
      <c r="BPP847" s="328"/>
      <c r="BPQ847" s="328"/>
      <c r="BPR847" s="328"/>
      <c r="BPS847" s="328"/>
      <c r="BPT847" s="328"/>
      <c r="BPU847" s="328"/>
      <c r="BPV847" s="328"/>
      <c r="BPW847" s="328"/>
      <c r="BPX847" s="328"/>
      <c r="BPY847" s="328"/>
      <c r="BPZ847" s="328"/>
      <c r="BQA847" s="328"/>
      <c r="BQB847" s="328"/>
      <c r="BQC847" s="328"/>
      <c r="BQD847" s="328"/>
      <c r="BQE847" s="328"/>
      <c r="BQF847" s="328"/>
      <c r="BQG847" s="328"/>
      <c r="BQH847" s="328"/>
      <c r="BQI847" s="328"/>
      <c r="BQJ847" s="328"/>
      <c r="BQK847" s="328"/>
      <c r="BQL847" s="328"/>
      <c r="BQM847" s="328"/>
      <c r="BQN847" s="328"/>
      <c r="BQO847" s="328"/>
      <c r="BQP847" s="328"/>
      <c r="BQQ847" s="328"/>
      <c r="BQR847" s="328"/>
      <c r="BQS847" s="328"/>
      <c r="BQT847" s="328"/>
      <c r="BQU847" s="328"/>
      <c r="BQV847" s="328"/>
      <c r="BQW847" s="328"/>
      <c r="BQX847" s="328"/>
      <c r="BQY847" s="328"/>
      <c r="BQZ847" s="328"/>
      <c r="BRA847" s="328"/>
      <c r="BRB847" s="328"/>
      <c r="BRC847" s="328"/>
      <c r="BRD847" s="328"/>
      <c r="BRE847" s="328"/>
      <c r="BRF847" s="328"/>
      <c r="BRG847" s="328"/>
      <c r="BRH847" s="328"/>
      <c r="BRI847" s="328"/>
      <c r="BRJ847" s="328"/>
      <c r="BRK847" s="328"/>
      <c r="BRL847" s="328"/>
      <c r="BRM847" s="328"/>
      <c r="BRN847" s="328"/>
      <c r="BRO847" s="328"/>
      <c r="BRP847" s="328"/>
      <c r="BRQ847" s="328"/>
      <c r="BRR847" s="328"/>
      <c r="BRS847" s="328"/>
      <c r="BRT847" s="328"/>
      <c r="BRU847" s="328"/>
      <c r="BRV847" s="328"/>
      <c r="BRW847" s="328"/>
      <c r="BRX847" s="328"/>
      <c r="BRY847" s="328"/>
      <c r="BRZ847" s="328"/>
      <c r="BSA847" s="328"/>
      <c r="BSB847" s="328"/>
      <c r="BSC847" s="328"/>
      <c r="BSD847" s="328"/>
      <c r="BSE847" s="328"/>
      <c r="BSF847" s="328"/>
      <c r="BSG847" s="328"/>
      <c r="BSH847" s="328"/>
      <c r="BSI847" s="328"/>
      <c r="BSJ847" s="328"/>
      <c r="BSK847" s="328"/>
      <c r="BSL847" s="328"/>
      <c r="BSM847" s="328"/>
      <c r="BSN847" s="328"/>
      <c r="BSO847" s="328"/>
      <c r="BSP847" s="328"/>
      <c r="BSQ847" s="328"/>
      <c r="BSR847" s="328"/>
      <c r="BSS847" s="328"/>
      <c r="BST847" s="328"/>
      <c r="BSU847" s="328"/>
      <c r="BSV847" s="328"/>
      <c r="BSW847" s="328"/>
      <c r="BSX847" s="328"/>
      <c r="BSY847" s="328"/>
      <c r="BSZ847" s="328"/>
      <c r="BTA847" s="328"/>
      <c r="BTB847" s="328"/>
      <c r="BTC847" s="328"/>
      <c r="BTD847" s="328"/>
      <c r="BTE847" s="328"/>
      <c r="BTF847" s="328"/>
      <c r="BTG847" s="328"/>
      <c r="BTH847" s="328"/>
      <c r="BTI847" s="328"/>
      <c r="BTJ847" s="328"/>
      <c r="BTK847" s="328"/>
      <c r="BTL847" s="328"/>
      <c r="BTM847" s="328"/>
      <c r="BTN847" s="328"/>
      <c r="BTO847" s="328"/>
      <c r="BTP847" s="328"/>
      <c r="BTQ847" s="328"/>
      <c r="BTR847" s="328"/>
      <c r="BTS847" s="328"/>
      <c r="BTT847" s="328"/>
      <c r="BTU847" s="328"/>
      <c r="BTV847" s="328"/>
      <c r="BTW847" s="328"/>
      <c r="BTX847" s="328"/>
      <c r="BTY847" s="328"/>
      <c r="BTZ847" s="328"/>
      <c r="BUA847" s="328"/>
      <c r="BUB847" s="328"/>
      <c r="BUC847" s="328"/>
      <c r="BUD847" s="328"/>
      <c r="BUE847" s="328"/>
      <c r="BUF847" s="328"/>
      <c r="BUG847" s="328"/>
      <c r="BUH847" s="328"/>
      <c r="BUI847" s="328"/>
      <c r="BUJ847" s="328"/>
      <c r="BUK847" s="328"/>
      <c r="BUL847" s="328"/>
      <c r="BUM847" s="328"/>
      <c r="BUN847" s="328"/>
      <c r="BUO847" s="328"/>
      <c r="BUP847" s="328"/>
      <c r="BUQ847" s="328"/>
      <c r="BUR847" s="328"/>
      <c r="BUS847" s="328"/>
      <c r="BUT847" s="328"/>
      <c r="BUU847" s="328"/>
      <c r="BUV847" s="328"/>
      <c r="BUW847" s="328"/>
      <c r="BUX847" s="328"/>
      <c r="BUY847" s="328"/>
      <c r="BUZ847" s="328"/>
      <c r="BVA847" s="328"/>
      <c r="BVB847" s="328"/>
      <c r="BVC847" s="328"/>
      <c r="BVD847" s="328"/>
      <c r="BVE847" s="328"/>
      <c r="BVF847" s="328"/>
      <c r="BVG847" s="328"/>
      <c r="BVH847" s="328"/>
      <c r="BVI847" s="328"/>
      <c r="BVJ847" s="328"/>
      <c r="BVK847" s="328"/>
      <c r="BVL847" s="328"/>
      <c r="BVM847" s="328"/>
      <c r="BVN847" s="328"/>
      <c r="BVO847" s="328"/>
      <c r="BVP847" s="328"/>
      <c r="BVQ847" s="328"/>
      <c r="BVR847" s="328"/>
      <c r="BVS847" s="328"/>
      <c r="BVT847" s="328"/>
      <c r="BVU847" s="328"/>
      <c r="BVV847" s="328"/>
      <c r="BVW847" s="328"/>
      <c r="BVX847" s="328"/>
      <c r="BVY847" s="328"/>
      <c r="BVZ847" s="328"/>
      <c r="BWA847" s="328"/>
      <c r="BWB847" s="328"/>
      <c r="BWC847" s="328"/>
      <c r="BWD847" s="328"/>
      <c r="BWE847" s="328"/>
      <c r="BWF847" s="328"/>
      <c r="BWG847" s="328"/>
      <c r="BWH847" s="328"/>
      <c r="BWI847" s="328"/>
      <c r="BWJ847" s="328"/>
      <c r="BWK847" s="328"/>
      <c r="BWL847" s="328"/>
      <c r="BWM847" s="328"/>
      <c r="BWN847" s="328"/>
      <c r="BWO847" s="328"/>
      <c r="BWP847" s="328"/>
      <c r="BWQ847" s="328"/>
      <c r="BWR847" s="328"/>
      <c r="BWS847" s="328"/>
      <c r="BWT847" s="328"/>
      <c r="BWU847" s="328"/>
      <c r="BWV847" s="328"/>
      <c r="BWW847" s="328"/>
      <c r="BWX847" s="328"/>
      <c r="BWY847" s="328"/>
      <c r="BWZ847" s="328"/>
      <c r="BXA847" s="328"/>
      <c r="BXB847" s="328"/>
      <c r="BXC847" s="328"/>
      <c r="BXD847" s="328"/>
      <c r="BXE847" s="328"/>
      <c r="BXF847" s="328"/>
      <c r="BXG847" s="328"/>
      <c r="BXH847" s="328"/>
      <c r="BXI847" s="328"/>
      <c r="BXJ847" s="328"/>
      <c r="BXK847" s="328"/>
      <c r="BXL847" s="328"/>
      <c r="BXM847" s="328"/>
      <c r="BXN847" s="328"/>
      <c r="BXO847" s="328"/>
      <c r="BXP847" s="328"/>
      <c r="BXQ847" s="328"/>
      <c r="BXR847" s="328"/>
      <c r="BXS847" s="328"/>
      <c r="BXT847" s="328"/>
      <c r="BXU847" s="328"/>
      <c r="BXV847" s="328"/>
      <c r="BXW847" s="328"/>
      <c r="BXX847" s="328"/>
      <c r="BXY847" s="328"/>
      <c r="BXZ847" s="328"/>
      <c r="BYA847" s="328"/>
      <c r="BYB847" s="328"/>
      <c r="BYC847" s="328"/>
      <c r="BYD847" s="328"/>
      <c r="BYE847" s="328"/>
      <c r="BYF847" s="328"/>
      <c r="BYG847" s="328"/>
      <c r="BYH847" s="328"/>
      <c r="BYI847" s="328"/>
      <c r="BYJ847" s="328"/>
      <c r="BYK847" s="328"/>
      <c r="BYL847" s="328"/>
      <c r="BYM847" s="328"/>
      <c r="BYN847" s="328"/>
      <c r="BYO847" s="328"/>
      <c r="BYP847" s="328"/>
      <c r="BYQ847" s="328"/>
      <c r="BYR847" s="328"/>
      <c r="BYS847" s="328"/>
      <c r="BYT847" s="328"/>
      <c r="BYU847" s="328"/>
      <c r="BYV847" s="328"/>
      <c r="BYW847" s="328"/>
      <c r="BYX847" s="328"/>
      <c r="BYY847" s="328"/>
      <c r="BYZ847" s="328"/>
      <c r="BZA847" s="328"/>
      <c r="BZB847" s="328"/>
      <c r="BZC847" s="328"/>
      <c r="BZD847" s="328"/>
      <c r="BZE847" s="328"/>
      <c r="BZF847" s="328"/>
      <c r="BZG847" s="328"/>
      <c r="BZH847" s="328"/>
      <c r="BZI847" s="328"/>
      <c r="BZJ847" s="328"/>
      <c r="BZK847" s="328"/>
      <c r="BZL847" s="328"/>
      <c r="BZM847" s="328"/>
      <c r="BZN847" s="328"/>
      <c r="BZO847" s="328"/>
      <c r="BZP847" s="328"/>
      <c r="BZQ847" s="328"/>
      <c r="BZR847" s="328"/>
      <c r="BZS847" s="328"/>
      <c r="BZT847" s="328"/>
      <c r="BZU847" s="328"/>
      <c r="BZV847" s="328"/>
      <c r="BZW847" s="328"/>
      <c r="BZX847" s="328"/>
      <c r="BZY847" s="328"/>
      <c r="BZZ847" s="328"/>
      <c r="CAA847" s="328"/>
      <c r="CAB847" s="328"/>
      <c r="CAC847" s="328"/>
      <c r="CAD847" s="328"/>
      <c r="CAE847" s="328"/>
      <c r="CAF847" s="328"/>
      <c r="CAG847" s="328"/>
      <c r="CAH847" s="328"/>
      <c r="CAI847" s="328"/>
      <c r="CAJ847" s="328"/>
      <c r="CAK847" s="328"/>
      <c r="CAL847" s="328"/>
      <c r="CAM847" s="328"/>
      <c r="CAN847" s="328"/>
      <c r="CAO847" s="328"/>
      <c r="CAP847" s="328"/>
      <c r="CAQ847" s="328"/>
      <c r="CAR847" s="328"/>
      <c r="CAS847" s="328"/>
      <c r="CAT847" s="328"/>
      <c r="CAU847" s="328"/>
      <c r="CAV847" s="328"/>
      <c r="CAW847" s="328"/>
      <c r="CAX847" s="328"/>
      <c r="CAY847" s="328"/>
      <c r="CAZ847" s="328"/>
      <c r="CBA847" s="328"/>
      <c r="CBB847" s="328"/>
      <c r="CBC847" s="328"/>
      <c r="CBD847" s="328"/>
      <c r="CBE847" s="328"/>
      <c r="CBF847" s="328"/>
      <c r="CBG847" s="328"/>
      <c r="CBH847" s="328"/>
      <c r="CBI847" s="328"/>
      <c r="CBJ847" s="328"/>
      <c r="CBK847" s="328"/>
      <c r="CBL847" s="328"/>
      <c r="CBM847" s="328"/>
      <c r="CBN847" s="328"/>
      <c r="CBO847" s="328"/>
      <c r="CBP847" s="328"/>
      <c r="CBQ847" s="328"/>
      <c r="CBR847" s="328"/>
      <c r="CBS847" s="328"/>
      <c r="CBT847" s="328"/>
      <c r="CBU847" s="328"/>
      <c r="CBV847" s="328"/>
      <c r="CBW847" s="328"/>
      <c r="CBX847" s="328"/>
      <c r="CBY847" s="328"/>
      <c r="CBZ847" s="328"/>
      <c r="CCA847" s="328"/>
      <c r="CCB847" s="328"/>
      <c r="CCC847" s="328"/>
      <c r="CCD847" s="328"/>
      <c r="CCE847" s="328"/>
      <c r="CCF847" s="328"/>
      <c r="CCG847" s="328"/>
      <c r="CCH847" s="328"/>
      <c r="CCI847" s="328"/>
      <c r="CCJ847" s="328"/>
      <c r="CCK847" s="328"/>
      <c r="CCL847" s="328"/>
      <c r="CCM847" s="328"/>
      <c r="CCN847" s="328"/>
      <c r="CCO847" s="328"/>
      <c r="CCP847" s="328"/>
      <c r="CCQ847" s="328"/>
      <c r="CCR847" s="328"/>
      <c r="CCS847" s="328"/>
      <c r="CCT847" s="328"/>
      <c r="CCU847" s="328"/>
      <c r="CCV847" s="328"/>
      <c r="CCW847" s="328"/>
      <c r="CCX847" s="328"/>
      <c r="CCY847" s="328"/>
      <c r="CCZ847" s="328"/>
      <c r="CDA847" s="328"/>
      <c r="CDB847" s="328"/>
      <c r="CDC847" s="328"/>
      <c r="CDD847" s="328"/>
      <c r="CDE847" s="328"/>
      <c r="CDF847" s="328"/>
      <c r="CDG847" s="328"/>
      <c r="CDH847" s="328"/>
      <c r="CDI847" s="328"/>
      <c r="CDJ847" s="328"/>
      <c r="CDK847" s="328"/>
      <c r="CDL847" s="328"/>
      <c r="CDM847" s="328"/>
      <c r="CDN847" s="328"/>
      <c r="CDO847" s="328"/>
      <c r="CDP847" s="328"/>
      <c r="CDQ847" s="328"/>
      <c r="CDR847" s="328"/>
      <c r="CDS847" s="328"/>
      <c r="CDT847" s="328"/>
      <c r="CDU847" s="328"/>
      <c r="CDV847" s="328"/>
      <c r="CDW847" s="328"/>
      <c r="CDX847" s="328"/>
      <c r="CDY847" s="328"/>
      <c r="CDZ847" s="328"/>
      <c r="CEA847" s="328"/>
      <c r="CEB847" s="328"/>
      <c r="CEC847" s="328"/>
      <c r="CED847" s="328"/>
      <c r="CEE847" s="328"/>
      <c r="CEF847" s="328"/>
      <c r="CEG847" s="328"/>
      <c r="CEH847" s="328"/>
      <c r="CEI847" s="328"/>
      <c r="CEJ847" s="328"/>
      <c r="CEK847" s="328"/>
      <c r="CEL847" s="328"/>
      <c r="CEM847" s="328"/>
      <c r="CEN847" s="328"/>
      <c r="CEO847" s="328"/>
      <c r="CEP847" s="328"/>
      <c r="CEQ847" s="328"/>
      <c r="CER847" s="328"/>
      <c r="CES847" s="328"/>
      <c r="CET847" s="328"/>
      <c r="CEU847" s="328"/>
      <c r="CEV847" s="328"/>
      <c r="CEW847" s="328"/>
      <c r="CEX847" s="328"/>
      <c r="CEY847" s="328"/>
      <c r="CEZ847" s="328"/>
      <c r="CFA847" s="328"/>
      <c r="CFB847" s="328"/>
      <c r="CFC847" s="328"/>
      <c r="CFD847" s="328"/>
      <c r="CFE847" s="328"/>
      <c r="CFF847" s="328"/>
      <c r="CFG847" s="328"/>
      <c r="CFH847" s="328"/>
      <c r="CFI847" s="328"/>
      <c r="CFJ847" s="328"/>
      <c r="CFK847" s="328"/>
      <c r="CFL847" s="328"/>
      <c r="CFM847" s="328"/>
      <c r="CFN847" s="328"/>
      <c r="CFO847" s="328"/>
      <c r="CFP847" s="328"/>
      <c r="CFQ847" s="328"/>
      <c r="CFR847" s="328"/>
      <c r="CFS847" s="328"/>
      <c r="CFT847" s="328"/>
      <c r="CFU847" s="328"/>
      <c r="CFV847" s="328"/>
      <c r="CFW847" s="328"/>
      <c r="CFX847" s="328"/>
      <c r="CFY847" s="328"/>
      <c r="CFZ847" s="328"/>
      <c r="CGA847" s="328"/>
      <c r="CGB847" s="328"/>
      <c r="CGC847" s="328"/>
      <c r="CGD847" s="328"/>
      <c r="CGE847" s="328"/>
      <c r="CGF847" s="328"/>
      <c r="CGG847" s="328"/>
      <c r="CGH847" s="328"/>
      <c r="CGI847" s="328"/>
      <c r="CGJ847" s="328"/>
      <c r="CGK847" s="328"/>
      <c r="CGL847" s="328"/>
      <c r="CGM847" s="328"/>
      <c r="CGN847" s="328"/>
      <c r="CGO847" s="328"/>
      <c r="CGP847" s="328"/>
      <c r="CGQ847" s="328"/>
      <c r="CGR847" s="328"/>
      <c r="CGS847" s="328"/>
      <c r="CGT847" s="328"/>
      <c r="CGU847" s="328"/>
      <c r="CGV847" s="328"/>
      <c r="CGW847" s="328"/>
      <c r="CGX847" s="328"/>
      <c r="CGY847" s="328"/>
      <c r="CGZ847" s="328"/>
      <c r="CHA847" s="328"/>
      <c r="CHB847" s="328"/>
      <c r="CHC847" s="328"/>
      <c r="CHD847" s="328"/>
      <c r="CHE847" s="328"/>
      <c r="CHF847" s="328"/>
      <c r="CHG847" s="328"/>
      <c r="CHH847" s="328"/>
      <c r="CHI847" s="328"/>
      <c r="CHJ847" s="328"/>
      <c r="CHK847" s="328"/>
      <c r="CHL847" s="328"/>
      <c r="CHM847" s="328"/>
      <c r="CHN847" s="328"/>
      <c r="CHO847" s="328"/>
      <c r="CHP847" s="328"/>
      <c r="CHQ847" s="328"/>
      <c r="CHR847" s="328"/>
      <c r="CHS847" s="328"/>
      <c r="CHT847" s="328"/>
      <c r="CHU847" s="328"/>
      <c r="CHV847" s="328"/>
      <c r="CHW847" s="328"/>
      <c r="CHX847" s="328"/>
      <c r="CHY847" s="328"/>
      <c r="CHZ847" s="328"/>
      <c r="CIA847" s="328"/>
      <c r="CIB847" s="328"/>
      <c r="CIC847" s="328"/>
      <c r="CID847" s="328"/>
      <c r="CIE847" s="328"/>
      <c r="CIF847" s="328"/>
      <c r="CIG847" s="328"/>
      <c r="CIH847" s="328"/>
      <c r="CII847" s="328"/>
      <c r="CIJ847" s="328"/>
      <c r="CIK847" s="328"/>
      <c r="CIL847" s="328"/>
      <c r="CIM847" s="328"/>
      <c r="CIN847" s="328"/>
      <c r="CIO847" s="328"/>
      <c r="CIP847" s="328"/>
      <c r="CIQ847" s="328"/>
      <c r="CIR847" s="328"/>
      <c r="CIS847" s="328"/>
      <c r="CIT847" s="328"/>
      <c r="CIU847" s="328"/>
      <c r="CIV847" s="328"/>
      <c r="CIW847" s="328"/>
      <c r="CIX847" s="328"/>
      <c r="CIY847" s="328"/>
      <c r="CIZ847" s="328"/>
      <c r="CJA847" s="328"/>
      <c r="CJB847" s="328"/>
      <c r="CJC847" s="328"/>
      <c r="CJD847" s="328"/>
      <c r="CJE847" s="328"/>
      <c r="CJF847" s="328"/>
      <c r="CJG847" s="328"/>
      <c r="CJH847" s="328"/>
      <c r="CJI847" s="328"/>
      <c r="CJJ847" s="328"/>
      <c r="CJK847" s="328"/>
      <c r="CJL847" s="328"/>
      <c r="CJM847" s="328"/>
      <c r="CJN847" s="328"/>
      <c r="CJO847" s="328"/>
      <c r="CJP847" s="328"/>
      <c r="CJQ847" s="328"/>
      <c r="CJR847" s="328"/>
      <c r="CJS847" s="328"/>
      <c r="CJT847" s="328"/>
      <c r="CJU847" s="328"/>
      <c r="CJV847" s="328"/>
      <c r="CJW847" s="328"/>
      <c r="CJX847" s="328"/>
      <c r="CJY847" s="328"/>
      <c r="CJZ847" s="328"/>
      <c r="CKA847" s="328"/>
      <c r="CKB847" s="328"/>
      <c r="CKC847" s="328"/>
      <c r="CKD847" s="328"/>
      <c r="CKE847" s="328"/>
      <c r="CKF847" s="328"/>
      <c r="CKG847" s="328"/>
      <c r="CKH847" s="328"/>
      <c r="CKI847" s="328"/>
      <c r="CKJ847" s="328"/>
      <c r="CKK847" s="328"/>
      <c r="CKL847" s="328"/>
      <c r="CKM847" s="328"/>
      <c r="CKN847" s="328"/>
      <c r="CKO847" s="328"/>
      <c r="CKP847" s="328"/>
      <c r="CKQ847" s="328"/>
      <c r="CKR847" s="328"/>
      <c r="CKS847" s="328"/>
      <c r="CKT847" s="328"/>
      <c r="CKU847" s="328"/>
      <c r="CKV847" s="328"/>
      <c r="CKW847" s="328"/>
      <c r="CKX847" s="328"/>
      <c r="CKY847" s="328"/>
      <c r="CKZ847" s="328"/>
      <c r="CLA847" s="328"/>
      <c r="CLB847" s="328"/>
      <c r="CLC847" s="328"/>
      <c r="CLD847" s="328"/>
      <c r="CLE847" s="328"/>
      <c r="CLF847" s="328"/>
      <c r="CLG847" s="328"/>
      <c r="CLH847" s="328"/>
      <c r="CLI847" s="328"/>
      <c r="CLJ847" s="328"/>
      <c r="CLK847" s="328"/>
      <c r="CLL847" s="328"/>
      <c r="CLM847" s="328"/>
      <c r="CLN847" s="328"/>
      <c r="CLO847" s="328"/>
      <c r="CLP847" s="328"/>
      <c r="CLQ847" s="328"/>
      <c r="CLR847" s="328"/>
      <c r="CLS847" s="328"/>
      <c r="CLT847" s="328"/>
      <c r="CLU847" s="328"/>
      <c r="CLV847" s="328"/>
      <c r="CLW847" s="328"/>
      <c r="CLX847" s="328"/>
      <c r="CLY847" s="328"/>
      <c r="CLZ847" s="328"/>
      <c r="CMA847" s="328"/>
      <c r="CMB847" s="328"/>
      <c r="CMC847" s="328"/>
      <c r="CMD847" s="328"/>
      <c r="CME847" s="328"/>
      <c r="CMF847" s="328"/>
      <c r="CMG847" s="328"/>
      <c r="CMH847" s="328"/>
      <c r="CMI847" s="328"/>
      <c r="CMJ847" s="328"/>
      <c r="CMK847" s="328"/>
      <c r="CML847" s="328"/>
      <c r="CMM847" s="328"/>
      <c r="CMN847" s="328"/>
      <c r="CMO847" s="328"/>
      <c r="CMP847" s="328"/>
      <c r="CMQ847" s="328"/>
      <c r="CMR847" s="328"/>
      <c r="CMS847" s="328"/>
      <c r="CMT847" s="328"/>
      <c r="CMU847" s="328"/>
      <c r="CMV847" s="328"/>
      <c r="CMW847" s="328"/>
      <c r="CMX847" s="328"/>
      <c r="CMY847" s="328"/>
      <c r="CMZ847" s="328"/>
      <c r="CNA847" s="328"/>
      <c r="CNB847" s="328"/>
      <c r="CNC847" s="328"/>
      <c r="CND847" s="328"/>
      <c r="CNE847" s="328"/>
      <c r="CNF847" s="328"/>
      <c r="CNG847" s="328"/>
      <c r="CNH847" s="328"/>
      <c r="CNI847" s="328"/>
      <c r="CNJ847" s="328"/>
      <c r="CNK847" s="328"/>
      <c r="CNL847" s="328"/>
      <c r="CNM847" s="328"/>
      <c r="CNN847" s="328"/>
      <c r="CNO847" s="328"/>
      <c r="CNP847" s="328"/>
      <c r="CNQ847" s="328"/>
      <c r="CNR847" s="328"/>
      <c r="CNS847" s="328"/>
      <c r="CNT847" s="328"/>
      <c r="CNU847" s="328"/>
      <c r="CNV847" s="328"/>
      <c r="CNW847" s="328"/>
      <c r="CNX847" s="328"/>
      <c r="CNY847" s="328"/>
      <c r="CNZ847" s="328"/>
      <c r="COA847" s="328"/>
      <c r="COB847" s="328"/>
      <c r="COC847" s="328"/>
      <c r="COD847" s="328"/>
      <c r="COE847" s="328"/>
      <c r="COF847" s="328"/>
      <c r="COG847" s="328"/>
      <c r="COH847" s="328"/>
      <c r="COI847" s="328"/>
      <c r="COJ847" s="328"/>
      <c r="COK847" s="328"/>
      <c r="COL847" s="328"/>
      <c r="COM847" s="328"/>
      <c r="CON847" s="328"/>
      <c r="COO847" s="328"/>
      <c r="COP847" s="328"/>
      <c r="COQ847" s="328"/>
      <c r="COR847" s="328"/>
      <c r="COS847" s="328"/>
      <c r="COT847" s="328"/>
      <c r="COU847" s="328"/>
      <c r="COV847" s="328"/>
      <c r="COW847" s="328"/>
      <c r="COX847" s="328"/>
      <c r="COY847" s="328"/>
      <c r="COZ847" s="328"/>
      <c r="CPA847" s="328"/>
      <c r="CPB847" s="328"/>
      <c r="CPC847" s="328"/>
      <c r="CPD847" s="328"/>
      <c r="CPE847" s="328"/>
      <c r="CPF847" s="328"/>
      <c r="CPG847" s="328"/>
      <c r="CPH847" s="328"/>
      <c r="CPI847" s="328"/>
      <c r="CPJ847" s="328"/>
      <c r="CPK847" s="328"/>
      <c r="CPL847" s="328"/>
      <c r="CPM847" s="328"/>
      <c r="CPN847" s="328"/>
      <c r="CPO847" s="328"/>
      <c r="CPP847" s="328"/>
      <c r="CPQ847" s="328"/>
      <c r="CPR847" s="328"/>
      <c r="CPS847" s="328"/>
      <c r="CPT847" s="328"/>
      <c r="CPU847" s="328"/>
      <c r="CPV847" s="328"/>
      <c r="CPW847" s="328"/>
      <c r="CPX847" s="328"/>
      <c r="CPY847" s="328"/>
      <c r="CPZ847" s="328"/>
      <c r="CQA847" s="328"/>
      <c r="CQB847" s="328"/>
      <c r="CQC847" s="328"/>
      <c r="CQD847" s="328"/>
      <c r="CQE847" s="328"/>
      <c r="CQF847" s="328"/>
      <c r="CQG847" s="328"/>
      <c r="CQH847" s="328"/>
      <c r="CQI847" s="328"/>
      <c r="CQJ847" s="328"/>
      <c r="CQK847" s="328"/>
      <c r="CQL847" s="328"/>
      <c r="CQM847" s="328"/>
      <c r="CQN847" s="328"/>
      <c r="CQO847" s="328"/>
      <c r="CQP847" s="328"/>
      <c r="CQQ847" s="328"/>
      <c r="CQR847" s="328"/>
      <c r="CQS847" s="328"/>
      <c r="CQT847" s="328"/>
      <c r="CQU847" s="328"/>
      <c r="CQV847" s="328"/>
      <c r="CQW847" s="328"/>
      <c r="CQX847" s="328"/>
      <c r="CQY847" s="328"/>
      <c r="CQZ847" s="328"/>
      <c r="CRA847" s="328"/>
      <c r="CRB847" s="328"/>
      <c r="CRC847" s="328"/>
      <c r="CRD847" s="328"/>
      <c r="CRE847" s="328"/>
      <c r="CRF847" s="328"/>
      <c r="CRG847" s="328"/>
      <c r="CRH847" s="328"/>
      <c r="CRI847" s="328"/>
      <c r="CRJ847" s="328"/>
      <c r="CRK847" s="328"/>
      <c r="CRL847" s="328"/>
      <c r="CRM847" s="328"/>
      <c r="CRN847" s="328"/>
      <c r="CRO847" s="328"/>
      <c r="CRP847" s="328"/>
      <c r="CRQ847" s="328"/>
      <c r="CRR847" s="328"/>
      <c r="CRS847" s="328"/>
      <c r="CRT847" s="328"/>
      <c r="CRU847" s="328"/>
      <c r="CRV847" s="328"/>
      <c r="CRW847" s="328"/>
      <c r="CRX847" s="328"/>
      <c r="CRY847" s="328"/>
      <c r="CRZ847" s="328"/>
      <c r="CSA847" s="328"/>
      <c r="CSB847" s="328"/>
      <c r="CSC847" s="328"/>
      <c r="CSD847" s="328"/>
      <c r="CSE847" s="328"/>
      <c r="CSF847" s="328"/>
      <c r="CSG847" s="328"/>
      <c r="CSH847" s="328"/>
      <c r="CSI847" s="328"/>
      <c r="CSJ847" s="328"/>
      <c r="CSK847" s="328"/>
      <c r="CSL847" s="328"/>
      <c r="CSM847" s="328"/>
      <c r="CSN847" s="328"/>
      <c r="CSO847" s="328"/>
      <c r="CSP847" s="328"/>
      <c r="CSQ847" s="328"/>
      <c r="CSR847" s="328"/>
      <c r="CSS847" s="328"/>
      <c r="CST847" s="328"/>
      <c r="CSU847" s="328"/>
      <c r="CSV847" s="328"/>
      <c r="CSW847" s="328"/>
      <c r="CSX847" s="328"/>
      <c r="CSY847" s="328"/>
      <c r="CSZ847" s="328"/>
      <c r="CTA847" s="328"/>
      <c r="CTB847" s="328"/>
      <c r="CTC847" s="328"/>
      <c r="CTD847" s="328"/>
      <c r="CTE847" s="328"/>
      <c r="CTF847" s="328"/>
      <c r="CTG847" s="328"/>
      <c r="CTH847" s="328"/>
      <c r="CTI847" s="328"/>
      <c r="CTJ847" s="328"/>
      <c r="CTK847" s="328"/>
      <c r="CTL847" s="328"/>
      <c r="CTM847" s="328"/>
      <c r="CTN847" s="328"/>
      <c r="CTO847" s="328"/>
      <c r="CTP847" s="328"/>
      <c r="CTQ847" s="328"/>
      <c r="CTR847" s="328"/>
      <c r="CTS847" s="328"/>
      <c r="CTT847" s="328"/>
      <c r="CTU847" s="328"/>
      <c r="CTV847" s="328"/>
      <c r="CTW847" s="328"/>
      <c r="CTX847" s="328"/>
      <c r="CTY847" s="328"/>
      <c r="CTZ847" s="328"/>
      <c r="CUA847" s="328"/>
      <c r="CUB847" s="328"/>
      <c r="CUC847" s="328"/>
      <c r="CUD847" s="328"/>
      <c r="CUE847" s="328"/>
      <c r="CUF847" s="328"/>
      <c r="CUG847" s="328"/>
      <c r="CUH847" s="328"/>
      <c r="CUI847" s="328"/>
      <c r="CUJ847" s="328"/>
      <c r="CUK847" s="328"/>
      <c r="CUL847" s="328"/>
      <c r="CUM847" s="328"/>
      <c r="CUN847" s="328"/>
      <c r="CUO847" s="328"/>
      <c r="CUP847" s="328"/>
      <c r="CUQ847" s="328"/>
      <c r="CUR847" s="328"/>
      <c r="CUS847" s="328"/>
      <c r="CUT847" s="328"/>
      <c r="CUU847" s="328"/>
      <c r="CUV847" s="328"/>
      <c r="CUW847" s="328"/>
      <c r="CUX847" s="328"/>
      <c r="CUY847" s="328"/>
      <c r="CUZ847" s="328"/>
      <c r="CVA847" s="328"/>
      <c r="CVB847" s="328"/>
      <c r="CVC847" s="328"/>
      <c r="CVD847" s="328"/>
      <c r="CVE847" s="328"/>
      <c r="CVF847" s="328"/>
      <c r="CVG847" s="328"/>
      <c r="CVH847" s="328"/>
      <c r="CVI847" s="328"/>
      <c r="CVJ847" s="328"/>
      <c r="CVK847" s="328"/>
      <c r="CVL847" s="328"/>
      <c r="CVM847" s="328"/>
      <c r="CVN847" s="328"/>
      <c r="CVO847" s="328"/>
      <c r="CVP847" s="328"/>
      <c r="CVQ847" s="328"/>
      <c r="CVR847" s="328"/>
      <c r="CVS847" s="328"/>
      <c r="CVT847" s="328"/>
      <c r="CVU847" s="328"/>
      <c r="CVV847" s="328"/>
      <c r="CVW847" s="328"/>
      <c r="CVX847" s="328"/>
      <c r="CVY847" s="328"/>
      <c r="CVZ847" s="328"/>
      <c r="CWA847" s="328"/>
      <c r="CWB847" s="328"/>
      <c r="CWC847" s="328"/>
      <c r="CWD847" s="328"/>
      <c r="CWE847" s="328"/>
      <c r="CWF847" s="328"/>
      <c r="CWG847" s="328"/>
      <c r="CWH847" s="328"/>
      <c r="CWI847" s="328"/>
      <c r="CWJ847" s="328"/>
      <c r="CWK847" s="328"/>
      <c r="CWL847" s="328"/>
      <c r="CWM847" s="328"/>
      <c r="CWN847" s="328"/>
      <c r="CWO847" s="328"/>
      <c r="CWP847" s="328"/>
      <c r="CWQ847" s="328"/>
      <c r="CWR847" s="328"/>
      <c r="CWS847" s="328"/>
      <c r="CWT847" s="328"/>
      <c r="CWU847" s="328"/>
      <c r="CWV847" s="328"/>
      <c r="CWW847" s="328"/>
      <c r="CWX847" s="328"/>
      <c r="CWY847" s="328"/>
      <c r="CWZ847" s="328"/>
      <c r="CXA847" s="328"/>
      <c r="CXB847" s="328"/>
      <c r="CXC847" s="328"/>
      <c r="CXD847" s="328"/>
      <c r="CXE847" s="328"/>
      <c r="CXF847" s="328"/>
      <c r="CXG847" s="328"/>
      <c r="CXH847" s="328"/>
      <c r="CXI847" s="328"/>
      <c r="CXJ847" s="328"/>
      <c r="CXK847" s="328"/>
      <c r="CXL847" s="328"/>
      <c r="CXM847" s="328"/>
      <c r="CXN847" s="328"/>
      <c r="CXO847" s="328"/>
      <c r="CXP847" s="328"/>
      <c r="CXQ847" s="328"/>
      <c r="CXR847" s="328"/>
      <c r="CXS847" s="328"/>
      <c r="CXT847" s="328"/>
      <c r="CXU847" s="328"/>
      <c r="CXV847" s="328"/>
      <c r="CXW847" s="328"/>
      <c r="CXX847" s="328"/>
      <c r="CXY847" s="328"/>
      <c r="CXZ847" s="328"/>
      <c r="CYA847" s="328"/>
      <c r="CYB847" s="328"/>
      <c r="CYC847" s="328"/>
      <c r="CYD847" s="328"/>
      <c r="CYE847" s="328"/>
      <c r="CYF847" s="328"/>
      <c r="CYG847" s="328"/>
      <c r="CYH847" s="328"/>
      <c r="CYI847" s="328"/>
      <c r="CYJ847" s="328"/>
      <c r="CYK847" s="328"/>
      <c r="CYL847" s="328"/>
      <c r="CYM847" s="328"/>
      <c r="CYN847" s="328"/>
      <c r="CYO847" s="328"/>
      <c r="CYP847" s="328"/>
      <c r="CYQ847" s="328"/>
      <c r="CYR847" s="328"/>
      <c r="CYS847" s="328"/>
      <c r="CYT847" s="328"/>
      <c r="CYU847" s="328"/>
      <c r="CYV847" s="328"/>
      <c r="CYW847" s="328"/>
      <c r="CYX847" s="328"/>
      <c r="CYY847" s="328"/>
      <c r="CYZ847" s="328"/>
      <c r="CZA847" s="328"/>
      <c r="CZB847" s="328"/>
      <c r="CZC847" s="328"/>
      <c r="CZD847" s="328"/>
      <c r="CZE847" s="328"/>
      <c r="CZF847" s="328"/>
      <c r="CZG847" s="328"/>
      <c r="CZH847" s="328"/>
      <c r="CZI847" s="328"/>
      <c r="CZJ847" s="328"/>
      <c r="CZK847" s="328"/>
      <c r="CZL847" s="328"/>
      <c r="CZM847" s="328"/>
      <c r="CZN847" s="328"/>
      <c r="CZO847" s="328"/>
      <c r="CZP847" s="328"/>
      <c r="CZQ847" s="328"/>
      <c r="CZR847" s="328"/>
      <c r="CZS847" s="328"/>
      <c r="CZT847" s="328"/>
      <c r="CZU847" s="328"/>
      <c r="CZV847" s="328"/>
      <c r="CZW847" s="328"/>
      <c r="CZX847" s="328"/>
      <c r="CZY847" s="328"/>
      <c r="CZZ847" s="328"/>
      <c r="DAA847" s="328"/>
      <c r="DAB847" s="328"/>
      <c r="DAC847" s="328"/>
      <c r="DAD847" s="328"/>
      <c r="DAE847" s="328"/>
      <c r="DAF847" s="328"/>
      <c r="DAG847" s="328"/>
      <c r="DAH847" s="328"/>
      <c r="DAI847" s="328"/>
      <c r="DAJ847" s="328"/>
      <c r="DAK847" s="328"/>
      <c r="DAL847" s="328"/>
      <c r="DAM847" s="328"/>
      <c r="DAN847" s="328"/>
      <c r="DAO847" s="328"/>
      <c r="DAP847" s="328"/>
      <c r="DAQ847" s="328"/>
      <c r="DAR847" s="328"/>
      <c r="DAS847" s="328"/>
      <c r="DAT847" s="328"/>
      <c r="DAU847" s="328"/>
      <c r="DAV847" s="328"/>
      <c r="DAW847" s="328"/>
      <c r="DAX847" s="328"/>
      <c r="DAY847" s="328"/>
      <c r="DAZ847" s="328"/>
      <c r="DBA847" s="328"/>
      <c r="DBB847" s="328"/>
      <c r="DBC847" s="328"/>
      <c r="DBD847" s="328"/>
      <c r="DBE847" s="328"/>
      <c r="DBF847" s="328"/>
      <c r="DBG847" s="328"/>
      <c r="DBH847" s="328"/>
      <c r="DBI847" s="328"/>
      <c r="DBJ847" s="328"/>
      <c r="DBK847" s="328"/>
      <c r="DBL847" s="328"/>
      <c r="DBM847" s="328"/>
      <c r="DBN847" s="328"/>
      <c r="DBO847" s="328"/>
      <c r="DBP847" s="328"/>
      <c r="DBQ847" s="328"/>
      <c r="DBR847" s="328"/>
      <c r="DBS847" s="328"/>
      <c r="DBT847" s="328"/>
      <c r="DBU847" s="328"/>
      <c r="DBV847" s="328"/>
      <c r="DBW847" s="328"/>
      <c r="DBX847" s="328"/>
      <c r="DBY847" s="328"/>
      <c r="DBZ847" s="328"/>
      <c r="DCA847" s="328"/>
      <c r="DCB847" s="328"/>
      <c r="DCC847" s="328"/>
      <c r="DCD847" s="328"/>
      <c r="DCE847" s="328"/>
      <c r="DCF847" s="328"/>
      <c r="DCG847" s="328"/>
      <c r="DCH847" s="328"/>
      <c r="DCI847" s="328"/>
      <c r="DCJ847" s="328"/>
      <c r="DCK847" s="328"/>
      <c r="DCL847" s="328"/>
      <c r="DCM847" s="328"/>
      <c r="DCN847" s="328"/>
      <c r="DCO847" s="328"/>
      <c r="DCP847" s="328"/>
      <c r="DCQ847" s="328"/>
      <c r="DCR847" s="328"/>
      <c r="DCS847" s="328"/>
      <c r="DCT847" s="328"/>
      <c r="DCU847" s="328"/>
      <c r="DCV847" s="328"/>
      <c r="DCW847" s="328"/>
      <c r="DCX847" s="328"/>
      <c r="DCY847" s="328"/>
      <c r="DCZ847" s="328"/>
      <c r="DDA847" s="328"/>
      <c r="DDB847" s="328"/>
      <c r="DDC847" s="328"/>
      <c r="DDD847" s="328"/>
      <c r="DDE847" s="328"/>
      <c r="DDF847" s="328"/>
      <c r="DDG847" s="328"/>
      <c r="DDH847" s="328"/>
      <c r="DDI847" s="328"/>
      <c r="DDJ847" s="328"/>
      <c r="DDK847" s="328"/>
      <c r="DDL847" s="328"/>
      <c r="DDM847" s="328"/>
      <c r="DDN847" s="328"/>
      <c r="DDO847" s="328"/>
      <c r="DDP847" s="328"/>
      <c r="DDQ847" s="328"/>
      <c r="DDR847" s="328"/>
      <c r="DDS847" s="328"/>
      <c r="DDT847" s="328"/>
      <c r="DDU847" s="328"/>
      <c r="DDV847" s="328"/>
      <c r="DDW847" s="328"/>
      <c r="DDX847" s="328"/>
      <c r="DDY847" s="328"/>
      <c r="DDZ847" s="328"/>
      <c r="DEA847" s="328"/>
      <c r="DEB847" s="328"/>
      <c r="DEC847" s="328"/>
      <c r="DED847" s="328"/>
      <c r="DEE847" s="328"/>
      <c r="DEF847" s="328"/>
      <c r="DEG847" s="328"/>
      <c r="DEH847" s="328"/>
      <c r="DEI847" s="328"/>
      <c r="DEJ847" s="328"/>
      <c r="DEK847" s="328"/>
      <c r="DEL847" s="328"/>
      <c r="DEM847" s="328"/>
      <c r="DEN847" s="328"/>
      <c r="DEO847" s="328"/>
      <c r="DEP847" s="328"/>
      <c r="DEQ847" s="328"/>
      <c r="DER847" s="328"/>
      <c r="DES847" s="328"/>
      <c r="DET847" s="328"/>
      <c r="DEU847" s="328"/>
      <c r="DEV847" s="328"/>
      <c r="DEW847" s="328"/>
      <c r="DEX847" s="328"/>
      <c r="DEY847" s="328"/>
      <c r="DEZ847" s="328"/>
      <c r="DFA847" s="328"/>
      <c r="DFB847" s="328"/>
      <c r="DFC847" s="328"/>
      <c r="DFD847" s="328"/>
      <c r="DFE847" s="328"/>
      <c r="DFF847" s="328"/>
      <c r="DFG847" s="328"/>
      <c r="DFH847" s="328"/>
      <c r="DFI847" s="328"/>
      <c r="DFJ847" s="328"/>
      <c r="DFK847" s="328"/>
      <c r="DFL847" s="328"/>
      <c r="DFM847" s="328"/>
      <c r="DFN847" s="328"/>
      <c r="DFO847" s="328"/>
      <c r="DFP847" s="328"/>
      <c r="DFQ847" s="328"/>
      <c r="DFR847" s="328"/>
      <c r="DFS847" s="328"/>
      <c r="DFT847" s="328"/>
      <c r="DFU847" s="328"/>
      <c r="DFV847" s="328"/>
      <c r="DFW847" s="328"/>
      <c r="DFX847" s="328"/>
      <c r="DFY847" s="328"/>
      <c r="DFZ847" s="328"/>
      <c r="DGA847" s="328"/>
      <c r="DGB847" s="328"/>
      <c r="DGC847" s="328"/>
      <c r="DGD847" s="328"/>
      <c r="DGE847" s="328"/>
      <c r="DGF847" s="328"/>
      <c r="DGG847" s="328"/>
      <c r="DGH847" s="328"/>
      <c r="DGI847" s="328"/>
      <c r="DGJ847" s="328"/>
      <c r="DGK847" s="328"/>
      <c r="DGL847" s="328"/>
      <c r="DGM847" s="328"/>
      <c r="DGN847" s="328"/>
      <c r="DGO847" s="328"/>
      <c r="DGP847" s="328"/>
      <c r="DGQ847" s="328"/>
      <c r="DGR847" s="328"/>
      <c r="DGS847" s="328"/>
      <c r="DGT847" s="328"/>
      <c r="DGU847" s="328"/>
      <c r="DGV847" s="328"/>
      <c r="DGW847" s="328"/>
      <c r="DGX847" s="328"/>
      <c r="DGY847" s="328"/>
      <c r="DGZ847" s="328"/>
      <c r="DHA847" s="328"/>
      <c r="DHB847" s="328"/>
      <c r="DHC847" s="328"/>
      <c r="DHD847" s="328"/>
      <c r="DHE847" s="328"/>
      <c r="DHF847" s="328"/>
      <c r="DHG847" s="328"/>
      <c r="DHH847" s="328"/>
      <c r="DHI847" s="328"/>
      <c r="DHJ847" s="328"/>
      <c r="DHK847" s="328"/>
      <c r="DHL847" s="328"/>
      <c r="DHM847" s="328"/>
      <c r="DHN847" s="328"/>
      <c r="DHO847" s="328"/>
      <c r="DHP847" s="328"/>
      <c r="DHQ847" s="328"/>
      <c r="DHR847" s="328"/>
      <c r="DHS847" s="328"/>
      <c r="DHT847" s="328"/>
      <c r="DHU847" s="328"/>
      <c r="DHV847" s="328"/>
      <c r="DHW847" s="328"/>
      <c r="DHX847" s="328"/>
      <c r="DHY847" s="328"/>
      <c r="DHZ847" s="328"/>
      <c r="DIA847" s="328"/>
      <c r="DIB847" s="328"/>
      <c r="DIC847" s="328"/>
      <c r="DID847" s="328"/>
      <c r="DIE847" s="328"/>
      <c r="DIF847" s="328"/>
      <c r="DIG847" s="328"/>
      <c r="DIH847" s="328"/>
      <c r="DII847" s="328"/>
      <c r="DIJ847" s="328"/>
      <c r="DIK847" s="328"/>
      <c r="DIL847" s="328"/>
      <c r="DIM847" s="328"/>
      <c r="DIN847" s="328"/>
      <c r="DIO847" s="328"/>
      <c r="DIP847" s="328"/>
      <c r="DIQ847" s="328"/>
      <c r="DIR847" s="328"/>
      <c r="DIS847" s="328"/>
      <c r="DIT847" s="328"/>
      <c r="DIU847" s="328"/>
      <c r="DIV847" s="328"/>
      <c r="DIW847" s="328"/>
      <c r="DIX847" s="328"/>
      <c r="DIY847" s="328"/>
      <c r="DIZ847" s="328"/>
      <c r="DJA847" s="328"/>
      <c r="DJB847" s="328"/>
      <c r="DJC847" s="328"/>
      <c r="DJD847" s="328"/>
      <c r="DJE847" s="328"/>
      <c r="DJF847" s="328"/>
      <c r="DJG847" s="328"/>
      <c r="DJH847" s="328"/>
      <c r="DJI847" s="328"/>
      <c r="DJJ847" s="328"/>
      <c r="DJK847" s="328"/>
      <c r="DJL847" s="328"/>
      <c r="DJM847" s="328"/>
      <c r="DJN847" s="328"/>
      <c r="DJO847" s="328"/>
      <c r="DJP847" s="328"/>
      <c r="DJQ847" s="328"/>
      <c r="DJR847" s="328"/>
      <c r="DJS847" s="328"/>
      <c r="DJT847" s="328"/>
      <c r="DJU847" s="328"/>
      <c r="DJV847" s="328"/>
      <c r="DJW847" s="328"/>
      <c r="DJX847" s="328"/>
      <c r="DJY847" s="328"/>
      <c r="DJZ847" s="328"/>
      <c r="DKA847" s="328"/>
      <c r="DKB847" s="328"/>
      <c r="DKC847" s="328"/>
      <c r="DKD847" s="328"/>
      <c r="DKE847" s="328"/>
      <c r="DKF847" s="328"/>
      <c r="DKG847" s="328"/>
      <c r="DKH847" s="328"/>
      <c r="DKI847" s="328"/>
      <c r="DKJ847" s="328"/>
      <c r="DKK847" s="328"/>
      <c r="DKL847" s="328"/>
      <c r="DKM847" s="328"/>
      <c r="DKN847" s="328"/>
      <c r="DKO847" s="328"/>
      <c r="DKP847" s="328"/>
      <c r="DKQ847" s="328"/>
      <c r="DKR847" s="328"/>
      <c r="DKS847" s="328"/>
      <c r="DKT847" s="328"/>
      <c r="DKU847" s="328"/>
      <c r="DKV847" s="328"/>
      <c r="DKW847" s="328"/>
      <c r="DKX847" s="328"/>
      <c r="DKY847" s="328"/>
      <c r="DKZ847" s="328"/>
      <c r="DLA847" s="328"/>
      <c r="DLB847" s="328"/>
      <c r="DLC847" s="328"/>
      <c r="DLD847" s="328"/>
      <c r="DLE847" s="328"/>
      <c r="DLF847" s="328"/>
      <c r="DLG847" s="328"/>
      <c r="DLH847" s="328"/>
      <c r="DLI847" s="328"/>
      <c r="DLJ847" s="328"/>
      <c r="DLK847" s="328"/>
      <c r="DLL847" s="328"/>
      <c r="DLM847" s="328"/>
      <c r="DLN847" s="328"/>
      <c r="DLO847" s="328"/>
      <c r="DLP847" s="328"/>
      <c r="DLQ847" s="328"/>
      <c r="DLR847" s="328"/>
      <c r="DLS847" s="328"/>
      <c r="DLT847" s="328"/>
      <c r="DLU847" s="328"/>
      <c r="DLV847" s="328"/>
      <c r="DLW847" s="328"/>
      <c r="DLX847" s="328"/>
      <c r="DLY847" s="328"/>
      <c r="DLZ847" s="328"/>
      <c r="DMA847" s="328"/>
      <c r="DMB847" s="328"/>
      <c r="DMC847" s="328"/>
      <c r="DMD847" s="328"/>
      <c r="DME847" s="328"/>
      <c r="DMF847" s="328"/>
      <c r="DMG847" s="328"/>
      <c r="DMH847" s="328"/>
      <c r="DMI847" s="328"/>
      <c r="DMJ847" s="328"/>
      <c r="DMK847" s="328"/>
      <c r="DML847" s="328"/>
      <c r="DMM847" s="328"/>
      <c r="DMN847" s="328"/>
      <c r="DMO847" s="328"/>
      <c r="DMP847" s="328"/>
      <c r="DMQ847" s="328"/>
      <c r="DMR847" s="328"/>
      <c r="DMS847" s="328"/>
      <c r="DMT847" s="328"/>
      <c r="DMU847" s="328"/>
      <c r="DMV847" s="328"/>
      <c r="DMW847" s="328"/>
      <c r="DMX847" s="328"/>
      <c r="DMY847" s="328"/>
      <c r="DMZ847" s="328"/>
      <c r="DNA847" s="328"/>
      <c r="DNB847" s="328"/>
      <c r="DNC847" s="328"/>
      <c r="DND847" s="328"/>
      <c r="DNE847" s="328"/>
      <c r="DNF847" s="328"/>
      <c r="DNG847" s="328"/>
      <c r="DNH847" s="328"/>
      <c r="DNI847" s="328"/>
      <c r="DNJ847" s="328"/>
      <c r="DNK847" s="328"/>
      <c r="DNL847" s="328"/>
      <c r="DNM847" s="328"/>
      <c r="DNN847" s="328"/>
      <c r="DNO847" s="328"/>
      <c r="DNP847" s="328"/>
      <c r="DNQ847" s="328"/>
      <c r="DNR847" s="328"/>
      <c r="DNS847" s="328"/>
      <c r="DNT847" s="328"/>
      <c r="DNU847" s="328"/>
      <c r="DNV847" s="328"/>
      <c r="DNW847" s="328"/>
      <c r="DNX847" s="328"/>
      <c r="DNY847" s="328"/>
      <c r="DNZ847" s="328"/>
      <c r="DOA847" s="328"/>
      <c r="DOB847" s="328"/>
      <c r="DOC847" s="328"/>
      <c r="DOD847" s="328"/>
      <c r="DOE847" s="328"/>
      <c r="DOF847" s="328"/>
      <c r="DOG847" s="328"/>
      <c r="DOH847" s="328"/>
      <c r="DOI847" s="328"/>
      <c r="DOJ847" s="328"/>
      <c r="DOK847" s="328"/>
      <c r="DOL847" s="328"/>
      <c r="DOM847" s="328"/>
      <c r="DON847" s="328"/>
      <c r="DOO847" s="328"/>
      <c r="DOP847" s="328"/>
      <c r="DOQ847" s="328"/>
      <c r="DOR847" s="328"/>
      <c r="DOS847" s="328"/>
      <c r="DOT847" s="328"/>
      <c r="DOU847" s="328"/>
      <c r="DOV847" s="328"/>
      <c r="DOW847" s="328"/>
      <c r="DOX847" s="328"/>
      <c r="DOY847" s="328"/>
      <c r="DOZ847" s="328"/>
      <c r="DPA847" s="328"/>
      <c r="DPB847" s="328"/>
      <c r="DPC847" s="328"/>
      <c r="DPD847" s="328"/>
      <c r="DPE847" s="328"/>
      <c r="DPF847" s="328"/>
      <c r="DPG847" s="328"/>
      <c r="DPH847" s="328"/>
      <c r="DPI847" s="328"/>
      <c r="DPJ847" s="328"/>
      <c r="DPK847" s="328"/>
      <c r="DPL847" s="328"/>
      <c r="DPM847" s="328"/>
      <c r="DPN847" s="328"/>
      <c r="DPO847" s="328"/>
      <c r="DPP847" s="328"/>
      <c r="DPQ847" s="328"/>
      <c r="DPR847" s="328"/>
      <c r="DPS847" s="328"/>
      <c r="DPT847" s="328"/>
      <c r="DPU847" s="328"/>
      <c r="DPV847" s="328"/>
      <c r="DPW847" s="328"/>
      <c r="DPX847" s="328"/>
      <c r="DPY847" s="328"/>
      <c r="DPZ847" s="328"/>
      <c r="DQA847" s="328"/>
      <c r="DQB847" s="328"/>
      <c r="DQC847" s="328"/>
      <c r="DQD847" s="328"/>
      <c r="DQE847" s="328"/>
      <c r="DQF847" s="328"/>
      <c r="DQG847" s="328"/>
      <c r="DQH847" s="328"/>
      <c r="DQI847" s="328"/>
      <c r="DQJ847" s="328"/>
      <c r="DQK847" s="328"/>
      <c r="DQL847" s="328"/>
      <c r="DQM847" s="328"/>
      <c r="DQN847" s="328"/>
      <c r="DQO847" s="328"/>
      <c r="DQP847" s="328"/>
      <c r="DQQ847" s="328"/>
      <c r="DQR847" s="328"/>
      <c r="DQS847" s="328"/>
      <c r="DQT847" s="328"/>
      <c r="DQU847" s="328"/>
      <c r="DQV847" s="328"/>
      <c r="DQW847" s="328"/>
      <c r="DQX847" s="328"/>
      <c r="DQY847" s="328"/>
      <c r="DQZ847" s="328"/>
      <c r="DRA847" s="328"/>
      <c r="DRB847" s="328"/>
      <c r="DRC847" s="328"/>
      <c r="DRD847" s="328"/>
      <c r="DRE847" s="328"/>
      <c r="DRF847" s="328"/>
      <c r="DRG847" s="328"/>
      <c r="DRH847" s="328"/>
      <c r="DRI847" s="328"/>
      <c r="DRJ847" s="328"/>
      <c r="DRK847" s="328"/>
      <c r="DRL847" s="328"/>
      <c r="DRM847" s="328"/>
      <c r="DRN847" s="328"/>
      <c r="DRO847" s="328"/>
      <c r="DRP847" s="328"/>
      <c r="DRQ847" s="328"/>
      <c r="DRR847" s="328"/>
      <c r="DRS847" s="328"/>
      <c r="DRT847" s="328"/>
      <c r="DRU847" s="328"/>
      <c r="DRV847" s="328"/>
      <c r="DRW847" s="328"/>
      <c r="DRX847" s="328"/>
      <c r="DRY847" s="328"/>
      <c r="DRZ847" s="328"/>
      <c r="DSA847" s="328"/>
      <c r="DSB847" s="328"/>
      <c r="DSC847" s="328"/>
      <c r="DSD847" s="328"/>
      <c r="DSE847" s="328"/>
      <c r="DSF847" s="328"/>
      <c r="DSG847" s="328"/>
      <c r="DSH847" s="328"/>
      <c r="DSI847" s="328"/>
      <c r="DSJ847" s="328"/>
      <c r="DSK847" s="328"/>
      <c r="DSL847" s="328"/>
      <c r="DSM847" s="328"/>
      <c r="DSN847" s="328"/>
      <c r="DSO847" s="328"/>
      <c r="DSP847" s="328"/>
      <c r="DSQ847" s="328"/>
      <c r="DSR847" s="328"/>
      <c r="DSS847" s="328"/>
      <c r="DST847" s="328"/>
      <c r="DSU847" s="328"/>
      <c r="DSV847" s="328"/>
      <c r="DSW847" s="328"/>
      <c r="DSX847" s="328"/>
      <c r="DSY847" s="328"/>
      <c r="DSZ847" s="328"/>
      <c r="DTA847" s="328"/>
      <c r="DTB847" s="328"/>
      <c r="DTC847" s="328"/>
      <c r="DTD847" s="328"/>
      <c r="DTE847" s="328"/>
      <c r="DTF847" s="328"/>
      <c r="DTG847" s="328"/>
      <c r="DTH847" s="328"/>
      <c r="DTI847" s="328"/>
      <c r="DTJ847" s="328"/>
      <c r="DTK847" s="328"/>
      <c r="DTL847" s="328"/>
      <c r="DTM847" s="328"/>
      <c r="DTN847" s="328"/>
      <c r="DTO847" s="328"/>
      <c r="DTP847" s="328"/>
      <c r="DTQ847" s="328"/>
      <c r="DTR847" s="328"/>
      <c r="DTS847" s="328"/>
      <c r="DTT847" s="328"/>
      <c r="DTU847" s="328"/>
      <c r="DTV847" s="328"/>
      <c r="DTW847" s="328"/>
      <c r="DTX847" s="328"/>
      <c r="DTY847" s="328"/>
      <c r="DTZ847" s="328"/>
      <c r="DUA847" s="328"/>
      <c r="DUB847" s="328"/>
      <c r="DUC847" s="328"/>
      <c r="DUD847" s="328"/>
      <c r="DUE847" s="328"/>
      <c r="DUF847" s="328"/>
      <c r="DUG847" s="328"/>
      <c r="DUH847" s="328"/>
      <c r="DUI847" s="328"/>
      <c r="DUJ847" s="328"/>
      <c r="DUK847" s="328"/>
      <c r="DUL847" s="328"/>
      <c r="DUM847" s="328"/>
      <c r="DUN847" s="328"/>
      <c r="DUO847" s="328"/>
      <c r="DUP847" s="328"/>
      <c r="DUQ847" s="328"/>
      <c r="DUR847" s="328"/>
      <c r="DUS847" s="328"/>
      <c r="DUT847" s="328"/>
      <c r="DUU847" s="328"/>
      <c r="DUV847" s="328"/>
      <c r="DUW847" s="328"/>
      <c r="DUX847" s="328"/>
      <c r="DUY847" s="328"/>
      <c r="DUZ847" s="328"/>
      <c r="DVA847" s="328"/>
      <c r="DVB847" s="328"/>
      <c r="DVC847" s="328"/>
      <c r="DVD847" s="328"/>
      <c r="DVE847" s="328"/>
      <c r="DVF847" s="328"/>
      <c r="DVG847" s="328"/>
      <c r="DVH847" s="328"/>
      <c r="DVI847" s="328"/>
      <c r="DVJ847" s="328"/>
      <c r="DVK847" s="328"/>
      <c r="DVL847" s="328"/>
      <c r="DVM847" s="328"/>
      <c r="DVN847" s="328"/>
      <c r="DVO847" s="328"/>
      <c r="DVP847" s="328"/>
      <c r="DVQ847" s="328"/>
      <c r="DVR847" s="328"/>
      <c r="DVS847" s="328"/>
      <c r="DVT847" s="328"/>
      <c r="DVU847" s="328"/>
      <c r="DVV847" s="328"/>
      <c r="DVW847" s="328"/>
      <c r="DVX847" s="328"/>
      <c r="DVY847" s="328"/>
      <c r="DVZ847" s="328"/>
      <c r="DWA847" s="328"/>
      <c r="DWB847" s="328"/>
      <c r="DWC847" s="328"/>
      <c r="DWD847" s="328"/>
      <c r="DWE847" s="328"/>
      <c r="DWF847" s="328"/>
      <c r="DWG847" s="328"/>
      <c r="DWH847" s="328"/>
      <c r="DWI847" s="328"/>
      <c r="DWJ847" s="328"/>
      <c r="DWK847" s="328"/>
      <c r="DWL847" s="328"/>
      <c r="DWM847" s="328"/>
      <c r="DWN847" s="328"/>
      <c r="DWO847" s="328"/>
      <c r="DWP847" s="328"/>
      <c r="DWQ847" s="328"/>
      <c r="DWR847" s="328"/>
      <c r="DWS847" s="328"/>
      <c r="DWT847" s="328"/>
      <c r="DWU847" s="328"/>
      <c r="DWV847" s="328"/>
      <c r="DWW847" s="328"/>
      <c r="DWX847" s="328"/>
      <c r="DWY847" s="328"/>
      <c r="DWZ847" s="328"/>
      <c r="DXA847" s="328"/>
      <c r="DXB847" s="328"/>
      <c r="DXC847" s="328"/>
      <c r="DXD847" s="328"/>
      <c r="DXE847" s="328"/>
      <c r="DXF847" s="328"/>
      <c r="DXG847" s="328"/>
      <c r="DXH847" s="328"/>
      <c r="DXI847" s="328"/>
      <c r="DXJ847" s="328"/>
      <c r="DXK847" s="328"/>
      <c r="DXL847" s="328"/>
      <c r="DXM847" s="328"/>
      <c r="DXN847" s="328"/>
      <c r="DXO847" s="328"/>
      <c r="DXP847" s="328"/>
      <c r="DXQ847" s="328"/>
      <c r="DXR847" s="328"/>
      <c r="DXS847" s="328"/>
      <c r="DXT847" s="328"/>
      <c r="DXU847" s="328"/>
      <c r="DXV847" s="328"/>
      <c r="DXW847" s="328"/>
      <c r="DXX847" s="328"/>
      <c r="DXY847" s="328"/>
      <c r="DXZ847" s="328"/>
      <c r="DYA847" s="328"/>
      <c r="DYB847" s="328"/>
      <c r="DYC847" s="328"/>
      <c r="DYD847" s="328"/>
      <c r="DYE847" s="328"/>
      <c r="DYF847" s="328"/>
      <c r="DYG847" s="328"/>
      <c r="DYH847" s="328"/>
      <c r="DYI847" s="328"/>
      <c r="DYJ847" s="328"/>
      <c r="DYK847" s="328"/>
      <c r="DYL847" s="328"/>
      <c r="DYM847" s="328"/>
      <c r="DYN847" s="328"/>
      <c r="DYO847" s="328"/>
      <c r="DYP847" s="328"/>
      <c r="DYQ847" s="328"/>
      <c r="DYR847" s="328"/>
      <c r="DYS847" s="328"/>
      <c r="DYT847" s="328"/>
      <c r="DYU847" s="328"/>
      <c r="DYV847" s="328"/>
      <c r="DYW847" s="328"/>
      <c r="DYX847" s="328"/>
      <c r="DYY847" s="328"/>
      <c r="DYZ847" s="328"/>
      <c r="DZA847" s="328"/>
      <c r="DZB847" s="328"/>
      <c r="DZC847" s="328"/>
      <c r="DZD847" s="328"/>
      <c r="DZE847" s="328"/>
      <c r="DZF847" s="328"/>
      <c r="DZG847" s="328"/>
      <c r="DZH847" s="328"/>
      <c r="DZI847" s="328"/>
      <c r="DZJ847" s="328"/>
      <c r="DZK847" s="328"/>
      <c r="DZL847" s="328"/>
      <c r="DZM847" s="328"/>
      <c r="DZN847" s="328"/>
      <c r="DZO847" s="328"/>
      <c r="DZP847" s="328"/>
      <c r="DZQ847" s="328"/>
      <c r="DZR847" s="328"/>
      <c r="DZS847" s="328"/>
      <c r="DZT847" s="328"/>
      <c r="DZU847" s="328"/>
      <c r="DZV847" s="328"/>
      <c r="DZW847" s="328"/>
      <c r="DZX847" s="328"/>
      <c r="DZY847" s="328"/>
      <c r="DZZ847" s="328"/>
      <c r="EAA847" s="328"/>
      <c r="EAB847" s="328"/>
      <c r="EAC847" s="328"/>
      <c r="EAD847" s="328"/>
      <c r="EAE847" s="328"/>
      <c r="EAF847" s="328"/>
      <c r="EAG847" s="328"/>
      <c r="EAH847" s="328"/>
      <c r="EAI847" s="328"/>
      <c r="EAJ847" s="328"/>
      <c r="EAK847" s="328"/>
      <c r="EAL847" s="328"/>
      <c r="EAM847" s="328"/>
      <c r="EAN847" s="328"/>
      <c r="EAO847" s="328"/>
      <c r="EAP847" s="328"/>
      <c r="EAQ847" s="328"/>
      <c r="EAR847" s="328"/>
      <c r="EAS847" s="328"/>
      <c r="EAT847" s="328"/>
      <c r="EAU847" s="328"/>
      <c r="EAV847" s="328"/>
      <c r="EAW847" s="328"/>
      <c r="EAX847" s="328"/>
      <c r="EAY847" s="328"/>
      <c r="EAZ847" s="328"/>
      <c r="EBA847" s="328"/>
      <c r="EBB847" s="328"/>
      <c r="EBC847" s="328"/>
      <c r="EBD847" s="328"/>
      <c r="EBE847" s="328"/>
      <c r="EBF847" s="328"/>
      <c r="EBG847" s="328"/>
      <c r="EBH847" s="328"/>
      <c r="EBI847" s="328"/>
      <c r="EBJ847" s="328"/>
      <c r="EBK847" s="328"/>
      <c r="EBL847" s="328"/>
      <c r="EBM847" s="328"/>
      <c r="EBN847" s="328"/>
      <c r="EBO847" s="328"/>
      <c r="EBP847" s="328"/>
      <c r="EBQ847" s="328"/>
      <c r="EBR847" s="328"/>
      <c r="EBS847" s="328"/>
      <c r="EBT847" s="328"/>
      <c r="EBU847" s="328"/>
      <c r="EBV847" s="328"/>
      <c r="EBW847" s="328"/>
      <c r="EBX847" s="328"/>
      <c r="EBY847" s="328"/>
      <c r="EBZ847" s="328"/>
      <c r="ECA847" s="328"/>
      <c r="ECB847" s="328"/>
      <c r="ECC847" s="328"/>
      <c r="ECD847" s="328"/>
      <c r="ECE847" s="328"/>
      <c r="ECF847" s="328"/>
      <c r="ECG847" s="328"/>
      <c r="ECH847" s="328"/>
      <c r="ECI847" s="328"/>
      <c r="ECJ847" s="328"/>
      <c r="ECK847" s="328"/>
      <c r="ECL847" s="328"/>
      <c r="ECM847" s="328"/>
      <c r="ECN847" s="328"/>
      <c r="ECO847" s="328"/>
      <c r="ECP847" s="328"/>
      <c r="ECQ847" s="328"/>
      <c r="ECR847" s="328"/>
      <c r="ECS847" s="328"/>
      <c r="ECT847" s="328"/>
      <c r="ECU847" s="328"/>
      <c r="ECV847" s="328"/>
      <c r="ECW847" s="328"/>
      <c r="ECX847" s="328"/>
      <c r="ECY847" s="328"/>
      <c r="ECZ847" s="328"/>
      <c r="EDA847" s="328"/>
      <c r="EDB847" s="328"/>
      <c r="EDC847" s="328"/>
      <c r="EDD847" s="328"/>
      <c r="EDE847" s="328"/>
      <c r="EDF847" s="328"/>
      <c r="EDG847" s="328"/>
      <c r="EDH847" s="328"/>
      <c r="EDI847" s="328"/>
      <c r="EDJ847" s="328"/>
      <c r="EDK847" s="328"/>
      <c r="EDL847" s="328"/>
      <c r="EDM847" s="328"/>
      <c r="EDN847" s="328"/>
      <c r="EDO847" s="328"/>
      <c r="EDP847" s="328"/>
      <c r="EDQ847" s="328"/>
      <c r="EDR847" s="328"/>
      <c r="EDS847" s="328"/>
      <c r="EDT847" s="328"/>
      <c r="EDU847" s="328"/>
      <c r="EDV847" s="328"/>
      <c r="EDW847" s="328"/>
      <c r="EDX847" s="328"/>
      <c r="EDY847" s="328"/>
      <c r="EDZ847" s="328"/>
      <c r="EEA847" s="328"/>
      <c r="EEB847" s="328"/>
      <c r="EEC847" s="328"/>
      <c r="EED847" s="328"/>
      <c r="EEE847" s="328"/>
      <c r="EEF847" s="328"/>
      <c r="EEG847" s="328"/>
      <c r="EEH847" s="328"/>
      <c r="EEI847" s="328"/>
      <c r="EEJ847" s="328"/>
      <c r="EEK847" s="328"/>
      <c r="EEL847" s="328"/>
      <c r="EEM847" s="328"/>
      <c r="EEN847" s="328"/>
      <c r="EEO847" s="328"/>
      <c r="EEP847" s="328"/>
      <c r="EEQ847" s="328"/>
      <c r="EER847" s="328"/>
      <c r="EES847" s="328"/>
      <c r="EET847" s="328"/>
      <c r="EEU847" s="328"/>
      <c r="EEV847" s="328"/>
      <c r="EEW847" s="328"/>
      <c r="EEX847" s="328"/>
      <c r="EEY847" s="328"/>
      <c r="EEZ847" s="328"/>
      <c r="EFA847" s="328"/>
      <c r="EFB847" s="328"/>
      <c r="EFC847" s="328"/>
      <c r="EFD847" s="328"/>
      <c r="EFE847" s="328"/>
      <c r="EFF847" s="328"/>
      <c r="EFG847" s="328"/>
      <c r="EFH847" s="328"/>
      <c r="EFI847" s="328"/>
      <c r="EFJ847" s="328"/>
      <c r="EFK847" s="328"/>
      <c r="EFL847" s="328"/>
      <c r="EFM847" s="328"/>
      <c r="EFN847" s="328"/>
      <c r="EFO847" s="328"/>
      <c r="EFP847" s="328"/>
      <c r="EFQ847" s="328"/>
      <c r="EFR847" s="328"/>
      <c r="EFS847" s="328"/>
      <c r="EFT847" s="328"/>
      <c r="EFU847" s="328"/>
      <c r="EFV847" s="328"/>
      <c r="EFW847" s="328"/>
      <c r="EFX847" s="328"/>
      <c r="EFY847" s="328"/>
      <c r="EFZ847" s="328"/>
      <c r="EGA847" s="328"/>
      <c r="EGB847" s="328"/>
      <c r="EGC847" s="328"/>
      <c r="EGD847" s="328"/>
      <c r="EGE847" s="328"/>
      <c r="EGF847" s="328"/>
      <c r="EGG847" s="328"/>
      <c r="EGH847" s="328"/>
      <c r="EGI847" s="328"/>
      <c r="EGJ847" s="328"/>
      <c r="EGK847" s="328"/>
      <c r="EGL847" s="328"/>
      <c r="EGM847" s="328"/>
      <c r="EGN847" s="328"/>
      <c r="EGO847" s="328"/>
      <c r="EGP847" s="328"/>
      <c r="EGQ847" s="328"/>
      <c r="EGR847" s="328"/>
      <c r="EGS847" s="328"/>
      <c r="EGT847" s="328"/>
      <c r="EGU847" s="328"/>
      <c r="EGV847" s="328"/>
      <c r="EGW847" s="328"/>
      <c r="EGX847" s="328"/>
      <c r="EGY847" s="328"/>
      <c r="EGZ847" s="328"/>
      <c r="EHA847" s="328"/>
      <c r="EHB847" s="328"/>
      <c r="EHC847" s="328"/>
      <c r="EHD847" s="328"/>
      <c r="EHE847" s="328"/>
      <c r="EHF847" s="328"/>
      <c r="EHG847" s="328"/>
      <c r="EHH847" s="328"/>
      <c r="EHI847" s="328"/>
      <c r="EHJ847" s="328"/>
      <c r="EHK847" s="328"/>
      <c r="EHL847" s="328"/>
      <c r="EHM847" s="328"/>
      <c r="EHN847" s="328"/>
      <c r="EHO847" s="328"/>
      <c r="EHP847" s="328"/>
      <c r="EHQ847" s="328"/>
      <c r="EHR847" s="328"/>
      <c r="EHS847" s="328"/>
      <c r="EHT847" s="328"/>
      <c r="EHU847" s="328"/>
      <c r="EHV847" s="328"/>
      <c r="EHW847" s="328"/>
      <c r="EHX847" s="328"/>
      <c r="EHY847" s="328"/>
      <c r="EHZ847" s="328"/>
      <c r="EIA847" s="328"/>
      <c r="EIB847" s="328"/>
      <c r="EIC847" s="328"/>
      <c r="EID847" s="328"/>
      <c r="EIE847" s="328"/>
      <c r="EIF847" s="328"/>
      <c r="EIG847" s="328"/>
      <c r="EIH847" s="328"/>
      <c r="EII847" s="328"/>
      <c r="EIJ847" s="328"/>
      <c r="EIK847" s="328"/>
      <c r="EIL847" s="328"/>
      <c r="EIM847" s="328"/>
      <c r="EIN847" s="328"/>
      <c r="EIO847" s="328"/>
      <c r="EIP847" s="328"/>
      <c r="EIQ847" s="328"/>
      <c r="EIR847" s="328"/>
      <c r="EIS847" s="328"/>
      <c r="EIT847" s="328"/>
      <c r="EIU847" s="328"/>
      <c r="EIV847" s="328"/>
      <c r="EIW847" s="328"/>
      <c r="EIX847" s="328"/>
      <c r="EIY847" s="328"/>
      <c r="EIZ847" s="328"/>
      <c r="EJA847" s="328"/>
      <c r="EJB847" s="328"/>
      <c r="EJC847" s="328"/>
      <c r="EJD847" s="328"/>
      <c r="EJE847" s="328"/>
      <c r="EJF847" s="328"/>
      <c r="EJG847" s="328"/>
      <c r="EJH847" s="328"/>
      <c r="EJI847" s="328"/>
      <c r="EJJ847" s="328"/>
      <c r="EJK847" s="328"/>
      <c r="EJL847" s="328"/>
      <c r="EJM847" s="328"/>
      <c r="EJN847" s="328"/>
      <c r="EJO847" s="328"/>
      <c r="EJP847" s="328"/>
      <c r="EJQ847" s="328"/>
      <c r="EJR847" s="328"/>
      <c r="EJS847" s="328"/>
      <c r="EJT847" s="328"/>
      <c r="EJU847" s="328"/>
      <c r="EJV847" s="328"/>
      <c r="EJW847" s="328"/>
      <c r="EJX847" s="328"/>
      <c r="EJY847" s="328"/>
      <c r="EJZ847" s="328"/>
      <c r="EKA847" s="328"/>
      <c r="EKB847" s="328"/>
      <c r="EKC847" s="328"/>
      <c r="EKD847" s="328"/>
      <c r="EKE847" s="328"/>
      <c r="EKF847" s="328"/>
      <c r="EKG847" s="328"/>
      <c r="EKH847" s="328"/>
      <c r="EKI847" s="328"/>
      <c r="EKJ847" s="328"/>
      <c r="EKK847" s="328"/>
      <c r="EKL847" s="328"/>
      <c r="EKM847" s="328"/>
      <c r="EKN847" s="328"/>
      <c r="EKO847" s="328"/>
      <c r="EKP847" s="328"/>
      <c r="EKQ847" s="328"/>
      <c r="EKR847" s="328"/>
      <c r="EKS847" s="328"/>
      <c r="EKT847" s="328"/>
      <c r="EKU847" s="328"/>
      <c r="EKV847" s="328"/>
      <c r="EKW847" s="328"/>
      <c r="EKX847" s="328"/>
      <c r="EKY847" s="328"/>
      <c r="EKZ847" s="328"/>
      <c r="ELA847" s="328"/>
      <c r="ELB847" s="328"/>
      <c r="ELC847" s="328"/>
      <c r="ELD847" s="328"/>
      <c r="ELE847" s="328"/>
      <c r="ELF847" s="328"/>
      <c r="ELG847" s="328"/>
      <c r="ELH847" s="328"/>
      <c r="ELI847" s="328"/>
      <c r="ELJ847" s="328"/>
      <c r="ELK847" s="328"/>
      <c r="ELL847" s="328"/>
      <c r="ELM847" s="328"/>
      <c r="ELN847" s="328"/>
      <c r="ELO847" s="328"/>
      <c r="ELP847" s="328"/>
      <c r="ELQ847" s="328"/>
      <c r="ELR847" s="328"/>
      <c r="ELS847" s="328"/>
      <c r="ELT847" s="328"/>
      <c r="ELU847" s="328"/>
      <c r="ELV847" s="328"/>
      <c r="ELW847" s="328"/>
      <c r="ELX847" s="328"/>
      <c r="ELY847" s="328"/>
      <c r="ELZ847" s="328"/>
      <c r="EMA847" s="328"/>
      <c r="EMB847" s="328"/>
      <c r="EMC847" s="328"/>
      <c r="EMD847" s="328"/>
      <c r="EME847" s="328"/>
      <c r="EMF847" s="328"/>
      <c r="EMG847" s="328"/>
      <c r="EMH847" s="328"/>
      <c r="EMI847" s="328"/>
      <c r="EMJ847" s="328"/>
      <c r="EMK847" s="328"/>
      <c r="EML847" s="328"/>
      <c r="EMM847" s="328"/>
      <c r="EMN847" s="328"/>
      <c r="EMO847" s="328"/>
      <c r="EMP847" s="328"/>
      <c r="EMQ847" s="328"/>
      <c r="EMR847" s="328"/>
      <c r="EMS847" s="328"/>
      <c r="EMT847" s="328"/>
      <c r="EMU847" s="328"/>
      <c r="EMV847" s="328"/>
      <c r="EMW847" s="328"/>
      <c r="EMX847" s="328"/>
      <c r="EMY847" s="328"/>
      <c r="EMZ847" s="328"/>
      <c r="ENA847" s="328"/>
      <c r="ENB847" s="328"/>
      <c r="ENC847" s="328"/>
      <c r="END847" s="328"/>
      <c r="ENE847" s="328"/>
      <c r="ENF847" s="328"/>
      <c r="ENG847" s="328"/>
      <c r="ENH847" s="328"/>
      <c r="ENI847" s="328"/>
      <c r="ENJ847" s="328"/>
      <c r="ENK847" s="328"/>
      <c r="ENL847" s="328"/>
      <c r="ENM847" s="328"/>
      <c r="ENN847" s="328"/>
      <c r="ENO847" s="328"/>
      <c r="ENP847" s="328"/>
      <c r="ENQ847" s="328"/>
      <c r="ENR847" s="328"/>
      <c r="ENS847" s="328"/>
      <c r="ENT847" s="328"/>
      <c r="ENU847" s="328"/>
      <c r="ENV847" s="328"/>
      <c r="ENW847" s="328"/>
      <c r="ENX847" s="328"/>
      <c r="ENY847" s="328"/>
      <c r="ENZ847" s="328"/>
      <c r="EOA847" s="328"/>
      <c r="EOB847" s="328"/>
      <c r="EOC847" s="328"/>
      <c r="EOD847" s="328"/>
      <c r="EOE847" s="328"/>
      <c r="EOF847" s="328"/>
      <c r="EOG847" s="328"/>
      <c r="EOH847" s="328"/>
      <c r="EOI847" s="328"/>
      <c r="EOJ847" s="328"/>
      <c r="EOK847" s="328"/>
      <c r="EOL847" s="328"/>
      <c r="EOM847" s="328"/>
      <c r="EON847" s="328"/>
      <c r="EOO847" s="328"/>
      <c r="EOP847" s="328"/>
      <c r="EOQ847" s="328"/>
      <c r="EOR847" s="328"/>
      <c r="EOS847" s="328"/>
      <c r="EOT847" s="328"/>
      <c r="EOU847" s="328"/>
      <c r="EOV847" s="328"/>
      <c r="EOW847" s="328"/>
      <c r="EOX847" s="328"/>
      <c r="EOY847" s="328"/>
      <c r="EOZ847" s="328"/>
      <c r="EPA847" s="328"/>
      <c r="EPB847" s="328"/>
      <c r="EPC847" s="328"/>
      <c r="EPD847" s="328"/>
      <c r="EPE847" s="328"/>
      <c r="EPF847" s="328"/>
      <c r="EPG847" s="328"/>
      <c r="EPH847" s="328"/>
      <c r="EPI847" s="328"/>
      <c r="EPJ847" s="328"/>
      <c r="EPK847" s="328"/>
      <c r="EPL847" s="328"/>
      <c r="EPM847" s="328"/>
      <c r="EPN847" s="328"/>
      <c r="EPO847" s="328"/>
      <c r="EPP847" s="328"/>
      <c r="EPQ847" s="328"/>
      <c r="EPR847" s="328"/>
      <c r="EPS847" s="328"/>
      <c r="EPT847" s="328"/>
      <c r="EPU847" s="328"/>
      <c r="EPV847" s="328"/>
      <c r="EPW847" s="328"/>
      <c r="EPX847" s="328"/>
      <c r="EPY847" s="328"/>
      <c r="EPZ847" s="328"/>
      <c r="EQA847" s="328"/>
      <c r="EQB847" s="328"/>
      <c r="EQC847" s="328"/>
      <c r="EQD847" s="328"/>
      <c r="EQE847" s="328"/>
      <c r="EQF847" s="328"/>
      <c r="EQG847" s="328"/>
      <c r="EQH847" s="328"/>
      <c r="EQI847" s="328"/>
      <c r="EQJ847" s="328"/>
      <c r="EQK847" s="328"/>
      <c r="EQL847" s="328"/>
      <c r="EQM847" s="328"/>
      <c r="EQN847" s="328"/>
      <c r="EQO847" s="328"/>
      <c r="EQP847" s="328"/>
      <c r="EQQ847" s="328"/>
      <c r="EQR847" s="328"/>
      <c r="EQS847" s="328"/>
      <c r="EQT847" s="328"/>
      <c r="EQU847" s="328"/>
      <c r="EQV847" s="328"/>
      <c r="EQW847" s="328"/>
      <c r="EQX847" s="328"/>
      <c r="EQY847" s="328"/>
      <c r="EQZ847" s="328"/>
      <c r="ERA847" s="328"/>
      <c r="ERB847" s="328"/>
      <c r="ERC847" s="328"/>
      <c r="ERD847" s="328"/>
      <c r="ERE847" s="328"/>
      <c r="ERF847" s="328"/>
      <c r="ERG847" s="328"/>
      <c r="ERH847" s="328"/>
      <c r="ERI847" s="328"/>
      <c r="ERJ847" s="328"/>
      <c r="ERK847" s="328"/>
      <c r="ERL847" s="328"/>
      <c r="ERM847" s="328"/>
      <c r="ERN847" s="328"/>
      <c r="ERO847" s="328"/>
      <c r="ERP847" s="328"/>
      <c r="ERQ847" s="328"/>
      <c r="ERR847" s="328"/>
      <c r="ERS847" s="328"/>
      <c r="ERT847" s="328"/>
      <c r="ERU847" s="328"/>
      <c r="ERV847" s="328"/>
      <c r="ERW847" s="328"/>
      <c r="ERX847" s="328"/>
      <c r="ERY847" s="328"/>
      <c r="ERZ847" s="328"/>
      <c r="ESA847" s="328"/>
      <c r="ESB847" s="328"/>
      <c r="ESC847" s="328"/>
      <c r="ESD847" s="328"/>
      <c r="ESE847" s="328"/>
      <c r="ESF847" s="328"/>
      <c r="ESG847" s="328"/>
      <c r="ESH847" s="328"/>
      <c r="ESI847" s="328"/>
      <c r="ESJ847" s="328"/>
      <c r="ESK847" s="328"/>
      <c r="ESL847" s="328"/>
      <c r="ESM847" s="328"/>
      <c r="ESN847" s="328"/>
      <c r="ESO847" s="328"/>
      <c r="ESP847" s="328"/>
      <c r="ESQ847" s="328"/>
      <c r="ESR847" s="328"/>
      <c r="ESS847" s="328"/>
      <c r="EST847" s="328"/>
      <c r="ESU847" s="328"/>
      <c r="ESV847" s="328"/>
      <c r="ESW847" s="328"/>
      <c r="ESX847" s="328"/>
      <c r="ESY847" s="328"/>
      <c r="ESZ847" s="328"/>
      <c r="ETA847" s="328"/>
      <c r="ETB847" s="328"/>
      <c r="ETC847" s="328"/>
      <c r="ETD847" s="328"/>
      <c r="ETE847" s="328"/>
      <c r="ETF847" s="328"/>
      <c r="ETG847" s="328"/>
      <c r="ETH847" s="328"/>
      <c r="ETI847" s="328"/>
      <c r="ETJ847" s="328"/>
      <c r="ETK847" s="328"/>
      <c r="ETL847" s="328"/>
      <c r="ETM847" s="328"/>
      <c r="ETN847" s="328"/>
      <c r="ETO847" s="328"/>
      <c r="ETP847" s="328"/>
      <c r="ETQ847" s="328"/>
      <c r="ETR847" s="328"/>
      <c r="ETS847" s="328"/>
      <c r="ETT847" s="328"/>
      <c r="ETU847" s="328"/>
      <c r="ETV847" s="328"/>
      <c r="ETW847" s="328"/>
      <c r="ETX847" s="328"/>
      <c r="ETY847" s="328"/>
      <c r="ETZ847" s="328"/>
      <c r="EUA847" s="328"/>
      <c r="EUB847" s="328"/>
      <c r="EUC847" s="328"/>
      <c r="EUD847" s="328"/>
      <c r="EUE847" s="328"/>
      <c r="EUF847" s="328"/>
      <c r="EUG847" s="328"/>
      <c r="EUH847" s="328"/>
      <c r="EUI847" s="328"/>
      <c r="EUJ847" s="328"/>
      <c r="EUK847" s="328"/>
      <c r="EUL847" s="328"/>
      <c r="EUM847" s="328"/>
      <c r="EUN847" s="328"/>
      <c r="EUO847" s="328"/>
      <c r="EUP847" s="328"/>
      <c r="EUQ847" s="328"/>
      <c r="EUR847" s="328"/>
      <c r="EUS847" s="328"/>
      <c r="EUT847" s="328"/>
      <c r="EUU847" s="328"/>
      <c r="EUV847" s="328"/>
      <c r="EUW847" s="328"/>
      <c r="EUX847" s="328"/>
      <c r="EUY847" s="328"/>
      <c r="EUZ847" s="328"/>
      <c r="EVA847" s="328"/>
      <c r="EVB847" s="328"/>
      <c r="EVC847" s="328"/>
      <c r="EVD847" s="328"/>
      <c r="EVE847" s="328"/>
      <c r="EVF847" s="328"/>
      <c r="EVG847" s="328"/>
      <c r="EVH847" s="328"/>
      <c r="EVI847" s="328"/>
      <c r="EVJ847" s="328"/>
      <c r="EVK847" s="328"/>
      <c r="EVL847" s="328"/>
      <c r="EVM847" s="328"/>
      <c r="EVN847" s="328"/>
      <c r="EVO847" s="328"/>
      <c r="EVP847" s="328"/>
      <c r="EVQ847" s="328"/>
      <c r="EVR847" s="328"/>
      <c r="EVS847" s="328"/>
      <c r="EVT847" s="328"/>
      <c r="EVU847" s="328"/>
      <c r="EVV847" s="328"/>
      <c r="EVW847" s="328"/>
      <c r="EVX847" s="328"/>
      <c r="EVY847" s="328"/>
      <c r="EVZ847" s="328"/>
      <c r="EWA847" s="328"/>
      <c r="EWB847" s="328"/>
      <c r="EWC847" s="328"/>
      <c r="EWD847" s="328"/>
      <c r="EWE847" s="328"/>
      <c r="EWF847" s="328"/>
      <c r="EWG847" s="328"/>
      <c r="EWH847" s="328"/>
      <c r="EWI847" s="328"/>
      <c r="EWJ847" s="328"/>
      <c r="EWK847" s="328"/>
      <c r="EWL847" s="328"/>
      <c r="EWM847" s="328"/>
      <c r="EWN847" s="328"/>
      <c r="EWO847" s="328"/>
      <c r="EWP847" s="328"/>
      <c r="EWQ847" s="328"/>
      <c r="EWR847" s="328"/>
      <c r="EWS847" s="328"/>
      <c r="EWT847" s="328"/>
      <c r="EWU847" s="328"/>
      <c r="EWV847" s="328"/>
      <c r="EWW847" s="328"/>
      <c r="EWX847" s="328"/>
      <c r="EWY847" s="328"/>
      <c r="EWZ847" s="328"/>
      <c r="EXA847" s="328"/>
      <c r="EXB847" s="328"/>
      <c r="EXC847" s="328"/>
      <c r="EXD847" s="328"/>
      <c r="EXE847" s="328"/>
      <c r="EXF847" s="328"/>
      <c r="EXG847" s="328"/>
      <c r="EXH847" s="328"/>
      <c r="EXI847" s="328"/>
      <c r="EXJ847" s="328"/>
      <c r="EXK847" s="328"/>
      <c r="EXL847" s="328"/>
      <c r="EXM847" s="328"/>
      <c r="EXN847" s="328"/>
      <c r="EXO847" s="328"/>
      <c r="EXP847" s="328"/>
      <c r="EXQ847" s="328"/>
      <c r="EXR847" s="328"/>
      <c r="EXS847" s="328"/>
      <c r="EXT847" s="328"/>
      <c r="EXU847" s="328"/>
      <c r="EXV847" s="328"/>
      <c r="EXW847" s="328"/>
      <c r="EXX847" s="328"/>
      <c r="EXY847" s="328"/>
      <c r="EXZ847" s="328"/>
      <c r="EYA847" s="328"/>
      <c r="EYB847" s="328"/>
      <c r="EYC847" s="328"/>
      <c r="EYD847" s="328"/>
      <c r="EYE847" s="328"/>
      <c r="EYF847" s="328"/>
      <c r="EYG847" s="328"/>
      <c r="EYH847" s="328"/>
      <c r="EYI847" s="328"/>
      <c r="EYJ847" s="328"/>
      <c r="EYK847" s="328"/>
      <c r="EYL847" s="328"/>
      <c r="EYM847" s="328"/>
      <c r="EYN847" s="328"/>
      <c r="EYO847" s="328"/>
      <c r="EYP847" s="328"/>
      <c r="EYQ847" s="328"/>
      <c r="EYR847" s="328"/>
      <c r="EYS847" s="328"/>
      <c r="EYT847" s="328"/>
      <c r="EYU847" s="328"/>
      <c r="EYV847" s="328"/>
      <c r="EYW847" s="328"/>
      <c r="EYX847" s="328"/>
      <c r="EYY847" s="328"/>
      <c r="EYZ847" s="328"/>
      <c r="EZA847" s="328"/>
      <c r="EZB847" s="328"/>
      <c r="EZC847" s="328"/>
      <c r="EZD847" s="328"/>
      <c r="EZE847" s="328"/>
      <c r="EZF847" s="328"/>
      <c r="EZG847" s="328"/>
      <c r="EZH847" s="328"/>
      <c r="EZI847" s="328"/>
      <c r="EZJ847" s="328"/>
      <c r="EZK847" s="328"/>
      <c r="EZL847" s="328"/>
      <c r="EZM847" s="328"/>
      <c r="EZN847" s="328"/>
      <c r="EZO847" s="328"/>
      <c r="EZP847" s="328"/>
      <c r="EZQ847" s="328"/>
      <c r="EZR847" s="328"/>
      <c r="EZS847" s="328"/>
      <c r="EZT847" s="328"/>
      <c r="EZU847" s="328"/>
      <c r="EZV847" s="328"/>
      <c r="EZW847" s="328"/>
      <c r="EZX847" s="328"/>
      <c r="EZY847" s="328"/>
      <c r="EZZ847" s="328"/>
      <c r="FAA847" s="328"/>
      <c r="FAB847" s="328"/>
      <c r="FAC847" s="328"/>
      <c r="FAD847" s="328"/>
      <c r="FAE847" s="328"/>
      <c r="FAF847" s="328"/>
      <c r="FAG847" s="328"/>
      <c r="FAH847" s="328"/>
      <c r="FAI847" s="328"/>
      <c r="FAJ847" s="328"/>
      <c r="FAK847" s="328"/>
      <c r="FAL847" s="328"/>
      <c r="FAM847" s="328"/>
      <c r="FAN847" s="328"/>
      <c r="FAO847" s="328"/>
      <c r="FAP847" s="328"/>
      <c r="FAQ847" s="328"/>
      <c r="FAR847" s="328"/>
      <c r="FAS847" s="328"/>
      <c r="FAT847" s="328"/>
      <c r="FAU847" s="328"/>
      <c r="FAV847" s="328"/>
      <c r="FAW847" s="328"/>
      <c r="FAX847" s="328"/>
      <c r="FAY847" s="328"/>
      <c r="FAZ847" s="328"/>
      <c r="FBA847" s="328"/>
      <c r="FBB847" s="328"/>
      <c r="FBC847" s="328"/>
      <c r="FBD847" s="328"/>
      <c r="FBE847" s="328"/>
      <c r="FBF847" s="328"/>
      <c r="FBG847" s="328"/>
      <c r="FBH847" s="328"/>
      <c r="FBI847" s="328"/>
      <c r="FBJ847" s="328"/>
      <c r="FBK847" s="328"/>
      <c r="FBL847" s="328"/>
      <c r="FBM847" s="328"/>
      <c r="FBN847" s="328"/>
      <c r="FBO847" s="328"/>
      <c r="FBP847" s="328"/>
      <c r="FBQ847" s="328"/>
      <c r="FBR847" s="328"/>
      <c r="FBS847" s="328"/>
      <c r="FBT847" s="328"/>
      <c r="FBU847" s="328"/>
      <c r="FBV847" s="328"/>
      <c r="FBW847" s="328"/>
      <c r="FBX847" s="328"/>
      <c r="FBY847" s="328"/>
      <c r="FBZ847" s="328"/>
      <c r="FCA847" s="328"/>
      <c r="FCB847" s="328"/>
      <c r="FCC847" s="328"/>
      <c r="FCD847" s="328"/>
      <c r="FCE847" s="328"/>
      <c r="FCF847" s="328"/>
      <c r="FCG847" s="328"/>
      <c r="FCH847" s="328"/>
      <c r="FCI847" s="328"/>
      <c r="FCJ847" s="328"/>
      <c r="FCK847" s="328"/>
      <c r="FCL847" s="328"/>
      <c r="FCM847" s="328"/>
      <c r="FCN847" s="328"/>
      <c r="FCO847" s="328"/>
      <c r="FCP847" s="328"/>
      <c r="FCQ847" s="328"/>
      <c r="FCR847" s="328"/>
      <c r="FCS847" s="328"/>
      <c r="FCT847" s="328"/>
      <c r="FCU847" s="328"/>
      <c r="FCV847" s="328"/>
      <c r="FCW847" s="328"/>
      <c r="FCX847" s="328"/>
      <c r="FCY847" s="328"/>
      <c r="FCZ847" s="328"/>
      <c r="FDA847" s="328"/>
      <c r="FDB847" s="328"/>
      <c r="FDC847" s="328"/>
      <c r="FDD847" s="328"/>
      <c r="FDE847" s="328"/>
      <c r="FDF847" s="328"/>
      <c r="FDG847" s="328"/>
      <c r="FDH847" s="328"/>
      <c r="FDI847" s="328"/>
      <c r="FDJ847" s="328"/>
      <c r="FDK847" s="328"/>
      <c r="FDL847" s="328"/>
      <c r="FDM847" s="328"/>
      <c r="FDN847" s="328"/>
      <c r="FDO847" s="328"/>
      <c r="FDP847" s="328"/>
      <c r="FDQ847" s="328"/>
      <c r="FDR847" s="328"/>
      <c r="FDS847" s="328"/>
      <c r="FDT847" s="328"/>
      <c r="FDU847" s="328"/>
      <c r="FDV847" s="328"/>
      <c r="FDW847" s="328"/>
      <c r="FDX847" s="328"/>
      <c r="FDY847" s="328"/>
      <c r="FDZ847" s="328"/>
      <c r="FEA847" s="328"/>
      <c r="FEB847" s="328"/>
      <c r="FEC847" s="328"/>
      <c r="FED847" s="328"/>
      <c r="FEE847" s="328"/>
      <c r="FEF847" s="328"/>
      <c r="FEG847" s="328"/>
      <c r="FEH847" s="328"/>
      <c r="FEI847" s="328"/>
      <c r="FEJ847" s="328"/>
      <c r="FEK847" s="328"/>
      <c r="FEL847" s="328"/>
      <c r="FEM847" s="328"/>
      <c r="FEN847" s="328"/>
      <c r="FEO847" s="328"/>
      <c r="FEP847" s="328"/>
      <c r="FEQ847" s="328"/>
      <c r="FER847" s="328"/>
      <c r="FES847" s="328"/>
      <c r="FET847" s="328"/>
      <c r="FEU847" s="328"/>
      <c r="FEV847" s="328"/>
      <c r="FEW847" s="328"/>
      <c r="FEX847" s="328"/>
      <c r="FEY847" s="328"/>
      <c r="FEZ847" s="328"/>
      <c r="FFA847" s="328"/>
      <c r="FFB847" s="328"/>
      <c r="FFC847" s="328"/>
      <c r="FFD847" s="328"/>
      <c r="FFE847" s="328"/>
      <c r="FFF847" s="328"/>
      <c r="FFG847" s="328"/>
      <c r="FFH847" s="328"/>
      <c r="FFI847" s="328"/>
      <c r="FFJ847" s="328"/>
      <c r="FFK847" s="328"/>
      <c r="FFL847" s="328"/>
      <c r="FFM847" s="328"/>
      <c r="FFN847" s="328"/>
      <c r="FFO847" s="328"/>
      <c r="FFP847" s="328"/>
      <c r="FFQ847" s="328"/>
      <c r="FFR847" s="328"/>
      <c r="FFS847" s="328"/>
      <c r="FFT847" s="328"/>
      <c r="FFU847" s="328"/>
      <c r="FFV847" s="328"/>
      <c r="FFW847" s="328"/>
      <c r="FFX847" s="328"/>
      <c r="FFY847" s="328"/>
      <c r="FFZ847" s="328"/>
      <c r="FGA847" s="328"/>
      <c r="FGB847" s="328"/>
      <c r="FGC847" s="328"/>
      <c r="FGD847" s="328"/>
      <c r="FGE847" s="328"/>
      <c r="FGF847" s="328"/>
      <c r="FGG847" s="328"/>
      <c r="FGH847" s="328"/>
      <c r="FGI847" s="328"/>
      <c r="FGJ847" s="328"/>
      <c r="FGK847" s="328"/>
      <c r="FGL847" s="328"/>
      <c r="FGM847" s="328"/>
      <c r="FGN847" s="328"/>
      <c r="FGO847" s="328"/>
      <c r="FGP847" s="328"/>
      <c r="FGQ847" s="328"/>
      <c r="FGR847" s="328"/>
      <c r="FGS847" s="328"/>
      <c r="FGT847" s="328"/>
      <c r="FGU847" s="328"/>
      <c r="FGV847" s="328"/>
      <c r="FGW847" s="328"/>
      <c r="FGX847" s="328"/>
      <c r="FGY847" s="328"/>
      <c r="FGZ847" s="328"/>
      <c r="FHA847" s="328"/>
      <c r="FHB847" s="328"/>
      <c r="FHC847" s="328"/>
      <c r="FHD847" s="328"/>
      <c r="FHE847" s="328"/>
      <c r="FHF847" s="328"/>
      <c r="FHG847" s="328"/>
      <c r="FHH847" s="328"/>
      <c r="FHI847" s="328"/>
      <c r="FHJ847" s="328"/>
      <c r="FHK847" s="328"/>
      <c r="FHL847" s="328"/>
      <c r="FHM847" s="328"/>
      <c r="FHN847" s="328"/>
      <c r="FHO847" s="328"/>
      <c r="FHP847" s="328"/>
      <c r="FHQ847" s="328"/>
      <c r="FHR847" s="328"/>
      <c r="FHS847" s="328"/>
      <c r="FHT847" s="328"/>
      <c r="FHU847" s="328"/>
      <c r="FHV847" s="328"/>
      <c r="FHW847" s="328"/>
      <c r="FHX847" s="328"/>
      <c r="FHY847" s="328"/>
      <c r="FHZ847" s="328"/>
      <c r="FIA847" s="328"/>
      <c r="FIB847" s="328"/>
      <c r="FIC847" s="328"/>
      <c r="FID847" s="328"/>
      <c r="FIE847" s="328"/>
      <c r="FIF847" s="328"/>
      <c r="FIG847" s="328"/>
      <c r="FIH847" s="328"/>
      <c r="FII847" s="328"/>
      <c r="FIJ847" s="328"/>
      <c r="FIK847" s="328"/>
      <c r="FIL847" s="328"/>
      <c r="FIM847" s="328"/>
      <c r="FIN847" s="328"/>
      <c r="FIO847" s="328"/>
      <c r="FIP847" s="328"/>
      <c r="FIQ847" s="328"/>
      <c r="FIR847" s="328"/>
      <c r="FIS847" s="328"/>
      <c r="FIT847" s="328"/>
      <c r="FIU847" s="328"/>
      <c r="FIV847" s="328"/>
      <c r="FIW847" s="328"/>
      <c r="FIX847" s="328"/>
      <c r="FIY847" s="328"/>
      <c r="FIZ847" s="328"/>
      <c r="FJA847" s="328"/>
      <c r="FJB847" s="328"/>
      <c r="FJC847" s="328"/>
      <c r="FJD847" s="328"/>
      <c r="FJE847" s="328"/>
      <c r="FJF847" s="328"/>
      <c r="FJG847" s="328"/>
      <c r="FJH847" s="328"/>
      <c r="FJI847" s="328"/>
      <c r="FJJ847" s="328"/>
      <c r="FJK847" s="328"/>
      <c r="FJL847" s="328"/>
      <c r="FJM847" s="328"/>
      <c r="FJN847" s="328"/>
      <c r="FJO847" s="328"/>
      <c r="FJP847" s="328"/>
      <c r="FJQ847" s="328"/>
      <c r="FJR847" s="328"/>
      <c r="FJS847" s="328"/>
      <c r="FJT847" s="328"/>
      <c r="FJU847" s="328"/>
      <c r="FJV847" s="328"/>
      <c r="FJW847" s="328"/>
      <c r="FJX847" s="328"/>
      <c r="FJY847" s="328"/>
      <c r="FJZ847" s="328"/>
      <c r="FKA847" s="328"/>
      <c r="FKB847" s="328"/>
      <c r="FKC847" s="328"/>
      <c r="FKD847" s="328"/>
      <c r="FKE847" s="328"/>
      <c r="FKF847" s="328"/>
      <c r="FKG847" s="328"/>
      <c r="FKH847" s="328"/>
      <c r="FKI847" s="328"/>
      <c r="FKJ847" s="328"/>
      <c r="FKK847" s="328"/>
      <c r="FKL847" s="328"/>
      <c r="FKM847" s="328"/>
      <c r="FKN847" s="328"/>
      <c r="FKO847" s="328"/>
      <c r="FKP847" s="328"/>
      <c r="FKQ847" s="328"/>
      <c r="FKR847" s="328"/>
      <c r="FKS847" s="328"/>
      <c r="FKT847" s="328"/>
      <c r="FKU847" s="328"/>
      <c r="FKV847" s="328"/>
      <c r="FKW847" s="328"/>
      <c r="FKX847" s="328"/>
      <c r="FKY847" s="328"/>
      <c r="FKZ847" s="328"/>
      <c r="FLA847" s="328"/>
      <c r="FLB847" s="328"/>
      <c r="FLC847" s="328"/>
      <c r="FLD847" s="328"/>
      <c r="FLE847" s="328"/>
      <c r="FLF847" s="328"/>
      <c r="FLG847" s="328"/>
      <c r="FLH847" s="328"/>
      <c r="FLI847" s="328"/>
      <c r="FLJ847" s="328"/>
      <c r="FLK847" s="328"/>
      <c r="FLL847" s="328"/>
      <c r="FLM847" s="328"/>
      <c r="FLN847" s="328"/>
      <c r="FLO847" s="328"/>
      <c r="FLP847" s="328"/>
      <c r="FLQ847" s="328"/>
      <c r="FLR847" s="328"/>
      <c r="FLS847" s="328"/>
      <c r="FLT847" s="328"/>
      <c r="FLU847" s="328"/>
      <c r="FLV847" s="328"/>
      <c r="FLW847" s="328"/>
      <c r="FLX847" s="328"/>
      <c r="FLY847" s="328"/>
      <c r="FLZ847" s="328"/>
      <c r="FMA847" s="328"/>
      <c r="FMB847" s="328"/>
      <c r="FMC847" s="328"/>
      <c r="FMD847" s="328"/>
      <c r="FME847" s="328"/>
      <c r="FMF847" s="328"/>
      <c r="FMG847" s="328"/>
      <c r="FMH847" s="328"/>
      <c r="FMI847" s="328"/>
      <c r="FMJ847" s="328"/>
      <c r="FMK847" s="328"/>
      <c r="FML847" s="328"/>
      <c r="FMM847" s="328"/>
      <c r="FMN847" s="328"/>
      <c r="FMO847" s="328"/>
      <c r="FMP847" s="328"/>
      <c r="FMQ847" s="328"/>
      <c r="FMR847" s="328"/>
      <c r="FMS847" s="328"/>
      <c r="FMT847" s="328"/>
      <c r="FMU847" s="328"/>
      <c r="FMV847" s="328"/>
      <c r="FMW847" s="328"/>
      <c r="FMX847" s="328"/>
      <c r="FMY847" s="328"/>
      <c r="FMZ847" s="328"/>
      <c r="FNA847" s="328"/>
      <c r="FNB847" s="328"/>
      <c r="FNC847" s="328"/>
      <c r="FND847" s="328"/>
      <c r="FNE847" s="328"/>
      <c r="FNF847" s="328"/>
      <c r="FNG847" s="328"/>
      <c r="FNH847" s="328"/>
      <c r="FNI847" s="328"/>
      <c r="FNJ847" s="328"/>
      <c r="FNK847" s="328"/>
      <c r="FNL847" s="328"/>
      <c r="FNM847" s="328"/>
      <c r="FNN847" s="328"/>
      <c r="FNO847" s="328"/>
      <c r="FNP847" s="328"/>
      <c r="FNQ847" s="328"/>
      <c r="FNR847" s="328"/>
      <c r="FNS847" s="328"/>
      <c r="FNT847" s="328"/>
      <c r="FNU847" s="328"/>
      <c r="FNV847" s="328"/>
      <c r="FNW847" s="328"/>
      <c r="FNX847" s="328"/>
      <c r="FNY847" s="328"/>
      <c r="FNZ847" s="328"/>
      <c r="FOA847" s="328"/>
      <c r="FOB847" s="328"/>
      <c r="FOC847" s="328"/>
      <c r="FOD847" s="328"/>
      <c r="FOE847" s="328"/>
      <c r="FOF847" s="328"/>
      <c r="FOG847" s="328"/>
      <c r="FOH847" s="328"/>
      <c r="FOI847" s="328"/>
      <c r="FOJ847" s="328"/>
      <c r="FOK847" s="328"/>
      <c r="FOL847" s="328"/>
      <c r="FOM847" s="328"/>
      <c r="FON847" s="328"/>
      <c r="FOO847" s="328"/>
      <c r="FOP847" s="328"/>
      <c r="FOQ847" s="328"/>
      <c r="FOR847" s="328"/>
      <c r="FOS847" s="328"/>
      <c r="FOT847" s="328"/>
      <c r="FOU847" s="328"/>
      <c r="FOV847" s="328"/>
      <c r="FOW847" s="328"/>
      <c r="FOX847" s="328"/>
      <c r="FOY847" s="328"/>
      <c r="FOZ847" s="328"/>
      <c r="FPA847" s="328"/>
      <c r="FPB847" s="328"/>
      <c r="FPC847" s="328"/>
      <c r="FPD847" s="328"/>
      <c r="FPE847" s="328"/>
      <c r="FPF847" s="328"/>
      <c r="FPG847" s="328"/>
      <c r="FPH847" s="328"/>
      <c r="FPI847" s="328"/>
      <c r="FPJ847" s="328"/>
      <c r="FPK847" s="328"/>
      <c r="FPL847" s="328"/>
      <c r="FPM847" s="328"/>
      <c r="FPN847" s="328"/>
      <c r="FPO847" s="328"/>
      <c r="FPP847" s="328"/>
      <c r="FPQ847" s="328"/>
      <c r="FPR847" s="328"/>
      <c r="FPS847" s="328"/>
      <c r="FPT847" s="328"/>
      <c r="FPU847" s="328"/>
      <c r="FPV847" s="328"/>
      <c r="FPW847" s="328"/>
      <c r="FPX847" s="328"/>
      <c r="FPY847" s="328"/>
      <c r="FPZ847" s="328"/>
      <c r="FQA847" s="328"/>
      <c r="FQB847" s="328"/>
      <c r="FQC847" s="328"/>
      <c r="FQD847" s="328"/>
      <c r="FQE847" s="328"/>
      <c r="FQF847" s="328"/>
      <c r="FQG847" s="328"/>
      <c r="FQH847" s="328"/>
      <c r="FQI847" s="328"/>
      <c r="FQJ847" s="328"/>
      <c r="FQK847" s="328"/>
      <c r="FQL847" s="328"/>
      <c r="FQM847" s="328"/>
      <c r="FQN847" s="328"/>
      <c r="FQO847" s="328"/>
      <c r="FQP847" s="328"/>
      <c r="FQQ847" s="328"/>
      <c r="FQR847" s="328"/>
      <c r="FQS847" s="328"/>
      <c r="FQT847" s="328"/>
      <c r="FQU847" s="328"/>
      <c r="FQV847" s="328"/>
      <c r="FQW847" s="328"/>
      <c r="FQX847" s="328"/>
      <c r="FQY847" s="328"/>
      <c r="FQZ847" s="328"/>
      <c r="FRA847" s="328"/>
      <c r="FRB847" s="328"/>
      <c r="FRC847" s="328"/>
      <c r="FRD847" s="328"/>
      <c r="FRE847" s="328"/>
      <c r="FRF847" s="328"/>
      <c r="FRG847" s="328"/>
      <c r="FRH847" s="328"/>
      <c r="FRI847" s="328"/>
      <c r="FRJ847" s="328"/>
      <c r="FRK847" s="328"/>
      <c r="FRL847" s="328"/>
      <c r="FRM847" s="328"/>
      <c r="FRN847" s="328"/>
      <c r="FRO847" s="328"/>
      <c r="FRP847" s="328"/>
      <c r="FRQ847" s="328"/>
      <c r="FRR847" s="328"/>
      <c r="FRS847" s="328"/>
      <c r="FRT847" s="328"/>
      <c r="FRU847" s="328"/>
      <c r="FRV847" s="328"/>
      <c r="FRW847" s="328"/>
      <c r="FRX847" s="328"/>
      <c r="FRY847" s="328"/>
      <c r="FRZ847" s="328"/>
      <c r="FSA847" s="328"/>
      <c r="FSB847" s="328"/>
      <c r="FSC847" s="328"/>
      <c r="FSD847" s="328"/>
      <c r="FSE847" s="328"/>
      <c r="FSF847" s="328"/>
      <c r="FSG847" s="328"/>
      <c r="FSH847" s="328"/>
      <c r="FSI847" s="328"/>
      <c r="FSJ847" s="328"/>
      <c r="FSK847" s="328"/>
      <c r="FSL847" s="328"/>
      <c r="FSM847" s="328"/>
      <c r="FSN847" s="328"/>
      <c r="FSO847" s="328"/>
      <c r="FSP847" s="328"/>
      <c r="FSQ847" s="328"/>
      <c r="FSR847" s="328"/>
      <c r="FSS847" s="328"/>
      <c r="FST847" s="328"/>
      <c r="FSU847" s="328"/>
      <c r="FSV847" s="328"/>
      <c r="FSW847" s="328"/>
      <c r="FSX847" s="328"/>
      <c r="FSY847" s="328"/>
      <c r="FSZ847" s="328"/>
      <c r="FTA847" s="328"/>
      <c r="FTB847" s="328"/>
      <c r="FTC847" s="328"/>
      <c r="FTD847" s="328"/>
      <c r="FTE847" s="328"/>
      <c r="FTF847" s="328"/>
      <c r="FTG847" s="328"/>
      <c r="FTH847" s="328"/>
      <c r="FTI847" s="328"/>
      <c r="FTJ847" s="328"/>
      <c r="FTK847" s="328"/>
      <c r="FTL847" s="328"/>
      <c r="FTM847" s="328"/>
      <c r="FTN847" s="328"/>
      <c r="FTO847" s="328"/>
      <c r="FTP847" s="328"/>
      <c r="FTQ847" s="328"/>
      <c r="FTR847" s="328"/>
      <c r="FTS847" s="328"/>
      <c r="FTT847" s="328"/>
      <c r="FTU847" s="328"/>
      <c r="FTV847" s="328"/>
      <c r="FTW847" s="328"/>
      <c r="FTX847" s="328"/>
      <c r="FTY847" s="328"/>
      <c r="FTZ847" s="328"/>
      <c r="FUA847" s="328"/>
      <c r="FUB847" s="328"/>
      <c r="FUC847" s="328"/>
      <c r="FUD847" s="328"/>
      <c r="FUE847" s="328"/>
      <c r="FUF847" s="328"/>
      <c r="FUG847" s="328"/>
      <c r="FUH847" s="328"/>
      <c r="FUI847" s="328"/>
      <c r="FUJ847" s="328"/>
      <c r="FUK847" s="328"/>
      <c r="FUL847" s="328"/>
      <c r="FUM847" s="328"/>
      <c r="FUN847" s="328"/>
      <c r="FUO847" s="328"/>
      <c r="FUP847" s="328"/>
      <c r="FUQ847" s="328"/>
      <c r="FUR847" s="328"/>
      <c r="FUS847" s="328"/>
      <c r="FUT847" s="328"/>
      <c r="FUU847" s="328"/>
      <c r="FUV847" s="328"/>
      <c r="FUW847" s="328"/>
      <c r="FUX847" s="328"/>
      <c r="FUY847" s="328"/>
      <c r="FUZ847" s="328"/>
      <c r="FVA847" s="328"/>
      <c r="FVB847" s="328"/>
      <c r="FVC847" s="328"/>
      <c r="FVD847" s="328"/>
      <c r="FVE847" s="328"/>
      <c r="FVF847" s="328"/>
      <c r="FVG847" s="328"/>
      <c r="FVH847" s="328"/>
      <c r="FVI847" s="328"/>
      <c r="FVJ847" s="328"/>
      <c r="FVK847" s="328"/>
      <c r="FVL847" s="328"/>
      <c r="FVM847" s="328"/>
      <c r="FVN847" s="328"/>
      <c r="FVO847" s="328"/>
      <c r="FVP847" s="328"/>
      <c r="FVQ847" s="328"/>
      <c r="FVR847" s="328"/>
      <c r="FVS847" s="328"/>
      <c r="FVT847" s="328"/>
      <c r="FVU847" s="328"/>
      <c r="FVV847" s="328"/>
      <c r="FVW847" s="328"/>
      <c r="FVX847" s="328"/>
      <c r="FVY847" s="328"/>
      <c r="FVZ847" s="328"/>
      <c r="FWA847" s="328"/>
      <c r="FWB847" s="328"/>
      <c r="FWC847" s="328"/>
      <c r="FWD847" s="328"/>
      <c r="FWE847" s="328"/>
      <c r="FWF847" s="328"/>
      <c r="FWG847" s="328"/>
      <c r="FWH847" s="328"/>
      <c r="FWI847" s="328"/>
      <c r="FWJ847" s="328"/>
      <c r="FWK847" s="328"/>
      <c r="FWL847" s="328"/>
      <c r="FWM847" s="328"/>
      <c r="FWN847" s="328"/>
      <c r="FWO847" s="328"/>
      <c r="FWP847" s="328"/>
      <c r="FWQ847" s="328"/>
      <c r="FWR847" s="328"/>
      <c r="FWS847" s="328"/>
      <c r="FWT847" s="328"/>
      <c r="FWU847" s="328"/>
      <c r="FWV847" s="328"/>
      <c r="FWW847" s="328"/>
      <c r="FWX847" s="328"/>
      <c r="FWY847" s="328"/>
      <c r="FWZ847" s="328"/>
      <c r="FXA847" s="328"/>
      <c r="FXB847" s="328"/>
      <c r="FXC847" s="328"/>
      <c r="FXD847" s="328"/>
      <c r="FXE847" s="328"/>
      <c r="FXF847" s="328"/>
      <c r="FXG847" s="328"/>
      <c r="FXH847" s="328"/>
      <c r="FXI847" s="328"/>
      <c r="FXJ847" s="328"/>
      <c r="FXK847" s="328"/>
      <c r="FXL847" s="328"/>
      <c r="FXM847" s="328"/>
      <c r="FXN847" s="328"/>
      <c r="FXO847" s="328"/>
      <c r="FXP847" s="328"/>
      <c r="FXQ847" s="328"/>
      <c r="FXR847" s="328"/>
      <c r="FXS847" s="328"/>
      <c r="FXT847" s="328"/>
      <c r="FXU847" s="328"/>
      <c r="FXV847" s="328"/>
      <c r="FXW847" s="328"/>
      <c r="FXX847" s="328"/>
      <c r="FXY847" s="328"/>
      <c r="FXZ847" s="328"/>
      <c r="FYA847" s="328"/>
      <c r="FYB847" s="328"/>
      <c r="FYC847" s="328"/>
      <c r="FYD847" s="328"/>
      <c r="FYE847" s="328"/>
      <c r="FYF847" s="328"/>
      <c r="FYG847" s="328"/>
      <c r="FYH847" s="328"/>
      <c r="FYI847" s="328"/>
      <c r="FYJ847" s="328"/>
      <c r="FYK847" s="328"/>
      <c r="FYL847" s="328"/>
      <c r="FYM847" s="328"/>
      <c r="FYN847" s="328"/>
      <c r="FYO847" s="328"/>
      <c r="FYP847" s="328"/>
      <c r="FYQ847" s="328"/>
      <c r="FYR847" s="328"/>
      <c r="FYS847" s="328"/>
      <c r="FYT847" s="328"/>
      <c r="FYU847" s="328"/>
      <c r="FYV847" s="328"/>
      <c r="FYW847" s="328"/>
      <c r="FYX847" s="328"/>
      <c r="FYY847" s="328"/>
      <c r="FYZ847" s="328"/>
      <c r="FZA847" s="328"/>
      <c r="FZB847" s="328"/>
      <c r="FZC847" s="328"/>
      <c r="FZD847" s="328"/>
      <c r="FZE847" s="328"/>
      <c r="FZF847" s="328"/>
      <c r="FZG847" s="328"/>
      <c r="FZH847" s="328"/>
      <c r="FZI847" s="328"/>
      <c r="FZJ847" s="328"/>
      <c r="FZK847" s="328"/>
      <c r="FZL847" s="328"/>
      <c r="FZM847" s="328"/>
      <c r="FZN847" s="328"/>
      <c r="FZO847" s="328"/>
      <c r="FZP847" s="328"/>
      <c r="FZQ847" s="328"/>
      <c r="FZR847" s="328"/>
      <c r="FZS847" s="328"/>
      <c r="FZT847" s="328"/>
      <c r="FZU847" s="328"/>
      <c r="FZV847" s="328"/>
      <c r="FZW847" s="328"/>
      <c r="FZX847" s="328"/>
      <c r="FZY847" s="328"/>
      <c r="FZZ847" s="328"/>
      <c r="GAA847" s="328"/>
      <c r="GAB847" s="328"/>
      <c r="GAC847" s="328"/>
      <c r="GAD847" s="328"/>
      <c r="GAE847" s="328"/>
      <c r="GAF847" s="328"/>
      <c r="GAG847" s="328"/>
      <c r="GAH847" s="328"/>
      <c r="GAI847" s="328"/>
      <c r="GAJ847" s="328"/>
      <c r="GAK847" s="328"/>
      <c r="GAL847" s="328"/>
      <c r="GAM847" s="328"/>
      <c r="GAN847" s="328"/>
      <c r="GAO847" s="328"/>
      <c r="GAP847" s="328"/>
      <c r="GAQ847" s="328"/>
      <c r="GAR847" s="328"/>
      <c r="GAS847" s="328"/>
      <c r="GAT847" s="328"/>
      <c r="GAU847" s="328"/>
      <c r="GAV847" s="328"/>
      <c r="GAW847" s="328"/>
      <c r="GAX847" s="328"/>
      <c r="GAY847" s="328"/>
      <c r="GAZ847" s="328"/>
      <c r="GBA847" s="328"/>
      <c r="GBB847" s="328"/>
      <c r="GBC847" s="328"/>
      <c r="GBD847" s="328"/>
      <c r="GBE847" s="328"/>
      <c r="GBF847" s="328"/>
      <c r="GBG847" s="328"/>
      <c r="GBH847" s="328"/>
      <c r="GBI847" s="328"/>
      <c r="GBJ847" s="328"/>
      <c r="GBK847" s="328"/>
      <c r="GBL847" s="328"/>
      <c r="GBM847" s="328"/>
      <c r="GBN847" s="328"/>
      <c r="GBO847" s="328"/>
      <c r="GBP847" s="328"/>
      <c r="GBQ847" s="328"/>
      <c r="GBR847" s="328"/>
      <c r="GBS847" s="328"/>
      <c r="GBT847" s="328"/>
      <c r="GBU847" s="328"/>
      <c r="GBV847" s="328"/>
      <c r="GBW847" s="328"/>
      <c r="GBX847" s="328"/>
      <c r="GBY847" s="328"/>
      <c r="GBZ847" s="328"/>
      <c r="GCA847" s="328"/>
      <c r="GCB847" s="328"/>
      <c r="GCC847" s="328"/>
      <c r="GCD847" s="328"/>
      <c r="GCE847" s="328"/>
      <c r="GCF847" s="328"/>
      <c r="GCG847" s="328"/>
      <c r="GCH847" s="328"/>
      <c r="GCI847" s="328"/>
      <c r="GCJ847" s="328"/>
      <c r="GCK847" s="328"/>
      <c r="GCL847" s="328"/>
      <c r="GCM847" s="328"/>
      <c r="GCN847" s="328"/>
      <c r="GCO847" s="328"/>
      <c r="GCP847" s="328"/>
      <c r="GCQ847" s="328"/>
      <c r="GCR847" s="328"/>
      <c r="GCS847" s="328"/>
      <c r="GCT847" s="328"/>
      <c r="GCU847" s="328"/>
      <c r="GCV847" s="328"/>
      <c r="GCW847" s="328"/>
      <c r="GCX847" s="328"/>
      <c r="GCY847" s="328"/>
      <c r="GCZ847" s="328"/>
      <c r="GDA847" s="328"/>
      <c r="GDB847" s="328"/>
      <c r="GDC847" s="328"/>
      <c r="GDD847" s="328"/>
      <c r="GDE847" s="328"/>
      <c r="GDF847" s="328"/>
      <c r="GDG847" s="328"/>
      <c r="GDH847" s="328"/>
      <c r="GDI847" s="328"/>
      <c r="GDJ847" s="328"/>
      <c r="GDK847" s="328"/>
      <c r="GDL847" s="328"/>
      <c r="GDM847" s="328"/>
      <c r="GDN847" s="328"/>
      <c r="GDO847" s="328"/>
      <c r="GDP847" s="328"/>
      <c r="GDQ847" s="328"/>
      <c r="GDR847" s="328"/>
      <c r="GDS847" s="328"/>
      <c r="GDT847" s="328"/>
      <c r="GDU847" s="328"/>
      <c r="GDV847" s="328"/>
      <c r="GDW847" s="328"/>
      <c r="GDX847" s="328"/>
      <c r="GDY847" s="328"/>
      <c r="GDZ847" s="328"/>
      <c r="GEA847" s="328"/>
      <c r="GEB847" s="328"/>
      <c r="GEC847" s="328"/>
      <c r="GED847" s="328"/>
      <c r="GEE847" s="328"/>
      <c r="GEF847" s="328"/>
      <c r="GEG847" s="328"/>
      <c r="GEH847" s="328"/>
      <c r="GEI847" s="328"/>
      <c r="GEJ847" s="328"/>
      <c r="GEK847" s="328"/>
      <c r="GEL847" s="328"/>
      <c r="GEM847" s="328"/>
      <c r="GEN847" s="328"/>
      <c r="GEO847" s="328"/>
      <c r="GEP847" s="328"/>
      <c r="GEQ847" s="328"/>
      <c r="GER847" s="328"/>
      <c r="GES847" s="328"/>
      <c r="GET847" s="328"/>
      <c r="GEU847" s="328"/>
      <c r="GEV847" s="328"/>
      <c r="GEW847" s="328"/>
      <c r="GEX847" s="328"/>
      <c r="GEY847" s="328"/>
      <c r="GEZ847" s="328"/>
      <c r="GFA847" s="328"/>
      <c r="GFB847" s="328"/>
      <c r="GFC847" s="328"/>
      <c r="GFD847" s="328"/>
      <c r="GFE847" s="328"/>
      <c r="GFF847" s="328"/>
      <c r="GFG847" s="328"/>
      <c r="GFH847" s="328"/>
      <c r="GFI847" s="328"/>
      <c r="GFJ847" s="328"/>
      <c r="GFK847" s="328"/>
      <c r="GFL847" s="328"/>
      <c r="GFM847" s="328"/>
      <c r="GFN847" s="328"/>
      <c r="GFO847" s="328"/>
      <c r="GFP847" s="328"/>
      <c r="GFQ847" s="328"/>
      <c r="GFR847" s="328"/>
      <c r="GFS847" s="328"/>
      <c r="GFT847" s="328"/>
      <c r="GFU847" s="328"/>
      <c r="GFV847" s="328"/>
      <c r="GFW847" s="328"/>
      <c r="GFX847" s="328"/>
      <c r="GFY847" s="328"/>
      <c r="GFZ847" s="328"/>
      <c r="GGA847" s="328"/>
      <c r="GGB847" s="328"/>
      <c r="GGC847" s="328"/>
      <c r="GGD847" s="328"/>
      <c r="GGE847" s="328"/>
      <c r="GGF847" s="328"/>
      <c r="GGG847" s="328"/>
      <c r="GGH847" s="328"/>
      <c r="GGI847" s="328"/>
      <c r="GGJ847" s="328"/>
      <c r="GGK847" s="328"/>
      <c r="GGL847" s="328"/>
      <c r="GGM847" s="328"/>
      <c r="GGN847" s="328"/>
      <c r="GGO847" s="328"/>
      <c r="GGP847" s="328"/>
      <c r="GGQ847" s="328"/>
      <c r="GGR847" s="328"/>
      <c r="GGS847" s="328"/>
      <c r="GGT847" s="328"/>
      <c r="GGU847" s="328"/>
      <c r="GGV847" s="328"/>
      <c r="GGW847" s="328"/>
      <c r="GGX847" s="328"/>
      <c r="GGY847" s="328"/>
      <c r="GGZ847" s="328"/>
      <c r="GHA847" s="328"/>
      <c r="GHB847" s="328"/>
      <c r="GHC847" s="328"/>
      <c r="GHD847" s="328"/>
      <c r="GHE847" s="328"/>
      <c r="GHF847" s="328"/>
      <c r="GHG847" s="328"/>
      <c r="GHH847" s="328"/>
      <c r="GHI847" s="328"/>
      <c r="GHJ847" s="328"/>
      <c r="GHK847" s="328"/>
      <c r="GHL847" s="328"/>
      <c r="GHM847" s="328"/>
      <c r="GHN847" s="328"/>
      <c r="GHO847" s="328"/>
      <c r="GHP847" s="328"/>
      <c r="GHQ847" s="328"/>
      <c r="GHR847" s="328"/>
      <c r="GHS847" s="328"/>
      <c r="GHT847" s="328"/>
      <c r="GHU847" s="328"/>
      <c r="GHV847" s="328"/>
      <c r="GHW847" s="328"/>
      <c r="GHX847" s="328"/>
      <c r="GHY847" s="328"/>
      <c r="GHZ847" s="328"/>
      <c r="GIA847" s="328"/>
      <c r="GIB847" s="328"/>
      <c r="GIC847" s="328"/>
      <c r="GID847" s="328"/>
      <c r="GIE847" s="328"/>
      <c r="GIF847" s="328"/>
      <c r="GIG847" s="328"/>
      <c r="GIH847" s="328"/>
      <c r="GII847" s="328"/>
      <c r="GIJ847" s="328"/>
      <c r="GIK847" s="328"/>
      <c r="GIL847" s="328"/>
      <c r="GIM847" s="328"/>
      <c r="GIN847" s="328"/>
      <c r="GIO847" s="328"/>
      <c r="GIP847" s="328"/>
      <c r="GIQ847" s="328"/>
      <c r="GIR847" s="328"/>
      <c r="GIS847" s="328"/>
      <c r="GIT847" s="328"/>
      <c r="GIU847" s="328"/>
      <c r="GIV847" s="328"/>
      <c r="GIW847" s="328"/>
      <c r="GIX847" s="328"/>
      <c r="GIY847" s="328"/>
      <c r="GIZ847" s="328"/>
      <c r="GJA847" s="328"/>
      <c r="GJB847" s="328"/>
      <c r="GJC847" s="328"/>
      <c r="GJD847" s="328"/>
      <c r="GJE847" s="328"/>
      <c r="GJF847" s="328"/>
      <c r="GJG847" s="328"/>
      <c r="GJH847" s="328"/>
      <c r="GJI847" s="328"/>
      <c r="GJJ847" s="328"/>
      <c r="GJK847" s="328"/>
      <c r="GJL847" s="328"/>
      <c r="GJM847" s="328"/>
      <c r="GJN847" s="328"/>
      <c r="GJO847" s="328"/>
      <c r="GJP847" s="328"/>
      <c r="GJQ847" s="328"/>
      <c r="GJR847" s="328"/>
      <c r="GJS847" s="328"/>
      <c r="GJT847" s="328"/>
      <c r="GJU847" s="328"/>
      <c r="GJV847" s="328"/>
      <c r="GJW847" s="328"/>
      <c r="GJX847" s="328"/>
      <c r="GJY847" s="328"/>
      <c r="GJZ847" s="328"/>
      <c r="GKA847" s="328"/>
      <c r="GKB847" s="328"/>
      <c r="GKC847" s="328"/>
      <c r="GKD847" s="328"/>
      <c r="GKE847" s="328"/>
      <c r="GKF847" s="328"/>
      <c r="GKG847" s="328"/>
      <c r="GKH847" s="328"/>
      <c r="GKI847" s="328"/>
      <c r="GKJ847" s="328"/>
      <c r="GKK847" s="328"/>
      <c r="GKL847" s="328"/>
      <c r="GKM847" s="328"/>
      <c r="GKN847" s="328"/>
      <c r="GKO847" s="328"/>
      <c r="GKP847" s="328"/>
      <c r="GKQ847" s="328"/>
      <c r="GKR847" s="328"/>
      <c r="GKS847" s="328"/>
      <c r="GKT847" s="328"/>
      <c r="GKU847" s="328"/>
      <c r="GKV847" s="328"/>
      <c r="GKW847" s="328"/>
      <c r="GKX847" s="328"/>
      <c r="GKY847" s="328"/>
      <c r="GKZ847" s="328"/>
      <c r="GLA847" s="328"/>
      <c r="GLB847" s="328"/>
      <c r="GLC847" s="328"/>
      <c r="GLD847" s="328"/>
      <c r="GLE847" s="328"/>
      <c r="GLF847" s="328"/>
      <c r="GLG847" s="328"/>
      <c r="GLH847" s="328"/>
      <c r="GLI847" s="328"/>
      <c r="GLJ847" s="328"/>
      <c r="GLK847" s="328"/>
      <c r="GLL847" s="328"/>
      <c r="GLM847" s="328"/>
      <c r="GLN847" s="328"/>
      <c r="GLO847" s="328"/>
      <c r="GLP847" s="328"/>
      <c r="GLQ847" s="328"/>
      <c r="GLR847" s="328"/>
      <c r="GLS847" s="328"/>
      <c r="GLT847" s="328"/>
      <c r="GLU847" s="328"/>
      <c r="GLV847" s="328"/>
      <c r="GLW847" s="328"/>
      <c r="GLX847" s="328"/>
      <c r="GLY847" s="328"/>
      <c r="GLZ847" s="328"/>
      <c r="GMA847" s="328"/>
      <c r="GMB847" s="328"/>
      <c r="GMC847" s="328"/>
      <c r="GMD847" s="328"/>
      <c r="GME847" s="328"/>
      <c r="GMF847" s="328"/>
      <c r="GMG847" s="328"/>
      <c r="GMH847" s="328"/>
      <c r="GMI847" s="328"/>
      <c r="GMJ847" s="328"/>
      <c r="GMK847" s="328"/>
      <c r="GML847" s="328"/>
      <c r="GMM847" s="328"/>
      <c r="GMN847" s="328"/>
      <c r="GMO847" s="328"/>
      <c r="GMP847" s="328"/>
      <c r="GMQ847" s="328"/>
      <c r="GMR847" s="328"/>
      <c r="GMS847" s="328"/>
      <c r="GMT847" s="328"/>
      <c r="GMU847" s="328"/>
      <c r="GMV847" s="328"/>
      <c r="GMW847" s="328"/>
      <c r="GMX847" s="328"/>
      <c r="GMY847" s="328"/>
      <c r="GMZ847" s="328"/>
      <c r="GNA847" s="328"/>
      <c r="GNB847" s="328"/>
      <c r="GNC847" s="328"/>
      <c r="GND847" s="328"/>
      <c r="GNE847" s="328"/>
      <c r="GNF847" s="328"/>
      <c r="GNG847" s="328"/>
      <c r="GNH847" s="328"/>
      <c r="GNI847" s="328"/>
      <c r="GNJ847" s="328"/>
      <c r="GNK847" s="328"/>
      <c r="GNL847" s="328"/>
      <c r="GNM847" s="328"/>
      <c r="GNN847" s="328"/>
      <c r="GNO847" s="328"/>
      <c r="GNP847" s="328"/>
      <c r="GNQ847" s="328"/>
      <c r="GNR847" s="328"/>
      <c r="GNS847" s="328"/>
      <c r="GNT847" s="328"/>
      <c r="GNU847" s="328"/>
      <c r="GNV847" s="328"/>
      <c r="GNW847" s="328"/>
      <c r="GNX847" s="328"/>
      <c r="GNY847" s="328"/>
      <c r="GNZ847" s="328"/>
      <c r="GOA847" s="328"/>
      <c r="GOB847" s="328"/>
      <c r="GOC847" s="328"/>
      <c r="GOD847" s="328"/>
      <c r="GOE847" s="328"/>
      <c r="GOF847" s="328"/>
      <c r="GOG847" s="328"/>
      <c r="GOH847" s="328"/>
      <c r="GOI847" s="328"/>
      <c r="GOJ847" s="328"/>
      <c r="GOK847" s="328"/>
      <c r="GOL847" s="328"/>
      <c r="GOM847" s="328"/>
      <c r="GON847" s="328"/>
      <c r="GOO847" s="328"/>
      <c r="GOP847" s="328"/>
      <c r="GOQ847" s="328"/>
      <c r="GOR847" s="328"/>
      <c r="GOS847" s="328"/>
      <c r="GOT847" s="328"/>
      <c r="GOU847" s="328"/>
      <c r="GOV847" s="328"/>
      <c r="GOW847" s="328"/>
      <c r="GOX847" s="328"/>
      <c r="GOY847" s="328"/>
      <c r="GOZ847" s="328"/>
      <c r="GPA847" s="328"/>
      <c r="GPB847" s="328"/>
      <c r="GPC847" s="328"/>
      <c r="GPD847" s="328"/>
      <c r="GPE847" s="328"/>
      <c r="GPF847" s="328"/>
      <c r="GPG847" s="328"/>
      <c r="GPH847" s="328"/>
      <c r="GPI847" s="328"/>
      <c r="GPJ847" s="328"/>
      <c r="GPK847" s="328"/>
      <c r="GPL847" s="328"/>
      <c r="GPM847" s="328"/>
      <c r="GPN847" s="328"/>
      <c r="GPO847" s="328"/>
      <c r="GPP847" s="328"/>
      <c r="GPQ847" s="328"/>
      <c r="GPR847" s="328"/>
      <c r="GPS847" s="328"/>
      <c r="GPT847" s="328"/>
      <c r="GPU847" s="328"/>
      <c r="GPV847" s="328"/>
      <c r="GPW847" s="328"/>
      <c r="GPX847" s="328"/>
      <c r="GPY847" s="328"/>
      <c r="GPZ847" s="328"/>
      <c r="GQA847" s="328"/>
      <c r="GQB847" s="328"/>
      <c r="GQC847" s="328"/>
      <c r="GQD847" s="328"/>
      <c r="GQE847" s="328"/>
      <c r="GQF847" s="328"/>
      <c r="GQG847" s="328"/>
      <c r="GQH847" s="328"/>
      <c r="GQI847" s="328"/>
      <c r="GQJ847" s="328"/>
      <c r="GQK847" s="328"/>
      <c r="GQL847" s="328"/>
      <c r="GQM847" s="328"/>
      <c r="GQN847" s="328"/>
      <c r="GQO847" s="328"/>
      <c r="GQP847" s="328"/>
      <c r="GQQ847" s="328"/>
      <c r="GQR847" s="328"/>
      <c r="GQS847" s="328"/>
      <c r="GQT847" s="328"/>
      <c r="GQU847" s="328"/>
      <c r="GQV847" s="328"/>
      <c r="GQW847" s="328"/>
      <c r="GQX847" s="328"/>
      <c r="GQY847" s="328"/>
      <c r="GQZ847" s="328"/>
      <c r="GRA847" s="328"/>
      <c r="GRB847" s="328"/>
      <c r="GRC847" s="328"/>
      <c r="GRD847" s="328"/>
      <c r="GRE847" s="328"/>
      <c r="GRF847" s="328"/>
      <c r="GRG847" s="328"/>
      <c r="GRH847" s="328"/>
      <c r="GRI847" s="328"/>
      <c r="GRJ847" s="328"/>
      <c r="GRK847" s="328"/>
      <c r="GRL847" s="328"/>
      <c r="GRM847" s="328"/>
      <c r="GRN847" s="328"/>
      <c r="GRO847" s="328"/>
      <c r="GRP847" s="328"/>
      <c r="GRQ847" s="328"/>
      <c r="GRR847" s="328"/>
      <c r="GRS847" s="328"/>
      <c r="GRT847" s="328"/>
      <c r="GRU847" s="328"/>
      <c r="GRV847" s="328"/>
      <c r="GRW847" s="328"/>
      <c r="GRX847" s="328"/>
      <c r="GRY847" s="328"/>
      <c r="GRZ847" s="328"/>
      <c r="GSA847" s="328"/>
      <c r="GSB847" s="328"/>
      <c r="GSC847" s="328"/>
      <c r="GSD847" s="328"/>
      <c r="GSE847" s="328"/>
      <c r="GSF847" s="328"/>
      <c r="GSG847" s="328"/>
      <c r="GSH847" s="328"/>
      <c r="GSI847" s="328"/>
      <c r="GSJ847" s="328"/>
      <c r="GSK847" s="328"/>
      <c r="GSL847" s="328"/>
      <c r="GSM847" s="328"/>
      <c r="GSN847" s="328"/>
      <c r="GSO847" s="328"/>
      <c r="GSP847" s="328"/>
      <c r="GSQ847" s="328"/>
      <c r="GSR847" s="328"/>
      <c r="GSS847" s="328"/>
      <c r="GST847" s="328"/>
      <c r="GSU847" s="328"/>
      <c r="GSV847" s="328"/>
      <c r="GSW847" s="328"/>
      <c r="GSX847" s="328"/>
      <c r="GSY847" s="328"/>
      <c r="GSZ847" s="328"/>
      <c r="GTA847" s="328"/>
      <c r="GTB847" s="328"/>
      <c r="GTC847" s="328"/>
      <c r="GTD847" s="328"/>
      <c r="GTE847" s="328"/>
      <c r="GTF847" s="328"/>
      <c r="GTG847" s="328"/>
      <c r="GTH847" s="328"/>
      <c r="GTI847" s="328"/>
      <c r="GTJ847" s="328"/>
      <c r="GTK847" s="328"/>
      <c r="GTL847" s="328"/>
      <c r="GTM847" s="328"/>
      <c r="GTN847" s="328"/>
      <c r="GTO847" s="328"/>
      <c r="GTP847" s="328"/>
      <c r="GTQ847" s="328"/>
      <c r="GTR847" s="328"/>
      <c r="GTS847" s="328"/>
      <c r="GTT847" s="328"/>
      <c r="GTU847" s="328"/>
      <c r="GTV847" s="328"/>
      <c r="GTW847" s="328"/>
      <c r="GTX847" s="328"/>
      <c r="GTY847" s="328"/>
      <c r="GTZ847" s="328"/>
      <c r="GUA847" s="328"/>
      <c r="GUB847" s="328"/>
      <c r="GUC847" s="328"/>
      <c r="GUD847" s="328"/>
      <c r="GUE847" s="328"/>
      <c r="GUF847" s="328"/>
      <c r="GUG847" s="328"/>
      <c r="GUH847" s="328"/>
      <c r="GUI847" s="328"/>
      <c r="GUJ847" s="328"/>
      <c r="GUK847" s="328"/>
      <c r="GUL847" s="328"/>
      <c r="GUM847" s="328"/>
      <c r="GUN847" s="328"/>
      <c r="GUO847" s="328"/>
      <c r="GUP847" s="328"/>
      <c r="GUQ847" s="328"/>
      <c r="GUR847" s="328"/>
      <c r="GUS847" s="328"/>
      <c r="GUT847" s="328"/>
      <c r="GUU847" s="328"/>
      <c r="GUV847" s="328"/>
      <c r="GUW847" s="328"/>
      <c r="GUX847" s="328"/>
      <c r="GUY847" s="328"/>
      <c r="GUZ847" s="328"/>
      <c r="GVA847" s="328"/>
      <c r="GVB847" s="328"/>
      <c r="GVC847" s="328"/>
      <c r="GVD847" s="328"/>
      <c r="GVE847" s="328"/>
      <c r="GVF847" s="328"/>
      <c r="GVG847" s="328"/>
      <c r="GVH847" s="328"/>
      <c r="GVI847" s="328"/>
      <c r="GVJ847" s="328"/>
      <c r="GVK847" s="328"/>
      <c r="GVL847" s="328"/>
      <c r="GVM847" s="328"/>
      <c r="GVN847" s="328"/>
      <c r="GVO847" s="328"/>
      <c r="GVP847" s="328"/>
      <c r="GVQ847" s="328"/>
      <c r="GVR847" s="328"/>
      <c r="GVS847" s="328"/>
      <c r="GVT847" s="328"/>
      <c r="GVU847" s="328"/>
      <c r="GVV847" s="328"/>
      <c r="GVW847" s="328"/>
      <c r="GVX847" s="328"/>
      <c r="GVY847" s="328"/>
      <c r="GVZ847" s="328"/>
      <c r="GWA847" s="328"/>
      <c r="GWB847" s="328"/>
      <c r="GWC847" s="328"/>
      <c r="GWD847" s="328"/>
      <c r="GWE847" s="328"/>
      <c r="GWF847" s="328"/>
      <c r="GWG847" s="328"/>
      <c r="GWH847" s="328"/>
      <c r="GWI847" s="328"/>
      <c r="GWJ847" s="328"/>
      <c r="GWK847" s="328"/>
      <c r="GWL847" s="328"/>
      <c r="GWM847" s="328"/>
      <c r="GWN847" s="328"/>
      <c r="GWO847" s="328"/>
      <c r="GWP847" s="328"/>
      <c r="GWQ847" s="328"/>
      <c r="GWR847" s="328"/>
      <c r="GWS847" s="328"/>
      <c r="GWT847" s="328"/>
      <c r="GWU847" s="328"/>
      <c r="GWV847" s="328"/>
      <c r="GWW847" s="328"/>
      <c r="GWX847" s="328"/>
      <c r="GWY847" s="328"/>
      <c r="GWZ847" s="328"/>
      <c r="GXA847" s="328"/>
      <c r="GXB847" s="328"/>
      <c r="GXC847" s="328"/>
      <c r="GXD847" s="328"/>
      <c r="GXE847" s="328"/>
      <c r="GXF847" s="328"/>
      <c r="GXG847" s="328"/>
      <c r="GXH847" s="328"/>
      <c r="GXI847" s="328"/>
      <c r="GXJ847" s="328"/>
      <c r="GXK847" s="328"/>
      <c r="GXL847" s="328"/>
      <c r="GXM847" s="328"/>
      <c r="GXN847" s="328"/>
      <c r="GXO847" s="328"/>
      <c r="GXP847" s="328"/>
      <c r="GXQ847" s="328"/>
      <c r="GXR847" s="328"/>
      <c r="GXS847" s="328"/>
      <c r="GXT847" s="328"/>
      <c r="GXU847" s="328"/>
      <c r="GXV847" s="328"/>
      <c r="GXW847" s="328"/>
      <c r="GXX847" s="328"/>
      <c r="GXY847" s="328"/>
      <c r="GXZ847" s="328"/>
      <c r="GYA847" s="328"/>
      <c r="GYB847" s="328"/>
      <c r="GYC847" s="328"/>
      <c r="GYD847" s="328"/>
      <c r="GYE847" s="328"/>
      <c r="GYF847" s="328"/>
      <c r="GYG847" s="328"/>
      <c r="GYH847" s="328"/>
      <c r="GYI847" s="328"/>
      <c r="GYJ847" s="328"/>
      <c r="GYK847" s="328"/>
      <c r="GYL847" s="328"/>
      <c r="GYM847" s="328"/>
      <c r="GYN847" s="328"/>
      <c r="GYO847" s="328"/>
      <c r="GYP847" s="328"/>
      <c r="GYQ847" s="328"/>
      <c r="GYR847" s="328"/>
      <c r="GYS847" s="328"/>
      <c r="GYT847" s="328"/>
      <c r="GYU847" s="328"/>
      <c r="GYV847" s="328"/>
      <c r="GYW847" s="328"/>
      <c r="GYX847" s="328"/>
      <c r="GYY847" s="328"/>
      <c r="GYZ847" s="328"/>
      <c r="GZA847" s="328"/>
      <c r="GZB847" s="328"/>
      <c r="GZC847" s="328"/>
      <c r="GZD847" s="328"/>
      <c r="GZE847" s="328"/>
      <c r="GZF847" s="328"/>
      <c r="GZG847" s="328"/>
      <c r="GZH847" s="328"/>
      <c r="GZI847" s="328"/>
      <c r="GZJ847" s="328"/>
      <c r="GZK847" s="328"/>
      <c r="GZL847" s="328"/>
      <c r="GZM847" s="328"/>
      <c r="GZN847" s="328"/>
      <c r="GZO847" s="328"/>
      <c r="GZP847" s="328"/>
      <c r="GZQ847" s="328"/>
      <c r="GZR847" s="328"/>
      <c r="GZS847" s="328"/>
      <c r="GZT847" s="328"/>
      <c r="GZU847" s="328"/>
      <c r="GZV847" s="328"/>
      <c r="GZW847" s="328"/>
      <c r="GZX847" s="328"/>
      <c r="GZY847" s="328"/>
      <c r="GZZ847" s="328"/>
      <c r="HAA847" s="328"/>
      <c r="HAB847" s="328"/>
      <c r="HAC847" s="328"/>
      <c r="HAD847" s="328"/>
      <c r="HAE847" s="328"/>
      <c r="HAF847" s="328"/>
      <c r="HAG847" s="328"/>
      <c r="HAH847" s="328"/>
      <c r="HAI847" s="328"/>
      <c r="HAJ847" s="328"/>
      <c r="HAK847" s="328"/>
      <c r="HAL847" s="328"/>
      <c r="HAM847" s="328"/>
      <c r="HAN847" s="328"/>
      <c r="HAO847" s="328"/>
      <c r="HAP847" s="328"/>
      <c r="HAQ847" s="328"/>
      <c r="HAR847" s="328"/>
      <c r="HAS847" s="328"/>
      <c r="HAT847" s="328"/>
      <c r="HAU847" s="328"/>
      <c r="HAV847" s="328"/>
      <c r="HAW847" s="328"/>
      <c r="HAX847" s="328"/>
      <c r="HAY847" s="328"/>
      <c r="HAZ847" s="328"/>
      <c r="HBA847" s="328"/>
      <c r="HBB847" s="328"/>
      <c r="HBC847" s="328"/>
      <c r="HBD847" s="328"/>
      <c r="HBE847" s="328"/>
      <c r="HBF847" s="328"/>
      <c r="HBG847" s="328"/>
      <c r="HBH847" s="328"/>
      <c r="HBI847" s="328"/>
      <c r="HBJ847" s="328"/>
      <c r="HBK847" s="328"/>
      <c r="HBL847" s="328"/>
      <c r="HBM847" s="328"/>
      <c r="HBN847" s="328"/>
      <c r="HBO847" s="328"/>
      <c r="HBP847" s="328"/>
      <c r="HBQ847" s="328"/>
      <c r="HBR847" s="328"/>
      <c r="HBS847" s="328"/>
      <c r="HBT847" s="328"/>
      <c r="HBU847" s="328"/>
      <c r="HBV847" s="328"/>
      <c r="HBW847" s="328"/>
      <c r="HBX847" s="328"/>
      <c r="HBY847" s="328"/>
      <c r="HBZ847" s="328"/>
      <c r="HCA847" s="328"/>
      <c r="HCB847" s="328"/>
      <c r="HCC847" s="328"/>
      <c r="HCD847" s="328"/>
      <c r="HCE847" s="328"/>
      <c r="HCF847" s="328"/>
      <c r="HCG847" s="328"/>
      <c r="HCH847" s="328"/>
      <c r="HCI847" s="328"/>
      <c r="HCJ847" s="328"/>
      <c r="HCK847" s="328"/>
      <c r="HCL847" s="328"/>
      <c r="HCM847" s="328"/>
      <c r="HCN847" s="328"/>
      <c r="HCO847" s="328"/>
      <c r="HCP847" s="328"/>
      <c r="HCQ847" s="328"/>
      <c r="HCR847" s="328"/>
      <c r="HCS847" s="328"/>
      <c r="HCT847" s="328"/>
      <c r="HCU847" s="328"/>
      <c r="HCV847" s="328"/>
      <c r="HCW847" s="328"/>
      <c r="HCX847" s="328"/>
      <c r="HCY847" s="328"/>
      <c r="HCZ847" s="328"/>
      <c r="HDA847" s="328"/>
      <c r="HDB847" s="328"/>
      <c r="HDC847" s="328"/>
      <c r="HDD847" s="328"/>
      <c r="HDE847" s="328"/>
      <c r="HDF847" s="328"/>
      <c r="HDG847" s="328"/>
      <c r="HDH847" s="328"/>
      <c r="HDI847" s="328"/>
      <c r="HDJ847" s="328"/>
      <c r="HDK847" s="328"/>
      <c r="HDL847" s="328"/>
      <c r="HDM847" s="328"/>
      <c r="HDN847" s="328"/>
      <c r="HDO847" s="328"/>
      <c r="HDP847" s="328"/>
      <c r="HDQ847" s="328"/>
      <c r="HDR847" s="328"/>
      <c r="HDS847" s="328"/>
      <c r="HDT847" s="328"/>
      <c r="HDU847" s="328"/>
      <c r="HDV847" s="328"/>
      <c r="HDW847" s="328"/>
      <c r="HDX847" s="328"/>
      <c r="HDY847" s="328"/>
      <c r="HDZ847" s="328"/>
      <c r="HEA847" s="328"/>
      <c r="HEB847" s="328"/>
      <c r="HEC847" s="328"/>
      <c r="HED847" s="328"/>
      <c r="HEE847" s="328"/>
      <c r="HEF847" s="328"/>
      <c r="HEG847" s="328"/>
      <c r="HEH847" s="328"/>
      <c r="HEI847" s="328"/>
      <c r="HEJ847" s="328"/>
      <c r="HEK847" s="328"/>
      <c r="HEL847" s="328"/>
      <c r="HEM847" s="328"/>
      <c r="HEN847" s="328"/>
      <c r="HEO847" s="328"/>
      <c r="HEP847" s="328"/>
      <c r="HEQ847" s="328"/>
      <c r="HER847" s="328"/>
      <c r="HES847" s="328"/>
      <c r="HET847" s="328"/>
      <c r="HEU847" s="328"/>
      <c r="HEV847" s="328"/>
      <c r="HEW847" s="328"/>
      <c r="HEX847" s="328"/>
      <c r="HEY847" s="328"/>
      <c r="HEZ847" s="328"/>
      <c r="HFA847" s="328"/>
      <c r="HFB847" s="328"/>
      <c r="HFC847" s="328"/>
      <c r="HFD847" s="328"/>
      <c r="HFE847" s="328"/>
      <c r="HFF847" s="328"/>
      <c r="HFG847" s="328"/>
      <c r="HFH847" s="328"/>
      <c r="HFI847" s="328"/>
      <c r="HFJ847" s="328"/>
      <c r="HFK847" s="328"/>
      <c r="HFL847" s="328"/>
      <c r="HFM847" s="328"/>
      <c r="HFN847" s="328"/>
      <c r="HFO847" s="328"/>
      <c r="HFP847" s="328"/>
      <c r="HFQ847" s="328"/>
      <c r="HFR847" s="328"/>
      <c r="HFS847" s="328"/>
      <c r="HFT847" s="328"/>
      <c r="HFU847" s="328"/>
      <c r="HFV847" s="328"/>
      <c r="HFW847" s="328"/>
      <c r="HFX847" s="328"/>
      <c r="HFY847" s="328"/>
      <c r="HFZ847" s="328"/>
      <c r="HGA847" s="328"/>
      <c r="HGB847" s="328"/>
      <c r="HGC847" s="328"/>
      <c r="HGD847" s="328"/>
      <c r="HGE847" s="328"/>
      <c r="HGF847" s="328"/>
      <c r="HGG847" s="328"/>
      <c r="HGH847" s="328"/>
      <c r="HGI847" s="328"/>
      <c r="HGJ847" s="328"/>
      <c r="HGK847" s="328"/>
      <c r="HGL847" s="328"/>
      <c r="HGM847" s="328"/>
      <c r="HGN847" s="328"/>
      <c r="HGO847" s="328"/>
      <c r="HGP847" s="328"/>
      <c r="HGQ847" s="328"/>
      <c r="HGR847" s="328"/>
      <c r="HGS847" s="328"/>
      <c r="HGT847" s="328"/>
      <c r="HGU847" s="328"/>
      <c r="HGV847" s="328"/>
      <c r="HGW847" s="328"/>
      <c r="HGX847" s="328"/>
      <c r="HGY847" s="328"/>
      <c r="HGZ847" s="328"/>
      <c r="HHA847" s="328"/>
      <c r="HHB847" s="328"/>
      <c r="HHC847" s="328"/>
      <c r="HHD847" s="328"/>
      <c r="HHE847" s="328"/>
      <c r="HHF847" s="328"/>
      <c r="HHG847" s="328"/>
      <c r="HHH847" s="328"/>
      <c r="HHI847" s="328"/>
      <c r="HHJ847" s="328"/>
      <c r="HHK847" s="328"/>
      <c r="HHL847" s="328"/>
      <c r="HHM847" s="328"/>
      <c r="HHN847" s="328"/>
      <c r="HHO847" s="328"/>
      <c r="HHP847" s="328"/>
      <c r="HHQ847" s="328"/>
      <c r="HHR847" s="328"/>
      <c r="HHS847" s="328"/>
      <c r="HHT847" s="328"/>
      <c r="HHU847" s="328"/>
      <c r="HHV847" s="328"/>
      <c r="HHW847" s="328"/>
      <c r="HHX847" s="328"/>
      <c r="HHY847" s="328"/>
      <c r="HHZ847" s="328"/>
      <c r="HIA847" s="328"/>
      <c r="HIB847" s="328"/>
      <c r="HIC847" s="328"/>
      <c r="HID847" s="328"/>
      <c r="HIE847" s="328"/>
      <c r="HIF847" s="328"/>
      <c r="HIG847" s="328"/>
      <c r="HIH847" s="328"/>
      <c r="HII847" s="328"/>
      <c r="HIJ847" s="328"/>
      <c r="HIK847" s="328"/>
      <c r="HIL847" s="328"/>
      <c r="HIM847" s="328"/>
      <c r="HIN847" s="328"/>
      <c r="HIO847" s="328"/>
      <c r="HIP847" s="328"/>
      <c r="HIQ847" s="328"/>
      <c r="HIR847" s="328"/>
      <c r="HIS847" s="328"/>
      <c r="HIT847" s="328"/>
      <c r="HIU847" s="328"/>
      <c r="HIV847" s="328"/>
      <c r="HIW847" s="328"/>
      <c r="HIX847" s="328"/>
      <c r="HIY847" s="328"/>
      <c r="HIZ847" s="328"/>
      <c r="HJA847" s="328"/>
      <c r="HJB847" s="328"/>
      <c r="HJC847" s="328"/>
      <c r="HJD847" s="328"/>
      <c r="HJE847" s="328"/>
      <c r="HJF847" s="328"/>
      <c r="HJG847" s="328"/>
      <c r="HJH847" s="328"/>
      <c r="HJI847" s="328"/>
      <c r="HJJ847" s="328"/>
      <c r="HJK847" s="328"/>
      <c r="HJL847" s="328"/>
      <c r="HJM847" s="328"/>
      <c r="HJN847" s="328"/>
      <c r="HJO847" s="328"/>
      <c r="HJP847" s="328"/>
      <c r="HJQ847" s="328"/>
      <c r="HJR847" s="328"/>
      <c r="HJS847" s="328"/>
      <c r="HJT847" s="328"/>
      <c r="HJU847" s="328"/>
      <c r="HJV847" s="328"/>
      <c r="HJW847" s="328"/>
      <c r="HJX847" s="328"/>
      <c r="HJY847" s="328"/>
      <c r="HJZ847" s="328"/>
      <c r="HKA847" s="328"/>
      <c r="HKB847" s="328"/>
      <c r="HKC847" s="328"/>
      <c r="HKD847" s="328"/>
      <c r="HKE847" s="328"/>
      <c r="HKF847" s="328"/>
      <c r="HKG847" s="328"/>
      <c r="HKH847" s="328"/>
      <c r="HKI847" s="328"/>
      <c r="HKJ847" s="328"/>
      <c r="HKK847" s="328"/>
      <c r="HKL847" s="328"/>
      <c r="HKM847" s="328"/>
      <c r="HKN847" s="328"/>
      <c r="HKO847" s="328"/>
      <c r="HKP847" s="328"/>
      <c r="HKQ847" s="328"/>
      <c r="HKR847" s="328"/>
      <c r="HKS847" s="328"/>
      <c r="HKT847" s="328"/>
      <c r="HKU847" s="328"/>
      <c r="HKV847" s="328"/>
      <c r="HKW847" s="328"/>
      <c r="HKX847" s="328"/>
      <c r="HKY847" s="328"/>
      <c r="HKZ847" s="328"/>
      <c r="HLA847" s="328"/>
      <c r="HLB847" s="328"/>
      <c r="HLC847" s="328"/>
      <c r="HLD847" s="328"/>
      <c r="HLE847" s="328"/>
      <c r="HLF847" s="328"/>
      <c r="HLG847" s="328"/>
      <c r="HLH847" s="328"/>
      <c r="HLI847" s="328"/>
      <c r="HLJ847" s="328"/>
      <c r="HLK847" s="328"/>
      <c r="HLL847" s="328"/>
      <c r="HLM847" s="328"/>
      <c r="HLN847" s="328"/>
      <c r="HLO847" s="328"/>
      <c r="HLP847" s="328"/>
      <c r="HLQ847" s="328"/>
      <c r="HLR847" s="328"/>
      <c r="HLS847" s="328"/>
      <c r="HLT847" s="328"/>
      <c r="HLU847" s="328"/>
      <c r="HLV847" s="328"/>
      <c r="HLW847" s="328"/>
      <c r="HLX847" s="328"/>
      <c r="HLY847" s="328"/>
      <c r="HLZ847" s="328"/>
      <c r="HMA847" s="328"/>
      <c r="HMB847" s="328"/>
      <c r="HMC847" s="328"/>
      <c r="HMD847" s="328"/>
      <c r="HME847" s="328"/>
      <c r="HMF847" s="328"/>
      <c r="HMG847" s="328"/>
      <c r="HMH847" s="328"/>
      <c r="HMI847" s="328"/>
      <c r="HMJ847" s="328"/>
      <c r="HMK847" s="328"/>
      <c r="HML847" s="328"/>
      <c r="HMM847" s="328"/>
      <c r="HMN847" s="328"/>
      <c r="HMO847" s="328"/>
      <c r="HMP847" s="328"/>
      <c r="HMQ847" s="328"/>
      <c r="HMR847" s="328"/>
      <c r="HMS847" s="328"/>
      <c r="HMT847" s="328"/>
      <c r="HMU847" s="328"/>
      <c r="HMV847" s="328"/>
      <c r="HMW847" s="328"/>
      <c r="HMX847" s="328"/>
      <c r="HMY847" s="328"/>
      <c r="HMZ847" s="328"/>
      <c r="HNA847" s="328"/>
      <c r="HNB847" s="328"/>
      <c r="HNC847" s="328"/>
      <c r="HND847" s="328"/>
      <c r="HNE847" s="328"/>
      <c r="HNF847" s="328"/>
      <c r="HNG847" s="328"/>
      <c r="HNH847" s="328"/>
      <c r="HNI847" s="328"/>
      <c r="HNJ847" s="328"/>
      <c r="HNK847" s="328"/>
      <c r="HNL847" s="328"/>
      <c r="HNM847" s="328"/>
      <c r="HNN847" s="328"/>
      <c r="HNO847" s="328"/>
      <c r="HNP847" s="328"/>
      <c r="HNQ847" s="328"/>
      <c r="HNR847" s="328"/>
      <c r="HNS847" s="328"/>
      <c r="HNT847" s="328"/>
      <c r="HNU847" s="328"/>
      <c r="HNV847" s="328"/>
      <c r="HNW847" s="328"/>
      <c r="HNX847" s="328"/>
      <c r="HNY847" s="328"/>
      <c r="HNZ847" s="328"/>
      <c r="HOA847" s="328"/>
      <c r="HOB847" s="328"/>
      <c r="HOC847" s="328"/>
      <c r="HOD847" s="328"/>
      <c r="HOE847" s="328"/>
      <c r="HOF847" s="328"/>
      <c r="HOG847" s="328"/>
      <c r="HOH847" s="328"/>
      <c r="HOI847" s="328"/>
      <c r="HOJ847" s="328"/>
      <c r="HOK847" s="328"/>
      <c r="HOL847" s="328"/>
      <c r="HOM847" s="328"/>
      <c r="HON847" s="328"/>
      <c r="HOO847" s="328"/>
      <c r="HOP847" s="328"/>
      <c r="HOQ847" s="328"/>
      <c r="HOR847" s="328"/>
      <c r="HOS847" s="328"/>
      <c r="HOT847" s="328"/>
      <c r="HOU847" s="328"/>
      <c r="HOV847" s="328"/>
      <c r="HOW847" s="328"/>
      <c r="HOX847" s="328"/>
      <c r="HOY847" s="328"/>
      <c r="HOZ847" s="328"/>
      <c r="HPA847" s="328"/>
      <c r="HPB847" s="328"/>
      <c r="HPC847" s="328"/>
      <c r="HPD847" s="328"/>
      <c r="HPE847" s="328"/>
      <c r="HPF847" s="328"/>
      <c r="HPG847" s="328"/>
      <c r="HPH847" s="328"/>
      <c r="HPI847" s="328"/>
      <c r="HPJ847" s="328"/>
      <c r="HPK847" s="328"/>
      <c r="HPL847" s="328"/>
      <c r="HPM847" s="328"/>
      <c r="HPN847" s="328"/>
      <c r="HPO847" s="328"/>
      <c r="HPP847" s="328"/>
      <c r="HPQ847" s="328"/>
      <c r="HPR847" s="328"/>
      <c r="HPS847" s="328"/>
      <c r="HPT847" s="328"/>
      <c r="HPU847" s="328"/>
      <c r="HPV847" s="328"/>
      <c r="HPW847" s="328"/>
      <c r="HPX847" s="328"/>
      <c r="HPY847" s="328"/>
      <c r="HPZ847" s="328"/>
      <c r="HQA847" s="328"/>
      <c r="HQB847" s="328"/>
      <c r="HQC847" s="328"/>
      <c r="HQD847" s="328"/>
      <c r="HQE847" s="328"/>
      <c r="HQF847" s="328"/>
      <c r="HQG847" s="328"/>
      <c r="HQH847" s="328"/>
      <c r="HQI847" s="328"/>
      <c r="HQJ847" s="328"/>
      <c r="HQK847" s="328"/>
      <c r="HQL847" s="328"/>
      <c r="HQM847" s="328"/>
      <c r="HQN847" s="328"/>
      <c r="HQO847" s="328"/>
      <c r="HQP847" s="328"/>
      <c r="HQQ847" s="328"/>
      <c r="HQR847" s="328"/>
      <c r="HQS847" s="328"/>
      <c r="HQT847" s="328"/>
      <c r="HQU847" s="328"/>
      <c r="HQV847" s="328"/>
      <c r="HQW847" s="328"/>
      <c r="HQX847" s="328"/>
      <c r="HQY847" s="328"/>
      <c r="HQZ847" s="328"/>
      <c r="HRA847" s="328"/>
      <c r="HRB847" s="328"/>
      <c r="HRC847" s="328"/>
      <c r="HRD847" s="328"/>
      <c r="HRE847" s="328"/>
      <c r="HRF847" s="328"/>
      <c r="HRG847" s="328"/>
      <c r="HRH847" s="328"/>
      <c r="HRI847" s="328"/>
      <c r="HRJ847" s="328"/>
      <c r="HRK847" s="328"/>
      <c r="HRL847" s="328"/>
      <c r="HRM847" s="328"/>
      <c r="HRN847" s="328"/>
      <c r="HRO847" s="328"/>
      <c r="HRP847" s="328"/>
      <c r="HRQ847" s="328"/>
      <c r="HRR847" s="328"/>
      <c r="HRS847" s="328"/>
      <c r="HRT847" s="328"/>
      <c r="HRU847" s="328"/>
      <c r="HRV847" s="328"/>
      <c r="HRW847" s="328"/>
      <c r="HRX847" s="328"/>
      <c r="HRY847" s="328"/>
      <c r="HRZ847" s="328"/>
      <c r="HSA847" s="328"/>
      <c r="HSB847" s="328"/>
      <c r="HSC847" s="328"/>
      <c r="HSD847" s="328"/>
      <c r="HSE847" s="328"/>
      <c r="HSF847" s="328"/>
      <c r="HSG847" s="328"/>
      <c r="HSH847" s="328"/>
      <c r="HSI847" s="328"/>
      <c r="HSJ847" s="328"/>
      <c r="HSK847" s="328"/>
      <c r="HSL847" s="328"/>
      <c r="HSM847" s="328"/>
      <c r="HSN847" s="328"/>
      <c r="HSO847" s="328"/>
      <c r="HSP847" s="328"/>
      <c r="HSQ847" s="328"/>
      <c r="HSR847" s="328"/>
      <c r="HSS847" s="328"/>
      <c r="HST847" s="328"/>
      <c r="HSU847" s="328"/>
      <c r="HSV847" s="328"/>
      <c r="HSW847" s="328"/>
      <c r="HSX847" s="328"/>
      <c r="HSY847" s="328"/>
      <c r="HSZ847" s="328"/>
      <c r="HTA847" s="328"/>
      <c r="HTB847" s="328"/>
      <c r="HTC847" s="328"/>
      <c r="HTD847" s="328"/>
      <c r="HTE847" s="328"/>
      <c r="HTF847" s="328"/>
      <c r="HTG847" s="328"/>
      <c r="HTH847" s="328"/>
      <c r="HTI847" s="328"/>
      <c r="HTJ847" s="328"/>
      <c r="HTK847" s="328"/>
      <c r="HTL847" s="328"/>
      <c r="HTM847" s="328"/>
      <c r="HTN847" s="328"/>
      <c r="HTO847" s="328"/>
      <c r="HTP847" s="328"/>
      <c r="HTQ847" s="328"/>
      <c r="HTR847" s="328"/>
      <c r="HTS847" s="328"/>
      <c r="HTT847" s="328"/>
      <c r="HTU847" s="328"/>
      <c r="HTV847" s="328"/>
      <c r="HTW847" s="328"/>
      <c r="HTX847" s="328"/>
      <c r="HTY847" s="328"/>
      <c r="HTZ847" s="328"/>
      <c r="HUA847" s="328"/>
      <c r="HUB847" s="328"/>
      <c r="HUC847" s="328"/>
      <c r="HUD847" s="328"/>
      <c r="HUE847" s="328"/>
      <c r="HUF847" s="328"/>
      <c r="HUG847" s="328"/>
      <c r="HUH847" s="328"/>
      <c r="HUI847" s="328"/>
      <c r="HUJ847" s="328"/>
      <c r="HUK847" s="328"/>
      <c r="HUL847" s="328"/>
      <c r="HUM847" s="328"/>
      <c r="HUN847" s="328"/>
      <c r="HUO847" s="328"/>
      <c r="HUP847" s="328"/>
      <c r="HUQ847" s="328"/>
      <c r="HUR847" s="328"/>
      <c r="HUS847" s="328"/>
      <c r="HUT847" s="328"/>
      <c r="HUU847" s="328"/>
      <c r="HUV847" s="328"/>
      <c r="HUW847" s="328"/>
      <c r="HUX847" s="328"/>
      <c r="HUY847" s="328"/>
      <c r="HUZ847" s="328"/>
      <c r="HVA847" s="328"/>
      <c r="HVB847" s="328"/>
      <c r="HVC847" s="328"/>
      <c r="HVD847" s="328"/>
      <c r="HVE847" s="328"/>
      <c r="HVF847" s="328"/>
      <c r="HVG847" s="328"/>
      <c r="HVH847" s="328"/>
      <c r="HVI847" s="328"/>
      <c r="HVJ847" s="328"/>
      <c r="HVK847" s="328"/>
      <c r="HVL847" s="328"/>
      <c r="HVM847" s="328"/>
      <c r="HVN847" s="328"/>
      <c r="HVO847" s="328"/>
      <c r="HVP847" s="328"/>
      <c r="HVQ847" s="328"/>
      <c r="HVR847" s="328"/>
      <c r="HVS847" s="328"/>
      <c r="HVT847" s="328"/>
      <c r="HVU847" s="328"/>
      <c r="HVV847" s="328"/>
      <c r="HVW847" s="328"/>
      <c r="HVX847" s="328"/>
      <c r="HVY847" s="328"/>
      <c r="HVZ847" s="328"/>
      <c r="HWA847" s="328"/>
      <c r="HWB847" s="328"/>
      <c r="HWC847" s="328"/>
      <c r="HWD847" s="328"/>
      <c r="HWE847" s="328"/>
      <c r="HWF847" s="328"/>
      <c r="HWG847" s="328"/>
      <c r="HWH847" s="328"/>
      <c r="HWI847" s="328"/>
      <c r="HWJ847" s="328"/>
      <c r="HWK847" s="328"/>
      <c r="HWL847" s="328"/>
      <c r="HWM847" s="328"/>
      <c r="HWN847" s="328"/>
      <c r="HWO847" s="328"/>
      <c r="HWP847" s="328"/>
      <c r="HWQ847" s="328"/>
      <c r="HWR847" s="328"/>
      <c r="HWS847" s="328"/>
      <c r="HWT847" s="328"/>
      <c r="HWU847" s="328"/>
      <c r="HWV847" s="328"/>
      <c r="HWW847" s="328"/>
      <c r="HWX847" s="328"/>
      <c r="HWY847" s="328"/>
      <c r="HWZ847" s="328"/>
      <c r="HXA847" s="328"/>
      <c r="HXB847" s="328"/>
      <c r="HXC847" s="328"/>
      <c r="HXD847" s="328"/>
      <c r="HXE847" s="328"/>
      <c r="HXF847" s="328"/>
      <c r="HXG847" s="328"/>
      <c r="HXH847" s="328"/>
      <c r="HXI847" s="328"/>
      <c r="HXJ847" s="328"/>
      <c r="HXK847" s="328"/>
      <c r="HXL847" s="328"/>
      <c r="HXM847" s="328"/>
      <c r="HXN847" s="328"/>
      <c r="HXO847" s="328"/>
      <c r="HXP847" s="328"/>
      <c r="HXQ847" s="328"/>
      <c r="HXR847" s="328"/>
      <c r="HXS847" s="328"/>
      <c r="HXT847" s="328"/>
      <c r="HXU847" s="328"/>
      <c r="HXV847" s="328"/>
      <c r="HXW847" s="328"/>
      <c r="HXX847" s="328"/>
      <c r="HXY847" s="328"/>
      <c r="HXZ847" s="328"/>
      <c r="HYA847" s="328"/>
      <c r="HYB847" s="328"/>
      <c r="HYC847" s="328"/>
      <c r="HYD847" s="328"/>
      <c r="HYE847" s="328"/>
      <c r="HYF847" s="328"/>
      <c r="HYG847" s="328"/>
      <c r="HYH847" s="328"/>
      <c r="HYI847" s="328"/>
      <c r="HYJ847" s="328"/>
      <c r="HYK847" s="328"/>
      <c r="HYL847" s="328"/>
      <c r="HYM847" s="328"/>
      <c r="HYN847" s="328"/>
      <c r="HYO847" s="328"/>
      <c r="HYP847" s="328"/>
      <c r="HYQ847" s="328"/>
      <c r="HYR847" s="328"/>
      <c r="HYS847" s="328"/>
      <c r="HYT847" s="328"/>
      <c r="HYU847" s="328"/>
      <c r="HYV847" s="328"/>
      <c r="HYW847" s="328"/>
      <c r="HYX847" s="328"/>
      <c r="HYY847" s="328"/>
      <c r="HYZ847" s="328"/>
      <c r="HZA847" s="328"/>
      <c r="HZB847" s="328"/>
      <c r="HZC847" s="328"/>
      <c r="HZD847" s="328"/>
      <c r="HZE847" s="328"/>
      <c r="HZF847" s="328"/>
      <c r="HZG847" s="328"/>
      <c r="HZH847" s="328"/>
      <c r="HZI847" s="328"/>
      <c r="HZJ847" s="328"/>
      <c r="HZK847" s="328"/>
      <c r="HZL847" s="328"/>
      <c r="HZM847" s="328"/>
      <c r="HZN847" s="328"/>
      <c r="HZO847" s="328"/>
      <c r="HZP847" s="328"/>
      <c r="HZQ847" s="328"/>
      <c r="HZR847" s="328"/>
      <c r="HZS847" s="328"/>
      <c r="HZT847" s="328"/>
      <c r="HZU847" s="328"/>
      <c r="HZV847" s="328"/>
      <c r="HZW847" s="328"/>
      <c r="HZX847" s="328"/>
      <c r="HZY847" s="328"/>
      <c r="HZZ847" s="328"/>
      <c r="IAA847" s="328"/>
      <c r="IAB847" s="328"/>
      <c r="IAC847" s="328"/>
      <c r="IAD847" s="328"/>
      <c r="IAE847" s="328"/>
      <c r="IAF847" s="328"/>
      <c r="IAG847" s="328"/>
      <c r="IAH847" s="328"/>
      <c r="IAI847" s="328"/>
      <c r="IAJ847" s="328"/>
      <c r="IAK847" s="328"/>
      <c r="IAL847" s="328"/>
      <c r="IAM847" s="328"/>
      <c r="IAN847" s="328"/>
      <c r="IAO847" s="328"/>
      <c r="IAP847" s="328"/>
      <c r="IAQ847" s="328"/>
      <c r="IAR847" s="328"/>
      <c r="IAS847" s="328"/>
      <c r="IAT847" s="328"/>
      <c r="IAU847" s="328"/>
      <c r="IAV847" s="328"/>
      <c r="IAW847" s="328"/>
      <c r="IAX847" s="328"/>
      <c r="IAY847" s="328"/>
      <c r="IAZ847" s="328"/>
      <c r="IBA847" s="328"/>
      <c r="IBB847" s="328"/>
      <c r="IBC847" s="328"/>
      <c r="IBD847" s="328"/>
      <c r="IBE847" s="328"/>
      <c r="IBF847" s="328"/>
      <c r="IBG847" s="328"/>
      <c r="IBH847" s="328"/>
      <c r="IBI847" s="328"/>
      <c r="IBJ847" s="328"/>
      <c r="IBK847" s="328"/>
      <c r="IBL847" s="328"/>
      <c r="IBM847" s="328"/>
      <c r="IBN847" s="328"/>
      <c r="IBO847" s="328"/>
      <c r="IBP847" s="328"/>
      <c r="IBQ847" s="328"/>
      <c r="IBR847" s="328"/>
      <c r="IBS847" s="328"/>
      <c r="IBT847" s="328"/>
      <c r="IBU847" s="328"/>
      <c r="IBV847" s="328"/>
      <c r="IBW847" s="328"/>
      <c r="IBX847" s="328"/>
      <c r="IBY847" s="328"/>
      <c r="IBZ847" s="328"/>
      <c r="ICA847" s="328"/>
      <c r="ICB847" s="328"/>
      <c r="ICC847" s="328"/>
      <c r="ICD847" s="328"/>
      <c r="ICE847" s="328"/>
      <c r="ICF847" s="328"/>
      <c r="ICG847" s="328"/>
      <c r="ICH847" s="328"/>
      <c r="ICI847" s="328"/>
      <c r="ICJ847" s="328"/>
      <c r="ICK847" s="328"/>
      <c r="ICL847" s="328"/>
      <c r="ICM847" s="328"/>
      <c r="ICN847" s="328"/>
      <c r="ICO847" s="328"/>
      <c r="ICP847" s="328"/>
      <c r="ICQ847" s="328"/>
      <c r="ICR847" s="328"/>
      <c r="ICS847" s="328"/>
      <c r="ICT847" s="328"/>
      <c r="ICU847" s="328"/>
      <c r="ICV847" s="328"/>
      <c r="ICW847" s="328"/>
      <c r="ICX847" s="328"/>
      <c r="ICY847" s="328"/>
      <c r="ICZ847" s="328"/>
      <c r="IDA847" s="328"/>
      <c r="IDB847" s="328"/>
      <c r="IDC847" s="328"/>
      <c r="IDD847" s="328"/>
      <c r="IDE847" s="328"/>
      <c r="IDF847" s="328"/>
      <c r="IDG847" s="328"/>
      <c r="IDH847" s="328"/>
      <c r="IDI847" s="328"/>
      <c r="IDJ847" s="328"/>
      <c r="IDK847" s="328"/>
      <c r="IDL847" s="328"/>
      <c r="IDM847" s="328"/>
      <c r="IDN847" s="328"/>
      <c r="IDO847" s="328"/>
      <c r="IDP847" s="328"/>
      <c r="IDQ847" s="328"/>
      <c r="IDR847" s="328"/>
      <c r="IDS847" s="328"/>
      <c r="IDT847" s="328"/>
      <c r="IDU847" s="328"/>
      <c r="IDV847" s="328"/>
      <c r="IDW847" s="328"/>
      <c r="IDX847" s="328"/>
      <c r="IDY847" s="328"/>
      <c r="IDZ847" s="328"/>
      <c r="IEA847" s="328"/>
      <c r="IEB847" s="328"/>
      <c r="IEC847" s="328"/>
      <c r="IED847" s="328"/>
      <c r="IEE847" s="328"/>
      <c r="IEF847" s="328"/>
      <c r="IEG847" s="328"/>
      <c r="IEH847" s="328"/>
      <c r="IEI847" s="328"/>
      <c r="IEJ847" s="328"/>
      <c r="IEK847" s="328"/>
      <c r="IEL847" s="328"/>
      <c r="IEM847" s="328"/>
      <c r="IEN847" s="328"/>
      <c r="IEO847" s="328"/>
      <c r="IEP847" s="328"/>
      <c r="IEQ847" s="328"/>
      <c r="IER847" s="328"/>
      <c r="IES847" s="328"/>
      <c r="IET847" s="328"/>
      <c r="IEU847" s="328"/>
      <c r="IEV847" s="328"/>
      <c r="IEW847" s="328"/>
      <c r="IEX847" s="328"/>
      <c r="IEY847" s="328"/>
      <c r="IEZ847" s="328"/>
      <c r="IFA847" s="328"/>
      <c r="IFB847" s="328"/>
      <c r="IFC847" s="328"/>
      <c r="IFD847" s="328"/>
      <c r="IFE847" s="328"/>
      <c r="IFF847" s="328"/>
      <c r="IFG847" s="328"/>
      <c r="IFH847" s="328"/>
      <c r="IFI847" s="328"/>
      <c r="IFJ847" s="328"/>
      <c r="IFK847" s="328"/>
      <c r="IFL847" s="328"/>
      <c r="IFM847" s="328"/>
      <c r="IFN847" s="328"/>
      <c r="IFO847" s="328"/>
      <c r="IFP847" s="328"/>
      <c r="IFQ847" s="328"/>
      <c r="IFR847" s="328"/>
      <c r="IFS847" s="328"/>
      <c r="IFT847" s="328"/>
      <c r="IFU847" s="328"/>
      <c r="IFV847" s="328"/>
      <c r="IFW847" s="328"/>
      <c r="IFX847" s="328"/>
      <c r="IFY847" s="328"/>
      <c r="IFZ847" s="328"/>
      <c r="IGA847" s="328"/>
      <c r="IGB847" s="328"/>
      <c r="IGC847" s="328"/>
      <c r="IGD847" s="328"/>
      <c r="IGE847" s="328"/>
      <c r="IGF847" s="328"/>
      <c r="IGG847" s="328"/>
      <c r="IGH847" s="328"/>
      <c r="IGI847" s="328"/>
      <c r="IGJ847" s="328"/>
      <c r="IGK847" s="328"/>
      <c r="IGL847" s="328"/>
      <c r="IGM847" s="328"/>
      <c r="IGN847" s="328"/>
      <c r="IGO847" s="328"/>
      <c r="IGP847" s="328"/>
      <c r="IGQ847" s="328"/>
      <c r="IGR847" s="328"/>
      <c r="IGS847" s="328"/>
      <c r="IGT847" s="328"/>
      <c r="IGU847" s="328"/>
      <c r="IGV847" s="328"/>
      <c r="IGW847" s="328"/>
      <c r="IGX847" s="328"/>
      <c r="IGY847" s="328"/>
      <c r="IGZ847" s="328"/>
      <c r="IHA847" s="328"/>
      <c r="IHB847" s="328"/>
      <c r="IHC847" s="328"/>
      <c r="IHD847" s="328"/>
      <c r="IHE847" s="328"/>
      <c r="IHF847" s="328"/>
      <c r="IHG847" s="328"/>
      <c r="IHH847" s="328"/>
      <c r="IHI847" s="328"/>
      <c r="IHJ847" s="328"/>
      <c r="IHK847" s="328"/>
      <c r="IHL847" s="328"/>
      <c r="IHM847" s="328"/>
      <c r="IHN847" s="328"/>
      <c r="IHO847" s="328"/>
      <c r="IHP847" s="328"/>
      <c r="IHQ847" s="328"/>
      <c r="IHR847" s="328"/>
      <c r="IHS847" s="328"/>
      <c r="IHT847" s="328"/>
      <c r="IHU847" s="328"/>
      <c r="IHV847" s="328"/>
      <c r="IHW847" s="328"/>
      <c r="IHX847" s="328"/>
      <c r="IHY847" s="328"/>
      <c r="IHZ847" s="328"/>
      <c r="IIA847" s="328"/>
      <c r="IIB847" s="328"/>
      <c r="IIC847" s="328"/>
      <c r="IID847" s="328"/>
      <c r="IIE847" s="328"/>
      <c r="IIF847" s="328"/>
      <c r="IIG847" s="328"/>
      <c r="IIH847" s="328"/>
      <c r="III847" s="328"/>
      <c r="IIJ847" s="328"/>
      <c r="IIK847" s="328"/>
      <c r="IIL847" s="328"/>
      <c r="IIM847" s="328"/>
      <c r="IIN847" s="328"/>
      <c r="IIO847" s="328"/>
      <c r="IIP847" s="328"/>
      <c r="IIQ847" s="328"/>
      <c r="IIR847" s="328"/>
      <c r="IIS847" s="328"/>
      <c r="IIT847" s="328"/>
      <c r="IIU847" s="328"/>
      <c r="IIV847" s="328"/>
      <c r="IIW847" s="328"/>
      <c r="IIX847" s="328"/>
      <c r="IIY847" s="328"/>
      <c r="IIZ847" s="328"/>
      <c r="IJA847" s="328"/>
      <c r="IJB847" s="328"/>
      <c r="IJC847" s="328"/>
      <c r="IJD847" s="328"/>
      <c r="IJE847" s="328"/>
      <c r="IJF847" s="328"/>
      <c r="IJG847" s="328"/>
      <c r="IJH847" s="328"/>
      <c r="IJI847" s="328"/>
      <c r="IJJ847" s="328"/>
      <c r="IJK847" s="328"/>
      <c r="IJL847" s="328"/>
      <c r="IJM847" s="328"/>
      <c r="IJN847" s="328"/>
      <c r="IJO847" s="328"/>
      <c r="IJP847" s="328"/>
      <c r="IJQ847" s="328"/>
      <c r="IJR847" s="328"/>
      <c r="IJS847" s="328"/>
      <c r="IJT847" s="328"/>
      <c r="IJU847" s="328"/>
      <c r="IJV847" s="328"/>
      <c r="IJW847" s="328"/>
      <c r="IJX847" s="328"/>
      <c r="IJY847" s="328"/>
      <c r="IJZ847" s="328"/>
      <c r="IKA847" s="328"/>
      <c r="IKB847" s="328"/>
      <c r="IKC847" s="328"/>
      <c r="IKD847" s="328"/>
      <c r="IKE847" s="328"/>
      <c r="IKF847" s="328"/>
      <c r="IKG847" s="328"/>
      <c r="IKH847" s="328"/>
      <c r="IKI847" s="328"/>
      <c r="IKJ847" s="328"/>
      <c r="IKK847" s="328"/>
      <c r="IKL847" s="328"/>
      <c r="IKM847" s="328"/>
      <c r="IKN847" s="328"/>
      <c r="IKO847" s="328"/>
      <c r="IKP847" s="328"/>
      <c r="IKQ847" s="328"/>
      <c r="IKR847" s="328"/>
      <c r="IKS847" s="328"/>
      <c r="IKT847" s="328"/>
      <c r="IKU847" s="328"/>
      <c r="IKV847" s="328"/>
      <c r="IKW847" s="328"/>
      <c r="IKX847" s="328"/>
      <c r="IKY847" s="328"/>
      <c r="IKZ847" s="328"/>
      <c r="ILA847" s="328"/>
      <c r="ILB847" s="328"/>
      <c r="ILC847" s="328"/>
      <c r="ILD847" s="328"/>
      <c r="ILE847" s="328"/>
      <c r="ILF847" s="328"/>
      <c r="ILG847" s="328"/>
      <c r="ILH847" s="328"/>
      <c r="ILI847" s="328"/>
      <c r="ILJ847" s="328"/>
      <c r="ILK847" s="328"/>
      <c r="ILL847" s="328"/>
      <c r="ILM847" s="328"/>
      <c r="ILN847" s="328"/>
      <c r="ILO847" s="328"/>
      <c r="ILP847" s="328"/>
      <c r="ILQ847" s="328"/>
      <c r="ILR847" s="328"/>
      <c r="ILS847" s="328"/>
      <c r="ILT847" s="328"/>
      <c r="ILU847" s="328"/>
      <c r="ILV847" s="328"/>
      <c r="ILW847" s="328"/>
      <c r="ILX847" s="328"/>
      <c r="ILY847" s="328"/>
      <c r="ILZ847" s="328"/>
      <c r="IMA847" s="328"/>
      <c r="IMB847" s="328"/>
      <c r="IMC847" s="328"/>
      <c r="IMD847" s="328"/>
      <c r="IME847" s="328"/>
      <c r="IMF847" s="328"/>
      <c r="IMG847" s="328"/>
      <c r="IMH847" s="328"/>
      <c r="IMI847" s="328"/>
      <c r="IMJ847" s="328"/>
      <c r="IMK847" s="328"/>
      <c r="IML847" s="328"/>
      <c r="IMM847" s="328"/>
      <c r="IMN847" s="328"/>
      <c r="IMO847" s="328"/>
      <c r="IMP847" s="328"/>
      <c r="IMQ847" s="328"/>
      <c r="IMR847" s="328"/>
      <c r="IMS847" s="328"/>
      <c r="IMT847" s="328"/>
      <c r="IMU847" s="328"/>
      <c r="IMV847" s="328"/>
      <c r="IMW847" s="328"/>
      <c r="IMX847" s="328"/>
      <c r="IMY847" s="328"/>
      <c r="IMZ847" s="328"/>
      <c r="INA847" s="328"/>
      <c r="INB847" s="328"/>
      <c r="INC847" s="328"/>
      <c r="IND847" s="328"/>
      <c r="INE847" s="328"/>
      <c r="INF847" s="328"/>
      <c r="ING847" s="328"/>
      <c r="INH847" s="328"/>
      <c r="INI847" s="328"/>
      <c r="INJ847" s="328"/>
      <c r="INK847" s="328"/>
      <c r="INL847" s="328"/>
      <c r="INM847" s="328"/>
      <c r="INN847" s="328"/>
      <c r="INO847" s="328"/>
      <c r="INP847" s="328"/>
      <c r="INQ847" s="328"/>
      <c r="INR847" s="328"/>
      <c r="INS847" s="328"/>
      <c r="INT847" s="328"/>
      <c r="INU847" s="328"/>
      <c r="INV847" s="328"/>
      <c r="INW847" s="328"/>
      <c r="INX847" s="328"/>
      <c r="INY847" s="328"/>
      <c r="INZ847" s="328"/>
      <c r="IOA847" s="328"/>
      <c r="IOB847" s="328"/>
      <c r="IOC847" s="328"/>
      <c r="IOD847" s="328"/>
      <c r="IOE847" s="328"/>
      <c r="IOF847" s="328"/>
      <c r="IOG847" s="328"/>
      <c r="IOH847" s="328"/>
      <c r="IOI847" s="328"/>
      <c r="IOJ847" s="328"/>
      <c r="IOK847" s="328"/>
      <c r="IOL847" s="328"/>
      <c r="IOM847" s="328"/>
      <c r="ION847" s="328"/>
      <c r="IOO847" s="328"/>
      <c r="IOP847" s="328"/>
      <c r="IOQ847" s="328"/>
      <c r="IOR847" s="328"/>
      <c r="IOS847" s="328"/>
      <c r="IOT847" s="328"/>
      <c r="IOU847" s="328"/>
      <c r="IOV847" s="328"/>
      <c r="IOW847" s="328"/>
      <c r="IOX847" s="328"/>
      <c r="IOY847" s="328"/>
      <c r="IOZ847" s="328"/>
      <c r="IPA847" s="328"/>
      <c r="IPB847" s="328"/>
      <c r="IPC847" s="328"/>
      <c r="IPD847" s="328"/>
      <c r="IPE847" s="328"/>
      <c r="IPF847" s="328"/>
      <c r="IPG847" s="328"/>
      <c r="IPH847" s="328"/>
      <c r="IPI847" s="328"/>
      <c r="IPJ847" s="328"/>
      <c r="IPK847" s="328"/>
      <c r="IPL847" s="328"/>
      <c r="IPM847" s="328"/>
      <c r="IPN847" s="328"/>
      <c r="IPO847" s="328"/>
      <c r="IPP847" s="328"/>
      <c r="IPQ847" s="328"/>
      <c r="IPR847" s="328"/>
      <c r="IPS847" s="328"/>
      <c r="IPT847" s="328"/>
      <c r="IPU847" s="328"/>
      <c r="IPV847" s="328"/>
      <c r="IPW847" s="328"/>
      <c r="IPX847" s="328"/>
      <c r="IPY847" s="328"/>
      <c r="IPZ847" s="328"/>
      <c r="IQA847" s="328"/>
      <c r="IQB847" s="328"/>
      <c r="IQC847" s="328"/>
      <c r="IQD847" s="328"/>
      <c r="IQE847" s="328"/>
      <c r="IQF847" s="328"/>
      <c r="IQG847" s="328"/>
      <c r="IQH847" s="328"/>
      <c r="IQI847" s="328"/>
      <c r="IQJ847" s="328"/>
      <c r="IQK847" s="328"/>
      <c r="IQL847" s="328"/>
      <c r="IQM847" s="328"/>
      <c r="IQN847" s="328"/>
      <c r="IQO847" s="328"/>
      <c r="IQP847" s="328"/>
      <c r="IQQ847" s="328"/>
      <c r="IQR847" s="328"/>
      <c r="IQS847" s="328"/>
      <c r="IQT847" s="328"/>
      <c r="IQU847" s="328"/>
      <c r="IQV847" s="328"/>
      <c r="IQW847" s="328"/>
      <c r="IQX847" s="328"/>
      <c r="IQY847" s="328"/>
      <c r="IQZ847" s="328"/>
      <c r="IRA847" s="328"/>
      <c r="IRB847" s="328"/>
      <c r="IRC847" s="328"/>
      <c r="IRD847" s="328"/>
      <c r="IRE847" s="328"/>
      <c r="IRF847" s="328"/>
      <c r="IRG847" s="328"/>
      <c r="IRH847" s="328"/>
      <c r="IRI847" s="328"/>
      <c r="IRJ847" s="328"/>
      <c r="IRK847" s="328"/>
      <c r="IRL847" s="328"/>
      <c r="IRM847" s="328"/>
      <c r="IRN847" s="328"/>
      <c r="IRO847" s="328"/>
      <c r="IRP847" s="328"/>
      <c r="IRQ847" s="328"/>
      <c r="IRR847" s="328"/>
      <c r="IRS847" s="328"/>
      <c r="IRT847" s="328"/>
      <c r="IRU847" s="328"/>
      <c r="IRV847" s="328"/>
      <c r="IRW847" s="328"/>
      <c r="IRX847" s="328"/>
      <c r="IRY847" s="328"/>
      <c r="IRZ847" s="328"/>
      <c r="ISA847" s="328"/>
      <c r="ISB847" s="328"/>
      <c r="ISC847" s="328"/>
      <c r="ISD847" s="328"/>
      <c r="ISE847" s="328"/>
      <c r="ISF847" s="328"/>
      <c r="ISG847" s="328"/>
      <c r="ISH847" s="328"/>
      <c r="ISI847" s="328"/>
      <c r="ISJ847" s="328"/>
      <c r="ISK847" s="328"/>
      <c r="ISL847" s="328"/>
      <c r="ISM847" s="328"/>
      <c r="ISN847" s="328"/>
      <c r="ISO847" s="328"/>
      <c r="ISP847" s="328"/>
      <c r="ISQ847" s="328"/>
      <c r="ISR847" s="328"/>
      <c r="ISS847" s="328"/>
      <c r="IST847" s="328"/>
      <c r="ISU847" s="328"/>
      <c r="ISV847" s="328"/>
      <c r="ISW847" s="328"/>
      <c r="ISX847" s="328"/>
      <c r="ISY847" s="328"/>
      <c r="ISZ847" s="328"/>
      <c r="ITA847" s="328"/>
      <c r="ITB847" s="328"/>
      <c r="ITC847" s="328"/>
      <c r="ITD847" s="328"/>
      <c r="ITE847" s="328"/>
      <c r="ITF847" s="328"/>
      <c r="ITG847" s="328"/>
      <c r="ITH847" s="328"/>
      <c r="ITI847" s="328"/>
      <c r="ITJ847" s="328"/>
      <c r="ITK847" s="328"/>
      <c r="ITL847" s="328"/>
      <c r="ITM847" s="328"/>
      <c r="ITN847" s="328"/>
      <c r="ITO847" s="328"/>
      <c r="ITP847" s="328"/>
      <c r="ITQ847" s="328"/>
      <c r="ITR847" s="328"/>
      <c r="ITS847" s="328"/>
      <c r="ITT847" s="328"/>
      <c r="ITU847" s="328"/>
      <c r="ITV847" s="328"/>
      <c r="ITW847" s="328"/>
      <c r="ITX847" s="328"/>
      <c r="ITY847" s="328"/>
      <c r="ITZ847" s="328"/>
      <c r="IUA847" s="328"/>
      <c r="IUB847" s="328"/>
      <c r="IUC847" s="328"/>
      <c r="IUD847" s="328"/>
      <c r="IUE847" s="328"/>
      <c r="IUF847" s="328"/>
      <c r="IUG847" s="328"/>
      <c r="IUH847" s="328"/>
      <c r="IUI847" s="328"/>
      <c r="IUJ847" s="328"/>
      <c r="IUK847" s="328"/>
      <c r="IUL847" s="328"/>
      <c r="IUM847" s="328"/>
      <c r="IUN847" s="328"/>
      <c r="IUO847" s="328"/>
      <c r="IUP847" s="328"/>
      <c r="IUQ847" s="328"/>
      <c r="IUR847" s="328"/>
      <c r="IUS847" s="328"/>
      <c r="IUT847" s="328"/>
      <c r="IUU847" s="328"/>
      <c r="IUV847" s="328"/>
      <c r="IUW847" s="328"/>
      <c r="IUX847" s="328"/>
      <c r="IUY847" s="328"/>
      <c r="IUZ847" s="328"/>
      <c r="IVA847" s="328"/>
      <c r="IVB847" s="328"/>
      <c r="IVC847" s="328"/>
      <c r="IVD847" s="328"/>
      <c r="IVE847" s="328"/>
      <c r="IVF847" s="328"/>
      <c r="IVG847" s="328"/>
      <c r="IVH847" s="328"/>
      <c r="IVI847" s="328"/>
      <c r="IVJ847" s="328"/>
      <c r="IVK847" s="328"/>
      <c r="IVL847" s="328"/>
      <c r="IVM847" s="328"/>
      <c r="IVN847" s="328"/>
      <c r="IVO847" s="328"/>
      <c r="IVP847" s="328"/>
      <c r="IVQ847" s="328"/>
      <c r="IVR847" s="328"/>
      <c r="IVS847" s="328"/>
      <c r="IVT847" s="328"/>
      <c r="IVU847" s="328"/>
      <c r="IVV847" s="328"/>
      <c r="IVW847" s="328"/>
      <c r="IVX847" s="328"/>
      <c r="IVY847" s="328"/>
      <c r="IVZ847" s="328"/>
      <c r="IWA847" s="328"/>
      <c r="IWB847" s="328"/>
      <c r="IWC847" s="328"/>
      <c r="IWD847" s="328"/>
      <c r="IWE847" s="328"/>
      <c r="IWF847" s="328"/>
      <c r="IWG847" s="328"/>
      <c r="IWH847" s="328"/>
      <c r="IWI847" s="328"/>
      <c r="IWJ847" s="328"/>
      <c r="IWK847" s="328"/>
      <c r="IWL847" s="328"/>
      <c r="IWM847" s="328"/>
      <c r="IWN847" s="328"/>
      <c r="IWO847" s="328"/>
      <c r="IWP847" s="328"/>
      <c r="IWQ847" s="328"/>
      <c r="IWR847" s="328"/>
      <c r="IWS847" s="328"/>
      <c r="IWT847" s="328"/>
      <c r="IWU847" s="328"/>
      <c r="IWV847" s="328"/>
      <c r="IWW847" s="328"/>
      <c r="IWX847" s="328"/>
      <c r="IWY847" s="328"/>
      <c r="IWZ847" s="328"/>
      <c r="IXA847" s="328"/>
      <c r="IXB847" s="328"/>
      <c r="IXC847" s="328"/>
      <c r="IXD847" s="328"/>
      <c r="IXE847" s="328"/>
      <c r="IXF847" s="328"/>
      <c r="IXG847" s="328"/>
      <c r="IXH847" s="328"/>
      <c r="IXI847" s="328"/>
      <c r="IXJ847" s="328"/>
      <c r="IXK847" s="328"/>
      <c r="IXL847" s="328"/>
      <c r="IXM847" s="328"/>
      <c r="IXN847" s="328"/>
      <c r="IXO847" s="328"/>
      <c r="IXP847" s="328"/>
      <c r="IXQ847" s="328"/>
      <c r="IXR847" s="328"/>
      <c r="IXS847" s="328"/>
      <c r="IXT847" s="328"/>
      <c r="IXU847" s="328"/>
      <c r="IXV847" s="328"/>
      <c r="IXW847" s="328"/>
      <c r="IXX847" s="328"/>
      <c r="IXY847" s="328"/>
      <c r="IXZ847" s="328"/>
      <c r="IYA847" s="328"/>
      <c r="IYB847" s="328"/>
      <c r="IYC847" s="328"/>
      <c r="IYD847" s="328"/>
      <c r="IYE847" s="328"/>
      <c r="IYF847" s="328"/>
      <c r="IYG847" s="328"/>
      <c r="IYH847" s="328"/>
      <c r="IYI847" s="328"/>
      <c r="IYJ847" s="328"/>
      <c r="IYK847" s="328"/>
      <c r="IYL847" s="328"/>
      <c r="IYM847" s="328"/>
      <c r="IYN847" s="328"/>
      <c r="IYO847" s="328"/>
      <c r="IYP847" s="328"/>
      <c r="IYQ847" s="328"/>
      <c r="IYR847" s="328"/>
      <c r="IYS847" s="328"/>
      <c r="IYT847" s="328"/>
      <c r="IYU847" s="328"/>
      <c r="IYV847" s="328"/>
      <c r="IYW847" s="328"/>
      <c r="IYX847" s="328"/>
      <c r="IYY847" s="328"/>
      <c r="IYZ847" s="328"/>
      <c r="IZA847" s="328"/>
      <c r="IZB847" s="328"/>
      <c r="IZC847" s="328"/>
      <c r="IZD847" s="328"/>
      <c r="IZE847" s="328"/>
      <c r="IZF847" s="328"/>
      <c r="IZG847" s="328"/>
      <c r="IZH847" s="328"/>
      <c r="IZI847" s="328"/>
      <c r="IZJ847" s="328"/>
      <c r="IZK847" s="328"/>
      <c r="IZL847" s="328"/>
      <c r="IZM847" s="328"/>
      <c r="IZN847" s="328"/>
      <c r="IZO847" s="328"/>
      <c r="IZP847" s="328"/>
      <c r="IZQ847" s="328"/>
      <c r="IZR847" s="328"/>
      <c r="IZS847" s="328"/>
      <c r="IZT847" s="328"/>
      <c r="IZU847" s="328"/>
      <c r="IZV847" s="328"/>
      <c r="IZW847" s="328"/>
      <c r="IZX847" s="328"/>
      <c r="IZY847" s="328"/>
      <c r="IZZ847" s="328"/>
      <c r="JAA847" s="328"/>
      <c r="JAB847" s="328"/>
      <c r="JAC847" s="328"/>
      <c r="JAD847" s="328"/>
      <c r="JAE847" s="328"/>
      <c r="JAF847" s="328"/>
      <c r="JAG847" s="328"/>
      <c r="JAH847" s="328"/>
      <c r="JAI847" s="328"/>
      <c r="JAJ847" s="328"/>
      <c r="JAK847" s="328"/>
      <c r="JAL847" s="328"/>
      <c r="JAM847" s="328"/>
      <c r="JAN847" s="328"/>
      <c r="JAO847" s="328"/>
      <c r="JAP847" s="328"/>
      <c r="JAQ847" s="328"/>
      <c r="JAR847" s="328"/>
      <c r="JAS847" s="328"/>
      <c r="JAT847" s="328"/>
      <c r="JAU847" s="328"/>
      <c r="JAV847" s="328"/>
      <c r="JAW847" s="328"/>
      <c r="JAX847" s="328"/>
      <c r="JAY847" s="328"/>
      <c r="JAZ847" s="328"/>
      <c r="JBA847" s="328"/>
      <c r="JBB847" s="328"/>
      <c r="JBC847" s="328"/>
      <c r="JBD847" s="328"/>
      <c r="JBE847" s="328"/>
      <c r="JBF847" s="328"/>
      <c r="JBG847" s="328"/>
      <c r="JBH847" s="328"/>
      <c r="JBI847" s="328"/>
      <c r="JBJ847" s="328"/>
      <c r="JBK847" s="328"/>
      <c r="JBL847" s="328"/>
      <c r="JBM847" s="328"/>
      <c r="JBN847" s="328"/>
      <c r="JBO847" s="328"/>
      <c r="JBP847" s="328"/>
      <c r="JBQ847" s="328"/>
      <c r="JBR847" s="328"/>
      <c r="JBS847" s="328"/>
      <c r="JBT847" s="328"/>
      <c r="JBU847" s="328"/>
      <c r="JBV847" s="328"/>
      <c r="JBW847" s="328"/>
      <c r="JBX847" s="328"/>
      <c r="JBY847" s="328"/>
      <c r="JBZ847" s="328"/>
      <c r="JCA847" s="328"/>
      <c r="JCB847" s="328"/>
      <c r="JCC847" s="328"/>
      <c r="JCD847" s="328"/>
      <c r="JCE847" s="328"/>
      <c r="JCF847" s="328"/>
      <c r="JCG847" s="328"/>
      <c r="JCH847" s="328"/>
      <c r="JCI847" s="328"/>
      <c r="JCJ847" s="328"/>
      <c r="JCK847" s="328"/>
      <c r="JCL847" s="328"/>
      <c r="JCM847" s="328"/>
      <c r="JCN847" s="328"/>
      <c r="JCO847" s="328"/>
      <c r="JCP847" s="328"/>
      <c r="JCQ847" s="328"/>
      <c r="JCR847" s="328"/>
      <c r="JCS847" s="328"/>
      <c r="JCT847" s="328"/>
      <c r="JCU847" s="328"/>
      <c r="JCV847" s="328"/>
      <c r="JCW847" s="328"/>
      <c r="JCX847" s="328"/>
      <c r="JCY847" s="328"/>
      <c r="JCZ847" s="328"/>
      <c r="JDA847" s="328"/>
      <c r="JDB847" s="328"/>
      <c r="JDC847" s="328"/>
      <c r="JDD847" s="328"/>
      <c r="JDE847" s="328"/>
      <c r="JDF847" s="328"/>
      <c r="JDG847" s="328"/>
      <c r="JDH847" s="328"/>
      <c r="JDI847" s="328"/>
      <c r="JDJ847" s="328"/>
      <c r="JDK847" s="328"/>
      <c r="JDL847" s="328"/>
      <c r="JDM847" s="328"/>
      <c r="JDN847" s="328"/>
      <c r="JDO847" s="328"/>
      <c r="JDP847" s="328"/>
      <c r="JDQ847" s="328"/>
      <c r="JDR847" s="328"/>
      <c r="JDS847" s="328"/>
      <c r="JDT847" s="328"/>
      <c r="JDU847" s="328"/>
      <c r="JDV847" s="328"/>
      <c r="JDW847" s="328"/>
      <c r="JDX847" s="328"/>
      <c r="JDY847" s="328"/>
      <c r="JDZ847" s="328"/>
      <c r="JEA847" s="328"/>
      <c r="JEB847" s="328"/>
      <c r="JEC847" s="328"/>
      <c r="JED847" s="328"/>
      <c r="JEE847" s="328"/>
      <c r="JEF847" s="328"/>
      <c r="JEG847" s="328"/>
      <c r="JEH847" s="328"/>
      <c r="JEI847" s="328"/>
      <c r="JEJ847" s="328"/>
      <c r="JEK847" s="328"/>
      <c r="JEL847" s="328"/>
      <c r="JEM847" s="328"/>
      <c r="JEN847" s="328"/>
      <c r="JEO847" s="328"/>
      <c r="JEP847" s="328"/>
      <c r="JEQ847" s="328"/>
      <c r="JER847" s="328"/>
      <c r="JES847" s="328"/>
      <c r="JET847" s="328"/>
      <c r="JEU847" s="328"/>
      <c r="JEV847" s="328"/>
      <c r="JEW847" s="328"/>
      <c r="JEX847" s="328"/>
      <c r="JEY847" s="328"/>
      <c r="JEZ847" s="328"/>
      <c r="JFA847" s="328"/>
      <c r="JFB847" s="328"/>
      <c r="JFC847" s="328"/>
      <c r="JFD847" s="328"/>
      <c r="JFE847" s="328"/>
      <c r="JFF847" s="328"/>
      <c r="JFG847" s="328"/>
      <c r="JFH847" s="328"/>
      <c r="JFI847" s="328"/>
      <c r="JFJ847" s="328"/>
      <c r="JFK847" s="328"/>
      <c r="JFL847" s="328"/>
      <c r="JFM847" s="328"/>
      <c r="JFN847" s="328"/>
      <c r="JFO847" s="328"/>
      <c r="JFP847" s="328"/>
      <c r="JFQ847" s="328"/>
      <c r="JFR847" s="328"/>
      <c r="JFS847" s="328"/>
      <c r="JFT847" s="328"/>
      <c r="JFU847" s="328"/>
      <c r="JFV847" s="328"/>
      <c r="JFW847" s="328"/>
      <c r="JFX847" s="328"/>
      <c r="JFY847" s="328"/>
      <c r="JFZ847" s="328"/>
      <c r="JGA847" s="328"/>
      <c r="JGB847" s="328"/>
      <c r="JGC847" s="328"/>
      <c r="JGD847" s="328"/>
      <c r="JGE847" s="328"/>
      <c r="JGF847" s="328"/>
      <c r="JGG847" s="328"/>
      <c r="JGH847" s="328"/>
      <c r="JGI847" s="328"/>
      <c r="JGJ847" s="328"/>
      <c r="JGK847" s="328"/>
      <c r="JGL847" s="328"/>
      <c r="JGM847" s="328"/>
      <c r="JGN847" s="328"/>
      <c r="JGO847" s="328"/>
      <c r="JGP847" s="328"/>
      <c r="JGQ847" s="328"/>
      <c r="JGR847" s="328"/>
      <c r="JGS847" s="328"/>
      <c r="JGT847" s="328"/>
      <c r="JGU847" s="328"/>
      <c r="JGV847" s="328"/>
      <c r="JGW847" s="328"/>
      <c r="JGX847" s="328"/>
      <c r="JGY847" s="328"/>
      <c r="JGZ847" s="328"/>
      <c r="JHA847" s="328"/>
      <c r="JHB847" s="328"/>
      <c r="JHC847" s="328"/>
      <c r="JHD847" s="328"/>
      <c r="JHE847" s="328"/>
      <c r="JHF847" s="328"/>
      <c r="JHG847" s="328"/>
      <c r="JHH847" s="328"/>
      <c r="JHI847" s="328"/>
      <c r="JHJ847" s="328"/>
      <c r="JHK847" s="328"/>
      <c r="JHL847" s="328"/>
      <c r="JHM847" s="328"/>
      <c r="JHN847" s="328"/>
      <c r="JHO847" s="328"/>
      <c r="JHP847" s="328"/>
      <c r="JHQ847" s="328"/>
      <c r="JHR847" s="328"/>
      <c r="JHS847" s="328"/>
      <c r="JHT847" s="328"/>
      <c r="JHU847" s="328"/>
      <c r="JHV847" s="328"/>
      <c r="JHW847" s="328"/>
      <c r="JHX847" s="328"/>
      <c r="JHY847" s="328"/>
      <c r="JHZ847" s="328"/>
      <c r="JIA847" s="328"/>
      <c r="JIB847" s="328"/>
      <c r="JIC847" s="328"/>
      <c r="JID847" s="328"/>
      <c r="JIE847" s="328"/>
      <c r="JIF847" s="328"/>
      <c r="JIG847" s="328"/>
      <c r="JIH847" s="328"/>
      <c r="JII847" s="328"/>
      <c r="JIJ847" s="328"/>
      <c r="JIK847" s="328"/>
      <c r="JIL847" s="328"/>
      <c r="JIM847" s="328"/>
      <c r="JIN847" s="328"/>
      <c r="JIO847" s="328"/>
      <c r="JIP847" s="328"/>
      <c r="JIQ847" s="328"/>
      <c r="JIR847" s="328"/>
      <c r="JIS847" s="328"/>
      <c r="JIT847" s="328"/>
      <c r="JIU847" s="328"/>
      <c r="JIV847" s="328"/>
      <c r="JIW847" s="328"/>
      <c r="JIX847" s="328"/>
      <c r="JIY847" s="328"/>
      <c r="JIZ847" s="328"/>
      <c r="JJA847" s="328"/>
      <c r="JJB847" s="328"/>
      <c r="JJC847" s="328"/>
      <c r="JJD847" s="328"/>
      <c r="JJE847" s="328"/>
      <c r="JJF847" s="328"/>
      <c r="JJG847" s="328"/>
      <c r="JJH847" s="328"/>
      <c r="JJI847" s="328"/>
      <c r="JJJ847" s="328"/>
      <c r="JJK847" s="328"/>
      <c r="JJL847" s="328"/>
      <c r="JJM847" s="328"/>
      <c r="JJN847" s="328"/>
      <c r="JJO847" s="328"/>
      <c r="JJP847" s="328"/>
      <c r="JJQ847" s="328"/>
      <c r="JJR847" s="328"/>
      <c r="JJS847" s="328"/>
      <c r="JJT847" s="328"/>
      <c r="JJU847" s="328"/>
      <c r="JJV847" s="328"/>
      <c r="JJW847" s="328"/>
      <c r="JJX847" s="328"/>
      <c r="JJY847" s="328"/>
      <c r="JJZ847" s="328"/>
      <c r="JKA847" s="328"/>
      <c r="JKB847" s="328"/>
      <c r="JKC847" s="328"/>
      <c r="JKD847" s="328"/>
      <c r="JKE847" s="328"/>
      <c r="JKF847" s="328"/>
      <c r="JKG847" s="328"/>
      <c r="JKH847" s="328"/>
      <c r="JKI847" s="328"/>
      <c r="JKJ847" s="328"/>
      <c r="JKK847" s="328"/>
      <c r="JKL847" s="328"/>
      <c r="JKM847" s="328"/>
      <c r="JKN847" s="328"/>
      <c r="JKO847" s="328"/>
      <c r="JKP847" s="328"/>
      <c r="JKQ847" s="328"/>
      <c r="JKR847" s="328"/>
      <c r="JKS847" s="328"/>
      <c r="JKT847" s="328"/>
      <c r="JKU847" s="328"/>
      <c r="JKV847" s="328"/>
      <c r="JKW847" s="328"/>
      <c r="JKX847" s="328"/>
      <c r="JKY847" s="328"/>
      <c r="JKZ847" s="328"/>
      <c r="JLA847" s="328"/>
      <c r="JLB847" s="328"/>
      <c r="JLC847" s="328"/>
      <c r="JLD847" s="328"/>
      <c r="JLE847" s="328"/>
      <c r="JLF847" s="328"/>
      <c r="JLG847" s="328"/>
      <c r="JLH847" s="328"/>
      <c r="JLI847" s="328"/>
      <c r="JLJ847" s="328"/>
      <c r="JLK847" s="328"/>
      <c r="JLL847" s="328"/>
      <c r="JLM847" s="328"/>
      <c r="JLN847" s="328"/>
      <c r="JLO847" s="328"/>
      <c r="JLP847" s="328"/>
      <c r="JLQ847" s="328"/>
      <c r="JLR847" s="328"/>
      <c r="JLS847" s="328"/>
      <c r="JLT847" s="328"/>
      <c r="JLU847" s="328"/>
      <c r="JLV847" s="328"/>
      <c r="JLW847" s="328"/>
      <c r="JLX847" s="328"/>
      <c r="JLY847" s="328"/>
      <c r="JLZ847" s="328"/>
      <c r="JMA847" s="328"/>
      <c r="JMB847" s="328"/>
      <c r="JMC847" s="328"/>
      <c r="JMD847" s="328"/>
      <c r="JME847" s="328"/>
      <c r="JMF847" s="328"/>
      <c r="JMG847" s="328"/>
      <c r="JMH847" s="328"/>
      <c r="JMI847" s="328"/>
      <c r="JMJ847" s="328"/>
      <c r="JMK847" s="328"/>
      <c r="JML847" s="328"/>
      <c r="JMM847" s="328"/>
      <c r="JMN847" s="328"/>
      <c r="JMO847" s="328"/>
      <c r="JMP847" s="328"/>
      <c r="JMQ847" s="328"/>
      <c r="JMR847" s="328"/>
      <c r="JMS847" s="328"/>
      <c r="JMT847" s="328"/>
      <c r="JMU847" s="328"/>
      <c r="JMV847" s="328"/>
      <c r="JMW847" s="328"/>
      <c r="JMX847" s="328"/>
      <c r="JMY847" s="328"/>
      <c r="JMZ847" s="328"/>
      <c r="JNA847" s="328"/>
      <c r="JNB847" s="328"/>
      <c r="JNC847" s="328"/>
      <c r="JND847" s="328"/>
      <c r="JNE847" s="328"/>
      <c r="JNF847" s="328"/>
      <c r="JNG847" s="328"/>
      <c r="JNH847" s="328"/>
      <c r="JNI847" s="328"/>
      <c r="JNJ847" s="328"/>
      <c r="JNK847" s="328"/>
      <c r="JNL847" s="328"/>
      <c r="JNM847" s="328"/>
      <c r="JNN847" s="328"/>
      <c r="JNO847" s="328"/>
      <c r="JNP847" s="328"/>
      <c r="JNQ847" s="328"/>
      <c r="JNR847" s="328"/>
      <c r="JNS847" s="328"/>
      <c r="JNT847" s="328"/>
      <c r="JNU847" s="328"/>
      <c r="JNV847" s="328"/>
      <c r="JNW847" s="328"/>
      <c r="JNX847" s="328"/>
      <c r="JNY847" s="328"/>
      <c r="JNZ847" s="328"/>
      <c r="JOA847" s="328"/>
      <c r="JOB847" s="328"/>
      <c r="JOC847" s="328"/>
      <c r="JOD847" s="328"/>
      <c r="JOE847" s="328"/>
      <c r="JOF847" s="328"/>
      <c r="JOG847" s="328"/>
      <c r="JOH847" s="328"/>
      <c r="JOI847" s="328"/>
      <c r="JOJ847" s="328"/>
      <c r="JOK847" s="328"/>
      <c r="JOL847" s="328"/>
      <c r="JOM847" s="328"/>
      <c r="JON847" s="328"/>
      <c r="JOO847" s="328"/>
      <c r="JOP847" s="328"/>
      <c r="JOQ847" s="328"/>
      <c r="JOR847" s="328"/>
      <c r="JOS847" s="328"/>
      <c r="JOT847" s="328"/>
      <c r="JOU847" s="328"/>
      <c r="JOV847" s="328"/>
      <c r="JOW847" s="328"/>
      <c r="JOX847" s="328"/>
      <c r="JOY847" s="328"/>
      <c r="JOZ847" s="328"/>
      <c r="JPA847" s="328"/>
      <c r="JPB847" s="328"/>
      <c r="JPC847" s="328"/>
      <c r="JPD847" s="328"/>
      <c r="JPE847" s="328"/>
      <c r="JPF847" s="328"/>
      <c r="JPG847" s="328"/>
      <c r="JPH847" s="328"/>
      <c r="JPI847" s="328"/>
      <c r="JPJ847" s="328"/>
      <c r="JPK847" s="328"/>
      <c r="JPL847" s="328"/>
      <c r="JPM847" s="328"/>
      <c r="JPN847" s="328"/>
      <c r="JPO847" s="328"/>
      <c r="JPP847" s="328"/>
      <c r="JPQ847" s="328"/>
      <c r="JPR847" s="328"/>
      <c r="JPS847" s="328"/>
      <c r="JPT847" s="328"/>
      <c r="JPU847" s="328"/>
      <c r="JPV847" s="328"/>
      <c r="JPW847" s="328"/>
      <c r="JPX847" s="328"/>
      <c r="JPY847" s="328"/>
      <c r="JPZ847" s="328"/>
      <c r="JQA847" s="328"/>
      <c r="JQB847" s="328"/>
      <c r="JQC847" s="328"/>
      <c r="JQD847" s="328"/>
      <c r="JQE847" s="328"/>
      <c r="JQF847" s="328"/>
      <c r="JQG847" s="328"/>
      <c r="JQH847" s="328"/>
      <c r="JQI847" s="328"/>
      <c r="JQJ847" s="328"/>
      <c r="JQK847" s="328"/>
      <c r="JQL847" s="328"/>
      <c r="JQM847" s="328"/>
      <c r="JQN847" s="328"/>
      <c r="JQO847" s="328"/>
      <c r="JQP847" s="328"/>
      <c r="JQQ847" s="328"/>
      <c r="JQR847" s="328"/>
      <c r="JQS847" s="328"/>
      <c r="JQT847" s="328"/>
      <c r="JQU847" s="328"/>
      <c r="JQV847" s="328"/>
      <c r="JQW847" s="328"/>
      <c r="JQX847" s="328"/>
      <c r="JQY847" s="328"/>
      <c r="JQZ847" s="328"/>
      <c r="JRA847" s="328"/>
      <c r="JRB847" s="328"/>
      <c r="JRC847" s="328"/>
      <c r="JRD847" s="328"/>
      <c r="JRE847" s="328"/>
      <c r="JRF847" s="328"/>
      <c r="JRG847" s="328"/>
      <c r="JRH847" s="328"/>
      <c r="JRI847" s="328"/>
      <c r="JRJ847" s="328"/>
      <c r="JRK847" s="328"/>
      <c r="JRL847" s="328"/>
      <c r="JRM847" s="328"/>
      <c r="JRN847" s="328"/>
      <c r="JRO847" s="328"/>
      <c r="JRP847" s="328"/>
      <c r="JRQ847" s="328"/>
      <c r="JRR847" s="328"/>
      <c r="JRS847" s="328"/>
      <c r="JRT847" s="328"/>
      <c r="JRU847" s="328"/>
      <c r="JRV847" s="328"/>
      <c r="JRW847" s="328"/>
      <c r="JRX847" s="328"/>
      <c r="JRY847" s="328"/>
      <c r="JRZ847" s="328"/>
      <c r="JSA847" s="328"/>
      <c r="JSB847" s="328"/>
      <c r="JSC847" s="328"/>
      <c r="JSD847" s="328"/>
      <c r="JSE847" s="328"/>
      <c r="JSF847" s="328"/>
      <c r="JSG847" s="328"/>
      <c r="JSH847" s="328"/>
      <c r="JSI847" s="328"/>
      <c r="JSJ847" s="328"/>
      <c r="JSK847" s="328"/>
      <c r="JSL847" s="328"/>
      <c r="JSM847" s="328"/>
      <c r="JSN847" s="328"/>
      <c r="JSO847" s="328"/>
      <c r="JSP847" s="328"/>
      <c r="JSQ847" s="328"/>
      <c r="JSR847" s="328"/>
      <c r="JSS847" s="328"/>
      <c r="JST847" s="328"/>
      <c r="JSU847" s="328"/>
      <c r="JSV847" s="328"/>
      <c r="JSW847" s="328"/>
      <c r="JSX847" s="328"/>
      <c r="JSY847" s="328"/>
      <c r="JSZ847" s="328"/>
      <c r="JTA847" s="328"/>
      <c r="JTB847" s="328"/>
      <c r="JTC847" s="328"/>
      <c r="JTD847" s="328"/>
      <c r="JTE847" s="328"/>
      <c r="JTF847" s="328"/>
      <c r="JTG847" s="328"/>
      <c r="JTH847" s="328"/>
      <c r="JTI847" s="328"/>
      <c r="JTJ847" s="328"/>
      <c r="JTK847" s="328"/>
      <c r="JTL847" s="328"/>
      <c r="JTM847" s="328"/>
      <c r="JTN847" s="328"/>
      <c r="JTO847" s="328"/>
      <c r="JTP847" s="328"/>
      <c r="JTQ847" s="328"/>
      <c r="JTR847" s="328"/>
      <c r="JTS847" s="328"/>
      <c r="JTT847" s="328"/>
      <c r="JTU847" s="328"/>
      <c r="JTV847" s="328"/>
      <c r="JTW847" s="328"/>
      <c r="JTX847" s="328"/>
      <c r="JTY847" s="328"/>
      <c r="JTZ847" s="328"/>
      <c r="JUA847" s="328"/>
      <c r="JUB847" s="328"/>
      <c r="JUC847" s="328"/>
      <c r="JUD847" s="328"/>
      <c r="JUE847" s="328"/>
      <c r="JUF847" s="328"/>
      <c r="JUG847" s="328"/>
      <c r="JUH847" s="328"/>
      <c r="JUI847" s="328"/>
      <c r="JUJ847" s="328"/>
      <c r="JUK847" s="328"/>
      <c r="JUL847" s="328"/>
      <c r="JUM847" s="328"/>
      <c r="JUN847" s="328"/>
      <c r="JUO847" s="328"/>
      <c r="JUP847" s="328"/>
      <c r="JUQ847" s="328"/>
      <c r="JUR847" s="328"/>
      <c r="JUS847" s="328"/>
      <c r="JUT847" s="328"/>
      <c r="JUU847" s="328"/>
      <c r="JUV847" s="328"/>
      <c r="JUW847" s="328"/>
      <c r="JUX847" s="328"/>
      <c r="JUY847" s="328"/>
      <c r="JUZ847" s="328"/>
      <c r="JVA847" s="328"/>
      <c r="JVB847" s="328"/>
      <c r="JVC847" s="328"/>
      <c r="JVD847" s="328"/>
      <c r="JVE847" s="328"/>
      <c r="JVF847" s="328"/>
      <c r="JVG847" s="328"/>
      <c r="JVH847" s="328"/>
      <c r="JVI847" s="328"/>
      <c r="JVJ847" s="328"/>
      <c r="JVK847" s="328"/>
      <c r="JVL847" s="328"/>
      <c r="JVM847" s="328"/>
      <c r="JVN847" s="328"/>
      <c r="JVO847" s="328"/>
      <c r="JVP847" s="328"/>
      <c r="JVQ847" s="328"/>
      <c r="JVR847" s="328"/>
      <c r="JVS847" s="328"/>
      <c r="JVT847" s="328"/>
      <c r="JVU847" s="328"/>
      <c r="JVV847" s="328"/>
      <c r="JVW847" s="328"/>
      <c r="JVX847" s="328"/>
      <c r="JVY847" s="328"/>
      <c r="JVZ847" s="328"/>
      <c r="JWA847" s="328"/>
      <c r="JWB847" s="328"/>
      <c r="JWC847" s="328"/>
      <c r="JWD847" s="328"/>
      <c r="JWE847" s="328"/>
      <c r="JWF847" s="328"/>
      <c r="JWG847" s="328"/>
      <c r="JWH847" s="328"/>
      <c r="JWI847" s="328"/>
      <c r="JWJ847" s="328"/>
      <c r="JWK847" s="328"/>
      <c r="JWL847" s="328"/>
      <c r="JWM847" s="328"/>
      <c r="JWN847" s="328"/>
      <c r="JWO847" s="328"/>
      <c r="JWP847" s="328"/>
      <c r="JWQ847" s="328"/>
      <c r="JWR847" s="328"/>
      <c r="JWS847" s="328"/>
      <c r="JWT847" s="328"/>
      <c r="JWU847" s="328"/>
      <c r="JWV847" s="328"/>
      <c r="JWW847" s="328"/>
      <c r="JWX847" s="328"/>
      <c r="JWY847" s="328"/>
      <c r="JWZ847" s="328"/>
      <c r="JXA847" s="328"/>
      <c r="JXB847" s="328"/>
      <c r="JXC847" s="328"/>
      <c r="JXD847" s="328"/>
      <c r="JXE847" s="328"/>
      <c r="JXF847" s="328"/>
      <c r="JXG847" s="328"/>
      <c r="JXH847" s="328"/>
      <c r="JXI847" s="328"/>
      <c r="JXJ847" s="328"/>
      <c r="JXK847" s="328"/>
      <c r="JXL847" s="328"/>
      <c r="JXM847" s="328"/>
      <c r="JXN847" s="328"/>
      <c r="JXO847" s="328"/>
      <c r="JXP847" s="328"/>
      <c r="JXQ847" s="328"/>
      <c r="JXR847" s="328"/>
      <c r="JXS847" s="328"/>
      <c r="JXT847" s="328"/>
      <c r="JXU847" s="328"/>
      <c r="JXV847" s="328"/>
      <c r="JXW847" s="328"/>
      <c r="JXX847" s="328"/>
      <c r="JXY847" s="328"/>
      <c r="JXZ847" s="328"/>
      <c r="JYA847" s="328"/>
      <c r="JYB847" s="328"/>
      <c r="JYC847" s="328"/>
      <c r="JYD847" s="328"/>
      <c r="JYE847" s="328"/>
      <c r="JYF847" s="328"/>
      <c r="JYG847" s="328"/>
      <c r="JYH847" s="328"/>
      <c r="JYI847" s="328"/>
      <c r="JYJ847" s="328"/>
      <c r="JYK847" s="328"/>
      <c r="JYL847" s="328"/>
      <c r="JYM847" s="328"/>
      <c r="JYN847" s="328"/>
      <c r="JYO847" s="328"/>
      <c r="JYP847" s="328"/>
      <c r="JYQ847" s="328"/>
      <c r="JYR847" s="328"/>
      <c r="JYS847" s="328"/>
      <c r="JYT847" s="328"/>
      <c r="JYU847" s="328"/>
      <c r="JYV847" s="328"/>
      <c r="JYW847" s="328"/>
      <c r="JYX847" s="328"/>
      <c r="JYY847" s="328"/>
      <c r="JYZ847" s="328"/>
      <c r="JZA847" s="328"/>
      <c r="JZB847" s="328"/>
      <c r="JZC847" s="328"/>
      <c r="JZD847" s="328"/>
      <c r="JZE847" s="328"/>
      <c r="JZF847" s="328"/>
      <c r="JZG847" s="328"/>
      <c r="JZH847" s="328"/>
      <c r="JZI847" s="328"/>
      <c r="JZJ847" s="328"/>
      <c r="JZK847" s="328"/>
      <c r="JZL847" s="328"/>
      <c r="JZM847" s="328"/>
      <c r="JZN847" s="328"/>
      <c r="JZO847" s="328"/>
      <c r="JZP847" s="328"/>
      <c r="JZQ847" s="328"/>
      <c r="JZR847" s="328"/>
      <c r="JZS847" s="328"/>
      <c r="JZT847" s="328"/>
      <c r="JZU847" s="328"/>
      <c r="JZV847" s="328"/>
      <c r="JZW847" s="328"/>
      <c r="JZX847" s="328"/>
      <c r="JZY847" s="328"/>
      <c r="JZZ847" s="328"/>
      <c r="KAA847" s="328"/>
      <c r="KAB847" s="328"/>
      <c r="KAC847" s="328"/>
      <c r="KAD847" s="328"/>
      <c r="KAE847" s="328"/>
      <c r="KAF847" s="328"/>
      <c r="KAG847" s="328"/>
      <c r="KAH847" s="328"/>
      <c r="KAI847" s="328"/>
      <c r="KAJ847" s="328"/>
      <c r="KAK847" s="328"/>
      <c r="KAL847" s="328"/>
      <c r="KAM847" s="328"/>
      <c r="KAN847" s="328"/>
      <c r="KAO847" s="328"/>
      <c r="KAP847" s="328"/>
      <c r="KAQ847" s="328"/>
      <c r="KAR847" s="328"/>
      <c r="KAS847" s="328"/>
      <c r="KAT847" s="328"/>
      <c r="KAU847" s="328"/>
      <c r="KAV847" s="328"/>
      <c r="KAW847" s="328"/>
      <c r="KAX847" s="328"/>
      <c r="KAY847" s="328"/>
      <c r="KAZ847" s="328"/>
      <c r="KBA847" s="328"/>
      <c r="KBB847" s="328"/>
      <c r="KBC847" s="328"/>
      <c r="KBD847" s="328"/>
      <c r="KBE847" s="328"/>
      <c r="KBF847" s="328"/>
      <c r="KBG847" s="328"/>
      <c r="KBH847" s="328"/>
      <c r="KBI847" s="328"/>
      <c r="KBJ847" s="328"/>
      <c r="KBK847" s="328"/>
      <c r="KBL847" s="328"/>
      <c r="KBM847" s="328"/>
      <c r="KBN847" s="328"/>
      <c r="KBO847" s="328"/>
      <c r="KBP847" s="328"/>
      <c r="KBQ847" s="328"/>
      <c r="KBR847" s="328"/>
      <c r="KBS847" s="328"/>
      <c r="KBT847" s="328"/>
      <c r="KBU847" s="328"/>
      <c r="KBV847" s="328"/>
      <c r="KBW847" s="328"/>
      <c r="KBX847" s="328"/>
      <c r="KBY847" s="328"/>
      <c r="KBZ847" s="328"/>
      <c r="KCA847" s="328"/>
      <c r="KCB847" s="328"/>
      <c r="KCC847" s="328"/>
      <c r="KCD847" s="328"/>
      <c r="KCE847" s="328"/>
      <c r="KCF847" s="328"/>
      <c r="KCG847" s="328"/>
      <c r="KCH847" s="328"/>
      <c r="KCI847" s="328"/>
      <c r="KCJ847" s="328"/>
      <c r="KCK847" s="328"/>
      <c r="KCL847" s="328"/>
      <c r="KCM847" s="328"/>
      <c r="KCN847" s="328"/>
      <c r="KCO847" s="328"/>
      <c r="KCP847" s="328"/>
      <c r="KCQ847" s="328"/>
      <c r="KCR847" s="328"/>
      <c r="KCS847" s="328"/>
      <c r="KCT847" s="328"/>
      <c r="KCU847" s="328"/>
      <c r="KCV847" s="328"/>
      <c r="KCW847" s="328"/>
      <c r="KCX847" s="328"/>
      <c r="KCY847" s="328"/>
      <c r="KCZ847" s="328"/>
      <c r="KDA847" s="328"/>
      <c r="KDB847" s="328"/>
      <c r="KDC847" s="328"/>
      <c r="KDD847" s="328"/>
      <c r="KDE847" s="328"/>
      <c r="KDF847" s="328"/>
      <c r="KDG847" s="328"/>
      <c r="KDH847" s="328"/>
      <c r="KDI847" s="328"/>
      <c r="KDJ847" s="328"/>
      <c r="KDK847" s="328"/>
      <c r="KDL847" s="328"/>
      <c r="KDM847" s="328"/>
      <c r="KDN847" s="328"/>
      <c r="KDO847" s="328"/>
      <c r="KDP847" s="328"/>
      <c r="KDQ847" s="328"/>
      <c r="KDR847" s="328"/>
      <c r="KDS847" s="328"/>
      <c r="KDT847" s="328"/>
      <c r="KDU847" s="328"/>
      <c r="KDV847" s="328"/>
      <c r="KDW847" s="328"/>
      <c r="KDX847" s="328"/>
      <c r="KDY847" s="328"/>
      <c r="KDZ847" s="328"/>
      <c r="KEA847" s="328"/>
      <c r="KEB847" s="328"/>
      <c r="KEC847" s="328"/>
      <c r="KED847" s="328"/>
      <c r="KEE847" s="328"/>
      <c r="KEF847" s="328"/>
      <c r="KEG847" s="328"/>
      <c r="KEH847" s="328"/>
      <c r="KEI847" s="328"/>
      <c r="KEJ847" s="328"/>
      <c r="KEK847" s="328"/>
      <c r="KEL847" s="328"/>
      <c r="KEM847" s="328"/>
      <c r="KEN847" s="328"/>
      <c r="KEO847" s="328"/>
      <c r="KEP847" s="328"/>
      <c r="KEQ847" s="328"/>
      <c r="KER847" s="328"/>
      <c r="KES847" s="328"/>
      <c r="KET847" s="328"/>
      <c r="KEU847" s="328"/>
      <c r="KEV847" s="328"/>
      <c r="KEW847" s="328"/>
      <c r="KEX847" s="328"/>
      <c r="KEY847" s="328"/>
      <c r="KEZ847" s="328"/>
      <c r="KFA847" s="328"/>
      <c r="KFB847" s="328"/>
      <c r="KFC847" s="328"/>
      <c r="KFD847" s="328"/>
      <c r="KFE847" s="328"/>
      <c r="KFF847" s="328"/>
      <c r="KFG847" s="328"/>
      <c r="KFH847" s="328"/>
      <c r="KFI847" s="328"/>
      <c r="KFJ847" s="328"/>
      <c r="KFK847" s="328"/>
      <c r="KFL847" s="328"/>
      <c r="KFM847" s="328"/>
      <c r="KFN847" s="328"/>
      <c r="KFO847" s="328"/>
      <c r="KFP847" s="328"/>
      <c r="KFQ847" s="328"/>
      <c r="KFR847" s="328"/>
      <c r="KFS847" s="328"/>
      <c r="KFT847" s="328"/>
      <c r="KFU847" s="328"/>
      <c r="KFV847" s="328"/>
      <c r="KFW847" s="328"/>
      <c r="KFX847" s="328"/>
      <c r="KFY847" s="328"/>
      <c r="KFZ847" s="328"/>
      <c r="KGA847" s="328"/>
      <c r="KGB847" s="328"/>
      <c r="KGC847" s="328"/>
      <c r="KGD847" s="328"/>
      <c r="KGE847" s="328"/>
      <c r="KGF847" s="328"/>
      <c r="KGG847" s="328"/>
      <c r="KGH847" s="328"/>
      <c r="KGI847" s="328"/>
      <c r="KGJ847" s="328"/>
      <c r="KGK847" s="328"/>
      <c r="KGL847" s="328"/>
      <c r="KGM847" s="328"/>
      <c r="KGN847" s="328"/>
      <c r="KGO847" s="328"/>
      <c r="KGP847" s="328"/>
      <c r="KGQ847" s="328"/>
      <c r="KGR847" s="328"/>
      <c r="KGS847" s="328"/>
      <c r="KGT847" s="328"/>
      <c r="KGU847" s="328"/>
      <c r="KGV847" s="328"/>
      <c r="KGW847" s="328"/>
      <c r="KGX847" s="328"/>
      <c r="KGY847" s="328"/>
      <c r="KGZ847" s="328"/>
      <c r="KHA847" s="328"/>
      <c r="KHB847" s="328"/>
      <c r="KHC847" s="328"/>
      <c r="KHD847" s="328"/>
      <c r="KHE847" s="328"/>
      <c r="KHF847" s="328"/>
      <c r="KHG847" s="328"/>
      <c r="KHH847" s="328"/>
      <c r="KHI847" s="328"/>
      <c r="KHJ847" s="328"/>
      <c r="KHK847" s="328"/>
      <c r="KHL847" s="328"/>
      <c r="KHM847" s="328"/>
      <c r="KHN847" s="328"/>
      <c r="KHO847" s="328"/>
      <c r="KHP847" s="328"/>
      <c r="KHQ847" s="328"/>
      <c r="KHR847" s="328"/>
      <c r="KHS847" s="328"/>
      <c r="KHT847" s="328"/>
      <c r="KHU847" s="328"/>
      <c r="KHV847" s="328"/>
      <c r="KHW847" s="328"/>
      <c r="KHX847" s="328"/>
      <c r="KHY847" s="328"/>
      <c r="KHZ847" s="328"/>
      <c r="KIA847" s="328"/>
      <c r="KIB847" s="328"/>
      <c r="KIC847" s="328"/>
      <c r="KID847" s="328"/>
      <c r="KIE847" s="328"/>
      <c r="KIF847" s="328"/>
      <c r="KIG847" s="328"/>
      <c r="KIH847" s="328"/>
      <c r="KII847" s="328"/>
      <c r="KIJ847" s="328"/>
      <c r="KIK847" s="328"/>
      <c r="KIL847" s="328"/>
      <c r="KIM847" s="328"/>
      <c r="KIN847" s="328"/>
      <c r="KIO847" s="328"/>
      <c r="KIP847" s="328"/>
      <c r="KIQ847" s="328"/>
      <c r="KIR847" s="328"/>
      <c r="KIS847" s="328"/>
      <c r="KIT847" s="328"/>
      <c r="KIU847" s="328"/>
      <c r="KIV847" s="328"/>
      <c r="KIW847" s="328"/>
      <c r="KIX847" s="328"/>
      <c r="KIY847" s="328"/>
      <c r="KIZ847" s="328"/>
      <c r="KJA847" s="328"/>
      <c r="KJB847" s="328"/>
      <c r="KJC847" s="328"/>
      <c r="KJD847" s="328"/>
      <c r="KJE847" s="328"/>
      <c r="KJF847" s="328"/>
      <c r="KJG847" s="328"/>
      <c r="KJH847" s="328"/>
      <c r="KJI847" s="328"/>
      <c r="KJJ847" s="328"/>
      <c r="KJK847" s="328"/>
      <c r="KJL847" s="328"/>
      <c r="KJM847" s="328"/>
      <c r="KJN847" s="328"/>
      <c r="KJO847" s="328"/>
      <c r="KJP847" s="328"/>
      <c r="KJQ847" s="328"/>
      <c r="KJR847" s="328"/>
      <c r="KJS847" s="328"/>
      <c r="KJT847" s="328"/>
      <c r="KJU847" s="328"/>
      <c r="KJV847" s="328"/>
      <c r="KJW847" s="328"/>
      <c r="KJX847" s="328"/>
      <c r="KJY847" s="328"/>
      <c r="KJZ847" s="328"/>
      <c r="KKA847" s="328"/>
      <c r="KKB847" s="328"/>
      <c r="KKC847" s="328"/>
      <c r="KKD847" s="328"/>
      <c r="KKE847" s="328"/>
      <c r="KKF847" s="328"/>
      <c r="KKG847" s="328"/>
      <c r="KKH847" s="328"/>
      <c r="KKI847" s="328"/>
      <c r="KKJ847" s="328"/>
      <c r="KKK847" s="328"/>
      <c r="KKL847" s="328"/>
      <c r="KKM847" s="328"/>
      <c r="KKN847" s="328"/>
      <c r="KKO847" s="328"/>
      <c r="KKP847" s="328"/>
      <c r="KKQ847" s="328"/>
      <c r="KKR847" s="328"/>
      <c r="KKS847" s="328"/>
      <c r="KKT847" s="328"/>
      <c r="KKU847" s="328"/>
      <c r="KKV847" s="328"/>
      <c r="KKW847" s="328"/>
      <c r="KKX847" s="328"/>
      <c r="KKY847" s="328"/>
      <c r="KKZ847" s="328"/>
      <c r="KLA847" s="328"/>
      <c r="KLB847" s="328"/>
      <c r="KLC847" s="328"/>
      <c r="KLD847" s="328"/>
      <c r="KLE847" s="328"/>
      <c r="KLF847" s="328"/>
      <c r="KLG847" s="328"/>
      <c r="KLH847" s="328"/>
      <c r="KLI847" s="328"/>
      <c r="KLJ847" s="328"/>
      <c r="KLK847" s="328"/>
      <c r="KLL847" s="328"/>
      <c r="KLM847" s="328"/>
      <c r="KLN847" s="328"/>
      <c r="KLO847" s="328"/>
      <c r="KLP847" s="328"/>
      <c r="KLQ847" s="328"/>
      <c r="KLR847" s="328"/>
      <c r="KLS847" s="328"/>
      <c r="KLT847" s="328"/>
      <c r="KLU847" s="328"/>
      <c r="KLV847" s="328"/>
      <c r="KLW847" s="328"/>
      <c r="KLX847" s="328"/>
      <c r="KLY847" s="328"/>
      <c r="KLZ847" s="328"/>
      <c r="KMA847" s="328"/>
      <c r="KMB847" s="328"/>
      <c r="KMC847" s="328"/>
      <c r="KMD847" s="328"/>
      <c r="KME847" s="328"/>
      <c r="KMF847" s="328"/>
      <c r="KMG847" s="328"/>
      <c r="KMH847" s="328"/>
      <c r="KMI847" s="328"/>
      <c r="KMJ847" s="328"/>
      <c r="KMK847" s="328"/>
      <c r="KML847" s="328"/>
      <c r="KMM847" s="328"/>
      <c r="KMN847" s="328"/>
      <c r="KMO847" s="328"/>
      <c r="KMP847" s="328"/>
      <c r="KMQ847" s="328"/>
      <c r="KMR847" s="328"/>
      <c r="KMS847" s="328"/>
      <c r="KMT847" s="328"/>
      <c r="KMU847" s="328"/>
      <c r="KMV847" s="328"/>
      <c r="KMW847" s="328"/>
      <c r="KMX847" s="328"/>
      <c r="KMY847" s="328"/>
      <c r="KMZ847" s="328"/>
      <c r="KNA847" s="328"/>
      <c r="KNB847" s="328"/>
      <c r="KNC847" s="328"/>
      <c r="KND847" s="328"/>
      <c r="KNE847" s="328"/>
      <c r="KNF847" s="328"/>
      <c r="KNG847" s="328"/>
      <c r="KNH847" s="328"/>
      <c r="KNI847" s="328"/>
      <c r="KNJ847" s="328"/>
      <c r="KNK847" s="328"/>
      <c r="KNL847" s="328"/>
      <c r="KNM847" s="328"/>
      <c r="KNN847" s="328"/>
      <c r="KNO847" s="328"/>
      <c r="KNP847" s="328"/>
      <c r="KNQ847" s="328"/>
      <c r="KNR847" s="328"/>
      <c r="KNS847" s="328"/>
      <c r="KNT847" s="328"/>
      <c r="KNU847" s="328"/>
      <c r="KNV847" s="328"/>
      <c r="KNW847" s="328"/>
      <c r="KNX847" s="328"/>
      <c r="KNY847" s="328"/>
      <c r="KNZ847" s="328"/>
      <c r="KOA847" s="328"/>
      <c r="KOB847" s="328"/>
      <c r="KOC847" s="328"/>
      <c r="KOD847" s="328"/>
      <c r="KOE847" s="328"/>
      <c r="KOF847" s="328"/>
      <c r="KOG847" s="328"/>
      <c r="KOH847" s="328"/>
      <c r="KOI847" s="328"/>
      <c r="KOJ847" s="328"/>
      <c r="KOK847" s="328"/>
      <c r="KOL847" s="328"/>
      <c r="KOM847" s="328"/>
      <c r="KON847" s="328"/>
      <c r="KOO847" s="328"/>
      <c r="KOP847" s="328"/>
      <c r="KOQ847" s="328"/>
      <c r="KOR847" s="328"/>
      <c r="KOS847" s="328"/>
      <c r="KOT847" s="328"/>
      <c r="KOU847" s="328"/>
      <c r="KOV847" s="328"/>
      <c r="KOW847" s="328"/>
      <c r="KOX847" s="328"/>
      <c r="KOY847" s="328"/>
      <c r="KOZ847" s="328"/>
      <c r="KPA847" s="328"/>
      <c r="KPB847" s="328"/>
      <c r="KPC847" s="328"/>
      <c r="KPD847" s="328"/>
      <c r="KPE847" s="328"/>
      <c r="KPF847" s="328"/>
      <c r="KPG847" s="328"/>
      <c r="KPH847" s="328"/>
      <c r="KPI847" s="328"/>
      <c r="KPJ847" s="328"/>
      <c r="KPK847" s="328"/>
      <c r="KPL847" s="328"/>
      <c r="KPM847" s="328"/>
      <c r="KPN847" s="328"/>
      <c r="KPO847" s="328"/>
      <c r="KPP847" s="328"/>
      <c r="KPQ847" s="328"/>
      <c r="KPR847" s="328"/>
      <c r="KPS847" s="328"/>
      <c r="KPT847" s="328"/>
      <c r="KPU847" s="328"/>
      <c r="KPV847" s="328"/>
      <c r="KPW847" s="328"/>
      <c r="KPX847" s="328"/>
      <c r="KPY847" s="328"/>
      <c r="KPZ847" s="328"/>
      <c r="KQA847" s="328"/>
      <c r="KQB847" s="328"/>
      <c r="KQC847" s="328"/>
      <c r="KQD847" s="328"/>
      <c r="KQE847" s="328"/>
      <c r="KQF847" s="328"/>
      <c r="KQG847" s="328"/>
      <c r="KQH847" s="328"/>
      <c r="KQI847" s="328"/>
      <c r="KQJ847" s="328"/>
      <c r="KQK847" s="328"/>
      <c r="KQL847" s="328"/>
      <c r="KQM847" s="328"/>
      <c r="KQN847" s="328"/>
      <c r="KQO847" s="328"/>
      <c r="KQP847" s="328"/>
      <c r="KQQ847" s="328"/>
      <c r="KQR847" s="328"/>
      <c r="KQS847" s="328"/>
      <c r="KQT847" s="328"/>
      <c r="KQU847" s="328"/>
      <c r="KQV847" s="328"/>
      <c r="KQW847" s="328"/>
      <c r="KQX847" s="328"/>
      <c r="KQY847" s="328"/>
      <c r="KQZ847" s="328"/>
      <c r="KRA847" s="328"/>
      <c r="KRB847" s="328"/>
      <c r="KRC847" s="328"/>
      <c r="KRD847" s="328"/>
      <c r="KRE847" s="328"/>
      <c r="KRF847" s="328"/>
      <c r="KRG847" s="328"/>
      <c r="KRH847" s="328"/>
      <c r="KRI847" s="328"/>
      <c r="KRJ847" s="328"/>
      <c r="KRK847" s="328"/>
      <c r="KRL847" s="328"/>
      <c r="KRM847" s="328"/>
      <c r="KRN847" s="328"/>
      <c r="KRO847" s="328"/>
      <c r="KRP847" s="328"/>
      <c r="KRQ847" s="328"/>
      <c r="KRR847" s="328"/>
      <c r="KRS847" s="328"/>
      <c r="KRT847" s="328"/>
      <c r="KRU847" s="328"/>
      <c r="KRV847" s="328"/>
      <c r="KRW847" s="328"/>
      <c r="KRX847" s="328"/>
      <c r="KRY847" s="328"/>
      <c r="KRZ847" s="328"/>
      <c r="KSA847" s="328"/>
      <c r="KSB847" s="328"/>
      <c r="KSC847" s="328"/>
      <c r="KSD847" s="328"/>
      <c r="KSE847" s="328"/>
      <c r="KSF847" s="328"/>
      <c r="KSG847" s="328"/>
      <c r="KSH847" s="328"/>
      <c r="KSI847" s="328"/>
      <c r="KSJ847" s="328"/>
      <c r="KSK847" s="328"/>
      <c r="KSL847" s="328"/>
      <c r="KSM847" s="328"/>
      <c r="KSN847" s="328"/>
      <c r="KSO847" s="328"/>
      <c r="KSP847" s="328"/>
      <c r="KSQ847" s="328"/>
      <c r="KSR847" s="328"/>
      <c r="KSS847" s="328"/>
      <c r="KST847" s="328"/>
      <c r="KSU847" s="328"/>
      <c r="KSV847" s="328"/>
      <c r="KSW847" s="328"/>
      <c r="KSX847" s="328"/>
      <c r="KSY847" s="328"/>
      <c r="KSZ847" s="328"/>
      <c r="KTA847" s="328"/>
      <c r="KTB847" s="328"/>
      <c r="KTC847" s="328"/>
      <c r="KTD847" s="328"/>
      <c r="KTE847" s="328"/>
      <c r="KTF847" s="328"/>
      <c r="KTG847" s="328"/>
      <c r="KTH847" s="328"/>
      <c r="KTI847" s="328"/>
      <c r="KTJ847" s="328"/>
      <c r="KTK847" s="328"/>
      <c r="KTL847" s="328"/>
      <c r="KTM847" s="328"/>
      <c r="KTN847" s="328"/>
      <c r="KTO847" s="328"/>
      <c r="KTP847" s="328"/>
      <c r="KTQ847" s="328"/>
      <c r="KTR847" s="328"/>
      <c r="KTS847" s="328"/>
      <c r="KTT847" s="328"/>
      <c r="KTU847" s="328"/>
      <c r="KTV847" s="328"/>
      <c r="KTW847" s="328"/>
      <c r="KTX847" s="328"/>
      <c r="KTY847" s="328"/>
      <c r="KTZ847" s="328"/>
      <c r="KUA847" s="328"/>
      <c r="KUB847" s="328"/>
      <c r="KUC847" s="328"/>
      <c r="KUD847" s="328"/>
      <c r="KUE847" s="328"/>
      <c r="KUF847" s="328"/>
      <c r="KUG847" s="328"/>
      <c r="KUH847" s="328"/>
      <c r="KUI847" s="328"/>
      <c r="KUJ847" s="328"/>
      <c r="KUK847" s="328"/>
      <c r="KUL847" s="328"/>
      <c r="KUM847" s="328"/>
      <c r="KUN847" s="328"/>
      <c r="KUO847" s="328"/>
      <c r="KUP847" s="328"/>
      <c r="KUQ847" s="328"/>
      <c r="KUR847" s="328"/>
      <c r="KUS847" s="328"/>
      <c r="KUT847" s="328"/>
      <c r="KUU847" s="328"/>
      <c r="KUV847" s="328"/>
      <c r="KUW847" s="328"/>
      <c r="KUX847" s="328"/>
      <c r="KUY847" s="328"/>
      <c r="KUZ847" s="328"/>
      <c r="KVA847" s="328"/>
      <c r="KVB847" s="328"/>
      <c r="KVC847" s="328"/>
      <c r="KVD847" s="328"/>
      <c r="KVE847" s="328"/>
      <c r="KVF847" s="328"/>
      <c r="KVG847" s="328"/>
      <c r="KVH847" s="328"/>
      <c r="KVI847" s="328"/>
      <c r="KVJ847" s="328"/>
      <c r="KVK847" s="328"/>
      <c r="KVL847" s="328"/>
      <c r="KVM847" s="328"/>
      <c r="KVN847" s="328"/>
      <c r="KVO847" s="328"/>
      <c r="KVP847" s="328"/>
      <c r="KVQ847" s="328"/>
      <c r="KVR847" s="328"/>
      <c r="KVS847" s="328"/>
      <c r="KVT847" s="328"/>
      <c r="KVU847" s="328"/>
      <c r="KVV847" s="328"/>
      <c r="KVW847" s="328"/>
      <c r="KVX847" s="328"/>
      <c r="KVY847" s="328"/>
      <c r="KVZ847" s="328"/>
      <c r="KWA847" s="328"/>
      <c r="KWB847" s="328"/>
      <c r="KWC847" s="328"/>
      <c r="KWD847" s="328"/>
      <c r="KWE847" s="328"/>
      <c r="KWF847" s="328"/>
      <c r="KWG847" s="328"/>
      <c r="KWH847" s="328"/>
      <c r="KWI847" s="328"/>
      <c r="KWJ847" s="328"/>
      <c r="KWK847" s="328"/>
      <c r="KWL847" s="328"/>
      <c r="KWM847" s="328"/>
      <c r="KWN847" s="328"/>
      <c r="KWO847" s="328"/>
      <c r="KWP847" s="328"/>
      <c r="KWQ847" s="328"/>
      <c r="KWR847" s="328"/>
      <c r="KWS847" s="328"/>
      <c r="KWT847" s="328"/>
      <c r="KWU847" s="328"/>
      <c r="KWV847" s="328"/>
      <c r="KWW847" s="328"/>
      <c r="KWX847" s="328"/>
      <c r="KWY847" s="328"/>
      <c r="KWZ847" s="328"/>
      <c r="KXA847" s="328"/>
      <c r="KXB847" s="328"/>
      <c r="KXC847" s="328"/>
      <c r="KXD847" s="328"/>
      <c r="KXE847" s="328"/>
      <c r="KXF847" s="328"/>
      <c r="KXG847" s="328"/>
      <c r="KXH847" s="328"/>
      <c r="KXI847" s="328"/>
      <c r="KXJ847" s="328"/>
      <c r="KXK847" s="328"/>
      <c r="KXL847" s="328"/>
      <c r="KXM847" s="328"/>
      <c r="KXN847" s="328"/>
      <c r="KXO847" s="328"/>
      <c r="KXP847" s="328"/>
      <c r="KXQ847" s="328"/>
      <c r="KXR847" s="328"/>
      <c r="KXS847" s="328"/>
      <c r="KXT847" s="328"/>
      <c r="KXU847" s="328"/>
      <c r="KXV847" s="328"/>
      <c r="KXW847" s="328"/>
      <c r="KXX847" s="328"/>
      <c r="KXY847" s="328"/>
      <c r="KXZ847" s="328"/>
      <c r="KYA847" s="328"/>
      <c r="KYB847" s="328"/>
      <c r="KYC847" s="328"/>
      <c r="KYD847" s="328"/>
      <c r="KYE847" s="328"/>
      <c r="KYF847" s="328"/>
      <c r="KYG847" s="328"/>
      <c r="KYH847" s="328"/>
      <c r="KYI847" s="328"/>
      <c r="KYJ847" s="328"/>
      <c r="KYK847" s="328"/>
      <c r="KYL847" s="328"/>
      <c r="KYM847" s="328"/>
      <c r="KYN847" s="328"/>
      <c r="KYO847" s="328"/>
      <c r="KYP847" s="328"/>
      <c r="KYQ847" s="328"/>
      <c r="KYR847" s="328"/>
      <c r="KYS847" s="328"/>
      <c r="KYT847" s="328"/>
      <c r="KYU847" s="328"/>
      <c r="KYV847" s="328"/>
      <c r="KYW847" s="328"/>
      <c r="KYX847" s="328"/>
      <c r="KYY847" s="328"/>
      <c r="KYZ847" s="328"/>
      <c r="KZA847" s="328"/>
      <c r="KZB847" s="328"/>
      <c r="KZC847" s="328"/>
      <c r="KZD847" s="328"/>
      <c r="KZE847" s="328"/>
      <c r="KZF847" s="328"/>
      <c r="KZG847" s="328"/>
      <c r="KZH847" s="328"/>
      <c r="KZI847" s="328"/>
      <c r="KZJ847" s="328"/>
      <c r="KZK847" s="328"/>
      <c r="KZL847" s="328"/>
      <c r="KZM847" s="328"/>
      <c r="KZN847" s="328"/>
      <c r="KZO847" s="328"/>
      <c r="KZP847" s="328"/>
      <c r="KZQ847" s="328"/>
      <c r="KZR847" s="328"/>
      <c r="KZS847" s="328"/>
      <c r="KZT847" s="328"/>
      <c r="KZU847" s="328"/>
      <c r="KZV847" s="328"/>
      <c r="KZW847" s="328"/>
      <c r="KZX847" s="328"/>
      <c r="KZY847" s="328"/>
      <c r="KZZ847" s="328"/>
      <c r="LAA847" s="328"/>
      <c r="LAB847" s="328"/>
      <c r="LAC847" s="328"/>
      <c r="LAD847" s="328"/>
      <c r="LAE847" s="328"/>
      <c r="LAF847" s="328"/>
      <c r="LAG847" s="328"/>
      <c r="LAH847" s="328"/>
      <c r="LAI847" s="328"/>
      <c r="LAJ847" s="328"/>
      <c r="LAK847" s="328"/>
      <c r="LAL847" s="328"/>
      <c r="LAM847" s="328"/>
      <c r="LAN847" s="328"/>
      <c r="LAO847" s="328"/>
      <c r="LAP847" s="328"/>
      <c r="LAQ847" s="328"/>
      <c r="LAR847" s="328"/>
      <c r="LAS847" s="328"/>
      <c r="LAT847" s="328"/>
      <c r="LAU847" s="328"/>
      <c r="LAV847" s="328"/>
      <c r="LAW847" s="328"/>
      <c r="LAX847" s="328"/>
      <c r="LAY847" s="328"/>
      <c r="LAZ847" s="328"/>
      <c r="LBA847" s="328"/>
      <c r="LBB847" s="328"/>
      <c r="LBC847" s="328"/>
      <c r="LBD847" s="328"/>
      <c r="LBE847" s="328"/>
      <c r="LBF847" s="328"/>
      <c r="LBG847" s="328"/>
      <c r="LBH847" s="328"/>
      <c r="LBI847" s="328"/>
      <c r="LBJ847" s="328"/>
      <c r="LBK847" s="328"/>
      <c r="LBL847" s="328"/>
      <c r="LBM847" s="328"/>
      <c r="LBN847" s="328"/>
      <c r="LBO847" s="328"/>
      <c r="LBP847" s="328"/>
      <c r="LBQ847" s="328"/>
      <c r="LBR847" s="328"/>
      <c r="LBS847" s="328"/>
      <c r="LBT847" s="328"/>
      <c r="LBU847" s="328"/>
      <c r="LBV847" s="328"/>
      <c r="LBW847" s="328"/>
      <c r="LBX847" s="328"/>
      <c r="LBY847" s="328"/>
      <c r="LBZ847" s="328"/>
      <c r="LCA847" s="328"/>
      <c r="LCB847" s="328"/>
      <c r="LCC847" s="328"/>
      <c r="LCD847" s="328"/>
      <c r="LCE847" s="328"/>
      <c r="LCF847" s="328"/>
      <c r="LCG847" s="328"/>
      <c r="LCH847" s="328"/>
      <c r="LCI847" s="328"/>
      <c r="LCJ847" s="328"/>
      <c r="LCK847" s="328"/>
      <c r="LCL847" s="328"/>
      <c r="LCM847" s="328"/>
      <c r="LCN847" s="328"/>
      <c r="LCO847" s="328"/>
      <c r="LCP847" s="328"/>
      <c r="LCQ847" s="328"/>
      <c r="LCR847" s="328"/>
      <c r="LCS847" s="328"/>
      <c r="LCT847" s="328"/>
      <c r="LCU847" s="328"/>
      <c r="LCV847" s="328"/>
      <c r="LCW847" s="328"/>
      <c r="LCX847" s="328"/>
      <c r="LCY847" s="328"/>
      <c r="LCZ847" s="328"/>
      <c r="LDA847" s="328"/>
      <c r="LDB847" s="328"/>
      <c r="LDC847" s="328"/>
      <c r="LDD847" s="328"/>
      <c r="LDE847" s="328"/>
      <c r="LDF847" s="328"/>
      <c r="LDG847" s="328"/>
      <c r="LDH847" s="328"/>
      <c r="LDI847" s="328"/>
      <c r="LDJ847" s="328"/>
      <c r="LDK847" s="328"/>
      <c r="LDL847" s="328"/>
      <c r="LDM847" s="328"/>
      <c r="LDN847" s="328"/>
      <c r="LDO847" s="328"/>
      <c r="LDP847" s="328"/>
      <c r="LDQ847" s="328"/>
      <c r="LDR847" s="328"/>
      <c r="LDS847" s="328"/>
      <c r="LDT847" s="328"/>
      <c r="LDU847" s="328"/>
      <c r="LDV847" s="328"/>
      <c r="LDW847" s="328"/>
      <c r="LDX847" s="328"/>
      <c r="LDY847" s="328"/>
      <c r="LDZ847" s="328"/>
      <c r="LEA847" s="328"/>
      <c r="LEB847" s="328"/>
      <c r="LEC847" s="328"/>
      <c r="LED847" s="328"/>
      <c r="LEE847" s="328"/>
      <c r="LEF847" s="328"/>
      <c r="LEG847" s="328"/>
      <c r="LEH847" s="328"/>
      <c r="LEI847" s="328"/>
      <c r="LEJ847" s="328"/>
      <c r="LEK847" s="328"/>
      <c r="LEL847" s="328"/>
      <c r="LEM847" s="328"/>
      <c r="LEN847" s="328"/>
      <c r="LEO847" s="328"/>
      <c r="LEP847" s="328"/>
      <c r="LEQ847" s="328"/>
      <c r="LER847" s="328"/>
      <c r="LES847" s="328"/>
      <c r="LET847" s="328"/>
      <c r="LEU847" s="328"/>
      <c r="LEV847" s="328"/>
      <c r="LEW847" s="328"/>
      <c r="LEX847" s="328"/>
      <c r="LEY847" s="328"/>
      <c r="LEZ847" s="328"/>
      <c r="LFA847" s="328"/>
      <c r="LFB847" s="328"/>
      <c r="LFC847" s="328"/>
      <c r="LFD847" s="328"/>
      <c r="LFE847" s="328"/>
      <c r="LFF847" s="328"/>
      <c r="LFG847" s="328"/>
      <c r="LFH847" s="328"/>
      <c r="LFI847" s="328"/>
      <c r="LFJ847" s="328"/>
      <c r="LFK847" s="328"/>
      <c r="LFL847" s="328"/>
      <c r="LFM847" s="328"/>
      <c r="LFN847" s="328"/>
      <c r="LFO847" s="328"/>
      <c r="LFP847" s="328"/>
      <c r="LFQ847" s="328"/>
      <c r="LFR847" s="328"/>
      <c r="LFS847" s="328"/>
      <c r="LFT847" s="328"/>
      <c r="LFU847" s="328"/>
      <c r="LFV847" s="328"/>
      <c r="LFW847" s="328"/>
      <c r="LFX847" s="328"/>
      <c r="LFY847" s="328"/>
      <c r="LFZ847" s="328"/>
      <c r="LGA847" s="328"/>
      <c r="LGB847" s="328"/>
      <c r="LGC847" s="328"/>
      <c r="LGD847" s="328"/>
      <c r="LGE847" s="328"/>
      <c r="LGF847" s="328"/>
      <c r="LGG847" s="328"/>
      <c r="LGH847" s="328"/>
      <c r="LGI847" s="328"/>
      <c r="LGJ847" s="328"/>
      <c r="LGK847" s="328"/>
      <c r="LGL847" s="328"/>
      <c r="LGM847" s="328"/>
      <c r="LGN847" s="328"/>
      <c r="LGO847" s="328"/>
      <c r="LGP847" s="328"/>
      <c r="LGQ847" s="328"/>
      <c r="LGR847" s="328"/>
      <c r="LGS847" s="328"/>
      <c r="LGT847" s="328"/>
      <c r="LGU847" s="328"/>
      <c r="LGV847" s="328"/>
      <c r="LGW847" s="328"/>
      <c r="LGX847" s="328"/>
      <c r="LGY847" s="328"/>
      <c r="LGZ847" s="328"/>
      <c r="LHA847" s="328"/>
      <c r="LHB847" s="328"/>
      <c r="LHC847" s="328"/>
      <c r="LHD847" s="328"/>
      <c r="LHE847" s="328"/>
      <c r="LHF847" s="328"/>
      <c r="LHG847" s="328"/>
      <c r="LHH847" s="328"/>
      <c r="LHI847" s="328"/>
      <c r="LHJ847" s="328"/>
      <c r="LHK847" s="328"/>
      <c r="LHL847" s="328"/>
      <c r="LHM847" s="328"/>
      <c r="LHN847" s="328"/>
      <c r="LHO847" s="328"/>
      <c r="LHP847" s="328"/>
      <c r="LHQ847" s="328"/>
      <c r="LHR847" s="328"/>
      <c r="LHS847" s="328"/>
      <c r="LHT847" s="328"/>
      <c r="LHU847" s="328"/>
      <c r="LHV847" s="328"/>
      <c r="LHW847" s="328"/>
      <c r="LHX847" s="328"/>
      <c r="LHY847" s="328"/>
      <c r="LHZ847" s="328"/>
      <c r="LIA847" s="328"/>
      <c r="LIB847" s="328"/>
      <c r="LIC847" s="328"/>
      <c r="LID847" s="328"/>
      <c r="LIE847" s="328"/>
      <c r="LIF847" s="328"/>
      <c r="LIG847" s="328"/>
      <c r="LIH847" s="328"/>
      <c r="LII847" s="328"/>
      <c r="LIJ847" s="328"/>
      <c r="LIK847" s="328"/>
      <c r="LIL847" s="328"/>
      <c r="LIM847" s="328"/>
      <c r="LIN847" s="328"/>
      <c r="LIO847" s="328"/>
      <c r="LIP847" s="328"/>
      <c r="LIQ847" s="328"/>
      <c r="LIR847" s="328"/>
      <c r="LIS847" s="328"/>
      <c r="LIT847" s="328"/>
      <c r="LIU847" s="328"/>
      <c r="LIV847" s="328"/>
      <c r="LIW847" s="328"/>
      <c r="LIX847" s="328"/>
      <c r="LIY847" s="328"/>
      <c r="LIZ847" s="328"/>
      <c r="LJA847" s="328"/>
      <c r="LJB847" s="328"/>
      <c r="LJC847" s="328"/>
      <c r="LJD847" s="328"/>
      <c r="LJE847" s="328"/>
      <c r="LJF847" s="328"/>
      <c r="LJG847" s="328"/>
      <c r="LJH847" s="328"/>
      <c r="LJI847" s="328"/>
      <c r="LJJ847" s="328"/>
      <c r="LJK847" s="328"/>
      <c r="LJL847" s="328"/>
      <c r="LJM847" s="328"/>
      <c r="LJN847" s="328"/>
      <c r="LJO847" s="328"/>
      <c r="LJP847" s="328"/>
      <c r="LJQ847" s="328"/>
      <c r="LJR847" s="328"/>
      <c r="LJS847" s="328"/>
      <c r="LJT847" s="328"/>
      <c r="LJU847" s="328"/>
      <c r="LJV847" s="328"/>
      <c r="LJW847" s="328"/>
      <c r="LJX847" s="328"/>
      <c r="LJY847" s="328"/>
      <c r="LJZ847" s="328"/>
      <c r="LKA847" s="328"/>
      <c r="LKB847" s="328"/>
      <c r="LKC847" s="328"/>
      <c r="LKD847" s="328"/>
      <c r="LKE847" s="328"/>
      <c r="LKF847" s="328"/>
      <c r="LKG847" s="328"/>
      <c r="LKH847" s="328"/>
      <c r="LKI847" s="328"/>
      <c r="LKJ847" s="328"/>
      <c r="LKK847" s="328"/>
      <c r="LKL847" s="328"/>
      <c r="LKM847" s="328"/>
      <c r="LKN847" s="328"/>
      <c r="LKO847" s="328"/>
      <c r="LKP847" s="328"/>
      <c r="LKQ847" s="328"/>
      <c r="LKR847" s="328"/>
      <c r="LKS847" s="328"/>
      <c r="LKT847" s="328"/>
      <c r="LKU847" s="328"/>
      <c r="LKV847" s="328"/>
      <c r="LKW847" s="328"/>
      <c r="LKX847" s="328"/>
      <c r="LKY847" s="328"/>
      <c r="LKZ847" s="328"/>
      <c r="LLA847" s="328"/>
      <c r="LLB847" s="328"/>
      <c r="LLC847" s="328"/>
      <c r="LLD847" s="328"/>
      <c r="LLE847" s="328"/>
      <c r="LLF847" s="328"/>
      <c r="LLG847" s="328"/>
      <c r="LLH847" s="328"/>
      <c r="LLI847" s="328"/>
      <c r="LLJ847" s="328"/>
      <c r="LLK847" s="328"/>
      <c r="LLL847" s="328"/>
      <c r="LLM847" s="328"/>
      <c r="LLN847" s="328"/>
      <c r="LLO847" s="328"/>
      <c r="LLP847" s="328"/>
      <c r="LLQ847" s="328"/>
      <c r="LLR847" s="328"/>
      <c r="LLS847" s="328"/>
      <c r="LLT847" s="328"/>
      <c r="LLU847" s="328"/>
      <c r="LLV847" s="328"/>
      <c r="LLW847" s="328"/>
      <c r="LLX847" s="328"/>
      <c r="LLY847" s="328"/>
      <c r="LLZ847" s="328"/>
      <c r="LMA847" s="328"/>
      <c r="LMB847" s="328"/>
      <c r="LMC847" s="328"/>
      <c r="LMD847" s="328"/>
      <c r="LME847" s="328"/>
      <c r="LMF847" s="328"/>
      <c r="LMG847" s="328"/>
      <c r="LMH847" s="328"/>
      <c r="LMI847" s="328"/>
      <c r="LMJ847" s="328"/>
      <c r="LMK847" s="328"/>
      <c r="LML847" s="328"/>
      <c r="LMM847" s="328"/>
      <c r="LMN847" s="328"/>
      <c r="LMO847" s="328"/>
      <c r="LMP847" s="328"/>
      <c r="LMQ847" s="328"/>
      <c r="LMR847" s="328"/>
      <c r="LMS847" s="328"/>
      <c r="LMT847" s="328"/>
      <c r="LMU847" s="328"/>
      <c r="LMV847" s="328"/>
      <c r="LMW847" s="328"/>
      <c r="LMX847" s="328"/>
      <c r="LMY847" s="328"/>
      <c r="LMZ847" s="328"/>
      <c r="LNA847" s="328"/>
      <c r="LNB847" s="328"/>
      <c r="LNC847" s="328"/>
      <c r="LND847" s="328"/>
      <c r="LNE847" s="328"/>
      <c r="LNF847" s="328"/>
      <c r="LNG847" s="328"/>
      <c r="LNH847" s="328"/>
      <c r="LNI847" s="328"/>
      <c r="LNJ847" s="328"/>
      <c r="LNK847" s="328"/>
      <c r="LNL847" s="328"/>
      <c r="LNM847" s="328"/>
      <c r="LNN847" s="328"/>
      <c r="LNO847" s="328"/>
      <c r="LNP847" s="328"/>
      <c r="LNQ847" s="328"/>
      <c r="LNR847" s="328"/>
      <c r="LNS847" s="328"/>
      <c r="LNT847" s="328"/>
      <c r="LNU847" s="328"/>
      <c r="LNV847" s="328"/>
      <c r="LNW847" s="328"/>
      <c r="LNX847" s="328"/>
      <c r="LNY847" s="328"/>
      <c r="LNZ847" s="328"/>
      <c r="LOA847" s="328"/>
      <c r="LOB847" s="328"/>
      <c r="LOC847" s="328"/>
      <c r="LOD847" s="328"/>
      <c r="LOE847" s="328"/>
      <c r="LOF847" s="328"/>
      <c r="LOG847" s="328"/>
      <c r="LOH847" s="328"/>
      <c r="LOI847" s="328"/>
      <c r="LOJ847" s="328"/>
      <c r="LOK847" s="328"/>
      <c r="LOL847" s="328"/>
      <c r="LOM847" s="328"/>
      <c r="LON847" s="328"/>
      <c r="LOO847" s="328"/>
      <c r="LOP847" s="328"/>
      <c r="LOQ847" s="328"/>
      <c r="LOR847" s="328"/>
      <c r="LOS847" s="328"/>
      <c r="LOT847" s="328"/>
      <c r="LOU847" s="328"/>
      <c r="LOV847" s="328"/>
      <c r="LOW847" s="328"/>
      <c r="LOX847" s="328"/>
      <c r="LOY847" s="328"/>
      <c r="LOZ847" s="328"/>
      <c r="LPA847" s="328"/>
      <c r="LPB847" s="328"/>
      <c r="LPC847" s="328"/>
      <c r="LPD847" s="328"/>
      <c r="LPE847" s="328"/>
      <c r="LPF847" s="328"/>
      <c r="LPG847" s="328"/>
      <c r="LPH847" s="328"/>
      <c r="LPI847" s="328"/>
      <c r="LPJ847" s="328"/>
      <c r="LPK847" s="328"/>
      <c r="LPL847" s="328"/>
      <c r="LPM847" s="328"/>
      <c r="LPN847" s="328"/>
      <c r="LPO847" s="328"/>
      <c r="LPP847" s="328"/>
      <c r="LPQ847" s="328"/>
      <c r="LPR847" s="328"/>
      <c r="LPS847" s="328"/>
      <c r="LPT847" s="328"/>
      <c r="LPU847" s="328"/>
      <c r="LPV847" s="328"/>
      <c r="LPW847" s="328"/>
      <c r="LPX847" s="328"/>
      <c r="LPY847" s="328"/>
      <c r="LPZ847" s="328"/>
      <c r="LQA847" s="328"/>
      <c r="LQB847" s="328"/>
      <c r="LQC847" s="328"/>
      <c r="LQD847" s="328"/>
      <c r="LQE847" s="328"/>
      <c r="LQF847" s="328"/>
      <c r="LQG847" s="328"/>
      <c r="LQH847" s="328"/>
      <c r="LQI847" s="328"/>
      <c r="LQJ847" s="328"/>
      <c r="LQK847" s="328"/>
      <c r="LQL847" s="328"/>
      <c r="LQM847" s="328"/>
      <c r="LQN847" s="328"/>
      <c r="LQO847" s="328"/>
      <c r="LQP847" s="328"/>
      <c r="LQQ847" s="328"/>
      <c r="LQR847" s="328"/>
      <c r="LQS847" s="328"/>
      <c r="LQT847" s="328"/>
      <c r="LQU847" s="328"/>
      <c r="LQV847" s="328"/>
      <c r="LQW847" s="328"/>
      <c r="LQX847" s="328"/>
      <c r="LQY847" s="328"/>
      <c r="LQZ847" s="328"/>
      <c r="LRA847" s="328"/>
      <c r="LRB847" s="328"/>
      <c r="LRC847" s="328"/>
      <c r="LRD847" s="328"/>
      <c r="LRE847" s="328"/>
      <c r="LRF847" s="328"/>
      <c r="LRG847" s="328"/>
      <c r="LRH847" s="328"/>
      <c r="LRI847" s="328"/>
      <c r="LRJ847" s="328"/>
      <c r="LRK847" s="328"/>
      <c r="LRL847" s="328"/>
      <c r="LRM847" s="328"/>
      <c r="LRN847" s="328"/>
      <c r="LRO847" s="328"/>
      <c r="LRP847" s="328"/>
      <c r="LRQ847" s="328"/>
      <c r="LRR847" s="328"/>
      <c r="LRS847" s="328"/>
      <c r="LRT847" s="328"/>
      <c r="LRU847" s="328"/>
      <c r="LRV847" s="328"/>
      <c r="LRW847" s="328"/>
      <c r="LRX847" s="328"/>
      <c r="LRY847" s="328"/>
      <c r="LRZ847" s="328"/>
      <c r="LSA847" s="328"/>
      <c r="LSB847" s="328"/>
      <c r="LSC847" s="328"/>
      <c r="LSD847" s="328"/>
      <c r="LSE847" s="328"/>
      <c r="LSF847" s="328"/>
      <c r="LSG847" s="328"/>
      <c r="LSH847" s="328"/>
      <c r="LSI847" s="328"/>
      <c r="LSJ847" s="328"/>
      <c r="LSK847" s="328"/>
      <c r="LSL847" s="328"/>
      <c r="LSM847" s="328"/>
      <c r="LSN847" s="328"/>
      <c r="LSO847" s="328"/>
      <c r="LSP847" s="328"/>
      <c r="LSQ847" s="328"/>
      <c r="LSR847" s="328"/>
      <c r="LSS847" s="328"/>
      <c r="LST847" s="328"/>
      <c r="LSU847" s="328"/>
      <c r="LSV847" s="328"/>
      <c r="LSW847" s="328"/>
      <c r="LSX847" s="328"/>
      <c r="LSY847" s="328"/>
      <c r="LSZ847" s="328"/>
      <c r="LTA847" s="328"/>
      <c r="LTB847" s="328"/>
      <c r="LTC847" s="328"/>
      <c r="LTD847" s="328"/>
      <c r="LTE847" s="328"/>
      <c r="LTF847" s="328"/>
      <c r="LTG847" s="328"/>
      <c r="LTH847" s="328"/>
      <c r="LTI847" s="328"/>
      <c r="LTJ847" s="328"/>
      <c r="LTK847" s="328"/>
      <c r="LTL847" s="328"/>
      <c r="LTM847" s="328"/>
      <c r="LTN847" s="328"/>
      <c r="LTO847" s="328"/>
      <c r="LTP847" s="328"/>
      <c r="LTQ847" s="328"/>
      <c r="LTR847" s="328"/>
      <c r="LTS847" s="328"/>
      <c r="LTT847" s="328"/>
      <c r="LTU847" s="328"/>
      <c r="LTV847" s="328"/>
      <c r="LTW847" s="328"/>
      <c r="LTX847" s="328"/>
      <c r="LTY847" s="328"/>
      <c r="LTZ847" s="328"/>
      <c r="LUA847" s="328"/>
      <c r="LUB847" s="328"/>
      <c r="LUC847" s="328"/>
      <c r="LUD847" s="328"/>
      <c r="LUE847" s="328"/>
      <c r="LUF847" s="328"/>
      <c r="LUG847" s="328"/>
      <c r="LUH847" s="328"/>
      <c r="LUI847" s="328"/>
      <c r="LUJ847" s="328"/>
      <c r="LUK847" s="328"/>
      <c r="LUL847" s="328"/>
      <c r="LUM847" s="328"/>
      <c r="LUN847" s="328"/>
      <c r="LUO847" s="328"/>
      <c r="LUP847" s="328"/>
      <c r="LUQ847" s="328"/>
      <c r="LUR847" s="328"/>
      <c r="LUS847" s="328"/>
      <c r="LUT847" s="328"/>
      <c r="LUU847" s="328"/>
      <c r="LUV847" s="328"/>
      <c r="LUW847" s="328"/>
      <c r="LUX847" s="328"/>
      <c r="LUY847" s="328"/>
      <c r="LUZ847" s="328"/>
      <c r="LVA847" s="328"/>
      <c r="LVB847" s="328"/>
      <c r="LVC847" s="328"/>
      <c r="LVD847" s="328"/>
      <c r="LVE847" s="328"/>
      <c r="LVF847" s="328"/>
      <c r="LVG847" s="328"/>
      <c r="LVH847" s="328"/>
      <c r="LVI847" s="328"/>
      <c r="LVJ847" s="328"/>
      <c r="LVK847" s="328"/>
      <c r="LVL847" s="328"/>
      <c r="LVM847" s="328"/>
      <c r="LVN847" s="328"/>
      <c r="LVO847" s="328"/>
      <c r="LVP847" s="328"/>
      <c r="LVQ847" s="328"/>
      <c r="LVR847" s="328"/>
      <c r="LVS847" s="328"/>
      <c r="LVT847" s="328"/>
      <c r="LVU847" s="328"/>
      <c r="LVV847" s="328"/>
      <c r="LVW847" s="328"/>
      <c r="LVX847" s="328"/>
      <c r="LVY847" s="328"/>
      <c r="LVZ847" s="328"/>
      <c r="LWA847" s="328"/>
      <c r="LWB847" s="328"/>
      <c r="LWC847" s="328"/>
      <c r="LWD847" s="328"/>
      <c r="LWE847" s="328"/>
      <c r="LWF847" s="328"/>
      <c r="LWG847" s="328"/>
      <c r="LWH847" s="328"/>
      <c r="LWI847" s="328"/>
      <c r="LWJ847" s="328"/>
      <c r="LWK847" s="328"/>
      <c r="LWL847" s="328"/>
      <c r="LWM847" s="328"/>
      <c r="LWN847" s="328"/>
      <c r="LWO847" s="328"/>
      <c r="LWP847" s="328"/>
      <c r="LWQ847" s="328"/>
      <c r="LWR847" s="328"/>
      <c r="LWS847" s="328"/>
      <c r="LWT847" s="328"/>
      <c r="LWU847" s="328"/>
      <c r="LWV847" s="328"/>
      <c r="LWW847" s="328"/>
      <c r="LWX847" s="328"/>
      <c r="LWY847" s="328"/>
      <c r="LWZ847" s="328"/>
      <c r="LXA847" s="328"/>
      <c r="LXB847" s="328"/>
      <c r="LXC847" s="328"/>
      <c r="LXD847" s="328"/>
      <c r="LXE847" s="328"/>
      <c r="LXF847" s="328"/>
      <c r="LXG847" s="328"/>
      <c r="LXH847" s="328"/>
      <c r="LXI847" s="328"/>
      <c r="LXJ847" s="328"/>
      <c r="LXK847" s="328"/>
      <c r="LXL847" s="328"/>
      <c r="LXM847" s="328"/>
      <c r="LXN847" s="328"/>
      <c r="LXO847" s="328"/>
      <c r="LXP847" s="328"/>
      <c r="LXQ847" s="328"/>
      <c r="LXR847" s="328"/>
      <c r="LXS847" s="328"/>
      <c r="LXT847" s="328"/>
      <c r="LXU847" s="328"/>
      <c r="LXV847" s="328"/>
      <c r="LXW847" s="328"/>
      <c r="LXX847" s="328"/>
      <c r="LXY847" s="328"/>
      <c r="LXZ847" s="328"/>
      <c r="LYA847" s="328"/>
      <c r="LYB847" s="328"/>
      <c r="LYC847" s="328"/>
      <c r="LYD847" s="328"/>
      <c r="LYE847" s="328"/>
      <c r="LYF847" s="328"/>
      <c r="LYG847" s="328"/>
      <c r="LYH847" s="328"/>
      <c r="LYI847" s="328"/>
      <c r="LYJ847" s="328"/>
      <c r="LYK847" s="328"/>
      <c r="LYL847" s="328"/>
      <c r="LYM847" s="328"/>
      <c r="LYN847" s="328"/>
      <c r="LYO847" s="328"/>
      <c r="LYP847" s="328"/>
      <c r="LYQ847" s="328"/>
      <c r="LYR847" s="328"/>
      <c r="LYS847" s="328"/>
      <c r="LYT847" s="328"/>
      <c r="LYU847" s="328"/>
      <c r="LYV847" s="328"/>
      <c r="LYW847" s="328"/>
      <c r="LYX847" s="328"/>
      <c r="LYY847" s="328"/>
      <c r="LYZ847" s="328"/>
      <c r="LZA847" s="328"/>
      <c r="LZB847" s="328"/>
      <c r="LZC847" s="328"/>
      <c r="LZD847" s="328"/>
      <c r="LZE847" s="328"/>
      <c r="LZF847" s="328"/>
      <c r="LZG847" s="328"/>
      <c r="LZH847" s="328"/>
      <c r="LZI847" s="328"/>
      <c r="LZJ847" s="328"/>
      <c r="LZK847" s="328"/>
      <c r="LZL847" s="328"/>
      <c r="LZM847" s="328"/>
      <c r="LZN847" s="328"/>
      <c r="LZO847" s="328"/>
      <c r="LZP847" s="328"/>
      <c r="LZQ847" s="328"/>
      <c r="LZR847" s="328"/>
      <c r="LZS847" s="328"/>
      <c r="LZT847" s="328"/>
      <c r="LZU847" s="328"/>
      <c r="LZV847" s="328"/>
      <c r="LZW847" s="328"/>
      <c r="LZX847" s="328"/>
      <c r="LZY847" s="328"/>
      <c r="LZZ847" s="328"/>
      <c r="MAA847" s="328"/>
      <c r="MAB847" s="328"/>
      <c r="MAC847" s="328"/>
      <c r="MAD847" s="328"/>
      <c r="MAE847" s="328"/>
      <c r="MAF847" s="328"/>
      <c r="MAG847" s="328"/>
      <c r="MAH847" s="328"/>
      <c r="MAI847" s="328"/>
      <c r="MAJ847" s="328"/>
      <c r="MAK847" s="328"/>
      <c r="MAL847" s="328"/>
      <c r="MAM847" s="328"/>
      <c r="MAN847" s="328"/>
      <c r="MAO847" s="328"/>
      <c r="MAP847" s="328"/>
      <c r="MAQ847" s="328"/>
      <c r="MAR847" s="328"/>
      <c r="MAS847" s="328"/>
      <c r="MAT847" s="328"/>
      <c r="MAU847" s="328"/>
      <c r="MAV847" s="328"/>
      <c r="MAW847" s="328"/>
      <c r="MAX847" s="328"/>
      <c r="MAY847" s="328"/>
      <c r="MAZ847" s="328"/>
      <c r="MBA847" s="328"/>
      <c r="MBB847" s="328"/>
      <c r="MBC847" s="328"/>
      <c r="MBD847" s="328"/>
      <c r="MBE847" s="328"/>
      <c r="MBF847" s="328"/>
      <c r="MBG847" s="328"/>
      <c r="MBH847" s="328"/>
      <c r="MBI847" s="328"/>
      <c r="MBJ847" s="328"/>
      <c r="MBK847" s="328"/>
      <c r="MBL847" s="328"/>
      <c r="MBM847" s="328"/>
      <c r="MBN847" s="328"/>
      <c r="MBO847" s="328"/>
      <c r="MBP847" s="328"/>
      <c r="MBQ847" s="328"/>
      <c r="MBR847" s="328"/>
      <c r="MBS847" s="328"/>
      <c r="MBT847" s="328"/>
      <c r="MBU847" s="328"/>
      <c r="MBV847" s="328"/>
      <c r="MBW847" s="328"/>
      <c r="MBX847" s="328"/>
      <c r="MBY847" s="328"/>
      <c r="MBZ847" s="328"/>
      <c r="MCA847" s="328"/>
      <c r="MCB847" s="328"/>
      <c r="MCC847" s="328"/>
      <c r="MCD847" s="328"/>
      <c r="MCE847" s="328"/>
      <c r="MCF847" s="328"/>
      <c r="MCG847" s="328"/>
      <c r="MCH847" s="328"/>
      <c r="MCI847" s="328"/>
      <c r="MCJ847" s="328"/>
      <c r="MCK847" s="328"/>
      <c r="MCL847" s="328"/>
      <c r="MCM847" s="328"/>
      <c r="MCN847" s="328"/>
      <c r="MCO847" s="328"/>
      <c r="MCP847" s="328"/>
      <c r="MCQ847" s="328"/>
      <c r="MCR847" s="328"/>
      <c r="MCS847" s="328"/>
      <c r="MCT847" s="328"/>
      <c r="MCU847" s="328"/>
      <c r="MCV847" s="328"/>
      <c r="MCW847" s="328"/>
      <c r="MCX847" s="328"/>
      <c r="MCY847" s="328"/>
      <c r="MCZ847" s="328"/>
      <c r="MDA847" s="328"/>
      <c r="MDB847" s="328"/>
      <c r="MDC847" s="328"/>
      <c r="MDD847" s="328"/>
      <c r="MDE847" s="328"/>
      <c r="MDF847" s="328"/>
      <c r="MDG847" s="328"/>
      <c r="MDH847" s="328"/>
      <c r="MDI847" s="328"/>
      <c r="MDJ847" s="328"/>
      <c r="MDK847" s="328"/>
      <c r="MDL847" s="328"/>
      <c r="MDM847" s="328"/>
      <c r="MDN847" s="328"/>
      <c r="MDO847" s="328"/>
      <c r="MDP847" s="328"/>
      <c r="MDQ847" s="328"/>
      <c r="MDR847" s="328"/>
      <c r="MDS847" s="328"/>
      <c r="MDT847" s="328"/>
      <c r="MDU847" s="328"/>
      <c r="MDV847" s="328"/>
      <c r="MDW847" s="328"/>
      <c r="MDX847" s="328"/>
      <c r="MDY847" s="328"/>
      <c r="MDZ847" s="328"/>
      <c r="MEA847" s="328"/>
      <c r="MEB847" s="328"/>
      <c r="MEC847" s="328"/>
      <c r="MED847" s="328"/>
      <c r="MEE847" s="328"/>
      <c r="MEF847" s="328"/>
      <c r="MEG847" s="328"/>
      <c r="MEH847" s="328"/>
      <c r="MEI847" s="328"/>
      <c r="MEJ847" s="328"/>
      <c r="MEK847" s="328"/>
      <c r="MEL847" s="328"/>
      <c r="MEM847" s="328"/>
      <c r="MEN847" s="328"/>
      <c r="MEO847" s="328"/>
      <c r="MEP847" s="328"/>
      <c r="MEQ847" s="328"/>
      <c r="MER847" s="328"/>
      <c r="MES847" s="328"/>
      <c r="MET847" s="328"/>
      <c r="MEU847" s="328"/>
      <c r="MEV847" s="328"/>
      <c r="MEW847" s="328"/>
      <c r="MEX847" s="328"/>
      <c r="MEY847" s="328"/>
      <c r="MEZ847" s="328"/>
      <c r="MFA847" s="328"/>
      <c r="MFB847" s="328"/>
      <c r="MFC847" s="328"/>
      <c r="MFD847" s="328"/>
      <c r="MFE847" s="328"/>
      <c r="MFF847" s="328"/>
      <c r="MFG847" s="328"/>
      <c r="MFH847" s="328"/>
      <c r="MFI847" s="328"/>
      <c r="MFJ847" s="328"/>
      <c r="MFK847" s="328"/>
      <c r="MFL847" s="328"/>
      <c r="MFM847" s="328"/>
      <c r="MFN847" s="328"/>
      <c r="MFO847" s="328"/>
      <c r="MFP847" s="328"/>
      <c r="MFQ847" s="328"/>
      <c r="MFR847" s="328"/>
      <c r="MFS847" s="328"/>
      <c r="MFT847" s="328"/>
      <c r="MFU847" s="328"/>
      <c r="MFV847" s="328"/>
      <c r="MFW847" s="328"/>
      <c r="MFX847" s="328"/>
      <c r="MFY847" s="328"/>
      <c r="MFZ847" s="328"/>
      <c r="MGA847" s="328"/>
      <c r="MGB847" s="328"/>
      <c r="MGC847" s="328"/>
      <c r="MGD847" s="328"/>
      <c r="MGE847" s="328"/>
      <c r="MGF847" s="328"/>
      <c r="MGG847" s="328"/>
      <c r="MGH847" s="328"/>
      <c r="MGI847" s="328"/>
      <c r="MGJ847" s="328"/>
      <c r="MGK847" s="328"/>
      <c r="MGL847" s="328"/>
      <c r="MGM847" s="328"/>
      <c r="MGN847" s="328"/>
      <c r="MGO847" s="328"/>
      <c r="MGP847" s="328"/>
      <c r="MGQ847" s="328"/>
      <c r="MGR847" s="328"/>
      <c r="MGS847" s="328"/>
      <c r="MGT847" s="328"/>
      <c r="MGU847" s="328"/>
      <c r="MGV847" s="328"/>
      <c r="MGW847" s="328"/>
      <c r="MGX847" s="328"/>
      <c r="MGY847" s="328"/>
      <c r="MGZ847" s="328"/>
      <c r="MHA847" s="328"/>
      <c r="MHB847" s="328"/>
      <c r="MHC847" s="328"/>
      <c r="MHD847" s="328"/>
      <c r="MHE847" s="328"/>
      <c r="MHF847" s="328"/>
      <c r="MHG847" s="328"/>
      <c r="MHH847" s="328"/>
      <c r="MHI847" s="328"/>
      <c r="MHJ847" s="328"/>
      <c r="MHK847" s="328"/>
      <c r="MHL847" s="328"/>
      <c r="MHM847" s="328"/>
      <c r="MHN847" s="328"/>
      <c r="MHO847" s="328"/>
      <c r="MHP847" s="328"/>
      <c r="MHQ847" s="328"/>
      <c r="MHR847" s="328"/>
      <c r="MHS847" s="328"/>
      <c r="MHT847" s="328"/>
      <c r="MHU847" s="328"/>
      <c r="MHV847" s="328"/>
      <c r="MHW847" s="328"/>
      <c r="MHX847" s="328"/>
      <c r="MHY847" s="328"/>
      <c r="MHZ847" s="328"/>
      <c r="MIA847" s="328"/>
      <c r="MIB847" s="328"/>
      <c r="MIC847" s="328"/>
      <c r="MID847" s="328"/>
      <c r="MIE847" s="328"/>
      <c r="MIF847" s="328"/>
      <c r="MIG847" s="328"/>
      <c r="MIH847" s="328"/>
      <c r="MII847" s="328"/>
      <c r="MIJ847" s="328"/>
      <c r="MIK847" s="328"/>
      <c r="MIL847" s="328"/>
      <c r="MIM847" s="328"/>
      <c r="MIN847" s="328"/>
      <c r="MIO847" s="328"/>
      <c r="MIP847" s="328"/>
      <c r="MIQ847" s="328"/>
      <c r="MIR847" s="328"/>
      <c r="MIS847" s="328"/>
      <c r="MIT847" s="328"/>
      <c r="MIU847" s="328"/>
      <c r="MIV847" s="328"/>
      <c r="MIW847" s="328"/>
      <c r="MIX847" s="328"/>
      <c r="MIY847" s="328"/>
      <c r="MIZ847" s="328"/>
      <c r="MJA847" s="328"/>
      <c r="MJB847" s="328"/>
      <c r="MJC847" s="328"/>
      <c r="MJD847" s="328"/>
      <c r="MJE847" s="328"/>
      <c r="MJF847" s="328"/>
      <c r="MJG847" s="328"/>
      <c r="MJH847" s="328"/>
      <c r="MJI847" s="328"/>
      <c r="MJJ847" s="328"/>
      <c r="MJK847" s="328"/>
      <c r="MJL847" s="328"/>
      <c r="MJM847" s="328"/>
      <c r="MJN847" s="328"/>
      <c r="MJO847" s="328"/>
      <c r="MJP847" s="328"/>
      <c r="MJQ847" s="328"/>
      <c r="MJR847" s="328"/>
      <c r="MJS847" s="328"/>
      <c r="MJT847" s="328"/>
      <c r="MJU847" s="328"/>
      <c r="MJV847" s="328"/>
      <c r="MJW847" s="328"/>
      <c r="MJX847" s="328"/>
      <c r="MJY847" s="328"/>
      <c r="MJZ847" s="328"/>
      <c r="MKA847" s="328"/>
      <c r="MKB847" s="328"/>
      <c r="MKC847" s="328"/>
      <c r="MKD847" s="328"/>
      <c r="MKE847" s="328"/>
      <c r="MKF847" s="328"/>
      <c r="MKG847" s="328"/>
      <c r="MKH847" s="328"/>
      <c r="MKI847" s="328"/>
      <c r="MKJ847" s="328"/>
      <c r="MKK847" s="328"/>
      <c r="MKL847" s="328"/>
      <c r="MKM847" s="328"/>
      <c r="MKN847" s="328"/>
      <c r="MKO847" s="328"/>
      <c r="MKP847" s="328"/>
      <c r="MKQ847" s="328"/>
      <c r="MKR847" s="328"/>
      <c r="MKS847" s="328"/>
      <c r="MKT847" s="328"/>
      <c r="MKU847" s="328"/>
      <c r="MKV847" s="328"/>
      <c r="MKW847" s="328"/>
      <c r="MKX847" s="328"/>
      <c r="MKY847" s="328"/>
      <c r="MKZ847" s="328"/>
      <c r="MLA847" s="328"/>
      <c r="MLB847" s="328"/>
      <c r="MLC847" s="328"/>
      <c r="MLD847" s="328"/>
      <c r="MLE847" s="328"/>
      <c r="MLF847" s="328"/>
      <c r="MLG847" s="328"/>
      <c r="MLH847" s="328"/>
      <c r="MLI847" s="328"/>
      <c r="MLJ847" s="328"/>
      <c r="MLK847" s="328"/>
      <c r="MLL847" s="328"/>
      <c r="MLM847" s="328"/>
      <c r="MLN847" s="328"/>
      <c r="MLO847" s="328"/>
      <c r="MLP847" s="328"/>
      <c r="MLQ847" s="328"/>
      <c r="MLR847" s="328"/>
      <c r="MLS847" s="328"/>
      <c r="MLT847" s="328"/>
      <c r="MLU847" s="328"/>
      <c r="MLV847" s="328"/>
      <c r="MLW847" s="328"/>
      <c r="MLX847" s="328"/>
      <c r="MLY847" s="328"/>
      <c r="MLZ847" s="328"/>
      <c r="MMA847" s="328"/>
      <c r="MMB847" s="328"/>
      <c r="MMC847" s="328"/>
      <c r="MMD847" s="328"/>
      <c r="MME847" s="328"/>
      <c r="MMF847" s="328"/>
      <c r="MMG847" s="328"/>
      <c r="MMH847" s="328"/>
      <c r="MMI847" s="328"/>
      <c r="MMJ847" s="328"/>
      <c r="MMK847" s="328"/>
      <c r="MML847" s="328"/>
      <c r="MMM847" s="328"/>
      <c r="MMN847" s="328"/>
      <c r="MMO847" s="328"/>
      <c r="MMP847" s="328"/>
      <c r="MMQ847" s="328"/>
      <c r="MMR847" s="328"/>
      <c r="MMS847" s="328"/>
      <c r="MMT847" s="328"/>
      <c r="MMU847" s="328"/>
      <c r="MMV847" s="328"/>
      <c r="MMW847" s="328"/>
      <c r="MMX847" s="328"/>
      <c r="MMY847" s="328"/>
      <c r="MMZ847" s="328"/>
      <c r="MNA847" s="328"/>
      <c r="MNB847" s="328"/>
      <c r="MNC847" s="328"/>
      <c r="MND847" s="328"/>
      <c r="MNE847" s="328"/>
      <c r="MNF847" s="328"/>
      <c r="MNG847" s="328"/>
      <c r="MNH847" s="328"/>
      <c r="MNI847" s="328"/>
      <c r="MNJ847" s="328"/>
      <c r="MNK847" s="328"/>
      <c r="MNL847" s="328"/>
      <c r="MNM847" s="328"/>
      <c r="MNN847" s="328"/>
      <c r="MNO847" s="328"/>
      <c r="MNP847" s="328"/>
      <c r="MNQ847" s="328"/>
      <c r="MNR847" s="328"/>
      <c r="MNS847" s="328"/>
      <c r="MNT847" s="328"/>
      <c r="MNU847" s="328"/>
      <c r="MNV847" s="328"/>
      <c r="MNW847" s="328"/>
      <c r="MNX847" s="328"/>
      <c r="MNY847" s="328"/>
      <c r="MNZ847" s="328"/>
      <c r="MOA847" s="328"/>
      <c r="MOB847" s="328"/>
      <c r="MOC847" s="328"/>
      <c r="MOD847" s="328"/>
      <c r="MOE847" s="328"/>
      <c r="MOF847" s="328"/>
      <c r="MOG847" s="328"/>
      <c r="MOH847" s="328"/>
      <c r="MOI847" s="328"/>
      <c r="MOJ847" s="328"/>
      <c r="MOK847" s="328"/>
      <c r="MOL847" s="328"/>
      <c r="MOM847" s="328"/>
      <c r="MON847" s="328"/>
      <c r="MOO847" s="328"/>
      <c r="MOP847" s="328"/>
      <c r="MOQ847" s="328"/>
      <c r="MOR847" s="328"/>
      <c r="MOS847" s="328"/>
      <c r="MOT847" s="328"/>
      <c r="MOU847" s="328"/>
      <c r="MOV847" s="328"/>
      <c r="MOW847" s="328"/>
      <c r="MOX847" s="328"/>
      <c r="MOY847" s="328"/>
      <c r="MOZ847" s="328"/>
      <c r="MPA847" s="328"/>
      <c r="MPB847" s="328"/>
      <c r="MPC847" s="328"/>
      <c r="MPD847" s="328"/>
      <c r="MPE847" s="328"/>
      <c r="MPF847" s="328"/>
      <c r="MPG847" s="328"/>
      <c r="MPH847" s="328"/>
      <c r="MPI847" s="328"/>
      <c r="MPJ847" s="328"/>
      <c r="MPK847" s="328"/>
      <c r="MPL847" s="328"/>
      <c r="MPM847" s="328"/>
      <c r="MPN847" s="328"/>
      <c r="MPO847" s="328"/>
      <c r="MPP847" s="328"/>
      <c r="MPQ847" s="328"/>
      <c r="MPR847" s="328"/>
      <c r="MPS847" s="328"/>
      <c r="MPT847" s="328"/>
      <c r="MPU847" s="328"/>
      <c r="MPV847" s="328"/>
      <c r="MPW847" s="328"/>
      <c r="MPX847" s="328"/>
      <c r="MPY847" s="328"/>
      <c r="MPZ847" s="328"/>
      <c r="MQA847" s="328"/>
      <c r="MQB847" s="328"/>
      <c r="MQC847" s="328"/>
      <c r="MQD847" s="328"/>
      <c r="MQE847" s="328"/>
      <c r="MQF847" s="328"/>
      <c r="MQG847" s="328"/>
      <c r="MQH847" s="328"/>
      <c r="MQI847" s="328"/>
      <c r="MQJ847" s="328"/>
      <c r="MQK847" s="328"/>
      <c r="MQL847" s="328"/>
      <c r="MQM847" s="328"/>
      <c r="MQN847" s="328"/>
      <c r="MQO847" s="328"/>
      <c r="MQP847" s="328"/>
      <c r="MQQ847" s="328"/>
      <c r="MQR847" s="328"/>
      <c r="MQS847" s="328"/>
      <c r="MQT847" s="328"/>
      <c r="MQU847" s="328"/>
      <c r="MQV847" s="328"/>
      <c r="MQW847" s="328"/>
      <c r="MQX847" s="328"/>
      <c r="MQY847" s="328"/>
      <c r="MQZ847" s="328"/>
      <c r="MRA847" s="328"/>
      <c r="MRB847" s="328"/>
      <c r="MRC847" s="328"/>
      <c r="MRD847" s="328"/>
      <c r="MRE847" s="328"/>
      <c r="MRF847" s="328"/>
      <c r="MRG847" s="328"/>
      <c r="MRH847" s="328"/>
      <c r="MRI847" s="328"/>
      <c r="MRJ847" s="328"/>
      <c r="MRK847" s="328"/>
      <c r="MRL847" s="328"/>
      <c r="MRM847" s="328"/>
      <c r="MRN847" s="328"/>
      <c r="MRO847" s="328"/>
      <c r="MRP847" s="328"/>
      <c r="MRQ847" s="328"/>
      <c r="MRR847" s="328"/>
      <c r="MRS847" s="328"/>
      <c r="MRT847" s="328"/>
      <c r="MRU847" s="328"/>
      <c r="MRV847" s="328"/>
      <c r="MRW847" s="328"/>
      <c r="MRX847" s="328"/>
      <c r="MRY847" s="328"/>
      <c r="MRZ847" s="328"/>
      <c r="MSA847" s="328"/>
      <c r="MSB847" s="328"/>
      <c r="MSC847" s="328"/>
      <c r="MSD847" s="328"/>
      <c r="MSE847" s="328"/>
      <c r="MSF847" s="328"/>
      <c r="MSG847" s="328"/>
      <c r="MSH847" s="328"/>
      <c r="MSI847" s="328"/>
      <c r="MSJ847" s="328"/>
      <c r="MSK847" s="328"/>
      <c r="MSL847" s="328"/>
      <c r="MSM847" s="328"/>
      <c r="MSN847" s="328"/>
      <c r="MSO847" s="328"/>
      <c r="MSP847" s="328"/>
      <c r="MSQ847" s="328"/>
      <c r="MSR847" s="328"/>
      <c r="MSS847" s="328"/>
      <c r="MST847" s="328"/>
      <c r="MSU847" s="328"/>
      <c r="MSV847" s="328"/>
      <c r="MSW847" s="328"/>
      <c r="MSX847" s="328"/>
      <c r="MSY847" s="328"/>
      <c r="MSZ847" s="328"/>
      <c r="MTA847" s="328"/>
      <c r="MTB847" s="328"/>
      <c r="MTC847" s="328"/>
      <c r="MTD847" s="328"/>
      <c r="MTE847" s="328"/>
      <c r="MTF847" s="328"/>
      <c r="MTG847" s="328"/>
      <c r="MTH847" s="328"/>
      <c r="MTI847" s="328"/>
      <c r="MTJ847" s="328"/>
      <c r="MTK847" s="328"/>
      <c r="MTL847" s="328"/>
      <c r="MTM847" s="328"/>
      <c r="MTN847" s="328"/>
      <c r="MTO847" s="328"/>
      <c r="MTP847" s="328"/>
      <c r="MTQ847" s="328"/>
      <c r="MTR847" s="328"/>
      <c r="MTS847" s="328"/>
      <c r="MTT847" s="328"/>
      <c r="MTU847" s="328"/>
      <c r="MTV847" s="328"/>
      <c r="MTW847" s="328"/>
      <c r="MTX847" s="328"/>
      <c r="MTY847" s="328"/>
      <c r="MTZ847" s="328"/>
      <c r="MUA847" s="328"/>
      <c r="MUB847" s="328"/>
      <c r="MUC847" s="328"/>
      <c r="MUD847" s="328"/>
      <c r="MUE847" s="328"/>
      <c r="MUF847" s="328"/>
      <c r="MUG847" s="328"/>
      <c r="MUH847" s="328"/>
      <c r="MUI847" s="328"/>
      <c r="MUJ847" s="328"/>
      <c r="MUK847" s="328"/>
      <c r="MUL847" s="328"/>
      <c r="MUM847" s="328"/>
      <c r="MUN847" s="328"/>
      <c r="MUO847" s="328"/>
      <c r="MUP847" s="328"/>
      <c r="MUQ847" s="328"/>
      <c r="MUR847" s="328"/>
      <c r="MUS847" s="328"/>
      <c r="MUT847" s="328"/>
      <c r="MUU847" s="328"/>
      <c r="MUV847" s="328"/>
      <c r="MUW847" s="328"/>
      <c r="MUX847" s="328"/>
      <c r="MUY847" s="328"/>
      <c r="MUZ847" s="328"/>
      <c r="MVA847" s="328"/>
      <c r="MVB847" s="328"/>
      <c r="MVC847" s="328"/>
      <c r="MVD847" s="328"/>
      <c r="MVE847" s="328"/>
      <c r="MVF847" s="328"/>
      <c r="MVG847" s="328"/>
      <c r="MVH847" s="328"/>
      <c r="MVI847" s="328"/>
      <c r="MVJ847" s="328"/>
      <c r="MVK847" s="328"/>
      <c r="MVL847" s="328"/>
      <c r="MVM847" s="328"/>
      <c r="MVN847" s="328"/>
      <c r="MVO847" s="328"/>
      <c r="MVP847" s="328"/>
      <c r="MVQ847" s="328"/>
      <c r="MVR847" s="328"/>
      <c r="MVS847" s="328"/>
      <c r="MVT847" s="328"/>
      <c r="MVU847" s="328"/>
      <c r="MVV847" s="328"/>
      <c r="MVW847" s="328"/>
      <c r="MVX847" s="328"/>
      <c r="MVY847" s="328"/>
      <c r="MVZ847" s="328"/>
      <c r="MWA847" s="328"/>
      <c r="MWB847" s="328"/>
      <c r="MWC847" s="328"/>
      <c r="MWD847" s="328"/>
      <c r="MWE847" s="328"/>
      <c r="MWF847" s="328"/>
      <c r="MWG847" s="328"/>
      <c r="MWH847" s="328"/>
      <c r="MWI847" s="328"/>
      <c r="MWJ847" s="328"/>
      <c r="MWK847" s="328"/>
      <c r="MWL847" s="328"/>
      <c r="MWM847" s="328"/>
      <c r="MWN847" s="328"/>
      <c r="MWO847" s="328"/>
      <c r="MWP847" s="328"/>
      <c r="MWQ847" s="328"/>
      <c r="MWR847" s="328"/>
      <c r="MWS847" s="328"/>
      <c r="MWT847" s="328"/>
      <c r="MWU847" s="328"/>
      <c r="MWV847" s="328"/>
      <c r="MWW847" s="328"/>
      <c r="MWX847" s="328"/>
      <c r="MWY847" s="328"/>
      <c r="MWZ847" s="328"/>
      <c r="MXA847" s="328"/>
      <c r="MXB847" s="328"/>
      <c r="MXC847" s="328"/>
      <c r="MXD847" s="328"/>
      <c r="MXE847" s="328"/>
      <c r="MXF847" s="328"/>
      <c r="MXG847" s="328"/>
      <c r="MXH847" s="328"/>
      <c r="MXI847" s="328"/>
      <c r="MXJ847" s="328"/>
      <c r="MXK847" s="328"/>
      <c r="MXL847" s="328"/>
      <c r="MXM847" s="328"/>
      <c r="MXN847" s="328"/>
      <c r="MXO847" s="328"/>
      <c r="MXP847" s="328"/>
      <c r="MXQ847" s="328"/>
      <c r="MXR847" s="328"/>
      <c r="MXS847" s="328"/>
      <c r="MXT847" s="328"/>
      <c r="MXU847" s="328"/>
      <c r="MXV847" s="328"/>
      <c r="MXW847" s="328"/>
      <c r="MXX847" s="328"/>
      <c r="MXY847" s="328"/>
      <c r="MXZ847" s="328"/>
      <c r="MYA847" s="328"/>
      <c r="MYB847" s="328"/>
      <c r="MYC847" s="328"/>
      <c r="MYD847" s="328"/>
      <c r="MYE847" s="328"/>
      <c r="MYF847" s="328"/>
      <c r="MYG847" s="328"/>
      <c r="MYH847" s="328"/>
      <c r="MYI847" s="328"/>
      <c r="MYJ847" s="328"/>
      <c r="MYK847" s="328"/>
      <c r="MYL847" s="328"/>
      <c r="MYM847" s="328"/>
      <c r="MYN847" s="328"/>
      <c r="MYO847" s="328"/>
      <c r="MYP847" s="328"/>
      <c r="MYQ847" s="328"/>
      <c r="MYR847" s="328"/>
      <c r="MYS847" s="328"/>
      <c r="MYT847" s="328"/>
      <c r="MYU847" s="328"/>
      <c r="MYV847" s="328"/>
      <c r="MYW847" s="328"/>
      <c r="MYX847" s="328"/>
      <c r="MYY847" s="328"/>
      <c r="MYZ847" s="328"/>
      <c r="MZA847" s="328"/>
      <c r="MZB847" s="328"/>
      <c r="MZC847" s="328"/>
      <c r="MZD847" s="328"/>
      <c r="MZE847" s="328"/>
      <c r="MZF847" s="328"/>
      <c r="MZG847" s="328"/>
      <c r="MZH847" s="328"/>
      <c r="MZI847" s="328"/>
      <c r="MZJ847" s="328"/>
      <c r="MZK847" s="328"/>
      <c r="MZL847" s="328"/>
      <c r="MZM847" s="328"/>
      <c r="MZN847" s="328"/>
      <c r="MZO847" s="328"/>
      <c r="MZP847" s="328"/>
      <c r="MZQ847" s="328"/>
      <c r="MZR847" s="328"/>
      <c r="MZS847" s="328"/>
      <c r="MZT847" s="328"/>
      <c r="MZU847" s="328"/>
      <c r="MZV847" s="328"/>
      <c r="MZW847" s="328"/>
      <c r="MZX847" s="328"/>
      <c r="MZY847" s="328"/>
      <c r="MZZ847" s="328"/>
      <c r="NAA847" s="328"/>
      <c r="NAB847" s="328"/>
      <c r="NAC847" s="328"/>
      <c r="NAD847" s="328"/>
      <c r="NAE847" s="328"/>
      <c r="NAF847" s="328"/>
      <c r="NAG847" s="328"/>
      <c r="NAH847" s="328"/>
      <c r="NAI847" s="328"/>
      <c r="NAJ847" s="328"/>
      <c r="NAK847" s="328"/>
      <c r="NAL847" s="328"/>
      <c r="NAM847" s="328"/>
      <c r="NAN847" s="328"/>
      <c r="NAO847" s="328"/>
      <c r="NAP847" s="328"/>
      <c r="NAQ847" s="328"/>
      <c r="NAR847" s="328"/>
      <c r="NAS847" s="328"/>
      <c r="NAT847" s="328"/>
      <c r="NAU847" s="328"/>
      <c r="NAV847" s="328"/>
      <c r="NAW847" s="328"/>
      <c r="NAX847" s="328"/>
      <c r="NAY847" s="328"/>
      <c r="NAZ847" s="328"/>
      <c r="NBA847" s="328"/>
      <c r="NBB847" s="328"/>
      <c r="NBC847" s="328"/>
      <c r="NBD847" s="328"/>
      <c r="NBE847" s="328"/>
      <c r="NBF847" s="328"/>
      <c r="NBG847" s="328"/>
      <c r="NBH847" s="328"/>
      <c r="NBI847" s="328"/>
      <c r="NBJ847" s="328"/>
      <c r="NBK847" s="328"/>
      <c r="NBL847" s="328"/>
      <c r="NBM847" s="328"/>
      <c r="NBN847" s="328"/>
      <c r="NBO847" s="328"/>
      <c r="NBP847" s="328"/>
      <c r="NBQ847" s="328"/>
      <c r="NBR847" s="328"/>
      <c r="NBS847" s="328"/>
      <c r="NBT847" s="328"/>
      <c r="NBU847" s="328"/>
      <c r="NBV847" s="328"/>
      <c r="NBW847" s="328"/>
      <c r="NBX847" s="328"/>
      <c r="NBY847" s="328"/>
      <c r="NBZ847" s="328"/>
      <c r="NCA847" s="328"/>
      <c r="NCB847" s="328"/>
      <c r="NCC847" s="328"/>
      <c r="NCD847" s="328"/>
      <c r="NCE847" s="328"/>
      <c r="NCF847" s="328"/>
      <c r="NCG847" s="328"/>
      <c r="NCH847" s="328"/>
      <c r="NCI847" s="328"/>
      <c r="NCJ847" s="328"/>
      <c r="NCK847" s="328"/>
      <c r="NCL847" s="328"/>
      <c r="NCM847" s="328"/>
      <c r="NCN847" s="328"/>
      <c r="NCO847" s="328"/>
      <c r="NCP847" s="328"/>
      <c r="NCQ847" s="328"/>
      <c r="NCR847" s="328"/>
      <c r="NCS847" s="328"/>
      <c r="NCT847" s="328"/>
      <c r="NCU847" s="328"/>
      <c r="NCV847" s="328"/>
      <c r="NCW847" s="328"/>
      <c r="NCX847" s="328"/>
      <c r="NCY847" s="328"/>
      <c r="NCZ847" s="328"/>
      <c r="NDA847" s="328"/>
      <c r="NDB847" s="328"/>
      <c r="NDC847" s="328"/>
      <c r="NDD847" s="328"/>
      <c r="NDE847" s="328"/>
      <c r="NDF847" s="328"/>
      <c r="NDG847" s="328"/>
      <c r="NDH847" s="328"/>
      <c r="NDI847" s="328"/>
      <c r="NDJ847" s="328"/>
      <c r="NDK847" s="328"/>
      <c r="NDL847" s="328"/>
      <c r="NDM847" s="328"/>
      <c r="NDN847" s="328"/>
      <c r="NDO847" s="328"/>
      <c r="NDP847" s="328"/>
      <c r="NDQ847" s="328"/>
      <c r="NDR847" s="328"/>
      <c r="NDS847" s="328"/>
      <c r="NDT847" s="328"/>
      <c r="NDU847" s="328"/>
      <c r="NDV847" s="328"/>
      <c r="NDW847" s="328"/>
      <c r="NDX847" s="328"/>
      <c r="NDY847" s="328"/>
      <c r="NDZ847" s="328"/>
      <c r="NEA847" s="328"/>
      <c r="NEB847" s="328"/>
      <c r="NEC847" s="328"/>
      <c r="NED847" s="328"/>
      <c r="NEE847" s="328"/>
      <c r="NEF847" s="328"/>
      <c r="NEG847" s="328"/>
      <c r="NEH847" s="328"/>
      <c r="NEI847" s="328"/>
      <c r="NEJ847" s="328"/>
      <c r="NEK847" s="328"/>
      <c r="NEL847" s="328"/>
      <c r="NEM847" s="328"/>
      <c r="NEN847" s="328"/>
      <c r="NEO847" s="328"/>
      <c r="NEP847" s="328"/>
      <c r="NEQ847" s="328"/>
      <c r="NER847" s="328"/>
      <c r="NES847" s="328"/>
      <c r="NET847" s="328"/>
      <c r="NEU847" s="328"/>
      <c r="NEV847" s="328"/>
      <c r="NEW847" s="328"/>
      <c r="NEX847" s="328"/>
      <c r="NEY847" s="328"/>
      <c r="NEZ847" s="328"/>
      <c r="NFA847" s="328"/>
      <c r="NFB847" s="328"/>
      <c r="NFC847" s="328"/>
      <c r="NFD847" s="328"/>
      <c r="NFE847" s="328"/>
      <c r="NFF847" s="328"/>
      <c r="NFG847" s="328"/>
      <c r="NFH847" s="328"/>
      <c r="NFI847" s="328"/>
      <c r="NFJ847" s="328"/>
      <c r="NFK847" s="328"/>
      <c r="NFL847" s="328"/>
      <c r="NFM847" s="328"/>
      <c r="NFN847" s="328"/>
      <c r="NFO847" s="328"/>
      <c r="NFP847" s="328"/>
      <c r="NFQ847" s="328"/>
      <c r="NFR847" s="328"/>
      <c r="NFS847" s="328"/>
      <c r="NFT847" s="328"/>
      <c r="NFU847" s="328"/>
      <c r="NFV847" s="328"/>
      <c r="NFW847" s="328"/>
      <c r="NFX847" s="328"/>
      <c r="NFY847" s="328"/>
      <c r="NFZ847" s="328"/>
      <c r="NGA847" s="328"/>
      <c r="NGB847" s="328"/>
      <c r="NGC847" s="328"/>
      <c r="NGD847" s="328"/>
      <c r="NGE847" s="328"/>
      <c r="NGF847" s="328"/>
      <c r="NGG847" s="328"/>
      <c r="NGH847" s="328"/>
      <c r="NGI847" s="328"/>
      <c r="NGJ847" s="328"/>
      <c r="NGK847" s="328"/>
      <c r="NGL847" s="328"/>
      <c r="NGM847" s="328"/>
      <c r="NGN847" s="328"/>
      <c r="NGO847" s="328"/>
      <c r="NGP847" s="328"/>
      <c r="NGQ847" s="328"/>
      <c r="NGR847" s="328"/>
      <c r="NGS847" s="328"/>
      <c r="NGT847" s="328"/>
      <c r="NGU847" s="328"/>
      <c r="NGV847" s="328"/>
      <c r="NGW847" s="328"/>
      <c r="NGX847" s="328"/>
      <c r="NGY847" s="328"/>
      <c r="NGZ847" s="328"/>
      <c r="NHA847" s="328"/>
      <c r="NHB847" s="328"/>
      <c r="NHC847" s="328"/>
      <c r="NHD847" s="328"/>
      <c r="NHE847" s="328"/>
      <c r="NHF847" s="328"/>
      <c r="NHG847" s="328"/>
      <c r="NHH847" s="328"/>
      <c r="NHI847" s="328"/>
      <c r="NHJ847" s="328"/>
      <c r="NHK847" s="328"/>
      <c r="NHL847" s="328"/>
      <c r="NHM847" s="328"/>
      <c r="NHN847" s="328"/>
      <c r="NHO847" s="328"/>
      <c r="NHP847" s="328"/>
      <c r="NHQ847" s="328"/>
      <c r="NHR847" s="328"/>
      <c r="NHS847" s="328"/>
      <c r="NHT847" s="328"/>
      <c r="NHU847" s="328"/>
      <c r="NHV847" s="328"/>
      <c r="NHW847" s="328"/>
      <c r="NHX847" s="328"/>
      <c r="NHY847" s="328"/>
      <c r="NHZ847" s="328"/>
      <c r="NIA847" s="328"/>
      <c r="NIB847" s="328"/>
      <c r="NIC847" s="328"/>
      <c r="NID847" s="328"/>
      <c r="NIE847" s="328"/>
      <c r="NIF847" s="328"/>
      <c r="NIG847" s="328"/>
      <c r="NIH847" s="328"/>
      <c r="NII847" s="328"/>
      <c r="NIJ847" s="328"/>
      <c r="NIK847" s="328"/>
      <c r="NIL847" s="328"/>
      <c r="NIM847" s="328"/>
      <c r="NIN847" s="328"/>
      <c r="NIO847" s="328"/>
      <c r="NIP847" s="328"/>
      <c r="NIQ847" s="328"/>
      <c r="NIR847" s="328"/>
      <c r="NIS847" s="328"/>
      <c r="NIT847" s="328"/>
      <c r="NIU847" s="328"/>
      <c r="NIV847" s="328"/>
      <c r="NIW847" s="328"/>
      <c r="NIX847" s="328"/>
      <c r="NIY847" s="328"/>
      <c r="NIZ847" s="328"/>
      <c r="NJA847" s="328"/>
      <c r="NJB847" s="328"/>
      <c r="NJC847" s="328"/>
      <c r="NJD847" s="328"/>
      <c r="NJE847" s="328"/>
      <c r="NJF847" s="328"/>
      <c r="NJG847" s="328"/>
      <c r="NJH847" s="328"/>
      <c r="NJI847" s="328"/>
      <c r="NJJ847" s="328"/>
      <c r="NJK847" s="328"/>
      <c r="NJL847" s="328"/>
      <c r="NJM847" s="328"/>
      <c r="NJN847" s="328"/>
      <c r="NJO847" s="328"/>
      <c r="NJP847" s="328"/>
      <c r="NJQ847" s="328"/>
      <c r="NJR847" s="328"/>
      <c r="NJS847" s="328"/>
      <c r="NJT847" s="328"/>
      <c r="NJU847" s="328"/>
      <c r="NJV847" s="328"/>
      <c r="NJW847" s="328"/>
      <c r="NJX847" s="328"/>
      <c r="NJY847" s="328"/>
      <c r="NJZ847" s="328"/>
      <c r="NKA847" s="328"/>
      <c r="NKB847" s="328"/>
      <c r="NKC847" s="328"/>
      <c r="NKD847" s="328"/>
      <c r="NKE847" s="328"/>
      <c r="NKF847" s="328"/>
      <c r="NKG847" s="328"/>
      <c r="NKH847" s="328"/>
      <c r="NKI847" s="328"/>
      <c r="NKJ847" s="328"/>
      <c r="NKK847" s="328"/>
      <c r="NKL847" s="328"/>
      <c r="NKM847" s="328"/>
      <c r="NKN847" s="328"/>
      <c r="NKO847" s="328"/>
      <c r="NKP847" s="328"/>
      <c r="NKQ847" s="328"/>
      <c r="NKR847" s="328"/>
      <c r="NKS847" s="328"/>
      <c r="NKT847" s="328"/>
      <c r="NKU847" s="328"/>
      <c r="NKV847" s="328"/>
      <c r="NKW847" s="328"/>
      <c r="NKX847" s="328"/>
      <c r="NKY847" s="328"/>
      <c r="NKZ847" s="328"/>
      <c r="NLA847" s="328"/>
      <c r="NLB847" s="328"/>
      <c r="NLC847" s="328"/>
      <c r="NLD847" s="328"/>
      <c r="NLE847" s="328"/>
      <c r="NLF847" s="328"/>
      <c r="NLG847" s="328"/>
      <c r="NLH847" s="328"/>
      <c r="NLI847" s="328"/>
      <c r="NLJ847" s="328"/>
      <c r="NLK847" s="328"/>
      <c r="NLL847" s="328"/>
      <c r="NLM847" s="328"/>
      <c r="NLN847" s="328"/>
      <c r="NLO847" s="328"/>
      <c r="NLP847" s="328"/>
      <c r="NLQ847" s="328"/>
      <c r="NLR847" s="328"/>
      <c r="NLS847" s="328"/>
      <c r="NLT847" s="328"/>
      <c r="NLU847" s="328"/>
      <c r="NLV847" s="328"/>
      <c r="NLW847" s="328"/>
      <c r="NLX847" s="328"/>
      <c r="NLY847" s="328"/>
      <c r="NLZ847" s="328"/>
      <c r="NMA847" s="328"/>
      <c r="NMB847" s="328"/>
      <c r="NMC847" s="328"/>
      <c r="NMD847" s="328"/>
      <c r="NME847" s="328"/>
      <c r="NMF847" s="328"/>
      <c r="NMG847" s="328"/>
      <c r="NMH847" s="328"/>
      <c r="NMI847" s="328"/>
      <c r="NMJ847" s="328"/>
      <c r="NMK847" s="328"/>
      <c r="NML847" s="328"/>
      <c r="NMM847" s="328"/>
      <c r="NMN847" s="328"/>
      <c r="NMO847" s="328"/>
      <c r="NMP847" s="328"/>
      <c r="NMQ847" s="328"/>
      <c r="NMR847" s="328"/>
      <c r="NMS847" s="328"/>
      <c r="NMT847" s="328"/>
      <c r="NMU847" s="328"/>
      <c r="NMV847" s="328"/>
      <c r="NMW847" s="328"/>
      <c r="NMX847" s="328"/>
      <c r="NMY847" s="328"/>
      <c r="NMZ847" s="328"/>
      <c r="NNA847" s="328"/>
      <c r="NNB847" s="328"/>
      <c r="NNC847" s="328"/>
      <c r="NND847" s="328"/>
      <c r="NNE847" s="328"/>
      <c r="NNF847" s="328"/>
      <c r="NNG847" s="328"/>
      <c r="NNH847" s="328"/>
      <c r="NNI847" s="328"/>
      <c r="NNJ847" s="328"/>
      <c r="NNK847" s="328"/>
      <c r="NNL847" s="328"/>
      <c r="NNM847" s="328"/>
      <c r="NNN847" s="328"/>
      <c r="NNO847" s="328"/>
      <c r="NNP847" s="328"/>
      <c r="NNQ847" s="328"/>
      <c r="NNR847" s="328"/>
      <c r="NNS847" s="328"/>
      <c r="NNT847" s="328"/>
      <c r="NNU847" s="328"/>
      <c r="NNV847" s="328"/>
      <c r="NNW847" s="328"/>
      <c r="NNX847" s="328"/>
      <c r="NNY847" s="328"/>
      <c r="NNZ847" s="328"/>
      <c r="NOA847" s="328"/>
      <c r="NOB847" s="328"/>
      <c r="NOC847" s="328"/>
      <c r="NOD847" s="328"/>
      <c r="NOE847" s="328"/>
      <c r="NOF847" s="328"/>
      <c r="NOG847" s="328"/>
      <c r="NOH847" s="328"/>
      <c r="NOI847" s="328"/>
      <c r="NOJ847" s="328"/>
      <c r="NOK847" s="328"/>
      <c r="NOL847" s="328"/>
      <c r="NOM847" s="328"/>
      <c r="NON847" s="328"/>
      <c r="NOO847" s="328"/>
      <c r="NOP847" s="328"/>
      <c r="NOQ847" s="328"/>
      <c r="NOR847" s="328"/>
      <c r="NOS847" s="328"/>
      <c r="NOT847" s="328"/>
      <c r="NOU847" s="328"/>
      <c r="NOV847" s="328"/>
      <c r="NOW847" s="328"/>
      <c r="NOX847" s="328"/>
      <c r="NOY847" s="328"/>
      <c r="NOZ847" s="328"/>
      <c r="NPA847" s="328"/>
      <c r="NPB847" s="328"/>
      <c r="NPC847" s="328"/>
      <c r="NPD847" s="328"/>
      <c r="NPE847" s="328"/>
      <c r="NPF847" s="328"/>
      <c r="NPG847" s="328"/>
      <c r="NPH847" s="328"/>
      <c r="NPI847" s="328"/>
      <c r="NPJ847" s="328"/>
      <c r="NPK847" s="328"/>
      <c r="NPL847" s="328"/>
      <c r="NPM847" s="328"/>
      <c r="NPN847" s="328"/>
      <c r="NPO847" s="328"/>
      <c r="NPP847" s="328"/>
      <c r="NPQ847" s="328"/>
      <c r="NPR847" s="328"/>
      <c r="NPS847" s="328"/>
      <c r="NPT847" s="328"/>
      <c r="NPU847" s="328"/>
      <c r="NPV847" s="328"/>
      <c r="NPW847" s="328"/>
      <c r="NPX847" s="328"/>
      <c r="NPY847" s="328"/>
      <c r="NPZ847" s="328"/>
      <c r="NQA847" s="328"/>
      <c r="NQB847" s="328"/>
      <c r="NQC847" s="328"/>
      <c r="NQD847" s="328"/>
      <c r="NQE847" s="328"/>
      <c r="NQF847" s="328"/>
      <c r="NQG847" s="328"/>
      <c r="NQH847" s="328"/>
      <c r="NQI847" s="328"/>
      <c r="NQJ847" s="328"/>
      <c r="NQK847" s="328"/>
      <c r="NQL847" s="328"/>
      <c r="NQM847" s="328"/>
      <c r="NQN847" s="328"/>
      <c r="NQO847" s="328"/>
      <c r="NQP847" s="328"/>
      <c r="NQQ847" s="328"/>
      <c r="NQR847" s="328"/>
      <c r="NQS847" s="328"/>
      <c r="NQT847" s="328"/>
      <c r="NQU847" s="328"/>
      <c r="NQV847" s="328"/>
      <c r="NQW847" s="328"/>
      <c r="NQX847" s="328"/>
      <c r="NQY847" s="328"/>
      <c r="NQZ847" s="328"/>
      <c r="NRA847" s="328"/>
      <c r="NRB847" s="328"/>
      <c r="NRC847" s="328"/>
      <c r="NRD847" s="328"/>
      <c r="NRE847" s="328"/>
      <c r="NRF847" s="328"/>
      <c r="NRG847" s="328"/>
      <c r="NRH847" s="328"/>
      <c r="NRI847" s="328"/>
      <c r="NRJ847" s="328"/>
      <c r="NRK847" s="328"/>
      <c r="NRL847" s="328"/>
      <c r="NRM847" s="328"/>
      <c r="NRN847" s="328"/>
      <c r="NRO847" s="328"/>
      <c r="NRP847" s="328"/>
      <c r="NRQ847" s="328"/>
      <c r="NRR847" s="328"/>
      <c r="NRS847" s="328"/>
      <c r="NRT847" s="328"/>
      <c r="NRU847" s="328"/>
      <c r="NRV847" s="328"/>
      <c r="NRW847" s="328"/>
      <c r="NRX847" s="328"/>
      <c r="NRY847" s="328"/>
      <c r="NRZ847" s="328"/>
      <c r="NSA847" s="328"/>
      <c r="NSB847" s="328"/>
      <c r="NSC847" s="328"/>
      <c r="NSD847" s="328"/>
      <c r="NSE847" s="328"/>
      <c r="NSF847" s="328"/>
      <c r="NSG847" s="328"/>
      <c r="NSH847" s="328"/>
      <c r="NSI847" s="328"/>
      <c r="NSJ847" s="328"/>
      <c r="NSK847" s="328"/>
      <c r="NSL847" s="328"/>
      <c r="NSM847" s="328"/>
      <c r="NSN847" s="328"/>
      <c r="NSO847" s="328"/>
      <c r="NSP847" s="328"/>
      <c r="NSQ847" s="328"/>
      <c r="NSR847" s="328"/>
      <c r="NSS847" s="328"/>
      <c r="NST847" s="328"/>
      <c r="NSU847" s="328"/>
      <c r="NSV847" s="328"/>
      <c r="NSW847" s="328"/>
      <c r="NSX847" s="328"/>
      <c r="NSY847" s="328"/>
      <c r="NSZ847" s="328"/>
      <c r="NTA847" s="328"/>
      <c r="NTB847" s="328"/>
      <c r="NTC847" s="328"/>
      <c r="NTD847" s="328"/>
      <c r="NTE847" s="328"/>
      <c r="NTF847" s="328"/>
      <c r="NTG847" s="328"/>
      <c r="NTH847" s="328"/>
      <c r="NTI847" s="328"/>
      <c r="NTJ847" s="328"/>
      <c r="NTK847" s="328"/>
      <c r="NTL847" s="328"/>
      <c r="NTM847" s="328"/>
      <c r="NTN847" s="328"/>
      <c r="NTO847" s="328"/>
      <c r="NTP847" s="328"/>
      <c r="NTQ847" s="328"/>
      <c r="NTR847" s="328"/>
      <c r="NTS847" s="328"/>
      <c r="NTT847" s="328"/>
      <c r="NTU847" s="328"/>
      <c r="NTV847" s="328"/>
      <c r="NTW847" s="328"/>
      <c r="NTX847" s="328"/>
      <c r="NTY847" s="328"/>
      <c r="NTZ847" s="328"/>
      <c r="NUA847" s="328"/>
      <c r="NUB847" s="328"/>
      <c r="NUC847" s="328"/>
      <c r="NUD847" s="328"/>
      <c r="NUE847" s="328"/>
      <c r="NUF847" s="328"/>
      <c r="NUG847" s="328"/>
      <c r="NUH847" s="328"/>
      <c r="NUI847" s="328"/>
      <c r="NUJ847" s="328"/>
      <c r="NUK847" s="328"/>
      <c r="NUL847" s="328"/>
      <c r="NUM847" s="328"/>
      <c r="NUN847" s="328"/>
      <c r="NUO847" s="328"/>
      <c r="NUP847" s="328"/>
      <c r="NUQ847" s="328"/>
      <c r="NUR847" s="328"/>
      <c r="NUS847" s="328"/>
      <c r="NUT847" s="328"/>
      <c r="NUU847" s="328"/>
      <c r="NUV847" s="328"/>
      <c r="NUW847" s="328"/>
      <c r="NUX847" s="328"/>
      <c r="NUY847" s="328"/>
      <c r="NUZ847" s="328"/>
      <c r="NVA847" s="328"/>
      <c r="NVB847" s="328"/>
      <c r="NVC847" s="328"/>
      <c r="NVD847" s="328"/>
      <c r="NVE847" s="328"/>
      <c r="NVF847" s="328"/>
      <c r="NVG847" s="328"/>
      <c r="NVH847" s="328"/>
      <c r="NVI847" s="328"/>
      <c r="NVJ847" s="328"/>
      <c r="NVK847" s="328"/>
      <c r="NVL847" s="328"/>
      <c r="NVM847" s="328"/>
      <c r="NVN847" s="328"/>
      <c r="NVO847" s="328"/>
      <c r="NVP847" s="328"/>
      <c r="NVQ847" s="328"/>
      <c r="NVR847" s="328"/>
      <c r="NVS847" s="328"/>
      <c r="NVT847" s="328"/>
      <c r="NVU847" s="328"/>
      <c r="NVV847" s="328"/>
      <c r="NVW847" s="328"/>
      <c r="NVX847" s="328"/>
      <c r="NVY847" s="328"/>
      <c r="NVZ847" s="328"/>
      <c r="NWA847" s="328"/>
      <c r="NWB847" s="328"/>
      <c r="NWC847" s="328"/>
      <c r="NWD847" s="328"/>
      <c r="NWE847" s="328"/>
      <c r="NWF847" s="328"/>
      <c r="NWG847" s="328"/>
      <c r="NWH847" s="328"/>
      <c r="NWI847" s="328"/>
      <c r="NWJ847" s="328"/>
      <c r="NWK847" s="328"/>
      <c r="NWL847" s="328"/>
      <c r="NWM847" s="328"/>
      <c r="NWN847" s="328"/>
      <c r="NWO847" s="328"/>
      <c r="NWP847" s="328"/>
      <c r="NWQ847" s="328"/>
      <c r="NWR847" s="328"/>
      <c r="NWS847" s="328"/>
      <c r="NWT847" s="328"/>
      <c r="NWU847" s="328"/>
      <c r="NWV847" s="328"/>
      <c r="NWW847" s="328"/>
      <c r="NWX847" s="328"/>
      <c r="NWY847" s="328"/>
      <c r="NWZ847" s="328"/>
      <c r="NXA847" s="328"/>
      <c r="NXB847" s="328"/>
      <c r="NXC847" s="328"/>
      <c r="NXD847" s="328"/>
      <c r="NXE847" s="328"/>
      <c r="NXF847" s="328"/>
      <c r="NXG847" s="328"/>
      <c r="NXH847" s="328"/>
      <c r="NXI847" s="328"/>
      <c r="NXJ847" s="328"/>
      <c r="NXK847" s="328"/>
      <c r="NXL847" s="328"/>
      <c r="NXM847" s="328"/>
      <c r="NXN847" s="328"/>
      <c r="NXO847" s="328"/>
      <c r="NXP847" s="328"/>
      <c r="NXQ847" s="328"/>
      <c r="NXR847" s="328"/>
      <c r="NXS847" s="328"/>
      <c r="NXT847" s="328"/>
      <c r="NXU847" s="328"/>
      <c r="NXV847" s="328"/>
      <c r="NXW847" s="328"/>
      <c r="NXX847" s="328"/>
      <c r="NXY847" s="328"/>
      <c r="NXZ847" s="328"/>
      <c r="NYA847" s="328"/>
      <c r="NYB847" s="328"/>
      <c r="NYC847" s="328"/>
      <c r="NYD847" s="328"/>
      <c r="NYE847" s="328"/>
      <c r="NYF847" s="328"/>
      <c r="NYG847" s="328"/>
      <c r="NYH847" s="328"/>
      <c r="NYI847" s="328"/>
      <c r="NYJ847" s="328"/>
      <c r="NYK847" s="328"/>
      <c r="NYL847" s="328"/>
      <c r="NYM847" s="328"/>
      <c r="NYN847" s="328"/>
      <c r="NYO847" s="328"/>
      <c r="NYP847" s="328"/>
      <c r="NYQ847" s="328"/>
      <c r="NYR847" s="328"/>
      <c r="NYS847" s="328"/>
      <c r="NYT847" s="328"/>
      <c r="NYU847" s="328"/>
      <c r="NYV847" s="328"/>
      <c r="NYW847" s="328"/>
      <c r="NYX847" s="328"/>
      <c r="NYY847" s="328"/>
      <c r="NYZ847" s="328"/>
      <c r="NZA847" s="328"/>
      <c r="NZB847" s="328"/>
      <c r="NZC847" s="328"/>
      <c r="NZD847" s="328"/>
      <c r="NZE847" s="328"/>
      <c r="NZF847" s="328"/>
      <c r="NZG847" s="328"/>
      <c r="NZH847" s="328"/>
      <c r="NZI847" s="328"/>
      <c r="NZJ847" s="328"/>
      <c r="NZK847" s="328"/>
      <c r="NZL847" s="328"/>
      <c r="NZM847" s="328"/>
      <c r="NZN847" s="328"/>
      <c r="NZO847" s="328"/>
      <c r="NZP847" s="328"/>
      <c r="NZQ847" s="328"/>
      <c r="NZR847" s="328"/>
      <c r="NZS847" s="328"/>
      <c r="NZT847" s="328"/>
      <c r="NZU847" s="328"/>
      <c r="NZV847" s="328"/>
      <c r="NZW847" s="328"/>
      <c r="NZX847" s="328"/>
      <c r="NZY847" s="328"/>
      <c r="NZZ847" s="328"/>
      <c r="OAA847" s="328"/>
      <c r="OAB847" s="328"/>
      <c r="OAC847" s="328"/>
      <c r="OAD847" s="328"/>
      <c r="OAE847" s="328"/>
      <c r="OAF847" s="328"/>
      <c r="OAG847" s="328"/>
      <c r="OAH847" s="328"/>
      <c r="OAI847" s="328"/>
      <c r="OAJ847" s="328"/>
      <c r="OAK847" s="328"/>
      <c r="OAL847" s="328"/>
      <c r="OAM847" s="328"/>
      <c r="OAN847" s="328"/>
      <c r="OAO847" s="328"/>
      <c r="OAP847" s="328"/>
      <c r="OAQ847" s="328"/>
      <c r="OAR847" s="328"/>
      <c r="OAS847" s="328"/>
      <c r="OAT847" s="328"/>
      <c r="OAU847" s="328"/>
      <c r="OAV847" s="328"/>
      <c r="OAW847" s="328"/>
      <c r="OAX847" s="328"/>
      <c r="OAY847" s="328"/>
      <c r="OAZ847" s="328"/>
      <c r="OBA847" s="328"/>
      <c r="OBB847" s="328"/>
      <c r="OBC847" s="328"/>
      <c r="OBD847" s="328"/>
      <c r="OBE847" s="328"/>
      <c r="OBF847" s="328"/>
      <c r="OBG847" s="328"/>
      <c r="OBH847" s="328"/>
      <c r="OBI847" s="328"/>
      <c r="OBJ847" s="328"/>
      <c r="OBK847" s="328"/>
      <c r="OBL847" s="328"/>
      <c r="OBM847" s="328"/>
      <c r="OBN847" s="328"/>
      <c r="OBO847" s="328"/>
      <c r="OBP847" s="328"/>
      <c r="OBQ847" s="328"/>
      <c r="OBR847" s="328"/>
      <c r="OBS847" s="328"/>
      <c r="OBT847" s="328"/>
      <c r="OBU847" s="328"/>
      <c r="OBV847" s="328"/>
      <c r="OBW847" s="328"/>
      <c r="OBX847" s="328"/>
      <c r="OBY847" s="328"/>
      <c r="OBZ847" s="328"/>
      <c r="OCA847" s="328"/>
      <c r="OCB847" s="328"/>
      <c r="OCC847" s="328"/>
      <c r="OCD847" s="328"/>
      <c r="OCE847" s="328"/>
      <c r="OCF847" s="328"/>
      <c r="OCG847" s="328"/>
      <c r="OCH847" s="328"/>
      <c r="OCI847" s="328"/>
      <c r="OCJ847" s="328"/>
      <c r="OCK847" s="328"/>
      <c r="OCL847" s="328"/>
      <c r="OCM847" s="328"/>
      <c r="OCN847" s="328"/>
      <c r="OCO847" s="328"/>
      <c r="OCP847" s="328"/>
      <c r="OCQ847" s="328"/>
      <c r="OCR847" s="328"/>
      <c r="OCS847" s="328"/>
      <c r="OCT847" s="328"/>
      <c r="OCU847" s="328"/>
      <c r="OCV847" s="328"/>
      <c r="OCW847" s="328"/>
      <c r="OCX847" s="328"/>
      <c r="OCY847" s="328"/>
      <c r="OCZ847" s="328"/>
      <c r="ODA847" s="328"/>
      <c r="ODB847" s="328"/>
      <c r="ODC847" s="328"/>
      <c r="ODD847" s="328"/>
      <c r="ODE847" s="328"/>
      <c r="ODF847" s="328"/>
      <c r="ODG847" s="328"/>
      <c r="ODH847" s="328"/>
      <c r="ODI847" s="328"/>
      <c r="ODJ847" s="328"/>
      <c r="ODK847" s="328"/>
      <c r="ODL847" s="328"/>
      <c r="ODM847" s="328"/>
      <c r="ODN847" s="328"/>
      <c r="ODO847" s="328"/>
      <c r="ODP847" s="328"/>
      <c r="ODQ847" s="328"/>
      <c r="ODR847" s="328"/>
      <c r="ODS847" s="328"/>
      <c r="ODT847" s="328"/>
      <c r="ODU847" s="328"/>
      <c r="ODV847" s="328"/>
      <c r="ODW847" s="328"/>
      <c r="ODX847" s="328"/>
      <c r="ODY847" s="328"/>
      <c r="ODZ847" s="328"/>
      <c r="OEA847" s="328"/>
      <c r="OEB847" s="328"/>
      <c r="OEC847" s="328"/>
      <c r="OED847" s="328"/>
      <c r="OEE847" s="328"/>
      <c r="OEF847" s="328"/>
      <c r="OEG847" s="328"/>
      <c r="OEH847" s="328"/>
      <c r="OEI847" s="328"/>
      <c r="OEJ847" s="328"/>
      <c r="OEK847" s="328"/>
      <c r="OEL847" s="328"/>
      <c r="OEM847" s="328"/>
      <c r="OEN847" s="328"/>
      <c r="OEO847" s="328"/>
      <c r="OEP847" s="328"/>
      <c r="OEQ847" s="328"/>
      <c r="OER847" s="328"/>
      <c r="OES847" s="328"/>
      <c r="OET847" s="328"/>
      <c r="OEU847" s="328"/>
      <c r="OEV847" s="328"/>
      <c r="OEW847" s="328"/>
      <c r="OEX847" s="328"/>
      <c r="OEY847" s="328"/>
      <c r="OEZ847" s="328"/>
      <c r="OFA847" s="328"/>
      <c r="OFB847" s="328"/>
      <c r="OFC847" s="328"/>
      <c r="OFD847" s="328"/>
      <c r="OFE847" s="328"/>
      <c r="OFF847" s="328"/>
      <c r="OFG847" s="328"/>
      <c r="OFH847" s="328"/>
      <c r="OFI847" s="328"/>
      <c r="OFJ847" s="328"/>
      <c r="OFK847" s="328"/>
      <c r="OFL847" s="328"/>
      <c r="OFM847" s="328"/>
      <c r="OFN847" s="328"/>
      <c r="OFO847" s="328"/>
      <c r="OFP847" s="328"/>
      <c r="OFQ847" s="328"/>
      <c r="OFR847" s="328"/>
      <c r="OFS847" s="328"/>
      <c r="OFT847" s="328"/>
      <c r="OFU847" s="328"/>
      <c r="OFV847" s="328"/>
      <c r="OFW847" s="328"/>
      <c r="OFX847" s="328"/>
      <c r="OFY847" s="328"/>
      <c r="OFZ847" s="328"/>
      <c r="OGA847" s="328"/>
      <c r="OGB847" s="328"/>
      <c r="OGC847" s="328"/>
      <c r="OGD847" s="328"/>
      <c r="OGE847" s="328"/>
      <c r="OGF847" s="328"/>
      <c r="OGG847" s="328"/>
      <c r="OGH847" s="328"/>
      <c r="OGI847" s="328"/>
      <c r="OGJ847" s="328"/>
      <c r="OGK847" s="328"/>
      <c r="OGL847" s="328"/>
      <c r="OGM847" s="328"/>
      <c r="OGN847" s="328"/>
      <c r="OGO847" s="328"/>
      <c r="OGP847" s="328"/>
      <c r="OGQ847" s="328"/>
      <c r="OGR847" s="328"/>
      <c r="OGS847" s="328"/>
      <c r="OGT847" s="328"/>
      <c r="OGU847" s="328"/>
      <c r="OGV847" s="328"/>
      <c r="OGW847" s="328"/>
      <c r="OGX847" s="328"/>
      <c r="OGY847" s="328"/>
      <c r="OGZ847" s="328"/>
      <c r="OHA847" s="328"/>
      <c r="OHB847" s="328"/>
      <c r="OHC847" s="328"/>
      <c r="OHD847" s="328"/>
      <c r="OHE847" s="328"/>
      <c r="OHF847" s="328"/>
      <c r="OHG847" s="328"/>
      <c r="OHH847" s="328"/>
      <c r="OHI847" s="328"/>
      <c r="OHJ847" s="328"/>
      <c r="OHK847" s="328"/>
      <c r="OHL847" s="328"/>
      <c r="OHM847" s="328"/>
      <c r="OHN847" s="328"/>
      <c r="OHO847" s="328"/>
      <c r="OHP847" s="328"/>
      <c r="OHQ847" s="328"/>
      <c r="OHR847" s="328"/>
      <c r="OHS847" s="328"/>
      <c r="OHT847" s="328"/>
      <c r="OHU847" s="328"/>
      <c r="OHV847" s="328"/>
      <c r="OHW847" s="328"/>
      <c r="OHX847" s="328"/>
      <c r="OHY847" s="328"/>
      <c r="OHZ847" s="328"/>
      <c r="OIA847" s="328"/>
      <c r="OIB847" s="328"/>
      <c r="OIC847" s="328"/>
      <c r="OID847" s="328"/>
      <c r="OIE847" s="328"/>
      <c r="OIF847" s="328"/>
      <c r="OIG847" s="328"/>
      <c r="OIH847" s="328"/>
      <c r="OII847" s="328"/>
      <c r="OIJ847" s="328"/>
      <c r="OIK847" s="328"/>
      <c r="OIL847" s="328"/>
      <c r="OIM847" s="328"/>
      <c r="OIN847" s="328"/>
      <c r="OIO847" s="328"/>
      <c r="OIP847" s="328"/>
      <c r="OIQ847" s="328"/>
      <c r="OIR847" s="328"/>
      <c r="OIS847" s="328"/>
      <c r="OIT847" s="328"/>
      <c r="OIU847" s="328"/>
      <c r="OIV847" s="328"/>
      <c r="OIW847" s="328"/>
      <c r="OIX847" s="328"/>
      <c r="OIY847" s="328"/>
      <c r="OIZ847" s="328"/>
      <c r="OJA847" s="328"/>
      <c r="OJB847" s="328"/>
      <c r="OJC847" s="328"/>
      <c r="OJD847" s="328"/>
      <c r="OJE847" s="328"/>
      <c r="OJF847" s="328"/>
      <c r="OJG847" s="328"/>
      <c r="OJH847" s="328"/>
      <c r="OJI847" s="328"/>
      <c r="OJJ847" s="328"/>
      <c r="OJK847" s="328"/>
      <c r="OJL847" s="328"/>
      <c r="OJM847" s="328"/>
      <c r="OJN847" s="328"/>
      <c r="OJO847" s="328"/>
      <c r="OJP847" s="328"/>
      <c r="OJQ847" s="328"/>
      <c r="OJR847" s="328"/>
      <c r="OJS847" s="328"/>
      <c r="OJT847" s="328"/>
      <c r="OJU847" s="328"/>
      <c r="OJV847" s="328"/>
      <c r="OJW847" s="328"/>
      <c r="OJX847" s="328"/>
      <c r="OJY847" s="328"/>
      <c r="OJZ847" s="328"/>
      <c r="OKA847" s="328"/>
      <c r="OKB847" s="328"/>
      <c r="OKC847" s="328"/>
      <c r="OKD847" s="328"/>
      <c r="OKE847" s="328"/>
      <c r="OKF847" s="328"/>
      <c r="OKG847" s="328"/>
      <c r="OKH847" s="328"/>
      <c r="OKI847" s="328"/>
      <c r="OKJ847" s="328"/>
      <c r="OKK847" s="328"/>
      <c r="OKL847" s="328"/>
      <c r="OKM847" s="328"/>
      <c r="OKN847" s="328"/>
      <c r="OKO847" s="328"/>
      <c r="OKP847" s="328"/>
      <c r="OKQ847" s="328"/>
      <c r="OKR847" s="328"/>
      <c r="OKS847" s="328"/>
      <c r="OKT847" s="328"/>
      <c r="OKU847" s="328"/>
      <c r="OKV847" s="328"/>
      <c r="OKW847" s="328"/>
      <c r="OKX847" s="328"/>
      <c r="OKY847" s="328"/>
      <c r="OKZ847" s="328"/>
      <c r="OLA847" s="328"/>
      <c r="OLB847" s="328"/>
      <c r="OLC847" s="328"/>
      <c r="OLD847" s="328"/>
      <c r="OLE847" s="328"/>
      <c r="OLF847" s="328"/>
      <c r="OLG847" s="328"/>
      <c r="OLH847" s="328"/>
      <c r="OLI847" s="328"/>
      <c r="OLJ847" s="328"/>
      <c r="OLK847" s="328"/>
      <c r="OLL847" s="328"/>
      <c r="OLM847" s="328"/>
      <c r="OLN847" s="328"/>
      <c r="OLO847" s="328"/>
      <c r="OLP847" s="328"/>
      <c r="OLQ847" s="328"/>
      <c r="OLR847" s="328"/>
      <c r="OLS847" s="328"/>
      <c r="OLT847" s="328"/>
      <c r="OLU847" s="328"/>
      <c r="OLV847" s="328"/>
      <c r="OLW847" s="328"/>
      <c r="OLX847" s="328"/>
      <c r="OLY847" s="328"/>
      <c r="OLZ847" s="328"/>
      <c r="OMA847" s="328"/>
      <c r="OMB847" s="328"/>
      <c r="OMC847" s="328"/>
      <c r="OMD847" s="328"/>
      <c r="OME847" s="328"/>
      <c r="OMF847" s="328"/>
      <c r="OMG847" s="328"/>
      <c r="OMH847" s="328"/>
      <c r="OMI847" s="328"/>
      <c r="OMJ847" s="328"/>
      <c r="OMK847" s="328"/>
      <c r="OML847" s="328"/>
      <c r="OMM847" s="328"/>
      <c r="OMN847" s="328"/>
      <c r="OMO847" s="328"/>
      <c r="OMP847" s="328"/>
      <c r="OMQ847" s="328"/>
      <c r="OMR847" s="328"/>
      <c r="OMS847" s="328"/>
      <c r="OMT847" s="328"/>
      <c r="OMU847" s="328"/>
      <c r="OMV847" s="328"/>
      <c r="OMW847" s="328"/>
      <c r="OMX847" s="328"/>
      <c r="OMY847" s="328"/>
      <c r="OMZ847" s="328"/>
      <c r="ONA847" s="328"/>
      <c r="ONB847" s="328"/>
      <c r="ONC847" s="328"/>
      <c r="OND847" s="328"/>
      <c r="ONE847" s="328"/>
      <c r="ONF847" s="328"/>
      <c r="ONG847" s="328"/>
      <c r="ONH847" s="328"/>
      <c r="ONI847" s="328"/>
      <c r="ONJ847" s="328"/>
      <c r="ONK847" s="328"/>
      <c r="ONL847" s="328"/>
      <c r="ONM847" s="328"/>
      <c r="ONN847" s="328"/>
      <c r="ONO847" s="328"/>
      <c r="ONP847" s="328"/>
      <c r="ONQ847" s="328"/>
      <c r="ONR847" s="328"/>
      <c r="ONS847" s="328"/>
      <c r="ONT847" s="328"/>
      <c r="ONU847" s="328"/>
      <c r="ONV847" s="328"/>
      <c r="ONW847" s="328"/>
      <c r="ONX847" s="328"/>
      <c r="ONY847" s="328"/>
      <c r="ONZ847" s="328"/>
      <c r="OOA847" s="328"/>
      <c r="OOB847" s="328"/>
      <c r="OOC847" s="328"/>
      <c r="OOD847" s="328"/>
      <c r="OOE847" s="328"/>
      <c r="OOF847" s="328"/>
      <c r="OOG847" s="328"/>
      <c r="OOH847" s="328"/>
      <c r="OOI847" s="328"/>
      <c r="OOJ847" s="328"/>
      <c r="OOK847" s="328"/>
      <c r="OOL847" s="328"/>
      <c r="OOM847" s="328"/>
      <c r="OON847" s="328"/>
      <c r="OOO847" s="328"/>
      <c r="OOP847" s="328"/>
      <c r="OOQ847" s="328"/>
      <c r="OOR847" s="328"/>
      <c r="OOS847" s="328"/>
      <c r="OOT847" s="328"/>
      <c r="OOU847" s="328"/>
      <c r="OOV847" s="328"/>
      <c r="OOW847" s="328"/>
      <c r="OOX847" s="328"/>
      <c r="OOY847" s="328"/>
      <c r="OOZ847" s="328"/>
      <c r="OPA847" s="328"/>
      <c r="OPB847" s="328"/>
      <c r="OPC847" s="328"/>
      <c r="OPD847" s="328"/>
      <c r="OPE847" s="328"/>
      <c r="OPF847" s="328"/>
      <c r="OPG847" s="328"/>
      <c r="OPH847" s="328"/>
      <c r="OPI847" s="328"/>
      <c r="OPJ847" s="328"/>
      <c r="OPK847" s="328"/>
      <c r="OPL847" s="328"/>
      <c r="OPM847" s="328"/>
      <c r="OPN847" s="328"/>
      <c r="OPO847" s="328"/>
      <c r="OPP847" s="328"/>
      <c r="OPQ847" s="328"/>
      <c r="OPR847" s="328"/>
      <c r="OPS847" s="328"/>
      <c r="OPT847" s="328"/>
      <c r="OPU847" s="328"/>
      <c r="OPV847" s="328"/>
      <c r="OPW847" s="328"/>
      <c r="OPX847" s="328"/>
      <c r="OPY847" s="328"/>
      <c r="OPZ847" s="328"/>
      <c r="OQA847" s="328"/>
      <c r="OQB847" s="328"/>
      <c r="OQC847" s="328"/>
      <c r="OQD847" s="328"/>
      <c r="OQE847" s="328"/>
      <c r="OQF847" s="328"/>
      <c r="OQG847" s="328"/>
      <c r="OQH847" s="328"/>
      <c r="OQI847" s="328"/>
      <c r="OQJ847" s="328"/>
      <c r="OQK847" s="328"/>
      <c r="OQL847" s="328"/>
      <c r="OQM847" s="328"/>
      <c r="OQN847" s="328"/>
      <c r="OQO847" s="328"/>
      <c r="OQP847" s="328"/>
      <c r="OQQ847" s="328"/>
      <c r="OQR847" s="328"/>
      <c r="OQS847" s="328"/>
      <c r="OQT847" s="328"/>
      <c r="OQU847" s="328"/>
      <c r="OQV847" s="328"/>
      <c r="OQW847" s="328"/>
      <c r="OQX847" s="328"/>
      <c r="OQY847" s="328"/>
      <c r="OQZ847" s="328"/>
      <c r="ORA847" s="328"/>
      <c r="ORB847" s="328"/>
      <c r="ORC847" s="328"/>
      <c r="ORD847" s="328"/>
      <c r="ORE847" s="328"/>
      <c r="ORF847" s="328"/>
      <c r="ORG847" s="328"/>
      <c r="ORH847" s="328"/>
      <c r="ORI847" s="328"/>
      <c r="ORJ847" s="328"/>
      <c r="ORK847" s="328"/>
      <c r="ORL847" s="328"/>
      <c r="ORM847" s="328"/>
      <c r="ORN847" s="328"/>
      <c r="ORO847" s="328"/>
      <c r="ORP847" s="328"/>
      <c r="ORQ847" s="328"/>
      <c r="ORR847" s="328"/>
      <c r="ORS847" s="328"/>
      <c r="ORT847" s="328"/>
      <c r="ORU847" s="328"/>
      <c r="ORV847" s="328"/>
      <c r="ORW847" s="328"/>
      <c r="ORX847" s="328"/>
      <c r="ORY847" s="328"/>
      <c r="ORZ847" s="328"/>
      <c r="OSA847" s="328"/>
      <c r="OSB847" s="328"/>
      <c r="OSC847" s="328"/>
      <c r="OSD847" s="328"/>
      <c r="OSE847" s="328"/>
      <c r="OSF847" s="328"/>
      <c r="OSG847" s="328"/>
      <c r="OSH847" s="328"/>
      <c r="OSI847" s="328"/>
      <c r="OSJ847" s="328"/>
      <c r="OSK847" s="328"/>
      <c r="OSL847" s="328"/>
      <c r="OSM847" s="328"/>
      <c r="OSN847" s="328"/>
      <c r="OSO847" s="328"/>
      <c r="OSP847" s="328"/>
      <c r="OSQ847" s="328"/>
      <c r="OSR847" s="328"/>
      <c r="OSS847" s="328"/>
      <c r="OST847" s="328"/>
      <c r="OSU847" s="328"/>
      <c r="OSV847" s="328"/>
      <c r="OSW847" s="328"/>
      <c r="OSX847" s="328"/>
      <c r="OSY847" s="328"/>
      <c r="OSZ847" s="328"/>
      <c r="OTA847" s="328"/>
      <c r="OTB847" s="328"/>
      <c r="OTC847" s="328"/>
      <c r="OTD847" s="328"/>
      <c r="OTE847" s="328"/>
      <c r="OTF847" s="328"/>
      <c r="OTG847" s="328"/>
      <c r="OTH847" s="328"/>
      <c r="OTI847" s="328"/>
      <c r="OTJ847" s="328"/>
      <c r="OTK847" s="328"/>
      <c r="OTL847" s="328"/>
      <c r="OTM847" s="328"/>
      <c r="OTN847" s="328"/>
      <c r="OTO847" s="328"/>
      <c r="OTP847" s="328"/>
      <c r="OTQ847" s="328"/>
      <c r="OTR847" s="328"/>
      <c r="OTS847" s="328"/>
      <c r="OTT847" s="328"/>
      <c r="OTU847" s="328"/>
      <c r="OTV847" s="328"/>
      <c r="OTW847" s="328"/>
      <c r="OTX847" s="328"/>
      <c r="OTY847" s="328"/>
      <c r="OTZ847" s="328"/>
      <c r="OUA847" s="328"/>
      <c r="OUB847" s="328"/>
      <c r="OUC847" s="328"/>
      <c r="OUD847" s="328"/>
      <c r="OUE847" s="328"/>
      <c r="OUF847" s="328"/>
      <c r="OUG847" s="328"/>
      <c r="OUH847" s="328"/>
      <c r="OUI847" s="328"/>
      <c r="OUJ847" s="328"/>
      <c r="OUK847" s="328"/>
      <c r="OUL847" s="328"/>
      <c r="OUM847" s="328"/>
      <c r="OUN847" s="328"/>
      <c r="OUO847" s="328"/>
      <c r="OUP847" s="328"/>
      <c r="OUQ847" s="328"/>
      <c r="OUR847" s="328"/>
      <c r="OUS847" s="328"/>
      <c r="OUT847" s="328"/>
      <c r="OUU847" s="328"/>
      <c r="OUV847" s="328"/>
      <c r="OUW847" s="328"/>
      <c r="OUX847" s="328"/>
      <c r="OUY847" s="328"/>
      <c r="OUZ847" s="328"/>
      <c r="OVA847" s="328"/>
      <c r="OVB847" s="328"/>
      <c r="OVC847" s="328"/>
      <c r="OVD847" s="328"/>
      <c r="OVE847" s="328"/>
      <c r="OVF847" s="328"/>
      <c r="OVG847" s="328"/>
      <c r="OVH847" s="328"/>
      <c r="OVI847" s="328"/>
      <c r="OVJ847" s="328"/>
      <c r="OVK847" s="328"/>
      <c r="OVL847" s="328"/>
      <c r="OVM847" s="328"/>
      <c r="OVN847" s="328"/>
      <c r="OVO847" s="328"/>
      <c r="OVP847" s="328"/>
      <c r="OVQ847" s="328"/>
      <c r="OVR847" s="328"/>
      <c r="OVS847" s="328"/>
      <c r="OVT847" s="328"/>
      <c r="OVU847" s="328"/>
      <c r="OVV847" s="328"/>
      <c r="OVW847" s="328"/>
      <c r="OVX847" s="328"/>
      <c r="OVY847" s="328"/>
      <c r="OVZ847" s="328"/>
      <c r="OWA847" s="328"/>
      <c r="OWB847" s="328"/>
      <c r="OWC847" s="328"/>
      <c r="OWD847" s="328"/>
      <c r="OWE847" s="328"/>
      <c r="OWF847" s="328"/>
      <c r="OWG847" s="328"/>
      <c r="OWH847" s="328"/>
      <c r="OWI847" s="328"/>
      <c r="OWJ847" s="328"/>
      <c r="OWK847" s="328"/>
      <c r="OWL847" s="328"/>
      <c r="OWM847" s="328"/>
      <c r="OWN847" s="328"/>
      <c r="OWO847" s="328"/>
      <c r="OWP847" s="328"/>
      <c r="OWQ847" s="328"/>
      <c r="OWR847" s="328"/>
      <c r="OWS847" s="328"/>
      <c r="OWT847" s="328"/>
      <c r="OWU847" s="328"/>
      <c r="OWV847" s="328"/>
      <c r="OWW847" s="328"/>
      <c r="OWX847" s="328"/>
      <c r="OWY847" s="328"/>
      <c r="OWZ847" s="328"/>
      <c r="OXA847" s="328"/>
      <c r="OXB847" s="328"/>
      <c r="OXC847" s="328"/>
      <c r="OXD847" s="328"/>
      <c r="OXE847" s="328"/>
      <c r="OXF847" s="328"/>
      <c r="OXG847" s="328"/>
      <c r="OXH847" s="328"/>
      <c r="OXI847" s="328"/>
      <c r="OXJ847" s="328"/>
      <c r="OXK847" s="328"/>
      <c r="OXL847" s="328"/>
      <c r="OXM847" s="328"/>
      <c r="OXN847" s="328"/>
      <c r="OXO847" s="328"/>
      <c r="OXP847" s="328"/>
      <c r="OXQ847" s="328"/>
      <c r="OXR847" s="328"/>
      <c r="OXS847" s="328"/>
      <c r="OXT847" s="328"/>
      <c r="OXU847" s="328"/>
      <c r="OXV847" s="328"/>
      <c r="OXW847" s="328"/>
      <c r="OXX847" s="328"/>
      <c r="OXY847" s="328"/>
      <c r="OXZ847" s="328"/>
      <c r="OYA847" s="328"/>
      <c r="OYB847" s="328"/>
      <c r="OYC847" s="328"/>
      <c r="OYD847" s="328"/>
      <c r="OYE847" s="328"/>
      <c r="OYF847" s="328"/>
      <c r="OYG847" s="328"/>
      <c r="OYH847" s="328"/>
      <c r="OYI847" s="328"/>
      <c r="OYJ847" s="328"/>
      <c r="OYK847" s="328"/>
      <c r="OYL847" s="328"/>
      <c r="OYM847" s="328"/>
      <c r="OYN847" s="328"/>
      <c r="OYO847" s="328"/>
      <c r="OYP847" s="328"/>
      <c r="OYQ847" s="328"/>
      <c r="OYR847" s="328"/>
      <c r="OYS847" s="328"/>
      <c r="OYT847" s="328"/>
      <c r="OYU847" s="328"/>
      <c r="OYV847" s="328"/>
      <c r="OYW847" s="328"/>
      <c r="OYX847" s="328"/>
      <c r="OYY847" s="328"/>
      <c r="OYZ847" s="328"/>
      <c r="OZA847" s="328"/>
      <c r="OZB847" s="328"/>
      <c r="OZC847" s="328"/>
      <c r="OZD847" s="328"/>
      <c r="OZE847" s="328"/>
      <c r="OZF847" s="328"/>
      <c r="OZG847" s="328"/>
      <c r="OZH847" s="328"/>
      <c r="OZI847" s="328"/>
      <c r="OZJ847" s="328"/>
      <c r="OZK847" s="328"/>
      <c r="OZL847" s="328"/>
      <c r="OZM847" s="328"/>
      <c r="OZN847" s="328"/>
      <c r="OZO847" s="328"/>
      <c r="OZP847" s="328"/>
      <c r="OZQ847" s="328"/>
      <c r="OZR847" s="328"/>
      <c r="OZS847" s="328"/>
      <c r="OZT847" s="328"/>
      <c r="OZU847" s="328"/>
      <c r="OZV847" s="328"/>
      <c r="OZW847" s="328"/>
      <c r="OZX847" s="328"/>
      <c r="OZY847" s="328"/>
      <c r="OZZ847" s="328"/>
      <c r="PAA847" s="328"/>
      <c r="PAB847" s="328"/>
      <c r="PAC847" s="328"/>
      <c r="PAD847" s="328"/>
      <c r="PAE847" s="328"/>
      <c r="PAF847" s="328"/>
      <c r="PAG847" s="328"/>
      <c r="PAH847" s="328"/>
      <c r="PAI847" s="328"/>
      <c r="PAJ847" s="328"/>
      <c r="PAK847" s="328"/>
      <c r="PAL847" s="328"/>
      <c r="PAM847" s="328"/>
      <c r="PAN847" s="328"/>
      <c r="PAO847" s="328"/>
      <c r="PAP847" s="328"/>
      <c r="PAQ847" s="328"/>
      <c r="PAR847" s="328"/>
      <c r="PAS847" s="328"/>
      <c r="PAT847" s="328"/>
      <c r="PAU847" s="328"/>
      <c r="PAV847" s="328"/>
      <c r="PAW847" s="328"/>
      <c r="PAX847" s="328"/>
      <c r="PAY847" s="328"/>
      <c r="PAZ847" s="328"/>
      <c r="PBA847" s="328"/>
      <c r="PBB847" s="328"/>
      <c r="PBC847" s="328"/>
      <c r="PBD847" s="328"/>
      <c r="PBE847" s="328"/>
      <c r="PBF847" s="328"/>
      <c r="PBG847" s="328"/>
      <c r="PBH847" s="328"/>
      <c r="PBI847" s="328"/>
      <c r="PBJ847" s="328"/>
      <c r="PBK847" s="328"/>
      <c r="PBL847" s="328"/>
      <c r="PBM847" s="328"/>
      <c r="PBN847" s="328"/>
      <c r="PBO847" s="328"/>
      <c r="PBP847" s="328"/>
      <c r="PBQ847" s="328"/>
      <c r="PBR847" s="328"/>
      <c r="PBS847" s="328"/>
      <c r="PBT847" s="328"/>
      <c r="PBU847" s="328"/>
      <c r="PBV847" s="328"/>
      <c r="PBW847" s="328"/>
      <c r="PBX847" s="328"/>
      <c r="PBY847" s="328"/>
      <c r="PBZ847" s="328"/>
      <c r="PCA847" s="328"/>
      <c r="PCB847" s="328"/>
      <c r="PCC847" s="328"/>
      <c r="PCD847" s="328"/>
      <c r="PCE847" s="328"/>
      <c r="PCF847" s="328"/>
      <c r="PCG847" s="328"/>
      <c r="PCH847" s="328"/>
      <c r="PCI847" s="328"/>
      <c r="PCJ847" s="328"/>
      <c r="PCK847" s="328"/>
      <c r="PCL847" s="328"/>
      <c r="PCM847" s="328"/>
      <c r="PCN847" s="328"/>
      <c r="PCO847" s="328"/>
      <c r="PCP847" s="328"/>
      <c r="PCQ847" s="328"/>
      <c r="PCR847" s="328"/>
      <c r="PCS847" s="328"/>
      <c r="PCT847" s="328"/>
      <c r="PCU847" s="328"/>
      <c r="PCV847" s="328"/>
      <c r="PCW847" s="328"/>
      <c r="PCX847" s="328"/>
      <c r="PCY847" s="328"/>
      <c r="PCZ847" s="328"/>
      <c r="PDA847" s="328"/>
      <c r="PDB847" s="328"/>
      <c r="PDC847" s="328"/>
      <c r="PDD847" s="328"/>
      <c r="PDE847" s="328"/>
      <c r="PDF847" s="328"/>
      <c r="PDG847" s="328"/>
      <c r="PDH847" s="328"/>
      <c r="PDI847" s="328"/>
      <c r="PDJ847" s="328"/>
      <c r="PDK847" s="328"/>
      <c r="PDL847" s="328"/>
      <c r="PDM847" s="328"/>
      <c r="PDN847" s="328"/>
      <c r="PDO847" s="328"/>
      <c r="PDP847" s="328"/>
      <c r="PDQ847" s="328"/>
      <c r="PDR847" s="328"/>
      <c r="PDS847" s="328"/>
      <c r="PDT847" s="328"/>
      <c r="PDU847" s="328"/>
      <c r="PDV847" s="328"/>
      <c r="PDW847" s="328"/>
      <c r="PDX847" s="328"/>
      <c r="PDY847" s="328"/>
      <c r="PDZ847" s="328"/>
      <c r="PEA847" s="328"/>
      <c r="PEB847" s="328"/>
      <c r="PEC847" s="328"/>
      <c r="PED847" s="328"/>
      <c r="PEE847" s="328"/>
      <c r="PEF847" s="328"/>
      <c r="PEG847" s="328"/>
      <c r="PEH847" s="328"/>
      <c r="PEI847" s="328"/>
      <c r="PEJ847" s="328"/>
      <c r="PEK847" s="328"/>
      <c r="PEL847" s="328"/>
      <c r="PEM847" s="328"/>
      <c r="PEN847" s="328"/>
      <c r="PEO847" s="328"/>
      <c r="PEP847" s="328"/>
      <c r="PEQ847" s="328"/>
      <c r="PER847" s="328"/>
      <c r="PES847" s="328"/>
      <c r="PET847" s="328"/>
      <c r="PEU847" s="328"/>
      <c r="PEV847" s="328"/>
      <c r="PEW847" s="328"/>
      <c r="PEX847" s="328"/>
      <c r="PEY847" s="328"/>
      <c r="PEZ847" s="328"/>
      <c r="PFA847" s="328"/>
      <c r="PFB847" s="328"/>
      <c r="PFC847" s="328"/>
      <c r="PFD847" s="328"/>
      <c r="PFE847" s="328"/>
      <c r="PFF847" s="328"/>
      <c r="PFG847" s="328"/>
      <c r="PFH847" s="328"/>
      <c r="PFI847" s="328"/>
      <c r="PFJ847" s="328"/>
      <c r="PFK847" s="328"/>
      <c r="PFL847" s="328"/>
      <c r="PFM847" s="328"/>
      <c r="PFN847" s="328"/>
      <c r="PFO847" s="328"/>
      <c r="PFP847" s="328"/>
      <c r="PFQ847" s="328"/>
      <c r="PFR847" s="328"/>
      <c r="PFS847" s="328"/>
      <c r="PFT847" s="328"/>
      <c r="PFU847" s="328"/>
      <c r="PFV847" s="328"/>
      <c r="PFW847" s="328"/>
      <c r="PFX847" s="328"/>
      <c r="PFY847" s="328"/>
      <c r="PFZ847" s="328"/>
      <c r="PGA847" s="328"/>
      <c r="PGB847" s="328"/>
      <c r="PGC847" s="328"/>
      <c r="PGD847" s="328"/>
      <c r="PGE847" s="328"/>
      <c r="PGF847" s="328"/>
      <c r="PGG847" s="328"/>
      <c r="PGH847" s="328"/>
      <c r="PGI847" s="328"/>
      <c r="PGJ847" s="328"/>
      <c r="PGK847" s="328"/>
      <c r="PGL847" s="328"/>
      <c r="PGM847" s="328"/>
      <c r="PGN847" s="328"/>
      <c r="PGO847" s="328"/>
      <c r="PGP847" s="328"/>
      <c r="PGQ847" s="328"/>
      <c r="PGR847" s="328"/>
      <c r="PGS847" s="328"/>
      <c r="PGT847" s="328"/>
      <c r="PGU847" s="328"/>
      <c r="PGV847" s="328"/>
      <c r="PGW847" s="328"/>
      <c r="PGX847" s="328"/>
      <c r="PGY847" s="328"/>
      <c r="PGZ847" s="328"/>
      <c r="PHA847" s="328"/>
      <c r="PHB847" s="328"/>
      <c r="PHC847" s="328"/>
      <c r="PHD847" s="328"/>
      <c r="PHE847" s="328"/>
      <c r="PHF847" s="328"/>
      <c r="PHG847" s="328"/>
      <c r="PHH847" s="328"/>
      <c r="PHI847" s="328"/>
      <c r="PHJ847" s="328"/>
      <c r="PHK847" s="328"/>
      <c r="PHL847" s="328"/>
      <c r="PHM847" s="328"/>
      <c r="PHN847" s="328"/>
      <c r="PHO847" s="328"/>
      <c r="PHP847" s="328"/>
      <c r="PHQ847" s="328"/>
      <c r="PHR847" s="328"/>
      <c r="PHS847" s="328"/>
      <c r="PHT847" s="328"/>
      <c r="PHU847" s="328"/>
      <c r="PHV847" s="328"/>
      <c r="PHW847" s="328"/>
      <c r="PHX847" s="328"/>
      <c r="PHY847" s="328"/>
      <c r="PHZ847" s="328"/>
      <c r="PIA847" s="328"/>
      <c r="PIB847" s="328"/>
      <c r="PIC847" s="328"/>
      <c r="PID847" s="328"/>
      <c r="PIE847" s="328"/>
      <c r="PIF847" s="328"/>
      <c r="PIG847" s="328"/>
      <c r="PIH847" s="328"/>
      <c r="PII847" s="328"/>
      <c r="PIJ847" s="328"/>
      <c r="PIK847" s="328"/>
      <c r="PIL847" s="328"/>
      <c r="PIM847" s="328"/>
      <c r="PIN847" s="328"/>
      <c r="PIO847" s="328"/>
      <c r="PIP847" s="328"/>
      <c r="PIQ847" s="328"/>
      <c r="PIR847" s="328"/>
      <c r="PIS847" s="328"/>
      <c r="PIT847" s="328"/>
      <c r="PIU847" s="328"/>
      <c r="PIV847" s="328"/>
      <c r="PIW847" s="328"/>
      <c r="PIX847" s="328"/>
      <c r="PIY847" s="328"/>
      <c r="PIZ847" s="328"/>
      <c r="PJA847" s="328"/>
      <c r="PJB847" s="328"/>
      <c r="PJC847" s="328"/>
      <c r="PJD847" s="328"/>
      <c r="PJE847" s="328"/>
      <c r="PJF847" s="328"/>
      <c r="PJG847" s="328"/>
      <c r="PJH847" s="328"/>
      <c r="PJI847" s="328"/>
      <c r="PJJ847" s="328"/>
      <c r="PJK847" s="328"/>
      <c r="PJL847" s="328"/>
      <c r="PJM847" s="328"/>
      <c r="PJN847" s="328"/>
      <c r="PJO847" s="328"/>
      <c r="PJP847" s="328"/>
      <c r="PJQ847" s="328"/>
      <c r="PJR847" s="328"/>
      <c r="PJS847" s="328"/>
      <c r="PJT847" s="328"/>
      <c r="PJU847" s="328"/>
      <c r="PJV847" s="328"/>
      <c r="PJW847" s="328"/>
      <c r="PJX847" s="328"/>
      <c r="PJY847" s="328"/>
      <c r="PJZ847" s="328"/>
      <c r="PKA847" s="328"/>
      <c r="PKB847" s="328"/>
      <c r="PKC847" s="328"/>
      <c r="PKD847" s="328"/>
      <c r="PKE847" s="328"/>
      <c r="PKF847" s="328"/>
      <c r="PKG847" s="328"/>
      <c r="PKH847" s="328"/>
      <c r="PKI847" s="328"/>
      <c r="PKJ847" s="328"/>
      <c r="PKK847" s="328"/>
      <c r="PKL847" s="328"/>
      <c r="PKM847" s="328"/>
      <c r="PKN847" s="328"/>
      <c r="PKO847" s="328"/>
      <c r="PKP847" s="328"/>
      <c r="PKQ847" s="328"/>
      <c r="PKR847" s="328"/>
      <c r="PKS847" s="328"/>
      <c r="PKT847" s="328"/>
      <c r="PKU847" s="328"/>
      <c r="PKV847" s="328"/>
      <c r="PKW847" s="328"/>
      <c r="PKX847" s="328"/>
      <c r="PKY847" s="328"/>
      <c r="PKZ847" s="328"/>
      <c r="PLA847" s="328"/>
      <c r="PLB847" s="328"/>
      <c r="PLC847" s="328"/>
      <c r="PLD847" s="328"/>
      <c r="PLE847" s="328"/>
      <c r="PLF847" s="328"/>
      <c r="PLG847" s="328"/>
      <c r="PLH847" s="328"/>
      <c r="PLI847" s="328"/>
      <c r="PLJ847" s="328"/>
      <c r="PLK847" s="328"/>
      <c r="PLL847" s="328"/>
      <c r="PLM847" s="328"/>
      <c r="PLN847" s="328"/>
      <c r="PLO847" s="328"/>
      <c r="PLP847" s="328"/>
      <c r="PLQ847" s="328"/>
      <c r="PLR847" s="328"/>
      <c r="PLS847" s="328"/>
      <c r="PLT847" s="328"/>
      <c r="PLU847" s="328"/>
      <c r="PLV847" s="328"/>
      <c r="PLW847" s="328"/>
      <c r="PLX847" s="328"/>
      <c r="PLY847" s="328"/>
      <c r="PLZ847" s="328"/>
      <c r="PMA847" s="328"/>
      <c r="PMB847" s="328"/>
      <c r="PMC847" s="328"/>
      <c r="PMD847" s="328"/>
      <c r="PME847" s="328"/>
      <c r="PMF847" s="328"/>
      <c r="PMG847" s="328"/>
      <c r="PMH847" s="328"/>
      <c r="PMI847" s="328"/>
      <c r="PMJ847" s="328"/>
      <c r="PMK847" s="328"/>
      <c r="PML847" s="328"/>
      <c r="PMM847" s="328"/>
      <c r="PMN847" s="328"/>
      <c r="PMO847" s="328"/>
      <c r="PMP847" s="328"/>
      <c r="PMQ847" s="328"/>
      <c r="PMR847" s="328"/>
      <c r="PMS847" s="328"/>
      <c r="PMT847" s="328"/>
      <c r="PMU847" s="328"/>
      <c r="PMV847" s="328"/>
      <c r="PMW847" s="328"/>
      <c r="PMX847" s="328"/>
      <c r="PMY847" s="328"/>
      <c r="PMZ847" s="328"/>
      <c r="PNA847" s="328"/>
      <c r="PNB847" s="328"/>
      <c r="PNC847" s="328"/>
      <c r="PND847" s="328"/>
      <c r="PNE847" s="328"/>
      <c r="PNF847" s="328"/>
      <c r="PNG847" s="328"/>
      <c r="PNH847" s="328"/>
      <c r="PNI847" s="328"/>
      <c r="PNJ847" s="328"/>
      <c r="PNK847" s="328"/>
      <c r="PNL847" s="328"/>
      <c r="PNM847" s="328"/>
      <c r="PNN847" s="328"/>
      <c r="PNO847" s="328"/>
      <c r="PNP847" s="328"/>
      <c r="PNQ847" s="328"/>
      <c r="PNR847" s="328"/>
      <c r="PNS847" s="328"/>
      <c r="PNT847" s="328"/>
      <c r="PNU847" s="328"/>
      <c r="PNV847" s="328"/>
      <c r="PNW847" s="328"/>
      <c r="PNX847" s="328"/>
      <c r="PNY847" s="328"/>
      <c r="PNZ847" s="328"/>
      <c r="POA847" s="328"/>
      <c r="POB847" s="328"/>
      <c r="POC847" s="328"/>
      <c r="POD847" s="328"/>
      <c r="POE847" s="328"/>
      <c r="POF847" s="328"/>
      <c r="POG847" s="328"/>
      <c r="POH847" s="328"/>
      <c r="POI847" s="328"/>
      <c r="POJ847" s="328"/>
      <c r="POK847" s="328"/>
      <c r="POL847" s="328"/>
      <c r="POM847" s="328"/>
      <c r="PON847" s="328"/>
      <c r="POO847" s="328"/>
      <c r="POP847" s="328"/>
      <c r="POQ847" s="328"/>
      <c r="POR847" s="328"/>
      <c r="POS847" s="328"/>
      <c r="POT847" s="328"/>
      <c r="POU847" s="328"/>
      <c r="POV847" s="328"/>
      <c r="POW847" s="328"/>
      <c r="POX847" s="328"/>
      <c r="POY847" s="328"/>
      <c r="POZ847" s="328"/>
      <c r="PPA847" s="328"/>
      <c r="PPB847" s="328"/>
      <c r="PPC847" s="328"/>
      <c r="PPD847" s="328"/>
      <c r="PPE847" s="328"/>
      <c r="PPF847" s="328"/>
      <c r="PPG847" s="328"/>
      <c r="PPH847" s="328"/>
      <c r="PPI847" s="328"/>
      <c r="PPJ847" s="328"/>
      <c r="PPK847" s="328"/>
      <c r="PPL847" s="328"/>
      <c r="PPM847" s="328"/>
      <c r="PPN847" s="328"/>
      <c r="PPO847" s="328"/>
      <c r="PPP847" s="328"/>
      <c r="PPQ847" s="328"/>
      <c r="PPR847" s="328"/>
      <c r="PPS847" s="328"/>
      <c r="PPT847" s="328"/>
      <c r="PPU847" s="328"/>
      <c r="PPV847" s="328"/>
      <c r="PPW847" s="328"/>
      <c r="PPX847" s="328"/>
      <c r="PPY847" s="328"/>
      <c r="PPZ847" s="328"/>
      <c r="PQA847" s="328"/>
      <c r="PQB847" s="328"/>
      <c r="PQC847" s="328"/>
      <c r="PQD847" s="328"/>
      <c r="PQE847" s="328"/>
      <c r="PQF847" s="328"/>
      <c r="PQG847" s="328"/>
      <c r="PQH847" s="328"/>
      <c r="PQI847" s="328"/>
      <c r="PQJ847" s="328"/>
      <c r="PQK847" s="328"/>
      <c r="PQL847" s="328"/>
      <c r="PQM847" s="328"/>
      <c r="PQN847" s="328"/>
      <c r="PQO847" s="328"/>
      <c r="PQP847" s="328"/>
      <c r="PQQ847" s="328"/>
      <c r="PQR847" s="328"/>
      <c r="PQS847" s="328"/>
      <c r="PQT847" s="328"/>
      <c r="PQU847" s="328"/>
      <c r="PQV847" s="328"/>
      <c r="PQW847" s="328"/>
      <c r="PQX847" s="328"/>
      <c r="PQY847" s="328"/>
      <c r="PQZ847" s="328"/>
      <c r="PRA847" s="328"/>
      <c r="PRB847" s="328"/>
      <c r="PRC847" s="328"/>
      <c r="PRD847" s="328"/>
      <c r="PRE847" s="328"/>
      <c r="PRF847" s="328"/>
      <c r="PRG847" s="328"/>
      <c r="PRH847" s="328"/>
      <c r="PRI847" s="328"/>
      <c r="PRJ847" s="328"/>
      <c r="PRK847" s="328"/>
      <c r="PRL847" s="328"/>
      <c r="PRM847" s="328"/>
      <c r="PRN847" s="328"/>
      <c r="PRO847" s="328"/>
      <c r="PRP847" s="328"/>
      <c r="PRQ847" s="328"/>
      <c r="PRR847" s="328"/>
      <c r="PRS847" s="328"/>
      <c r="PRT847" s="328"/>
      <c r="PRU847" s="328"/>
      <c r="PRV847" s="328"/>
      <c r="PRW847" s="328"/>
      <c r="PRX847" s="328"/>
      <c r="PRY847" s="328"/>
      <c r="PRZ847" s="328"/>
      <c r="PSA847" s="328"/>
      <c r="PSB847" s="328"/>
      <c r="PSC847" s="328"/>
      <c r="PSD847" s="328"/>
      <c r="PSE847" s="328"/>
      <c r="PSF847" s="328"/>
      <c r="PSG847" s="328"/>
      <c r="PSH847" s="328"/>
      <c r="PSI847" s="328"/>
      <c r="PSJ847" s="328"/>
      <c r="PSK847" s="328"/>
      <c r="PSL847" s="328"/>
      <c r="PSM847" s="328"/>
      <c r="PSN847" s="328"/>
      <c r="PSO847" s="328"/>
      <c r="PSP847" s="328"/>
      <c r="PSQ847" s="328"/>
      <c r="PSR847" s="328"/>
      <c r="PSS847" s="328"/>
      <c r="PST847" s="328"/>
      <c r="PSU847" s="328"/>
      <c r="PSV847" s="328"/>
      <c r="PSW847" s="328"/>
      <c r="PSX847" s="328"/>
      <c r="PSY847" s="328"/>
      <c r="PSZ847" s="328"/>
      <c r="PTA847" s="328"/>
      <c r="PTB847" s="328"/>
      <c r="PTC847" s="328"/>
      <c r="PTD847" s="328"/>
      <c r="PTE847" s="328"/>
      <c r="PTF847" s="328"/>
      <c r="PTG847" s="328"/>
      <c r="PTH847" s="328"/>
      <c r="PTI847" s="328"/>
      <c r="PTJ847" s="328"/>
      <c r="PTK847" s="328"/>
      <c r="PTL847" s="328"/>
      <c r="PTM847" s="328"/>
      <c r="PTN847" s="328"/>
      <c r="PTO847" s="328"/>
      <c r="PTP847" s="328"/>
      <c r="PTQ847" s="328"/>
      <c r="PTR847" s="328"/>
      <c r="PTS847" s="328"/>
      <c r="PTT847" s="328"/>
      <c r="PTU847" s="328"/>
      <c r="PTV847" s="328"/>
      <c r="PTW847" s="328"/>
      <c r="PTX847" s="328"/>
      <c r="PTY847" s="328"/>
      <c r="PTZ847" s="328"/>
      <c r="PUA847" s="328"/>
      <c r="PUB847" s="328"/>
      <c r="PUC847" s="328"/>
      <c r="PUD847" s="328"/>
      <c r="PUE847" s="328"/>
      <c r="PUF847" s="328"/>
      <c r="PUG847" s="328"/>
      <c r="PUH847" s="328"/>
      <c r="PUI847" s="328"/>
      <c r="PUJ847" s="328"/>
      <c r="PUK847" s="328"/>
      <c r="PUL847" s="328"/>
      <c r="PUM847" s="328"/>
      <c r="PUN847" s="328"/>
      <c r="PUO847" s="328"/>
      <c r="PUP847" s="328"/>
      <c r="PUQ847" s="328"/>
      <c r="PUR847" s="328"/>
      <c r="PUS847" s="328"/>
      <c r="PUT847" s="328"/>
      <c r="PUU847" s="328"/>
      <c r="PUV847" s="328"/>
      <c r="PUW847" s="328"/>
      <c r="PUX847" s="328"/>
      <c r="PUY847" s="328"/>
      <c r="PUZ847" s="328"/>
      <c r="PVA847" s="328"/>
      <c r="PVB847" s="328"/>
      <c r="PVC847" s="328"/>
      <c r="PVD847" s="328"/>
      <c r="PVE847" s="328"/>
      <c r="PVF847" s="328"/>
      <c r="PVG847" s="328"/>
      <c r="PVH847" s="328"/>
      <c r="PVI847" s="328"/>
      <c r="PVJ847" s="328"/>
      <c r="PVK847" s="328"/>
      <c r="PVL847" s="328"/>
      <c r="PVM847" s="328"/>
      <c r="PVN847" s="328"/>
      <c r="PVO847" s="328"/>
      <c r="PVP847" s="328"/>
      <c r="PVQ847" s="328"/>
      <c r="PVR847" s="328"/>
      <c r="PVS847" s="328"/>
      <c r="PVT847" s="328"/>
      <c r="PVU847" s="328"/>
      <c r="PVV847" s="328"/>
      <c r="PVW847" s="328"/>
      <c r="PVX847" s="328"/>
      <c r="PVY847" s="328"/>
      <c r="PVZ847" s="328"/>
      <c r="PWA847" s="328"/>
      <c r="PWB847" s="328"/>
      <c r="PWC847" s="328"/>
      <c r="PWD847" s="328"/>
      <c r="PWE847" s="328"/>
      <c r="PWF847" s="328"/>
      <c r="PWG847" s="328"/>
      <c r="PWH847" s="328"/>
      <c r="PWI847" s="328"/>
      <c r="PWJ847" s="328"/>
      <c r="PWK847" s="328"/>
      <c r="PWL847" s="328"/>
      <c r="PWM847" s="328"/>
      <c r="PWN847" s="328"/>
      <c r="PWO847" s="328"/>
      <c r="PWP847" s="328"/>
      <c r="PWQ847" s="328"/>
      <c r="PWR847" s="328"/>
      <c r="PWS847" s="328"/>
      <c r="PWT847" s="328"/>
      <c r="PWU847" s="328"/>
      <c r="PWV847" s="328"/>
      <c r="PWW847" s="328"/>
      <c r="PWX847" s="328"/>
      <c r="PWY847" s="328"/>
      <c r="PWZ847" s="328"/>
      <c r="PXA847" s="328"/>
      <c r="PXB847" s="328"/>
      <c r="PXC847" s="328"/>
      <c r="PXD847" s="328"/>
      <c r="PXE847" s="328"/>
      <c r="PXF847" s="328"/>
      <c r="PXG847" s="328"/>
      <c r="PXH847" s="328"/>
      <c r="PXI847" s="328"/>
      <c r="PXJ847" s="328"/>
      <c r="PXK847" s="328"/>
      <c r="PXL847" s="328"/>
      <c r="PXM847" s="328"/>
      <c r="PXN847" s="328"/>
      <c r="PXO847" s="328"/>
      <c r="PXP847" s="328"/>
      <c r="PXQ847" s="328"/>
      <c r="PXR847" s="328"/>
      <c r="PXS847" s="328"/>
      <c r="PXT847" s="328"/>
      <c r="PXU847" s="328"/>
      <c r="PXV847" s="328"/>
      <c r="PXW847" s="328"/>
      <c r="PXX847" s="328"/>
      <c r="PXY847" s="328"/>
      <c r="PXZ847" s="328"/>
      <c r="PYA847" s="328"/>
      <c r="PYB847" s="328"/>
      <c r="PYC847" s="328"/>
      <c r="PYD847" s="328"/>
      <c r="PYE847" s="328"/>
      <c r="PYF847" s="328"/>
      <c r="PYG847" s="328"/>
      <c r="PYH847" s="328"/>
      <c r="PYI847" s="328"/>
      <c r="PYJ847" s="328"/>
      <c r="PYK847" s="328"/>
      <c r="PYL847" s="328"/>
      <c r="PYM847" s="328"/>
      <c r="PYN847" s="328"/>
      <c r="PYO847" s="328"/>
      <c r="PYP847" s="328"/>
      <c r="PYQ847" s="328"/>
      <c r="PYR847" s="328"/>
      <c r="PYS847" s="328"/>
      <c r="PYT847" s="328"/>
      <c r="PYU847" s="328"/>
      <c r="PYV847" s="328"/>
      <c r="PYW847" s="328"/>
      <c r="PYX847" s="328"/>
      <c r="PYY847" s="328"/>
      <c r="PYZ847" s="328"/>
      <c r="PZA847" s="328"/>
      <c r="PZB847" s="328"/>
      <c r="PZC847" s="328"/>
      <c r="PZD847" s="328"/>
      <c r="PZE847" s="328"/>
      <c r="PZF847" s="328"/>
      <c r="PZG847" s="328"/>
      <c r="PZH847" s="328"/>
      <c r="PZI847" s="328"/>
      <c r="PZJ847" s="328"/>
      <c r="PZK847" s="328"/>
      <c r="PZL847" s="328"/>
      <c r="PZM847" s="328"/>
      <c r="PZN847" s="328"/>
      <c r="PZO847" s="328"/>
      <c r="PZP847" s="328"/>
      <c r="PZQ847" s="328"/>
      <c r="PZR847" s="328"/>
      <c r="PZS847" s="328"/>
      <c r="PZT847" s="328"/>
      <c r="PZU847" s="328"/>
      <c r="PZV847" s="328"/>
      <c r="PZW847" s="328"/>
      <c r="PZX847" s="328"/>
      <c r="PZY847" s="328"/>
      <c r="PZZ847" s="328"/>
      <c r="QAA847" s="328"/>
      <c r="QAB847" s="328"/>
      <c r="QAC847" s="328"/>
      <c r="QAD847" s="328"/>
      <c r="QAE847" s="328"/>
      <c r="QAF847" s="328"/>
      <c r="QAG847" s="328"/>
      <c r="QAH847" s="328"/>
      <c r="QAI847" s="328"/>
      <c r="QAJ847" s="328"/>
      <c r="QAK847" s="328"/>
      <c r="QAL847" s="328"/>
      <c r="QAM847" s="328"/>
      <c r="QAN847" s="328"/>
      <c r="QAO847" s="328"/>
      <c r="QAP847" s="328"/>
      <c r="QAQ847" s="328"/>
      <c r="QAR847" s="328"/>
      <c r="QAS847" s="328"/>
      <c r="QAT847" s="328"/>
      <c r="QAU847" s="328"/>
      <c r="QAV847" s="328"/>
      <c r="QAW847" s="328"/>
      <c r="QAX847" s="328"/>
      <c r="QAY847" s="328"/>
      <c r="QAZ847" s="328"/>
      <c r="QBA847" s="328"/>
      <c r="QBB847" s="328"/>
      <c r="QBC847" s="328"/>
      <c r="QBD847" s="328"/>
      <c r="QBE847" s="328"/>
      <c r="QBF847" s="328"/>
      <c r="QBG847" s="328"/>
      <c r="QBH847" s="328"/>
      <c r="QBI847" s="328"/>
      <c r="QBJ847" s="328"/>
      <c r="QBK847" s="328"/>
      <c r="QBL847" s="328"/>
      <c r="QBM847" s="328"/>
      <c r="QBN847" s="328"/>
      <c r="QBO847" s="328"/>
      <c r="QBP847" s="328"/>
      <c r="QBQ847" s="328"/>
      <c r="QBR847" s="328"/>
      <c r="QBS847" s="328"/>
      <c r="QBT847" s="328"/>
      <c r="QBU847" s="328"/>
      <c r="QBV847" s="328"/>
      <c r="QBW847" s="328"/>
      <c r="QBX847" s="328"/>
      <c r="QBY847" s="328"/>
      <c r="QBZ847" s="328"/>
      <c r="QCA847" s="328"/>
      <c r="QCB847" s="328"/>
      <c r="QCC847" s="328"/>
      <c r="QCD847" s="328"/>
      <c r="QCE847" s="328"/>
      <c r="QCF847" s="328"/>
      <c r="QCG847" s="328"/>
      <c r="QCH847" s="328"/>
      <c r="QCI847" s="328"/>
      <c r="QCJ847" s="328"/>
      <c r="QCK847" s="328"/>
      <c r="QCL847" s="328"/>
      <c r="QCM847" s="328"/>
      <c r="QCN847" s="328"/>
      <c r="QCO847" s="328"/>
      <c r="QCP847" s="328"/>
      <c r="QCQ847" s="328"/>
      <c r="QCR847" s="328"/>
      <c r="QCS847" s="328"/>
      <c r="QCT847" s="328"/>
      <c r="QCU847" s="328"/>
      <c r="QCV847" s="328"/>
      <c r="QCW847" s="328"/>
      <c r="QCX847" s="328"/>
      <c r="QCY847" s="328"/>
      <c r="QCZ847" s="328"/>
      <c r="QDA847" s="328"/>
      <c r="QDB847" s="328"/>
      <c r="QDC847" s="328"/>
      <c r="QDD847" s="328"/>
      <c r="QDE847" s="328"/>
      <c r="QDF847" s="328"/>
      <c r="QDG847" s="328"/>
      <c r="QDH847" s="328"/>
      <c r="QDI847" s="328"/>
      <c r="QDJ847" s="328"/>
      <c r="QDK847" s="328"/>
      <c r="QDL847" s="328"/>
      <c r="QDM847" s="328"/>
      <c r="QDN847" s="328"/>
      <c r="QDO847" s="328"/>
      <c r="QDP847" s="328"/>
      <c r="QDQ847" s="328"/>
      <c r="QDR847" s="328"/>
      <c r="QDS847" s="328"/>
      <c r="QDT847" s="328"/>
      <c r="QDU847" s="328"/>
      <c r="QDV847" s="328"/>
      <c r="QDW847" s="328"/>
      <c r="QDX847" s="328"/>
      <c r="QDY847" s="328"/>
      <c r="QDZ847" s="328"/>
      <c r="QEA847" s="328"/>
      <c r="QEB847" s="328"/>
      <c r="QEC847" s="328"/>
      <c r="QED847" s="328"/>
      <c r="QEE847" s="328"/>
      <c r="QEF847" s="328"/>
      <c r="QEG847" s="328"/>
      <c r="QEH847" s="328"/>
      <c r="QEI847" s="328"/>
      <c r="QEJ847" s="328"/>
      <c r="QEK847" s="328"/>
      <c r="QEL847" s="328"/>
      <c r="QEM847" s="328"/>
      <c r="QEN847" s="328"/>
      <c r="QEO847" s="328"/>
      <c r="QEP847" s="328"/>
      <c r="QEQ847" s="328"/>
      <c r="QER847" s="328"/>
      <c r="QES847" s="328"/>
      <c r="QET847" s="328"/>
      <c r="QEU847" s="328"/>
      <c r="QEV847" s="328"/>
      <c r="QEW847" s="328"/>
      <c r="QEX847" s="328"/>
      <c r="QEY847" s="328"/>
      <c r="QEZ847" s="328"/>
      <c r="QFA847" s="328"/>
      <c r="QFB847" s="328"/>
      <c r="QFC847" s="328"/>
      <c r="QFD847" s="328"/>
      <c r="QFE847" s="328"/>
      <c r="QFF847" s="328"/>
      <c r="QFG847" s="328"/>
      <c r="QFH847" s="328"/>
      <c r="QFI847" s="328"/>
      <c r="QFJ847" s="328"/>
      <c r="QFK847" s="328"/>
      <c r="QFL847" s="328"/>
      <c r="QFM847" s="328"/>
      <c r="QFN847" s="328"/>
      <c r="QFO847" s="328"/>
      <c r="QFP847" s="328"/>
      <c r="QFQ847" s="328"/>
      <c r="QFR847" s="328"/>
      <c r="QFS847" s="328"/>
      <c r="QFT847" s="328"/>
      <c r="QFU847" s="328"/>
      <c r="QFV847" s="328"/>
      <c r="QFW847" s="328"/>
      <c r="QFX847" s="328"/>
      <c r="QFY847" s="328"/>
      <c r="QFZ847" s="328"/>
      <c r="QGA847" s="328"/>
      <c r="QGB847" s="328"/>
      <c r="QGC847" s="328"/>
      <c r="QGD847" s="328"/>
      <c r="QGE847" s="328"/>
      <c r="QGF847" s="328"/>
      <c r="QGG847" s="328"/>
      <c r="QGH847" s="328"/>
      <c r="QGI847" s="328"/>
      <c r="QGJ847" s="328"/>
      <c r="QGK847" s="328"/>
      <c r="QGL847" s="328"/>
      <c r="QGM847" s="328"/>
      <c r="QGN847" s="328"/>
      <c r="QGO847" s="328"/>
      <c r="QGP847" s="328"/>
      <c r="QGQ847" s="328"/>
      <c r="QGR847" s="328"/>
      <c r="QGS847" s="328"/>
      <c r="QGT847" s="328"/>
      <c r="QGU847" s="328"/>
      <c r="QGV847" s="328"/>
      <c r="QGW847" s="328"/>
      <c r="QGX847" s="328"/>
      <c r="QGY847" s="328"/>
      <c r="QGZ847" s="328"/>
      <c r="QHA847" s="328"/>
      <c r="QHB847" s="328"/>
      <c r="QHC847" s="328"/>
      <c r="QHD847" s="328"/>
      <c r="QHE847" s="328"/>
      <c r="QHF847" s="328"/>
      <c r="QHG847" s="328"/>
      <c r="QHH847" s="328"/>
      <c r="QHI847" s="328"/>
      <c r="QHJ847" s="328"/>
      <c r="QHK847" s="328"/>
      <c r="QHL847" s="328"/>
      <c r="QHM847" s="328"/>
      <c r="QHN847" s="328"/>
      <c r="QHO847" s="328"/>
      <c r="QHP847" s="328"/>
      <c r="QHQ847" s="328"/>
      <c r="QHR847" s="328"/>
      <c r="QHS847" s="328"/>
      <c r="QHT847" s="328"/>
      <c r="QHU847" s="328"/>
      <c r="QHV847" s="328"/>
      <c r="QHW847" s="328"/>
      <c r="QHX847" s="328"/>
      <c r="QHY847" s="328"/>
      <c r="QHZ847" s="328"/>
      <c r="QIA847" s="328"/>
      <c r="QIB847" s="328"/>
      <c r="QIC847" s="328"/>
      <c r="QID847" s="328"/>
      <c r="QIE847" s="328"/>
      <c r="QIF847" s="328"/>
      <c r="QIG847" s="328"/>
      <c r="QIH847" s="328"/>
      <c r="QII847" s="328"/>
      <c r="QIJ847" s="328"/>
      <c r="QIK847" s="328"/>
      <c r="QIL847" s="328"/>
      <c r="QIM847" s="328"/>
      <c r="QIN847" s="328"/>
      <c r="QIO847" s="328"/>
      <c r="QIP847" s="328"/>
      <c r="QIQ847" s="328"/>
      <c r="QIR847" s="328"/>
      <c r="QIS847" s="328"/>
      <c r="QIT847" s="328"/>
      <c r="QIU847" s="328"/>
      <c r="QIV847" s="328"/>
      <c r="QIW847" s="328"/>
      <c r="QIX847" s="328"/>
      <c r="QIY847" s="328"/>
      <c r="QIZ847" s="328"/>
      <c r="QJA847" s="328"/>
      <c r="QJB847" s="328"/>
      <c r="QJC847" s="328"/>
      <c r="QJD847" s="328"/>
      <c r="QJE847" s="328"/>
      <c r="QJF847" s="328"/>
      <c r="QJG847" s="328"/>
      <c r="QJH847" s="328"/>
      <c r="QJI847" s="328"/>
      <c r="QJJ847" s="328"/>
      <c r="QJK847" s="328"/>
      <c r="QJL847" s="328"/>
      <c r="QJM847" s="328"/>
      <c r="QJN847" s="328"/>
      <c r="QJO847" s="328"/>
      <c r="QJP847" s="328"/>
      <c r="QJQ847" s="328"/>
      <c r="QJR847" s="328"/>
      <c r="QJS847" s="328"/>
      <c r="QJT847" s="328"/>
      <c r="QJU847" s="328"/>
      <c r="QJV847" s="328"/>
      <c r="QJW847" s="328"/>
      <c r="QJX847" s="328"/>
      <c r="QJY847" s="328"/>
      <c r="QJZ847" s="328"/>
      <c r="QKA847" s="328"/>
      <c r="QKB847" s="328"/>
      <c r="QKC847" s="328"/>
      <c r="QKD847" s="328"/>
      <c r="QKE847" s="328"/>
      <c r="QKF847" s="328"/>
      <c r="QKG847" s="328"/>
      <c r="QKH847" s="328"/>
      <c r="QKI847" s="328"/>
      <c r="QKJ847" s="328"/>
      <c r="QKK847" s="328"/>
      <c r="QKL847" s="328"/>
      <c r="QKM847" s="328"/>
      <c r="QKN847" s="328"/>
      <c r="QKO847" s="328"/>
      <c r="QKP847" s="328"/>
      <c r="QKQ847" s="328"/>
      <c r="QKR847" s="328"/>
      <c r="QKS847" s="328"/>
      <c r="QKT847" s="328"/>
      <c r="QKU847" s="328"/>
      <c r="QKV847" s="328"/>
      <c r="QKW847" s="328"/>
      <c r="QKX847" s="328"/>
      <c r="QKY847" s="328"/>
      <c r="QKZ847" s="328"/>
      <c r="QLA847" s="328"/>
      <c r="QLB847" s="328"/>
      <c r="QLC847" s="328"/>
      <c r="QLD847" s="328"/>
      <c r="QLE847" s="328"/>
      <c r="QLF847" s="328"/>
      <c r="QLG847" s="328"/>
      <c r="QLH847" s="328"/>
      <c r="QLI847" s="328"/>
      <c r="QLJ847" s="328"/>
      <c r="QLK847" s="328"/>
      <c r="QLL847" s="328"/>
      <c r="QLM847" s="328"/>
      <c r="QLN847" s="328"/>
      <c r="QLO847" s="328"/>
      <c r="QLP847" s="328"/>
      <c r="QLQ847" s="328"/>
      <c r="QLR847" s="328"/>
      <c r="QLS847" s="328"/>
      <c r="QLT847" s="328"/>
      <c r="QLU847" s="328"/>
      <c r="QLV847" s="328"/>
      <c r="QLW847" s="328"/>
      <c r="QLX847" s="328"/>
      <c r="QLY847" s="328"/>
      <c r="QLZ847" s="328"/>
      <c r="QMA847" s="328"/>
      <c r="QMB847" s="328"/>
      <c r="QMC847" s="328"/>
      <c r="QMD847" s="328"/>
      <c r="QME847" s="328"/>
      <c r="QMF847" s="328"/>
      <c r="QMG847" s="328"/>
      <c r="QMH847" s="328"/>
      <c r="QMI847" s="328"/>
      <c r="QMJ847" s="328"/>
      <c r="QMK847" s="328"/>
      <c r="QML847" s="328"/>
      <c r="QMM847" s="328"/>
      <c r="QMN847" s="328"/>
      <c r="QMO847" s="328"/>
      <c r="QMP847" s="328"/>
      <c r="QMQ847" s="328"/>
      <c r="QMR847" s="328"/>
      <c r="QMS847" s="328"/>
      <c r="QMT847" s="328"/>
      <c r="QMU847" s="328"/>
      <c r="QMV847" s="328"/>
      <c r="QMW847" s="328"/>
      <c r="QMX847" s="328"/>
      <c r="QMY847" s="328"/>
      <c r="QMZ847" s="328"/>
      <c r="QNA847" s="328"/>
      <c r="QNB847" s="328"/>
      <c r="QNC847" s="328"/>
      <c r="QND847" s="328"/>
      <c r="QNE847" s="328"/>
      <c r="QNF847" s="328"/>
      <c r="QNG847" s="328"/>
      <c r="QNH847" s="328"/>
      <c r="QNI847" s="328"/>
      <c r="QNJ847" s="328"/>
      <c r="QNK847" s="328"/>
      <c r="QNL847" s="328"/>
      <c r="QNM847" s="328"/>
      <c r="QNN847" s="328"/>
      <c r="QNO847" s="328"/>
      <c r="QNP847" s="328"/>
      <c r="QNQ847" s="328"/>
      <c r="QNR847" s="328"/>
      <c r="QNS847" s="328"/>
      <c r="QNT847" s="328"/>
      <c r="QNU847" s="328"/>
      <c r="QNV847" s="328"/>
      <c r="QNW847" s="328"/>
      <c r="QNX847" s="328"/>
      <c r="QNY847" s="328"/>
      <c r="QNZ847" s="328"/>
      <c r="QOA847" s="328"/>
      <c r="QOB847" s="328"/>
      <c r="QOC847" s="328"/>
      <c r="QOD847" s="328"/>
      <c r="QOE847" s="328"/>
      <c r="QOF847" s="328"/>
      <c r="QOG847" s="328"/>
      <c r="QOH847" s="328"/>
      <c r="QOI847" s="328"/>
      <c r="QOJ847" s="328"/>
      <c r="QOK847" s="328"/>
      <c r="QOL847" s="328"/>
      <c r="QOM847" s="328"/>
      <c r="QON847" s="328"/>
      <c r="QOO847" s="328"/>
      <c r="QOP847" s="328"/>
      <c r="QOQ847" s="328"/>
      <c r="QOR847" s="328"/>
      <c r="QOS847" s="328"/>
      <c r="QOT847" s="328"/>
      <c r="QOU847" s="328"/>
      <c r="QOV847" s="328"/>
      <c r="QOW847" s="328"/>
      <c r="QOX847" s="328"/>
      <c r="QOY847" s="328"/>
      <c r="QOZ847" s="328"/>
      <c r="QPA847" s="328"/>
      <c r="QPB847" s="328"/>
      <c r="QPC847" s="328"/>
      <c r="QPD847" s="328"/>
      <c r="QPE847" s="328"/>
      <c r="QPF847" s="328"/>
      <c r="QPG847" s="328"/>
      <c r="QPH847" s="328"/>
      <c r="QPI847" s="328"/>
      <c r="QPJ847" s="328"/>
      <c r="QPK847" s="328"/>
      <c r="QPL847" s="328"/>
      <c r="QPM847" s="328"/>
      <c r="QPN847" s="328"/>
      <c r="QPO847" s="328"/>
      <c r="QPP847" s="328"/>
      <c r="QPQ847" s="328"/>
      <c r="QPR847" s="328"/>
      <c r="QPS847" s="328"/>
      <c r="QPT847" s="328"/>
      <c r="QPU847" s="328"/>
      <c r="QPV847" s="328"/>
      <c r="QPW847" s="328"/>
      <c r="QPX847" s="328"/>
      <c r="QPY847" s="328"/>
      <c r="QPZ847" s="328"/>
      <c r="QQA847" s="328"/>
      <c r="QQB847" s="328"/>
      <c r="QQC847" s="328"/>
      <c r="QQD847" s="328"/>
      <c r="QQE847" s="328"/>
      <c r="QQF847" s="328"/>
      <c r="QQG847" s="328"/>
      <c r="QQH847" s="328"/>
      <c r="QQI847" s="328"/>
      <c r="QQJ847" s="328"/>
      <c r="QQK847" s="328"/>
      <c r="QQL847" s="328"/>
      <c r="QQM847" s="328"/>
      <c r="QQN847" s="328"/>
      <c r="QQO847" s="328"/>
      <c r="QQP847" s="328"/>
      <c r="QQQ847" s="328"/>
      <c r="QQR847" s="328"/>
      <c r="QQS847" s="328"/>
      <c r="QQT847" s="328"/>
      <c r="QQU847" s="328"/>
      <c r="QQV847" s="328"/>
      <c r="QQW847" s="328"/>
      <c r="QQX847" s="328"/>
      <c r="QQY847" s="328"/>
      <c r="QQZ847" s="328"/>
      <c r="QRA847" s="328"/>
      <c r="QRB847" s="328"/>
      <c r="QRC847" s="328"/>
      <c r="QRD847" s="328"/>
      <c r="QRE847" s="328"/>
      <c r="QRF847" s="328"/>
      <c r="QRG847" s="328"/>
      <c r="QRH847" s="328"/>
      <c r="QRI847" s="328"/>
      <c r="QRJ847" s="328"/>
      <c r="QRK847" s="328"/>
      <c r="QRL847" s="328"/>
      <c r="QRM847" s="328"/>
      <c r="QRN847" s="328"/>
      <c r="QRO847" s="328"/>
      <c r="QRP847" s="328"/>
      <c r="QRQ847" s="328"/>
      <c r="QRR847" s="328"/>
      <c r="QRS847" s="328"/>
      <c r="QRT847" s="328"/>
      <c r="QRU847" s="328"/>
      <c r="QRV847" s="328"/>
      <c r="QRW847" s="328"/>
      <c r="QRX847" s="328"/>
      <c r="QRY847" s="328"/>
      <c r="QRZ847" s="328"/>
      <c r="QSA847" s="328"/>
      <c r="QSB847" s="328"/>
      <c r="QSC847" s="328"/>
      <c r="QSD847" s="328"/>
      <c r="QSE847" s="328"/>
      <c r="QSF847" s="328"/>
      <c r="QSG847" s="328"/>
      <c r="QSH847" s="328"/>
      <c r="QSI847" s="328"/>
      <c r="QSJ847" s="328"/>
      <c r="QSK847" s="328"/>
      <c r="QSL847" s="328"/>
      <c r="QSM847" s="328"/>
      <c r="QSN847" s="328"/>
      <c r="QSO847" s="328"/>
      <c r="QSP847" s="328"/>
      <c r="QSQ847" s="328"/>
      <c r="QSR847" s="328"/>
      <c r="QSS847" s="328"/>
      <c r="QST847" s="328"/>
      <c r="QSU847" s="328"/>
      <c r="QSV847" s="328"/>
      <c r="QSW847" s="328"/>
      <c r="QSX847" s="328"/>
      <c r="QSY847" s="328"/>
      <c r="QSZ847" s="328"/>
      <c r="QTA847" s="328"/>
      <c r="QTB847" s="328"/>
      <c r="QTC847" s="328"/>
      <c r="QTD847" s="328"/>
      <c r="QTE847" s="328"/>
      <c r="QTF847" s="328"/>
      <c r="QTG847" s="328"/>
      <c r="QTH847" s="328"/>
      <c r="QTI847" s="328"/>
      <c r="QTJ847" s="328"/>
      <c r="QTK847" s="328"/>
      <c r="QTL847" s="328"/>
      <c r="QTM847" s="328"/>
      <c r="QTN847" s="328"/>
      <c r="QTO847" s="328"/>
      <c r="QTP847" s="328"/>
      <c r="QTQ847" s="328"/>
      <c r="QTR847" s="328"/>
      <c r="QTS847" s="328"/>
      <c r="QTT847" s="328"/>
      <c r="QTU847" s="328"/>
      <c r="QTV847" s="328"/>
      <c r="QTW847" s="328"/>
      <c r="QTX847" s="328"/>
      <c r="QTY847" s="328"/>
      <c r="QTZ847" s="328"/>
      <c r="QUA847" s="328"/>
      <c r="QUB847" s="328"/>
      <c r="QUC847" s="328"/>
      <c r="QUD847" s="328"/>
      <c r="QUE847" s="328"/>
      <c r="QUF847" s="328"/>
      <c r="QUG847" s="328"/>
      <c r="QUH847" s="328"/>
      <c r="QUI847" s="328"/>
      <c r="QUJ847" s="328"/>
      <c r="QUK847" s="328"/>
      <c r="QUL847" s="328"/>
      <c r="QUM847" s="328"/>
      <c r="QUN847" s="328"/>
      <c r="QUO847" s="328"/>
      <c r="QUP847" s="328"/>
      <c r="QUQ847" s="328"/>
      <c r="QUR847" s="328"/>
      <c r="QUS847" s="328"/>
      <c r="QUT847" s="328"/>
      <c r="QUU847" s="328"/>
      <c r="QUV847" s="328"/>
      <c r="QUW847" s="328"/>
      <c r="QUX847" s="328"/>
      <c r="QUY847" s="328"/>
      <c r="QUZ847" s="328"/>
      <c r="QVA847" s="328"/>
      <c r="QVB847" s="328"/>
      <c r="QVC847" s="328"/>
      <c r="QVD847" s="328"/>
      <c r="QVE847" s="328"/>
      <c r="QVF847" s="328"/>
      <c r="QVG847" s="328"/>
      <c r="QVH847" s="328"/>
      <c r="QVI847" s="328"/>
      <c r="QVJ847" s="328"/>
      <c r="QVK847" s="328"/>
      <c r="QVL847" s="328"/>
      <c r="QVM847" s="328"/>
      <c r="QVN847" s="328"/>
      <c r="QVO847" s="328"/>
      <c r="QVP847" s="328"/>
      <c r="QVQ847" s="328"/>
      <c r="QVR847" s="328"/>
      <c r="QVS847" s="328"/>
      <c r="QVT847" s="328"/>
      <c r="QVU847" s="328"/>
      <c r="QVV847" s="328"/>
      <c r="QVW847" s="328"/>
      <c r="QVX847" s="328"/>
      <c r="QVY847" s="328"/>
      <c r="QVZ847" s="328"/>
      <c r="QWA847" s="328"/>
      <c r="QWB847" s="328"/>
      <c r="QWC847" s="328"/>
      <c r="QWD847" s="328"/>
      <c r="QWE847" s="328"/>
      <c r="QWF847" s="328"/>
      <c r="QWG847" s="328"/>
      <c r="QWH847" s="328"/>
      <c r="QWI847" s="328"/>
      <c r="QWJ847" s="328"/>
      <c r="QWK847" s="328"/>
      <c r="QWL847" s="328"/>
      <c r="QWM847" s="328"/>
      <c r="QWN847" s="328"/>
      <c r="QWO847" s="328"/>
      <c r="QWP847" s="328"/>
      <c r="QWQ847" s="328"/>
      <c r="QWR847" s="328"/>
      <c r="QWS847" s="328"/>
      <c r="QWT847" s="328"/>
      <c r="QWU847" s="328"/>
      <c r="QWV847" s="328"/>
      <c r="QWW847" s="328"/>
      <c r="QWX847" s="328"/>
      <c r="QWY847" s="328"/>
      <c r="QWZ847" s="328"/>
      <c r="QXA847" s="328"/>
      <c r="QXB847" s="328"/>
      <c r="QXC847" s="328"/>
      <c r="QXD847" s="328"/>
      <c r="QXE847" s="328"/>
      <c r="QXF847" s="328"/>
      <c r="QXG847" s="328"/>
      <c r="QXH847" s="328"/>
      <c r="QXI847" s="328"/>
      <c r="QXJ847" s="328"/>
      <c r="QXK847" s="328"/>
      <c r="QXL847" s="328"/>
      <c r="QXM847" s="328"/>
      <c r="QXN847" s="328"/>
      <c r="QXO847" s="328"/>
      <c r="QXP847" s="328"/>
      <c r="QXQ847" s="328"/>
      <c r="QXR847" s="328"/>
      <c r="QXS847" s="328"/>
      <c r="QXT847" s="328"/>
      <c r="QXU847" s="328"/>
      <c r="QXV847" s="328"/>
      <c r="QXW847" s="328"/>
      <c r="QXX847" s="328"/>
      <c r="QXY847" s="328"/>
      <c r="QXZ847" s="328"/>
      <c r="QYA847" s="328"/>
      <c r="QYB847" s="328"/>
      <c r="QYC847" s="328"/>
      <c r="QYD847" s="328"/>
      <c r="QYE847" s="328"/>
      <c r="QYF847" s="328"/>
      <c r="QYG847" s="328"/>
      <c r="QYH847" s="328"/>
      <c r="QYI847" s="328"/>
      <c r="QYJ847" s="328"/>
      <c r="QYK847" s="328"/>
      <c r="QYL847" s="328"/>
      <c r="QYM847" s="328"/>
      <c r="QYN847" s="328"/>
      <c r="QYO847" s="328"/>
      <c r="QYP847" s="328"/>
      <c r="QYQ847" s="328"/>
      <c r="QYR847" s="328"/>
      <c r="QYS847" s="328"/>
      <c r="QYT847" s="328"/>
      <c r="QYU847" s="328"/>
      <c r="QYV847" s="328"/>
      <c r="QYW847" s="328"/>
      <c r="QYX847" s="328"/>
      <c r="QYY847" s="328"/>
      <c r="QYZ847" s="328"/>
      <c r="QZA847" s="328"/>
      <c r="QZB847" s="328"/>
      <c r="QZC847" s="328"/>
      <c r="QZD847" s="328"/>
      <c r="QZE847" s="328"/>
      <c r="QZF847" s="328"/>
      <c r="QZG847" s="328"/>
      <c r="QZH847" s="328"/>
      <c r="QZI847" s="328"/>
      <c r="QZJ847" s="328"/>
      <c r="QZK847" s="328"/>
      <c r="QZL847" s="328"/>
      <c r="QZM847" s="328"/>
      <c r="QZN847" s="328"/>
      <c r="QZO847" s="328"/>
      <c r="QZP847" s="328"/>
      <c r="QZQ847" s="328"/>
      <c r="QZR847" s="328"/>
      <c r="QZS847" s="328"/>
      <c r="QZT847" s="328"/>
      <c r="QZU847" s="328"/>
      <c r="QZV847" s="328"/>
      <c r="QZW847" s="328"/>
      <c r="QZX847" s="328"/>
      <c r="QZY847" s="328"/>
      <c r="QZZ847" s="328"/>
      <c r="RAA847" s="328"/>
      <c r="RAB847" s="328"/>
      <c r="RAC847" s="328"/>
      <c r="RAD847" s="328"/>
      <c r="RAE847" s="328"/>
      <c r="RAF847" s="328"/>
      <c r="RAG847" s="328"/>
      <c r="RAH847" s="328"/>
      <c r="RAI847" s="328"/>
      <c r="RAJ847" s="328"/>
      <c r="RAK847" s="328"/>
      <c r="RAL847" s="328"/>
      <c r="RAM847" s="328"/>
      <c r="RAN847" s="328"/>
      <c r="RAO847" s="328"/>
      <c r="RAP847" s="328"/>
      <c r="RAQ847" s="328"/>
      <c r="RAR847" s="328"/>
      <c r="RAS847" s="328"/>
      <c r="RAT847" s="328"/>
      <c r="RAU847" s="328"/>
      <c r="RAV847" s="328"/>
      <c r="RAW847" s="328"/>
      <c r="RAX847" s="328"/>
      <c r="RAY847" s="328"/>
      <c r="RAZ847" s="328"/>
      <c r="RBA847" s="328"/>
      <c r="RBB847" s="328"/>
      <c r="RBC847" s="328"/>
      <c r="RBD847" s="328"/>
      <c r="RBE847" s="328"/>
      <c r="RBF847" s="328"/>
      <c r="RBG847" s="328"/>
      <c r="RBH847" s="328"/>
      <c r="RBI847" s="328"/>
      <c r="RBJ847" s="328"/>
      <c r="RBK847" s="328"/>
      <c r="RBL847" s="328"/>
      <c r="RBM847" s="328"/>
      <c r="RBN847" s="328"/>
      <c r="RBO847" s="328"/>
      <c r="RBP847" s="328"/>
      <c r="RBQ847" s="328"/>
      <c r="RBR847" s="328"/>
      <c r="RBS847" s="328"/>
      <c r="RBT847" s="328"/>
      <c r="RBU847" s="328"/>
      <c r="RBV847" s="328"/>
      <c r="RBW847" s="328"/>
      <c r="RBX847" s="328"/>
      <c r="RBY847" s="328"/>
      <c r="RBZ847" s="328"/>
      <c r="RCA847" s="328"/>
      <c r="RCB847" s="328"/>
      <c r="RCC847" s="328"/>
      <c r="RCD847" s="328"/>
      <c r="RCE847" s="328"/>
      <c r="RCF847" s="328"/>
      <c r="RCG847" s="328"/>
      <c r="RCH847" s="328"/>
      <c r="RCI847" s="328"/>
      <c r="RCJ847" s="328"/>
      <c r="RCK847" s="328"/>
      <c r="RCL847" s="328"/>
      <c r="RCM847" s="328"/>
      <c r="RCN847" s="328"/>
      <c r="RCO847" s="328"/>
      <c r="RCP847" s="328"/>
      <c r="RCQ847" s="328"/>
      <c r="RCR847" s="328"/>
      <c r="RCS847" s="328"/>
      <c r="RCT847" s="328"/>
      <c r="RCU847" s="328"/>
      <c r="RCV847" s="328"/>
      <c r="RCW847" s="328"/>
      <c r="RCX847" s="328"/>
      <c r="RCY847" s="328"/>
      <c r="RCZ847" s="328"/>
      <c r="RDA847" s="328"/>
      <c r="RDB847" s="328"/>
      <c r="RDC847" s="328"/>
      <c r="RDD847" s="328"/>
      <c r="RDE847" s="328"/>
      <c r="RDF847" s="328"/>
      <c r="RDG847" s="328"/>
      <c r="RDH847" s="328"/>
      <c r="RDI847" s="328"/>
      <c r="RDJ847" s="328"/>
      <c r="RDK847" s="328"/>
      <c r="RDL847" s="328"/>
      <c r="RDM847" s="328"/>
      <c r="RDN847" s="328"/>
      <c r="RDO847" s="328"/>
      <c r="RDP847" s="328"/>
      <c r="RDQ847" s="328"/>
      <c r="RDR847" s="328"/>
      <c r="RDS847" s="328"/>
      <c r="RDT847" s="328"/>
      <c r="RDU847" s="328"/>
      <c r="RDV847" s="328"/>
      <c r="RDW847" s="328"/>
      <c r="RDX847" s="328"/>
      <c r="RDY847" s="328"/>
      <c r="RDZ847" s="328"/>
      <c r="REA847" s="328"/>
      <c r="REB847" s="328"/>
      <c r="REC847" s="328"/>
      <c r="RED847" s="328"/>
      <c r="REE847" s="328"/>
      <c r="REF847" s="328"/>
      <c r="REG847" s="328"/>
      <c r="REH847" s="328"/>
      <c r="REI847" s="328"/>
      <c r="REJ847" s="328"/>
      <c r="REK847" s="328"/>
      <c r="REL847" s="328"/>
      <c r="REM847" s="328"/>
      <c r="REN847" s="328"/>
      <c r="REO847" s="328"/>
      <c r="REP847" s="328"/>
      <c r="REQ847" s="328"/>
      <c r="RER847" s="328"/>
      <c r="RES847" s="328"/>
      <c r="RET847" s="328"/>
      <c r="REU847" s="328"/>
      <c r="REV847" s="328"/>
      <c r="REW847" s="328"/>
      <c r="REX847" s="328"/>
      <c r="REY847" s="328"/>
      <c r="REZ847" s="328"/>
      <c r="RFA847" s="328"/>
      <c r="RFB847" s="328"/>
      <c r="RFC847" s="328"/>
      <c r="RFD847" s="328"/>
      <c r="RFE847" s="328"/>
      <c r="RFF847" s="328"/>
      <c r="RFG847" s="328"/>
      <c r="RFH847" s="328"/>
      <c r="RFI847" s="328"/>
      <c r="RFJ847" s="328"/>
      <c r="RFK847" s="328"/>
      <c r="RFL847" s="328"/>
      <c r="RFM847" s="328"/>
      <c r="RFN847" s="328"/>
      <c r="RFO847" s="328"/>
      <c r="RFP847" s="328"/>
      <c r="RFQ847" s="328"/>
      <c r="RFR847" s="328"/>
      <c r="RFS847" s="328"/>
      <c r="RFT847" s="328"/>
      <c r="RFU847" s="328"/>
      <c r="RFV847" s="328"/>
      <c r="RFW847" s="328"/>
      <c r="RFX847" s="328"/>
      <c r="RFY847" s="328"/>
      <c r="RFZ847" s="328"/>
      <c r="RGA847" s="328"/>
      <c r="RGB847" s="328"/>
      <c r="RGC847" s="328"/>
      <c r="RGD847" s="328"/>
      <c r="RGE847" s="328"/>
      <c r="RGF847" s="328"/>
      <c r="RGG847" s="328"/>
      <c r="RGH847" s="328"/>
      <c r="RGI847" s="328"/>
      <c r="RGJ847" s="328"/>
      <c r="RGK847" s="328"/>
      <c r="RGL847" s="328"/>
      <c r="RGM847" s="328"/>
      <c r="RGN847" s="328"/>
      <c r="RGO847" s="328"/>
      <c r="RGP847" s="328"/>
      <c r="RGQ847" s="328"/>
      <c r="RGR847" s="328"/>
      <c r="RGS847" s="328"/>
      <c r="RGT847" s="328"/>
      <c r="RGU847" s="328"/>
      <c r="RGV847" s="328"/>
      <c r="RGW847" s="328"/>
      <c r="RGX847" s="328"/>
      <c r="RGY847" s="328"/>
      <c r="RGZ847" s="328"/>
      <c r="RHA847" s="328"/>
      <c r="RHB847" s="328"/>
      <c r="RHC847" s="328"/>
      <c r="RHD847" s="328"/>
      <c r="RHE847" s="328"/>
      <c r="RHF847" s="328"/>
      <c r="RHG847" s="328"/>
      <c r="RHH847" s="328"/>
      <c r="RHI847" s="328"/>
      <c r="RHJ847" s="328"/>
      <c r="RHK847" s="328"/>
      <c r="RHL847" s="328"/>
      <c r="RHM847" s="328"/>
      <c r="RHN847" s="328"/>
      <c r="RHO847" s="328"/>
      <c r="RHP847" s="328"/>
      <c r="RHQ847" s="328"/>
      <c r="RHR847" s="328"/>
      <c r="RHS847" s="328"/>
      <c r="RHT847" s="328"/>
      <c r="RHU847" s="328"/>
      <c r="RHV847" s="328"/>
      <c r="RHW847" s="328"/>
      <c r="RHX847" s="328"/>
      <c r="RHY847" s="328"/>
      <c r="RHZ847" s="328"/>
      <c r="RIA847" s="328"/>
      <c r="RIB847" s="328"/>
      <c r="RIC847" s="328"/>
      <c r="RID847" s="328"/>
      <c r="RIE847" s="328"/>
      <c r="RIF847" s="328"/>
      <c r="RIG847" s="328"/>
      <c r="RIH847" s="328"/>
      <c r="RII847" s="328"/>
      <c r="RIJ847" s="328"/>
      <c r="RIK847" s="328"/>
      <c r="RIL847" s="328"/>
      <c r="RIM847" s="328"/>
      <c r="RIN847" s="328"/>
      <c r="RIO847" s="328"/>
      <c r="RIP847" s="328"/>
      <c r="RIQ847" s="328"/>
      <c r="RIR847" s="328"/>
      <c r="RIS847" s="328"/>
      <c r="RIT847" s="328"/>
      <c r="RIU847" s="328"/>
      <c r="RIV847" s="328"/>
      <c r="RIW847" s="328"/>
      <c r="RIX847" s="328"/>
      <c r="RIY847" s="328"/>
      <c r="RIZ847" s="328"/>
      <c r="RJA847" s="328"/>
      <c r="RJB847" s="328"/>
      <c r="RJC847" s="328"/>
      <c r="RJD847" s="328"/>
      <c r="RJE847" s="328"/>
      <c r="RJF847" s="328"/>
      <c r="RJG847" s="328"/>
      <c r="RJH847" s="328"/>
      <c r="RJI847" s="328"/>
      <c r="RJJ847" s="328"/>
      <c r="RJK847" s="328"/>
      <c r="RJL847" s="328"/>
      <c r="RJM847" s="328"/>
      <c r="RJN847" s="328"/>
      <c r="RJO847" s="328"/>
      <c r="RJP847" s="328"/>
      <c r="RJQ847" s="328"/>
      <c r="RJR847" s="328"/>
      <c r="RJS847" s="328"/>
      <c r="RJT847" s="328"/>
      <c r="RJU847" s="328"/>
      <c r="RJV847" s="328"/>
      <c r="RJW847" s="328"/>
      <c r="RJX847" s="328"/>
      <c r="RJY847" s="328"/>
      <c r="RJZ847" s="328"/>
      <c r="RKA847" s="328"/>
      <c r="RKB847" s="328"/>
      <c r="RKC847" s="328"/>
      <c r="RKD847" s="328"/>
      <c r="RKE847" s="328"/>
      <c r="RKF847" s="328"/>
      <c r="RKG847" s="328"/>
      <c r="RKH847" s="328"/>
      <c r="RKI847" s="328"/>
      <c r="RKJ847" s="328"/>
      <c r="RKK847" s="328"/>
      <c r="RKL847" s="328"/>
      <c r="RKM847" s="328"/>
      <c r="RKN847" s="328"/>
      <c r="RKO847" s="328"/>
      <c r="RKP847" s="328"/>
      <c r="RKQ847" s="328"/>
      <c r="RKR847" s="328"/>
      <c r="RKS847" s="328"/>
      <c r="RKT847" s="328"/>
      <c r="RKU847" s="328"/>
      <c r="RKV847" s="328"/>
      <c r="RKW847" s="328"/>
      <c r="RKX847" s="328"/>
      <c r="RKY847" s="328"/>
      <c r="RKZ847" s="328"/>
      <c r="RLA847" s="328"/>
      <c r="RLB847" s="328"/>
      <c r="RLC847" s="328"/>
      <c r="RLD847" s="328"/>
      <c r="RLE847" s="328"/>
      <c r="RLF847" s="328"/>
      <c r="RLG847" s="328"/>
      <c r="RLH847" s="328"/>
      <c r="RLI847" s="328"/>
      <c r="RLJ847" s="328"/>
      <c r="RLK847" s="328"/>
      <c r="RLL847" s="328"/>
      <c r="RLM847" s="328"/>
      <c r="RLN847" s="328"/>
      <c r="RLO847" s="328"/>
      <c r="RLP847" s="328"/>
      <c r="RLQ847" s="328"/>
      <c r="RLR847" s="328"/>
      <c r="RLS847" s="328"/>
      <c r="RLT847" s="328"/>
      <c r="RLU847" s="328"/>
      <c r="RLV847" s="328"/>
      <c r="RLW847" s="328"/>
      <c r="RLX847" s="328"/>
      <c r="RLY847" s="328"/>
      <c r="RLZ847" s="328"/>
      <c r="RMA847" s="328"/>
      <c r="RMB847" s="328"/>
      <c r="RMC847" s="328"/>
      <c r="RMD847" s="328"/>
      <c r="RME847" s="328"/>
      <c r="RMF847" s="328"/>
      <c r="RMG847" s="328"/>
      <c r="RMH847" s="328"/>
      <c r="RMI847" s="328"/>
      <c r="RMJ847" s="328"/>
      <c r="RMK847" s="328"/>
      <c r="RML847" s="328"/>
      <c r="RMM847" s="328"/>
      <c r="RMN847" s="328"/>
      <c r="RMO847" s="328"/>
      <c r="RMP847" s="328"/>
      <c r="RMQ847" s="328"/>
      <c r="RMR847" s="328"/>
      <c r="RMS847" s="328"/>
      <c r="RMT847" s="328"/>
      <c r="RMU847" s="328"/>
      <c r="RMV847" s="328"/>
      <c r="RMW847" s="328"/>
      <c r="RMX847" s="328"/>
      <c r="RMY847" s="328"/>
      <c r="RMZ847" s="328"/>
      <c r="RNA847" s="328"/>
      <c r="RNB847" s="328"/>
      <c r="RNC847" s="328"/>
      <c r="RND847" s="328"/>
      <c r="RNE847" s="328"/>
      <c r="RNF847" s="328"/>
      <c r="RNG847" s="328"/>
      <c r="RNH847" s="328"/>
      <c r="RNI847" s="328"/>
      <c r="RNJ847" s="328"/>
      <c r="RNK847" s="328"/>
      <c r="RNL847" s="328"/>
      <c r="RNM847" s="328"/>
      <c r="RNN847" s="328"/>
      <c r="RNO847" s="328"/>
      <c r="RNP847" s="328"/>
      <c r="RNQ847" s="328"/>
      <c r="RNR847" s="328"/>
      <c r="RNS847" s="328"/>
      <c r="RNT847" s="328"/>
      <c r="RNU847" s="328"/>
      <c r="RNV847" s="328"/>
      <c r="RNW847" s="328"/>
      <c r="RNX847" s="328"/>
      <c r="RNY847" s="328"/>
      <c r="RNZ847" s="328"/>
      <c r="ROA847" s="328"/>
      <c r="ROB847" s="328"/>
      <c r="ROC847" s="328"/>
      <c r="ROD847" s="328"/>
      <c r="ROE847" s="328"/>
      <c r="ROF847" s="328"/>
      <c r="ROG847" s="328"/>
      <c r="ROH847" s="328"/>
      <c r="ROI847" s="328"/>
      <c r="ROJ847" s="328"/>
      <c r="ROK847" s="328"/>
      <c r="ROL847" s="328"/>
      <c r="ROM847" s="328"/>
      <c r="RON847" s="328"/>
      <c r="ROO847" s="328"/>
      <c r="ROP847" s="328"/>
      <c r="ROQ847" s="328"/>
      <c r="ROR847" s="328"/>
      <c r="ROS847" s="328"/>
      <c r="ROT847" s="328"/>
      <c r="ROU847" s="328"/>
      <c r="ROV847" s="328"/>
      <c r="ROW847" s="328"/>
      <c r="ROX847" s="328"/>
      <c r="ROY847" s="328"/>
      <c r="ROZ847" s="328"/>
      <c r="RPA847" s="328"/>
      <c r="RPB847" s="328"/>
      <c r="RPC847" s="328"/>
      <c r="RPD847" s="328"/>
      <c r="RPE847" s="328"/>
      <c r="RPF847" s="328"/>
      <c r="RPG847" s="328"/>
      <c r="RPH847" s="328"/>
      <c r="RPI847" s="328"/>
      <c r="RPJ847" s="328"/>
      <c r="RPK847" s="328"/>
      <c r="RPL847" s="328"/>
      <c r="RPM847" s="328"/>
      <c r="RPN847" s="328"/>
      <c r="RPO847" s="328"/>
      <c r="RPP847" s="328"/>
      <c r="RPQ847" s="328"/>
      <c r="RPR847" s="328"/>
      <c r="RPS847" s="328"/>
      <c r="RPT847" s="328"/>
      <c r="RPU847" s="328"/>
      <c r="RPV847" s="328"/>
      <c r="RPW847" s="328"/>
      <c r="RPX847" s="328"/>
      <c r="RPY847" s="328"/>
      <c r="RPZ847" s="328"/>
      <c r="RQA847" s="328"/>
      <c r="RQB847" s="328"/>
      <c r="RQC847" s="328"/>
      <c r="RQD847" s="328"/>
      <c r="RQE847" s="328"/>
      <c r="RQF847" s="328"/>
      <c r="RQG847" s="328"/>
      <c r="RQH847" s="328"/>
      <c r="RQI847" s="328"/>
      <c r="RQJ847" s="328"/>
      <c r="RQK847" s="328"/>
      <c r="RQL847" s="328"/>
      <c r="RQM847" s="328"/>
      <c r="RQN847" s="328"/>
      <c r="RQO847" s="328"/>
      <c r="RQP847" s="328"/>
      <c r="RQQ847" s="328"/>
      <c r="RQR847" s="328"/>
      <c r="RQS847" s="328"/>
      <c r="RQT847" s="328"/>
      <c r="RQU847" s="328"/>
      <c r="RQV847" s="328"/>
      <c r="RQW847" s="328"/>
      <c r="RQX847" s="328"/>
      <c r="RQY847" s="328"/>
      <c r="RQZ847" s="328"/>
      <c r="RRA847" s="328"/>
      <c r="RRB847" s="328"/>
      <c r="RRC847" s="328"/>
      <c r="RRD847" s="328"/>
      <c r="RRE847" s="328"/>
      <c r="RRF847" s="328"/>
      <c r="RRG847" s="328"/>
      <c r="RRH847" s="328"/>
      <c r="RRI847" s="328"/>
      <c r="RRJ847" s="328"/>
      <c r="RRK847" s="328"/>
      <c r="RRL847" s="328"/>
      <c r="RRM847" s="328"/>
      <c r="RRN847" s="328"/>
      <c r="RRO847" s="328"/>
      <c r="RRP847" s="328"/>
      <c r="RRQ847" s="328"/>
      <c r="RRR847" s="328"/>
      <c r="RRS847" s="328"/>
      <c r="RRT847" s="328"/>
      <c r="RRU847" s="328"/>
      <c r="RRV847" s="328"/>
      <c r="RRW847" s="328"/>
      <c r="RRX847" s="328"/>
      <c r="RRY847" s="328"/>
      <c r="RRZ847" s="328"/>
      <c r="RSA847" s="328"/>
      <c r="RSB847" s="328"/>
      <c r="RSC847" s="328"/>
      <c r="RSD847" s="328"/>
      <c r="RSE847" s="328"/>
      <c r="RSF847" s="328"/>
      <c r="RSG847" s="328"/>
      <c r="RSH847" s="328"/>
      <c r="RSI847" s="328"/>
      <c r="RSJ847" s="328"/>
      <c r="RSK847" s="328"/>
      <c r="RSL847" s="328"/>
      <c r="RSM847" s="328"/>
      <c r="RSN847" s="328"/>
      <c r="RSO847" s="328"/>
      <c r="RSP847" s="328"/>
      <c r="RSQ847" s="328"/>
      <c r="RSR847" s="328"/>
      <c r="RSS847" s="328"/>
      <c r="RST847" s="328"/>
      <c r="RSU847" s="328"/>
      <c r="RSV847" s="328"/>
      <c r="RSW847" s="328"/>
      <c r="RSX847" s="328"/>
      <c r="RSY847" s="328"/>
      <c r="RSZ847" s="328"/>
      <c r="RTA847" s="328"/>
      <c r="RTB847" s="328"/>
      <c r="RTC847" s="328"/>
      <c r="RTD847" s="328"/>
      <c r="RTE847" s="328"/>
      <c r="RTF847" s="328"/>
      <c r="RTG847" s="328"/>
      <c r="RTH847" s="328"/>
      <c r="RTI847" s="328"/>
      <c r="RTJ847" s="328"/>
      <c r="RTK847" s="328"/>
      <c r="RTL847" s="328"/>
      <c r="RTM847" s="328"/>
      <c r="RTN847" s="328"/>
      <c r="RTO847" s="328"/>
      <c r="RTP847" s="328"/>
      <c r="RTQ847" s="328"/>
      <c r="RTR847" s="328"/>
      <c r="RTS847" s="328"/>
      <c r="RTT847" s="328"/>
      <c r="RTU847" s="328"/>
      <c r="RTV847" s="328"/>
      <c r="RTW847" s="328"/>
      <c r="RTX847" s="328"/>
      <c r="RTY847" s="328"/>
      <c r="RTZ847" s="328"/>
      <c r="RUA847" s="328"/>
      <c r="RUB847" s="328"/>
      <c r="RUC847" s="328"/>
      <c r="RUD847" s="328"/>
      <c r="RUE847" s="328"/>
      <c r="RUF847" s="328"/>
      <c r="RUG847" s="328"/>
      <c r="RUH847" s="328"/>
      <c r="RUI847" s="328"/>
      <c r="RUJ847" s="328"/>
      <c r="RUK847" s="328"/>
      <c r="RUL847" s="328"/>
      <c r="RUM847" s="328"/>
      <c r="RUN847" s="328"/>
      <c r="RUO847" s="328"/>
      <c r="RUP847" s="328"/>
      <c r="RUQ847" s="328"/>
      <c r="RUR847" s="328"/>
      <c r="RUS847" s="328"/>
      <c r="RUT847" s="328"/>
      <c r="RUU847" s="328"/>
      <c r="RUV847" s="328"/>
      <c r="RUW847" s="328"/>
      <c r="RUX847" s="328"/>
      <c r="RUY847" s="328"/>
      <c r="RUZ847" s="328"/>
      <c r="RVA847" s="328"/>
      <c r="RVB847" s="328"/>
      <c r="RVC847" s="328"/>
      <c r="RVD847" s="328"/>
      <c r="RVE847" s="328"/>
      <c r="RVF847" s="328"/>
      <c r="RVG847" s="328"/>
      <c r="RVH847" s="328"/>
      <c r="RVI847" s="328"/>
      <c r="RVJ847" s="328"/>
      <c r="RVK847" s="328"/>
      <c r="RVL847" s="328"/>
      <c r="RVM847" s="328"/>
      <c r="RVN847" s="328"/>
      <c r="RVO847" s="328"/>
      <c r="RVP847" s="328"/>
      <c r="RVQ847" s="328"/>
      <c r="RVR847" s="328"/>
      <c r="RVS847" s="328"/>
      <c r="RVT847" s="328"/>
      <c r="RVU847" s="328"/>
      <c r="RVV847" s="328"/>
      <c r="RVW847" s="328"/>
      <c r="RVX847" s="328"/>
      <c r="RVY847" s="328"/>
      <c r="RVZ847" s="328"/>
      <c r="RWA847" s="328"/>
      <c r="RWB847" s="328"/>
      <c r="RWC847" s="328"/>
      <c r="RWD847" s="328"/>
      <c r="RWE847" s="328"/>
      <c r="RWF847" s="328"/>
      <c r="RWG847" s="328"/>
      <c r="RWH847" s="328"/>
      <c r="RWI847" s="328"/>
      <c r="RWJ847" s="328"/>
      <c r="RWK847" s="328"/>
      <c r="RWL847" s="328"/>
      <c r="RWM847" s="328"/>
      <c r="RWN847" s="328"/>
      <c r="RWO847" s="328"/>
      <c r="RWP847" s="328"/>
      <c r="RWQ847" s="328"/>
      <c r="RWR847" s="328"/>
      <c r="RWS847" s="328"/>
      <c r="RWT847" s="328"/>
      <c r="RWU847" s="328"/>
      <c r="RWV847" s="328"/>
      <c r="RWW847" s="328"/>
      <c r="RWX847" s="328"/>
      <c r="RWY847" s="328"/>
      <c r="RWZ847" s="328"/>
      <c r="RXA847" s="328"/>
      <c r="RXB847" s="328"/>
      <c r="RXC847" s="328"/>
      <c r="RXD847" s="328"/>
      <c r="RXE847" s="328"/>
      <c r="RXF847" s="328"/>
      <c r="RXG847" s="328"/>
      <c r="RXH847" s="328"/>
      <c r="RXI847" s="328"/>
      <c r="RXJ847" s="328"/>
      <c r="RXK847" s="328"/>
      <c r="RXL847" s="328"/>
      <c r="RXM847" s="328"/>
      <c r="RXN847" s="328"/>
      <c r="RXO847" s="328"/>
      <c r="RXP847" s="328"/>
      <c r="RXQ847" s="328"/>
      <c r="RXR847" s="328"/>
      <c r="RXS847" s="328"/>
      <c r="RXT847" s="328"/>
      <c r="RXU847" s="328"/>
      <c r="RXV847" s="328"/>
      <c r="RXW847" s="328"/>
      <c r="RXX847" s="328"/>
      <c r="RXY847" s="328"/>
      <c r="RXZ847" s="328"/>
      <c r="RYA847" s="328"/>
      <c r="RYB847" s="328"/>
      <c r="RYC847" s="328"/>
      <c r="RYD847" s="328"/>
      <c r="RYE847" s="328"/>
      <c r="RYF847" s="328"/>
      <c r="RYG847" s="328"/>
      <c r="RYH847" s="328"/>
      <c r="RYI847" s="328"/>
      <c r="RYJ847" s="328"/>
      <c r="RYK847" s="328"/>
      <c r="RYL847" s="328"/>
      <c r="RYM847" s="328"/>
      <c r="RYN847" s="328"/>
      <c r="RYO847" s="328"/>
      <c r="RYP847" s="328"/>
      <c r="RYQ847" s="328"/>
      <c r="RYR847" s="328"/>
      <c r="RYS847" s="328"/>
      <c r="RYT847" s="328"/>
      <c r="RYU847" s="328"/>
      <c r="RYV847" s="328"/>
      <c r="RYW847" s="328"/>
      <c r="RYX847" s="328"/>
      <c r="RYY847" s="328"/>
      <c r="RYZ847" s="328"/>
      <c r="RZA847" s="328"/>
      <c r="RZB847" s="328"/>
      <c r="RZC847" s="328"/>
      <c r="RZD847" s="328"/>
      <c r="RZE847" s="328"/>
      <c r="RZF847" s="328"/>
      <c r="RZG847" s="328"/>
      <c r="RZH847" s="328"/>
      <c r="RZI847" s="328"/>
      <c r="RZJ847" s="328"/>
      <c r="RZK847" s="328"/>
      <c r="RZL847" s="328"/>
      <c r="RZM847" s="328"/>
      <c r="RZN847" s="328"/>
      <c r="RZO847" s="328"/>
      <c r="RZP847" s="328"/>
      <c r="RZQ847" s="328"/>
      <c r="RZR847" s="328"/>
      <c r="RZS847" s="328"/>
      <c r="RZT847" s="328"/>
      <c r="RZU847" s="328"/>
      <c r="RZV847" s="328"/>
      <c r="RZW847" s="328"/>
      <c r="RZX847" s="328"/>
      <c r="RZY847" s="328"/>
      <c r="RZZ847" s="328"/>
      <c r="SAA847" s="328"/>
      <c r="SAB847" s="328"/>
      <c r="SAC847" s="328"/>
      <c r="SAD847" s="328"/>
      <c r="SAE847" s="328"/>
      <c r="SAF847" s="328"/>
      <c r="SAG847" s="328"/>
      <c r="SAH847" s="328"/>
      <c r="SAI847" s="328"/>
      <c r="SAJ847" s="328"/>
      <c r="SAK847" s="328"/>
      <c r="SAL847" s="328"/>
      <c r="SAM847" s="328"/>
      <c r="SAN847" s="328"/>
      <c r="SAO847" s="328"/>
      <c r="SAP847" s="328"/>
      <c r="SAQ847" s="328"/>
      <c r="SAR847" s="328"/>
      <c r="SAS847" s="328"/>
      <c r="SAT847" s="328"/>
      <c r="SAU847" s="328"/>
      <c r="SAV847" s="328"/>
      <c r="SAW847" s="328"/>
      <c r="SAX847" s="328"/>
      <c r="SAY847" s="328"/>
      <c r="SAZ847" s="328"/>
      <c r="SBA847" s="328"/>
      <c r="SBB847" s="328"/>
      <c r="SBC847" s="328"/>
      <c r="SBD847" s="328"/>
      <c r="SBE847" s="328"/>
      <c r="SBF847" s="328"/>
      <c r="SBG847" s="328"/>
      <c r="SBH847" s="328"/>
      <c r="SBI847" s="328"/>
      <c r="SBJ847" s="328"/>
      <c r="SBK847" s="328"/>
      <c r="SBL847" s="328"/>
      <c r="SBM847" s="328"/>
      <c r="SBN847" s="328"/>
      <c r="SBO847" s="328"/>
      <c r="SBP847" s="328"/>
      <c r="SBQ847" s="328"/>
      <c r="SBR847" s="328"/>
      <c r="SBS847" s="328"/>
      <c r="SBT847" s="328"/>
      <c r="SBU847" s="328"/>
      <c r="SBV847" s="328"/>
      <c r="SBW847" s="328"/>
      <c r="SBX847" s="328"/>
      <c r="SBY847" s="328"/>
      <c r="SBZ847" s="328"/>
      <c r="SCA847" s="328"/>
      <c r="SCB847" s="328"/>
      <c r="SCC847" s="328"/>
      <c r="SCD847" s="328"/>
      <c r="SCE847" s="328"/>
      <c r="SCF847" s="328"/>
      <c r="SCG847" s="328"/>
      <c r="SCH847" s="328"/>
      <c r="SCI847" s="328"/>
      <c r="SCJ847" s="328"/>
      <c r="SCK847" s="328"/>
      <c r="SCL847" s="328"/>
      <c r="SCM847" s="328"/>
      <c r="SCN847" s="328"/>
      <c r="SCO847" s="328"/>
      <c r="SCP847" s="328"/>
      <c r="SCQ847" s="328"/>
      <c r="SCR847" s="328"/>
      <c r="SCS847" s="328"/>
      <c r="SCT847" s="328"/>
      <c r="SCU847" s="328"/>
      <c r="SCV847" s="328"/>
      <c r="SCW847" s="328"/>
      <c r="SCX847" s="328"/>
      <c r="SCY847" s="328"/>
      <c r="SCZ847" s="328"/>
      <c r="SDA847" s="328"/>
      <c r="SDB847" s="328"/>
      <c r="SDC847" s="328"/>
      <c r="SDD847" s="328"/>
      <c r="SDE847" s="328"/>
      <c r="SDF847" s="328"/>
      <c r="SDG847" s="328"/>
      <c r="SDH847" s="328"/>
      <c r="SDI847" s="328"/>
      <c r="SDJ847" s="328"/>
      <c r="SDK847" s="328"/>
      <c r="SDL847" s="328"/>
      <c r="SDM847" s="328"/>
      <c r="SDN847" s="328"/>
      <c r="SDO847" s="328"/>
      <c r="SDP847" s="328"/>
      <c r="SDQ847" s="328"/>
      <c r="SDR847" s="328"/>
      <c r="SDS847" s="328"/>
      <c r="SDT847" s="328"/>
      <c r="SDU847" s="328"/>
      <c r="SDV847" s="328"/>
      <c r="SDW847" s="328"/>
      <c r="SDX847" s="328"/>
      <c r="SDY847" s="328"/>
      <c r="SDZ847" s="328"/>
      <c r="SEA847" s="328"/>
      <c r="SEB847" s="328"/>
      <c r="SEC847" s="328"/>
      <c r="SED847" s="328"/>
      <c r="SEE847" s="328"/>
      <c r="SEF847" s="328"/>
      <c r="SEG847" s="328"/>
      <c r="SEH847" s="328"/>
      <c r="SEI847" s="328"/>
      <c r="SEJ847" s="328"/>
      <c r="SEK847" s="328"/>
      <c r="SEL847" s="328"/>
      <c r="SEM847" s="328"/>
      <c r="SEN847" s="328"/>
      <c r="SEO847" s="328"/>
      <c r="SEP847" s="328"/>
      <c r="SEQ847" s="328"/>
      <c r="SER847" s="328"/>
      <c r="SES847" s="328"/>
      <c r="SET847" s="328"/>
      <c r="SEU847" s="328"/>
      <c r="SEV847" s="328"/>
      <c r="SEW847" s="328"/>
      <c r="SEX847" s="328"/>
      <c r="SEY847" s="328"/>
      <c r="SEZ847" s="328"/>
      <c r="SFA847" s="328"/>
      <c r="SFB847" s="328"/>
      <c r="SFC847" s="328"/>
      <c r="SFD847" s="328"/>
      <c r="SFE847" s="328"/>
      <c r="SFF847" s="328"/>
      <c r="SFG847" s="328"/>
      <c r="SFH847" s="328"/>
      <c r="SFI847" s="328"/>
      <c r="SFJ847" s="328"/>
      <c r="SFK847" s="328"/>
      <c r="SFL847" s="328"/>
      <c r="SFM847" s="328"/>
      <c r="SFN847" s="328"/>
      <c r="SFO847" s="328"/>
      <c r="SFP847" s="328"/>
      <c r="SFQ847" s="328"/>
      <c r="SFR847" s="328"/>
      <c r="SFS847" s="328"/>
      <c r="SFT847" s="328"/>
      <c r="SFU847" s="328"/>
      <c r="SFV847" s="328"/>
      <c r="SFW847" s="328"/>
      <c r="SFX847" s="328"/>
      <c r="SFY847" s="328"/>
      <c r="SFZ847" s="328"/>
      <c r="SGA847" s="328"/>
      <c r="SGB847" s="328"/>
      <c r="SGC847" s="328"/>
      <c r="SGD847" s="328"/>
      <c r="SGE847" s="328"/>
      <c r="SGF847" s="328"/>
      <c r="SGG847" s="328"/>
      <c r="SGH847" s="328"/>
      <c r="SGI847" s="328"/>
      <c r="SGJ847" s="328"/>
      <c r="SGK847" s="328"/>
      <c r="SGL847" s="328"/>
      <c r="SGM847" s="328"/>
      <c r="SGN847" s="328"/>
      <c r="SGO847" s="328"/>
      <c r="SGP847" s="328"/>
      <c r="SGQ847" s="328"/>
      <c r="SGR847" s="328"/>
      <c r="SGS847" s="328"/>
      <c r="SGT847" s="328"/>
      <c r="SGU847" s="328"/>
      <c r="SGV847" s="328"/>
      <c r="SGW847" s="328"/>
      <c r="SGX847" s="328"/>
      <c r="SGY847" s="328"/>
      <c r="SGZ847" s="328"/>
      <c r="SHA847" s="328"/>
      <c r="SHB847" s="328"/>
      <c r="SHC847" s="328"/>
      <c r="SHD847" s="328"/>
      <c r="SHE847" s="328"/>
      <c r="SHF847" s="328"/>
      <c r="SHG847" s="328"/>
      <c r="SHH847" s="328"/>
      <c r="SHI847" s="328"/>
      <c r="SHJ847" s="328"/>
      <c r="SHK847" s="328"/>
      <c r="SHL847" s="328"/>
      <c r="SHM847" s="328"/>
      <c r="SHN847" s="328"/>
      <c r="SHO847" s="328"/>
      <c r="SHP847" s="328"/>
      <c r="SHQ847" s="328"/>
      <c r="SHR847" s="328"/>
      <c r="SHS847" s="328"/>
      <c r="SHT847" s="328"/>
      <c r="SHU847" s="328"/>
      <c r="SHV847" s="328"/>
      <c r="SHW847" s="328"/>
      <c r="SHX847" s="328"/>
      <c r="SHY847" s="328"/>
      <c r="SHZ847" s="328"/>
      <c r="SIA847" s="328"/>
      <c r="SIB847" s="328"/>
      <c r="SIC847" s="328"/>
      <c r="SID847" s="328"/>
      <c r="SIE847" s="328"/>
      <c r="SIF847" s="328"/>
      <c r="SIG847" s="328"/>
      <c r="SIH847" s="328"/>
      <c r="SII847" s="328"/>
      <c r="SIJ847" s="328"/>
      <c r="SIK847" s="328"/>
      <c r="SIL847" s="328"/>
      <c r="SIM847" s="328"/>
      <c r="SIN847" s="328"/>
      <c r="SIO847" s="328"/>
      <c r="SIP847" s="328"/>
      <c r="SIQ847" s="328"/>
      <c r="SIR847" s="328"/>
      <c r="SIS847" s="328"/>
      <c r="SIT847" s="328"/>
      <c r="SIU847" s="328"/>
      <c r="SIV847" s="328"/>
      <c r="SIW847" s="328"/>
      <c r="SIX847" s="328"/>
      <c r="SIY847" s="328"/>
      <c r="SIZ847" s="328"/>
      <c r="SJA847" s="328"/>
      <c r="SJB847" s="328"/>
      <c r="SJC847" s="328"/>
      <c r="SJD847" s="328"/>
      <c r="SJE847" s="328"/>
      <c r="SJF847" s="328"/>
      <c r="SJG847" s="328"/>
      <c r="SJH847" s="328"/>
      <c r="SJI847" s="328"/>
      <c r="SJJ847" s="328"/>
      <c r="SJK847" s="328"/>
      <c r="SJL847" s="328"/>
      <c r="SJM847" s="328"/>
      <c r="SJN847" s="328"/>
      <c r="SJO847" s="328"/>
      <c r="SJP847" s="328"/>
      <c r="SJQ847" s="328"/>
      <c r="SJR847" s="328"/>
      <c r="SJS847" s="328"/>
      <c r="SJT847" s="328"/>
      <c r="SJU847" s="328"/>
      <c r="SJV847" s="328"/>
      <c r="SJW847" s="328"/>
      <c r="SJX847" s="328"/>
      <c r="SJY847" s="328"/>
      <c r="SJZ847" s="328"/>
      <c r="SKA847" s="328"/>
      <c r="SKB847" s="328"/>
      <c r="SKC847" s="328"/>
      <c r="SKD847" s="328"/>
      <c r="SKE847" s="328"/>
      <c r="SKF847" s="328"/>
      <c r="SKG847" s="328"/>
      <c r="SKH847" s="328"/>
      <c r="SKI847" s="328"/>
      <c r="SKJ847" s="328"/>
      <c r="SKK847" s="328"/>
      <c r="SKL847" s="328"/>
      <c r="SKM847" s="328"/>
      <c r="SKN847" s="328"/>
      <c r="SKO847" s="328"/>
      <c r="SKP847" s="328"/>
      <c r="SKQ847" s="328"/>
      <c r="SKR847" s="328"/>
      <c r="SKS847" s="328"/>
      <c r="SKT847" s="328"/>
      <c r="SKU847" s="328"/>
      <c r="SKV847" s="328"/>
      <c r="SKW847" s="328"/>
      <c r="SKX847" s="328"/>
      <c r="SKY847" s="328"/>
      <c r="SKZ847" s="328"/>
      <c r="SLA847" s="328"/>
      <c r="SLB847" s="328"/>
      <c r="SLC847" s="328"/>
      <c r="SLD847" s="328"/>
      <c r="SLE847" s="328"/>
      <c r="SLF847" s="328"/>
      <c r="SLG847" s="328"/>
      <c r="SLH847" s="328"/>
      <c r="SLI847" s="328"/>
      <c r="SLJ847" s="328"/>
      <c r="SLK847" s="328"/>
      <c r="SLL847" s="328"/>
      <c r="SLM847" s="328"/>
      <c r="SLN847" s="328"/>
      <c r="SLO847" s="328"/>
      <c r="SLP847" s="328"/>
      <c r="SLQ847" s="328"/>
      <c r="SLR847" s="328"/>
      <c r="SLS847" s="328"/>
      <c r="SLT847" s="328"/>
      <c r="SLU847" s="328"/>
      <c r="SLV847" s="328"/>
      <c r="SLW847" s="328"/>
      <c r="SLX847" s="328"/>
      <c r="SLY847" s="328"/>
      <c r="SLZ847" s="328"/>
      <c r="SMA847" s="328"/>
      <c r="SMB847" s="328"/>
      <c r="SMC847" s="328"/>
      <c r="SMD847" s="328"/>
      <c r="SME847" s="328"/>
      <c r="SMF847" s="328"/>
      <c r="SMG847" s="328"/>
      <c r="SMH847" s="328"/>
      <c r="SMI847" s="328"/>
      <c r="SMJ847" s="328"/>
      <c r="SMK847" s="328"/>
      <c r="SML847" s="328"/>
      <c r="SMM847" s="328"/>
      <c r="SMN847" s="328"/>
      <c r="SMO847" s="328"/>
      <c r="SMP847" s="328"/>
      <c r="SMQ847" s="328"/>
      <c r="SMR847" s="328"/>
      <c r="SMS847" s="328"/>
      <c r="SMT847" s="328"/>
      <c r="SMU847" s="328"/>
      <c r="SMV847" s="328"/>
      <c r="SMW847" s="328"/>
      <c r="SMX847" s="328"/>
      <c r="SMY847" s="328"/>
      <c r="SMZ847" s="328"/>
      <c r="SNA847" s="328"/>
      <c r="SNB847" s="328"/>
      <c r="SNC847" s="328"/>
      <c r="SND847" s="328"/>
      <c r="SNE847" s="328"/>
      <c r="SNF847" s="328"/>
      <c r="SNG847" s="328"/>
      <c r="SNH847" s="328"/>
      <c r="SNI847" s="328"/>
      <c r="SNJ847" s="328"/>
      <c r="SNK847" s="328"/>
      <c r="SNL847" s="328"/>
      <c r="SNM847" s="328"/>
      <c r="SNN847" s="328"/>
      <c r="SNO847" s="328"/>
      <c r="SNP847" s="328"/>
      <c r="SNQ847" s="328"/>
      <c r="SNR847" s="328"/>
      <c r="SNS847" s="328"/>
      <c r="SNT847" s="328"/>
      <c r="SNU847" s="328"/>
      <c r="SNV847" s="328"/>
      <c r="SNW847" s="328"/>
      <c r="SNX847" s="328"/>
      <c r="SNY847" s="328"/>
      <c r="SNZ847" s="328"/>
      <c r="SOA847" s="328"/>
      <c r="SOB847" s="328"/>
      <c r="SOC847" s="328"/>
      <c r="SOD847" s="328"/>
      <c r="SOE847" s="328"/>
      <c r="SOF847" s="328"/>
      <c r="SOG847" s="328"/>
      <c r="SOH847" s="328"/>
      <c r="SOI847" s="328"/>
      <c r="SOJ847" s="328"/>
      <c r="SOK847" s="328"/>
      <c r="SOL847" s="328"/>
      <c r="SOM847" s="328"/>
      <c r="SON847" s="328"/>
      <c r="SOO847" s="328"/>
      <c r="SOP847" s="328"/>
      <c r="SOQ847" s="328"/>
      <c r="SOR847" s="328"/>
      <c r="SOS847" s="328"/>
      <c r="SOT847" s="328"/>
      <c r="SOU847" s="328"/>
      <c r="SOV847" s="328"/>
      <c r="SOW847" s="328"/>
      <c r="SOX847" s="328"/>
      <c r="SOY847" s="328"/>
      <c r="SOZ847" s="328"/>
      <c r="SPA847" s="328"/>
      <c r="SPB847" s="328"/>
      <c r="SPC847" s="328"/>
      <c r="SPD847" s="328"/>
      <c r="SPE847" s="328"/>
      <c r="SPF847" s="328"/>
      <c r="SPG847" s="328"/>
      <c r="SPH847" s="328"/>
      <c r="SPI847" s="328"/>
      <c r="SPJ847" s="328"/>
      <c r="SPK847" s="328"/>
      <c r="SPL847" s="328"/>
      <c r="SPM847" s="328"/>
      <c r="SPN847" s="328"/>
      <c r="SPO847" s="328"/>
      <c r="SPP847" s="328"/>
      <c r="SPQ847" s="328"/>
      <c r="SPR847" s="328"/>
      <c r="SPS847" s="328"/>
      <c r="SPT847" s="328"/>
      <c r="SPU847" s="328"/>
      <c r="SPV847" s="328"/>
      <c r="SPW847" s="328"/>
      <c r="SPX847" s="328"/>
      <c r="SPY847" s="328"/>
      <c r="SPZ847" s="328"/>
      <c r="SQA847" s="328"/>
      <c r="SQB847" s="328"/>
      <c r="SQC847" s="328"/>
      <c r="SQD847" s="328"/>
      <c r="SQE847" s="328"/>
      <c r="SQF847" s="328"/>
      <c r="SQG847" s="328"/>
      <c r="SQH847" s="328"/>
      <c r="SQI847" s="328"/>
      <c r="SQJ847" s="328"/>
      <c r="SQK847" s="328"/>
      <c r="SQL847" s="328"/>
      <c r="SQM847" s="328"/>
      <c r="SQN847" s="328"/>
      <c r="SQO847" s="328"/>
      <c r="SQP847" s="328"/>
      <c r="SQQ847" s="328"/>
      <c r="SQR847" s="328"/>
      <c r="SQS847" s="328"/>
      <c r="SQT847" s="328"/>
      <c r="SQU847" s="328"/>
      <c r="SQV847" s="328"/>
      <c r="SQW847" s="328"/>
      <c r="SQX847" s="328"/>
      <c r="SQY847" s="328"/>
      <c r="SQZ847" s="328"/>
      <c r="SRA847" s="328"/>
      <c r="SRB847" s="328"/>
      <c r="SRC847" s="328"/>
      <c r="SRD847" s="328"/>
      <c r="SRE847" s="328"/>
      <c r="SRF847" s="328"/>
      <c r="SRG847" s="328"/>
      <c r="SRH847" s="328"/>
      <c r="SRI847" s="328"/>
      <c r="SRJ847" s="328"/>
      <c r="SRK847" s="328"/>
      <c r="SRL847" s="328"/>
      <c r="SRM847" s="328"/>
      <c r="SRN847" s="328"/>
      <c r="SRO847" s="328"/>
      <c r="SRP847" s="328"/>
      <c r="SRQ847" s="328"/>
      <c r="SRR847" s="328"/>
      <c r="SRS847" s="328"/>
      <c r="SRT847" s="328"/>
      <c r="SRU847" s="328"/>
      <c r="SRV847" s="328"/>
      <c r="SRW847" s="328"/>
      <c r="SRX847" s="328"/>
      <c r="SRY847" s="328"/>
      <c r="SRZ847" s="328"/>
      <c r="SSA847" s="328"/>
      <c r="SSB847" s="328"/>
      <c r="SSC847" s="328"/>
      <c r="SSD847" s="328"/>
      <c r="SSE847" s="328"/>
      <c r="SSF847" s="328"/>
      <c r="SSG847" s="328"/>
      <c r="SSH847" s="328"/>
      <c r="SSI847" s="328"/>
      <c r="SSJ847" s="328"/>
      <c r="SSK847" s="328"/>
      <c r="SSL847" s="328"/>
      <c r="SSM847" s="328"/>
      <c r="SSN847" s="328"/>
      <c r="SSO847" s="328"/>
      <c r="SSP847" s="328"/>
      <c r="SSQ847" s="328"/>
      <c r="SSR847" s="328"/>
      <c r="SSS847" s="328"/>
      <c r="SST847" s="328"/>
      <c r="SSU847" s="328"/>
      <c r="SSV847" s="328"/>
      <c r="SSW847" s="328"/>
      <c r="SSX847" s="328"/>
      <c r="SSY847" s="328"/>
      <c r="SSZ847" s="328"/>
      <c r="STA847" s="328"/>
      <c r="STB847" s="328"/>
      <c r="STC847" s="328"/>
      <c r="STD847" s="328"/>
      <c r="STE847" s="328"/>
      <c r="STF847" s="328"/>
      <c r="STG847" s="328"/>
      <c r="STH847" s="328"/>
      <c r="STI847" s="328"/>
      <c r="STJ847" s="328"/>
      <c r="STK847" s="328"/>
      <c r="STL847" s="328"/>
      <c r="STM847" s="328"/>
      <c r="STN847" s="328"/>
      <c r="STO847" s="328"/>
      <c r="STP847" s="328"/>
      <c r="STQ847" s="328"/>
      <c r="STR847" s="328"/>
      <c r="STS847" s="328"/>
      <c r="STT847" s="328"/>
      <c r="STU847" s="328"/>
      <c r="STV847" s="328"/>
      <c r="STW847" s="328"/>
      <c r="STX847" s="328"/>
      <c r="STY847" s="328"/>
      <c r="STZ847" s="328"/>
      <c r="SUA847" s="328"/>
      <c r="SUB847" s="328"/>
      <c r="SUC847" s="328"/>
      <c r="SUD847" s="328"/>
      <c r="SUE847" s="328"/>
      <c r="SUF847" s="328"/>
      <c r="SUG847" s="328"/>
      <c r="SUH847" s="328"/>
      <c r="SUI847" s="328"/>
      <c r="SUJ847" s="328"/>
      <c r="SUK847" s="328"/>
      <c r="SUL847" s="328"/>
      <c r="SUM847" s="328"/>
      <c r="SUN847" s="328"/>
      <c r="SUO847" s="328"/>
      <c r="SUP847" s="328"/>
      <c r="SUQ847" s="328"/>
      <c r="SUR847" s="328"/>
      <c r="SUS847" s="328"/>
      <c r="SUT847" s="328"/>
      <c r="SUU847" s="328"/>
      <c r="SUV847" s="328"/>
      <c r="SUW847" s="328"/>
      <c r="SUX847" s="328"/>
      <c r="SUY847" s="328"/>
      <c r="SUZ847" s="328"/>
      <c r="SVA847" s="328"/>
      <c r="SVB847" s="328"/>
      <c r="SVC847" s="328"/>
      <c r="SVD847" s="328"/>
      <c r="SVE847" s="328"/>
      <c r="SVF847" s="328"/>
      <c r="SVG847" s="328"/>
      <c r="SVH847" s="328"/>
      <c r="SVI847" s="328"/>
      <c r="SVJ847" s="328"/>
      <c r="SVK847" s="328"/>
      <c r="SVL847" s="328"/>
      <c r="SVM847" s="328"/>
      <c r="SVN847" s="328"/>
      <c r="SVO847" s="328"/>
      <c r="SVP847" s="328"/>
      <c r="SVQ847" s="328"/>
      <c r="SVR847" s="328"/>
      <c r="SVS847" s="328"/>
      <c r="SVT847" s="328"/>
      <c r="SVU847" s="328"/>
      <c r="SVV847" s="328"/>
      <c r="SVW847" s="328"/>
      <c r="SVX847" s="328"/>
      <c r="SVY847" s="328"/>
      <c r="SVZ847" s="328"/>
      <c r="SWA847" s="328"/>
      <c r="SWB847" s="328"/>
      <c r="SWC847" s="328"/>
      <c r="SWD847" s="328"/>
      <c r="SWE847" s="328"/>
      <c r="SWF847" s="328"/>
      <c r="SWG847" s="328"/>
      <c r="SWH847" s="328"/>
      <c r="SWI847" s="328"/>
      <c r="SWJ847" s="328"/>
      <c r="SWK847" s="328"/>
      <c r="SWL847" s="328"/>
      <c r="SWM847" s="328"/>
      <c r="SWN847" s="328"/>
      <c r="SWO847" s="328"/>
      <c r="SWP847" s="328"/>
      <c r="SWQ847" s="328"/>
      <c r="SWR847" s="328"/>
      <c r="SWS847" s="328"/>
      <c r="SWT847" s="328"/>
      <c r="SWU847" s="328"/>
      <c r="SWV847" s="328"/>
      <c r="SWW847" s="328"/>
      <c r="SWX847" s="328"/>
      <c r="SWY847" s="328"/>
      <c r="SWZ847" s="328"/>
      <c r="SXA847" s="328"/>
      <c r="SXB847" s="328"/>
      <c r="SXC847" s="328"/>
      <c r="SXD847" s="328"/>
      <c r="SXE847" s="328"/>
      <c r="SXF847" s="328"/>
      <c r="SXG847" s="328"/>
      <c r="SXH847" s="328"/>
      <c r="SXI847" s="328"/>
      <c r="SXJ847" s="328"/>
      <c r="SXK847" s="328"/>
      <c r="SXL847" s="328"/>
      <c r="SXM847" s="328"/>
      <c r="SXN847" s="328"/>
      <c r="SXO847" s="328"/>
      <c r="SXP847" s="328"/>
      <c r="SXQ847" s="328"/>
      <c r="SXR847" s="328"/>
      <c r="SXS847" s="328"/>
      <c r="SXT847" s="328"/>
      <c r="SXU847" s="328"/>
      <c r="SXV847" s="328"/>
      <c r="SXW847" s="328"/>
      <c r="SXX847" s="328"/>
      <c r="SXY847" s="328"/>
      <c r="SXZ847" s="328"/>
      <c r="SYA847" s="328"/>
      <c r="SYB847" s="328"/>
      <c r="SYC847" s="328"/>
      <c r="SYD847" s="328"/>
      <c r="SYE847" s="328"/>
      <c r="SYF847" s="328"/>
      <c r="SYG847" s="328"/>
      <c r="SYH847" s="328"/>
      <c r="SYI847" s="328"/>
      <c r="SYJ847" s="328"/>
      <c r="SYK847" s="328"/>
      <c r="SYL847" s="328"/>
      <c r="SYM847" s="328"/>
      <c r="SYN847" s="328"/>
      <c r="SYO847" s="328"/>
      <c r="SYP847" s="328"/>
      <c r="SYQ847" s="328"/>
      <c r="SYR847" s="328"/>
      <c r="SYS847" s="328"/>
      <c r="SYT847" s="328"/>
      <c r="SYU847" s="328"/>
      <c r="SYV847" s="328"/>
      <c r="SYW847" s="328"/>
      <c r="SYX847" s="328"/>
      <c r="SYY847" s="328"/>
      <c r="SYZ847" s="328"/>
      <c r="SZA847" s="328"/>
      <c r="SZB847" s="328"/>
      <c r="SZC847" s="328"/>
      <c r="SZD847" s="328"/>
      <c r="SZE847" s="328"/>
      <c r="SZF847" s="328"/>
      <c r="SZG847" s="328"/>
      <c r="SZH847" s="328"/>
      <c r="SZI847" s="328"/>
      <c r="SZJ847" s="328"/>
      <c r="SZK847" s="328"/>
      <c r="SZL847" s="328"/>
      <c r="SZM847" s="328"/>
      <c r="SZN847" s="328"/>
      <c r="SZO847" s="328"/>
      <c r="SZP847" s="328"/>
      <c r="SZQ847" s="328"/>
      <c r="SZR847" s="328"/>
      <c r="SZS847" s="328"/>
      <c r="SZT847" s="328"/>
      <c r="SZU847" s="328"/>
      <c r="SZV847" s="328"/>
      <c r="SZW847" s="328"/>
      <c r="SZX847" s="328"/>
      <c r="SZY847" s="328"/>
      <c r="SZZ847" s="328"/>
      <c r="TAA847" s="328"/>
      <c r="TAB847" s="328"/>
      <c r="TAC847" s="328"/>
      <c r="TAD847" s="328"/>
      <c r="TAE847" s="328"/>
      <c r="TAF847" s="328"/>
      <c r="TAG847" s="328"/>
      <c r="TAH847" s="328"/>
      <c r="TAI847" s="328"/>
      <c r="TAJ847" s="328"/>
      <c r="TAK847" s="328"/>
      <c r="TAL847" s="328"/>
      <c r="TAM847" s="328"/>
      <c r="TAN847" s="328"/>
      <c r="TAO847" s="328"/>
      <c r="TAP847" s="328"/>
      <c r="TAQ847" s="328"/>
      <c r="TAR847" s="328"/>
      <c r="TAS847" s="328"/>
      <c r="TAT847" s="328"/>
      <c r="TAU847" s="328"/>
      <c r="TAV847" s="328"/>
      <c r="TAW847" s="328"/>
      <c r="TAX847" s="328"/>
      <c r="TAY847" s="328"/>
      <c r="TAZ847" s="328"/>
      <c r="TBA847" s="328"/>
      <c r="TBB847" s="328"/>
      <c r="TBC847" s="328"/>
      <c r="TBD847" s="328"/>
      <c r="TBE847" s="328"/>
      <c r="TBF847" s="328"/>
      <c r="TBG847" s="328"/>
      <c r="TBH847" s="328"/>
      <c r="TBI847" s="328"/>
      <c r="TBJ847" s="328"/>
      <c r="TBK847" s="328"/>
      <c r="TBL847" s="328"/>
      <c r="TBM847" s="328"/>
      <c r="TBN847" s="328"/>
      <c r="TBO847" s="328"/>
      <c r="TBP847" s="328"/>
      <c r="TBQ847" s="328"/>
      <c r="TBR847" s="328"/>
      <c r="TBS847" s="328"/>
      <c r="TBT847" s="328"/>
      <c r="TBU847" s="328"/>
      <c r="TBV847" s="328"/>
      <c r="TBW847" s="328"/>
      <c r="TBX847" s="328"/>
      <c r="TBY847" s="328"/>
      <c r="TBZ847" s="328"/>
      <c r="TCA847" s="328"/>
      <c r="TCB847" s="328"/>
      <c r="TCC847" s="328"/>
      <c r="TCD847" s="328"/>
      <c r="TCE847" s="328"/>
      <c r="TCF847" s="328"/>
      <c r="TCG847" s="328"/>
      <c r="TCH847" s="328"/>
      <c r="TCI847" s="328"/>
      <c r="TCJ847" s="328"/>
      <c r="TCK847" s="328"/>
      <c r="TCL847" s="328"/>
      <c r="TCM847" s="328"/>
      <c r="TCN847" s="328"/>
      <c r="TCO847" s="328"/>
      <c r="TCP847" s="328"/>
      <c r="TCQ847" s="328"/>
      <c r="TCR847" s="328"/>
      <c r="TCS847" s="328"/>
      <c r="TCT847" s="328"/>
      <c r="TCU847" s="328"/>
      <c r="TCV847" s="328"/>
      <c r="TCW847" s="328"/>
      <c r="TCX847" s="328"/>
      <c r="TCY847" s="328"/>
      <c r="TCZ847" s="328"/>
      <c r="TDA847" s="328"/>
      <c r="TDB847" s="328"/>
      <c r="TDC847" s="328"/>
      <c r="TDD847" s="328"/>
      <c r="TDE847" s="328"/>
      <c r="TDF847" s="328"/>
      <c r="TDG847" s="328"/>
      <c r="TDH847" s="328"/>
      <c r="TDI847" s="328"/>
      <c r="TDJ847" s="328"/>
      <c r="TDK847" s="328"/>
      <c r="TDL847" s="328"/>
      <c r="TDM847" s="328"/>
      <c r="TDN847" s="328"/>
      <c r="TDO847" s="328"/>
      <c r="TDP847" s="328"/>
      <c r="TDQ847" s="328"/>
      <c r="TDR847" s="328"/>
      <c r="TDS847" s="328"/>
      <c r="TDT847" s="328"/>
      <c r="TDU847" s="328"/>
      <c r="TDV847" s="328"/>
      <c r="TDW847" s="328"/>
      <c r="TDX847" s="328"/>
      <c r="TDY847" s="328"/>
      <c r="TDZ847" s="328"/>
      <c r="TEA847" s="328"/>
      <c r="TEB847" s="328"/>
      <c r="TEC847" s="328"/>
      <c r="TED847" s="328"/>
      <c r="TEE847" s="328"/>
      <c r="TEF847" s="328"/>
      <c r="TEG847" s="328"/>
      <c r="TEH847" s="328"/>
      <c r="TEI847" s="328"/>
      <c r="TEJ847" s="328"/>
      <c r="TEK847" s="328"/>
      <c r="TEL847" s="328"/>
      <c r="TEM847" s="328"/>
      <c r="TEN847" s="328"/>
      <c r="TEO847" s="328"/>
      <c r="TEP847" s="328"/>
      <c r="TEQ847" s="328"/>
      <c r="TER847" s="328"/>
      <c r="TES847" s="328"/>
      <c r="TET847" s="328"/>
      <c r="TEU847" s="328"/>
      <c r="TEV847" s="328"/>
      <c r="TEW847" s="328"/>
      <c r="TEX847" s="328"/>
      <c r="TEY847" s="328"/>
      <c r="TEZ847" s="328"/>
      <c r="TFA847" s="328"/>
      <c r="TFB847" s="328"/>
      <c r="TFC847" s="328"/>
      <c r="TFD847" s="328"/>
      <c r="TFE847" s="328"/>
      <c r="TFF847" s="328"/>
      <c r="TFG847" s="328"/>
      <c r="TFH847" s="328"/>
      <c r="TFI847" s="328"/>
      <c r="TFJ847" s="328"/>
      <c r="TFK847" s="328"/>
      <c r="TFL847" s="328"/>
      <c r="TFM847" s="328"/>
      <c r="TFN847" s="328"/>
      <c r="TFO847" s="328"/>
      <c r="TFP847" s="328"/>
      <c r="TFQ847" s="328"/>
      <c r="TFR847" s="328"/>
      <c r="TFS847" s="328"/>
      <c r="TFT847" s="328"/>
      <c r="TFU847" s="328"/>
      <c r="TFV847" s="328"/>
      <c r="TFW847" s="328"/>
      <c r="TFX847" s="328"/>
      <c r="TFY847" s="328"/>
      <c r="TFZ847" s="328"/>
      <c r="TGA847" s="328"/>
      <c r="TGB847" s="328"/>
      <c r="TGC847" s="328"/>
      <c r="TGD847" s="328"/>
      <c r="TGE847" s="328"/>
      <c r="TGF847" s="328"/>
      <c r="TGG847" s="328"/>
      <c r="TGH847" s="328"/>
      <c r="TGI847" s="328"/>
      <c r="TGJ847" s="328"/>
      <c r="TGK847" s="328"/>
      <c r="TGL847" s="328"/>
      <c r="TGM847" s="328"/>
      <c r="TGN847" s="328"/>
      <c r="TGO847" s="328"/>
      <c r="TGP847" s="328"/>
      <c r="TGQ847" s="328"/>
      <c r="TGR847" s="328"/>
      <c r="TGS847" s="328"/>
      <c r="TGT847" s="328"/>
      <c r="TGU847" s="328"/>
      <c r="TGV847" s="328"/>
      <c r="TGW847" s="328"/>
      <c r="TGX847" s="328"/>
      <c r="TGY847" s="328"/>
      <c r="TGZ847" s="328"/>
      <c r="THA847" s="328"/>
      <c r="THB847" s="328"/>
      <c r="THC847" s="328"/>
      <c r="THD847" s="328"/>
      <c r="THE847" s="328"/>
      <c r="THF847" s="328"/>
      <c r="THG847" s="328"/>
      <c r="THH847" s="328"/>
      <c r="THI847" s="328"/>
      <c r="THJ847" s="328"/>
      <c r="THK847" s="328"/>
      <c r="THL847" s="328"/>
      <c r="THM847" s="328"/>
      <c r="THN847" s="328"/>
      <c r="THO847" s="328"/>
      <c r="THP847" s="328"/>
      <c r="THQ847" s="328"/>
      <c r="THR847" s="328"/>
      <c r="THS847" s="328"/>
      <c r="THT847" s="328"/>
      <c r="THU847" s="328"/>
      <c r="THV847" s="328"/>
      <c r="THW847" s="328"/>
      <c r="THX847" s="328"/>
      <c r="THY847" s="328"/>
      <c r="THZ847" s="328"/>
      <c r="TIA847" s="328"/>
      <c r="TIB847" s="328"/>
      <c r="TIC847" s="328"/>
      <c r="TID847" s="328"/>
      <c r="TIE847" s="328"/>
      <c r="TIF847" s="328"/>
      <c r="TIG847" s="328"/>
      <c r="TIH847" s="328"/>
      <c r="TII847" s="328"/>
      <c r="TIJ847" s="328"/>
      <c r="TIK847" s="328"/>
      <c r="TIL847" s="328"/>
      <c r="TIM847" s="328"/>
      <c r="TIN847" s="328"/>
      <c r="TIO847" s="328"/>
      <c r="TIP847" s="328"/>
      <c r="TIQ847" s="328"/>
      <c r="TIR847" s="328"/>
      <c r="TIS847" s="328"/>
      <c r="TIT847" s="328"/>
      <c r="TIU847" s="328"/>
      <c r="TIV847" s="328"/>
      <c r="TIW847" s="328"/>
      <c r="TIX847" s="328"/>
      <c r="TIY847" s="328"/>
      <c r="TIZ847" s="328"/>
      <c r="TJA847" s="328"/>
      <c r="TJB847" s="328"/>
      <c r="TJC847" s="328"/>
      <c r="TJD847" s="328"/>
      <c r="TJE847" s="328"/>
      <c r="TJF847" s="328"/>
      <c r="TJG847" s="328"/>
      <c r="TJH847" s="328"/>
      <c r="TJI847" s="328"/>
      <c r="TJJ847" s="328"/>
      <c r="TJK847" s="328"/>
      <c r="TJL847" s="328"/>
      <c r="TJM847" s="328"/>
      <c r="TJN847" s="328"/>
      <c r="TJO847" s="328"/>
      <c r="TJP847" s="328"/>
      <c r="TJQ847" s="328"/>
      <c r="TJR847" s="328"/>
      <c r="TJS847" s="328"/>
      <c r="TJT847" s="328"/>
      <c r="TJU847" s="328"/>
      <c r="TJV847" s="328"/>
      <c r="TJW847" s="328"/>
      <c r="TJX847" s="328"/>
      <c r="TJY847" s="328"/>
      <c r="TJZ847" s="328"/>
      <c r="TKA847" s="328"/>
      <c r="TKB847" s="328"/>
      <c r="TKC847" s="328"/>
      <c r="TKD847" s="328"/>
      <c r="TKE847" s="328"/>
      <c r="TKF847" s="328"/>
      <c r="TKG847" s="328"/>
      <c r="TKH847" s="328"/>
      <c r="TKI847" s="328"/>
      <c r="TKJ847" s="328"/>
      <c r="TKK847" s="328"/>
      <c r="TKL847" s="328"/>
      <c r="TKM847" s="328"/>
      <c r="TKN847" s="328"/>
      <c r="TKO847" s="328"/>
      <c r="TKP847" s="328"/>
      <c r="TKQ847" s="328"/>
      <c r="TKR847" s="328"/>
      <c r="TKS847" s="328"/>
      <c r="TKT847" s="328"/>
      <c r="TKU847" s="328"/>
      <c r="TKV847" s="328"/>
      <c r="TKW847" s="328"/>
      <c r="TKX847" s="328"/>
      <c r="TKY847" s="328"/>
      <c r="TKZ847" s="328"/>
      <c r="TLA847" s="328"/>
      <c r="TLB847" s="328"/>
      <c r="TLC847" s="328"/>
      <c r="TLD847" s="328"/>
      <c r="TLE847" s="328"/>
      <c r="TLF847" s="328"/>
      <c r="TLG847" s="328"/>
      <c r="TLH847" s="328"/>
      <c r="TLI847" s="328"/>
      <c r="TLJ847" s="328"/>
      <c r="TLK847" s="328"/>
      <c r="TLL847" s="328"/>
      <c r="TLM847" s="328"/>
      <c r="TLN847" s="328"/>
      <c r="TLO847" s="328"/>
      <c r="TLP847" s="328"/>
      <c r="TLQ847" s="328"/>
      <c r="TLR847" s="328"/>
      <c r="TLS847" s="328"/>
      <c r="TLT847" s="328"/>
      <c r="TLU847" s="328"/>
      <c r="TLV847" s="328"/>
      <c r="TLW847" s="328"/>
      <c r="TLX847" s="328"/>
      <c r="TLY847" s="328"/>
      <c r="TLZ847" s="328"/>
      <c r="TMA847" s="328"/>
      <c r="TMB847" s="328"/>
      <c r="TMC847" s="328"/>
      <c r="TMD847" s="328"/>
      <c r="TME847" s="328"/>
      <c r="TMF847" s="328"/>
      <c r="TMG847" s="328"/>
      <c r="TMH847" s="328"/>
      <c r="TMI847" s="328"/>
      <c r="TMJ847" s="328"/>
      <c r="TMK847" s="328"/>
      <c r="TML847" s="328"/>
      <c r="TMM847" s="328"/>
      <c r="TMN847" s="328"/>
      <c r="TMO847" s="328"/>
      <c r="TMP847" s="328"/>
      <c r="TMQ847" s="328"/>
      <c r="TMR847" s="328"/>
      <c r="TMS847" s="328"/>
      <c r="TMT847" s="328"/>
      <c r="TMU847" s="328"/>
      <c r="TMV847" s="328"/>
      <c r="TMW847" s="328"/>
      <c r="TMX847" s="328"/>
      <c r="TMY847" s="328"/>
      <c r="TMZ847" s="328"/>
      <c r="TNA847" s="328"/>
      <c r="TNB847" s="328"/>
      <c r="TNC847" s="328"/>
      <c r="TND847" s="328"/>
      <c r="TNE847" s="328"/>
      <c r="TNF847" s="328"/>
      <c r="TNG847" s="328"/>
      <c r="TNH847" s="328"/>
      <c r="TNI847" s="328"/>
      <c r="TNJ847" s="328"/>
      <c r="TNK847" s="328"/>
      <c r="TNL847" s="328"/>
      <c r="TNM847" s="328"/>
      <c r="TNN847" s="328"/>
      <c r="TNO847" s="328"/>
      <c r="TNP847" s="328"/>
      <c r="TNQ847" s="328"/>
      <c r="TNR847" s="328"/>
      <c r="TNS847" s="328"/>
      <c r="TNT847" s="328"/>
      <c r="TNU847" s="328"/>
      <c r="TNV847" s="328"/>
      <c r="TNW847" s="328"/>
      <c r="TNX847" s="328"/>
      <c r="TNY847" s="328"/>
      <c r="TNZ847" s="328"/>
      <c r="TOA847" s="328"/>
      <c r="TOB847" s="328"/>
      <c r="TOC847" s="328"/>
      <c r="TOD847" s="328"/>
      <c r="TOE847" s="328"/>
      <c r="TOF847" s="328"/>
      <c r="TOG847" s="328"/>
      <c r="TOH847" s="328"/>
      <c r="TOI847" s="328"/>
      <c r="TOJ847" s="328"/>
      <c r="TOK847" s="328"/>
      <c r="TOL847" s="328"/>
      <c r="TOM847" s="328"/>
      <c r="TON847" s="328"/>
      <c r="TOO847" s="328"/>
      <c r="TOP847" s="328"/>
      <c r="TOQ847" s="328"/>
      <c r="TOR847" s="328"/>
      <c r="TOS847" s="328"/>
      <c r="TOT847" s="328"/>
      <c r="TOU847" s="328"/>
      <c r="TOV847" s="328"/>
      <c r="TOW847" s="328"/>
      <c r="TOX847" s="328"/>
      <c r="TOY847" s="328"/>
      <c r="TOZ847" s="328"/>
      <c r="TPA847" s="328"/>
      <c r="TPB847" s="328"/>
      <c r="TPC847" s="328"/>
      <c r="TPD847" s="328"/>
      <c r="TPE847" s="328"/>
      <c r="TPF847" s="328"/>
      <c r="TPG847" s="328"/>
      <c r="TPH847" s="328"/>
      <c r="TPI847" s="328"/>
      <c r="TPJ847" s="328"/>
      <c r="TPK847" s="328"/>
      <c r="TPL847" s="328"/>
      <c r="TPM847" s="328"/>
      <c r="TPN847" s="328"/>
      <c r="TPO847" s="328"/>
      <c r="TPP847" s="328"/>
      <c r="TPQ847" s="328"/>
      <c r="TPR847" s="328"/>
      <c r="TPS847" s="328"/>
      <c r="TPT847" s="328"/>
      <c r="TPU847" s="328"/>
      <c r="TPV847" s="328"/>
      <c r="TPW847" s="328"/>
      <c r="TPX847" s="328"/>
      <c r="TPY847" s="328"/>
      <c r="TPZ847" s="328"/>
      <c r="TQA847" s="328"/>
      <c r="TQB847" s="328"/>
      <c r="TQC847" s="328"/>
      <c r="TQD847" s="328"/>
      <c r="TQE847" s="328"/>
      <c r="TQF847" s="328"/>
      <c r="TQG847" s="328"/>
      <c r="TQH847" s="328"/>
      <c r="TQI847" s="328"/>
      <c r="TQJ847" s="328"/>
      <c r="TQK847" s="328"/>
      <c r="TQL847" s="328"/>
      <c r="TQM847" s="328"/>
      <c r="TQN847" s="328"/>
      <c r="TQO847" s="328"/>
      <c r="TQP847" s="328"/>
      <c r="TQQ847" s="328"/>
      <c r="TQR847" s="328"/>
      <c r="TQS847" s="328"/>
      <c r="TQT847" s="328"/>
      <c r="TQU847" s="328"/>
      <c r="TQV847" s="328"/>
      <c r="TQW847" s="328"/>
      <c r="TQX847" s="328"/>
      <c r="TQY847" s="328"/>
      <c r="TQZ847" s="328"/>
      <c r="TRA847" s="328"/>
      <c r="TRB847" s="328"/>
      <c r="TRC847" s="328"/>
      <c r="TRD847" s="328"/>
      <c r="TRE847" s="328"/>
      <c r="TRF847" s="328"/>
      <c r="TRG847" s="328"/>
      <c r="TRH847" s="328"/>
      <c r="TRI847" s="328"/>
      <c r="TRJ847" s="328"/>
      <c r="TRK847" s="328"/>
      <c r="TRL847" s="328"/>
      <c r="TRM847" s="328"/>
      <c r="TRN847" s="328"/>
      <c r="TRO847" s="328"/>
      <c r="TRP847" s="328"/>
      <c r="TRQ847" s="328"/>
      <c r="TRR847" s="328"/>
      <c r="TRS847" s="328"/>
      <c r="TRT847" s="328"/>
      <c r="TRU847" s="328"/>
      <c r="TRV847" s="328"/>
      <c r="TRW847" s="328"/>
      <c r="TRX847" s="328"/>
      <c r="TRY847" s="328"/>
      <c r="TRZ847" s="328"/>
      <c r="TSA847" s="328"/>
      <c r="TSB847" s="328"/>
      <c r="TSC847" s="328"/>
      <c r="TSD847" s="328"/>
      <c r="TSE847" s="328"/>
      <c r="TSF847" s="328"/>
      <c r="TSG847" s="328"/>
      <c r="TSH847" s="328"/>
      <c r="TSI847" s="328"/>
      <c r="TSJ847" s="328"/>
      <c r="TSK847" s="328"/>
      <c r="TSL847" s="328"/>
      <c r="TSM847" s="328"/>
      <c r="TSN847" s="328"/>
      <c r="TSO847" s="328"/>
      <c r="TSP847" s="328"/>
      <c r="TSQ847" s="328"/>
      <c r="TSR847" s="328"/>
      <c r="TSS847" s="328"/>
      <c r="TST847" s="328"/>
      <c r="TSU847" s="328"/>
      <c r="TSV847" s="328"/>
      <c r="TSW847" s="328"/>
      <c r="TSX847" s="328"/>
      <c r="TSY847" s="328"/>
      <c r="TSZ847" s="328"/>
      <c r="TTA847" s="328"/>
      <c r="TTB847" s="328"/>
      <c r="TTC847" s="328"/>
      <c r="TTD847" s="328"/>
      <c r="TTE847" s="328"/>
      <c r="TTF847" s="328"/>
      <c r="TTG847" s="328"/>
      <c r="TTH847" s="328"/>
      <c r="TTI847" s="328"/>
      <c r="TTJ847" s="328"/>
      <c r="TTK847" s="328"/>
      <c r="TTL847" s="328"/>
      <c r="TTM847" s="328"/>
      <c r="TTN847" s="328"/>
      <c r="TTO847" s="328"/>
      <c r="TTP847" s="328"/>
      <c r="TTQ847" s="328"/>
      <c r="TTR847" s="328"/>
      <c r="TTS847" s="328"/>
      <c r="TTT847" s="328"/>
      <c r="TTU847" s="328"/>
      <c r="TTV847" s="328"/>
      <c r="TTW847" s="328"/>
      <c r="TTX847" s="328"/>
      <c r="TTY847" s="328"/>
      <c r="TTZ847" s="328"/>
      <c r="TUA847" s="328"/>
      <c r="TUB847" s="328"/>
      <c r="TUC847" s="328"/>
      <c r="TUD847" s="328"/>
      <c r="TUE847" s="328"/>
      <c r="TUF847" s="328"/>
      <c r="TUG847" s="328"/>
      <c r="TUH847" s="328"/>
      <c r="TUI847" s="328"/>
      <c r="TUJ847" s="328"/>
      <c r="TUK847" s="328"/>
      <c r="TUL847" s="328"/>
      <c r="TUM847" s="328"/>
      <c r="TUN847" s="328"/>
      <c r="TUO847" s="328"/>
      <c r="TUP847" s="328"/>
      <c r="TUQ847" s="328"/>
      <c r="TUR847" s="328"/>
      <c r="TUS847" s="328"/>
      <c r="TUT847" s="328"/>
      <c r="TUU847" s="328"/>
      <c r="TUV847" s="328"/>
      <c r="TUW847" s="328"/>
      <c r="TUX847" s="328"/>
      <c r="TUY847" s="328"/>
      <c r="TUZ847" s="328"/>
      <c r="TVA847" s="328"/>
      <c r="TVB847" s="328"/>
      <c r="TVC847" s="328"/>
      <c r="TVD847" s="328"/>
      <c r="TVE847" s="328"/>
      <c r="TVF847" s="328"/>
      <c r="TVG847" s="328"/>
      <c r="TVH847" s="328"/>
      <c r="TVI847" s="328"/>
      <c r="TVJ847" s="328"/>
      <c r="TVK847" s="328"/>
      <c r="TVL847" s="328"/>
      <c r="TVM847" s="328"/>
      <c r="TVN847" s="328"/>
      <c r="TVO847" s="328"/>
      <c r="TVP847" s="328"/>
      <c r="TVQ847" s="328"/>
      <c r="TVR847" s="328"/>
      <c r="TVS847" s="328"/>
      <c r="TVT847" s="328"/>
      <c r="TVU847" s="328"/>
      <c r="TVV847" s="328"/>
      <c r="TVW847" s="328"/>
      <c r="TVX847" s="328"/>
      <c r="TVY847" s="328"/>
      <c r="TVZ847" s="328"/>
      <c r="TWA847" s="328"/>
      <c r="TWB847" s="328"/>
      <c r="TWC847" s="328"/>
      <c r="TWD847" s="328"/>
      <c r="TWE847" s="328"/>
      <c r="TWF847" s="328"/>
      <c r="TWG847" s="328"/>
      <c r="TWH847" s="328"/>
      <c r="TWI847" s="328"/>
      <c r="TWJ847" s="328"/>
      <c r="TWK847" s="328"/>
      <c r="TWL847" s="328"/>
      <c r="TWM847" s="328"/>
      <c r="TWN847" s="328"/>
      <c r="TWO847" s="328"/>
      <c r="TWP847" s="328"/>
      <c r="TWQ847" s="328"/>
      <c r="TWR847" s="328"/>
      <c r="TWS847" s="328"/>
      <c r="TWT847" s="328"/>
      <c r="TWU847" s="328"/>
      <c r="TWV847" s="328"/>
      <c r="TWW847" s="328"/>
      <c r="TWX847" s="328"/>
      <c r="TWY847" s="328"/>
      <c r="TWZ847" s="328"/>
      <c r="TXA847" s="328"/>
      <c r="TXB847" s="328"/>
      <c r="TXC847" s="328"/>
      <c r="TXD847" s="328"/>
      <c r="TXE847" s="328"/>
      <c r="TXF847" s="328"/>
      <c r="TXG847" s="328"/>
      <c r="TXH847" s="328"/>
      <c r="TXI847" s="328"/>
      <c r="TXJ847" s="328"/>
      <c r="TXK847" s="328"/>
      <c r="TXL847" s="328"/>
      <c r="TXM847" s="328"/>
      <c r="TXN847" s="328"/>
      <c r="TXO847" s="328"/>
      <c r="TXP847" s="328"/>
      <c r="TXQ847" s="328"/>
      <c r="TXR847" s="328"/>
      <c r="TXS847" s="328"/>
      <c r="TXT847" s="328"/>
      <c r="TXU847" s="328"/>
      <c r="TXV847" s="328"/>
      <c r="TXW847" s="328"/>
      <c r="TXX847" s="328"/>
      <c r="TXY847" s="328"/>
      <c r="TXZ847" s="328"/>
      <c r="TYA847" s="328"/>
      <c r="TYB847" s="328"/>
      <c r="TYC847" s="328"/>
      <c r="TYD847" s="328"/>
      <c r="TYE847" s="328"/>
      <c r="TYF847" s="328"/>
      <c r="TYG847" s="328"/>
      <c r="TYH847" s="328"/>
      <c r="TYI847" s="328"/>
      <c r="TYJ847" s="328"/>
      <c r="TYK847" s="328"/>
      <c r="TYL847" s="328"/>
      <c r="TYM847" s="328"/>
      <c r="TYN847" s="328"/>
      <c r="TYO847" s="328"/>
      <c r="TYP847" s="328"/>
      <c r="TYQ847" s="328"/>
      <c r="TYR847" s="328"/>
      <c r="TYS847" s="328"/>
      <c r="TYT847" s="328"/>
      <c r="TYU847" s="328"/>
      <c r="TYV847" s="328"/>
      <c r="TYW847" s="328"/>
      <c r="TYX847" s="328"/>
      <c r="TYY847" s="328"/>
      <c r="TYZ847" s="328"/>
      <c r="TZA847" s="328"/>
      <c r="TZB847" s="328"/>
      <c r="TZC847" s="328"/>
      <c r="TZD847" s="328"/>
      <c r="TZE847" s="328"/>
      <c r="TZF847" s="328"/>
      <c r="TZG847" s="328"/>
      <c r="TZH847" s="328"/>
      <c r="TZI847" s="328"/>
      <c r="TZJ847" s="328"/>
      <c r="TZK847" s="328"/>
      <c r="TZL847" s="328"/>
      <c r="TZM847" s="328"/>
      <c r="TZN847" s="328"/>
      <c r="TZO847" s="328"/>
      <c r="TZP847" s="328"/>
      <c r="TZQ847" s="328"/>
      <c r="TZR847" s="328"/>
      <c r="TZS847" s="328"/>
      <c r="TZT847" s="328"/>
      <c r="TZU847" s="328"/>
      <c r="TZV847" s="328"/>
      <c r="TZW847" s="328"/>
      <c r="TZX847" s="328"/>
      <c r="TZY847" s="328"/>
      <c r="TZZ847" s="328"/>
      <c r="UAA847" s="328"/>
      <c r="UAB847" s="328"/>
      <c r="UAC847" s="328"/>
      <c r="UAD847" s="328"/>
      <c r="UAE847" s="328"/>
      <c r="UAF847" s="328"/>
      <c r="UAG847" s="328"/>
      <c r="UAH847" s="328"/>
      <c r="UAI847" s="328"/>
      <c r="UAJ847" s="328"/>
      <c r="UAK847" s="328"/>
      <c r="UAL847" s="328"/>
      <c r="UAM847" s="328"/>
      <c r="UAN847" s="328"/>
      <c r="UAO847" s="328"/>
      <c r="UAP847" s="328"/>
      <c r="UAQ847" s="328"/>
      <c r="UAR847" s="328"/>
      <c r="UAS847" s="328"/>
      <c r="UAT847" s="328"/>
      <c r="UAU847" s="328"/>
      <c r="UAV847" s="328"/>
      <c r="UAW847" s="328"/>
      <c r="UAX847" s="328"/>
      <c r="UAY847" s="328"/>
      <c r="UAZ847" s="328"/>
      <c r="UBA847" s="328"/>
      <c r="UBB847" s="328"/>
      <c r="UBC847" s="328"/>
      <c r="UBD847" s="328"/>
      <c r="UBE847" s="328"/>
      <c r="UBF847" s="328"/>
      <c r="UBG847" s="328"/>
      <c r="UBH847" s="328"/>
      <c r="UBI847" s="328"/>
      <c r="UBJ847" s="328"/>
      <c r="UBK847" s="328"/>
      <c r="UBL847" s="328"/>
      <c r="UBM847" s="328"/>
      <c r="UBN847" s="328"/>
      <c r="UBO847" s="328"/>
      <c r="UBP847" s="328"/>
      <c r="UBQ847" s="328"/>
      <c r="UBR847" s="328"/>
      <c r="UBS847" s="328"/>
      <c r="UBT847" s="328"/>
      <c r="UBU847" s="328"/>
      <c r="UBV847" s="328"/>
      <c r="UBW847" s="328"/>
      <c r="UBX847" s="328"/>
      <c r="UBY847" s="328"/>
      <c r="UBZ847" s="328"/>
      <c r="UCA847" s="328"/>
      <c r="UCB847" s="328"/>
      <c r="UCC847" s="328"/>
      <c r="UCD847" s="328"/>
      <c r="UCE847" s="328"/>
      <c r="UCF847" s="328"/>
      <c r="UCG847" s="328"/>
      <c r="UCH847" s="328"/>
      <c r="UCI847" s="328"/>
      <c r="UCJ847" s="328"/>
      <c r="UCK847" s="328"/>
      <c r="UCL847" s="328"/>
      <c r="UCM847" s="328"/>
      <c r="UCN847" s="328"/>
      <c r="UCO847" s="328"/>
      <c r="UCP847" s="328"/>
      <c r="UCQ847" s="328"/>
      <c r="UCR847" s="328"/>
      <c r="UCS847" s="328"/>
      <c r="UCT847" s="328"/>
      <c r="UCU847" s="328"/>
      <c r="UCV847" s="328"/>
      <c r="UCW847" s="328"/>
      <c r="UCX847" s="328"/>
      <c r="UCY847" s="328"/>
      <c r="UCZ847" s="328"/>
      <c r="UDA847" s="328"/>
      <c r="UDB847" s="328"/>
      <c r="UDC847" s="328"/>
      <c r="UDD847" s="328"/>
      <c r="UDE847" s="328"/>
      <c r="UDF847" s="328"/>
      <c r="UDG847" s="328"/>
      <c r="UDH847" s="328"/>
      <c r="UDI847" s="328"/>
      <c r="UDJ847" s="328"/>
      <c r="UDK847" s="328"/>
      <c r="UDL847" s="328"/>
      <c r="UDM847" s="328"/>
      <c r="UDN847" s="328"/>
      <c r="UDO847" s="328"/>
      <c r="UDP847" s="328"/>
      <c r="UDQ847" s="328"/>
      <c r="UDR847" s="328"/>
      <c r="UDS847" s="328"/>
      <c r="UDT847" s="328"/>
      <c r="UDU847" s="328"/>
      <c r="UDV847" s="328"/>
      <c r="UDW847" s="328"/>
      <c r="UDX847" s="328"/>
      <c r="UDY847" s="328"/>
      <c r="UDZ847" s="328"/>
      <c r="UEA847" s="328"/>
      <c r="UEB847" s="328"/>
      <c r="UEC847" s="328"/>
      <c r="UED847" s="328"/>
      <c r="UEE847" s="328"/>
      <c r="UEF847" s="328"/>
      <c r="UEG847" s="328"/>
      <c r="UEH847" s="328"/>
      <c r="UEI847" s="328"/>
      <c r="UEJ847" s="328"/>
      <c r="UEK847" s="328"/>
      <c r="UEL847" s="328"/>
      <c r="UEM847" s="328"/>
      <c r="UEN847" s="328"/>
      <c r="UEO847" s="328"/>
      <c r="UEP847" s="328"/>
      <c r="UEQ847" s="328"/>
      <c r="UER847" s="328"/>
      <c r="UES847" s="328"/>
      <c r="UET847" s="328"/>
      <c r="UEU847" s="328"/>
      <c r="UEV847" s="328"/>
      <c r="UEW847" s="328"/>
      <c r="UEX847" s="328"/>
      <c r="UEY847" s="328"/>
      <c r="UEZ847" s="328"/>
      <c r="UFA847" s="328"/>
      <c r="UFB847" s="328"/>
      <c r="UFC847" s="328"/>
      <c r="UFD847" s="328"/>
      <c r="UFE847" s="328"/>
      <c r="UFF847" s="328"/>
      <c r="UFG847" s="328"/>
      <c r="UFH847" s="328"/>
      <c r="UFI847" s="328"/>
      <c r="UFJ847" s="328"/>
      <c r="UFK847" s="328"/>
      <c r="UFL847" s="328"/>
      <c r="UFM847" s="328"/>
      <c r="UFN847" s="328"/>
      <c r="UFO847" s="328"/>
      <c r="UFP847" s="328"/>
      <c r="UFQ847" s="328"/>
      <c r="UFR847" s="328"/>
      <c r="UFS847" s="328"/>
      <c r="UFT847" s="328"/>
      <c r="UFU847" s="328"/>
      <c r="UFV847" s="328"/>
      <c r="UFW847" s="328"/>
      <c r="UFX847" s="328"/>
      <c r="UFY847" s="328"/>
      <c r="UFZ847" s="328"/>
      <c r="UGA847" s="328"/>
      <c r="UGB847" s="328"/>
      <c r="UGC847" s="328"/>
      <c r="UGD847" s="328"/>
      <c r="UGE847" s="328"/>
      <c r="UGF847" s="328"/>
      <c r="UGG847" s="328"/>
      <c r="UGH847" s="328"/>
      <c r="UGI847" s="328"/>
      <c r="UGJ847" s="328"/>
      <c r="UGK847" s="328"/>
      <c r="UGL847" s="328"/>
      <c r="UGM847" s="328"/>
      <c r="UGN847" s="328"/>
      <c r="UGO847" s="328"/>
      <c r="UGP847" s="328"/>
      <c r="UGQ847" s="328"/>
      <c r="UGR847" s="328"/>
      <c r="UGS847" s="328"/>
      <c r="UGT847" s="328"/>
      <c r="UGU847" s="328"/>
      <c r="UGV847" s="328"/>
      <c r="UGW847" s="328"/>
      <c r="UGX847" s="328"/>
      <c r="UGY847" s="328"/>
      <c r="UGZ847" s="328"/>
      <c r="UHA847" s="328"/>
      <c r="UHB847" s="328"/>
      <c r="UHC847" s="328"/>
      <c r="UHD847" s="328"/>
      <c r="UHE847" s="328"/>
      <c r="UHF847" s="328"/>
      <c r="UHG847" s="328"/>
      <c r="UHH847" s="328"/>
      <c r="UHI847" s="328"/>
      <c r="UHJ847" s="328"/>
      <c r="UHK847" s="328"/>
      <c r="UHL847" s="328"/>
      <c r="UHM847" s="328"/>
      <c r="UHN847" s="328"/>
      <c r="UHO847" s="328"/>
      <c r="UHP847" s="328"/>
      <c r="UHQ847" s="328"/>
      <c r="UHR847" s="328"/>
      <c r="UHS847" s="328"/>
      <c r="UHT847" s="328"/>
      <c r="UHU847" s="328"/>
      <c r="UHV847" s="328"/>
      <c r="UHW847" s="328"/>
      <c r="UHX847" s="328"/>
      <c r="UHY847" s="328"/>
      <c r="UHZ847" s="328"/>
      <c r="UIA847" s="328"/>
      <c r="UIB847" s="328"/>
      <c r="UIC847" s="328"/>
      <c r="UID847" s="328"/>
      <c r="UIE847" s="328"/>
      <c r="UIF847" s="328"/>
      <c r="UIG847" s="328"/>
      <c r="UIH847" s="328"/>
      <c r="UII847" s="328"/>
      <c r="UIJ847" s="328"/>
      <c r="UIK847" s="328"/>
      <c r="UIL847" s="328"/>
      <c r="UIM847" s="328"/>
      <c r="UIN847" s="328"/>
      <c r="UIO847" s="328"/>
      <c r="UIP847" s="328"/>
      <c r="UIQ847" s="328"/>
      <c r="UIR847" s="328"/>
      <c r="UIS847" s="328"/>
      <c r="UIT847" s="328"/>
      <c r="UIU847" s="328"/>
      <c r="UIV847" s="328"/>
      <c r="UIW847" s="328"/>
      <c r="UIX847" s="328"/>
      <c r="UIY847" s="328"/>
      <c r="UIZ847" s="328"/>
      <c r="UJA847" s="328"/>
      <c r="UJB847" s="328"/>
      <c r="UJC847" s="328"/>
      <c r="UJD847" s="328"/>
      <c r="UJE847" s="328"/>
      <c r="UJF847" s="328"/>
      <c r="UJG847" s="328"/>
      <c r="UJH847" s="328"/>
      <c r="UJI847" s="328"/>
      <c r="UJJ847" s="328"/>
      <c r="UJK847" s="328"/>
      <c r="UJL847" s="328"/>
      <c r="UJM847" s="328"/>
      <c r="UJN847" s="328"/>
      <c r="UJO847" s="328"/>
      <c r="UJP847" s="328"/>
      <c r="UJQ847" s="328"/>
      <c r="UJR847" s="328"/>
      <c r="UJS847" s="328"/>
      <c r="UJT847" s="328"/>
      <c r="UJU847" s="328"/>
      <c r="UJV847" s="328"/>
      <c r="UJW847" s="328"/>
      <c r="UJX847" s="328"/>
      <c r="UJY847" s="328"/>
      <c r="UJZ847" s="328"/>
      <c r="UKA847" s="328"/>
      <c r="UKB847" s="328"/>
      <c r="UKC847" s="328"/>
      <c r="UKD847" s="328"/>
      <c r="UKE847" s="328"/>
      <c r="UKF847" s="328"/>
      <c r="UKG847" s="328"/>
      <c r="UKH847" s="328"/>
      <c r="UKI847" s="328"/>
      <c r="UKJ847" s="328"/>
      <c r="UKK847" s="328"/>
      <c r="UKL847" s="328"/>
      <c r="UKM847" s="328"/>
      <c r="UKN847" s="328"/>
      <c r="UKO847" s="328"/>
      <c r="UKP847" s="328"/>
      <c r="UKQ847" s="328"/>
      <c r="UKR847" s="328"/>
      <c r="UKS847" s="328"/>
      <c r="UKT847" s="328"/>
      <c r="UKU847" s="328"/>
      <c r="UKV847" s="328"/>
      <c r="UKW847" s="328"/>
      <c r="UKX847" s="328"/>
      <c r="UKY847" s="328"/>
      <c r="UKZ847" s="328"/>
      <c r="ULA847" s="328"/>
      <c r="ULB847" s="328"/>
      <c r="ULC847" s="328"/>
      <c r="ULD847" s="328"/>
      <c r="ULE847" s="328"/>
      <c r="ULF847" s="328"/>
      <c r="ULG847" s="328"/>
      <c r="ULH847" s="328"/>
      <c r="ULI847" s="328"/>
      <c r="ULJ847" s="328"/>
      <c r="ULK847" s="328"/>
      <c r="ULL847" s="328"/>
      <c r="ULM847" s="328"/>
      <c r="ULN847" s="328"/>
      <c r="ULO847" s="328"/>
      <c r="ULP847" s="328"/>
      <c r="ULQ847" s="328"/>
      <c r="ULR847" s="328"/>
      <c r="ULS847" s="328"/>
      <c r="ULT847" s="328"/>
      <c r="ULU847" s="328"/>
      <c r="ULV847" s="328"/>
      <c r="ULW847" s="328"/>
      <c r="ULX847" s="328"/>
      <c r="ULY847" s="328"/>
      <c r="ULZ847" s="328"/>
      <c r="UMA847" s="328"/>
      <c r="UMB847" s="328"/>
      <c r="UMC847" s="328"/>
      <c r="UMD847" s="328"/>
      <c r="UME847" s="328"/>
      <c r="UMF847" s="328"/>
      <c r="UMG847" s="328"/>
      <c r="UMH847" s="328"/>
      <c r="UMI847" s="328"/>
      <c r="UMJ847" s="328"/>
      <c r="UMK847" s="328"/>
      <c r="UML847" s="328"/>
      <c r="UMM847" s="328"/>
      <c r="UMN847" s="328"/>
      <c r="UMO847" s="328"/>
      <c r="UMP847" s="328"/>
      <c r="UMQ847" s="328"/>
      <c r="UMR847" s="328"/>
      <c r="UMS847" s="328"/>
      <c r="UMT847" s="328"/>
      <c r="UMU847" s="328"/>
      <c r="UMV847" s="328"/>
      <c r="UMW847" s="328"/>
      <c r="UMX847" s="328"/>
      <c r="UMY847" s="328"/>
      <c r="UMZ847" s="328"/>
      <c r="UNA847" s="328"/>
      <c r="UNB847" s="328"/>
      <c r="UNC847" s="328"/>
      <c r="UND847" s="328"/>
      <c r="UNE847" s="328"/>
      <c r="UNF847" s="328"/>
      <c r="UNG847" s="328"/>
      <c r="UNH847" s="328"/>
      <c r="UNI847" s="328"/>
      <c r="UNJ847" s="328"/>
      <c r="UNK847" s="328"/>
      <c r="UNL847" s="328"/>
      <c r="UNM847" s="328"/>
      <c r="UNN847" s="328"/>
      <c r="UNO847" s="328"/>
      <c r="UNP847" s="328"/>
      <c r="UNQ847" s="328"/>
      <c r="UNR847" s="328"/>
      <c r="UNS847" s="328"/>
      <c r="UNT847" s="328"/>
      <c r="UNU847" s="328"/>
      <c r="UNV847" s="328"/>
      <c r="UNW847" s="328"/>
      <c r="UNX847" s="328"/>
      <c r="UNY847" s="328"/>
      <c r="UNZ847" s="328"/>
      <c r="UOA847" s="328"/>
      <c r="UOB847" s="328"/>
      <c r="UOC847" s="328"/>
      <c r="UOD847" s="328"/>
      <c r="UOE847" s="328"/>
      <c r="UOF847" s="328"/>
      <c r="UOG847" s="328"/>
      <c r="UOH847" s="328"/>
      <c r="UOI847" s="328"/>
      <c r="UOJ847" s="328"/>
      <c r="UOK847" s="328"/>
      <c r="UOL847" s="328"/>
      <c r="UOM847" s="328"/>
      <c r="UON847" s="328"/>
      <c r="UOO847" s="328"/>
      <c r="UOP847" s="328"/>
      <c r="UOQ847" s="328"/>
      <c r="UOR847" s="328"/>
      <c r="UOS847" s="328"/>
      <c r="UOT847" s="328"/>
      <c r="UOU847" s="328"/>
      <c r="UOV847" s="328"/>
      <c r="UOW847" s="328"/>
      <c r="UOX847" s="328"/>
      <c r="UOY847" s="328"/>
      <c r="UOZ847" s="328"/>
      <c r="UPA847" s="328"/>
      <c r="UPB847" s="328"/>
      <c r="UPC847" s="328"/>
      <c r="UPD847" s="328"/>
      <c r="UPE847" s="328"/>
      <c r="UPF847" s="328"/>
      <c r="UPG847" s="328"/>
      <c r="UPH847" s="328"/>
      <c r="UPI847" s="328"/>
      <c r="UPJ847" s="328"/>
      <c r="UPK847" s="328"/>
      <c r="UPL847" s="328"/>
      <c r="UPM847" s="328"/>
      <c r="UPN847" s="328"/>
      <c r="UPO847" s="328"/>
      <c r="UPP847" s="328"/>
      <c r="UPQ847" s="328"/>
      <c r="UPR847" s="328"/>
      <c r="UPS847" s="328"/>
      <c r="UPT847" s="328"/>
      <c r="UPU847" s="328"/>
      <c r="UPV847" s="328"/>
      <c r="UPW847" s="328"/>
      <c r="UPX847" s="328"/>
      <c r="UPY847" s="328"/>
      <c r="UPZ847" s="328"/>
      <c r="UQA847" s="328"/>
      <c r="UQB847" s="328"/>
      <c r="UQC847" s="328"/>
      <c r="UQD847" s="328"/>
      <c r="UQE847" s="328"/>
      <c r="UQF847" s="328"/>
      <c r="UQG847" s="328"/>
      <c r="UQH847" s="328"/>
      <c r="UQI847" s="328"/>
      <c r="UQJ847" s="328"/>
      <c r="UQK847" s="328"/>
      <c r="UQL847" s="328"/>
      <c r="UQM847" s="328"/>
      <c r="UQN847" s="328"/>
      <c r="UQO847" s="328"/>
      <c r="UQP847" s="328"/>
      <c r="UQQ847" s="328"/>
      <c r="UQR847" s="328"/>
      <c r="UQS847" s="328"/>
      <c r="UQT847" s="328"/>
      <c r="UQU847" s="328"/>
      <c r="UQV847" s="328"/>
      <c r="UQW847" s="328"/>
      <c r="UQX847" s="328"/>
      <c r="UQY847" s="328"/>
      <c r="UQZ847" s="328"/>
      <c r="URA847" s="328"/>
      <c r="URB847" s="328"/>
      <c r="URC847" s="328"/>
      <c r="URD847" s="328"/>
      <c r="URE847" s="328"/>
      <c r="URF847" s="328"/>
      <c r="URG847" s="328"/>
      <c r="URH847" s="328"/>
      <c r="URI847" s="328"/>
      <c r="URJ847" s="328"/>
      <c r="URK847" s="328"/>
      <c r="URL847" s="328"/>
      <c r="URM847" s="328"/>
      <c r="URN847" s="328"/>
      <c r="URO847" s="328"/>
      <c r="URP847" s="328"/>
      <c r="URQ847" s="328"/>
      <c r="URR847" s="328"/>
      <c r="URS847" s="328"/>
      <c r="URT847" s="328"/>
      <c r="URU847" s="328"/>
      <c r="URV847" s="328"/>
      <c r="URW847" s="328"/>
      <c r="URX847" s="328"/>
      <c r="URY847" s="328"/>
      <c r="URZ847" s="328"/>
      <c r="USA847" s="328"/>
      <c r="USB847" s="328"/>
      <c r="USC847" s="328"/>
      <c r="USD847" s="328"/>
      <c r="USE847" s="328"/>
      <c r="USF847" s="328"/>
      <c r="USG847" s="328"/>
      <c r="USH847" s="328"/>
      <c r="USI847" s="328"/>
      <c r="USJ847" s="328"/>
      <c r="USK847" s="328"/>
      <c r="USL847" s="328"/>
      <c r="USM847" s="328"/>
      <c r="USN847" s="328"/>
      <c r="USO847" s="328"/>
      <c r="USP847" s="328"/>
      <c r="USQ847" s="328"/>
      <c r="USR847" s="328"/>
      <c r="USS847" s="328"/>
      <c r="UST847" s="328"/>
      <c r="USU847" s="328"/>
      <c r="USV847" s="328"/>
      <c r="USW847" s="328"/>
      <c r="USX847" s="328"/>
      <c r="USY847" s="328"/>
      <c r="USZ847" s="328"/>
      <c r="UTA847" s="328"/>
      <c r="UTB847" s="328"/>
      <c r="UTC847" s="328"/>
      <c r="UTD847" s="328"/>
      <c r="UTE847" s="328"/>
      <c r="UTF847" s="328"/>
      <c r="UTG847" s="328"/>
      <c r="UTH847" s="328"/>
      <c r="UTI847" s="328"/>
      <c r="UTJ847" s="328"/>
      <c r="UTK847" s="328"/>
      <c r="UTL847" s="328"/>
      <c r="UTM847" s="328"/>
      <c r="UTN847" s="328"/>
      <c r="UTO847" s="328"/>
      <c r="UTP847" s="328"/>
      <c r="UTQ847" s="328"/>
      <c r="UTR847" s="328"/>
      <c r="UTS847" s="328"/>
      <c r="UTT847" s="328"/>
      <c r="UTU847" s="328"/>
      <c r="UTV847" s="328"/>
      <c r="UTW847" s="328"/>
      <c r="UTX847" s="328"/>
      <c r="UTY847" s="328"/>
      <c r="UTZ847" s="328"/>
      <c r="UUA847" s="328"/>
      <c r="UUB847" s="328"/>
      <c r="UUC847" s="328"/>
      <c r="UUD847" s="328"/>
      <c r="UUE847" s="328"/>
      <c r="UUF847" s="328"/>
      <c r="UUG847" s="328"/>
      <c r="UUH847" s="328"/>
      <c r="UUI847" s="328"/>
      <c r="UUJ847" s="328"/>
      <c r="UUK847" s="328"/>
      <c r="UUL847" s="328"/>
      <c r="UUM847" s="328"/>
      <c r="UUN847" s="328"/>
      <c r="UUO847" s="328"/>
      <c r="UUP847" s="328"/>
      <c r="UUQ847" s="328"/>
      <c r="UUR847" s="328"/>
      <c r="UUS847" s="328"/>
      <c r="UUT847" s="328"/>
      <c r="UUU847" s="328"/>
      <c r="UUV847" s="328"/>
      <c r="UUW847" s="328"/>
      <c r="UUX847" s="328"/>
      <c r="UUY847" s="328"/>
      <c r="UUZ847" s="328"/>
      <c r="UVA847" s="328"/>
      <c r="UVB847" s="328"/>
      <c r="UVC847" s="328"/>
      <c r="UVD847" s="328"/>
      <c r="UVE847" s="328"/>
      <c r="UVF847" s="328"/>
      <c r="UVG847" s="328"/>
      <c r="UVH847" s="328"/>
      <c r="UVI847" s="328"/>
      <c r="UVJ847" s="328"/>
      <c r="UVK847" s="328"/>
      <c r="UVL847" s="328"/>
      <c r="UVM847" s="328"/>
      <c r="UVN847" s="328"/>
      <c r="UVO847" s="328"/>
      <c r="UVP847" s="328"/>
      <c r="UVQ847" s="328"/>
      <c r="UVR847" s="328"/>
      <c r="UVS847" s="328"/>
      <c r="UVT847" s="328"/>
      <c r="UVU847" s="328"/>
      <c r="UVV847" s="328"/>
      <c r="UVW847" s="328"/>
      <c r="UVX847" s="328"/>
      <c r="UVY847" s="328"/>
      <c r="UVZ847" s="328"/>
      <c r="UWA847" s="328"/>
      <c r="UWB847" s="328"/>
      <c r="UWC847" s="328"/>
      <c r="UWD847" s="328"/>
      <c r="UWE847" s="328"/>
      <c r="UWF847" s="328"/>
      <c r="UWG847" s="328"/>
      <c r="UWH847" s="328"/>
      <c r="UWI847" s="328"/>
      <c r="UWJ847" s="328"/>
      <c r="UWK847" s="328"/>
      <c r="UWL847" s="328"/>
      <c r="UWM847" s="328"/>
      <c r="UWN847" s="328"/>
      <c r="UWO847" s="328"/>
      <c r="UWP847" s="328"/>
      <c r="UWQ847" s="328"/>
      <c r="UWR847" s="328"/>
      <c r="UWS847" s="328"/>
      <c r="UWT847" s="328"/>
      <c r="UWU847" s="328"/>
      <c r="UWV847" s="328"/>
      <c r="UWW847" s="328"/>
      <c r="UWX847" s="328"/>
      <c r="UWY847" s="328"/>
      <c r="UWZ847" s="328"/>
      <c r="UXA847" s="328"/>
      <c r="UXB847" s="328"/>
      <c r="UXC847" s="328"/>
      <c r="UXD847" s="328"/>
      <c r="UXE847" s="328"/>
      <c r="UXF847" s="328"/>
      <c r="UXG847" s="328"/>
      <c r="UXH847" s="328"/>
      <c r="UXI847" s="328"/>
      <c r="UXJ847" s="328"/>
      <c r="UXK847" s="328"/>
      <c r="UXL847" s="328"/>
      <c r="UXM847" s="328"/>
      <c r="UXN847" s="328"/>
      <c r="UXO847" s="328"/>
      <c r="UXP847" s="328"/>
      <c r="UXQ847" s="328"/>
      <c r="UXR847" s="328"/>
      <c r="UXS847" s="328"/>
      <c r="UXT847" s="328"/>
      <c r="UXU847" s="328"/>
      <c r="UXV847" s="328"/>
      <c r="UXW847" s="328"/>
      <c r="UXX847" s="328"/>
      <c r="UXY847" s="328"/>
      <c r="UXZ847" s="328"/>
      <c r="UYA847" s="328"/>
      <c r="UYB847" s="328"/>
      <c r="UYC847" s="328"/>
      <c r="UYD847" s="328"/>
      <c r="UYE847" s="328"/>
      <c r="UYF847" s="328"/>
      <c r="UYG847" s="328"/>
      <c r="UYH847" s="328"/>
      <c r="UYI847" s="328"/>
      <c r="UYJ847" s="328"/>
      <c r="UYK847" s="328"/>
      <c r="UYL847" s="328"/>
      <c r="UYM847" s="328"/>
      <c r="UYN847" s="328"/>
      <c r="UYO847" s="328"/>
      <c r="UYP847" s="328"/>
      <c r="UYQ847" s="328"/>
      <c r="UYR847" s="328"/>
      <c r="UYS847" s="328"/>
      <c r="UYT847" s="328"/>
      <c r="UYU847" s="328"/>
      <c r="UYV847" s="328"/>
      <c r="UYW847" s="328"/>
      <c r="UYX847" s="328"/>
      <c r="UYY847" s="328"/>
      <c r="UYZ847" s="328"/>
      <c r="UZA847" s="328"/>
      <c r="UZB847" s="328"/>
      <c r="UZC847" s="328"/>
      <c r="UZD847" s="328"/>
      <c r="UZE847" s="328"/>
      <c r="UZF847" s="328"/>
      <c r="UZG847" s="328"/>
      <c r="UZH847" s="328"/>
      <c r="UZI847" s="328"/>
      <c r="UZJ847" s="328"/>
      <c r="UZK847" s="328"/>
      <c r="UZL847" s="328"/>
      <c r="UZM847" s="328"/>
      <c r="UZN847" s="328"/>
      <c r="UZO847" s="328"/>
      <c r="UZP847" s="328"/>
      <c r="UZQ847" s="328"/>
      <c r="UZR847" s="328"/>
      <c r="UZS847" s="328"/>
      <c r="UZT847" s="328"/>
      <c r="UZU847" s="328"/>
      <c r="UZV847" s="328"/>
      <c r="UZW847" s="328"/>
      <c r="UZX847" s="328"/>
      <c r="UZY847" s="328"/>
      <c r="UZZ847" s="328"/>
      <c r="VAA847" s="328"/>
      <c r="VAB847" s="328"/>
      <c r="VAC847" s="328"/>
      <c r="VAD847" s="328"/>
      <c r="VAE847" s="328"/>
      <c r="VAF847" s="328"/>
      <c r="VAG847" s="328"/>
      <c r="VAH847" s="328"/>
      <c r="VAI847" s="328"/>
      <c r="VAJ847" s="328"/>
      <c r="VAK847" s="328"/>
      <c r="VAL847" s="328"/>
      <c r="VAM847" s="328"/>
      <c r="VAN847" s="328"/>
      <c r="VAO847" s="328"/>
      <c r="VAP847" s="328"/>
      <c r="VAQ847" s="328"/>
      <c r="VAR847" s="328"/>
      <c r="VAS847" s="328"/>
      <c r="VAT847" s="328"/>
      <c r="VAU847" s="328"/>
      <c r="VAV847" s="328"/>
      <c r="VAW847" s="328"/>
      <c r="VAX847" s="328"/>
      <c r="VAY847" s="328"/>
      <c r="VAZ847" s="328"/>
      <c r="VBA847" s="328"/>
      <c r="VBB847" s="328"/>
      <c r="VBC847" s="328"/>
      <c r="VBD847" s="328"/>
      <c r="VBE847" s="328"/>
      <c r="VBF847" s="328"/>
      <c r="VBG847" s="328"/>
      <c r="VBH847" s="328"/>
      <c r="VBI847" s="328"/>
      <c r="VBJ847" s="328"/>
      <c r="VBK847" s="328"/>
      <c r="VBL847" s="328"/>
      <c r="VBM847" s="328"/>
      <c r="VBN847" s="328"/>
      <c r="VBO847" s="328"/>
      <c r="VBP847" s="328"/>
      <c r="VBQ847" s="328"/>
      <c r="VBR847" s="328"/>
      <c r="VBS847" s="328"/>
      <c r="VBT847" s="328"/>
      <c r="VBU847" s="328"/>
      <c r="VBV847" s="328"/>
      <c r="VBW847" s="328"/>
      <c r="VBX847" s="328"/>
      <c r="VBY847" s="328"/>
      <c r="VBZ847" s="328"/>
      <c r="VCA847" s="328"/>
      <c r="VCB847" s="328"/>
      <c r="VCC847" s="328"/>
      <c r="VCD847" s="328"/>
      <c r="VCE847" s="328"/>
      <c r="VCF847" s="328"/>
      <c r="VCG847" s="328"/>
      <c r="VCH847" s="328"/>
      <c r="VCI847" s="328"/>
      <c r="VCJ847" s="328"/>
      <c r="VCK847" s="328"/>
      <c r="VCL847" s="328"/>
      <c r="VCM847" s="328"/>
      <c r="VCN847" s="328"/>
      <c r="VCO847" s="328"/>
      <c r="VCP847" s="328"/>
      <c r="VCQ847" s="328"/>
      <c r="VCR847" s="328"/>
      <c r="VCS847" s="328"/>
      <c r="VCT847" s="328"/>
      <c r="VCU847" s="328"/>
      <c r="VCV847" s="328"/>
      <c r="VCW847" s="328"/>
      <c r="VCX847" s="328"/>
      <c r="VCY847" s="328"/>
      <c r="VCZ847" s="328"/>
      <c r="VDA847" s="328"/>
      <c r="VDB847" s="328"/>
      <c r="VDC847" s="328"/>
      <c r="VDD847" s="328"/>
      <c r="VDE847" s="328"/>
      <c r="VDF847" s="328"/>
      <c r="VDG847" s="328"/>
      <c r="VDH847" s="328"/>
      <c r="VDI847" s="328"/>
      <c r="VDJ847" s="328"/>
      <c r="VDK847" s="328"/>
      <c r="VDL847" s="328"/>
      <c r="VDM847" s="328"/>
      <c r="VDN847" s="328"/>
      <c r="VDO847" s="328"/>
      <c r="VDP847" s="328"/>
      <c r="VDQ847" s="328"/>
      <c r="VDR847" s="328"/>
      <c r="VDS847" s="328"/>
      <c r="VDT847" s="328"/>
      <c r="VDU847" s="328"/>
      <c r="VDV847" s="328"/>
      <c r="VDW847" s="328"/>
      <c r="VDX847" s="328"/>
      <c r="VDY847" s="328"/>
      <c r="VDZ847" s="328"/>
      <c r="VEA847" s="328"/>
      <c r="VEB847" s="328"/>
      <c r="VEC847" s="328"/>
      <c r="VED847" s="328"/>
      <c r="VEE847" s="328"/>
      <c r="VEF847" s="328"/>
      <c r="VEG847" s="328"/>
      <c r="VEH847" s="328"/>
      <c r="VEI847" s="328"/>
      <c r="VEJ847" s="328"/>
      <c r="VEK847" s="328"/>
      <c r="VEL847" s="328"/>
      <c r="VEM847" s="328"/>
      <c r="VEN847" s="328"/>
      <c r="VEO847" s="328"/>
      <c r="VEP847" s="328"/>
      <c r="VEQ847" s="328"/>
      <c r="VER847" s="328"/>
      <c r="VES847" s="328"/>
      <c r="VET847" s="328"/>
      <c r="VEU847" s="328"/>
      <c r="VEV847" s="328"/>
      <c r="VEW847" s="328"/>
      <c r="VEX847" s="328"/>
      <c r="VEY847" s="328"/>
      <c r="VEZ847" s="328"/>
      <c r="VFA847" s="328"/>
      <c r="VFB847" s="328"/>
      <c r="VFC847" s="328"/>
      <c r="VFD847" s="328"/>
      <c r="VFE847" s="328"/>
      <c r="VFF847" s="328"/>
      <c r="VFG847" s="328"/>
      <c r="VFH847" s="328"/>
      <c r="VFI847" s="328"/>
      <c r="VFJ847" s="328"/>
      <c r="VFK847" s="328"/>
      <c r="VFL847" s="328"/>
      <c r="VFM847" s="328"/>
      <c r="VFN847" s="328"/>
      <c r="VFO847" s="328"/>
      <c r="VFP847" s="328"/>
      <c r="VFQ847" s="328"/>
      <c r="VFR847" s="328"/>
      <c r="VFS847" s="328"/>
      <c r="VFT847" s="328"/>
      <c r="VFU847" s="328"/>
      <c r="VFV847" s="328"/>
      <c r="VFW847" s="328"/>
      <c r="VFX847" s="328"/>
      <c r="VFY847" s="328"/>
      <c r="VFZ847" s="328"/>
      <c r="VGA847" s="328"/>
      <c r="VGB847" s="328"/>
      <c r="VGC847" s="328"/>
      <c r="VGD847" s="328"/>
      <c r="VGE847" s="328"/>
      <c r="VGF847" s="328"/>
      <c r="VGG847" s="328"/>
      <c r="VGH847" s="328"/>
      <c r="VGI847" s="328"/>
      <c r="VGJ847" s="328"/>
      <c r="VGK847" s="328"/>
      <c r="VGL847" s="328"/>
      <c r="VGM847" s="328"/>
      <c r="VGN847" s="328"/>
      <c r="VGO847" s="328"/>
      <c r="VGP847" s="328"/>
      <c r="VGQ847" s="328"/>
      <c r="VGR847" s="328"/>
      <c r="VGS847" s="328"/>
      <c r="VGT847" s="328"/>
      <c r="VGU847" s="328"/>
      <c r="VGV847" s="328"/>
      <c r="VGW847" s="328"/>
      <c r="VGX847" s="328"/>
      <c r="VGY847" s="328"/>
      <c r="VGZ847" s="328"/>
      <c r="VHA847" s="328"/>
      <c r="VHB847" s="328"/>
      <c r="VHC847" s="328"/>
      <c r="VHD847" s="328"/>
      <c r="VHE847" s="328"/>
      <c r="VHF847" s="328"/>
      <c r="VHG847" s="328"/>
      <c r="VHH847" s="328"/>
      <c r="VHI847" s="328"/>
      <c r="VHJ847" s="328"/>
      <c r="VHK847" s="328"/>
      <c r="VHL847" s="328"/>
      <c r="VHM847" s="328"/>
      <c r="VHN847" s="328"/>
      <c r="VHO847" s="328"/>
      <c r="VHP847" s="328"/>
      <c r="VHQ847" s="328"/>
      <c r="VHR847" s="328"/>
      <c r="VHS847" s="328"/>
      <c r="VHT847" s="328"/>
      <c r="VHU847" s="328"/>
      <c r="VHV847" s="328"/>
      <c r="VHW847" s="328"/>
      <c r="VHX847" s="328"/>
      <c r="VHY847" s="328"/>
      <c r="VHZ847" s="328"/>
      <c r="VIA847" s="328"/>
      <c r="VIB847" s="328"/>
      <c r="VIC847" s="328"/>
      <c r="VID847" s="328"/>
      <c r="VIE847" s="328"/>
      <c r="VIF847" s="328"/>
      <c r="VIG847" s="328"/>
      <c r="VIH847" s="328"/>
      <c r="VII847" s="328"/>
      <c r="VIJ847" s="328"/>
      <c r="VIK847" s="328"/>
      <c r="VIL847" s="328"/>
      <c r="VIM847" s="328"/>
      <c r="VIN847" s="328"/>
      <c r="VIO847" s="328"/>
      <c r="VIP847" s="328"/>
      <c r="VIQ847" s="328"/>
      <c r="VIR847" s="328"/>
      <c r="VIS847" s="328"/>
      <c r="VIT847" s="328"/>
      <c r="VIU847" s="328"/>
      <c r="VIV847" s="328"/>
      <c r="VIW847" s="328"/>
      <c r="VIX847" s="328"/>
      <c r="VIY847" s="328"/>
      <c r="VIZ847" s="328"/>
      <c r="VJA847" s="328"/>
      <c r="VJB847" s="328"/>
      <c r="VJC847" s="328"/>
      <c r="VJD847" s="328"/>
      <c r="VJE847" s="328"/>
      <c r="VJF847" s="328"/>
      <c r="VJG847" s="328"/>
      <c r="VJH847" s="328"/>
      <c r="VJI847" s="328"/>
      <c r="VJJ847" s="328"/>
      <c r="VJK847" s="328"/>
      <c r="VJL847" s="328"/>
      <c r="VJM847" s="328"/>
      <c r="VJN847" s="328"/>
      <c r="VJO847" s="328"/>
      <c r="VJP847" s="328"/>
      <c r="VJQ847" s="328"/>
      <c r="VJR847" s="328"/>
      <c r="VJS847" s="328"/>
      <c r="VJT847" s="328"/>
      <c r="VJU847" s="328"/>
      <c r="VJV847" s="328"/>
      <c r="VJW847" s="328"/>
      <c r="VJX847" s="328"/>
      <c r="VJY847" s="328"/>
      <c r="VJZ847" s="328"/>
      <c r="VKA847" s="328"/>
      <c r="VKB847" s="328"/>
      <c r="VKC847" s="328"/>
      <c r="VKD847" s="328"/>
      <c r="VKE847" s="328"/>
      <c r="VKF847" s="328"/>
      <c r="VKG847" s="328"/>
      <c r="VKH847" s="328"/>
      <c r="VKI847" s="328"/>
      <c r="VKJ847" s="328"/>
      <c r="VKK847" s="328"/>
      <c r="VKL847" s="328"/>
      <c r="VKM847" s="328"/>
      <c r="VKN847" s="328"/>
      <c r="VKO847" s="328"/>
      <c r="VKP847" s="328"/>
      <c r="VKQ847" s="328"/>
      <c r="VKR847" s="328"/>
      <c r="VKS847" s="328"/>
      <c r="VKT847" s="328"/>
      <c r="VKU847" s="328"/>
      <c r="VKV847" s="328"/>
      <c r="VKW847" s="328"/>
      <c r="VKX847" s="328"/>
      <c r="VKY847" s="328"/>
      <c r="VKZ847" s="328"/>
      <c r="VLA847" s="328"/>
      <c r="VLB847" s="328"/>
      <c r="VLC847" s="328"/>
      <c r="VLD847" s="328"/>
      <c r="VLE847" s="328"/>
      <c r="VLF847" s="328"/>
      <c r="VLG847" s="328"/>
      <c r="VLH847" s="328"/>
      <c r="VLI847" s="328"/>
      <c r="VLJ847" s="328"/>
      <c r="VLK847" s="328"/>
      <c r="VLL847" s="328"/>
      <c r="VLM847" s="328"/>
      <c r="VLN847" s="328"/>
      <c r="VLO847" s="328"/>
      <c r="VLP847" s="328"/>
      <c r="VLQ847" s="328"/>
      <c r="VLR847" s="328"/>
      <c r="VLS847" s="328"/>
      <c r="VLT847" s="328"/>
      <c r="VLU847" s="328"/>
      <c r="VLV847" s="328"/>
      <c r="VLW847" s="328"/>
      <c r="VLX847" s="328"/>
      <c r="VLY847" s="328"/>
      <c r="VLZ847" s="328"/>
      <c r="VMA847" s="328"/>
      <c r="VMB847" s="328"/>
      <c r="VMC847" s="328"/>
      <c r="VMD847" s="328"/>
      <c r="VME847" s="328"/>
      <c r="VMF847" s="328"/>
      <c r="VMG847" s="328"/>
      <c r="VMH847" s="328"/>
      <c r="VMI847" s="328"/>
      <c r="VMJ847" s="328"/>
      <c r="VMK847" s="328"/>
      <c r="VML847" s="328"/>
      <c r="VMM847" s="328"/>
      <c r="VMN847" s="328"/>
      <c r="VMO847" s="328"/>
      <c r="VMP847" s="328"/>
      <c r="VMQ847" s="328"/>
      <c r="VMR847" s="328"/>
      <c r="VMS847" s="328"/>
      <c r="VMT847" s="328"/>
      <c r="VMU847" s="328"/>
      <c r="VMV847" s="328"/>
      <c r="VMW847" s="328"/>
      <c r="VMX847" s="328"/>
      <c r="VMY847" s="328"/>
      <c r="VMZ847" s="328"/>
      <c r="VNA847" s="328"/>
      <c r="VNB847" s="328"/>
      <c r="VNC847" s="328"/>
      <c r="VND847" s="328"/>
      <c r="VNE847" s="328"/>
      <c r="VNF847" s="328"/>
      <c r="VNG847" s="328"/>
      <c r="VNH847" s="328"/>
      <c r="VNI847" s="328"/>
      <c r="VNJ847" s="328"/>
      <c r="VNK847" s="328"/>
      <c r="VNL847" s="328"/>
      <c r="VNM847" s="328"/>
      <c r="VNN847" s="328"/>
      <c r="VNO847" s="328"/>
      <c r="VNP847" s="328"/>
      <c r="VNQ847" s="328"/>
      <c r="VNR847" s="328"/>
      <c r="VNS847" s="328"/>
      <c r="VNT847" s="328"/>
      <c r="VNU847" s="328"/>
      <c r="VNV847" s="328"/>
      <c r="VNW847" s="328"/>
      <c r="VNX847" s="328"/>
      <c r="VNY847" s="328"/>
      <c r="VNZ847" s="328"/>
      <c r="VOA847" s="328"/>
      <c r="VOB847" s="328"/>
      <c r="VOC847" s="328"/>
      <c r="VOD847" s="328"/>
      <c r="VOE847" s="328"/>
      <c r="VOF847" s="328"/>
      <c r="VOG847" s="328"/>
      <c r="VOH847" s="328"/>
      <c r="VOI847" s="328"/>
      <c r="VOJ847" s="328"/>
      <c r="VOK847" s="328"/>
      <c r="VOL847" s="328"/>
      <c r="VOM847" s="328"/>
      <c r="VON847" s="328"/>
      <c r="VOO847" s="328"/>
      <c r="VOP847" s="328"/>
      <c r="VOQ847" s="328"/>
      <c r="VOR847" s="328"/>
      <c r="VOS847" s="328"/>
      <c r="VOT847" s="328"/>
      <c r="VOU847" s="328"/>
      <c r="VOV847" s="328"/>
      <c r="VOW847" s="328"/>
      <c r="VOX847" s="328"/>
      <c r="VOY847" s="328"/>
      <c r="VOZ847" s="328"/>
      <c r="VPA847" s="328"/>
      <c r="VPB847" s="328"/>
      <c r="VPC847" s="328"/>
      <c r="VPD847" s="328"/>
      <c r="VPE847" s="328"/>
      <c r="VPF847" s="328"/>
      <c r="VPG847" s="328"/>
      <c r="VPH847" s="328"/>
      <c r="VPI847" s="328"/>
      <c r="VPJ847" s="328"/>
      <c r="VPK847" s="328"/>
      <c r="VPL847" s="328"/>
      <c r="VPM847" s="328"/>
      <c r="VPN847" s="328"/>
      <c r="VPO847" s="328"/>
      <c r="VPP847" s="328"/>
      <c r="VPQ847" s="328"/>
      <c r="VPR847" s="328"/>
      <c r="VPS847" s="328"/>
      <c r="VPT847" s="328"/>
      <c r="VPU847" s="328"/>
      <c r="VPV847" s="328"/>
      <c r="VPW847" s="328"/>
      <c r="VPX847" s="328"/>
      <c r="VPY847" s="328"/>
      <c r="VPZ847" s="328"/>
      <c r="VQA847" s="328"/>
      <c r="VQB847" s="328"/>
      <c r="VQC847" s="328"/>
      <c r="VQD847" s="328"/>
      <c r="VQE847" s="328"/>
      <c r="VQF847" s="328"/>
      <c r="VQG847" s="328"/>
      <c r="VQH847" s="328"/>
      <c r="VQI847" s="328"/>
      <c r="VQJ847" s="328"/>
      <c r="VQK847" s="328"/>
      <c r="VQL847" s="328"/>
      <c r="VQM847" s="328"/>
      <c r="VQN847" s="328"/>
      <c r="VQO847" s="328"/>
      <c r="VQP847" s="328"/>
      <c r="VQQ847" s="328"/>
      <c r="VQR847" s="328"/>
      <c r="VQS847" s="328"/>
      <c r="VQT847" s="328"/>
      <c r="VQU847" s="328"/>
      <c r="VQV847" s="328"/>
      <c r="VQW847" s="328"/>
      <c r="VQX847" s="328"/>
      <c r="VQY847" s="328"/>
      <c r="VQZ847" s="328"/>
      <c r="VRA847" s="328"/>
      <c r="VRB847" s="328"/>
      <c r="VRC847" s="328"/>
      <c r="VRD847" s="328"/>
      <c r="VRE847" s="328"/>
      <c r="VRF847" s="328"/>
      <c r="VRG847" s="328"/>
      <c r="VRH847" s="328"/>
      <c r="VRI847" s="328"/>
      <c r="VRJ847" s="328"/>
      <c r="VRK847" s="328"/>
      <c r="VRL847" s="328"/>
      <c r="VRM847" s="328"/>
      <c r="VRN847" s="328"/>
      <c r="VRO847" s="328"/>
      <c r="VRP847" s="328"/>
      <c r="VRQ847" s="328"/>
      <c r="VRR847" s="328"/>
      <c r="VRS847" s="328"/>
      <c r="VRT847" s="328"/>
      <c r="VRU847" s="328"/>
      <c r="VRV847" s="328"/>
      <c r="VRW847" s="328"/>
      <c r="VRX847" s="328"/>
      <c r="VRY847" s="328"/>
      <c r="VRZ847" s="328"/>
      <c r="VSA847" s="328"/>
      <c r="VSB847" s="328"/>
      <c r="VSC847" s="328"/>
      <c r="VSD847" s="328"/>
      <c r="VSE847" s="328"/>
      <c r="VSF847" s="328"/>
      <c r="VSG847" s="328"/>
      <c r="VSH847" s="328"/>
      <c r="VSI847" s="328"/>
      <c r="VSJ847" s="328"/>
      <c r="VSK847" s="328"/>
      <c r="VSL847" s="328"/>
      <c r="VSM847" s="328"/>
      <c r="VSN847" s="328"/>
      <c r="VSO847" s="328"/>
      <c r="VSP847" s="328"/>
      <c r="VSQ847" s="328"/>
      <c r="VSR847" s="328"/>
      <c r="VSS847" s="328"/>
      <c r="VST847" s="328"/>
      <c r="VSU847" s="328"/>
      <c r="VSV847" s="328"/>
      <c r="VSW847" s="328"/>
      <c r="VSX847" s="328"/>
      <c r="VSY847" s="328"/>
      <c r="VSZ847" s="328"/>
      <c r="VTA847" s="328"/>
      <c r="VTB847" s="328"/>
      <c r="VTC847" s="328"/>
      <c r="VTD847" s="328"/>
      <c r="VTE847" s="328"/>
      <c r="VTF847" s="328"/>
      <c r="VTG847" s="328"/>
      <c r="VTH847" s="328"/>
      <c r="VTI847" s="328"/>
      <c r="VTJ847" s="328"/>
      <c r="VTK847" s="328"/>
      <c r="VTL847" s="328"/>
      <c r="VTM847" s="328"/>
      <c r="VTN847" s="328"/>
      <c r="VTO847" s="328"/>
      <c r="VTP847" s="328"/>
      <c r="VTQ847" s="328"/>
      <c r="VTR847" s="328"/>
      <c r="VTS847" s="328"/>
      <c r="VTT847" s="328"/>
      <c r="VTU847" s="328"/>
      <c r="VTV847" s="328"/>
      <c r="VTW847" s="328"/>
      <c r="VTX847" s="328"/>
      <c r="VTY847" s="328"/>
      <c r="VTZ847" s="328"/>
      <c r="VUA847" s="328"/>
      <c r="VUB847" s="328"/>
      <c r="VUC847" s="328"/>
      <c r="VUD847" s="328"/>
      <c r="VUE847" s="328"/>
      <c r="VUF847" s="328"/>
      <c r="VUG847" s="328"/>
      <c r="VUH847" s="328"/>
      <c r="VUI847" s="328"/>
      <c r="VUJ847" s="328"/>
      <c r="VUK847" s="328"/>
      <c r="VUL847" s="328"/>
      <c r="VUM847" s="328"/>
      <c r="VUN847" s="328"/>
      <c r="VUO847" s="328"/>
      <c r="VUP847" s="328"/>
      <c r="VUQ847" s="328"/>
      <c r="VUR847" s="328"/>
      <c r="VUS847" s="328"/>
      <c r="VUT847" s="328"/>
      <c r="VUU847" s="328"/>
      <c r="VUV847" s="328"/>
      <c r="VUW847" s="328"/>
      <c r="VUX847" s="328"/>
      <c r="VUY847" s="328"/>
      <c r="VUZ847" s="328"/>
      <c r="VVA847" s="328"/>
      <c r="VVB847" s="328"/>
      <c r="VVC847" s="328"/>
      <c r="VVD847" s="328"/>
      <c r="VVE847" s="328"/>
      <c r="VVF847" s="328"/>
      <c r="VVG847" s="328"/>
      <c r="VVH847" s="328"/>
      <c r="VVI847" s="328"/>
      <c r="VVJ847" s="328"/>
      <c r="VVK847" s="328"/>
      <c r="VVL847" s="328"/>
      <c r="VVM847" s="328"/>
      <c r="VVN847" s="328"/>
      <c r="VVO847" s="328"/>
      <c r="VVP847" s="328"/>
      <c r="VVQ847" s="328"/>
      <c r="VVR847" s="328"/>
      <c r="VVS847" s="328"/>
      <c r="VVT847" s="328"/>
      <c r="VVU847" s="328"/>
      <c r="VVV847" s="328"/>
      <c r="VVW847" s="328"/>
      <c r="VVX847" s="328"/>
      <c r="VVY847" s="328"/>
      <c r="VVZ847" s="328"/>
      <c r="VWA847" s="328"/>
      <c r="VWB847" s="328"/>
      <c r="VWC847" s="328"/>
      <c r="VWD847" s="328"/>
      <c r="VWE847" s="328"/>
      <c r="VWF847" s="328"/>
      <c r="VWG847" s="328"/>
      <c r="VWH847" s="328"/>
      <c r="VWI847" s="328"/>
      <c r="VWJ847" s="328"/>
      <c r="VWK847" s="328"/>
      <c r="VWL847" s="328"/>
      <c r="VWM847" s="328"/>
      <c r="VWN847" s="328"/>
      <c r="VWO847" s="328"/>
      <c r="VWP847" s="328"/>
      <c r="VWQ847" s="328"/>
      <c r="VWR847" s="328"/>
      <c r="VWS847" s="328"/>
      <c r="VWT847" s="328"/>
      <c r="VWU847" s="328"/>
      <c r="VWV847" s="328"/>
      <c r="VWW847" s="328"/>
      <c r="VWX847" s="328"/>
      <c r="VWY847" s="328"/>
      <c r="VWZ847" s="328"/>
      <c r="VXA847" s="328"/>
      <c r="VXB847" s="328"/>
      <c r="VXC847" s="328"/>
      <c r="VXD847" s="328"/>
      <c r="VXE847" s="328"/>
      <c r="VXF847" s="328"/>
      <c r="VXG847" s="328"/>
      <c r="VXH847" s="328"/>
      <c r="VXI847" s="328"/>
      <c r="VXJ847" s="328"/>
      <c r="VXK847" s="328"/>
      <c r="VXL847" s="328"/>
      <c r="VXM847" s="328"/>
      <c r="VXN847" s="328"/>
      <c r="VXO847" s="328"/>
      <c r="VXP847" s="328"/>
      <c r="VXQ847" s="328"/>
      <c r="VXR847" s="328"/>
      <c r="VXS847" s="328"/>
      <c r="VXT847" s="328"/>
      <c r="VXU847" s="328"/>
      <c r="VXV847" s="328"/>
      <c r="VXW847" s="328"/>
      <c r="VXX847" s="328"/>
      <c r="VXY847" s="328"/>
      <c r="VXZ847" s="328"/>
      <c r="VYA847" s="328"/>
      <c r="VYB847" s="328"/>
      <c r="VYC847" s="328"/>
      <c r="VYD847" s="328"/>
      <c r="VYE847" s="328"/>
      <c r="VYF847" s="328"/>
      <c r="VYG847" s="328"/>
      <c r="VYH847" s="328"/>
      <c r="VYI847" s="328"/>
      <c r="VYJ847" s="328"/>
      <c r="VYK847" s="328"/>
      <c r="VYL847" s="328"/>
      <c r="VYM847" s="328"/>
      <c r="VYN847" s="328"/>
      <c r="VYO847" s="328"/>
      <c r="VYP847" s="328"/>
      <c r="VYQ847" s="328"/>
      <c r="VYR847" s="328"/>
      <c r="VYS847" s="328"/>
      <c r="VYT847" s="328"/>
      <c r="VYU847" s="328"/>
      <c r="VYV847" s="328"/>
      <c r="VYW847" s="328"/>
      <c r="VYX847" s="328"/>
      <c r="VYY847" s="328"/>
      <c r="VYZ847" s="328"/>
      <c r="VZA847" s="328"/>
      <c r="VZB847" s="328"/>
      <c r="VZC847" s="328"/>
      <c r="VZD847" s="328"/>
      <c r="VZE847" s="328"/>
      <c r="VZF847" s="328"/>
      <c r="VZG847" s="328"/>
      <c r="VZH847" s="328"/>
      <c r="VZI847" s="328"/>
      <c r="VZJ847" s="328"/>
      <c r="VZK847" s="328"/>
      <c r="VZL847" s="328"/>
      <c r="VZM847" s="328"/>
      <c r="VZN847" s="328"/>
      <c r="VZO847" s="328"/>
      <c r="VZP847" s="328"/>
      <c r="VZQ847" s="328"/>
      <c r="VZR847" s="328"/>
      <c r="VZS847" s="328"/>
      <c r="VZT847" s="328"/>
      <c r="VZU847" s="328"/>
      <c r="VZV847" s="328"/>
      <c r="VZW847" s="328"/>
      <c r="VZX847" s="328"/>
      <c r="VZY847" s="328"/>
      <c r="VZZ847" s="328"/>
      <c r="WAA847" s="328"/>
      <c r="WAB847" s="328"/>
      <c r="WAC847" s="328"/>
      <c r="WAD847" s="328"/>
      <c r="WAE847" s="328"/>
      <c r="WAF847" s="328"/>
      <c r="WAG847" s="328"/>
      <c r="WAH847" s="328"/>
      <c r="WAI847" s="328"/>
      <c r="WAJ847" s="328"/>
      <c r="WAK847" s="328"/>
      <c r="WAL847" s="328"/>
      <c r="WAM847" s="328"/>
      <c r="WAN847" s="328"/>
      <c r="WAO847" s="328"/>
      <c r="WAP847" s="328"/>
      <c r="WAQ847" s="328"/>
      <c r="WAR847" s="328"/>
      <c r="WAS847" s="328"/>
      <c r="WAT847" s="328"/>
      <c r="WAU847" s="328"/>
      <c r="WAV847" s="328"/>
      <c r="WAW847" s="328"/>
      <c r="WAX847" s="328"/>
      <c r="WAY847" s="328"/>
      <c r="WAZ847" s="328"/>
      <c r="WBA847" s="328"/>
      <c r="WBB847" s="328"/>
      <c r="WBC847" s="328"/>
      <c r="WBD847" s="328"/>
      <c r="WBE847" s="328"/>
      <c r="WBF847" s="328"/>
      <c r="WBG847" s="328"/>
      <c r="WBH847" s="328"/>
      <c r="WBI847" s="328"/>
      <c r="WBJ847" s="328"/>
      <c r="WBK847" s="328"/>
      <c r="WBL847" s="328"/>
      <c r="WBM847" s="328"/>
      <c r="WBN847" s="328"/>
      <c r="WBO847" s="328"/>
      <c r="WBP847" s="328"/>
      <c r="WBQ847" s="328"/>
      <c r="WBR847" s="328"/>
      <c r="WBS847" s="328"/>
      <c r="WBT847" s="328"/>
      <c r="WBU847" s="328"/>
      <c r="WBV847" s="328"/>
      <c r="WBW847" s="328"/>
      <c r="WBX847" s="328"/>
      <c r="WBY847" s="328"/>
      <c r="WBZ847" s="328"/>
      <c r="WCA847" s="328"/>
      <c r="WCB847" s="328"/>
      <c r="WCC847" s="328"/>
      <c r="WCD847" s="328"/>
      <c r="WCE847" s="328"/>
      <c r="WCF847" s="328"/>
      <c r="WCG847" s="328"/>
      <c r="WCH847" s="328"/>
      <c r="WCI847" s="328"/>
      <c r="WCJ847" s="328"/>
      <c r="WCK847" s="328"/>
      <c r="WCL847" s="328"/>
      <c r="WCM847" s="328"/>
      <c r="WCN847" s="328"/>
      <c r="WCO847" s="328"/>
      <c r="WCP847" s="328"/>
      <c r="WCQ847" s="328"/>
      <c r="WCR847" s="328"/>
      <c r="WCS847" s="328"/>
      <c r="WCT847" s="328"/>
      <c r="WCU847" s="328"/>
      <c r="WCV847" s="328"/>
      <c r="WCW847" s="328"/>
      <c r="WCX847" s="328"/>
      <c r="WCY847" s="328"/>
      <c r="WCZ847" s="328"/>
      <c r="WDA847" s="328"/>
      <c r="WDB847" s="328"/>
      <c r="WDC847" s="328"/>
      <c r="WDD847" s="328"/>
      <c r="WDE847" s="328"/>
      <c r="WDF847" s="328"/>
      <c r="WDG847" s="328"/>
      <c r="WDH847" s="328"/>
      <c r="WDI847" s="328"/>
      <c r="WDJ847" s="328"/>
      <c r="WDK847" s="328"/>
      <c r="WDL847" s="328"/>
      <c r="WDM847" s="328"/>
      <c r="WDN847" s="328"/>
      <c r="WDO847" s="328"/>
      <c r="WDP847" s="328"/>
      <c r="WDQ847" s="328"/>
      <c r="WDR847" s="328"/>
      <c r="WDS847" s="328"/>
      <c r="WDT847" s="328"/>
      <c r="WDU847" s="328"/>
      <c r="WDV847" s="328"/>
      <c r="WDW847" s="328"/>
      <c r="WDX847" s="328"/>
      <c r="WDY847" s="328"/>
      <c r="WDZ847" s="328"/>
      <c r="WEA847" s="328"/>
      <c r="WEB847" s="328"/>
      <c r="WEC847" s="328"/>
      <c r="WED847" s="328"/>
      <c r="WEE847" s="328"/>
      <c r="WEF847" s="328"/>
      <c r="WEG847" s="328"/>
      <c r="WEH847" s="328"/>
      <c r="WEI847" s="328"/>
      <c r="WEJ847" s="328"/>
      <c r="WEK847" s="328"/>
      <c r="WEL847" s="328"/>
      <c r="WEM847" s="328"/>
      <c r="WEN847" s="328"/>
      <c r="WEO847" s="328"/>
      <c r="WEP847" s="328"/>
      <c r="WEQ847" s="328"/>
      <c r="WER847" s="328"/>
      <c r="WES847" s="328"/>
      <c r="WET847" s="328"/>
      <c r="WEU847" s="328"/>
      <c r="WEV847" s="328"/>
      <c r="WEW847" s="328"/>
      <c r="WEX847" s="328"/>
      <c r="WEY847" s="328"/>
      <c r="WEZ847" s="328"/>
      <c r="WFA847" s="328"/>
      <c r="WFB847" s="328"/>
      <c r="WFC847" s="328"/>
      <c r="WFD847" s="328"/>
      <c r="WFE847" s="328"/>
      <c r="WFF847" s="328"/>
      <c r="WFG847" s="328"/>
      <c r="WFH847" s="328"/>
      <c r="WFI847" s="328"/>
      <c r="WFJ847" s="328"/>
      <c r="WFK847" s="328"/>
      <c r="WFL847" s="328"/>
      <c r="WFM847" s="328"/>
      <c r="WFN847" s="328"/>
      <c r="WFO847" s="328"/>
      <c r="WFP847" s="328"/>
      <c r="WFQ847" s="328"/>
      <c r="WFR847" s="328"/>
      <c r="WFS847" s="328"/>
      <c r="WFT847" s="328"/>
      <c r="WFU847" s="328"/>
      <c r="WFV847" s="328"/>
      <c r="WFW847" s="328"/>
      <c r="WFX847" s="328"/>
      <c r="WFY847" s="328"/>
      <c r="WFZ847" s="328"/>
      <c r="WGA847" s="328"/>
      <c r="WGB847" s="328"/>
      <c r="WGC847" s="328"/>
      <c r="WGD847" s="328"/>
      <c r="WGE847" s="328"/>
      <c r="WGF847" s="328"/>
      <c r="WGG847" s="328"/>
      <c r="WGH847" s="328"/>
      <c r="WGI847" s="328"/>
      <c r="WGJ847" s="328"/>
      <c r="WGK847" s="328"/>
      <c r="WGL847" s="328"/>
      <c r="WGM847" s="328"/>
      <c r="WGN847" s="328"/>
      <c r="WGO847" s="328"/>
      <c r="WGP847" s="328"/>
      <c r="WGQ847" s="328"/>
      <c r="WGR847" s="328"/>
      <c r="WGS847" s="328"/>
      <c r="WGT847" s="328"/>
      <c r="WGU847" s="328"/>
      <c r="WGV847" s="328"/>
      <c r="WGW847" s="328"/>
      <c r="WGX847" s="328"/>
      <c r="WGY847" s="328"/>
      <c r="WGZ847" s="328"/>
      <c r="WHA847" s="328"/>
      <c r="WHB847" s="328"/>
      <c r="WHC847" s="328"/>
      <c r="WHD847" s="328"/>
      <c r="WHE847" s="328"/>
      <c r="WHF847" s="328"/>
      <c r="WHG847" s="328"/>
      <c r="WHH847" s="328"/>
      <c r="WHI847" s="328"/>
      <c r="WHJ847" s="328"/>
      <c r="WHK847" s="328"/>
      <c r="WHL847" s="328"/>
      <c r="WHM847" s="328"/>
      <c r="WHN847" s="328"/>
      <c r="WHO847" s="328"/>
      <c r="WHP847" s="328"/>
      <c r="WHQ847" s="328"/>
      <c r="WHR847" s="328"/>
      <c r="WHS847" s="328"/>
      <c r="WHT847" s="328"/>
      <c r="WHU847" s="328"/>
      <c r="WHV847" s="328"/>
      <c r="WHW847" s="328"/>
      <c r="WHX847" s="328"/>
      <c r="WHY847" s="328"/>
      <c r="WHZ847" s="328"/>
      <c r="WIA847" s="328"/>
      <c r="WIB847" s="328"/>
      <c r="WIC847" s="328"/>
      <c r="WID847" s="328"/>
      <c r="WIE847" s="328"/>
      <c r="WIF847" s="328"/>
      <c r="WIG847" s="328"/>
      <c r="WIH847" s="328"/>
      <c r="WII847" s="328"/>
      <c r="WIJ847" s="328"/>
      <c r="WIK847" s="328"/>
      <c r="WIL847" s="328"/>
      <c r="WIM847" s="328"/>
      <c r="WIN847" s="328"/>
      <c r="WIO847" s="328"/>
      <c r="WIP847" s="328"/>
      <c r="WIQ847" s="328"/>
      <c r="WIR847" s="328"/>
      <c r="WIS847" s="328"/>
      <c r="WIT847" s="328"/>
      <c r="WIU847" s="328"/>
      <c r="WIV847" s="328"/>
      <c r="WIW847" s="328"/>
      <c r="WIX847" s="328"/>
      <c r="WIY847" s="328"/>
      <c r="WIZ847" s="328"/>
      <c r="WJA847" s="328"/>
      <c r="WJB847" s="328"/>
      <c r="WJC847" s="328"/>
      <c r="WJD847" s="328"/>
      <c r="WJE847" s="328"/>
      <c r="WJF847" s="328"/>
      <c r="WJG847" s="328"/>
      <c r="WJH847" s="328"/>
      <c r="WJI847" s="328"/>
      <c r="WJJ847" s="328"/>
      <c r="WJK847" s="328"/>
      <c r="WJL847" s="328"/>
      <c r="WJM847" s="328"/>
      <c r="WJN847" s="328"/>
      <c r="WJO847" s="328"/>
      <c r="WJP847" s="328"/>
      <c r="WJQ847" s="328"/>
      <c r="WJR847" s="328"/>
      <c r="WJS847" s="328"/>
      <c r="WJT847" s="328"/>
      <c r="WJU847" s="328"/>
      <c r="WJV847" s="328"/>
      <c r="WJW847" s="328"/>
      <c r="WJX847" s="328"/>
      <c r="WJY847" s="328"/>
      <c r="WJZ847" s="328"/>
      <c r="WKA847" s="328"/>
      <c r="WKB847" s="328"/>
      <c r="WKC847" s="328"/>
      <c r="WKD847" s="328"/>
      <c r="WKE847" s="328"/>
      <c r="WKF847" s="328"/>
      <c r="WKG847" s="328"/>
      <c r="WKH847" s="328"/>
      <c r="WKI847" s="328"/>
      <c r="WKJ847" s="328"/>
      <c r="WKK847" s="328"/>
      <c r="WKL847" s="328"/>
      <c r="WKM847" s="328"/>
      <c r="WKN847" s="328"/>
      <c r="WKO847" s="328"/>
      <c r="WKP847" s="328"/>
      <c r="WKQ847" s="328"/>
      <c r="WKR847" s="328"/>
      <c r="WKS847" s="328"/>
      <c r="WKT847" s="328"/>
      <c r="WKU847" s="328"/>
      <c r="WKV847" s="328"/>
      <c r="WKW847" s="328"/>
      <c r="WKX847" s="328"/>
      <c r="WKY847" s="328"/>
      <c r="WKZ847" s="328"/>
      <c r="WLA847" s="328"/>
      <c r="WLB847" s="328"/>
      <c r="WLC847" s="328"/>
      <c r="WLD847" s="328"/>
      <c r="WLE847" s="328"/>
      <c r="WLF847" s="328"/>
      <c r="WLG847" s="328"/>
      <c r="WLH847" s="328"/>
      <c r="WLI847" s="328"/>
      <c r="WLJ847" s="328"/>
      <c r="WLK847" s="328"/>
      <c r="WLL847" s="328"/>
      <c r="WLM847" s="328"/>
      <c r="WLN847" s="328"/>
      <c r="WLO847" s="328"/>
      <c r="WLP847" s="328"/>
      <c r="WLQ847" s="328"/>
      <c r="WLR847" s="328"/>
      <c r="WLS847" s="328"/>
      <c r="WLT847" s="328"/>
      <c r="WLU847" s="328"/>
      <c r="WLV847" s="328"/>
      <c r="WLW847" s="328"/>
      <c r="WLX847" s="328"/>
      <c r="WLY847" s="328"/>
      <c r="WLZ847" s="328"/>
      <c r="WMA847" s="328"/>
      <c r="WMB847" s="328"/>
      <c r="WMC847" s="328"/>
      <c r="WMD847" s="328"/>
      <c r="WME847" s="328"/>
      <c r="WMF847" s="328"/>
      <c r="WMG847" s="328"/>
      <c r="WMH847" s="328"/>
      <c r="WMI847" s="328"/>
      <c r="WMJ847" s="328"/>
      <c r="WMK847" s="328"/>
      <c r="WML847" s="328"/>
      <c r="WMM847" s="328"/>
      <c r="WMN847" s="328"/>
      <c r="WMO847" s="328"/>
      <c r="WMP847" s="328"/>
      <c r="WMQ847" s="328"/>
      <c r="WMR847" s="328"/>
      <c r="WMS847" s="328"/>
      <c r="WMT847" s="328"/>
      <c r="WMU847" s="328"/>
      <c r="WMV847" s="328"/>
      <c r="WMW847" s="328"/>
      <c r="WMX847" s="328"/>
      <c r="WMY847" s="328"/>
      <c r="WMZ847" s="328"/>
      <c r="WNA847" s="328"/>
      <c r="WNB847" s="328"/>
      <c r="WNC847" s="328"/>
      <c r="WND847" s="328"/>
      <c r="WNE847" s="328"/>
      <c r="WNF847" s="328"/>
      <c r="WNG847" s="328"/>
      <c r="WNH847" s="328"/>
      <c r="WNI847" s="328"/>
      <c r="WNJ847" s="328"/>
      <c r="WNK847" s="328"/>
      <c r="WNL847" s="328"/>
      <c r="WNM847" s="328"/>
      <c r="WNN847" s="328"/>
      <c r="WNO847" s="328"/>
      <c r="WNP847" s="328"/>
      <c r="WNQ847" s="328"/>
      <c r="WNR847" s="328"/>
      <c r="WNS847" s="328"/>
      <c r="WNT847" s="328"/>
      <c r="WNU847" s="328"/>
      <c r="WNV847" s="328"/>
      <c r="WNW847" s="328"/>
      <c r="WNX847" s="328"/>
      <c r="WNY847" s="328"/>
      <c r="WNZ847" s="328"/>
      <c r="WOA847" s="328"/>
      <c r="WOB847" s="328"/>
      <c r="WOC847" s="328"/>
      <c r="WOD847" s="328"/>
      <c r="WOE847" s="328"/>
      <c r="WOF847" s="328"/>
      <c r="WOG847" s="328"/>
      <c r="WOH847" s="328"/>
      <c r="WOI847" s="328"/>
      <c r="WOJ847" s="328"/>
      <c r="WOK847" s="328"/>
      <c r="WOL847" s="328"/>
      <c r="WOM847" s="328"/>
      <c r="WON847" s="328"/>
      <c r="WOO847" s="328"/>
      <c r="WOP847" s="328"/>
      <c r="WOQ847" s="328"/>
      <c r="WOR847" s="328"/>
      <c r="WOS847" s="328"/>
      <c r="WOT847" s="328"/>
      <c r="WOU847" s="328"/>
      <c r="WOV847" s="328"/>
      <c r="WOW847" s="328"/>
      <c r="WOX847" s="328"/>
      <c r="WOY847" s="328"/>
      <c r="WOZ847" s="328"/>
      <c r="WPA847" s="328"/>
      <c r="WPB847" s="328"/>
      <c r="WPC847" s="328"/>
      <c r="WPD847" s="328"/>
      <c r="WPE847" s="328"/>
      <c r="WPF847" s="328"/>
      <c r="WPG847" s="328"/>
      <c r="WPH847" s="328"/>
      <c r="WPI847" s="328"/>
      <c r="WPJ847" s="328"/>
      <c r="WPK847" s="328"/>
      <c r="WPL847" s="328"/>
      <c r="WPM847" s="328"/>
      <c r="WPN847" s="328"/>
      <c r="WPO847" s="328"/>
      <c r="WPP847" s="328"/>
      <c r="WPQ847" s="328"/>
      <c r="WPR847" s="328"/>
      <c r="WPS847" s="328"/>
      <c r="WPT847" s="328"/>
      <c r="WPU847" s="328"/>
      <c r="WPV847" s="328"/>
      <c r="WPW847" s="328"/>
      <c r="WPX847" s="328"/>
      <c r="WPY847" s="328"/>
      <c r="WPZ847" s="328"/>
      <c r="WQA847" s="328"/>
      <c r="WQB847" s="328"/>
      <c r="WQC847" s="328"/>
      <c r="WQD847" s="328"/>
      <c r="WQE847" s="328"/>
      <c r="WQF847" s="328"/>
      <c r="WQG847" s="328"/>
      <c r="WQH847" s="328"/>
      <c r="WQI847" s="328"/>
      <c r="WQJ847" s="328"/>
      <c r="WQK847" s="328"/>
      <c r="WQL847" s="328"/>
      <c r="WQM847" s="328"/>
      <c r="WQN847" s="328"/>
      <c r="WQO847" s="328"/>
      <c r="WQP847" s="328"/>
      <c r="WQQ847" s="328"/>
      <c r="WQR847" s="328"/>
      <c r="WQS847" s="328"/>
      <c r="WQT847" s="328"/>
      <c r="WQU847" s="328"/>
      <c r="WQV847" s="328"/>
      <c r="WQW847" s="328"/>
      <c r="WQX847" s="328"/>
      <c r="WQY847" s="328"/>
      <c r="WQZ847" s="328"/>
      <c r="WRA847" s="328"/>
      <c r="WRB847" s="328"/>
      <c r="WRC847" s="328"/>
      <c r="WRD847" s="328"/>
      <c r="WRE847" s="328"/>
      <c r="WRF847" s="328"/>
      <c r="WRG847" s="328"/>
      <c r="WRH847" s="328"/>
      <c r="WRI847" s="328"/>
      <c r="WRJ847" s="328"/>
      <c r="WRK847" s="328"/>
      <c r="WRL847" s="328"/>
      <c r="WRM847" s="328"/>
      <c r="WRN847" s="328"/>
      <c r="WRO847" s="328"/>
      <c r="WRP847" s="328"/>
      <c r="WRQ847" s="328"/>
      <c r="WRR847" s="328"/>
      <c r="WRS847" s="328"/>
      <c r="WRT847" s="328"/>
      <c r="WRU847" s="328"/>
      <c r="WRV847" s="328"/>
      <c r="WRW847" s="328"/>
      <c r="WRX847" s="328"/>
      <c r="WRY847" s="328"/>
      <c r="WRZ847" s="328"/>
      <c r="WSA847" s="328"/>
      <c r="WSB847" s="328"/>
      <c r="WSC847" s="328"/>
      <c r="WSD847" s="328"/>
      <c r="WSE847" s="328"/>
      <c r="WSF847" s="328"/>
      <c r="WSG847" s="328"/>
      <c r="WSH847" s="328"/>
      <c r="WSI847" s="328"/>
      <c r="WSJ847" s="328"/>
      <c r="WSK847" s="328"/>
      <c r="WSL847" s="328"/>
      <c r="WSM847" s="328"/>
      <c r="WSN847" s="328"/>
      <c r="WSO847" s="328"/>
      <c r="WSP847" s="328"/>
      <c r="WSQ847" s="328"/>
      <c r="WSR847" s="328"/>
      <c r="WSS847" s="328"/>
      <c r="WST847" s="328"/>
      <c r="WSU847" s="328"/>
      <c r="WSV847" s="328"/>
      <c r="WSW847" s="328"/>
      <c r="WSX847" s="328"/>
      <c r="WSY847" s="328"/>
      <c r="WSZ847" s="328"/>
      <c r="WTA847" s="328"/>
      <c r="WTB847" s="328"/>
      <c r="WTC847" s="328"/>
      <c r="WTD847" s="328"/>
      <c r="WTE847" s="328"/>
      <c r="WTF847" s="328"/>
      <c r="WTG847" s="328"/>
      <c r="WTH847" s="328"/>
      <c r="WTI847" s="328"/>
      <c r="WTJ847" s="328"/>
      <c r="WTK847" s="328"/>
      <c r="WTL847" s="328"/>
      <c r="WTM847" s="328"/>
      <c r="WTN847" s="328"/>
      <c r="WTO847" s="328"/>
      <c r="WTP847" s="328"/>
      <c r="WTQ847" s="328"/>
      <c r="WTR847" s="328"/>
      <c r="WTS847" s="328"/>
      <c r="WTT847" s="328"/>
      <c r="WTU847" s="328"/>
      <c r="WTV847" s="328"/>
      <c r="WTW847" s="328"/>
      <c r="WTX847" s="328"/>
      <c r="WTY847" s="328"/>
      <c r="WTZ847" s="328"/>
      <c r="WUA847" s="328"/>
      <c r="WUB847" s="328"/>
      <c r="WUC847" s="328"/>
      <c r="WUD847" s="328"/>
      <c r="WUE847" s="328"/>
      <c r="WUF847" s="328"/>
      <c r="WUG847" s="328"/>
      <c r="WUH847" s="328"/>
      <c r="WUI847" s="328"/>
      <c r="WUJ847" s="328"/>
      <c r="WUK847" s="328"/>
      <c r="WUL847" s="328"/>
      <c r="WUM847" s="328"/>
      <c r="WUN847" s="328"/>
      <c r="WUO847" s="328"/>
      <c r="WUP847" s="328"/>
      <c r="WUQ847" s="328"/>
      <c r="WUR847" s="328"/>
      <c r="WUS847" s="328"/>
      <c r="WUT847" s="328"/>
      <c r="WUU847" s="328"/>
      <c r="WUV847" s="328"/>
      <c r="WUW847" s="328"/>
      <c r="WUX847" s="328"/>
      <c r="WUY847" s="328"/>
      <c r="WUZ847" s="328"/>
      <c r="WVA847" s="328"/>
      <c r="WVB847" s="328"/>
      <c r="WVC847" s="328"/>
      <c r="WVD847" s="328"/>
      <c r="WVE847" s="328"/>
      <c r="WVF847" s="328"/>
      <c r="WVG847" s="328"/>
      <c r="WVH847" s="328"/>
      <c r="WVI847" s="328"/>
      <c r="WVJ847" s="328"/>
      <c r="WVK847" s="328"/>
      <c r="WVL847" s="328"/>
      <c r="WVM847" s="328"/>
      <c r="WVN847" s="328"/>
      <c r="WVO847" s="328"/>
      <c r="WVP847" s="328"/>
      <c r="WVQ847" s="328"/>
      <c r="WVR847" s="328"/>
      <c r="WVS847" s="328"/>
      <c r="WVT847" s="328"/>
      <c r="WVU847" s="328"/>
      <c r="WVV847" s="328"/>
      <c r="WVW847" s="328"/>
      <c r="WVX847" s="328"/>
      <c r="WVY847" s="328"/>
      <c r="WVZ847" s="328"/>
      <c r="WWA847" s="328"/>
      <c r="WWB847" s="328"/>
      <c r="WWC847" s="328"/>
      <c r="WWD847" s="328"/>
      <c r="WWE847" s="328"/>
      <c r="WWF847" s="328"/>
      <c r="WWG847" s="328"/>
      <c r="WWH847" s="328"/>
      <c r="WWI847" s="328"/>
      <c r="WWJ847" s="328"/>
      <c r="WWK847" s="328"/>
      <c r="WWL847" s="328"/>
      <c r="WWM847" s="328"/>
      <c r="WWN847" s="328"/>
      <c r="WWO847" s="328"/>
      <c r="WWP847" s="328"/>
      <c r="WWQ847" s="328"/>
      <c r="WWR847" s="328"/>
      <c r="WWS847" s="328"/>
      <c r="WWT847" s="328"/>
      <c r="WWU847" s="328"/>
      <c r="WWV847" s="328"/>
      <c r="WWW847" s="328"/>
      <c r="WWX847" s="328"/>
      <c r="WWY847" s="328"/>
      <c r="WWZ847" s="328"/>
      <c r="WXA847" s="328"/>
      <c r="WXB847" s="328"/>
      <c r="WXC847" s="328"/>
      <c r="WXD847" s="328"/>
      <c r="WXE847" s="328"/>
      <c r="WXF847" s="328"/>
      <c r="WXG847" s="328"/>
      <c r="WXH847" s="328"/>
      <c r="WXI847" s="328"/>
      <c r="WXJ847" s="328"/>
      <c r="WXK847" s="328"/>
      <c r="WXL847" s="328"/>
      <c r="WXM847" s="328"/>
      <c r="WXN847" s="328"/>
      <c r="WXO847" s="328"/>
      <c r="WXP847" s="328"/>
      <c r="WXQ847" s="328"/>
      <c r="WXR847" s="328"/>
      <c r="WXS847" s="328"/>
      <c r="WXT847" s="328"/>
      <c r="WXU847" s="328"/>
      <c r="WXV847" s="328"/>
      <c r="WXW847" s="328"/>
      <c r="WXX847" s="328"/>
      <c r="WXY847" s="328"/>
      <c r="WXZ847" s="328"/>
      <c r="WYA847" s="328"/>
      <c r="WYB847" s="328"/>
      <c r="WYC847" s="328"/>
      <c r="WYD847" s="328"/>
      <c r="WYE847" s="328"/>
      <c r="WYF847" s="328"/>
      <c r="WYG847" s="328"/>
      <c r="WYH847" s="328"/>
      <c r="WYI847" s="328"/>
      <c r="WYJ847" s="328"/>
      <c r="WYK847" s="328"/>
      <c r="WYL847" s="328"/>
      <c r="WYM847" s="328"/>
      <c r="WYN847" s="328"/>
      <c r="WYO847" s="328"/>
      <c r="WYP847" s="328"/>
      <c r="WYQ847" s="328"/>
      <c r="WYR847" s="328"/>
      <c r="WYS847" s="328"/>
      <c r="WYT847" s="328"/>
      <c r="WYU847" s="328"/>
      <c r="WYV847" s="328"/>
      <c r="WYW847" s="328"/>
      <c r="WYX847" s="328"/>
      <c r="WYY847" s="328"/>
      <c r="WYZ847" s="328"/>
      <c r="WZA847" s="328"/>
      <c r="WZB847" s="328"/>
      <c r="WZC847" s="328"/>
      <c r="WZD847" s="328"/>
      <c r="WZE847" s="328"/>
      <c r="WZF847" s="328"/>
      <c r="WZG847" s="328"/>
      <c r="WZH847" s="328"/>
      <c r="WZI847" s="328"/>
      <c r="WZJ847" s="328"/>
      <c r="WZK847" s="328"/>
      <c r="WZL847" s="328"/>
      <c r="WZM847" s="328"/>
      <c r="WZN847" s="328"/>
      <c r="WZO847" s="328"/>
      <c r="WZP847" s="328"/>
      <c r="WZQ847" s="328"/>
      <c r="WZR847" s="328"/>
      <c r="WZS847" s="328"/>
      <c r="WZT847" s="328"/>
      <c r="WZU847" s="328"/>
      <c r="WZV847" s="328"/>
      <c r="WZW847" s="328"/>
      <c r="WZX847" s="328"/>
      <c r="WZY847" s="328"/>
      <c r="WZZ847" s="328"/>
      <c r="XAA847" s="328"/>
      <c r="XAB847" s="328"/>
      <c r="XAC847" s="328"/>
      <c r="XAD847" s="328"/>
      <c r="XAE847" s="328"/>
      <c r="XAF847" s="328"/>
      <c r="XAG847" s="328"/>
      <c r="XAH847" s="328"/>
      <c r="XAI847" s="328"/>
      <c r="XAJ847" s="328"/>
      <c r="XAK847" s="328"/>
      <c r="XAL847" s="328"/>
      <c r="XAM847" s="328"/>
      <c r="XAN847" s="328"/>
      <c r="XAO847" s="328"/>
      <c r="XAP847" s="328"/>
      <c r="XAQ847" s="328"/>
      <c r="XAR847" s="328"/>
      <c r="XAS847" s="328"/>
      <c r="XAT847" s="328"/>
      <c r="XAU847" s="328"/>
      <c r="XAV847" s="328"/>
      <c r="XAW847" s="328"/>
      <c r="XAX847" s="328"/>
      <c r="XAY847" s="328"/>
      <c r="XAZ847" s="328"/>
      <c r="XBA847" s="328"/>
      <c r="XBB847" s="328"/>
      <c r="XBC847" s="328"/>
      <c r="XBD847" s="328"/>
      <c r="XBE847" s="328"/>
      <c r="XBF847" s="328"/>
      <c r="XBG847" s="328"/>
      <c r="XBH847" s="328"/>
      <c r="XBI847" s="328"/>
      <c r="XBJ847" s="328"/>
      <c r="XBK847" s="328"/>
      <c r="XBL847" s="328"/>
      <c r="XBM847" s="328"/>
      <c r="XBN847" s="328"/>
      <c r="XBO847" s="328"/>
      <c r="XBP847" s="328"/>
      <c r="XBQ847" s="328"/>
      <c r="XBR847" s="328"/>
      <c r="XBS847" s="328"/>
      <c r="XBT847" s="328"/>
      <c r="XBU847" s="328"/>
      <c r="XBV847" s="328"/>
      <c r="XBW847" s="328"/>
      <c r="XBX847" s="328"/>
      <c r="XBY847" s="328"/>
      <c r="XBZ847" s="328"/>
      <c r="XCA847" s="328"/>
      <c r="XCB847" s="328"/>
      <c r="XCC847" s="328"/>
      <c r="XCD847" s="328"/>
      <c r="XCE847" s="328"/>
      <c r="XCF847" s="328"/>
      <c r="XCG847" s="328"/>
      <c r="XCH847" s="328"/>
      <c r="XCI847" s="328"/>
      <c r="XCJ847" s="328"/>
      <c r="XCK847" s="328"/>
      <c r="XCL847" s="328"/>
      <c r="XCM847" s="328"/>
      <c r="XCN847" s="328"/>
      <c r="XCO847" s="328"/>
      <c r="XCP847" s="328"/>
      <c r="XCQ847" s="328"/>
      <c r="XCR847" s="328"/>
      <c r="XCS847" s="328"/>
      <c r="XCT847" s="328"/>
      <c r="XCU847" s="328"/>
      <c r="XCV847" s="328"/>
      <c r="XCW847" s="328"/>
      <c r="XCX847" s="328"/>
      <c r="XCY847" s="328"/>
      <c r="XCZ847" s="328"/>
      <c r="XDA847" s="328"/>
      <c r="XDB847" s="328"/>
      <c r="XDC847" s="328"/>
      <c r="XDD847" s="328"/>
      <c r="XDE847" s="328"/>
      <c r="XDF847" s="328"/>
      <c r="XDG847" s="328"/>
      <c r="XDH847" s="328"/>
      <c r="XDI847" s="328"/>
      <c r="XDJ847" s="328"/>
      <c r="XDK847" s="328"/>
      <c r="XDL847" s="328"/>
      <c r="XDM847" s="328"/>
      <c r="XDN847" s="328"/>
      <c r="XDO847" s="328"/>
      <c r="XDP847" s="328"/>
      <c r="XDQ847" s="328"/>
      <c r="XDR847" s="328"/>
      <c r="XDS847" s="328"/>
      <c r="XDT847" s="328"/>
      <c r="XDU847" s="328"/>
      <c r="XDV847" s="328"/>
      <c r="XDW847" s="328"/>
      <c r="XDX847" s="328"/>
      <c r="XDY847" s="328"/>
      <c r="XDZ847" s="328"/>
      <c r="XEA847" s="328"/>
      <c r="XEB847" s="328"/>
      <c r="XEC847" s="328"/>
      <c r="XED847" s="328"/>
      <c r="XEE847" s="328"/>
      <c r="XEF847" s="328"/>
      <c r="XEG847" s="328"/>
      <c r="XEH847" s="328"/>
      <c r="XEI847" s="328"/>
      <c r="XEJ847" s="328"/>
      <c r="XEK847" s="328"/>
      <c r="XEL847" s="328"/>
      <c r="XEM847" s="328"/>
      <c r="XEN847" s="328"/>
      <c r="XEO847" s="328"/>
      <c r="XEP847" s="328"/>
      <c r="XEQ847" s="328"/>
      <c r="XER847" s="328"/>
      <c r="XES847" s="328"/>
    </row>
    <row r="848" spans="1:16373" x14ac:dyDescent="0.25">
      <c r="A848" s="268"/>
      <c r="B848" s="46">
        <f>SUBTOTAL(103,$C$10:C848)</f>
        <v>839</v>
      </c>
      <c r="C848" s="154" t="s">
        <v>719</v>
      </c>
      <c r="D848" s="226" t="s">
        <v>942</v>
      </c>
      <c r="E848" s="203" t="s">
        <v>1470</v>
      </c>
      <c r="F848" s="227" t="s">
        <v>644</v>
      </c>
      <c r="G848" s="208" t="s">
        <v>428</v>
      </c>
      <c r="H848" s="239">
        <v>45198</v>
      </c>
      <c r="I848" s="249">
        <v>0</v>
      </c>
      <c r="J848" s="101">
        <v>-24385</v>
      </c>
      <c r="K848" s="250">
        <f t="shared" si="13"/>
        <v>229121.43550000014</v>
      </c>
      <c r="L848" s="259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  <c r="AH848" s="328"/>
      <c r="AI848" s="328"/>
      <c r="AJ848" s="328"/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328"/>
      <c r="AZ848" s="328"/>
      <c r="BA848" s="328"/>
      <c r="BB848" s="328"/>
      <c r="BC848" s="328"/>
      <c r="BD848" s="328"/>
      <c r="BE848" s="328"/>
      <c r="BF848" s="328"/>
      <c r="BG848" s="328"/>
      <c r="BH848" s="328"/>
      <c r="BI848" s="328"/>
      <c r="BJ848" s="328"/>
      <c r="BK848" s="328"/>
      <c r="BL848" s="328"/>
      <c r="BM848" s="328"/>
      <c r="BN848" s="328"/>
      <c r="BO848" s="328"/>
      <c r="BP848" s="328"/>
      <c r="BQ848" s="328"/>
      <c r="BR848" s="328"/>
      <c r="BS848" s="328"/>
      <c r="BT848" s="328"/>
      <c r="BU848" s="328"/>
      <c r="BV848" s="328"/>
      <c r="BW848" s="328"/>
      <c r="BX848" s="328"/>
      <c r="BY848" s="328"/>
      <c r="BZ848" s="328"/>
      <c r="CA848" s="328"/>
      <c r="CB848" s="328"/>
      <c r="CC848" s="328"/>
      <c r="CD848" s="328"/>
      <c r="CE848" s="328"/>
      <c r="CF848" s="328"/>
      <c r="CG848" s="328"/>
      <c r="CH848" s="328"/>
      <c r="CI848" s="328"/>
      <c r="CJ848" s="328"/>
      <c r="CK848" s="328"/>
      <c r="CL848" s="328"/>
      <c r="CM848" s="328"/>
      <c r="CN848" s="328"/>
      <c r="CO848" s="328"/>
      <c r="CP848" s="328"/>
      <c r="CQ848" s="328"/>
      <c r="CR848" s="328"/>
      <c r="CS848" s="328"/>
      <c r="CT848" s="328"/>
      <c r="CU848" s="328"/>
      <c r="CV848" s="328"/>
      <c r="CW848" s="328"/>
      <c r="CX848" s="328"/>
      <c r="CY848" s="328"/>
      <c r="CZ848" s="328"/>
      <c r="DA848" s="328"/>
      <c r="DB848" s="328"/>
      <c r="DC848" s="328"/>
      <c r="DD848" s="328"/>
      <c r="DE848" s="328"/>
      <c r="DF848" s="328"/>
      <c r="DG848" s="328"/>
      <c r="DH848" s="328"/>
      <c r="DI848" s="328"/>
      <c r="DJ848" s="328"/>
      <c r="DK848" s="328"/>
      <c r="DL848" s="328"/>
      <c r="DM848" s="328"/>
      <c r="DN848" s="328"/>
      <c r="DO848" s="328"/>
      <c r="DP848" s="328"/>
      <c r="DQ848" s="328"/>
      <c r="DR848" s="328"/>
      <c r="DS848" s="328"/>
      <c r="DT848" s="328"/>
      <c r="DU848" s="328"/>
      <c r="DV848" s="328"/>
      <c r="DW848" s="328"/>
      <c r="DX848" s="328"/>
      <c r="DY848" s="328"/>
      <c r="DZ848" s="328"/>
      <c r="EA848" s="328"/>
      <c r="EB848" s="328"/>
      <c r="EC848" s="328"/>
      <c r="ED848" s="328"/>
      <c r="EE848" s="328"/>
      <c r="EF848" s="328"/>
      <c r="EG848" s="328"/>
      <c r="EH848" s="328"/>
      <c r="EI848" s="328"/>
      <c r="EJ848" s="328"/>
      <c r="EK848" s="328"/>
      <c r="EL848" s="328"/>
      <c r="EM848" s="328"/>
      <c r="EN848" s="328"/>
      <c r="EO848" s="328"/>
      <c r="EP848" s="328"/>
      <c r="EQ848" s="328"/>
      <c r="ER848" s="328"/>
      <c r="ES848" s="328"/>
      <c r="ET848" s="328"/>
      <c r="EU848" s="328"/>
      <c r="EV848" s="328"/>
      <c r="EW848" s="328"/>
      <c r="EX848" s="328"/>
      <c r="EY848" s="328"/>
      <c r="EZ848" s="328"/>
      <c r="FA848" s="328"/>
      <c r="FB848" s="328"/>
      <c r="FC848" s="328"/>
      <c r="FD848" s="328"/>
      <c r="FE848" s="328"/>
      <c r="FF848" s="328"/>
      <c r="FG848" s="328"/>
      <c r="FH848" s="328"/>
      <c r="FI848" s="328"/>
      <c r="FJ848" s="328"/>
      <c r="FK848" s="328"/>
      <c r="FL848" s="328"/>
      <c r="FM848" s="328"/>
      <c r="FN848" s="328"/>
      <c r="FO848" s="328"/>
      <c r="FP848" s="328"/>
      <c r="FQ848" s="328"/>
      <c r="FR848" s="328"/>
      <c r="FS848" s="328"/>
      <c r="FT848" s="328"/>
      <c r="FU848" s="328"/>
      <c r="FV848" s="328"/>
      <c r="FW848" s="328"/>
      <c r="FX848" s="328"/>
      <c r="FY848" s="328"/>
      <c r="FZ848" s="328"/>
      <c r="GA848" s="328"/>
      <c r="GB848" s="328"/>
      <c r="GC848" s="328"/>
      <c r="GD848" s="328"/>
      <c r="GE848" s="328"/>
      <c r="GF848" s="328"/>
      <c r="GG848" s="328"/>
      <c r="GH848" s="328"/>
      <c r="GI848" s="328"/>
      <c r="GJ848" s="328"/>
      <c r="GK848" s="328"/>
      <c r="GL848" s="328"/>
      <c r="GM848" s="328"/>
      <c r="GN848" s="328"/>
      <c r="GO848" s="328"/>
      <c r="GP848" s="328"/>
      <c r="GQ848" s="328"/>
      <c r="GR848" s="328"/>
      <c r="GS848" s="328"/>
      <c r="GT848" s="328"/>
      <c r="GU848" s="328"/>
      <c r="GV848" s="328"/>
      <c r="GW848" s="328"/>
      <c r="GX848" s="328"/>
      <c r="GY848" s="328"/>
      <c r="GZ848" s="328"/>
      <c r="HA848" s="328"/>
      <c r="HB848" s="328"/>
      <c r="HC848" s="328"/>
      <c r="HD848" s="328"/>
      <c r="HE848" s="328"/>
      <c r="HF848" s="328"/>
      <c r="HG848" s="328"/>
      <c r="HH848" s="328"/>
      <c r="HI848" s="328"/>
      <c r="HJ848" s="328"/>
      <c r="HK848" s="328"/>
      <c r="HL848" s="328"/>
      <c r="HM848" s="328"/>
      <c r="HN848" s="328"/>
      <c r="HO848" s="328"/>
      <c r="HP848" s="328"/>
      <c r="HQ848" s="328"/>
      <c r="HR848" s="328"/>
      <c r="HS848" s="328"/>
      <c r="HT848" s="328"/>
      <c r="HU848" s="328"/>
      <c r="HV848" s="328"/>
      <c r="HW848" s="328"/>
      <c r="HX848" s="328"/>
      <c r="HY848" s="328"/>
      <c r="HZ848" s="328"/>
      <c r="IA848" s="328"/>
      <c r="IB848" s="328"/>
      <c r="IC848" s="328"/>
      <c r="ID848" s="328"/>
      <c r="IE848" s="328"/>
      <c r="IF848" s="328"/>
      <c r="IG848" s="328"/>
      <c r="IH848" s="328"/>
      <c r="II848" s="328"/>
      <c r="IJ848" s="328"/>
      <c r="IK848" s="328"/>
      <c r="IL848" s="328"/>
      <c r="IM848" s="328"/>
      <c r="IN848" s="328"/>
      <c r="IO848" s="328"/>
      <c r="IP848" s="328"/>
      <c r="IQ848" s="328"/>
      <c r="IR848" s="328"/>
      <c r="IS848" s="328"/>
      <c r="IT848" s="328"/>
      <c r="IU848" s="328"/>
      <c r="IV848" s="328"/>
      <c r="IW848" s="328"/>
      <c r="IX848" s="328"/>
      <c r="IY848" s="328"/>
      <c r="IZ848" s="328"/>
      <c r="JA848" s="328"/>
      <c r="JB848" s="328"/>
      <c r="JC848" s="328"/>
      <c r="JD848" s="328"/>
      <c r="JE848" s="328"/>
      <c r="JF848" s="328"/>
      <c r="JG848" s="328"/>
      <c r="JH848" s="328"/>
      <c r="JI848" s="328"/>
      <c r="JJ848" s="328"/>
      <c r="JK848" s="328"/>
      <c r="JL848" s="328"/>
      <c r="JM848" s="328"/>
      <c r="JN848" s="328"/>
      <c r="JO848" s="328"/>
      <c r="JP848" s="328"/>
      <c r="JQ848" s="328"/>
      <c r="JR848" s="328"/>
      <c r="JS848" s="328"/>
      <c r="JT848" s="328"/>
      <c r="JU848" s="328"/>
      <c r="JV848" s="328"/>
      <c r="JW848" s="328"/>
      <c r="JX848" s="328"/>
      <c r="JY848" s="328"/>
      <c r="JZ848" s="328"/>
      <c r="KA848" s="328"/>
      <c r="KB848" s="328"/>
      <c r="KC848" s="328"/>
      <c r="KD848" s="328"/>
      <c r="KE848" s="328"/>
      <c r="KF848" s="328"/>
      <c r="KG848" s="328"/>
      <c r="KH848" s="328"/>
      <c r="KI848" s="328"/>
      <c r="KJ848" s="328"/>
      <c r="KK848" s="328"/>
      <c r="KL848" s="328"/>
      <c r="KM848" s="328"/>
      <c r="KN848" s="328"/>
      <c r="KO848" s="328"/>
      <c r="KP848" s="328"/>
      <c r="KQ848" s="328"/>
      <c r="KR848" s="328"/>
      <c r="KS848" s="328"/>
      <c r="KT848" s="328"/>
      <c r="KU848" s="328"/>
      <c r="KV848" s="328"/>
      <c r="KW848" s="328"/>
      <c r="KX848" s="328"/>
      <c r="KY848" s="328"/>
      <c r="KZ848" s="328"/>
      <c r="LA848" s="328"/>
      <c r="LB848" s="328"/>
      <c r="LC848" s="328"/>
      <c r="LD848" s="328"/>
      <c r="LE848" s="328"/>
      <c r="LF848" s="328"/>
      <c r="LG848" s="328"/>
      <c r="LH848" s="328"/>
      <c r="LI848" s="328"/>
      <c r="LJ848" s="328"/>
      <c r="LK848" s="328"/>
      <c r="LL848" s="328"/>
      <c r="LM848" s="328"/>
      <c r="LN848" s="328"/>
      <c r="LO848" s="328"/>
      <c r="LP848" s="328"/>
      <c r="LQ848" s="328"/>
      <c r="LR848" s="328"/>
      <c r="LS848" s="328"/>
      <c r="LT848" s="328"/>
      <c r="LU848" s="328"/>
      <c r="LV848" s="328"/>
      <c r="LW848" s="328"/>
      <c r="LX848" s="328"/>
      <c r="LY848" s="328"/>
      <c r="LZ848" s="328"/>
      <c r="MA848" s="328"/>
      <c r="MB848" s="328"/>
      <c r="MC848" s="328"/>
      <c r="MD848" s="328"/>
      <c r="ME848" s="328"/>
      <c r="MF848" s="328"/>
      <c r="MG848" s="328"/>
      <c r="MH848" s="328"/>
      <c r="MI848" s="328"/>
      <c r="MJ848" s="328"/>
      <c r="MK848" s="328"/>
      <c r="ML848" s="328"/>
      <c r="MM848" s="328"/>
      <c r="MN848" s="328"/>
      <c r="MO848" s="328"/>
      <c r="MP848" s="328"/>
      <c r="MQ848" s="328"/>
      <c r="MR848" s="328"/>
      <c r="MS848" s="328"/>
      <c r="MT848" s="328"/>
      <c r="MU848" s="328"/>
      <c r="MV848" s="328"/>
      <c r="MW848" s="328"/>
      <c r="MX848" s="328"/>
      <c r="MY848" s="328"/>
      <c r="MZ848" s="328"/>
      <c r="NA848" s="328"/>
      <c r="NB848" s="328"/>
      <c r="NC848" s="328"/>
      <c r="ND848" s="328"/>
      <c r="NE848" s="328"/>
      <c r="NF848" s="328"/>
      <c r="NG848" s="328"/>
      <c r="NH848" s="328"/>
      <c r="NI848" s="328"/>
      <c r="NJ848" s="328"/>
      <c r="NK848" s="328"/>
      <c r="NL848" s="328"/>
      <c r="NM848" s="328"/>
      <c r="NN848" s="328"/>
      <c r="NO848" s="328"/>
      <c r="NP848" s="328"/>
      <c r="NQ848" s="328"/>
      <c r="NR848" s="328"/>
      <c r="NS848" s="328"/>
      <c r="NT848" s="328"/>
      <c r="NU848" s="328"/>
      <c r="NV848" s="328"/>
      <c r="NW848" s="328"/>
      <c r="NX848" s="328"/>
      <c r="NY848" s="328"/>
      <c r="NZ848" s="328"/>
      <c r="OA848" s="328"/>
      <c r="OB848" s="328"/>
      <c r="OC848" s="328"/>
      <c r="OD848" s="328"/>
      <c r="OE848" s="328"/>
      <c r="OF848" s="328"/>
      <c r="OG848" s="328"/>
      <c r="OH848" s="328"/>
      <c r="OI848" s="328"/>
      <c r="OJ848" s="328"/>
      <c r="OK848" s="328"/>
      <c r="OL848" s="328"/>
      <c r="OM848" s="328"/>
      <c r="ON848" s="328"/>
      <c r="OO848" s="328"/>
      <c r="OP848" s="328"/>
      <c r="OQ848" s="328"/>
      <c r="OR848" s="328"/>
      <c r="OS848" s="328"/>
      <c r="OT848" s="328"/>
      <c r="OU848" s="328"/>
      <c r="OV848" s="328"/>
      <c r="OW848" s="328"/>
      <c r="OX848" s="328"/>
      <c r="OY848" s="328"/>
      <c r="OZ848" s="328"/>
      <c r="PA848" s="328"/>
      <c r="PB848" s="328"/>
      <c r="PC848" s="328"/>
      <c r="PD848" s="328"/>
      <c r="PE848" s="328"/>
      <c r="PF848" s="328"/>
      <c r="PG848" s="328"/>
      <c r="PH848" s="328"/>
      <c r="PI848" s="328"/>
      <c r="PJ848" s="328"/>
      <c r="PK848" s="328"/>
      <c r="PL848" s="328"/>
      <c r="PM848" s="328"/>
      <c r="PN848" s="328"/>
      <c r="PO848" s="328"/>
      <c r="PP848" s="328"/>
      <c r="PQ848" s="328"/>
      <c r="PR848" s="328"/>
      <c r="PS848" s="328"/>
      <c r="PT848" s="328"/>
      <c r="PU848" s="328"/>
      <c r="PV848" s="328"/>
      <c r="PW848" s="328"/>
      <c r="PX848" s="328"/>
      <c r="PY848" s="328"/>
      <c r="PZ848" s="328"/>
      <c r="QA848" s="328"/>
      <c r="QB848" s="328"/>
      <c r="QC848" s="328"/>
      <c r="QD848" s="328"/>
      <c r="QE848" s="328"/>
      <c r="QF848" s="328"/>
      <c r="QG848" s="328"/>
      <c r="QH848" s="328"/>
      <c r="QI848" s="328"/>
      <c r="QJ848" s="328"/>
      <c r="QK848" s="328"/>
      <c r="QL848" s="328"/>
      <c r="QM848" s="328"/>
      <c r="QN848" s="328"/>
      <c r="QO848" s="328"/>
      <c r="QP848" s="328"/>
      <c r="QQ848" s="328"/>
      <c r="QR848" s="328"/>
      <c r="QS848" s="328"/>
      <c r="QT848" s="328"/>
      <c r="QU848" s="328"/>
      <c r="QV848" s="328"/>
      <c r="QW848" s="328"/>
      <c r="QX848" s="328"/>
      <c r="QY848" s="328"/>
      <c r="QZ848" s="328"/>
      <c r="RA848" s="328"/>
      <c r="RB848" s="328"/>
      <c r="RC848" s="328"/>
      <c r="RD848" s="328"/>
      <c r="RE848" s="328"/>
      <c r="RF848" s="328"/>
      <c r="RG848" s="328"/>
      <c r="RH848" s="328"/>
      <c r="RI848" s="328"/>
      <c r="RJ848" s="328"/>
      <c r="RK848" s="328"/>
      <c r="RL848" s="328"/>
      <c r="RM848" s="328"/>
      <c r="RN848" s="328"/>
      <c r="RO848" s="328"/>
      <c r="RP848" s="328"/>
      <c r="RQ848" s="328"/>
      <c r="RR848" s="328"/>
      <c r="RS848" s="328"/>
      <c r="RT848" s="328"/>
      <c r="RU848" s="328"/>
      <c r="RV848" s="328"/>
      <c r="RW848" s="328"/>
      <c r="RX848" s="328"/>
      <c r="RY848" s="328"/>
      <c r="RZ848" s="328"/>
      <c r="SA848" s="328"/>
      <c r="SB848" s="328"/>
      <c r="SC848" s="328"/>
      <c r="SD848" s="328"/>
      <c r="SE848" s="328"/>
      <c r="SF848" s="328"/>
      <c r="SG848" s="328"/>
      <c r="SH848" s="328"/>
      <c r="SI848" s="328"/>
      <c r="SJ848" s="328"/>
      <c r="SK848" s="328"/>
      <c r="SL848" s="328"/>
      <c r="SM848" s="328"/>
      <c r="SN848" s="328"/>
      <c r="SO848" s="328"/>
      <c r="SP848" s="328"/>
      <c r="SQ848" s="328"/>
      <c r="SR848" s="328"/>
      <c r="SS848" s="328"/>
      <c r="ST848" s="328"/>
      <c r="SU848" s="328"/>
      <c r="SV848" s="328"/>
      <c r="SW848" s="328"/>
      <c r="SX848" s="328"/>
      <c r="SY848" s="328"/>
      <c r="SZ848" s="328"/>
      <c r="TA848" s="328"/>
      <c r="TB848" s="328"/>
      <c r="TC848" s="328"/>
      <c r="TD848" s="328"/>
      <c r="TE848" s="328"/>
      <c r="TF848" s="328"/>
      <c r="TG848" s="328"/>
      <c r="TH848" s="328"/>
      <c r="TI848" s="328"/>
      <c r="TJ848" s="328"/>
      <c r="TK848" s="328"/>
      <c r="TL848" s="328"/>
      <c r="TM848" s="328"/>
      <c r="TN848" s="328"/>
      <c r="TO848" s="328"/>
      <c r="TP848" s="328"/>
      <c r="TQ848" s="328"/>
      <c r="TR848" s="328"/>
      <c r="TS848" s="328"/>
      <c r="TT848" s="328"/>
      <c r="TU848" s="328"/>
      <c r="TV848" s="328"/>
      <c r="TW848" s="328"/>
      <c r="TX848" s="328"/>
      <c r="TY848" s="328"/>
      <c r="TZ848" s="328"/>
      <c r="UA848" s="328"/>
      <c r="UB848" s="328"/>
      <c r="UC848" s="328"/>
      <c r="UD848" s="328"/>
      <c r="UE848" s="328"/>
      <c r="UF848" s="328"/>
      <c r="UG848" s="328"/>
      <c r="UH848" s="328"/>
      <c r="UI848" s="328"/>
      <c r="UJ848" s="328"/>
      <c r="UK848" s="328"/>
      <c r="UL848" s="328"/>
      <c r="UM848" s="328"/>
      <c r="UN848" s="328"/>
      <c r="UO848" s="328"/>
      <c r="UP848" s="328"/>
      <c r="UQ848" s="328"/>
      <c r="UR848" s="328"/>
      <c r="US848" s="328"/>
      <c r="UT848" s="328"/>
      <c r="UU848" s="328"/>
      <c r="UV848" s="328"/>
      <c r="UW848" s="328"/>
      <c r="UX848" s="328"/>
      <c r="UY848" s="328"/>
      <c r="UZ848" s="328"/>
      <c r="VA848" s="328"/>
      <c r="VB848" s="328"/>
      <c r="VC848" s="328"/>
      <c r="VD848" s="328"/>
      <c r="VE848" s="328"/>
      <c r="VF848" s="328"/>
      <c r="VG848" s="328"/>
      <c r="VH848" s="328"/>
      <c r="VI848" s="328"/>
      <c r="VJ848" s="328"/>
      <c r="VK848" s="328"/>
      <c r="VL848" s="328"/>
      <c r="VM848" s="328"/>
      <c r="VN848" s="328"/>
      <c r="VO848" s="328"/>
      <c r="VP848" s="328"/>
      <c r="VQ848" s="328"/>
      <c r="VR848" s="328"/>
      <c r="VS848" s="328"/>
      <c r="VT848" s="328"/>
      <c r="VU848" s="328"/>
      <c r="VV848" s="328"/>
      <c r="VW848" s="328"/>
      <c r="VX848" s="328"/>
      <c r="VY848" s="328"/>
      <c r="VZ848" s="328"/>
      <c r="WA848" s="328"/>
      <c r="WB848" s="328"/>
      <c r="WC848" s="328"/>
      <c r="WD848" s="328"/>
      <c r="WE848" s="328"/>
      <c r="WF848" s="328"/>
      <c r="WG848" s="328"/>
      <c r="WH848" s="328"/>
      <c r="WI848" s="328"/>
      <c r="WJ848" s="328"/>
      <c r="WK848" s="328"/>
      <c r="WL848" s="328"/>
      <c r="WM848" s="328"/>
      <c r="WN848" s="328"/>
      <c r="WO848" s="328"/>
      <c r="WP848" s="328"/>
      <c r="WQ848" s="328"/>
      <c r="WR848" s="328"/>
      <c r="WS848" s="328"/>
      <c r="WT848" s="328"/>
      <c r="WU848" s="328"/>
      <c r="WV848" s="328"/>
      <c r="WW848" s="328"/>
      <c r="WX848" s="328"/>
      <c r="WY848" s="328"/>
      <c r="WZ848" s="328"/>
      <c r="XA848" s="328"/>
      <c r="XB848" s="328"/>
      <c r="XC848" s="328"/>
      <c r="XD848" s="328"/>
      <c r="XE848" s="328"/>
      <c r="XF848" s="328"/>
      <c r="XG848" s="328"/>
      <c r="XH848" s="328"/>
      <c r="XI848" s="328"/>
      <c r="XJ848" s="328"/>
      <c r="XK848" s="328"/>
      <c r="XL848" s="328"/>
      <c r="XM848" s="328"/>
      <c r="XN848" s="328"/>
      <c r="XO848" s="328"/>
      <c r="XP848" s="328"/>
      <c r="XQ848" s="328"/>
      <c r="XR848" s="328"/>
      <c r="XS848" s="328"/>
      <c r="XT848" s="328"/>
      <c r="XU848" s="328"/>
      <c r="XV848" s="328"/>
      <c r="XW848" s="328"/>
      <c r="XX848" s="328"/>
      <c r="XY848" s="328"/>
      <c r="XZ848" s="328"/>
      <c r="YA848" s="328"/>
      <c r="YB848" s="328"/>
      <c r="YC848" s="328"/>
      <c r="YD848" s="328"/>
      <c r="YE848" s="328"/>
      <c r="YF848" s="328"/>
      <c r="YG848" s="328"/>
      <c r="YH848" s="328"/>
      <c r="YI848" s="328"/>
      <c r="YJ848" s="328"/>
      <c r="YK848" s="328"/>
      <c r="YL848" s="328"/>
      <c r="YM848" s="328"/>
      <c r="YN848" s="328"/>
      <c r="YO848" s="328"/>
      <c r="YP848" s="328"/>
      <c r="YQ848" s="328"/>
      <c r="YR848" s="328"/>
      <c r="YS848" s="328"/>
      <c r="YT848" s="328"/>
      <c r="YU848" s="328"/>
      <c r="YV848" s="328"/>
      <c r="YW848" s="328"/>
      <c r="YX848" s="328"/>
      <c r="YY848" s="328"/>
      <c r="YZ848" s="328"/>
      <c r="ZA848" s="328"/>
      <c r="ZB848" s="328"/>
      <c r="ZC848" s="328"/>
      <c r="ZD848" s="328"/>
      <c r="ZE848" s="328"/>
      <c r="ZF848" s="328"/>
      <c r="ZG848" s="328"/>
      <c r="ZH848" s="328"/>
      <c r="ZI848" s="328"/>
      <c r="ZJ848" s="328"/>
      <c r="ZK848" s="328"/>
      <c r="ZL848" s="328"/>
      <c r="ZM848" s="328"/>
      <c r="ZN848" s="328"/>
      <c r="ZO848" s="328"/>
      <c r="ZP848" s="328"/>
      <c r="ZQ848" s="328"/>
      <c r="ZR848" s="328"/>
      <c r="ZS848" s="328"/>
      <c r="ZT848" s="328"/>
      <c r="ZU848" s="328"/>
      <c r="ZV848" s="328"/>
      <c r="ZW848" s="328"/>
      <c r="ZX848" s="328"/>
      <c r="ZY848" s="328"/>
      <c r="ZZ848" s="328"/>
      <c r="AAA848" s="328"/>
      <c r="AAB848" s="328"/>
      <c r="AAC848" s="328"/>
      <c r="AAD848" s="328"/>
      <c r="AAE848" s="328"/>
      <c r="AAF848" s="328"/>
      <c r="AAG848" s="328"/>
      <c r="AAH848" s="328"/>
      <c r="AAI848" s="328"/>
      <c r="AAJ848" s="328"/>
      <c r="AAK848" s="328"/>
      <c r="AAL848" s="328"/>
      <c r="AAM848" s="328"/>
      <c r="AAN848" s="328"/>
      <c r="AAO848" s="328"/>
      <c r="AAP848" s="328"/>
      <c r="AAQ848" s="328"/>
      <c r="AAR848" s="328"/>
      <c r="AAS848" s="328"/>
      <c r="AAT848" s="328"/>
      <c r="AAU848" s="328"/>
      <c r="AAV848" s="328"/>
      <c r="AAW848" s="328"/>
      <c r="AAX848" s="328"/>
      <c r="AAY848" s="328"/>
      <c r="AAZ848" s="328"/>
      <c r="ABA848" s="328"/>
      <c r="ABB848" s="328"/>
      <c r="ABC848" s="328"/>
      <c r="ABD848" s="328"/>
      <c r="ABE848" s="328"/>
      <c r="ABF848" s="328"/>
      <c r="ABG848" s="328"/>
      <c r="ABH848" s="328"/>
      <c r="ABI848" s="328"/>
      <c r="ABJ848" s="328"/>
      <c r="ABK848" s="328"/>
      <c r="ABL848" s="328"/>
      <c r="ABM848" s="328"/>
      <c r="ABN848" s="328"/>
      <c r="ABO848" s="328"/>
      <c r="ABP848" s="328"/>
      <c r="ABQ848" s="328"/>
      <c r="ABR848" s="328"/>
      <c r="ABS848" s="328"/>
      <c r="ABT848" s="328"/>
      <c r="ABU848" s="328"/>
      <c r="ABV848" s="328"/>
      <c r="ABW848" s="328"/>
      <c r="ABX848" s="328"/>
      <c r="ABY848" s="328"/>
      <c r="ABZ848" s="328"/>
      <c r="ACA848" s="328"/>
      <c r="ACB848" s="328"/>
      <c r="ACC848" s="328"/>
      <c r="ACD848" s="328"/>
      <c r="ACE848" s="328"/>
      <c r="ACF848" s="328"/>
      <c r="ACG848" s="328"/>
      <c r="ACH848" s="328"/>
      <c r="ACI848" s="328"/>
      <c r="ACJ848" s="328"/>
      <c r="ACK848" s="328"/>
      <c r="ACL848" s="328"/>
      <c r="ACM848" s="328"/>
      <c r="ACN848" s="328"/>
      <c r="ACO848" s="328"/>
      <c r="ACP848" s="328"/>
      <c r="ACQ848" s="328"/>
      <c r="ACR848" s="328"/>
      <c r="ACS848" s="328"/>
      <c r="ACT848" s="328"/>
      <c r="ACU848" s="328"/>
      <c r="ACV848" s="328"/>
      <c r="ACW848" s="328"/>
      <c r="ACX848" s="328"/>
      <c r="ACY848" s="328"/>
      <c r="ACZ848" s="328"/>
      <c r="ADA848" s="328"/>
      <c r="ADB848" s="328"/>
      <c r="ADC848" s="328"/>
      <c r="ADD848" s="328"/>
      <c r="ADE848" s="328"/>
      <c r="ADF848" s="328"/>
      <c r="ADG848" s="328"/>
      <c r="ADH848" s="328"/>
      <c r="ADI848" s="328"/>
      <c r="ADJ848" s="328"/>
      <c r="ADK848" s="328"/>
      <c r="ADL848" s="328"/>
      <c r="ADM848" s="328"/>
      <c r="ADN848" s="328"/>
      <c r="ADO848" s="328"/>
      <c r="ADP848" s="328"/>
      <c r="ADQ848" s="328"/>
      <c r="ADR848" s="328"/>
      <c r="ADS848" s="328"/>
      <c r="ADT848" s="328"/>
      <c r="ADU848" s="328"/>
      <c r="ADV848" s="328"/>
      <c r="ADW848" s="328"/>
      <c r="ADX848" s="328"/>
      <c r="ADY848" s="328"/>
      <c r="ADZ848" s="328"/>
      <c r="AEA848" s="328"/>
      <c r="AEB848" s="328"/>
      <c r="AEC848" s="328"/>
      <c r="AED848" s="328"/>
      <c r="AEE848" s="328"/>
      <c r="AEF848" s="328"/>
      <c r="AEG848" s="328"/>
      <c r="AEH848" s="328"/>
      <c r="AEI848" s="328"/>
      <c r="AEJ848" s="328"/>
      <c r="AEK848" s="328"/>
      <c r="AEL848" s="328"/>
      <c r="AEM848" s="328"/>
      <c r="AEN848" s="328"/>
      <c r="AEO848" s="328"/>
      <c r="AEP848" s="328"/>
      <c r="AEQ848" s="328"/>
      <c r="AER848" s="328"/>
      <c r="AES848" s="328"/>
      <c r="AET848" s="328"/>
      <c r="AEU848" s="328"/>
      <c r="AEV848" s="328"/>
      <c r="AEW848" s="328"/>
      <c r="AEX848" s="328"/>
      <c r="AEY848" s="328"/>
      <c r="AEZ848" s="328"/>
      <c r="AFA848" s="328"/>
      <c r="AFB848" s="328"/>
      <c r="AFC848" s="328"/>
      <c r="AFD848" s="328"/>
      <c r="AFE848" s="328"/>
      <c r="AFF848" s="328"/>
      <c r="AFG848" s="328"/>
      <c r="AFH848" s="328"/>
      <c r="AFI848" s="328"/>
      <c r="AFJ848" s="328"/>
      <c r="AFK848" s="328"/>
      <c r="AFL848" s="328"/>
      <c r="AFM848" s="328"/>
      <c r="AFN848" s="328"/>
      <c r="AFO848" s="328"/>
      <c r="AFP848" s="328"/>
      <c r="AFQ848" s="328"/>
      <c r="AFR848" s="328"/>
      <c r="AFS848" s="328"/>
      <c r="AFT848" s="328"/>
      <c r="AFU848" s="328"/>
      <c r="AFV848" s="328"/>
      <c r="AFW848" s="328"/>
      <c r="AFX848" s="328"/>
      <c r="AFY848" s="328"/>
      <c r="AFZ848" s="328"/>
      <c r="AGA848" s="328"/>
      <c r="AGB848" s="328"/>
      <c r="AGC848" s="328"/>
      <c r="AGD848" s="328"/>
      <c r="AGE848" s="328"/>
      <c r="AGF848" s="328"/>
      <c r="AGG848" s="328"/>
      <c r="AGH848" s="328"/>
      <c r="AGI848" s="328"/>
      <c r="AGJ848" s="328"/>
      <c r="AGK848" s="328"/>
      <c r="AGL848" s="328"/>
      <c r="AGM848" s="328"/>
      <c r="AGN848" s="328"/>
      <c r="AGO848" s="328"/>
      <c r="AGP848" s="328"/>
      <c r="AGQ848" s="328"/>
      <c r="AGR848" s="328"/>
      <c r="AGS848" s="328"/>
      <c r="AGT848" s="328"/>
      <c r="AGU848" s="328"/>
      <c r="AGV848" s="328"/>
      <c r="AGW848" s="328"/>
      <c r="AGX848" s="328"/>
      <c r="AGY848" s="328"/>
      <c r="AGZ848" s="328"/>
      <c r="AHA848" s="328"/>
      <c r="AHB848" s="328"/>
      <c r="AHC848" s="328"/>
      <c r="AHD848" s="328"/>
      <c r="AHE848" s="328"/>
      <c r="AHF848" s="328"/>
      <c r="AHG848" s="328"/>
      <c r="AHH848" s="328"/>
      <c r="AHI848" s="328"/>
      <c r="AHJ848" s="328"/>
      <c r="AHK848" s="328"/>
      <c r="AHL848" s="328"/>
      <c r="AHM848" s="328"/>
      <c r="AHN848" s="328"/>
      <c r="AHO848" s="328"/>
      <c r="AHP848" s="328"/>
      <c r="AHQ848" s="328"/>
      <c r="AHR848" s="328"/>
      <c r="AHS848" s="328"/>
      <c r="AHT848" s="328"/>
      <c r="AHU848" s="328"/>
      <c r="AHV848" s="328"/>
      <c r="AHW848" s="328"/>
      <c r="AHX848" s="328"/>
      <c r="AHY848" s="328"/>
      <c r="AHZ848" s="328"/>
      <c r="AIA848" s="328"/>
      <c r="AIB848" s="328"/>
      <c r="AIC848" s="328"/>
      <c r="AID848" s="328"/>
      <c r="AIE848" s="328"/>
      <c r="AIF848" s="328"/>
      <c r="AIG848" s="328"/>
      <c r="AIH848" s="328"/>
      <c r="AII848" s="328"/>
      <c r="AIJ848" s="328"/>
      <c r="AIK848" s="328"/>
      <c r="AIL848" s="328"/>
      <c r="AIM848" s="328"/>
      <c r="AIN848" s="328"/>
      <c r="AIO848" s="328"/>
      <c r="AIP848" s="328"/>
      <c r="AIQ848" s="328"/>
      <c r="AIR848" s="328"/>
      <c r="AIS848" s="328"/>
      <c r="AIT848" s="328"/>
      <c r="AIU848" s="328"/>
      <c r="AIV848" s="328"/>
      <c r="AIW848" s="328"/>
      <c r="AIX848" s="328"/>
      <c r="AIY848" s="328"/>
      <c r="AIZ848" s="328"/>
      <c r="AJA848" s="328"/>
      <c r="AJB848" s="328"/>
      <c r="AJC848" s="328"/>
      <c r="AJD848" s="328"/>
      <c r="AJE848" s="328"/>
      <c r="AJF848" s="328"/>
      <c r="AJG848" s="328"/>
      <c r="AJH848" s="328"/>
      <c r="AJI848" s="328"/>
      <c r="AJJ848" s="328"/>
      <c r="AJK848" s="328"/>
      <c r="AJL848" s="328"/>
      <c r="AJM848" s="328"/>
      <c r="AJN848" s="328"/>
      <c r="AJO848" s="328"/>
      <c r="AJP848" s="328"/>
      <c r="AJQ848" s="328"/>
      <c r="AJR848" s="328"/>
      <c r="AJS848" s="328"/>
      <c r="AJT848" s="328"/>
      <c r="AJU848" s="328"/>
      <c r="AJV848" s="328"/>
      <c r="AJW848" s="328"/>
      <c r="AJX848" s="328"/>
      <c r="AJY848" s="328"/>
      <c r="AJZ848" s="328"/>
      <c r="AKA848" s="328"/>
      <c r="AKB848" s="328"/>
      <c r="AKC848" s="328"/>
      <c r="AKD848" s="328"/>
      <c r="AKE848" s="328"/>
      <c r="AKF848" s="328"/>
      <c r="AKG848" s="328"/>
      <c r="AKH848" s="328"/>
      <c r="AKI848" s="328"/>
      <c r="AKJ848" s="328"/>
      <c r="AKK848" s="328"/>
      <c r="AKL848" s="328"/>
      <c r="AKM848" s="328"/>
      <c r="AKN848" s="328"/>
      <c r="AKO848" s="328"/>
      <c r="AKP848" s="328"/>
      <c r="AKQ848" s="328"/>
      <c r="AKR848" s="328"/>
      <c r="AKS848" s="328"/>
      <c r="AKT848" s="328"/>
      <c r="AKU848" s="328"/>
      <c r="AKV848" s="328"/>
      <c r="AKW848" s="328"/>
      <c r="AKX848" s="328"/>
      <c r="AKY848" s="328"/>
      <c r="AKZ848" s="328"/>
      <c r="ALA848" s="328"/>
      <c r="ALB848" s="328"/>
      <c r="ALC848" s="328"/>
      <c r="ALD848" s="328"/>
      <c r="ALE848" s="328"/>
      <c r="ALF848" s="328"/>
      <c r="ALG848" s="328"/>
      <c r="ALH848" s="328"/>
      <c r="ALI848" s="328"/>
      <c r="ALJ848" s="328"/>
      <c r="ALK848" s="328"/>
      <c r="ALL848" s="328"/>
      <c r="ALM848" s="328"/>
      <c r="ALN848" s="328"/>
      <c r="ALO848" s="328"/>
      <c r="ALP848" s="328"/>
      <c r="ALQ848" s="328"/>
      <c r="ALR848" s="328"/>
      <c r="ALS848" s="328"/>
      <c r="ALT848" s="328"/>
      <c r="ALU848" s="328"/>
      <c r="ALV848" s="328"/>
      <c r="ALW848" s="328"/>
      <c r="ALX848" s="328"/>
      <c r="ALY848" s="328"/>
      <c r="ALZ848" s="328"/>
      <c r="AMA848" s="328"/>
      <c r="AMB848" s="328"/>
      <c r="AMC848" s="328"/>
      <c r="AMD848" s="328"/>
      <c r="AME848" s="328"/>
      <c r="AMF848" s="328"/>
      <c r="AMG848" s="328"/>
      <c r="AMH848" s="328"/>
      <c r="AMI848" s="328"/>
      <c r="AMJ848" s="328"/>
      <c r="AMK848" s="328"/>
      <c r="AML848" s="328"/>
      <c r="AMM848" s="328"/>
      <c r="AMN848" s="328"/>
      <c r="AMO848" s="328"/>
      <c r="AMP848" s="328"/>
      <c r="AMQ848" s="328"/>
      <c r="AMR848" s="328"/>
      <c r="AMS848" s="328"/>
      <c r="AMT848" s="328"/>
      <c r="AMU848" s="328"/>
      <c r="AMV848" s="328"/>
      <c r="AMW848" s="328"/>
      <c r="AMX848" s="328"/>
      <c r="AMY848" s="328"/>
      <c r="AMZ848" s="328"/>
      <c r="ANA848" s="328"/>
      <c r="ANB848" s="328"/>
      <c r="ANC848" s="328"/>
      <c r="AND848" s="328"/>
      <c r="ANE848" s="328"/>
      <c r="ANF848" s="328"/>
      <c r="ANG848" s="328"/>
      <c r="ANH848" s="328"/>
      <c r="ANI848" s="328"/>
      <c r="ANJ848" s="328"/>
      <c r="ANK848" s="328"/>
      <c r="ANL848" s="328"/>
      <c r="ANM848" s="328"/>
      <c r="ANN848" s="328"/>
      <c r="ANO848" s="328"/>
      <c r="ANP848" s="328"/>
      <c r="ANQ848" s="328"/>
      <c r="ANR848" s="328"/>
      <c r="ANS848" s="328"/>
      <c r="ANT848" s="328"/>
      <c r="ANU848" s="328"/>
      <c r="ANV848" s="328"/>
      <c r="ANW848" s="328"/>
      <c r="ANX848" s="328"/>
      <c r="ANY848" s="328"/>
      <c r="ANZ848" s="328"/>
      <c r="AOA848" s="328"/>
      <c r="AOB848" s="328"/>
      <c r="AOC848" s="328"/>
      <c r="AOD848" s="328"/>
      <c r="AOE848" s="328"/>
      <c r="AOF848" s="328"/>
      <c r="AOG848" s="328"/>
      <c r="AOH848" s="328"/>
      <c r="AOI848" s="328"/>
      <c r="AOJ848" s="328"/>
      <c r="AOK848" s="328"/>
      <c r="AOL848" s="328"/>
      <c r="AOM848" s="328"/>
      <c r="AON848" s="328"/>
      <c r="AOO848" s="328"/>
      <c r="AOP848" s="328"/>
      <c r="AOQ848" s="328"/>
      <c r="AOR848" s="328"/>
      <c r="AOS848" s="328"/>
      <c r="AOT848" s="328"/>
      <c r="AOU848" s="328"/>
      <c r="AOV848" s="328"/>
      <c r="AOW848" s="328"/>
      <c r="AOX848" s="328"/>
      <c r="AOY848" s="328"/>
      <c r="AOZ848" s="328"/>
      <c r="APA848" s="328"/>
      <c r="APB848" s="328"/>
      <c r="APC848" s="328"/>
      <c r="APD848" s="328"/>
      <c r="APE848" s="328"/>
      <c r="APF848" s="328"/>
      <c r="APG848" s="328"/>
      <c r="APH848" s="328"/>
      <c r="API848" s="328"/>
      <c r="APJ848" s="328"/>
      <c r="APK848" s="328"/>
      <c r="APL848" s="328"/>
      <c r="APM848" s="328"/>
      <c r="APN848" s="328"/>
      <c r="APO848" s="328"/>
      <c r="APP848" s="328"/>
      <c r="APQ848" s="328"/>
      <c r="APR848" s="328"/>
      <c r="APS848" s="328"/>
      <c r="APT848" s="328"/>
      <c r="APU848" s="328"/>
      <c r="APV848" s="328"/>
      <c r="APW848" s="328"/>
      <c r="APX848" s="328"/>
      <c r="APY848" s="328"/>
      <c r="APZ848" s="328"/>
      <c r="AQA848" s="328"/>
      <c r="AQB848" s="328"/>
      <c r="AQC848" s="328"/>
      <c r="AQD848" s="328"/>
      <c r="AQE848" s="328"/>
      <c r="AQF848" s="328"/>
      <c r="AQG848" s="328"/>
      <c r="AQH848" s="328"/>
      <c r="AQI848" s="328"/>
      <c r="AQJ848" s="328"/>
      <c r="AQK848" s="328"/>
      <c r="AQL848" s="328"/>
      <c r="AQM848" s="328"/>
      <c r="AQN848" s="328"/>
      <c r="AQO848" s="328"/>
      <c r="AQP848" s="328"/>
      <c r="AQQ848" s="328"/>
      <c r="AQR848" s="328"/>
      <c r="AQS848" s="328"/>
      <c r="AQT848" s="328"/>
      <c r="AQU848" s="328"/>
      <c r="AQV848" s="328"/>
      <c r="AQW848" s="328"/>
      <c r="AQX848" s="328"/>
      <c r="AQY848" s="328"/>
      <c r="AQZ848" s="328"/>
      <c r="ARA848" s="328"/>
      <c r="ARB848" s="328"/>
      <c r="ARC848" s="328"/>
      <c r="ARD848" s="328"/>
      <c r="ARE848" s="328"/>
      <c r="ARF848" s="328"/>
      <c r="ARG848" s="328"/>
      <c r="ARH848" s="328"/>
      <c r="ARI848" s="328"/>
      <c r="ARJ848" s="328"/>
      <c r="ARK848" s="328"/>
      <c r="ARL848" s="328"/>
      <c r="ARM848" s="328"/>
      <c r="ARN848" s="328"/>
      <c r="ARO848" s="328"/>
      <c r="ARP848" s="328"/>
      <c r="ARQ848" s="328"/>
      <c r="ARR848" s="328"/>
      <c r="ARS848" s="328"/>
      <c r="ART848" s="328"/>
      <c r="ARU848" s="328"/>
      <c r="ARV848" s="328"/>
      <c r="ARW848" s="328"/>
      <c r="ARX848" s="328"/>
      <c r="ARY848" s="328"/>
      <c r="ARZ848" s="328"/>
      <c r="ASA848" s="328"/>
      <c r="ASB848" s="328"/>
      <c r="ASC848" s="328"/>
      <c r="ASD848" s="328"/>
      <c r="ASE848" s="328"/>
      <c r="ASF848" s="328"/>
      <c r="ASG848" s="328"/>
      <c r="ASH848" s="328"/>
      <c r="ASI848" s="328"/>
      <c r="ASJ848" s="328"/>
      <c r="ASK848" s="328"/>
      <c r="ASL848" s="328"/>
      <c r="ASM848" s="328"/>
      <c r="ASN848" s="328"/>
      <c r="ASO848" s="328"/>
      <c r="ASP848" s="328"/>
      <c r="ASQ848" s="328"/>
      <c r="ASR848" s="328"/>
      <c r="ASS848" s="328"/>
      <c r="AST848" s="328"/>
      <c r="ASU848" s="328"/>
      <c r="ASV848" s="328"/>
      <c r="ASW848" s="328"/>
      <c r="ASX848" s="328"/>
      <c r="ASY848" s="328"/>
      <c r="ASZ848" s="328"/>
      <c r="ATA848" s="328"/>
      <c r="ATB848" s="328"/>
      <c r="ATC848" s="328"/>
      <c r="ATD848" s="328"/>
      <c r="ATE848" s="328"/>
      <c r="ATF848" s="328"/>
      <c r="ATG848" s="328"/>
      <c r="ATH848" s="328"/>
      <c r="ATI848" s="328"/>
      <c r="ATJ848" s="328"/>
      <c r="ATK848" s="328"/>
      <c r="ATL848" s="328"/>
      <c r="ATM848" s="328"/>
      <c r="ATN848" s="328"/>
      <c r="ATO848" s="328"/>
      <c r="ATP848" s="328"/>
      <c r="ATQ848" s="328"/>
      <c r="ATR848" s="328"/>
      <c r="ATS848" s="328"/>
      <c r="ATT848" s="328"/>
      <c r="ATU848" s="328"/>
      <c r="ATV848" s="328"/>
      <c r="ATW848" s="328"/>
      <c r="ATX848" s="328"/>
      <c r="ATY848" s="328"/>
      <c r="ATZ848" s="328"/>
      <c r="AUA848" s="328"/>
      <c r="AUB848" s="328"/>
      <c r="AUC848" s="328"/>
      <c r="AUD848" s="328"/>
      <c r="AUE848" s="328"/>
      <c r="AUF848" s="328"/>
      <c r="AUG848" s="328"/>
      <c r="AUH848" s="328"/>
      <c r="AUI848" s="328"/>
      <c r="AUJ848" s="328"/>
      <c r="AUK848" s="328"/>
      <c r="AUL848" s="328"/>
      <c r="AUM848" s="328"/>
      <c r="AUN848" s="328"/>
      <c r="AUO848" s="328"/>
      <c r="AUP848" s="328"/>
      <c r="AUQ848" s="328"/>
      <c r="AUR848" s="328"/>
      <c r="AUS848" s="328"/>
      <c r="AUT848" s="328"/>
      <c r="AUU848" s="328"/>
      <c r="AUV848" s="328"/>
      <c r="AUW848" s="328"/>
      <c r="AUX848" s="328"/>
      <c r="AUY848" s="328"/>
      <c r="AUZ848" s="328"/>
      <c r="AVA848" s="328"/>
      <c r="AVB848" s="328"/>
      <c r="AVC848" s="328"/>
      <c r="AVD848" s="328"/>
      <c r="AVE848" s="328"/>
      <c r="AVF848" s="328"/>
      <c r="AVG848" s="328"/>
      <c r="AVH848" s="328"/>
      <c r="AVI848" s="328"/>
      <c r="AVJ848" s="328"/>
      <c r="AVK848" s="328"/>
      <c r="AVL848" s="328"/>
      <c r="AVM848" s="328"/>
      <c r="AVN848" s="328"/>
      <c r="AVO848" s="328"/>
      <c r="AVP848" s="328"/>
      <c r="AVQ848" s="328"/>
      <c r="AVR848" s="328"/>
      <c r="AVS848" s="328"/>
      <c r="AVT848" s="328"/>
      <c r="AVU848" s="328"/>
      <c r="AVV848" s="328"/>
      <c r="AVW848" s="328"/>
      <c r="AVX848" s="328"/>
      <c r="AVY848" s="328"/>
      <c r="AVZ848" s="328"/>
      <c r="AWA848" s="328"/>
      <c r="AWB848" s="328"/>
      <c r="AWC848" s="328"/>
      <c r="AWD848" s="328"/>
      <c r="AWE848" s="328"/>
      <c r="AWF848" s="328"/>
      <c r="AWG848" s="328"/>
      <c r="AWH848" s="328"/>
      <c r="AWI848" s="328"/>
      <c r="AWJ848" s="328"/>
      <c r="AWK848" s="328"/>
      <c r="AWL848" s="328"/>
      <c r="AWM848" s="328"/>
      <c r="AWN848" s="328"/>
      <c r="AWO848" s="328"/>
      <c r="AWP848" s="328"/>
      <c r="AWQ848" s="328"/>
      <c r="AWR848" s="328"/>
      <c r="AWS848" s="328"/>
      <c r="AWT848" s="328"/>
      <c r="AWU848" s="328"/>
      <c r="AWV848" s="328"/>
      <c r="AWW848" s="328"/>
      <c r="AWX848" s="328"/>
      <c r="AWY848" s="328"/>
      <c r="AWZ848" s="328"/>
      <c r="AXA848" s="328"/>
      <c r="AXB848" s="328"/>
      <c r="AXC848" s="328"/>
      <c r="AXD848" s="328"/>
      <c r="AXE848" s="328"/>
      <c r="AXF848" s="328"/>
      <c r="AXG848" s="328"/>
      <c r="AXH848" s="328"/>
      <c r="AXI848" s="328"/>
      <c r="AXJ848" s="328"/>
      <c r="AXK848" s="328"/>
      <c r="AXL848" s="328"/>
      <c r="AXM848" s="328"/>
      <c r="AXN848" s="328"/>
      <c r="AXO848" s="328"/>
      <c r="AXP848" s="328"/>
      <c r="AXQ848" s="328"/>
      <c r="AXR848" s="328"/>
      <c r="AXS848" s="328"/>
      <c r="AXT848" s="328"/>
      <c r="AXU848" s="328"/>
      <c r="AXV848" s="328"/>
      <c r="AXW848" s="328"/>
      <c r="AXX848" s="328"/>
      <c r="AXY848" s="328"/>
      <c r="AXZ848" s="328"/>
      <c r="AYA848" s="328"/>
      <c r="AYB848" s="328"/>
      <c r="AYC848" s="328"/>
      <c r="AYD848" s="328"/>
      <c r="AYE848" s="328"/>
      <c r="AYF848" s="328"/>
      <c r="AYG848" s="328"/>
      <c r="AYH848" s="328"/>
      <c r="AYI848" s="328"/>
      <c r="AYJ848" s="328"/>
      <c r="AYK848" s="328"/>
      <c r="AYL848" s="328"/>
      <c r="AYM848" s="328"/>
      <c r="AYN848" s="328"/>
      <c r="AYO848" s="328"/>
      <c r="AYP848" s="328"/>
      <c r="AYQ848" s="328"/>
      <c r="AYR848" s="328"/>
      <c r="AYS848" s="328"/>
      <c r="AYT848" s="328"/>
      <c r="AYU848" s="328"/>
      <c r="AYV848" s="328"/>
      <c r="AYW848" s="328"/>
      <c r="AYX848" s="328"/>
      <c r="AYY848" s="328"/>
      <c r="AYZ848" s="328"/>
      <c r="AZA848" s="328"/>
      <c r="AZB848" s="328"/>
      <c r="AZC848" s="328"/>
      <c r="AZD848" s="328"/>
      <c r="AZE848" s="328"/>
      <c r="AZF848" s="328"/>
      <c r="AZG848" s="328"/>
      <c r="AZH848" s="328"/>
      <c r="AZI848" s="328"/>
      <c r="AZJ848" s="328"/>
      <c r="AZK848" s="328"/>
      <c r="AZL848" s="328"/>
      <c r="AZM848" s="328"/>
      <c r="AZN848" s="328"/>
      <c r="AZO848" s="328"/>
      <c r="AZP848" s="328"/>
      <c r="AZQ848" s="328"/>
      <c r="AZR848" s="328"/>
      <c r="AZS848" s="328"/>
      <c r="AZT848" s="328"/>
      <c r="AZU848" s="328"/>
      <c r="AZV848" s="328"/>
      <c r="AZW848" s="328"/>
      <c r="AZX848" s="328"/>
      <c r="AZY848" s="328"/>
      <c r="AZZ848" s="328"/>
      <c r="BAA848" s="328"/>
      <c r="BAB848" s="328"/>
      <c r="BAC848" s="328"/>
      <c r="BAD848" s="328"/>
      <c r="BAE848" s="328"/>
      <c r="BAF848" s="328"/>
      <c r="BAG848" s="328"/>
      <c r="BAH848" s="328"/>
      <c r="BAI848" s="328"/>
      <c r="BAJ848" s="328"/>
      <c r="BAK848" s="328"/>
      <c r="BAL848" s="328"/>
      <c r="BAM848" s="328"/>
      <c r="BAN848" s="328"/>
      <c r="BAO848" s="328"/>
      <c r="BAP848" s="328"/>
      <c r="BAQ848" s="328"/>
      <c r="BAR848" s="328"/>
      <c r="BAS848" s="328"/>
      <c r="BAT848" s="328"/>
      <c r="BAU848" s="328"/>
      <c r="BAV848" s="328"/>
      <c r="BAW848" s="328"/>
      <c r="BAX848" s="328"/>
      <c r="BAY848" s="328"/>
      <c r="BAZ848" s="328"/>
      <c r="BBA848" s="328"/>
      <c r="BBB848" s="328"/>
      <c r="BBC848" s="328"/>
      <c r="BBD848" s="328"/>
      <c r="BBE848" s="328"/>
      <c r="BBF848" s="328"/>
      <c r="BBG848" s="328"/>
      <c r="BBH848" s="328"/>
      <c r="BBI848" s="328"/>
      <c r="BBJ848" s="328"/>
      <c r="BBK848" s="328"/>
      <c r="BBL848" s="328"/>
      <c r="BBM848" s="328"/>
      <c r="BBN848" s="328"/>
      <c r="BBO848" s="328"/>
      <c r="BBP848" s="328"/>
      <c r="BBQ848" s="328"/>
      <c r="BBR848" s="328"/>
      <c r="BBS848" s="328"/>
      <c r="BBT848" s="328"/>
      <c r="BBU848" s="328"/>
      <c r="BBV848" s="328"/>
      <c r="BBW848" s="328"/>
      <c r="BBX848" s="328"/>
      <c r="BBY848" s="328"/>
      <c r="BBZ848" s="328"/>
      <c r="BCA848" s="328"/>
      <c r="BCB848" s="328"/>
      <c r="BCC848" s="328"/>
      <c r="BCD848" s="328"/>
      <c r="BCE848" s="328"/>
      <c r="BCF848" s="328"/>
      <c r="BCG848" s="328"/>
      <c r="BCH848" s="328"/>
      <c r="BCI848" s="328"/>
      <c r="BCJ848" s="328"/>
      <c r="BCK848" s="328"/>
      <c r="BCL848" s="328"/>
      <c r="BCM848" s="328"/>
      <c r="BCN848" s="328"/>
      <c r="BCO848" s="328"/>
      <c r="BCP848" s="328"/>
      <c r="BCQ848" s="328"/>
      <c r="BCR848" s="328"/>
      <c r="BCS848" s="328"/>
      <c r="BCT848" s="328"/>
      <c r="BCU848" s="328"/>
      <c r="BCV848" s="328"/>
      <c r="BCW848" s="328"/>
      <c r="BCX848" s="328"/>
      <c r="BCY848" s="328"/>
      <c r="BCZ848" s="328"/>
      <c r="BDA848" s="328"/>
      <c r="BDB848" s="328"/>
      <c r="BDC848" s="328"/>
      <c r="BDD848" s="328"/>
      <c r="BDE848" s="328"/>
      <c r="BDF848" s="328"/>
      <c r="BDG848" s="328"/>
      <c r="BDH848" s="328"/>
      <c r="BDI848" s="328"/>
      <c r="BDJ848" s="328"/>
      <c r="BDK848" s="328"/>
      <c r="BDL848" s="328"/>
      <c r="BDM848" s="328"/>
      <c r="BDN848" s="328"/>
      <c r="BDO848" s="328"/>
      <c r="BDP848" s="328"/>
      <c r="BDQ848" s="328"/>
      <c r="BDR848" s="328"/>
      <c r="BDS848" s="328"/>
      <c r="BDT848" s="328"/>
      <c r="BDU848" s="328"/>
      <c r="BDV848" s="328"/>
      <c r="BDW848" s="328"/>
      <c r="BDX848" s="328"/>
      <c r="BDY848" s="328"/>
      <c r="BDZ848" s="328"/>
      <c r="BEA848" s="328"/>
      <c r="BEB848" s="328"/>
      <c r="BEC848" s="328"/>
      <c r="BED848" s="328"/>
      <c r="BEE848" s="328"/>
      <c r="BEF848" s="328"/>
      <c r="BEG848" s="328"/>
      <c r="BEH848" s="328"/>
      <c r="BEI848" s="328"/>
      <c r="BEJ848" s="328"/>
      <c r="BEK848" s="328"/>
      <c r="BEL848" s="328"/>
      <c r="BEM848" s="328"/>
      <c r="BEN848" s="328"/>
      <c r="BEO848" s="328"/>
      <c r="BEP848" s="328"/>
      <c r="BEQ848" s="328"/>
      <c r="BER848" s="328"/>
      <c r="BES848" s="328"/>
      <c r="BET848" s="328"/>
      <c r="BEU848" s="328"/>
      <c r="BEV848" s="328"/>
      <c r="BEW848" s="328"/>
      <c r="BEX848" s="328"/>
      <c r="BEY848" s="328"/>
      <c r="BEZ848" s="328"/>
      <c r="BFA848" s="328"/>
      <c r="BFB848" s="328"/>
      <c r="BFC848" s="328"/>
      <c r="BFD848" s="328"/>
      <c r="BFE848" s="328"/>
      <c r="BFF848" s="328"/>
      <c r="BFG848" s="328"/>
      <c r="BFH848" s="328"/>
      <c r="BFI848" s="328"/>
      <c r="BFJ848" s="328"/>
      <c r="BFK848" s="328"/>
      <c r="BFL848" s="328"/>
      <c r="BFM848" s="328"/>
      <c r="BFN848" s="328"/>
      <c r="BFO848" s="328"/>
      <c r="BFP848" s="328"/>
      <c r="BFQ848" s="328"/>
      <c r="BFR848" s="328"/>
      <c r="BFS848" s="328"/>
      <c r="BFT848" s="328"/>
      <c r="BFU848" s="328"/>
      <c r="BFV848" s="328"/>
      <c r="BFW848" s="328"/>
      <c r="BFX848" s="328"/>
      <c r="BFY848" s="328"/>
      <c r="BFZ848" s="328"/>
      <c r="BGA848" s="328"/>
      <c r="BGB848" s="328"/>
      <c r="BGC848" s="328"/>
      <c r="BGD848" s="328"/>
      <c r="BGE848" s="328"/>
      <c r="BGF848" s="328"/>
      <c r="BGG848" s="328"/>
      <c r="BGH848" s="328"/>
      <c r="BGI848" s="328"/>
      <c r="BGJ848" s="328"/>
      <c r="BGK848" s="328"/>
      <c r="BGL848" s="328"/>
      <c r="BGM848" s="328"/>
      <c r="BGN848" s="328"/>
      <c r="BGO848" s="328"/>
      <c r="BGP848" s="328"/>
      <c r="BGQ848" s="328"/>
      <c r="BGR848" s="328"/>
      <c r="BGS848" s="328"/>
      <c r="BGT848" s="328"/>
      <c r="BGU848" s="328"/>
      <c r="BGV848" s="328"/>
      <c r="BGW848" s="328"/>
      <c r="BGX848" s="328"/>
      <c r="BGY848" s="328"/>
      <c r="BGZ848" s="328"/>
      <c r="BHA848" s="328"/>
      <c r="BHB848" s="328"/>
      <c r="BHC848" s="328"/>
      <c r="BHD848" s="328"/>
      <c r="BHE848" s="328"/>
      <c r="BHF848" s="328"/>
      <c r="BHG848" s="328"/>
      <c r="BHH848" s="328"/>
      <c r="BHI848" s="328"/>
      <c r="BHJ848" s="328"/>
      <c r="BHK848" s="328"/>
      <c r="BHL848" s="328"/>
      <c r="BHM848" s="328"/>
      <c r="BHN848" s="328"/>
      <c r="BHO848" s="328"/>
      <c r="BHP848" s="328"/>
      <c r="BHQ848" s="328"/>
      <c r="BHR848" s="328"/>
      <c r="BHS848" s="328"/>
      <c r="BHT848" s="328"/>
      <c r="BHU848" s="328"/>
      <c r="BHV848" s="328"/>
      <c r="BHW848" s="328"/>
      <c r="BHX848" s="328"/>
      <c r="BHY848" s="328"/>
      <c r="BHZ848" s="328"/>
      <c r="BIA848" s="328"/>
      <c r="BIB848" s="328"/>
      <c r="BIC848" s="328"/>
      <c r="BID848" s="328"/>
      <c r="BIE848" s="328"/>
      <c r="BIF848" s="328"/>
      <c r="BIG848" s="328"/>
      <c r="BIH848" s="328"/>
      <c r="BII848" s="328"/>
      <c r="BIJ848" s="328"/>
      <c r="BIK848" s="328"/>
      <c r="BIL848" s="328"/>
      <c r="BIM848" s="328"/>
      <c r="BIN848" s="328"/>
      <c r="BIO848" s="328"/>
      <c r="BIP848" s="328"/>
      <c r="BIQ848" s="328"/>
      <c r="BIR848" s="328"/>
      <c r="BIS848" s="328"/>
      <c r="BIT848" s="328"/>
      <c r="BIU848" s="328"/>
      <c r="BIV848" s="328"/>
      <c r="BIW848" s="328"/>
      <c r="BIX848" s="328"/>
      <c r="BIY848" s="328"/>
      <c r="BIZ848" s="328"/>
      <c r="BJA848" s="328"/>
      <c r="BJB848" s="328"/>
      <c r="BJC848" s="328"/>
      <c r="BJD848" s="328"/>
      <c r="BJE848" s="328"/>
      <c r="BJF848" s="328"/>
      <c r="BJG848" s="328"/>
      <c r="BJH848" s="328"/>
      <c r="BJI848" s="328"/>
      <c r="BJJ848" s="328"/>
      <c r="BJK848" s="328"/>
      <c r="BJL848" s="328"/>
      <c r="BJM848" s="328"/>
      <c r="BJN848" s="328"/>
      <c r="BJO848" s="328"/>
      <c r="BJP848" s="328"/>
      <c r="BJQ848" s="328"/>
      <c r="BJR848" s="328"/>
      <c r="BJS848" s="328"/>
      <c r="BJT848" s="328"/>
      <c r="BJU848" s="328"/>
      <c r="BJV848" s="328"/>
      <c r="BJW848" s="328"/>
      <c r="BJX848" s="328"/>
      <c r="BJY848" s="328"/>
      <c r="BJZ848" s="328"/>
      <c r="BKA848" s="328"/>
      <c r="BKB848" s="328"/>
      <c r="BKC848" s="328"/>
      <c r="BKD848" s="328"/>
      <c r="BKE848" s="328"/>
      <c r="BKF848" s="328"/>
      <c r="BKG848" s="328"/>
      <c r="BKH848" s="328"/>
      <c r="BKI848" s="328"/>
      <c r="BKJ848" s="328"/>
      <c r="BKK848" s="328"/>
      <c r="BKL848" s="328"/>
      <c r="BKM848" s="328"/>
      <c r="BKN848" s="328"/>
      <c r="BKO848" s="328"/>
      <c r="BKP848" s="328"/>
      <c r="BKQ848" s="328"/>
      <c r="BKR848" s="328"/>
      <c r="BKS848" s="328"/>
      <c r="BKT848" s="328"/>
      <c r="BKU848" s="328"/>
      <c r="BKV848" s="328"/>
      <c r="BKW848" s="328"/>
      <c r="BKX848" s="328"/>
      <c r="BKY848" s="328"/>
      <c r="BKZ848" s="328"/>
      <c r="BLA848" s="328"/>
      <c r="BLB848" s="328"/>
      <c r="BLC848" s="328"/>
      <c r="BLD848" s="328"/>
      <c r="BLE848" s="328"/>
      <c r="BLF848" s="328"/>
      <c r="BLG848" s="328"/>
      <c r="BLH848" s="328"/>
      <c r="BLI848" s="328"/>
      <c r="BLJ848" s="328"/>
      <c r="BLK848" s="328"/>
      <c r="BLL848" s="328"/>
      <c r="BLM848" s="328"/>
      <c r="BLN848" s="328"/>
      <c r="BLO848" s="328"/>
      <c r="BLP848" s="328"/>
      <c r="BLQ848" s="328"/>
      <c r="BLR848" s="328"/>
      <c r="BLS848" s="328"/>
      <c r="BLT848" s="328"/>
      <c r="BLU848" s="328"/>
      <c r="BLV848" s="328"/>
      <c r="BLW848" s="328"/>
      <c r="BLX848" s="328"/>
      <c r="BLY848" s="328"/>
      <c r="BLZ848" s="328"/>
      <c r="BMA848" s="328"/>
      <c r="BMB848" s="328"/>
      <c r="BMC848" s="328"/>
      <c r="BMD848" s="328"/>
      <c r="BME848" s="328"/>
      <c r="BMF848" s="328"/>
      <c r="BMG848" s="328"/>
      <c r="BMH848" s="328"/>
      <c r="BMI848" s="328"/>
      <c r="BMJ848" s="328"/>
      <c r="BMK848" s="328"/>
      <c r="BML848" s="328"/>
      <c r="BMM848" s="328"/>
      <c r="BMN848" s="328"/>
      <c r="BMO848" s="328"/>
      <c r="BMP848" s="328"/>
      <c r="BMQ848" s="328"/>
      <c r="BMR848" s="328"/>
      <c r="BMS848" s="328"/>
      <c r="BMT848" s="328"/>
      <c r="BMU848" s="328"/>
      <c r="BMV848" s="328"/>
      <c r="BMW848" s="328"/>
      <c r="BMX848" s="328"/>
      <c r="BMY848" s="328"/>
      <c r="BMZ848" s="328"/>
      <c r="BNA848" s="328"/>
      <c r="BNB848" s="328"/>
      <c r="BNC848" s="328"/>
      <c r="BND848" s="328"/>
      <c r="BNE848" s="328"/>
      <c r="BNF848" s="328"/>
      <c r="BNG848" s="328"/>
      <c r="BNH848" s="328"/>
      <c r="BNI848" s="328"/>
      <c r="BNJ848" s="328"/>
      <c r="BNK848" s="328"/>
      <c r="BNL848" s="328"/>
      <c r="BNM848" s="328"/>
      <c r="BNN848" s="328"/>
      <c r="BNO848" s="328"/>
      <c r="BNP848" s="328"/>
      <c r="BNQ848" s="328"/>
      <c r="BNR848" s="328"/>
      <c r="BNS848" s="328"/>
      <c r="BNT848" s="328"/>
      <c r="BNU848" s="328"/>
      <c r="BNV848" s="328"/>
      <c r="BNW848" s="328"/>
      <c r="BNX848" s="328"/>
      <c r="BNY848" s="328"/>
      <c r="BNZ848" s="328"/>
      <c r="BOA848" s="328"/>
      <c r="BOB848" s="328"/>
      <c r="BOC848" s="328"/>
      <c r="BOD848" s="328"/>
      <c r="BOE848" s="328"/>
      <c r="BOF848" s="328"/>
      <c r="BOG848" s="328"/>
      <c r="BOH848" s="328"/>
      <c r="BOI848" s="328"/>
      <c r="BOJ848" s="328"/>
      <c r="BOK848" s="328"/>
      <c r="BOL848" s="328"/>
      <c r="BOM848" s="328"/>
      <c r="BON848" s="328"/>
      <c r="BOO848" s="328"/>
      <c r="BOP848" s="328"/>
      <c r="BOQ848" s="328"/>
      <c r="BOR848" s="328"/>
      <c r="BOS848" s="328"/>
      <c r="BOT848" s="328"/>
      <c r="BOU848" s="328"/>
      <c r="BOV848" s="328"/>
      <c r="BOW848" s="328"/>
      <c r="BOX848" s="328"/>
      <c r="BOY848" s="328"/>
      <c r="BOZ848" s="328"/>
      <c r="BPA848" s="328"/>
      <c r="BPB848" s="328"/>
      <c r="BPC848" s="328"/>
      <c r="BPD848" s="328"/>
      <c r="BPE848" s="328"/>
      <c r="BPF848" s="328"/>
      <c r="BPG848" s="328"/>
      <c r="BPH848" s="328"/>
      <c r="BPI848" s="328"/>
      <c r="BPJ848" s="328"/>
      <c r="BPK848" s="328"/>
      <c r="BPL848" s="328"/>
      <c r="BPM848" s="328"/>
      <c r="BPN848" s="328"/>
      <c r="BPO848" s="328"/>
      <c r="BPP848" s="328"/>
      <c r="BPQ848" s="328"/>
      <c r="BPR848" s="328"/>
      <c r="BPS848" s="328"/>
      <c r="BPT848" s="328"/>
      <c r="BPU848" s="328"/>
      <c r="BPV848" s="328"/>
      <c r="BPW848" s="328"/>
      <c r="BPX848" s="328"/>
      <c r="BPY848" s="328"/>
      <c r="BPZ848" s="328"/>
      <c r="BQA848" s="328"/>
      <c r="BQB848" s="328"/>
      <c r="BQC848" s="328"/>
      <c r="BQD848" s="328"/>
      <c r="BQE848" s="328"/>
      <c r="BQF848" s="328"/>
      <c r="BQG848" s="328"/>
      <c r="BQH848" s="328"/>
      <c r="BQI848" s="328"/>
      <c r="BQJ848" s="328"/>
      <c r="BQK848" s="328"/>
      <c r="BQL848" s="328"/>
      <c r="BQM848" s="328"/>
      <c r="BQN848" s="328"/>
      <c r="BQO848" s="328"/>
      <c r="BQP848" s="328"/>
      <c r="BQQ848" s="328"/>
      <c r="BQR848" s="328"/>
      <c r="BQS848" s="328"/>
      <c r="BQT848" s="328"/>
      <c r="BQU848" s="328"/>
      <c r="BQV848" s="328"/>
      <c r="BQW848" s="328"/>
      <c r="BQX848" s="328"/>
      <c r="BQY848" s="328"/>
      <c r="BQZ848" s="328"/>
      <c r="BRA848" s="328"/>
      <c r="BRB848" s="328"/>
      <c r="BRC848" s="328"/>
      <c r="BRD848" s="328"/>
      <c r="BRE848" s="328"/>
      <c r="BRF848" s="328"/>
      <c r="BRG848" s="328"/>
      <c r="BRH848" s="328"/>
      <c r="BRI848" s="328"/>
      <c r="BRJ848" s="328"/>
      <c r="BRK848" s="328"/>
      <c r="BRL848" s="328"/>
      <c r="BRM848" s="328"/>
      <c r="BRN848" s="328"/>
      <c r="BRO848" s="328"/>
      <c r="BRP848" s="328"/>
      <c r="BRQ848" s="328"/>
      <c r="BRR848" s="328"/>
      <c r="BRS848" s="328"/>
      <c r="BRT848" s="328"/>
      <c r="BRU848" s="328"/>
      <c r="BRV848" s="328"/>
      <c r="BRW848" s="328"/>
      <c r="BRX848" s="328"/>
      <c r="BRY848" s="328"/>
      <c r="BRZ848" s="328"/>
      <c r="BSA848" s="328"/>
      <c r="BSB848" s="328"/>
      <c r="BSC848" s="328"/>
      <c r="BSD848" s="328"/>
      <c r="BSE848" s="328"/>
      <c r="BSF848" s="328"/>
      <c r="BSG848" s="328"/>
      <c r="BSH848" s="328"/>
      <c r="BSI848" s="328"/>
      <c r="BSJ848" s="328"/>
      <c r="BSK848" s="328"/>
      <c r="BSL848" s="328"/>
      <c r="BSM848" s="328"/>
      <c r="BSN848" s="328"/>
      <c r="BSO848" s="328"/>
      <c r="BSP848" s="328"/>
      <c r="BSQ848" s="328"/>
      <c r="BSR848" s="328"/>
      <c r="BSS848" s="328"/>
      <c r="BST848" s="328"/>
      <c r="BSU848" s="328"/>
      <c r="BSV848" s="328"/>
      <c r="BSW848" s="328"/>
      <c r="BSX848" s="328"/>
      <c r="BSY848" s="328"/>
      <c r="BSZ848" s="328"/>
      <c r="BTA848" s="328"/>
      <c r="BTB848" s="328"/>
      <c r="BTC848" s="328"/>
      <c r="BTD848" s="328"/>
      <c r="BTE848" s="328"/>
      <c r="BTF848" s="328"/>
      <c r="BTG848" s="328"/>
      <c r="BTH848" s="328"/>
      <c r="BTI848" s="328"/>
      <c r="BTJ848" s="328"/>
      <c r="BTK848" s="328"/>
      <c r="BTL848" s="328"/>
      <c r="BTM848" s="328"/>
      <c r="BTN848" s="328"/>
      <c r="BTO848" s="328"/>
      <c r="BTP848" s="328"/>
      <c r="BTQ848" s="328"/>
      <c r="BTR848" s="328"/>
      <c r="BTS848" s="328"/>
      <c r="BTT848" s="328"/>
      <c r="BTU848" s="328"/>
      <c r="BTV848" s="328"/>
      <c r="BTW848" s="328"/>
      <c r="BTX848" s="328"/>
      <c r="BTY848" s="328"/>
      <c r="BTZ848" s="328"/>
      <c r="BUA848" s="328"/>
      <c r="BUB848" s="328"/>
      <c r="BUC848" s="328"/>
      <c r="BUD848" s="328"/>
      <c r="BUE848" s="328"/>
      <c r="BUF848" s="328"/>
      <c r="BUG848" s="328"/>
      <c r="BUH848" s="328"/>
      <c r="BUI848" s="328"/>
      <c r="BUJ848" s="328"/>
      <c r="BUK848" s="328"/>
      <c r="BUL848" s="328"/>
      <c r="BUM848" s="328"/>
      <c r="BUN848" s="328"/>
      <c r="BUO848" s="328"/>
      <c r="BUP848" s="328"/>
      <c r="BUQ848" s="328"/>
      <c r="BUR848" s="328"/>
      <c r="BUS848" s="328"/>
      <c r="BUT848" s="328"/>
      <c r="BUU848" s="328"/>
      <c r="BUV848" s="328"/>
      <c r="BUW848" s="328"/>
      <c r="BUX848" s="328"/>
      <c r="BUY848" s="328"/>
      <c r="BUZ848" s="328"/>
      <c r="BVA848" s="328"/>
      <c r="BVB848" s="328"/>
      <c r="BVC848" s="328"/>
      <c r="BVD848" s="328"/>
      <c r="BVE848" s="328"/>
      <c r="BVF848" s="328"/>
      <c r="BVG848" s="328"/>
      <c r="BVH848" s="328"/>
      <c r="BVI848" s="328"/>
      <c r="BVJ848" s="328"/>
      <c r="BVK848" s="328"/>
      <c r="BVL848" s="328"/>
      <c r="BVM848" s="328"/>
      <c r="BVN848" s="328"/>
      <c r="BVO848" s="328"/>
      <c r="BVP848" s="328"/>
      <c r="BVQ848" s="328"/>
      <c r="BVR848" s="328"/>
      <c r="BVS848" s="328"/>
      <c r="BVT848" s="328"/>
      <c r="BVU848" s="328"/>
      <c r="BVV848" s="328"/>
      <c r="BVW848" s="328"/>
      <c r="BVX848" s="328"/>
      <c r="BVY848" s="328"/>
      <c r="BVZ848" s="328"/>
      <c r="BWA848" s="328"/>
      <c r="BWB848" s="328"/>
      <c r="BWC848" s="328"/>
      <c r="BWD848" s="328"/>
      <c r="BWE848" s="328"/>
      <c r="BWF848" s="328"/>
      <c r="BWG848" s="328"/>
      <c r="BWH848" s="328"/>
      <c r="BWI848" s="328"/>
      <c r="BWJ848" s="328"/>
      <c r="BWK848" s="328"/>
      <c r="BWL848" s="328"/>
      <c r="BWM848" s="328"/>
      <c r="BWN848" s="328"/>
      <c r="BWO848" s="328"/>
      <c r="BWP848" s="328"/>
      <c r="BWQ848" s="328"/>
      <c r="BWR848" s="328"/>
      <c r="BWS848" s="328"/>
      <c r="BWT848" s="328"/>
      <c r="BWU848" s="328"/>
      <c r="BWV848" s="328"/>
      <c r="BWW848" s="328"/>
      <c r="BWX848" s="328"/>
      <c r="BWY848" s="328"/>
      <c r="BWZ848" s="328"/>
      <c r="BXA848" s="328"/>
      <c r="BXB848" s="328"/>
      <c r="BXC848" s="328"/>
      <c r="BXD848" s="328"/>
      <c r="BXE848" s="328"/>
      <c r="BXF848" s="328"/>
      <c r="BXG848" s="328"/>
      <c r="BXH848" s="328"/>
      <c r="BXI848" s="328"/>
      <c r="BXJ848" s="328"/>
      <c r="BXK848" s="328"/>
      <c r="BXL848" s="328"/>
      <c r="BXM848" s="328"/>
      <c r="BXN848" s="328"/>
      <c r="BXO848" s="328"/>
      <c r="BXP848" s="328"/>
      <c r="BXQ848" s="328"/>
      <c r="BXR848" s="328"/>
      <c r="BXS848" s="328"/>
      <c r="BXT848" s="328"/>
      <c r="BXU848" s="328"/>
      <c r="BXV848" s="328"/>
      <c r="BXW848" s="328"/>
      <c r="BXX848" s="328"/>
      <c r="BXY848" s="328"/>
      <c r="BXZ848" s="328"/>
      <c r="BYA848" s="328"/>
      <c r="BYB848" s="328"/>
      <c r="BYC848" s="328"/>
      <c r="BYD848" s="328"/>
      <c r="BYE848" s="328"/>
      <c r="BYF848" s="328"/>
      <c r="BYG848" s="328"/>
      <c r="BYH848" s="328"/>
      <c r="BYI848" s="328"/>
      <c r="BYJ848" s="328"/>
      <c r="BYK848" s="328"/>
      <c r="BYL848" s="328"/>
      <c r="BYM848" s="328"/>
      <c r="BYN848" s="328"/>
      <c r="BYO848" s="328"/>
      <c r="BYP848" s="328"/>
      <c r="BYQ848" s="328"/>
      <c r="BYR848" s="328"/>
      <c r="BYS848" s="328"/>
      <c r="BYT848" s="328"/>
      <c r="BYU848" s="328"/>
      <c r="BYV848" s="328"/>
      <c r="BYW848" s="328"/>
      <c r="BYX848" s="328"/>
      <c r="BYY848" s="328"/>
      <c r="BYZ848" s="328"/>
      <c r="BZA848" s="328"/>
      <c r="BZB848" s="328"/>
      <c r="BZC848" s="328"/>
      <c r="BZD848" s="328"/>
      <c r="BZE848" s="328"/>
      <c r="BZF848" s="328"/>
      <c r="BZG848" s="328"/>
      <c r="BZH848" s="328"/>
      <c r="BZI848" s="328"/>
      <c r="BZJ848" s="328"/>
      <c r="BZK848" s="328"/>
      <c r="BZL848" s="328"/>
      <c r="BZM848" s="328"/>
      <c r="BZN848" s="328"/>
      <c r="BZO848" s="328"/>
      <c r="BZP848" s="328"/>
      <c r="BZQ848" s="328"/>
      <c r="BZR848" s="328"/>
      <c r="BZS848" s="328"/>
      <c r="BZT848" s="328"/>
      <c r="BZU848" s="328"/>
      <c r="BZV848" s="328"/>
      <c r="BZW848" s="328"/>
      <c r="BZX848" s="328"/>
      <c r="BZY848" s="328"/>
      <c r="BZZ848" s="328"/>
      <c r="CAA848" s="328"/>
      <c r="CAB848" s="328"/>
      <c r="CAC848" s="328"/>
      <c r="CAD848" s="328"/>
      <c r="CAE848" s="328"/>
      <c r="CAF848" s="328"/>
      <c r="CAG848" s="328"/>
      <c r="CAH848" s="328"/>
      <c r="CAI848" s="328"/>
      <c r="CAJ848" s="328"/>
      <c r="CAK848" s="328"/>
      <c r="CAL848" s="328"/>
      <c r="CAM848" s="328"/>
      <c r="CAN848" s="328"/>
      <c r="CAO848" s="328"/>
      <c r="CAP848" s="328"/>
      <c r="CAQ848" s="328"/>
      <c r="CAR848" s="328"/>
      <c r="CAS848" s="328"/>
      <c r="CAT848" s="328"/>
      <c r="CAU848" s="328"/>
      <c r="CAV848" s="328"/>
      <c r="CAW848" s="328"/>
      <c r="CAX848" s="328"/>
      <c r="CAY848" s="328"/>
      <c r="CAZ848" s="328"/>
      <c r="CBA848" s="328"/>
      <c r="CBB848" s="328"/>
      <c r="CBC848" s="328"/>
      <c r="CBD848" s="328"/>
      <c r="CBE848" s="328"/>
      <c r="CBF848" s="328"/>
      <c r="CBG848" s="328"/>
      <c r="CBH848" s="328"/>
      <c r="CBI848" s="328"/>
      <c r="CBJ848" s="328"/>
      <c r="CBK848" s="328"/>
      <c r="CBL848" s="328"/>
      <c r="CBM848" s="328"/>
      <c r="CBN848" s="328"/>
      <c r="CBO848" s="328"/>
      <c r="CBP848" s="328"/>
      <c r="CBQ848" s="328"/>
      <c r="CBR848" s="328"/>
      <c r="CBS848" s="328"/>
      <c r="CBT848" s="328"/>
      <c r="CBU848" s="328"/>
      <c r="CBV848" s="328"/>
      <c r="CBW848" s="328"/>
      <c r="CBX848" s="328"/>
      <c r="CBY848" s="328"/>
      <c r="CBZ848" s="328"/>
      <c r="CCA848" s="328"/>
      <c r="CCB848" s="328"/>
      <c r="CCC848" s="328"/>
      <c r="CCD848" s="328"/>
      <c r="CCE848" s="328"/>
      <c r="CCF848" s="328"/>
      <c r="CCG848" s="328"/>
      <c r="CCH848" s="328"/>
      <c r="CCI848" s="328"/>
      <c r="CCJ848" s="328"/>
      <c r="CCK848" s="328"/>
      <c r="CCL848" s="328"/>
      <c r="CCM848" s="328"/>
      <c r="CCN848" s="328"/>
      <c r="CCO848" s="328"/>
      <c r="CCP848" s="328"/>
      <c r="CCQ848" s="328"/>
      <c r="CCR848" s="328"/>
      <c r="CCS848" s="328"/>
      <c r="CCT848" s="328"/>
      <c r="CCU848" s="328"/>
      <c r="CCV848" s="328"/>
      <c r="CCW848" s="328"/>
      <c r="CCX848" s="328"/>
      <c r="CCY848" s="328"/>
      <c r="CCZ848" s="328"/>
      <c r="CDA848" s="328"/>
      <c r="CDB848" s="328"/>
      <c r="CDC848" s="328"/>
      <c r="CDD848" s="328"/>
      <c r="CDE848" s="328"/>
      <c r="CDF848" s="328"/>
      <c r="CDG848" s="328"/>
      <c r="CDH848" s="328"/>
      <c r="CDI848" s="328"/>
      <c r="CDJ848" s="328"/>
      <c r="CDK848" s="328"/>
      <c r="CDL848" s="328"/>
      <c r="CDM848" s="328"/>
      <c r="CDN848" s="328"/>
      <c r="CDO848" s="328"/>
      <c r="CDP848" s="328"/>
      <c r="CDQ848" s="328"/>
      <c r="CDR848" s="328"/>
      <c r="CDS848" s="328"/>
      <c r="CDT848" s="328"/>
      <c r="CDU848" s="328"/>
      <c r="CDV848" s="328"/>
      <c r="CDW848" s="328"/>
      <c r="CDX848" s="328"/>
      <c r="CDY848" s="328"/>
      <c r="CDZ848" s="328"/>
      <c r="CEA848" s="328"/>
      <c r="CEB848" s="328"/>
      <c r="CEC848" s="328"/>
      <c r="CED848" s="328"/>
      <c r="CEE848" s="328"/>
      <c r="CEF848" s="328"/>
      <c r="CEG848" s="328"/>
      <c r="CEH848" s="328"/>
      <c r="CEI848" s="328"/>
      <c r="CEJ848" s="328"/>
      <c r="CEK848" s="328"/>
      <c r="CEL848" s="328"/>
      <c r="CEM848" s="328"/>
      <c r="CEN848" s="328"/>
      <c r="CEO848" s="328"/>
      <c r="CEP848" s="328"/>
      <c r="CEQ848" s="328"/>
      <c r="CER848" s="328"/>
      <c r="CES848" s="328"/>
      <c r="CET848" s="328"/>
      <c r="CEU848" s="328"/>
      <c r="CEV848" s="328"/>
      <c r="CEW848" s="328"/>
      <c r="CEX848" s="328"/>
      <c r="CEY848" s="328"/>
      <c r="CEZ848" s="328"/>
      <c r="CFA848" s="328"/>
      <c r="CFB848" s="328"/>
      <c r="CFC848" s="328"/>
      <c r="CFD848" s="328"/>
      <c r="CFE848" s="328"/>
      <c r="CFF848" s="328"/>
      <c r="CFG848" s="328"/>
      <c r="CFH848" s="328"/>
      <c r="CFI848" s="328"/>
      <c r="CFJ848" s="328"/>
      <c r="CFK848" s="328"/>
      <c r="CFL848" s="328"/>
      <c r="CFM848" s="328"/>
      <c r="CFN848" s="328"/>
      <c r="CFO848" s="328"/>
      <c r="CFP848" s="328"/>
      <c r="CFQ848" s="328"/>
      <c r="CFR848" s="328"/>
      <c r="CFS848" s="328"/>
      <c r="CFT848" s="328"/>
      <c r="CFU848" s="328"/>
      <c r="CFV848" s="328"/>
      <c r="CFW848" s="328"/>
      <c r="CFX848" s="328"/>
      <c r="CFY848" s="328"/>
      <c r="CFZ848" s="328"/>
      <c r="CGA848" s="328"/>
      <c r="CGB848" s="328"/>
      <c r="CGC848" s="328"/>
      <c r="CGD848" s="328"/>
      <c r="CGE848" s="328"/>
      <c r="CGF848" s="328"/>
      <c r="CGG848" s="328"/>
      <c r="CGH848" s="328"/>
      <c r="CGI848" s="328"/>
      <c r="CGJ848" s="328"/>
      <c r="CGK848" s="328"/>
      <c r="CGL848" s="328"/>
      <c r="CGM848" s="328"/>
      <c r="CGN848" s="328"/>
      <c r="CGO848" s="328"/>
      <c r="CGP848" s="328"/>
      <c r="CGQ848" s="328"/>
      <c r="CGR848" s="328"/>
      <c r="CGS848" s="328"/>
      <c r="CGT848" s="328"/>
      <c r="CGU848" s="328"/>
      <c r="CGV848" s="328"/>
      <c r="CGW848" s="328"/>
      <c r="CGX848" s="328"/>
      <c r="CGY848" s="328"/>
      <c r="CGZ848" s="328"/>
      <c r="CHA848" s="328"/>
      <c r="CHB848" s="328"/>
      <c r="CHC848" s="328"/>
      <c r="CHD848" s="328"/>
      <c r="CHE848" s="328"/>
      <c r="CHF848" s="328"/>
      <c r="CHG848" s="328"/>
      <c r="CHH848" s="328"/>
      <c r="CHI848" s="328"/>
      <c r="CHJ848" s="328"/>
      <c r="CHK848" s="328"/>
      <c r="CHL848" s="328"/>
      <c r="CHM848" s="328"/>
      <c r="CHN848" s="328"/>
      <c r="CHO848" s="328"/>
      <c r="CHP848" s="328"/>
      <c r="CHQ848" s="328"/>
      <c r="CHR848" s="328"/>
      <c r="CHS848" s="328"/>
      <c r="CHT848" s="328"/>
      <c r="CHU848" s="328"/>
      <c r="CHV848" s="328"/>
      <c r="CHW848" s="328"/>
      <c r="CHX848" s="328"/>
      <c r="CHY848" s="328"/>
      <c r="CHZ848" s="328"/>
      <c r="CIA848" s="328"/>
      <c r="CIB848" s="328"/>
      <c r="CIC848" s="328"/>
      <c r="CID848" s="328"/>
      <c r="CIE848" s="328"/>
      <c r="CIF848" s="328"/>
      <c r="CIG848" s="328"/>
      <c r="CIH848" s="328"/>
      <c r="CII848" s="328"/>
      <c r="CIJ848" s="328"/>
      <c r="CIK848" s="328"/>
      <c r="CIL848" s="328"/>
      <c r="CIM848" s="328"/>
      <c r="CIN848" s="328"/>
      <c r="CIO848" s="328"/>
      <c r="CIP848" s="328"/>
      <c r="CIQ848" s="328"/>
      <c r="CIR848" s="328"/>
      <c r="CIS848" s="328"/>
      <c r="CIT848" s="328"/>
      <c r="CIU848" s="328"/>
      <c r="CIV848" s="328"/>
      <c r="CIW848" s="328"/>
      <c r="CIX848" s="328"/>
      <c r="CIY848" s="328"/>
      <c r="CIZ848" s="328"/>
      <c r="CJA848" s="328"/>
      <c r="CJB848" s="328"/>
      <c r="CJC848" s="328"/>
      <c r="CJD848" s="328"/>
      <c r="CJE848" s="328"/>
      <c r="CJF848" s="328"/>
      <c r="CJG848" s="328"/>
      <c r="CJH848" s="328"/>
      <c r="CJI848" s="328"/>
      <c r="CJJ848" s="328"/>
      <c r="CJK848" s="328"/>
      <c r="CJL848" s="328"/>
      <c r="CJM848" s="328"/>
      <c r="CJN848" s="328"/>
      <c r="CJO848" s="328"/>
      <c r="CJP848" s="328"/>
      <c r="CJQ848" s="328"/>
      <c r="CJR848" s="328"/>
      <c r="CJS848" s="328"/>
      <c r="CJT848" s="328"/>
      <c r="CJU848" s="328"/>
      <c r="CJV848" s="328"/>
      <c r="CJW848" s="328"/>
      <c r="CJX848" s="328"/>
      <c r="CJY848" s="328"/>
      <c r="CJZ848" s="328"/>
      <c r="CKA848" s="328"/>
      <c r="CKB848" s="328"/>
      <c r="CKC848" s="328"/>
      <c r="CKD848" s="328"/>
      <c r="CKE848" s="328"/>
      <c r="CKF848" s="328"/>
      <c r="CKG848" s="328"/>
      <c r="CKH848" s="328"/>
      <c r="CKI848" s="328"/>
      <c r="CKJ848" s="328"/>
      <c r="CKK848" s="328"/>
      <c r="CKL848" s="328"/>
      <c r="CKM848" s="328"/>
      <c r="CKN848" s="328"/>
      <c r="CKO848" s="328"/>
      <c r="CKP848" s="328"/>
      <c r="CKQ848" s="328"/>
      <c r="CKR848" s="328"/>
      <c r="CKS848" s="328"/>
      <c r="CKT848" s="328"/>
      <c r="CKU848" s="328"/>
      <c r="CKV848" s="328"/>
      <c r="CKW848" s="328"/>
      <c r="CKX848" s="328"/>
      <c r="CKY848" s="328"/>
      <c r="CKZ848" s="328"/>
      <c r="CLA848" s="328"/>
      <c r="CLB848" s="328"/>
      <c r="CLC848" s="328"/>
      <c r="CLD848" s="328"/>
      <c r="CLE848" s="328"/>
      <c r="CLF848" s="328"/>
      <c r="CLG848" s="328"/>
      <c r="CLH848" s="328"/>
      <c r="CLI848" s="328"/>
      <c r="CLJ848" s="328"/>
      <c r="CLK848" s="328"/>
      <c r="CLL848" s="328"/>
      <c r="CLM848" s="328"/>
      <c r="CLN848" s="328"/>
      <c r="CLO848" s="328"/>
      <c r="CLP848" s="328"/>
      <c r="CLQ848" s="328"/>
      <c r="CLR848" s="328"/>
      <c r="CLS848" s="328"/>
      <c r="CLT848" s="328"/>
      <c r="CLU848" s="328"/>
      <c r="CLV848" s="328"/>
      <c r="CLW848" s="328"/>
      <c r="CLX848" s="328"/>
      <c r="CLY848" s="328"/>
      <c r="CLZ848" s="328"/>
      <c r="CMA848" s="328"/>
      <c r="CMB848" s="328"/>
      <c r="CMC848" s="328"/>
      <c r="CMD848" s="328"/>
      <c r="CME848" s="328"/>
      <c r="CMF848" s="328"/>
      <c r="CMG848" s="328"/>
      <c r="CMH848" s="328"/>
      <c r="CMI848" s="328"/>
      <c r="CMJ848" s="328"/>
      <c r="CMK848" s="328"/>
      <c r="CML848" s="328"/>
      <c r="CMM848" s="328"/>
      <c r="CMN848" s="328"/>
      <c r="CMO848" s="328"/>
      <c r="CMP848" s="328"/>
      <c r="CMQ848" s="328"/>
      <c r="CMR848" s="328"/>
      <c r="CMS848" s="328"/>
      <c r="CMT848" s="328"/>
      <c r="CMU848" s="328"/>
      <c r="CMV848" s="328"/>
      <c r="CMW848" s="328"/>
      <c r="CMX848" s="328"/>
      <c r="CMY848" s="328"/>
      <c r="CMZ848" s="328"/>
      <c r="CNA848" s="328"/>
      <c r="CNB848" s="328"/>
      <c r="CNC848" s="328"/>
      <c r="CND848" s="328"/>
      <c r="CNE848" s="328"/>
      <c r="CNF848" s="328"/>
      <c r="CNG848" s="328"/>
      <c r="CNH848" s="328"/>
      <c r="CNI848" s="328"/>
      <c r="CNJ848" s="328"/>
      <c r="CNK848" s="328"/>
      <c r="CNL848" s="328"/>
      <c r="CNM848" s="328"/>
      <c r="CNN848" s="328"/>
      <c r="CNO848" s="328"/>
      <c r="CNP848" s="328"/>
      <c r="CNQ848" s="328"/>
      <c r="CNR848" s="328"/>
      <c r="CNS848" s="328"/>
      <c r="CNT848" s="328"/>
      <c r="CNU848" s="328"/>
      <c r="CNV848" s="328"/>
      <c r="CNW848" s="328"/>
      <c r="CNX848" s="328"/>
      <c r="CNY848" s="328"/>
      <c r="CNZ848" s="328"/>
      <c r="COA848" s="328"/>
      <c r="COB848" s="328"/>
      <c r="COC848" s="328"/>
      <c r="COD848" s="328"/>
      <c r="COE848" s="328"/>
      <c r="COF848" s="328"/>
      <c r="COG848" s="328"/>
      <c r="COH848" s="328"/>
      <c r="COI848" s="328"/>
      <c r="COJ848" s="328"/>
      <c r="COK848" s="328"/>
      <c r="COL848" s="328"/>
      <c r="COM848" s="328"/>
      <c r="CON848" s="328"/>
      <c r="COO848" s="328"/>
      <c r="COP848" s="328"/>
      <c r="COQ848" s="328"/>
      <c r="COR848" s="328"/>
      <c r="COS848" s="328"/>
      <c r="COT848" s="328"/>
      <c r="COU848" s="328"/>
      <c r="COV848" s="328"/>
      <c r="COW848" s="328"/>
      <c r="COX848" s="328"/>
      <c r="COY848" s="328"/>
      <c r="COZ848" s="328"/>
      <c r="CPA848" s="328"/>
      <c r="CPB848" s="328"/>
      <c r="CPC848" s="328"/>
      <c r="CPD848" s="328"/>
      <c r="CPE848" s="328"/>
      <c r="CPF848" s="328"/>
      <c r="CPG848" s="328"/>
      <c r="CPH848" s="328"/>
      <c r="CPI848" s="328"/>
      <c r="CPJ848" s="328"/>
      <c r="CPK848" s="328"/>
      <c r="CPL848" s="328"/>
      <c r="CPM848" s="328"/>
      <c r="CPN848" s="328"/>
      <c r="CPO848" s="328"/>
      <c r="CPP848" s="328"/>
      <c r="CPQ848" s="328"/>
      <c r="CPR848" s="328"/>
      <c r="CPS848" s="328"/>
      <c r="CPT848" s="328"/>
      <c r="CPU848" s="328"/>
      <c r="CPV848" s="328"/>
      <c r="CPW848" s="328"/>
      <c r="CPX848" s="328"/>
      <c r="CPY848" s="328"/>
      <c r="CPZ848" s="328"/>
      <c r="CQA848" s="328"/>
      <c r="CQB848" s="328"/>
      <c r="CQC848" s="328"/>
      <c r="CQD848" s="328"/>
      <c r="CQE848" s="328"/>
      <c r="CQF848" s="328"/>
      <c r="CQG848" s="328"/>
      <c r="CQH848" s="328"/>
      <c r="CQI848" s="328"/>
      <c r="CQJ848" s="328"/>
      <c r="CQK848" s="328"/>
      <c r="CQL848" s="328"/>
      <c r="CQM848" s="328"/>
      <c r="CQN848" s="328"/>
      <c r="CQO848" s="328"/>
      <c r="CQP848" s="328"/>
      <c r="CQQ848" s="328"/>
      <c r="CQR848" s="328"/>
      <c r="CQS848" s="328"/>
      <c r="CQT848" s="328"/>
      <c r="CQU848" s="328"/>
      <c r="CQV848" s="328"/>
      <c r="CQW848" s="328"/>
      <c r="CQX848" s="328"/>
      <c r="CQY848" s="328"/>
      <c r="CQZ848" s="328"/>
      <c r="CRA848" s="328"/>
      <c r="CRB848" s="328"/>
      <c r="CRC848" s="328"/>
      <c r="CRD848" s="328"/>
      <c r="CRE848" s="328"/>
      <c r="CRF848" s="328"/>
      <c r="CRG848" s="328"/>
      <c r="CRH848" s="328"/>
      <c r="CRI848" s="328"/>
      <c r="CRJ848" s="328"/>
      <c r="CRK848" s="328"/>
      <c r="CRL848" s="328"/>
      <c r="CRM848" s="328"/>
      <c r="CRN848" s="328"/>
      <c r="CRO848" s="328"/>
      <c r="CRP848" s="328"/>
      <c r="CRQ848" s="328"/>
      <c r="CRR848" s="328"/>
      <c r="CRS848" s="328"/>
      <c r="CRT848" s="328"/>
      <c r="CRU848" s="328"/>
      <c r="CRV848" s="328"/>
      <c r="CRW848" s="328"/>
      <c r="CRX848" s="328"/>
      <c r="CRY848" s="328"/>
      <c r="CRZ848" s="328"/>
      <c r="CSA848" s="328"/>
      <c r="CSB848" s="328"/>
      <c r="CSC848" s="328"/>
      <c r="CSD848" s="328"/>
      <c r="CSE848" s="328"/>
      <c r="CSF848" s="328"/>
      <c r="CSG848" s="328"/>
      <c r="CSH848" s="328"/>
      <c r="CSI848" s="328"/>
      <c r="CSJ848" s="328"/>
      <c r="CSK848" s="328"/>
      <c r="CSL848" s="328"/>
      <c r="CSM848" s="328"/>
      <c r="CSN848" s="328"/>
      <c r="CSO848" s="328"/>
      <c r="CSP848" s="328"/>
      <c r="CSQ848" s="328"/>
      <c r="CSR848" s="328"/>
      <c r="CSS848" s="328"/>
      <c r="CST848" s="328"/>
      <c r="CSU848" s="328"/>
      <c r="CSV848" s="328"/>
      <c r="CSW848" s="328"/>
      <c r="CSX848" s="328"/>
      <c r="CSY848" s="328"/>
      <c r="CSZ848" s="328"/>
      <c r="CTA848" s="328"/>
      <c r="CTB848" s="328"/>
      <c r="CTC848" s="328"/>
      <c r="CTD848" s="328"/>
      <c r="CTE848" s="328"/>
      <c r="CTF848" s="328"/>
      <c r="CTG848" s="328"/>
      <c r="CTH848" s="328"/>
      <c r="CTI848" s="328"/>
      <c r="CTJ848" s="328"/>
      <c r="CTK848" s="328"/>
      <c r="CTL848" s="328"/>
      <c r="CTM848" s="328"/>
      <c r="CTN848" s="328"/>
      <c r="CTO848" s="328"/>
      <c r="CTP848" s="328"/>
      <c r="CTQ848" s="328"/>
      <c r="CTR848" s="328"/>
      <c r="CTS848" s="328"/>
      <c r="CTT848" s="328"/>
      <c r="CTU848" s="328"/>
      <c r="CTV848" s="328"/>
      <c r="CTW848" s="328"/>
      <c r="CTX848" s="328"/>
      <c r="CTY848" s="328"/>
      <c r="CTZ848" s="328"/>
      <c r="CUA848" s="328"/>
      <c r="CUB848" s="328"/>
      <c r="CUC848" s="328"/>
      <c r="CUD848" s="328"/>
      <c r="CUE848" s="328"/>
      <c r="CUF848" s="328"/>
      <c r="CUG848" s="328"/>
      <c r="CUH848" s="328"/>
      <c r="CUI848" s="328"/>
      <c r="CUJ848" s="328"/>
      <c r="CUK848" s="328"/>
      <c r="CUL848" s="328"/>
      <c r="CUM848" s="328"/>
      <c r="CUN848" s="328"/>
      <c r="CUO848" s="328"/>
      <c r="CUP848" s="328"/>
      <c r="CUQ848" s="328"/>
      <c r="CUR848" s="328"/>
      <c r="CUS848" s="328"/>
      <c r="CUT848" s="328"/>
      <c r="CUU848" s="328"/>
      <c r="CUV848" s="328"/>
      <c r="CUW848" s="328"/>
      <c r="CUX848" s="328"/>
      <c r="CUY848" s="328"/>
      <c r="CUZ848" s="328"/>
      <c r="CVA848" s="328"/>
      <c r="CVB848" s="328"/>
      <c r="CVC848" s="328"/>
      <c r="CVD848" s="328"/>
      <c r="CVE848" s="328"/>
      <c r="CVF848" s="328"/>
      <c r="CVG848" s="328"/>
      <c r="CVH848" s="328"/>
      <c r="CVI848" s="328"/>
      <c r="CVJ848" s="328"/>
      <c r="CVK848" s="328"/>
      <c r="CVL848" s="328"/>
      <c r="CVM848" s="328"/>
      <c r="CVN848" s="328"/>
      <c r="CVO848" s="328"/>
      <c r="CVP848" s="328"/>
      <c r="CVQ848" s="328"/>
      <c r="CVR848" s="328"/>
      <c r="CVS848" s="328"/>
      <c r="CVT848" s="328"/>
      <c r="CVU848" s="328"/>
      <c r="CVV848" s="328"/>
      <c r="CVW848" s="328"/>
      <c r="CVX848" s="328"/>
      <c r="CVY848" s="328"/>
      <c r="CVZ848" s="328"/>
      <c r="CWA848" s="328"/>
      <c r="CWB848" s="328"/>
      <c r="CWC848" s="328"/>
      <c r="CWD848" s="328"/>
      <c r="CWE848" s="328"/>
      <c r="CWF848" s="328"/>
      <c r="CWG848" s="328"/>
      <c r="CWH848" s="328"/>
      <c r="CWI848" s="328"/>
      <c r="CWJ848" s="328"/>
      <c r="CWK848" s="328"/>
      <c r="CWL848" s="328"/>
      <c r="CWM848" s="328"/>
      <c r="CWN848" s="328"/>
      <c r="CWO848" s="328"/>
      <c r="CWP848" s="328"/>
      <c r="CWQ848" s="328"/>
      <c r="CWR848" s="328"/>
      <c r="CWS848" s="328"/>
      <c r="CWT848" s="328"/>
      <c r="CWU848" s="328"/>
      <c r="CWV848" s="328"/>
      <c r="CWW848" s="328"/>
      <c r="CWX848" s="328"/>
      <c r="CWY848" s="328"/>
      <c r="CWZ848" s="328"/>
      <c r="CXA848" s="328"/>
      <c r="CXB848" s="328"/>
      <c r="CXC848" s="328"/>
      <c r="CXD848" s="328"/>
      <c r="CXE848" s="328"/>
      <c r="CXF848" s="328"/>
      <c r="CXG848" s="328"/>
      <c r="CXH848" s="328"/>
      <c r="CXI848" s="328"/>
      <c r="CXJ848" s="328"/>
      <c r="CXK848" s="328"/>
      <c r="CXL848" s="328"/>
      <c r="CXM848" s="328"/>
      <c r="CXN848" s="328"/>
      <c r="CXO848" s="328"/>
      <c r="CXP848" s="328"/>
      <c r="CXQ848" s="328"/>
      <c r="CXR848" s="328"/>
      <c r="CXS848" s="328"/>
      <c r="CXT848" s="328"/>
      <c r="CXU848" s="328"/>
      <c r="CXV848" s="328"/>
      <c r="CXW848" s="328"/>
      <c r="CXX848" s="328"/>
      <c r="CXY848" s="328"/>
      <c r="CXZ848" s="328"/>
      <c r="CYA848" s="328"/>
      <c r="CYB848" s="328"/>
      <c r="CYC848" s="328"/>
      <c r="CYD848" s="328"/>
      <c r="CYE848" s="328"/>
      <c r="CYF848" s="328"/>
      <c r="CYG848" s="328"/>
      <c r="CYH848" s="328"/>
      <c r="CYI848" s="328"/>
      <c r="CYJ848" s="328"/>
      <c r="CYK848" s="328"/>
      <c r="CYL848" s="328"/>
      <c r="CYM848" s="328"/>
      <c r="CYN848" s="328"/>
      <c r="CYO848" s="328"/>
      <c r="CYP848" s="328"/>
      <c r="CYQ848" s="328"/>
      <c r="CYR848" s="328"/>
      <c r="CYS848" s="328"/>
      <c r="CYT848" s="328"/>
      <c r="CYU848" s="328"/>
      <c r="CYV848" s="328"/>
      <c r="CYW848" s="328"/>
      <c r="CYX848" s="328"/>
      <c r="CYY848" s="328"/>
      <c r="CYZ848" s="328"/>
      <c r="CZA848" s="328"/>
      <c r="CZB848" s="328"/>
      <c r="CZC848" s="328"/>
      <c r="CZD848" s="328"/>
      <c r="CZE848" s="328"/>
      <c r="CZF848" s="328"/>
      <c r="CZG848" s="328"/>
      <c r="CZH848" s="328"/>
      <c r="CZI848" s="328"/>
      <c r="CZJ848" s="328"/>
      <c r="CZK848" s="328"/>
      <c r="CZL848" s="328"/>
      <c r="CZM848" s="328"/>
      <c r="CZN848" s="328"/>
      <c r="CZO848" s="328"/>
      <c r="CZP848" s="328"/>
      <c r="CZQ848" s="328"/>
      <c r="CZR848" s="328"/>
      <c r="CZS848" s="328"/>
      <c r="CZT848" s="328"/>
      <c r="CZU848" s="328"/>
      <c r="CZV848" s="328"/>
      <c r="CZW848" s="328"/>
      <c r="CZX848" s="328"/>
      <c r="CZY848" s="328"/>
      <c r="CZZ848" s="328"/>
      <c r="DAA848" s="328"/>
      <c r="DAB848" s="328"/>
      <c r="DAC848" s="328"/>
      <c r="DAD848" s="328"/>
      <c r="DAE848" s="328"/>
      <c r="DAF848" s="328"/>
      <c r="DAG848" s="328"/>
      <c r="DAH848" s="328"/>
      <c r="DAI848" s="328"/>
      <c r="DAJ848" s="328"/>
      <c r="DAK848" s="328"/>
      <c r="DAL848" s="328"/>
      <c r="DAM848" s="328"/>
      <c r="DAN848" s="328"/>
      <c r="DAO848" s="328"/>
      <c r="DAP848" s="328"/>
      <c r="DAQ848" s="328"/>
      <c r="DAR848" s="328"/>
      <c r="DAS848" s="328"/>
      <c r="DAT848" s="328"/>
      <c r="DAU848" s="328"/>
      <c r="DAV848" s="328"/>
      <c r="DAW848" s="328"/>
      <c r="DAX848" s="328"/>
      <c r="DAY848" s="328"/>
      <c r="DAZ848" s="328"/>
      <c r="DBA848" s="328"/>
      <c r="DBB848" s="328"/>
      <c r="DBC848" s="328"/>
      <c r="DBD848" s="328"/>
      <c r="DBE848" s="328"/>
      <c r="DBF848" s="328"/>
      <c r="DBG848" s="328"/>
      <c r="DBH848" s="328"/>
      <c r="DBI848" s="328"/>
      <c r="DBJ848" s="328"/>
      <c r="DBK848" s="328"/>
      <c r="DBL848" s="328"/>
      <c r="DBM848" s="328"/>
      <c r="DBN848" s="328"/>
      <c r="DBO848" s="328"/>
      <c r="DBP848" s="328"/>
      <c r="DBQ848" s="328"/>
      <c r="DBR848" s="328"/>
      <c r="DBS848" s="328"/>
      <c r="DBT848" s="328"/>
      <c r="DBU848" s="328"/>
      <c r="DBV848" s="328"/>
      <c r="DBW848" s="328"/>
      <c r="DBX848" s="328"/>
      <c r="DBY848" s="328"/>
      <c r="DBZ848" s="328"/>
      <c r="DCA848" s="328"/>
      <c r="DCB848" s="328"/>
      <c r="DCC848" s="328"/>
      <c r="DCD848" s="328"/>
      <c r="DCE848" s="328"/>
      <c r="DCF848" s="328"/>
      <c r="DCG848" s="328"/>
      <c r="DCH848" s="328"/>
      <c r="DCI848" s="328"/>
      <c r="DCJ848" s="328"/>
      <c r="DCK848" s="328"/>
      <c r="DCL848" s="328"/>
      <c r="DCM848" s="328"/>
      <c r="DCN848" s="328"/>
      <c r="DCO848" s="328"/>
      <c r="DCP848" s="328"/>
      <c r="DCQ848" s="328"/>
      <c r="DCR848" s="328"/>
      <c r="DCS848" s="328"/>
      <c r="DCT848" s="328"/>
      <c r="DCU848" s="328"/>
      <c r="DCV848" s="328"/>
      <c r="DCW848" s="328"/>
      <c r="DCX848" s="328"/>
      <c r="DCY848" s="328"/>
      <c r="DCZ848" s="328"/>
      <c r="DDA848" s="328"/>
      <c r="DDB848" s="328"/>
      <c r="DDC848" s="328"/>
      <c r="DDD848" s="328"/>
      <c r="DDE848" s="328"/>
      <c r="DDF848" s="328"/>
      <c r="DDG848" s="328"/>
      <c r="DDH848" s="328"/>
      <c r="DDI848" s="328"/>
      <c r="DDJ848" s="328"/>
      <c r="DDK848" s="328"/>
      <c r="DDL848" s="328"/>
      <c r="DDM848" s="328"/>
      <c r="DDN848" s="328"/>
      <c r="DDO848" s="328"/>
      <c r="DDP848" s="328"/>
      <c r="DDQ848" s="328"/>
      <c r="DDR848" s="328"/>
      <c r="DDS848" s="328"/>
      <c r="DDT848" s="328"/>
      <c r="DDU848" s="328"/>
      <c r="DDV848" s="328"/>
      <c r="DDW848" s="328"/>
      <c r="DDX848" s="328"/>
      <c r="DDY848" s="328"/>
      <c r="DDZ848" s="328"/>
      <c r="DEA848" s="328"/>
      <c r="DEB848" s="328"/>
      <c r="DEC848" s="328"/>
      <c r="DED848" s="328"/>
      <c r="DEE848" s="328"/>
      <c r="DEF848" s="328"/>
      <c r="DEG848" s="328"/>
      <c r="DEH848" s="328"/>
      <c r="DEI848" s="328"/>
      <c r="DEJ848" s="328"/>
      <c r="DEK848" s="328"/>
      <c r="DEL848" s="328"/>
      <c r="DEM848" s="328"/>
      <c r="DEN848" s="328"/>
      <c r="DEO848" s="328"/>
      <c r="DEP848" s="328"/>
      <c r="DEQ848" s="328"/>
      <c r="DER848" s="328"/>
      <c r="DES848" s="328"/>
      <c r="DET848" s="328"/>
      <c r="DEU848" s="328"/>
      <c r="DEV848" s="328"/>
      <c r="DEW848" s="328"/>
      <c r="DEX848" s="328"/>
      <c r="DEY848" s="328"/>
      <c r="DEZ848" s="328"/>
      <c r="DFA848" s="328"/>
      <c r="DFB848" s="328"/>
      <c r="DFC848" s="328"/>
      <c r="DFD848" s="328"/>
      <c r="DFE848" s="328"/>
      <c r="DFF848" s="328"/>
      <c r="DFG848" s="328"/>
      <c r="DFH848" s="328"/>
      <c r="DFI848" s="328"/>
      <c r="DFJ848" s="328"/>
      <c r="DFK848" s="328"/>
      <c r="DFL848" s="328"/>
      <c r="DFM848" s="328"/>
      <c r="DFN848" s="328"/>
      <c r="DFO848" s="328"/>
      <c r="DFP848" s="328"/>
      <c r="DFQ848" s="328"/>
      <c r="DFR848" s="328"/>
      <c r="DFS848" s="328"/>
      <c r="DFT848" s="328"/>
      <c r="DFU848" s="328"/>
      <c r="DFV848" s="328"/>
      <c r="DFW848" s="328"/>
      <c r="DFX848" s="328"/>
      <c r="DFY848" s="328"/>
      <c r="DFZ848" s="328"/>
      <c r="DGA848" s="328"/>
      <c r="DGB848" s="328"/>
      <c r="DGC848" s="328"/>
      <c r="DGD848" s="328"/>
      <c r="DGE848" s="328"/>
      <c r="DGF848" s="328"/>
      <c r="DGG848" s="328"/>
      <c r="DGH848" s="328"/>
      <c r="DGI848" s="328"/>
      <c r="DGJ848" s="328"/>
      <c r="DGK848" s="328"/>
      <c r="DGL848" s="328"/>
      <c r="DGM848" s="328"/>
      <c r="DGN848" s="328"/>
      <c r="DGO848" s="328"/>
      <c r="DGP848" s="328"/>
      <c r="DGQ848" s="328"/>
      <c r="DGR848" s="328"/>
      <c r="DGS848" s="328"/>
      <c r="DGT848" s="328"/>
      <c r="DGU848" s="328"/>
      <c r="DGV848" s="328"/>
      <c r="DGW848" s="328"/>
      <c r="DGX848" s="328"/>
      <c r="DGY848" s="328"/>
      <c r="DGZ848" s="328"/>
      <c r="DHA848" s="328"/>
      <c r="DHB848" s="328"/>
      <c r="DHC848" s="328"/>
      <c r="DHD848" s="328"/>
      <c r="DHE848" s="328"/>
      <c r="DHF848" s="328"/>
      <c r="DHG848" s="328"/>
      <c r="DHH848" s="328"/>
      <c r="DHI848" s="328"/>
      <c r="DHJ848" s="328"/>
      <c r="DHK848" s="328"/>
      <c r="DHL848" s="328"/>
      <c r="DHM848" s="328"/>
      <c r="DHN848" s="328"/>
      <c r="DHO848" s="328"/>
      <c r="DHP848" s="328"/>
      <c r="DHQ848" s="328"/>
      <c r="DHR848" s="328"/>
      <c r="DHS848" s="328"/>
      <c r="DHT848" s="328"/>
      <c r="DHU848" s="328"/>
      <c r="DHV848" s="328"/>
      <c r="DHW848" s="328"/>
      <c r="DHX848" s="328"/>
      <c r="DHY848" s="328"/>
      <c r="DHZ848" s="328"/>
      <c r="DIA848" s="328"/>
      <c r="DIB848" s="328"/>
      <c r="DIC848" s="328"/>
      <c r="DID848" s="328"/>
      <c r="DIE848" s="328"/>
      <c r="DIF848" s="328"/>
      <c r="DIG848" s="328"/>
      <c r="DIH848" s="328"/>
      <c r="DII848" s="328"/>
      <c r="DIJ848" s="328"/>
      <c r="DIK848" s="328"/>
      <c r="DIL848" s="328"/>
      <c r="DIM848" s="328"/>
      <c r="DIN848" s="328"/>
      <c r="DIO848" s="328"/>
      <c r="DIP848" s="328"/>
      <c r="DIQ848" s="328"/>
      <c r="DIR848" s="328"/>
      <c r="DIS848" s="328"/>
      <c r="DIT848" s="328"/>
      <c r="DIU848" s="328"/>
      <c r="DIV848" s="328"/>
      <c r="DIW848" s="328"/>
      <c r="DIX848" s="328"/>
      <c r="DIY848" s="328"/>
      <c r="DIZ848" s="328"/>
      <c r="DJA848" s="328"/>
      <c r="DJB848" s="328"/>
      <c r="DJC848" s="328"/>
      <c r="DJD848" s="328"/>
      <c r="DJE848" s="328"/>
      <c r="DJF848" s="328"/>
      <c r="DJG848" s="328"/>
      <c r="DJH848" s="328"/>
      <c r="DJI848" s="328"/>
      <c r="DJJ848" s="328"/>
      <c r="DJK848" s="328"/>
      <c r="DJL848" s="328"/>
      <c r="DJM848" s="328"/>
      <c r="DJN848" s="328"/>
      <c r="DJO848" s="328"/>
      <c r="DJP848" s="328"/>
      <c r="DJQ848" s="328"/>
      <c r="DJR848" s="328"/>
      <c r="DJS848" s="328"/>
      <c r="DJT848" s="328"/>
      <c r="DJU848" s="328"/>
      <c r="DJV848" s="328"/>
      <c r="DJW848" s="328"/>
      <c r="DJX848" s="328"/>
      <c r="DJY848" s="328"/>
      <c r="DJZ848" s="328"/>
      <c r="DKA848" s="328"/>
      <c r="DKB848" s="328"/>
      <c r="DKC848" s="328"/>
      <c r="DKD848" s="328"/>
      <c r="DKE848" s="328"/>
      <c r="DKF848" s="328"/>
      <c r="DKG848" s="328"/>
      <c r="DKH848" s="328"/>
      <c r="DKI848" s="328"/>
      <c r="DKJ848" s="328"/>
      <c r="DKK848" s="328"/>
      <c r="DKL848" s="328"/>
      <c r="DKM848" s="328"/>
      <c r="DKN848" s="328"/>
      <c r="DKO848" s="328"/>
      <c r="DKP848" s="328"/>
      <c r="DKQ848" s="328"/>
      <c r="DKR848" s="328"/>
      <c r="DKS848" s="328"/>
      <c r="DKT848" s="328"/>
      <c r="DKU848" s="328"/>
      <c r="DKV848" s="328"/>
      <c r="DKW848" s="328"/>
      <c r="DKX848" s="328"/>
      <c r="DKY848" s="328"/>
      <c r="DKZ848" s="328"/>
      <c r="DLA848" s="328"/>
      <c r="DLB848" s="328"/>
      <c r="DLC848" s="328"/>
      <c r="DLD848" s="328"/>
      <c r="DLE848" s="328"/>
      <c r="DLF848" s="328"/>
      <c r="DLG848" s="328"/>
      <c r="DLH848" s="328"/>
      <c r="DLI848" s="328"/>
      <c r="DLJ848" s="328"/>
      <c r="DLK848" s="328"/>
      <c r="DLL848" s="328"/>
      <c r="DLM848" s="328"/>
      <c r="DLN848" s="328"/>
      <c r="DLO848" s="328"/>
      <c r="DLP848" s="328"/>
      <c r="DLQ848" s="328"/>
      <c r="DLR848" s="328"/>
      <c r="DLS848" s="328"/>
      <c r="DLT848" s="328"/>
      <c r="DLU848" s="328"/>
      <c r="DLV848" s="328"/>
      <c r="DLW848" s="328"/>
      <c r="DLX848" s="328"/>
      <c r="DLY848" s="328"/>
      <c r="DLZ848" s="328"/>
      <c r="DMA848" s="328"/>
      <c r="DMB848" s="328"/>
      <c r="DMC848" s="328"/>
      <c r="DMD848" s="328"/>
      <c r="DME848" s="328"/>
      <c r="DMF848" s="328"/>
      <c r="DMG848" s="328"/>
      <c r="DMH848" s="328"/>
      <c r="DMI848" s="328"/>
      <c r="DMJ848" s="328"/>
      <c r="DMK848" s="328"/>
      <c r="DML848" s="328"/>
      <c r="DMM848" s="328"/>
      <c r="DMN848" s="328"/>
      <c r="DMO848" s="328"/>
      <c r="DMP848" s="328"/>
      <c r="DMQ848" s="328"/>
      <c r="DMR848" s="328"/>
      <c r="DMS848" s="328"/>
      <c r="DMT848" s="328"/>
      <c r="DMU848" s="328"/>
      <c r="DMV848" s="328"/>
      <c r="DMW848" s="328"/>
      <c r="DMX848" s="328"/>
      <c r="DMY848" s="328"/>
      <c r="DMZ848" s="328"/>
      <c r="DNA848" s="328"/>
      <c r="DNB848" s="328"/>
      <c r="DNC848" s="328"/>
      <c r="DND848" s="328"/>
      <c r="DNE848" s="328"/>
      <c r="DNF848" s="328"/>
      <c r="DNG848" s="328"/>
      <c r="DNH848" s="328"/>
      <c r="DNI848" s="328"/>
      <c r="DNJ848" s="328"/>
      <c r="DNK848" s="328"/>
      <c r="DNL848" s="328"/>
      <c r="DNM848" s="328"/>
      <c r="DNN848" s="328"/>
      <c r="DNO848" s="328"/>
      <c r="DNP848" s="328"/>
      <c r="DNQ848" s="328"/>
      <c r="DNR848" s="328"/>
      <c r="DNS848" s="328"/>
      <c r="DNT848" s="328"/>
      <c r="DNU848" s="328"/>
      <c r="DNV848" s="328"/>
      <c r="DNW848" s="328"/>
      <c r="DNX848" s="328"/>
      <c r="DNY848" s="328"/>
      <c r="DNZ848" s="328"/>
      <c r="DOA848" s="328"/>
      <c r="DOB848" s="328"/>
      <c r="DOC848" s="328"/>
      <c r="DOD848" s="328"/>
      <c r="DOE848" s="328"/>
      <c r="DOF848" s="328"/>
      <c r="DOG848" s="328"/>
      <c r="DOH848" s="328"/>
      <c r="DOI848" s="328"/>
      <c r="DOJ848" s="328"/>
      <c r="DOK848" s="328"/>
      <c r="DOL848" s="328"/>
      <c r="DOM848" s="328"/>
      <c r="DON848" s="328"/>
      <c r="DOO848" s="328"/>
      <c r="DOP848" s="328"/>
      <c r="DOQ848" s="328"/>
      <c r="DOR848" s="328"/>
      <c r="DOS848" s="328"/>
      <c r="DOT848" s="328"/>
      <c r="DOU848" s="328"/>
      <c r="DOV848" s="328"/>
      <c r="DOW848" s="328"/>
      <c r="DOX848" s="328"/>
      <c r="DOY848" s="328"/>
      <c r="DOZ848" s="328"/>
      <c r="DPA848" s="328"/>
      <c r="DPB848" s="328"/>
      <c r="DPC848" s="328"/>
      <c r="DPD848" s="328"/>
      <c r="DPE848" s="328"/>
      <c r="DPF848" s="328"/>
      <c r="DPG848" s="328"/>
      <c r="DPH848" s="328"/>
      <c r="DPI848" s="328"/>
      <c r="DPJ848" s="328"/>
      <c r="DPK848" s="328"/>
      <c r="DPL848" s="328"/>
      <c r="DPM848" s="328"/>
      <c r="DPN848" s="328"/>
      <c r="DPO848" s="328"/>
      <c r="DPP848" s="328"/>
      <c r="DPQ848" s="328"/>
      <c r="DPR848" s="328"/>
      <c r="DPS848" s="328"/>
      <c r="DPT848" s="328"/>
      <c r="DPU848" s="328"/>
      <c r="DPV848" s="328"/>
      <c r="DPW848" s="328"/>
      <c r="DPX848" s="328"/>
      <c r="DPY848" s="328"/>
      <c r="DPZ848" s="328"/>
      <c r="DQA848" s="328"/>
      <c r="DQB848" s="328"/>
      <c r="DQC848" s="328"/>
      <c r="DQD848" s="328"/>
      <c r="DQE848" s="328"/>
      <c r="DQF848" s="328"/>
      <c r="DQG848" s="328"/>
      <c r="DQH848" s="328"/>
      <c r="DQI848" s="328"/>
      <c r="DQJ848" s="328"/>
      <c r="DQK848" s="328"/>
      <c r="DQL848" s="328"/>
      <c r="DQM848" s="328"/>
      <c r="DQN848" s="328"/>
      <c r="DQO848" s="328"/>
      <c r="DQP848" s="328"/>
      <c r="DQQ848" s="328"/>
      <c r="DQR848" s="328"/>
      <c r="DQS848" s="328"/>
      <c r="DQT848" s="328"/>
      <c r="DQU848" s="328"/>
      <c r="DQV848" s="328"/>
      <c r="DQW848" s="328"/>
      <c r="DQX848" s="328"/>
      <c r="DQY848" s="328"/>
      <c r="DQZ848" s="328"/>
      <c r="DRA848" s="328"/>
      <c r="DRB848" s="328"/>
      <c r="DRC848" s="328"/>
      <c r="DRD848" s="328"/>
      <c r="DRE848" s="328"/>
      <c r="DRF848" s="328"/>
      <c r="DRG848" s="328"/>
      <c r="DRH848" s="328"/>
      <c r="DRI848" s="328"/>
      <c r="DRJ848" s="328"/>
      <c r="DRK848" s="328"/>
      <c r="DRL848" s="328"/>
      <c r="DRM848" s="328"/>
      <c r="DRN848" s="328"/>
      <c r="DRO848" s="328"/>
      <c r="DRP848" s="328"/>
      <c r="DRQ848" s="328"/>
      <c r="DRR848" s="328"/>
      <c r="DRS848" s="328"/>
      <c r="DRT848" s="328"/>
      <c r="DRU848" s="328"/>
      <c r="DRV848" s="328"/>
      <c r="DRW848" s="328"/>
      <c r="DRX848" s="328"/>
      <c r="DRY848" s="328"/>
      <c r="DRZ848" s="328"/>
      <c r="DSA848" s="328"/>
      <c r="DSB848" s="328"/>
      <c r="DSC848" s="328"/>
      <c r="DSD848" s="328"/>
      <c r="DSE848" s="328"/>
      <c r="DSF848" s="328"/>
      <c r="DSG848" s="328"/>
      <c r="DSH848" s="328"/>
      <c r="DSI848" s="328"/>
      <c r="DSJ848" s="328"/>
      <c r="DSK848" s="328"/>
      <c r="DSL848" s="328"/>
      <c r="DSM848" s="328"/>
      <c r="DSN848" s="328"/>
      <c r="DSO848" s="328"/>
      <c r="DSP848" s="328"/>
      <c r="DSQ848" s="328"/>
      <c r="DSR848" s="328"/>
      <c r="DSS848" s="328"/>
      <c r="DST848" s="328"/>
      <c r="DSU848" s="328"/>
      <c r="DSV848" s="328"/>
      <c r="DSW848" s="328"/>
      <c r="DSX848" s="328"/>
      <c r="DSY848" s="328"/>
      <c r="DSZ848" s="328"/>
      <c r="DTA848" s="328"/>
      <c r="DTB848" s="328"/>
      <c r="DTC848" s="328"/>
      <c r="DTD848" s="328"/>
      <c r="DTE848" s="328"/>
      <c r="DTF848" s="328"/>
      <c r="DTG848" s="328"/>
      <c r="DTH848" s="328"/>
      <c r="DTI848" s="328"/>
      <c r="DTJ848" s="328"/>
      <c r="DTK848" s="328"/>
      <c r="DTL848" s="328"/>
      <c r="DTM848" s="328"/>
      <c r="DTN848" s="328"/>
      <c r="DTO848" s="328"/>
      <c r="DTP848" s="328"/>
      <c r="DTQ848" s="328"/>
      <c r="DTR848" s="328"/>
      <c r="DTS848" s="328"/>
      <c r="DTT848" s="328"/>
      <c r="DTU848" s="328"/>
      <c r="DTV848" s="328"/>
      <c r="DTW848" s="328"/>
      <c r="DTX848" s="328"/>
      <c r="DTY848" s="328"/>
      <c r="DTZ848" s="328"/>
      <c r="DUA848" s="328"/>
      <c r="DUB848" s="328"/>
      <c r="DUC848" s="328"/>
      <c r="DUD848" s="328"/>
      <c r="DUE848" s="328"/>
      <c r="DUF848" s="328"/>
      <c r="DUG848" s="328"/>
      <c r="DUH848" s="328"/>
      <c r="DUI848" s="328"/>
      <c r="DUJ848" s="328"/>
      <c r="DUK848" s="328"/>
      <c r="DUL848" s="328"/>
      <c r="DUM848" s="328"/>
      <c r="DUN848" s="328"/>
      <c r="DUO848" s="328"/>
      <c r="DUP848" s="328"/>
      <c r="DUQ848" s="328"/>
      <c r="DUR848" s="328"/>
      <c r="DUS848" s="328"/>
      <c r="DUT848" s="328"/>
      <c r="DUU848" s="328"/>
      <c r="DUV848" s="328"/>
      <c r="DUW848" s="328"/>
      <c r="DUX848" s="328"/>
      <c r="DUY848" s="328"/>
      <c r="DUZ848" s="328"/>
      <c r="DVA848" s="328"/>
      <c r="DVB848" s="328"/>
      <c r="DVC848" s="328"/>
      <c r="DVD848" s="328"/>
      <c r="DVE848" s="328"/>
      <c r="DVF848" s="328"/>
      <c r="DVG848" s="328"/>
      <c r="DVH848" s="328"/>
      <c r="DVI848" s="328"/>
      <c r="DVJ848" s="328"/>
      <c r="DVK848" s="328"/>
      <c r="DVL848" s="328"/>
      <c r="DVM848" s="328"/>
      <c r="DVN848" s="328"/>
      <c r="DVO848" s="328"/>
      <c r="DVP848" s="328"/>
      <c r="DVQ848" s="328"/>
      <c r="DVR848" s="328"/>
      <c r="DVS848" s="328"/>
      <c r="DVT848" s="328"/>
      <c r="DVU848" s="328"/>
      <c r="DVV848" s="328"/>
      <c r="DVW848" s="328"/>
      <c r="DVX848" s="328"/>
      <c r="DVY848" s="328"/>
      <c r="DVZ848" s="328"/>
      <c r="DWA848" s="328"/>
      <c r="DWB848" s="328"/>
      <c r="DWC848" s="328"/>
      <c r="DWD848" s="328"/>
      <c r="DWE848" s="328"/>
      <c r="DWF848" s="328"/>
      <c r="DWG848" s="328"/>
      <c r="DWH848" s="328"/>
      <c r="DWI848" s="328"/>
      <c r="DWJ848" s="328"/>
      <c r="DWK848" s="328"/>
      <c r="DWL848" s="328"/>
      <c r="DWM848" s="328"/>
      <c r="DWN848" s="328"/>
      <c r="DWO848" s="328"/>
      <c r="DWP848" s="328"/>
      <c r="DWQ848" s="328"/>
      <c r="DWR848" s="328"/>
      <c r="DWS848" s="328"/>
      <c r="DWT848" s="328"/>
      <c r="DWU848" s="328"/>
      <c r="DWV848" s="328"/>
      <c r="DWW848" s="328"/>
      <c r="DWX848" s="328"/>
      <c r="DWY848" s="328"/>
      <c r="DWZ848" s="328"/>
      <c r="DXA848" s="328"/>
      <c r="DXB848" s="328"/>
      <c r="DXC848" s="328"/>
      <c r="DXD848" s="328"/>
      <c r="DXE848" s="328"/>
      <c r="DXF848" s="328"/>
      <c r="DXG848" s="328"/>
      <c r="DXH848" s="328"/>
      <c r="DXI848" s="328"/>
      <c r="DXJ848" s="328"/>
      <c r="DXK848" s="328"/>
      <c r="DXL848" s="328"/>
      <c r="DXM848" s="328"/>
      <c r="DXN848" s="328"/>
      <c r="DXO848" s="328"/>
      <c r="DXP848" s="328"/>
      <c r="DXQ848" s="328"/>
      <c r="DXR848" s="328"/>
      <c r="DXS848" s="328"/>
      <c r="DXT848" s="328"/>
      <c r="DXU848" s="328"/>
      <c r="DXV848" s="328"/>
      <c r="DXW848" s="328"/>
      <c r="DXX848" s="328"/>
      <c r="DXY848" s="328"/>
      <c r="DXZ848" s="328"/>
      <c r="DYA848" s="328"/>
      <c r="DYB848" s="328"/>
      <c r="DYC848" s="328"/>
      <c r="DYD848" s="328"/>
      <c r="DYE848" s="328"/>
      <c r="DYF848" s="328"/>
      <c r="DYG848" s="328"/>
      <c r="DYH848" s="328"/>
      <c r="DYI848" s="328"/>
      <c r="DYJ848" s="328"/>
      <c r="DYK848" s="328"/>
      <c r="DYL848" s="328"/>
      <c r="DYM848" s="328"/>
      <c r="DYN848" s="328"/>
      <c r="DYO848" s="328"/>
      <c r="DYP848" s="328"/>
      <c r="DYQ848" s="328"/>
      <c r="DYR848" s="328"/>
      <c r="DYS848" s="328"/>
      <c r="DYT848" s="328"/>
      <c r="DYU848" s="328"/>
      <c r="DYV848" s="328"/>
      <c r="DYW848" s="328"/>
      <c r="DYX848" s="328"/>
      <c r="DYY848" s="328"/>
      <c r="DYZ848" s="328"/>
      <c r="DZA848" s="328"/>
      <c r="DZB848" s="328"/>
      <c r="DZC848" s="328"/>
      <c r="DZD848" s="328"/>
      <c r="DZE848" s="328"/>
      <c r="DZF848" s="328"/>
      <c r="DZG848" s="328"/>
      <c r="DZH848" s="328"/>
      <c r="DZI848" s="328"/>
      <c r="DZJ848" s="328"/>
      <c r="DZK848" s="328"/>
      <c r="DZL848" s="328"/>
      <c r="DZM848" s="328"/>
      <c r="DZN848" s="328"/>
      <c r="DZO848" s="328"/>
      <c r="DZP848" s="328"/>
      <c r="DZQ848" s="328"/>
      <c r="DZR848" s="328"/>
      <c r="DZS848" s="328"/>
      <c r="DZT848" s="328"/>
      <c r="DZU848" s="328"/>
      <c r="DZV848" s="328"/>
      <c r="DZW848" s="328"/>
      <c r="DZX848" s="328"/>
      <c r="DZY848" s="328"/>
      <c r="DZZ848" s="328"/>
      <c r="EAA848" s="328"/>
      <c r="EAB848" s="328"/>
      <c r="EAC848" s="328"/>
      <c r="EAD848" s="328"/>
      <c r="EAE848" s="328"/>
      <c r="EAF848" s="328"/>
      <c r="EAG848" s="328"/>
      <c r="EAH848" s="328"/>
      <c r="EAI848" s="328"/>
      <c r="EAJ848" s="328"/>
      <c r="EAK848" s="328"/>
      <c r="EAL848" s="328"/>
      <c r="EAM848" s="328"/>
      <c r="EAN848" s="328"/>
      <c r="EAO848" s="328"/>
      <c r="EAP848" s="328"/>
      <c r="EAQ848" s="328"/>
      <c r="EAR848" s="328"/>
      <c r="EAS848" s="328"/>
      <c r="EAT848" s="328"/>
      <c r="EAU848" s="328"/>
      <c r="EAV848" s="328"/>
      <c r="EAW848" s="328"/>
      <c r="EAX848" s="328"/>
      <c r="EAY848" s="328"/>
      <c r="EAZ848" s="328"/>
      <c r="EBA848" s="328"/>
      <c r="EBB848" s="328"/>
      <c r="EBC848" s="328"/>
      <c r="EBD848" s="328"/>
      <c r="EBE848" s="328"/>
      <c r="EBF848" s="328"/>
      <c r="EBG848" s="328"/>
      <c r="EBH848" s="328"/>
      <c r="EBI848" s="328"/>
      <c r="EBJ848" s="328"/>
      <c r="EBK848" s="328"/>
      <c r="EBL848" s="328"/>
      <c r="EBM848" s="328"/>
      <c r="EBN848" s="328"/>
      <c r="EBO848" s="328"/>
      <c r="EBP848" s="328"/>
      <c r="EBQ848" s="328"/>
      <c r="EBR848" s="328"/>
      <c r="EBS848" s="328"/>
      <c r="EBT848" s="328"/>
      <c r="EBU848" s="328"/>
      <c r="EBV848" s="328"/>
      <c r="EBW848" s="328"/>
      <c r="EBX848" s="328"/>
      <c r="EBY848" s="328"/>
      <c r="EBZ848" s="328"/>
      <c r="ECA848" s="328"/>
      <c r="ECB848" s="328"/>
      <c r="ECC848" s="328"/>
      <c r="ECD848" s="328"/>
      <c r="ECE848" s="328"/>
      <c r="ECF848" s="328"/>
      <c r="ECG848" s="328"/>
      <c r="ECH848" s="328"/>
      <c r="ECI848" s="328"/>
      <c r="ECJ848" s="328"/>
      <c r="ECK848" s="328"/>
      <c r="ECL848" s="328"/>
      <c r="ECM848" s="328"/>
      <c r="ECN848" s="328"/>
      <c r="ECO848" s="328"/>
      <c r="ECP848" s="328"/>
      <c r="ECQ848" s="328"/>
      <c r="ECR848" s="328"/>
      <c r="ECS848" s="328"/>
      <c r="ECT848" s="328"/>
      <c r="ECU848" s="328"/>
      <c r="ECV848" s="328"/>
      <c r="ECW848" s="328"/>
      <c r="ECX848" s="328"/>
      <c r="ECY848" s="328"/>
      <c r="ECZ848" s="328"/>
      <c r="EDA848" s="328"/>
      <c r="EDB848" s="328"/>
      <c r="EDC848" s="328"/>
      <c r="EDD848" s="328"/>
      <c r="EDE848" s="328"/>
      <c r="EDF848" s="328"/>
      <c r="EDG848" s="328"/>
      <c r="EDH848" s="328"/>
      <c r="EDI848" s="328"/>
      <c r="EDJ848" s="328"/>
      <c r="EDK848" s="328"/>
      <c r="EDL848" s="328"/>
      <c r="EDM848" s="328"/>
      <c r="EDN848" s="328"/>
      <c r="EDO848" s="328"/>
      <c r="EDP848" s="328"/>
      <c r="EDQ848" s="328"/>
      <c r="EDR848" s="328"/>
      <c r="EDS848" s="328"/>
      <c r="EDT848" s="328"/>
      <c r="EDU848" s="328"/>
      <c r="EDV848" s="328"/>
      <c r="EDW848" s="328"/>
      <c r="EDX848" s="328"/>
      <c r="EDY848" s="328"/>
      <c r="EDZ848" s="328"/>
      <c r="EEA848" s="328"/>
      <c r="EEB848" s="328"/>
      <c r="EEC848" s="328"/>
      <c r="EED848" s="328"/>
      <c r="EEE848" s="328"/>
      <c r="EEF848" s="328"/>
      <c r="EEG848" s="328"/>
      <c r="EEH848" s="328"/>
      <c r="EEI848" s="328"/>
      <c r="EEJ848" s="328"/>
      <c r="EEK848" s="328"/>
      <c r="EEL848" s="328"/>
      <c r="EEM848" s="328"/>
      <c r="EEN848" s="328"/>
      <c r="EEO848" s="328"/>
      <c r="EEP848" s="328"/>
      <c r="EEQ848" s="328"/>
      <c r="EER848" s="328"/>
      <c r="EES848" s="328"/>
      <c r="EET848" s="328"/>
      <c r="EEU848" s="328"/>
      <c r="EEV848" s="328"/>
      <c r="EEW848" s="328"/>
      <c r="EEX848" s="328"/>
      <c r="EEY848" s="328"/>
      <c r="EEZ848" s="328"/>
      <c r="EFA848" s="328"/>
      <c r="EFB848" s="328"/>
      <c r="EFC848" s="328"/>
      <c r="EFD848" s="328"/>
      <c r="EFE848" s="328"/>
      <c r="EFF848" s="328"/>
      <c r="EFG848" s="328"/>
      <c r="EFH848" s="328"/>
      <c r="EFI848" s="328"/>
      <c r="EFJ848" s="328"/>
      <c r="EFK848" s="328"/>
      <c r="EFL848" s="328"/>
      <c r="EFM848" s="328"/>
      <c r="EFN848" s="328"/>
      <c r="EFO848" s="328"/>
      <c r="EFP848" s="328"/>
      <c r="EFQ848" s="328"/>
      <c r="EFR848" s="328"/>
      <c r="EFS848" s="328"/>
      <c r="EFT848" s="328"/>
      <c r="EFU848" s="328"/>
      <c r="EFV848" s="328"/>
      <c r="EFW848" s="328"/>
      <c r="EFX848" s="328"/>
      <c r="EFY848" s="328"/>
      <c r="EFZ848" s="328"/>
      <c r="EGA848" s="328"/>
      <c r="EGB848" s="328"/>
      <c r="EGC848" s="328"/>
      <c r="EGD848" s="328"/>
      <c r="EGE848" s="328"/>
      <c r="EGF848" s="328"/>
      <c r="EGG848" s="328"/>
      <c r="EGH848" s="328"/>
      <c r="EGI848" s="328"/>
      <c r="EGJ848" s="328"/>
      <c r="EGK848" s="328"/>
      <c r="EGL848" s="328"/>
      <c r="EGM848" s="328"/>
      <c r="EGN848" s="328"/>
      <c r="EGO848" s="328"/>
      <c r="EGP848" s="328"/>
      <c r="EGQ848" s="328"/>
      <c r="EGR848" s="328"/>
      <c r="EGS848" s="328"/>
      <c r="EGT848" s="328"/>
      <c r="EGU848" s="328"/>
      <c r="EGV848" s="328"/>
      <c r="EGW848" s="328"/>
      <c r="EGX848" s="328"/>
      <c r="EGY848" s="328"/>
      <c r="EGZ848" s="328"/>
      <c r="EHA848" s="328"/>
      <c r="EHB848" s="328"/>
      <c r="EHC848" s="328"/>
      <c r="EHD848" s="328"/>
      <c r="EHE848" s="328"/>
      <c r="EHF848" s="328"/>
      <c r="EHG848" s="328"/>
      <c r="EHH848" s="328"/>
      <c r="EHI848" s="328"/>
      <c r="EHJ848" s="328"/>
      <c r="EHK848" s="328"/>
      <c r="EHL848" s="328"/>
      <c r="EHM848" s="328"/>
      <c r="EHN848" s="328"/>
      <c r="EHO848" s="328"/>
      <c r="EHP848" s="328"/>
      <c r="EHQ848" s="328"/>
      <c r="EHR848" s="328"/>
      <c r="EHS848" s="328"/>
      <c r="EHT848" s="328"/>
      <c r="EHU848" s="328"/>
      <c r="EHV848" s="328"/>
      <c r="EHW848" s="328"/>
      <c r="EHX848" s="328"/>
      <c r="EHY848" s="328"/>
      <c r="EHZ848" s="328"/>
      <c r="EIA848" s="328"/>
      <c r="EIB848" s="328"/>
      <c r="EIC848" s="328"/>
      <c r="EID848" s="328"/>
      <c r="EIE848" s="328"/>
      <c r="EIF848" s="328"/>
      <c r="EIG848" s="328"/>
      <c r="EIH848" s="328"/>
      <c r="EII848" s="328"/>
      <c r="EIJ848" s="328"/>
      <c r="EIK848" s="328"/>
      <c r="EIL848" s="328"/>
      <c r="EIM848" s="328"/>
      <c r="EIN848" s="328"/>
      <c r="EIO848" s="328"/>
      <c r="EIP848" s="328"/>
      <c r="EIQ848" s="328"/>
      <c r="EIR848" s="328"/>
      <c r="EIS848" s="328"/>
      <c r="EIT848" s="328"/>
      <c r="EIU848" s="328"/>
      <c r="EIV848" s="328"/>
      <c r="EIW848" s="328"/>
      <c r="EIX848" s="328"/>
      <c r="EIY848" s="328"/>
      <c r="EIZ848" s="328"/>
      <c r="EJA848" s="328"/>
      <c r="EJB848" s="328"/>
      <c r="EJC848" s="328"/>
      <c r="EJD848" s="328"/>
      <c r="EJE848" s="328"/>
      <c r="EJF848" s="328"/>
      <c r="EJG848" s="328"/>
      <c r="EJH848" s="328"/>
      <c r="EJI848" s="328"/>
      <c r="EJJ848" s="328"/>
      <c r="EJK848" s="328"/>
      <c r="EJL848" s="328"/>
      <c r="EJM848" s="328"/>
      <c r="EJN848" s="328"/>
      <c r="EJO848" s="328"/>
      <c r="EJP848" s="328"/>
      <c r="EJQ848" s="328"/>
      <c r="EJR848" s="328"/>
      <c r="EJS848" s="328"/>
      <c r="EJT848" s="328"/>
      <c r="EJU848" s="328"/>
      <c r="EJV848" s="328"/>
      <c r="EJW848" s="328"/>
      <c r="EJX848" s="328"/>
      <c r="EJY848" s="328"/>
      <c r="EJZ848" s="328"/>
      <c r="EKA848" s="328"/>
      <c r="EKB848" s="328"/>
      <c r="EKC848" s="328"/>
      <c r="EKD848" s="328"/>
      <c r="EKE848" s="328"/>
      <c r="EKF848" s="328"/>
      <c r="EKG848" s="328"/>
      <c r="EKH848" s="328"/>
      <c r="EKI848" s="328"/>
      <c r="EKJ848" s="328"/>
      <c r="EKK848" s="328"/>
      <c r="EKL848" s="328"/>
      <c r="EKM848" s="328"/>
      <c r="EKN848" s="328"/>
      <c r="EKO848" s="328"/>
      <c r="EKP848" s="328"/>
      <c r="EKQ848" s="328"/>
      <c r="EKR848" s="328"/>
      <c r="EKS848" s="328"/>
      <c r="EKT848" s="328"/>
      <c r="EKU848" s="328"/>
      <c r="EKV848" s="328"/>
      <c r="EKW848" s="328"/>
      <c r="EKX848" s="328"/>
      <c r="EKY848" s="328"/>
      <c r="EKZ848" s="328"/>
      <c r="ELA848" s="328"/>
      <c r="ELB848" s="328"/>
      <c r="ELC848" s="328"/>
      <c r="ELD848" s="328"/>
      <c r="ELE848" s="328"/>
      <c r="ELF848" s="328"/>
      <c r="ELG848" s="328"/>
      <c r="ELH848" s="328"/>
      <c r="ELI848" s="328"/>
      <c r="ELJ848" s="328"/>
      <c r="ELK848" s="328"/>
      <c r="ELL848" s="328"/>
      <c r="ELM848" s="328"/>
      <c r="ELN848" s="328"/>
      <c r="ELO848" s="328"/>
      <c r="ELP848" s="328"/>
      <c r="ELQ848" s="328"/>
      <c r="ELR848" s="328"/>
      <c r="ELS848" s="328"/>
      <c r="ELT848" s="328"/>
      <c r="ELU848" s="328"/>
      <c r="ELV848" s="328"/>
      <c r="ELW848" s="328"/>
      <c r="ELX848" s="328"/>
      <c r="ELY848" s="328"/>
      <c r="ELZ848" s="328"/>
      <c r="EMA848" s="328"/>
      <c r="EMB848" s="328"/>
      <c r="EMC848" s="328"/>
      <c r="EMD848" s="328"/>
      <c r="EME848" s="328"/>
      <c r="EMF848" s="328"/>
      <c r="EMG848" s="328"/>
      <c r="EMH848" s="328"/>
      <c r="EMI848" s="328"/>
      <c r="EMJ848" s="328"/>
      <c r="EMK848" s="328"/>
      <c r="EML848" s="328"/>
      <c r="EMM848" s="328"/>
      <c r="EMN848" s="328"/>
      <c r="EMO848" s="328"/>
      <c r="EMP848" s="328"/>
      <c r="EMQ848" s="328"/>
      <c r="EMR848" s="328"/>
      <c r="EMS848" s="328"/>
      <c r="EMT848" s="328"/>
      <c r="EMU848" s="328"/>
      <c r="EMV848" s="328"/>
      <c r="EMW848" s="328"/>
      <c r="EMX848" s="328"/>
      <c r="EMY848" s="328"/>
      <c r="EMZ848" s="328"/>
      <c r="ENA848" s="328"/>
      <c r="ENB848" s="328"/>
      <c r="ENC848" s="328"/>
      <c r="END848" s="328"/>
      <c r="ENE848" s="328"/>
      <c r="ENF848" s="328"/>
      <c r="ENG848" s="328"/>
      <c r="ENH848" s="328"/>
      <c r="ENI848" s="328"/>
      <c r="ENJ848" s="328"/>
      <c r="ENK848" s="328"/>
      <c r="ENL848" s="328"/>
      <c r="ENM848" s="328"/>
      <c r="ENN848" s="328"/>
      <c r="ENO848" s="328"/>
      <c r="ENP848" s="328"/>
      <c r="ENQ848" s="328"/>
      <c r="ENR848" s="328"/>
      <c r="ENS848" s="328"/>
      <c r="ENT848" s="328"/>
      <c r="ENU848" s="328"/>
      <c r="ENV848" s="328"/>
      <c r="ENW848" s="328"/>
      <c r="ENX848" s="328"/>
      <c r="ENY848" s="328"/>
      <c r="ENZ848" s="328"/>
      <c r="EOA848" s="328"/>
      <c r="EOB848" s="328"/>
      <c r="EOC848" s="328"/>
      <c r="EOD848" s="328"/>
      <c r="EOE848" s="328"/>
      <c r="EOF848" s="328"/>
      <c r="EOG848" s="328"/>
      <c r="EOH848" s="328"/>
      <c r="EOI848" s="328"/>
      <c r="EOJ848" s="328"/>
      <c r="EOK848" s="328"/>
      <c r="EOL848" s="328"/>
      <c r="EOM848" s="328"/>
      <c r="EON848" s="328"/>
      <c r="EOO848" s="328"/>
      <c r="EOP848" s="328"/>
      <c r="EOQ848" s="328"/>
      <c r="EOR848" s="328"/>
      <c r="EOS848" s="328"/>
      <c r="EOT848" s="328"/>
      <c r="EOU848" s="328"/>
      <c r="EOV848" s="328"/>
      <c r="EOW848" s="328"/>
      <c r="EOX848" s="328"/>
      <c r="EOY848" s="328"/>
      <c r="EOZ848" s="328"/>
      <c r="EPA848" s="328"/>
      <c r="EPB848" s="328"/>
      <c r="EPC848" s="328"/>
      <c r="EPD848" s="328"/>
      <c r="EPE848" s="328"/>
      <c r="EPF848" s="328"/>
      <c r="EPG848" s="328"/>
      <c r="EPH848" s="328"/>
      <c r="EPI848" s="328"/>
      <c r="EPJ848" s="328"/>
      <c r="EPK848" s="328"/>
      <c r="EPL848" s="328"/>
      <c r="EPM848" s="328"/>
      <c r="EPN848" s="328"/>
      <c r="EPO848" s="328"/>
      <c r="EPP848" s="328"/>
      <c r="EPQ848" s="328"/>
      <c r="EPR848" s="328"/>
      <c r="EPS848" s="328"/>
      <c r="EPT848" s="328"/>
      <c r="EPU848" s="328"/>
      <c r="EPV848" s="328"/>
      <c r="EPW848" s="328"/>
      <c r="EPX848" s="328"/>
      <c r="EPY848" s="328"/>
      <c r="EPZ848" s="328"/>
      <c r="EQA848" s="328"/>
      <c r="EQB848" s="328"/>
      <c r="EQC848" s="328"/>
      <c r="EQD848" s="328"/>
      <c r="EQE848" s="328"/>
      <c r="EQF848" s="328"/>
      <c r="EQG848" s="328"/>
      <c r="EQH848" s="328"/>
      <c r="EQI848" s="328"/>
      <c r="EQJ848" s="328"/>
      <c r="EQK848" s="328"/>
      <c r="EQL848" s="328"/>
      <c r="EQM848" s="328"/>
      <c r="EQN848" s="328"/>
      <c r="EQO848" s="328"/>
      <c r="EQP848" s="328"/>
      <c r="EQQ848" s="328"/>
      <c r="EQR848" s="328"/>
      <c r="EQS848" s="328"/>
      <c r="EQT848" s="328"/>
      <c r="EQU848" s="328"/>
      <c r="EQV848" s="328"/>
      <c r="EQW848" s="328"/>
      <c r="EQX848" s="328"/>
      <c r="EQY848" s="328"/>
      <c r="EQZ848" s="328"/>
      <c r="ERA848" s="328"/>
      <c r="ERB848" s="328"/>
      <c r="ERC848" s="328"/>
      <c r="ERD848" s="328"/>
      <c r="ERE848" s="328"/>
      <c r="ERF848" s="328"/>
      <c r="ERG848" s="328"/>
      <c r="ERH848" s="328"/>
      <c r="ERI848" s="328"/>
      <c r="ERJ848" s="328"/>
      <c r="ERK848" s="328"/>
      <c r="ERL848" s="328"/>
      <c r="ERM848" s="328"/>
      <c r="ERN848" s="328"/>
      <c r="ERO848" s="328"/>
      <c r="ERP848" s="328"/>
      <c r="ERQ848" s="328"/>
      <c r="ERR848" s="328"/>
      <c r="ERS848" s="328"/>
      <c r="ERT848" s="328"/>
      <c r="ERU848" s="328"/>
      <c r="ERV848" s="328"/>
      <c r="ERW848" s="328"/>
      <c r="ERX848" s="328"/>
      <c r="ERY848" s="328"/>
      <c r="ERZ848" s="328"/>
      <c r="ESA848" s="328"/>
      <c r="ESB848" s="328"/>
      <c r="ESC848" s="328"/>
      <c r="ESD848" s="328"/>
      <c r="ESE848" s="328"/>
      <c r="ESF848" s="328"/>
      <c r="ESG848" s="328"/>
      <c r="ESH848" s="328"/>
      <c r="ESI848" s="328"/>
      <c r="ESJ848" s="328"/>
      <c r="ESK848" s="328"/>
      <c r="ESL848" s="328"/>
      <c r="ESM848" s="328"/>
      <c r="ESN848" s="328"/>
      <c r="ESO848" s="328"/>
      <c r="ESP848" s="328"/>
      <c r="ESQ848" s="328"/>
      <c r="ESR848" s="328"/>
      <c r="ESS848" s="328"/>
      <c r="EST848" s="328"/>
      <c r="ESU848" s="328"/>
      <c r="ESV848" s="328"/>
      <c r="ESW848" s="328"/>
      <c r="ESX848" s="328"/>
      <c r="ESY848" s="328"/>
      <c r="ESZ848" s="328"/>
      <c r="ETA848" s="328"/>
      <c r="ETB848" s="328"/>
      <c r="ETC848" s="328"/>
      <c r="ETD848" s="328"/>
      <c r="ETE848" s="328"/>
      <c r="ETF848" s="328"/>
      <c r="ETG848" s="328"/>
      <c r="ETH848" s="328"/>
      <c r="ETI848" s="328"/>
      <c r="ETJ848" s="328"/>
      <c r="ETK848" s="328"/>
      <c r="ETL848" s="328"/>
      <c r="ETM848" s="328"/>
      <c r="ETN848" s="328"/>
      <c r="ETO848" s="328"/>
      <c r="ETP848" s="328"/>
      <c r="ETQ848" s="328"/>
      <c r="ETR848" s="328"/>
      <c r="ETS848" s="328"/>
      <c r="ETT848" s="328"/>
      <c r="ETU848" s="328"/>
      <c r="ETV848" s="328"/>
      <c r="ETW848" s="328"/>
      <c r="ETX848" s="328"/>
      <c r="ETY848" s="328"/>
      <c r="ETZ848" s="328"/>
      <c r="EUA848" s="328"/>
      <c r="EUB848" s="328"/>
      <c r="EUC848" s="328"/>
      <c r="EUD848" s="328"/>
      <c r="EUE848" s="328"/>
      <c r="EUF848" s="328"/>
      <c r="EUG848" s="328"/>
      <c r="EUH848" s="328"/>
      <c r="EUI848" s="328"/>
      <c r="EUJ848" s="328"/>
      <c r="EUK848" s="328"/>
      <c r="EUL848" s="328"/>
      <c r="EUM848" s="328"/>
      <c r="EUN848" s="328"/>
      <c r="EUO848" s="328"/>
      <c r="EUP848" s="328"/>
      <c r="EUQ848" s="328"/>
      <c r="EUR848" s="328"/>
      <c r="EUS848" s="328"/>
      <c r="EUT848" s="328"/>
      <c r="EUU848" s="328"/>
      <c r="EUV848" s="328"/>
      <c r="EUW848" s="328"/>
      <c r="EUX848" s="328"/>
      <c r="EUY848" s="328"/>
      <c r="EUZ848" s="328"/>
      <c r="EVA848" s="328"/>
      <c r="EVB848" s="328"/>
      <c r="EVC848" s="328"/>
      <c r="EVD848" s="328"/>
      <c r="EVE848" s="328"/>
      <c r="EVF848" s="328"/>
      <c r="EVG848" s="328"/>
      <c r="EVH848" s="328"/>
      <c r="EVI848" s="328"/>
      <c r="EVJ848" s="328"/>
      <c r="EVK848" s="328"/>
      <c r="EVL848" s="328"/>
      <c r="EVM848" s="328"/>
      <c r="EVN848" s="328"/>
      <c r="EVO848" s="328"/>
      <c r="EVP848" s="328"/>
      <c r="EVQ848" s="328"/>
      <c r="EVR848" s="328"/>
      <c r="EVS848" s="328"/>
      <c r="EVT848" s="328"/>
      <c r="EVU848" s="328"/>
      <c r="EVV848" s="328"/>
      <c r="EVW848" s="328"/>
      <c r="EVX848" s="328"/>
      <c r="EVY848" s="328"/>
      <c r="EVZ848" s="328"/>
      <c r="EWA848" s="328"/>
      <c r="EWB848" s="328"/>
      <c r="EWC848" s="328"/>
      <c r="EWD848" s="328"/>
      <c r="EWE848" s="328"/>
      <c r="EWF848" s="328"/>
      <c r="EWG848" s="328"/>
      <c r="EWH848" s="328"/>
      <c r="EWI848" s="328"/>
      <c r="EWJ848" s="328"/>
      <c r="EWK848" s="328"/>
      <c r="EWL848" s="328"/>
      <c r="EWM848" s="328"/>
      <c r="EWN848" s="328"/>
      <c r="EWO848" s="328"/>
      <c r="EWP848" s="328"/>
      <c r="EWQ848" s="328"/>
      <c r="EWR848" s="328"/>
      <c r="EWS848" s="328"/>
      <c r="EWT848" s="328"/>
      <c r="EWU848" s="328"/>
      <c r="EWV848" s="328"/>
      <c r="EWW848" s="328"/>
      <c r="EWX848" s="328"/>
      <c r="EWY848" s="328"/>
      <c r="EWZ848" s="328"/>
      <c r="EXA848" s="328"/>
      <c r="EXB848" s="328"/>
      <c r="EXC848" s="328"/>
      <c r="EXD848" s="328"/>
      <c r="EXE848" s="328"/>
      <c r="EXF848" s="328"/>
      <c r="EXG848" s="328"/>
      <c r="EXH848" s="328"/>
      <c r="EXI848" s="328"/>
      <c r="EXJ848" s="328"/>
      <c r="EXK848" s="328"/>
      <c r="EXL848" s="328"/>
      <c r="EXM848" s="328"/>
      <c r="EXN848" s="328"/>
      <c r="EXO848" s="328"/>
      <c r="EXP848" s="328"/>
      <c r="EXQ848" s="328"/>
      <c r="EXR848" s="328"/>
      <c r="EXS848" s="328"/>
      <c r="EXT848" s="328"/>
      <c r="EXU848" s="328"/>
      <c r="EXV848" s="328"/>
      <c r="EXW848" s="328"/>
      <c r="EXX848" s="328"/>
      <c r="EXY848" s="328"/>
      <c r="EXZ848" s="328"/>
      <c r="EYA848" s="328"/>
      <c r="EYB848" s="328"/>
      <c r="EYC848" s="328"/>
      <c r="EYD848" s="328"/>
      <c r="EYE848" s="328"/>
      <c r="EYF848" s="328"/>
      <c r="EYG848" s="328"/>
      <c r="EYH848" s="328"/>
      <c r="EYI848" s="328"/>
      <c r="EYJ848" s="328"/>
      <c r="EYK848" s="328"/>
      <c r="EYL848" s="328"/>
      <c r="EYM848" s="328"/>
      <c r="EYN848" s="328"/>
      <c r="EYO848" s="328"/>
      <c r="EYP848" s="328"/>
      <c r="EYQ848" s="328"/>
      <c r="EYR848" s="328"/>
      <c r="EYS848" s="328"/>
      <c r="EYT848" s="328"/>
      <c r="EYU848" s="328"/>
      <c r="EYV848" s="328"/>
      <c r="EYW848" s="328"/>
      <c r="EYX848" s="328"/>
      <c r="EYY848" s="328"/>
      <c r="EYZ848" s="328"/>
      <c r="EZA848" s="328"/>
      <c r="EZB848" s="328"/>
      <c r="EZC848" s="328"/>
      <c r="EZD848" s="328"/>
      <c r="EZE848" s="328"/>
      <c r="EZF848" s="328"/>
      <c r="EZG848" s="328"/>
      <c r="EZH848" s="328"/>
      <c r="EZI848" s="328"/>
      <c r="EZJ848" s="328"/>
      <c r="EZK848" s="328"/>
      <c r="EZL848" s="328"/>
      <c r="EZM848" s="328"/>
      <c r="EZN848" s="328"/>
      <c r="EZO848" s="328"/>
      <c r="EZP848" s="328"/>
      <c r="EZQ848" s="328"/>
      <c r="EZR848" s="328"/>
      <c r="EZS848" s="328"/>
      <c r="EZT848" s="328"/>
      <c r="EZU848" s="328"/>
      <c r="EZV848" s="328"/>
      <c r="EZW848" s="328"/>
      <c r="EZX848" s="328"/>
      <c r="EZY848" s="328"/>
      <c r="EZZ848" s="328"/>
      <c r="FAA848" s="328"/>
      <c r="FAB848" s="328"/>
      <c r="FAC848" s="328"/>
      <c r="FAD848" s="328"/>
      <c r="FAE848" s="328"/>
      <c r="FAF848" s="328"/>
      <c r="FAG848" s="328"/>
      <c r="FAH848" s="328"/>
      <c r="FAI848" s="328"/>
      <c r="FAJ848" s="328"/>
      <c r="FAK848" s="328"/>
      <c r="FAL848" s="328"/>
      <c r="FAM848" s="328"/>
      <c r="FAN848" s="328"/>
      <c r="FAO848" s="328"/>
      <c r="FAP848" s="328"/>
      <c r="FAQ848" s="328"/>
      <c r="FAR848" s="328"/>
      <c r="FAS848" s="328"/>
      <c r="FAT848" s="328"/>
      <c r="FAU848" s="328"/>
      <c r="FAV848" s="328"/>
      <c r="FAW848" s="328"/>
      <c r="FAX848" s="328"/>
      <c r="FAY848" s="328"/>
      <c r="FAZ848" s="328"/>
      <c r="FBA848" s="328"/>
      <c r="FBB848" s="328"/>
      <c r="FBC848" s="328"/>
      <c r="FBD848" s="328"/>
      <c r="FBE848" s="328"/>
      <c r="FBF848" s="328"/>
      <c r="FBG848" s="328"/>
      <c r="FBH848" s="328"/>
      <c r="FBI848" s="328"/>
      <c r="FBJ848" s="328"/>
      <c r="FBK848" s="328"/>
      <c r="FBL848" s="328"/>
      <c r="FBM848" s="328"/>
      <c r="FBN848" s="328"/>
      <c r="FBO848" s="328"/>
      <c r="FBP848" s="328"/>
      <c r="FBQ848" s="328"/>
      <c r="FBR848" s="328"/>
      <c r="FBS848" s="328"/>
      <c r="FBT848" s="328"/>
      <c r="FBU848" s="328"/>
      <c r="FBV848" s="328"/>
      <c r="FBW848" s="328"/>
      <c r="FBX848" s="328"/>
      <c r="FBY848" s="328"/>
      <c r="FBZ848" s="328"/>
      <c r="FCA848" s="328"/>
      <c r="FCB848" s="328"/>
      <c r="FCC848" s="328"/>
      <c r="FCD848" s="328"/>
      <c r="FCE848" s="328"/>
      <c r="FCF848" s="328"/>
      <c r="FCG848" s="328"/>
      <c r="FCH848" s="328"/>
      <c r="FCI848" s="328"/>
      <c r="FCJ848" s="328"/>
      <c r="FCK848" s="328"/>
      <c r="FCL848" s="328"/>
      <c r="FCM848" s="328"/>
      <c r="FCN848" s="328"/>
      <c r="FCO848" s="328"/>
      <c r="FCP848" s="328"/>
      <c r="FCQ848" s="328"/>
      <c r="FCR848" s="328"/>
      <c r="FCS848" s="328"/>
      <c r="FCT848" s="328"/>
      <c r="FCU848" s="328"/>
      <c r="FCV848" s="328"/>
      <c r="FCW848" s="328"/>
      <c r="FCX848" s="328"/>
      <c r="FCY848" s="328"/>
      <c r="FCZ848" s="328"/>
      <c r="FDA848" s="328"/>
      <c r="FDB848" s="328"/>
      <c r="FDC848" s="328"/>
      <c r="FDD848" s="328"/>
      <c r="FDE848" s="328"/>
      <c r="FDF848" s="328"/>
      <c r="FDG848" s="328"/>
      <c r="FDH848" s="328"/>
      <c r="FDI848" s="328"/>
      <c r="FDJ848" s="328"/>
      <c r="FDK848" s="328"/>
      <c r="FDL848" s="328"/>
      <c r="FDM848" s="328"/>
      <c r="FDN848" s="328"/>
      <c r="FDO848" s="328"/>
      <c r="FDP848" s="328"/>
      <c r="FDQ848" s="328"/>
      <c r="FDR848" s="328"/>
      <c r="FDS848" s="328"/>
      <c r="FDT848" s="328"/>
      <c r="FDU848" s="328"/>
      <c r="FDV848" s="328"/>
      <c r="FDW848" s="328"/>
      <c r="FDX848" s="328"/>
      <c r="FDY848" s="328"/>
      <c r="FDZ848" s="328"/>
      <c r="FEA848" s="328"/>
      <c r="FEB848" s="328"/>
      <c r="FEC848" s="328"/>
      <c r="FED848" s="328"/>
      <c r="FEE848" s="328"/>
      <c r="FEF848" s="328"/>
      <c r="FEG848" s="328"/>
      <c r="FEH848" s="328"/>
      <c r="FEI848" s="328"/>
      <c r="FEJ848" s="328"/>
      <c r="FEK848" s="328"/>
      <c r="FEL848" s="328"/>
      <c r="FEM848" s="328"/>
      <c r="FEN848" s="328"/>
      <c r="FEO848" s="328"/>
      <c r="FEP848" s="328"/>
      <c r="FEQ848" s="328"/>
      <c r="FER848" s="328"/>
      <c r="FES848" s="328"/>
      <c r="FET848" s="328"/>
      <c r="FEU848" s="328"/>
      <c r="FEV848" s="328"/>
      <c r="FEW848" s="328"/>
      <c r="FEX848" s="328"/>
      <c r="FEY848" s="328"/>
      <c r="FEZ848" s="328"/>
      <c r="FFA848" s="328"/>
      <c r="FFB848" s="328"/>
      <c r="FFC848" s="328"/>
      <c r="FFD848" s="328"/>
      <c r="FFE848" s="328"/>
      <c r="FFF848" s="328"/>
      <c r="FFG848" s="328"/>
      <c r="FFH848" s="328"/>
      <c r="FFI848" s="328"/>
      <c r="FFJ848" s="328"/>
      <c r="FFK848" s="328"/>
      <c r="FFL848" s="328"/>
      <c r="FFM848" s="328"/>
      <c r="FFN848" s="328"/>
      <c r="FFO848" s="328"/>
      <c r="FFP848" s="328"/>
      <c r="FFQ848" s="328"/>
      <c r="FFR848" s="328"/>
      <c r="FFS848" s="328"/>
      <c r="FFT848" s="328"/>
      <c r="FFU848" s="328"/>
      <c r="FFV848" s="328"/>
      <c r="FFW848" s="328"/>
      <c r="FFX848" s="328"/>
      <c r="FFY848" s="328"/>
      <c r="FFZ848" s="328"/>
      <c r="FGA848" s="328"/>
      <c r="FGB848" s="328"/>
      <c r="FGC848" s="328"/>
      <c r="FGD848" s="328"/>
      <c r="FGE848" s="328"/>
      <c r="FGF848" s="328"/>
      <c r="FGG848" s="328"/>
      <c r="FGH848" s="328"/>
      <c r="FGI848" s="328"/>
      <c r="FGJ848" s="328"/>
      <c r="FGK848" s="328"/>
      <c r="FGL848" s="328"/>
      <c r="FGM848" s="328"/>
      <c r="FGN848" s="328"/>
      <c r="FGO848" s="328"/>
      <c r="FGP848" s="328"/>
      <c r="FGQ848" s="328"/>
      <c r="FGR848" s="328"/>
      <c r="FGS848" s="328"/>
      <c r="FGT848" s="328"/>
      <c r="FGU848" s="328"/>
      <c r="FGV848" s="328"/>
      <c r="FGW848" s="328"/>
      <c r="FGX848" s="328"/>
      <c r="FGY848" s="328"/>
      <c r="FGZ848" s="328"/>
      <c r="FHA848" s="328"/>
      <c r="FHB848" s="328"/>
      <c r="FHC848" s="328"/>
      <c r="FHD848" s="328"/>
      <c r="FHE848" s="328"/>
      <c r="FHF848" s="328"/>
      <c r="FHG848" s="328"/>
      <c r="FHH848" s="328"/>
      <c r="FHI848" s="328"/>
      <c r="FHJ848" s="328"/>
      <c r="FHK848" s="328"/>
      <c r="FHL848" s="328"/>
      <c r="FHM848" s="328"/>
      <c r="FHN848" s="328"/>
      <c r="FHO848" s="328"/>
      <c r="FHP848" s="328"/>
      <c r="FHQ848" s="328"/>
      <c r="FHR848" s="328"/>
      <c r="FHS848" s="328"/>
      <c r="FHT848" s="328"/>
      <c r="FHU848" s="328"/>
      <c r="FHV848" s="328"/>
      <c r="FHW848" s="328"/>
      <c r="FHX848" s="328"/>
      <c r="FHY848" s="328"/>
      <c r="FHZ848" s="328"/>
      <c r="FIA848" s="328"/>
      <c r="FIB848" s="328"/>
      <c r="FIC848" s="328"/>
      <c r="FID848" s="328"/>
      <c r="FIE848" s="328"/>
      <c r="FIF848" s="328"/>
      <c r="FIG848" s="328"/>
      <c r="FIH848" s="328"/>
      <c r="FII848" s="328"/>
      <c r="FIJ848" s="328"/>
      <c r="FIK848" s="328"/>
      <c r="FIL848" s="328"/>
      <c r="FIM848" s="328"/>
      <c r="FIN848" s="328"/>
      <c r="FIO848" s="328"/>
      <c r="FIP848" s="328"/>
      <c r="FIQ848" s="328"/>
      <c r="FIR848" s="328"/>
      <c r="FIS848" s="328"/>
      <c r="FIT848" s="328"/>
      <c r="FIU848" s="328"/>
      <c r="FIV848" s="328"/>
      <c r="FIW848" s="328"/>
      <c r="FIX848" s="328"/>
      <c r="FIY848" s="328"/>
      <c r="FIZ848" s="328"/>
      <c r="FJA848" s="328"/>
      <c r="FJB848" s="328"/>
      <c r="FJC848" s="328"/>
      <c r="FJD848" s="328"/>
      <c r="FJE848" s="328"/>
      <c r="FJF848" s="328"/>
      <c r="FJG848" s="328"/>
      <c r="FJH848" s="328"/>
      <c r="FJI848" s="328"/>
      <c r="FJJ848" s="328"/>
      <c r="FJK848" s="328"/>
      <c r="FJL848" s="328"/>
      <c r="FJM848" s="328"/>
      <c r="FJN848" s="328"/>
      <c r="FJO848" s="328"/>
      <c r="FJP848" s="328"/>
      <c r="FJQ848" s="328"/>
      <c r="FJR848" s="328"/>
      <c r="FJS848" s="328"/>
      <c r="FJT848" s="328"/>
      <c r="FJU848" s="328"/>
      <c r="FJV848" s="328"/>
      <c r="FJW848" s="328"/>
      <c r="FJX848" s="328"/>
      <c r="FJY848" s="328"/>
      <c r="FJZ848" s="328"/>
      <c r="FKA848" s="328"/>
      <c r="FKB848" s="328"/>
      <c r="FKC848" s="328"/>
      <c r="FKD848" s="328"/>
      <c r="FKE848" s="328"/>
      <c r="FKF848" s="328"/>
      <c r="FKG848" s="328"/>
      <c r="FKH848" s="328"/>
      <c r="FKI848" s="328"/>
      <c r="FKJ848" s="328"/>
      <c r="FKK848" s="328"/>
      <c r="FKL848" s="328"/>
      <c r="FKM848" s="328"/>
      <c r="FKN848" s="328"/>
      <c r="FKO848" s="328"/>
      <c r="FKP848" s="328"/>
      <c r="FKQ848" s="328"/>
      <c r="FKR848" s="328"/>
      <c r="FKS848" s="328"/>
      <c r="FKT848" s="328"/>
      <c r="FKU848" s="328"/>
      <c r="FKV848" s="328"/>
      <c r="FKW848" s="328"/>
      <c r="FKX848" s="328"/>
      <c r="FKY848" s="328"/>
      <c r="FKZ848" s="328"/>
      <c r="FLA848" s="328"/>
      <c r="FLB848" s="328"/>
      <c r="FLC848" s="328"/>
      <c r="FLD848" s="328"/>
      <c r="FLE848" s="328"/>
      <c r="FLF848" s="328"/>
      <c r="FLG848" s="328"/>
      <c r="FLH848" s="328"/>
      <c r="FLI848" s="328"/>
      <c r="FLJ848" s="328"/>
      <c r="FLK848" s="328"/>
      <c r="FLL848" s="328"/>
      <c r="FLM848" s="328"/>
      <c r="FLN848" s="328"/>
      <c r="FLO848" s="328"/>
      <c r="FLP848" s="328"/>
      <c r="FLQ848" s="328"/>
      <c r="FLR848" s="328"/>
      <c r="FLS848" s="328"/>
      <c r="FLT848" s="328"/>
      <c r="FLU848" s="328"/>
      <c r="FLV848" s="328"/>
      <c r="FLW848" s="328"/>
      <c r="FLX848" s="328"/>
      <c r="FLY848" s="328"/>
      <c r="FLZ848" s="328"/>
      <c r="FMA848" s="328"/>
      <c r="FMB848" s="328"/>
      <c r="FMC848" s="328"/>
      <c r="FMD848" s="328"/>
      <c r="FME848" s="328"/>
      <c r="FMF848" s="328"/>
      <c r="FMG848" s="328"/>
      <c r="FMH848" s="328"/>
      <c r="FMI848" s="328"/>
      <c r="FMJ848" s="328"/>
      <c r="FMK848" s="328"/>
      <c r="FML848" s="328"/>
      <c r="FMM848" s="328"/>
      <c r="FMN848" s="328"/>
      <c r="FMO848" s="328"/>
      <c r="FMP848" s="328"/>
      <c r="FMQ848" s="328"/>
      <c r="FMR848" s="328"/>
      <c r="FMS848" s="328"/>
      <c r="FMT848" s="328"/>
      <c r="FMU848" s="328"/>
      <c r="FMV848" s="328"/>
      <c r="FMW848" s="328"/>
      <c r="FMX848" s="328"/>
      <c r="FMY848" s="328"/>
      <c r="FMZ848" s="328"/>
      <c r="FNA848" s="328"/>
      <c r="FNB848" s="328"/>
      <c r="FNC848" s="328"/>
      <c r="FND848" s="328"/>
      <c r="FNE848" s="328"/>
      <c r="FNF848" s="328"/>
      <c r="FNG848" s="328"/>
      <c r="FNH848" s="328"/>
      <c r="FNI848" s="328"/>
      <c r="FNJ848" s="328"/>
      <c r="FNK848" s="328"/>
      <c r="FNL848" s="328"/>
      <c r="FNM848" s="328"/>
      <c r="FNN848" s="328"/>
      <c r="FNO848" s="328"/>
      <c r="FNP848" s="328"/>
      <c r="FNQ848" s="328"/>
      <c r="FNR848" s="328"/>
      <c r="FNS848" s="328"/>
      <c r="FNT848" s="328"/>
      <c r="FNU848" s="328"/>
      <c r="FNV848" s="328"/>
      <c r="FNW848" s="328"/>
      <c r="FNX848" s="328"/>
      <c r="FNY848" s="328"/>
      <c r="FNZ848" s="328"/>
      <c r="FOA848" s="328"/>
      <c r="FOB848" s="328"/>
      <c r="FOC848" s="328"/>
      <c r="FOD848" s="328"/>
      <c r="FOE848" s="328"/>
      <c r="FOF848" s="328"/>
      <c r="FOG848" s="328"/>
      <c r="FOH848" s="328"/>
      <c r="FOI848" s="328"/>
      <c r="FOJ848" s="328"/>
      <c r="FOK848" s="328"/>
      <c r="FOL848" s="328"/>
      <c r="FOM848" s="328"/>
      <c r="FON848" s="328"/>
      <c r="FOO848" s="328"/>
      <c r="FOP848" s="328"/>
      <c r="FOQ848" s="328"/>
      <c r="FOR848" s="328"/>
      <c r="FOS848" s="328"/>
      <c r="FOT848" s="328"/>
      <c r="FOU848" s="328"/>
      <c r="FOV848" s="328"/>
      <c r="FOW848" s="328"/>
      <c r="FOX848" s="328"/>
      <c r="FOY848" s="328"/>
      <c r="FOZ848" s="328"/>
      <c r="FPA848" s="328"/>
      <c r="FPB848" s="328"/>
      <c r="FPC848" s="328"/>
      <c r="FPD848" s="328"/>
      <c r="FPE848" s="328"/>
      <c r="FPF848" s="328"/>
      <c r="FPG848" s="328"/>
      <c r="FPH848" s="328"/>
      <c r="FPI848" s="328"/>
      <c r="FPJ848" s="328"/>
      <c r="FPK848" s="328"/>
      <c r="FPL848" s="328"/>
      <c r="FPM848" s="328"/>
      <c r="FPN848" s="328"/>
      <c r="FPO848" s="328"/>
      <c r="FPP848" s="328"/>
      <c r="FPQ848" s="328"/>
      <c r="FPR848" s="328"/>
      <c r="FPS848" s="328"/>
      <c r="FPT848" s="328"/>
      <c r="FPU848" s="328"/>
      <c r="FPV848" s="328"/>
      <c r="FPW848" s="328"/>
      <c r="FPX848" s="328"/>
      <c r="FPY848" s="328"/>
      <c r="FPZ848" s="328"/>
      <c r="FQA848" s="328"/>
      <c r="FQB848" s="328"/>
      <c r="FQC848" s="328"/>
      <c r="FQD848" s="328"/>
      <c r="FQE848" s="328"/>
      <c r="FQF848" s="328"/>
      <c r="FQG848" s="328"/>
      <c r="FQH848" s="328"/>
      <c r="FQI848" s="328"/>
      <c r="FQJ848" s="328"/>
      <c r="FQK848" s="328"/>
      <c r="FQL848" s="328"/>
      <c r="FQM848" s="328"/>
      <c r="FQN848" s="328"/>
      <c r="FQO848" s="328"/>
      <c r="FQP848" s="328"/>
      <c r="FQQ848" s="328"/>
      <c r="FQR848" s="328"/>
      <c r="FQS848" s="328"/>
      <c r="FQT848" s="328"/>
      <c r="FQU848" s="328"/>
      <c r="FQV848" s="328"/>
      <c r="FQW848" s="328"/>
      <c r="FQX848" s="328"/>
      <c r="FQY848" s="328"/>
      <c r="FQZ848" s="328"/>
      <c r="FRA848" s="328"/>
      <c r="FRB848" s="328"/>
      <c r="FRC848" s="328"/>
      <c r="FRD848" s="328"/>
      <c r="FRE848" s="328"/>
      <c r="FRF848" s="328"/>
      <c r="FRG848" s="328"/>
      <c r="FRH848" s="328"/>
      <c r="FRI848" s="328"/>
      <c r="FRJ848" s="328"/>
      <c r="FRK848" s="328"/>
      <c r="FRL848" s="328"/>
      <c r="FRM848" s="328"/>
      <c r="FRN848" s="328"/>
      <c r="FRO848" s="328"/>
      <c r="FRP848" s="328"/>
      <c r="FRQ848" s="328"/>
      <c r="FRR848" s="328"/>
      <c r="FRS848" s="328"/>
      <c r="FRT848" s="328"/>
      <c r="FRU848" s="328"/>
      <c r="FRV848" s="328"/>
      <c r="FRW848" s="328"/>
      <c r="FRX848" s="328"/>
      <c r="FRY848" s="328"/>
      <c r="FRZ848" s="328"/>
      <c r="FSA848" s="328"/>
      <c r="FSB848" s="328"/>
      <c r="FSC848" s="328"/>
      <c r="FSD848" s="328"/>
      <c r="FSE848" s="328"/>
      <c r="FSF848" s="328"/>
      <c r="FSG848" s="328"/>
      <c r="FSH848" s="328"/>
      <c r="FSI848" s="328"/>
      <c r="FSJ848" s="328"/>
      <c r="FSK848" s="328"/>
      <c r="FSL848" s="328"/>
      <c r="FSM848" s="328"/>
      <c r="FSN848" s="328"/>
      <c r="FSO848" s="328"/>
      <c r="FSP848" s="328"/>
      <c r="FSQ848" s="328"/>
      <c r="FSR848" s="328"/>
      <c r="FSS848" s="328"/>
      <c r="FST848" s="328"/>
      <c r="FSU848" s="328"/>
      <c r="FSV848" s="328"/>
      <c r="FSW848" s="328"/>
      <c r="FSX848" s="328"/>
      <c r="FSY848" s="328"/>
      <c r="FSZ848" s="328"/>
      <c r="FTA848" s="328"/>
      <c r="FTB848" s="328"/>
      <c r="FTC848" s="328"/>
      <c r="FTD848" s="328"/>
      <c r="FTE848" s="328"/>
      <c r="FTF848" s="328"/>
      <c r="FTG848" s="328"/>
      <c r="FTH848" s="328"/>
      <c r="FTI848" s="328"/>
      <c r="FTJ848" s="328"/>
      <c r="FTK848" s="328"/>
      <c r="FTL848" s="328"/>
      <c r="FTM848" s="328"/>
      <c r="FTN848" s="328"/>
      <c r="FTO848" s="328"/>
      <c r="FTP848" s="328"/>
      <c r="FTQ848" s="328"/>
      <c r="FTR848" s="328"/>
      <c r="FTS848" s="328"/>
      <c r="FTT848" s="328"/>
      <c r="FTU848" s="328"/>
      <c r="FTV848" s="328"/>
      <c r="FTW848" s="328"/>
      <c r="FTX848" s="328"/>
      <c r="FTY848" s="328"/>
      <c r="FTZ848" s="328"/>
      <c r="FUA848" s="328"/>
      <c r="FUB848" s="328"/>
      <c r="FUC848" s="328"/>
      <c r="FUD848" s="328"/>
      <c r="FUE848" s="328"/>
      <c r="FUF848" s="328"/>
      <c r="FUG848" s="328"/>
      <c r="FUH848" s="328"/>
      <c r="FUI848" s="328"/>
      <c r="FUJ848" s="328"/>
      <c r="FUK848" s="328"/>
      <c r="FUL848" s="328"/>
      <c r="FUM848" s="328"/>
      <c r="FUN848" s="328"/>
      <c r="FUO848" s="328"/>
      <c r="FUP848" s="328"/>
      <c r="FUQ848" s="328"/>
      <c r="FUR848" s="328"/>
      <c r="FUS848" s="328"/>
      <c r="FUT848" s="328"/>
      <c r="FUU848" s="328"/>
      <c r="FUV848" s="328"/>
      <c r="FUW848" s="328"/>
      <c r="FUX848" s="328"/>
      <c r="FUY848" s="328"/>
      <c r="FUZ848" s="328"/>
      <c r="FVA848" s="328"/>
      <c r="FVB848" s="328"/>
      <c r="FVC848" s="328"/>
      <c r="FVD848" s="328"/>
      <c r="FVE848" s="328"/>
      <c r="FVF848" s="328"/>
      <c r="FVG848" s="328"/>
      <c r="FVH848" s="328"/>
      <c r="FVI848" s="328"/>
      <c r="FVJ848" s="328"/>
      <c r="FVK848" s="328"/>
      <c r="FVL848" s="328"/>
      <c r="FVM848" s="328"/>
      <c r="FVN848" s="328"/>
      <c r="FVO848" s="328"/>
      <c r="FVP848" s="328"/>
      <c r="FVQ848" s="328"/>
      <c r="FVR848" s="328"/>
      <c r="FVS848" s="328"/>
      <c r="FVT848" s="328"/>
      <c r="FVU848" s="328"/>
      <c r="FVV848" s="328"/>
      <c r="FVW848" s="328"/>
      <c r="FVX848" s="328"/>
      <c r="FVY848" s="328"/>
      <c r="FVZ848" s="328"/>
      <c r="FWA848" s="328"/>
      <c r="FWB848" s="328"/>
      <c r="FWC848" s="328"/>
      <c r="FWD848" s="328"/>
      <c r="FWE848" s="328"/>
      <c r="FWF848" s="328"/>
      <c r="FWG848" s="328"/>
      <c r="FWH848" s="328"/>
      <c r="FWI848" s="328"/>
      <c r="FWJ848" s="328"/>
      <c r="FWK848" s="328"/>
      <c r="FWL848" s="328"/>
      <c r="FWM848" s="328"/>
      <c r="FWN848" s="328"/>
      <c r="FWO848" s="328"/>
      <c r="FWP848" s="328"/>
      <c r="FWQ848" s="328"/>
      <c r="FWR848" s="328"/>
      <c r="FWS848" s="328"/>
      <c r="FWT848" s="328"/>
      <c r="FWU848" s="328"/>
      <c r="FWV848" s="328"/>
      <c r="FWW848" s="328"/>
      <c r="FWX848" s="328"/>
      <c r="FWY848" s="328"/>
      <c r="FWZ848" s="328"/>
      <c r="FXA848" s="328"/>
      <c r="FXB848" s="328"/>
      <c r="FXC848" s="328"/>
      <c r="FXD848" s="328"/>
      <c r="FXE848" s="328"/>
      <c r="FXF848" s="328"/>
      <c r="FXG848" s="328"/>
      <c r="FXH848" s="328"/>
      <c r="FXI848" s="328"/>
      <c r="FXJ848" s="328"/>
      <c r="FXK848" s="328"/>
      <c r="FXL848" s="328"/>
      <c r="FXM848" s="328"/>
      <c r="FXN848" s="328"/>
      <c r="FXO848" s="328"/>
      <c r="FXP848" s="328"/>
      <c r="FXQ848" s="328"/>
      <c r="FXR848" s="328"/>
      <c r="FXS848" s="328"/>
      <c r="FXT848" s="328"/>
      <c r="FXU848" s="328"/>
      <c r="FXV848" s="328"/>
      <c r="FXW848" s="328"/>
      <c r="FXX848" s="328"/>
      <c r="FXY848" s="328"/>
      <c r="FXZ848" s="328"/>
      <c r="FYA848" s="328"/>
      <c r="FYB848" s="328"/>
      <c r="FYC848" s="328"/>
      <c r="FYD848" s="328"/>
      <c r="FYE848" s="328"/>
      <c r="FYF848" s="328"/>
      <c r="FYG848" s="328"/>
      <c r="FYH848" s="328"/>
      <c r="FYI848" s="328"/>
      <c r="FYJ848" s="328"/>
      <c r="FYK848" s="328"/>
      <c r="FYL848" s="328"/>
      <c r="FYM848" s="328"/>
      <c r="FYN848" s="328"/>
      <c r="FYO848" s="328"/>
      <c r="FYP848" s="328"/>
      <c r="FYQ848" s="328"/>
      <c r="FYR848" s="328"/>
      <c r="FYS848" s="328"/>
      <c r="FYT848" s="328"/>
      <c r="FYU848" s="328"/>
      <c r="FYV848" s="328"/>
      <c r="FYW848" s="328"/>
      <c r="FYX848" s="328"/>
      <c r="FYY848" s="328"/>
      <c r="FYZ848" s="328"/>
      <c r="FZA848" s="328"/>
      <c r="FZB848" s="328"/>
      <c r="FZC848" s="328"/>
      <c r="FZD848" s="328"/>
      <c r="FZE848" s="328"/>
      <c r="FZF848" s="328"/>
      <c r="FZG848" s="328"/>
      <c r="FZH848" s="328"/>
      <c r="FZI848" s="328"/>
      <c r="FZJ848" s="328"/>
      <c r="FZK848" s="328"/>
      <c r="FZL848" s="328"/>
      <c r="FZM848" s="328"/>
      <c r="FZN848" s="328"/>
      <c r="FZO848" s="328"/>
      <c r="FZP848" s="328"/>
      <c r="FZQ848" s="328"/>
      <c r="FZR848" s="328"/>
      <c r="FZS848" s="328"/>
      <c r="FZT848" s="328"/>
      <c r="FZU848" s="328"/>
      <c r="FZV848" s="328"/>
      <c r="FZW848" s="328"/>
      <c r="FZX848" s="328"/>
      <c r="FZY848" s="328"/>
      <c r="FZZ848" s="328"/>
      <c r="GAA848" s="328"/>
      <c r="GAB848" s="328"/>
      <c r="GAC848" s="328"/>
      <c r="GAD848" s="328"/>
      <c r="GAE848" s="328"/>
      <c r="GAF848" s="328"/>
      <c r="GAG848" s="328"/>
      <c r="GAH848" s="328"/>
      <c r="GAI848" s="328"/>
      <c r="GAJ848" s="328"/>
      <c r="GAK848" s="328"/>
      <c r="GAL848" s="328"/>
      <c r="GAM848" s="328"/>
      <c r="GAN848" s="328"/>
      <c r="GAO848" s="328"/>
      <c r="GAP848" s="328"/>
      <c r="GAQ848" s="328"/>
      <c r="GAR848" s="328"/>
      <c r="GAS848" s="328"/>
      <c r="GAT848" s="328"/>
      <c r="GAU848" s="328"/>
      <c r="GAV848" s="328"/>
      <c r="GAW848" s="328"/>
      <c r="GAX848" s="328"/>
      <c r="GAY848" s="328"/>
      <c r="GAZ848" s="328"/>
      <c r="GBA848" s="328"/>
      <c r="GBB848" s="328"/>
      <c r="GBC848" s="328"/>
      <c r="GBD848" s="328"/>
      <c r="GBE848" s="328"/>
      <c r="GBF848" s="328"/>
      <c r="GBG848" s="328"/>
      <c r="GBH848" s="328"/>
      <c r="GBI848" s="328"/>
      <c r="GBJ848" s="328"/>
      <c r="GBK848" s="328"/>
      <c r="GBL848" s="328"/>
      <c r="GBM848" s="328"/>
      <c r="GBN848" s="328"/>
      <c r="GBO848" s="328"/>
      <c r="GBP848" s="328"/>
      <c r="GBQ848" s="328"/>
      <c r="GBR848" s="328"/>
      <c r="GBS848" s="328"/>
      <c r="GBT848" s="328"/>
      <c r="GBU848" s="328"/>
      <c r="GBV848" s="328"/>
      <c r="GBW848" s="328"/>
      <c r="GBX848" s="328"/>
      <c r="GBY848" s="328"/>
      <c r="GBZ848" s="328"/>
      <c r="GCA848" s="328"/>
      <c r="GCB848" s="328"/>
      <c r="GCC848" s="328"/>
      <c r="GCD848" s="328"/>
      <c r="GCE848" s="328"/>
      <c r="GCF848" s="328"/>
      <c r="GCG848" s="328"/>
      <c r="GCH848" s="328"/>
      <c r="GCI848" s="328"/>
      <c r="GCJ848" s="328"/>
      <c r="GCK848" s="328"/>
      <c r="GCL848" s="328"/>
      <c r="GCM848" s="328"/>
      <c r="GCN848" s="328"/>
      <c r="GCO848" s="328"/>
      <c r="GCP848" s="328"/>
      <c r="GCQ848" s="328"/>
      <c r="GCR848" s="328"/>
      <c r="GCS848" s="328"/>
      <c r="GCT848" s="328"/>
      <c r="GCU848" s="328"/>
      <c r="GCV848" s="328"/>
      <c r="GCW848" s="328"/>
      <c r="GCX848" s="328"/>
      <c r="GCY848" s="328"/>
      <c r="GCZ848" s="328"/>
      <c r="GDA848" s="328"/>
      <c r="GDB848" s="328"/>
      <c r="GDC848" s="328"/>
      <c r="GDD848" s="328"/>
      <c r="GDE848" s="328"/>
      <c r="GDF848" s="328"/>
      <c r="GDG848" s="328"/>
      <c r="GDH848" s="328"/>
      <c r="GDI848" s="328"/>
      <c r="GDJ848" s="328"/>
      <c r="GDK848" s="328"/>
      <c r="GDL848" s="328"/>
      <c r="GDM848" s="328"/>
      <c r="GDN848" s="328"/>
      <c r="GDO848" s="328"/>
      <c r="GDP848" s="328"/>
      <c r="GDQ848" s="328"/>
      <c r="GDR848" s="328"/>
      <c r="GDS848" s="328"/>
      <c r="GDT848" s="328"/>
      <c r="GDU848" s="328"/>
      <c r="GDV848" s="328"/>
      <c r="GDW848" s="328"/>
      <c r="GDX848" s="328"/>
      <c r="GDY848" s="328"/>
      <c r="GDZ848" s="328"/>
      <c r="GEA848" s="328"/>
      <c r="GEB848" s="328"/>
      <c r="GEC848" s="328"/>
      <c r="GED848" s="328"/>
      <c r="GEE848" s="328"/>
      <c r="GEF848" s="328"/>
      <c r="GEG848" s="328"/>
      <c r="GEH848" s="328"/>
      <c r="GEI848" s="328"/>
      <c r="GEJ848" s="328"/>
      <c r="GEK848" s="328"/>
      <c r="GEL848" s="328"/>
      <c r="GEM848" s="328"/>
      <c r="GEN848" s="328"/>
      <c r="GEO848" s="328"/>
      <c r="GEP848" s="328"/>
      <c r="GEQ848" s="328"/>
      <c r="GER848" s="328"/>
      <c r="GES848" s="328"/>
      <c r="GET848" s="328"/>
      <c r="GEU848" s="328"/>
      <c r="GEV848" s="328"/>
      <c r="GEW848" s="328"/>
      <c r="GEX848" s="328"/>
      <c r="GEY848" s="328"/>
      <c r="GEZ848" s="328"/>
      <c r="GFA848" s="328"/>
      <c r="GFB848" s="328"/>
      <c r="GFC848" s="328"/>
      <c r="GFD848" s="328"/>
      <c r="GFE848" s="328"/>
      <c r="GFF848" s="328"/>
      <c r="GFG848" s="328"/>
      <c r="GFH848" s="328"/>
      <c r="GFI848" s="328"/>
      <c r="GFJ848" s="328"/>
      <c r="GFK848" s="328"/>
      <c r="GFL848" s="328"/>
      <c r="GFM848" s="328"/>
      <c r="GFN848" s="328"/>
      <c r="GFO848" s="328"/>
      <c r="GFP848" s="328"/>
      <c r="GFQ848" s="328"/>
      <c r="GFR848" s="328"/>
      <c r="GFS848" s="328"/>
      <c r="GFT848" s="328"/>
      <c r="GFU848" s="328"/>
      <c r="GFV848" s="328"/>
      <c r="GFW848" s="328"/>
      <c r="GFX848" s="328"/>
      <c r="GFY848" s="328"/>
      <c r="GFZ848" s="328"/>
      <c r="GGA848" s="328"/>
      <c r="GGB848" s="328"/>
      <c r="GGC848" s="328"/>
      <c r="GGD848" s="328"/>
      <c r="GGE848" s="328"/>
      <c r="GGF848" s="328"/>
      <c r="GGG848" s="328"/>
      <c r="GGH848" s="328"/>
      <c r="GGI848" s="328"/>
      <c r="GGJ848" s="328"/>
      <c r="GGK848" s="328"/>
      <c r="GGL848" s="328"/>
      <c r="GGM848" s="328"/>
      <c r="GGN848" s="328"/>
      <c r="GGO848" s="328"/>
      <c r="GGP848" s="328"/>
      <c r="GGQ848" s="328"/>
      <c r="GGR848" s="328"/>
      <c r="GGS848" s="328"/>
      <c r="GGT848" s="328"/>
      <c r="GGU848" s="328"/>
      <c r="GGV848" s="328"/>
      <c r="GGW848" s="328"/>
      <c r="GGX848" s="328"/>
      <c r="GGY848" s="328"/>
      <c r="GGZ848" s="328"/>
      <c r="GHA848" s="328"/>
      <c r="GHB848" s="328"/>
      <c r="GHC848" s="328"/>
      <c r="GHD848" s="328"/>
      <c r="GHE848" s="328"/>
      <c r="GHF848" s="328"/>
      <c r="GHG848" s="328"/>
      <c r="GHH848" s="328"/>
      <c r="GHI848" s="328"/>
      <c r="GHJ848" s="328"/>
      <c r="GHK848" s="328"/>
      <c r="GHL848" s="328"/>
      <c r="GHM848" s="328"/>
      <c r="GHN848" s="328"/>
      <c r="GHO848" s="328"/>
      <c r="GHP848" s="328"/>
      <c r="GHQ848" s="328"/>
      <c r="GHR848" s="328"/>
      <c r="GHS848" s="328"/>
      <c r="GHT848" s="328"/>
      <c r="GHU848" s="328"/>
      <c r="GHV848" s="328"/>
      <c r="GHW848" s="328"/>
      <c r="GHX848" s="328"/>
      <c r="GHY848" s="328"/>
      <c r="GHZ848" s="328"/>
      <c r="GIA848" s="328"/>
      <c r="GIB848" s="328"/>
      <c r="GIC848" s="328"/>
      <c r="GID848" s="328"/>
      <c r="GIE848" s="328"/>
      <c r="GIF848" s="328"/>
      <c r="GIG848" s="328"/>
      <c r="GIH848" s="328"/>
      <c r="GII848" s="328"/>
      <c r="GIJ848" s="328"/>
      <c r="GIK848" s="328"/>
      <c r="GIL848" s="328"/>
      <c r="GIM848" s="328"/>
      <c r="GIN848" s="328"/>
      <c r="GIO848" s="328"/>
      <c r="GIP848" s="328"/>
      <c r="GIQ848" s="328"/>
      <c r="GIR848" s="328"/>
      <c r="GIS848" s="328"/>
      <c r="GIT848" s="328"/>
      <c r="GIU848" s="328"/>
      <c r="GIV848" s="328"/>
      <c r="GIW848" s="328"/>
      <c r="GIX848" s="328"/>
      <c r="GIY848" s="328"/>
      <c r="GIZ848" s="328"/>
      <c r="GJA848" s="328"/>
      <c r="GJB848" s="328"/>
      <c r="GJC848" s="328"/>
      <c r="GJD848" s="328"/>
      <c r="GJE848" s="328"/>
      <c r="GJF848" s="328"/>
      <c r="GJG848" s="328"/>
      <c r="GJH848" s="328"/>
      <c r="GJI848" s="328"/>
      <c r="GJJ848" s="328"/>
      <c r="GJK848" s="328"/>
      <c r="GJL848" s="328"/>
      <c r="GJM848" s="328"/>
      <c r="GJN848" s="328"/>
      <c r="GJO848" s="328"/>
      <c r="GJP848" s="328"/>
      <c r="GJQ848" s="328"/>
      <c r="GJR848" s="328"/>
      <c r="GJS848" s="328"/>
      <c r="GJT848" s="328"/>
      <c r="GJU848" s="328"/>
      <c r="GJV848" s="328"/>
      <c r="GJW848" s="328"/>
      <c r="GJX848" s="328"/>
      <c r="GJY848" s="328"/>
      <c r="GJZ848" s="328"/>
      <c r="GKA848" s="328"/>
      <c r="GKB848" s="328"/>
      <c r="GKC848" s="328"/>
      <c r="GKD848" s="328"/>
      <c r="GKE848" s="328"/>
      <c r="GKF848" s="328"/>
      <c r="GKG848" s="328"/>
      <c r="GKH848" s="328"/>
      <c r="GKI848" s="328"/>
      <c r="GKJ848" s="328"/>
      <c r="GKK848" s="328"/>
      <c r="GKL848" s="328"/>
      <c r="GKM848" s="328"/>
      <c r="GKN848" s="328"/>
      <c r="GKO848" s="328"/>
      <c r="GKP848" s="328"/>
      <c r="GKQ848" s="328"/>
      <c r="GKR848" s="328"/>
      <c r="GKS848" s="328"/>
      <c r="GKT848" s="328"/>
      <c r="GKU848" s="328"/>
      <c r="GKV848" s="328"/>
      <c r="GKW848" s="328"/>
      <c r="GKX848" s="328"/>
      <c r="GKY848" s="328"/>
      <c r="GKZ848" s="328"/>
      <c r="GLA848" s="328"/>
      <c r="GLB848" s="328"/>
      <c r="GLC848" s="328"/>
      <c r="GLD848" s="328"/>
      <c r="GLE848" s="328"/>
      <c r="GLF848" s="328"/>
      <c r="GLG848" s="328"/>
      <c r="GLH848" s="328"/>
      <c r="GLI848" s="328"/>
      <c r="GLJ848" s="328"/>
      <c r="GLK848" s="328"/>
      <c r="GLL848" s="328"/>
      <c r="GLM848" s="328"/>
      <c r="GLN848" s="328"/>
      <c r="GLO848" s="328"/>
      <c r="GLP848" s="328"/>
      <c r="GLQ848" s="328"/>
      <c r="GLR848" s="328"/>
      <c r="GLS848" s="328"/>
      <c r="GLT848" s="328"/>
      <c r="GLU848" s="328"/>
      <c r="GLV848" s="328"/>
      <c r="GLW848" s="328"/>
      <c r="GLX848" s="328"/>
      <c r="GLY848" s="328"/>
      <c r="GLZ848" s="328"/>
      <c r="GMA848" s="328"/>
      <c r="GMB848" s="328"/>
      <c r="GMC848" s="328"/>
      <c r="GMD848" s="328"/>
      <c r="GME848" s="328"/>
      <c r="GMF848" s="328"/>
      <c r="GMG848" s="328"/>
      <c r="GMH848" s="328"/>
      <c r="GMI848" s="328"/>
      <c r="GMJ848" s="328"/>
      <c r="GMK848" s="328"/>
      <c r="GML848" s="328"/>
      <c r="GMM848" s="328"/>
      <c r="GMN848" s="328"/>
      <c r="GMO848" s="328"/>
      <c r="GMP848" s="328"/>
      <c r="GMQ848" s="328"/>
      <c r="GMR848" s="328"/>
      <c r="GMS848" s="328"/>
      <c r="GMT848" s="328"/>
      <c r="GMU848" s="328"/>
      <c r="GMV848" s="328"/>
      <c r="GMW848" s="328"/>
      <c r="GMX848" s="328"/>
      <c r="GMY848" s="328"/>
      <c r="GMZ848" s="328"/>
      <c r="GNA848" s="328"/>
      <c r="GNB848" s="328"/>
      <c r="GNC848" s="328"/>
      <c r="GND848" s="328"/>
      <c r="GNE848" s="328"/>
      <c r="GNF848" s="328"/>
      <c r="GNG848" s="328"/>
      <c r="GNH848" s="328"/>
      <c r="GNI848" s="328"/>
      <c r="GNJ848" s="328"/>
      <c r="GNK848" s="328"/>
      <c r="GNL848" s="328"/>
      <c r="GNM848" s="328"/>
      <c r="GNN848" s="328"/>
      <c r="GNO848" s="328"/>
      <c r="GNP848" s="328"/>
      <c r="GNQ848" s="328"/>
      <c r="GNR848" s="328"/>
      <c r="GNS848" s="328"/>
      <c r="GNT848" s="328"/>
      <c r="GNU848" s="328"/>
      <c r="GNV848" s="328"/>
      <c r="GNW848" s="328"/>
      <c r="GNX848" s="328"/>
      <c r="GNY848" s="328"/>
      <c r="GNZ848" s="328"/>
      <c r="GOA848" s="328"/>
      <c r="GOB848" s="328"/>
      <c r="GOC848" s="328"/>
      <c r="GOD848" s="328"/>
      <c r="GOE848" s="328"/>
      <c r="GOF848" s="328"/>
      <c r="GOG848" s="328"/>
      <c r="GOH848" s="328"/>
      <c r="GOI848" s="328"/>
      <c r="GOJ848" s="328"/>
      <c r="GOK848" s="328"/>
      <c r="GOL848" s="328"/>
      <c r="GOM848" s="328"/>
      <c r="GON848" s="328"/>
      <c r="GOO848" s="328"/>
      <c r="GOP848" s="328"/>
      <c r="GOQ848" s="328"/>
      <c r="GOR848" s="328"/>
      <c r="GOS848" s="328"/>
      <c r="GOT848" s="328"/>
      <c r="GOU848" s="328"/>
      <c r="GOV848" s="328"/>
      <c r="GOW848" s="328"/>
      <c r="GOX848" s="328"/>
      <c r="GOY848" s="328"/>
      <c r="GOZ848" s="328"/>
      <c r="GPA848" s="328"/>
      <c r="GPB848" s="328"/>
      <c r="GPC848" s="328"/>
      <c r="GPD848" s="328"/>
      <c r="GPE848" s="328"/>
      <c r="GPF848" s="328"/>
      <c r="GPG848" s="328"/>
      <c r="GPH848" s="328"/>
      <c r="GPI848" s="328"/>
      <c r="GPJ848" s="328"/>
      <c r="GPK848" s="328"/>
      <c r="GPL848" s="328"/>
      <c r="GPM848" s="328"/>
      <c r="GPN848" s="328"/>
      <c r="GPO848" s="328"/>
      <c r="GPP848" s="328"/>
      <c r="GPQ848" s="328"/>
      <c r="GPR848" s="328"/>
      <c r="GPS848" s="328"/>
      <c r="GPT848" s="328"/>
      <c r="GPU848" s="328"/>
      <c r="GPV848" s="328"/>
      <c r="GPW848" s="328"/>
      <c r="GPX848" s="328"/>
      <c r="GPY848" s="328"/>
      <c r="GPZ848" s="328"/>
      <c r="GQA848" s="328"/>
      <c r="GQB848" s="328"/>
      <c r="GQC848" s="328"/>
      <c r="GQD848" s="328"/>
      <c r="GQE848" s="328"/>
      <c r="GQF848" s="328"/>
      <c r="GQG848" s="328"/>
      <c r="GQH848" s="328"/>
      <c r="GQI848" s="328"/>
      <c r="GQJ848" s="328"/>
      <c r="GQK848" s="328"/>
      <c r="GQL848" s="328"/>
      <c r="GQM848" s="328"/>
      <c r="GQN848" s="328"/>
      <c r="GQO848" s="328"/>
      <c r="GQP848" s="328"/>
      <c r="GQQ848" s="328"/>
      <c r="GQR848" s="328"/>
      <c r="GQS848" s="328"/>
      <c r="GQT848" s="328"/>
      <c r="GQU848" s="328"/>
      <c r="GQV848" s="328"/>
      <c r="GQW848" s="328"/>
      <c r="GQX848" s="328"/>
      <c r="GQY848" s="328"/>
      <c r="GQZ848" s="328"/>
      <c r="GRA848" s="328"/>
      <c r="GRB848" s="328"/>
      <c r="GRC848" s="328"/>
      <c r="GRD848" s="328"/>
      <c r="GRE848" s="328"/>
      <c r="GRF848" s="328"/>
      <c r="GRG848" s="328"/>
      <c r="GRH848" s="328"/>
      <c r="GRI848" s="328"/>
      <c r="GRJ848" s="328"/>
      <c r="GRK848" s="328"/>
      <c r="GRL848" s="328"/>
      <c r="GRM848" s="328"/>
      <c r="GRN848" s="328"/>
      <c r="GRO848" s="328"/>
      <c r="GRP848" s="328"/>
      <c r="GRQ848" s="328"/>
      <c r="GRR848" s="328"/>
      <c r="GRS848" s="328"/>
      <c r="GRT848" s="328"/>
      <c r="GRU848" s="328"/>
      <c r="GRV848" s="328"/>
      <c r="GRW848" s="328"/>
      <c r="GRX848" s="328"/>
      <c r="GRY848" s="328"/>
      <c r="GRZ848" s="328"/>
      <c r="GSA848" s="328"/>
      <c r="GSB848" s="328"/>
      <c r="GSC848" s="328"/>
      <c r="GSD848" s="328"/>
      <c r="GSE848" s="328"/>
      <c r="GSF848" s="328"/>
      <c r="GSG848" s="328"/>
      <c r="GSH848" s="328"/>
      <c r="GSI848" s="328"/>
      <c r="GSJ848" s="328"/>
      <c r="GSK848" s="328"/>
      <c r="GSL848" s="328"/>
      <c r="GSM848" s="328"/>
      <c r="GSN848" s="328"/>
      <c r="GSO848" s="328"/>
      <c r="GSP848" s="328"/>
      <c r="GSQ848" s="328"/>
      <c r="GSR848" s="328"/>
      <c r="GSS848" s="328"/>
      <c r="GST848" s="328"/>
      <c r="GSU848" s="328"/>
      <c r="GSV848" s="328"/>
      <c r="GSW848" s="328"/>
      <c r="GSX848" s="328"/>
      <c r="GSY848" s="328"/>
      <c r="GSZ848" s="328"/>
      <c r="GTA848" s="328"/>
      <c r="GTB848" s="328"/>
      <c r="GTC848" s="328"/>
      <c r="GTD848" s="328"/>
      <c r="GTE848" s="328"/>
      <c r="GTF848" s="328"/>
      <c r="GTG848" s="328"/>
      <c r="GTH848" s="328"/>
      <c r="GTI848" s="328"/>
      <c r="GTJ848" s="328"/>
      <c r="GTK848" s="328"/>
      <c r="GTL848" s="328"/>
      <c r="GTM848" s="328"/>
      <c r="GTN848" s="328"/>
      <c r="GTO848" s="328"/>
      <c r="GTP848" s="328"/>
      <c r="GTQ848" s="328"/>
      <c r="GTR848" s="328"/>
      <c r="GTS848" s="328"/>
      <c r="GTT848" s="328"/>
      <c r="GTU848" s="328"/>
      <c r="GTV848" s="328"/>
      <c r="GTW848" s="328"/>
      <c r="GTX848" s="328"/>
      <c r="GTY848" s="328"/>
      <c r="GTZ848" s="328"/>
      <c r="GUA848" s="328"/>
      <c r="GUB848" s="328"/>
      <c r="GUC848" s="328"/>
      <c r="GUD848" s="328"/>
      <c r="GUE848" s="328"/>
      <c r="GUF848" s="328"/>
      <c r="GUG848" s="328"/>
      <c r="GUH848" s="328"/>
      <c r="GUI848" s="328"/>
      <c r="GUJ848" s="328"/>
      <c r="GUK848" s="328"/>
      <c r="GUL848" s="328"/>
      <c r="GUM848" s="328"/>
      <c r="GUN848" s="328"/>
      <c r="GUO848" s="328"/>
      <c r="GUP848" s="328"/>
      <c r="GUQ848" s="328"/>
      <c r="GUR848" s="328"/>
      <c r="GUS848" s="328"/>
      <c r="GUT848" s="328"/>
      <c r="GUU848" s="328"/>
      <c r="GUV848" s="328"/>
      <c r="GUW848" s="328"/>
      <c r="GUX848" s="328"/>
      <c r="GUY848" s="328"/>
      <c r="GUZ848" s="328"/>
      <c r="GVA848" s="328"/>
      <c r="GVB848" s="328"/>
      <c r="GVC848" s="328"/>
      <c r="GVD848" s="328"/>
      <c r="GVE848" s="328"/>
      <c r="GVF848" s="328"/>
      <c r="GVG848" s="328"/>
      <c r="GVH848" s="328"/>
      <c r="GVI848" s="328"/>
      <c r="GVJ848" s="328"/>
      <c r="GVK848" s="328"/>
      <c r="GVL848" s="328"/>
      <c r="GVM848" s="328"/>
      <c r="GVN848" s="328"/>
      <c r="GVO848" s="328"/>
      <c r="GVP848" s="328"/>
      <c r="GVQ848" s="328"/>
      <c r="GVR848" s="328"/>
      <c r="GVS848" s="328"/>
      <c r="GVT848" s="328"/>
      <c r="GVU848" s="328"/>
      <c r="GVV848" s="328"/>
      <c r="GVW848" s="328"/>
      <c r="GVX848" s="328"/>
      <c r="GVY848" s="328"/>
      <c r="GVZ848" s="328"/>
      <c r="GWA848" s="328"/>
      <c r="GWB848" s="328"/>
      <c r="GWC848" s="328"/>
      <c r="GWD848" s="328"/>
      <c r="GWE848" s="328"/>
      <c r="GWF848" s="328"/>
      <c r="GWG848" s="328"/>
      <c r="GWH848" s="328"/>
      <c r="GWI848" s="328"/>
      <c r="GWJ848" s="328"/>
      <c r="GWK848" s="328"/>
      <c r="GWL848" s="328"/>
      <c r="GWM848" s="328"/>
      <c r="GWN848" s="328"/>
      <c r="GWO848" s="328"/>
      <c r="GWP848" s="328"/>
      <c r="GWQ848" s="328"/>
      <c r="GWR848" s="328"/>
      <c r="GWS848" s="328"/>
      <c r="GWT848" s="328"/>
      <c r="GWU848" s="328"/>
      <c r="GWV848" s="328"/>
      <c r="GWW848" s="328"/>
      <c r="GWX848" s="328"/>
      <c r="GWY848" s="328"/>
      <c r="GWZ848" s="328"/>
      <c r="GXA848" s="328"/>
      <c r="GXB848" s="328"/>
      <c r="GXC848" s="328"/>
      <c r="GXD848" s="328"/>
      <c r="GXE848" s="328"/>
      <c r="GXF848" s="328"/>
      <c r="GXG848" s="328"/>
      <c r="GXH848" s="328"/>
      <c r="GXI848" s="328"/>
      <c r="GXJ848" s="328"/>
      <c r="GXK848" s="328"/>
      <c r="GXL848" s="328"/>
      <c r="GXM848" s="328"/>
      <c r="GXN848" s="328"/>
      <c r="GXO848" s="328"/>
      <c r="GXP848" s="328"/>
      <c r="GXQ848" s="328"/>
      <c r="GXR848" s="328"/>
      <c r="GXS848" s="328"/>
      <c r="GXT848" s="328"/>
      <c r="GXU848" s="328"/>
      <c r="GXV848" s="328"/>
      <c r="GXW848" s="328"/>
      <c r="GXX848" s="328"/>
      <c r="GXY848" s="328"/>
      <c r="GXZ848" s="328"/>
      <c r="GYA848" s="328"/>
      <c r="GYB848" s="328"/>
      <c r="GYC848" s="328"/>
      <c r="GYD848" s="328"/>
      <c r="GYE848" s="328"/>
      <c r="GYF848" s="328"/>
      <c r="GYG848" s="328"/>
      <c r="GYH848" s="328"/>
      <c r="GYI848" s="328"/>
      <c r="GYJ848" s="328"/>
      <c r="GYK848" s="328"/>
      <c r="GYL848" s="328"/>
      <c r="GYM848" s="328"/>
      <c r="GYN848" s="328"/>
      <c r="GYO848" s="328"/>
      <c r="GYP848" s="328"/>
      <c r="GYQ848" s="328"/>
      <c r="GYR848" s="328"/>
      <c r="GYS848" s="328"/>
      <c r="GYT848" s="328"/>
      <c r="GYU848" s="328"/>
      <c r="GYV848" s="328"/>
      <c r="GYW848" s="328"/>
      <c r="GYX848" s="328"/>
      <c r="GYY848" s="328"/>
      <c r="GYZ848" s="328"/>
      <c r="GZA848" s="328"/>
      <c r="GZB848" s="328"/>
      <c r="GZC848" s="328"/>
      <c r="GZD848" s="328"/>
      <c r="GZE848" s="328"/>
      <c r="GZF848" s="328"/>
      <c r="GZG848" s="328"/>
      <c r="GZH848" s="328"/>
      <c r="GZI848" s="328"/>
      <c r="GZJ848" s="328"/>
      <c r="GZK848" s="328"/>
      <c r="GZL848" s="328"/>
      <c r="GZM848" s="328"/>
      <c r="GZN848" s="328"/>
      <c r="GZO848" s="328"/>
      <c r="GZP848" s="328"/>
      <c r="GZQ848" s="328"/>
      <c r="GZR848" s="328"/>
      <c r="GZS848" s="328"/>
      <c r="GZT848" s="328"/>
      <c r="GZU848" s="328"/>
      <c r="GZV848" s="328"/>
      <c r="GZW848" s="328"/>
      <c r="GZX848" s="328"/>
      <c r="GZY848" s="328"/>
      <c r="GZZ848" s="328"/>
      <c r="HAA848" s="328"/>
      <c r="HAB848" s="328"/>
      <c r="HAC848" s="328"/>
      <c r="HAD848" s="328"/>
      <c r="HAE848" s="328"/>
      <c r="HAF848" s="328"/>
      <c r="HAG848" s="328"/>
      <c r="HAH848" s="328"/>
      <c r="HAI848" s="328"/>
      <c r="HAJ848" s="328"/>
      <c r="HAK848" s="328"/>
      <c r="HAL848" s="328"/>
      <c r="HAM848" s="328"/>
      <c r="HAN848" s="328"/>
      <c r="HAO848" s="328"/>
      <c r="HAP848" s="328"/>
      <c r="HAQ848" s="328"/>
      <c r="HAR848" s="328"/>
      <c r="HAS848" s="328"/>
      <c r="HAT848" s="328"/>
      <c r="HAU848" s="328"/>
      <c r="HAV848" s="328"/>
      <c r="HAW848" s="328"/>
      <c r="HAX848" s="328"/>
      <c r="HAY848" s="328"/>
      <c r="HAZ848" s="328"/>
      <c r="HBA848" s="328"/>
      <c r="HBB848" s="328"/>
      <c r="HBC848" s="328"/>
      <c r="HBD848" s="328"/>
      <c r="HBE848" s="328"/>
      <c r="HBF848" s="328"/>
      <c r="HBG848" s="328"/>
      <c r="HBH848" s="328"/>
      <c r="HBI848" s="328"/>
      <c r="HBJ848" s="328"/>
      <c r="HBK848" s="328"/>
      <c r="HBL848" s="328"/>
      <c r="HBM848" s="328"/>
      <c r="HBN848" s="328"/>
      <c r="HBO848" s="328"/>
      <c r="HBP848" s="328"/>
      <c r="HBQ848" s="328"/>
      <c r="HBR848" s="328"/>
      <c r="HBS848" s="328"/>
      <c r="HBT848" s="328"/>
      <c r="HBU848" s="328"/>
      <c r="HBV848" s="328"/>
      <c r="HBW848" s="328"/>
      <c r="HBX848" s="328"/>
      <c r="HBY848" s="328"/>
      <c r="HBZ848" s="328"/>
      <c r="HCA848" s="328"/>
      <c r="HCB848" s="328"/>
      <c r="HCC848" s="328"/>
      <c r="HCD848" s="328"/>
      <c r="HCE848" s="328"/>
      <c r="HCF848" s="328"/>
      <c r="HCG848" s="328"/>
      <c r="HCH848" s="328"/>
      <c r="HCI848" s="328"/>
      <c r="HCJ848" s="328"/>
      <c r="HCK848" s="328"/>
      <c r="HCL848" s="328"/>
      <c r="HCM848" s="328"/>
      <c r="HCN848" s="328"/>
      <c r="HCO848" s="328"/>
      <c r="HCP848" s="328"/>
      <c r="HCQ848" s="328"/>
      <c r="HCR848" s="328"/>
      <c r="HCS848" s="328"/>
      <c r="HCT848" s="328"/>
      <c r="HCU848" s="328"/>
      <c r="HCV848" s="328"/>
      <c r="HCW848" s="328"/>
      <c r="HCX848" s="328"/>
      <c r="HCY848" s="328"/>
      <c r="HCZ848" s="328"/>
      <c r="HDA848" s="328"/>
      <c r="HDB848" s="328"/>
      <c r="HDC848" s="328"/>
      <c r="HDD848" s="328"/>
      <c r="HDE848" s="328"/>
      <c r="HDF848" s="328"/>
      <c r="HDG848" s="328"/>
      <c r="HDH848" s="328"/>
      <c r="HDI848" s="328"/>
      <c r="HDJ848" s="328"/>
      <c r="HDK848" s="328"/>
      <c r="HDL848" s="328"/>
      <c r="HDM848" s="328"/>
      <c r="HDN848" s="328"/>
      <c r="HDO848" s="328"/>
      <c r="HDP848" s="328"/>
      <c r="HDQ848" s="328"/>
      <c r="HDR848" s="328"/>
      <c r="HDS848" s="328"/>
      <c r="HDT848" s="328"/>
      <c r="HDU848" s="328"/>
      <c r="HDV848" s="328"/>
      <c r="HDW848" s="328"/>
      <c r="HDX848" s="328"/>
      <c r="HDY848" s="328"/>
      <c r="HDZ848" s="328"/>
      <c r="HEA848" s="328"/>
      <c r="HEB848" s="328"/>
      <c r="HEC848" s="328"/>
      <c r="HED848" s="328"/>
      <c r="HEE848" s="328"/>
      <c r="HEF848" s="328"/>
      <c r="HEG848" s="328"/>
      <c r="HEH848" s="328"/>
      <c r="HEI848" s="328"/>
      <c r="HEJ848" s="328"/>
      <c r="HEK848" s="328"/>
      <c r="HEL848" s="328"/>
      <c r="HEM848" s="328"/>
      <c r="HEN848" s="328"/>
      <c r="HEO848" s="328"/>
      <c r="HEP848" s="328"/>
      <c r="HEQ848" s="328"/>
      <c r="HER848" s="328"/>
      <c r="HES848" s="328"/>
      <c r="HET848" s="328"/>
      <c r="HEU848" s="328"/>
      <c r="HEV848" s="328"/>
      <c r="HEW848" s="328"/>
      <c r="HEX848" s="328"/>
      <c r="HEY848" s="328"/>
      <c r="HEZ848" s="328"/>
      <c r="HFA848" s="328"/>
      <c r="HFB848" s="328"/>
      <c r="HFC848" s="328"/>
      <c r="HFD848" s="328"/>
      <c r="HFE848" s="328"/>
      <c r="HFF848" s="328"/>
      <c r="HFG848" s="328"/>
      <c r="HFH848" s="328"/>
      <c r="HFI848" s="328"/>
      <c r="HFJ848" s="328"/>
      <c r="HFK848" s="328"/>
      <c r="HFL848" s="328"/>
      <c r="HFM848" s="328"/>
      <c r="HFN848" s="328"/>
      <c r="HFO848" s="328"/>
      <c r="HFP848" s="328"/>
      <c r="HFQ848" s="328"/>
      <c r="HFR848" s="328"/>
      <c r="HFS848" s="328"/>
      <c r="HFT848" s="328"/>
      <c r="HFU848" s="328"/>
      <c r="HFV848" s="328"/>
      <c r="HFW848" s="328"/>
      <c r="HFX848" s="328"/>
      <c r="HFY848" s="328"/>
      <c r="HFZ848" s="328"/>
      <c r="HGA848" s="328"/>
      <c r="HGB848" s="328"/>
      <c r="HGC848" s="328"/>
      <c r="HGD848" s="328"/>
      <c r="HGE848" s="328"/>
      <c r="HGF848" s="328"/>
      <c r="HGG848" s="328"/>
      <c r="HGH848" s="328"/>
      <c r="HGI848" s="328"/>
      <c r="HGJ848" s="328"/>
      <c r="HGK848" s="328"/>
      <c r="HGL848" s="328"/>
      <c r="HGM848" s="328"/>
      <c r="HGN848" s="328"/>
      <c r="HGO848" s="328"/>
      <c r="HGP848" s="328"/>
      <c r="HGQ848" s="328"/>
      <c r="HGR848" s="328"/>
      <c r="HGS848" s="328"/>
      <c r="HGT848" s="328"/>
      <c r="HGU848" s="328"/>
      <c r="HGV848" s="328"/>
      <c r="HGW848" s="328"/>
      <c r="HGX848" s="328"/>
      <c r="HGY848" s="328"/>
      <c r="HGZ848" s="328"/>
      <c r="HHA848" s="328"/>
      <c r="HHB848" s="328"/>
      <c r="HHC848" s="328"/>
      <c r="HHD848" s="328"/>
      <c r="HHE848" s="328"/>
      <c r="HHF848" s="328"/>
      <c r="HHG848" s="328"/>
      <c r="HHH848" s="328"/>
      <c r="HHI848" s="328"/>
      <c r="HHJ848" s="328"/>
      <c r="HHK848" s="328"/>
      <c r="HHL848" s="328"/>
      <c r="HHM848" s="328"/>
      <c r="HHN848" s="328"/>
      <c r="HHO848" s="328"/>
      <c r="HHP848" s="328"/>
      <c r="HHQ848" s="328"/>
      <c r="HHR848" s="328"/>
      <c r="HHS848" s="328"/>
      <c r="HHT848" s="328"/>
      <c r="HHU848" s="328"/>
      <c r="HHV848" s="328"/>
      <c r="HHW848" s="328"/>
      <c r="HHX848" s="328"/>
      <c r="HHY848" s="328"/>
      <c r="HHZ848" s="328"/>
      <c r="HIA848" s="328"/>
      <c r="HIB848" s="328"/>
      <c r="HIC848" s="328"/>
      <c r="HID848" s="328"/>
      <c r="HIE848" s="328"/>
      <c r="HIF848" s="328"/>
      <c r="HIG848" s="328"/>
      <c r="HIH848" s="328"/>
      <c r="HII848" s="328"/>
      <c r="HIJ848" s="328"/>
      <c r="HIK848" s="328"/>
      <c r="HIL848" s="328"/>
      <c r="HIM848" s="328"/>
      <c r="HIN848" s="328"/>
      <c r="HIO848" s="328"/>
      <c r="HIP848" s="328"/>
      <c r="HIQ848" s="328"/>
      <c r="HIR848" s="328"/>
      <c r="HIS848" s="328"/>
      <c r="HIT848" s="328"/>
      <c r="HIU848" s="328"/>
      <c r="HIV848" s="328"/>
      <c r="HIW848" s="328"/>
      <c r="HIX848" s="328"/>
      <c r="HIY848" s="328"/>
      <c r="HIZ848" s="328"/>
      <c r="HJA848" s="328"/>
      <c r="HJB848" s="328"/>
      <c r="HJC848" s="328"/>
      <c r="HJD848" s="328"/>
      <c r="HJE848" s="328"/>
      <c r="HJF848" s="328"/>
      <c r="HJG848" s="328"/>
      <c r="HJH848" s="328"/>
      <c r="HJI848" s="328"/>
      <c r="HJJ848" s="328"/>
      <c r="HJK848" s="328"/>
      <c r="HJL848" s="328"/>
      <c r="HJM848" s="328"/>
      <c r="HJN848" s="328"/>
      <c r="HJO848" s="328"/>
      <c r="HJP848" s="328"/>
      <c r="HJQ848" s="328"/>
      <c r="HJR848" s="328"/>
      <c r="HJS848" s="328"/>
      <c r="HJT848" s="328"/>
      <c r="HJU848" s="328"/>
      <c r="HJV848" s="328"/>
      <c r="HJW848" s="328"/>
      <c r="HJX848" s="328"/>
      <c r="HJY848" s="328"/>
      <c r="HJZ848" s="328"/>
      <c r="HKA848" s="328"/>
      <c r="HKB848" s="328"/>
      <c r="HKC848" s="328"/>
      <c r="HKD848" s="328"/>
      <c r="HKE848" s="328"/>
      <c r="HKF848" s="328"/>
      <c r="HKG848" s="328"/>
      <c r="HKH848" s="328"/>
      <c r="HKI848" s="328"/>
      <c r="HKJ848" s="328"/>
      <c r="HKK848" s="328"/>
      <c r="HKL848" s="328"/>
      <c r="HKM848" s="328"/>
      <c r="HKN848" s="328"/>
      <c r="HKO848" s="328"/>
      <c r="HKP848" s="328"/>
      <c r="HKQ848" s="328"/>
      <c r="HKR848" s="328"/>
      <c r="HKS848" s="328"/>
      <c r="HKT848" s="328"/>
      <c r="HKU848" s="328"/>
      <c r="HKV848" s="328"/>
      <c r="HKW848" s="328"/>
      <c r="HKX848" s="328"/>
      <c r="HKY848" s="328"/>
      <c r="HKZ848" s="328"/>
      <c r="HLA848" s="328"/>
      <c r="HLB848" s="328"/>
      <c r="HLC848" s="328"/>
      <c r="HLD848" s="328"/>
      <c r="HLE848" s="328"/>
      <c r="HLF848" s="328"/>
      <c r="HLG848" s="328"/>
      <c r="HLH848" s="328"/>
      <c r="HLI848" s="328"/>
      <c r="HLJ848" s="328"/>
      <c r="HLK848" s="328"/>
      <c r="HLL848" s="328"/>
      <c r="HLM848" s="328"/>
      <c r="HLN848" s="328"/>
      <c r="HLO848" s="328"/>
      <c r="HLP848" s="328"/>
      <c r="HLQ848" s="328"/>
      <c r="HLR848" s="328"/>
      <c r="HLS848" s="328"/>
      <c r="HLT848" s="328"/>
      <c r="HLU848" s="328"/>
      <c r="HLV848" s="328"/>
      <c r="HLW848" s="328"/>
      <c r="HLX848" s="328"/>
      <c r="HLY848" s="328"/>
      <c r="HLZ848" s="328"/>
      <c r="HMA848" s="328"/>
      <c r="HMB848" s="328"/>
      <c r="HMC848" s="328"/>
      <c r="HMD848" s="328"/>
      <c r="HME848" s="328"/>
      <c r="HMF848" s="328"/>
      <c r="HMG848" s="328"/>
      <c r="HMH848" s="328"/>
      <c r="HMI848" s="328"/>
      <c r="HMJ848" s="328"/>
      <c r="HMK848" s="328"/>
      <c r="HML848" s="328"/>
      <c r="HMM848" s="328"/>
      <c r="HMN848" s="328"/>
      <c r="HMO848" s="328"/>
      <c r="HMP848" s="328"/>
      <c r="HMQ848" s="328"/>
      <c r="HMR848" s="328"/>
      <c r="HMS848" s="328"/>
      <c r="HMT848" s="328"/>
      <c r="HMU848" s="328"/>
      <c r="HMV848" s="328"/>
      <c r="HMW848" s="328"/>
      <c r="HMX848" s="328"/>
      <c r="HMY848" s="328"/>
      <c r="HMZ848" s="328"/>
      <c r="HNA848" s="328"/>
      <c r="HNB848" s="328"/>
      <c r="HNC848" s="328"/>
      <c r="HND848" s="328"/>
      <c r="HNE848" s="328"/>
      <c r="HNF848" s="328"/>
      <c r="HNG848" s="328"/>
      <c r="HNH848" s="328"/>
      <c r="HNI848" s="328"/>
      <c r="HNJ848" s="328"/>
      <c r="HNK848" s="328"/>
      <c r="HNL848" s="328"/>
      <c r="HNM848" s="328"/>
      <c r="HNN848" s="328"/>
      <c r="HNO848" s="328"/>
      <c r="HNP848" s="328"/>
      <c r="HNQ848" s="328"/>
      <c r="HNR848" s="328"/>
      <c r="HNS848" s="328"/>
      <c r="HNT848" s="328"/>
      <c r="HNU848" s="328"/>
      <c r="HNV848" s="328"/>
      <c r="HNW848" s="328"/>
      <c r="HNX848" s="328"/>
      <c r="HNY848" s="328"/>
      <c r="HNZ848" s="328"/>
      <c r="HOA848" s="328"/>
      <c r="HOB848" s="328"/>
      <c r="HOC848" s="328"/>
      <c r="HOD848" s="328"/>
      <c r="HOE848" s="328"/>
      <c r="HOF848" s="328"/>
      <c r="HOG848" s="328"/>
      <c r="HOH848" s="328"/>
      <c r="HOI848" s="328"/>
      <c r="HOJ848" s="328"/>
      <c r="HOK848" s="328"/>
      <c r="HOL848" s="328"/>
      <c r="HOM848" s="328"/>
      <c r="HON848" s="328"/>
      <c r="HOO848" s="328"/>
      <c r="HOP848" s="328"/>
      <c r="HOQ848" s="328"/>
      <c r="HOR848" s="328"/>
      <c r="HOS848" s="328"/>
      <c r="HOT848" s="328"/>
      <c r="HOU848" s="328"/>
      <c r="HOV848" s="328"/>
      <c r="HOW848" s="328"/>
      <c r="HOX848" s="328"/>
      <c r="HOY848" s="328"/>
      <c r="HOZ848" s="328"/>
      <c r="HPA848" s="328"/>
      <c r="HPB848" s="328"/>
      <c r="HPC848" s="328"/>
      <c r="HPD848" s="328"/>
      <c r="HPE848" s="328"/>
      <c r="HPF848" s="328"/>
      <c r="HPG848" s="328"/>
      <c r="HPH848" s="328"/>
      <c r="HPI848" s="328"/>
      <c r="HPJ848" s="328"/>
      <c r="HPK848" s="328"/>
      <c r="HPL848" s="328"/>
      <c r="HPM848" s="328"/>
      <c r="HPN848" s="328"/>
      <c r="HPO848" s="328"/>
      <c r="HPP848" s="328"/>
      <c r="HPQ848" s="328"/>
      <c r="HPR848" s="328"/>
      <c r="HPS848" s="328"/>
      <c r="HPT848" s="328"/>
      <c r="HPU848" s="328"/>
      <c r="HPV848" s="328"/>
      <c r="HPW848" s="328"/>
      <c r="HPX848" s="328"/>
      <c r="HPY848" s="328"/>
      <c r="HPZ848" s="328"/>
      <c r="HQA848" s="328"/>
      <c r="HQB848" s="328"/>
      <c r="HQC848" s="328"/>
      <c r="HQD848" s="328"/>
      <c r="HQE848" s="328"/>
      <c r="HQF848" s="328"/>
      <c r="HQG848" s="328"/>
      <c r="HQH848" s="328"/>
      <c r="HQI848" s="328"/>
      <c r="HQJ848" s="328"/>
      <c r="HQK848" s="328"/>
      <c r="HQL848" s="328"/>
      <c r="HQM848" s="328"/>
      <c r="HQN848" s="328"/>
      <c r="HQO848" s="328"/>
      <c r="HQP848" s="328"/>
      <c r="HQQ848" s="328"/>
      <c r="HQR848" s="328"/>
      <c r="HQS848" s="328"/>
      <c r="HQT848" s="328"/>
      <c r="HQU848" s="328"/>
      <c r="HQV848" s="328"/>
      <c r="HQW848" s="328"/>
      <c r="HQX848" s="328"/>
      <c r="HQY848" s="328"/>
      <c r="HQZ848" s="328"/>
      <c r="HRA848" s="328"/>
      <c r="HRB848" s="328"/>
      <c r="HRC848" s="328"/>
      <c r="HRD848" s="328"/>
      <c r="HRE848" s="328"/>
      <c r="HRF848" s="328"/>
      <c r="HRG848" s="328"/>
      <c r="HRH848" s="328"/>
      <c r="HRI848" s="328"/>
      <c r="HRJ848" s="328"/>
      <c r="HRK848" s="328"/>
      <c r="HRL848" s="328"/>
      <c r="HRM848" s="328"/>
      <c r="HRN848" s="328"/>
      <c r="HRO848" s="328"/>
      <c r="HRP848" s="328"/>
      <c r="HRQ848" s="328"/>
      <c r="HRR848" s="328"/>
      <c r="HRS848" s="328"/>
      <c r="HRT848" s="328"/>
      <c r="HRU848" s="328"/>
      <c r="HRV848" s="328"/>
      <c r="HRW848" s="328"/>
      <c r="HRX848" s="328"/>
      <c r="HRY848" s="328"/>
      <c r="HRZ848" s="328"/>
      <c r="HSA848" s="328"/>
      <c r="HSB848" s="328"/>
      <c r="HSC848" s="328"/>
      <c r="HSD848" s="328"/>
      <c r="HSE848" s="328"/>
      <c r="HSF848" s="328"/>
      <c r="HSG848" s="328"/>
      <c r="HSH848" s="328"/>
      <c r="HSI848" s="328"/>
      <c r="HSJ848" s="328"/>
      <c r="HSK848" s="328"/>
      <c r="HSL848" s="328"/>
      <c r="HSM848" s="328"/>
      <c r="HSN848" s="328"/>
      <c r="HSO848" s="328"/>
      <c r="HSP848" s="328"/>
      <c r="HSQ848" s="328"/>
      <c r="HSR848" s="328"/>
      <c r="HSS848" s="328"/>
      <c r="HST848" s="328"/>
      <c r="HSU848" s="328"/>
      <c r="HSV848" s="328"/>
      <c r="HSW848" s="328"/>
      <c r="HSX848" s="328"/>
      <c r="HSY848" s="328"/>
      <c r="HSZ848" s="328"/>
      <c r="HTA848" s="328"/>
      <c r="HTB848" s="328"/>
      <c r="HTC848" s="328"/>
      <c r="HTD848" s="328"/>
      <c r="HTE848" s="328"/>
      <c r="HTF848" s="328"/>
      <c r="HTG848" s="328"/>
      <c r="HTH848" s="328"/>
      <c r="HTI848" s="328"/>
      <c r="HTJ848" s="328"/>
      <c r="HTK848" s="328"/>
      <c r="HTL848" s="328"/>
      <c r="HTM848" s="328"/>
      <c r="HTN848" s="328"/>
      <c r="HTO848" s="328"/>
      <c r="HTP848" s="328"/>
      <c r="HTQ848" s="328"/>
      <c r="HTR848" s="328"/>
      <c r="HTS848" s="328"/>
      <c r="HTT848" s="328"/>
      <c r="HTU848" s="328"/>
      <c r="HTV848" s="328"/>
      <c r="HTW848" s="328"/>
      <c r="HTX848" s="328"/>
      <c r="HTY848" s="328"/>
      <c r="HTZ848" s="328"/>
      <c r="HUA848" s="328"/>
      <c r="HUB848" s="328"/>
      <c r="HUC848" s="328"/>
      <c r="HUD848" s="328"/>
      <c r="HUE848" s="328"/>
      <c r="HUF848" s="328"/>
      <c r="HUG848" s="328"/>
      <c r="HUH848" s="328"/>
      <c r="HUI848" s="328"/>
      <c r="HUJ848" s="328"/>
      <c r="HUK848" s="328"/>
      <c r="HUL848" s="328"/>
      <c r="HUM848" s="328"/>
      <c r="HUN848" s="328"/>
      <c r="HUO848" s="328"/>
      <c r="HUP848" s="328"/>
      <c r="HUQ848" s="328"/>
      <c r="HUR848" s="328"/>
      <c r="HUS848" s="328"/>
      <c r="HUT848" s="328"/>
      <c r="HUU848" s="328"/>
      <c r="HUV848" s="328"/>
      <c r="HUW848" s="328"/>
      <c r="HUX848" s="328"/>
      <c r="HUY848" s="328"/>
      <c r="HUZ848" s="328"/>
      <c r="HVA848" s="328"/>
      <c r="HVB848" s="328"/>
      <c r="HVC848" s="328"/>
      <c r="HVD848" s="328"/>
      <c r="HVE848" s="328"/>
      <c r="HVF848" s="328"/>
      <c r="HVG848" s="328"/>
      <c r="HVH848" s="328"/>
      <c r="HVI848" s="328"/>
      <c r="HVJ848" s="328"/>
      <c r="HVK848" s="328"/>
      <c r="HVL848" s="328"/>
      <c r="HVM848" s="328"/>
      <c r="HVN848" s="328"/>
      <c r="HVO848" s="328"/>
      <c r="HVP848" s="328"/>
      <c r="HVQ848" s="328"/>
      <c r="HVR848" s="328"/>
      <c r="HVS848" s="328"/>
      <c r="HVT848" s="328"/>
      <c r="HVU848" s="328"/>
      <c r="HVV848" s="328"/>
      <c r="HVW848" s="328"/>
      <c r="HVX848" s="328"/>
      <c r="HVY848" s="328"/>
      <c r="HVZ848" s="328"/>
      <c r="HWA848" s="328"/>
      <c r="HWB848" s="328"/>
      <c r="HWC848" s="328"/>
      <c r="HWD848" s="328"/>
      <c r="HWE848" s="328"/>
      <c r="HWF848" s="328"/>
      <c r="HWG848" s="328"/>
      <c r="HWH848" s="328"/>
      <c r="HWI848" s="328"/>
      <c r="HWJ848" s="328"/>
      <c r="HWK848" s="328"/>
      <c r="HWL848" s="328"/>
      <c r="HWM848" s="328"/>
      <c r="HWN848" s="328"/>
      <c r="HWO848" s="328"/>
      <c r="HWP848" s="328"/>
      <c r="HWQ848" s="328"/>
      <c r="HWR848" s="328"/>
      <c r="HWS848" s="328"/>
      <c r="HWT848" s="328"/>
      <c r="HWU848" s="328"/>
      <c r="HWV848" s="328"/>
      <c r="HWW848" s="328"/>
      <c r="HWX848" s="328"/>
      <c r="HWY848" s="328"/>
      <c r="HWZ848" s="328"/>
      <c r="HXA848" s="328"/>
      <c r="HXB848" s="328"/>
      <c r="HXC848" s="328"/>
      <c r="HXD848" s="328"/>
      <c r="HXE848" s="328"/>
      <c r="HXF848" s="328"/>
      <c r="HXG848" s="328"/>
      <c r="HXH848" s="328"/>
      <c r="HXI848" s="328"/>
      <c r="HXJ848" s="328"/>
      <c r="HXK848" s="328"/>
      <c r="HXL848" s="328"/>
      <c r="HXM848" s="328"/>
      <c r="HXN848" s="328"/>
      <c r="HXO848" s="328"/>
      <c r="HXP848" s="328"/>
      <c r="HXQ848" s="328"/>
      <c r="HXR848" s="328"/>
      <c r="HXS848" s="328"/>
      <c r="HXT848" s="328"/>
      <c r="HXU848" s="328"/>
      <c r="HXV848" s="328"/>
      <c r="HXW848" s="328"/>
      <c r="HXX848" s="328"/>
      <c r="HXY848" s="328"/>
      <c r="HXZ848" s="328"/>
      <c r="HYA848" s="328"/>
      <c r="HYB848" s="328"/>
      <c r="HYC848" s="328"/>
      <c r="HYD848" s="328"/>
      <c r="HYE848" s="328"/>
      <c r="HYF848" s="328"/>
      <c r="HYG848" s="328"/>
      <c r="HYH848" s="328"/>
      <c r="HYI848" s="328"/>
      <c r="HYJ848" s="328"/>
      <c r="HYK848" s="328"/>
      <c r="HYL848" s="328"/>
      <c r="HYM848" s="328"/>
      <c r="HYN848" s="328"/>
      <c r="HYO848" s="328"/>
      <c r="HYP848" s="328"/>
      <c r="HYQ848" s="328"/>
      <c r="HYR848" s="328"/>
      <c r="HYS848" s="328"/>
      <c r="HYT848" s="328"/>
      <c r="HYU848" s="328"/>
      <c r="HYV848" s="328"/>
      <c r="HYW848" s="328"/>
      <c r="HYX848" s="328"/>
      <c r="HYY848" s="328"/>
      <c r="HYZ848" s="328"/>
      <c r="HZA848" s="328"/>
      <c r="HZB848" s="328"/>
      <c r="HZC848" s="328"/>
      <c r="HZD848" s="328"/>
      <c r="HZE848" s="328"/>
      <c r="HZF848" s="328"/>
      <c r="HZG848" s="328"/>
      <c r="HZH848" s="328"/>
      <c r="HZI848" s="328"/>
      <c r="HZJ848" s="328"/>
      <c r="HZK848" s="328"/>
      <c r="HZL848" s="328"/>
      <c r="HZM848" s="328"/>
      <c r="HZN848" s="328"/>
      <c r="HZO848" s="328"/>
      <c r="HZP848" s="328"/>
      <c r="HZQ848" s="328"/>
      <c r="HZR848" s="328"/>
      <c r="HZS848" s="328"/>
      <c r="HZT848" s="328"/>
      <c r="HZU848" s="328"/>
      <c r="HZV848" s="328"/>
      <c r="HZW848" s="328"/>
      <c r="HZX848" s="328"/>
      <c r="HZY848" s="328"/>
      <c r="HZZ848" s="328"/>
      <c r="IAA848" s="328"/>
      <c r="IAB848" s="328"/>
      <c r="IAC848" s="328"/>
      <c r="IAD848" s="328"/>
      <c r="IAE848" s="328"/>
      <c r="IAF848" s="328"/>
      <c r="IAG848" s="328"/>
      <c r="IAH848" s="328"/>
      <c r="IAI848" s="328"/>
      <c r="IAJ848" s="328"/>
      <c r="IAK848" s="328"/>
      <c r="IAL848" s="328"/>
      <c r="IAM848" s="328"/>
      <c r="IAN848" s="328"/>
      <c r="IAO848" s="328"/>
      <c r="IAP848" s="328"/>
      <c r="IAQ848" s="328"/>
      <c r="IAR848" s="328"/>
      <c r="IAS848" s="328"/>
      <c r="IAT848" s="328"/>
      <c r="IAU848" s="328"/>
      <c r="IAV848" s="328"/>
      <c r="IAW848" s="328"/>
      <c r="IAX848" s="328"/>
      <c r="IAY848" s="328"/>
      <c r="IAZ848" s="328"/>
      <c r="IBA848" s="328"/>
      <c r="IBB848" s="328"/>
      <c r="IBC848" s="328"/>
      <c r="IBD848" s="328"/>
      <c r="IBE848" s="328"/>
      <c r="IBF848" s="328"/>
      <c r="IBG848" s="328"/>
      <c r="IBH848" s="328"/>
      <c r="IBI848" s="328"/>
      <c r="IBJ848" s="328"/>
      <c r="IBK848" s="328"/>
      <c r="IBL848" s="328"/>
      <c r="IBM848" s="328"/>
      <c r="IBN848" s="328"/>
      <c r="IBO848" s="328"/>
      <c r="IBP848" s="328"/>
      <c r="IBQ848" s="328"/>
      <c r="IBR848" s="328"/>
      <c r="IBS848" s="328"/>
      <c r="IBT848" s="328"/>
      <c r="IBU848" s="328"/>
      <c r="IBV848" s="328"/>
      <c r="IBW848" s="328"/>
      <c r="IBX848" s="328"/>
      <c r="IBY848" s="328"/>
      <c r="IBZ848" s="328"/>
      <c r="ICA848" s="328"/>
      <c r="ICB848" s="328"/>
      <c r="ICC848" s="328"/>
      <c r="ICD848" s="328"/>
      <c r="ICE848" s="328"/>
      <c r="ICF848" s="328"/>
      <c r="ICG848" s="328"/>
      <c r="ICH848" s="328"/>
      <c r="ICI848" s="328"/>
      <c r="ICJ848" s="328"/>
      <c r="ICK848" s="328"/>
      <c r="ICL848" s="328"/>
      <c r="ICM848" s="328"/>
      <c r="ICN848" s="328"/>
      <c r="ICO848" s="328"/>
      <c r="ICP848" s="328"/>
      <c r="ICQ848" s="328"/>
      <c r="ICR848" s="328"/>
      <c r="ICS848" s="328"/>
      <c r="ICT848" s="328"/>
      <c r="ICU848" s="328"/>
      <c r="ICV848" s="328"/>
      <c r="ICW848" s="328"/>
      <c r="ICX848" s="328"/>
      <c r="ICY848" s="328"/>
      <c r="ICZ848" s="328"/>
      <c r="IDA848" s="328"/>
      <c r="IDB848" s="328"/>
      <c r="IDC848" s="328"/>
      <c r="IDD848" s="328"/>
      <c r="IDE848" s="328"/>
      <c r="IDF848" s="328"/>
      <c r="IDG848" s="328"/>
      <c r="IDH848" s="328"/>
      <c r="IDI848" s="328"/>
      <c r="IDJ848" s="328"/>
      <c r="IDK848" s="328"/>
      <c r="IDL848" s="328"/>
      <c r="IDM848" s="328"/>
      <c r="IDN848" s="328"/>
      <c r="IDO848" s="328"/>
      <c r="IDP848" s="328"/>
      <c r="IDQ848" s="328"/>
      <c r="IDR848" s="328"/>
      <c r="IDS848" s="328"/>
      <c r="IDT848" s="328"/>
      <c r="IDU848" s="328"/>
      <c r="IDV848" s="328"/>
      <c r="IDW848" s="328"/>
      <c r="IDX848" s="328"/>
      <c r="IDY848" s="328"/>
      <c r="IDZ848" s="328"/>
      <c r="IEA848" s="328"/>
      <c r="IEB848" s="328"/>
      <c r="IEC848" s="328"/>
      <c r="IED848" s="328"/>
      <c r="IEE848" s="328"/>
      <c r="IEF848" s="328"/>
      <c r="IEG848" s="328"/>
      <c r="IEH848" s="328"/>
      <c r="IEI848" s="328"/>
      <c r="IEJ848" s="328"/>
      <c r="IEK848" s="328"/>
      <c r="IEL848" s="328"/>
      <c r="IEM848" s="328"/>
      <c r="IEN848" s="328"/>
      <c r="IEO848" s="328"/>
      <c r="IEP848" s="328"/>
      <c r="IEQ848" s="328"/>
      <c r="IER848" s="328"/>
      <c r="IES848" s="328"/>
      <c r="IET848" s="328"/>
      <c r="IEU848" s="328"/>
      <c r="IEV848" s="328"/>
      <c r="IEW848" s="328"/>
      <c r="IEX848" s="328"/>
      <c r="IEY848" s="328"/>
      <c r="IEZ848" s="328"/>
      <c r="IFA848" s="328"/>
      <c r="IFB848" s="328"/>
      <c r="IFC848" s="328"/>
      <c r="IFD848" s="328"/>
      <c r="IFE848" s="328"/>
      <c r="IFF848" s="328"/>
      <c r="IFG848" s="328"/>
      <c r="IFH848" s="328"/>
      <c r="IFI848" s="328"/>
      <c r="IFJ848" s="328"/>
      <c r="IFK848" s="328"/>
      <c r="IFL848" s="328"/>
      <c r="IFM848" s="328"/>
      <c r="IFN848" s="328"/>
      <c r="IFO848" s="328"/>
      <c r="IFP848" s="328"/>
      <c r="IFQ848" s="328"/>
      <c r="IFR848" s="328"/>
      <c r="IFS848" s="328"/>
      <c r="IFT848" s="328"/>
      <c r="IFU848" s="328"/>
      <c r="IFV848" s="328"/>
      <c r="IFW848" s="328"/>
      <c r="IFX848" s="328"/>
      <c r="IFY848" s="328"/>
      <c r="IFZ848" s="328"/>
      <c r="IGA848" s="328"/>
      <c r="IGB848" s="328"/>
      <c r="IGC848" s="328"/>
      <c r="IGD848" s="328"/>
      <c r="IGE848" s="328"/>
      <c r="IGF848" s="328"/>
      <c r="IGG848" s="328"/>
      <c r="IGH848" s="328"/>
      <c r="IGI848" s="328"/>
      <c r="IGJ848" s="328"/>
      <c r="IGK848" s="328"/>
      <c r="IGL848" s="328"/>
      <c r="IGM848" s="328"/>
      <c r="IGN848" s="328"/>
      <c r="IGO848" s="328"/>
      <c r="IGP848" s="328"/>
      <c r="IGQ848" s="328"/>
      <c r="IGR848" s="328"/>
      <c r="IGS848" s="328"/>
      <c r="IGT848" s="328"/>
      <c r="IGU848" s="328"/>
      <c r="IGV848" s="328"/>
      <c r="IGW848" s="328"/>
      <c r="IGX848" s="328"/>
      <c r="IGY848" s="328"/>
      <c r="IGZ848" s="328"/>
      <c r="IHA848" s="328"/>
      <c r="IHB848" s="328"/>
      <c r="IHC848" s="328"/>
      <c r="IHD848" s="328"/>
      <c r="IHE848" s="328"/>
      <c r="IHF848" s="328"/>
      <c r="IHG848" s="328"/>
      <c r="IHH848" s="328"/>
      <c r="IHI848" s="328"/>
      <c r="IHJ848" s="328"/>
      <c r="IHK848" s="328"/>
      <c r="IHL848" s="328"/>
      <c r="IHM848" s="328"/>
      <c r="IHN848" s="328"/>
      <c r="IHO848" s="328"/>
      <c r="IHP848" s="328"/>
      <c r="IHQ848" s="328"/>
      <c r="IHR848" s="328"/>
      <c r="IHS848" s="328"/>
      <c r="IHT848" s="328"/>
      <c r="IHU848" s="328"/>
      <c r="IHV848" s="328"/>
      <c r="IHW848" s="328"/>
      <c r="IHX848" s="328"/>
      <c r="IHY848" s="328"/>
      <c r="IHZ848" s="328"/>
      <c r="IIA848" s="328"/>
      <c r="IIB848" s="328"/>
      <c r="IIC848" s="328"/>
      <c r="IID848" s="328"/>
      <c r="IIE848" s="328"/>
      <c r="IIF848" s="328"/>
      <c r="IIG848" s="328"/>
      <c r="IIH848" s="328"/>
      <c r="III848" s="328"/>
      <c r="IIJ848" s="328"/>
      <c r="IIK848" s="328"/>
      <c r="IIL848" s="328"/>
      <c r="IIM848" s="328"/>
      <c r="IIN848" s="328"/>
      <c r="IIO848" s="328"/>
      <c r="IIP848" s="328"/>
      <c r="IIQ848" s="328"/>
      <c r="IIR848" s="328"/>
      <c r="IIS848" s="328"/>
      <c r="IIT848" s="328"/>
      <c r="IIU848" s="328"/>
      <c r="IIV848" s="328"/>
      <c r="IIW848" s="328"/>
      <c r="IIX848" s="328"/>
      <c r="IIY848" s="328"/>
      <c r="IIZ848" s="328"/>
      <c r="IJA848" s="328"/>
      <c r="IJB848" s="328"/>
      <c r="IJC848" s="328"/>
      <c r="IJD848" s="328"/>
      <c r="IJE848" s="328"/>
      <c r="IJF848" s="328"/>
      <c r="IJG848" s="328"/>
      <c r="IJH848" s="328"/>
      <c r="IJI848" s="328"/>
      <c r="IJJ848" s="328"/>
      <c r="IJK848" s="328"/>
      <c r="IJL848" s="328"/>
      <c r="IJM848" s="328"/>
      <c r="IJN848" s="328"/>
      <c r="IJO848" s="328"/>
      <c r="IJP848" s="328"/>
      <c r="IJQ848" s="328"/>
      <c r="IJR848" s="328"/>
      <c r="IJS848" s="328"/>
      <c r="IJT848" s="328"/>
      <c r="IJU848" s="328"/>
      <c r="IJV848" s="328"/>
      <c r="IJW848" s="328"/>
      <c r="IJX848" s="328"/>
      <c r="IJY848" s="328"/>
      <c r="IJZ848" s="328"/>
      <c r="IKA848" s="328"/>
      <c r="IKB848" s="328"/>
      <c r="IKC848" s="328"/>
      <c r="IKD848" s="328"/>
      <c r="IKE848" s="328"/>
      <c r="IKF848" s="328"/>
      <c r="IKG848" s="328"/>
      <c r="IKH848" s="328"/>
      <c r="IKI848" s="328"/>
      <c r="IKJ848" s="328"/>
      <c r="IKK848" s="328"/>
      <c r="IKL848" s="328"/>
      <c r="IKM848" s="328"/>
      <c r="IKN848" s="328"/>
      <c r="IKO848" s="328"/>
      <c r="IKP848" s="328"/>
      <c r="IKQ848" s="328"/>
      <c r="IKR848" s="328"/>
      <c r="IKS848" s="328"/>
      <c r="IKT848" s="328"/>
      <c r="IKU848" s="328"/>
      <c r="IKV848" s="328"/>
      <c r="IKW848" s="328"/>
      <c r="IKX848" s="328"/>
      <c r="IKY848" s="328"/>
      <c r="IKZ848" s="328"/>
      <c r="ILA848" s="328"/>
      <c r="ILB848" s="328"/>
      <c r="ILC848" s="328"/>
      <c r="ILD848" s="328"/>
      <c r="ILE848" s="328"/>
      <c r="ILF848" s="328"/>
      <c r="ILG848" s="328"/>
      <c r="ILH848" s="328"/>
      <c r="ILI848" s="328"/>
      <c r="ILJ848" s="328"/>
      <c r="ILK848" s="328"/>
      <c r="ILL848" s="328"/>
      <c r="ILM848" s="328"/>
      <c r="ILN848" s="328"/>
      <c r="ILO848" s="328"/>
      <c r="ILP848" s="328"/>
      <c r="ILQ848" s="328"/>
      <c r="ILR848" s="328"/>
      <c r="ILS848" s="328"/>
      <c r="ILT848" s="328"/>
      <c r="ILU848" s="328"/>
      <c r="ILV848" s="328"/>
      <c r="ILW848" s="328"/>
      <c r="ILX848" s="328"/>
      <c r="ILY848" s="328"/>
      <c r="ILZ848" s="328"/>
      <c r="IMA848" s="328"/>
      <c r="IMB848" s="328"/>
      <c r="IMC848" s="328"/>
      <c r="IMD848" s="328"/>
      <c r="IME848" s="328"/>
      <c r="IMF848" s="328"/>
      <c r="IMG848" s="328"/>
      <c r="IMH848" s="328"/>
      <c r="IMI848" s="328"/>
      <c r="IMJ848" s="328"/>
      <c r="IMK848" s="328"/>
      <c r="IML848" s="328"/>
      <c r="IMM848" s="328"/>
      <c r="IMN848" s="328"/>
      <c r="IMO848" s="328"/>
      <c r="IMP848" s="328"/>
      <c r="IMQ848" s="328"/>
      <c r="IMR848" s="328"/>
      <c r="IMS848" s="328"/>
      <c r="IMT848" s="328"/>
      <c r="IMU848" s="328"/>
      <c r="IMV848" s="328"/>
      <c r="IMW848" s="328"/>
      <c r="IMX848" s="328"/>
      <c r="IMY848" s="328"/>
      <c r="IMZ848" s="328"/>
      <c r="INA848" s="328"/>
      <c r="INB848" s="328"/>
      <c r="INC848" s="328"/>
      <c r="IND848" s="328"/>
      <c r="INE848" s="328"/>
      <c r="INF848" s="328"/>
      <c r="ING848" s="328"/>
      <c r="INH848" s="328"/>
      <c r="INI848" s="328"/>
      <c r="INJ848" s="328"/>
      <c r="INK848" s="328"/>
      <c r="INL848" s="328"/>
      <c r="INM848" s="328"/>
      <c r="INN848" s="328"/>
      <c r="INO848" s="328"/>
      <c r="INP848" s="328"/>
      <c r="INQ848" s="328"/>
      <c r="INR848" s="328"/>
      <c r="INS848" s="328"/>
      <c r="INT848" s="328"/>
      <c r="INU848" s="328"/>
      <c r="INV848" s="328"/>
      <c r="INW848" s="328"/>
      <c r="INX848" s="328"/>
      <c r="INY848" s="328"/>
      <c r="INZ848" s="328"/>
      <c r="IOA848" s="328"/>
      <c r="IOB848" s="328"/>
      <c r="IOC848" s="328"/>
      <c r="IOD848" s="328"/>
      <c r="IOE848" s="328"/>
      <c r="IOF848" s="328"/>
      <c r="IOG848" s="328"/>
      <c r="IOH848" s="328"/>
      <c r="IOI848" s="328"/>
      <c r="IOJ848" s="328"/>
      <c r="IOK848" s="328"/>
      <c r="IOL848" s="328"/>
      <c r="IOM848" s="328"/>
      <c r="ION848" s="328"/>
      <c r="IOO848" s="328"/>
      <c r="IOP848" s="328"/>
      <c r="IOQ848" s="328"/>
      <c r="IOR848" s="328"/>
      <c r="IOS848" s="328"/>
      <c r="IOT848" s="328"/>
      <c r="IOU848" s="328"/>
      <c r="IOV848" s="328"/>
      <c r="IOW848" s="328"/>
      <c r="IOX848" s="328"/>
      <c r="IOY848" s="328"/>
      <c r="IOZ848" s="328"/>
      <c r="IPA848" s="328"/>
      <c r="IPB848" s="328"/>
      <c r="IPC848" s="328"/>
      <c r="IPD848" s="328"/>
      <c r="IPE848" s="328"/>
      <c r="IPF848" s="328"/>
      <c r="IPG848" s="328"/>
      <c r="IPH848" s="328"/>
      <c r="IPI848" s="328"/>
      <c r="IPJ848" s="328"/>
      <c r="IPK848" s="328"/>
      <c r="IPL848" s="328"/>
      <c r="IPM848" s="328"/>
      <c r="IPN848" s="328"/>
      <c r="IPO848" s="328"/>
      <c r="IPP848" s="328"/>
      <c r="IPQ848" s="328"/>
      <c r="IPR848" s="328"/>
      <c r="IPS848" s="328"/>
      <c r="IPT848" s="328"/>
      <c r="IPU848" s="328"/>
      <c r="IPV848" s="328"/>
      <c r="IPW848" s="328"/>
      <c r="IPX848" s="328"/>
      <c r="IPY848" s="328"/>
      <c r="IPZ848" s="328"/>
      <c r="IQA848" s="328"/>
      <c r="IQB848" s="328"/>
      <c r="IQC848" s="328"/>
      <c r="IQD848" s="328"/>
      <c r="IQE848" s="328"/>
      <c r="IQF848" s="328"/>
      <c r="IQG848" s="328"/>
      <c r="IQH848" s="328"/>
      <c r="IQI848" s="328"/>
      <c r="IQJ848" s="328"/>
      <c r="IQK848" s="328"/>
      <c r="IQL848" s="328"/>
      <c r="IQM848" s="328"/>
      <c r="IQN848" s="328"/>
      <c r="IQO848" s="328"/>
      <c r="IQP848" s="328"/>
      <c r="IQQ848" s="328"/>
      <c r="IQR848" s="328"/>
      <c r="IQS848" s="328"/>
      <c r="IQT848" s="328"/>
      <c r="IQU848" s="328"/>
      <c r="IQV848" s="328"/>
      <c r="IQW848" s="328"/>
      <c r="IQX848" s="328"/>
      <c r="IQY848" s="328"/>
      <c r="IQZ848" s="328"/>
      <c r="IRA848" s="328"/>
      <c r="IRB848" s="328"/>
      <c r="IRC848" s="328"/>
      <c r="IRD848" s="328"/>
      <c r="IRE848" s="328"/>
      <c r="IRF848" s="328"/>
      <c r="IRG848" s="328"/>
      <c r="IRH848" s="328"/>
      <c r="IRI848" s="328"/>
      <c r="IRJ848" s="328"/>
      <c r="IRK848" s="328"/>
      <c r="IRL848" s="328"/>
      <c r="IRM848" s="328"/>
      <c r="IRN848" s="328"/>
      <c r="IRO848" s="328"/>
      <c r="IRP848" s="328"/>
      <c r="IRQ848" s="328"/>
      <c r="IRR848" s="328"/>
      <c r="IRS848" s="328"/>
      <c r="IRT848" s="328"/>
      <c r="IRU848" s="328"/>
      <c r="IRV848" s="328"/>
      <c r="IRW848" s="328"/>
      <c r="IRX848" s="328"/>
      <c r="IRY848" s="328"/>
      <c r="IRZ848" s="328"/>
      <c r="ISA848" s="328"/>
      <c r="ISB848" s="328"/>
      <c r="ISC848" s="328"/>
      <c r="ISD848" s="328"/>
      <c r="ISE848" s="328"/>
      <c r="ISF848" s="328"/>
      <c r="ISG848" s="328"/>
      <c r="ISH848" s="328"/>
      <c r="ISI848" s="328"/>
      <c r="ISJ848" s="328"/>
      <c r="ISK848" s="328"/>
      <c r="ISL848" s="328"/>
      <c r="ISM848" s="328"/>
      <c r="ISN848" s="328"/>
      <c r="ISO848" s="328"/>
      <c r="ISP848" s="328"/>
      <c r="ISQ848" s="328"/>
      <c r="ISR848" s="328"/>
      <c r="ISS848" s="328"/>
      <c r="IST848" s="328"/>
      <c r="ISU848" s="328"/>
      <c r="ISV848" s="328"/>
      <c r="ISW848" s="328"/>
      <c r="ISX848" s="328"/>
      <c r="ISY848" s="328"/>
      <c r="ISZ848" s="328"/>
      <c r="ITA848" s="328"/>
      <c r="ITB848" s="328"/>
      <c r="ITC848" s="328"/>
      <c r="ITD848" s="328"/>
      <c r="ITE848" s="328"/>
      <c r="ITF848" s="328"/>
      <c r="ITG848" s="328"/>
      <c r="ITH848" s="328"/>
      <c r="ITI848" s="328"/>
      <c r="ITJ848" s="328"/>
      <c r="ITK848" s="328"/>
      <c r="ITL848" s="328"/>
      <c r="ITM848" s="328"/>
      <c r="ITN848" s="328"/>
      <c r="ITO848" s="328"/>
      <c r="ITP848" s="328"/>
      <c r="ITQ848" s="328"/>
      <c r="ITR848" s="328"/>
      <c r="ITS848" s="328"/>
      <c r="ITT848" s="328"/>
      <c r="ITU848" s="328"/>
      <c r="ITV848" s="328"/>
      <c r="ITW848" s="328"/>
      <c r="ITX848" s="328"/>
      <c r="ITY848" s="328"/>
      <c r="ITZ848" s="328"/>
      <c r="IUA848" s="328"/>
      <c r="IUB848" s="328"/>
      <c r="IUC848" s="328"/>
      <c r="IUD848" s="328"/>
      <c r="IUE848" s="328"/>
      <c r="IUF848" s="328"/>
      <c r="IUG848" s="328"/>
      <c r="IUH848" s="328"/>
      <c r="IUI848" s="328"/>
      <c r="IUJ848" s="328"/>
      <c r="IUK848" s="328"/>
      <c r="IUL848" s="328"/>
      <c r="IUM848" s="328"/>
      <c r="IUN848" s="328"/>
      <c r="IUO848" s="328"/>
      <c r="IUP848" s="328"/>
      <c r="IUQ848" s="328"/>
      <c r="IUR848" s="328"/>
      <c r="IUS848" s="328"/>
      <c r="IUT848" s="328"/>
      <c r="IUU848" s="328"/>
      <c r="IUV848" s="328"/>
      <c r="IUW848" s="328"/>
      <c r="IUX848" s="328"/>
      <c r="IUY848" s="328"/>
      <c r="IUZ848" s="328"/>
      <c r="IVA848" s="328"/>
      <c r="IVB848" s="328"/>
      <c r="IVC848" s="328"/>
      <c r="IVD848" s="328"/>
      <c r="IVE848" s="328"/>
      <c r="IVF848" s="328"/>
      <c r="IVG848" s="328"/>
      <c r="IVH848" s="328"/>
      <c r="IVI848" s="328"/>
      <c r="IVJ848" s="328"/>
      <c r="IVK848" s="328"/>
      <c r="IVL848" s="328"/>
      <c r="IVM848" s="328"/>
      <c r="IVN848" s="328"/>
      <c r="IVO848" s="328"/>
      <c r="IVP848" s="328"/>
      <c r="IVQ848" s="328"/>
      <c r="IVR848" s="328"/>
      <c r="IVS848" s="328"/>
      <c r="IVT848" s="328"/>
      <c r="IVU848" s="328"/>
      <c r="IVV848" s="328"/>
      <c r="IVW848" s="328"/>
      <c r="IVX848" s="328"/>
      <c r="IVY848" s="328"/>
      <c r="IVZ848" s="328"/>
      <c r="IWA848" s="328"/>
      <c r="IWB848" s="328"/>
      <c r="IWC848" s="328"/>
      <c r="IWD848" s="328"/>
      <c r="IWE848" s="328"/>
      <c r="IWF848" s="328"/>
      <c r="IWG848" s="328"/>
      <c r="IWH848" s="328"/>
      <c r="IWI848" s="328"/>
      <c r="IWJ848" s="328"/>
      <c r="IWK848" s="328"/>
      <c r="IWL848" s="328"/>
      <c r="IWM848" s="328"/>
      <c r="IWN848" s="328"/>
      <c r="IWO848" s="328"/>
      <c r="IWP848" s="328"/>
      <c r="IWQ848" s="328"/>
      <c r="IWR848" s="328"/>
      <c r="IWS848" s="328"/>
      <c r="IWT848" s="328"/>
      <c r="IWU848" s="328"/>
      <c r="IWV848" s="328"/>
      <c r="IWW848" s="328"/>
      <c r="IWX848" s="328"/>
      <c r="IWY848" s="328"/>
      <c r="IWZ848" s="328"/>
      <c r="IXA848" s="328"/>
      <c r="IXB848" s="328"/>
      <c r="IXC848" s="328"/>
      <c r="IXD848" s="328"/>
      <c r="IXE848" s="328"/>
      <c r="IXF848" s="328"/>
      <c r="IXG848" s="328"/>
      <c r="IXH848" s="328"/>
      <c r="IXI848" s="328"/>
      <c r="IXJ848" s="328"/>
      <c r="IXK848" s="328"/>
      <c r="IXL848" s="328"/>
      <c r="IXM848" s="328"/>
      <c r="IXN848" s="328"/>
      <c r="IXO848" s="328"/>
      <c r="IXP848" s="328"/>
      <c r="IXQ848" s="328"/>
      <c r="IXR848" s="328"/>
      <c r="IXS848" s="328"/>
      <c r="IXT848" s="328"/>
      <c r="IXU848" s="328"/>
      <c r="IXV848" s="328"/>
      <c r="IXW848" s="328"/>
      <c r="IXX848" s="328"/>
      <c r="IXY848" s="328"/>
      <c r="IXZ848" s="328"/>
      <c r="IYA848" s="328"/>
      <c r="IYB848" s="328"/>
      <c r="IYC848" s="328"/>
      <c r="IYD848" s="328"/>
      <c r="IYE848" s="328"/>
      <c r="IYF848" s="328"/>
      <c r="IYG848" s="328"/>
      <c r="IYH848" s="328"/>
      <c r="IYI848" s="328"/>
      <c r="IYJ848" s="328"/>
      <c r="IYK848" s="328"/>
      <c r="IYL848" s="328"/>
      <c r="IYM848" s="328"/>
      <c r="IYN848" s="328"/>
      <c r="IYO848" s="328"/>
      <c r="IYP848" s="328"/>
      <c r="IYQ848" s="328"/>
      <c r="IYR848" s="328"/>
      <c r="IYS848" s="328"/>
      <c r="IYT848" s="328"/>
      <c r="IYU848" s="328"/>
      <c r="IYV848" s="328"/>
      <c r="IYW848" s="328"/>
      <c r="IYX848" s="328"/>
      <c r="IYY848" s="328"/>
      <c r="IYZ848" s="328"/>
      <c r="IZA848" s="328"/>
      <c r="IZB848" s="328"/>
      <c r="IZC848" s="328"/>
      <c r="IZD848" s="328"/>
      <c r="IZE848" s="328"/>
      <c r="IZF848" s="328"/>
      <c r="IZG848" s="328"/>
      <c r="IZH848" s="328"/>
      <c r="IZI848" s="328"/>
      <c r="IZJ848" s="328"/>
      <c r="IZK848" s="328"/>
      <c r="IZL848" s="328"/>
      <c r="IZM848" s="328"/>
      <c r="IZN848" s="328"/>
      <c r="IZO848" s="328"/>
      <c r="IZP848" s="328"/>
      <c r="IZQ848" s="328"/>
      <c r="IZR848" s="328"/>
      <c r="IZS848" s="328"/>
      <c r="IZT848" s="328"/>
      <c r="IZU848" s="328"/>
      <c r="IZV848" s="328"/>
      <c r="IZW848" s="328"/>
      <c r="IZX848" s="328"/>
      <c r="IZY848" s="328"/>
      <c r="IZZ848" s="328"/>
      <c r="JAA848" s="328"/>
      <c r="JAB848" s="328"/>
      <c r="JAC848" s="328"/>
      <c r="JAD848" s="328"/>
      <c r="JAE848" s="328"/>
      <c r="JAF848" s="328"/>
      <c r="JAG848" s="328"/>
      <c r="JAH848" s="328"/>
      <c r="JAI848" s="328"/>
      <c r="JAJ848" s="328"/>
      <c r="JAK848" s="328"/>
      <c r="JAL848" s="328"/>
      <c r="JAM848" s="328"/>
      <c r="JAN848" s="328"/>
      <c r="JAO848" s="328"/>
      <c r="JAP848" s="328"/>
      <c r="JAQ848" s="328"/>
      <c r="JAR848" s="328"/>
      <c r="JAS848" s="328"/>
      <c r="JAT848" s="328"/>
      <c r="JAU848" s="328"/>
      <c r="JAV848" s="328"/>
      <c r="JAW848" s="328"/>
      <c r="JAX848" s="328"/>
      <c r="JAY848" s="328"/>
      <c r="JAZ848" s="328"/>
      <c r="JBA848" s="328"/>
      <c r="JBB848" s="328"/>
      <c r="JBC848" s="328"/>
      <c r="JBD848" s="328"/>
      <c r="JBE848" s="328"/>
      <c r="JBF848" s="328"/>
      <c r="JBG848" s="328"/>
      <c r="JBH848" s="328"/>
      <c r="JBI848" s="328"/>
      <c r="JBJ848" s="328"/>
      <c r="JBK848" s="328"/>
      <c r="JBL848" s="328"/>
      <c r="JBM848" s="328"/>
      <c r="JBN848" s="328"/>
      <c r="JBO848" s="328"/>
      <c r="JBP848" s="328"/>
      <c r="JBQ848" s="328"/>
      <c r="JBR848" s="328"/>
      <c r="JBS848" s="328"/>
      <c r="JBT848" s="328"/>
      <c r="JBU848" s="328"/>
      <c r="JBV848" s="328"/>
      <c r="JBW848" s="328"/>
      <c r="JBX848" s="328"/>
      <c r="JBY848" s="328"/>
      <c r="JBZ848" s="328"/>
      <c r="JCA848" s="328"/>
      <c r="JCB848" s="328"/>
      <c r="JCC848" s="328"/>
      <c r="JCD848" s="328"/>
      <c r="JCE848" s="328"/>
      <c r="JCF848" s="328"/>
      <c r="JCG848" s="328"/>
      <c r="JCH848" s="328"/>
      <c r="JCI848" s="328"/>
      <c r="JCJ848" s="328"/>
      <c r="JCK848" s="328"/>
      <c r="JCL848" s="328"/>
      <c r="JCM848" s="328"/>
      <c r="JCN848" s="328"/>
      <c r="JCO848" s="328"/>
      <c r="JCP848" s="328"/>
      <c r="JCQ848" s="328"/>
      <c r="JCR848" s="328"/>
      <c r="JCS848" s="328"/>
      <c r="JCT848" s="328"/>
      <c r="JCU848" s="328"/>
      <c r="JCV848" s="328"/>
      <c r="JCW848" s="328"/>
      <c r="JCX848" s="328"/>
      <c r="JCY848" s="328"/>
      <c r="JCZ848" s="328"/>
      <c r="JDA848" s="328"/>
      <c r="JDB848" s="328"/>
      <c r="JDC848" s="328"/>
      <c r="JDD848" s="328"/>
      <c r="JDE848" s="328"/>
      <c r="JDF848" s="328"/>
      <c r="JDG848" s="328"/>
      <c r="JDH848" s="328"/>
      <c r="JDI848" s="328"/>
      <c r="JDJ848" s="328"/>
      <c r="JDK848" s="328"/>
      <c r="JDL848" s="328"/>
      <c r="JDM848" s="328"/>
      <c r="JDN848" s="328"/>
      <c r="JDO848" s="328"/>
      <c r="JDP848" s="328"/>
      <c r="JDQ848" s="328"/>
      <c r="JDR848" s="328"/>
      <c r="JDS848" s="328"/>
      <c r="JDT848" s="328"/>
      <c r="JDU848" s="328"/>
      <c r="JDV848" s="328"/>
      <c r="JDW848" s="328"/>
      <c r="JDX848" s="328"/>
      <c r="JDY848" s="328"/>
      <c r="JDZ848" s="328"/>
      <c r="JEA848" s="328"/>
      <c r="JEB848" s="328"/>
      <c r="JEC848" s="328"/>
      <c r="JED848" s="328"/>
      <c r="JEE848" s="328"/>
      <c r="JEF848" s="328"/>
      <c r="JEG848" s="328"/>
      <c r="JEH848" s="328"/>
      <c r="JEI848" s="328"/>
      <c r="JEJ848" s="328"/>
      <c r="JEK848" s="328"/>
      <c r="JEL848" s="328"/>
      <c r="JEM848" s="328"/>
      <c r="JEN848" s="328"/>
      <c r="JEO848" s="328"/>
      <c r="JEP848" s="328"/>
      <c r="JEQ848" s="328"/>
      <c r="JER848" s="328"/>
      <c r="JES848" s="328"/>
      <c r="JET848" s="328"/>
      <c r="JEU848" s="328"/>
      <c r="JEV848" s="328"/>
      <c r="JEW848" s="328"/>
      <c r="JEX848" s="328"/>
      <c r="JEY848" s="328"/>
      <c r="JEZ848" s="328"/>
      <c r="JFA848" s="328"/>
      <c r="JFB848" s="328"/>
      <c r="JFC848" s="328"/>
      <c r="JFD848" s="328"/>
      <c r="JFE848" s="328"/>
      <c r="JFF848" s="328"/>
      <c r="JFG848" s="328"/>
      <c r="JFH848" s="328"/>
      <c r="JFI848" s="328"/>
      <c r="JFJ848" s="328"/>
      <c r="JFK848" s="328"/>
      <c r="JFL848" s="328"/>
      <c r="JFM848" s="328"/>
      <c r="JFN848" s="328"/>
      <c r="JFO848" s="328"/>
      <c r="JFP848" s="328"/>
      <c r="JFQ848" s="328"/>
      <c r="JFR848" s="328"/>
      <c r="JFS848" s="328"/>
      <c r="JFT848" s="328"/>
      <c r="JFU848" s="328"/>
      <c r="JFV848" s="328"/>
      <c r="JFW848" s="328"/>
      <c r="JFX848" s="328"/>
      <c r="JFY848" s="328"/>
      <c r="JFZ848" s="328"/>
      <c r="JGA848" s="328"/>
      <c r="JGB848" s="328"/>
      <c r="JGC848" s="328"/>
      <c r="JGD848" s="328"/>
      <c r="JGE848" s="328"/>
      <c r="JGF848" s="328"/>
      <c r="JGG848" s="328"/>
      <c r="JGH848" s="328"/>
      <c r="JGI848" s="328"/>
      <c r="JGJ848" s="328"/>
      <c r="JGK848" s="328"/>
      <c r="JGL848" s="328"/>
      <c r="JGM848" s="328"/>
      <c r="JGN848" s="328"/>
      <c r="JGO848" s="328"/>
      <c r="JGP848" s="328"/>
      <c r="JGQ848" s="328"/>
      <c r="JGR848" s="328"/>
      <c r="JGS848" s="328"/>
      <c r="JGT848" s="328"/>
      <c r="JGU848" s="328"/>
      <c r="JGV848" s="328"/>
      <c r="JGW848" s="328"/>
      <c r="JGX848" s="328"/>
      <c r="JGY848" s="328"/>
      <c r="JGZ848" s="328"/>
      <c r="JHA848" s="328"/>
      <c r="JHB848" s="328"/>
      <c r="JHC848" s="328"/>
      <c r="JHD848" s="328"/>
      <c r="JHE848" s="328"/>
      <c r="JHF848" s="328"/>
      <c r="JHG848" s="328"/>
      <c r="JHH848" s="328"/>
      <c r="JHI848" s="328"/>
      <c r="JHJ848" s="328"/>
      <c r="JHK848" s="328"/>
      <c r="JHL848" s="328"/>
      <c r="JHM848" s="328"/>
      <c r="JHN848" s="328"/>
      <c r="JHO848" s="328"/>
      <c r="JHP848" s="328"/>
      <c r="JHQ848" s="328"/>
      <c r="JHR848" s="328"/>
      <c r="JHS848" s="328"/>
      <c r="JHT848" s="328"/>
      <c r="JHU848" s="328"/>
      <c r="JHV848" s="328"/>
      <c r="JHW848" s="328"/>
      <c r="JHX848" s="328"/>
      <c r="JHY848" s="328"/>
      <c r="JHZ848" s="328"/>
      <c r="JIA848" s="328"/>
      <c r="JIB848" s="328"/>
      <c r="JIC848" s="328"/>
      <c r="JID848" s="328"/>
      <c r="JIE848" s="328"/>
      <c r="JIF848" s="328"/>
      <c r="JIG848" s="328"/>
      <c r="JIH848" s="328"/>
      <c r="JII848" s="328"/>
      <c r="JIJ848" s="328"/>
      <c r="JIK848" s="328"/>
      <c r="JIL848" s="328"/>
      <c r="JIM848" s="328"/>
      <c r="JIN848" s="328"/>
      <c r="JIO848" s="328"/>
      <c r="JIP848" s="328"/>
      <c r="JIQ848" s="328"/>
      <c r="JIR848" s="328"/>
      <c r="JIS848" s="328"/>
      <c r="JIT848" s="328"/>
      <c r="JIU848" s="328"/>
      <c r="JIV848" s="328"/>
      <c r="JIW848" s="328"/>
      <c r="JIX848" s="328"/>
      <c r="JIY848" s="328"/>
      <c r="JIZ848" s="328"/>
      <c r="JJA848" s="328"/>
      <c r="JJB848" s="328"/>
      <c r="JJC848" s="328"/>
      <c r="JJD848" s="328"/>
      <c r="JJE848" s="328"/>
      <c r="JJF848" s="328"/>
      <c r="JJG848" s="328"/>
      <c r="JJH848" s="328"/>
      <c r="JJI848" s="328"/>
      <c r="JJJ848" s="328"/>
      <c r="JJK848" s="328"/>
      <c r="JJL848" s="328"/>
      <c r="JJM848" s="328"/>
      <c r="JJN848" s="328"/>
      <c r="JJO848" s="328"/>
      <c r="JJP848" s="328"/>
      <c r="JJQ848" s="328"/>
      <c r="JJR848" s="328"/>
      <c r="JJS848" s="328"/>
      <c r="JJT848" s="328"/>
      <c r="JJU848" s="328"/>
      <c r="JJV848" s="328"/>
      <c r="JJW848" s="328"/>
      <c r="JJX848" s="328"/>
      <c r="JJY848" s="328"/>
      <c r="JJZ848" s="328"/>
      <c r="JKA848" s="328"/>
      <c r="JKB848" s="328"/>
      <c r="JKC848" s="328"/>
      <c r="JKD848" s="328"/>
      <c r="JKE848" s="328"/>
      <c r="JKF848" s="328"/>
      <c r="JKG848" s="328"/>
      <c r="JKH848" s="328"/>
      <c r="JKI848" s="328"/>
      <c r="JKJ848" s="328"/>
      <c r="JKK848" s="328"/>
      <c r="JKL848" s="328"/>
      <c r="JKM848" s="328"/>
      <c r="JKN848" s="328"/>
      <c r="JKO848" s="328"/>
      <c r="JKP848" s="328"/>
      <c r="JKQ848" s="328"/>
      <c r="JKR848" s="328"/>
      <c r="JKS848" s="328"/>
      <c r="JKT848" s="328"/>
      <c r="JKU848" s="328"/>
      <c r="JKV848" s="328"/>
      <c r="JKW848" s="328"/>
      <c r="JKX848" s="328"/>
      <c r="JKY848" s="328"/>
      <c r="JKZ848" s="328"/>
      <c r="JLA848" s="328"/>
      <c r="JLB848" s="328"/>
      <c r="JLC848" s="328"/>
      <c r="JLD848" s="328"/>
      <c r="JLE848" s="328"/>
      <c r="JLF848" s="328"/>
      <c r="JLG848" s="328"/>
      <c r="JLH848" s="328"/>
      <c r="JLI848" s="328"/>
      <c r="JLJ848" s="328"/>
      <c r="JLK848" s="328"/>
      <c r="JLL848" s="328"/>
      <c r="JLM848" s="328"/>
      <c r="JLN848" s="328"/>
      <c r="JLO848" s="328"/>
      <c r="JLP848" s="328"/>
      <c r="JLQ848" s="328"/>
      <c r="JLR848" s="328"/>
      <c r="JLS848" s="328"/>
      <c r="JLT848" s="328"/>
      <c r="JLU848" s="328"/>
      <c r="JLV848" s="328"/>
      <c r="JLW848" s="328"/>
      <c r="JLX848" s="328"/>
      <c r="JLY848" s="328"/>
      <c r="JLZ848" s="328"/>
      <c r="JMA848" s="328"/>
      <c r="JMB848" s="328"/>
      <c r="JMC848" s="328"/>
      <c r="JMD848" s="328"/>
      <c r="JME848" s="328"/>
      <c r="JMF848" s="328"/>
      <c r="JMG848" s="328"/>
      <c r="JMH848" s="328"/>
      <c r="JMI848" s="328"/>
      <c r="JMJ848" s="328"/>
      <c r="JMK848" s="328"/>
      <c r="JML848" s="328"/>
      <c r="JMM848" s="328"/>
      <c r="JMN848" s="328"/>
      <c r="JMO848" s="328"/>
      <c r="JMP848" s="328"/>
      <c r="JMQ848" s="328"/>
      <c r="JMR848" s="328"/>
      <c r="JMS848" s="328"/>
      <c r="JMT848" s="328"/>
      <c r="JMU848" s="328"/>
      <c r="JMV848" s="328"/>
      <c r="JMW848" s="328"/>
      <c r="JMX848" s="328"/>
      <c r="JMY848" s="328"/>
      <c r="JMZ848" s="328"/>
      <c r="JNA848" s="328"/>
      <c r="JNB848" s="328"/>
      <c r="JNC848" s="328"/>
      <c r="JND848" s="328"/>
      <c r="JNE848" s="328"/>
      <c r="JNF848" s="328"/>
      <c r="JNG848" s="328"/>
      <c r="JNH848" s="328"/>
      <c r="JNI848" s="328"/>
      <c r="JNJ848" s="328"/>
      <c r="JNK848" s="328"/>
      <c r="JNL848" s="328"/>
      <c r="JNM848" s="328"/>
      <c r="JNN848" s="328"/>
      <c r="JNO848" s="328"/>
      <c r="JNP848" s="328"/>
      <c r="JNQ848" s="328"/>
      <c r="JNR848" s="328"/>
      <c r="JNS848" s="328"/>
      <c r="JNT848" s="328"/>
      <c r="JNU848" s="328"/>
      <c r="JNV848" s="328"/>
      <c r="JNW848" s="328"/>
      <c r="JNX848" s="328"/>
      <c r="JNY848" s="328"/>
      <c r="JNZ848" s="328"/>
      <c r="JOA848" s="328"/>
      <c r="JOB848" s="328"/>
      <c r="JOC848" s="328"/>
      <c r="JOD848" s="328"/>
      <c r="JOE848" s="328"/>
      <c r="JOF848" s="328"/>
      <c r="JOG848" s="328"/>
      <c r="JOH848" s="328"/>
      <c r="JOI848" s="328"/>
      <c r="JOJ848" s="328"/>
      <c r="JOK848" s="328"/>
      <c r="JOL848" s="328"/>
      <c r="JOM848" s="328"/>
      <c r="JON848" s="328"/>
      <c r="JOO848" s="328"/>
      <c r="JOP848" s="328"/>
      <c r="JOQ848" s="328"/>
      <c r="JOR848" s="328"/>
      <c r="JOS848" s="328"/>
      <c r="JOT848" s="328"/>
      <c r="JOU848" s="328"/>
      <c r="JOV848" s="328"/>
      <c r="JOW848" s="328"/>
      <c r="JOX848" s="328"/>
      <c r="JOY848" s="328"/>
      <c r="JOZ848" s="328"/>
      <c r="JPA848" s="328"/>
      <c r="JPB848" s="328"/>
      <c r="JPC848" s="328"/>
      <c r="JPD848" s="328"/>
      <c r="JPE848" s="328"/>
      <c r="JPF848" s="328"/>
      <c r="JPG848" s="328"/>
      <c r="JPH848" s="328"/>
      <c r="JPI848" s="328"/>
      <c r="JPJ848" s="328"/>
      <c r="JPK848" s="328"/>
      <c r="JPL848" s="328"/>
      <c r="JPM848" s="328"/>
      <c r="JPN848" s="328"/>
      <c r="JPO848" s="328"/>
      <c r="JPP848" s="328"/>
      <c r="JPQ848" s="328"/>
      <c r="JPR848" s="328"/>
      <c r="JPS848" s="328"/>
      <c r="JPT848" s="328"/>
      <c r="JPU848" s="328"/>
      <c r="JPV848" s="328"/>
      <c r="JPW848" s="328"/>
      <c r="JPX848" s="328"/>
      <c r="JPY848" s="328"/>
      <c r="JPZ848" s="328"/>
      <c r="JQA848" s="328"/>
      <c r="JQB848" s="328"/>
      <c r="JQC848" s="328"/>
      <c r="JQD848" s="328"/>
      <c r="JQE848" s="328"/>
      <c r="JQF848" s="328"/>
      <c r="JQG848" s="328"/>
      <c r="JQH848" s="328"/>
      <c r="JQI848" s="328"/>
      <c r="JQJ848" s="328"/>
      <c r="JQK848" s="328"/>
      <c r="JQL848" s="328"/>
      <c r="JQM848" s="328"/>
      <c r="JQN848" s="328"/>
      <c r="JQO848" s="328"/>
      <c r="JQP848" s="328"/>
      <c r="JQQ848" s="328"/>
      <c r="JQR848" s="328"/>
      <c r="JQS848" s="328"/>
      <c r="JQT848" s="328"/>
      <c r="JQU848" s="328"/>
      <c r="JQV848" s="328"/>
      <c r="JQW848" s="328"/>
      <c r="JQX848" s="328"/>
      <c r="JQY848" s="328"/>
      <c r="JQZ848" s="328"/>
      <c r="JRA848" s="328"/>
      <c r="JRB848" s="328"/>
      <c r="JRC848" s="328"/>
      <c r="JRD848" s="328"/>
      <c r="JRE848" s="328"/>
      <c r="JRF848" s="328"/>
      <c r="JRG848" s="328"/>
      <c r="JRH848" s="328"/>
      <c r="JRI848" s="328"/>
      <c r="JRJ848" s="328"/>
      <c r="JRK848" s="328"/>
      <c r="JRL848" s="328"/>
      <c r="JRM848" s="328"/>
      <c r="JRN848" s="328"/>
      <c r="JRO848" s="328"/>
      <c r="JRP848" s="328"/>
      <c r="JRQ848" s="328"/>
      <c r="JRR848" s="328"/>
      <c r="JRS848" s="328"/>
      <c r="JRT848" s="328"/>
      <c r="JRU848" s="328"/>
      <c r="JRV848" s="328"/>
      <c r="JRW848" s="328"/>
      <c r="JRX848" s="328"/>
      <c r="JRY848" s="328"/>
      <c r="JRZ848" s="328"/>
      <c r="JSA848" s="328"/>
      <c r="JSB848" s="328"/>
      <c r="JSC848" s="328"/>
      <c r="JSD848" s="328"/>
      <c r="JSE848" s="328"/>
      <c r="JSF848" s="328"/>
      <c r="JSG848" s="328"/>
      <c r="JSH848" s="328"/>
      <c r="JSI848" s="328"/>
      <c r="JSJ848" s="328"/>
      <c r="JSK848" s="328"/>
      <c r="JSL848" s="328"/>
      <c r="JSM848" s="328"/>
      <c r="JSN848" s="328"/>
      <c r="JSO848" s="328"/>
      <c r="JSP848" s="328"/>
      <c r="JSQ848" s="328"/>
      <c r="JSR848" s="328"/>
      <c r="JSS848" s="328"/>
      <c r="JST848" s="328"/>
      <c r="JSU848" s="328"/>
      <c r="JSV848" s="328"/>
      <c r="JSW848" s="328"/>
      <c r="JSX848" s="328"/>
      <c r="JSY848" s="328"/>
      <c r="JSZ848" s="328"/>
      <c r="JTA848" s="328"/>
      <c r="JTB848" s="328"/>
      <c r="JTC848" s="328"/>
      <c r="JTD848" s="328"/>
      <c r="JTE848" s="328"/>
      <c r="JTF848" s="328"/>
      <c r="JTG848" s="328"/>
      <c r="JTH848" s="328"/>
      <c r="JTI848" s="328"/>
      <c r="JTJ848" s="328"/>
      <c r="JTK848" s="328"/>
      <c r="JTL848" s="328"/>
      <c r="JTM848" s="328"/>
      <c r="JTN848" s="328"/>
      <c r="JTO848" s="328"/>
      <c r="JTP848" s="328"/>
      <c r="JTQ848" s="328"/>
      <c r="JTR848" s="328"/>
      <c r="JTS848" s="328"/>
      <c r="JTT848" s="328"/>
      <c r="JTU848" s="328"/>
      <c r="JTV848" s="328"/>
      <c r="JTW848" s="328"/>
      <c r="JTX848" s="328"/>
      <c r="JTY848" s="328"/>
      <c r="JTZ848" s="328"/>
      <c r="JUA848" s="328"/>
      <c r="JUB848" s="328"/>
      <c r="JUC848" s="328"/>
      <c r="JUD848" s="328"/>
      <c r="JUE848" s="328"/>
      <c r="JUF848" s="328"/>
      <c r="JUG848" s="328"/>
      <c r="JUH848" s="328"/>
      <c r="JUI848" s="328"/>
      <c r="JUJ848" s="328"/>
      <c r="JUK848" s="328"/>
      <c r="JUL848" s="328"/>
      <c r="JUM848" s="328"/>
      <c r="JUN848" s="328"/>
      <c r="JUO848" s="328"/>
      <c r="JUP848" s="328"/>
      <c r="JUQ848" s="328"/>
      <c r="JUR848" s="328"/>
      <c r="JUS848" s="328"/>
      <c r="JUT848" s="328"/>
      <c r="JUU848" s="328"/>
      <c r="JUV848" s="328"/>
      <c r="JUW848" s="328"/>
      <c r="JUX848" s="328"/>
      <c r="JUY848" s="328"/>
      <c r="JUZ848" s="328"/>
      <c r="JVA848" s="328"/>
      <c r="JVB848" s="328"/>
      <c r="JVC848" s="328"/>
      <c r="JVD848" s="328"/>
      <c r="JVE848" s="328"/>
      <c r="JVF848" s="328"/>
      <c r="JVG848" s="328"/>
      <c r="JVH848" s="328"/>
      <c r="JVI848" s="328"/>
      <c r="JVJ848" s="328"/>
      <c r="JVK848" s="328"/>
      <c r="JVL848" s="328"/>
      <c r="JVM848" s="328"/>
      <c r="JVN848" s="328"/>
      <c r="JVO848" s="328"/>
      <c r="JVP848" s="328"/>
      <c r="JVQ848" s="328"/>
      <c r="JVR848" s="328"/>
      <c r="JVS848" s="328"/>
      <c r="JVT848" s="328"/>
      <c r="JVU848" s="328"/>
      <c r="JVV848" s="328"/>
      <c r="JVW848" s="328"/>
      <c r="JVX848" s="328"/>
      <c r="JVY848" s="328"/>
      <c r="JVZ848" s="328"/>
      <c r="JWA848" s="328"/>
      <c r="JWB848" s="328"/>
      <c r="JWC848" s="328"/>
      <c r="JWD848" s="328"/>
      <c r="JWE848" s="328"/>
      <c r="JWF848" s="328"/>
      <c r="JWG848" s="328"/>
      <c r="JWH848" s="328"/>
      <c r="JWI848" s="328"/>
      <c r="JWJ848" s="328"/>
      <c r="JWK848" s="328"/>
      <c r="JWL848" s="328"/>
      <c r="JWM848" s="328"/>
      <c r="JWN848" s="328"/>
      <c r="JWO848" s="328"/>
      <c r="JWP848" s="328"/>
      <c r="JWQ848" s="328"/>
      <c r="JWR848" s="328"/>
      <c r="JWS848" s="328"/>
      <c r="JWT848" s="328"/>
      <c r="JWU848" s="328"/>
      <c r="JWV848" s="328"/>
      <c r="JWW848" s="328"/>
      <c r="JWX848" s="328"/>
      <c r="JWY848" s="328"/>
      <c r="JWZ848" s="328"/>
      <c r="JXA848" s="328"/>
      <c r="JXB848" s="328"/>
      <c r="JXC848" s="328"/>
      <c r="JXD848" s="328"/>
      <c r="JXE848" s="328"/>
      <c r="JXF848" s="328"/>
      <c r="JXG848" s="328"/>
      <c r="JXH848" s="328"/>
      <c r="JXI848" s="328"/>
      <c r="JXJ848" s="328"/>
      <c r="JXK848" s="328"/>
      <c r="JXL848" s="328"/>
      <c r="JXM848" s="328"/>
      <c r="JXN848" s="328"/>
      <c r="JXO848" s="328"/>
      <c r="JXP848" s="328"/>
      <c r="JXQ848" s="328"/>
      <c r="JXR848" s="328"/>
      <c r="JXS848" s="328"/>
      <c r="JXT848" s="328"/>
      <c r="JXU848" s="328"/>
      <c r="JXV848" s="328"/>
      <c r="JXW848" s="328"/>
      <c r="JXX848" s="328"/>
      <c r="JXY848" s="328"/>
      <c r="JXZ848" s="328"/>
      <c r="JYA848" s="328"/>
      <c r="JYB848" s="328"/>
      <c r="JYC848" s="328"/>
      <c r="JYD848" s="328"/>
      <c r="JYE848" s="328"/>
      <c r="JYF848" s="328"/>
      <c r="JYG848" s="328"/>
      <c r="JYH848" s="328"/>
      <c r="JYI848" s="328"/>
      <c r="JYJ848" s="328"/>
      <c r="JYK848" s="328"/>
      <c r="JYL848" s="328"/>
      <c r="JYM848" s="328"/>
      <c r="JYN848" s="328"/>
      <c r="JYO848" s="328"/>
      <c r="JYP848" s="328"/>
      <c r="JYQ848" s="328"/>
      <c r="JYR848" s="328"/>
      <c r="JYS848" s="328"/>
      <c r="JYT848" s="328"/>
      <c r="JYU848" s="328"/>
      <c r="JYV848" s="328"/>
      <c r="JYW848" s="328"/>
      <c r="JYX848" s="328"/>
      <c r="JYY848" s="328"/>
      <c r="JYZ848" s="328"/>
      <c r="JZA848" s="328"/>
      <c r="JZB848" s="328"/>
      <c r="JZC848" s="328"/>
      <c r="JZD848" s="328"/>
      <c r="JZE848" s="328"/>
      <c r="JZF848" s="328"/>
      <c r="JZG848" s="328"/>
      <c r="JZH848" s="328"/>
      <c r="JZI848" s="328"/>
      <c r="JZJ848" s="328"/>
      <c r="JZK848" s="328"/>
      <c r="JZL848" s="328"/>
      <c r="JZM848" s="328"/>
      <c r="JZN848" s="328"/>
      <c r="JZO848" s="328"/>
      <c r="JZP848" s="328"/>
      <c r="JZQ848" s="328"/>
      <c r="JZR848" s="328"/>
      <c r="JZS848" s="328"/>
      <c r="JZT848" s="328"/>
      <c r="JZU848" s="328"/>
      <c r="JZV848" s="328"/>
      <c r="JZW848" s="328"/>
      <c r="JZX848" s="328"/>
      <c r="JZY848" s="328"/>
      <c r="JZZ848" s="328"/>
      <c r="KAA848" s="328"/>
      <c r="KAB848" s="328"/>
      <c r="KAC848" s="328"/>
      <c r="KAD848" s="328"/>
      <c r="KAE848" s="328"/>
      <c r="KAF848" s="328"/>
      <c r="KAG848" s="328"/>
      <c r="KAH848" s="328"/>
      <c r="KAI848" s="328"/>
      <c r="KAJ848" s="328"/>
      <c r="KAK848" s="328"/>
      <c r="KAL848" s="328"/>
      <c r="KAM848" s="328"/>
      <c r="KAN848" s="328"/>
      <c r="KAO848" s="328"/>
      <c r="KAP848" s="328"/>
      <c r="KAQ848" s="328"/>
      <c r="KAR848" s="328"/>
      <c r="KAS848" s="328"/>
      <c r="KAT848" s="328"/>
      <c r="KAU848" s="328"/>
      <c r="KAV848" s="328"/>
      <c r="KAW848" s="328"/>
      <c r="KAX848" s="328"/>
      <c r="KAY848" s="328"/>
      <c r="KAZ848" s="328"/>
      <c r="KBA848" s="328"/>
      <c r="KBB848" s="328"/>
      <c r="KBC848" s="328"/>
      <c r="KBD848" s="328"/>
      <c r="KBE848" s="328"/>
      <c r="KBF848" s="328"/>
      <c r="KBG848" s="328"/>
      <c r="KBH848" s="328"/>
      <c r="KBI848" s="328"/>
      <c r="KBJ848" s="328"/>
      <c r="KBK848" s="328"/>
      <c r="KBL848" s="328"/>
      <c r="KBM848" s="328"/>
      <c r="KBN848" s="328"/>
      <c r="KBO848" s="328"/>
      <c r="KBP848" s="328"/>
      <c r="KBQ848" s="328"/>
      <c r="KBR848" s="328"/>
      <c r="KBS848" s="328"/>
      <c r="KBT848" s="328"/>
      <c r="KBU848" s="328"/>
      <c r="KBV848" s="328"/>
      <c r="KBW848" s="328"/>
      <c r="KBX848" s="328"/>
      <c r="KBY848" s="328"/>
      <c r="KBZ848" s="328"/>
      <c r="KCA848" s="328"/>
      <c r="KCB848" s="328"/>
      <c r="KCC848" s="328"/>
      <c r="KCD848" s="328"/>
      <c r="KCE848" s="328"/>
      <c r="KCF848" s="328"/>
      <c r="KCG848" s="328"/>
      <c r="KCH848" s="328"/>
      <c r="KCI848" s="328"/>
      <c r="KCJ848" s="328"/>
      <c r="KCK848" s="328"/>
      <c r="KCL848" s="328"/>
      <c r="KCM848" s="328"/>
      <c r="KCN848" s="328"/>
      <c r="KCO848" s="328"/>
      <c r="KCP848" s="328"/>
      <c r="KCQ848" s="328"/>
      <c r="KCR848" s="328"/>
      <c r="KCS848" s="328"/>
      <c r="KCT848" s="328"/>
      <c r="KCU848" s="328"/>
      <c r="KCV848" s="328"/>
      <c r="KCW848" s="328"/>
      <c r="KCX848" s="328"/>
      <c r="KCY848" s="328"/>
      <c r="KCZ848" s="328"/>
      <c r="KDA848" s="328"/>
      <c r="KDB848" s="328"/>
      <c r="KDC848" s="328"/>
      <c r="KDD848" s="328"/>
      <c r="KDE848" s="328"/>
      <c r="KDF848" s="328"/>
      <c r="KDG848" s="328"/>
      <c r="KDH848" s="328"/>
      <c r="KDI848" s="328"/>
      <c r="KDJ848" s="328"/>
      <c r="KDK848" s="328"/>
      <c r="KDL848" s="328"/>
      <c r="KDM848" s="328"/>
      <c r="KDN848" s="328"/>
      <c r="KDO848" s="328"/>
      <c r="KDP848" s="328"/>
      <c r="KDQ848" s="328"/>
      <c r="KDR848" s="328"/>
      <c r="KDS848" s="328"/>
      <c r="KDT848" s="328"/>
      <c r="KDU848" s="328"/>
      <c r="KDV848" s="328"/>
      <c r="KDW848" s="328"/>
      <c r="KDX848" s="328"/>
      <c r="KDY848" s="328"/>
      <c r="KDZ848" s="328"/>
      <c r="KEA848" s="328"/>
      <c r="KEB848" s="328"/>
      <c r="KEC848" s="328"/>
      <c r="KED848" s="328"/>
      <c r="KEE848" s="328"/>
      <c r="KEF848" s="328"/>
      <c r="KEG848" s="328"/>
      <c r="KEH848" s="328"/>
      <c r="KEI848" s="328"/>
      <c r="KEJ848" s="328"/>
      <c r="KEK848" s="328"/>
      <c r="KEL848" s="328"/>
      <c r="KEM848" s="328"/>
      <c r="KEN848" s="328"/>
      <c r="KEO848" s="328"/>
      <c r="KEP848" s="328"/>
      <c r="KEQ848" s="328"/>
      <c r="KER848" s="328"/>
      <c r="KES848" s="328"/>
      <c r="KET848" s="328"/>
      <c r="KEU848" s="328"/>
      <c r="KEV848" s="328"/>
      <c r="KEW848" s="328"/>
      <c r="KEX848" s="328"/>
      <c r="KEY848" s="328"/>
      <c r="KEZ848" s="328"/>
      <c r="KFA848" s="328"/>
      <c r="KFB848" s="328"/>
      <c r="KFC848" s="328"/>
      <c r="KFD848" s="328"/>
      <c r="KFE848" s="328"/>
      <c r="KFF848" s="328"/>
      <c r="KFG848" s="328"/>
      <c r="KFH848" s="328"/>
      <c r="KFI848" s="328"/>
      <c r="KFJ848" s="328"/>
      <c r="KFK848" s="328"/>
      <c r="KFL848" s="328"/>
      <c r="KFM848" s="328"/>
      <c r="KFN848" s="328"/>
      <c r="KFO848" s="328"/>
      <c r="KFP848" s="328"/>
      <c r="KFQ848" s="328"/>
      <c r="KFR848" s="328"/>
      <c r="KFS848" s="328"/>
      <c r="KFT848" s="328"/>
      <c r="KFU848" s="328"/>
      <c r="KFV848" s="328"/>
      <c r="KFW848" s="328"/>
      <c r="KFX848" s="328"/>
      <c r="KFY848" s="328"/>
      <c r="KFZ848" s="328"/>
      <c r="KGA848" s="328"/>
      <c r="KGB848" s="328"/>
      <c r="KGC848" s="328"/>
      <c r="KGD848" s="328"/>
      <c r="KGE848" s="328"/>
      <c r="KGF848" s="328"/>
      <c r="KGG848" s="328"/>
      <c r="KGH848" s="328"/>
      <c r="KGI848" s="328"/>
      <c r="KGJ848" s="328"/>
      <c r="KGK848" s="328"/>
      <c r="KGL848" s="328"/>
      <c r="KGM848" s="328"/>
      <c r="KGN848" s="328"/>
      <c r="KGO848" s="328"/>
      <c r="KGP848" s="328"/>
      <c r="KGQ848" s="328"/>
      <c r="KGR848" s="328"/>
      <c r="KGS848" s="328"/>
      <c r="KGT848" s="328"/>
      <c r="KGU848" s="328"/>
      <c r="KGV848" s="328"/>
      <c r="KGW848" s="328"/>
      <c r="KGX848" s="328"/>
      <c r="KGY848" s="328"/>
      <c r="KGZ848" s="328"/>
      <c r="KHA848" s="328"/>
      <c r="KHB848" s="328"/>
      <c r="KHC848" s="328"/>
      <c r="KHD848" s="328"/>
      <c r="KHE848" s="328"/>
      <c r="KHF848" s="328"/>
      <c r="KHG848" s="328"/>
      <c r="KHH848" s="328"/>
      <c r="KHI848" s="328"/>
      <c r="KHJ848" s="328"/>
      <c r="KHK848" s="328"/>
      <c r="KHL848" s="328"/>
      <c r="KHM848" s="328"/>
      <c r="KHN848" s="328"/>
      <c r="KHO848" s="328"/>
      <c r="KHP848" s="328"/>
      <c r="KHQ848" s="328"/>
      <c r="KHR848" s="328"/>
      <c r="KHS848" s="328"/>
      <c r="KHT848" s="328"/>
      <c r="KHU848" s="328"/>
      <c r="KHV848" s="328"/>
      <c r="KHW848" s="328"/>
      <c r="KHX848" s="328"/>
      <c r="KHY848" s="328"/>
      <c r="KHZ848" s="328"/>
      <c r="KIA848" s="328"/>
      <c r="KIB848" s="328"/>
      <c r="KIC848" s="328"/>
      <c r="KID848" s="328"/>
      <c r="KIE848" s="328"/>
      <c r="KIF848" s="328"/>
      <c r="KIG848" s="328"/>
      <c r="KIH848" s="328"/>
      <c r="KII848" s="328"/>
      <c r="KIJ848" s="328"/>
      <c r="KIK848" s="328"/>
      <c r="KIL848" s="328"/>
      <c r="KIM848" s="328"/>
      <c r="KIN848" s="328"/>
      <c r="KIO848" s="328"/>
      <c r="KIP848" s="328"/>
      <c r="KIQ848" s="328"/>
      <c r="KIR848" s="328"/>
      <c r="KIS848" s="328"/>
      <c r="KIT848" s="328"/>
      <c r="KIU848" s="328"/>
      <c r="KIV848" s="328"/>
      <c r="KIW848" s="328"/>
      <c r="KIX848" s="328"/>
      <c r="KIY848" s="328"/>
      <c r="KIZ848" s="328"/>
      <c r="KJA848" s="328"/>
      <c r="KJB848" s="328"/>
      <c r="KJC848" s="328"/>
      <c r="KJD848" s="328"/>
      <c r="KJE848" s="328"/>
      <c r="KJF848" s="328"/>
      <c r="KJG848" s="328"/>
      <c r="KJH848" s="328"/>
      <c r="KJI848" s="328"/>
      <c r="KJJ848" s="328"/>
      <c r="KJK848" s="328"/>
      <c r="KJL848" s="328"/>
      <c r="KJM848" s="328"/>
      <c r="KJN848" s="328"/>
      <c r="KJO848" s="328"/>
      <c r="KJP848" s="328"/>
      <c r="KJQ848" s="328"/>
      <c r="KJR848" s="328"/>
      <c r="KJS848" s="328"/>
      <c r="KJT848" s="328"/>
      <c r="KJU848" s="328"/>
      <c r="KJV848" s="328"/>
      <c r="KJW848" s="328"/>
      <c r="KJX848" s="328"/>
      <c r="KJY848" s="328"/>
      <c r="KJZ848" s="328"/>
      <c r="KKA848" s="328"/>
      <c r="KKB848" s="328"/>
      <c r="KKC848" s="328"/>
      <c r="KKD848" s="328"/>
      <c r="KKE848" s="328"/>
      <c r="KKF848" s="328"/>
      <c r="KKG848" s="328"/>
      <c r="KKH848" s="328"/>
      <c r="KKI848" s="328"/>
      <c r="KKJ848" s="328"/>
      <c r="KKK848" s="328"/>
      <c r="KKL848" s="328"/>
      <c r="KKM848" s="328"/>
      <c r="KKN848" s="328"/>
      <c r="KKO848" s="328"/>
      <c r="KKP848" s="328"/>
      <c r="KKQ848" s="328"/>
      <c r="KKR848" s="328"/>
      <c r="KKS848" s="328"/>
      <c r="KKT848" s="328"/>
      <c r="KKU848" s="328"/>
      <c r="KKV848" s="328"/>
      <c r="KKW848" s="328"/>
      <c r="KKX848" s="328"/>
      <c r="KKY848" s="328"/>
      <c r="KKZ848" s="328"/>
      <c r="KLA848" s="328"/>
      <c r="KLB848" s="328"/>
      <c r="KLC848" s="328"/>
      <c r="KLD848" s="328"/>
      <c r="KLE848" s="328"/>
      <c r="KLF848" s="328"/>
      <c r="KLG848" s="328"/>
      <c r="KLH848" s="328"/>
      <c r="KLI848" s="328"/>
      <c r="KLJ848" s="328"/>
      <c r="KLK848" s="328"/>
      <c r="KLL848" s="328"/>
      <c r="KLM848" s="328"/>
      <c r="KLN848" s="328"/>
      <c r="KLO848" s="328"/>
      <c r="KLP848" s="328"/>
      <c r="KLQ848" s="328"/>
      <c r="KLR848" s="328"/>
      <c r="KLS848" s="328"/>
      <c r="KLT848" s="328"/>
      <c r="KLU848" s="328"/>
      <c r="KLV848" s="328"/>
      <c r="KLW848" s="328"/>
      <c r="KLX848" s="328"/>
      <c r="KLY848" s="328"/>
      <c r="KLZ848" s="328"/>
      <c r="KMA848" s="328"/>
      <c r="KMB848" s="328"/>
      <c r="KMC848" s="328"/>
      <c r="KMD848" s="328"/>
      <c r="KME848" s="328"/>
      <c r="KMF848" s="328"/>
      <c r="KMG848" s="328"/>
      <c r="KMH848" s="328"/>
      <c r="KMI848" s="328"/>
      <c r="KMJ848" s="328"/>
      <c r="KMK848" s="328"/>
      <c r="KML848" s="328"/>
      <c r="KMM848" s="328"/>
      <c r="KMN848" s="328"/>
      <c r="KMO848" s="328"/>
      <c r="KMP848" s="328"/>
      <c r="KMQ848" s="328"/>
      <c r="KMR848" s="328"/>
      <c r="KMS848" s="328"/>
      <c r="KMT848" s="328"/>
      <c r="KMU848" s="328"/>
      <c r="KMV848" s="328"/>
      <c r="KMW848" s="328"/>
      <c r="KMX848" s="328"/>
      <c r="KMY848" s="328"/>
      <c r="KMZ848" s="328"/>
      <c r="KNA848" s="328"/>
      <c r="KNB848" s="328"/>
      <c r="KNC848" s="328"/>
      <c r="KND848" s="328"/>
      <c r="KNE848" s="328"/>
      <c r="KNF848" s="328"/>
      <c r="KNG848" s="328"/>
      <c r="KNH848" s="328"/>
      <c r="KNI848" s="328"/>
      <c r="KNJ848" s="328"/>
      <c r="KNK848" s="328"/>
      <c r="KNL848" s="328"/>
      <c r="KNM848" s="328"/>
      <c r="KNN848" s="328"/>
      <c r="KNO848" s="328"/>
      <c r="KNP848" s="328"/>
      <c r="KNQ848" s="328"/>
      <c r="KNR848" s="328"/>
      <c r="KNS848" s="328"/>
      <c r="KNT848" s="328"/>
      <c r="KNU848" s="328"/>
      <c r="KNV848" s="328"/>
      <c r="KNW848" s="328"/>
      <c r="KNX848" s="328"/>
      <c r="KNY848" s="328"/>
      <c r="KNZ848" s="328"/>
      <c r="KOA848" s="328"/>
      <c r="KOB848" s="328"/>
      <c r="KOC848" s="328"/>
      <c r="KOD848" s="328"/>
      <c r="KOE848" s="328"/>
      <c r="KOF848" s="328"/>
      <c r="KOG848" s="328"/>
      <c r="KOH848" s="328"/>
      <c r="KOI848" s="328"/>
      <c r="KOJ848" s="328"/>
      <c r="KOK848" s="328"/>
      <c r="KOL848" s="328"/>
      <c r="KOM848" s="328"/>
      <c r="KON848" s="328"/>
      <c r="KOO848" s="328"/>
      <c r="KOP848" s="328"/>
      <c r="KOQ848" s="328"/>
      <c r="KOR848" s="328"/>
      <c r="KOS848" s="328"/>
      <c r="KOT848" s="328"/>
      <c r="KOU848" s="328"/>
      <c r="KOV848" s="328"/>
      <c r="KOW848" s="328"/>
      <c r="KOX848" s="328"/>
      <c r="KOY848" s="328"/>
      <c r="KOZ848" s="328"/>
      <c r="KPA848" s="328"/>
      <c r="KPB848" s="328"/>
      <c r="KPC848" s="328"/>
      <c r="KPD848" s="328"/>
      <c r="KPE848" s="328"/>
      <c r="KPF848" s="328"/>
      <c r="KPG848" s="328"/>
      <c r="KPH848" s="328"/>
      <c r="KPI848" s="328"/>
      <c r="KPJ848" s="328"/>
      <c r="KPK848" s="328"/>
      <c r="KPL848" s="328"/>
      <c r="KPM848" s="328"/>
      <c r="KPN848" s="328"/>
      <c r="KPO848" s="328"/>
      <c r="KPP848" s="328"/>
      <c r="KPQ848" s="328"/>
      <c r="KPR848" s="328"/>
      <c r="KPS848" s="328"/>
      <c r="KPT848" s="328"/>
      <c r="KPU848" s="328"/>
      <c r="KPV848" s="328"/>
      <c r="KPW848" s="328"/>
      <c r="KPX848" s="328"/>
      <c r="KPY848" s="328"/>
      <c r="KPZ848" s="328"/>
      <c r="KQA848" s="328"/>
      <c r="KQB848" s="328"/>
      <c r="KQC848" s="328"/>
      <c r="KQD848" s="328"/>
      <c r="KQE848" s="328"/>
      <c r="KQF848" s="328"/>
      <c r="KQG848" s="328"/>
      <c r="KQH848" s="328"/>
      <c r="KQI848" s="328"/>
      <c r="KQJ848" s="328"/>
      <c r="KQK848" s="328"/>
      <c r="KQL848" s="328"/>
      <c r="KQM848" s="328"/>
      <c r="KQN848" s="328"/>
      <c r="KQO848" s="328"/>
      <c r="KQP848" s="328"/>
      <c r="KQQ848" s="328"/>
      <c r="KQR848" s="328"/>
      <c r="KQS848" s="328"/>
      <c r="KQT848" s="328"/>
      <c r="KQU848" s="328"/>
      <c r="KQV848" s="328"/>
      <c r="KQW848" s="328"/>
      <c r="KQX848" s="328"/>
      <c r="KQY848" s="328"/>
      <c r="KQZ848" s="328"/>
      <c r="KRA848" s="328"/>
      <c r="KRB848" s="328"/>
      <c r="KRC848" s="328"/>
      <c r="KRD848" s="328"/>
      <c r="KRE848" s="328"/>
      <c r="KRF848" s="328"/>
      <c r="KRG848" s="328"/>
      <c r="KRH848" s="328"/>
      <c r="KRI848" s="328"/>
      <c r="KRJ848" s="328"/>
      <c r="KRK848" s="328"/>
      <c r="KRL848" s="328"/>
      <c r="KRM848" s="328"/>
      <c r="KRN848" s="328"/>
      <c r="KRO848" s="328"/>
      <c r="KRP848" s="328"/>
      <c r="KRQ848" s="328"/>
      <c r="KRR848" s="328"/>
      <c r="KRS848" s="328"/>
      <c r="KRT848" s="328"/>
      <c r="KRU848" s="328"/>
      <c r="KRV848" s="328"/>
      <c r="KRW848" s="328"/>
      <c r="KRX848" s="328"/>
      <c r="KRY848" s="328"/>
      <c r="KRZ848" s="328"/>
      <c r="KSA848" s="328"/>
      <c r="KSB848" s="328"/>
      <c r="KSC848" s="328"/>
      <c r="KSD848" s="328"/>
      <c r="KSE848" s="328"/>
      <c r="KSF848" s="328"/>
      <c r="KSG848" s="328"/>
      <c r="KSH848" s="328"/>
      <c r="KSI848" s="328"/>
      <c r="KSJ848" s="328"/>
      <c r="KSK848" s="328"/>
      <c r="KSL848" s="328"/>
      <c r="KSM848" s="328"/>
      <c r="KSN848" s="328"/>
      <c r="KSO848" s="328"/>
      <c r="KSP848" s="328"/>
      <c r="KSQ848" s="328"/>
      <c r="KSR848" s="328"/>
      <c r="KSS848" s="328"/>
      <c r="KST848" s="328"/>
      <c r="KSU848" s="328"/>
      <c r="KSV848" s="328"/>
      <c r="KSW848" s="328"/>
      <c r="KSX848" s="328"/>
      <c r="KSY848" s="328"/>
      <c r="KSZ848" s="328"/>
      <c r="KTA848" s="328"/>
      <c r="KTB848" s="328"/>
      <c r="KTC848" s="328"/>
      <c r="KTD848" s="328"/>
      <c r="KTE848" s="328"/>
      <c r="KTF848" s="328"/>
      <c r="KTG848" s="328"/>
      <c r="KTH848" s="328"/>
      <c r="KTI848" s="328"/>
      <c r="KTJ848" s="328"/>
      <c r="KTK848" s="328"/>
      <c r="KTL848" s="328"/>
      <c r="KTM848" s="328"/>
      <c r="KTN848" s="328"/>
      <c r="KTO848" s="328"/>
      <c r="KTP848" s="328"/>
      <c r="KTQ848" s="328"/>
      <c r="KTR848" s="328"/>
      <c r="KTS848" s="328"/>
      <c r="KTT848" s="328"/>
      <c r="KTU848" s="328"/>
      <c r="KTV848" s="328"/>
      <c r="KTW848" s="328"/>
      <c r="KTX848" s="328"/>
      <c r="KTY848" s="328"/>
      <c r="KTZ848" s="328"/>
      <c r="KUA848" s="328"/>
      <c r="KUB848" s="328"/>
      <c r="KUC848" s="328"/>
      <c r="KUD848" s="328"/>
      <c r="KUE848" s="328"/>
      <c r="KUF848" s="328"/>
      <c r="KUG848" s="328"/>
      <c r="KUH848" s="328"/>
      <c r="KUI848" s="328"/>
      <c r="KUJ848" s="328"/>
      <c r="KUK848" s="328"/>
      <c r="KUL848" s="328"/>
      <c r="KUM848" s="328"/>
      <c r="KUN848" s="328"/>
      <c r="KUO848" s="328"/>
      <c r="KUP848" s="328"/>
      <c r="KUQ848" s="328"/>
      <c r="KUR848" s="328"/>
      <c r="KUS848" s="328"/>
      <c r="KUT848" s="328"/>
      <c r="KUU848" s="328"/>
      <c r="KUV848" s="328"/>
      <c r="KUW848" s="328"/>
      <c r="KUX848" s="328"/>
      <c r="KUY848" s="328"/>
      <c r="KUZ848" s="328"/>
      <c r="KVA848" s="328"/>
      <c r="KVB848" s="328"/>
      <c r="KVC848" s="328"/>
      <c r="KVD848" s="328"/>
      <c r="KVE848" s="328"/>
      <c r="KVF848" s="328"/>
      <c r="KVG848" s="328"/>
      <c r="KVH848" s="328"/>
      <c r="KVI848" s="328"/>
      <c r="KVJ848" s="328"/>
      <c r="KVK848" s="328"/>
      <c r="KVL848" s="328"/>
      <c r="KVM848" s="328"/>
      <c r="KVN848" s="328"/>
      <c r="KVO848" s="328"/>
      <c r="KVP848" s="328"/>
      <c r="KVQ848" s="328"/>
      <c r="KVR848" s="328"/>
      <c r="KVS848" s="328"/>
      <c r="KVT848" s="328"/>
      <c r="KVU848" s="328"/>
      <c r="KVV848" s="328"/>
      <c r="KVW848" s="328"/>
      <c r="KVX848" s="328"/>
      <c r="KVY848" s="328"/>
      <c r="KVZ848" s="328"/>
      <c r="KWA848" s="328"/>
      <c r="KWB848" s="328"/>
      <c r="KWC848" s="328"/>
      <c r="KWD848" s="328"/>
      <c r="KWE848" s="328"/>
      <c r="KWF848" s="328"/>
      <c r="KWG848" s="328"/>
      <c r="KWH848" s="328"/>
      <c r="KWI848" s="328"/>
      <c r="KWJ848" s="328"/>
      <c r="KWK848" s="328"/>
      <c r="KWL848" s="328"/>
      <c r="KWM848" s="328"/>
      <c r="KWN848" s="328"/>
      <c r="KWO848" s="328"/>
      <c r="KWP848" s="328"/>
      <c r="KWQ848" s="328"/>
      <c r="KWR848" s="328"/>
      <c r="KWS848" s="328"/>
      <c r="KWT848" s="328"/>
      <c r="KWU848" s="328"/>
      <c r="KWV848" s="328"/>
      <c r="KWW848" s="328"/>
      <c r="KWX848" s="328"/>
      <c r="KWY848" s="328"/>
      <c r="KWZ848" s="328"/>
      <c r="KXA848" s="328"/>
      <c r="KXB848" s="328"/>
      <c r="KXC848" s="328"/>
      <c r="KXD848" s="328"/>
      <c r="KXE848" s="328"/>
      <c r="KXF848" s="328"/>
      <c r="KXG848" s="328"/>
      <c r="KXH848" s="328"/>
      <c r="KXI848" s="328"/>
      <c r="KXJ848" s="328"/>
      <c r="KXK848" s="328"/>
      <c r="KXL848" s="328"/>
      <c r="KXM848" s="328"/>
      <c r="KXN848" s="328"/>
      <c r="KXO848" s="328"/>
      <c r="KXP848" s="328"/>
      <c r="KXQ848" s="328"/>
      <c r="KXR848" s="328"/>
      <c r="KXS848" s="328"/>
      <c r="KXT848" s="328"/>
      <c r="KXU848" s="328"/>
      <c r="KXV848" s="328"/>
      <c r="KXW848" s="328"/>
      <c r="KXX848" s="328"/>
      <c r="KXY848" s="328"/>
      <c r="KXZ848" s="328"/>
      <c r="KYA848" s="328"/>
      <c r="KYB848" s="328"/>
      <c r="KYC848" s="328"/>
      <c r="KYD848" s="328"/>
      <c r="KYE848" s="328"/>
      <c r="KYF848" s="328"/>
      <c r="KYG848" s="328"/>
      <c r="KYH848" s="328"/>
      <c r="KYI848" s="328"/>
      <c r="KYJ848" s="328"/>
      <c r="KYK848" s="328"/>
      <c r="KYL848" s="328"/>
      <c r="KYM848" s="328"/>
      <c r="KYN848" s="328"/>
      <c r="KYO848" s="328"/>
      <c r="KYP848" s="328"/>
      <c r="KYQ848" s="328"/>
      <c r="KYR848" s="328"/>
      <c r="KYS848" s="328"/>
      <c r="KYT848" s="328"/>
      <c r="KYU848" s="328"/>
      <c r="KYV848" s="328"/>
      <c r="KYW848" s="328"/>
      <c r="KYX848" s="328"/>
      <c r="KYY848" s="328"/>
      <c r="KYZ848" s="328"/>
      <c r="KZA848" s="328"/>
      <c r="KZB848" s="328"/>
      <c r="KZC848" s="328"/>
      <c r="KZD848" s="328"/>
      <c r="KZE848" s="328"/>
      <c r="KZF848" s="328"/>
      <c r="KZG848" s="328"/>
      <c r="KZH848" s="328"/>
      <c r="KZI848" s="328"/>
      <c r="KZJ848" s="328"/>
      <c r="KZK848" s="328"/>
      <c r="KZL848" s="328"/>
      <c r="KZM848" s="328"/>
      <c r="KZN848" s="328"/>
      <c r="KZO848" s="328"/>
      <c r="KZP848" s="328"/>
      <c r="KZQ848" s="328"/>
      <c r="KZR848" s="328"/>
      <c r="KZS848" s="328"/>
      <c r="KZT848" s="328"/>
      <c r="KZU848" s="328"/>
      <c r="KZV848" s="328"/>
      <c r="KZW848" s="328"/>
      <c r="KZX848" s="328"/>
      <c r="KZY848" s="328"/>
      <c r="KZZ848" s="328"/>
      <c r="LAA848" s="328"/>
      <c r="LAB848" s="328"/>
      <c r="LAC848" s="328"/>
      <c r="LAD848" s="328"/>
      <c r="LAE848" s="328"/>
      <c r="LAF848" s="328"/>
      <c r="LAG848" s="328"/>
      <c r="LAH848" s="328"/>
      <c r="LAI848" s="328"/>
      <c r="LAJ848" s="328"/>
      <c r="LAK848" s="328"/>
      <c r="LAL848" s="328"/>
      <c r="LAM848" s="328"/>
      <c r="LAN848" s="328"/>
      <c r="LAO848" s="328"/>
      <c r="LAP848" s="328"/>
      <c r="LAQ848" s="328"/>
      <c r="LAR848" s="328"/>
      <c r="LAS848" s="328"/>
      <c r="LAT848" s="328"/>
      <c r="LAU848" s="328"/>
      <c r="LAV848" s="328"/>
      <c r="LAW848" s="328"/>
      <c r="LAX848" s="328"/>
      <c r="LAY848" s="328"/>
      <c r="LAZ848" s="328"/>
      <c r="LBA848" s="328"/>
      <c r="LBB848" s="328"/>
      <c r="LBC848" s="328"/>
      <c r="LBD848" s="328"/>
      <c r="LBE848" s="328"/>
      <c r="LBF848" s="328"/>
      <c r="LBG848" s="328"/>
      <c r="LBH848" s="328"/>
      <c r="LBI848" s="328"/>
      <c r="LBJ848" s="328"/>
      <c r="LBK848" s="328"/>
      <c r="LBL848" s="328"/>
      <c r="LBM848" s="328"/>
      <c r="LBN848" s="328"/>
      <c r="LBO848" s="328"/>
      <c r="LBP848" s="328"/>
      <c r="LBQ848" s="328"/>
      <c r="LBR848" s="328"/>
      <c r="LBS848" s="328"/>
      <c r="LBT848" s="328"/>
      <c r="LBU848" s="328"/>
      <c r="LBV848" s="328"/>
      <c r="LBW848" s="328"/>
      <c r="LBX848" s="328"/>
      <c r="LBY848" s="328"/>
      <c r="LBZ848" s="328"/>
      <c r="LCA848" s="328"/>
      <c r="LCB848" s="328"/>
      <c r="LCC848" s="328"/>
      <c r="LCD848" s="328"/>
      <c r="LCE848" s="328"/>
      <c r="LCF848" s="328"/>
      <c r="LCG848" s="328"/>
      <c r="LCH848" s="328"/>
      <c r="LCI848" s="328"/>
      <c r="LCJ848" s="328"/>
      <c r="LCK848" s="328"/>
      <c r="LCL848" s="328"/>
      <c r="LCM848" s="328"/>
      <c r="LCN848" s="328"/>
      <c r="LCO848" s="328"/>
      <c r="LCP848" s="328"/>
      <c r="LCQ848" s="328"/>
      <c r="LCR848" s="328"/>
      <c r="LCS848" s="328"/>
      <c r="LCT848" s="328"/>
      <c r="LCU848" s="328"/>
      <c r="LCV848" s="328"/>
      <c r="LCW848" s="328"/>
      <c r="LCX848" s="328"/>
      <c r="LCY848" s="328"/>
      <c r="LCZ848" s="328"/>
      <c r="LDA848" s="328"/>
      <c r="LDB848" s="328"/>
      <c r="LDC848" s="328"/>
      <c r="LDD848" s="328"/>
      <c r="LDE848" s="328"/>
      <c r="LDF848" s="328"/>
      <c r="LDG848" s="328"/>
      <c r="LDH848" s="328"/>
      <c r="LDI848" s="328"/>
      <c r="LDJ848" s="328"/>
      <c r="LDK848" s="328"/>
      <c r="LDL848" s="328"/>
      <c r="LDM848" s="328"/>
      <c r="LDN848" s="328"/>
      <c r="LDO848" s="328"/>
      <c r="LDP848" s="328"/>
      <c r="LDQ848" s="328"/>
      <c r="LDR848" s="328"/>
      <c r="LDS848" s="328"/>
      <c r="LDT848" s="328"/>
      <c r="LDU848" s="328"/>
      <c r="LDV848" s="328"/>
      <c r="LDW848" s="328"/>
      <c r="LDX848" s="328"/>
      <c r="LDY848" s="328"/>
      <c r="LDZ848" s="328"/>
      <c r="LEA848" s="328"/>
      <c r="LEB848" s="328"/>
      <c r="LEC848" s="328"/>
      <c r="LED848" s="328"/>
      <c r="LEE848" s="328"/>
      <c r="LEF848" s="328"/>
      <c r="LEG848" s="328"/>
      <c r="LEH848" s="328"/>
      <c r="LEI848" s="328"/>
      <c r="LEJ848" s="328"/>
      <c r="LEK848" s="328"/>
      <c r="LEL848" s="328"/>
      <c r="LEM848" s="328"/>
      <c r="LEN848" s="328"/>
      <c r="LEO848" s="328"/>
      <c r="LEP848" s="328"/>
      <c r="LEQ848" s="328"/>
      <c r="LER848" s="328"/>
      <c r="LES848" s="328"/>
      <c r="LET848" s="328"/>
      <c r="LEU848" s="328"/>
      <c r="LEV848" s="328"/>
      <c r="LEW848" s="328"/>
      <c r="LEX848" s="328"/>
      <c r="LEY848" s="328"/>
      <c r="LEZ848" s="328"/>
      <c r="LFA848" s="328"/>
      <c r="LFB848" s="328"/>
      <c r="LFC848" s="328"/>
      <c r="LFD848" s="328"/>
      <c r="LFE848" s="328"/>
      <c r="LFF848" s="328"/>
      <c r="LFG848" s="328"/>
      <c r="LFH848" s="328"/>
      <c r="LFI848" s="328"/>
      <c r="LFJ848" s="328"/>
      <c r="LFK848" s="328"/>
      <c r="LFL848" s="328"/>
      <c r="LFM848" s="328"/>
      <c r="LFN848" s="328"/>
      <c r="LFO848" s="328"/>
      <c r="LFP848" s="328"/>
      <c r="LFQ848" s="328"/>
      <c r="LFR848" s="328"/>
      <c r="LFS848" s="328"/>
      <c r="LFT848" s="328"/>
      <c r="LFU848" s="328"/>
      <c r="LFV848" s="328"/>
      <c r="LFW848" s="328"/>
      <c r="LFX848" s="328"/>
      <c r="LFY848" s="328"/>
      <c r="LFZ848" s="328"/>
      <c r="LGA848" s="328"/>
      <c r="LGB848" s="328"/>
      <c r="LGC848" s="328"/>
      <c r="LGD848" s="328"/>
      <c r="LGE848" s="328"/>
      <c r="LGF848" s="328"/>
      <c r="LGG848" s="328"/>
      <c r="LGH848" s="328"/>
      <c r="LGI848" s="328"/>
      <c r="LGJ848" s="328"/>
      <c r="LGK848" s="328"/>
      <c r="LGL848" s="328"/>
      <c r="LGM848" s="328"/>
      <c r="LGN848" s="328"/>
      <c r="LGO848" s="328"/>
      <c r="LGP848" s="328"/>
      <c r="LGQ848" s="328"/>
      <c r="LGR848" s="328"/>
      <c r="LGS848" s="328"/>
      <c r="LGT848" s="328"/>
      <c r="LGU848" s="328"/>
      <c r="LGV848" s="328"/>
      <c r="LGW848" s="328"/>
      <c r="LGX848" s="328"/>
      <c r="LGY848" s="328"/>
      <c r="LGZ848" s="328"/>
      <c r="LHA848" s="328"/>
      <c r="LHB848" s="328"/>
      <c r="LHC848" s="328"/>
      <c r="LHD848" s="328"/>
      <c r="LHE848" s="328"/>
      <c r="LHF848" s="328"/>
      <c r="LHG848" s="328"/>
      <c r="LHH848" s="328"/>
      <c r="LHI848" s="328"/>
      <c r="LHJ848" s="328"/>
      <c r="LHK848" s="328"/>
      <c r="LHL848" s="328"/>
      <c r="LHM848" s="328"/>
      <c r="LHN848" s="328"/>
      <c r="LHO848" s="328"/>
      <c r="LHP848" s="328"/>
      <c r="LHQ848" s="328"/>
      <c r="LHR848" s="328"/>
      <c r="LHS848" s="328"/>
      <c r="LHT848" s="328"/>
      <c r="LHU848" s="328"/>
      <c r="LHV848" s="328"/>
      <c r="LHW848" s="328"/>
      <c r="LHX848" s="328"/>
      <c r="LHY848" s="328"/>
      <c r="LHZ848" s="328"/>
      <c r="LIA848" s="328"/>
      <c r="LIB848" s="328"/>
      <c r="LIC848" s="328"/>
      <c r="LID848" s="328"/>
      <c r="LIE848" s="328"/>
      <c r="LIF848" s="328"/>
      <c r="LIG848" s="328"/>
      <c r="LIH848" s="328"/>
      <c r="LII848" s="328"/>
      <c r="LIJ848" s="328"/>
      <c r="LIK848" s="328"/>
      <c r="LIL848" s="328"/>
      <c r="LIM848" s="328"/>
      <c r="LIN848" s="328"/>
      <c r="LIO848" s="328"/>
      <c r="LIP848" s="328"/>
      <c r="LIQ848" s="328"/>
      <c r="LIR848" s="328"/>
      <c r="LIS848" s="328"/>
      <c r="LIT848" s="328"/>
      <c r="LIU848" s="328"/>
      <c r="LIV848" s="328"/>
      <c r="LIW848" s="328"/>
      <c r="LIX848" s="328"/>
      <c r="LIY848" s="328"/>
      <c r="LIZ848" s="328"/>
      <c r="LJA848" s="328"/>
      <c r="LJB848" s="328"/>
      <c r="LJC848" s="328"/>
      <c r="LJD848" s="328"/>
      <c r="LJE848" s="328"/>
      <c r="LJF848" s="328"/>
      <c r="LJG848" s="328"/>
      <c r="LJH848" s="328"/>
      <c r="LJI848" s="328"/>
      <c r="LJJ848" s="328"/>
      <c r="LJK848" s="328"/>
      <c r="LJL848" s="328"/>
      <c r="LJM848" s="328"/>
      <c r="LJN848" s="328"/>
      <c r="LJO848" s="328"/>
      <c r="LJP848" s="328"/>
      <c r="LJQ848" s="328"/>
      <c r="LJR848" s="328"/>
      <c r="LJS848" s="328"/>
      <c r="LJT848" s="328"/>
      <c r="LJU848" s="328"/>
      <c r="LJV848" s="328"/>
      <c r="LJW848" s="328"/>
      <c r="LJX848" s="328"/>
      <c r="LJY848" s="328"/>
      <c r="LJZ848" s="328"/>
      <c r="LKA848" s="328"/>
      <c r="LKB848" s="328"/>
      <c r="LKC848" s="328"/>
      <c r="LKD848" s="328"/>
      <c r="LKE848" s="328"/>
      <c r="LKF848" s="328"/>
      <c r="LKG848" s="328"/>
      <c r="LKH848" s="328"/>
      <c r="LKI848" s="328"/>
      <c r="LKJ848" s="328"/>
      <c r="LKK848" s="328"/>
      <c r="LKL848" s="328"/>
      <c r="LKM848" s="328"/>
      <c r="LKN848" s="328"/>
      <c r="LKO848" s="328"/>
      <c r="LKP848" s="328"/>
      <c r="LKQ848" s="328"/>
      <c r="LKR848" s="328"/>
      <c r="LKS848" s="328"/>
      <c r="LKT848" s="328"/>
      <c r="LKU848" s="328"/>
      <c r="LKV848" s="328"/>
      <c r="LKW848" s="328"/>
      <c r="LKX848" s="328"/>
      <c r="LKY848" s="328"/>
      <c r="LKZ848" s="328"/>
      <c r="LLA848" s="328"/>
      <c r="LLB848" s="328"/>
      <c r="LLC848" s="328"/>
      <c r="LLD848" s="328"/>
      <c r="LLE848" s="328"/>
      <c r="LLF848" s="328"/>
      <c r="LLG848" s="328"/>
      <c r="LLH848" s="328"/>
      <c r="LLI848" s="328"/>
      <c r="LLJ848" s="328"/>
      <c r="LLK848" s="328"/>
      <c r="LLL848" s="328"/>
      <c r="LLM848" s="328"/>
      <c r="LLN848" s="328"/>
      <c r="LLO848" s="328"/>
      <c r="LLP848" s="328"/>
      <c r="LLQ848" s="328"/>
      <c r="LLR848" s="328"/>
      <c r="LLS848" s="328"/>
      <c r="LLT848" s="328"/>
      <c r="LLU848" s="328"/>
      <c r="LLV848" s="328"/>
      <c r="LLW848" s="328"/>
      <c r="LLX848" s="328"/>
      <c r="LLY848" s="328"/>
      <c r="LLZ848" s="328"/>
      <c r="LMA848" s="328"/>
      <c r="LMB848" s="328"/>
      <c r="LMC848" s="328"/>
      <c r="LMD848" s="328"/>
      <c r="LME848" s="328"/>
      <c r="LMF848" s="328"/>
      <c r="LMG848" s="328"/>
      <c r="LMH848" s="328"/>
      <c r="LMI848" s="328"/>
      <c r="LMJ848" s="328"/>
      <c r="LMK848" s="328"/>
      <c r="LML848" s="328"/>
      <c r="LMM848" s="328"/>
      <c r="LMN848" s="328"/>
      <c r="LMO848" s="328"/>
      <c r="LMP848" s="328"/>
      <c r="LMQ848" s="328"/>
      <c r="LMR848" s="328"/>
      <c r="LMS848" s="328"/>
      <c r="LMT848" s="328"/>
      <c r="LMU848" s="328"/>
      <c r="LMV848" s="328"/>
      <c r="LMW848" s="328"/>
      <c r="LMX848" s="328"/>
      <c r="LMY848" s="328"/>
      <c r="LMZ848" s="328"/>
      <c r="LNA848" s="328"/>
      <c r="LNB848" s="328"/>
      <c r="LNC848" s="328"/>
      <c r="LND848" s="328"/>
      <c r="LNE848" s="328"/>
      <c r="LNF848" s="328"/>
      <c r="LNG848" s="328"/>
      <c r="LNH848" s="328"/>
      <c r="LNI848" s="328"/>
      <c r="LNJ848" s="328"/>
      <c r="LNK848" s="328"/>
      <c r="LNL848" s="328"/>
      <c r="LNM848" s="328"/>
      <c r="LNN848" s="328"/>
      <c r="LNO848" s="328"/>
      <c r="LNP848" s="328"/>
      <c r="LNQ848" s="328"/>
      <c r="LNR848" s="328"/>
      <c r="LNS848" s="328"/>
      <c r="LNT848" s="328"/>
      <c r="LNU848" s="328"/>
      <c r="LNV848" s="328"/>
      <c r="LNW848" s="328"/>
      <c r="LNX848" s="328"/>
      <c r="LNY848" s="328"/>
      <c r="LNZ848" s="328"/>
      <c r="LOA848" s="328"/>
      <c r="LOB848" s="328"/>
      <c r="LOC848" s="328"/>
      <c r="LOD848" s="328"/>
      <c r="LOE848" s="328"/>
      <c r="LOF848" s="328"/>
      <c r="LOG848" s="328"/>
      <c r="LOH848" s="328"/>
      <c r="LOI848" s="328"/>
      <c r="LOJ848" s="328"/>
      <c r="LOK848" s="328"/>
      <c r="LOL848" s="328"/>
      <c r="LOM848" s="328"/>
      <c r="LON848" s="328"/>
      <c r="LOO848" s="328"/>
      <c r="LOP848" s="328"/>
      <c r="LOQ848" s="328"/>
      <c r="LOR848" s="328"/>
      <c r="LOS848" s="328"/>
      <c r="LOT848" s="328"/>
      <c r="LOU848" s="328"/>
      <c r="LOV848" s="328"/>
      <c r="LOW848" s="328"/>
      <c r="LOX848" s="328"/>
      <c r="LOY848" s="328"/>
      <c r="LOZ848" s="328"/>
      <c r="LPA848" s="328"/>
      <c r="LPB848" s="328"/>
      <c r="LPC848" s="328"/>
      <c r="LPD848" s="328"/>
      <c r="LPE848" s="328"/>
      <c r="LPF848" s="328"/>
      <c r="LPG848" s="328"/>
      <c r="LPH848" s="328"/>
      <c r="LPI848" s="328"/>
      <c r="LPJ848" s="328"/>
      <c r="LPK848" s="328"/>
      <c r="LPL848" s="328"/>
      <c r="LPM848" s="328"/>
      <c r="LPN848" s="328"/>
      <c r="LPO848" s="328"/>
      <c r="LPP848" s="328"/>
      <c r="LPQ848" s="328"/>
      <c r="LPR848" s="328"/>
      <c r="LPS848" s="328"/>
      <c r="LPT848" s="328"/>
      <c r="LPU848" s="328"/>
      <c r="LPV848" s="328"/>
      <c r="LPW848" s="328"/>
      <c r="LPX848" s="328"/>
      <c r="LPY848" s="328"/>
      <c r="LPZ848" s="328"/>
      <c r="LQA848" s="328"/>
      <c r="LQB848" s="328"/>
      <c r="LQC848" s="328"/>
      <c r="LQD848" s="328"/>
      <c r="LQE848" s="328"/>
      <c r="LQF848" s="328"/>
      <c r="LQG848" s="328"/>
      <c r="LQH848" s="328"/>
      <c r="LQI848" s="328"/>
      <c r="LQJ848" s="328"/>
      <c r="LQK848" s="328"/>
      <c r="LQL848" s="328"/>
      <c r="LQM848" s="328"/>
      <c r="LQN848" s="328"/>
      <c r="LQO848" s="328"/>
      <c r="LQP848" s="328"/>
      <c r="LQQ848" s="328"/>
      <c r="LQR848" s="328"/>
      <c r="LQS848" s="328"/>
      <c r="LQT848" s="328"/>
      <c r="LQU848" s="328"/>
      <c r="LQV848" s="328"/>
      <c r="LQW848" s="328"/>
      <c r="LQX848" s="328"/>
      <c r="LQY848" s="328"/>
      <c r="LQZ848" s="328"/>
      <c r="LRA848" s="328"/>
      <c r="LRB848" s="328"/>
      <c r="LRC848" s="328"/>
      <c r="LRD848" s="328"/>
      <c r="LRE848" s="328"/>
      <c r="LRF848" s="328"/>
      <c r="LRG848" s="328"/>
      <c r="LRH848" s="328"/>
      <c r="LRI848" s="328"/>
      <c r="LRJ848" s="328"/>
      <c r="LRK848" s="328"/>
      <c r="LRL848" s="328"/>
      <c r="LRM848" s="328"/>
      <c r="LRN848" s="328"/>
      <c r="LRO848" s="328"/>
      <c r="LRP848" s="328"/>
      <c r="LRQ848" s="328"/>
      <c r="LRR848" s="328"/>
      <c r="LRS848" s="328"/>
      <c r="LRT848" s="328"/>
      <c r="LRU848" s="328"/>
      <c r="LRV848" s="328"/>
      <c r="LRW848" s="328"/>
      <c r="LRX848" s="328"/>
      <c r="LRY848" s="328"/>
      <c r="LRZ848" s="328"/>
      <c r="LSA848" s="328"/>
      <c r="LSB848" s="328"/>
      <c r="LSC848" s="328"/>
      <c r="LSD848" s="328"/>
      <c r="LSE848" s="328"/>
      <c r="LSF848" s="328"/>
      <c r="LSG848" s="328"/>
      <c r="LSH848" s="328"/>
      <c r="LSI848" s="328"/>
      <c r="LSJ848" s="328"/>
      <c r="LSK848" s="328"/>
      <c r="LSL848" s="328"/>
      <c r="LSM848" s="328"/>
      <c r="LSN848" s="328"/>
      <c r="LSO848" s="328"/>
      <c r="LSP848" s="328"/>
      <c r="LSQ848" s="328"/>
      <c r="LSR848" s="328"/>
      <c r="LSS848" s="328"/>
      <c r="LST848" s="328"/>
      <c r="LSU848" s="328"/>
      <c r="LSV848" s="328"/>
      <c r="LSW848" s="328"/>
      <c r="LSX848" s="328"/>
      <c r="LSY848" s="328"/>
      <c r="LSZ848" s="328"/>
      <c r="LTA848" s="328"/>
      <c r="LTB848" s="328"/>
      <c r="LTC848" s="328"/>
      <c r="LTD848" s="328"/>
      <c r="LTE848" s="328"/>
      <c r="LTF848" s="328"/>
      <c r="LTG848" s="328"/>
      <c r="LTH848" s="328"/>
      <c r="LTI848" s="328"/>
      <c r="LTJ848" s="328"/>
      <c r="LTK848" s="328"/>
      <c r="LTL848" s="328"/>
      <c r="LTM848" s="328"/>
      <c r="LTN848" s="328"/>
      <c r="LTO848" s="328"/>
      <c r="LTP848" s="328"/>
      <c r="LTQ848" s="328"/>
      <c r="LTR848" s="328"/>
      <c r="LTS848" s="328"/>
      <c r="LTT848" s="328"/>
      <c r="LTU848" s="328"/>
      <c r="LTV848" s="328"/>
      <c r="LTW848" s="328"/>
      <c r="LTX848" s="328"/>
      <c r="LTY848" s="328"/>
      <c r="LTZ848" s="328"/>
      <c r="LUA848" s="328"/>
      <c r="LUB848" s="328"/>
      <c r="LUC848" s="328"/>
      <c r="LUD848" s="328"/>
      <c r="LUE848" s="328"/>
      <c r="LUF848" s="328"/>
      <c r="LUG848" s="328"/>
      <c r="LUH848" s="328"/>
      <c r="LUI848" s="328"/>
      <c r="LUJ848" s="328"/>
      <c r="LUK848" s="328"/>
      <c r="LUL848" s="328"/>
      <c r="LUM848" s="328"/>
      <c r="LUN848" s="328"/>
      <c r="LUO848" s="328"/>
      <c r="LUP848" s="328"/>
      <c r="LUQ848" s="328"/>
      <c r="LUR848" s="328"/>
      <c r="LUS848" s="328"/>
      <c r="LUT848" s="328"/>
      <c r="LUU848" s="328"/>
      <c r="LUV848" s="328"/>
      <c r="LUW848" s="328"/>
      <c r="LUX848" s="328"/>
      <c r="LUY848" s="328"/>
      <c r="LUZ848" s="328"/>
      <c r="LVA848" s="328"/>
      <c r="LVB848" s="328"/>
      <c r="LVC848" s="328"/>
      <c r="LVD848" s="328"/>
      <c r="LVE848" s="328"/>
      <c r="LVF848" s="328"/>
      <c r="LVG848" s="328"/>
      <c r="LVH848" s="328"/>
      <c r="LVI848" s="328"/>
      <c r="LVJ848" s="328"/>
      <c r="LVK848" s="328"/>
      <c r="LVL848" s="328"/>
      <c r="LVM848" s="328"/>
      <c r="LVN848" s="328"/>
      <c r="LVO848" s="328"/>
      <c r="LVP848" s="328"/>
      <c r="LVQ848" s="328"/>
      <c r="LVR848" s="328"/>
      <c r="LVS848" s="328"/>
      <c r="LVT848" s="328"/>
      <c r="LVU848" s="328"/>
      <c r="LVV848" s="328"/>
      <c r="LVW848" s="328"/>
      <c r="LVX848" s="328"/>
      <c r="LVY848" s="328"/>
      <c r="LVZ848" s="328"/>
      <c r="LWA848" s="328"/>
      <c r="LWB848" s="328"/>
      <c r="LWC848" s="328"/>
      <c r="LWD848" s="328"/>
      <c r="LWE848" s="328"/>
      <c r="LWF848" s="328"/>
      <c r="LWG848" s="328"/>
      <c r="LWH848" s="328"/>
      <c r="LWI848" s="328"/>
      <c r="LWJ848" s="328"/>
      <c r="LWK848" s="328"/>
      <c r="LWL848" s="328"/>
      <c r="LWM848" s="328"/>
      <c r="LWN848" s="328"/>
      <c r="LWO848" s="328"/>
      <c r="LWP848" s="328"/>
      <c r="LWQ848" s="328"/>
      <c r="LWR848" s="328"/>
      <c r="LWS848" s="328"/>
      <c r="LWT848" s="328"/>
      <c r="LWU848" s="328"/>
      <c r="LWV848" s="328"/>
      <c r="LWW848" s="328"/>
      <c r="LWX848" s="328"/>
      <c r="LWY848" s="328"/>
      <c r="LWZ848" s="328"/>
      <c r="LXA848" s="328"/>
      <c r="LXB848" s="328"/>
      <c r="LXC848" s="328"/>
      <c r="LXD848" s="328"/>
      <c r="LXE848" s="328"/>
      <c r="LXF848" s="328"/>
      <c r="LXG848" s="328"/>
      <c r="LXH848" s="328"/>
      <c r="LXI848" s="328"/>
      <c r="LXJ848" s="328"/>
      <c r="LXK848" s="328"/>
      <c r="LXL848" s="328"/>
      <c r="LXM848" s="328"/>
      <c r="LXN848" s="328"/>
      <c r="LXO848" s="328"/>
      <c r="LXP848" s="328"/>
      <c r="LXQ848" s="328"/>
      <c r="LXR848" s="328"/>
      <c r="LXS848" s="328"/>
      <c r="LXT848" s="328"/>
      <c r="LXU848" s="328"/>
      <c r="LXV848" s="328"/>
      <c r="LXW848" s="328"/>
      <c r="LXX848" s="328"/>
      <c r="LXY848" s="328"/>
      <c r="LXZ848" s="328"/>
      <c r="LYA848" s="328"/>
      <c r="LYB848" s="328"/>
      <c r="LYC848" s="328"/>
      <c r="LYD848" s="328"/>
      <c r="LYE848" s="328"/>
      <c r="LYF848" s="328"/>
      <c r="LYG848" s="328"/>
      <c r="LYH848" s="328"/>
      <c r="LYI848" s="328"/>
      <c r="LYJ848" s="328"/>
      <c r="LYK848" s="328"/>
      <c r="LYL848" s="328"/>
      <c r="LYM848" s="328"/>
      <c r="LYN848" s="328"/>
      <c r="LYO848" s="328"/>
      <c r="LYP848" s="328"/>
      <c r="LYQ848" s="328"/>
      <c r="LYR848" s="328"/>
      <c r="LYS848" s="328"/>
      <c r="LYT848" s="328"/>
      <c r="LYU848" s="328"/>
      <c r="LYV848" s="328"/>
      <c r="LYW848" s="328"/>
      <c r="LYX848" s="328"/>
      <c r="LYY848" s="328"/>
      <c r="LYZ848" s="328"/>
      <c r="LZA848" s="328"/>
      <c r="LZB848" s="328"/>
      <c r="LZC848" s="328"/>
      <c r="LZD848" s="328"/>
      <c r="LZE848" s="328"/>
      <c r="LZF848" s="328"/>
      <c r="LZG848" s="328"/>
      <c r="LZH848" s="328"/>
      <c r="LZI848" s="328"/>
      <c r="LZJ848" s="328"/>
      <c r="LZK848" s="328"/>
      <c r="LZL848" s="328"/>
      <c r="LZM848" s="328"/>
      <c r="LZN848" s="328"/>
      <c r="LZO848" s="328"/>
      <c r="LZP848" s="328"/>
      <c r="LZQ848" s="328"/>
      <c r="LZR848" s="328"/>
      <c r="LZS848" s="328"/>
      <c r="LZT848" s="328"/>
      <c r="LZU848" s="328"/>
      <c r="LZV848" s="328"/>
      <c r="LZW848" s="328"/>
      <c r="LZX848" s="328"/>
      <c r="LZY848" s="328"/>
      <c r="LZZ848" s="328"/>
      <c r="MAA848" s="328"/>
      <c r="MAB848" s="328"/>
      <c r="MAC848" s="328"/>
      <c r="MAD848" s="328"/>
      <c r="MAE848" s="328"/>
      <c r="MAF848" s="328"/>
      <c r="MAG848" s="328"/>
      <c r="MAH848" s="328"/>
      <c r="MAI848" s="328"/>
      <c r="MAJ848" s="328"/>
      <c r="MAK848" s="328"/>
      <c r="MAL848" s="328"/>
      <c r="MAM848" s="328"/>
      <c r="MAN848" s="328"/>
      <c r="MAO848" s="328"/>
      <c r="MAP848" s="328"/>
      <c r="MAQ848" s="328"/>
      <c r="MAR848" s="328"/>
      <c r="MAS848" s="328"/>
      <c r="MAT848" s="328"/>
      <c r="MAU848" s="328"/>
      <c r="MAV848" s="328"/>
      <c r="MAW848" s="328"/>
      <c r="MAX848" s="328"/>
      <c r="MAY848" s="328"/>
      <c r="MAZ848" s="328"/>
      <c r="MBA848" s="328"/>
      <c r="MBB848" s="328"/>
      <c r="MBC848" s="328"/>
      <c r="MBD848" s="328"/>
      <c r="MBE848" s="328"/>
      <c r="MBF848" s="328"/>
      <c r="MBG848" s="328"/>
      <c r="MBH848" s="328"/>
      <c r="MBI848" s="328"/>
      <c r="MBJ848" s="328"/>
      <c r="MBK848" s="328"/>
      <c r="MBL848" s="328"/>
      <c r="MBM848" s="328"/>
      <c r="MBN848" s="328"/>
      <c r="MBO848" s="328"/>
      <c r="MBP848" s="328"/>
      <c r="MBQ848" s="328"/>
      <c r="MBR848" s="328"/>
      <c r="MBS848" s="328"/>
      <c r="MBT848" s="328"/>
      <c r="MBU848" s="328"/>
      <c r="MBV848" s="328"/>
      <c r="MBW848" s="328"/>
      <c r="MBX848" s="328"/>
      <c r="MBY848" s="328"/>
      <c r="MBZ848" s="328"/>
      <c r="MCA848" s="328"/>
      <c r="MCB848" s="328"/>
      <c r="MCC848" s="328"/>
      <c r="MCD848" s="328"/>
      <c r="MCE848" s="328"/>
      <c r="MCF848" s="328"/>
      <c r="MCG848" s="328"/>
      <c r="MCH848" s="328"/>
      <c r="MCI848" s="328"/>
      <c r="MCJ848" s="328"/>
      <c r="MCK848" s="328"/>
      <c r="MCL848" s="328"/>
      <c r="MCM848" s="328"/>
      <c r="MCN848" s="328"/>
      <c r="MCO848" s="328"/>
      <c r="MCP848" s="328"/>
      <c r="MCQ848" s="328"/>
      <c r="MCR848" s="328"/>
      <c r="MCS848" s="328"/>
      <c r="MCT848" s="328"/>
      <c r="MCU848" s="328"/>
      <c r="MCV848" s="328"/>
      <c r="MCW848" s="328"/>
      <c r="MCX848" s="328"/>
      <c r="MCY848" s="328"/>
      <c r="MCZ848" s="328"/>
      <c r="MDA848" s="328"/>
      <c r="MDB848" s="328"/>
      <c r="MDC848" s="328"/>
      <c r="MDD848" s="328"/>
      <c r="MDE848" s="328"/>
      <c r="MDF848" s="328"/>
      <c r="MDG848" s="328"/>
      <c r="MDH848" s="328"/>
      <c r="MDI848" s="328"/>
      <c r="MDJ848" s="328"/>
      <c r="MDK848" s="328"/>
      <c r="MDL848" s="328"/>
      <c r="MDM848" s="328"/>
      <c r="MDN848" s="328"/>
      <c r="MDO848" s="328"/>
      <c r="MDP848" s="328"/>
      <c r="MDQ848" s="328"/>
      <c r="MDR848" s="328"/>
      <c r="MDS848" s="328"/>
      <c r="MDT848" s="328"/>
      <c r="MDU848" s="328"/>
      <c r="MDV848" s="328"/>
      <c r="MDW848" s="328"/>
      <c r="MDX848" s="328"/>
      <c r="MDY848" s="328"/>
      <c r="MDZ848" s="328"/>
      <c r="MEA848" s="328"/>
      <c r="MEB848" s="328"/>
      <c r="MEC848" s="328"/>
      <c r="MED848" s="328"/>
      <c r="MEE848" s="328"/>
      <c r="MEF848" s="328"/>
      <c r="MEG848" s="328"/>
      <c r="MEH848" s="328"/>
      <c r="MEI848" s="328"/>
      <c r="MEJ848" s="328"/>
      <c r="MEK848" s="328"/>
      <c r="MEL848" s="328"/>
      <c r="MEM848" s="328"/>
      <c r="MEN848" s="328"/>
      <c r="MEO848" s="328"/>
      <c r="MEP848" s="328"/>
      <c r="MEQ848" s="328"/>
      <c r="MER848" s="328"/>
      <c r="MES848" s="328"/>
      <c r="MET848" s="328"/>
      <c r="MEU848" s="328"/>
      <c r="MEV848" s="328"/>
      <c r="MEW848" s="328"/>
      <c r="MEX848" s="328"/>
      <c r="MEY848" s="328"/>
      <c r="MEZ848" s="328"/>
      <c r="MFA848" s="328"/>
      <c r="MFB848" s="328"/>
      <c r="MFC848" s="328"/>
      <c r="MFD848" s="328"/>
      <c r="MFE848" s="328"/>
      <c r="MFF848" s="328"/>
      <c r="MFG848" s="328"/>
      <c r="MFH848" s="328"/>
      <c r="MFI848" s="328"/>
      <c r="MFJ848" s="328"/>
      <c r="MFK848" s="328"/>
      <c r="MFL848" s="328"/>
      <c r="MFM848" s="328"/>
      <c r="MFN848" s="328"/>
      <c r="MFO848" s="328"/>
      <c r="MFP848" s="328"/>
      <c r="MFQ848" s="328"/>
      <c r="MFR848" s="328"/>
      <c r="MFS848" s="328"/>
      <c r="MFT848" s="328"/>
      <c r="MFU848" s="328"/>
      <c r="MFV848" s="328"/>
      <c r="MFW848" s="328"/>
      <c r="MFX848" s="328"/>
      <c r="MFY848" s="328"/>
      <c r="MFZ848" s="328"/>
      <c r="MGA848" s="328"/>
      <c r="MGB848" s="328"/>
      <c r="MGC848" s="328"/>
      <c r="MGD848" s="328"/>
      <c r="MGE848" s="328"/>
      <c r="MGF848" s="328"/>
      <c r="MGG848" s="328"/>
      <c r="MGH848" s="328"/>
      <c r="MGI848" s="328"/>
      <c r="MGJ848" s="328"/>
      <c r="MGK848" s="328"/>
      <c r="MGL848" s="328"/>
      <c r="MGM848" s="328"/>
      <c r="MGN848" s="328"/>
      <c r="MGO848" s="328"/>
      <c r="MGP848" s="328"/>
      <c r="MGQ848" s="328"/>
      <c r="MGR848" s="328"/>
      <c r="MGS848" s="328"/>
      <c r="MGT848" s="328"/>
      <c r="MGU848" s="328"/>
      <c r="MGV848" s="328"/>
      <c r="MGW848" s="328"/>
      <c r="MGX848" s="328"/>
      <c r="MGY848" s="328"/>
      <c r="MGZ848" s="328"/>
      <c r="MHA848" s="328"/>
      <c r="MHB848" s="328"/>
      <c r="MHC848" s="328"/>
      <c r="MHD848" s="328"/>
      <c r="MHE848" s="328"/>
      <c r="MHF848" s="328"/>
      <c r="MHG848" s="328"/>
      <c r="MHH848" s="328"/>
      <c r="MHI848" s="328"/>
      <c r="MHJ848" s="328"/>
      <c r="MHK848" s="328"/>
      <c r="MHL848" s="328"/>
      <c r="MHM848" s="328"/>
      <c r="MHN848" s="328"/>
      <c r="MHO848" s="328"/>
      <c r="MHP848" s="328"/>
      <c r="MHQ848" s="328"/>
      <c r="MHR848" s="328"/>
      <c r="MHS848" s="328"/>
      <c r="MHT848" s="328"/>
      <c r="MHU848" s="328"/>
      <c r="MHV848" s="328"/>
      <c r="MHW848" s="328"/>
      <c r="MHX848" s="328"/>
      <c r="MHY848" s="328"/>
      <c r="MHZ848" s="328"/>
      <c r="MIA848" s="328"/>
      <c r="MIB848" s="328"/>
      <c r="MIC848" s="328"/>
      <c r="MID848" s="328"/>
      <c r="MIE848" s="328"/>
      <c r="MIF848" s="328"/>
      <c r="MIG848" s="328"/>
      <c r="MIH848" s="328"/>
      <c r="MII848" s="328"/>
      <c r="MIJ848" s="328"/>
      <c r="MIK848" s="328"/>
      <c r="MIL848" s="328"/>
      <c r="MIM848" s="328"/>
      <c r="MIN848" s="328"/>
      <c r="MIO848" s="328"/>
      <c r="MIP848" s="328"/>
      <c r="MIQ848" s="328"/>
      <c r="MIR848" s="328"/>
      <c r="MIS848" s="328"/>
      <c r="MIT848" s="328"/>
      <c r="MIU848" s="328"/>
      <c r="MIV848" s="328"/>
      <c r="MIW848" s="328"/>
      <c r="MIX848" s="328"/>
      <c r="MIY848" s="328"/>
      <c r="MIZ848" s="328"/>
      <c r="MJA848" s="328"/>
      <c r="MJB848" s="328"/>
      <c r="MJC848" s="328"/>
      <c r="MJD848" s="328"/>
      <c r="MJE848" s="328"/>
      <c r="MJF848" s="328"/>
      <c r="MJG848" s="328"/>
      <c r="MJH848" s="328"/>
      <c r="MJI848" s="328"/>
      <c r="MJJ848" s="328"/>
      <c r="MJK848" s="328"/>
      <c r="MJL848" s="328"/>
      <c r="MJM848" s="328"/>
      <c r="MJN848" s="328"/>
      <c r="MJO848" s="328"/>
      <c r="MJP848" s="328"/>
      <c r="MJQ848" s="328"/>
      <c r="MJR848" s="328"/>
      <c r="MJS848" s="328"/>
      <c r="MJT848" s="328"/>
      <c r="MJU848" s="328"/>
      <c r="MJV848" s="328"/>
      <c r="MJW848" s="328"/>
      <c r="MJX848" s="328"/>
      <c r="MJY848" s="328"/>
      <c r="MJZ848" s="328"/>
      <c r="MKA848" s="328"/>
      <c r="MKB848" s="328"/>
      <c r="MKC848" s="328"/>
      <c r="MKD848" s="328"/>
      <c r="MKE848" s="328"/>
      <c r="MKF848" s="328"/>
      <c r="MKG848" s="328"/>
      <c r="MKH848" s="328"/>
      <c r="MKI848" s="328"/>
      <c r="MKJ848" s="328"/>
      <c r="MKK848" s="328"/>
      <c r="MKL848" s="328"/>
      <c r="MKM848" s="328"/>
      <c r="MKN848" s="328"/>
      <c r="MKO848" s="328"/>
      <c r="MKP848" s="328"/>
      <c r="MKQ848" s="328"/>
      <c r="MKR848" s="328"/>
      <c r="MKS848" s="328"/>
      <c r="MKT848" s="328"/>
      <c r="MKU848" s="328"/>
      <c r="MKV848" s="328"/>
      <c r="MKW848" s="328"/>
      <c r="MKX848" s="328"/>
      <c r="MKY848" s="328"/>
      <c r="MKZ848" s="328"/>
      <c r="MLA848" s="328"/>
      <c r="MLB848" s="328"/>
      <c r="MLC848" s="328"/>
      <c r="MLD848" s="328"/>
      <c r="MLE848" s="328"/>
      <c r="MLF848" s="328"/>
      <c r="MLG848" s="328"/>
      <c r="MLH848" s="328"/>
      <c r="MLI848" s="328"/>
      <c r="MLJ848" s="328"/>
      <c r="MLK848" s="328"/>
      <c r="MLL848" s="328"/>
      <c r="MLM848" s="328"/>
      <c r="MLN848" s="328"/>
      <c r="MLO848" s="328"/>
      <c r="MLP848" s="328"/>
      <c r="MLQ848" s="328"/>
      <c r="MLR848" s="328"/>
      <c r="MLS848" s="328"/>
      <c r="MLT848" s="328"/>
      <c r="MLU848" s="328"/>
      <c r="MLV848" s="328"/>
      <c r="MLW848" s="328"/>
      <c r="MLX848" s="328"/>
      <c r="MLY848" s="328"/>
      <c r="MLZ848" s="328"/>
      <c r="MMA848" s="328"/>
      <c r="MMB848" s="328"/>
      <c r="MMC848" s="328"/>
      <c r="MMD848" s="328"/>
      <c r="MME848" s="328"/>
      <c r="MMF848" s="328"/>
      <c r="MMG848" s="328"/>
      <c r="MMH848" s="328"/>
      <c r="MMI848" s="328"/>
      <c r="MMJ848" s="328"/>
      <c r="MMK848" s="328"/>
      <c r="MML848" s="328"/>
      <c r="MMM848" s="328"/>
      <c r="MMN848" s="328"/>
      <c r="MMO848" s="328"/>
      <c r="MMP848" s="328"/>
      <c r="MMQ848" s="328"/>
      <c r="MMR848" s="328"/>
      <c r="MMS848" s="328"/>
      <c r="MMT848" s="328"/>
      <c r="MMU848" s="328"/>
      <c r="MMV848" s="328"/>
      <c r="MMW848" s="328"/>
      <c r="MMX848" s="328"/>
      <c r="MMY848" s="328"/>
      <c r="MMZ848" s="328"/>
      <c r="MNA848" s="328"/>
      <c r="MNB848" s="328"/>
      <c r="MNC848" s="328"/>
      <c r="MND848" s="328"/>
      <c r="MNE848" s="328"/>
      <c r="MNF848" s="328"/>
      <c r="MNG848" s="328"/>
      <c r="MNH848" s="328"/>
      <c r="MNI848" s="328"/>
      <c r="MNJ848" s="328"/>
      <c r="MNK848" s="328"/>
      <c r="MNL848" s="328"/>
      <c r="MNM848" s="328"/>
      <c r="MNN848" s="328"/>
      <c r="MNO848" s="328"/>
      <c r="MNP848" s="328"/>
      <c r="MNQ848" s="328"/>
      <c r="MNR848" s="328"/>
      <c r="MNS848" s="328"/>
      <c r="MNT848" s="328"/>
      <c r="MNU848" s="328"/>
      <c r="MNV848" s="328"/>
      <c r="MNW848" s="328"/>
      <c r="MNX848" s="328"/>
      <c r="MNY848" s="328"/>
      <c r="MNZ848" s="328"/>
      <c r="MOA848" s="328"/>
      <c r="MOB848" s="328"/>
      <c r="MOC848" s="328"/>
      <c r="MOD848" s="328"/>
      <c r="MOE848" s="328"/>
      <c r="MOF848" s="328"/>
      <c r="MOG848" s="328"/>
      <c r="MOH848" s="328"/>
      <c r="MOI848" s="328"/>
      <c r="MOJ848" s="328"/>
      <c r="MOK848" s="328"/>
      <c r="MOL848" s="328"/>
      <c r="MOM848" s="328"/>
      <c r="MON848" s="328"/>
      <c r="MOO848" s="328"/>
      <c r="MOP848" s="328"/>
      <c r="MOQ848" s="328"/>
      <c r="MOR848" s="328"/>
      <c r="MOS848" s="328"/>
      <c r="MOT848" s="328"/>
      <c r="MOU848" s="328"/>
      <c r="MOV848" s="328"/>
      <c r="MOW848" s="328"/>
      <c r="MOX848" s="328"/>
      <c r="MOY848" s="328"/>
      <c r="MOZ848" s="328"/>
      <c r="MPA848" s="328"/>
      <c r="MPB848" s="328"/>
      <c r="MPC848" s="328"/>
      <c r="MPD848" s="328"/>
      <c r="MPE848" s="328"/>
      <c r="MPF848" s="328"/>
      <c r="MPG848" s="328"/>
      <c r="MPH848" s="328"/>
      <c r="MPI848" s="328"/>
      <c r="MPJ848" s="328"/>
      <c r="MPK848" s="328"/>
      <c r="MPL848" s="328"/>
      <c r="MPM848" s="328"/>
      <c r="MPN848" s="328"/>
      <c r="MPO848" s="328"/>
      <c r="MPP848" s="328"/>
      <c r="MPQ848" s="328"/>
      <c r="MPR848" s="328"/>
      <c r="MPS848" s="328"/>
      <c r="MPT848" s="328"/>
      <c r="MPU848" s="328"/>
      <c r="MPV848" s="328"/>
      <c r="MPW848" s="328"/>
      <c r="MPX848" s="328"/>
      <c r="MPY848" s="328"/>
      <c r="MPZ848" s="328"/>
      <c r="MQA848" s="328"/>
      <c r="MQB848" s="328"/>
      <c r="MQC848" s="328"/>
      <c r="MQD848" s="328"/>
      <c r="MQE848" s="328"/>
      <c r="MQF848" s="328"/>
      <c r="MQG848" s="328"/>
      <c r="MQH848" s="328"/>
      <c r="MQI848" s="328"/>
      <c r="MQJ848" s="328"/>
      <c r="MQK848" s="328"/>
      <c r="MQL848" s="328"/>
      <c r="MQM848" s="328"/>
      <c r="MQN848" s="328"/>
      <c r="MQO848" s="328"/>
      <c r="MQP848" s="328"/>
      <c r="MQQ848" s="328"/>
      <c r="MQR848" s="328"/>
      <c r="MQS848" s="328"/>
      <c r="MQT848" s="328"/>
      <c r="MQU848" s="328"/>
      <c r="MQV848" s="328"/>
      <c r="MQW848" s="328"/>
      <c r="MQX848" s="328"/>
      <c r="MQY848" s="328"/>
      <c r="MQZ848" s="328"/>
      <c r="MRA848" s="328"/>
      <c r="MRB848" s="328"/>
      <c r="MRC848" s="328"/>
      <c r="MRD848" s="328"/>
      <c r="MRE848" s="328"/>
      <c r="MRF848" s="328"/>
      <c r="MRG848" s="328"/>
      <c r="MRH848" s="328"/>
      <c r="MRI848" s="328"/>
      <c r="MRJ848" s="328"/>
      <c r="MRK848" s="328"/>
      <c r="MRL848" s="328"/>
      <c r="MRM848" s="328"/>
      <c r="MRN848" s="328"/>
      <c r="MRO848" s="328"/>
      <c r="MRP848" s="328"/>
      <c r="MRQ848" s="328"/>
      <c r="MRR848" s="328"/>
      <c r="MRS848" s="328"/>
      <c r="MRT848" s="328"/>
      <c r="MRU848" s="328"/>
      <c r="MRV848" s="328"/>
      <c r="MRW848" s="328"/>
      <c r="MRX848" s="328"/>
      <c r="MRY848" s="328"/>
      <c r="MRZ848" s="328"/>
      <c r="MSA848" s="328"/>
      <c r="MSB848" s="328"/>
      <c r="MSC848" s="328"/>
      <c r="MSD848" s="328"/>
      <c r="MSE848" s="328"/>
      <c r="MSF848" s="328"/>
      <c r="MSG848" s="328"/>
      <c r="MSH848" s="328"/>
      <c r="MSI848" s="328"/>
      <c r="MSJ848" s="328"/>
      <c r="MSK848" s="328"/>
      <c r="MSL848" s="328"/>
      <c r="MSM848" s="328"/>
      <c r="MSN848" s="328"/>
      <c r="MSO848" s="328"/>
      <c r="MSP848" s="328"/>
      <c r="MSQ848" s="328"/>
      <c r="MSR848" s="328"/>
      <c r="MSS848" s="328"/>
      <c r="MST848" s="328"/>
      <c r="MSU848" s="328"/>
      <c r="MSV848" s="328"/>
      <c r="MSW848" s="328"/>
      <c r="MSX848" s="328"/>
      <c r="MSY848" s="328"/>
      <c r="MSZ848" s="328"/>
      <c r="MTA848" s="328"/>
      <c r="MTB848" s="328"/>
      <c r="MTC848" s="328"/>
      <c r="MTD848" s="328"/>
      <c r="MTE848" s="328"/>
      <c r="MTF848" s="328"/>
      <c r="MTG848" s="328"/>
      <c r="MTH848" s="328"/>
      <c r="MTI848" s="328"/>
      <c r="MTJ848" s="328"/>
      <c r="MTK848" s="328"/>
      <c r="MTL848" s="328"/>
      <c r="MTM848" s="328"/>
      <c r="MTN848" s="328"/>
      <c r="MTO848" s="328"/>
      <c r="MTP848" s="328"/>
      <c r="MTQ848" s="328"/>
      <c r="MTR848" s="328"/>
      <c r="MTS848" s="328"/>
      <c r="MTT848" s="328"/>
      <c r="MTU848" s="328"/>
      <c r="MTV848" s="328"/>
      <c r="MTW848" s="328"/>
      <c r="MTX848" s="328"/>
      <c r="MTY848" s="328"/>
      <c r="MTZ848" s="328"/>
      <c r="MUA848" s="328"/>
      <c r="MUB848" s="328"/>
      <c r="MUC848" s="328"/>
      <c r="MUD848" s="328"/>
      <c r="MUE848" s="328"/>
      <c r="MUF848" s="328"/>
      <c r="MUG848" s="328"/>
      <c r="MUH848" s="328"/>
      <c r="MUI848" s="328"/>
      <c r="MUJ848" s="328"/>
      <c r="MUK848" s="328"/>
      <c r="MUL848" s="328"/>
      <c r="MUM848" s="328"/>
      <c r="MUN848" s="328"/>
      <c r="MUO848" s="328"/>
      <c r="MUP848" s="328"/>
      <c r="MUQ848" s="328"/>
      <c r="MUR848" s="328"/>
      <c r="MUS848" s="328"/>
      <c r="MUT848" s="328"/>
      <c r="MUU848" s="328"/>
      <c r="MUV848" s="328"/>
      <c r="MUW848" s="328"/>
      <c r="MUX848" s="328"/>
      <c r="MUY848" s="328"/>
      <c r="MUZ848" s="328"/>
      <c r="MVA848" s="328"/>
      <c r="MVB848" s="328"/>
      <c r="MVC848" s="328"/>
      <c r="MVD848" s="328"/>
      <c r="MVE848" s="328"/>
      <c r="MVF848" s="328"/>
      <c r="MVG848" s="328"/>
      <c r="MVH848" s="328"/>
      <c r="MVI848" s="328"/>
      <c r="MVJ848" s="328"/>
      <c r="MVK848" s="328"/>
      <c r="MVL848" s="328"/>
      <c r="MVM848" s="328"/>
      <c r="MVN848" s="328"/>
      <c r="MVO848" s="328"/>
      <c r="MVP848" s="328"/>
      <c r="MVQ848" s="328"/>
      <c r="MVR848" s="328"/>
      <c r="MVS848" s="328"/>
      <c r="MVT848" s="328"/>
      <c r="MVU848" s="328"/>
      <c r="MVV848" s="328"/>
      <c r="MVW848" s="328"/>
      <c r="MVX848" s="328"/>
      <c r="MVY848" s="328"/>
      <c r="MVZ848" s="328"/>
      <c r="MWA848" s="328"/>
      <c r="MWB848" s="328"/>
      <c r="MWC848" s="328"/>
      <c r="MWD848" s="328"/>
      <c r="MWE848" s="328"/>
      <c r="MWF848" s="328"/>
      <c r="MWG848" s="328"/>
      <c r="MWH848" s="328"/>
      <c r="MWI848" s="328"/>
      <c r="MWJ848" s="328"/>
      <c r="MWK848" s="328"/>
      <c r="MWL848" s="328"/>
      <c r="MWM848" s="328"/>
      <c r="MWN848" s="328"/>
      <c r="MWO848" s="328"/>
      <c r="MWP848" s="328"/>
      <c r="MWQ848" s="328"/>
      <c r="MWR848" s="328"/>
      <c r="MWS848" s="328"/>
      <c r="MWT848" s="328"/>
      <c r="MWU848" s="328"/>
      <c r="MWV848" s="328"/>
      <c r="MWW848" s="328"/>
      <c r="MWX848" s="328"/>
      <c r="MWY848" s="328"/>
      <c r="MWZ848" s="328"/>
      <c r="MXA848" s="328"/>
      <c r="MXB848" s="328"/>
      <c r="MXC848" s="328"/>
      <c r="MXD848" s="328"/>
      <c r="MXE848" s="328"/>
      <c r="MXF848" s="328"/>
      <c r="MXG848" s="328"/>
      <c r="MXH848" s="328"/>
      <c r="MXI848" s="328"/>
      <c r="MXJ848" s="328"/>
      <c r="MXK848" s="328"/>
      <c r="MXL848" s="328"/>
      <c r="MXM848" s="328"/>
      <c r="MXN848" s="328"/>
      <c r="MXO848" s="328"/>
      <c r="MXP848" s="328"/>
      <c r="MXQ848" s="328"/>
      <c r="MXR848" s="328"/>
      <c r="MXS848" s="328"/>
      <c r="MXT848" s="328"/>
      <c r="MXU848" s="328"/>
      <c r="MXV848" s="328"/>
      <c r="MXW848" s="328"/>
      <c r="MXX848" s="328"/>
      <c r="MXY848" s="328"/>
      <c r="MXZ848" s="328"/>
      <c r="MYA848" s="328"/>
      <c r="MYB848" s="328"/>
      <c r="MYC848" s="328"/>
      <c r="MYD848" s="328"/>
      <c r="MYE848" s="328"/>
      <c r="MYF848" s="328"/>
      <c r="MYG848" s="328"/>
      <c r="MYH848" s="328"/>
      <c r="MYI848" s="328"/>
      <c r="MYJ848" s="328"/>
      <c r="MYK848" s="328"/>
      <c r="MYL848" s="328"/>
      <c r="MYM848" s="328"/>
      <c r="MYN848" s="328"/>
      <c r="MYO848" s="328"/>
      <c r="MYP848" s="328"/>
      <c r="MYQ848" s="328"/>
      <c r="MYR848" s="328"/>
      <c r="MYS848" s="328"/>
      <c r="MYT848" s="328"/>
      <c r="MYU848" s="328"/>
      <c r="MYV848" s="328"/>
      <c r="MYW848" s="328"/>
      <c r="MYX848" s="328"/>
      <c r="MYY848" s="328"/>
      <c r="MYZ848" s="328"/>
      <c r="MZA848" s="328"/>
      <c r="MZB848" s="328"/>
      <c r="MZC848" s="328"/>
      <c r="MZD848" s="328"/>
      <c r="MZE848" s="328"/>
      <c r="MZF848" s="328"/>
      <c r="MZG848" s="328"/>
      <c r="MZH848" s="328"/>
      <c r="MZI848" s="328"/>
      <c r="MZJ848" s="328"/>
      <c r="MZK848" s="328"/>
      <c r="MZL848" s="328"/>
      <c r="MZM848" s="328"/>
      <c r="MZN848" s="328"/>
      <c r="MZO848" s="328"/>
      <c r="MZP848" s="328"/>
      <c r="MZQ848" s="328"/>
      <c r="MZR848" s="328"/>
      <c r="MZS848" s="328"/>
      <c r="MZT848" s="328"/>
      <c r="MZU848" s="328"/>
      <c r="MZV848" s="328"/>
      <c r="MZW848" s="328"/>
      <c r="MZX848" s="328"/>
      <c r="MZY848" s="328"/>
      <c r="MZZ848" s="328"/>
      <c r="NAA848" s="328"/>
      <c r="NAB848" s="328"/>
      <c r="NAC848" s="328"/>
      <c r="NAD848" s="328"/>
      <c r="NAE848" s="328"/>
      <c r="NAF848" s="328"/>
      <c r="NAG848" s="328"/>
      <c r="NAH848" s="328"/>
      <c r="NAI848" s="328"/>
      <c r="NAJ848" s="328"/>
      <c r="NAK848" s="328"/>
      <c r="NAL848" s="328"/>
      <c r="NAM848" s="328"/>
      <c r="NAN848" s="328"/>
      <c r="NAO848" s="328"/>
      <c r="NAP848" s="328"/>
      <c r="NAQ848" s="328"/>
      <c r="NAR848" s="328"/>
      <c r="NAS848" s="328"/>
      <c r="NAT848" s="328"/>
      <c r="NAU848" s="328"/>
      <c r="NAV848" s="328"/>
      <c r="NAW848" s="328"/>
      <c r="NAX848" s="328"/>
      <c r="NAY848" s="328"/>
      <c r="NAZ848" s="328"/>
      <c r="NBA848" s="328"/>
      <c r="NBB848" s="328"/>
      <c r="NBC848" s="328"/>
      <c r="NBD848" s="328"/>
      <c r="NBE848" s="328"/>
      <c r="NBF848" s="328"/>
      <c r="NBG848" s="328"/>
      <c r="NBH848" s="328"/>
      <c r="NBI848" s="328"/>
      <c r="NBJ848" s="328"/>
      <c r="NBK848" s="328"/>
      <c r="NBL848" s="328"/>
      <c r="NBM848" s="328"/>
      <c r="NBN848" s="328"/>
      <c r="NBO848" s="328"/>
      <c r="NBP848" s="328"/>
      <c r="NBQ848" s="328"/>
      <c r="NBR848" s="328"/>
      <c r="NBS848" s="328"/>
      <c r="NBT848" s="328"/>
      <c r="NBU848" s="328"/>
      <c r="NBV848" s="328"/>
      <c r="NBW848" s="328"/>
      <c r="NBX848" s="328"/>
      <c r="NBY848" s="328"/>
      <c r="NBZ848" s="328"/>
      <c r="NCA848" s="328"/>
      <c r="NCB848" s="328"/>
      <c r="NCC848" s="328"/>
      <c r="NCD848" s="328"/>
      <c r="NCE848" s="328"/>
      <c r="NCF848" s="328"/>
      <c r="NCG848" s="328"/>
      <c r="NCH848" s="328"/>
      <c r="NCI848" s="328"/>
      <c r="NCJ848" s="328"/>
      <c r="NCK848" s="328"/>
      <c r="NCL848" s="328"/>
      <c r="NCM848" s="328"/>
      <c r="NCN848" s="328"/>
      <c r="NCO848" s="328"/>
      <c r="NCP848" s="328"/>
      <c r="NCQ848" s="328"/>
      <c r="NCR848" s="328"/>
      <c r="NCS848" s="328"/>
      <c r="NCT848" s="328"/>
      <c r="NCU848" s="328"/>
      <c r="NCV848" s="328"/>
      <c r="NCW848" s="328"/>
      <c r="NCX848" s="328"/>
      <c r="NCY848" s="328"/>
      <c r="NCZ848" s="328"/>
      <c r="NDA848" s="328"/>
      <c r="NDB848" s="328"/>
      <c r="NDC848" s="328"/>
      <c r="NDD848" s="328"/>
      <c r="NDE848" s="328"/>
      <c r="NDF848" s="328"/>
      <c r="NDG848" s="328"/>
      <c r="NDH848" s="328"/>
      <c r="NDI848" s="328"/>
      <c r="NDJ848" s="328"/>
      <c r="NDK848" s="328"/>
      <c r="NDL848" s="328"/>
      <c r="NDM848" s="328"/>
      <c r="NDN848" s="328"/>
      <c r="NDO848" s="328"/>
      <c r="NDP848" s="328"/>
      <c r="NDQ848" s="328"/>
      <c r="NDR848" s="328"/>
      <c r="NDS848" s="328"/>
      <c r="NDT848" s="328"/>
      <c r="NDU848" s="328"/>
      <c r="NDV848" s="328"/>
      <c r="NDW848" s="328"/>
      <c r="NDX848" s="328"/>
      <c r="NDY848" s="328"/>
      <c r="NDZ848" s="328"/>
      <c r="NEA848" s="328"/>
      <c r="NEB848" s="328"/>
      <c r="NEC848" s="328"/>
      <c r="NED848" s="328"/>
      <c r="NEE848" s="328"/>
      <c r="NEF848" s="328"/>
      <c r="NEG848" s="328"/>
      <c r="NEH848" s="328"/>
      <c r="NEI848" s="328"/>
      <c r="NEJ848" s="328"/>
      <c r="NEK848" s="328"/>
      <c r="NEL848" s="328"/>
      <c r="NEM848" s="328"/>
      <c r="NEN848" s="328"/>
      <c r="NEO848" s="328"/>
      <c r="NEP848" s="328"/>
      <c r="NEQ848" s="328"/>
      <c r="NER848" s="328"/>
      <c r="NES848" s="328"/>
      <c r="NET848" s="328"/>
      <c r="NEU848" s="328"/>
      <c r="NEV848" s="328"/>
      <c r="NEW848" s="328"/>
      <c r="NEX848" s="328"/>
      <c r="NEY848" s="328"/>
      <c r="NEZ848" s="328"/>
      <c r="NFA848" s="328"/>
      <c r="NFB848" s="328"/>
      <c r="NFC848" s="328"/>
      <c r="NFD848" s="328"/>
      <c r="NFE848" s="328"/>
      <c r="NFF848" s="328"/>
      <c r="NFG848" s="328"/>
      <c r="NFH848" s="328"/>
      <c r="NFI848" s="328"/>
      <c r="NFJ848" s="328"/>
      <c r="NFK848" s="328"/>
      <c r="NFL848" s="328"/>
      <c r="NFM848" s="328"/>
      <c r="NFN848" s="328"/>
      <c r="NFO848" s="328"/>
      <c r="NFP848" s="328"/>
      <c r="NFQ848" s="328"/>
      <c r="NFR848" s="328"/>
      <c r="NFS848" s="328"/>
      <c r="NFT848" s="328"/>
      <c r="NFU848" s="328"/>
      <c r="NFV848" s="328"/>
      <c r="NFW848" s="328"/>
      <c r="NFX848" s="328"/>
      <c r="NFY848" s="328"/>
      <c r="NFZ848" s="328"/>
      <c r="NGA848" s="328"/>
      <c r="NGB848" s="328"/>
      <c r="NGC848" s="328"/>
      <c r="NGD848" s="328"/>
      <c r="NGE848" s="328"/>
      <c r="NGF848" s="328"/>
      <c r="NGG848" s="328"/>
      <c r="NGH848" s="328"/>
      <c r="NGI848" s="328"/>
      <c r="NGJ848" s="328"/>
      <c r="NGK848" s="328"/>
      <c r="NGL848" s="328"/>
      <c r="NGM848" s="328"/>
      <c r="NGN848" s="328"/>
      <c r="NGO848" s="328"/>
      <c r="NGP848" s="328"/>
      <c r="NGQ848" s="328"/>
      <c r="NGR848" s="328"/>
      <c r="NGS848" s="328"/>
      <c r="NGT848" s="328"/>
      <c r="NGU848" s="328"/>
      <c r="NGV848" s="328"/>
      <c r="NGW848" s="328"/>
      <c r="NGX848" s="328"/>
      <c r="NGY848" s="328"/>
      <c r="NGZ848" s="328"/>
      <c r="NHA848" s="328"/>
      <c r="NHB848" s="328"/>
      <c r="NHC848" s="328"/>
      <c r="NHD848" s="328"/>
      <c r="NHE848" s="328"/>
      <c r="NHF848" s="328"/>
      <c r="NHG848" s="328"/>
      <c r="NHH848" s="328"/>
      <c r="NHI848" s="328"/>
      <c r="NHJ848" s="328"/>
      <c r="NHK848" s="328"/>
      <c r="NHL848" s="328"/>
      <c r="NHM848" s="328"/>
      <c r="NHN848" s="328"/>
      <c r="NHO848" s="328"/>
      <c r="NHP848" s="328"/>
      <c r="NHQ848" s="328"/>
      <c r="NHR848" s="328"/>
      <c r="NHS848" s="328"/>
      <c r="NHT848" s="328"/>
      <c r="NHU848" s="328"/>
      <c r="NHV848" s="328"/>
      <c r="NHW848" s="328"/>
      <c r="NHX848" s="328"/>
      <c r="NHY848" s="328"/>
      <c r="NHZ848" s="328"/>
      <c r="NIA848" s="328"/>
      <c r="NIB848" s="328"/>
      <c r="NIC848" s="328"/>
      <c r="NID848" s="328"/>
      <c r="NIE848" s="328"/>
      <c r="NIF848" s="328"/>
      <c r="NIG848" s="328"/>
      <c r="NIH848" s="328"/>
      <c r="NII848" s="328"/>
      <c r="NIJ848" s="328"/>
      <c r="NIK848" s="328"/>
      <c r="NIL848" s="328"/>
      <c r="NIM848" s="328"/>
      <c r="NIN848" s="328"/>
      <c r="NIO848" s="328"/>
      <c r="NIP848" s="328"/>
      <c r="NIQ848" s="328"/>
      <c r="NIR848" s="328"/>
      <c r="NIS848" s="328"/>
      <c r="NIT848" s="328"/>
      <c r="NIU848" s="328"/>
      <c r="NIV848" s="328"/>
      <c r="NIW848" s="328"/>
      <c r="NIX848" s="328"/>
      <c r="NIY848" s="328"/>
      <c r="NIZ848" s="328"/>
      <c r="NJA848" s="328"/>
      <c r="NJB848" s="328"/>
      <c r="NJC848" s="328"/>
      <c r="NJD848" s="328"/>
      <c r="NJE848" s="328"/>
      <c r="NJF848" s="328"/>
      <c r="NJG848" s="328"/>
      <c r="NJH848" s="328"/>
      <c r="NJI848" s="328"/>
      <c r="NJJ848" s="328"/>
      <c r="NJK848" s="328"/>
      <c r="NJL848" s="328"/>
      <c r="NJM848" s="328"/>
      <c r="NJN848" s="328"/>
      <c r="NJO848" s="328"/>
      <c r="NJP848" s="328"/>
      <c r="NJQ848" s="328"/>
      <c r="NJR848" s="328"/>
      <c r="NJS848" s="328"/>
      <c r="NJT848" s="328"/>
      <c r="NJU848" s="328"/>
      <c r="NJV848" s="328"/>
      <c r="NJW848" s="328"/>
      <c r="NJX848" s="328"/>
      <c r="NJY848" s="328"/>
      <c r="NJZ848" s="328"/>
      <c r="NKA848" s="328"/>
      <c r="NKB848" s="328"/>
      <c r="NKC848" s="328"/>
      <c r="NKD848" s="328"/>
      <c r="NKE848" s="328"/>
      <c r="NKF848" s="328"/>
      <c r="NKG848" s="328"/>
      <c r="NKH848" s="328"/>
      <c r="NKI848" s="328"/>
      <c r="NKJ848" s="328"/>
      <c r="NKK848" s="328"/>
      <c r="NKL848" s="328"/>
      <c r="NKM848" s="328"/>
      <c r="NKN848" s="328"/>
      <c r="NKO848" s="328"/>
      <c r="NKP848" s="328"/>
      <c r="NKQ848" s="328"/>
      <c r="NKR848" s="328"/>
      <c r="NKS848" s="328"/>
      <c r="NKT848" s="328"/>
      <c r="NKU848" s="328"/>
      <c r="NKV848" s="328"/>
      <c r="NKW848" s="328"/>
      <c r="NKX848" s="328"/>
      <c r="NKY848" s="328"/>
      <c r="NKZ848" s="328"/>
      <c r="NLA848" s="328"/>
      <c r="NLB848" s="328"/>
      <c r="NLC848" s="328"/>
      <c r="NLD848" s="328"/>
      <c r="NLE848" s="328"/>
      <c r="NLF848" s="328"/>
      <c r="NLG848" s="328"/>
      <c r="NLH848" s="328"/>
      <c r="NLI848" s="328"/>
      <c r="NLJ848" s="328"/>
      <c r="NLK848" s="328"/>
      <c r="NLL848" s="328"/>
      <c r="NLM848" s="328"/>
      <c r="NLN848" s="328"/>
      <c r="NLO848" s="328"/>
      <c r="NLP848" s="328"/>
      <c r="NLQ848" s="328"/>
      <c r="NLR848" s="328"/>
      <c r="NLS848" s="328"/>
      <c r="NLT848" s="328"/>
      <c r="NLU848" s="328"/>
      <c r="NLV848" s="328"/>
      <c r="NLW848" s="328"/>
      <c r="NLX848" s="328"/>
      <c r="NLY848" s="328"/>
      <c r="NLZ848" s="328"/>
      <c r="NMA848" s="328"/>
      <c r="NMB848" s="328"/>
      <c r="NMC848" s="328"/>
      <c r="NMD848" s="328"/>
      <c r="NME848" s="328"/>
      <c r="NMF848" s="328"/>
      <c r="NMG848" s="328"/>
      <c r="NMH848" s="328"/>
      <c r="NMI848" s="328"/>
      <c r="NMJ848" s="328"/>
      <c r="NMK848" s="328"/>
      <c r="NML848" s="328"/>
      <c r="NMM848" s="328"/>
      <c r="NMN848" s="328"/>
      <c r="NMO848" s="328"/>
      <c r="NMP848" s="328"/>
      <c r="NMQ848" s="328"/>
      <c r="NMR848" s="328"/>
      <c r="NMS848" s="328"/>
      <c r="NMT848" s="328"/>
      <c r="NMU848" s="328"/>
      <c r="NMV848" s="328"/>
      <c r="NMW848" s="328"/>
      <c r="NMX848" s="328"/>
      <c r="NMY848" s="328"/>
      <c r="NMZ848" s="328"/>
      <c r="NNA848" s="328"/>
      <c r="NNB848" s="328"/>
      <c r="NNC848" s="328"/>
      <c r="NND848" s="328"/>
      <c r="NNE848" s="328"/>
      <c r="NNF848" s="328"/>
      <c r="NNG848" s="328"/>
      <c r="NNH848" s="328"/>
      <c r="NNI848" s="328"/>
      <c r="NNJ848" s="328"/>
      <c r="NNK848" s="328"/>
      <c r="NNL848" s="328"/>
      <c r="NNM848" s="328"/>
      <c r="NNN848" s="328"/>
      <c r="NNO848" s="328"/>
      <c r="NNP848" s="328"/>
      <c r="NNQ848" s="328"/>
      <c r="NNR848" s="328"/>
      <c r="NNS848" s="328"/>
      <c r="NNT848" s="328"/>
      <c r="NNU848" s="328"/>
      <c r="NNV848" s="328"/>
      <c r="NNW848" s="328"/>
      <c r="NNX848" s="328"/>
      <c r="NNY848" s="328"/>
      <c r="NNZ848" s="328"/>
      <c r="NOA848" s="328"/>
      <c r="NOB848" s="328"/>
      <c r="NOC848" s="328"/>
      <c r="NOD848" s="328"/>
      <c r="NOE848" s="328"/>
      <c r="NOF848" s="328"/>
      <c r="NOG848" s="328"/>
      <c r="NOH848" s="328"/>
      <c r="NOI848" s="328"/>
      <c r="NOJ848" s="328"/>
      <c r="NOK848" s="328"/>
      <c r="NOL848" s="328"/>
      <c r="NOM848" s="328"/>
      <c r="NON848" s="328"/>
      <c r="NOO848" s="328"/>
      <c r="NOP848" s="328"/>
      <c r="NOQ848" s="328"/>
      <c r="NOR848" s="328"/>
      <c r="NOS848" s="328"/>
      <c r="NOT848" s="328"/>
      <c r="NOU848" s="328"/>
      <c r="NOV848" s="328"/>
      <c r="NOW848" s="328"/>
      <c r="NOX848" s="328"/>
      <c r="NOY848" s="328"/>
      <c r="NOZ848" s="328"/>
      <c r="NPA848" s="328"/>
      <c r="NPB848" s="328"/>
      <c r="NPC848" s="328"/>
      <c r="NPD848" s="328"/>
      <c r="NPE848" s="328"/>
      <c r="NPF848" s="328"/>
      <c r="NPG848" s="328"/>
      <c r="NPH848" s="328"/>
      <c r="NPI848" s="328"/>
      <c r="NPJ848" s="328"/>
      <c r="NPK848" s="328"/>
      <c r="NPL848" s="328"/>
      <c r="NPM848" s="328"/>
      <c r="NPN848" s="328"/>
      <c r="NPO848" s="328"/>
      <c r="NPP848" s="328"/>
      <c r="NPQ848" s="328"/>
      <c r="NPR848" s="328"/>
      <c r="NPS848" s="328"/>
      <c r="NPT848" s="328"/>
      <c r="NPU848" s="328"/>
      <c r="NPV848" s="328"/>
      <c r="NPW848" s="328"/>
      <c r="NPX848" s="328"/>
      <c r="NPY848" s="328"/>
      <c r="NPZ848" s="328"/>
      <c r="NQA848" s="328"/>
      <c r="NQB848" s="328"/>
      <c r="NQC848" s="328"/>
      <c r="NQD848" s="328"/>
      <c r="NQE848" s="328"/>
      <c r="NQF848" s="328"/>
      <c r="NQG848" s="328"/>
      <c r="NQH848" s="328"/>
      <c r="NQI848" s="328"/>
      <c r="NQJ848" s="328"/>
      <c r="NQK848" s="328"/>
      <c r="NQL848" s="328"/>
      <c r="NQM848" s="328"/>
      <c r="NQN848" s="328"/>
      <c r="NQO848" s="328"/>
      <c r="NQP848" s="328"/>
      <c r="NQQ848" s="328"/>
      <c r="NQR848" s="328"/>
      <c r="NQS848" s="328"/>
      <c r="NQT848" s="328"/>
      <c r="NQU848" s="328"/>
      <c r="NQV848" s="328"/>
      <c r="NQW848" s="328"/>
      <c r="NQX848" s="328"/>
      <c r="NQY848" s="328"/>
      <c r="NQZ848" s="328"/>
      <c r="NRA848" s="328"/>
      <c r="NRB848" s="328"/>
      <c r="NRC848" s="328"/>
      <c r="NRD848" s="328"/>
      <c r="NRE848" s="328"/>
      <c r="NRF848" s="328"/>
      <c r="NRG848" s="328"/>
      <c r="NRH848" s="328"/>
      <c r="NRI848" s="328"/>
      <c r="NRJ848" s="328"/>
      <c r="NRK848" s="328"/>
      <c r="NRL848" s="328"/>
      <c r="NRM848" s="328"/>
      <c r="NRN848" s="328"/>
      <c r="NRO848" s="328"/>
      <c r="NRP848" s="328"/>
      <c r="NRQ848" s="328"/>
      <c r="NRR848" s="328"/>
      <c r="NRS848" s="328"/>
      <c r="NRT848" s="328"/>
      <c r="NRU848" s="328"/>
      <c r="NRV848" s="328"/>
      <c r="NRW848" s="328"/>
      <c r="NRX848" s="328"/>
      <c r="NRY848" s="328"/>
      <c r="NRZ848" s="328"/>
      <c r="NSA848" s="328"/>
      <c r="NSB848" s="328"/>
      <c r="NSC848" s="328"/>
      <c r="NSD848" s="328"/>
      <c r="NSE848" s="328"/>
      <c r="NSF848" s="328"/>
      <c r="NSG848" s="328"/>
      <c r="NSH848" s="328"/>
      <c r="NSI848" s="328"/>
      <c r="NSJ848" s="328"/>
      <c r="NSK848" s="328"/>
      <c r="NSL848" s="328"/>
      <c r="NSM848" s="328"/>
      <c r="NSN848" s="328"/>
      <c r="NSO848" s="328"/>
      <c r="NSP848" s="328"/>
      <c r="NSQ848" s="328"/>
      <c r="NSR848" s="328"/>
      <c r="NSS848" s="328"/>
      <c r="NST848" s="328"/>
      <c r="NSU848" s="328"/>
      <c r="NSV848" s="328"/>
      <c r="NSW848" s="328"/>
      <c r="NSX848" s="328"/>
      <c r="NSY848" s="328"/>
      <c r="NSZ848" s="328"/>
      <c r="NTA848" s="328"/>
      <c r="NTB848" s="328"/>
      <c r="NTC848" s="328"/>
      <c r="NTD848" s="328"/>
      <c r="NTE848" s="328"/>
      <c r="NTF848" s="328"/>
      <c r="NTG848" s="328"/>
      <c r="NTH848" s="328"/>
      <c r="NTI848" s="328"/>
      <c r="NTJ848" s="328"/>
      <c r="NTK848" s="328"/>
      <c r="NTL848" s="328"/>
      <c r="NTM848" s="328"/>
      <c r="NTN848" s="328"/>
      <c r="NTO848" s="328"/>
      <c r="NTP848" s="328"/>
      <c r="NTQ848" s="328"/>
      <c r="NTR848" s="328"/>
      <c r="NTS848" s="328"/>
      <c r="NTT848" s="328"/>
      <c r="NTU848" s="328"/>
      <c r="NTV848" s="328"/>
      <c r="NTW848" s="328"/>
      <c r="NTX848" s="328"/>
      <c r="NTY848" s="328"/>
      <c r="NTZ848" s="328"/>
      <c r="NUA848" s="328"/>
      <c r="NUB848" s="328"/>
      <c r="NUC848" s="328"/>
      <c r="NUD848" s="328"/>
      <c r="NUE848" s="328"/>
      <c r="NUF848" s="328"/>
      <c r="NUG848" s="328"/>
      <c r="NUH848" s="328"/>
      <c r="NUI848" s="328"/>
      <c r="NUJ848" s="328"/>
      <c r="NUK848" s="328"/>
      <c r="NUL848" s="328"/>
      <c r="NUM848" s="328"/>
      <c r="NUN848" s="328"/>
      <c r="NUO848" s="328"/>
      <c r="NUP848" s="328"/>
      <c r="NUQ848" s="328"/>
      <c r="NUR848" s="328"/>
      <c r="NUS848" s="328"/>
      <c r="NUT848" s="328"/>
      <c r="NUU848" s="328"/>
      <c r="NUV848" s="328"/>
      <c r="NUW848" s="328"/>
      <c r="NUX848" s="328"/>
      <c r="NUY848" s="328"/>
      <c r="NUZ848" s="328"/>
      <c r="NVA848" s="328"/>
      <c r="NVB848" s="328"/>
      <c r="NVC848" s="328"/>
      <c r="NVD848" s="328"/>
      <c r="NVE848" s="328"/>
      <c r="NVF848" s="328"/>
      <c r="NVG848" s="328"/>
      <c r="NVH848" s="328"/>
      <c r="NVI848" s="328"/>
      <c r="NVJ848" s="328"/>
      <c r="NVK848" s="328"/>
      <c r="NVL848" s="328"/>
      <c r="NVM848" s="328"/>
      <c r="NVN848" s="328"/>
      <c r="NVO848" s="328"/>
      <c r="NVP848" s="328"/>
      <c r="NVQ848" s="328"/>
      <c r="NVR848" s="328"/>
      <c r="NVS848" s="328"/>
      <c r="NVT848" s="328"/>
      <c r="NVU848" s="328"/>
      <c r="NVV848" s="328"/>
      <c r="NVW848" s="328"/>
      <c r="NVX848" s="328"/>
      <c r="NVY848" s="328"/>
      <c r="NVZ848" s="328"/>
      <c r="NWA848" s="328"/>
      <c r="NWB848" s="328"/>
      <c r="NWC848" s="328"/>
      <c r="NWD848" s="328"/>
      <c r="NWE848" s="328"/>
      <c r="NWF848" s="328"/>
      <c r="NWG848" s="328"/>
      <c r="NWH848" s="328"/>
      <c r="NWI848" s="328"/>
      <c r="NWJ848" s="328"/>
      <c r="NWK848" s="328"/>
      <c r="NWL848" s="328"/>
      <c r="NWM848" s="328"/>
      <c r="NWN848" s="328"/>
      <c r="NWO848" s="328"/>
      <c r="NWP848" s="328"/>
      <c r="NWQ848" s="328"/>
      <c r="NWR848" s="328"/>
      <c r="NWS848" s="328"/>
      <c r="NWT848" s="328"/>
      <c r="NWU848" s="328"/>
      <c r="NWV848" s="328"/>
      <c r="NWW848" s="328"/>
      <c r="NWX848" s="328"/>
      <c r="NWY848" s="328"/>
      <c r="NWZ848" s="328"/>
      <c r="NXA848" s="328"/>
      <c r="NXB848" s="328"/>
      <c r="NXC848" s="328"/>
      <c r="NXD848" s="328"/>
      <c r="NXE848" s="328"/>
      <c r="NXF848" s="328"/>
      <c r="NXG848" s="328"/>
      <c r="NXH848" s="328"/>
      <c r="NXI848" s="328"/>
      <c r="NXJ848" s="328"/>
      <c r="NXK848" s="328"/>
      <c r="NXL848" s="328"/>
      <c r="NXM848" s="328"/>
      <c r="NXN848" s="328"/>
      <c r="NXO848" s="328"/>
      <c r="NXP848" s="328"/>
      <c r="NXQ848" s="328"/>
      <c r="NXR848" s="328"/>
      <c r="NXS848" s="328"/>
      <c r="NXT848" s="328"/>
      <c r="NXU848" s="328"/>
      <c r="NXV848" s="328"/>
      <c r="NXW848" s="328"/>
      <c r="NXX848" s="328"/>
      <c r="NXY848" s="328"/>
      <c r="NXZ848" s="328"/>
      <c r="NYA848" s="328"/>
      <c r="NYB848" s="328"/>
      <c r="NYC848" s="328"/>
      <c r="NYD848" s="328"/>
      <c r="NYE848" s="328"/>
      <c r="NYF848" s="328"/>
      <c r="NYG848" s="328"/>
      <c r="NYH848" s="328"/>
      <c r="NYI848" s="328"/>
      <c r="NYJ848" s="328"/>
      <c r="NYK848" s="328"/>
      <c r="NYL848" s="328"/>
      <c r="NYM848" s="328"/>
      <c r="NYN848" s="328"/>
      <c r="NYO848" s="328"/>
      <c r="NYP848" s="328"/>
      <c r="NYQ848" s="328"/>
      <c r="NYR848" s="328"/>
      <c r="NYS848" s="328"/>
      <c r="NYT848" s="328"/>
      <c r="NYU848" s="328"/>
      <c r="NYV848" s="328"/>
      <c r="NYW848" s="328"/>
      <c r="NYX848" s="328"/>
      <c r="NYY848" s="328"/>
      <c r="NYZ848" s="328"/>
      <c r="NZA848" s="328"/>
      <c r="NZB848" s="328"/>
      <c r="NZC848" s="328"/>
      <c r="NZD848" s="328"/>
      <c r="NZE848" s="328"/>
      <c r="NZF848" s="328"/>
      <c r="NZG848" s="328"/>
      <c r="NZH848" s="328"/>
      <c r="NZI848" s="328"/>
      <c r="NZJ848" s="328"/>
      <c r="NZK848" s="328"/>
      <c r="NZL848" s="328"/>
      <c r="NZM848" s="328"/>
      <c r="NZN848" s="328"/>
      <c r="NZO848" s="328"/>
      <c r="NZP848" s="328"/>
      <c r="NZQ848" s="328"/>
      <c r="NZR848" s="328"/>
      <c r="NZS848" s="328"/>
      <c r="NZT848" s="328"/>
      <c r="NZU848" s="328"/>
      <c r="NZV848" s="328"/>
      <c r="NZW848" s="328"/>
      <c r="NZX848" s="328"/>
      <c r="NZY848" s="328"/>
      <c r="NZZ848" s="328"/>
      <c r="OAA848" s="328"/>
      <c r="OAB848" s="328"/>
      <c r="OAC848" s="328"/>
      <c r="OAD848" s="328"/>
      <c r="OAE848" s="328"/>
      <c r="OAF848" s="328"/>
      <c r="OAG848" s="328"/>
      <c r="OAH848" s="328"/>
      <c r="OAI848" s="328"/>
      <c r="OAJ848" s="328"/>
      <c r="OAK848" s="328"/>
      <c r="OAL848" s="328"/>
      <c r="OAM848" s="328"/>
      <c r="OAN848" s="328"/>
      <c r="OAO848" s="328"/>
      <c r="OAP848" s="328"/>
      <c r="OAQ848" s="328"/>
      <c r="OAR848" s="328"/>
      <c r="OAS848" s="328"/>
      <c r="OAT848" s="328"/>
      <c r="OAU848" s="328"/>
      <c r="OAV848" s="328"/>
      <c r="OAW848" s="328"/>
      <c r="OAX848" s="328"/>
      <c r="OAY848" s="328"/>
      <c r="OAZ848" s="328"/>
      <c r="OBA848" s="328"/>
      <c r="OBB848" s="328"/>
      <c r="OBC848" s="328"/>
      <c r="OBD848" s="328"/>
      <c r="OBE848" s="328"/>
      <c r="OBF848" s="328"/>
      <c r="OBG848" s="328"/>
      <c r="OBH848" s="328"/>
      <c r="OBI848" s="328"/>
      <c r="OBJ848" s="328"/>
      <c r="OBK848" s="328"/>
      <c r="OBL848" s="328"/>
      <c r="OBM848" s="328"/>
      <c r="OBN848" s="328"/>
      <c r="OBO848" s="328"/>
      <c r="OBP848" s="328"/>
      <c r="OBQ848" s="328"/>
      <c r="OBR848" s="328"/>
      <c r="OBS848" s="328"/>
      <c r="OBT848" s="328"/>
      <c r="OBU848" s="328"/>
      <c r="OBV848" s="328"/>
      <c r="OBW848" s="328"/>
      <c r="OBX848" s="328"/>
      <c r="OBY848" s="328"/>
      <c r="OBZ848" s="328"/>
      <c r="OCA848" s="328"/>
      <c r="OCB848" s="328"/>
      <c r="OCC848" s="328"/>
      <c r="OCD848" s="328"/>
      <c r="OCE848" s="328"/>
      <c r="OCF848" s="328"/>
      <c r="OCG848" s="328"/>
      <c r="OCH848" s="328"/>
      <c r="OCI848" s="328"/>
      <c r="OCJ848" s="328"/>
      <c r="OCK848" s="328"/>
      <c r="OCL848" s="328"/>
      <c r="OCM848" s="328"/>
      <c r="OCN848" s="328"/>
      <c r="OCO848" s="328"/>
      <c r="OCP848" s="328"/>
      <c r="OCQ848" s="328"/>
      <c r="OCR848" s="328"/>
      <c r="OCS848" s="328"/>
      <c r="OCT848" s="328"/>
      <c r="OCU848" s="328"/>
      <c r="OCV848" s="328"/>
      <c r="OCW848" s="328"/>
      <c r="OCX848" s="328"/>
      <c r="OCY848" s="328"/>
      <c r="OCZ848" s="328"/>
      <c r="ODA848" s="328"/>
      <c r="ODB848" s="328"/>
      <c r="ODC848" s="328"/>
      <c r="ODD848" s="328"/>
      <c r="ODE848" s="328"/>
      <c r="ODF848" s="328"/>
      <c r="ODG848" s="328"/>
      <c r="ODH848" s="328"/>
      <c r="ODI848" s="328"/>
      <c r="ODJ848" s="328"/>
      <c r="ODK848" s="328"/>
      <c r="ODL848" s="328"/>
      <c r="ODM848" s="328"/>
      <c r="ODN848" s="328"/>
      <c r="ODO848" s="328"/>
      <c r="ODP848" s="328"/>
      <c r="ODQ848" s="328"/>
      <c r="ODR848" s="328"/>
      <c r="ODS848" s="328"/>
      <c r="ODT848" s="328"/>
      <c r="ODU848" s="328"/>
      <c r="ODV848" s="328"/>
      <c r="ODW848" s="328"/>
      <c r="ODX848" s="328"/>
      <c r="ODY848" s="328"/>
      <c r="ODZ848" s="328"/>
      <c r="OEA848" s="328"/>
      <c r="OEB848" s="328"/>
      <c r="OEC848" s="328"/>
      <c r="OED848" s="328"/>
      <c r="OEE848" s="328"/>
      <c r="OEF848" s="328"/>
      <c r="OEG848" s="328"/>
      <c r="OEH848" s="328"/>
      <c r="OEI848" s="328"/>
      <c r="OEJ848" s="328"/>
      <c r="OEK848" s="328"/>
      <c r="OEL848" s="328"/>
      <c r="OEM848" s="328"/>
      <c r="OEN848" s="328"/>
      <c r="OEO848" s="328"/>
      <c r="OEP848" s="328"/>
      <c r="OEQ848" s="328"/>
      <c r="OER848" s="328"/>
      <c r="OES848" s="328"/>
      <c r="OET848" s="328"/>
      <c r="OEU848" s="328"/>
      <c r="OEV848" s="328"/>
      <c r="OEW848" s="328"/>
      <c r="OEX848" s="328"/>
      <c r="OEY848" s="328"/>
      <c r="OEZ848" s="328"/>
      <c r="OFA848" s="328"/>
      <c r="OFB848" s="328"/>
      <c r="OFC848" s="328"/>
      <c r="OFD848" s="328"/>
      <c r="OFE848" s="328"/>
      <c r="OFF848" s="328"/>
      <c r="OFG848" s="328"/>
      <c r="OFH848" s="328"/>
      <c r="OFI848" s="328"/>
      <c r="OFJ848" s="328"/>
      <c r="OFK848" s="328"/>
      <c r="OFL848" s="328"/>
      <c r="OFM848" s="328"/>
      <c r="OFN848" s="328"/>
      <c r="OFO848" s="328"/>
      <c r="OFP848" s="328"/>
      <c r="OFQ848" s="328"/>
      <c r="OFR848" s="328"/>
      <c r="OFS848" s="328"/>
      <c r="OFT848" s="328"/>
      <c r="OFU848" s="328"/>
      <c r="OFV848" s="328"/>
      <c r="OFW848" s="328"/>
      <c r="OFX848" s="328"/>
      <c r="OFY848" s="328"/>
      <c r="OFZ848" s="328"/>
      <c r="OGA848" s="328"/>
      <c r="OGB848" s="328"/>
      <c r="OGC848" s="328"/>
      <c r="OGD848" s="328"/>
      <c r="OGE848" s="328"/>
      <c r="OGF848" s="328"/>
      <c r="OGG848" s="328"/>
      <c r="OGH848" s="328"/>
      <c r="OGI848" s="328"/>
      <c r="OGJ848" s="328"/>
      <c r="OGK848" s="328"/>
      <c r="OGL848" s="328"/>
      <c r="OGM848" s="328"/>
      <c r="OGN848" s="328"/>
      <c r="OGO848" s="328"/>
      <c r="OGP848" s="328"/>
      <c r="OGQ848" s="328"/>
      <c r="OGR848" s="328"/>
      <c r="OGS848" s="328"/>
      <c r="OGT848" s="328"/>
      <c r="OGU848" s="328"/>
      <c r="OGV848" s="328"/>
      <c r="OGW848" s="328"/>
      <c r="OGX848" s="328"/>
      <c r="OGY848" s="328"/>
      <c r="OGZ848" s="328"/>
      <c r="OHA848" s="328"/>
      <c r="OHB848" s="328"/>
      <c r="OHC848" s="328"/>
      <c r="OHD848" s="328"/>
      <c r="OHE848" s="328"/>
      <c r="OHF848" s="328"/>
      <c r="OHG848" s="328"/>
      <c r="OHH848" s="328"/>
      <c r="OHI848" s="328"/>
      <c r="OHJ848" s="328"/>
      <c r="OHK848" s="328"/>
      <c r="OHL848" s="328"/>
      <c r="OHM848" s="328"/>
      <c r="OHN848" s="328"/>
      <c r="OHO848" s="328"/>
      <c r="OHP848" s="328"/>
      <c r="OHQ848" s="328"/>
      <c r="OHR848" s="328"/>
      <c r="OHS848" s="328"/>
      <c r="OHT848" s="328"/>
      <c r="OHU848" s="328"/>
      <c r="OHV848" s="328"/>
      <c r="OHW848" s="328"/>
      <c r="OHX848" s="328"/>
      <c r="OHY848" s="328"/>
      <c r="OHZ848" s="328"/>
      <c r="OIA848" s="328"/>
      <c r="OIB848" s="328"/>
      <c r="OIC848" s="328"/>
      <c r="OID848" s="328"/>
      <c r="OIE848" s="328"/>
      <c r="OIF848" s="328"/>
      <c r="OIG848" s="328"/>
      <c r="OIH848" s="328"/>
      <c r="OII848" s="328"/>
      <c r="OIJ848" s="328"/>
      <c r="OIK848" s="328"/>
      <c r="OIL848" s="328"/>
      <c r="OIM848" s="328"/>
      <c r="OIN848" s="328"/>
      <c r="OIO848" s="328"/>
      <c r="OIP848" s="328"/>
      <c r="OIQ848" s="328"/>
      <c r="OIR848" s="328"/>
      <c r="OIS848" s="328"/>
      <c r="OIT848" s="328"/>
      <c r="OIU848" s="328"/>
      <c r="OIV848" s="328"/>
      <c r="OIW848" s="328"/>
      <c r="OIX848" s="328"/>
      <c r="OIY848" s="328"/>
      <c r="OIZ848" s="328"/>
      <c r="OJA848" s="328"/>
      <c r="OJB848" s="328"/>
      <c r="OJC848" s="328"/>
      <c r="OJD848" s="328"/>
      <c r="OJE848" s="328"/>
      <c r="OJF848" s="328"/>
      <c r="OJG848" s="328"/>
      <c r="OJH848" s="328"/>
      <c r="OJI848" s="328"/>
      <c r="OJJ848" s="328"/>
      <c r="OJK848" s="328"/>
      <c r="OJL848" s="328"/>
      <c r="OJM848" s="328"/>
      <c r="OJN848" s="328"/>
      <c r="OJO848" s="328"/>
      <c r="OJP848" s="328"/>
      <c r="OJQ848" s="328"/>
      <c r="OJR848" s="328"/>
      <c r="OJS848" s="328"/>
      <c r="OJT848" s="328"/>
      <c r="OJU848" s="328"/>
      <c r="OJV848" s="328"/>
      <c r="OJW848" s="328"/>
      <c r="OJX848" s="328"/>
      <c r="OJY848" s="328"/>
      <c r="OJZ848" s="328"/>
      <c r="OKA848" s="328"/>
      <c r="OKB848" s="328"/>
      <c r="OKC848" s="328"/>
      <c r="OKD848" s="328"/>
      <c r="OKE848" s="328"/>
      <c r="OKF848" s="328"/>
      <c r="OKG848" s="328"/>
      <c r="OKH848" s="328"/>
      <c r="OKI848" s="328"/>
      <c r="OKJ848" s="328"/>
      <c r="OKK848" s="328"/>
      <c r="OKL848" s="328"/>
      <c r="OKM848" s="328"/>
      <c r="OKN848" s="328"/>
      <c r="OKO848" s="328"/>
      <c r="OKP848" s="328"/>
      <c r="OKQ848" s="328"/>
      <c r="OKR848" s="328"/>
      <c r="OKS848" s="328"/>
      <c r="OKT848" s="328"/>
      <c r="OKU848" s="328"/>
      <c r="OKV848" s="328"/>
      <c r="OKW848" s="328"/>
      <c r="OKX848" s="328"/>
      <c r="OKY848" s="328"/>
      <c r="OKZ848" s="328"/>
      <c r="OLA848" s="328"/>
      <c r="OLB848" s="328"/>
      <c r="OLC848" s="328"/>
      <c r="OLD848" s="328"/>
      <c r="OLE848" s="328"/>
      <c r="OLF848" s="328"/>
      <c r="OLG848" s="328"/>
      <c r="OLH848" s="328"/>
      <c r="OLI848" s="328"/>
      <c r="OLJ848" s="328"/>
      <c r="OLK848" s="328"/>
      <c r="OLL848" s="328"/>
      <c r="OLM848" s="328"/>
      <c r="OLN848" s="328"/>
      <c r="OLO848" s="328"/>
      <c r="OLP848" s="328"/>
      <c r="OLQ848" s="328"/>
      <c r="OLR848" s="328"/>
      <c r="OLS848" s="328"/>
      <c r="OLT848" s="328"/>
      <c r="OLU848" s="328"/>
      <c r="OLV848" s="328"/>
      <c r="OLW848" s="328"/>
      <c r="OLX848" s="328"/>
      <c r="OLY848" s="328"/>
      <c r="OLZ848" s="328"/>
      <c r="OMA848" s="328"/>
      <c r="OMB848" s="328"/>
      <c r="OMC848" s="328"/>
      <c r="OMD848" s="328"/>
      <c r="OME848" s="328"/>
      <c r="OMF848" s="328"/>
      <c r="OMG848" s="328"/>
      <c r="OMH848" s="328"/>
      <c r="OMI848" s="328"/>
      <c r="OMJ848" s="328"/>
      <c r="OMK848" s="328"/>
      <c r="OML848" s="328"/>
      <c r="OMM848" s="328"/>
      <c r="OMN848" s="328"/>
      <c r="OMO848" s="328"/>
      <c r="OMP848" s="328"/>
      <c r="OMQ848" s="328"/>
      <c r="OMR848" s="328"/>
      <c r="OMS848" s="328"/>
      <c r="OMT848" s="328"/>
      <c r="OMU848" s="328"/>
      <c r="OMV848" s="328"/>
      <c r="OMW848" s="328"/>
      <c r="OMX848" s="328"/>
      <c r="OMY848" s="328"/>
      <c r="OMZ848" s="328"/>
      <c r="ONA848" s="328"/>
      <c r="ONB848" s="328"/>
      <c r="ONC848" s="328"/>
      <c r="OND848" s="328"/>
      <c r="ONE848" s="328"/>
      <c r="ONF848" s="328"/>
      <c r="ONG848" s="328"/>
      <c r="ONH848" s="328"/>
      <c r="ONI848" s="328"/>
      <c r="ONJ848" s="328"/>
      <c r="ONK848" s="328"/>
      <c r="ONL848" s="328"/>
      <c r="ONM848" s="328"/>
      <c r="ONN848" s="328"/>
      <c r="ONO848" s="328"/>
      <c r="ONP848" s="328"/>
      <c r="ONQ848" s="328"/>
      <c r="ONR848" s="328"/>
      <c r="ONS848" s="328"/>
      <c r="ONT848" s="328"/>
      <c r="ONU848" s="328"/>
      <c r="ONV848" s="328"/>
      <c r="ONW848" s="328"/>
      <c r="ONX848" s="328"/>
      <c r="ONY848" s="328"/>
      <c r="ONZ848" s="328"/>
      <c r="OOA848" s="328"/>
      <c r="OOB848" s="328"/>
      <c r="OOC848" s="328"/>
      <c r="OOD848" s="328"/>
      <c r="OOE848" s="328"/>
      <c r="OOF848" s="328"/>
      <c r="OOG848" s="328"/>
      <c r="OOH848" s="328"/>
      <c r="OOI848" s="328"/>
      <c r="OOJ848" s="328"/>
      <c r="OOK848" s="328"/>
      <c r="OOL848" s="328"/>
      <c r="OOM848" s="328"/>
      <c r="OON848" s="328"/>
      <c r="OOO848" s="328"/>
      <c r="OOP848" s="328"/>
      <c r="OOQ848" s="328"/>
      <c r="OOR848" s="328"/>
      <c r="OOS848" s="328"/>
      <c r="OOT848" s="328"/>
      <c r="OOU848" s="328"/>
      <c r="OOV848" s="328"/>
      <c r="OOW848" s="328"/>
      <c r="OOX848" s="328"/>
      <c r="OOY848" s="328"/>
      <c r="OOZ848" s="328"/>
      <c r="OPA848" s="328"/>
      <c r="OPB848" s="328"/>
      <c r="OPC848" s="328"/>
      <c r="OPD848" s="328"/>
      <c r="OPE848" s="328"/>
      <c r="OPF848" s="328"/>
      <c r="OPG848" s="328"/>
      <c r="OPH848" s="328"/>
      <c r="OPI848" s="328"/>
      <c r="OPJ848" s="328"/>
      <c r="OPK848" s="328"/>
      <c r="OPL848" s="328"/>
      <c r="OPM848" s="328"/>
      <c r="OPN848" s="328"/>
      <c r="OPO848" s="328"/>
      <c r="OPP848" s="328"/>
      <c r="OPQ848" s="328"/>
      <c r="OPR848" s="328"/>
      <c r="OPS848" s="328"/>
      <c r="OPT848" s="328"/>
      <c r="OPU848" s="328"/>
      <c r="OPV848" s="328"/>
      <c r="OPW848" s="328"/>
      <c r="OPX848" s="328"/>
      <c r="OPY848" s="328"/>
      <c r="OPZ848" s="328"/>
      <c r="OQA848" s="328"/>
      <c r="OQB848" s="328"/>
      <c r="OQC848" s="328"/>
      <c r="OQD848" s="328"/>
      <c r="OQE848" s="328"/>
      <c r="OQF848" s="328"/>
      <c r="OQG848" s="328"/>
      <c r="OQH848" s="328"/>
      <c r="OQI848" s="328"/>
      <c r="OQJ848" s="328"/>
      <c r="OQK848" s="328"/>
      <c r="OQL848" s="328"/>
      <c r="OQM848" s="328"/>
      <c r="OQN848" s="328"/>
      <c r="OQO848" s="328"/>
      <c r="OQP848" s="328"/>
      <c r="OQQ848" s="328"/>
      <c r="OQR848" s="328"/>
      <c r="OQS848" s="328"/>
      <c r="OQT848" s="328"/>
      <c r="OQU848" s="328"/>
      <c r="OQV848" s="328"/>
      <c r="OQW848" s="328"/>
      <c r="OQX848" s="328"/>
      <c r="OQY848" s="328"/>
      <c r="OQZ848" s="328"/>
      <c r="ORA848" s="328"/>
      <c r="ORB848" s="328"/>
      <c r="ORC848" s="328"/>
      <c r="ORD848" s="328"/>
      <c r="ORE848" s="328"/>
      <c r="ORF848" s="328"/>
      <c r="ORG848" s="328"/>
      <c r="ORH848" s="328"/>
      <c r="ORI848" s="328"/>
      <c r="ORJ848" s="328"/>
      <c r="ORK848" s="328"/>
      <c r="ORL848" s="328"/>
      <c r="ORM848" s="328"/>
      <c r="ORN848" s="328"/>
      <c r="ORO848" s="328"/>
      <c r="ORP848" s="328"/>
      <c r="ORQ848" s="328"/>
      <c r="ORR848" s="328"/>
      <c r="ORS848" s="328"/>
      <c r="ORT848" s="328"/>
      <c r="ORU848" s="328"/>
      <c r="ORV848" s="328"/>
      <c r="ORW848" s="328"/>
      <c r="ORX848" s="328"/>
      <c r="ORY848" s="328"/>
      <c r="ORZ848" s="328"/>
      <c r="OSA848" s="328"/>
      <c r="OSB848" s="328"/>
      <c r="OSC848" s="328"/>
      <c r="OSD848" s="328"/>
      <c r="OSE848" s="328"/>
      <c r="OSF848" s="328"/>
      <c r="OSG848" s="328"/>
      <c r="OSH848" s="328"/>
      <c r="OSI848" s="328"/>
      <c r="OSJ848" s="328"/>
      <c r="OSK848" s="328"/>
      <c r="OSL848" s="328"/>
      <c r="OSM848" s="328"/>
      <c r="OSN848" s="328"/>
      <c r="OSO848" s="328"/>
      <c r="OSP848" s="328"/>
      <c r="OSQ848" s="328"/>
      <c r="OSR848" s="328"/>
      <c r="OSS848" s="328"/>
      <c r="OST848" s="328"/>
      <c r="OSU848" s="328"/>
      <c r="OSV848" s="328"/>
      <c r="OSW848" s="328"/>
      <c r="OSX848" s="328"/>
      <c r="OSY848" s="328"/>
      <c r="OSZ848" s="328"/>
      <c r="OTA848" s="328"/>
      <c r="OTB848" s="328"/>
      <c r="OTC848" s="328"/>
      <c r="OTD848" s="328"/>
      <c r="OTE848" s="328"/>
      <c r="OTF848" s="328"/>
      <c r="OTG848" s="328"/>
      <c r="OTH848" s="328"/>
      <c r="OTI848" s="328"/>
      <c r="OTJ848" s="328"/>
      <c r="OTK848" s="328"/>
      <c r="OTL848" s="328"/>
      <c r="OTM848" s="328"/>
      <c r="OTN848" s="328"/>
      <c r="OTO848" s="328"/>
      <c r="OTP848" s="328"/>
      <c r="OTQ848" s="328"/>
      <c r="OTR848" s="328"/>
      <c r="OTS848" s="328"/>
      <c r="OTT848" s="328"/>
      <c r="OTU848" s="328"/>
      <c r="OTV848" s="328"/>
      <c r="OTW848" s="328"/>
      <c r="OTX848" s="328"/>
      <c r="OTY848" s="328"/>
      <c r="OTZ848" s="328"/>
      <c r="OUA848" s="328"/>
      <c r="OUB848" s="328"/>
      <c r="OUC848" s="328"/>
      <c r="OUD848" s="328"/>
      <c r="OUE848" s="328"/>
      <c r="OUF848" s="328"/>
      <c r="OUG848" s="328"/>
      <c r="OUH848" s="328"/>
      <c r="OUI848" s="328"/>
      <c r="OUJ848" s="328"/>
      <c r="OUK848" s="328"/>
      <c r="OUL848" s="328"/>
      <c r="OUM848" s="328"/>
      <c r="OUN848" s="328"/>
      <c r="OUO848" s="328"/>
      <c r="OUP848" s="328"/>
      <c r="OUQ848" s="328"/>
      <c r="OUR848" s="328"/>
      <c r="OUS848" s="328"/>
      <c r="OUT848" s="328"/>
      <c r="OUU848" s="328"/>
      <c r="OUV848" s="328"/>
      <c r="OUW848" s="328"/>
      <c r="OUX848" s="328"/>
      <c r="OUY848" s="328"/>
      <c r="OUZ848" s="328"/>
      <c r="OVA848" s="328"/>
      <c r="OVB848" s="328"/>
      <c r="OVC848" s="328"/>
      <c r="OVD848" s="328"/>
      <c r="OVE848" s="328"/>
      <c r="OVF848" s="328"/>
      <c r="OVG848" s="328"/>
      <c r="OVH848" s="328"/>
      <c r="OVI848" s="328"/>
      <c r="OVJ848" s="328"/>
      <c r="OVK848" s="328"/>
      <c r="OVL848" s="328"/>
      <c r="OVM848" s="328"/>
      <c r="OVN848" s="328"/>
      <c r="OVO848" s="328"/>
      <c r="OVP848" s="328"/>
      <c r="OVQ848" s="328"/>
      <c r="OVR848" s="328"/>
      <c r="OVS848" s="328"/>
      <c r="OVT848" s="328"/>
      <c r="OVU848" s="328"/>
      <c r="OVV848" s="328"/>
      <c r="OVW848" s="328"/>
      <c r="OVX848" s="328"/>
      <c r="OVY848" s="328"/>
      <c r="OVZ848" s="328"/>
      <c r="OWA848" s="328"/>
      <c r="OWB848" s="328"/>
      <c r="OWC848" s="328"/>
      <c r="OWD848" s="328"/>
      <c r="OWE848" s="328"/>
      <c r="OWF848" s="328"/>
      <c r="OWG848" s="328"/>
      <c r="OWH848" s="328"/>
      <c r="OWI848" s="328"/>
      <c r="OWJ848" s="328"/>
      <c r="OWK848" s="328"/>
      <c r="OWL848" s="328"/>
      <c r="OWM848" s="328"/>
      <c r="OWN848" s="328"/>
      <c r="OWO848" s="328"/>
      <c r="OWP848" s="328"/>
      <c r="OWQ848" s="328"/>
      <c r="OWR848" s="328"/>
      <c r="OWS848" s="328"/>
      <c r="OWT848" s="328"/>
      <c r="OWU848" s="328"/>
      <c r="OWV848" s="328"/>
      <c r="OWW848" s="328"/>
      <c r="OWX848" s="328"/>
      <c r="OWY848" s="328"/>
      <c r="OWZ848" s="328"/>
      <c r="OXA848" s="328"/>
      <c r="OXB848" s="328"/>
      <c r="OXC848" s="328"/>
      <c r="OXD848" s="328"/>
      <c r="OXE848" s="328"/>
      <c r="OXF848" s="328"/>
      <c r="OXG848" s="328"/>
      <c r="OXH848" s="328"/>
      <c r="OXI848" s="328"/>
      <c r="OXJ848" s="328"/>
      <c r="OXK848" s="328"/>
      <c r="OXL848" s="328"/>
      <c r="OXM848" s="328"/>
      <c r="OXN848" s="328"/>
      <c r="OXO848" s="328"/>
      <c r="OXP848" s="328"/>
      <c r="OXQ848" s="328"/>
      <c r="OXR848" s="328"/>
      <c r="OXS848" s="328"/>
      <c r="OXT848" s="328"/>
      <c r="OXU848" s="328"/>
      <c r="OXV848" s="328"/>
      <c r="OXW848" s="328"/>
      <c r="OXX848" s="328"/>
      <c r="OXY848" s="328"/>
      <c r="OXZ848" s="328"/>
      <c r="OYA848" s="328"/>
      <c r="OYB848" s="328"/>
      <c r="OYC848" s="328"/>
      <c r="OYD848" s="328"/>
      <c r="OYE848" s="328"/>
      <c r="OYF848" s="328"/>
      <c r="OYG848" s="328"/>
      <c r="OYH848" s="328"/>
      <c r="OYI848" s="328"/>
      <c r="OYJ848" s="328"/>
      <c r="OYK848" s="328"/>
      <c r="OYL848" s="328"/>
      <c r="OYM848" s="328"/>
      <c r="OYN848" s="328"/>
      <c r="OYO848" s="328"/>
      <c r="OYP848" s="328"/>
      <c r="OYQ848" s="328"/>
      <c r="OYR848" s="328"/>
      <c r="OYS848" s="328"/>
      <c r="OYT848" s="328"/>
      <c r="OYU848" s="328"/>
      <c r="OYV848" s="328"/>
      <c r="OYW848" s="328"/>
      <c r="OYX848" s="328"/>
      <c r="OYY848" s="328"/>
      <c r="OYZ848" s="328"/>
      <c r="OZA848" s="328"/>
      <c r="OZB848" s="328"/>
      <c r="OZC848" s="328"/>
      <c r="OZD848" s="328"/>
      <c r="OZE848" s="328"/>
      <c r="OZF848" s="328"/>
      <c r="OZG848" s="328"/>
      <c r="OZH848" s="328"/>
      <c r="OZI848" s="328"/>
      <c r="OZJ848" s="328"/>
      <c r="OZK848" s="328"/>
      <c r="OZL848" s="328"/>
      <c r="OZM848" s="328"/>
      <c r="OZN848" s="328"/>
      <c r="OZO848" s="328"/>
      <c r="OZP848" s="328"/>
      <c r="OZQ848" s="328"/>
      <c r="OZR848" s="328"/>
      <c r="OZS848" s="328"/>
      <c r="OZT848" s="328"/>
      <c r="OZU848" s="328"/>
      <c r="OZV848" s="328"/>
      <c r="OZW848" s="328"/>
      <c r="OZX848" s="328"/>
      <c r="OZY848" s="328"/>
      <c r="OZZ848" s="328"/>
      <c r="PAA848" s="328"/>
      <c r="PAB848" s="328"/>
      <c r="PAC848" s="328"/>
      <c r="PAD848" s="328"/>
      <c r="PAE848" s="328"/>
      <c r="PAF848" s="328"/>
      <c r="PAG848" s="328"/>
      <c r="PAH848" s="328"/>
      <c r="PAI848" s="328"/>
      <c r="PAJ848" s="328"/>
      <c r="PAK848" s="328"/>
      <c r="PAL848" s="328"/>
      <c r="PAM848" s="328"/>
      <c r="PAN848" s="328"/>
      <c r="PAO848" s="328"/>
      <c r="PAP848" s="328"/>
      <c r="PAQ848" s="328"/>
      <c r="PAR848" s="328"/>
      <c r="PAS848" s="328"/>
      <c r="PAT848" s="328"/>
      <c r="PAU848" s="328"/>
      <c r="PAV848" s="328"/>
      <c r="PAW848" s="328"/>
      <c r="PAX848" s="328"/>
      <c r="PAY848" s="328"/>
      <c r="PAZ848" s="328"/>
      <c r="PBA848" s="328"/>
      <c r="PBB848" s="328"/>
      <c r="PBC848" s="328"/>
      <c r="PBD848" s="328"/>
      <c r="PBE848" s="328"/>
      <c r="PBF848" s="328"/>
      <c r="PBG848" s="328"/>
      <c r="PBH848" s="328"/>
      <c r="PBI848" s="328"/>
      <c r="PBJ848" s="328"/>
      <c r="PBK848" s="328"/>
      <c r="PBL848" s="328"/>
      <c r="PBM848" s="328"/>
      <c r="PBN848" s="328"/>
      <c r="PBO848" s="328"/>
      <c r="PBP848" s="328"/>
      <c r="PBQ848" s="328"/>
      <c r="PBR848" s="328"/>
      <c r="PBS848" s="328"/>
      <c r="PBT848" s="328"/>
      <c r="PBU848" s="328"/>
      <c r="PBV848" s="328"/>
      <c r="PBW848" s="328"/>
      <c r="PBX848" s="328"/>
      <c r="PBY848" s="328"/>
      <c r="PBZ848" s="328"/>
      <c r="PCA848" s="328"/>
      <c r="PCB848" s="328"/>
      <c r="PCC848" s="328"/>
      <c r="PCD848" s="328"/>
      <c r="PCE848" s="328"/>
      <c r="PCF848" s="328"/>
      <c r="PCG848" s="328"/>
      <c r="PCH848" s="328"/>
      <c r="PCI848" s="328"/>
      <c r="PCJ848" s="328"/>
      <c r="PCK848" s="328"/>
      <c r="PCL848" s="328"/>
      <c r="PCM848" s="328"/>
      <c r="PCN848" s="328"/>
      <c r="PCO848" s="328"/>
      <c r="PCP848" s="328"/>
      <c r="PCQ848" s="328"/>
      <c r="PCR848" s="328"/>
      <c r="PCS848" s="328"/>
      <c r="PCT848" s="328"/>
      <c r="PCU848" s="328"/>
      <c r="PCV848" s="328"/>
      <c r="PCW848" s="328"/>
      <c r="PCX848" s="328"/>
      <c r="PCY848" s="328"/>
      <c r="PCZ848" s="328"/>
      <c r="PDA848" s="328"/>
      <c r="PDB848" s="328"/>
      <c r="PDC848" s="328"/>
      <c r="PDD848" s="328"/>
      <c r="PDE848" s="328"/>
      <c r="PDF848" s="328"/>
      <c r="PDG848" s="328"/>
      <c r="PDH848" s="328"/>
      <c r="PDI848" s="328"/>
      <c r="PDJ848" s="328"/>
      <c r="PDK848" s="328"/>
      <c r="PDL848" s="328"/>
      <c r="PDM848" s="328"/>
      <c r="PDN848" s="328"/>
      <c r="PDO848" s="328"/>
      <c r="PDP848" s="328"/>
      <c r="PDQ848" s="328"/>
      <c r="PDR848" s="328"/>
      <c r="PDS848" s="328"/>
      <c r="PDT848" s="328"/>
      <c r="PDU848" s="328"/>
      <c r="PDV848" s="328"/>
      <c r="PDW848" s="328"/>
      <c r="PDX848" s="328"/>
      <c r="PDY848" s="328"/>
      <c r="PDZ848" s="328"/>
      <c r="PEA848" s="328"/>
      <c r="PEB848" s="328"/>
      <c r="PEC848" s="328"/>
      <c r="PED848" s="328"/>
      <c r="PEE848" s="328"/>
      <c r="PEF848" s="328"/>
      <c r="PEG848" s="328"/>
      <c r="PEH848" s="328"/>
      <c r="PEI848" s="328"/>
      <c r="PEJ848" s="328"/>
      <c r="PEK848" s="328"/>
      <c r="PEL848" s="328"/>
      <c r="PEM848" s="328"/>
      <c r="PEN848" s="328"/>
      <c r="PEO848" s="328"/>
      <c r="PEP848" s="328"/>
      <c r="PEQ848" s="328"/>
      <c r="PER848" s="328"/>
      <c r="PES848" s="328"/>
      <c r="PET848" s="328"/>
      <c r="PEU848" s="328"/>
      <c r="PEV848" s="328"/>
      <c r="PEW848" s="328"/>
      <c r="PEX848" s="328"/>
      <c r="PEY848" s="328"/>
      <c r="PEZ848" s="328"/>
      <c r="PFA848" s="328"/>
      <c r="PFB848" s="328"/>
      <c r="PFC848" s="328"/>
      <c r="PFD848" s="328"/>
      <c r="PFE848" s="328"/>
      <c r="PFF848" s="328"/>
      <c r="PFG848" s="328"/>
      <c r="PFH848" s="328"/>
      <c r="PFI848" s="328"/>
      <c r="PFJ848" s="328"/>
      <c r="PFK848" s="328"/>
      <c r="PFL848" s="328"/>
      <c r="PFM848" s="328"/>
      <c r="PFN848" s="328"/>
      <c r="PFO848" s="328"/>
      <c r="PFP848" s="328"/>
      <c r="PFQ848" s="328"/>
      <c r="PFR848" s="328"/>
      <c r="PFS848" s="328"/>
      <c r="PFT848" s="328"/>
      <c r="PFU848" s="328"/>
      <c r="PFV848" s="328"/>
      <c r="PFW848" s="328"/>
      <c r="PFX848" s="328"/>
      <c r="PFY848" s="328"/>
      <c r="PFZ848" s="328"/>
      <c r="PGA848" s="328"/>
      <c r="PGB848" s="328"/>
      <c r="PGC848" s="328"/>
      <c r="PGD848" s="328"/>
      <c r="PGE848" s="328"/>
      <c r="PGF848" s="328"/>
      <c r="PGG848" s="328"/>
      <c r="PGH848" s="328"/>
      <c r="PGI848" s="328"/>
      <c r="PGJ848" s="328"/>
      <c r="PGK848" s="328"/>
      <c r="PGL848" s="328"/>
      <c r="PGM848" s="328"/>
      <c r="PGN848" s="328"/>
      <c r="PGO848" s="328"/>
      <c r="PGP848" s="328"/>
      <c r="PGQ848" s="328"/>
      <c r="PGR848" s="328"/>
      <c r="PGS848" s="328"/>
      <c r="PGT848" s="328"/>
      <c r="PGU848" s="328"/>
      <c r="PGV848" s="328"/>
      <c r="PGW848" s="328"/>
      <c r="PGX848" s="328"/>
      <c r="PGY848" s="328"/>
      <c r="PGZ848" s="328"/>
      <c r="PHA848" s="328"/>
      <c r="PHB848" s="328"/>
      <c r="PHC848" s="328"/>
      <c r="PHD848" s="328"/>
      <c r="PHE848" s="328"/>
      <c r="PHF848" s="328"/>
      <c r="PHG848" s="328"/>
      <c r="PHH848" s="328"/>
      <c r="PHI848" s="328"/>
      <c r="PHJ848" s="328"/>
      <c r="PHK848" s="328"/>
      <c r="PHL848" s="328"/>
      <c r="PHM848" s="328"/>
      <c r="PHN848" s="328"/>
      <c r="PHO848" s="328"/>
      <c r="PHP848" s="328"/>
      <c r="PHQ848" s="328"/>
      <c r="PHR848" s="328"/>
      <c r="PHS848" s="328"/>
      <c r="PHT848" s="328"/>
      <c r="PHU848" s="328"/>
      <c r="PHV848" s="328"/>
      <c r="PHW848" s="328"/>
      <c r="PHX848" s="328"/>
      <c r="PHY848" s="328"/>
      <c r="PHZ848" s="328"/>
      <c r="PIA848" s="328"/>
      <c r="PIB848" s="328"/>
      <c r="PIC848" s="328"/>
      <c r="PID848" s="328"/>
      <c r="PIE848" s="328"/>
      <c r="PIF848" s="328"/>
      <c r="PIG848" s="328"/>
      <c r="PIH848" s="328"/>
      <c r="PII848" s="328"/>
      <c r="PIJ848" s="328"/>
      <c r="PIK848" s="328"/>
      <c r="PIL848" s="328"/>
      <c r="PIM848" s="328"/>
      <c r="PIN848" s="328"/>
      <c r="PIO848" s="328"/>
      <c r="PIP848" s="328"/>
      <c r="PIQ848" s="328"/>
      <c r="PIR848" s="328"/>
      <c r="PIS848" s="328"/>
      <c r="PIT848" s="328"/>
      <c r="PIU848" s="328"/>
      <c r="PIV848" s="328"/>
      <c r="PIW848" s="328"/>
      <c r="PIX848" s="328"/>
      <c r="PIY848" s="328"/>
      <c r="PIZ848" s="328"/>
      <c r="PJA848" s="328"/>
      <c r="PJB848" s="328"/>
      <c r="PJC848" s="328"/>
      <c r="PJD848" s="328"/>
      <c r="PJE848" s="328"/>
      <c r="PJF848" s="328"/>
      <c r="PJG848" s="328"/>
      <c r="PJH848" s="328"/>
      <c r="PJI848" s="328"/>
      <c r="PJJ848" s="328"/>
      <c r="PJK848" s="328"/>
      <c r="PJL848" s="328"/>
      <c r="PJM848" s="328"/>
      <c r="PJN848" s="328"/>
      <c r="PJO848" s="328"/>
      <c r="PJP848" s="328"/>
      <c r="PJQ848" s="328"/>
      <c r="PJR848" s="328"/>
      <c r="PJS848" s="328"/>
      <c r="PJT848" s="328"/>
      <c r="PJU848" s="328"/>
      <c r="PJV848" s="328"/>
      <c r="PJW848" s="328"/>
      <c r="PJX848" s="328"/>
      <c r="PJY848" s="328"/>
      <c r="PJZ848" s="328"/>
      <c r="PKA848" s="328"/>
      <c r="PKB848" s="328"/>
      <c r="PKC848" s="328"/>
      <c r="PKD848" s="328"/>
      <c r="PKE848" s="328"/>
      <c r="PKF848" s="328"/>
      <c r="PKG848" s="328"/>
      <c r="PKH848" s="328"/>
      <c r="PKI848" s="328"/>
      <c r="PKJ848" s="328"/>
      <c r="PKK848" s="328"/>
      <c r="PKL848" s="328"/>
      <c r="PKM848" s="328"/>
      <c r="PKN848" s="328"/>
      <c r="PKO848" s="328"/>
      <c r="PKP848" s="328"/>
      <c r="PKQ848" s="328"/>
      <c r="PKR848" s="328"/>
      <c r="PKS848" s="328"/>
      <c r="PKT848" s="328"/>
      <c r="PKU848" s="328"/>
      <c r="PKV848" s="328"/>
      <c r="PKW848" s="328"/>
      <c r="PKX848" s="328"/>
      <c r="PKY848" s="328"/>
      <c r="PKZ848" s="328"/>
      <c r="PLA848" s="328"/>
      <c r="PLB848" s="328"/>
      <c r="PLC848" s="328"/>
      <c r="PLD848" s="328"/>
      <c r="PLE848" s="328"/>
      <c r="PLF848" s="328"/>
      <c r="PLG848" s="328"/>
      <c r="PLH848" s="328"/>
      <c r="PLI848" s="328"/>
      <c r="PLJ848" s="328"/>
      <c r="PLK848" s="328"/>
      <c r="PLL848" s="328"/>
      <c r="PLM848" s="328"/>
      <c r="PLN848" s="328"/>
      <c r="PLO848" s="328"/>
      <c r="PLP848" s="328"/>
      <c r="PLQ848" s="328"/>
      <c r="PLR848" s="328"/>
      <c r="PLS848" s="328"/>
      <c r="PLT848" s="328"/>
      <c r="PLU848" s="328"/>
      <c r="PLV848" s="328"/>
      <c r="PLW848" s="328"/>
      <c r="PLX848" s="328"/>
      <c r="PLY848" s="328"/>
      <c r="PLZ848" s="328"/>
      <c r="PMA848" s="328"/>
      <c r="PMB848" s="328"/>
      <c r="PMC848" s="328"/>
      <c r="PMD848" s="328"/>
      <c r="PME848" s="328"/>
      <c r="PMF848" s="328"/>
      <c r="PMG848" s="328"/>
      <c r="PMH848" s="328"/>
      <c r="PMI848" s="328"/>
      <c r="PMJ848" s="328"/>
      <c r="PMK848" s="328"/>
      <c r="PML848" s="328"/>
      <c r="PMM848" s="328"/>
      <c r="PMN848" s="328"/>
      <c r="PMO848" s="328"/>
      <c r="PMP848" s="328"/>
      <c r="PMQ848" s="328"/>
      <c r="PMR848" s="328"/>
      <c r="PMS848" s="328"/>
      <c r="PMT848" s="328"/>
      <c r="PMU848" s="328"/>
      <c r="PMV848" s="328"/>
      <c r="PMW848" s="328"/>
      <c r="PMX848" s="328"/>
      <c r="PMY848" s="328"/>
      <c r="PMZ848" s="328"/>
      <c r="PNA848" s="328"/>
      <c r="PNB848" s="328"/>
      <c r="PNC848" s="328"/>
      <c r="PND848" s="328"/>
      <c r="PNE848" s="328"/>
      <c r="PNF848" s="328"/>
      <c r="PNG848" s="328"/>
      <c r="PNH848" s="328"/>
      <c r="PNI848" s="328"/>
      <c r="PNJ848" s="328"/>
      <c r="PNK848" s="328"/>
      <c r="PNL848" s="328"/>
      <c r="PNM848" s="328"/>
      <c r="PNN848" s="328"/>
      <c r="PNO848" s="328"/>
      <c r="PNP848" s="328"/>
      <c r="PNQ848" s="328"/>
      <c r="PNR848" s="328"/>
      <c r="PNS848" s="328"/>
      <c r="PNT848" s="328"/>
      <c r="PNU848" s="328"/>
      <c r="PNV848" s="328"/>
      <c r="PNW848" s="328"/>
      <c r="PNX848" s="328"/>
      <c r="PNY848" s="328"/>
      <c r="PNZ848" s="328"/>
      <c r="POA848" s="328"/>
      <c r="POB848" s="328"/>
      <c r="POC848" s="328"/>
      <c r="POD848" s="328"/>
      <c r="POE848" s="328"/>
      <c r="POF848" s="328"/>
      <c r="POG848" s="328"/>
      <c r="POH848" s="328"/>
      <c r="POI848" s="328"/>
      <c r="POJ848" s="328"/>
      <c r="POK848" s="328"/>
      <c r="POL848" s="328"/>
      <c r="POM848" s="328"/>
      <c r="PON848" s="328"/>
      <c r="POO848" s="328"/>
      <c r="POP848" s="328"/>
      <c r="POQ848" s="328"/>
      <c r="POR848" s="328"/>
      <c r="POS848" s="328"/>
      <c r="POT848" s="328"/>
      <c r="POU848" s="328"/>
      <c r="POV848" s="328"/>
      <c r="POW848" s="328"/>
      <c r="POX848" s="328"/>
      <c r="POY848" s="328"/>
      <c r="POZ848" s="328"/>
      <c r="PPA848" s="328"/>
      <c r="PPB848" s="328"/>
      <c r="PPC848" s="328"/>
      <c r="PPD848" s="328"/>
      <c r="PPE848" s="328"/>
      <c r="PPF848" s="328"/>
      <c r="PPG848" s="328"/>
      <c r="PPH848" s="328"/>
      <c r="PPI848" s="328"/>
      <c r="PPJ848" s="328"/>
      <c r="PPK848" s="328"/>
      <c r="PPL848" s="328"/>
      <c r="PPM848" s="328"/>
      <c r="PPN848" s="328"/>
      <c r="PPO848" s="328"/>
      <c r="PPP848" s="328"/>
      <c r="PPQ848" s="328"/>
      <c r="PPR848" s="328"/>
      <c r="PPS848" s="328"/>
      <c r="PPT848" s="328"/>
      <c r="PPU848" s="328"/>
      <c r="PPV848" s="328"/>
      <c r="PPW848" s="328"/>
      <c r="PPX848" s="328"/>
      <c r="PPY848" s="328"/>
      <c r="PPZ848" s="328"/>
      <c r="PQA848" s="328"/>
      <c r="PQB848" s="328"/>
      <c r="PQC848" s="328"/>
      <c r="PQD848" s="328"/>
      <c r="PQE848" s="328"/>
      <c r="PQF848" s="328"/>
      <c r="PQG848" s="328"/>
      <c r="PQH848" s="328"/>
      <c r="PQI848" s="328"/>
      <c r="PQJ848" s="328"/>
      <c r="PQK848" s="328"/>
      <c r="PQL848" s="328"/>
      <c r="PQM848" s="328"/>
      <c r="PQN848" s="328"/>
      <c r="PQO848" s="328"/>
      <c r="PQP848" s="328"/>
      <c r="PQQ848" s="328"/>
      <c r="PQR848" s="328"/>
      <c r="PQS848" s="328"/>
      <c r="PQT848" s="328"/>
      <c r="PQU848" s="328"/>
      <c r="PQV848" s="328"/>
      <c r="PQW848" s="328"/>
      <c r="PQX848" s="328"/>
      <c r="PQY848" s="328"/>
      <c r="PQZ848" s="328"/>
      <c r="PRA848" s="328"/>
      <c r="PRB848" s="328"/>
      <c r="PRC848" s="328"/>
      <c r="PRD848" s="328"/>
      <c r="PRE848" s="328"/>
      <c r="PRF848" s="328"/>
      <c r="PRG848" s="328"/>
      <c r="PRH848" s="328"/>
      <c r="PRI848" s="328"/>
      <c r="PRJ848" s="328"/>
      <c r="PRK848" s="328"/>
      <c r="PRL848" s="328"/>
      <c r="PRM848" s="328"/>
      <c r="PRN848" s="328"/>
      <c r="PRO848" s="328"/>
      <c r="PRP848" s="328"/>
      <c r="PRQ848" s="328"/>
      <c r="PRR848" s="328"/>
      <c r="PRS848" s="328"/>
      <c r="PRT848" s="328"/>
      <c r="PRU848" s="328"/>
      <c r="PRV848" s="328"/>
      <c r="PRW848" s="328"/>
      <c r="PRX848" s="328"/>
      <c r="PRY848" s="328"/>
      <c r="PRZ848" s="328"/>
      <c r="PSA848" s="328"/>
      <c r="PSB848" s="328"/>
      <c r="PSC848" s="328"/>
      <c r="PSD848" s="328"/>
      <c r="PSE848" s="328"/>
      <c r="PSF848" s="328"/>
      <c r="PSG848" s="328"/>
      <c r="PSH848" s="328"/>
      <c r="PSI848" s="328"/>
      <c r="PSJ848" s="328"/>
      <c r="PSK848" s="328"/>
      <c r="PSL848" s="328"/>
      <c r="PSM848" s="328"/>
      <c r="PSN848" s="328"/>
      <c r="PSO848" s="328"/>
      <c r="PSP848" s="328"/>
      <c r="PSQ848" s="328"/>
      <c r="PSR848" s="328"/>
      <c r="PSS848" s="328"/>
      <c r="PST848" s="328"/>
      <c r="PSU848" s="328"/>
      <c r="PSV848" s="328"/>
      <c r="PSW848" s="328"/>
      <c r="PSX848" s="328"/>
      <c r="PSY848" s="328"/>
      <c r="PSZ848" s="328"/>
      <c r="PTA848" s="328"/>
      <c r="PTB848" s="328"/>
      <c r="PTC848" s="328"/>
      <c r="PTD848" s="328"/>
      <c r="PTE848" s="328"/>
      <c r="PTF848" s="328"/>
      <c r="PTG848" s="328"/>
      <c r="PTH848" s="328"/>
      <c r="PTI848" s="328"/>
      <c r="PTJ848" s="328"/>
      <c r="PTK848" s="328"/>
      <c r="PTL848" s="328"/>
      <c r="PTM848" s="328"/>
      <c r="PTN848" s="328"/>
      <c r="PTO848" s="328"/>
      <c r="PTP848" s="328"/>
      <c r="PTQ848" s="328"/>
      <c r="PTR848" s="328"/>
      <c r="PTS848" s="328"/>
      <c r="PTT848" s="328"/>
      <c r="PTU848" s="328"/>
      <c r="PTV848" s="328"/>
      <c r="PTW848" s="328"/>
      <c r="PTX848" s="328"/>
      <c r="PTY848" s="328"/>
      <c r="PTZ848" s="328"/>
      <c r="PUA848" s="328"/>
      <c r="PUB848" s="328"/>
      <c r="PUC848" s="328"/>
      <c r="PUD848" s="328"/>
      <c r="PUE848" s="328"/>
      <c r="PUF848" s="328"/>
      <c r="PUG848" s="328"/>
      <c r="PUH848" s="328"/>
      <c r="PUI848" s="328"/>
      <c r="PUJ848" s="328"/>
      <c r="PUK848" s="328"/>
      <c r="PUL848" s="328"/>
      <c r="PUM848" s="328"/>
      <c r="PUN848" s="328"/>
      <c r="PUO848" s="328"/>
      <c r="PUP848" s="328"/>
      <c r="PUQ848" s="328"/>
      <c r="PUR848" s="328"/>
      <c r="PUS848" s="328"/>
      <c r="PUT848" s="328"/>
      <c r="PUU848" s="328"/>
      <c r="PUV848" s="328"/>
      <c r="PUW848" s="328"/>
      <c r="PUX848" s="328"/>
      <c r="PUY848" s="328"/>
      <c r="PUZ848" s="328"/>
      <c r="PVA848" s="328"/>
      <c r="PVB848" s="328"/>
      <c r="PVC848" s="328"/>
      <c r="PVD848" s="328"/>
      <c r="PVE848" s="328"/>
      <c r="PVF848" s="328"/>
      <c r="PVG848" s="328"/>
      <c r="PVH848" s="328"/>
      <c r="PVI848" s="328"/>
      <c r="PVJ848" s="328"/>
      <c r="PVK848" s="328"/>
      <c r="PVL848" s="328"/>
      <c r="PVM848" s="328"/>
      <c r="PVN848" s="328"/>
      <c r="PVO848" s="328"/>
      <c r="PVP848" s="328"/>
      <c r="PVQ848" s="328"/>
      <c r="PVR848" s="328"/>
      <c r="PVS848" s="328"/>
      <c r="PVT848" s="328"/>
      <c r="PVU848" s="328"/>
      <c r="PVV848" s="328"/>
      <c r="PVW848" s="328"/>
      <c r="PVX848" s="328"/>
      <c r="PVY848" s="328"/>
      <c r="PVZ848" s="328"/>
      <c r="PWA848" s="328"/>
      <c r="PWB848" s="328"/>
      <c r="PWC848" s="328"/>
      <c r="PWD848" s="328"/>
      <c r="PWE848" s="328"/>
      <c r="PWF848" s="328"/>
      <c r="PWG848" s="328"/>
      <c r="PWH848" s="328"/>
      <c r="PWI848" s="328"/>
      <c r="PWJ848" s="328"/>
      <c r="PWK848" s="328"/>
      <c r="PWL848" s="328"/>
      <c r="PWM848" s="328"/>
      <c r="PWN848" s="328"/>
      <c r="PWO848" s="328"/>
      <c r="PWP848" s="328"/>
      <c r="PWQ848" s="328"/>
      <c r="PWR848" s="328"/>
      <c r="PWS848" s="328"/>
      <c r="PWT848" s="328"/>
      <c r="PWU848" s="328"/>
      <c r="PWV848" s="328"/>
      <c r="PWW848" s="328"/>
      <c r="PWX848" s="328"/>
      <c r="PWY848" s="328"/>
      <c r="PWZ848" s="328"/>
      <c r="PXA848" s="328"/>
      <c r="PXB848" s="328"/>
      <c r="PXC848" s="328"/>
      <c r="PXD848" s="328"/>
      <c r="PXE848" s="328"/>
      <c r="PXF848" s="328"/>
      <c r="PXG848" s="328"/>
      <c r="PXH848" s="328"/>
      <c r="PXI848" s="328"/>
      <c r="PXJ848" s="328"/>
      <c r="PXK848" s="328"/>
      <c r="PXL848" s="328"/>
      <c r="PXM848" s="328"/>
      <c r="PXN848" s="328"/>
      <c r="PXO848" s="328"/>
      <c r="PXP848" s="328"/>
      <c r="PXQ848" s="328"/>
      <c r="PXR848" s="328"/>
      <c r="PXS848" s="328"/>
      <c r="PXT848" s="328"/>
      <c r="PXU848" s="328"/>
      <c r="PXV848" s="328"/>
      <c r="PXW848" s="328"/>
      <c r="PXX848" s="328"/>
      <c r="PXY848" s="328"/>
      <c r="PXZ848" s="328"/>
      <c r="PYA848" s="328"/>
      <c r="PYB848" s="328"/>
      <c r="PYC848" s="328"/>
      <c r="PYD848" s="328"/>
      <c r="PYE848" s="328"/>
      <c r="PYF848" s="328"/>
      <c r="PYG848" s="328"/>
      <c r="PYH848" s="328"/>
      <c r="PYI848" s="328"/>
      <c r="PYJ848" s="328"/>
      <c r="PYK848" s="328"/>
      <c r="PYL848" s="328"/>
      <c r="PYM848" s="328"/>
      <c r="PYN848" s="328"/>
      <c r="PYO848" s="328"/>
      <c r="PYP848" s="328"/>
      <c r="PYQ848" s="328"/>
      <c r="PYR848" s="328"/>
      <c r="PYS848" s="328"/>
      <c r="PYT848" s="328"/>
      <c r="PYU848" s="328"/>
      <c r="PYV848" s="328"/>
      <c r="PYW848" s="328"/>
      <c r="PYX848" s="328"/>
      <c r="PYY848" s="328"/>
      <c r="PYZ848" s="328"/>
      <c r="PZA848" s="328"/>
      <c r="PZB848" s="328"/>
      <c r="PZC848" s="328"/>
      <c r="PZD848" s="328"/>
      <c r="PZE848" s="328"/>
      <c r="PZF848" s="328"/>
      <c r="PZG848" s="328"/>
      <c r="PZH848" s="328"/>
      <c r="PZI848" s="328"/>
      <c r="PZJ848" s="328"/>
      <c r="PZK848" s="328"/>
      <c r="PZL848" s="328"/>
      <c r="PZM848" s="328"/>
      <c r="PZN848" s="328"/>
      <c r="PZO848" s="328"/>
      <c r="PZP848" s="328"/>
      <c r="PZQ848" s="328"/>
      <c r="PZR848" s="328"/>
      <c r="PZS848" s="328"/>
      <c r="PZT848" s="328"/>
      <c r="PZU848" s="328"/>
      <c r="PZV848" s="328"/>
      <c r="PZW848" s="328"/>
      <c r="PZX848" s="328"/>
      <c r="PZY848" s="328"/>
      <c r="PZZ848" s="328"/>
      <c r="QAA848" s="328"/>
      <c r="QAB848" s="328"/>
      <c r="QAC848" s="328"/>
      <c r="QAD848" s="328"/>
      <c r="QAE848" s="328"/>
      <c r="QAF848" s="328"/>
      <c r="QAG848" s="328"/>
      <c r="QAH848" s="328"/>
      <c r="QAI848" s="328"/>
      <c r="QAJ848" s="328"/>
      <c r="QAK848" s="328"/>
      <c r="QAL848" s="328"/>
      <c r="QAM848" s="328"/>
      <c r="QAN848" s="328"/>
      <c r="QAO848" s="328"/>
      <c r="QAP848" s="328"/>
      <c r="QAQ848" s="328"/>
      <c r="QAR848" s="328"/>
      <c r="QAS848" s="328"/>
      <c r="QAT848" s="328"/>
      <c r="QAU848" s="328"/>
      <c r="QAV848" s="328"/>
      <c r="QAW848" s="328"/>
      <c r="QAX848" s="328"/>
      <c r="QAY848" s="328"/>
      <c r="QAZ848" s="328"/>
      <c r="QBA848" s="328"/>
      <c r="QBB848" s="328"/>
      <c r="QBC848" s="328"/>
      <c r="QBD848" s="328"/>
      <c r="QBE848" s="328"/>
      <c r="QBF848" s="328"/>
      <c r="QBG848" s="328"/>
      <c r="QBH848" s="328"/>
      <c r="QBI848" s="328"/>
      <c r="QBJ848" s="328"/>
      <c r="QBK848" s="328"/>
      <c r="QBL848" s="328"/>
      <c r="QBM848" s="328"/>
      <c r="QBN848" s="328"/>
      <c r="QBO848" s="328"/>
      <c r="QBP848" s="328"/>
      <c r="QBQ848" s="328"/>
      <c r="QBR848" s="328"/>
      <c r="QBS848" s="328"/>
      <c r="QBT848" s="328"/>
      <c r="QBU848" s="328"/>
      <c r="QBV848" s="328"/>
      <c r="QBW848" s="328"/>
      <c r="QBX848" s="328"/>
      <c r="QBY848" s="328"/>
      <c r="QBZ848" s="328"/>
      <c r="QCA848" s="328"/>
      <c r="QCB848" s="328"/>
      <c r="QCC848" s="328"/>
      <c r="QCD848" s="328"/>
      <c r="QCE848" s="328"/>
      <c r="QCF848" s="328"/>
      <c r="QCG848" s="328"/>
      <c r="QCH848" s="328"/>
      <c r="QCI848" s="328"/>
      <c r="QCJ848" s="328"/>
      <c r="QCK848" s="328"/>
      <c r="QCL848" s="328"/>
      <c r="QCM848" s="328"/>
      <c r="QCN848" s="328"/>
      <c r="QCO848" s="328"/>
      <c r="QCP848" s="328"/>
      <c r="QCQ848" s="328"/>
      <c r="QCR848" s="328"/>
      <c r="QCS848" s="328"/>
      <c r="QCT848" s="328"/>
      <c r="QCU848" s="328"/>
      <c r="QCV848" s="328"/>
      <c r="QCW848" s="328"/>
      <c r="QCX848" s="328"/>
      <c r="QCY848" s="328"/>
      <c r="QCZ848" s="328"/>
      <c r="QDA848" s="328"/>
      <c r="QDB848" s="328"/>
      <c r="QDC848" s="328"/>
      <c r="QDD848" s="328"/>
      <c r="QDE848" s="328"/>
      <c r="QDF848" s="328"/>
      <c r="QDG848" s="328"/>
      <c r="QDH848" s="328"/>
      <c r="QDI848" s="328"/>
      <c r="QDJ848" s="328"/>
      <c r="QDK848" s="328"/>
      <c r="QDL848" s="328"/>
      <c r="QDM848" s="328"/>
      <c r="QDN848" s="328"/>
      <c r="QDO848" s="328"/>
      <c r="QDP848" s="328"/>
      <c r="QDQ848" s="328"/>
      <c r="QDR848" s="328"/>
      <c r="QDS848" s="328"/>
      <c r="QDT848" s="328"/>
      <c r="QDU848" s="328"/>
      <c r="QDV848" s="328"/>
      <c r="QDW848" s="328"/>
      <c r="QDX848" s="328"/>
      <c r="QDY848" s="328"/>
      <c r="QDZ848" s="328"/>
      <c r="QEA848" s="328"/>
      <c r="QEB848" s="328"/>
      <c r="QEC848" s="328"/>
      <c r="QED848" s="328"/>
      <c r="QEE848" s="328"/>
      <c r="QEF848" s="328"/>
      <c r="QEG848" s="328"/>
      <c r="QEH848" s="328"/>
      <c r="QEI848" s="328"/>
      <c r="QEJ848" s="328"/>
      <c r="QEK848" s="328"/>
      <c r="QEL848" s="328"/>
      <c r="QEM848" s="328"/>
      <c r="QEN848" s="328"/>
      <c r="QEO848" s="328"/>
      <c r="QEP848" s="328"/>
      <c r="QEQ848" s="328"/>
      <c r="QER848" s="328"/>
      <c r="QES848" s="328"/>
      <c r="QET848" s="328"/>
      <c r="QEU848" s="328"/>
      <c r="QEV848" s="328"/>
      <c r="QEW848" s="328"/>
      <c r="QEX848" s="328"/>
      <c r="QEY848" s="328"/>
      <c r="QEZ848" s="328"/>
      <c r="QFA848" s="328"/>
      <c r="QFB848" s="328"/>
      <c r="QFC848" s="328"/>
      <c r="QFD848" s="328"/>
      <c r="QFE848" s="328"/>
      <c r="QFF848" s="328"/>
      <c r="QFG848" s="328"/>
      <c r="QFH848" s="328"/>
      <c r="QFI848" s="328"/>
      <c r="QFJ848" s="328"/>
      <c r="QFK848" s="328"/>
      <c r="QFL848" s="328"/>
      <c r="QFM848" s="328"/>
      <c r="QFN848" s="328"/>
      <c r="QFO848" s="328"/>
      <c r="QFP848" s="328"/>
      <c r="QFQ848" s="328"/>
      <c r="QFR848" s="328"/>
      <c r="QFS848" s="328"/>
      <c r="QFT848" s="328"/>
      <c r="QFU848" s="328"/>
      <c r="QFV848" s="328"/>
      <c r="QFW848" s="328"/>
      <c r="QFX848" s="328"/>
      <c r="QFY848" s="328"/>
      <c r="QFZ848" s="328"/>
      <c r="QGA848" s="328"/>
      <c r="QGB848" s="328"/>
      <c r="QGC848" s="328"/>
      <c r="QGD848" s="328"/>
      <c r="QGE848" s="328"/>
      <c r="QGF848" s="328"/>
      <c r="QGG848" s="328"/>
      <c r="QGH848" s="328"/>
      <c r="QGI848" s="328"/>
      <c r="QGJ848" s="328"/>
      <c r="QGK848" s="328"/>
      <c r="QGL848" s="328"/>
      <c r="QGM848" s="328"/>
      <c r="QGN848" s="328"/>
      <c r="QGO848" s="328"/>
      <c r="QGP848" s="328"/>
      <c r="QGQ848" s="328"/>
      <c r="QGR848" s="328"/>
      <c r="QGS848" s="328"/>
      <c r="QGT848" s="328"/>
      <c r="QGU848" s="328"/>
      <c r="QGV848" s="328"/>
      <c r="QGW848" s="328"/>
      <c r="QGX848" s="328"/>
      <c r="QGY848" s="328"/>
      <c r="QGZ848" s="328"/>
      <c r="QHA848" s="328"/>
      <c r="QHB848" s="328"/>
      <c r="QHC848" s="328"/>
      <c r="QHD848" s="328"/>
      <c r="QHE848" s="328"/>
      <c r="QHF848" s="328"/>
      <c r="QHG848" s="328"/>
      <c r="QHH848" s="328"/>
      <c r="QHI848" s="328"/>
      <c r="QHJ848" s="328"/>
      <c r="QHK848" s="328"/>
      <c r="QHL848" s="328"/>
      <c r="QHM848" s="328"/>
      <c r="QHN848" s="328"/>
      <c r="QHO848" s="328"/>
      <c r="QHP848" s="328"/>
      <c r="QHQ848" s="328"/>
      <c r="QHR848" s="328"/>
      <c r="QHS848" s="328"/>
      <c r="QHT848" s="328"/>
      <c r="QHU848" s="328"/>
      <c r="QHV848" s="328"/>
      <c r="QHW848" s="328"/>
      <c r="QHX848" s="328"/>
      <c r="QHY848" s="328"/>
      <c r="QHZ848" s="328"/>
      <c r="QIA848" s="328"/>
      <c r="QIB848" s="328"/>
      <c r="QIC848" s="328"/>
      <c r="QID848" s="328"/>
      <c r="QIE848" s="328"/>
      <c r="QIF848" s="328"/>
      <c r="QIG848" s="328"/>
      <c r="QIH848" s="328"/>
      <c r="QII848" s="328"/>
      <c r="QIJ848" s="328"/>
      <c r="QIK848" s="328"/>
      <c r="QIL848" s="328"/>
      <c r="QIM848" s="328"/>
      <c r="QIN848" s="328"/>
      <c r="QIO848" s="328"/>
      <c r="QIP848" s="328"/>
      <c r="QIQ848" s="328"/>
      <c r="QIR848" s="328"/>
      <c r="QIS848" s="328"/>
      <c r="QIT848" s="328"/>
      <c r="QIU848" s="328"/>
      <c r="QIV848" s="328"/>
      <c r="QIW848" s="328"/>
      <c r="QIX848" s="328"/>
      <c r="QIY848" s="328"/>
      <c r="QIZ848" s="328"/>
      <c r="QJA848" s="328"/>
      <c r="QJB848" s="328"/>
      <c r="QJC848" s="328"/>
      <c r="QJD848" s="328"/>
      <c r="QJE848" s="328"/>
      <c r="QJF848" s="328"/>
      <c r="QJG848" s="328"/>
      <c r="QJH848" s="328"/>
      <c r="QJI848" s="328"/>
      <c r="QJJ848" s="328"/>
      <c r="QJK848" s="328"/>
      <c r="QJL848" s="328"/>
      <c r="QJM848" s="328"/>
      <c r="QJN848" s="328"/>
      <c r="QJO848" s="328"/>
      <c r="QJP848" s="328"/>
      <c r="QJQ848" s="328"/>
      <c r="QJR848" s="328"/>
      <c r="QJS848" s="328"/>
      <c r="QJT848" s="328"/>
      <c r="QJU848" s="328"/>
      <c r="QJV848" s="328"/>
      <c r="QJW848" s="328"/>
      <c r="QJX848" s="328"/>
      <c r="QJY848" s="328"/>
      <c r="QJZ848" s="328"/>
      <c r="QKA848" s="328"/>
      <c r="QKB848" s="328"/>
      <c r="QKC848" s="328"/>
      <c r="QKD848" s="328"/>
      <c r="QKE848" s="328"/>
      <c r="QKF848" s="328"/>
      <c r="QKG848" s="328"/>
      <c r="QKH848" s="328"/>
      <c r="QKI848" s="328"/>
      <c r="QKJ848" s="328"/>
      <c r="QKK848" s="328"/>
      <c r="QKL848" s="328"/>
      <c r="QKM848" s="328"/>
      <c r="QKN848" s="328"/>
      <c r="QKO848" s="328"/>
      <c r="QKP848" s="328"/>
      <c r="QKQ848" s="328"/>
      <c r="QKR848" s="328"/>
      <c r="QKS848" s="328"/>
      <c r="QKT848" s="328"/>
      <c r="QKU848" s="328"/>
      <c r="QKV848" s="328"/>
      <c r="QKW848" s="328"/>
      <c r="QKX848" s="328"/>
      <c r="QKY848" s="328"/>
      <c r="QKZ848" s="328"/>
      <c r="QLA848" s="328"/>
      <c r="QLB848" s="328"/>
      <c r="QLC848" s="328"/>
      <c r="QLD848" s="328"/>
      <c r="QLE848" s="328"/>
      <c r="QLF848" s="328"/>
      <c r="QLG848" s="328"/>
      <c r="QLH848" s="328"/>
      <c r="QLI848" s="328"/>
      <c r="QLJ848" s="328"/>
      <c r="QLK848" s="328"/>
      <c r="QLL848" s="328"/>
      <c r="QLM848" s="328"/>
      <c r="QLN848" s="328"/>
      <c r="QLO848" s="328"/>
      <c r="QLP848" s="328"/>
      <c r="QLQ848" s="328"/>
      <c r="QLR848" s="328"/>
      <c r="QLS848" s="328"/>
      <c r="QLT848" s="328"/>
      <c r="QLU848" s="328"/>
      <c r="QLV848" s="328"/>
      <c r="QLW848" s="328"/>
      <c r="QLX848" s="328"/>
      <c r="QLY848" s="328"/>
      <c r="QLZ848" s="328"/>
      <c r="QMA848" s="328"/>
      <c r="QMB848" s="328"/>
      <c r="QMC848" s="328"/>
      <c r="QMD848" s="328"/>
      <c r="QME848" s="328"/>
      <c r="QMF848" s="328"/>
      <c r="QMG848" s="328"/>
      <c r="QMH848" s="328"/>
      <c r="QMI848" s="328"/>
      <c r="QMJ848" s="328"/>
      <c r="QMK848" s="328"/>
      <c r="QML848" s="328"/>
      <c r="QMM848" s="328"/>
      <c r="QMN848" s="328"/>
      <c r="QMO848" s="328"/>
      <c r="QMP848" s="328"/>
      <c r="QMQ848" s="328"/>
      <c r="QMR848" s="328"/>
      <c r="QMS848" s="328"/>
      <c r="QMT848" s="328"/>
      <c r="QMU848" s="328"/>
      <c r="QMV848" s="328"/>
      <c r="QMW848" s="328"/>
      <c r="QMX848" s="328"/>
      <c r="QMY848" s="328"/>
      <c r="QMZ848" s="328"/>
      <c r="QNA848" s="328"/>
      <c r="QNB848" s="328"/>
      <c r="QNC848" s="328"/>
      <c r="QND848" s="328"/>
      <c r="QNE848" s="328"/>
      <c r="QNF848" s="328"/>
      <c r="QNG848" s="328"/>
      <c r="QNH848" s="328"/>
      <c r="QNI848" s="328"/>
      <c r="QNJ848" s="328"/>
      <c r="QNK848" s="328"/>
      <c r="QNL848" s="328"/>
      <c r="QNM848" s="328"/>
      <c r="QNN848" s="328"/>
      <c r="QNO848" s="328"/>
      <c r="QNP848" s="328"/>
      <c r="QNQ848" s="328"/>
      <c r="QNR848" s="328"/>
      <c r="QNS848" s="328"/>
      <c r="QNT848" s="328"/>
      <c r="QNU848" s="328"/>
      <c r="QNV848" s="328"/>
      <c r="QNW848" s="328"/>
      <c r="QNX848" s="328"/>
      <c r="QNY848" s="328"/>
      <c r="QNZ848" s="328"/>
      <c r="QOA848" s="328"/>
      <c r="QOB848" s="328"/>
      <c r="QOC848" s="328"/>
      <c r="QOD848" s="328"/>
      <c r="QOE848" s="328"/>
      <c r="QOF848" s="328"/>
      <c r="QOG848" s="328"/>
      <c r="QOH848" s="328"/>
      <c r="QOI848" s="328"/>
      <c r="QOJ848" s="328"/>
      <c r="QOK848" s="328"/>
      <c r="QOL848" s="328"/>
      <c r="QOM848" s="328"/>
      <c r="QON848" s="328"/>
      <c r="QOO848" s="328"/>
      <c r="QOP848" s="328"/>
      <c r="QOQ848" s="328"/>
      <c r="QOR848" s="328"/>
      <c r="QOS848" s="328"/>
      <c r="QOT848" s="328"/>
      <c r="QOU848" s="328"/>
      <c r="QOV848" s="328"/>
      <c r="QOW848" s="328"/>
      <c r="QOX848" s="328"/>
      <c r="QOY848" s="328"/>
      <c r="QOZ848" s="328"/>
      <c r="QPA848" s="328"/>
      <c r="QPB848" s="328"/>
      <c r="QPC848" s="328"/>
      <c r="QPD848" s="328"/>
      <c r="QPE848" s="328"/>
      <c r="QPF848" s="328"/>
      <c r="QPG848" s="328"/>
      <c r="QPH848" s="328"/>
      <c r="QPI848" s="328"/>
      <c r="QPJ848" s="328"/>
      <c r="QPK848" s="328"/>
      <c r="QPL848" s="328"/>
      <c r="QPM848" s="328"/>
      <c r="QPN848" s="328"/>
      <c r="QPO848" s="328"/>
      <c r="QPP848" s="328"/>
      <c r="QPQ848" s="328"/>
      <c r="QPR848" s="328"/>
      <c r="QPS848" s="328"/>
      <c r="QPT848" s="328"/>
      <c r="QPU848" s="328"/>
      <c r="QPV848" s="328"/>
      <c r="QPW848" s="328"/>
      <c r="QPX848" s="328"/>
      <c r="QPY848" s="328"/>
      <c r="QPZ848" s="328"/>
      <c r="QQA848" s="328"/>
      <c r="QQB848" s="328"/>
      <c r="QQC848" s="328"/>
      <c r="QQD848" s="328"/>
      <c r="QQE848" s="328"/>
      <c r="QQF848" s="328"/>
      <c r="QQG848" s="328"/>
      <c r="QQH848" s="328"/>
      <c r="QQI848" s="328"/>
      <c r="QQJ848" s="328"/>
      <c r="QQK848" s="328"/>
      <c r="QQL848" s="328"/>
      <c r="QQM848" s="328"/>
      <c r="QQN848" s="328"/>
      <c r="QQO848" s="328"/>
      <c r="QQP848" s="328"/>
      <c r="QQQ848" s="328"/>
      <c r="QQR848" s="328"/>
      <c r="QQS848" s="328"/>
      <c r="QQT848" s="328"/>
      <c r="QQU848" s="328"/>
      <c r="QQV848" s="328"/>
      <c r="QQW848" s="328"/>
      <c r="QQX848" s="328"/>
      <c r="QQY848" s="328"/>
      <c r="QQZ848" s="328"/>
      <c r="QRA848" s="328"/>
      <c r="QRB848" s="328"/>
      <c r="QRC848" s="328"/>
      <c r="QRD848" s="328"/>
      <c r="QRE848" s="328"/>
      <c r="QRF848" s="328"/>
      <c r="QRG848" s="328"/>
      <c r="QRH848" s="328"/>
      <c r="QRI848" s="328"/>
      <c r="QRJ848" s="328"/>
      <c r="QRK848" s="328"/>
      <c r="QRL848" s="328"/>
      <c r="QRM848" s="328"/>
      <c r="QRN848" s="328"/>
      <c r="QRO848" s="328"/>
      <c r="QRP848" s="328"/>
      <c r="QRQ848" s="328"/>
      <c r="QRR848" s="328"/>
      <c r="QRS848" s="328"/>
      <c r="QRT848" s="328"/>
      <c r="QRU848" s="328"/>
      <c r="QRV848" s="328"/>
      <c r="QRW848" s="328"/>
      <c r="QRX848" s="328"/>
      <c r="QRY848" s="328"/>
      <c r="QRZ848" s="328"/>
      <c r="QSA848" s="328"/>
      <c r="QSB848" s="328"/>
      <c r="QSC848" s="328"/>
      <c r="QSD848" s="328"/>
      <c r="QSE848" s="328"/>
      <c r="QSF848" s="328"/>
      <c r="QSG848" s="328"/>
      <c r="QSH848" s="328"/>
      <c r="QSI848" s="328"/>
      <c r="QSJ848" s="328"/>
      <c r="QSK848" s="328"/>
      <c r="QSL848" s="328"/>
      <c r="QSM848" s="328"/>
      <c r="QSN848" s="328"/>
      <c r="QSO848" s="328"/>
      <c r="QSP848" s="328"/>
      <c r="QSQ848" s="328"/>
      <c r="QSR848" s="328"/>
      <c r="QSS848" s="328"/>
      <c r="QST848" s="328"/>
      <c r="QSU848" s="328"/>
      <c r="QSV848" s="328"/>
      <c r="QSW848" s="328"/>
      <c r="QSX848" s="328"/>
      <c r="QSY848" s="328"/>
      <c r="QSZ848" s="328"/>
      <c r="QTA848" s="328"/>
      <c r="QTB848" s="328"/>
      <c r="QTC848" s="328"/>
      <c r="QTD848" s="328"/>
      <c r="QTE848" s="328"/>
      <c r="QTF848" s="328"/>
      <c r="QTG848" s="328"/>
      <c r="QTH848" s="328"/>
      <c r="QTI848" s="328"/>
      <c r="QTJ848" s="328"/>
      <c r="QTK848" s="328"/>
      <c r="QTL848" s="328"/>
      <c r="QTM848" s="328"/>
      <c r="QTN848" s="328"/>
      <c r="QTO848" s="328"/>
      <c r="QTP848" s="328"/>
      <c r="QTQ848" s="328"/>
      <c r="QTR848" s="328"/>
      <c r="QTS848" s="328"/>
      <c r="QTT848" s="328"/>
      <c r="QTU848" s="328"/>
      <c r="QTV848" s="328"/>
      <c r="QTW848" s="328"/>
      <c r="QTX848" s="328"/>
      <c r="QTY848" s="328"/>
      <c r="QTZ848" s="328"/>
      <c r="QUA848" s="328"/>
      <c r="QUB848" s="328"/>
      <c r="QUC848" s="328"/>
      <c r="QUD848" s="328"/>
      <c r="QUE848" s="328"/>
      <c r="QUF848" s="328"/>
      <c r="QUG848" s="328"/>
      <c r="QUH848" s="328"/>
      <c r="QUI848" s="328"/>
      <c r="QUJ848" s="328"/>
      <c r="QUK848" s="328"/>
      <c r="QUL848" s="328"/>
      <c r="QUM848" s="328"/>
      <c r="QUN848" s="328"/>
      <c r="QUO848" s="328"/>
      <c r="QUP848" s="328"/>
      <c r="QUQ848" s="328"/>
      <c r="QUR848" s="328"/>
      <c r="QUS848" s="328"/>
      <c r="QUT848" s="328"/>
      <c r="QUU848" s="328"/>
      <c r="QUV848" s="328"/>
      <c r="QUW848" s="328"/>
      <c r="QUX848" s="328"/>
      <c r="QUY848" s="328"/>
      <c r="QUZ848" s="328"/>
      <c r="QVA848" s="328"/>
      <c r="QVB848" s="328"/>
      <c r="QVC848" s="328"/>
      <c r="QVD848" s="328"/>
      <c r="QVE848" s="328"/>
      <c r="QVF848" s="328"/>
      <c r="QVG848" s="328"/>
      <c r="QVH848" s="328"/>
      <c r="QVI848" s="328"/>
      <c r="QVJ848" s="328"/>
      <c r="QVK848" s="328"/>
      <c r="QVL848" s="328"/>
      <c r="QVM848" s="328"/>
      <c r="QVN848" s="328"/>
      <c r="QVO848" s="328"/>
      <c r="QVP848" s="328"/>
      <c r="QVQ848" s="328"/>
      <c r="QVR848" s="328"/>
      <c r="QVS848" s="328"/>
      <c r="QVT848" s="328"/>
      <c r="QVU848" s="328"/>
      <c r="QVV848" s="328"/>
      <c r="QVW848" s="328"/>
      <c r="QVX848" s="328"/>
      <c r="QVY848" s="328"/>
      <c r="QVZ848" s="328"/>
      <c r="QWA848" s="328"/>
      <c r="QWB848" s="328"/>
      <c r="QWC848" s="328"/>
      <c r="QWD848" s="328"/>
      <c r="QWE848" s="328"/>
      <c r="QWF848" s="328"/>
      <c r="QWG848" s="328"/>
      <c r="QWH848" s="328"/>
      <c r="QWI848" s="328"/>
      <c r="QWJ848" s="328"/>
      <c r="QWK848" s="328"/>
      <c r="QWL848" s="328"/>
      <c r="QWM848" s="328"/>
      <c r="QWN848" s="328"/>
      <c r="QWO848" s="328"/>
      <c r="QWP848" s="328"/>
      <c r="QWQ848" s="328"/>
      <c r="QWR848" s="328"/>
      <c r="QWS848" s="328"/>
      <c r="QWT848" s="328"/>
      <c r="QWU848" s="328"/>
      <c r="QWV848" s="328"/>
      <c r="QWW848" s="328"/>
      <c r="QWX848" s="328"/>
      <c r="QWY848" s="328"/>
      <c r="QWZ848" s="328"/>
      <c r="QXA848" s="328"/>
      <c r="QXB848" s="328"/>
      <c r="QXC848" s="328"/>
      <c r="QXD848" s="328"/>
      <c r="QXE848" s="328"/>
      <c r="QXF848" s="328"/>
      <c r="QXG848" s="328"/>
      <c r="QXH848" s="328"/>
      <c r="QXI848" s="328"/>
      <c r="QXJ848" s="328"/>
      <c r="QXK848" s="328"/>
      <c r="QXL848" s="328"/>
      <c r="QXM848" s="328"/>
      <c r="QXN848" s="328"/>
      <c r="QXO848" s="328"/>
      <c r="QXP848" s="328"/>
      <c r="QXQ848" s="328"/>
      <c r="QXR848" s="328"/>
      <c r="QXS848" s="328"/>
      <c r="QXT848" s="328"/>
      <c r="QXU848" s="328"/>
      <c r="QXV848" s="328"/>
      <c r="QXW848" s="328"/>
      <c r="QXX848" s="328"/>
      <c r="QXY848" s="328"/>
      <c r="QXZ848" s="328"/>
      <c r="QYA848" s="328"/>
      <c r="QYB848" s="328"/>
      <c r="QYC848" s="328"/>
      <c r="QYD848" s="328"/>
      <c r="QYE848" s="328"/>
      <c r="QYF848" s="328"/>
      <c r="QYG848" s="328"/>
      <c r="QYH848" s="328"/>
      <c r="QYI848" s="328"/>
      <c r="QYJ848" s="328"/>
      <c r="QYK848" s="328"/>
      <c r="QYL848" s="328"/>
      <c r="QYM848" s="328"/>
      <c r="QYN848" s="328"/>
      <c r="QYO848" s="328"/>
      <c r="QYP848" s="328"/>
      <c r="QYQ848" s="328"/>
      <c r="QYR848" s="328"/>
      <c r="QYS848" s="328"/>
      <c r="QYT848" s="328"/>
      <c r="QYU848" s="328"/>
      <c r="QYV848" s="328"/>
      <c r="QYW848" s="328"/>
      <c r="QYX848" s="328"/>
      <c r="QYY848" s="328"/>
      <c r="QYZ848" s="328"/>
      <c r="QZA848" s="328"/>
      <c r="QZB848" s="328"/>
      <c r="QZC848" s="328"/>
      <c r="QZD848" s="328"/>
      <c r="QZE848" s="328"/>
      <c r="QZF848" s="328"/>
      <c r="QZG848" s="328"/>
      <c r="QZH848" s="328"/>
      <c r="QZI848" s="328"/>
      <c r="QZJ848" s="328"/>
      <c r="QZK848" s="328"/>
      <c r="QZL848" s="328"/>
      <c r="QZM848" s="328"/>
      <c r="QZN848" s="328"/>
      <c r="QZO848" s="328"/>
      <c r="QZP848" s="328"/>
      <c r="QZQ848" s="328"/>
      <c r="QZR848" s="328"/>
      <c r="QZS848" s="328"/>
      <c r="QZT848" s="328"/>
      <c r="QZU848" s="328"/>
      <c r="QZV848" s="328"/>
      <c r="QZW848" s="328"/>
      <c r="QZX848" s="328"/>
      <c r="QZY848" s="328"/>
      <c r="QZZ848" s="328"/>
      <c r="RAA848" s="328"/>
      <c r="RAB848" s="328"/>
      <c r="RAC848" s="328"/>
      <c r="RAD848" s="328"/>
      <c r="RAE848" s="328"/>
      <c r="RAF848" s="328"/>
      <c r="RAG848" s="328"/>
      <c r="RAH848" s="328"/>
      <c r="RAI848" s="328"/>
      <c r="RAJ848" s="328"/>
      <c r="RAK848" s="328"/>
      <c r="RAL848" s="328"/>
      <c r="RAM848" s="328"/>
      <c r="RAN848" s="328"/>
      <c r="RAO848" s="328"/>
      <c r="RAP848" s="328"/>
      <c r="RAQ848" s="328"/>
      <c r="RAR848" s="328"/>
      <c r="RAS848" s="328"/>
      <c r="RAT848" s="328"/>
      <c r="RAU848" s="328"/>
      <c r="RAV848" s="328"/>
      <c r="RAW848" s="328"/>
      <c r="RAX848" s="328"/>
      <c r="RAY848" s="328"/>
      <c r="RAZ848" s="328"/>
      <c r="RBA848" s="328"/>
      <c r="RBB848" s="328"/>
      <c r="RBC848" s="328"/>
      <c r="RBD848" s="328"/>
      <c r="RBE848" s="328"/>
      <c r="RBF848" s="328"/>
      <c r="RBG848" s="328"/>
      <c r="RBH848" s="328"/>
      <c r="RBI848" s="328"/>
      <c r="RBJ848" s="328"/>
      <c r="RBK848" s="328"/>
      <c r="RBL848" s="328"/>
      <c r="RBM848" s="328"/>
      <c r="RBN848" s="328"/>
      <c r="RBO848" s="328"/>
      <c r="RBP848" s="328"/>
      <c r="RBQ848" s="328"/>
      <c r="RBR848" s="328"/>
      <c r="RBS848" s="328"/>
      <c r="RBT848" s="328"/>
      <c r="RBU848" s="328"/>
      <c r="RBV848" s="328"/>
      <c r="RBW848" s="328"/>
      <c r="RBX848" s="328"/>
      <c r="RBY848" s="328"/>
      <c r="RBZ848" s="328"/>
      <c r="RCA848" s="328"/>
      <c r="RCB848" s="328"/>
      <c r="RCC848" s="328"/>
      <c r="RCD848" s="328"/>
      <c r="RCE848" s="328"/>
      <c r="RCF848" s="328"/>
      <c r="RCG848" s="328"/>
      <c r="RCH848" s="328"/>
      <c r="RCI848" s="328"/>
      <c r="RCJ848" s="328"/>
      <c r="RCK848" s="328"/>
      <c r="RCL848" s="328"/>
      <c r="RCM848" s="328"/>
      <c r="RCN848" s="328"/>
      <c r="RCO848" s="328"/>
      <c r="RCP848" s="328"/>
      <c r="RCQ848" s="328"/>
      <c r="RCR848" s="328"/>
      <c r="RCS848" s="328"/>
      <c r="RCT848" s="328"/>
      <c r="RCU848" s="328"/>
      <c r="RCV848" s="328"/>
      <c r="RCW848" s="328"/>
      <c r="RCX848" s="328"/>
      <c r="RCY848" s="328"/>
      <c r="RCZ848" s="328"/>
      <c r="RDA848" s="328"/>
      <c r="RDB848" s="328"/>
      <c r="RDC848" s="328"/>
      <c r="RDD848" s="328"/>
      <c r="RDE848" s="328"/>
      <c r="RDF848" s="328"/>
      <c r="RDG848" s="328"/>
      <c r="RDH848" s="328"/>
      <c r="RDI848" s="328"/>
      <c r="RDJ848" s="328"/>
      <c r="RDK848" s="328"/>
      <c r="RDL848" s="328"/>
      <c r="RDM848" s="328"/>
      <c r="RDN848" s="328"/>
      <c r="RDO848" s="328"/>
      <c r="RDP848" s="328"/>
      <c r="RDQ848" s="328"/>
      <c r="RDR848" s="328"/>
      <c r="RDS848" s="328"/>
      <c r="RDT848" s="328"/>
      <c r="RDU848" s="328"/>
      <c r="RDV848" s="328"/>
      <c r="RDW848" s="328"/>
      <c r="RDX848" s="328"/>
      <c r="RDY848" s="328"/>
      <c r="RDZ848" s="328"/>
      <c r="REA848" s="328"/>
      <c r="REB848" s="328"/>
      <c r="REC848" s="328"/>
      <c r="RED848" s="328"/>
      <c r="REE848" s="328"/>
      <c r="REF848" s="328"/>
      <c r="REG848" s="328"/>
      <c r="REH848" s="328"/>
      <c r="REI848" s="328"/>
      <c r="REJ848" s="328"/>
      <c r="REK848" s="328"/>
      <c r="REL848" s="328"/>
      <c r="REM848" s="328"/>
      <c r="REN848" s="328"/>
      <c r="REO848" s="328"/>
      <c r="REP848" s="328"/>
      <c r="REQ848" s="328"/>
      <c r="RER848" s="328"/>
      <c r="RES848" s="328"/>
      <c r="RET848" s="328"/>
      <c r="REU848" s="328"/>
      <c r="REV848" s="328"/>
      <c r="REW848" s="328"/>
      <c r="REX848" s="328"/>
      <c r="REY848" s="328"/>
      <c r="REZ848" s="328"/>
      <c r="RFA848" s="328"/>
      <c r="RFB848" s="328"/>
      <c r="RFC848" s="328"/>
      <c r="RFD848" s="328"/>
      <c r="RFE848" s="328"/>
      <c r="RFF848" s="328"/>
      <c r="RFG848" s="328"/>
      <c r="RFH848" s="328"/>
      <c r="RFI848" s="328"/>
      <c r="RFJ848" s="328"/>
      <c r="RFK848" s="328"/>
      <c r="RFL848" s="328"/>
      <c r="RFM848" s="328"/>
      <c r="RFN848" s="328"/>
      <c r="RFO848" s="328"/>
      <c r="RFP848" s="328"/>
      <c r="RFQ848" s="328"/>
      <c r="RFR848" s="328"/>
      <c r="RFS848" s="328"/>
      <c r="RFT848" s="328"/>
      <c r="RFU848" s="328"/>
      <c r="RFV848" s="328"/>
      <c r="RFW848" s="328"/>
      <c r="RFX848" s="328"/>
      <c r="RFY848" s="328"/>
      <c r="RFZ848" s="328"/>
      <c r="RGA848" s="328"/>
      <c r="RGB848" s="328"/>
      <c r="RGC848" s="328"/>
      <c r="RGD848" s="328"/>
      <c r="RGE848" s="328"/>
      <c r="RGF848" s="328"/>
      <c r="RGG848" s="328"/>
      <c r="RGH848" s="328"/>
      <c r="RGI848" s="328"/>
      <c r="RGJ848" s="328"/>
      <c r="RGK848" s="328"/>
      <c r="RGL848" s="328"/>
      <c r="RGM848" s="328"/>
      <c r="RGN848" s="328"/>
      <c r="RGO848" s="328"/>
      <c r="RGP848" s="328"/>
      <c r="RGQ848" s="328"/>
      <c r="RGR848" s="328"/>
      <c r="RGS848" s="328"/>
      <c r="RGT848" s="328"/>
      <c r="RGU848" s="328"/>
      <c r="RGV848" s="328"/>
      <c r="RGW848" s="328"/>
      <c r="RGX848" s="328"/>
      <c r="RGY848" s="328"/>
      <c r="RGZ848" s="328"/>
      <c r="RHA848" s="328"/>
      <c r="RHB848" s="328"/>
      <c r="RHC848" s="328"/>
      <c r="RHD848" s="328"/>
      <c r="RHE848" s="328"/>
      <c r="RHF848" s="328"/>
      <c r="RHG848" s="328"/>
      <c r="RHH848" s="328"/>
      <c r="RHI848" s="328"/>
      <c r="RHJ848" s="328"/>
      <c r="RHK848" s="328"/>
      <c r="RHL848" s="328"/>
      <c r="RHM848" s="328"/>
      <c r="RHN848" s="328"/>
      <c r="RHO848" s="328"/>
      <c r="RHP848" s="328"/>
      <c r="RHQ848" s="328"/>
      <c r="RHR848" s="328"/>
      <c r="RHS848" s="328"/>
      <c r="RHT848" s="328"/>
      <c r="RHU848" s="328"/>
      <c r="RHV848" s="328"/>
      <c r="RHW848" s="328"/>
      <c r="RHX848" s="328"/>
      <c r="RHY848" s="328"/>
      <c r="RHZ848" s="328"/>
      <c r="RIA848" s="328"/>
      <c r="RIB848" s="328"/>
      <c r="RIC848" s="328"/>
      <c r="RID848" s="328"/>
      <c r="RIE848" s="328"/>
      <c r="RIF848" s="328"/>
      <c r="RIG848" s="328"/>
      <c r="RIH848" s="328"/>
      <c r="RII848" s="328"/>
      <c r="RIJ848" s="328"/>
      <c r="RIK848" s="328"/>
      <c r="RIL848" s="328"/>
      <c r="RIM848" s="328"/>
      <c r="RIN848" s="328"/>
      <c r="RIO848" s="328"/>
      <c r="RIP848" s="328"/>
      <c r="RIQ848" s="328"/>
      <c r="RIR848" s="328"/>
      <c r="RIS848" s="328"/>
      <c r="RIT848" s="328"/>
      <c r="RIU848" s="328"/>
      <c r="RIV848" s="328"/>
      <c r="RIW848" s="328"/>
      <c r="RIX848" s="328"/>
      <c r="RIY848" s="328"/>
      <c r="RIZ848" s="328"/>
      <c r="RJA848" s="328"/>
      <c r="RJB848" s="328"/>
      <c r="RJC848" s="328"/>
      <c r="RJD848" s="328"/>
      <c r="RJE848" s="328"/>
      <c r="RJF848" s="328"/>
      <c r="RJG848" s="328"/>
      <c r="RJH848" s="328"/>
      <c r="RJI848" s="328"/>
      <c r="RJJ848" s="328"/>
      <c r="RJK848" s="328"/>
      <c r="RJL848" s="328"/>
      <c r="RJM848" s="328"/>
      <c r="RJN848" s="328"/>
      <c r="RJO848" s="328"/>
      <c r="RJP848" s="328"/>
      <c r="RJQ848" s="328"/>
      <c r="RJR848" s="328"/>
      <c r="RJS848" s="328"/>
      <c r="RJT848" s="328"/>
      <c r="RJU848" s="328"/>
      <c r="RJV848" s="328"/>
      <c r="RJW848" s="328"/>
      <c r="RJX848" s="328"/>
      <c r="RJY848" s="328"/>
      <c r="RJZ848" s="328"/>
      <c r="RKA848" s="328"/>
      <c r="RKB848" s="328"/>
      <c r="RKC848" s="328"/>
      <c r="RKD848" s="328"/>
      <c r="RKE848" s="328"/>
      <c r="RKF848" s="328"/>
      <c r="RKG848" s="328"/>
      <c r="RKH848" s="328"/>
      <c r="RKI848" s="328"/>
      <c r="RKJ848" s="328"/>
      <c r="RKK848" s="328"/>
      <c r="RKL848" s="328"/>
      <c r="RKM848" s="328"/>
      <c r="RKN848" s="328"/>
      <c r="RKO848" s="328"/>
      <c r="RKP848" s="328"/>
      <c r="RKQ848" s="328"/>
      <c r="RKR848" s="328"/>
      <c r="RKS848" s="328"/>
      <c r="RKT848" s="328"/>
      <c r="RKU848" s="328"/>
      <c r="RKV848" s="328"/>
      <c r="RKW848" s="328"/>
      <c r="RKX848" s="328"/>
      <c r="RKY848" s="328"/>
      <c r="RKZ848" s="328"/>
      <c r="RLA848" s="328"/>
      <c r="RLB848" s="328"/>
      <c r="RLC848" s="328"/>
      <c r="RLD848" s="328"/>
      <c r="RLE848" s="328"/>
      <c r="RLF848" s="328"/>
      <c r="RLG848" s="328"/>
      <c r="RLH848" s="328"/>
      <c r="RLI848" s="328"/>
      <c r="RLJ848" s="328"/>
      <c r="RLK848" s="328"/>
      <c r="RLL848" s="328"/>
      <c r="RLM848" s="328"/>
      <c r="RLN848" s="328"/>
      <c r="RLO848" s="328"/>
      <c r="RLP848" s="328"/>
      <c r="RLQ848" s="328"/>
      <c r="RLR848" s="328"/>
      <c r="RLS848" s="328"/>
      <c r="RLT848" s="328"/>
      <c r="RLU848" s="328"/>
      <c r="RLV848" s="328"/>
      <c r="RLW848" s="328"/>
      <c r="RLX848" s="328"/>
      <c r="RLY848" s="328"/>
      <c r="RLZ848" s="328"/>
      <c r="RMA848" s="328"/>
      <c r="RMB848" s="328"/>
      <c r="RMC848" s="328"/>
      <c r="RMD848" s="328"/>
      <c r="RME848" s="328"/>
      <c r="RMF848" s="328"/>
      <c r="RMG848" s="328"/>
      <c r="RMH848" s="328"/>
      <c r="RMI848" s="328"/>
      <c r="RMJ848" s="328"/>
      <c r="RMK848" s="328"/>
      <c r="RML848" s="328"/>
      <c r="RMM848" s="328"/>
      <c r="RMN848" s="328"/>
      <c r="RMO848" s="328"/>
      <c r="RMP848" s="328"/>
      <c r="RMQ848" s="328"/>
      <c r="RMR848" s="328"/>
      <c r="RMS848" s="328"/>
      <c r="RMT848" s="328"/>
      <c r="RMU848" s="328"/>
      <c r="RMV848" s="328"/>
      <c r="RMW848" s="328"/>
      <c r="RMX848" s="328"/>
      <c r="RMY848" s="328"/>
      <c r="RMZ848" s="328"/>
      <c r="RNA848" s="328"/>
      <c r="RNB848" s="328"/>
      <c r="RNC848" s="328"/>
      <c r="RND848" s="328"/>
      <c r="RNE848" s="328"/>
      <c r="RNF848" s="328"/>
      <c r="RNG848" s="328"/>
      <c r="RNH848" s="328"/>
      <c r="RNI848" s="328"/>
      <c r="RNJ848" s="328"/>
      <c r="RNK848" s="328"/>
      <c r="RNL848" s="328"/>
      <c r="RNM848" s="328"/>
      <c r="RNN848" s="328"/>
      <c r="RNO848" s="328"/>
      <c r="RNP848" s="328"/>
      <c r="RNQ848" s="328"/>
      <c r="RNR848" s="328"/>
      <c r="RNS848" s="328"/>
      <c r="RNT848" s="328"/>
      <c r="RNU848" s="328"/>
      <c r="RNV848" s="328"/>
      <c r="RNW848" s="328"/>
      <c r="RNX848" s="328"/>
      <c r="RNY848" s="328"/>
      <c r="RNZ848" s="328"/>
      <c r="ROA848" s="328"/>
      <c r="ROB848" s="328"/>
      <c r="ROC848" s="328"/>
      <c r="ROD848" s="328"/>
      <c r="ROE848" s="328"/>
      <c r="ROF848" s="328"/>
      <c r="ROG848" s="328"/>
      <c r="ROH848" s="328"/>
      <c r="ROI848" s="328"/>
      <c r="ROJ848" s="328"/>
      <c r="ROK848" s="328"/>
      <c r="ROL848" s="328"/>
      <c r="ROM848" s="328"/>
      <c r="RON848" s="328"/>
      <c r="ROO848" s="328"/>
      <c r="ROP848" s="328"/>
      <c r="ROQ848" s="328"/>
      <c r="ROR848" s="328"/>
      <c r="ROS848" s="328"/>
      <c r="ROT848" s="328"/>
      <c r="ROU848" s="328"/>
      <c r="ROV848" s="328"/>
      <c r="ROW848" s="328"/>
      <c r="ROX848" s="328"/>
      <c r="ROY848" s="328"/>
      <c r="ROZ848" s="328"/>
      <c r="RPA848" s="328"/>
      <c r="RPB848" s="328"/>
      <c r="RPC848" s="328"/>
      <c r="RPD848" s="328"/>
      <c r="RPE848" s="328"/>
      <c r="RPF848" s="328"/>
      <c r="RPG848" s="328"/>
      <c r="RPH848" s="328"/>
      <c r="RPI848" s="328"/>
      <c r="RPJ848" s="328"/>
      <c r="RPK848" s="328"/>
      <c r="RPL848" s="328"/>
      <c r="RPM848" s="328"/>
      <c r="RPN848" s="328"/>
      <c r="RPO848" s="328"/>
      <c r="RPP848" s="328"/>
      <c r="RPQ848" s="328"/>
      <c r="RPR848" s="328"/>
      <c r="RPS848" s="328"/>
      <c r="RPT848" s="328"/>
      <c r="RPU848" s="328"/>
      <c r="RPV848" s="328"/>
      <c r="RPW848" s="328"/>
      <c r="RPX848" s="328"/>
      <c r="RPY848" s="328"/>
      <c r="RPZ848" s="328"/>
      <c r="RQA848" s="328"/>
      <c r="RQB848" s="328"/>
      <c r="RQC848" s="328"/>
      <c r="RQD848" s="328"/>
      <c r="RQE848" s="328"/>
      <c r="RQF848" s="328"/>
      <c r="RQG848" s="328"/>
      <c r="RQH848" s="328"/>
      <c r="RQI848" s="328"/>
      <c r="RQJ848" s="328"/>
      <c r="RQK848" s="328"/>
      <c r="RQL848" s="328"/>
      <c r="RQM848" s="328"/>
      <c r="RQN848" s="328"/>
      <c r="RQO848" s="328"/>
      <c r="RQP848" s="328"/>
      <c r="RQQ848" s="328"/>
      <c r="RQR848" s="328"/>
      <c r="RQS848" s="328"/>
      <c r="RQT848" s="328"/>
      <c r="RQU848" s="328"/>
      <c r="RQV848" s="328"/>
      <c r="RQW848" s="328"/>
      <c r="RQX848" s="328"/>
      <c r="RQY848" s="328"/>
      <c r="RQZ848" s="328"/>
      <c r="RRA848" s="328"/>
      <c r="RRB848" s="328"/>
      <c r="RRC848" s="328"/>
      <c r="RRD848" s="328"/>
      <c r="RRE848" s="328"/>
      <c r="RRF848" s="328"/>
      <c r="RRG848" s="328"/>
      <c r="RRH848" s="328"/>
      <c r="RRI848" s="328"/>
      <c r="RRJ848" s="328"/>
      <c r="RRK848" s="328"/>
      <c r="RRL848" s="328"/>
      <c r="RRM848" s="328"/>
      <c r="RRN848" s="328"/>
      <c r="RRO848" s="328"/>
      <c r="RRP848" s="328"/>
      <c r="RRQ848" s="328"/>
      <c r="RRR848" s="328"/>
      <c r="RRS848" s="328"/>
      <c r="RRT848" s="328"/>
      <c r="RRU848" s="328"/>
      <c r="RRV848" s="328"/>
      <c r="RRW848" s="328"/>
      <c r="RRX848" s="328"/>
      <c r="RRY848" s="328"/>
      <c r="RRZ848" s="328"/>
      <c r="RSA848" s="328"/>
      <c r="RSB848" s="328"/>
      <c r="RSC848" s="328"/>
      <c r="RSD848" s="328"/>
      <c r="RSE848" s="328"/>
      <c r="RSF848" s="328"/>
      <c r="RSG848" s="328"/>
      <c r="RSH848" s="328"/>
      <c r="RSI848" s="328"/>
      <c r="RSJ848" s="328"/>
      <c r="RSK848" s="328"/>
      <c r="RSL848" s="328"/>
      <c r="RSM848" s="328"/>
      <c r="RSN848" s="328"/>
      <c r="RSO848" s="328"/>
      <c r="RSP848" s="328"/>
      <c r="RSQ848" s="328"/>
      <c r="RSR848" s="328"/>
      <c r="RSS848" s="328"/>
      <c r="RST848" s="328"/>
      <c r="RSU848" s="328"/>
      <c r="RSV848" s="328"/>
      <c r="RSW848" s="328"/>
      <c r="RSX848" s="328"/>
      <c r="RSY848" s="328"/>
      <c r="RSZ848" s="328"/>
      <c r="RTA848" s="328"/>
      <c r="RTB848" s="328"/>
      <c r="RTC848" s="328"/>
      <c r="RTD848" s="328"/>
      <c r="RTE848" s="328"/>
      <c r="RTF848" s="328"/>
      <c r="RTG848" s="328"/>
      <c r="RTH848" s="328"/>
      <c r="RTI848" s="328"/>
      <c r="RTJ848" s="328"/>
      <c r="RTK848" s="328"/>
      <c r="RTL848" s="328"/>
      <c r="RTM848" s="328"/>
      <c r="RTN848" s="328"/>
      <c r="RTO848" s="328"/>
      <c r="RTP848" s="328"/>
      <c r="RTQ848" s="328"/>
      <c r="RTR848" s="328"/>
      <c r="RTS848" s="328"/>
      <c r="RTT848" s="328"/>
      <c r="RTU848" s="328"/>
      <c r="RTV848" s="328"/>
      <c r="RTW848" s="328"/>
      <c r="RTX848" s="328"/>
      <c r="RTY848" s="328"/>
      <c r="RTZ848" s="328"/>
      <c r="RUA848" s="328"/>
      <c r="RUB848" s="328"/>
      <c r="RUC848" s="328"/>
      <c r="RUD848" s="328"/>
      <c r="RUE848" s="328"/>
      <c r="RUF848" s="328"/>
      <c r="RUG848" s="328"/>
      <c r="RUH848" s="328"/>
      <c r="RUI848" s="328"/>
      <c r="RUJ848" s="328"/>
      <c r="RUK848" s="328"/>
      <c r="RUL848" s="328"/>
      <c r="RUM848" s="328"/>
      <c r="RUN848" s="328"/>
      <c r="RUO848" s="328"/>
      <c r="RUP848" s="328"/>
      <c r="RUQ848" s="328"/>
      <c r="RUR848" s="328"/>
      <c r="RUS848" s="328"/>
      <c r="RUT848" s="328"/>
      <c r="RUU848" s="328"/>
      <c r="RUV848" s="328"/>
      <c r="RUW848" s="328"/>
      <c r="RUX848" s="328"/>
      <c r="RUY848" s="328"/>
      <c r="RUZ848" s="328"/>
      <c r="RVA848" s="328"/>
      <c r="RVB848" s="328"/>
      <c r="RVC848" s="328"/>
      <c r="RVD848" s="328"/>
      <c r="RVE848" s="328"/>
      <c r="RVF848" s="328"/>
      <c r="RVG848" s="328"/>
      <c r="RVH848" s="328"/>
      <c r="RVI848" s="328"/>
      <c r="RVJ848" s="328"/>
      <c r="RVK848" s="328"/>
      <c r="RVL848" s="328"/>
      <c r="RVM848" s="328"/>
      <c r="RVN848" s="328"/>
      <c r="RVO848" s="328"/>
      <c r="RVP848" s="328"/>
      <c r="RVQ848" s="328"/>
      <c r="RVR848" s="328"/>
      <c r="RVS848" s="328"/>
      <c r="RVT848" s="328"/>
      <c r="RVU848" s="328"/>
      <c r="RVV848" s="328"/>
      <c r="RVW848" s="328"/>
      <c r="RVX848" s="328"/>
      <c r="RVY848" s="328"/>
      <c r="RVZ848" s="328"/>
      <c r="RWA848" s="328"/>
      <c r="RWB848" s="328"/>
      <c r="RWC848" s="328"/>
      <c r="RWD848" s="328"/>
      <c r="RWE848" s="328"/>
      <c r="RWF848" s="328"/>
      <c r="RWG848" s="328"/>
      <c r="RWH848" s="328"/>
      <c r="RWI848" s="328"/>
      <c r="RWJ848" s="328"/>
      <c r="RWK848" s="328"/>
      <c r="RWL848" s="328"/>
      <c r="RWM848" s="328"/>
      <c r="RWN848" s="328"/>
      <c r="RWO848" s="328"/>
      <c r="RWP848" s="328"/>
      <c r="RWQ848" s="328"/>
      <c r="RWR848" s="328"/>
      <c r="RWS848" s="328"/>
      <c r="RWT848" s="328"/>
      <c r="RWU848" s="328"/>
      <c r="RWV848" s="328"/>
      <c r="RWW848" s="328"/>
      <c r="RWX848" s="328"/>
      <c r="RWY848" s="328"/>
      <c r="RWZ848" s="328"/>
      <c r="RXA848" s="328"/>
      <c r="RXB848" s="328"/>
      <c r="RXC848" s="328"/>
      <c r="RXD848" s="328"/>
      <c r="RXE848" s="328"/>
      <c r="RXF848" s="328"/>
      <c r="RXG848" s="328"/>
      <c r="RXH848" s="328"/>
      <c r="RXI848" s="328"/>
      <c r="RXJ848" s="328"/>
      <c r="RXK848" s="328"/>
      <c r="RXL848" s="328"/>
      <c r="RXM848" s="328"/>
      <c r="RXN848" s="328"/>
      <c r="RXO848" s="328"/>
      <c r="RXP848" s="328"/>
      <c r="RXQ848" s="328"/>
      <c r="RXR848" s="328"/>
      <c r="RXS848" s="328"/>
      <c r="RXT848" s="328"/>
      <c r="RXU848" s="328"/>
      <c r="RXV848" s="328"/>
      <c r="RXW848" s="328"/>
      <c r="RXX848" s="328"/>
      <c r="RXY848" s="328"/>
      <c r="RXZ848" s="328"/>
      <c r="RYA848" s="328"/>
      <c r="RYB848" s="328"/>
      <c r="RYC848" s="328"/>
      <c r="RYD848" s="328"/>
      <c r="RYE848" s="328"/>
      <c r="RYF848" s="328"/>
      <c r="RYG848" s="328"/>
      <c r="RYH848" s="328"/>
      <c r="RYI848" s="328"/>
      <c r="RYJ848" s="328"/>
      <c r="RYK848" s="328"/>
      <c r="RYL848" s="328"/>
      <c r="RYM848" s="328"/>
      <c r="RYN848" s="328"/>
      <c r="RYO848" s="328"/>
      <c r="RYP848" s="328"/>
      <c r="RYQ848" s="328"/>
      <c r="RYR848" s="328"/>
      <c r="RYS848" s="328"/>
      <c r="RYT848" s="328"/>
      <c r="RYU848" s="328"/>
      <c r="RYV848" s="328"/>
      <c r="RYW848" s="328"/>
      <c r="RYX848" s="328"/>
      <c r="RYY848" s="328"/>
      <c r="RYZ848" s="328"/>
      <c r="RZA848" s="328"/>
      <c r="RZB848" s="328"/>
      <c r="RZC848" s="328"/>
      <c r="RZD848" s="328"/>
      <c r="RZE848" s="328"/>
      <c r="RZF848" s="328"/>
      <c r="RZG848" s="328"/>
      <c r="RZH848" s="328"/>
      <c r="RZI848" s="328"/>
      <c r="RZJ848" s="328"/>
      <c r="RZK848" s="328"/>
      <c r="RZL848" s="328"/>
      <c r="RZM848" s="328"/>
      <c r="RZN848" s="328"/>
      <c r="RZO848" s="328"/>
      <c r="RZP848" s="328"/>
      <c r="RZQ848" s="328"/>
      <c r="RZR848" s="328"/>
      <c r="RZS848" s="328"/>
      <c r="RZT848" s="328"/>
      <c r="RZU848" s="328"/>
      <c r="RZV848" s="328"/>
      <c r="RZW848" s="328"/>
      <c r="RZX848" s="328"/>
      <c r="RZY848" s="328"/>
      <c r="RZZ848" s="328"/>
      <c r="SAA848" s="328"/>
      <c r="SAB848" s="328"/>
      <c r="SAC848" s="328"/>
      <c r="SAD848" s="328"/>
      <c r="SAE848" s="328"/>
      <c r="SAF848" s="328"/>
      <c r="SAG848" s="328"/>
      <c r="SAH848" s="328"/>
      <c r="SAI848" s="328"/>
      <c r="SAJ848" s="328"/>
      <c r="SAK848" s="328"/>
      <c r="SAL848" s="328"/>
      <c r="SAM848" s="328"/>
      <c r="SAN848" s="328"/>
      <c r="SAO848" s="328"/>
      <c r="SAP848" s="328"/>
      <c r="SAQ848" s="328"/>
      <c r="SAR848" s="328"/>
      <c r="SAS848" s="328"/>
      <c r="SAT848" s="328"/>
      <c r="SAU848" s="328"/>
      <c r="SAV848" s="328"/>
      <c r="SAW848" s="328"/>
      <c r="SAX848" s="328"/>
      <c r="SAY848" s="328"/>
      <c r="SAZ848" s="328"/>
      <c r="SBA848" s="328"/>
      <c r="SBB848" s="328"/>
      <c r="SBC848" s="328"/>
      <c r="SBD848" s="328"/>
      <c r="SBE848" s="328"/>
      <c r="SBF848" s="328"/>
      <c r="SBG848" s="328"/>
      <c r="SBH848" s="328"/>
      <c r="SBI848" s="328"/>
      <c r="SBJ848" s="328"/>
      <c r="SBK848" s="328"/>
      <c r="SBL848" s="328"/>
      <c r="SBM848" s="328"/>
      <c r="SBN848" s="328"/>
      <c r="SBO848" s="328"/>
      <c r="SBP848" s="328"/>
      <c r="SBQ848" s="328"/>
      <c r="SBR848" s="328"/>
      <c r="SBS848" s="328"/>
      <c r="SBT848" s="328"/>
      <c r="SBU848" s="328"/>
      <c r="SBV848" s="328"/>
      <c r="SBW848" s="328"/>
      <c r="SBX848" s="328"/>
      <c r="SBY848" s="328"/>
      <c r="SBZ848" s="328"/>
      <c r="SCA848" s="328"/>
      <c r="SCB848" s="328"/>
      <c r="SCC848" s="328"/>
      <c r="SCD848" s="328"/>
      <c r="SCE848" s="328"/>
      <c r="SCF848" s="328"/>
      <c r="SCG848" s="328"/>
      <c r="SCH848" s="328"/>
      <c r="SCI848" s="328"/>
      <c r="SCJ848" s="328"/>
      <c r="SCK848" s="328"/>
      <c r="SCL848" s="328"/>
      <c r="SCM848" s="328"/>
      <c r="SCN848" s="328"/>
      <c r="SCO848" s="328"/>
      <c r="SCP848" s="328"/>
      <c r="SCQ848" s="328"/>
      <c r="SCR848" s="328"/>
      <c r="SCS848" s="328"/>
      <c r="SCT848" s="328"/>
      <c r="SCU848" s="328"/>
      <c r="SCV848" s="328"/>
      <c r="SCW848" s="328"/>
      <c r="SCX848" s="328"/>
      <c r="SCY848" s="328"/>
      <c r="SCZ848" s="328"/>
      <c r="SDA848" s="328"/>
      <c r="SDB848" s="328"/>
      <c r="SDC848" s="328"/>
      <c r="SDD848" s="328"/>
      <c r="SDE848" s="328"/>
      <c r="SDF848" s="328"/>
      <c r="SDG848" s="328"/>
      <c r="SDH848" s="328"/>
      <c r="SDI848" s="328"/>
      <c r="SDJ848" s="328"/>
      <c r="SDK848" s="328"/>
      <c r="SDL848" s="328"/>
      <c r="SDM848" s="328"/>
      <c r="SDN848" s="328"/>
      <c r="SDO848" s="328"/>
      <c r="SDP848" s="328"/>
      <c r="SDQ848" s="328"/>
      <c r="SDR848" s="328"/>
      <c r="SDS848" s="328"/>
      <c r="SDT848" s="328"/>
      <c r="SDU848" s="328"/>
      <c r="SDV848" s="328"/>
      <c r="SDW848" s="328"/>
      <c r="SDX848" s="328"/>
      <c r="SDY848" s="328"/>
      <c r="SDZ848" s="328"/>
      <c r="SEA848" s="328"/>
      <c r="SEB848" s="328"/>
      <c r="SEC848" s="328"/>
      <c r="SED848" s="328"/>
      <c r="SEE848" s="328"/>
      <c r="SEF848" s="328"/>
      <c r="SEG848" s="328"/>
      <c r="SEH848" s="328"/>
      <c r="SEI848" s="328"/>
      <c r="SEJ848" s="328"/>
      <c r="SEK848" s="328"/>
      <c r="SEL848" s="328"/>
      <c r="SEM848" s="328"/>
      <c r="SEN848" s="328"/>
      <c r="SEO848" s="328"/>
      <c r="SEP848" s="328"/>
      <c r="SEQ848" s="328"/>
      <c r="SER848" s="328"/>
      <c r="SES848" s="328"/>
      <c r="SET848" s="328"/>
      <c r="SEU848" s="328"/>
      <c r="SEV848" s="328"/>
      <c r="SEW848" s="328"/>
      <c r="SEX848" s="328"/>
      <c r="SEY848" s="328"/>
      <c r="SEZ848" s="328"/>
      <c r="SFA848" s="328"/>
      <c r="SFB848" s="328"/>
      <c r="SFC848" s="328"/>
      <c r="SFD848" s="328"/>
      <c r="SFE848" s="328"/>
      <c r="SFF848" s="328"/>
      <c r="SFG848" s="328"/>
      <c r="SFH848" s="328"/>
      <c r="SFI848" s="328"/>
      <c r="SFJ848" s="328"/>
      <c r="SFK848" s="328"/>
      <c r="SFL848" s="328"/>
      <c r="SFM848" s="328"/>
      <c r="SFN848" s="328"/>
      <c r="SFO848" s="328"/>
      <c r="SFP848" s="328"/>
      <c r="SFQ848" s="328"/>
      <c r="SFR848" s="328"/>
      <c r="SFS848" s="328"/>
      <c r="SFT848" s="328"/>
      <c r="SFU848" s="328"/>
      <c r="SFV848" s="328"/>
      <c r="SFW848" s="328"/>
      <c r="SFX848" s="328"/>
      <c r="SFY848" s="328"/>
      <c r="SFZ848" s="328"/>
      <c r="SGA848" s="328"/>
      <c r="SGB848" s="328"/>
      <c r="SGC848" s="328"/>
      <c r="SGD848" s="328"/>
      <c r="SGE848" s="328"/>
      <c r="SGF848" s="328"/>
      <c r="SGG848" s="328"/>
      <c r="SGH848" s="328"/>
      <c r="SGI848" s="328"/>
      <c r="SGJ848" s="328"/>
      <c r="SGK848" s="328"/>
      <c r="SGL848" s="328"/>
      <c r="SGM848" s="328"/>
      <c r="SGN848" s="328"/>
      <c r="SGO848" s="328"/>
      <c r="SGP848" s="328"/>
      <c r="SGQ848" s="328"/>
      <c r="SGR848" s="328"/>
      <c r="SGS848" s="328"/>
      <c r="SGT848" s="328"/>
      <c r="SGU848" s="328"/>
      <c r="SGV848" s="328"/>
      <c r="SGW848" s="328"/>
      <c r="SGX848" s="328"/>
      <c r="SGY848" s="328"/>
      <c r="SGZ848" s="328"/>
      <c r="SHA848" s="328"/>
      <c r="SHB848" s="328"/>
      <c r="SHC848" s="328"/>
      <c r="SHD848" s="328"/>
      <c r="SHE848" s="328"/>
      <c r="SHF848" s="328"/>
      <c r="SHG848" s="328"/>
      <c r="SHH848" s="328"/>
      <c r="SHI848" s="328"/>
      <c r="SHJ848" s="328"/>
      <c r="SHK848" s="328"/>
      <c r="SHL848" s="328"/>
      <c r="SHM848" s="328"/>
      <c r="SHN848" s="328"/>
      <c r="SHO848" s="328"/>
      <c r="SHP848" s="328"/>
      <c r="SHQ848" s="328"/>
      <c r="SHR848" s="328"/>
      <c r="SHS848" s="328"/>
      <c r="SHT848" s="328"/>
      <c r="SHU848" s="328"/>
      <c r="SHV848" s="328"/>
      <c r="SHW848" s="328"/>
      <c r="SHX848" s="328"/>
      <c r="SHY848" s="328"/>
      <c r="SHZ848" s="328"/>
      <c r="SIA848" s="328"/>
      <c r="SIB848" s="328"/>
      <c r="SIC848" s="328"/>
      <c r="SID848" s="328"/>
      <c r="SIE848" s="328"/>
      <c r="SIF848" s="328"/>
      <c r="SIG848" s="328"/>
      <c r="SIH848" s="328"/>
      <c r="SII848" s="328"/>
      <c r="SIJ848" s="328"/>
      <c r="SIK848" s="328"/>
      <c r="SIL848" s="328"/>
      <c r="SIM848" s="328"/>
      <c r="SIN848" s="328"/>
      <c r="SIO848" s="328"/>
      <c r="SIP848" s="328"/>
      <c r="SIQ848" s="328"/>
      <c r="SIR848" s="328"/>
      <c r="SIS848" s="328"/>
      <c r="SIT848" s="328"/>
      <c r="SIU848" s="328"/>
      <c r="SIV848" s="328"/>
      <c r="SIW848" s="328"/>
      <c r="SIX848" s="328"/>
      <c r="SIY848" s="328"/>
      <c r="SIZ848" s="328"/>
      <c r="SJA848" s="328"/>
      <c r="SJB848" s="328"/>
      <c r="SJC848" s="328"/>
      <c r="SJD848" s="328"/>
      <c r="SJE848" s="328"/>
      <c r="SJF848" s="328"/>
      <c r="SJG848" s="328"/>
      <c r="SJH848" s="328"/>
      <c r="SJI848" s="328"/>
      <c r="SJJ848" s="328"/>
      <c r="SJK848" s="328"/>
      <c r="SJL848" s="328"/>
      <c r="SJM848" s="328"/>
      <c r="SJN848" s="328"/>
      <c r="SJO848" s="328"/>
      <c r="SJP848" s="328"/>
      <c r="SJQ848" s="328"/>
      <c r="SJR848" s="328"/>
      <c r="SJS848" s="328"/>
      <c r="SJT848" s="328"/>
      <c r="SJU848" s="328"/>
      <c r="SJV848" s="328"/>
      <c r="SJW848" s="328"/>
      <c r="SJX848" s="328"/>
      <c r="SJY848" s="328"/>
      <c r="SJZ848" s="328"/>
      <c r="SKA848" s="328"/>
      <c r="SKB848" s="328"/>
      <c r="SKC848" s="328"/>
      <c r="SKD848" s="328"/>
      <c r="SKE848" s="328"/>
      <c r="SKF848" s="328"/>
      <c r="SKG848" s="328"/>
      <c r="SKH848" s="328"/>
      <c r="SKI848" s="328"/>
      <c r="SKJ848" s="328"/>
      <c r="SKK848" s="328"/>
      <c r="SKL848" s="328"/>
      <c r="SKM848" s="328"/>
      <c r="SKN848" s="328"/>
      <c r="SKO848" s="328"/>
      <c r="SKP848" s="328"/>
      <c r="SKQ848" s="328"/>
      <c r="SKR848" s="328"/>
      <c r="SKS848" s="328"/>
      <c r="SKT848" s="328"/>
      <c r="SKU848" s="328"/>
      <c r="SKV848" s="328"/>
      <c r="SKW848" s="328"/>
      <c r="SKX848" s="328"/>
      <c r="SKY848" s="328"/>
      <c r="SKZ848" s="328"/>
      <c r="SLA848" s="328"/>
      <c r="SLB848" s="328"/>
      <c r="SLC848" s="328"/>
      <c r="SLD848" s="328"/>
      <c r="SLE848" s="328"/>
      <c r="SLF848" s="328"/>
      <c r="SLG848" s="328"/>
      <c r="SLH848" s="328"/>
      <c r="SLI848" s="328"/>
      <c r="SLJ848" s="328"/>
      <c r="SLK848" s="328"/>
      <c r="SLL848" s="328"/>
      <c r="SLM848" s="328"/>
      <c r="SLN848" s="328"/>
      <c r="SLO848" s="328"/>
      <c r="SLP848" s="328"/>
      <c r="SLQ848" s="328"/>
      <c r="SLR848" s="328"/>
      <c r="SLS848" s="328"/>
      <c r="SLT848" s="328"/>
      <c r="SLU848" s="328"/>
      <c r="SLV848" s="328"/>
      <c r="SLW848" s="328"/>
      <c r="SLX848" s="328"/>
      <c r="SLY848" s="328"/>
      <c r="SLZ848" s="328"/>
      <c r="SMA848" s="328"/>
      <c r="SMB848" s="328"/>
      <c r="SMC848" s="328"/>
      <c r="SMD848" s="328"/>
      <c r="SME848" s="328"/>
      <c r="SMF848" s="328"/>
      <c r="SMG848" s="328"/>
      <c r="SMH848" s="328"/>
      <c r="SMI848" s="328"/>
      <c r="SMJ848" s="328"/>
      <c r="SMK848" s="328"/>
      <c r="SML848" s="328"/>
      <c r="SMM848" s="328"/>
      <c r="SMN848" s="328"/>
      <c r="SMO848" s="328"/>
      <c r="SMP848" s="328"/>
      <c r="SMQ848" s="328"/>
      <c r="SMR848" s="328"/>
      <c r="SMS848" s="328"/>
      <c r="SMT848" s="328"/>
      <c r="SMU848" s="328"/>
      <c r="SMV848" s="328"/>
      <c r="SMW848" s="328"/>
      <c r="SMX848" s="328"/>
      <c r="SMY848" s="328"/>
      <c r="SMZ848" s="328"/>
      <c r="SNA848" s="328"/>
      <c r="SNB848" s="328"/>
      <c r="SNC848" s="328"/>
      <c r="SND848" s="328"/>
      <c r="SNE848" s="328"/>
      <c r="SNF848" s="328"/>
      <c r="SNG848" s="328"/>
      <c r="SNH848" s="328"/>
      <c r="SNI848" s="328"/>
      <c r="SNJ848" s="328"/>
      <c r="SNK848" s="328"/>
      <c r="SNL848" s="328"/>
      <c r="SNM848" s="328"/>
      <c r="SNN848" s="328"/>
      <c r="SNO848" s="328"/>
      <c r="SNP848" s="328"/>
      <c r="SNQ848" s="328"/>
      <c r="SNR848" s="328"/>
      <c r="SNS848" s="328"/>
      <c r="SNT848" s="328"/>
      <c r="SNU848" s="328"/>
      <c r="SNV848" s="328"/>
      <c r="SNW848" s="328"/>
      <c r="SNX848" s="328"/>
      <c r="SNY848" s="328"/>
      <c r="SNZ848" s="328"/>
      <c r="SOA848" s="328"/>
      <c r="SOB848" s="328"/>
      <c r="SOC848" s="328"/>
      <c r="SOD848" s="328"/>
      <c r="SOE848" s="328"/>
      <c r="SOF848" s="328"/>
      <c r="SOG848" s="328"/>
      <c r="SOH848" s="328"/>
      <c r="SOI848" s="328"/>
      <c r="SOJ848" s="328"/>
      <c r="SOK848" s="328"/>
      <c r="SOL848" s="328"/>
      <c r="SOM848" s="328"/>
      <c r="SON848" s="328"/>
      <c r="SOO848" s="328"/>
      <c r="SOP848" s="328"/>
      <c r="SOQ848" s="328"/>
      <c r="SOR848" s="328"/>
      <c r="SOS848" s="328"/>
      <c r="SOT848" s="328"/>
      <c r="SOU848" s="328"/>
      <c r="SOV848" s="328"/>
      <c r="SOW848" s="328"/>
      <c r="SOX848" s="328"/>
      <c r="SOY848" s="328"/>
      <c r="SOZ848" s="328"/>
      <c r="SPA848" s="328"/>
      <c r="SPB848" s="328"/>
      <c r="SPC848" s="328"/>
      <c r="SPD848" s="328"/>
      <c r="SPE848" s="328"/>
      <c r="SPF848" s="328"/>
      <c r="SPG848" s="328"/>
      <c r="SPH848" s="328"/>
      <c r="SPI848" s="328"/>
      <c r="SPJ848" s="328"/>
      <c r="SPK848" s="328"/>
      <c r="SPL848" s="328"/>
      <c r="SPM848" s="328"/>
      <c r="SPN848" s="328"/>
      <c r="SPO848" s="328"/>
      <c r="SPP848" s="328"/>
      <c r="SPQ848" s="328"/>
      <c r="SPR848" s="328"/>
      <c r="SPS848" s="328"/>
      <c r="SPT848" s="328"/>
      <c r="SPU848" s="328"/>
      <c r="SPV848" s="328"/>
      <c r="SPW848" s="328"/>
      <c r="SPX848" s="328"/>
      <c r="SPY848" s="328"/>
      <c r="SPZ848" s="328"/>
      <c r="SQA848" s="328"/>
      <c r="SQB848" s="328"/>
      <c r="SQC848" s="328"/>
      <c r="SQD848" s="328"/>
      <c r="SQE848" s="328"/>
      <c r="SQF848" s="328"/>
      <c r="SQG848" s="328"/>
      <c r="SQH848" s="328"/>
      <c r="SQI848" s="328"/>
      <c r="SQJ848" s="328"/>
      <c r="SQK848" s="328"/>
      <c r="SQL848" s="328"/>
      <c r="SQM848" s="328"/>
      <c r="SQN848" s="328"/>
      <c r="SQO848" s="328"/>
      <c r="SQP848" s="328"/>
      <c r="SQQ848" s="328"/>
      <c r="SQR848" s="328"/>
      <c r="SQS848" s="328"/>
      <c r="SQT848" s="328"/>
      <c r="SQU848" s="328"/>
      <c r="SQV848" s="328"/>
      <c r="SQW848" s="328"/>
      <c r="SQX848" s="328"/>
      <c r="SQY848" s="328"/>
      <c r="SQZ848" s="328"/>
      <c r="SRA848" s="328"/>
      <c r="SRB848" s="328"/>
      <c r="SRC848" s="328"/>
      <c r="SRD848" s="328"/>
      <c r="SRE848" s="328"/>
      <c r="SRF848" s="328"/>
      <c r="SRG848" s="328"/>
      <c r="SRH848" s="328"/>
      <c r="SRI848" s="328"/>
      <c r="SRJ848" s="328"/>
      <c r="SRK848" s="328"/>
      <c r="SRL848" s="328"/>
      <c r="SRM848" s="328"/>
      <c r="SRN848" s="328"/>
      <c r="SRO848" s="328"/>
      <c r="SRP848" s="328"/>
      <c r="SRQ848" s="328"/>
      <c r="SRR848" s="328"/>
      <c r="SRS848" s="328"/>
      <c r="SRT848" s="328"/>
      <c r="SRU848" s="328"/>
      <c r="SRV848" s="328"/>
      <c r="SRW848" s="328"/>
      <c r="SRX848" s="328"/>
      <c r="SRY848" s="328"/>
      <c r="SRZ848" s="328"/>
      <c r="SSA848" s="328"/>
      <c r="SSB848" s="328"/>
      <c r="SSC848" s="328"/>
      <c r="SSD848" s="328"/>
      <c r="SSE848" s="328"/>
      <c r="SSF848" s="328"/>
      <c r="SSG848" s="328"/>
      <c r="SSH848" s="328"/>
      <c r="SSI848" s="328"/>
      <c r="SSJ848" s="328"/>
      <c r="SSK848" s="328"/>
      <c r="SSL848" s="328"/>
      <c r="SSM848" s="328"/>
      <c r="SSN848" s="328"/>
      <c r="SSO848" s="328"/>
      <c r="SSP848" s="328"/>
      <c r="SSQ848" s="328"/>
      <c r="SSR848" s="328"/>
      <c r="SSS848" s="328"/>
      <c r="SST848" s="328"/>
      <c r="SSU848" s="328"/>
      <c r="SSV848" s="328"/>
      <c r="SSW848" s="328"/>
      <c r="SSX848" s="328"/>
      <c r="SSY848" s="328"/>
      <c r="SSZ848" s="328"/>
      <c r="STA848" s="328"/>
      <c r="STB848" s="328"/>
      <c r="STC848" s="328"/>
      <c r="STD848" s="328"/>
      <c r="STE848" s="328"/>
      <c r="STF848" s="328"/>
      <c r="STG848" s="328"/>
      <c r="STH848" s="328"/>
      <c r="STI848" s="328"/>
      <c r="STJ848" s="328"/>
      <c r="STK848" s="328"/>
      <c r="STL848" s="328"/>
      <c r="STM848" s="328"/>
      <c r="STN848" s="328"/>
      <c r="STO848" s="328"/>
      <c r="STP848" s="328"/>
      <c r="STQ848" s="328"/>
      <c r="STR848" s="328"/>
      <c r="STS848" s="328"/>
      <c r="STT848" s="328"/>
      <c r="STU848" s="328"/>
      <c r="STV848" s="328"/>
      <c r="STW848" s="328"/>
      <c r="STX848" s="328"/>
      <c r="STY848" s="328"/>
      <c r="STZ848" s="328"/>
      <c r="SUA848" s="328"/>
      <c r="SUB848" s="328"/>
      <c r="SUC848" s="328"/>
      <c r="SUD848" s="328"/>
      <c r="SUE848" s="328"/>
      <c r="SUF848" s="328"/>
      <c r="SUG848" s="328"/>
      <c r="SUH848" s="328"/>
      <c r="SUI848" s="328"/>
      <c r="SUJ848" s="328"/>
      <c r="SUK848" s="328"/>
      <c r="SUL848" s="328"/>
      <c r="SUM848" s="328"/>
      <c r="SUN848" s="328"/>
      <c r="SUO848" s="328"/>
      <c r="SUP848" s="328"/>
      <c r="SUQ848" s="328"/>
      <c r="SUR848" s="328"/>
      <c r="SUS848" s="328"/>
      <c r="SUT848" s="328"/>
      <c r="SUU848" s="328"/>
      <c r="SUV848" s="328"/>
      <c r="SUW848" s="328"/>
      <c r="SUX848" s="328"/>
      <c r="SUY848" s="328"/>
      <c r="SUZ848" s="328"/>
      <c r="SVA848" s="328"/>
      <c r="SVB848" s="328"/>
      <c r="SVC848" s="328"/>
      <c r="SVD848" s="328"/>
      <c r="SVE848" s="328"/>
      <c r="SVF848" s="328"/>
      <c r="SVG848" s="328"/>
      <c r="SVH848" s="328"/>
      <c r="SVI848" s="328"/>
      <c r="SVJ848" s="328"/>
      <c r="SVK848" s="328"/>
      <c r="SVL848" s="328"/>
      <c r="SVM848" s="328"/>
      <c r="SVN848" s="328"/>
      <c r="SVO848" s="328"/>
      <c r="SVP848" s="328"/>
      <c r="SVQ848" s="328"/>
      <c r="SVR848" s="328"/>
      <c r="SVS848" s="328"/>
      <c r="SVT848" s="328"/>
      <c r="SVU848" s="328"/>
      <c r="SVV848" s="328"/>
      <c r="SVW848" s="328"/>
      <c r="SVX848" s="328"/>
      <c r="SVY848" s="328"/>
      <c r="SVZ848" s="328"/>
      <c r="SWA848" s="328"/>
      <c r="SWB848" s="328"/>
      <c r="SWC848" s="328"/>
      <c r="SWD848" s="328"/>
      <c r="SWE848" s="328"/>
      <c r="SWF848" s="328"/>
      <c r="SWG848" s="328"/>
      <c r="SWH848" s="328"/>
      <c r="SWI848" s="328"/>
      <c r="SWJ848" s="328"/>
      <c r="SWK848" s="328"/>
      <c r="SWL848" s="328"/>
      <c r="SWM848" s="328"/>
      <c r="SWN848" s="328"/>
      <c r="SWO848" s="328"/>
      <c r="SWP848" s="328"/>
      <c r="SWQ848" s="328"/>
      <c r="SWR848" s="328"/>
      <c r="SWS848" s="328"/>
      <c r="SWT848" s="328"/>
      <c r="SWU848" s="328"/>
      <c r="SWV848" s="328"/>
      <c r="SWW848" s="328"/>
      <c r="SWX848" s="328"/>
      <c r="SWY848" s="328"/>
      <c r="SWZ848" s="328"/>
      <c r="SXA848" s="328"/>
      <c r="SXB848" s="328"/>
      <c r="SXC848" s="328"/>
      <c r="SXD848" s="328"/>
      <c r="SXE848" s="328"/>
      <c r="SXF848" s="328"/>
      <c r="SXG848" s="328"/>
      <c r="SXH848" s="328"/>
      <c r="SXI848" s="328"/>
      <c r="SXJ848" s="328"/>
      <c r="SXK848" s="328"/>
      <c r="SXL848" s="328"/>
      <c r="SXM848" s="328"/>
      <c r="SXN848" s="328"/>
      <c r="SXO848" s="328"/>
      <c r="SXP848" s="328"/>
      <c r="SXQ848" s="328"/>
      <c r="SXR848" s="328"/>
      <c r="SXS848" s="328"/>
      <c r="SXT848" s="328"/>
      <c r="SXU848" s="328"/>
      <c r="SXV848" s="328"/>
      <c r="SXW848" s="328"/>
      <c r="SXX848" s="328"/>
      <c r="SXY848" s="328"/>
      <c r="SXZ848" s="328"/>
      <c r="SYA848" s="328"/>
      <c r="SYB848" s="328"/>
      <c r="SYC848" s="328"/>
      <c r="SYD848" s="328"/>
      <c r="SYE848" s="328"/>
      <c r="SYF848" s="328"/>
      <c r="SYG848" s="328"/>
      <c r="SYH848" s="328"/>
      <c r="SYI848" s="328"/>
      <c r="SYJ848" s="328"/>
      <c r="SYK848" s="328"/>
      <c r="SYL848" s="328"/>
      <c r="SYM848" s="328"/>
      <c r="SYN848" s="328"/>
      <c r="SYO848" s="328"/>
      <c r="SYP848" s="328"/>
      <c r="SYQ848" s="328"/>
      <c r="SYR848" s="328"/>
      <c r="SYS848" s="328"/>
      <c r="SYT848" s="328"/>
      <c r="SYU848" s="328"/>
      <c r="SYV848" s="328"/>
      <c r="SYW848" s="328"/>
      <c r="SYX848" s="328"/>
      <c r="SYY848" s="328"/>
      <c r="SYZ848" s="328"/>
      <c r="SZA848" s="328"/>
      <c r="SZB848" s="328"/>
      <c r="SZC848" s="328"/>
      <c r="SZD848" s="328"/>
      <c r="SZE848" s="328"/>
      <c r="SZF848" s="328"/>
      <c r="SZG848" s="328"/>
      <c r="SZH848" s="328"/>
      <c r="SZI848" s="328"/>
      <c r="SZJ848" s="328"/>
      <c r="SZK848" s="328"/>
      <c r="SZL848" s="328"/>
      <c r="SZM848" s="328"/>
      <c r="SZN848" s="328"/>
      <c r="SZO848" s="328"/>
      <c r="SZP848" s="328"/>
      <c r="SZQ848" s="328"/>
      <c r="SZR848" s="328"/>
      <c r="SZS848" s="328"/>
      <c r="SZT848" s="328"/>
      <c r="SZU848" s="328"/>
      <c r="SZV848" s="328"/>
      <c r="SZW848" s="328"/>
      <c r="SZX848" s="328"/>
      <c r="SZY848" s="328"/>
      <c r="SZZ848" s="328"/>
      <c r="TAA848" s="328"/>
      <c r="TAB848" s="328"/>
      <c r="TAC848" s="328"/>
      <c r="TAD848" s="328"/>
      <c r="TAE848" s="328"/>
      <c r="TAF848" s="328"/>
      <c r="TAG848" s="328"/>
      <c r="TAH848" s="328"/>
      <c r="TAI848" s="328"/>
      <c r="TAJ848" s="328"/>
      <c r="TAK848" s="328"/>
      <c r="TAL848" s="328"/>
      <c r="TAM848" s="328"/>
      <c r="TAN848" s="328"/>
      <c r="TAO848" s="328"/>
      <c r="TAP848" s="328"/>
      <c r="TAQ848" s="328"/>
      <c r="TAR848" s="328"/>
      <c r="TAS848" s="328"/>
      <c r="TAT848" s="328"/>
      <c r="TAU848" s="328"/>
      <c r="TAV848" s="328"/>
      <c r="TAW848" s="328"/>
      <c r="TAX848" s="328"/>
      <c r="TAY848" s="328"/>
      <c r="TAZ848" s="328"/>
      <c r="TBA848" s="328"/>
      <c r="TBB848" s="328"/>
      <c r="TBC848" s="328"/>
      <c r="TBD848" s="328"/>
      <c r="TBE848" s="328"/>
      <c r="TBF848" s="328"/>
      <c r="TBG848" s="328"/>
      <c r="TBH848" s="328"/>
      <c r="TBI848" s="328"/>
      <c r="TBJ848" s="328"/>
      <c r="TBK848" s="328"/>
      <c r="TBL848" s="328"/>
      <c r="TBM848" s="328"/>
      <c r="TBN848" s="328"/>
      <c r="TBO848" s="328"/>
      <c r="TBP848" s="328"/>
      <c r="TBQ848" s="328"/>
      <c r="TBR848" s="328"/>
      <c r="TBS848" s="328"/>
      <c r="TBT848" s="328"/>
      <c r="TBU848" s="328"/>
      <c r="TBV848" s="328"/>
      <c r="TBW848" s="328"/>
      <c r="TBX848" s="328"/>
      <c r="TBY848" s="328"/>
      <c r="TBZ848" s="328"/>
      <c r="TCA848" s="328"/>
      <c r="TCB848" s="328"/>
      <c r="TCC848" s="328"/>
      <c r="TCD848" s="328"/>
      <c r="TCE848" s="328"/>
      <c r="TCF848" s="328"/>
      <c r="TCG848" s="328"/>
      <c r="TCH848" s="328"/>
      <c r="TCI848" s="328"/>
      <c r="TCJ848" s="328"/>
      <c r="TCK848" s="328"/>
      <c r="TCL848" s="328"/>
      <c r="TCM848" s="328"/>
      <c r="TCN848" s="328"/>
      <c r="TCO848" s="328"/>
      <c r="TCP848" s="328"/>
      <c r="TCQ848" s="328"/>
      <c r="TCR848" s="328"/>
      <c r="TCS848" s="328"/>
      <c r="TCT848" s="328"/>
      <c r="TCU848" s="328"/>
      <c r="TCV848" s="328"/>
      <c r="TCW848" s="328"/>
      <c r="TCX848" s="328"/>
      <c r="TCY848" s="328"/>
      <c r="TCZ848" s="328"/>
      <c r="TDA848" s="328"/>
      <c r="TDB848" s="328"/>
      <c r="TDC848" s="328"/>
      <c r="TDD848" s="328"/>
      <c r="TDE848" s="328"/>
      <c r="TDF848" s="328"/>
      <c r="TDG848" s="328"/>
      <c r="TDH848" s="328"/>
      <c r="TDI848" s="328"/>
      <c r="TDJ848" s="328"/>
      <c r="TDK848" s="328"/>
      <c r="TDL848" s="328"/>
      <c r="TDM848" s="328"/>
      <c r="TDN848" s="328"/>
      <c r="TDO848" s="328"/>
      <c r="TDP848" s="328"/>
      <c r="TDQ848" s="328"/>
      <c r="TDR848" s="328"/>
      <c r="TDS848" s="328"/>
      <c r="TDT848" s="328"/>
      <c r="TDU848" s="328"/>
      <c r="TDV848" s="328"/>
      <c r="TDW848" s="328"/>
      <c r="TDX848" s="328"/>
      <c r="TDY848" s="328"/>
      <c r="TDZ848" s="328"/>
      <c r="TEA848" s="328"/>
      <c r="TEB848" s="328"/>
      <c r="TEC848" s="328"/>
      <c r="TED848" s="328"/>
      <c r="TEE848" s="328"/>
      <c r="TEF848" s="328"/>
      <c r="TEG848" s="328"/>
      <c r="TEH848" s="328"/>
      <c r="TEI848" s="328"/>
      <c r="TEJ848" s="328"/>
      <c r="TEK848" s="328"/>
      <c r="TEL848" s="328"/>
      <c r="TEM848" s="328"/>
      <c r="TEN848" s="328"/>
      <c r="TEO848" s="328"/>
      <c r="TEP848" s="328"/>
      <c r="TEQ848" s="328"/>
      <c r="TER848" s="328"/>
      <c r="TES848" s="328"/>
      <c r="TET848" s="328"/>
      <c r="TEU848" s="328"/>
      <c r="TEV848" s="328"/>
      <c r="TEW848" s="328"/>
      <c r="TEX848" s="328"/>
      <c r="TEY848" s="328"/>
      <c r="TEZ848" s="328"/>
      <c r="TFA848" s="328"/>
      <c r="TFB848" s="328"/>
      <c r="TFC848" s="328"/>
      <c r="TFD848" s="328"/>
      <c r="TFE848" s="328"/>
      <c r="TFF848" s="328"/>
      <c r="TFG848" s="328"/>
      <c r="TFH848" s="328"/>
      <c r="TFI848" s="328"/>
      <c r="TFJ848" s="328"/>
      <c r="TFK848" s="328"/>
      <c r="TFL848" s="328"/>
      <c r="TFM848" s="328"/>
      <c r="TFN848" s="328"/>
      <c r="TFO848" s="328"/>
      <c r="TFP848" s="328"/>
      <c r="TFQ848" s="328"/>
      <c r="TFR848" s="328"/>
      <c r="TFS848" s="328"/>
      <c r="TFT848" s="328"/>
      <c r="TFU848" s="328"/>
      <c r="TFV848" s="328"/>
      <c r="TFW848" s="328"/>
      <c r="TFX848" s="328"/>
      <c r="TFY848" s="328"/>
      <c r="TFZ848" s="328"/>
      <c r="TGA848" s="328"/>
      <c r="TGB848" s="328"/>
      <c r="TGC848" s="328"/>
      <c r="TGD848" s="328"/>
      <c r="TGE848" s="328"/>
      <c r="TGF848" s="328"/>
      <c r="TGG848" s="328"/>
      <c r="TGH848" s="328"/>
      <c r="TGI848" s="328"/>
      <c r="TGJ848" s="328"/>
      <c r="TGK848" s="328"/>
      <c r="TGL848" s="328"/>
      <c r="TGM848" s="328"/>
      <c r="TGN848" s="328"/>
      <c r="TGO848" s="328"/>
      <c r="TGP848" s="328"/>
      <c r="TGQ848" s="328"/>
      <c r="TGR848" s="328"/>
      <c r="TGS848" s="328"/>
      <c r="TGT848" s="328"/>
      <c r="TGU848" s="328"/>
      <c r="TGV848" s="328"/>
      <c r="TGW848" s="328"/>
      <c r="TGX848" s="328"/>
      <c r="TGY848" s="328"/>
      <c r="TGZ848" s="328"/>
      <c r="THA848" s="328"/>
      <c r="THB848" s="328"/>
      <c r="THC848" s="328"/>
      <c r="THD848" s="328"/>
      <c r="THE848" s="328"/>
      <c r="THF848" s="328"/>
      <c r="THG848" s="328"/>
      <c r="THH848" s="328"/>
      <c r="THI848" s="328"/>
      <c r="THJ848" s="328"/>
      <c r="THK848" s="328"/>
      <c r="THL848" s="328"/>
      <c r="THM848" s="328"/>
      <c r="THN848" s="328"/>
      <c r="THO848" s="328"/>
      <c r="THP848" s="328"/>
      <c r="THQ848" s="328"/>
      <c r="THR848" s="328"/>
      <c r="THS848" s="328"/>
      <c r="THT848" s="328"/>
      <c r="THU848" s="328"/>
      <c r="THV848" s="328"/>
      <c r="THW848" s="328"/>
      <c r="THX848" s="328"/>
      <c r="THY848" s="328"/>
      <c r="THZ848" s="328"/>
      <c r="TIA848" s="328"/>
      <c r="TIB848" s="328"/>
      <c r="TIC848" s="328"/>
      <c r="TID848" s="328"/>
      <c r="TIE848" s="328"/>
      <c r="TIF848" s="328"/>
      <c r="TIG848" s="328"/>
      <c r="TIH848" s="328"/>
      <c r="TII848" s="328"/>
      <c r="TIJ848" s="328"/>
      <c r="TIK848" s="328"/>
      <c r="TIL848" s="328"/>
      <c r="TIM848" s="328"/>
      <c r="TIN848" s="328"/>
      <c r="TIO848" s="328"/>
      <c r="TIP848" s="328"/>
      <c r="TIQ848" s="328"/>
      <c r="TIR848" s="328"/>
      <c r="TIS848" s="328"/>
      <c r="TIT848" s="328"/>
      <c r="TIU848" s="328"/>
      <c r="TIV848" s="328"/>
      <c r="TIW848" s="328"/>
      <c r="TIX848" s="328"/>
      <c r="TIY848" s="328"/>
      <c r="TIZ848" s="328"/>
      <c r="TJA848" s="328"/>
      <c r="TJB848" s="328"/>
      <c r="TJC848" s="328"/>
      <c r="TJD848" s="328"/>
      <c r="TJE848" s="328"/>
      <c r="TJF848" s="328"/>
      <c r="TJG848" s="328"/>
      <c r="TJH848" s="328"/>
      <c r="TJI848" s="328"/>
      <c r="TJJ848" s="328"/>
      <c r="TJK848" s="328"/>
      <c r="TJL848" s="328"/>
      <c r="TJM848" s="328"/>
      <c r="TJN848" s="328"/>
      <c r="TJO848" s="328"/>
      <c r="TJP848" s="328"/>
      <c r="TJQ848" s="328"/>
      <c r="TJR848" s="328"/>
      <c r="TJS848" s="328"/>
      <c r="TJT848" s="328"/>
      <c r="TJU848" s="328"/>
      <c r="TJV848" s="328"/>
      <c r="TJW848" s="328"/>
      <c r="TJX848" s="328"/>
      <c r="TJY848" s="328"/>
      <c r="TJZ848" s="328"/>
      <c r="TKA848" s="328"/>
      <c r="TKB848" s="328"/>
      <c r="TKC848" s="328"/>
      <c r="TKD848" s="328"/>
      <c r="TKE848" s="328"/>
      <c r="TKF848" s="328"/>
      <c r="TKG848" s="328"/>
      <c r="TKH848" s="328"/>
      <c r="TKI848" s="328"/>
      <c r="TKJ848" s="328"/>
      <c r="TKK848" s="328"/>
      <c r="TKL848" s="328"/>
      <c r="TKM848" s="328"/>
      <c r="TKN848" s="328"/>
      <c r="TKO848" s="328"/>
      <c r="TKP848" s="328"/>
      <c r="TKQ848" s="328"/>
      <c r="TKR848" s="328"/>
      <c r="TKS848" s="328"/>
      <c r="TKT848" s="328"/>
      <c r="TKU848" s="328"/>
      <c r="TKV848" s="328"/>
      <c r="TKW848" s="328"/>
      <c r="TKX848" s="328"/>
      <c r="TKY848" s="328"/>
      <c r="TKZ848" s="328"/>
      <c r="TLA848" s="328"/>
      <c r="TLB848" s="328"/>
      <c r="TLC848" s="328"/>
      <c r="TLD848" s="328"/>
      <c r="TLE848" s="328"/>
      <c r="TLF848" s="328"/>
      <c r="TLG848" s="328"/>
      <c r="TLH848" s="328"/>
      <c r="TLI848" s="328"/>
      <c r="TLJ848" s="328"/>
      <c r="TLK848" s="328"/>
      <c r="TLL848" s="328"/>
      <c r="TLM848" s="328"/>
      <c r="TLN848" s="328"/>
      <c r="TLO848" s="328"/>
      <c r="TLP848" s="328"/>
      <c r="TLQ848" s="328"/>
      <c r="TLR848" s="328"/>
      <c r="TLS848" s="328"/>
      <c r="TLT848" s="328"/>
      <c r="TLU848" s="328"/>
      <c r="TLV848" s="328"/>
      <c r="TLW848" s="328"/>
      <c r="TLX848" s="328"/>
      <c r="TLY848" s="328"/>
      <c r="TLZ848" s="328"/>
      <c r="TMA848" s="328"/>
      <c r="TMB848" s="328"/>
      <c r="TMC848" s="328"/>
      <c r="TMD848" s="328"/>
      <c r="TME848" s="328"/>
      <c r="TMF848" s="328"/>
      <c r="TMG848" s="328"/>
      <c r="TMH848" s="328"/>
      <c r="TMI848" s="328"/>
      <c r="TMJ848" s="328"/>
      <c r="TMK848" s="328"/>
      <c r="TML848" s="328"/>
      <c r="TMM848" s="328"/>
      <c r="TMN848" s="328"/>
      <c r="TMO848" s="328"/>
      <c r="TMP848" s="328"/>
      <c r="TMQ848" s="328"/>
      <c r="TMR848" s="328"/>
      <c r="TMS848" s="328"/>
      <c r="TMT848" s="328"/>
      <c r="TMU848" s="328"/>
      <c r="TMV848" s="328"/>
      <c r="TMW848" s="328"/>
      <c r="TMX848" s="328"/>
      <c r="TMY848" s="328"/>
      <c r="TMZ848" s="328"/>
      <c r="TNA848" s="328"/>
      <c r="TNB848" s="328"/>
      <c r="TNC848" s="328"/>
      <c r="TND848" s="328"/>
      <c r="TNE848" s="328"/>
      <c r="TNF848" s="328"/>
      <c r="TNG848" s="328"/>
      <c r="TNH848" s="328"/>
      <c r="TNI848" s="328"/>
      <c r="TNJ848" s="328"/>
      <c r="TNK848" s="328"/>
      <c r="TNL848" s="328"/>
      <c r="TNM848" s="328"/>
      <c r="TNN848" s="328"/>
      <c r="TNO848" s="328"/>
      <c r="TNP848" s="328"/>
      <c r="TNQ848" s="328"/>
      <c r="TNR848" s="328"/>
      <c r="TNS848" s="328"/>
      <c r="TNT848" s="328"/>
      <c r="TNU848" s="328"/>
      <c r="TNV848" s="328"/>
      <c r="TNW848" s="328"/>
      <c r="TNX848" s="328"/>
      <c r="TNY848" s="328"/>
      <c r="TNZ848" s="328"/>
      <c r="TOA848" s="328"/>
      <c r="TOB848" s="328"/>
      <c r="TOC848" s="328"/>
      <c r="TOD848" s="328"/>
      <c r="TOE848" s="328"/>
      <c r="TOF848" s="328"/>
      <c r="TOG848" s="328"/>
      <c r="TOH848" s="328"/>
      <c r="TOI848" s="328"/>
      <c r="TOJ848" s="328"/>
      <c r="TOK848" s="328"/>
      <c r="TOL848" s="328"/>
      <c r="TOM848" s="328"/>
      <c r="TON848" s="328"/>
      <c r="TOO848" s="328"/>
      <c r="TOP848" s="328"/>
      <c r="TOQ848" s="328"/>
      <c r="TOR848" s="328"/>
      <c r="TOS848" s="328"/>
      <c r="TOT848" s="328"/>
      <c r="TOU848" s="328"/>
      <c r="TOV848" s="328"/>
      <c r="TOW848" s="328"/>
      <c r="TOX848" s="328"/>
      <c r="TOY848" s="328"/>
      <c r="TOZ848" s="328"/>
      <c r="TPA848" s="328"/>
      <c r="TPB848" s="328"/>
      <c r="TPC848" s="328"/>
      <c r="TPD848" s="328"/>
      <c r="TPE848" s="328"/>
      <c r="TPF848" s="328"/>
      <c r="TPG848" s="328"/>
      <c r="TPH848" s="328"/>
      <c r="TPI848" s="328"/>
      <c r="TPJ848" s="328"/>
      <c r="TPK848" s="328"/>
      <c r="TPL848" s="328"/>
      <c r="TPM848" s="328"/>
      <c r="TPN848" s="328"/>
      <c r="TPO848" s="328"/>
      <c r="TPP848" s="328"/>
      <c r="TPQ848" s="328"/>
      <c r="TPR848" s="328"/>
      <c r="TPS848" s="328"/>
      <c r="TPT848" s="328"/>
      <c r="TPU848" s="328"/>
      <c r="TPV848" s="328"/>
      <c r="TPW848" s="328"/>
      <c r="TPX848" s="328"/>
      <c r="TPY848" s="328"/>
      <c r="TPZ848" s="328"/>
      <c r="TQA848" s="328"/>
      <c r="TQB848" s="328"/>
      <c r="TQC848" s="328"/>
      <c r="TQD848" s="328"/>
      <c r="TQE848" s="328"/>
      <c r="TQF848" s="328"/>
      <c r="TQG848" s="328"/>
      <c r="TQH848" s="328"/>
      <c r="TQI848" s="328"/>
      <c r="TQJ848" s="328"/>
      <c r="TQK848" s="328"/>
      <c r="TQL848" s="328"/>
      <c r="TQM848" s="328"/>
      <c r="TQN848" s="328"/>
      <c r="TQO848" s="328"/>
      <c r="TQP848" s="328"/>
      <c r="TQQ848" s="328"/>
      <c r="TQR848" s="328"/>
      <c r="TQS848" s="328"/>
      <c r="TQT848" s="328"/>
      <c r="TQU848" s="328"/>
      <c r="TQV848" s="328"/>
      <c r="TQW848" s="328"/>
      <c r="TQX848" s="328"/>
      <c r="TQY848" s="328"/>
      <c r="TQZ848" s="328"/>
      <c r="TRA848" s="328"/>
      <c r="TRB848" s="328"/>
      <c r="TRC848" s="328"/>
      <c r="TRD848" s="328"/>
      <c r="TRE848" s="328"/>
      <c r="TRF848" s="328"/>
      <c r="TRG848" s="328"/>
      <c r="TRH848" s="328"/>
      <c r="TRI848" s="328"/>
      <c r="TRJ848" s="328"/>
      <c r="TRK848" s="328"/>
      <c r="TRL848" s="328"/>
      <c r="TRM848" s="328"/>
      <c r="TRN848" s="328"/>
      <c r="TRO848" s="328"/>
      <c r="TRP848" s="328"/>
      <c r="TRQ848" s="328"/>
      <c r="TRR848" s="328"/>
      <c r="TRS848" s="328"/>
      <c r="TRT848" s="328"/>
      <c r="TRU848" s="328"/>
      <c r="TRV848" s="328"/>
      <c r="TRW848" s="328"/>
      <c r="TRX848" s="328"/>
      <c r="TRY848" s="328"/>
      <c r="TRZ848" s="328"/>
      <c r="TSA848" s="328"/>
      <c r="TSB848" s="328"/>
      <c r="TSC848" s="328"/>
      <c r="TSD848" s="328"/>
      <c r="TSE848" s="328"/>
      <c r="TSF848" s="328"/>
      <c r="TSG848" s="328"/>
      <c r="TSH848" s="328"/>
      <c r="TSI848" s="328"/>
      <c r="TSJ848" s="328"/>
      <c r="TSK848" s="328"/>
      <c r="TSL848" s="328"/>
      <c r="TSM848" s="328"/>
      <c r="TSN848" s="328"/>
      <c r="TSO848" s="328"/>
      <c r="TSP848" s="328"/>
      <c r="TSQ848" s="328"/>
      <c r="TSR848" s="328"/>
      <c r="TSS848" s="328"/>
      <c r="TST848" s="328"/>
      <c r="TSU848" s="328"/>
      <c r="TSV848" s="328"/>
      <c r="TSW848" s="328"/>
      <c r="TSX848" s="328"/>
      <c r="TSY848" s="328"/>
      <c r="TSZ848" s="328"/>
      <c r="TTA848" s="328"/>
      <c r="TTB848" s="328"/>
      <c r="TTC848" s="328"/>
      <c r="TTD848" s="328"/>
      <c r="TTE848" s="328"/>
      <c r="TTF848" s="328"/>
      <c r="TTG848" s="328"/>
      <c r="TTH848" s="328"/>
      <c r="TTI848" s="328"/>
      <c r="TTJ848" s="328"/>
      <c r="TTK848" s="328"/>
      <c r="TTL848" s="328"/>
      <c r="TTM848" s="328"/>
      <c r="TTN848" s="328"/>
      <c r="TTO848" s="328"/>
      <c r="TTP848" s="328"/>
      <c r="TTQ848" s="328"/>
      <c r="TTR848" s="328"/>
      <c r="TTS848" s="328"/>
      <c r="TTT848" s="328"/>
      <c r="TTU848" s="328"/>
      <c r="TTV848" s="328"/>
      <c r="TTW848" s="328"/>
      <c r="TTX848" s="328"/>
      <c r="TTY848" s="328"/>
      <c r="TTZ848" s="328"/>
      <c r="TUA848" s="328"/>
      <c r="TUB848" s="328"/>
      <c r="TUC848" s="328"/>
      <c r="TUD848" s="328"/>
      <c r="TUE848" s="328"/>
      <c r="TUF848" s="328"/>
      <c r="TUG848" s="328"/>
      <c r="TUH848" s="328"/>
      <c r="TUI848" s="328"/>
      <c r="TUJ848" s="328"/>
      <c r="TUK848" s="328"/>
      <c r="TUL848" s="328"/>
      <c r="TUM848" s="328"/>
      <c r="TUN848" s="328"/>
      <c r="TUO848" s="328"/>
      <c r="TUP848" s="328"/>
      <c r="TUQ848" s="328"/>
      <c r="TUR848" s="328"/>
      <c r="TUS848" s="328"/>
      <c r="TUT848" s="328"/>
      <c r="TUU848" s="328"/>
      <c r="TUV848" s="328"/>
      <c r="TUW848" s="328"/>
      <c r="TUX848" s="328"/>
      <c r="TUY848" s="328"/>
      <c r="TUZ848" s="328"/>
      <c r="TVA848" s="328"/>
      <c r="TVB848" s="328"/>
      <c r="TVC848" s="328"/>
      <c r="TVD848" s="328"/>
      <c r="TVE848" s="328"/>
      <c r="TVF848" s="328"/>
      <c r="TVG848" s="328"/>
      <c r="TVH848" s="328"/>
      <c r="TVI848" s="328"/>
      <c r="TVJ848" s="328"/>
      <c r="TVK848" s="328"/>
      <c r="TVL848" s="328"/>
      <c r="TVM848" s="328"/>
      <c r="TVN848" s="328"/>
      <c r="TVO848" s="328"/>
      <c r="TVP848" s="328"/>
      <c r="TVQ848" s="328"/>
      <c r="TVR848" s="328"/>
      <c r="TVS848" s="328"/>
      <c r="TVT848" s="328"/>
      <c r="TVU848" s="328"/>
      <c r="TVV848" s="328"/>
      <c r="TVW848" s="328"/>
      <c r="TVX848" s="328"/>
      <c r="TVY848" s="328"/>
      <c r="TVZ848" s="328"/>
      <c r="TWA848" s="328"/>
      <c r="TWB848" s="328"/>
      <c r="TWC848" s="328"/>
      <c r="TWD848" s="328"/>
      <c r="TWE848" s="328"/>
      <c r="TWF848" s="328"/>
      <c r="TWG848" s="328"/>
      <c r="TWH848" s="328"/>
      <c r="TWI848" s="328"/>
      <c r="TWJ848" s="328"/>
      <c r="TWK848" s="328"/>
      <c r="TWL848" s="328"/>
      <c r="TWM848" s="328"/>
      <c r="TWN848" s="328"/>
      <c r="TWO848" s="328"/>
      <c r="TWP848" s="328"/>
      <c r="TWQ848" s="328"/>
      <c r="TWR848" s="328"/>
      <c r="TWS848" s="328"/>
      <c r="TWT848" s="328"/>
      <c r="TWU848" s="328"/>
      <c r="TWV848" s="328"/>
      <c r="TWW848" s="328"/>
      <c r="TWX848" s="328"/>
      <c r="TWY848" s="328"/>
      <c r="TWZ848" s="328"/>
      <c r="TXA848" s="328"/>
      <c r="TXB848" s="328"/>
      <c r="TXC848" s="328"/>
      <c r="TXD848" s="328"/>
      <c r="TXE848" s="328"/>
      <c r="TXF848" s="328"/>
      <c r="TXG848" s="328"/>
      <c r="TXH848" s="328"/>
      <c r="TXI848" s="328"/>
      <c r="TXJ848" s="328"/>
      <c r="TXK848" s="328"/>
      <c r="TXL848" s="328"/>
      <c r="TXM848" s="328"/>
      <c r="TXN848" s="328"/>
      <c r="TXO848" s="328"/>
      <c r="TXP848" s="328"/>
      <c r="TXQ848" s="328"/>
      <c r="TXR848" s="328"/>
      <c r="TXS848" s="328"/>
      <c r="TXT848" s="328"/>
      <c r="TXU848" s="328"/>
      <c r="TXV848" s="328"/>
      <c r="TXW848" s="328"/>
      <c r="TXX848" s="328"/>
      <c r="TXY848" s="328"/>
      <c r="TXZ848" s="328"/>
      <c r="TYA848" s="328"/>
      <c r="TYB848" s="328"/>
      <c r="TYC848" s="328"/>
      <c r="TYD848" s="328"/>
      <c r="TYE848" s="328"/>
      <c r="TYF848" s="328"/>
      <c r="TYG848" s="328"/>
      <c r="TYH848" s="328"/>
      <c r="TYI848" s="328"/>
      <c r="TYJ848" s="328"/>
      <c r="TYK848" s="328"/>
      <c r="TYL848" s="328"/>
      <c r="TYM848" s="328"/>
      <c r="TYN848" s="328"/>
      <c r="TYO848" s="328"/>
      <c r="TYP848" s="328"/>
      <c r="TYQ848" s="328"/>
      <c r="TYR848" s="328"/>
      <c r="TYS848" s="328"/>
      <c r="TYT848" s="328"/>
      <c r="TYU848" s="328"/>
      <c r="TYV848" s="328"/>
      <c r="TYW848" s="328"/>
      <c r="TYX848" s="328"/>
      <c r="TYY848" s="328"/>
      <c r="TYZ848" s="328"/>
      <c r="TZA848" s="328"/>
      <c r="TZB848" s="328"/>
      <c r="TZC848" s="328"/>
      <c r="TZD848" s="328"/>
      <c r="TZE848" s="328"/>
      <c r="TZF848" s="328"/>
      <c r="TZG848" s="328"/>
      <c r="TZH848" s="328"/>
      <c r="TZI848" s="328"/>
      <c r="TZJ848" s="328"/>
      <c r="TZK848" s="328"/>
      <c r="TZL848" s="328"/>
      <c r="TZM848" s="328"/>
      <c r="TZN848" s="328"/>
      <c r="TZO848" s="328"/>
      <c r="TZP848" s="328"/>
      <c r="TZQ848" s="328"/>
      <c r="TZR848" s="328"/>
      <c r="TZS848" s="328"/>
      <c r="TZT848" s="328"/>
      <c r="TZU848" s="328"/>
      <c r="TZV848" s="328"/>
      <c r="TZW848" s="328"/>
      <c r="TZX848" s="328"/>
      <c r="TZY848" s="328"/>
      <c r="TZZ848" s="328"/>
      <c r="UAA848" s="328"/>
      <c r="UAB848" s="328"/>
      <c r="UAC848" s="328"/>
      <c r="UAD848" s="328"/>
      <c r="UAE848" s="328"/>
      <c r="UAF848" s="328"/>
      <c r="UAG848" s="328"/>
      <c r="UAH848" s="328"/>
      <c r="UAI848" s="328"/>
      <c r="UAJ848" s="328"/>
      <c r="UAK848" s="328"/>
      <c r="UAL848" s="328"/>
      <c r="UAM848" s="328"/>
      <c r="UAN848" s="328"/>
      <c r="UAO848" s="328"/>
      <c r="UAP848" s="328"/>
      <c r="UAQ848" s="328"/>
      <c r="UAR848" s="328"/>
      <c r="UAS848" s="328"/>
      <c r="UAT848" s="328"/>
      <c r="UAU848" s="328"/>
      <c r="UAV848" s="328"/>
      <c r="UAW848" s="328"/>
      <c r="UAX848" s="328"/>
      <c r="UAY848" s="328"/>
      <c r="UAZ848" s="328"/>
      <c r="UBA848" s="328"/>
      <c r="UBB848" s="328"/>
      <c r="UBC848" s="328"/>
      <c r="UBD848" s="328"/>
      <c r="UBE848" s="328"/>
      <c r="UBF848" s="328"/>
      <c r="UBG848" s="328"/>
      <c r="UBH848" s="328"/>
      <c r="UBI848" s="328"/>
      <c r="UBJ848" s="328"/>
      <c r="UBK848" s="328"/>
      <c r="UBL848" s="328"/>
      <c r="UBM848" s="328"/>
      <c r="UBN848" s="328"/>
      <c r="UBO848" s="328"/>
      <c r="UBP848" s="328"/>
      <c r="UBQ848" s="328"/>
      <c r="UBR848" s="328"/>
      <c r="UBS848" s="328"/>
      <c r="UBT848" s="328"/>
      <c r="UBU848" s="328"/>
      <c r="UBV848" s="328"/>
      <c r="UBW848" s="328"/>
      <c r="UBX848" s="328"/>
      <c r="UBY848" s="328"/>
      <c r="UBZ848" s="328"/>
      <c r="UCA848" s="328"/>
      <c r="UCB848" s="328"/>
      <c r="UCC848" s="328"/>
      <c r="UCD848" s="328"/>
      <c r="UCE848" s="328"/>
      <c r="UCF848" s="328"/>
      <c r="UCG848" s="328"/>
      <c r="UCH848" s="328"/>
      <c r="UCI848" s="328"/>
      <c r="UCJ848" s="328"/>
      <c r="UCK848" s="328"/>
      <c r="UCL848" s="328"/>
      <c r="UCM848" s="328"/>
      <c r="UCN848" s="328"/>
      <c r="UCO848" s="328"/>
      <c r="UCP848" s="328"/>
      <c r="UCQ848" s="328"/>
      <c r="UCR848" s="328"/>
      <c r="UCS848" s="328"/>
      <c r="UCT848" s="328"/>
      <c r="UCU848" s="328"/>
      <c r="UCV848" s="328"/>
      <c r="UCW848" s="328"/>
      <c r="UCX848" s="328"/>
      <c r="UCY848" s="328"/>
      <c r="UCZ848" s="328"/>
      <c r="UDA848" s="328"/>
      <c r="UDB848" s="328"/>
      <c r="UDC848" s="328"/>
      <c r="UDD848" s="328"/>
      <c r="UDE848" s="328"/>
      <c r="UDF848" s="328"/>
      <c r="UDG848" s="328"/>
      <c r="UDH848" s="328"/>
      <c r="UDI848" s="328"/>
      <c r="UDJ848" s="328"/>
      <c r="UDK848" s="328"/>
      <c r="UDL848" s="328"/>
      <c r="UDM848" s="328"/>
      <c r="UDN848" s="328"/>
      <c r="UDO848" s="328"/>
      <c r="UDP848" s="328"/>
      <c r="UDQ848" s="328"/>
      <c r="UDR848" s="328"/>
      <c r="UDS848" s="328"/>
      <c r="UDT848" s="328"/>
      <c r="UDU848" s="328"/>
      <c r="UDV848" s="328"/>
      <c r="UDW848" s="328"/>
      <c r="UDX848" s="328"/>
      <c r="UDY848" s="328"/>
      <c r="UDZ848" s="328"/>
      <c r="UEA848" s="328"/>
      <c r="UEB848" s="328"/>
      <c r="UEC848" s="328"/>
      <c r="UED848" s="328"/>
      <c r="UEE848" s="328"/>
      <c r="UEF848" s="328"/>
      <c r="UEG848" s="328"/>
      <c r="UEH848" s="328"/>
      <c r="UEI848" s="328"/>
      <c r="UEJ848" s="328"/>
      <c r="UEK848" s="328"/>
      <c r="UEL848" s="328"/>
      <c r="UEM848" s="328"/>
      <c r="UEN848" s="328"/>
      <c r="UEO848" s="328"/>
      <c r="UEP848" s="328"/>
      <c r="UEQ848" s="328"/>
      <c r="UER848" s="328"/>
      <c r="UES848" s="328"/>
      <c r="UET848" s="328"/>
      <c r="UEU848" s="328"/>
      <c r="UEV848" s="328"/>
      <c r="UEW848" s="328"/>
      <c r="UEX848" s="328"/>
      <c r="UEY848" s="328"/>
      <c r="UEZ848" s="328"/>
      <c r="UFA848" s="328"/>
      <c r="UFB848" s="328"/>
      <c r="UFC848" s="328"/>
      <c r="UFD848" s="328"/>
      <c r="UFE848" s="328"/>
      <c r="UFF848" s="328"/>
      <c r="UFG848" s="328"/>
      <c r="UFH848" s="328"/>
      <c r="UFI848" s="328"/>
      <c r="UFJ848" s="328"/>
      <c r="UFK848" s="328"/>
      <c r="UFL848" s="328"/>
      <c r="UFM848" s="328"/>
      <c r="UFN848" s="328"/>
      <c r="UFO848" s="328"/>
      <c r="UFP848" s="328"/>
      <c r="UFQ848" s="328"/>
      <c r="UFR848" s="328"/>
      <c r="UFS848" s="328"/>
      <c r="UFT848" s="328"/>
      <c r="UFU848" s="328"/>
      <c r="UFV848" s="328"/>
      <c r="UFW848" s="328"/>
      <c r="UFX848" s="328"/>
      <c r="UFY848" s="328"/>
      <c r="UFZ848" s="328"/>
      <c r="UGA848" s="328"/>
      <c r="UGB848" s="328"/>
      <c r="UGC848" s="328"/>
      <c r="UGD848" s="328"/>
      <c r="UGE848" s="328"/>
      <c r="UGF848" s="328"/>
      <c r="UGG848" s="328"/>
      <c r="UGH848" s="328"/>
      <c r="UGI848" s="328"/>
      <c r="UGJ848" s="328"/>
      <c r="UGK848" s="328"/>
      <c r="UGL848" s="328"/>
      <c r="UGM848" s="328"/>
      <c r="UGN848" s="328"/>
      <c r="UGO848" s="328"/>
      <c r="UGP848" s="328"/>
      <c r="UGQ848" s="328"/>
      <c r="UGR848" s="328"/>
      <c r="UGS848" s="328"/>
      <c r="UGT848" s="328"/>
      <c r="UGU848" s="328"/>
      <c r="UGV848" s="328"/>
      <c r="UGW848" s="328"/>
      <c r="UGX848" s="328"/>
      <c r="UGY848" s="328"/>
      <c r="UGZ848" s="328"/>
      <c r="UHA848" s="328"/>
      <c r="UHB848" s="328"/>
      <c r="UHC848" s="328"/>
      <c r="UHD848" s="328"/>
      <c r="UHE848" s="328"/>
      <c r="UHF848" s="328"/>
      <c r="UHG848" s="328"/>
      <c r="UHH848" s="328"/>
      <c r="UHI848" s="328"/>
      <c r="UHJ848" s="328"/>
      <c r="UHK848" s="328"/>
      <c r="UHL848" s="328"/>
      <c r="UHM848" s="328"/>
      <c r="UHN848" s="328"/>
      <c r="UHO848" s="328"/>
      <c r="UHP848" s="328"/>
      <c r="UHQ848" s="328"/>
      <c r="UHR848" s="328"/>
      <c r="UHS848" s="328"/>
      <c r="UHT848" s="328"/>
      <c r="UHU848" s="328"/>
      <c r="UHV848" s="328"/>
      <c r="UHW848" s="328"/>
      <c r="UHX848" s="328"/>
      <c r="UHY848" s="328"/>
      <c r="UHZ848" s="328"/>
      <c r="UIA848" s="328"/>
      <c r="UIB848" s="328"/>
      <c r="UIC848" s="328"/>
      <c r="UID848" s="328"/>
      <c r="UIE848" s="328"/>
      <c r="UIF848" s="328"/>
      <c r="UIG848" s="328"/>
      <c r="UIH848" s="328"/>
      <c r="UII848" s="328"/>
      <c r="UIJ848" s="328"/>
      <c r="UIK848" s="328"/>
      <c r="UIL848" s="328"/>
      <c r="UIM848" s="328"/>
      <c r="UIN848" s="328"/>
      <c r="UIO848" s="328"/>
      <c r="UIP848" s="328"/>
      <c r="UIQ848" s="328"/>
      <c r="UIR848" s="328"/>
      <c r="UIS848" s="328"/>
      <c r="UIT848" s="328"/>
      <c r="UIU848" s="328"/>
      <c r="UIV848" s="328"/>
      <c r="UIW848" s="328"/>
      <c r="UIX848" s="328"/>
      <c r="UIY848" s="328"/>
      <c r="UIZ848" s="328"/>
      <c r="UJA848" s="328"/>
      <c r="UJB848" s="328"/>
      <c r="UJC848" s="328"/>
      <c r="UJD848" s="328"/>
      <c r="UJE848" s="328"/>
      <c r="UJF848" s="328"/>
      <c r="UJG848" s="328"/>
      <c r="UJH848" s="328"/>
      <c r="UJI848" s="328"/>
      <c r="UJJ848" s="328"/>
      <c r="UJK848" s="328"/>
      <c r="UJL848" s="328"/>
      <c r="UJM848" s="328"/>
      <c r="UJN848" s="328"/>
      <c r="UJO848" s="328"/>
      <c r="UJP848" s="328"/>
      <c r="UJQ848" s="328"/>
      <c r="UJR848" s="328"/>
      <c r="UJS848" s="328"/>
      <c r="UJT848" s="328"/>
      <c r="UJU848" s="328"/>
      <c r="UJV848" s="328"/>
      <c r="UJW848" s="328"/>
      <c r="UJX848" s="328"/>
      <c r="UJY848" s="328"/>
      <c r="UJZ848" s="328"/>
      <c r="UKA848" s="328"/>
      <c r="UKB848" s="328"/>
      <c r="UKC848" s="328"/>
      <c r="UKD848" s="328"/>
      <c r="UKE848" s="328"/>
      <c r="UKF848" s="328"/>
      <c r="UKG848" s="328"/>
      <c r="UKH848" s="328"/>
      <c r="UKI848" s="328"/>
      <c r="UKJ848" s="328"/>
      <c r="UKK848" s="328"/>
      <c r="UKL848" s="328"/>
      <c r="UKM848" s="328"/>
      <c r="UKN848" s="328"/>
      <c r="UKO848" s="328"/>
      <c r="UKP848" s="328"/>
      <c r="UKQ848" s="328"/>
      <c r="UKR848" s="328"/>
      <c r="UKS848" s="328"/>
      <c r="UKT848" s="328"/>
      <c r="UKU848" s="328"/>
      <c r="UKV848" s="328"/>
      <c r="UKW848" s="328"/>
      <c r="UKX848" s="328"/>
      <c r="UKY848" s="328"/>
      <c r="UKZ848" s="328"/>
      <c r="ULA848" s="328"/>
      <c r="ULB848" s="328"/>
      <c r="ULC848" s="328"/>
      <c r="ULD848" s="328"/>
      <c r="ULE848" s="328"/>
      <c r="ULF848" s="328"/>
      <c r="ULG848" s="328"/>
      <c r="ULH848" s="328"/>
      <c r="ULI848" s="328"/>
      <c r="ULJ848" s="328"/>
      <c r="ULK848" s="328"/>
      <c r="ULL848" s="328"/>
      <c r="ULM848" s="328"/>
      <c r="ULN848" s="328"/>
      <c r="ULO848" s="328"/>
      <c r="ULP848" s="328"/>
      <c r="ULQ848" s="328"/>
      <c r="ULR848" s="328"/>
      <c r="ULS848" s="328"/>
      <c r="ULT848" s="328"/>
      <c r="ULU848" s="328"/>
      <c r="ULV848" s="328"/>
      <c r="ULW848" s="328"/>
      <c r="ULX848" s="328"/>
      <c r="ULY848" s="328"/>
      <c r="ULZ848" s="328"/>
      <c r="UMA848" s="328"/>
      <c r="UMB848" s="328"/>
      <c r="UMC848" s="328"/>
      <c r="UMD848" s="328"/>
      <c r="UME848" s="328"/>
      <c r="UMF848" s="328"/>
      <c r="UMG848" s="328"/>
      <c r="UMH848" s="328"/>
      <c r="UMI848" s="328"/>
      <c r="UMJ848" s="328"/>
      <c r="UMK848" s="328"/>
      <c r="UML848" s="328"/>
      <c r="UMM848" s="328"/>
      <c r="UMN848" s="328"/>
      <c r="UMO848" s="328"/>
      <c r="UMP848" s="328"/>
      <c r="UMQ848" s="328"/>
      <c r="UMR848" s="328"/>
      <c r="UMS848" s="328"/>
      <c r="UMT848" s="328"/>
      <c r="UMU848" s="328"/>
      <c r="UMV848" s="328"/>
      <c r="UMW848" s="328"/>
      <c r="UMX848" s="328"/>
      <c r="UMY848" s="328"/>
      <c r="UMZ848" s="328"/>
      <c r="UNA848" s="328"/>
      <c r="UNB848" s="328"/>
      <c r="UNC848" s="328"/>
      <c r="UND848" s="328"/>
      <c r="UNE848" s="328"/>
      <c r="UNF848" s="328"/>
      <c r="UNG848" s="328"/>
      <c r="UNH848" s="328"/>
      <c r="UNI848" s="328"/>
      <c r="UNJ848" s="328"/>
      <c r="UNK848" s="328"/>
      <c r="UNL848" s="328"/>
      <c r="UNM848" s="328"/>
      <c r="UNN848" s="328"/>
      <c r="UNO848" s="328"/>
      <c r="UNP848" s="328"/>
      <c r="UNQ848" s="328"/>
      <c r="UNR848" s="328"/>
      <c r="UNS848" s="328"/>
      <c r="UNT848" s="328"/>
      <c r="UNU848" s="328"/>
      <c r="UNV848" s="328"/>
      <c r="UNW848" s="328"/>
      <c r="UNX848" s="328"/>
      <c r="UNY848" s="328"/>
      <c r="UNZ848" s="328"/>
      <c r="UOA848" s="328"/>
      <c r="UOB848" s="328"/>
      <c r="UOC848" s="328"/>
      <c r="UOD848" s="328"/>
      <c r="UOE848" s="328"/>
      <c r="UOF848" s="328"/>
      <c r="UOG848" s="328"/>
      <c r="UOH848" s="328"/>
      <c r="UOI848" s="328"/>
      <c r="UOJ848" s="328"/>
      <c r="UOK848" s="328"/>
      <c r="UOL848" s="328"/>
      <c r="UOM848" s="328"/>
      <c r="UON848" s="328"/>
      <c r="UOO848" s="328"/>
      <c r="UOP848" s="328"/>
      <c r="UOQ848" s="328"/>
      <c r="UOR848" s="328"/>
      <c r="UOS848" s="328"/>
      <c r="UOT848" s="328"/>
      <c r="UOU848" s="328"/>
      <c r="UOV848" s="328"/>
      <c r="UOW848" s="328"/>
      <c r="UOX848" s="328"/>
      <c r="UOY848" s="328"/>
      <c r="UOZ848" s="328"/>
      <c r="UPA848" s="328"/>
      <c r="UPB848" s="328"/>
      <c r="UPC848" s="328"/>
      <c r="UPD848" s="328"/>
      <c r="UPE848" s="328"/>
      <c r="UPF848" s="328"/>
      <c r="UPG848" s="328"/>
      <c r="UPH848" s="328"/>
      <c r="UPI848" s="328"/>
      <c r="UPJ848" s="328"/>
      <c r="UPK848" s="328"/>
      <c r="UPL848" s="328"/>
      <c r="UPM848" s="328"/>
      <c r="UPN848" s="328"/>
      <c r="UPO848" s="328"/>
      <c r="UPP848" s="328"/>
      <c r="UPQ848" s="328"/>
      <c r="UPR848" s="328"/>
      <c r="UPS848" s="328"/>
      <c r="UPT848" s="328"/>
      <c r="UPU848" s="328"/>
      <c r="UPV848" s="328"/>
      <c r="UPW848" s="328"/>
      <c r="UPX848" s="328"/>
      <c r="UPY848" s="328"/>
      <c r="UPZ848" s="328"/>
      <c r="UQA848" s="328"/>
      <c r="UQB848" s="328"/>
      <c r="UQC848" s="328"/>
      <c r="UQD848" s="328"/>
      <c r="UQE848" s="328"/>
      <c r="UQF848" s="328"/>
      <c r="UQG848" s="328"/>
      <c r="UQH848" s="328"/>
      <c r="UQI848" s="328"/>
      <c r="UQJ848" s="328"/>
      <c r="UQK848" s="328"/>
      <c r="UQL848" s="328"/>
      <c r="UQM848" s="328"/>
      <c r="UQN848" s="328"/>
      <c r="UQO848" s="328"/>
      <c r="UQP848" s="328"/>
      <c r="UQQ848" s="328"/>
      <c r="UQR848" s="328"/>
      <c r="UQS848" s="328"/>
      <c r="UQT848" s="328"/>
      <c r="UQU848" s="328"/>
      <c r="UQV848" s="328"/>
      <c r="UQW848" s="328"/>
      <c r="UQX848" s="328"/>
      <c r="UQY848" s="328"/>
      <c r="UQZ848" s="328"/>
      <c r="URA848" s="328"/>
      <c r="URB848" s="328"/>
      <c r="URC848" s="328"/>
      <c r="URD848" s="328"/>
      <c r="URE848" s="328"/>
      <c r="URF848" s="328"/>
      <c r="URG848" s="328"/>
      <c r="URH848" s="328"/>
      <c r="URI848" s="328"/>
      <c r="URJ848" s="328"/>
      <c r="URK848" s="328"/>
      <c r="URL848" s="328"/>
      <c r="URM848" s="328"/>
      <c r="URN848" s="328"/>
      <c r="URO848" s="328"/>
      <c r="URP848" s="328"/>
      <c r="URQ848" s="328"/>
      <c r="URR848" s="328"/>
      <c r="URS848" s="328"/>
      <c r="URT848" s="328"/>
      <c r="URU848" s="328"/>
      <c r="URV848" s="328"/>
      <c r="URW848" s="328"/>
      <c r="URX848" s="328"/>
      <c r="URY848" s="328"/>
      <c r="URZ848" s="328"/>
      <c r="USA848" s="328"/>
      <c r="USB848" s="328"/>
      <c r="USC848" s="328"/>
      <c r="USD848" s="328"/>
      <c r="USE848" s="328"/>
      <c r="USF848" s="328"/>
      <c r="USG848" s="328"/>
      <c r="USH848" s="328"/>
      <c r="USI848" s="328"/>
      <c r="USJ848" s="328"/>
      <c r="USK848" s="328"/>
      <c r="USL848" s="328"/>
      <c r="USM848" s="328"/>
      <c r="USN848" s="328"/>
      <c r="USO848" s="328"/>
      <c r="USP848" s="328"/>
      <c r="USQ848" s="328"/>
      <c r="USR848" s="328"/>
      <c r="USS848" s="328"/>
      <c r="UST848" s="328"/>
      <c r="USU848" s="328"/>
      <c r="USV848" s="328"/>
      <c r="USW848" s="328"/>
      <c r="USX848" s="328"/>
      <c r="USY848" s="328"/>
      <c r="USZ848" s="328"/>
      <c r="UTA848" s="328"/>
      <c r="UTB848" s="328"/>
      <c r="UTC848" s="328"/>
      <c r="UTD848" s="328"/>
      <c r="UTE848" s="328"/>
      <c r="UTF848" s="328"/>
      <c r="UTG848" s="328"/>
      <c r="UTH848" s="328"/>
      <c r="UTI848" s="328"/>
      <c r="UTJ848" s="328"/>
      <c r="UTK848" s="328"/>
      <c r="UTL848" s="328"/>
      <c r="UTM848" s="328"/>
      <c r="UTN848" s="328"/>
      <c r="UTO848" s="328"/>
      <c r="UTP848" s="328"/>
      <c r="UTQ848" s="328"/>
      <c r="UTR848" s="328"/>
      <c r="UTS848" s="328"/>
      <c r="UTT848" s="328"/>
      <c r="UTU848" s="328"/>
      <c r="UTV848" s="328"/>
      <c r="UTW848" s="328"/>
      <c r="UTX848" s="328"/>
      <c r="UTY848" s="328"/>
      <c r="UTZ848" s="328"/>
      <c r="UUA848" s="328"/>
      <c r="UUB848" s="328"/>
      <c r="UUC848" s="328"/>
      <c r="UUD848" s="328"/>
      <c r="UUE848" s="328"/>
      <c r="UUF848" s="328"/>
      <c r="UUG848" s="328"/>
      <c r="UUH848" s="328"/>
      <c r="UUI848" s="328"/>
      <c r="UUJ848" s="328"/>
      <c r="UUK848" s="328"/>
      <c r="UUL848" s="328"/>
      <c r="UUM848" s="328"/>
      <c r="UUN848" s="328"/>
      <c r="UUO848" s="328"/>
      <c r="UUP848" s="328"/>
      <c r="UUQ848" s="328"/>
      <c r="UUR848" s="328"/>
      <c r="UUS848" s="328"/>
      <c r="UUT848" s="328"/>
      <c r="UUU848" s="328"/>
      <c r="UUV848" s="328"/>
      <c r="UUW848" s="328"/>
      <c r="UUX848" s="328"/>
      <c r="UUY848" s="328"/>
      <c r="UUZ848" s="328"/>
      <c r="UVA848" s="328"/>
      <c r="UVB848" s="328"/>
      <c r="UVC848" s="328"/>
      <c r="UVD848" s="328"/>
      <c r="UVE848" s="328"/>
      <c r="UVF848" s="328"/>
      <c r="UVG848" s="328"/>
      <c r="UVH848" s="328"/>
      <c r="UVI848" s="328"/>
      <c r="UVJ848" s="328"/>
      <c r="UVK848" s="328"/>
      <c r="UVL848" s="328"/>
      <c r="UVM848" s="328"/>
      <c r="UVN848" s="328"/>
      <c r="UVO848" s="328"/>
      <c r="UVP848" s="328"/>
      <c r="UVQ848" s="328"/>
      <c r="UVR848" s="328"/>
      <c r="UVS848" s="328"/>
      <c r="UVT848" s="328"/>
      <c r="UVU848" s="328"/>
      <c r="UVV848" s="328"/>
      <c r="UVW848" s="328"/>
      <c r="UVX848" s="328"/>
      <c r="UVY848" s="328"/>
      <c r="UVZ848" s="328"/>
      <c r="UWA848" s="328"/>
      <c r="UWB848" s="328"/>
      <c r="UWC848" s="328"/>
      <c r="UWD848" s="328"/>
      <c r="UWE848" s="328"/>
      <c r="UWF848" s="328"/>
      <c r="UWG848" s="328"/>
      <c r="UWH848" s="328"/>
      <c r="UWI848" s="328"/>
      <c r="UWJ848" s="328"/>
      <c r="UWK848" s="328"/>
      <c r="UWL848" s="328"/>
      <c r="UWM848" s="328"/>
      <c r="UWN848" s="328"/>
      <c r="UWO848" s="328"/>
      <c r="UWP848" s="328"/>
      <c r="UWQ848" s="328"/>
      <c r="UWR848" s="328"/>
      <c r="UWS848" s="328"/>
      <c r="UWT848" s="328"/>
      <c r="UWU848" s="328"/>
      <c r="UWV848" s="328"/>
      <c r="UWW848" s="328"/>
      <c r="UWX848" s="328"/>
      <c r="UWY848" s="328"/>
      <c r="UWZ848" s="328"/>
      <c r="UXA848" s="328"/>
      <c r="UXB848" s="328"/>
      <c r="UXC848" s="328"/>
      <c r="UXD848" s="328"/>
      <c r="UXE848" s="328"/>
      <c r="UXF848" s="328"/>
      <c r="UXG848" s="328"/>
      <c r="UXH848" s="328"/>
      <c r="UXI848" s="328"/>
      <c r="UXJ848" s="328"/>
      <c r="UXK848" s="328"/>
      <c r="UXL848" s="328"/>
      <c r="UXM848" s="328"/>
      <c r="UXN848" s="328"/>
      <c r="UXO848" s="328"/>
      <c r="UXP848" s="328"/>
      <c r="UXQ848" s="328"/>
      <c r="UXR848" s="328"/>
      <c r="UXS848" s="328"/>
      <c r="UXT848" s="328"/>
      <c r="UXU848" s="328"/>
      <c r="UXV848" s="328"/>
      <c r="UXW848" s="328"/>
      <c r="UXX848" s="328"/>
      <c r="UXY848" s="328"/>
      <c r="UXZ848" s="328"/>
      <c r="UYA848" s="328"/>
      <c r="UYB848" s="328"/>
      <c r="UYC848" s="328"/>
      <c r="UYD848" s="328"/>
      <c r="UYE848" s="328"/>
      <c r="UYF848" s="328"/>
      <c r="UYG848" s="328"/>
      <c r="UYH848" s="328"/>
      <c r="UYI848" s="328"/>
      <c r="UYJ848" s="328"/>
      <c r="UYK848" s="328"/>
      <c r="UYL848" s="328"/>
      <c r="UYM848" s="328"/>
      <c r="UYN848" s="328"/>
      <c r="UYO848" s="328"/>
      <c r="UYP848" s="328"/>
      <c r="UYQ848" s="328"/>
      <c r="UYR848" s="328"/>
      <c r="UYS848" s="328"/>
      <c r="UYT848" s="328"/>
      <c r="UYU848" s="328"/>
      <c r="UYV848" s="328"/>
      <c r="UYW848" s="328"/>
      <c r="UYX848" s="328"/>
      <c r="UYY848" s="328"/>
      <c r="UYZ848" s="328"/>
      <c r="UZA848" s="328"/>
      <c r="UZB848" s="328"/>
      <c r="UZC848" s="328"/>
      <c r="UZD848" s="328"/>
      <c r="UZE848" s="328"/>
      <c r="UZF848" s="328"/>
      <c r="UZG848" s="328"/>
      <c r="UZH848" s="328"/>
      <c r="UZI848" s="328"/>
      <c r="UZJ848" s="328"/>
      <c r="UZK848" s="328"/>
      <c r="UZL848" s="328"/>
      <c r="UZM848" s="328"/>
      <c r="UZN848" s="328"/>
      <c r="UZO848" s="328"/>
      <c r="UZP848" s="328"/>
      <c r="UZQ848" s="328"/>
      <c r="UZR848" s="328"/>
      <c r="UZS848" s="328"/>
      <c r="UZT848" s="328"/>
      <c r="UZU848" s="328"/>
      <c r="UZV848" s="328"/>
      <c r="UZW848" s="328"/>
      <c r="UZX848" s="328"/>
      <c r="UZY848" s="328"/>
      <c r="UZZ848" s="328"/>
      <c r="VAA848" s="328"/>
      <c r="VAB848" s="328"/>
      <c r="VAC848" s="328"/>
      <c r="VAD848" s="328"/>
      <c r="VAE848" s="328"/>
      <c r="VAF848" s="328"/>
      <c r="VAG848" s="328"/>
      <c r="VAH848" s="328"/>
      <c r="VAI848" s="328"/>
      <c r="VAJ848" s="328"/>
      <c r="VAK848" s="328"/>
      <c r="VAL848" s="328"/>
      <c r="VAM848" s="328"/>
      <c r="VAN848" s="328"/>
      <c r="VAO848" s="328"/>
      <c r="VAP848" s="328"/>
      <c r="VAQ848" s="328"/>
      <c r="VAR848" s="328"/>
      <c r="VAS848" s="328"/>
      <c r="VAT848" s="328"/>
      <c r="VAU848" s="328"/>
      <c r="VAV848" s="328"/>
      <c r="VAW848" s="328"/>
      <c r="VAX848" s="328"/>
      <c r="VAY848" s="328"/>
      <c r="VAZ848" s="328"/>
      <c r="VBA848" s="328"/>
      <c r="VBB848" s="328"/>
      <c r="VBC848" s="328"/>
      <c r="VBD848" s="328"/>
      <c r="VBE848" s="328"/>
      <c r="VBF848" s="328"/>
      <c r="VBG848" s="328"/>
      <c r="VBH848" s="328"/>
      <c r="VBI848" s="328"/>
      <c r="VBJ848" s="328"/>
      <c r="VBK848" s="328"/>
      <c r="VBL848" s="328"/>
      <c r="VBM848" s="328"/>
      <c r="VBN848" s="328"/>
      <c r="VBO848" s="328"/>
      <c r="VBP848" s="328"/>
      <c r="VBQ848" s="328"/>
      <c r="VBR848" s="328"/>
      <c r="VBS848" s="328"/>
      <c r="VBT848" s="328"/>
      <c r="VBU848" s="328"/>
      <c r="VBV848" s="328"/>
      <c r="VBW848" s="328"/>
      <c r="VBX848" s="328"/>
      <c r="VBY848" s="328"/>
      <c r="VBZ848" s="328"/>
      <c r="VCA848" s="328"/>
      <c r="VCB848" s="328"/>
      <c r="VCC848" s="328"/>
      <c r="VCD848" s="328"/>
      <c r="VCE848" s="328"/>
      <c r="VCF848" s="328"/>
      <c r="VCG848" s="328"/>
      <c r="VCH848" s="328"/>
      <c r="VCI848" s="328"/>
      <c r="VCJ848" s="328"/>
      <c r="VCK848" s="328"/>
      <c r="VCL848" s="328"/>
      <c r="VCM848" s="328"/>
      <c r="VCN848" s="328"/>
      <c r="VCO848" s="328"/>
      <c r="VCP848" s="328"/>
      <c r="VCQ848" s="328"/>
      <c r="VCR848" s="328"/>
      <c r="VCS848" s="328"/>
      <c r="VCT848" s="328"/>
      <c r="VCU848" s="328"/>
      <c r="VCV848" s="328"/>
      <c r="VCW848" s="328"/>
      <c r="VCX848" s="328"/>
      <c r="VCY848" s="328"/>
      <c r="VCZ848" s="328"/>
      <c r="VDA848" s="328"/>
      <c r="VDB848" s="328"/>
      <c r="VDC848" s="328"/>
      <c r="VDD848" s="328"/>
      <c r="VDE848" s="328"/>
      <c r="VDF848" s="328"/>
      <c r="VDG848" s="328"/>
      <c r="VDH848" s="328"/>
      <c r="VDI848" s="328"/>
      <c r="VDJ848" s="328"/>
      <c r="VDK848" s="328"/>
      <c r="VDL848" s="328"/>
      <c r="VDM848" s="328"/>
      <c r="VDN848" s="328"/>
      <c r="VDO848" s="328"/>
      <c r="VDP848" s="328"/>
      <c r="VDQ848" s="328"/>
      <c r="VDR848" s="328"/>
      <c r="VDS848" s="328"/>
      <c r="VDT848" s="328"/>
      <c r="VDU848" s="328"/>
      <c r="VDV848" s="328"/>
      <c r="VDW848" s="328"/>
      <c r="VDX848" s="328"/>
      <c r="VDY848" s="328"/>
      <c r="VDZ848" s="328"/>
      <c r="VEA848" s="328"/>
      <c r="VEB848" s="328"/>
      <c r="VEC848" s="328"/>
      <c r="VED848" s="328"/>
      <c r="VEE848" s="328"/>
      <c r="VEF848" s="328"/>
      <c r="VEG848" s="328"/>
      <c r="VEH848" s="328"/>
      <c r="VEI848" s="328"/>
      <c r="VEJ848" s="328"/>
      <c r="VEK848" s="328"/>
      <c r="VEL848" s="328"/>
      <c r="VEM848" s="328"/>
      <c r="VEN848" s="328"/>
      <c r="VEO848" s="328"/>
      <c r="VEP848" s="328"/>
      <c r="VEQ848" s="328"/>
      <c r="VER848" s="328"/>
      <c r="VES848" s="328"/>
      <c r="VET848" s="328"/>
      <c r="VEU848" s="328"/>
      <c r="VEV848" s="328"/>
      <c r="VEW848" s="328"/>
      <c r="VEX848" s="328"/>
      <c r="VEY848" s="328"/>
      <c r="VEZ848" s="328"/>
      <c r="VFA848" s="328"/>
      <c r="VFB848" s="328"/>
      <c r="VFC848" s="328"/>
      <c r="VFD848" s="328"/>
      <c r="VFE848" s="328"/>
      <c r="VFF848" s="328"/>
      <c r="VFG848" s="328"/>
      <c r="VFH848" s="328"/>
      <c r="VFI848" s="328"/>
      <c r="VFJ848" s="328"/>
      <c r="VFK848" s="328"/>
      <c r="VFL848" s="328"/>
      <c r="VFM848" s="328"/>
      <c r="VFN848" s="328"/>
      <c r="VFO848" s="328"/>
      <c r="VFP848" s="328"/>
      <c r="VFQ848" s="328"/>
      <c r="VFR848" s="328"/>
      <c r="VFS848" s="328"/>
      <c r="VFT848" s="328"/>
      <c r="VFU848" s="328"/>
      <c r="VFV848" s="328"/>
      <c r="VFW848" s="328"/>
      <c r="VFX848" s="328"/>
      <c r="VFY848" s="328"/>
      <c r="VFZ848" s="328"/>
      <c r="VGA848" s="328"/>
      <c r="VGB848" s="328"/>
      <c r="VGC848" s="328"/>
      <c r="VGD848" s="328"/>
      <c r="VGE848" s="328"/>
      <c r="VGF848" s="328"/>
      <c r="VGG848" s="328"/>
      <c r="VGH848" s="328"/>
      <c r="VGI848" s="328"/>
      <c r="VGJ848" s="328"/>
      <c r="VGK848" s="328"/>
      <c r="VGL848" s="328"/>
      <c r="VGM848" s="328"/>
      <c r="VGN848" s="328"/>
      <c r="VGO848" s="328"/>
      <c r="VGP848" s="328"/>
      <c r="VGQ848" s="328"/>
      <c r="VGR848" s="328"/>
      <c r="VGS848" s="328"/>
      <c r="VGT848" s="328"/>
      <c r="VGU848" s="328"/>
      <c r="VGV848" s="328"/>
      <c r="VGW848" s="328"/>
      <c r="VGX848" s="328"/>
      <c r="VGY848" s="328"/>
      <c r="VGZ848" s="328"/>
      <c r="VHA848" s="328"/>
      <c r="VHB848" s="328"/>
      <c r="VHC848" s="328"/>
      <c r="VHD848" s="328"/>
      <c r="VHE848" s="328"/>
      <c r="VHF848" s="328"/>
      <c r="VHG848" s="328"/>
      <c r="VHH848" s="328"/>
      <c r="VHI848" s="328"/>
      <c r="VHJ848" s="328"/>
      <c r="VHK848" s="328"/>
      <c r="VHL848" s="328"/>
      <c r="VHM848" s="328"/>
      <c r="VHN848" s="328"/>
      <c r="VHO848" s="328"/>
      <c r="VHP848" s="328"/>
      <c r="VHQ848" s="328"/>
      <c r="VHR848" s="328"/>
      <c r="VHS848" s="328"/>
      <c r="VHT848" s="328"/>
      <c r="VHU848" s="328"/>
      <c r="VHV848" s="328"/>
      <c r="VHW848" s="328"/>
      <c r="VHX848" s="328"/>
      <c r="VHY848" s="328"/>
      <c r="VHZ848" s="328"/>
      <c r="VIA848" s="328"/>
      <c r="VIB848" s="328"/>
      <c r="VIC848" s="328"/>
      <c r="VID848" s="328"/>
      <c r="VIE848" s="328"/>
      <c r="VIF848" s="328"/>
      <c r="VIG848" s="328"/>
      <c r="VIH848" s="328"/>
      <c r="VII848" s="328"/>
      <c r="VIJ848" s="328"/>
      <c r="VIK848" s="328"/>
      <c r="VIL848" s="328"/>
      <c r="VIM848" s="328"/>
      <c r="VIN848" s="328"/>
      <c r="VIO848" s="328"/>
      <c r="VIP848" s="328"/>
      <c r="VIQ848" s="328"/>
      <c r="VIR848" s="328"/>
      <c r="VIS848" s="328"/>
      <c r="VIT848" s="328"/>
      <c r="VIU848" s="328"/>
      <c r="VIV848" s="328"/>
      <c r="VIW848" s="328"/>
      <c r="VIX848" s="328"/>
      <c r="VIY848" s="328"/>
      <c r="VIZ848" s="328"/>
      <c r="VJA848" s="328"/>
      <c r="VJB848" s="328"/>
      <c r="VJC848" s="328"/>
      <c r="VJD848" s="328"/>
      <c r="VJE848" s="328"/>
      <c r="VJF848" s="328"/>
      <c r="VJG848" s="328"/>
      <c r="VJH848" s="328"/>
      <c r="VJI848" s="328"/>
      <c r="VJJ848" s="328"/>
      <c r="VJK848" s="328"/>
      <c r="VJL848" s="328"/>
      <c r="VJM848" s="328"/>
      <c r="VJN848" s="328"/>
      <c r="VJO848" s="328"/>
      <c r="VJP848" s="328"/>
      <c r="VJQ848" s="328"/>
      <c r="VJR848" s="328"/>
      <c r="VJS848" s="328"/>
      <c r="VJT848" s="328"/>
      <c r="VJU848" s="328"/>
      <c r="VJV848" s="328"/>
      <c r="VJW848" s="328"/>
      <c r="VJX848" s="328"/>
      <c r="VJY848" s="328"/>
      <c r="VJZ848" s="328"/>
      <c r="VKA848" s="328"/>
      <c r="VKB848" s="328"/>
      <c r="VKC848" s="328"/>
      <c r="VKD848" s="328"/>
      <c r="VKE848" s="328"/>
      <c r="VKF848" s="328"/>
      <c r="VKG848" s="328"/>
      <c r="VKH848" s="328"/>
      <c r="VKI848" s="328"/>
      <c r="VKJ848" s="328"/>
      <c r="VKK848" s="328"/>
      <c r="VKL848" s="328"/>
      <c r="VKM848" s="328"/>
      <c r="VKN848" s="328"/>
      <c r="VKO848" s="328"/>
      <c r="VKP848" s="328"/>
      <c r="VKQ848" s="328"/>
      <c r="VKR848" s="328"/>
      <c r="VKS848" s="328"/>
      <c r="VKT848" s="328"/>
      <c r="VKU848" s="328"/>
      <c r="VKV848" s="328"/>
      <c r="VKW848" s="328"/>
      <c r="VKX848" s="328"/>
      <c r="VKY848" s="328"/>
      <c r="VKZ848" s="328"/>
      <c r="VLA848" s="328"/>
      <c r="VLB848" s="328"/>
      <c r="VLC848" s="328"/>
      <c r="VLD848" s="328"/>
      <c r="VLE848" s="328"/>
      <c r="VLF848" s="328"/>
      <c r="VLG848" s="328"/>
      <c r="VLH848" s="328"/>
      <c r="VLI848" s="328"/>
      <c r="VLJ848" s="328"/>
      <c r="VLK848" s="328"/>
      <c r="VLL848" s="328"/>
      <c r="VLM848" s="328"/>
      <c r="VLN848" s="328"/>
      <c r="VLO848" s="328"/>
      <c r="VLP848" s="328"/>
      <c r="VLQ848" s="328"/>
      <c r="VLR848" s="328"/>
      <c r="VLS848" s="328"/>
      <c r="VLT848" s="328"/>
      <c r="VLU848" s="328"/>
      <c r="VLV848" s="328"/>
      <c r="VLW848" s="328"/>
      <c r="VLX848" s="328"/>
      <c r="VLY848" s="328"/>
      <c r="VLZ848" s="328"/>
      <c r="VMA848" s="328"/>
      <c r="VMB848" s="328"/>
      <c r="VMC848" s="328"/>
      <c r="VMD848" s="328"/>
      <c r="VME848" s="328"/>
      <c r="VMF848" s="328"/>
      <c r="VMG848" s="328"/>
      <c r="VMH848" s="328"/>
      <c r="VMI848" s="328"/>
      <c r="VMJ848" s="328"/>
      <c r="VMK848" s="328"/>
      <c r="VML848" s="328"/>
      <c r="VMM848" s="328"/>
      <c r="VMN848" s="328"/>
      <c r="VMO848" s="328"/>
      <c r="VMP848" s="328"/>
      <c r="VMQ848" s="328"/>
      <c r="VMR848" s="328"/>
      <c r="VMS848" s="328"/>
      <c r="VMT848" s="328"/>
      <c r="VMU848" s="328"/>
      <c r="VMV848" s="328"/>
      <c r="VMW848" s="328"/>
      <c r="VMX848" s="328"/>
      <c r="VMY848" s="328"/>
      <c r="VMZ848" s="328"/>
      <c r="VNA848" s="328"/>
      <c r="VNB848" s="328"/>
      <c r="VNC848" s="328"/>
      <c r="VND848" s="328"/>
      <c r="VNE848" s="328"/>
      <c r="VNF848" s="328"/>
      <c r="VNG848" s="328"/>
      <c r="VNH848" s="328"/>
      <c r="VNI848" s="328"/>
      <c r="VNJ848" s="328"/>
      <c r="VNK848" s="328"/>
      <c r="VNL848" s="328"/>
      <c r="VNM848" s="328"/>
      <c r="VNN848" s="328"/>
      <c r="VNO848" s="328"/>
      <c r="VNP848" s="328"/>
      <c r="VNQ848" s="328"/>
      <c r="VNR848" s="328"/>
      <c r="VNS848" s="328"/>
      <c r="VNT848" s="328"/>
      <c r="VNU848" s="328"/>
      <c r="VNV848" s="328"/>
      <c r="VNW848" s="328"/>
      <c r="VNX848" s="328"/>
      <c r="VNY848" s="328"/>
      <c r="VNZ848" s="328"/>
      <c r="VOA848" s="328"/>
      <c r="VOB848" s="328"/>
      <c r="VOC848" s="328"/>
      <c r="VOD848" s="328"/>
      <c r="VOE848" s="328"/>
      <c r="VOF848" s="328"/>
      <c r="VOG848" s="328"/>
      <c r="VOH848" s="328"/>
      <c r="VOI848" s="328"/>
      <c r="VOJ848" s="328"/>
      <c r="VOK848" s="328"/>
      <c r="VOL848" s="328"/>
      <c r="VOM848" s="328"/>
      <c r="VON848" s="328"/>
      <c r="VOO848" s="328"/>
      <c r="VOP848" s="328"/>
      <c r="VOQ848" s="328"/>
      <c r="VOR848" s="328"/>
      <c r="VOS848" s="328"/>
      <c r="VOT848" s="328"/>
      <c r="VOU848" s="328"/>
      <c r="VOV848" s="328"/>
      <c r="VOW848" s="328"/>
      <c r="VOX848" s="328"/>
      <c r="VOY848" s="328"/>
      <c r="VOZ848" s="328"/>
      <c r="VPA848" s="328"/>
      <c r="VPB848" s="328"/>
      <c r="VPC848" s="328"/>
      <c r="VPD848" s="328"/>
      <c r="VPE848" s="328"/>
      <c r="VPF848" s="328"/>
      <c r="VPG848" s="328"/>
      <c r="VPH848" s="328"/>
      <c r="VPI848" s="328"/>
      <c r="VPJ848" s="328"/>
      <c r="VPK848" s="328"/>
      <c r="VPL848" s="328"/>
      <c r="VPM848" s="328"/>
      <c r="VPN848" s="328"/>
      <c r="VPO848" s="328"/>
      <c r="VPP848" s="328"/>
      <c r="VPQ848" s="328"/>
      <c r="VPR848" s="328"/>
      <c r="VPS848" s="328"/>
      <c r="VPT848" s="328"/>
      <c r="VPU848" s="328"/>
      <c r="VPV848" s="328"/>
      <c r="VPW848" s="328"/>
      <c r="VPX848" s="328"/>
      <c r="VPY848" s="328"/>
      <c r="VPZ848" s="328"/>
      <c r="VQA848" s="328"/>
      <c r="VQB848" s="328"/>
      <c r="VQC848" s="328"/>
      <c r="VQD848" s="328"/>
      <c r="VQE848" s="328"/>
      <c r="VQF848" s="328"/>
      <c r="VQG848" s="328"/>
      <c r="VQH848" s="328"/>
      <c r="VQI848" s="328"/>
      <c r="VQJ848" s="328"/>
      <c r="VQK848" s="328"/>
      <c r="VQL848" s="328"/>
      <c r="VQM848" s="328"/>
      <c r="VQN848" s="328"/>
      <c r="VQO848" s="328"/>
      <c r="VQP848" s="328"/>
      <c r="VQQ848" s="328"/>
      <c r="VQR848" s="328"/>
      <c r="VQS848" s="328"/>
      <c r="VQT848" s="328"/>
      <c r="VQU848" s="328"/>
      <c r="VQV848" s="328"/>
      <c r="VQW848" s="328"/>
      <c r="VQX848" s="328"/>
      <c r="VQY848" s="328"/>
      <c r="VQZ848" s="328"/>
      <c r="VRA848" s="328"/>
      <c r="VRB848" s="328"/>
      <c r="VRC848" s="328"/>
      <c r="VRD848" s="328"/>
      <c r="VRE848" s="328"/>
      <c r="VRF848" s="328"/>
      <c r="VRG848" s="328"/>
      <c r="VRH848" s="328"/>
      <c r="VRI848" s="328"/>
      <c r="VRJ848" s="328"/>
      <c r="VRK848" s="328"/>
      <c r="VRL848" s="328"/>
      <c r="VRM848" s="328"/>
      <c r="VRN848" s="328"/>
      <c r="VRO848" s="328"/>
      <c r="VRP848" s="328"/>
      <c r="VRQ848" s="328"/>
      <c r="VRR848" s="328"/>
      <c r="VRS848" s="328"/>
      <c r="VRT848" s="328"/>
      <c r="VRU848" s="328"/>
      <c r="VRV848" s="328"/>
      <c r="VRW848" s="328"/>
      <c r="VRX848" s="328"/>
      <c r="VRY848" s="328"/>
      <c r="VRZ848" s="328"/>
      <c r="VSA848" s="328"/>
      <c r="VSB848" s="328"/>
      <c r="VSC848" s="328"/>
      <c r="VSD848" s="328"/>
      <c r="VSE848" s="328"/>
      <c r="VSF848" s="328"/>
      <c r="VSG848" s="328"/>
      <c r="VSH848" s="328"/>
      <c r="VSI848" s="328"/>
      <c r="VSJ848" s="328"/>
      <c r="VSK848" s="328"/>
      <c r="VSL848" s="328"/>
      <c r="VSM848" s="328"/>
      <c r="VSN848" s="328"/>
      <c r="VSO848" s="328"/>
      <c r="VSP848" s="328"/>
      <c r="VSQ848" s="328"/>
      <c r="VSR848" s="328"/>
      <c r="VSS848" s="328"/>
      <c r="VST848" s="328"/>
      <c r="VSU848" s="328"/>
      <c r="VSV848" s="328"/>
      <c r="VSW848" s="328"/>
      <c r="VSX848" s="328"/>
      <c r="VSY848" s="328"/>
      <c r="VSZ848" s="328"/>
      <c r="VTA848" s="328"/>
      <c r="VTB848" s="328"/>
      <c r="VTC848" s="328"/>
      <c r="VTD848" s="328"/>
      <c r="VTE848" s="328"/>
      <c r="VTF848" s="328"/>
      <c r="VTG848" s="328"/>
      <c r="VTH848" s="328"/>
      <c r="VTI848" s="328"/>
      <c r="VTJ848" s="328"/>
      <c r="VTK848" s="328"/>
      <c r="VTL848" s="328"/>
      <c r="VTM848" s="328"/>
      <c r="VTN848" s="328"/>
      <c r="VTO848" s="328"/>
      <c r="VTP848" s="328"/>
      <c r="VTQ848" s="328"/>
      <c r="VTR848" s="328"/>
      <c r="VTS848" s="328"/>
      <c r="VTT848" s="328"/>
      <c r="VTU848" s="328"/>
      <c r="VTV848" s="328"/>
      <c r="VTW848" s="328"/>
      <c r="VTX848" s="328"/>
      <c r="VTY848" s="328"/>
      <c r="VTZ848" s="328"/>
      <c r="VUA848" s="328"/>
      <c r="VUB848" s="328"/>
      <c r="VUC848" s="328"/>
      <c r="VUD848" s="328"/>
      <c r="VUE848" s="328"/>
      <c r="VUF848" s="328"/>
      <c r="VUG848" s="328"/>
      <c r="VUH848" s="328"/>
      <c r="VUI848" s="328"/>
      <c r="VUJ848" s="328"/>
      <c r="VUK848" s="328"/>
      <c r="VUL848" s="328"/>
      <c r="VUM848" s="328"/>
      <c r="VUN848" s="328"/>
      <c r="VUO848" s="328"/>
      <c r="VUP848" s="328"/>
      <c r="VUQ848" s="328"/>
      <c r="VUR848" s="328"/>
      <c r="VUS848" s="328"/>
      <c r="VUT848" s="328"/>
      <c r="VUU848" s="328"/>
      <c r="VUV848" s="328"/>
      <c r="VUW848" s="328"/>
      <c r="VUX848" s="328"/>
      <c r="VUY848" s="328"/>
      <c r="VUZ848" s="328"/>
      <c r="VVA848" s="328"/>
      <c r="VVB848" s="328"/>
      <c r="VVC848" s="328"/>
      <c r="VVD848" s="328"/>
      <c r="VVE848" s="328"/>
      <c r="VVF848" s="328"/>
      <c r="VVG848" s="328"/>
      <c r="VVH848" s="328"/>
      <c r="VVI848" s="328"/>
      <c r="VVJ848" s="328"/>
      <c r="VVK848" s="328"/>
      <c r="VVL848" s="328"/>
      <c r="VVM848" s="328"/>
      <c r="VVN848" s="328"/>
      <c r="VVO848" s="328"/>
      <c r="VVP848" s="328"/>
      <c r="VVQ848" s="328"/>
      <c r="VVR848" s="328"/>
      <c r="VVS848" s="328"/>
      <c r="VVT848" s="328"/>
      <c r="VVU848" s="328"/>
      <c r="VVV848" s="328"/>
      <c r="VVW848" s="328"/>
      <c r="VVX848" s="328"/>
      <c r="VVY848" s="328"/>
      <c r="VVZ848" s="328"/>
      <c r="VWA848" s="328"/>
      <c r="VWB848" s="328"/>
      <c r="VWC848" s="328"/>
      <c r="VWD848" s="328"/>
      <c r="VWE848" s="328"/>
      <c r="VWF848" s="328"/>
      <c r="VWG848" s="328"/>
      <c r="VWH848" s="328"/>
      <c r="VWI848" s="328"/>
      <c r="VWJ848" s="328"/>
      <c r="VWK848" s="328"/>
      <c r="VWL848" s="328"/>
      <c r="VWM848" s="328"/>
      <c r="VWN848" s="328"/>
      <c r="VWO848" s="328"/>
      <c r="VWP848" s="328"/>
      <c r="VWQ848" s="328"/>
      <c r="VWR848" s="328"/>
      <c r="VWS848" s="328"/>
      <c r="VWT848" s="328"/>
      <c r="VWU848" s="328"/>
      <c r="VWV848" s="328"/>
      <c r="VWW848" s="328"/>
      <c r="VWX848" s="328"/>
      <c r="VWY848" s="328"/>
      <c r="VWZ848" s="328"/>
      <c r="VXA848" s="328"/>
      <c r="VXB848" s="328"/>
      <c r="VXC848" s="328"/>
      <c r="VXD848" s="328"/>
      <c r="VXE848" s="328"/>
      <c r="VXF848" s="328"/>
      <c r="VXG848" s="328"/>
      <c r="VXH848" s="328"/>
      <c r="VXI848" s="328"/>
      <c r="VXJ848" s="328"/>
      <c r="VXK848" s="328"/>
      <c r="VXL848" s="328"/>
      <c r="VXM848" s="328"/>
      <c r="VXN848" s="328"/>
      <c r="VXO848" s="328"/>
      <c r="VXP848" s="328"/>
      <c r="VXQ848" s="328"/>
      <c r="VXR848" s="328"/>
      <c r="VXS848" s="328"/>
      <c r="VXT848" s="328"/>
      <c r="VXU848" s="328"/>
      <c r="VXV848" s="328"/>
      <c r="VXW848" s="328"/>
      <c r="VXX848" s="328"/>
      <c r="VXY848" s="328"/>
      <c r="VXZ848" s="328"/>
      <c r="VYA848" s="328"/>
      <c r="VYB848" s="328"/>
      <c r="VYC848" s="328"/>
      <c r="VYD848" s="328"/>
      <c r="VYE848" s="328"/>
      <c r="VYF848" s="328"/>
      <c r="VYG848" s="328"/>
      <c r="VYH848" s="328"/>
      <c r="VYI848" s="328"/>
      <c r="VYJ848" s="328"/>
      <c r="VYK848" s="328"/>
      <c r="VYL848" s="328"/>
      <c r="VYM848" s="328"/>
      <c r="VYN848" s="328"/>
      <c r="VYO848" s="328"/>
      <c r="VYP848" s="328"/>
      <c r="VYQ848" s="328"/>
      <c r="VYR848" s="328"/>
      <c r="VYS848" s="328"/>
      <c r="VYT848" s="328"/>
      <c r="VYU848" s="328"/>
      <c r="VYV848" s="328"/>
      <c r="VYW848" s="328"/>
      <c r="VYX848" s="328"/>
      <c r="VYY848" s="328"/>
      <c r="VYZ848" s="328"/>
      <c r="VZA848" s="328"/>
      <c r="VZB848" s="328"/>
      <c r="VZC848" s="328"/>
      <c r="VZD848" s="328"/>
      <c r="VZE848" s="328"/>
      <c r="VZF848" s="328"/>
      <c r="VZG848" s="328"/>
      <c r="VZH848" s="328"/>
      <c r="VZI848" s="328"/>
      <c r="VZJ848" s="328"/>
      <c r="VZK848" s="328"/>
      <c r="VZL848" s="328"/>
      <c r="VZM848" s="328"/>
      <c r="VZN848" s="328"/>
      <c r="VZO848" s="328"/>
      <c r="VZP848" s="328"/>
      <c r="VZQ848" s="328"/>
      <c r="VZR848" s="328"/>
      <c r="VZS848" s="328"/>
      <c r="VZT848" s="328"/>
      <c r="VZU848" s="328"/>
      <c r="VZV848" s="328"/>
      <c r="VZW848" s="328"/>
      <c r="VZX848" s="328"/>
      <c r="VZY848" s="328"/>
      <c r="VZZ848" s="328"/>
      <c r="WAA848" s="328"/>
      <c r="WAB848" s="328"/>
      <c r="WAC848" s="328"/>
      <c r="WAD848" s="328"/>
      <c r="WAE848" s="328"/>
      <c r="WAF848" s="328"/>
      <c r="WAG848" s="328"/>
      <c r="WAH848" s="328"/>
      <c r="WAI848" s="328"/>
      <c r="WAJ848" s="328"/>
      <c r="WAK848" s="328"/>
      <c r="WAL848" s="328"/>
      <c r="WAM848" s="328"/>
      <c r="WAN848" s="328"/>
      <c r="WAO848" s="328"/>
      <c r="WAP848" s="328"/>
      <c r="WAQ848" s="328"/>
      <c r="WAR848" s="328"/>
      <c r="WAS848" s="328"/>
      <c r="WAT848" s="328"/>
      <c r="WAU848" s="328"/>
      <c r="WAV848" s="328"/>
      <c r="WAW848" s="328"/>
      <c r="WAX848" s="328"/>
      <c r="WAY848" s="328"/>
      <c r="WAZ848" s="328"/>
      <c r="WBA848" s="328"/>
      <c r="WBB848" s="328"/>
      <c r="WBC848" s="328"/>
      <c r="WBD848" s="328"/>
      <c r="WBE848" s="328"/>
      <c r="WBF848" s="328"/>
      <c r="WBG848" s="328"/>
      <c r="WBH848" s="328"/>
      <c r="WBI848" s="328"/>
      <c r="WBJ848" s="328"/>
      <c r="WBK848" s="328"/>
      <c r="WBL848" s="328"/>
      <c r="WBM848" s="328"/>
      <c r="WBN848" s="328"/>
      <c r="WBO848" s="328"/>
      <c r="WBP848" s="328"/>
      <c r="WBQ848" s="328"/>
      <c r="WBR848" s="328"/>
      <c r="WBS848" s="328"/>
      <c r="WBT848" s="328"/>
      <c r="WBU848" s="328"/>
      <c r="WBV848" s="328"/>
      <c r="WBW848" s="328"/>
      <c r="WBX848" s="328"/>
      <c r="WBY848" s="328"/>
      <c r="WBZ848" s="328"/>
      <c r="WCA848" s="328"/>
      <c r="WCB848" s="328"/>
      <c r="WCC848" s="328"/>
      <c r="WCD848" s="328"/>
      <c r="WCE848" s="328"/>
      <c r="WCF848" s="328"/>
      <c r="WCG848" s="328"/>
      <c r="WCH848" s="328"/>
      <c r="WCI848" s="328"/>
      <c r="WCJ848" s="328"/>
      <c r="WCK848" s="328"/>
      <c r="WCL848" s="328"/>
      <c r="WCM848" s="328"/>
      <c r="WCN848" s="328"/>
      <c r="WCO848" s="328"/>
      <c r="WCP848" s="328"/>
      <c r="WCQ848" s="328"/>
      <c r="WCR848" s="328"/>
      <c r="WCS848" s="328"/>
      <c r="WCT848" s="328"/>
      <c r="WCU848" s="328"/>
      <c r="WCV848" s="328"/>
      <c r="WCW848" s="328"/>
      <c r="WCX848" s="328"/>
      <c r="WCY848" s="328"/>
      <c r="WCZ848" s="328"/>
      <c r="WDA848" s="328"/>
      <c r="WDB848" s="328"/>
      <c r="WDC848" s="328"/>
      <c r="WDD848" s="328"/>
      <c r="WDE848" s="328"/>
      <c r="WDF848" s="328"/>
      <c r="WDG848" s="328"/>
      <c r="WDH848" s="328"/>
      <c r="WDI848" s="328"/>
      <c r="WDJ848" s="328"/>
      <c r="WDK848" s="328"/>
      <c r="WDL848" s="328"/>
      <c r="WDM848" s="328"/>
      <c r="WDN848" s="328"/>
      <c r="WDO848" s="328"/>
      <c r="WDP848" s="328"/>
      <c r="WDQ848" s="328"/>
      <c r="WDR848" s="328"/>
      <c r="WDS848" s="328"/>
      <c r="WDT848" s="328"/>
      <c r="WDU848" s="328"/>
      <c r="WDV848" s="328"/>
      <c r="WDW848" s="328"/>
      <c r="WDX848" s="328"/>
      <c r="WDY848" s="328"/>
      <c r="WDZ848" s="328"/>
      <c r="WEA848" s="328"/>
      <c r="WEB848" s="328"/>
      <c r="WEC848" s="328"/>
      <c r="WED848" s="328"/>
      <c r="WEE848" s="328"/>
      <c r="WEF848" s="328"/>
      <c r="WEG848" s="328"/>
      <c r="WEH848" s="328"/>
      <c r="WEI848" s="328"/>
      <c r="WEJ848" s="328"/>
      <c r="WEK848" s="328"/>
      <c r="WEL848" s="328"/>
      <c r="WEM848" s="328"/>
      <c r="WEN848" s="328"/>
      <c r="WEO848" s="328"/>
      <c r="WEP848" s="328"/>
      <c r="WEQ848" s="328"/>
      <c r="WER848" s="328"/>
      <c r="WES848" s="328"/>
      <c r="WET848" s="328"/>
      <c r="WEU848" s="328"/>
      <c r="WEV848" s="328"/>
      <c r="WEW848" s="328"/>
      <c r="WEX848" s="328"/>
      <c r="WEY848" s="328"/>
      <c r="WEZ848" s="328"/>
      <c r="WFA848" s="328"/>
      <c r="WFB848" s="328"/>
      <c r="WFC848" s="328"/>
      <c r="WFD848" s="328"/>
      <c r="WFE848" s="328"/>
      <c r="WFF848" s="328"/>
      <c r="WFG848" s="328"/>
      <c r="WFH848" s="328"/>
      <c r="WFI848" s="328"/>
      <c r="WFJ848" s="328"/>
      <c r="WFK848" s="328"/>
      <c r="WFL848" s="328"/>
      <c r="WFM848" s="328"/>
      <c r="WFN848" s="328"/>
      <c r="WFO848" s="328"/>
      <c r="WFP848" s="328"/>
      <c r="WFQ848" s="328"/>
      <c r="WFR848" s="328"/>
      <c r="WFS848" s="328"/>
      <c r="WFT848" s="328"/>
      <c r="WFU848" s="328"/>
      <c r="WFV848" s="328"/>
      <c r="WFW848" s="328"/>
      <c r="WFX848" s="328"/>
      <c r="WFY848" s="328"/>
      <c r="WFZ848" s="328"/>
      <c r="WGA848" s="328"/>
      <c r="WGB848" s="328"/>
      <c r="WGC848" s="328"/>
      <c r="WGD848" s="328"/>
      <c r="WGE848" s="328"/>
      <c r="WGF848" s="328"/>
      <c r="WGG848" s="328"/>
      <c r="WGH848" s="328"/>
      <c r="WGI848" s="328"/>
      <c r="WGJ848" s="328"/>
      <c r="WGK848" s="328"/>
      <c r="WGL848" s="328"/>
      <c r="WGM848" s="328"/>
      <c r="WGN848" s="328"/>
      <c r="WGO848" s="328"/>
      <c r="WGP848" s="328"/>
      <c r="WGQ848" s="328"/>
      <c r="WGR848" s="328"/>
      <c r="WGS848" s="328"/>
      <c r="WGT848" s="328"/>
      <c r="WGU848" s="328"/>
      <c r="WGV848" s="328"/>
      <c r="WGW848" s="328"/>
      <c r="WGX848" s="328"/>
      <c r="WGY848" s="328"/>
      <c r="WGZ848" s="328"/>
      <c r="WHA848" s="328"/>
      <c r="WHB848" s="328"/>
      <c r="WHC848" s="328"/>
      <c r="WHD848" s="328"/>
      <c r="WHE848" s="328"/>
      <c r="WHF848" s="328"/>
      <c r="WHG848" s="328"/>
      <c r="WHH848" s="328"/>
      <c r="WHI848" s="328"/>
      <c r="WHJ848" s="328"/>
      <c r="WHK848" s="328"/>
      <c r="WHL848" s="328"/>
      <c r="WHM848" s="328"/>
      <c r="WHN848" s="328"/>
      <c r="WHO848" s="328"/>
      <c r="WHP848" s="328"/>
      <c r="WHQ848" s="328"/>
      <c r="WHR848" s="328"/>
      <c r="WHS848" s="328"/>
      <c r="WHT848" s="328"/>
      <c r="WHU848" s="328"/>
      <c r="WHV848" s="328"/>
      <c r="WHW848" s="328"/>
      <c r="WHX848" s="328"/>
      <c r="WHY848" s="328"/>
      <c r="WHZ848" s="328"/>
      <c r="WIA848" s="328"/>
      <c r="WIB848" s="328"/>
      <c r="WIC848" s="328"/>
      <c r="WID848" s="328"/>
      <c r="WIE848" s="328"/>
      <c r="WIF848" s="328"/>
      <c r="WIG848" s="328"/>
      <c r="WIH848" s="328"/>
      <c r="WII848" s="328"/>
      <c r="WIJ848" s="328"/>
      <c r="WIK848" s="328"/>
      <c r="WIL848" s="328"/>
      <c r="WIM848" s="328"/>
      <c r="WIN848" s="328"/>
      <c r="WIO848" s="328"/>
      <c r="WIP848" s="328"/>
      <c r="WIQ848" s="328"/>
      <c r="WIR848" s="328"/>
      <c r="WIS848" s="328"/>
      <c r="WIT848" s="328"/>
      <c r="WIU848" s="328"/>
      <c r="WIV848" s="328"/>
      <c r="WIW848" s="328"/>
      <c r="WIX848" s="328"/>
      <c r="WIY848" s="328"/>
      <c r="WIZ848" s="328"/>
      <c r="WJA848" s="328"/>
      <c r="WJB848" s="328"/>
      <c r="WJC848" s="328"/>
      <c r="WJD848" s="328"/>
      <c r="WJE848" s="328"/>
      <c r="WJF848" s="328"/>
      <c r="WJG848" s="328"/>
      <c r="WJH848" s="328"/>
      <c r="WJI848" s="328"/>
      <c r="WJJ848" s="328"/>
      <c r="WJK848" s="328"/>
      <c r="WJL848" s="328"/>
      <c r="WJM848" s="328"/>
      <c r="WJN848" s="328"/>
      <c r="WJO848" s="328"/>
      <c r="WJP848" s="328"/>
      <c r="WJQ848" s="328"/>
      <c r="WJR848" s="328"/>
      <c r="WJS848" s="328"/>
      <c r="WJT848" s="328"/>
      <c r="WJU848" s="328"/>
      <c r="WJV848" s="328"/>
      <c r="WJW848" s="328"/>
      <c r="WJX848" s="328"/>
      <c r="WJY848" s="328"/>
      <c r="WJZ848" s="328"/>
      <c r="WKA848" s="328"/>
      <c r="WKB848" s="328"/>
      <c r="WKC848" s="328"/>
      <c r="WKD848" s="328"/>
      <c r="WKE848" s="328"/>
      <c r="WKF848" s="328"/>
      <c r="WKG848" s="328"/>
      <c r="WKH848" s="328"/>
      <c r="WKI848" s="328"/>
      <c r="WKJ848" s="328"/>
      <c r="WKK848" s="328"/>
      <c r="WKL848" s="328"/>
      <c r="WKM848" s="328"/>
      <c r="WKN848" s="328"/>
      <c r="WKO848" s="328"/>
      <c r="WKP848" s="328"/>
      <c r="WKQ848" s="328"/>
      <c r="WKR848" s="328"/>
      <c r="WKS848" s="328"/>
      <c r="WKT848" s="328"/>
      <c r="WKU848" s="328"/>
      <c r="WKV848" s="328"/>
      <c r="WKW848" s="328"/>
      <c r="WKX848" s="328"/>
      <c r="WKY848" s="328"/>
      <c r="WKZ848" s="328"/>
      <c r="WLA848" s="328"/>
      <c r="WLB848" s="328"/>
      <c r="WLC848" s="328"/>
      <c r="WLD848" s="328"/>
      <c r="WLE848" s="328"/>
      <c r="WLF848" s="328"/>
      <c r="WLG848" s="328"/>
      <c r="WLH848" s="328"/>
      <c r="WLI848" s="328"/>
      <c r="WLJ848" s="328"/>
      <c r="WLK848" s="328"/>
      <c r="WLL848" s="328"/>
      <c r="WLM848" s="328"/>
      <c r="WLN848" s="328"/>
      <c r="WLO848" s="328"/>
      <c r="WLP848" s="328"/>
      <c r="WLQ848" s="328"/>
      <c r="WLR848" s="328"/>
      <c r="WLS848" s="328"/>
      <c r="WLT848" s="328"/>
      <c r="WLU848" s="328"/>
      <c r="WLV848" s="328"/>
      <c r="WLW848" s="328"/>
      <c r="WLX848" s="328"/>
      <c r="WLY848" s="328"/>
      <c r="WLZ848" s="328"/>
      <c r="WMA848" s="328"/>
      <c r="WMB848" s="328"/>
      <c r="WMC848" s="328"/>
      <c r="WMD848" s="328"/>
      <c r="WME848" s="328"/>
      <c r="WMF848" s="328"/>
      <c r="WMG848" s="328"/>
      <c r="WMH848" s="328"/>
      <c r="WMI848" s="328"/>
      <c r="WMJ848" s="328"/>
      <c r="WMK848" s="328"/>
      <c r="WML848" s="328"/>
      <c r="WMM848" s="328"/>
      <c r="WMN848" s="328"/>
      <c r="WMO848" s="328"/>
      <c r="WMP848" s="328"/>
      <c r="WMQ848" s="328"/>
      <c r="WMR848" s="328"/>
      <c r="WMS848" s="328"/>
      <c r="WMT848" s="328"/>
      <c r="WMU848" s="328"/>
      <c r="WMV848" s="328"/>
      <c r="WMW848" s="328"/>
      <c r="WMX848" s="328"/>
      <c r="WMY848" s="328"/>
      <c r="WMZ848" s="328"/>
      <c r="WNA848" s="328"/>
      <c r="WNB848" s="328"/>
      <c r="WNC848" s="328"/>
      <c r="WND848" s="328"/>
      <c r="WNE848" s="328"/>
      <c r="WNF848" s="328"/>
      <c r="WNG848" s="328"/>
      <c r="WNH848" s="328"/>
      <c r="WNI848" s="328"/>
      <c r="WNJ848" s="328"/>
      <c r="WNK848" s="328"/>
      <c r="WNL848" s="328"/>
      <c r="WNM848" s="328"/>
      <c r="WNN848" s="328"/>
      <c r="WNO848" s="328"/>
      <c r="WNP848" s="328"/>
      <c r="WNQ848" s="328"/>
      <c r="WNR848" s="328"/>
      <c r="WNS848" s="328"/>
      <c r="WNT848" s="328"/>
      <c r="WNU848" s="328"/>
      <c r="WNV848" s="328"/>
      <c r="WNW848" s="328"/>
      <c r="WNX848" s="328"/>
      <c r="WNY848" s="328"/>
      <c r="WNZ848" s="328"/>
      <c r="WOA848" s="328"/>
      <c r="WOB848" s="328"/>
      <c r="WOC848" s="328"/>
      <c r="WOD848" s="328"/>
      <c r="WOE848" s="328"/>
      <c r="WOF848" s="328"/>
      <c r="WOG848" s="328"/>
      <c r="WOH848" s="328"/>
      <c r="WOI848" s="328"/>
      <c r="WOJ848" s="328"/>
      <c r="WOK848" s="328"/>
      <c r="WOL848" s="328"/>
      <c r="WOM848" s="328"/>
      <c r="WON848" s="328"/>
      <c r="WOO848" s="328"/>
      <c r="WOP848" s="328"/>
      <c r="WOQ848" s="328"/>
      <c r="WOR848" s="328"/>
      <c r="WOS848" s="328"/>
      <c r="WOT848" s="328"/>
      <c r="WOU848" s="328"/>
      <c r="WOV848" s="328"/>
      <c r="WOW848" s="328"/>
      <c r="WOX848" s="328"/>
      <c r="WOY848" s="328"/>
      <c r="WOZ848" s="328"/>
      <c r="WPA848" s="328"/>
      <c r="WPB848" s="328"/>
      <c r="WPC848" s="328"/>
      <c r="WPD848" s="328"/>
      <c r="WPE848" s="328"/>
      <c r="WPF848" s="328"/>
      <c r="WPG848" s="328"/>
      <c r="WPH848" s="328"/>
      <c r="WPI848" s="328"/>
      <c r="WPJ848" s="328"/>
      <c r="WPK848" s="328"/>
      <c r="WPL848" s="328"/>
      <c r="WPM848" s="328"/>
      <c r="WPN848" s="328"/>
      <c r="WPO848" s="328"/>
      <c r="WPP848" s="328"/>
      <c r="WPQ848" s="328"/>
      <c r="WPR848" s="328"/>
      <c r="WPS848" s="328"/>
      <c r="WPT848" s="328"/>
      <c r="WPU848" s="328"/>
      <c r="WPV848" s="328"/>
      <c r="WPW848" s="328"/>
      <c r="WPX848" s="328"/>
      <c r="WPY848" s="328"/>
      <c r="WPZ848" s="328"/>
      <c r="WQA848" s="328"/>
      <c r="WQB848" s="328"/>
      <c r="WQC848" s="328"/>
      <c r="WQD848" s="328"/>
      <c r="WQE848" s="328"/>
      <c r="WQF848" s="328"/>
      <c r="WQG848" s="328"/>
      <c r="WQH848" s="328"/>
      <c r="WQI848" s="328"/>
      <c r="WQJ848" s="328"/>
      <c r="WQK848" s="328"/>
      <c r="WQL848" s="328"/>
      <c r="WQM848" s="328"/>
      <c r="WQN848" s="328"/>
      <c r="WQO848" s="328"/>
      <c r="WQP848" s="328"/>
      <c r="WQQ848" s="328"/>
      <c r="WQR848" s="328"/>
      <c r="WQS848" s="328"/>
      <c r="WQT848" s="328"/>
      <c r="WQU848" s="328"/>
      <c r="WQV848" s="328"/>
      <c r="WQW848" s="328"/>
      <c r="WQX848" s="328"/>
      <c r="WQY848" s="328"/>
      <c r="WQZ848" s="328"/>
      <c r="WRA848" s="328"/>
      <c r="WRB848" s="328"/>
      <c r="WRC848" s="328"/>
      <c r="WRD848" s="328"/>
      <c r="WRE848" s="328"/>
      <c r="WRF848" s="328"/>
      <c r="WRG848" s="328"/>
      <c r="WRH848" s="328"/>
      <c r="WRI848" s="328"/>
      <c r="WRJ848" s="328"/>
      <c r="WRK848" s="328"/>
      <c r="WRL848" s="328"/>
      <c r="WRM848" s="328"/>
      <c r="WRN848" s="328"/>
      <c r="WRO848" s="328"/>
      <c r="WRP848" s="328"/>
      <c r="WRQ848" s="328"/>
      <c r="WRR848" s="328"/>
      <c r="WRS848" s="328"/>
      <c r="WRT848" s="328"/>
      <c r="WRU848" s="328"/>
      <c r="WRV848" s="328"/>
      <c r="WRW848" s="328"/>
      <c r="WRX848" s="328"/>
      <c r="WRY848" s="328"/>
      <c r="WRZ848" s="328"/>
      <c r="WSA848" s="328"/>
      <c r="WSB848" s="328"/>
      <c r="WSC848" s="328"/>
      <c r="WSD848" s="328"/>
      <c r="WSE848" s="328"/>
      <c r="WSF848" s="328"/>
      <c r="WSG848" s="328"/>
      <c r="WSH848" s="328"/>
      <c r="WSI848" s="328"/>
      <c r="WSJ848" s="328"/>
      <c r="WSK848" s="328"/>
      <c r="WSL848" s="328"/>
      <c r="WSM848" s="328"/>
      <c r="WSN848" s="328"/>
      <c r="WSO848" s="328"/>
      <c r="WSP848" s="328"/>
      <c r="WSQ848" s="328"/>
      <c r="WSR848" s="328"/>
      <c r="WSS848" s="328"/>
      <c r="WST848" s="328"/>
      <c r="WSU848" s="328"/>
      <c r="WSV848" s="328"/>
      <c r="WSW848" s="328"/>
      <c r="WSX848" s="328"/>
      <c r="WSY848" s="328"/>
      <c r="WSZ848" s="328"/>
      <c r="WTA848" s="328"/>
      <c r="WTB848" s="328"/>
      <c r="WTC848" s="328"/>
      <c r="WTD848" s="328"/>
      <c r="WTE848" s="328"/>
      <c r="WTF848" s="328"/>
      <c r="WTG848" s="328"/>
      <c r="WTH848" s="328"/>
      <c r="WTI848" s="328"/>
      <c r="WTJ848" s="328"/>
      <c r="WTK848" s="328"/>
      <c r="WTL848" s="328"/>
      <c r="WTM848" s="328"/>
      <c r="WTN848" s="328"/>
      <c r="WTO848" s="328"/>
      <c r="WTP848" s="328"/>
      <c r="WTQ848" s="328"/>
      <c r="WTR848" s="328"/>
      <c r="WTS848" s="328"/>
      <c r="WTT848" s="328"/>
      <c r="WTU848" s="328"/>
      <c r="WTV848" s="328"/>
      <c r="WTW848" s="328"/>
      <c r="WTX848" s="328"/>
      <c r="WTY848" s="328"/>
      <c r="WTZ848" s="328"/>
      <c r="WUA848" s="328"/>
      <c r="WUB848" s="328"/>
      <c r="WUC848" s="328"/>
      <c r="WUD848" s="328"/>
      <c r="WUE848" s="328"/>
      <c r="WUF848" s="328"/>
      <c r="WUG848" s="328"/>
      <c r="WUH848" s="328"/>
      <c r="WUI848" s="328"/>
      <c r="WUJ848" s="328"/>
      <c r="WUK848" s="328"/>
      <c r="WUL848" s="328"/>
      <c r="WUM848" s="328"/>
      <c r="WUN848" s="328"/>
      <c r="WUO848" s="328"/>
      <c r="WUP848" s="328"/>
      <c r="WUQ848" s="328"/>
      <c r="WUR848" s="328"/>
      <c r="WUS848" s="328"/>
      <c r="WUT848" s="328"/>
      <c r="WUU848" s="328"/>
      <c r="WUV848" s="328"/>
      <c r="WUW848" s="328"/>
      <c r="WUX848" s="328"/>
      <c r="WUY848" s="328"/>
      <c r="WUZ848" s="328"/>
      <c r="WVA848" s="328"/>
      <c r="WVB848" s="328"/>
      <c r="WVC848" s="328"/>
      <c r="WVD848" s="328"/>
      <c r="WVE848" s="328"/>
      <c r="WVF848" s="328"/>
      <c r="WVG848" s="328"/>
      <c r="WVH848" s="328"/>
      <c r="WVI848" s="328"/>
      <c r="WVJ848" s="328"/>
      <c r="WVK848" s="328"/>
      <c r="WVL848" s="328"/>
      <c r="WVM848" s="328"/>
      <c r="WVN848" s="328"/>
      <c r="WVO848" s="328"/>
      <c r="WVP848" s="328"/>
      <c r="WVQ848" s="328"/>
      <c r="WVR848" s="328"/>
      <c r="WVS848" s="328"/>
      <c r="WVT848" s="328"/>
      <c r="WVU848" s="328"/>
      <c r="WVV848" s="328"/>
      <c r="WVW848" s="328"/>
      <c r="WVX848" s="328"/>
      <c r="WVY848" s="328"/>
      <c r="WVZ848" s="328"/>
      <c r="WWA848" s="328"/>
      <c r="WWB848" s="328"/>
      <c r="WWC848" s="328"/>
      <c r="WWD848" s="328"/>
      <c r="WWE848" s="328"/>
      <c r="WWF848" s="328"/>
      <c r="WWG848" s="328"/>
      <c r="WWH848" s="328"/>
      <c r="WWI848" s="328"/>
      <c r="WWJ848" s="328"/>
      <c r="WWK848" s="328"/>
      <c r="WWL848" s="328"/>
      <c r="WWM848" s="328"/>
      <c r="WWN848" s="328"/>
      <c r="WWO848" s="328"/>
      <c r="WWP848" s="328"/>
      <c r="WWQ848" s="328"/>
      <c r="WWR848" s="328"/>
      <c r="WWS848" s="328"/>
      <c r="WWT848" s="328"/>
      <c r="WWU848" s="328"/>
      <c r="WWV848" s="328"/>
      <c r="WWW848" s="328"/>
      <c r="WWX848" s="328"/>
      <c r="WWY848" s="328"/>
      <c r="WWZ848" s="328"/>
      <c r="WXA848" s="328"/>
      <c r="WXB848" s="328"/>
      <c r="WXC848" s="328"/>
      <c r="WXD848" s="328"/>
      <c r="WXE848" s="328"/>
      <c r="WXF848" s="328"/>
      <c r="WXG848" s="328"/>
      <c r="WXH848" s="328"/>
      <c r="WXI848" s="328"/>
      <c r="WXJ848" s="328"/>
      <c r="WXK848" s="328"/>
      <c r="WXL848" s="328"/>
      <c r="WXM848" s="328"/>
      <c r="WXN848" s="328"/>
      <c r="WXO848" s="328"/>
      <c r="WXP848" s="328"/>
      <c r="WXQ848" s="328"/>
      <c r="WXR848" s="328"/>
      <c r="WXS848" s="328"/>
      <c r="WXT848" s="328"/>
      <c r="WXU848" s="328"/>
      <c r="WXV848" s="328"/>
      <c r="WXW848" s="328"/>
      <c r="WXX848" s="328"/>
      <c r="WXY848" s="328"/>
      <c r="WXZ848" s="328"/>
      <c r="WYA848" s="328"/>
      <c r="WYB848" s="328"/>
      <c r="WYC848" s="328"/>
      <c r="WYD848" s="328"/>
      <c r="WYE848" s="328"/>
      <c r="WYF848" s="328"/>
      <c r="WYG848" s="328"/>
      <c r="WYH848" s="328"/>
      <c r="WYI848" s="328"/>
      <c r="WYJ848" s="328"/>
      <c r="WYK848" s="328"/>
      <c r="WYL848" s="328"/>
      <c r="WYM848" s="328"/>
      <c r="WYN848" s="328"/>
      <c r="WYO848" s="328"/>
      <c r="WYP848" s="328"/>
      <c r="WYQ848" s="328"/>
      <c r="WYR848" s="328"/>
      <c r="WYS848" s="328"/>
      <c r="WYT848" s="328"/>
      <c r="WYU848" s="328"/>
      <c r="WYV848" s="328"/>
      <c r="WYW848" s="328"/>
      <c r="WYX848" s="328"/>
      <c r="WYY848" s="328"/>
      <c r="WYZ848" s="328"/>
      <c r="WZA848" s="328"/>
      <c r="WZB848" s="328"/>
      <c r="WZC848" s="328"/>
      <c r="WZD848" s="328"/>
      <c r="WZE848" s="328"/>
      <c r="WZF848" s="328"/>
      <c r="WZG848" s="328"/>
      <c r="WZH848" s="328"/>
      <c r="WZI848" s="328"/>
      <c r="WZJ848" s="328"/>
      <c r="WZK848" s="328"/>
      <c r="WZL848" s="328"/>
      <c r="WZM848" s="328"/>
      <c r="WZN848" s="328"/>
      <c r="WZO848" s="328"/>
      <c r="WZP848" s="328"/>
      <c r="WZQ848" s="328"/>
      <c r="WZR848" s="328"/>
      <c r="WZS848" s="328"/>
      <c r="WZT848" s="328"/>
      <c r="WZU848" s="328"/>
      <c r="WZV848" s="328"/>
      <c r="WZW848" s="328"/>
      <c r="WZX848" s="328"/>
      <c r="WZY848" s="328"/>
      <c r="WZZ848" s="328"/>
      <c r="XAA848" s="328"/>
      <c r="XAB848" s="328"/>
      <c r="XAC848" s="328"/>
      <c r="XAD848" s="328"/>
      <c r="XAE848" s="328"/>
      <c r="XAF848" s="328"/>
      <c r="XAG848" s="328"/>
      <c r="XAH848" s="328"/>
      <c r="XAI848" s="328"/>
      <c r="XAJ848" s="328"/>
      <c r="XAK848" s="328"/>
      <c r="XAL848" s="328"/>
      <c r="XAM848" s="328"/>
      <c r="XAN848" s="328"/>
      <c r="XAO848" s="328"/>
      <c r="XAP848" s="328"/>
      <c r="XAQ848" s="328"/>
      <c r="XAR848" s="328"/>
      <c r="XAS848" s="328"/>
      <c r="XAT848" s="328"/>
      <c r="XAU848" s="328"/>
      <c r="XAV848" s="328"/>
      <c r="XAW848" s="328"/>
      <c r="XAX848" s="328"/>
      <c r="XAY848" s="328"/>
      <c r="XAZ848" s="328"/>
      <c r="XBA848" s="328"/>
      <c r="XBB848" s="328"/>
      <c r="XBC848" s="328"/>
      <c r="XBD848" s="328"/>
      <c r="XBE848" s="328"/>
      <c r="XBF848" s="328"/>
      <c r="XBG848" s="328"/>
      <c r="XBH848" s="328"/>
      <c r="XBI848" s="328"/>
      <c r="XBJ848" s="328"/>
      <c r="XBK848" s="328"/>
      <c r="XBL848" s="328"/>
      <c r="XBM848" s="328"/>
      <c r="XBN848" s="328"/>
      <c r="XBO848" s="328"/>
      <c r="XBP848" s="328"/>
      <c r="XBQ848" s="328"/>
      <c r="XBR848" s="328"/>
      <c r="XBS848" s="328"/>
      <c r="XBT848" s="328"/>
      <c r="XBU848" s="328"/>
      <c r="XBV848" s="328"/>
      <c r="XBW848" s="328"/>
      <c r="XBX848" s="328"/>
      <c r="XBY848" s="328"/>
      <c r="XBZ848" s="328"/>
      <c r="XCA848" s="328"/>
      <c r="XCB848" s="328"/>
      <c r="XCC848" s="328"/>
      <c r="XCD848" s="328"/>
      <c r="XCE848" s="328"/>
      <c r="XCF848" s="328"/>
      <c r="XCG848" s="328"/>
      <c r="XCH848" s="328"/>
      <c r="XCI848" s="328"/>
      <c r="XCJ848" s="328"/>
      <c r="XCK848" s="328"/>
      <c r="XCL848" s="328"/>
      <c r="XCM848" s="328"/>
      <c r="XCN848" s="328"/>
      <c r="XCO848" s="328"/>
      <c r="XCP848" s="328"/>
      <c r="XCQ848" s="328"/>
      <c r="XCR848" s="328"/>
      <c r="XCS848" s="328"/>
      <c r="XCT848" s="328"/>
      <c r="XCU848" s="328"/>
      <c r="XCV848" s="328"/>
      <c r="XCW848" s="328"/>
      <c r="XCX848" s="328"/>
      <c r="XCY848" s="328"/>
      <c r="XCZ848" s="328"/>
      <c r="XDA848" s="328"/>
      <c r="XDB848" s="328"/>
      <c r="XDC848" s="328"/>
      <c r="XDD848" s="328"/>
      <c r="XDE848" s="328"/>
      <c r="XDF848" s="328"/>
      <c r="XDG848" s="328"/>
      <c r="XDH848" s="328"/>
      <c r="XDI848" s="328"/>
      <c r="XDJ848" s="328"/>
      <c r="XDK848" s="328"/>
      <c r="XDL848" s="328"/>
      <c r="XDM848" s="328"/>
      <c r="XDN848" s="328"/>
      <c r="XDO848" s="328"/>
      <c r="XDP848" s="328"/>
      <c r="XDQ848" s="328"/>
      <c r="XDR848" s="328"/>
      <c r="XDS848" s="328"/>
      <c r="XDT848" s="328"/>
      <c r="XDU848" s="328"/>
      <c r="XDV848" s="328"/>
      <c r="XDW848" s="328"/>
      <c r="XDX848" s="328"/>
      <c r="XDY848" s="328"/>
      <c r="XDZ848" s="328"/>
      <c r="XEA848" s="328"/>
      <c r="XEB848" s="328"/>
      <c r="XEC848" s="328"/>
      <c r="XED848" s="328"/>
      <c r="XEE848" s="328"/>
      <c r="XEF848" s="328"/>
      <c r="XEG848" s="328"/>
      <c r="XEH848" s="328"/>
      <c r="XEI848" s="328"/>
      <c r="XEJ848" s="328"/>
      <c r="XEK848" s="328"/>
      <c r="XEL848" s="328"/>
      <c r="XEM848" s="328"/>
      <c r="XEN848" s="328"/>
      <c r="XEO848" s="328"/>
      <c r="XEP848" s="328"/>
      <c r="XEQ848" s="328"/>
      <c r="XER848" s="328"/>
      <c r="XES848" s="328"/>
    </row>
    <row r="849" spans="2:12" x14ac:dyDescent="0.25">
      <c r="B849" s="46">
        <f>SUBTOTAL(103,$C$10:C849)</f>
        <v>840</v>
      </c>
      <c r="C849" s="154" t="s">
        <v>596</v>
      </c>
      <c r="D849" s="24" t="s">
        <v>607</v>
      </c>
      <c r="E849" s="203" t="s">
        <v>1467</v>
      </c>
      <c r="F849" s="227" t="s">
        <v>581</v>
      </c>
      <c r="G849" s="208" t="s">
        <v>434</v>
      </c>
      <c r="H849" s="239">
        <v>45198</v>
      </c>
      <c r="I849" s="249">
        <v>0</v>
      </c>
      <c r="J849" s="101">
        <v>-16000.4655</v>
      </c>
      <c r="K849" s="250">
        <f t="shared" si="13"/>
        <v>213120.97000000015</v>
      </c>
      <c r="L849" s="259"/>
    </row>
    <row r="850" spans="2:12" x14ac:dyDescent="0.25">
      <c r="B850" s="46">
        <f>SUBTOTAL(103,$C$10:C850)</f>
        <v>841</v>
      </c>
      <c r="C850" s="24" t="s">
        <v>598</v>
      </c>
      <c r="D850" s="24" t="s">
        <v>607</v>
      </c>
      <c r="E850" s="203" t="s">
        <v>1467</v>
      </c>
      <c r="F850" s="227" t="s">
        <v>581</v>
      </c>
      <c r="G850" s="208" t="s">
        <v>434</v>
      </c>
      <c r="H850" s="239">
        <v>45198</v>
      </c>
      <c r="I850" s="249">
        <v>0</v>
      </c>
      <c r="J850" s="101">
        <v>-27000</v>
      </c>
      <c r="K850" s="250">
        <f t="shared" si="13"/>
        <v>186120.97000000015</v>
      </c>
      <c r="L850" s="259"/>
    </row>
    <row r="851" spans="2:12" x14ac:dyDescent="0.25">
      <c r="B851" s="46">
        <f>SUBTOTAL(103,$C$10:C851)</f>
        <v>842</v>
      </c>
      <c r="C851" s="154" t="s">
        <v>793</v>
      </c>
      <c r="D851" s="24" t="s">
        <v>608</v>
      </c>
      <c r="E851" s="231" t="s">
        <v>1466</v>
      </c>
      <c r="F851" s="227" t="s">
        <v>675</v>
      </c>
      <c r="G851" s="203" t="s">
        <v>676</v>
      </c>
      <c r="H851" s="239">
        <v>45198</v>
      </c>
      <c r="I851" s="249">
        <v>0</v>
      </c>
      <c r="J851" s="101">
        <v>-10805</v>
      </c>
      <c r="K851" s="250">
        <f t="shared" si="13"/>
        <v>175315.97000000015</v>
      </c>
      <c r="L851" s="259"/>
    </row>
    <row r="852" spans="2:12" x14ac:dyDescent="0.25">
      <c r="B852" s="46">
        <f>SUBTOTAL(103,$C$10:C852)</f>
        <v>843</v>
      </c>
      <c r="C852" s="154" t="s">
        <v>837</v>
      </c>
      <c r="D852" s="24" t="s">
        <v>712</v>
      </c>
      <c r="E852" s="203" t="s">
        <v>1467</v>
      </c>
      <c r="F852" s="227" t="s">
        <v>582</v>
      </c>
      <c r="G852" s="203" t="s">
        <v>425</v>
      </c>
      <c r="H852" s="239">
        <v>45198</v>
      </c>
      <c r="I852" s="249">
        <v>0</v>
      </c>
      <c r="J852" s="101">
        <v>-4000</v>
      </c>
      <c r="K852" s="250">
        <f t="shared" si="13"/>
        <v>171315.97000000015</v>
      </c>
      <c r="L852" s="259"/>
    </row>
    <row r="853" spans="2:12" x14ac:dyDescent="0.25">
      <c r="B853" s="46">
        <f>SUBTOTAL(103,$C$10:C853)</f>
        <v>844</v>
      </c>
      <c r="C853" s="154" t="s">
        <v>600</v>
      </c>
      <c r="D853" s="24" t="s">
        <v>608</v>
      </c>
      <c r="E853" s="231" t="s">
        <v>1466</v>
      </c>
      <c r="F853" s="227" t="s">
        <v>1049</v>
      </c>
      <c r="G853" s="208" t="s">
        <v>1116</v>
      </c>
      <c r="H853" s="239">
        <v>45198</v>
      </c>
      <c r="I853" s="249">
        <v>0</v>
      </c>
      <c r="J853" s="101">
        <v>-15360</v>
      </c>
      <c r="K853" s="250">
        <f t="shared" si="13"/>
        <v>155955.97000000015</v>
      </c>
      <c r="L853" s="259"/>
    </row>
    <row r="854" spans="2:12" x14ac:dyDescent="0.25">
      <c r="B854" s="46">
        <f>SUBTOTAL(103,$C$10:C854)</f>
        <v>845</v>
      </c>
      <c r="C854" s="154" t="s">
        <v>600</v>
      </c>
      <c r="D854" s="226" t="s">
        <v>1122</v>
      </c>
      <c r="E854" s="203" t="s">
        <v>1467</v>
      </c>
      <c r="F854" s="227" t="s">
        <v>1063</v>
      </c>
      <c r="G854" s="203" t="s">
        <v>435</v>
      </c>
      <c r="H854" s="239">
        <v>45198</v>
      </c>
      <c r="I854" s="249">
        <v>0</v>
      </c>
      <c r="J854" s="101">
        <v>-2090</v>
      </c>
      <c r="K854" s="250">
        <f t="shared" si="13"/>
        <v>153865.97000000015</v>
      </c>
      <c r="L854" s="259"/>
    </row>
    <row r="855" spans="2:12" x14ac:dyDescent="0.25">
      <c r="B855" s="46">
        <f>SUBTOTAL(103,$C$10:C855)</f>
        <v>846</v>
      </c>
      <c r="C855" s="154" t="s">
        <v>601</v>
      </c>
      <c r="D855" s="24" t="s">
        <v>608</v>
      </c>
      <c r="E855" s="231" t="s">
        <v>1466</v>
      </c>
      <c r="F855" s="227" t="s">
        <v>675</v>
      </c>
      <c r="G855" s="203" t="s">
        <v>676</v>
      </c>
      <c r="H855" s="239">
        <v>45198</v>
      </c>
      <c r="I855" s="249">
        <v>0</v>
      </c>
      <c r="J855" s="101">
        <v>-7331</v>
      </c>
      <c r="K855" s="250">
        <f t="shared" si="13"/>
        <v>146534.97000000015</v>
      </c>
      <c r="L855" s="259"/>
    </row>
    <row r="856" spans="2:12" x14ac:dyDescent="0.25">
      <c r="B856" s="46">
        <f>SUBTOTAL(103,$C$10:C856)</f>
        <v>847</v>
      </c>
      <c r="C856" s="154" t="s">
        <v>692</v>
      </c>
      <c r="D856" s="24" t="s">
        <v>1121</v>
      </c>
      <c r="E856" s="203" t="s">
        <v>1466</v>
      </c>
      <c r="F856" s="227" t="s">
        <v>581</v>
      </c>
      <c r="G856" s="208" t="s">
        <v>434</v>
      </c>
      <c r="H856" s="239">
        <v>45198</v>
      </c>
      <c r="I856" s="249">
        <v>0</v>
      </c>
      <c r="J856" s="101">
        <v>-2390.73</v>
      </c>
      <c r="K856" s="250">
        <f t="shared" si="13"/>
        <v>144144.24000000014</v>
      </c>
      <c r="L856" s="259"/>
    </row>
    <row r="857" spans="2:12" x14ac:dyDescent="0.25">
      <c r="B857" s="46">
        <f>SUBTOTAL(103,$C$10:C857)</f>
        <v>848</v>
      </c>
      <c r="C857" s="154" t="s">
        <v>692</v>
      </c>
      <c r="D857" s="226" t="s">
        <v>1139</v>
      </c>
      <c r="E857" s="203" t="s">
        <v>1466</v>
      </c>
      <c r="F857" s="227" t="s">
        <v>581</v>
      </c>
      <c r="G857" s="208" t="s">
        <v>434</v>
      </c>
      <c r="H857" s="239">
        <v>45198</v>
      </c>
      <c r="I857" s="249">
        <v>0</v>
      </c>
      <c r="J857" s="101">
        <v>-2717</v>
      </c>
      <c r="K857" s="250">
        <f t="shared" si="13"/>
        <v>141427.24000000014</v>
      </c>
      <c r="L857" s="259"/>
    </row>
    <row r="858" spans="2:12" x14ac:dyDescent="0.25">
      <c r="B858" s="46">
        <f>SUBTOTAL(103,$C$10:C858)</f>
        <v>849</v>
      </c>
      <c r="C858" s="154" t="s">
        <v>694</v>
      </c>
      <c r="D858" s="226" t="s">
        <v>1122</v>
      </c>
      <c r="E858" s="203" t="s">
        <v>1467</v>
      </c>
      <c r="F858" s="227" t="s">
        <v>1063</v>
      </c>
      <c r="G858" s="203" t="s">
        <v>435</v>
      </c>
      <c r="H858" s="239">
        <v>45198</v>
      </c>
      <c r="I858" s="249">
        <v>0</v>
      </c>
      <c r="J858" s="101">
        <v>-5851.15</v>
      </c>
      <c r="K858" s="250">
        <f t="shared" si="13"/>
        <v>135576.09000000014</v>
      </c>
      <c r="L858" s="259"/>
    </row>
    <row r="859" spans="2:12" x14ac:dyDescent="0.25">
      <c r="B859" s="46">
        <f>SUBTOTAL(103,$C$10:C859)</f>
        <v>850</v>
      </c>
      <c r="C859" s="154" t="s">
        <v>694</v>
      </c>
      <c r="D859" s="226" t="s">
        <v>1123</v>
      </c>
      <c r="E859" s="203" t="s">
        <v>1467</v>
      </c>
      <c r="F859" s="227" t="s">
        <v>700</v>
      </c>
      <c r="G859" s="208" t="s">
        <v>439</v>
      </c>
      <c r="H859" s="239">
        <v>45198</v>
      </c>
      <c r="I859" s="249">
        <v>0</v>
      </c>
      <c r="J859" s="101">
        <v>-2800</v>
      </c>
      <c r="K859" s="250">
        <f t="shared" si="13"/>
        <v>132776.09000000014</v>
      </c>
      <c r="L859" s="259"/>
    </row>
    <row r="860" spans="2:12" x14ac:dyDescent="0.25">
      <c r="B860" s="46">
        <f>SUBTOTAL(103,$C$10:C860)</f>
        <v>851</v>
      </c>
      <c r="C860" s="154" t="s">
        <v>1083</v>
      </c>
      <c r="D860" s="24" t="s">
        <v>608</v>
      </c>
      <c r="E860" s="231" t="s">
        <v>1466</v>
      </c>
      <c r="F860" s="227" t="s">
        <v>582</v>
      </c>
      <c r="G860" s="203" t="s">
        <v>425</v>
      </c>
      <c r="H860" s="239">
        <v>45198</v>
      </c>
      <c r="I860" s="249">
        <v>0</v>
      </c>
      <c r="J860" s="101">
        <v>-4140</v>
      </c>
      <c r="K860" s="250">
        <f t="shared" si="13"/>
        <v>128636.09000000014</v>
      </c>
      <c r="L860" s="259"/>
    </row>
    <row r="861" spans="2:12" x14ac:dyDescent="0.25">
      <c r="B861" s="46">
        <f>SUBTOTAL(103,$C$10:C861)</f>
        <v>852</v>
      </c>
      <c r="C861" s="154" t="s">
        <v>1083</v>
      </c>
      <c r="D861" s="24" t="s">
        <v>608</v>
      </c>
      <c r="E861" s="231" t="s">
        <v>1466</v>
      </c>
      <c r="F861" s="227" t="s">
        <v>675</v>
      </c>
      <c r="G861" s="203" t="s">
        <v>676</v>
      </c>
      <c r="H861" s="239">
        <v>45198</v>
      </c>
      <c r="I861" s="249">
        <v>0</v>
      </c>
      <c r="J861" s="101">
        <v>-3840</v>
      </c>
      <c r="K861" s="250">
        <f t="shared" si="13"/>
        <v>124796.09000000014</v>
      </c>
      <c r="L861" s="259"/>
    </row>
    <row r="862" spans="2:12" x14ac:dyDescent="0.25">
      <c r="B862" s="46">
        <f>SUBTOTAL(103,$C$10:C862)</f>
        <v>853</v>
      </c>
      <c r="C862" s="154" t="s">
        <v>653</v>
      </c>
      <c r="D862" s="24" t="s">
        <v>1025</v>
      </c>
      <c r="E862" s="203" t="s">
        <v>6</v>
      </c>
      <c r="F862" s="227" t="s">
        <v>581</v>
      </c>
      <c r="G862" s="208" t="s">
        <v>434</v>
      </c>
      <c r="H862" s="239">
        <v>45202</v>
      </c>
      <c r="I862" s="249">
        <v>300000</v>
      </c>
      <c r="J862" s="101">
        <v>0</v>
      </c>
      <c r="K862" s="250">
        <f t="shared" si="13"/>
        <v>424796.09000000014</v>
      </c>
      <c r="L862" s="259"/>
    </row>
    <row r="863" spans="2:12" x14ac:dyDescent="0.25">
      <c r="B863" s="46">
        <f>SUBTOTAL(103,$C$10:C863)</f>
        <v>854</v>
      </c>
      <c r="C863" s="154" t="s">
        <v>653</v>
      </c>
      <c r="D863" s="24" t="s">
        <v>1030</v>
      </c>
      <c r="E863" s="203" t="s">
        <v>6</v>
      </c>
      <c r="F863" s="227" t="s">
        <v>581</v>
      </c>
      <c r="G863" s="208" t="s">
        <v>434</v>
      </c>
      <c r="H863" s="239">
        <v>45202</v>
      </c>
      <c r="I863" s="249">
        <v>300000</v>
      </c>
      <c r="J863" s="101">
        <v>0</v>
      </c>
      <c r="K863" s="250">
        <f t="shared" si="13"/>
        <v>724796.09000000008</v>
      </c>
      <c r="L863" s="259"/>
    </row>
    <row r="864" spans="2:12" x14ac:dyDescent="0.25">
      <c r="B864" s="46">
        <f>SUBTOTAL(103,$C$10:C864)</f>
        <v>855</v>
      </c>
      <c r="C864" s="154" t="s">
        <v>24</v>
      </c>
      <c r="D864" s="226" t="s">
        <v>964</v>
      </c>
      <c r="E864" s="203" t="s">
        <v>1470</v>
      </c>
      <c r="F864" s="227" t="s">
        <v>24</v>
      </c>
      <c r="G864" s="203" t="s">
        <v>24</v>
      </c>
      <c r="H864" s="239">
        <v>45203</v>
      </c>
      <c r="I864" s="249">
        <v>0</v>
      </c>
      <c r="J864" s="101">
        <v>-7000</v>
      </c>
      <c r="K864" s="250">
        <f t="shared" si="13"/>
        <v>717796.09000000008</v>
      </c>
      <c r="L864" s="259"/>
    </row>
    <row r="865" spans="2:12" x14ac:dyDescent="0.25">
      <c r="B865" s="46">
        <f>SUBTOTAL(103,$C$10:C865)</f>
        <v>856</v>
      </c>
      <c r="C865" s="293" t="s">
        <v>131</v>
      </c>
      <c r="D865" s="226" t="s">
        <v>623</v>
      </c>
      <c r="E865" s="203" t="s">
        <v>1475</v>
      </c>
      <c r="F865" s="227" t="s">
        <v>588</v>
      </c>
      <c r="G865" s="208" t="s">
        <v>589</v>
      </c>
      <c r="H865" s="239">
        <v>45204</v>
      </c>
      <c r="I865" s="249">
        <v>0</v>
      </c>
      <c r="J865" s="101">
        <v>-50000</v>
      </c>
      <c r="K865" s="250">
        <f t="shared" si="13"/>
        <v>667796.09000000008</v>
      </c>
      <c r="L865" s="259"/>
    </row>
    <row r="866" spans="2:12" x14ac:dyDescent="0.25">
      <c r="B866" s="46">
        <f>SUBTOTAL(103,$C$10:C866)</f>
        <v>857</v>
      </c>
      <c r="C866" s="154" t="s">
        <v>596</v>
      </c>
      <c r="D866" s="24" t="s">
        <v>607</v>
      </c>
      <c r="E866" s="203" t="s">
        <v>1467</v>
      </c>
      <c r="F866" s="227" t="s">
        <v>581</v>
      </c>
      <c r="G866" s="208" t="s">
        <v>434</v>
      </c>
      <c r="H866" s="241">
        <v>45205</v>
      </c>
      <c r="I866" s="249">
        <v>0</v>
      </c>
      <c r="J866" s="159">
        <v>-18100.094000000001</v>
      </c>
      <c r="K866" s="250">
        <f t="shared" si="13"/>
        <v>649695.99600000004</v>
      </c>
      <c r="L866" s="259"/>
    </row>
    <row r="867" spans="2:12" x14ac:dyDescent="0.25">
      <c r="B867" s="46">
        <f>SUBTOTAL(103,$C$10:C867)</f>
        <v>858</v>
      </c>
      <c r="C867" s="154" t="s">
        <v>603</v>
      </c>
      <c r="D867" s="24" t="s">
        <v>607</v>
      </c>
      <c r="E867" s="203" t="s">
        <v>1467</v>
      </c>
      <c r="F867" s="227" t="s">
        <v>698</v>
      </c>
      <c r="G867" s="203" t="s">
        <v>720</v>
      </c>
      <c r="H867" s="241">
        <v>45205</v>
      </c>
      <c r="I867" s="249">
        <v>0</v>
      </c>
      <c r="J867" s="159">
        <v>-3265.97</v>
      </c>
      <c r="K867" s="250">
        <f t="shared" si="13"/>
        <v>646430.02600000007</v>
      </c>
      <c r="L867" s="259"/>
    </row>
    <row r="868" spans="2:12" x14ac:dyDescent="0.25">
      <c r="B868" s="46">
        <f>SUBTOTAL(103,$C$10:C868)</f>
        <v>859</v>
      </c>
      <c r="C868" s="24" t="s">
        <v>598</v>
      </c>
      <c r="D868" s="24" t="s">
        <v>607</v>
      </c>
      <c r="E868" s="203" t="s">
        <v>1467</v>
      </c>
      <c r="F868" s="227" t="s">
        <v>581</v>
      </c>
      <c r="G868" s="208" t="s">
        <v>434</v>
      </c>
      <c r="H868" s="241">
        <v>45205</v>
      </c>
      <c r="I868" s="249">
        <v>0</v>
      </c>
      <c r="J868" s="159">
        <v>-20000.327000000001</v>
      </c>
      <c r="K868" s="250">
        <f t="shared" si="13"/>
        <v>626429.69900000002</v>
      </c>
      <c r="L868" s="259"/>
    </row>
    <row r="869" spans="2:12" x14ac:dyDescent="0.25">
      <c r="B869" s="46">
        <f>SUBTOTAL(103,$C$10:C869)</f>
        <v>860</v>
      </c>
      <c r="C869" s="154" t="s">
        <v>793</v>
      </c>
      <c r="D869" s="24" t="s">
        <v>608</v>
      </c>
      <c r="E869" s="231" t="s">
        <v>1466</v>
      </c>
      <c r="F869" s="227" t="s">
        <v>675</v>
      </c>
      <c r="G869" s="203" t="s">
        <v>676</v>
      </c>
      <c r="H869" s="241">
        <v>45205</v>
      </c>
      <c r="I869" s="249">
        <v>0</v>
      </c>
      <c r="J869" s="159">
        <v>-10680</v>
      </c>
      <c r="K869" s="250">
        <f t="shared" si="13"/>
        <v>615749.69900000002</v>
      </c>
      <c r="L869" s="259"/>
    </row>
    <row r="870" spans="2:12" x14ac:dyDescent="0.25">
      <c r="B870" s="46">
        <f>SUBTOTAL(103,$C$10:C870)</f>
        <v>861</v>
      </c>
      <c r="C870" s="154" t="s">
        <v>600</v>
      </c>
      <c r="D870" s="24" t="s">
        <v>608</v>
      </c>
      <c r="E870" s="231" t="s">
        <v>1466</v>
      </c>
      <c r="F870" s="227" t="s">
        <v>1049</v>
      </c>
      <c r="G870" s="208" t="s">
        <v>1116</v>
      </c>
      <c r="H870" s="241">
        <v>45205</v>
      </c>
      <c r="I870" s="249">
        <v>0</v>
      </c>
      <c r="J870" s="159">
        <v>-17424</v>
      </c>
      <c r="K870" s="250">
        <f t="shared" si="13"/>
        <v>598325.69900000002</v>
      </c>
      <c r="L870" s="259"/>
    </row>
    <row r="871" spans="2:12" x14ac:dyDescent="0.25">
      <c r="B871" s="46">
        <f>SUBTOTAL(103,$C$10:C871)</f>
        <v>862</v>
      </c>
      <c r="C871" s="154" t="s">
        <v>601</v>
      </c>
      <c r="D871" s="24" t="s">
        <v>608</v>
      </c>
      <c r="E871" s="231" t="s">
        <v>1466</v>
      </c>
      <c r="F871" s="227" t="s">
        <v>675</v>
      </c>
      <c r="G871" s="203" t="s">
        <v>676</v>
      </c>
      <c r="H871" s="241">
        <v>45205</v>
      </c>
      <c r="I871" s="249">
        <v>0</v>
      </c>
      <c r="J871" s="159">
        <v>-2331</v>
      </c>
      <c r="K871" s="250">
        <f t="shared" si="13"/>
        <v>595994.69900000002</v>
      </c>
      <c r="L871" s="259"/>
    </row>
    <row r="872" spans="2:12" x14ac:dyDescent="0.25">
      <c r="B872" s="46">
        <f>SUBTOTAL(103,$C$10:C872)</f>
        <v>863</v>
      </c>
      <c r="C872" s="154" t="s">
        <v>694</v>
      </c>
      <c r="D872" s="24" t="s">
        <v>607</v>
      </c>
      <c r="E872" s="203" t="s">
        <v>1467</v>
      </c>
      <c r="F872" s="227" t="s">
        <v>700</v>
      </c>
      <c r="G872" s="208" t="s">
        <v>439</v>
      </c>
      <c r="H872" s="241">
        <v>45205</v>
      </c>
      <c r="I872" s="249">
        <v>0</v>
      </c>
      <c r="J872" s="159">
        <v>-1950</v>
      </c>
      <c r="K872" s="250">
        <f t="shared" si="13"/>
        <v>594044.69900000002</v>
      </c>
      <c r="L872" s="259"/>
    </row>
    <row r="873" spans="2:12" x14ac:dyDescent="0.25">
      <c r="B873" s="46">
        <f>SUBTOTAL(103,$C$10:C873)</f>
        <v>864</v>
      </c>
      <c r="C873" s="154" t="s">
        <v>1083</v>
      </c>
      <c r="D873" s="24" t="s">
        <v>608</v>
      </c>
      <c r="E873" s="231" t="s">
        <v>1466</v>
      </c>
      <c r="F873" s="227" t="s">
        <v>582</v>
      </c>
      <c r="G873" s="203" t="s">
        <v>425</v>
      </c>
      <c r="H873" s="241">
        <v>45205</v>
      </c>
      <c r="I873" s="249">
        <v>0</v>
      </c>
      <c r="J873" s="159">
        <v>-5540</v>
      </c>
      <c r="K873" s="250">
        <f t="shared" si="13"/>
        <v>588504.69900000002</v>
      </c>
      <c r="L873" s="259"/>
    </row>
    <row r="874" spans="2:12" x14ac:dyDescent="0.25">
      <c r="B874" s="46">
        <f>SUBTOTAL(103,$C$10:C874)</f>
        <v>865</v>
      </c>
      <c r="C874" s="154" t="s">
        <v>673</v>
      </c>
      <c r="D874" s="226" t="s">
        <v>775</v>
      </c>
      <c r="E874" s="203" t="s">
        <v>1468</v>
      </c>
      <c r="F874" s="227" t="s">
        <v>675</v>
      </c>
      <c r="G874" s="203" t="s">
        <v>676</v>
      </c>
      <c r="H874" s="241">
        <v>45205</v>
      </c>
      <c r="I874" s="253">
        <v>0</v>
      </c>
      <c r="J874" s="159">
        <v>-4000</v>
      </c>
      <c r="K874" s="250">
        <f t="shared" si="13"/>
        <v>584504.69900000002</v>
      </c>
      <c r="L874" s="259"/>
    </row>
    <row r="875" spans="2:12" x14ac:dyDescent="0.25">
      <c r="B875" s="46">
        <f>SUBTOTAL(103,$C$10:C875)</f>
        <v>866</v>
      </c>
      <c r="C875" s="154" t="s">
        <v>509</v>
      </c>
      <c r="D875" s="226" t="s">
        <v>766</v>
      </c>
      <c r="E875" s="203" t="s">
        <v>6</v>
      </c>
      <c r="F875" s="266" t="s">
        <v>698</v>
      </c>
      <c r="G875" s="223" t="s">
        <v>509</v>
      </c>
      <c r="H875" s="241">
        <v>45209</v>
      </c>
      <c r="I875" s="253">
        <v>1000000</v>
      </c>
      <c r="J875" s="159">
        <v>0</v>
      </c>
      <c r="K875" s="250">
        <f t="shared" si="13"/>
        <v>1584504.699</v>
      </c>
      <c r="L875" s="259"/>
    </row>
    <row r="876" spans="2:12" x14ac:dyDescent="0.25">
      <c r="B876" s="46">
        <f>SUBTOTAL(103,$C$10:C876)</f>
        <v>867</v>
      </c>
      <c r="C876" s="158" t="s">
        <v>1127</v>
      </c>
      <c r="D876" s="226" t="s">
        <v>775</v>
      </c>
      <c r="E876" s="203" t="s">
        <v>1468</v>
      </c>
      <c r="F876" s="227" t="s">
        <v>699</v>
      </c>
      <c r="G876" s="203" t="s">
        <v>662</v>
      </c>
      <c r="H876" s="241">
        <v>45211</v>
      </c>
      <c r="I876" s="253">
        <v>0</v>
      </c>
      <c r="J876" s="159">
        <v>-10000</v>
      </c>
      <c r="K876" s="250">
        <f t="shared" si="13"/>
        <v>1574504.699</v>
      </c>
      <c r="L876" s="259"/>
    </row>
    <row r="877" spans="2:12" x14ac:dyDescent="0.25">
      <c r="B877" s="46">
        <f>SUBTOTAL(103,$C$10:C877)</f>
        <v>868</v>
      </c>
      <c r="C877" s="293" t="s">
        <v>131</v>
      </c>
      <c r="D877" s="226" t="s">
        <v>704</v>
      </c>
      <c r="E877" s="203" t="s">
        <v>1475</v>
      </c>
      <c r="F877" s="227" t="s">
        <v>588</v>
      </c>
      <c r="G877" s="208" t="s">
        <v>589</v>
      </c>
      <c r="H877" s="241">
        <v>45211</v>
      </c>
      <c r="I877" s="249">
        <v>0</v>
      </c>
      <c r="J877" s="159">
        <v>-160000</v>
      </c>
      <c r="K877" s="250">
        <f t="shared" si="13"/>
        <v>1414504.699</v>
      </c>
      <c r="L877" s="259"/>
    </row>
    <row r="878" spans="2:12" x14ac:dyDescent="0.25">
      <c r="B878" s="46">
        <f>SUBTOTAL(103,$C$10:C878)</f>
        <v>869</v>
      </c>
      <c r="C878" s="154" t="s">
        <v>596</v>
      </c>
      <c r="D878" s="24" t="s">
        <v>607</v>
      </c>
      <c r="E878" s="203" t="s">
        <v>1467</v>
      </c>
      <c r="F878" s="227" t="s">
        <v>581</v>
      </c>
      <c r="G878" s="208" t="s">
        <v>434</v>
      </c>
      <c r="H878" s="241">
        <v>45212</v>
      </c>
      <c r="I878" s="249">
        <v>0</v>
      </c>
      <c r="J878" s="159">
        <v>-13100.458500000001</v>
      </c>
      <c r="K878" s="250">
        <f t="shared" si="13"/>
        <v>1401404.2405000001</v>
      </c>
      <c r="L878" s="259"/>
    </row>
    <row r="879" spans="2:12" x14ac:dyDescent="0.25">
      <c r="B879" s="46">
        <f>SUBTOTAL(103,$C$10:C879)</f>
        <v>870</v>
      </c>
      <c r="C879" s="24" t="s">
        <v>598</v>
      </c>
      <c r="D879" s="24" t="s">
        <v>607</v>
      </c>
      <c r="E879" s="203" t="s">
        <v>1467</v>
      </c>
      <c r="F879" s="227" t="s">
        <v>581</v>
      </c>
      <c r="G879" s="208" t="s">
        <v>434</v>
      </c>
      <c r="H879" s="241">
        <v>45212</v>
      </c>
      <c r="I879" s="249">
        <v>0</v>
      </c>
      <c r="J879" s="159">
        <v>-20000.250499999998</v>
      </c>
      <c r="K879" s="250">
        <f t="shared" si="13"/>
        <v>1381403.99</v>
      </c>
      <c r="L879" s="259"/>
    </row>
    <row r="880" spans="2:12" x14ac:dyDescent="0.25">
      <c r="B880" s="46">
        <f>SUBTOTAL(103,$C$10:C880)</f>
        <v>871</v>
      </c>
      <c r="C880" s="154" t="s">
        <v>793</v>
      </c>
      <c r="D880" s="24" t="s">
        <v>608</v>
      </c>
      <c r="E880" s="231" t="s">
        <v>1466</v>
      </c>
      <c r="F880" s="227" t="s">
        <v>675</v>
      </c>
      <c r="G880" s="203" t="s">
        <v>676</v>
      </c>
      <c r="H880" s="241">
        <v>45212</v>
      </c>
      <c r="I880" s="249">
        <v>0</v>
      </c>
      <c r="J880" s="159">
        <v>-22680</v>
      </c>
      <c r="K880" s="250">
        <f t="shared" si="13"/>
        <v>1358723.99</v>
      </c>
      <c r="L880" s="259"/>
    </row>
    <row r="881" spans="2:12" x14ac:dyDescent="0.25">
      <c r="B881" s="46">
        <f>SUBTOTAL(103,$C$10:C881)</f>
        <v>872</v>
      </c>
      <c r="C881" s="154" t="s">
        <v>1091</v>
      </c>
      <c r="D881" s="226" t="s">
        <v>1105</v>
      </c>
      <c r="E881" s="203" t="s">
        <v>1469</v>
      </c>
      <c r="F881" s="227" t="s">
        <v>698</v>
      </c>
      <c r="G881" s="203" t="s">
        <v>720</v>
      </c>
      <c r="H881" s="241">
        <v>45212</v>
      </c>
      <c r="I881" s="249">
        <v>0</v>
      </c>
      <c r="J881" s="159">
        <v>-7400</v>
      </c>
      <c r="K881" s="250">
        <f t="shared" si="13"/>
        <v>1351323.99</v>
      </c>
      <c r="L881" s="259"/>
    </row>
    <row r="882" spans="2:12" x14ac:dyDescent="0.25">
      <c r="B882" s="46">
        <f>SUBTOTAL(103,$C$10:C882)</f>
        <v>873</v>
      </c>
      <c r="C882" s="154" t="s">
        <v>600</v>
      </c>
      <c r="D882" s="24" t="s">
        <v>608</v>
      </c>
      <c r="E882" s="231" t="s">
        <v>1466</v>
      </c>
      <c r="F882" s="227" t="s">
        <v>1049</v>
      </c>
      <c r="G882" s="208" t="s">
        <v>1116</v>
      </c>
      <c r="H882" s="241">
        <v>45212</v>
      </c>
      <c r="I882" s="249">
        <v>0</v>
      </c>
      <c r="J882" s="159">
        <v>-25360</v>
      </c>
      <c r="K882" s="250">
        <f t="shared" si="13"/>
        <v>1325963.99</v>
      </c>
      <c r="L882" s="259"/>
    </row>
    <row r="883" spans="2:12" x14ac:dyDescent="0.25">
      <c r="B883" s="46">
        <f>SUBTOTAL(103,$C$10:C883)</f>
        <v>874</v>
      </c>
      <c r="C883" s="154" t="s">
        <v>600</v>
      </c>
      <c r="D883" s="226" t="s">
        <v>1124</v>
      </c>
      <c r="E883" s="203" t="s">
        <v>1467</v>
      </c>
      <c r="F883" s="227" t="s">
        <v>1063</v>
      </c>
      <c r="G883" s="203" t="s">
        <v>435</v>
      </c>
      <c r="H883" s="241">
        <v>45212</v>
      </c>
      <c r="I883" s="249">
        <v>0</v>
      </c>
      <c r="J883" s="159">
        <v>-1045</v>
      </c>
      <c r="K883" s="250">
        <f t="shared" si="13"/>
        <v>1324918.99</v>
      </c>
      <c r="L883" s="259"/>
    </row>
    <row r="884" spans="2:12" x14ac:dyDescent="0.25">
      <c r="B884" s="46">
        <f>SUBTOTAL(103,$C$10:C884)</f>
        <v>875</v>
      </c>
      <c r="C884" s="154" t="s">
        <v>601</v>
      </c>
      <c r="D884" s="24" t="s">
        <v>608</v>
      </c>
      <c r="E884" s="231" t="s">
        <v>1466</v>
      </c>
      <c r="F884" s="227" t="s">
        <v>675</v>
      </c>
      <c r="G884" s="203" t="s">
        <v>676</v>
      </c>
      <c r="H884" s="241">
        <v>45212</v>
      </c>
      <c r="I884" s="249">
        <v>0</v>
      </c>
      <c r="J884" s="159">
        <v>-2331</v>
      </c>
      <c r="K884" s="250">
        <f t="shared" si="13"/>
        <v>1322587.99</v>
      </c>
      <c r="L884" s="259"/>
    </row>
    <row r="885" spans="2:12" x14ac:dyDescent="0.25">
      <c r="B885" s="46">
        <f>SUBTOTAL(103,$C$10:C885)</f>
        <v>876</v>
      </c>
      <c r="C885" s="154" t="s">
        <v>692</v>
      </c>
      <c r="D885" s="226" t="s">
        <v>1125</v>
      </c>
      <c r="E885" s="203" t="s">
        <v>1466</v>
      </c>
      <c r="F885" s="227" t="s">
        <v>581</v>
      </c>
      <c r="G885" s="208" t="s">
        <v>434</v>
      </c>
      <c r="H885" s="241">
        <v>45212</v>
      </c>
      <c r="I885" s="249">
        <v>0</v>
      </c>
      <c r="J885" s="159">
        <v>-1350</v>
      </c>
      <c r="K885" s="250">
        <f t="shared" si="13"/>
        <v>1321237.99</v>
      </c>
      <c r="L885" s="259"/>
    </row>
    <row r="886" spans="2:12" x14ac:dyDescent="0.25">
      <c r="B886" s="46">
        <f>SUBTOTAL(103,$C$10:C886)</f>
        <v>877</v>
      </c>
      <c r="C886" s="154" t="s">
        <v>603</v>
      </c>
      <c r="D886" s="24" t="s">
        <v>607</v>
      </c>
      <c r="E886" s="203" t="s">
        <v>1467</v>
      </c>
      <c r="F886" s="227" t="s">
        <v>698</v>
      </c>
      <c r="G886" s="203" t="s">
        <v>720</v>
      </c>
      <c r="H886" s="241">
        <v>45212</v>
      </c>
      <c r="I886" s="249">
        <v>0</v>
      </c>
      <c r="J886" s="159">
        <v>-5580</v>
      </c>
      <c r="K886" s="250">
        <f t="shared" si="13"/>
        <v>1315657.99</v>
      </c>
      <c r="L886" s="259"/>
    </row>
    <row r="887" spans="2:12" x14ac:dyDescent="0.25">
      <c r="B887" s="46">
        <f>SUBTOTAL(103,$C$10:C887)</f>
        <v>878</v>
      </c>
      <c r="C887" s="24" t="s">
        <v>673</v>
      </c>
      <c r="D887" s="226" t="s">
        <v>775</v>
      </c>
      <c r="E887" s="203" t="s">
        <v>1468</v>
      </c>
      <c r="F887" s="227" t="s">
        <v>675</v>
      </c>
      <c r="G887" s="203" t="s">
        <v>676</v>
      </c>
      <c r="H887" s="241">
        <v>45212</v>
      </c>
      <c r="I887" s="249">
        <v>0</v>
      </c>
      <c r="J887" s="159">
        <v>-9400</v>
      </c>
      <c r="K887" s="250">
        <f t="shared" si="13"/>
        <v>1306257.99</v>
      </c>
      <c r="L887" s="259"/>
    </row>
    <row r="888" spans="2:12" x14ac:dyDescent="0.25">
      <c r="B888" s="46">
        <f>SUBTOTAL(103,$C$10:C888)</f>
        <v>879</v>
      </c>
      <c r="C888" s="154" t="s">
        <v>729</v>
      </c>
      <c r="D888" s="24" t="s">
        <v>1031</v>
      </c>
      <c r="E888" s="203" t="s">
        <v>1470</v>
      </c>
      <c r="F888" s="227" t="s">
        <v>1072</v>
      </c>
      <c r="G888" s="203" t="s">
        <v>455</v>
      </c>
      <c r="H888" s="241">
        <v>45215</v>
      </c>
      <c r="I888" s="253">
        <v>0</v>
      </c>
      <c r="J888" s="159">
        <v>-5000</v>
      </c>
      <c r="K888" s="250">
        <f t="shared" si="13"/>
        <v>1301257.99</v>
      </c>
      <c r="L888" s="259"/>
    </row>
    <row r="889" spans="2:12" x14ac:dyDescent="0.25">
      <c r="B889" s="46">
        <f>SUBTOTAL(103,$C$10:C889)</f>
        <v>880</v>
      </c>
      <c r="C889" s="154" t="s">
        <v>845</v>
      </c>
      <c r="D889" s="226" t="s">
        <v>965</v>
      </c>
      <c r="E889" s="203" t="s">
        <v>6</v>
      </c>
      <c r="F889" s="227" t="s">
        <v>24</v>
      </c>
      <c r="G889" s="203" t="s">
        <v>24</v>
      </c>
      <c r="H889" s="241">
        <v>45217</v>
      </c>
      <c r="I889" s="253">
        <v>8100</v>
      </c>
      <c r="J889" s="159">
        <v>0</v>
      </c>
      <c r="K889" s="250">
        <f t="shared" si="13"/>
        <v>1309357.99</v>
      </c>
      <c r="L889" s="259"/>
    </row>
    <row r="890" spans="2:12" x14ac:dyDescent="0.25">
      <c r="B890" s="46">
        <f>SUBTOTAL(103,$C$10:C890)</f>
        <v>881</v>
      </c>
      <c r="C890" s="293" t="s">
        <v>131</v>
      </c>
      <c r="D890" s="24" t="s">
        <v>705</v>
      </c>
      <c r="E890" s="203" t="s">
        <v>1475</v>
      </c>
      <c r="F890" s="227" t="s">
        <v>588</v>
      </c>
      <c r="G890" s="208" t="s">
        <v>589</v>
      </c>
      <c r="H890" s="241">
        <v>45218</v>
      </c>
      <c r="I890" s="249">
        <v>0</v>
      </c>
      <c r="J890" s="159">
        <v>-50000</v>
      </c>
      <c r="K890" s="250">
        <f t="shared" si="13"/>
        <v>1259357.99</v>
      </c>
      <c r="L890" s="259"/>
    </row>
    <row r="891" spans="2:12" x14ac:dyDescent="0.25">
      <c r="B891" s="46">
        <f>SUBTOTAL(103,$C$10:C891)</f>
        <v>882</v>
      </c>
      <c r="C891" s="154" t="s">
        <v>596</v>
      </c>
      <c r="D891" s="24" t="s">
        <v>607</v>
      </c>
      <c r="E891" s="203" t="s">
        <v>1467</v>
      </c>
      <c r="F891" s="227" t="s">
        <v>581</v>
      </c>
      <c r="G891" s="208" t="s">
        <v>434</v>
      </c>
      <c r="H891" s="241">
        <v>45219</v>
      </c>
      <c r="I891" s="249">
        <v>0</v>
      </c>
      <c r="J891" s="159">
        <v>-13100.672500000001</v>
      </c>
      <c r="K891" s="250">
        <f t="shared" si="13"/>
        <v>1246257.3174999999</v>
      </c>
      <c r="L891" s="259"/>
    </row>
    <row r="892" spans="2:12" x14ac:dyDescent="0.25">
      <c r="B892" s="46">
        <f>SUBTOTAL(103,$C$10:C892)</f>
        <v>883</v>
      </c>
      <c r="C892" s="24" t="s">
        <v>598</v>
      </c>
      <c r="D892" s="24" t="s">
        <v>607</v>
      </c>
      <c r="E892" s="203" t="s">
        <v>1467</v>
      </c>
      <c r="F892" s="227" t="s">
        <v>581</v>
      </c>
      <c r="G892" s="208" t="s">
        <v>434</v>
      </c>
      <c r="H892" s="241">
        <v>45219</v>
      </c>
      <c r="I892" s="249">
        <v>0</v>
      </c>
      <c r="J892" s="159">
        <v>-20000.250499999998</v>
      </c>
      <c r="K892" s="250">
        <f t="shared" si="13"/>
        <v>1226257.0669999998</v>
      </c>
      <c r="L892" s="259"/>
    </row>
    <row r="893" spans="2:12" x14ac:dyDescent="0.25">
      <c r="B893" s="46">
        <f>SUBTOTAL(103,$C$10:C893)</f>
        <v>884</v>
      </c>
      <c r="C893" s="154" t="s">
        <v>793</v>
      </c>
      <c r="D893" s="24" t="s">
        <v>608</v>
      </c>
      <c r="E893" s="231" t="s">
        <v>1466</v>
      </c>
      <c r="F893" s="227" t="s">
        <v>675</v>
      </c>
      <c r="G893" s="203" t="s">
        <v>676</v>
      </c>
      <c r="H893" s="241">
        <v>45219</v>
      </c>
      <c r="I893" s="249">
        <v>0</v>
      </c>
      <c r="J893" s="159">
        <v>-19152</v>
      </c>
      <c r="K893" s="250">
        <f t="shared" si="13"/>
        <v>1207105.0669999998</v>
      </c>
      <c r="L893" s="259"/>
    </row>
    <row r="894" spans="2:12" x14ac:dyDescent="0.25">
      <c r="B894" s="46">
        <f>SUBTOTAL(103,$C$10:C894)</f>
        <v>885</v>
      </c>
      <c r="C894" s="154" t="s">
        <v>600</v>
      </c>
      <c r="D894" s="24" t="s">
        <v>608</v>
      </c>
      <c r="E894" s="231" t="s">
        <v>1466</v>
      </c>
      <c r="F894" s="227" t="s">
        <v>1049</v>
      </c>
      <c r="G894" s="208" t="s">
        <v>1116</v>
      </c>
      <c r="H894" s="241">
        <v>45219</v>
      </c>
      <c r="I894" s="249">
        <v>0</v>
      </c>
      <c r="J894" s="159">
        <v>-21410</v>
      </c>
      <c r="K894" s="250">
        <f t="shared" si="13"/>
        <v>1185695.0669999998</v>
      </c>
      <c r="L894" s="259"/>
    </row>
    <row r="895" spans="2:12" x14ac:dyDescent="0.25">
      <c r="B895" s="46">
        <f>SUBTOTAL(103,$C$10:C895)</f>
        <v>886</v>
      </c>
      <c r="C895" s="154" t="s">
        <v>601</v>
      </c>
      <c r="D895" s="24" t="s">
        <v>608</v>
      </c>
      <c r="E895" s="231" t="s">
        <v>1466</v>
      </c>
      <c r="F895" s="227" t="s">
        <v>675</v>
      </c>
      <c r="G895" s="203" t="s">
        <v>676</v>
      </c>
      <c r="H895" s="241">
        <v>45219</v>
      </c>
      <c r="I895" s="249">
        <v>0</v>
      </c>
      <c r="J895" s="159">
        <v>-2331</v>
      </c>
      <c r="K895" s="250">
        <f t="shared" si="13"/>
        <v>1183364.0669999998</v>
      </c>
      <c r="L895" s="259"/>
    </row>
    <row r="896" spans="2:12" x14ac:dyDescent="0.25">
      <c r="B896" s="46">
        <f>SUBTOTAL(103,$C$10:C896)</f>
        <v>887</v>
      </c>
      <c r="C896" s="154" t="s">
        <v>692</v>
      </c>
      <c r="D896" s="24" t="s">
        <v>608</v>
      </c>
      <c r="E896" s="231" t="s">
        <v>1466</v>
      </c>
      <c r="F896" s="227" t="s">
        <v>581</v>
      </c>
      <c r="G896" s="208" t="s">
        <v>434</v>
      </c>
      <c r="H896" s="241">
        <v>45219</v>
      </c>
      <c r="I896" s="249">
        <v>0</v>
      </c>
      <c r="J896" s="159">
        <v>-7000</v>
      </c>
      <c r="K896" s="250">
        <f t="shared" si="13"/>
        <v>1176364.0669999998</v>
      </c>
      <c r="L896" s="259"/>
    </row>
    <row r="897" spans="2:12" x14ac:dyDescent="0.25">
      <c r="B897" s="46">
        <f>SUBTOTAL(103,$C$10:C897)</f>
        <v>888</v>
      </c>
      <c r="C897" s="157" t="s">
        <v>693</v>
      </c>
      <c r="D897" s="24" t="s">
        <v>608</v>
      </c>
      <c r="E897" s="231" t="s">
        <v>1466</v>
      </c>
      <c r="F897" s="227" t="s">
        <v>581</v>
      </c>
      <c r="G897" s="208" t="s">
        <v>434</v>
      </c>
      <c r="H897" s="241">
        <v>45219</v>
      </c>
      <c r="I897" s="249">
        <v>0</v>
      </c>
      <c r="J897" s="159">
        <v>-7000</v>
      </c>
      <c r="K897" s="250">
        <f t="shared" si="13"/>
        <v>1169364.0669999998</v>
      </c>
      <c r="L897" s="259"/>
    </row>
    <row r="898" spans="2:12" x14ac:dyDescent="0.25">
      <c r="B898" s="46">
        <f>SUBTOTAL(103,$C$10:C898)</f>
        <v>889</v>
      </c>
      <c r="C898" s="154" t="s">
        <v>596</v>
      </c>
      <c r="D898" s="24" t="s">
        <v>608</v>
      </c>
      <c r="E898" s="231" t="s">
        <v>1466</v>
      </c>
      <c r="F898" s="227" t="s">
        <v>581</v>
      </c>
      <c r="G898" s="208" t="s">
        <v>434</v>
      </c>
      <c r="H898" s="241">
        <v>45219</v>
      </c>
      <c r="I898" s="249">
        <v>0</v>
      </c>
      <c r="J898" s="159">
        <v>-70000</v>
      </c>
      <c r="K898" s="250">
        <f t="shared" si="13"/>
        <v>1099364.0669999998</v>
      </c>
      <c r="L898" s="259"/>
    </row>
    <row r="899" spans="2:12" x14ac:dyDescent="0.25">
      <c r="B899" s="46">
        <f>SUBTOTAL(103,$C$10:C899)</f>
        <v>890</v>
      </c>
      <c r="C899" s="24" t="s">
        <v>598</v>
      </c>
      <c r="D899" s="24" t="s">
        <v>608</v>
      </c>
      <c r="E899" s="231" t="s">
        <v>1466</v>
      </c>
      <c r="F899" s="227" t="s">
        <v>581</v>
      </c>
      <c r="G899" s="208" t="s">
        <v>434</v>
      </c>
      <c r="H899" s="241">
        <v>45219</v>
      </c>
      <c r="I899" s="249">
        <v>0</v>
      </c>
      <c r="J899" s="159">
        <v>-84000</v>
      </c>
      <c r="K899" s="250">
        <f t="shared" si="13"/>
        <v>1015364.0669999998</v>
      </c>
      <c r="L899" s="259"/>
    </row>
    <row r="900" spans="2:12" x14ac:dyDescent="0.25">
      <c r="B900" s="46">
        <f>SUBTOTAL(103,$C$10:C900)</f>
        <v>891</v>
      </c>
      <c r="C900" s="24" t="s">
        <v>597</v>
      </c>
      <c r="D900" s="24" t="s">
        <v>608</v>
      </c>
      <c r="E900" s="231" t="s">
        <v>1466</v>
      </c>
      <c r="F900" s="227" t="s">
        <v>581</v>
      </c>
      <c r="G900" s="208" t="s">
        <v>434</v>
      </c>
      <c r="H900" s="241">
        <v>45219</v>
      </c>
      <c r="I900" s="249">
        <v>0</v>
      </c>
      <c r="J900" s="159">
        <v>-42000</v>
      </c>
      <c r="K900" s="250">
        <f t="shared" si="13"/>
        <v>973364.06699999981</v>
      </c>
      <c r="L900" s="259"/>
    </row>
    <row r="901" spans="2:12" x14ac:dyDescent="0.25">
      <c r="B901" s="46">
        <f>SUBTOTAL(103,$C$10:C901)</f>
        <v>892</v>
      </c>
      <c r="C901" s="154" t="s">
        <v>603</v>
      </c>
      <c r="D901" s="24" t="s">
        <v>607</v>
      </c>
      <c r="E901" s="203" t="s">
        <v>1467</v>
      </c>
      <c r="F901" s="227" t="s">
        <v>698</v>
      </c>
      <c r="G901" s="203" t="s">
        <v>720</v>
      </c>
      <c r="H901" s="241">
        <v>45219</v>
      </c>
      <c r="I901" s="249">
        <v>0</v>
      </c>
      <c r="J901" s="159">
        <v>-6083.37</v>
      </c>
      <c r="K901" s="250">
        <f t="shared" si="13"/>
        <v>967280.69699999981</v>
      </c>
      <c r="L901" s="259"/>
    </row>
    <row r="902" spans="2:12" x14ac:dyDescent="0.25">
      <c r="B902" s="46">
        <f>SUBTOTAL(103,$C$10:C902)</f>
        <v>893</v>
      </c>
      <c r="C902" s="154" t="s">
        <v>653</v>
      </c>
      <c r="D902" s="24" t="s">
        <v>1032</v>
      </c>
      <c r="E902" s="203" t="s">
        <v>6</v>
      </c>
      <c r="F902" s="227" t="s">
        <v>581</v>
      </c>
      <c r="G902" s="208" t="s">
        <v>434</v>
      </c>
      <c r="H902" s="241">
        <v>45223</v>
      </c>
      <c r="I902" s="253">
        <v>300000</v>
      </c>
      <c r="J902" s="159">
        <v>0</v>
      </c>
      <c r="K902" s="250">
        <f t="shared" si="13"/>
        <v>1267280.6969999997</v>
      </c>
      <c r="L902" s="259"/>
    </row>
    <row r="903" spans="2:12" x14ac:dyDescent="0.25">
      <c r="B903" s="46">
        <f>SUBTOTAL(103,$C$10:C903)</f>
        <v>894</v>
      </c>
      <c r="C903" s="154" t="s">
        <v>653</v>
      </c>
      <c r="D903" s="24" t="s">
        <v>1033</v>
      </c>
      <c r="E903" s="203" t="s">
        <v>6</v>
      </c>
      <c r="F903" s="227" t="s">
        <v>581</v>
      </c>
      <c r="G903" s="208" t="s">
        <v>434</v>
      </c>
      <c r="H903" s="241">
        <v>45223</v>
      </c>
      <c r="I903" s="253">
        <v>300000</v>
      </c>
      <c r="J903" s="159">
        <v>0</v>
      </c>
      <c r="K903" s="250">
        <f t="shared" si="13"/>
        <v>1567280.6969999997</v>
      </c>
      <c r="L903" s="259"/>
    </row>
    <row r="904" spans="2:12" x14ac:dyDescent="0.25">
      <c r="B904" s="46">
        <f>SUBTOTAL(103,$C$10:C904)</f>
        <v>895</v>
      </c>
      <c r="C904" s="154" t="s">
        <v>997</v>
      </c>
      <c r="D904" s="226" t="s">
        <v>938</v>
      </c>
      <c r="E904" s="203" t="s">
        <v>1470</v>
      </c>
      <c r="F904" s="227" t="s">
        <v>1132</v>
      </c>
      <c r="G904" s="203" t="s">
        <v>1131</v>
      </c>
      <c r="H904" s="241">
        <v>45224</v>
      </c>
      <c r="I904" s="253">
        <v>0</v>
      </c>
      <c r="J904" s="159">
        <v>-6400</v>
      </c>
      <c r="K904" s="250">
        <f t="shared" si="13"/>
        <v>1560880.6969999997</v>
      </c>
      <c r="L904" s="259"/>
    </row>
    <row r="905" spans="2:12" x14ac:dyDescent="0.25">
      <c r="B905" s="46">
        <f>SUBTOTAL(103,$C$10:C905)</f>
        <v>896</v>
      </c>
      <c r="C905" s="233" t="s">
        <v>729</v>
      </c>
      <c r="D905" s="265" t="s">
        <v>1031</v>
      </c>
      <c r="E905" s="203" t="s">
        <v>1470</v>
      </c>
      <c r="F905" s="227" t="s">
        <v>1072</v>
      </c>
      <c r="G905" s="203" t="s">
        <v>455</v>
      </c>
      <c r="H905" s="241">
        <v>45224</v>
      </c>
      <c r="I905" s="253">
        <v>0</v>
      </c>
      <c r="J905" s="159">
        <v>-5000</v>
      </c>
      <c r="K905" s="250">
        <f t="shared" si="13"/>
        <v>1555880.6969999997</v>
      </c>
      <c r="L905" s="259"/>
    </row>
    <row r="906" spans="2:12" x14ac:dyDescent="0.25">
      <c r="B906" s="46">
        <f>SUBTOTAL(103,$C$10:C906)</f>
        <v>897</v>
      </c>
      <c r="C906" s="293" t="s">
        <v>131</v>
      </c>
      <c r="D906" s="100" t="s">
        <v>1014</v>
      </c>
      <c r="E906" s="203" t="s">
        <v>1475</v>
      </c>
      <c r="F906" s="227" t="s">
        <v>588</v>
      </c>
      <c r="G906" s="208" t="s">
        <v>589</v>
      </c>
      <c r="H906" s="241">
        <v>45225</v>
      </c>
      <c r="I906" s="249">
        <v>0</v>
      </c>
      <c r="J906" s="159">
        <v>-220000</v>
      </c>
      <c r="K906" s="250">
        <f t="shared" si="13"/>
        <v>1335880.6969999997</v>
      </c>
      <c r="L906" s="259"/>
    </row>
    <row r="907" spans="2:12" x14ac:dyDescent="0.25">
      <c r="B907" s="46">
        <f>SUBTOTAL(103,$C$10:C907)</f>
        <v>898</v>
      </c>
      <c r="C907" s="155" t="s">
        <v>596</v>
      </c>
      <c r="D907" s="24" t="s">
        <v>607</v>
      </c>
      <c r="E907" s="203" t="s">
        <v>1467</v>
      </c>
      <c r="F907" s="227" t="s">
        <v>581</v>
      </c>
      <c r="G907" s="208" t="s">
        <v>434</v>
      </c>
      <c r="H907" s="241">
        <v>45226</v>
      </c>
      <c r="I907" s="249">
        <v>0</v>
      </c>
      <c r="J907" s="159">
        <v>-13100.4555</v>
      </c>
      <c r="K907" s="250">
        <f t="shared" si="13"/>
        <v>1322780.2414999998</v>
      </c>
      <c r="L907" s="259"/>
    </row>
    <row r="908" spans="2:12" x14ac:dyDescent="0.25">
      <c r="B908" s="46">
        <f>SUBTOTAL(103,$C$10:C908)</f>
        <v>899</v>
      </c>
      <c r="C908" s="24" t="s">
        <v>597</v>
      </c>
      <c r="D908" s="24" t="s">
        <v>607</v>
      </c>
      <c r="E908" s="203" t="s">
        <v>1467</v>
      </c>
      <c r="F908" s="227" t="s">
        <v>581</v>
      </c>
      <c r="G908" s="208" t="s">
        <v>434</v>
      </c>
      <c r="H908" s="241">
        <v>45226</v>
      </c>
      <c r="I908" s="249">
        <v>0</v>
      </c>
      <c r="J908" s="159">
        <v>-7200.6125000000002</v>
      </c>
      <c r="K908" s="250">
        <f t="shared" si="13"/>
        <v>1315579.6289999997</v>
      </c>
      <c r="L908" s="259"/>
    </row>
    <row r="909" spans="2:12" x14ac:dyDescent="0.25">
      <c r="B909" s="46">
        <f>SUBTOTAL(103,$C$10:C909)</f>
        <v>900</v>
      </c>
      <c r="C909" s="24" t="s">
        <v>598</v>
      </c>
      <c r="D909" s="24" t="s">
        <v>607</v>
      </c>
      <c r="E909" s="203" t="s">
        <v>1467</v>
      </c>
      <c r="F909" s="227" t="s">
        <v>581</v>
      </c>
      <c r="G909" s="208" t="s">
        <v>434</v>
      </c>
      <c r="H909" s="241">
        <v>45226</v>
      </c>
      <c r="I909" s="249">
        <v>0</v>
      </c>
      <c r="J909" s="159">
        <v>-20000.737000000001</v>
      </c>
      <c r="K909" s="250">
        <f t="shared" ref="K909:K972" si="14">I909+K908+J909</f>
        <v>1295578.8919999998</v>
      </c>
      <c r="L909" s="259"/>
    </row>
    <row r="910" spans="2:12" x14ac:dyDescent="0.25">
      <c r="B910" s="46">
        <f>SUBTOTAL(103,$C$10:C910)</f>
        <v>901</v>
      </c>
      <c r="C910" s="155" t="s">
        <v>793</v>
      </c>
      <c r="D910" s="24" t="s">
        <v>608</v>
      </c>
      <c r="E910" s="231" t="s">
        <v>1466</v>
      </c>
      <c r="F910" s="227" t="s">
        <v>675</v>
      </c>
      <c r="G910" s="203" t="s">
        <v>676</v>
      </c>
      <c r="H910" s="241">
        <v>45226</v>
      </c>
      <c r="I910" s="249">
        <v>0</v>
      </c>
      <c r="J910" s="159">
        <v>-10680</v>
      </c>
      <c r="K910" s="250">
        <f t="shared" si="14"/>
        <v>1284898.8919999998</v>
      </c>
      <c r="L910" s="259"/>
    </row>
    <row r="911" spans="2:12" x14ac:dyDescent="0.25">
      <c r="B911" s="46">
        <f>SUBTOTAL(103,$C$10:C911)</f>
        <v>902</v>
      </c>
      <c r="C911" s="155" t="s">
        <v>600</v>
      </c>
      <c r="D911" s="24" t="s">
        <v>608</v>
      </c>
      <c r="E911" s="231" t="s">
        <v>1466</v>
      </c>
      <c r="F911" s="227" t="s">
        <v>1049</v>
      </c>
      <c r="G911" s="208" t="s">
        <v>1116</v>
      </c>
      <c r="H911" s="241">
        <v>45226</v>
      </c>
      <c r="I911" s="249">
        <v>0</v>
      </c>
      <c r="J911" s="159">
        <v>-15360</v>
      </c>
      <c r="K911" s="250">
        <f t="shared" si="14"/>
        <v>1269538.8919999998</v>
      </c>
      <c r="L911" s="259"/>
    </row>
    <row r="912" spans="2:12" x14ac:dyDescent="0.25">
      <c r="B912" s="46">
        <f>SUBTOTAL(103,$C$10:C912)</f>
        <v>903</v>
      </c>
      <c r="C912" s="155" t="s">
        <v>600</v>
      </c>
      <c r="D912" s="100" t="s">
        <v>1101</v>
      </c>
      <c r="E912" s="208" t="s">
        <v>1467</v>
      </c>
      <c r="F912" s="227" t="s">
        <v>1133</v>
      </c>
      <c r="G912" s="208" t="s">
        <v>1126</v>
      </c>
      <c r="H912" s="241">
        <v>45226</v>
      </c>
      <c r="I912" s="249">
        <v>0</v>
      </c>
      <c r="J912" s="159">
        <v>-17166.52</v>
      </c>
      <c r="K912" s="250">
        <f t="shared" si="14"/>
        <v>1252372.3719999997</v>
      </c>
      <c r="L912" s="259"/>
    </row>
    <row r="913" spans="2:12" x14ac:dyDescent="0.25">
      <c r="B913" s="46">
        <f>SUBTOTAL(103,$C$10:C913)</f>
        <v>904</v>
      </c>
      <c r="C913" s="155" t="s">
        <v>601</v>
      </c>
      <c r="D913" s="24" t="s">
        <v>608</v>
      </c>
      <c r="E913" s="231" t="s">
        <v>1466</v>
      </c>
      <c r="F913" s="227" t="s">
        <v>675</v>
      </c>
      <c r="G913" s="203" t="s">
        <v>676</v>
      </c>
      <c r="H913" s="241">
        <v>45226</v>
      </c>
      <c r="I913" s="249">
        <v>0</v>
      </c>
      <c r="J913" s="159">
        <v>-14331</v>
      </c>
      <c r="K913" s="250">
        <f t="shared" si="14"/>
        <v>1238041.3719999997</v>
      </c>
      <c r="L913" s="259"/>
    </row>
    <row r="914" spans="2:12" x14ac:dyDescent="0.25">
      <c r="B914" s="46">
        <f>SUBTOTAL(103,$C$10:C914)</f>
        <v>905</v>
      </c>
      <c r="C914" s="154" t="s">
        <v>692</v>
      </c>
      <c r="D914" s="24" t="s">
        <v>739</v>
      </c>
      <c r="E914" s="203" t="s">
        <v>1467</v>
      </c>
      <c r="F914" s="227" t="s">
        <v>581</v>
      </c>
      <c r="G914" s="208" t="s">
        <v>434</v>
      </c>
      <c r="H914" s="241">
        <v>45226</v>
      </c>
      <c r="I914" s="249">
        <v>0</v>
      </c>
      <c r="J914" s="159">
        <v>-51440</v>
      </c>
      <c r="K914" s="250">
        <f t="shared" si="14"/>
        <v>1186601.3719999997</v>
      </c>
      <c r="L914" s="259"/>
    </row>
    <row r="915" spans="2:12" x14ac:dyDescent="0.25">
      <c r="B915" s="46">
        <f>SUBTOTAL(103,$C$10:C915)</f>
        <v>906</v>
      </c>
      <c r="C915" s="155" t="s">
        <v>596</v>
      </c>
      <c r="D915" s="24" t="s">
        <v>739</v>
      </c>
      <c r="E915" s="203" t="s">
        <v>1467</v>
      </c>
      <c r="F915" s="227" t="s">
        <v>581</v>
      </c>
      <c r="G915" s="208" t="s">
        <v>434</v>
      </c>
      <c r="H915" s="241">
        <v>45226</v>
      </c>
      <c r="I915" s="249">
        <v>0</v>
      </c>
      <c r="J915" s="159">
        <v>-38782</v>
      </c>
      <c r="K915" s="250">
        <f t="shared" si="14"/>
        <v>1147819.3719999997</v>
      </c>
      <c r="L915" s="259"/>
    </row>
    <row r="916" spans="2:12" x14ac:dyDescent="0.25">
      <c r="B916" s="46">
        <f>SUBTOTAL(103,$C$10:C916)</f>
        <v>907</v>
      </c>
      <c r="C916" s="24" t="s">
        <v>597</v>
      </c>
      <c r="D916" s="24" t="s">
        <v>739</v>
      </c>
      <c r="E916" s="203" t="s">
        <v>1467</v>
      </c>
      <c r="F916" s="227" t="s">
        <v>581</v>
      </c>
      <c r="G916" s="208" t="s">
        <v>434</v>
      </c>
      <c r="H916" s="241">
        <v>45226</v>
      </c>
      <c r="I916" s="249">
        <v>0</v>
      </c>
      <c r="J916" s="159">
        <v>-26949.2772727273</v>
      </c>
      <c r="K916" s="250">
        <f t="shared" si="14"/>
        <v>1120870.0947272724</v>
      </c>
      <c r="L916" s="259"/>
    </row>
    <row r="917" spans="2:12" x14ac:dyDescent="0.25">
      <c r="B917" s="46">
        <f>SUBTOTAL(103,$C$10:C917)</f>
        <v>908</v>
      </c>
      <c r="C917" s="155" t="s">
        <v>666</v>
      </c>
      <c r="D917" s="100" t="s">
        <v>1101</v>
      </c>
      <c r="E917" s="208" t="s">
        <v>1467</v>
      </c>
      <c r="F917" s="227" t="s">
        <v>1133</v>
      </c>
      <c r="G917" s="208" t="s">
        <v>1126</v>
      </c>
      <c r="H917" s="241">
        <v>45226</v>
      </c>
      <c r="I917" s="249">
        <v>0</v>
      </c>
      <c r="J917" s="159">
        <v>-3792.08</v>
      </c>
      <c r="K917" s="250">
        <f t="shared" si="14"/>
        <v>1117078.0147272723</v>
      </c>
      <c r="L917" s="259"/>
    </row>
    <row r="918" spans="2:12" x14ac:dyDescent="0.25">
      <c r="B918" s="46">
        <f>SUBTOTAL(103,$C$10:C918)</f>
        <v>909</v>
      </c>
      <c r="C918" s="155" t="s">
        <v>603</v>
      </c>
      <c r="D918" s="24" t="s">
        <v>607</v>
      </c>
      <c r="E918" s="203" t="s">
        <v>1467</v>
      </c>
      <c r="F918" s="227" t="s">
        <v>698</v>
      </c>
      <c r="G918" s="203" t="s">
        <v>720</v>
      </c>
      <c r="H918" s="241">
        <v>45226</v>
      </c>
      <c r="I918" s="249">
        <v>0</v>
      </c>
      <c r="J918" s="159">
        <v>-5416</v>
      </c>
      <c r="K918" s="250">
        <f t="shared" si="14"/>
        <v>1111662.0147272723</v>
      </c>
      <c r="L918" s="259"/>
    </row>
    <row r="919" spans="2:12" x14ac:dyDescent="0.25">
      <c r="B919" s="46">
        <f>SUBTOTAL(103,$C$10:C919)</f>
        <v>910</v>
      </c>
      <c r="C919" s="100" t="s">
        <v>596</v>
      </c>
      <c r="D919" s="24" t="s">
        <v>607</v>
      </c>
      <c r="E919" s="203" t="s">
        <v>1467</v>
      </c>
      <c r="F919" s="227" t="s">
        <v>581</v>
      </c>
      <c r="G919" s="208" t="s">
        <v>434</v>
      </c>
      <c r="H919" s="241">
        <v>45233</v>
      </c>
      <c r="I919" s="249">
        <v>0</v>
      </c>
      <c r="J919" s="159">
        <v>-13100.040999999999</v>
      </c>
      <c r="K919" s="250">
        <f t="shared" si="14"/>
        <v>1098561.9737272724</v>
      </c>
      <c r="L919" s="259"/>
    </row>
    <row r="920" spans="2:12" x14ac:dyDescent="0.25">
      <c r="B920" s="46">
        <f>SUBTOTAL(103,$C$10:C920)</f>
        <v>911</v>
      </c>
      <c r="C920" s="100" t="s">
        <v>1103</v>
      </c>
      <c r="D920" s="24" t="s">
        <v>608</v>
      </c>
      <c r="E920" s="231" t="s">
        <v>1466</v>
      </c>
      <c r="F920" s="227" t="s">
        <v>582</v>
      </c>
      <c r="G920" s="203" t="s">
        <v>425</v>
      </c>
      <c r="H920" s="241">
        <v>45233</v>
      </c>
      <c r="I920" s="249">
        <v>0</v>
      </c>
      <c r="J920" s="159">
        <v>-7680</v>
      </c>
      <c r="K920" s="250">
        <f t="shared" si="14"/>
        <v>1090881.9737272724</v>
      </c>
      <c r="L920" s="259"/>
    </row>
    <row r="921" spans="2:12" x14ac:dyDescent="0.25">
      <c r="B921" s="46">
        <f>SUBTOTAL(103,$C$10:C921)</f>
        <v>912</v>
      </c>
      <c r="C921" s="24" t="s">
        <v>597</v>
      </c>
      <c r="D921" s="24" t="s">
        <v>607</v>
      </c>
      <c r="E921" s="203" t="s">
        <v>1467</v>
      </c>
      <c r="F921" s="227" t="s">
        <v>581</v>
      </c>
      <c r="G921" s="208" t="s">
        <v>434</v>
      </c>
      <c r="H921" s="241">
        <v>45233</v>
      </c>
      <c r="I921" s="249">
        <v>0</v>
      </c>
      <c r="J921" s="159">
        <v>-5000.7475000000004</v>
      </c>
      <c r="K921" s="250">
        <f t="shared" si="14"/>
        <v>1085881.2262272723</v>
      </c>
      <c r="L921" s="259"/>
    </row>
    <row r="922" spans="2:12" x14ac:dyDescent="0.25">
      <c r="B922" s="46">
        <f>SUBTOTAL(103,$C$10:C922)</f>
        <v>913</v>
      </c>
      <c r="C922" s="24" t="s">
        <v>598</v>
      </c>
      <c r="D922" s="24" t="s">
        <v>607</v>
      </c>
      <c r="E922" s="203" t="s">
        <v>1467</v>
      </c>
      <c r="F922" s="227" t="s">
        <v>581</v>
      </c>
      <c r="G922" s="208" t="s">
        <v>434</v>
      </c>
      <c r="H922" s="241">
        <v>45233</v>
      </c>
      <c r="I922" s="249">
        <v>0</v>
      </c>
      <c r="J922" s="159">
        <v>-20000.050999999999</v>
      </c>
      <c r="K922" s="250">
        <f t="shared" si="14"/>
        <v>1065881.1752272723</v>
      </c>
      <c r="L922" s="259"/>
    </row>
    <row r="923" spans="2:12" x14ac:dyDescent="0.25">
      <c r="B923" s="46">
        <f>SUBTOTAL(103,$C$10:C923)</f>
        <v>914</v>
      </c>
      <c r="C923" s="100" t="s">
        <v>793</v>
      </c>
      <c r="D923" s="24" t="s">
        <v>608</v>
      </c>
      <c r="E923" s="231" t="s">
        <v>1466</v>
      </c>
      <c r="F923" s="227" t="s">
        <v>675</v>
      </c>
      <c r="G923" s="203" t="s">
        <v>676</v>
      </c>
      <c r="H923" s="241">
        <v>45233</v>
      </c>
      <c r="I923" s="249">
        <v>0</v>
      </c>
      <c r="J923" s="159">
        <v>-10680</v>
      </c>
      <c r="K923" s="250">
        <f t="shared" si="14"/>
        <v>1055201.1752272723</v>
      </c>
      <c r="L923" s="259"/>
    </row>
    <row r="924" spans="2:12" x14ac:dyDescent="0.25">
      <c r="B924" s="46">
        <f>SUBTOTAL(103,$C$10:C924)</f>
        <v>915</v>
      </c>
      <c r="C924" s="100" t="s">
        <v>600</v>
      </c>
      <c r="D924" s="24" t="s">
        <v>608</v>
      </c>
      <c r="E924" s="231" t="s">
        <v>1466</v>
      </c>
      <c r="F924" s="227" t="s">
        <v>1049</v>
      </c>
      <c r="G924" s="208" t="s">
        <v>1116</v>
      </c>
      <c r="H924" s="241">
        <v>45233</v>
      </c>
      <c r="I924" s="249">
        <v>0</v>
      </c>
      <c r="J924" s="159">
        <v>-15360</v>
      </c>
      <c r="K924" s="250">
        <f t="shared" si="14"/>
        <v>1039841.1752272723</v>
      </c>
      <c r="L924" s="259"/>
    </row>
    <row r="925" spans="2:12" x14ac:dyDescent="0.25">
      <c r="B925" s="46">
        <f>SUBTOTAL(103,$C$10:C925)</f>
        <v>916</v>
      </c>
      <c r="C925" s="100" t="s">
        <v>601</v>
      </c>
      <c r="D925" s="24" t="s">
        <v>608</v>
      </c>
      <c r="E925" s="231" t="s">
        <v>1466</v>
      </c>
      <c r="F925" s="227" t="s">
        <v>675</v>
      </c>
      <c r="G925" s="203" t="s">
        <v>676</v>
      </c>
      <c r="H925" s="241">
        <v>45233</v>
      </c>
      <c r="I925" s="249">
        <v>0</v>
      </c>
      <c r="J925" s="159">
        <v>-5331</v>
      </c>
      <c r="K925" s="250">
        <f t="shared" si="14"/>
        <v>1034510.1752272723</v>
      </c>
      <c r="L925" s="259"/>
    </row>
    <row r="926" spans="2:12" x14ac:dyDescent="0.25">
      <c r="B926" s="46">
        <f>SUBTOTAL(103,$C$10:C926)</f>
        <v>917</v>
      </c>
      <c r="C926" s="100" t="s">
        <v>666</v>
      </c>
      <c r="D926" s="226" t="s">
        <v>607</v>
      </c>
      <c r="E926" s="203" t="s">
        <v>1467</v>
      </c>
      <c r="F926" s="227" t="s">
        <v>1066</v>
      </c>
      <c r="G926" s="203" t="s">
        <v>1077</v>
      </c>
      <c r="H926" s="241">
        <v>45233</v>
      </c>
      <c r="I926" s="249">
        <v>0</v>
      </c>
      <c r="J926" s="159">
        <v>-17040</v>
      </c>
      <c r="K926" s="250">
        <f t="shared" si="14"/>
        <v>1017470.1752272723</v>
      </c>
      <c r="L926" s="259"/>
    </row>
    <row r="927" spans="2:12" x14ac:dyDescent="0.25">
      <c r="B927" s="46">
        <f>SUBTOTAL(103,$C$10:C927)</f>
        <v>918</v>
      </c>
      <c r="C927" s="100" t="s">
        <v>603</v>
      </c>
      <c r="D927" s="24" t="s">
        <v>607</v>
      </c>
      <c r="E927" s="203" t="s">
        <v>1467</v>
      </c>
      <c r="F927" s="227" t="s">
        <v>698</v>
      </c>
      <c r="G927" s="203" t="s">
        <v>720</v>
      </c>
      <c r="H927" s="241">
        <v>45233</v>
      </c>
      <c r="I927" s="249">
        <v>0</v>
      </c>
      <c r="J927" s="159">
        <v>-5400</v>
      </c>
      <c r="K927" s="250">
        <f t="shared" si="14"/>
        <v>1012070.1752272723</v>
      </c>
      <c r="L927" s="259"/>
    </row>
    <row r="928" spans="2:12" x14ac:dyDescent="0.25">
      <c r="B928" s="46">
        <f>SUBTOTAL(103,$C$10:C928)</f>
        <v>919</v>
      </c>
      <c r="C928" s="100" t="s">
        <v>667</v>
      </c>
      <c r="D928" s="24" t="s">
        <v>608</v>
      </c>
      <c r="E928" s="231" t="s">
        <v>1466</v>
      </c>
      <c r="F928" s="227" t="s">
        <v>1135</v>
      </c>
      <c r="G928" s="208" t="s">
        <v>1134</v>
      </c>
      <c r="H928" s="241">
        <v>45233</v>
      </c>
      <c r="I928" s="249">
        <v>0</v>
      </c>
      <c r="J928" s="159">
        <v>-3280</v>
      </c>
      <c r="K928" s="250">
        <f t="shared" si="14"/>
        <v>1008790.1752272723</v>
      </c>
      <c r="L928" s="259"/>
    </row>
    <row r="929" spans="2:12" x14ac:dyDescent="0.25">
      <c r="B929" s="46">
        <f>SUBTOTAL(103,$C$10:C929)</f>
        <v>920</v>
      </c>
      <c r="C929" s="24" t="s">
        <v>580</v>
      </c>
      <c r="D929" s="24" t="s">
        <v>962</v>
      </c>
      <c r="E929" s="203" t="s">
        <v>6</v>
      </c>
      <c r="F929" s="227" t="s">
        <v>579</v>
      </c>
      <c r="G929" s="203" t="s">
        <v>580</v>
      </c>
      <c r="H929" s="241">
        <v>45233</v>
      </c>
      <c r="I929" s="253">
        <v>1000000</v>
      </c>
      <c r="J929" s="159">
        <v>0</v>
      </c>
      <c r="K929" s="250">
        <f t="shared" si="14"/>
        <v>2008790.1752272723</v>
      </c>
      <c r="L929" s="259"/>
    </row>
    <row r="930" spans="2:12" x14ac:dyDescent="0.25">
      <c r="B930" s="46">
        <f>SUBTOTAL(103,$C$10:C930)</f>
        <v>921</v>
      </c>
      <c r="C930" s="293" t="s">
        <v>131</v>
      </c>
      <c r="D930" s="100" t="s">
        <v>1019</v>
      </c>
      <c r="E930" s="203" t="s">
        <v>1475</v>
      </c>
      <c r="F930" s="227" t="s">
        <v>588</v>
      </c>
      <c r="G930" s="208" t="s">
        <v>589</v>
      </c>
      <c r="H930" s="241">
        <v>45239</v>
      </c>
      <c r="I930" s="253">
        <v>0</v>
      </c>
      <c r="J930" s="159">
        <v>-50000</v>
      </c>
      <c r="K930" s="250">
        <f t="shared" si="14"/>
        <v>1958790.1752272723</v>
      </c>
      <c r="L930" s="259"/>
    </row>
    <row r="931" spans="2:12" x14ac:dyDescent="0.25">
      <c r="B931" s="46">
        <f>SUBTOTAL(103,$C$10:C931)</f>
        <v>922</v>
      </c>
      <c r="C931" s="158" t="s">
        <v>24</v>
      </c>
      <c r="D931" s="100" t="s">
        <v>24</v>
      </c>
      <c r="E931" s="231" t="s">
        <v>1475</v>
      </c>
      <c r="F931" s="227" t="s">
        <v>24</v>
      </c>
      <c r="G931" s="203" t="s">
        <v>24</v>
      </c>
      <c r="H931" s="241">
        <v>45240</v>
      </c>
      <c r="I931" s="249">
        <v>0</v>
      </c>
      <c r="J931" s="159">
        <v>-50000</v>
      </c>
      <c r="K931" s="250">
        <f t="shared" si="14"/>
        <v>1908790.1752272723</v>
      </c>
      <c r="L931" s="259"/>
    </row>
    <row r="932" spans="2:12" x14ac:dyDescent="0.25">
      <c r="B932" s="46">
        <f>SUBTOTAL(103,$C$10:C932)</f>
        <v>923</v>
      </c>
      <c r="C932" s="158" t="s">
        <v>843</v>
      </c>
      <c r="D932" s="100" t="s">
        <v>701</v>
      </c>
      <c r="E932" s="203" t="s">
        <v>1470</v>
      </c>
      <c r="F932" s="227"/>
      <c r="G932" s="223"/>
      <c r="H932" s="241">
        <v>45240</v>
      </c>
      <c r="I932" s="249">
        <v>0</v>
      </c>
      <c r="J932" s="159">
        <f>-6000-1300-650</f>
        <v>-7950</v>
      </c>
      <c r="K932" s="250">
        <f t="shared" si="14"/>
        <v>1900840.1752272723</v>
      </c>
      <c r="L932" s="259"/>
    </row>
    <row r="933" spans="2:12" x14ac:dyDescent="0.25">
      <c r="B933" s="46">
        <f>SUBTOTAL(103,$C$10:C933)</f>
        <v>924</v>
      </c>
      <c r="C933" s="158" t="s">
        <v>596</v>
      </c>
      <c r="D933" s="24" t="s">
        <v>607</v>
      </c>
      <c r="E933" s="203" t="s">
        <v>1467</v>
      </c>
      <c r="F933" s="227" t="s">
        <v>581</v>
      </c>
      <c r="G933" s="208" t="s">
        <v>434</v>
      </c>
      <c r="H933" s="241">
        <v>45240</v>
      </c>
      <c r="I933" s="249">
        <v>0</v>
      </c>
      <c r="J933" s="159">
        <v>-13100.040999999999</v>
      </c>
      <c r="K933" s="250">
        <f t="shared" si="14"/>
        <v>1887740.1342272724</v>
      </c>
      <c r="L933" s="259"/>
    </row>
    <row r="934" spans="2:12" x14ac:dyDescent="0.25">
      <c r="B934" s="46">
        <f>SUBTOTAL(103,$C$10:C934)</f>
        <v>925</v>
      </c>
      <c r="C934" s="158" t="s">
        <v>640</v>
      </c>
      <c r="D934" s="24" t="s">
        <v>608</v>
      </c>
      <c r="E934" s="231" t="s">
        <v>1466</v>
      </c>
      <c r="F934" s="227" t="s">
        <v>583</v>
      </c>
      <c r="G934" s="208" t="s">
        <v>584</v>
      </c>
      <c r="H934" s="241">
        <v>45240</v>
      </c>
      <c r="I934" s="249">
        <v>0</v>
      </c>
      <c r="J934" s="159">
        <v>-7240</v>
      </c>
      <c r="K934" s="250">
        <f t="shared" si="14"/>
        <v>1880500.1342272724</v>
      </c>
      <c r="L934" s="259"/>
    </row>
    <row r="935" spans="2:12" x14ac:dyDescent="0.25">
      <c r="B935" s="46">
        <f>SUBTOTAL(103,$C$10:C935)</f>
        <v>926</v>
      </c>
      <c r="C935" s="24" t="s">
        <v>597</v>
      </c>
      <c r="D935" s="24" t="s">
        <v>607</v>
      </c>
      <c r="E935" s="203" t="s">
        <v>1467</v>
      </c>
      <c r="F935" s="227" t="s">
        <v>581</v>
      </c>
      <c r="G935" s="208" t="s">
        <v>434</v>
      </c>
      <c r="H935" s="241">
        <v>45240</v>
      </c>
      <c r="I935" s="249">
        <v>0</v>
      </c>
      <c r="J935" s="159">
        <v>-7200.4549999999999</v>
      </c>
      <c r="K935" s="250">
        <f t="shared" si="14"/>
        <v>1873299.6792272723</v>
      </c>
      <c r="L935" s="259"/>
    </row>
    <row r="936" spans="2:12" x14ac:dyDescent="0.25">
      <c r="B936" s="46">
        <f>SUBTOTAL(103,$C$10:C936)</f>
        <v>927</v>
      </c>
      <c r="C936" s="24" t="s">
        <v>598</v>
      </c>
      <c r="D936" s="24" t="s">
        <v>607</v>
      </c>
      <c r="E936" s="203" t="s">
        <v>1467</v>
      </c>
      <c r="F936" s="227" t="s">
        <v>581</v>
      </c>
      <c r="G936" s="208" t="s">
        <v>434</v>
      </c>
      <c r="H936" s="241">
        <v>45240</v>
      </c>
      <c r="I936" s="249">
        <v>0</v>
      </c>
      <c r="J936" s="159">
        <v>-19999.996999999999</v>
      </c>
      <c r="K936" s="250">
        <f t="shared" si="14"/>
        <v>1853299.6822272723</v>
      </c>
      <c r="L936" s="259"/>
    </row>
    <row r="937" spans="2:12" x14ac:dyDescent="0.25">
      <c r="B937" s="46">
        <f>SUBTOTAL(103,$C$10:C937)</f>
        <v>928</v>
      </c>
      <c r="C937" s="158" t="s">
        <v>793</v>
      </c>
      <c r="D937" s="24" t="s">
        <v>608</v>
      </c>
      <c r="E937" s="231" t="s">
        <v>1466</v>
      </c>
      <c r="F937" s="227" t="s">
        <v>675</v>
      </c>
      <c r="G937" s="203" t="s">
        <v>676</v>
      </c>
      <c r="H937" s="241">
        <v>45240</v>
      </c>
      <c r="I937" s="249">
        <v>0</v>
      </c>
      <c r="J937" s="159">
        <v>-19680</v>
      </c>
      <c r="K937" s="250">
        <f t="shared" si="14"/>
        <v>1833619.6822272723</v>
      </c>
      <c r="L937" s="259"/>
    </row>
    <row r="938" spans="2:12" x14ac:dyDescent="0.25">
      <c r="B938" s="46">
        <f>SUBTOTAL(103,$C$10:C938)</f>
        <v>929</v>
      </c>
      <c r="C938" s="158" t="s">
        <v>600</v>
      </c>
      <c r="D938" s="24" t="s">
        <v>608</v>
      </c>
      <c r="E938" s="231" t="s">
        <v>1466</v>
      </c>
      <c r="F938" s="227" t="s">
        <v>1049</v>
      </c>
      <c r="G938" s="208" t="s">
        <v>1116</v>
      </c>
      <c r="H938" s="241">
        <v>45240</v>
      </c>
      <c r="I938" s="249">
        <v>0</v>
      </c>
      <c r="J938" s="159">
        <v>-25360</v>
      </c>
      <c r="K938" s="250">
        <f t="shared" si="14"/>
        <v>1808259.6822272723</v>
      </c>
      <c r="L938" s="259"/>
    </row>
    <row r="939" spans="2:12" x14ac:dyDescent="0.25">
      <c r="B939" s="46">
        <f>SUBTOTAL(103,$C$10:C939)</f>
        <v>930</v>
      </c>
      <c r="C939" s="158" t="s">
        <v>601</v>
      </c>
      <c r="D939" s="24" t="s">
        <v>608</v>
      </c>
      <c r="E939" s="231" t="s">
        <v>1466</v>
      </c>
      <c r="F939" s="227" t="s">
        <v>675</v>
      </c>
      <c r="G939" s="203" t="s">
        <v>676</v>
      </c>
      <c r="H939" s="241">
        <v>45240</v>
      </c>
      <c r="I939" s="249">
        <v>0</v>
      </c>
      <c r="J939" s="159">
        <v>-5331</v>
      </c>
      <c r="K939" s="250">
        <f t="shared" si="14"/>
        <v>1802928.6822272723</v>
      </c>
      <c r="L939" s="259"/>
    </row>
    <row r="940" spans="2:12" x14ac:dyDescent="0.25">
      <c r="B940" s="46">
        <f>SUBTOTAL(103,$C$10:C940)</f>
        <v>931</v>
      </c>
      <c r="C940" s="158" t="s">
        <v>665</v>
      </c>
      <c r="D940" s="24" t="s">
        <v>608</v>
      </c>
      <c r="E940" s="231" t="s">
        <v>1466</v>
      </c>
      <c r="F940" s="227" t="s">
        <v>583</v>
      </c>
      <c r="G940" s="208" t="s">
        <v>584</v>
      </c>
      <c r="H940" s="241">
        <v>45240</v>
      </c>
      <c r="I940" s="249">
        <v>0</v>
      </c>
      <c r="J940" s="159">
        <v>-12360</v>
      </c>
      <c r="K940" s="250">
        <f t="shared" si="14"/>
        <v>1790568.6822272723</v>
      </c>
      <c r="L940" s="259"/>
    </row>
    <row r="941" spans="2:12" x14ac:dyDescent="0.25">
      <c r="B941" s="46">
        <f>SUBTOTAL(103,$C$10:C941)</f>
        <v>932</v>
      </c>
      <c r="C941" s="154" t="s">
        <v>692</v>
      </c>
      <c r="D941" s="24" t="s">
        <v>1121</v>
      </c>
      <c r="E941" s="203" t="s">
        <v>1466</v>
      </c>
      <c r="F941" s="227" t="s">
        <v>581</v>
      </c>
      <c r="G941" s="208" t="s">
        <v>434</v>
      </c>
      <c r="H941" s="241">
        <v>45240</v>
      </c>
      <c r="I941" s="249">
        <v>0</v>
      </c>
      <c r="J941" s="159">
        <v>-4368.8999999999996</v>
      </c>
      <c r="K941" s="250">
        <f t="shared" si="14"/>
        <v>1786199.7822272724</v>
      </c>
      <c r="L941" s="259"/>
    </row>
    <row r="942" spans="2:12" x14ac:dyDescent="0.25">
      <c r="B942" s="46">
        <f>SUBTOTAL(103,$C$10:C942)</f>
        <v>933</v>
      </c>
      <c r="C942" s="24" t="s">
        <v>683</v>
      </c>
      <c r="D942" s="24" t="s">
        <v>608</v>
      </c>
      <c r="E942" s="231" t="s">
        <v>1466</v>
      </c>
      <c r="F942" s="227" t="s">
        <v>1049</v>
      </c>
      <c r="G942" s="208" t="s">
        <v>1116</v>
      </c>
      <c r="H942" s="241">
        <v>45240</v>
      </c>
      <c r="I942" s="249">
        <v>0</v>
      </c>
      <c r="J942" s="159">
        <v>-3840</v>
      </c>
      <c r="K942" s="250">
        <f t="shared" si="14"/>
        <v>1782359.7822272724</v>
      </c>
      <c r="L942" s="259"/>
    </row>
    <row r="943" spans="2:12" x14ac:dyDescent="0.25">
      <c r="B943" s="46">
        <f>SUBTOTAL(103,$C$10:C943)</f>
        <v>934</v>
      </c>
      <c r="C943" s="158" t="s">
        <v>603</v>
      </c>
      <c r="D943" s="24" t="s">
        <v>607</v>
      </c>
      <c r="E943" s="203" t="s">
        <v>1467</v>
      </c>
      <c r="F943" s="227" t="s">
        <v>698</v>
      </c>
      <c r="G943" s="203" t="s">
        <v>720</v>
      </c>
      <c r="H943" s="241">
        <v>45240</v>
      </c>
      <c r="I943" s="249">
        <v>0</v>
      </c>
      <c r="J943" s="159">
        <v>-1400</v>
      </c>
      <c r="K943" s="250">
        <f t="shared" si="14"/>
        <v>1780959.7822272724</v>
      </c>
      <c r="L943" s="259"/>
    </row>
    <row r="944" spans="2:12" x14ac:dyDescent="0.25">
      <c r="B944" s="46">
        <f>SUBTOTAL(103,$C$10:C944)</f>
        <v>935</v>
      </c>
      <c r="C944" s="158" t="s">
        <v>667</v>
      </c>
      <c r="D944" s="226" t="s">
        <v>774</v>
      </c>
      <c r="E944" s="203" t="s">
        <v>1467</v>
      </c>
      <c r="F944" s="227" t="s">
        <v>1135</v>
      </c>
      <c r="G944" s="208" t="s">
        <v>1134</v>
      </c>
      <c r="H944" s="241">
        <v>45240</v>
      </c>
      <c r="I944" s="249">
        <v>0</v>
      </c>
      <c r="J944" s="159">
        <v>-4900</v>
      </c>
      <c r="K944" s="250">
        <f t="shared" si="14"/>
        <v>1776059.7822272724</v>
      </c>
      <c r="L944" s="259"/>
    </row>
    <row r="945" spans="2:12" x14ac:dyDescent="0.25">
      <c r="B945" s="46">
        <f>SUBTOTAL(103,$C$10:C945)</f>
        <v>936</v>
      </c>
      <c r="C945" s="158" t="s">
        <v>667</v>
      </c>
      <c r="D945" s="24" t="s">
        <v>608</v>
      </c>
      <c r="E945" s="231" t="s">
        <v>1466</v>
      </c>
      <c r="F945" s="227" t="s">
        <v>1135</v>
      </c>
      <c r="G945" s="208" t="s">
        <v>1134</v>
      </c>
      <c r="H945" s="241">
        <v>45240</v>
      </c>
      <c r="I945" s="249">
        <v>0</v>
      </c>
      <c r="J945" s="159">
        <v>-2880</v>
      </c>
      <c r="K945" s="250">
        <f t="shared" si="14"/>
        <v>1773179.7822272724</v>
      </c>
      <c r="L945" s="259"/>
    </row>
    <row r="946" spans="2:12" x14ac:dyDescent="0.25">
      <c r="B946" s="46">
        <f>SUBTOTAL(103,$C$10:C946)</f>
        <v>937</v>
      </c>
      <c r="C946" s="158" t="s">
        <v>667</v>
      </c>
      <c r="D946" s="100" t="s">
        <v>1128</v>
      </c>
      <c r="E946" s="208" t="s">
        <v>1466</v>
      </c>
      <c r="F946" s="227" t="s">
        <v>1135</v>
      </c>
      <c r="G946" s="208" t="s">
        <v>1134</v>
      </c>
      <c r="H946" s="241">
        <v>45240</v>
      </c>
      <c r="I946" s="249">
        <v>0</v>
      </c>
      <c r="J946" s="159">
        <v>-4800</v>
      </c>
      <c r="K946" s="250">
        <f t="shared" si="14"/>
        <v>1768379.7822272724</v>
      </c>
      <c r="L946" s="259"/>
    </row>
    <row r="947" spans="2:12" x14ac:dyDescent="0.25">
      <c r="B947" s="46">
        <f>SUBTOTAL(103,$C$10:C947)</f>
        <v>938</v>
      </c>
      <c r="C947" s="158" t="s">
        <v>1127</v>
      </c>
      <c r="D947" s="100" t="s">
        <v>607</v>
      </c>
      <c r="E947" s="203" t="s">
        <v>1467</v>
      </c>
      <c r="F947" s="227" t="s">
        <v>699</v>
      </c>
      <c r="G947" s="203" t="s">
        <v>662</v>
      </c>
      <c r="H947" s="241">
        <v>45240</v>
      </c>
      <c r="I947" s="249">
        <v>0</v>
      </c>
      <c r="J947" s="159">
        <v>-2500</v>
      </c>
      <c r="K947" s="250">
        <f t="shared" si="14"/>
        <v>1765879.7822272724</v>
      </c>
      <c r="L947" s="259"/>
    </row>
    <row r="948" spans="2:12" x14ac:dyDescent="0.25">
      <c r="B948" s="46">
        <f>SUBTOTAL(103,$C$10:C948)</f>
        <v>939</v>
      </c>
      <c r="C948" s="158" t="s">
        <v>667</v>
      </c>
      <c r="D948" s="24" t="s">
        <v>608</v>
      </c>
      <c r="E948" s="231" t="s">
        <v>1466</v>
      </c>
      <c r="F948" s="227" t="s">
        <v>1045</v>
      </c>
      <c r="G948" s="208" t="s">
        <v>1046</v>
      </c>
      <c r="H948" s="241">
        <v>45243</v>
      </c>
      <c r="I948" s="249">
        <v>0</v>
      </c>
      <c r="J948" s="159">
        <v>-12250</v>
      </c>
      <c r="K948" s="250">
        <f t="shared" si="14"/>
        <v>1753629.7822272724</v>
      </c>
      <c r="L948" s="259"/>
    </row>
    <row r="949" spans="2:12" x14ac:dyDescent="0.25">
      <c r="B949" s="46">
        <f>SUBTOTAL(103,$C$10:C949)</f>
        <v>940</v>
      </c>
      <c r="C949" s="293" t="s">
        <v>131</v>
      </c>
      <c r="D949" s="100" t="s">
        <v>1022</v>
      </c>
      <c r="E949" s="203" t="s">
        <v>1475</v>
      </c>
      <c r="F949" s="227" t="s">
        <v>588</v>
      </c>
      <c r="G949" s="208" t="s">
        <v>589</v>
      </c>
      <c r="H949" s="241">
        <v>45244</v>
      </c>
      <c r="I949" s="249">
        <v>0</v>
      </c>
      <c r="J949" s="159">
        <v>-130000</v>
      </c>
      <c r="K949" s="250">
        <f t="shared" si="14"/>
        <v>1623629.7822272724</v>
      </c>
      <c r="L949" s="259"/>
    </row>
    <row r="950" spans="2:12" x14ac:dyDescent="0.25">
      <c r="B950" s="46">
        <f>SUBTOTAL(103,$C$10:C950)</f>
        <v>941</v>
      </c>
      <c r="C950" s="158" t="s">
        <v>24</v>
      </c>
      <c r="D950" s="100" t="s">
        <v>1034</v>
      </c>
      <c r="E950" s="231" t="s">
        <v>1475</v>
      </c>
      <c r="F950" s="227" t="s">
        <v>24</v>
      </c>
      <c r="G950" s="203" t="s">
        <v>24</v>
      </c>
      <c r="H950" s="241">
        <v>45244</v>
      </c>
      <c r="I950" s="253">
        <v>0</v>
      </c>
      <c r="J950" s="159">
        <v>-50000</v>
      </c>
      <c r="K950" s="250">
        <f t="shared" si="14"/>
        <v>1573629.7822272724</v>
      </c>
      <c r="L950" s="259"/>
    </row>
    <row r="951" spans="2:12" x14ac:dyDescent="0.25">
      <c r="B951" s="46">
        <f>SUBTOTAL(103,$C$10:C951)</f>
        <v>942</v>
      </c>
      <c r="C951" s="158" t="s">
        <v>977</v>
      </c>
      <c r="D951" s="100" t="s">
        <v>1073</v>
      </c>
      <c r="E951" s="208" t="s">
        <v>1474</v>
      </c>
      <c r="F951" s="227" t="s">
        <v>24</v>
      </c>
      <c r="G951" s="203" t="s">
        <v>24</v>
      </c>
      <c r="H951" s="241">
        <v>45246</v>
      </c>
      <c r="I951" s="253">
        <v>0</v>
      </c>
      <c r="J951" s="159">
        <v>-12000</v>
      </c>
      <c r="K951" s="250">
        <f t="shared" si="14"/>
        <v>1561629.7822272724</v>
      </c>
      <c r="L951" s="259"/>
    </row>
    <row r="952" spans="2:12" x14ac:dyDescent="0.25">
      <c r="B952" s="46">
        <f>SUBTOTAL(103,$C$10:C952)</f>
        <v>943</v>
      </c>
      <c r="C952" s="157" t="s">
        <v>653</v>
      </c>
      <c r="D952" s="24" t="s">
        <v>1035</v>
      </c>
      <c r="E952" s="203" t="s">
        <v>6</v>
      </c>
      <c r="F952" s="227" t="s">
        <v>581</v>
      </c>
      <c r="G952" s="208" t="s">
        <v>434</v>
      </c>
      <c r="H952" s="241">
        <v>45247</v>
      </c>
      <c r="I952" s="253">
        <v>300000</v>
      </c>
      <c r="J952" s="159">
        <v>0</v>
      </c>
      <c r="K952" s="250">
        <f t="shared" si="14"/>
        <v>1861629.7822272724</v>
      </c>
      <c r="L952" s="259"/>
    </row>
    <row r="953" spans="2:12" x14ac:dyDescent="0.25">
      <c r="B953" s="46">
        <f>SUBTOTAL(103,$C$10:C953)</f>
        <v>944</v>
      </c>
      <c r="C953" s="24" t="s">
        <v>653</v>
      </c>
      <c r="D953" s="24" t="s">
        <v>655</v>
      </c>
      <c r="E953" s="203" t="s">
        <v>6</v>
      </c>
      <c r="F953" s="227" t="s">
        <v>581</v>
      </c>
      <c r="G953" s="208" t="s">
        <v>434</v>
      </c>
      <c r="H953" s="241">
        <v>45247</v>
      </c>
      <c r="I953" s="253">
        <v>300000</v>
      </c>
      <c r="J953" s="159">
        <v>0</v>
      </c>
      <c r="K953" s="250">
        <f t="shared" si="14"/>
        <v>2161629.7822272722</v>
      </c>
      <c r="L953" s="259"/>
    </row>
    <row r="954" spans="2:12" x14ac:dyDescent="0.25">
      <c r="B954" s="46">
        <f>SUBTOTAL(103,$C$10:C954)</f>
        <v>945</v>
      </c>
      <c r="C954" s="155" t="s">
        <v>596</v>
      </c>
      <c r="D954" s="24" t="s">
        <v>607</v>
      </c>
      <c r="E954" s="203" t="s">
        <v>1467</v>
      </c>
      <c r="F954" s="227" t="s">
        <v>581</v>
      </c>
      <c r="G954" s="208" t="s">
        <v>434</v>
      </c>
      <c r="H954" s="241">
        <v>45247</v>
      </c>
      <c r="I954" s="249">
        <v>0</v>
      </c>
      <c r="J954" s="159">
        <v>-18100.689999999999</v>
      </c>
      <c r="K954" s="250">
        <f t="shared" si="14"/>
        <v>2143529.0922272722</v>
      </c>
      <c r="L954" s="259"/>
    </row>
    <row r="955" spans="2:12" x14ac:dyDescent="0.25">
      <c r="B955" s="46">
        <f>SUBTOTAL(103,$C$10:C955)</f>
        <v>946</v>
      </c>
      <c r="C955" s="157" t="s">
        <v>736</v>
      </c>
      <c r="D955" s="100" t="s">
        <v>1101</v>
      </c>
      <c r="E955" s="208" t="s">
        <v>1467</v>
      </c>
      <c r="F955" s="266"/>
      <c r="G955" s="208" t="s">
        <v>1108</v>
      </c>
      <c r="H955" s="241">
        <v>45247</v>
      </c>
      <c r="I955" s="249">
        <v>0</v>
      </c>
      <c r="J955" s="159">
        <v>-2400</v>
      </c>
      <c r="K955" s="250">
        <f t="shared" si="14"/>
        <v>2141129.0922272722</v>
      </c>
      <c r="L955" s="259"/>
    </row>
    <row r="956" spans="2:12" x14ac:dyDescent="0.25">
      <c r="B956" s="46">
        <f>SUBTOTAL(103,$C$10:C956)</f>
        <v>947</v>
      </c>
      <c r="C956" s="24" t="s">
        <v>598</v>
      </c>
      <c r="D956" s="24" t="s">
        <v>607</v>
      </c>
      <c r="E956" s="203" t="s">
        <v>1467</v>
      </c>
      <c r="F956" s="227" t="s">
        <v>581</v>
      </c>
      <c r="G956" s="208" t="s">
        <v>434</v>
      </c>
      <c r="H956" s="241">
        <v>45247</v>
      </c>
      <c r="I956" s="249">
        <v>0</v>
      </c>
      <c r="J956" s="159">
        <v>-19999.996999999999</v>
      </c>
      <c r="K956" s="250">
        <f t="shared" si="14"/>
        <v>2121129.0952272722</v>
      </c>
      <c r="L956" s="259"/>
    </row>
    <row r="957" spans="2:12" x14ac:dyDescent="0.25">
      <c r="B957" s="46">
        <f>SUBTOTAL(103,$C$10:C957)</f>
        <v>948</v>
      </c>
      <c r="C957" s="155" t="s">
        <v>793</v>
      </c>
      <c r="D957" s="24" t="s">
        <v>608</v>
      </c>
      <c r="E957" s="231" t="s">
        <v>1466</v>
      </c>
      <c r="F957" s="227" t="s">
        <v>675</v>
      </c>
      <c r="G957" s="203" t="s">
        <v>676</v>
      </c>
      <c r="H957" s="241">
        <v>45247</v>
      </c>
      <c r="I957" s="249">
        <v>0</v>
      </c>
      <c r="J957" s="159">
        <v>-13650</v>
      </c>
      <c r="K957" s="250">
        <f t="shared" si="14"/>
        <v>2107479.0952272722</v>
      </c>
      <c r="L957" s="259"/>
    </row>
    <row r="958" spans="2:12" x14ac:dyDescent="0.25">
      <c r="B958" s="46">
        <f>SUBTOTAL(103,$C$10:C958)</f>
        <v>949</v>
      </c>
      <c r="C958" s="155" t="s">
        <v>600</v>
      </c>
      <c r="D958" s="24" t="s">
        <v>608</v>
      </c>
      <c r="E958" s="231" t="s">
        <v>1466</v>
      </c>
      <c r="F958" s="227" t="s">
        <v>1049</v>
      </c>
      <c r="G958" s="208" t="s">
        <v>1116</v>
      </c>
      <c r="H958" s="241">
        <v>45247</v>
      </c>
      <c r="I958" s="249">
        <v>0</v>
      </c>
      <c r="J958" s="159">
        <v>-17985</v>
      </c>
      <c r="K958" s="250">
        <f t="shared" si="14"/>
        <v>2089494.0952272722</v>
      </c>
      <c r="L958" s="259"/>
    </row>
    <row r="959" spans="2:12" x14ac:dyDescent="0.25">
      <c r="B959" s="46">
        <f>SUBTOTAL(103,$C$10:C959)</f>
        <v>950</v>
      </c>
      <c r="C959" s="155" t="s">
        <v>601</v>
      </c>
      <c r="D959" s="24" t="s">
        <v>608</v>
      </c>
      <c r="E959" s="231" t="s">
        <v>1466</v>
      </c>
      <c r="F959" s="227" t="s">
        <v>1049</v>
      </c>
      <c r="G959" s="208" t="s">
        <v>1116</v>
      </c>
      <c r="H959" s="241">
        <v>45247</v>
      </c>
      <c r="I959" s="249">
        <v>0</v>
      </c>
      <c r="J959" s="159">
        <v>-5331</v>
      </c>
      <c r="K959" s="250">
        <f t="shared" si="14"/>
        <v>2084163.0952272722</v>
      </c>
      <c r="L959" s="259"/>
    </row>
    <row r="960" spans="2:12" x14ac:dyDescent="0.25">
      <c r="B960" s="46">
        <f>SUBTOTAL(103,$C$10:C960)</f>
        <v>951</v>
      </c>
      <c r="C960" s="154" t="s">
        <v>692</v>
      </c>
      <c r="D960" s="24" t="s">
        <v>608</v>
      </c>
      <c r="E960" s="231" t="s">
        <v>1466</v>
      </c>
      <c r="F960" s="227" t="s">
        <v>581</v>
      </c>
      <c r="G960" s="208" t="s">
        <v>434</v>
      </c>
      <c r="H960" s="241">
        <v>45247</v>
      </c>
      <c r="I960" s="249">
        <v>0</v>
      </c>
      <c r="J960" s="159">
        <v>-7000</v>
      </c>
      <c r="K960" s="250">
        <f t="shared" si="14"/>
        <v>2077163.0952272722</v>
      </c>
      <c r="L960" s="259"/>
    </row>
    <row r="961" spans="2:12" x14ac:dyDescent="0.25">
      <c r="B961" s="46">
        <f>SUBTOTAL(103,$C$10:C961)</f>
        <v>952</v>
      </c>
      <c r="C961" s="157" t="s">
        <v>693</v>
      </c>
      <c r="D961" s="24" t="s">
        <v>608</v>
      </c>
      <c r="E961" s="231" t="s">
        <v>1466</v>
      </c>
      <c r="F961" s="227" t="s">
        <v>581</v>
      </c>
      <c r="G961" s="208" t="s">
        <v>434</v>
      </c>
      <c r="H961" s="241">
        <v>45247</v>
      </c>
      <c r="I961" s="249">
        <v>0</v>
      </c>
      <c r="J961" s="159">
        <v>-7000</v>
      </c>
      <c r="K961" s="250">
        <f t="shared" si="14"/>
        <v>2070163.0952272722</v>
      </c>
      <c r="L961" s="259"/>
    </row>
    <row r="962" spans="2:12" x14ac:dyDescent="0.25">
      <c r="B962" s="46">
        <f>SUBTOTAL(103,$C$10:C962)</f>
        <v>953</v>
      </c>
      <c r="C962" s="100" t="s">
        <v>596</v>
      </c>
      <c r="D962" s="24" t="s">
        <v>608</v>
      </c>
      <c r="E962" s="231" t="s">
        <v>1466</v>
      </c>
      <c r="F962" s="227" t="s">
        <v>581</v>
      </c>
      <c r="G962" s="208" t="s">
        <v>434</v>
      </c>
      <c r="H962" s="241">
        <v>45247</v>
      </c>
      <c r="I962" s="249">
        <v>0</v>
      </c>
      <c r="J962" s="159">
        <v>-70000</v>
      </c>
      <c r="K962" s="250">
        <f t="shared" si="14"/>
        <v>2000163.0952272722</v>
      </c>
      <c r="L962" s="259"/>
    </row>
    <row r="963" spans="2:12" x14ac:dyDescent="0.25">
      <c r="B963" s="46">
        <f>SUBTOTAL(103,$C$10:C963)</f>
        <v>954</v>
      </c>
      <c r="C963" s="24" t="s">
        <v>598</v>
      </c>
      <c r="D963" s="24" t="s">
        <v>608</v>
      </c>
      <c r="E963" s="231" t="s">
        <v>1466</v>
      </c>
      <c r="F963" s="227" t="s">
        <v>581</v>
      </c>
      <c r="G963" s="208" t="s">
        <v>434</v>
      </c>
      <c r="H963" s="241">
        <v>45247</v>
      </c>
      <c r="I963" s="249">
        <v>0</v>
      </c>
      <c r="J963" s="159">
        <v>-84000</v>
      </c>
      <c r="K963" s="250">
        <f t="shared" si="14"/>
        <v>1916163.0952272722</v>
      </c>
      <c r="L963" s="259"/>
    </row>
    <row r="964" spans="2:12" x14ac:dyDescent="0.25">
      <c r="B964" s="46">
        <f>SUBTOTAL(103,$C$10:C964)</f>
        <v>955</v>
      </c>
      <c r="C964" s="24" t="s">
        <v>597</v>
      </c>
      <c r="D964" s="24" t="s">
        <v>608</v>
      </c>
      <c r="E964" s="231" t="s">
        <v>1466</v>
      </c>
      <c r="F964" s="227" t="s">
        <v>581</v>
      </c>
      <c r="G964" s="208" t="s">
        <v>434</v>
      </c>
      <c r="H964" s="241">
        <v>45247</v>
      </c>
      <c r="I964" s="249">
        <v>0</v>
      </c>
      <c r="J964" s="159">
        <v>-42000</v>
      </c>
      <c r="K964" s="250">
        <f t="shared" si="14"/>
        <v>1874163.0952272722</v>
      </c>
      <c r="L964" s="259"/>
    </row>
    <row r="965" spans="2:12" x14ac:dyDescent="0.25">
      <c r="B965" s="46">
        <f>SUBTOTAL(103,$C$10:C965)</f>
        <v>956</v>
      </c>
      <c r="C965" s="24" t="s">
        <v>683</v>
      </c>
      <c r="D965" s="24" t="s">
        <v>608</v>
      </c>
      <c r="E965" s="231" t="s">
        <v>1466</v>
      </c>
      <c r="F965" s="227" t="s">
        <v>1049</v>
      </c>
      <c r="G965" s="208" t="s">
        <v>1116</v>
      </c>
      <c r="H965" s="241">
        <v>45247</v>
      </c>
      <c r="I965" s="249">
        <v>0</v>
      </c>
      <c r="J965" s="159">
        <v>-3840</v>
      </c>
      <c r="K965" s="250">
        <f t="shared" si="14"/>
        <v>1870323.0952272722</v>
      </c>
      <c r="L965" s="259"/>
    </row>
    <row r="966" spans="2:12" x14ac:dyDescent="0.25">
      <c r="B966" s="46">
        <f>SUBTOTAL(103,$C$10:C966)</f>
        <v>957</v>
      </c>
      <c r="C966" s="155" t="s">
        <v>603</v>
      </c>
      <c r="D966" s="24" t="s">
        <v>607</v>
      </c>
      <c r="E966" s="203" t="s">
        <v>1467</v>
      </c>
      <c r="F966" s="227" t="s">
        <v>581</v>
      </c>
      <c r="G966" s="208" t="s">
        <v>434</v>
      </c>
      <c r="H966" s="241">
        <v>45247</v>
      </c>
      <c r="I966" s="249">
        <v>0</v>
      </c>
      <c r="J966" s="159">
        <v>-2000</v>
      </c>
      <c r="K966" s="250">
        <f t="shared" si="14"/>
        <v>1868323.0952272722</v>
      </c>
      <c r="L966" s="259"/>
    </row>
    <row r="967" spans="2:12" x14ac:dyDescent="0.25">
      <c r="B967" s="46">
        <f>SUBTOTAL(103,$C$10:C967)</f>
        <v>958</v>
      </c>
      <c r="C967" s="155" t="s">
        <v>605</v>
      </c>
      <c r="D967" s="226" t="s">
        <v>774</v>
      </c>
      <c r="E967" s="203" t="s">
        <v>1467</v>
      </c>
      <c r="F967" s="227" t="s">
        <v>1132</v>
      </c>
      <c r="G967" s="203" t="s">
        <v>1131</v>
      </c>
      <c r="H967" s="241">
        <v>45247</v>
      </c>
      <c r="I967" s="249">
        <v>0</v>
      </c>
      <c r="J967" s="159">
        <v>-5000</v>
      </c>
      <c r="K967" s="250">
        <f t="shared" si="14"/>
        <v>1863323.0952272722</v>
      </c>
      <c r="L967" s="259"/>
    </row>
    <row r="968" spans="2:12" x14ac:dyDescent="0.25">
      <c r="B968" s="46">
        <f>SUBTOTAL(103,$C$10:C968)</f>
        <v>959</v>
      </c>
      <c r="C968" s="155" t="s">
        <v>673</v>
      </c>
      <c r="D968" s="100" t="s">
        <v>775</v>
      </c>
      <c r="E968" s="203" t="s">
        <v>1468</v>
      </c>
      <c r="F968" s="227" t="s">
        <v>675</v>
      </c>
      <c r="G968" s="203" t="s">
        <v>676</v>
      </c>
      <c r="H968" s="241">
        <v>45247</v>
      </c>
      <c r="I968" s="249">
        <v>0</v>
      </c>
      <c r="J968" s="159">
        <v>-21400</v>
      </c>
      <c r="K968" s="250">
        <f t="shared" si="14"/>
        <v>1841923.0952272722</v>
      </c>
      <c r="L968" s="259"/>
    </row>
    <row r="969" spans="2:12" x14ac:dyDescent="0.25">
      <c r="B969" s="46">
        <f>SUBTOTAL(103,$C$10:C969)</f>
        <v>960</v>
      </c>
      <c r="C969" s="100" t="s">
        <v>685</v>
      </c>
      <c r="D969" s="100" t="s">
        <v>1036</v>
      </c>
      <c r="E969" s="208" t="s">
        <v>1469</v>
      </c>
      <c r="F969" s="227" t="s">
        <v>644</v>
      </c>
      <c r="G969" s="208" t="s">
        <v>428</v>
      </c>
      <c r="H969" s="241">
        <v>45247</v>
      </c>
      <c r="I969" s="249">
        <v>0</v>
      </c>
      <c r="J969" s="159">
        <v>-10000</v>
      </c>
      <c r="K969" s="250">
        <f t="shared" si="14"/>
        <v>1831923.0952272722</v>
      </c>
      <c r="L969" s="259"/>
    </row>
    <row r="970" spans="2:12" x14ac:dyDescent="0.25">
      <c r="B970" s="46">
        <f>SUBTOTAL(103,$C$10:C970)</f>
        <v>961</v>
      </c>
      <c r="C970" s="157" t="s">
        <v>783</v>
      </c>
      <c r="D970" s="24" t="s">
        <v>543</v>
      </c>
      <c r="E970" s="203" t="s">
        <v>1470</v>
      </c>
      <c r="F970" s="227" t="s">
        <v>24</v>
      </c>
      <c r="G970" s="203" t="s">
        <v>24</v>
      </c>
      <c r="H970" s="241">
        <v>45253</v>
      </c>
      <c r="I970" s="249">
        <v>0</v>
      </c>
      <c r="J970" s="159">
        <v>-60000</v>
      </c>
      <c r="K970" s="250">
        <f t="shared" si="14"/>
        <v>1771923.0952272722</v>
      </c>
      <c r="L970" s="259"/>
    </row>
    <row r="971" spans="2:12" x14ac:dyDescent="0.25">
      <c r="B971" s="46">
        <f>SUBTOTAL(103,$C$10:C971)</f>
        <v>962</v>
      </c>
      <c r="C971" s="293" t="s">
        <v>131</v>
      </c>
      <c r="D971" s="100" t="s">
        <v>1023</v>
      </c>
      <c r="E971" s="203" t="s">
        <v>1475</v>
      </c>
      <c r="F971" s="227" t="s">
        <v>588</v>
      </c>
      <c r="G971" s="208" t="s">
        <v>589</v>
      </c>
      <c r="H971" s="241">
        <v>45253</v>
      </c>
      <c r="I971" s="249">
        <v>0</v>
      </c>
      <c r="J971" s="159">
        <v>-60000</v>
      </c>
      <c r="K971" s="250">
        <f t="shared" si="14"/>
        <v>1711923.0952272722</v>
      </c>
      <c r="L971" s="259"/>
    </row>
    <row r="972" spans="2:12" x14ac:dyDescent="0.25">
      <c r="B972" s="46">
        <f>SUBTOTAL(103,$C$10:C972)</f>
        <v>963</v>
      </c>
      <c r="C972" s="157" t="s">
        <v>839</v>
      </c>
      <c r="D972" s="222" t="s">
        <v>988</v>
      </c>
      <c r="E972" s="203" t="s">
        <v>1469</v>
      </c>
      <c r="F972" s="227" t="s">
        <v>24</v>
      </c>
      <c r="G972" s="203" t="s">
        <v>24</v>
      </c>
      <c r="H972" s="241">
        <v>45254</v>
      </c>
      <c r="I972" s="249">
        <v>0</v>
      </c>
      <c r="J972" s="159">
        <v>-130000</v>
      </c>
      <c r="K972" s="250">
        <f t="shared" si="14"/>
        <v>1581923.0952272722</v>
      </c>
      <c r="L972" s="259"/>
    </row>
    <row r="973" spans="2:12" x14ac:dyDescent="0.25">
      <c r="B973" s="46">
        <f>SUBTOTAL(103,$C$10:C973)</f>
        <v>964</v>
      </c>
      <c r="C973" s="158" t="s">
        <v>596</v>
      </c>
      <c r="D973" s="24" t="s">
        <v>607</v>
      </c>
      <c r="E973" s="203" t="s">
        <v>1467</v>
      </c>
      <c r="F973" s="227" t="s">
        <v>581</v>
      </c>
      <c r="G973" s="208" t="s">
        <v>434</v>
      </c>
      <c r="H973" s="241">
        <v>45254</v>
      </c>
      <c r="I973" s="249">
        <v>0</v>
      </c>
      <c r="J973" s="159">
        <v>-13100.69</v>
      </c>
      <c r="K973" s="250">
        <f t="shared" ref="K973:K1036" si="15">I973+K972+J973</f>
        <v>1568822.4052272723</v>
      </c>
      <c r="L973" s="259"/>
    </row>
    <row r="974" spans="2:12" x14ac:dyDescent="0.25">
      <c r="B974" s="46">
        <f>SUBTOTAL(103,$C$10:C974)</f>
        <v>965</v>
      </c>
      <c r="C974" s="24" t="s">
        <v>597</v>
      </c>
      <c r="D974" s="24" t="s">
        <v>607</v>
      </c>
      <c r="E974" s="203" t="s">
        <v>1467</v>
      </c>
      <c r="F974" s="227" t="s">
        <v>581</v>
      </c>
      <c r="G974" s="208" t="s">
        <v>434</v>
      </c>
      <c r="H974" s="241">
        <v>45254</v>
      </c>
      <c r="I974" s="249">
        <v>0</v>
      </c>
      <c r="J974" s="159">
        <v>-3000</v>
      </c>
      <c r="K974" s="250">
        <f t="shared" si="15"/>
        <v>1565822.4052272723</v>
      </c>
      <c r="L974" s="259"/>
    </row>
    <row r="975" spans="2:12" x14ac:dyDescent="0.25">
      <c r="B975" s="46">
        <f>SUBTOTAL(103,$C$10:C975)</f>
        <v>966</v>
      </c>
      <c r="C975" s="24" t="s">
        <v>598</v>
      </c>
      <c r="D975" s="24" t="s">
        <v>607</v>
      </c>
      <c r="E975" s="203" t="s">
        <v>1467</v>
      </c>
      <c r="F975" s="227" t="s">
        <v>581</v>
      </c>
      <c r="G975" s="208" t="s">
        <v>434</v>
      </c>
      <c r="H975" s="241">
        <v>45254</v>
      </c>
      <c r="I975" s="249">
        <v>0</v>
      </c>
      <c r="J975" s="159">
        <v>-19999.996999999999</v>
      </c>
      <c r="K975" s="250">
        <f t="shared" si="15"/>
        <v>1545822.4082272723</v>
      </c>
      <c r="L975" s="259"/>
    </row>
    <row r="976" spans="2:12" x14ac:dyDescent="0.25">
      <c r="B976" s="46">
        <f>SUBTOTAL(103,$C$10:C976)</f>
        <v>967</v>
      </c>
      <c r="C976" s="158" t="s">
        <v>793</v>
      </c>
      <c r="D976" s="24" t="s">
        <v>608</v>
      </c>
      <c r="E976" s="231" t="s">
        <v>1466</v>
      </c>
      <c r="F976" s="227" t="s">
        <v>675</v>
      </c>
      <c r="G976" s="203" t="s">
        <v>676</v>
      </c>
      <c r="H976" s="241">
        <v>45254</v>
      </c>
      <c r="I976" s="249">
        <v>0</v>
      </c>
      <c r="J976" s="159">
        <v>-10680</v>
      </c>
      <c r="K976" s="250">
        <f t="shared" si="15"/>
        <v>1535142.4082272723</v>
      </c>
      <c r="L976" s="259"/>
    </row>
    <row r="977" spans="2:12" x14ac:dyDescent="0.25">
      <c r="B977" s="46">
        <f>SUBTOTAL(103,$C$10:C977)</f>
        <v>968</v>
      </c>
      <c r="C977" s="158" t="s">
        <v>600</v>
      </c>
      <c r="D977" s="24" t="s">
        <v>608</v>
      </c>
      <c r="E977" s="231" t="s">
        <v>1466</v>
      </c>
      <c r="F977" s="227" t="s">
        <v>1049</v>
      </c>
      <c r="G977" s="208" t="s">
        <v>1116</v>
      </c>
      <c r="H977" s="241">
        <v>45254</v>
      </c>
      <c r="I977" s="249">
        <v>0</v>
      </c>
      <c r="J977" s="159">
        <v>-15360</v>
      </c>
      <c r="K977" s="250">
        <f t="shared" si="15"/>
        <v>1519782.4082272723</v>
      </c>
      <c r="L977" s="259"/>
    </row>
    <row r="978" spans="2:12" x14ac:dyDescent="0.25">
      <c r="B978" s="46">
        <f>SUBTOTAL(103,$C$10:C978)</f>
        <v>969</v>
      </c>
      <c r="C978" s="158" t="s">
        <v>601</v>
      </c>
      <c r="D978" s="24" t="s">
        <v>608</v>
      </c>
      <c r="E978" s="231" t="s">
        <v>1466</v>
      </c>
      <c r="F978" s="227" t="s">
        <v>1049</v>
      </c>
      <c r="G978" s="208" t="s">
        <v>1116</v>
      </c>
      <c r="H978" s="241">
        <v>45254</v>
      </c>
      <c r="I978" s="249">
        <v>0</v>
      </c>
      <c r="J978" s="159">
        <v>-17331</v>
      </c>
      <c r="K978" s="250">
        <f t="shared" si="15"/>
        <v>1502451.4082272723</v>
      </c>
      <c r="L978" s="259"/>
    </row>
    <row r="979" spans="2:12" x14ac:dyDescent="0.25">
      <c r="B979" s="46">
        <f>SUBTOTAL(103,$C$10:C979)</f>
        <v>970</v>
      </c>
      <c r="C979" s="24" t="s">
        <v>683</v>
      </c>
      <c r="D979" s="24" t="s">
        <v>608</v>
      </c>
      <c r="E979" s="231" t="s">
        <v>1466</v>
      </c>
      <c r="F979" s="227" t="s">
        <v>1049</v>
      </c>
      <c r="G979" s="208" t="s">
        <v>1116</v>
      </c>
      <c r="H979" s="241">
        <v>45254</v>
      </c>
      <c r="I979" s="249">
        <v>0</v>
      </c>
      <c r="J979" s="159">
        <v>-3840</v>
      </c>
      <c r="K979" s="250">
        <f t="shared" si="15"/>
        <v>1498611.4082272723</v>
      </c>
      <c r="L979" s="259"/>
    </row>
    <row r="980" spans="2:12" x14ac:dyDescent="0.25">
      <c r="B980" s="46">
        <f>SUBTOTAL(103,$C$10:C980)</f>
        <v>971</v>
      </c>
      <c r="C980" s="158" t="s">
        <v>603</v>
      </c>
      <c r="D980" s="24" t="s">
        <v>607</v>
      </c>
      <c r="E980" s="203" t="s">
        <v>1467</v>
      </c>
      <c r="F980" s="227" t="s">
        <v>581</v>
      </c>
      <c r="G980" s="208" t="s">
        <v>434</v>
      </c>
      <c r="H980" s="241">
        <v>45254</v>
      </c>
      <c r="I980" s="249">
        <v>0</v>
      </c>
      <c r="J980" s="159">
        <v>-1322.39</v>
      </c>
      <c r="K980" s="250">
        <f t="shared" si="15"/>
        <v>1497289.0182272724</v>
      </c>
      <c r="L980" s="259"/>
    </row>
    <row r="981" spans="2:12" x14ac:dyDescent="0.25">
      <c r="B981" s="46">
        <f>SUBTOTAL(103,$C$10:C981)</f>
        <v>972</v>
      </c>
      <c r="C981" s="158" t="s">
        <v>1127</v>
      </c>
      <c r="D981" s="100" t="s">
        <v>607</v>
      </c>
      <c r="E981" s="203" t="s">
        <v>1467</v>
      </c>
      <c r="F981" s="227" t="s">
        <v>699</v>
      </c>
      <c r="G981" s="208" t="s">
        <v>662</v>
      </c>
      <c r="H981" s="241">
        <v>45254</v>
      </c>
      <c r="I981" s="249">
        <v>0</v>
      </c>
      <c r="J981" s="159">
        <v>-6414</v>
      </c>
      <c r="K981" s="250">
        <f t="shared" si="15"/>
        <v>1490875.0182272724</v>
      </c>
      <c r="L981" s="259"/>
    </row>
    <row r="982" spans="2:12" x14ac:dyDescent="0.25">
      <c r="B982" s="46">
        <f>SUBTOTAL(103,$C$10:C982)</f>
        <v>973</v>
      </c>
      <c r="C982" s="158" t="s">
        <v>685</v>
      </c>
      <c r="D982" s="100" t="s">
        <v>1036</v>
      </c>
      <c r="E982" s="208" t="s">
        <v>1469</v>
      </c>
      <c r="F982" s="227" t="s">
        <v>644</v>
      </c>
      <c r="G982" s="208" t="s">
        <v>428</v>
      </c>
      <c r="H982" s="241">
        <v>45254</v>
      </c>
      <c r="I982" s="249">
        <v>0</v>
      </c>
      <c r="J982" s="159">
        <v>-11600</v>
      </c>
      <c r="K982" s="250">
        <f t="shared" si="15"/>
        <v>1479275.0182272724</v>
      </c>
      <c r="L982" s="259"/>
    </row>
    <row r="983" spans="2:12" x14ac:dyDescent="0.25">
      <c r="B983" s="46">
        <f>SUBTOTAL(103,$C$10:C983)</f>
        <v>974</v>
      </c>
      <c r="C983" s="293" t="s">
        <v>131</v>
      </c>
      <c r="D983" s="100" t="s">
        <v>1024</v>
      </c>
      <c r="E983" s="203" t="s">
        <v>1475</v>
      </c>
      <c r="F983" s="227" t="s">
        <v>588</v>
      </c>
      <c r="G983" s="208" t="s">
        <v>589</v>
      </c>
      <c r="H983" s="241">
        <v>45259</v>
      </c>
      <c r="I983" s="253">
        <v>0</v>
      </c>
      <c r="J983" s="159">
        <v>-150000</v>
      </c>
      <c r="K983" s="250">
        <f t="shared" si="15"/>
        <v>1329275.0182272724</v>
      </c>
      <c r="L983" s="259"/>
    </row>
    <row r="984" spans="2:12" x14ac:dyDescent="0.25">
      <c r="B984" s="46">
        <f>SUBTOTAL(103,$C$10:C984)</f>
        <v>975</v>
      </c>
      <c r="C984" s="158" t="s">
        <v>749</v>
      </c>
      <c r="D984" s="100" t="s">
        <v>549</v>
      </c>
      <c r="E984" s="208" t="s">
        <v>1470</v>
      </c>
      <c r="F984" s="227" t="s">
        <v>588</v>
      </c>
      <c r="G984" s="208" t="s">
        <v>589</v>
      </c>
      <c r="H984" s="241">
        <v>45259</v>
      </c>
      <c r="I984" s="253">
        <v>0</v>
      </c>
      <c r="J984" s="159">
        <v>-2500</v>
      </c>
      <c r="K984" s="250">
        <f t="shared" si="15"/>
        <v>1326775.0182272724</v>
      </c>
      <c r="L984" s="259"/>
    </row>
    <row r="985" spans="2:12" x14ac:dyDescent="0.25">
      <c r="B985" s="46">
        <f>SUBTOTAL(103,$C$10:C985)</f>
        <v>976</v>
      </c>
      <c r="C985" s="24" t="s">
        <v>977</v>
      </c>
      <c r="D985" s="100" t="s">
        <v>1073</v>
      </c>
      <c r="E985" s="208" t="s">
        <v>1474</v>
      </c>
      <c r="F985" s="227" t="s">
        <v>24</v>
      </c>
      <c r="G985" s="203" t="s">
        <v>24</v>
      </c>
      <c r="H985" s="241">
        <v>45261</v>
      </c>
      <c r="I985" s="253">
        <v>0</v>
      </c>
      <c r="J985" s="159">
        <v>-12000</v>
      </c>
      <c r="K985" s="250">
        <f t="shared" si="15"/>
        <v>1314775.0182272724</v>
      </c>
      <c r="L985" s="259"/>
    </row>
    <row r="986" spans="2:12" x14ac:dyDescent="0.25">
      <c r="B986" s="46">
        <f>SUBTOTAL(103,$C$10:C986)</f>
        <v>977</v>
      </c>
      <c r="C986" s="157" t="s">
        <v>631</v>
      </c>
      <c r="D986" s="24" t="s">
        <v>613</v>
      </c>
      <c r="E986" s="208" t="s">
        <v>1474</v>
      </c>
      <c r="F986" s="227" t="s">
        <v>24</v>
      </c>
      <c r="G986" s="203" t="s">
        <v>24</v>
      </c>
      <c r="H986" s="241">
        <v>45261</v>
      </c>
      <c r="I986" s="253">
        <v>0</v>
      </c>
      <c r="J986" s="159">
        <v>-5000</v>
      </c>
      <c r="K986" s="250">
        <f t="shared" si="15"/>
        <v>1309775.0182272724</v>
      </c>
      <c r="L986" s="259"/>
    </row>
    <row r="987" spans="2:12" x14ac:dyDescent="0.25">
      <c r="B987" s="46">
        <f>SUBTOTAL(103,$C$10:C987)</f>
        <v>978</v>
      </c>
      <c r="C987" s="157" t="s">
        <v>978</v>
      </c>
      <c r="D987" s="24" t="s">
        <v>989</v>
      </c>
      <c r="E987" s="203" t="s">
        <v>1470</v>
      </c>
      <c r="F987" s="227" t="s">
        <v>24</v>
      </c>
      <c r="G987" s="203" t="s">
        <v>24</v>
      </c>
      <c r="H987" s="241">
        <v>45261</v>
      </c>
      <c r="I987" s="249">
        <v>0</v>
      </c>
      <c r="J987" s="159">
        <v>-5000</v>
      </c>
      <c r="K987" s="250">
        <f t="shared" si="15"/>
        <v>1304775.0182272724</v>
      </c>
      <c r="L987" s="259"/>
    </row>
    <row r="988" spans="2:12" x14ac:dyDescent="0.25">
      <c r="B988" s="46">
        <f>SUBTOTAL(103,$C$10:C988)</f>
        <v>979</v>
      </c>
      <c r="C988" s="155" t="s">
        <v>596</v>
      </c>
      <c r="D988" s="24" t="s">
        <v>607</v>
      </c>
      <c r="E988" s="203" t="s">
        <v>1467</v>
      </c>
      <c r="F988" s="227" t="s">
        <v>581</v>
      </c>
      <c r="G988" s="208" t="s">
        <v>434</v>
      </c>
      <c r="H988" s="241">
        <v>45261</v>
      </c>
      <c r="I988" s="249">
        <v>0</v>
      </c>
      <c r="J988" s="159">
        <v>-13100</v>
      </c>
      <c r="K988" s="250">
        <f t="shared" si="15"/>
        <v>1291675.0182272724</v>
      </c>
      <c r="L988" s="259"/>
    </row>
    <row r="989" spans="2:12" x14ac:dyDescent="0.25">
      <c r="B989" s="46">
        <f>SUBTOTAL(103,$C$10:C989)</f>
        <v>980</v>
      </c>
      <c r="C989" s="24" t="s">
        <v>597</v>
      </c>
      <c r="D989" s="24" t="s">
        <v>607</v>
      </c>
      <c r="E989" s="203" t="s">
        <v>1467</v>
      </c>
      <c r="F989" s="227" t="s">
        <v>581</v>
      </c>
      <c r="G989" s="208" t="s">
        <v>434</v>
      </c>
      <c r="H989" s="241">
        <v>45261</v>
      </c>
      <c r="I989" s="249">
        <v>0</v>
      </c>
      <c r="J989" s="159">
        <v>-6171.6450000000004</v>
      </c>
      <c r="K989" s="250">
        <f t="shared" si="15"/>
        <v>1285503.3732272724</v>
      </c>
      <c r="L989" s="259"/>
    </row>
    <row r="990" spans="2:12" x14ac:dyDescent="0.25">
      <c r="B990" s="46">
        <f>SUBTOTAL(103,$C$10:C990)</f>
        <v>981</v>
      </c>
      <c r="C990" s="24" t="s">
        <v>598</v>
      </c>
      <c r="D990" s="24" t="s">
        <v>607</v>
      </c>
      <c r="E990" s="203" t="s">
        <v>1467</v>
      </c>
      <c r="F990" s="227" t="s">
        <v>581</v>
      </c>
      <c r="G990" s="208" t="s">
        <v>434</v>
      </c>
      <c r="H990" s="241">
        <v>45261</v>
      </c>
      <c r="I990" s="249">
        <v>0</v>
      </c>
      <c r="J990" s="159">
        <v>-19999.996999999999</v>
      </c>
      <c r="K990" s="250">
        <f t="shared" si="15"/>
        <v>1265503.3762272724</v>
      </c>
      <c r="L990" s="259"/>
    </row>
    <row r="991" spans="2:12" x14ac:dyDescent="0.25">
      <c r="B991" s="46">
        <f>SUBTOTAL(103,$C$10:C991)</f>
        <v>982</v>
      </c>
      <c r="C991" s="155" t="s">
        <v>793</v>
      </c>
      <c r="D991" s="24" t="s">
        <v>608</v>
      </c>
      <c r="E991" s="231" t="s">
        <v>1466</v>
      </c>
      <c r="F991" s="227" t="s">
        <v>675</v>
      </c>
      <c r="G991" s="203" t="s">
        <v>676</v>
      </c>
      <c r="H991" s="241">
        <v>45261</v>
      </c>
      <c r="I991" s="249">
        <v>0</v>
      </c>
      <c r="J991" s="159">
        <v>-10680</v>
      </c>
      <c r="K991" s="250">
        <f t="shared" si="15"/>
        <v>1254823.3762272724</v>
      </c>
      <c r="L991" s="259"/>
    </row>
    <row r="992" spans="2:12" x14ac:dyDescent="0.25">
      <c r="B992" s="46">
        <f>SUBTOTAL(103,$C$10:C992)</f>
        <v>983</v>
      </c>
      <c r="C992" s="155" t="s">
        <v>793</v>
      </c>
      <c r="D992" s="100" t="s">
        <v>1129</v>
      </c>
      <c r="E992" s="203" t="s">
        <v>1468</v>
      </c>
      <c r="F992" s="227" t="s">
        <v>675</v>
      </c>
      <c r="G992" s="203" t="s">
        <v>676</v>
      </c>
      <c r="H992" s="241">
        <v>45261</v>
      </c>
      <c r="I992" s="249">
        <v>0</v>
      </c>
      <c r="J992" s="159">
        <v>-6000</v>
      </c>
      <c r="K992" s="250">
        <f t="shared" si="15"/>
        <v>1248823.3762272724</v>
      </c>
      <c r="L992" s="259"/>
    </row>
    <row r="993" spans="2:12" x14ac:dyDescent="0.25">
      <c r="B993" s="46">
        <f>SUBTOTAL(103,$C$10:C993)</f>
        <v>984</v>
      </c>
      <c r="C993" s="155" t="s">
        <v>599</v>
      </c>
      <c r="D993" s="100" t="s">
        <v>607</v>
      </c>
      <c r="E993" s="203" t="s">
        <v>1467</v>
      </c>
      <c r="F993" s="227" t="s">
        <v>637</v>
      </c>
      <c r="G993" s="208" t="s">
        <v>593</v>
      </c>
      <c r="H993" s="241">
        <v>45261</v>
      </c>
      <c r="I993" s="249">
        <v>0</v>
      </c>
      <c r="J993" s="159">
        <v>-20500</v>
      </c>
      <c r="K993" s="250">
        <f t="shared" si="15"/>
        <v>1228323.3762272724</v>
      </c>
      <c r="L993" s="259"/>
    </row>
    <row r="994" spans="2:12" x14ac:dyDescent="0.25">
      <c r="B994" s="46">
        <f>SUBTOTAL(103,$C$10:C994)</f>
        <v>985</v>
      </c>
      <c r="C994" s="155" t="s">
        <v>600</v>
      </c>
      <c r="D994" s="24" t="s">
        <v>608</v>
      </c>
      <c r="E994" s="231" t="s">
        <v>1466</v>
      </c>
      <c r="F994" s="227" t="s">
        <v>1049</v>
      </c>
      <c r="G994" s="208" t="s">
        <v>1116</v>
      </c>
      <c r="H994" s="241">
        <v>45261</v>
      </c>
      <c r="I994" s="249">
        <v>0</v>
      </c>
      <c r="J994" s="159">
        <v>-15360</v>
      </c>
      <c r="K994" s="250">
        <f t="shared" si="15"/>
        <v>1212963.3762272724</v>
      </c>
      <c r="L994" s="259"/>
    </row>
    <row r="995" spans="2:12" x14ac:dyDescent="0.25">
      <c r="B995" s="46">
        <f>SUBTOTAL(103,$C$10:C995)</f>
        <v>986</v>
      </c>
      <c r="C995" s="155" t="s">
        <v>600</v>
      </c>
      <c r="D995" s="100" t="s">
        <v>1129</v>
      </c>
      <c r="E995" s="203" t="s">
        <v>1468</v>
      </c>
      <c r="F995" s="227" t="s">
        <v>1049</v>
      </c>
      <c r="G995" s="208" t="s">
        <v>1116</v>
      </c>
      <c r="H995" s="241">
        <v>45261</v>
      </c>
      <c r="I995" s="249">
        <v>0</v>
      </c>
      <c r="J995" s="159">
        <v>-12000</v>
      </c>
      <c r="K995" s="250">
        <f t="shared" si="15"/>
        <v>1200963.3762272724</v>
      </c>
      <c r="L995" s="259"/>
    </row>
    <row r="996" spans="2:12" x14ac:dyDescent="0.25">
      <c r="B996" s="46">
        <f>SUBTOTAL(103,$C$10:C996)</f>
        <v>987</v>
      </c>
      <c r="C996" s="154" t="s">
        <v>692</v>
      </c>
      <c r="D996" s="24" t="s">
        <v>1121</v>
      </c>
      <c r="E996" s="203" t="s">
        <v>1466</v>
      </c>
      <c r="F996" s="227" t="s">
        <v>581</v>
      </c>
      <c r="G996" s="208" t="s">
        <v>434</v>
      </c>
      <c r="H996" s="241">
        <v>45261</v>
      </c>
      <c r="I996" s="249">
        <v>0</v>
      </c>
      <c r="J996" s="159">
        <v>-4994.7</v>
      </c>
      <c r="K996" s="250">
        <f t="shared" si="15"/>
        <v>1195968.6762272725</v>
      </c>
      <c r="L996" s="259"/>
    </row>
    <row r="997" spans="2:12" x14ac:dyDescent="0.25">
      <c r="B997" s="46">
        <f>SUBTOTAL(103,$C$10:C997)</f>
        <v>988</v>
      </c>
      <c r="C997" s="155" t="s">
        <v>601</v>
      </c>
      <c r="D997" s="24" t="s">
        <v>608</v>
      </c>
      <c r="E997" s="231" t="s">
        <v>1466</v>
      </c>
      <c r="F997" s="227" t="s">
        <v>1049</v>
      </c>
      <c r="G997" s="208" t="s">
        <v>1116</v>
      </c>
      <c r="H997" s="241">
        <v>45261</v>
      </c>
      <c r="I997" s="249">
        <v>0</v>
      </c>
      <c r="J997" s="159">
        <v>-5331</v>
      </c>
      <c r="K997" s="250">
        <f t="shared" si="15"/>
        <v>1190637.6762272725</v>
      </c>
      <c r="L997" s="259"/>
    </row>
    <row r="998" spans="2:12" x14ac:dyDescent="0.25">
      <c r="B998" s="46">
        <f>SUBTOTAL(103,$C$10:C998)</f>
        <v>989</v>
      </c>
      <c r="C998" s="24" t="s">
        <v>683</v>
      </c>
      <c r="D998" s="24" t="s">
        <v>608</v>
      </c>
      <c r="E998" s="231" t="s">
        <v>1466</v>
      </c>
      <c r="F998" s="227" t="s">
        <v>1049</v>
      </c>
      <c r="G998" s="208" t="s">
        <v>1116</v>
      </c>
      <c r="H998" s="241">
        <v>45261</v>
      </c>
      <c r="I998" s="249">
        <v>0</v>
      </c>
      <c r="J998" s="159">
        <v>-3840</v>
      </c>
      <c r="K998" s="250">
        <f t="shared" si="15"/>
        <v>1186797.6762272725</v>
      </c>
      <c r="L998" s="259"/>
    </row>
    <row r="999" spans="2:12" x14ac:dyDescent="0.25">
      <c r="B999" s="46">
        <f>SUBTOTAL(103,$C$10:C999)</f>
        <v>990</v>
      </c>
      <c r="C999" s="24" t="s">
        <v>683</v>
      </c>
      <c r="D999" s="100" t="s">
        <v>1129</v>
      </c>
      <c r="E999" s="203" t="s">
        <v>1468</v>
      </c>
      <c r="F999" s="227" t="s">
        <v>1049</v>
      </c>
      <c r="G999" s="208" t="s">
        <v>1116</v>
      </c>
      <c r="H999" s="241">
        <v>45261</v>
      </c>
      <c r="I999" s="249">
        <v>0</v>
      </c>
      <c r="J999" s="159">
        <v>-3000</v>
      </c>
      <c r="K999" s="250">
        <f t="shared" si="15"/>
        <v>1183797.6762272725</v>
      </c>
      <c r="L999" s="259"/>
    </row>
    <row r="1000" spans="2:12" x14ac:dyDescent="0.25">
      <c r="B1000" s="46">
        <f>SUBTOTAL(103,$C$10:C1000)</f>
        <v>991</v>
      </c>
      <c r="C1000" s="155" t="s">
        <v>603</v>
      </c>
      <c r="D1000" s="24" t="s">
        <v>607</v>
      </c>
      <c r="E1000" s="203" t="s">
        <v>1467</v>
      </c>
      <c r="F1000" s="227" t="s">
        <v>581</v>
      </c>
      <c r="G1000" s="208" t="s">
        <v>434</v>
      </c>
      <c r="H1000" s="241">
        <v>45261</v>
      </c>
      <c r="I1000" s="249">
        <v>0</v>
      </c>
      <c r="J1000" s="159">
        <v>-3000</v>
      </c>
      <c r="K1000" s="250">
        <f t="shared" si="15"/>
        <v>1180797.6762272725</v>
      </c>
      <c r="L1000" s="259"/>
    </row>
    <row r="1001" spans="2:12" x14ac:dyDescent="0.25">
      <c r="B1001" s="46">
        <f>SUBTOTAL(103,$C$10:C1001)</f>
        <v>992</v>
      </c>
      <c r="C1001" s="155" t="s">
        <v>605</v>
      </c>
      <c r="D1001" s="24" t="s">
        <v>607</v>
      </c>
      <c r="E1001" s="203" t="s">
        <v>1467</v>
      </c>
      <c r="F1001" s="227" t="s">
        <v>581</v>
      </c>
      <c r="G1001" s="208" t="s">
        <v>434</v>
      </c>
      <c r="H1001" s="241">
        <v>45261</v>
      </c>
      <c r="I1001" s="249">
        <v>0</v>
      </c>
      <c r="J1001" s="159">
        <v>-4863.54</v>
      </c>
      <c r="K1001" s="250">
        <f t="shared" si="15"/>
        <v>1175934.1362272725</v>
      </c>
      <c r="L1001" s="259"/>
    </row>
    <row r="1002" spans="2:12" x14ac:dyDescent="0.25">
      <c r="B1002" s="46">
        <f>SUBTOTAL(103,$C$10:C1002)</f>
        <v>993</v>
      </c>
      <c r="C1002" s="293" t="s">
        <v>131</v>
      </c>
      <c r="D1002" s="24" t="s">
        <v>1025</v>
      </c>
      <c r="E1002" s="203" t="s">
        <v>1475</v>
      </c>
      <c r="F1002" s="227" t="s">
        <v>588</v>
      </c>
      <c r="G1002" s="208" t="s">
        <v>589</v>
      </c>
      <c r="H1002" s="241">
        <v>45267</v>
      </c>
      <c r="I1002" s="249">
        <v>0</v>
      </c>
      <c r="J1002" s="159">
        <v>-70000</v>
      </c>
      <c r="K1002" s="250">
        <f t="shared" si="15"/>
        <v>1105934.1362272725</v>
      </c>
      <c r="L1002" s="259"/>
    </row>
    <row r="1003" spans="2:12" x14ac:dyDescent="0.25">
      <c r="B1003" s="46">
        <f>SUBTOTAL(103,$C$10:C1003)</f>
        <v>994</v>
      </c>
      <c r="C1003" s="24" t="s">
        <v>596</v>
      </c>
      <c r="D1003" s="24" t="s">
        <v>607</v>
      </c>
      <c r="E1003" s="203" t="s">
        <v>1467</v>
      </c>
      <c r="F1003" s="227" t="s">
        <v>581</v>
      </c>
      <c r="G1003" s="208" t="s">
        <v>434</v>
      </c>
      <c r="H1003" s="241">
        <v>45268</v>
      </c>
      <c r="I1003" s="249">
        <v>0</v>
      </c>
      <c r="J1003" s="159">
        <v>-13100</v>
      </c>
      <c r="K1003" s="250">
        <f t="shared" si="15"/>
        <v>1092834.1362272725</v>
      </c>
      <c r="L1003" s="259"/>
    </row>
    <row r="1004" spans="2:12" x14ac:dyDescent="0.25">
      <c r="B1004" s="46">
        <f>SUBTOTAL(103,$C$10:C1004)</f>
        <v>995</v>
      </c>
      <c r="C1004" s="24" t="s">
        <v>597</v>
      </c>
      <c r="D1004" s="24" t="s">
        <v>607</v>
      </c>
      <c r="E1004" s="203" t="s">
        <v>1467</v>
      </c>
      <c r="F1004" s="227" t="s">
        <v>581</v>
      </c>
      <c r="G1004" s="208" t="s">
        <v>434</v>
      </c>
      <c r="H1004" s="241">
        <v>45268</v>
      </c>
      <c r="I1004" s="249">
        <v>0</v>
      </c>
      <c r="J1004" s="159">
        <v>-2300.3575000000001</v>
      </c>
      <c r="K1004" s="250">
        <f t="shared" si="15"/>
        <v>1090533.7787272725</v>
      </c>
      <c r="L1004" s="259"/>
    </row>
    <row r="1005" spans="2:12" x14ac:dyDescent="0.25">
      <c r="B1005" s="46">
        <f>SUBTOTAL(103,$C$10:C1005)</f>
        <v>996</v>
      </c>
      <c r="C1005" s="24" t="s">
        <v>598</v>
      </c>
      <c r="D1005" s="24" t="s">
        <v>607</v>
      </c>
      <c r="E1005" s="203" t="s">
        <v>1467</v>
      </c>
      <c r="F1005" s="227" t="s">
        <v>581</v>
      </c>
      <c r="G1005" s="208" t="s">
        <v>434</v>
      </c>
      <c r="H1005" s="241">
        <v>45268</v>
      </c>
      <c r="I1005" s="249">
        <v>0</v>
      </c>
      <c r="J1005" s="159">
        <v>-19999.996999999999</v>
      </c>
      <c r="K1005" s="250">
        <f t="shared" si="15"/>
        <v>1070533.7817272726</v>
      </c>
      <c r="L1005" s="259"/>
    </row>
    <row r="1006" spans="2:12" x14ac:dyDescent="0.25">
      <c r="B1006" s="46">
        <f>SUBTOTAL(103,$C$10:C1006)</f>
        <v>997</v>
      </c>
      <c r="C1006" s="24" t="s">
        <v>793</v>
      </c>
      <c r="D1006" s="24" t="s">
        <v>608</v>
      </c>
      <c r="E1006" s="231" t="s">
        <v>1466</v>
      </c>
      <c r="F1006" s="227" t="s">
        <v>675</v>
      </c>
      <c r="G1006" s="203" t="s">
        <v>676</v>
      </c>
      <c r="H1006" s="241">
        <v>45268</v>
      </c>
      <c r="I1006" s="249">
        <v>0</v>
      </c>
      <c r="J1006" s="159">
        <v>-21680</v>
      </c>
      <c r="K1006" s="250">
        <f t="shared" si="15"/>
        <v>1048853.7817272726</v>
      </c>
      <c r="L1006" s="259"/>
    </row>
    <row r="1007" spans="2:12" x14ac:dyDescent="0.25">
      <c r="B1007" s="46">
        <f>SUBTOTAL(103,$C$10:C1007)</f>
        <v>998</v>
      </c>
      <c r="C1007" s="24" t="s">
        <v>599</v>
      </c>
      <c r="D1007" s="100" t="s">
        <v>607</v>
      </c>
      <c r="E1007" s="203" t="s">
        <v>1467</v>
      </c>
      <c r="F1007" s="227" t="s">
        <v>637</v>
      </c>
      <c r="G1007" s="208" t="s">
        <v>593</v>
      </c>
      <c r="H1007" s="241">
        <v>45268</v>
      </c>
      <c r="I1007" s="249">
        <v>0</v>
      </c>
      <c r="J1007" s="159">
        <v>-23000</v>
      </c>
      <c r="K1007" s="250">
        <f t="shared" si="15"/>
        <v>1025853.7817272726</v>
      </c>
      <c r="L1007" s="259"/>
    </row>
    <row r="1008" spans="2:12" x14ac:dyDescent="0.25">
      <c r="B1008" s="46">
        <f>SUBTOTAL(103,$C$10:C1008)</f>
        <v>999</v>
      </c>
      <c r="C1008" s="24" t="s">
        <v>600</v>
      </c>
      <c r="D1008" s="24" t="s">
        <v>608</v>
      </c>
      <c r="E1008" s="231" t="s">
        <v>1466</v>
      </c>
      <c r="F1008" s="227" t="s">
        <v>1049</v>
      </c>
      <c r="G1008" s="208" t="s">
        <v>1116</v>
      </c>
      <c r="H1008" s="241">
        <v>45268</v>
      </c>
      <c r="I1008" s="249">
        <v>0</v>
      </c>
      <c r="J1008" s="159">
        <v>-34691</v>
      </c>
      <c r="K1008" s="250">
        <f t="shared" si="15"/>
        <v>991162.78172727255</v>
      </c>
      <c r="L1008" s="259"/>
    </row>
    <row r="1009" spans="2:12" x14ac:dyDescent="0.25">
      <c r="B1009" s="46">
        <f>SUBTOTAL(103,$C$10:C1009)</f>
        <v>1000</v>
      </c>
      <c r="C1009" s="24" t="s">
        <v>601</v>
      </c>
      <c r="D1009" s="24" t="s">
        <v>608</v>
      </c>
      <c r="E1009" s="231" t="s">
        <v>1466</v>
      </c>
      <c r="F1009" s="227" t="s">
        <v>1049</v>
      </c>
      <c r="G1009" s="208" t="s">
        <v>1116</v>
      </c>
      <c r="H1009" s="241">
        <v>45268</v>
      </c>
      <c r="I1009" s="249">
        <v>0</v>
      </c>
      <c r="J1009" s="159">
        <v>-5331</v>
      </c>
      <c r="K1009" s="250">
        <f t="shared" si="15"/>
        <v>985831.78172727255</v>
      </c>
      <c r="L1009" s="259"/>
    </row>
    <row r="1010" spans="2:12" x14ac:dyDescent="0.25">
      <c r="B1010" s="46">
        <f>SUBTOTAL(103,$C$10:C1010)</f>
        <v>1001</v>
      </c>
      <c r="C1010" s="24" t="s">
        <v>683</v>
      </c>
      <c r="D1010" s="24" t="s">
        <v>608</v>
      </c>
      <c r="E1010" s="231" t="s">
        <v>1466</v>
      </c>
      <c r="F1010" s="227" t="s">
        <v>1049</v>
      </c>
      <c r="G1010" s="208" t="s">
        <v>1116</v>
      </c>
      <c r="H1010" s="241">
        <v>45268</v>
      </c>
      <c r="I1010" s="249">
        <v>0</v>
      </c>
      <c r="J1010" s="159">
        <v>-3840</v>
      </c>
      <c r="K1010" s="250">
        <f t="shared" si="15"/>
        <v>981991.78172727255</v>
      </c>
      <c r="L1010" s="259"/>
    </row>
    <row r="1011" spans="2:12" x14ac:dyDescent="0.25">
      <c r="B1011" s="46">
        <f>SUBTOTAL(103,$C$10:C1011)</f>
        <v>1002</v>
      </c>
      <c r="C1011" s="24" t="s">
        <v>603</v>
      </c>
      <c r="D1011" s="24" t="s">
        <v>607</v>
      </c>
      <c r="E1011" s="203" t="s">
        <v>1467</v>
      </c>
      <c r="F1011" s="227" t="s">
        <v>581</v>
      </c>
      <c r="G1011" s="208" t="s">
        <v>434</v>
      </c>
      <c r="H1011" s="241">
        <v>45268</v>
      </c>
      <c r="I1011" s="249">
        <v>0</v>
      </c>
      <c r="J1011" s="159">
        <v>-1289.04</v>
      </c>
      <c r="K1011" s="250">
        <f t="shared" si="15"/>
        <v>980702.74172727251</v>
      </c>
      <c r="L1011" s="259"/>
    </row>
    <row r="1012" spans="2:12" x14ac:dyDescent="0.25">
      <c r="B1012" s="46">
        <f>SUBTOTAL(103,$C$10:C1012)</f>
        <v>1003</v>
      </c>
      <c r="C1012" s="24" t="s">
        <v>605</v>
      </c>
      <c r="D1012" s="226" t="s">
        <v>607</v>
      </c>
      <c r="E1012" s="203" t="s">
        <v>1467</v>
      </c>
      <c r="F1012" s="227" t="s">
        <v>1066</v>
      </c>
      <c r="G1012" s="203" t="s">
        <v>1077</v>
      </c>
      <c r="H1012" s="241">
        <v>45268</v>
      </c>
      <c r="I1012" s="249">
        <v>0</v>
      </c>
      <c r="J1012" s="159">
        <v>-1700</v>
      </c>
      <c r="K1012" s="250">
        <f t="shared" si="15"/>
        <v>979002.74172727251</v>
      </c>
      <c r="L1012" s="259"/>
    </row>
    <row r="1013" spans="2:12" x14ac:dyDescent="0.25">
      <c r="B1013" s="46">
        <f>SUBTOTAL(103,$C$10:C1013)</f>
        <v>1004</v>
      </c>
      <c r="C1013" s="24" t="s">
        <v>605</v>
      </c>
      <c r="D1013" s="100" t="s">
        <v>607</v>
      </c>
      <c r="E1013" s="203" t="s">
        <v>1467</v>
      </c>
      <c r="F1013" s="227" t="s">
        <v>619</v>
      </c>
      <c r="G1013" s="208" t="s">
        <v>621</v>
      </c>
      <c r="H1013" s="241">
        <v>45268</v>
      </c>
      <c r="I1013" s="249">
        <v>0</v>
      </c>
      <c r="J1013" s="159">
        <v>-7751.03</v>
      </c>
      <c r="K1013" s="250">
        <f t="shared" si="15"/>
        <v>971251.71172727249</v>
      </c>
      <c r="L1013" s="259"/>
    </row>
    <row r="1014" spans="2:12" x14ac:dyDescent="0.25">
      <c r="B1014" s="46">
        <f>SUBTOTAL(103,$C$10:C1014)</f>
        <v>1005</v>
      </c>
      <c r="C1014" s="24" t="s">
        <v>673</v>
      </c>
      <c r="D1014" s="24" t="s">
        <v>775</v>
      </c>
      <c r="E1014" s="203" t="s">
        <v>1468</v>
      </c>
      <c r="F1014" s="227" t="s">
        <v>675</v>
      </c>
      <c r="G1014" s="203" t="s">
        <v>676</v>
      </c>
      <c r="H1014" s="241">
        <v>45272</v>
      </c>
      <c r="I1014" s="249">
        <v>0</v>
      </c>
      <c r="J1014" s="159">
        <v>-7000</v>
      </c>
      <c r="K1014" s="250">
        <f t="shared" si="15"/>
        <v>964251.71172727249</v>
      </c>
      <c r="L1014" s="259"/>
    </row>
    <row r="1015" spans="2:12" x14ac:dyDescent="0.25">
      <c r="B1015" s="46">
        <f>SUBTOTAL(103,$C$10:C1015)</f>
        <v>1006</v>
      </c>
      <c r="C1015" s="293" t="s">
        <v>131</v>
      </c>
      <c r="D1015" s="24" t="s">
        <v>1030</v>
      </c>
      <c r="E1015" s="203" t="s">
        <v>1475</v>
      </c>
      <c r="F1015" s="227" t="s">
        <v>588</v>
      </c>
      <c r="G1015" s="208" t="s">
        <v>589</v>
      </c>
      <c r="H1015" s="241">
        <v>45274</v>
      </c>
      <c r="I1015" s="249">
        <v>0</v>
      </c>
      <c r="J1015" s="159">
        <v>-500000</v>
      </c>
      <c r="K1015" s="250">
        <f t="shared" si="15"/>
        <v>464251.71172727249</v>
      </c>
      <c r="L1015" s="259"/>
    </row>
    <row r="1016" spans="2:12" x14ac:dyDescent="0.25">
      <c r="B1016" s="46">
        <f>SUBTOTAL(103,$C$10:C1016)</f>
        <v>1007</v>
      </c>
      <c r="C1016" s="158" t="s">
        <v>749</v>
      </c>
      <c r="D1016" s="24" t="s">
        <v>549</v>
      </c>
      <c r="E1016" s="203" t="s">
        <v>1470</v>
      </c>
      <c r="F1016" s="227" t="s">
        <v>588</v>
      </c>
      <c r="G1016" s="208" t="s">
        <v>589</v>
      </c>
      <c r="H1016" s="241">
        <v>45274</v>
      </c>
      <c r="I1016" s="249">
        <v>0</v>
      </c>
      <c r="J1016" s="159">
        <v>-2500</v>
      </c>
      <c r="K1016" s="250">
        <f t="shared" si="15"/>
        <v>461751.71172727249</v>
      </c>
      <c r="L1016" s="259"/>
    </row>
    <row r="1017" spans="2:12" x14ac:dyDescent="0.25">
      <c r="B1017" s="46">
        <f>SUBTOTAL(103,$C$10:C1017)</f>
        <v>1008</v>
      </c>
      <c r="C1017" s="24" t="s">
        <v>596</v>
      </c>
      <c r="D1017" s="24" t="s">
        <v>607</v>
      </c>
      <c r="E1017" s="203" t="s">
        <v>1467</v>
      </c>
      <c r="F1017" s="227" t="s">
        <v>581</v>
      </c>
      <c r="G1017" s="208" t="s">
        <v>434</v>
      </c>
      <c r="H1017" s="241">
        <v>45275</v>
      </c>
      <c r="I1017" s="249">
        <v>0</v>
      </c>
      <c r="J1017" s="159">
        <v>-10100</v>
      </c>
      <c r="K1017" s="250">
        <f t="shared" si="15"/>
        <v>451651.71172727249</v>
      </c>
      <c r="L1017" s="259"/>
    </row>
    <row r="1018" spans="2:12" x14ac:dyDescent="0.25">
      <c r="B1018" s="46">
        <f>SUBTOTAL(103,$C$10:C1018)</f>
        <v>1009</v>
      </c>
      <c r="C1018" s="24" t="s">
        <v>640</v>
      </c>
      <c r="D1018" s="24" t="s">
        <v>608</v>
      </c>
      <c r="E1018" s="231" t="s">
        <v>1466</v>
      </c>
      <c r="F1018" s="227" t="s">
        <v>583</v>
      </c>
      <c r="G1018" s="208" t="s">
        <v>584</v>
      </c>
      <c r="H1018" s="241">
        <v>45275</v>
      </c>
      <c r="I1018" s="249">
        <v>0</v>
      </c>
      <c r="J1018" s="159">
        <v>-20140</v>
      </c>
      <c r="K1018" s="250">
        <f t="shared" si="15"/>
        <v>431511.71172727249</v>
      </c>
      <c r="L1018" s="259"/>
    </row>
    <row r="1019" spans="2:12" x14ac:dyDescent="0.25">
      <c r="B1019" s="46">
        <f>SUBTOTAL(103,$C$10:C1019)</f>
        <v>1010</v>
      </c>
      <c r="C1019" s="24" t="s">
        <v>598</v>
      </c>
      <c r="D1019" s="24" t="s">
        <v>607</v>
      </c>
      <c r="E1019" s="203" t="s">
        <v>1467</v>
      </c>
      <c r="F1019" s="227" t="s">
        <v>581</v>
      </c>
      <c r="G1019" s="208" t="s">
        <v>434</v>
      </c>
      <c r="H1019" s="241">
        <v>45275</v>
      </c>
      <c r="I1019" s="249">
        <v>0</v>
      </c>
      <c r="J1019" s="159">
        <v>-20000.956999999999</v>
      </c>
      <c r="K1019" s="250">
        <f t="shared" si="15"/>
        <v>411510.75472727249</v>
      </c>
      <c r="L1019" s="259"/>
    </row>
    <row r="1020" spans="2:12" x14ac:dyDescent="0.25">
      <c r="B1020" s="46">
        <f>SUBTOTAL(103,$C$10:C1020)</f>
        <v>1011</v>
      </c>
      <c r="C1020" s="24" t="s">
        <v>793</v>
      </c>
      <c r="D1020" s="24" t="s">
        <v>608</v>
      </c>
      <c r="E1020" s="231" t="s">
        <v>1466</v>
      </c>
      <c r="F1020" s="227" t="s">
        <v>675</v>
      </c>
      <c r="G1020" s="203" t="s">
        <v>676</v>
      </c>
      <c r="H1020" s="241">
        <v>45275</v>
      </c>
      <c r="I1020" s="249">
        <v>0</v>
      </c>
      <c r="J1020" s="159">
        <v>-16740</v>
      </c>
      <c r="K1020" s="250">
        <f t="shared" si="15"/>
        <v>394770.75472727249</v>
      </c>
      <c r="L1020" s="259"/>
    </row>
    <row r="1021" spans="2:12" x14ac:dyDescent="0.25">
      <c r="B1021" s="46">
        <f>SUBTOTAL(103,$C$10:C1021)</f>
        <v>1012</v>
      </c>
      <c r="C1021" s="24" t="s">
        <v>599</v>
      </c>
      <c r="D1021" s="100" t="s">
        <v>607</v>
      </c>
      <c r="E1021" s="203" t="s">
        <v>1467</v>
      </c>
      <c r="F1021" s="227" t="s">
        <v>637</v>
      </c>
      <c r="G1021" s="208" t="s">
        <v>593</v>
      </c>
      <c r="H1021" s="241">
        <v>45275</v>
      </c>
      <c r="I1021" s="249">
        <v>0</v>
      </c>
      <c r="J1021" s="159">
        <v>-18000</v>
      </c>
      <c r="K1021" s="250">
        <f t="shared" si="15"/>
        <v>376770.75472727249</v>
      </c>
      <c r="L1021" s="259"/>
    </row>
    <row r="1022" spans="2:12" x14ac:dyDescent="0.25">
      <c r="B1022" s="46">
        <f>SUBTOTAL(103,$C$10:C1022)</f>
        <v>1013</v>
      </c>
      <c r="C1022" s="24" t="s">
        <v>599</v>
      </c>
      <c r="D1022" s="24" t="s">
        <v>1040</v>
      </c>
      <c r="E1022" s="203" t="s">
        <v>1470</v>
      </c>
      <c r="F1022" s="227" t="s">
        <v>637</v>
      </c>
      <c r="G1022" s="208" t="s">
        <v>593</v>
      </c>
      <c r="H1022" s="241">
        <v>45275</v>
      </c>
      <c r="I1022" s="249">
        <v>0</v>
      </c>
      <c r="J1022" s="159">
        <v>-5000</v>
      </c>
      <c r="K1022" s="250">
        <f t="shared" si="15"/>
        <v>371770.75472727249</v>
      </c>
      <c r="L1022" s="259"/>
    </row>
    <row r="1023" spans="2:12" x14ac:dyDescent="0.25">
      <c r="B1023" s="46">
        <f>SUBTOTAL(103,$C$10:C1023)</f>
        <v>1014</v>
      </c>
      <c r="C1023" s="24" t="s">
        <v>600</v>
      </c>
      <c r="D1023" s="24" t="s">
        <v>608</v>
      </c>
      <c r="E1023" s="231" t="s">
        <v>1466</v>
      </c>
      <c r="F1023" s="227" t="s">
        <v>1049</v>
      </c>
      <c r="G1023" s="208" t="s">
        <v>1116</v>
      </c>
      <c r="H1023" s="241">
        <v>45275</v>
      </c>
      <c r="I1023" s="249">
        <v>0</v>
      </c>
      <c r="J1023" s="159">
        <v>-15331</v>
      </c>
      <c r="K1023" s="250">
        <f t="shared" si="15"/>
        <v>356439.75472727249</v>
      </c>
      <c r="L1023" s="259"/>
    </row>
    <row r="1024" spans="2:12" x14ac:dyDescent="0.25">
      <c r="B1024" s="46">
        <f>SUBTOTAL(103,$C$10:C1024)</f>
        <v>1015</v>
      </c>
      <c r="C1024" s="154" t="s">
        <v>692</v>
      </c>
      <c r="D1024" s="24" t="s">
        <v>608</v>
      </c>
      <c r="E1024" s="231" t="s">
        <v>1466</v>
      </c>
      <c r="F1024" s="227" t="s">
        <v>581</v>
      </c>
      <c r="G1024" s="208" t="s">
        <v>434</v>
      </c>
      <c r="H1024" s="241">
        <v>45275</v>
      </c>
      <c r="I1024" s="249">
        <v>0</v>
      </c>
      <c r="J1024" s="159">
        <v>-4250</v>
      </c>
      <c r="K1024" s="250">
        <f t="shared" si="15"/>
        <v>352189.75472727249</v>
      </c>
      <c r="L1024" s="259"/>
    </row>
    <row r="1025" spans="2:12" x14ac:dyDescent="0.25">
      <c r="B1025" s="46">
        <f>SUBTOTAL(103,$C$10:C1025)</f>
        <v>1016</v>
      </c>
      <c r="C1025" s="157" t="s">
        <v>693</v>
      </c>
      <c r="D1025" s="24" t="s">
        <v>608</v>
      </c>
      <c r="E1025" s="231" t="s">
        <v>1466</v>
      </c>
      <c r="F1025" s="227" t="s">
        <v>581</v>
      </c>
      <c r="G1025" s="208" t="s">
        <v>434</v>
      </c>
      <c r="H1025" s="241">
        <v>45275</v>
      </c>
      <c r="I1025" s="249">
        <v>0</v>
      </c>
      <c r="J1025" s="159">
        <v>-4250</v>
      </c>
      <c r="K1025" s="250">
        <f t="shared" si="15"/>
        <v>347939.75472727249</v>
      </c>
      <c r="L1025" s="259"/>
    </row>
    <row r="1026" spans="2:12" x14ac:dyDescent="0.25">
      <c r="B1026" s="46">
        <f>SUBTOTAL(103,$C$10:C1026)</f>
        <v>1017</v>
      </c>
      <c r="C1026" s="24" t="s">
        <v>596</v>
      </c>
      <c r="D1026" s="24" t="s">
        <v>608</v>
      </c>
      <c r="E1026" s="231" t="s">
        <v>1466</v>
      </c>
      <c r="F1026" s="227" t="s">
        <v>581</v>
      </c>
      <c r="G1026" s="208" t="s">
        <v>434</v>
      </c>
      <c r="H1026" s="241">
        <v>45275</v>
      </c>
      <c r="I1026" s="249">
        <v>0</v>
      </c>
      <c r="J1026" s="159">
        <v>-42500</v>
      </c>
      <c r="K1026" s="250">
        <f t="shared" si="15"/>
        <v>305439.75472727249</v>
      </c>
      <c r="L1026" s="259"/>
    </row>
    <row r="1027" spans="2:12" x14ac:dyDescent="0.25">
      <c r="B1027" s="46">
        <f>SUBTOTAL(103,$C$10:C1027)</f>
        <v>1018</v>
      </c>
      <c r="C1027" s="24" t="s">
        <v>598</v>
      </c>
      <c r="D1027" s="24" t="s">
        <v>608</v>
      </c>
      <c r="E1027" s="231" t="s">
        <v>1466</v>
      </c>
      <c r="F1027" s="227" t="s">
        <v>581</v>
      </c>
      <c r="G1027" s="208" t="s">
        <v>434</v>
      </c>
      <c r="H1027" s="241">
        <v>45275</v>
      </c>
      <c r="I1027" s="249">
        <v>0</v>
      </c>
      <c r="J1027" s="159">
        <v>-51000</v>
      </c>
      <c r="K1027" s="250">
        <f t="shared" si="15"/>
        <v>254439.75472727249</v>
      </c>
      <c r="L1027" s="259"/>
    </row>
    <row r="1028" spans="2:12" x14ac:dyDescent="0.25">
      <c r="B1028" s="46">
        <f>SUBTOTAL(103,$C$10:C1028)</f>
        <v>1019</v>
      </c>
      <c r="C1028" s="24" t="s">
        <v>597</v>
      </c>
      <c r="D1028" s="24" t="s">
        <v>608</v>
      </c>
      <c r="E1028" s="231" t="s">
        <v>1466</v>
      </c>
      <c r="F1028" s="227" t="s">
        <v>581</v>
      </c>
      <c r="G1028" s="208" t="s">
        <v>434</v>
      </c>
      <c r="H1028" s="241">
        <v>45275</v>
      </c>
      <c r="I1028" s="249">
        <v>0</v>
      </c>
      <c r="J1028" s="159">
        <v>-24500</v>
      </c>
      <c r="K1028" s="250">
        <f t="shared" si="15"/>
        <v>229939.75472727249</v>
      </c>
      <c r="L1028" s="259"/>
    </row>
    <row r="1029" spans="2:12" x14ac:dyDescent="0.25">
      <c r="B1029" s="46">
        <f>SUBTOTAL(103,$C$10:C1029)</f>
        <v>1020</v>
      </c>
      <c r="C1029" s="154" t="s">
        <v>692</v>
      </c>
      <c r="D1029" s="24" t="s">
        <v>1130</v>
      </c>
      <c r="E1029" s="203" t="s">
        <v>1467</v>
      </c>
      <c r="F1029" s="227" t="s">
        <v>581</v>
      </c>
      <c r="G1029" s="208" t="s">
        <v>434</v>
      </c>
      <c r="H1029" s="241">
        <v>45275</v>
      </c>
      <c r="I1029" s="249">
        <v>0</v>
      </c>
      <c r="J1029" s="159">
        <v>-19600</v>
      </c>
      <c r="K1029" s="250">
        <f t="shared" si="15"/>
        <v>210339.75472727249</v>
      </c>
      <c r="L1029" s="259"/>
    </row>
    <row r="1030" spans="2:12" x14ac:dyDescent="0.25">
      <c r="B1030" s="46">
        <f>SUBTOTAL(103,$C$10:C1030)</f>
        <v>1021</v>
      </c>
      <c r="C1030" s="24" t="s">
        <v>601</v>
      </c>
      <c r="D1030" s="24" t="s">
        <v>608</v>
      </c>
      <c r="E1030" s="231" t="s">
        <v>1466</v>
      </c>
      <c r="F1030" s="227" t="s">
        <v>1049</v>
      </c>
      <c r="G1030" s="208" t="s">
        <v>1116</v>
      </c>
      <c r="H1030" s="241">
        <v>45275</v>
      </c>
      <c r="I1030" s="249">
        <v>0</v>
      </c>
      <c r="J1030" s="159">
        <v>-5331</v>
      </c>
      <c r="K1030" s="250">
        <f t="shared" si="15"/>
        <v>205008.75472727249</v>
      </c>
      <c r="L1030" s="259"/>
    </row>
    <row r="1031" spans="2:12" x14ac:dyDescent="0.25">
      <c r="B1031" s="46">
        <f>SUBTOTAL(103,$C$10:C1031)</f>
        <v>1022</v>
      </c>
      <c r="C1031" s="24" t="s">
        <v>683</v>
      </c>
      <c r="D1031" s="24" t="s">
        <v>608</v>
      </c>
      <c r="E1031" s="231" t="s">
        <v>1466</v>
      </c>
      <c r="F1031" s="227" t="s">
        <v>1049</v>
      </c>
      <c r="G1031" s="208" t="s">
        <v>1116</v>
      </c>
      <c r="H1031" s="241">
        <v>45275</v>
      </c>
      <c r="I1031" s="249">
        <v>0</v>
      </c>
      <c r="J1031" s="159">
        <v>-3840</v>
      </c>
      <c r="K1031" s="250">
        <f t="shared" si="15"/>
        <v>201168.75472727249</v>
      </c>
      <c r="L1031" s="259"/>
    </row>
    <row r="1032" spans="2:12" x14ac:dyDescent="0.25">
      <c r="B1032" s="46">
        <f>SUBTOTAL(103,$C$10:C1032)</f>
        <v>1023</v>
      </c>
      <c r="C1032" s="24" t="s">
        <v>667</v>
      </c>
      <c r="D1032" s="100" t="s">
        <v>607</v>
      </c>
      <c r="E1032" s="203" t="s">
        <v>1467</v>
      </c>
      <c r="F1032" s="227" t="s">
        <v>619</v>
      </c>
      <c r="G1032" s="208" t="s">
        <v>621</v>
      </c>
      <c r="H1032" s="241">
        <v>45275</v>
      </c>
      <c r="I1032" s="249">
        <v>0</v>
      </c>
      <c r="J1032" s="159">
        <v>-1000</v>
      </c>
      <c r="K1032" s="250">
        <f t="shared" si="15"/>
        <v>200168.75472727249</v>
      </c>
      <c r="L1032" s="259"/>
    </row>
    <row r="1033" spans="2:12" x14ac:dyDescent="0.25">
      <c r="B1033" s="46">
        <f>SUBTOTAL(103,$C$10:C1033)</f>
        <v>1024</v>
      </c>
      <c r="C1033" s="24" t="s">
        <v>603</v>
      </c>
      <c r="D1033" s="24" t="s">
        <v>607</v>
      </c>
      <c r="E1033" s="203" t="s">
        <v>1467</v>
      </c>
      <c r="F1033" s="227" t="s">
        <v>581</v>
      </c>
      <c r="G1033" s="208" t="s">
        <v>434</v>
      </c>
      <c r="H1033" s="241">
        <v>45275</v>
      </c>
      <c r="I1033" s="249">
        <v>0</v>
      </c>
      <c r="J1033" s="159">
        <v>-2000</v>
      </c>
      <c r="K1033" s="250">
        <f t="shared" si="15"/>
        <v>198168.75472727249</v>
      </c>
      <c r="L1033" s="259"/>
    </row>
    <row r="1034" spans="2:12" x14ac:dyDescent="0.25">
      <c r="B1034" s="46">
        <f>SUBTOTAL(103,$C$10:C1034)</f>
        <v>1025</v>
      </c>
      <c r="C1034" s="157" t="s">
        <v>843</v>
      </c>
      <c r="D1034" s="24" t="s">
        <v>701</v>
      </c>
      <c r="E1034" s="203" t="s">
        <v>1470</v>
      </c>
      <c r="F1034" s="227" t="s">
        <v>1056</v>
      </c>
      <c r="G1034" s="203" t="s">
        <v>430</v>
      </c>
      <c r="H1034" s="241">
        <v>45275</v>
      </c>
      <c r="I1034" s="249">
        <v>0</v>
      </c>
      <c r="J1034" s="159">
        <v>-1450</v>
      </c>
      <c r="K1034" s="250">
        <f t="shared" si="15"/>
        <v>196718.75472727249</v>
      </c>
      <c r="L1034" s="259"/>
    </row>
    <row r="1035" spans="2:12" x14ac:dyDescent="0.25">
      <c r="B1035" s="46">
        <f>SUBTOTAL(103,$C$10:C1035)</f>
        <v>1026</v>
      </c>
      <c r="C1035" s="24" t="s">
        <v>24</v>
      </c>
      <c r="D1035" s="24" t="s">
        <v>1041</v>
      </c>
      <c r="E1035" s="231" t="s">
        <v>1475</v>
      </c>
      <c r="F1035" s="227" t="s">
        <v>24</v>
      </c>
      <c r="G1035" s="203" t="s">
        <v>24</v>
      </c>
      <c r="H1035" s="241">
        <v>45275</v>
      </c>
      <c r="I1035" s="249">
        <v>0</v>
      </c>
      <c r="J1035" s="159">
        <v>-5000</v>
      </c>
      <c r="K1035" s="250">
        <f t="shared" si="15"/>
        <v>191718.75472727249</v>
      </c>
      <c r="L1035" s="259"/>
    </row>
    <row r="1036" spans="2:12" x14ac:dyDescent="0.25">
      <c r="B1036" s="46">
        <f>SUBTOTAL(103,$C$10:C1036)</f>
        <v>1027</v>
      </c>
      <c r="C1036" s="24" t="s">
        <v>653</v>
      </c>
      <c r="D1036" s="24" t="s">
        <v>656</v>
      </c>
      <c r="E1036" s="203" t="s">
        <v>6</v>
      </c>
      <c r="F1036" s="227" t="s">
        <v>581</v>
      </c>
      <c r="G1036" s="208" t="s">
        <v>434</v>
      </c>
      <c r="H1036" s="241">
        <v>45278</v>
      </c>
      <c r="I1036" s="253">
        <v>300000</v>
      </c>
      <c r="J1036" s="159">
        <v>0</v>
      </c>
      <c r="K1036" s="250">
        <f t="shared" si="15"/>
        <v>491718.75472727249</v>
      </c>
      <c r="L1036" s="259"/>
    </row>
    <row r="1037" spans="2:12" x14ac:dyDescent="0.25">
      <c r="B1037" s="46">
        <f>SUBTOTAL(103,$C$10:C1037)</f>
        <v>1028</v>
      </c>
      <c r="C1037" s="24" t="s">
        <v>653</v>
      </c>
      <c r="D1037" s="24" t="s">
        <v>681</v>
      </c>
      <c r="E1037" s="203" t="s">
        <v>6</v>
      </c>
      <c r="F1037" s="227" t="s">
        <v>581</v>
      </c>
      <c r="G1037" s="208" t="s">
        <v>434</v>
      </c>
      <c r="H1037" s="241">
        <v>45278</v>
      </c>
      <c r="I1037" s="253">
        <v>300000</v>
      </c>
      <c r="J1037" s="159">
        <v>0</v>
      </c>
      <c r="K1037" s="250">
        <f t="shared" ref="K1037:K1100" si="16">I1037+K1036+J1037</f>
        <v>791718.75472727255</v>
      </c>
      <c r="L1037" s="259"/>
    </row>
    <row r="1038" spans="2:12" x14ac:dyDescent="0.25">
      <c r="B1038" s="46">
        <f>SUBTOTAL(103,$C$10:C1038)</f>
        <v>1029</v>
      </c>
      <c r="C1038" s="24" t="s">
        <v>667</v>
      </c>
      <c r="D1038" s="100" t="s">
        <v>607</v>
      </c>
      <c r="E1038" s="203" t="s">
        <v>1467</v>
      </c>
      <c r="F1038" s="227" t="s">
        <v>619</v>
      </c>
      <c r="G1038" s="208" t="s">
        <v>621</v>
      </c>
      <c r="H1038" s="241">
        <v>45278</v>
      </c>
      <c r="I1038" s="253">
        <v>0</v>
      </c>
      <c r="J1038" s="159">
        <v>-1000</v>
      </c>
      <c r="K1038" s="250">
        <f t="shared" si="16"/>
        <v>790718.75472727255</v>
      </c>
      <c r="L1038" s="259"/>
    </row>
    <row r="1039" spans="2:12" x14ac:dyDescent="0.25">
      <c r="B1039" s="46">
        <f>SUBTOTAL(103,$C$10:C1039)</f>
        <v>1030</v>
      </c>
      <c r="C1039" s="24" t="s">
        <v>977</v>
      </c>
      <c r="D1039" s="100" t="s">
        <v>1073</v>
      </c>
      <c r="E1039" s="208" t="s">
        <v>1474</v>
      </c>
      <c r="F1039" s="227" t="s">
        <v>24</v>
      </c>
      <c r="G1039" s="203" t="s">
        <v>24</v>
      </c>
      <c r="H1039" s="241">
        <v>45278</v>
      </c>
      <c r="I1039" s="253">
        <v>0</v>
      </c>
      <c r="J1039" s="159">
        <v>-12000</v>
      </c>
      <c r="K1039" s="250">
        <f t="shared" si="16"/>
        <v>778718.75472727255</v>
      </c>
      <c r="L1039" s="259"/>
    </row>
    <row r="1040" spans="2:12" x14ac:dyDescent="0.25">
      <c r="B1040" s="46">
        <f>SUBTOTAL(103,$C$10:C1040)</f>
        <v>1031</v>
      </c>
      <c r="C1040" s="24" t="s">
        <v>631</v>
      </c>
      <c r="D1040" s="24" t="s">
        <v>613</v>
      </c>
      <c r="E1040" s="208" t="s">
        <v>1474</v>
      </c>
      <c r="F1040" s="227" t="s">
        <v>24</v>
      </c>
      <c r="G1040" s="203" t="s">
        <v>24</v>
      </c>
      <c r="H1040" s="241">
        <v>45278</v>
      </c>
      <c r="I1040" s="253">
        <v>0</v>
      </c>
      <c r="J1040" s="159">
        <v>-5000</v>
      </c>
      <c r="K1040" s="250">
        <f t="shared" si="16"/>
        <v>773718.75472727255</v>
      </c>
      <c r="L1040" s="259"/>
    </row>
    <row r="1041" spans="2:12" x14ac:dyDescent="0.25">
      <c r="B1041" s="46">
        <f>SUBTOTAL(103,$C$10:C1041)</f>
        <v>1032</v>
      </c>
      <c r="C1041" s="158" t="s">
        <v>749</v>
      </c>
      <c r="D1041" s="24" t="s">
        <v>1042</v>
      </c>
      <c r="E1041" s="203" t="s">
        <v>1470</v>
      </c>
      <c r="F1041" s="227" t="s">
        <v>588</v>
      </c>
      <c r="G1041" s="208" t="s">
        <v>589</v>
      </c>
      <c r="H1041" s="241">
        <v>45279</v>
      </c>
      <c r="I1041" s="253">
        <v>0</v>
      </c>
      <c r="J1041" s="159">
        <v>-2800</v>
      </c>
      <c r="K1041" s="250">
        <f t="shared" si="16"/>
        <v>770918.75472727255</v>
      </c>
      <c r="L1041" s="259"/>
    </row>
    <row r="1042" spans="2:12" x14ac:dyDescent="0.25">
      <c r="B1042" s="46">
        <f>SUBTOTAL(103,$C$10:C1042)</f>
        <v>1033</v>
      </c>
      <c r="C1042" s="24" t="s">
        <v>743</v>
      </c>
      <c r="D1042" s="24" t="s">
        <v>1028</v>
      </c>
      <c r="E1042" s="203" t="s">
        <v>1470</v>
      </c>
      <c r="F1042" s="227" t="s">
        <v>581</v>
      </c>
      <c r="G1042" s="208" t="s">
        <v>434</v>
      </c>
      <c r="H1042" s="241">
        <v>45280</v>
      </c>
      <c r="I1042" s="253">
        <v>0</v>
      </c>
      <c r="J1042" s="159">
        <v>-2295</v>
      </c>
      <c r="K1042" s="250">
        <f t="shared" si="16"/>
        <v>768623.75472727255</v>
      </c>
      <c r="L1042" s="259"/>
    </row>
    <row r="1043" spans="2:12" x14ac:dyDescent="0.25">
      <c r="B1043" s="46">
        <f>SUBTOTAL(103,$C$10:C1043)</f>
        <v>1034</v>
      </c>
      <c r="C1043" s="293" t="s">
        <v>131</v>
      </c>
      <c r="D1043" s="24" t="s">
        <v>1032</v>
      </c>
      <c r="E1043" s="203" t="s">
        <v>1475</v>
      </c>
      <c r="F1043" s="227" t="s">
        <v>588</v>
      </c>
      <c r="G1043" s="208" t="s">
        <v>589</v>
      </c>
      <c r="H1043" s="241">
        <v>45281</v>
      </c>
      <c r="I1043" s="249">
        <v>0</v>
      </c>
      <c r="J1043" s="159">
        <v>-300000</v>
      </c>
      <c r="K1043" s="250">
        <f t="shared" si="16"/>
        <v>468623.75472727255</v>
      </c>
      <c r="L1043" s="259"/>
    </row>
    <row r="1044" spans="2:12" x14ac:dyDescent="0.25">
      <c r="B1044" s="46">
        <f>SUBTOTAL(103,$C$10:C1044)</f>
        <v>1035</v>
      </c>
      <c r="C1044" s="100" t="s">
        <v>596</v>
      </c>
      <c r="D1044" s="24" t="s">
        <v>607</v>
      </c>
      <c r="E1044" s="203" t="s">
        <v>1467</v>
      </c>
      <c r="F1044" s="227" t="s">
        <v>581</v>
      </c>
      <c r="G1044" s="208" t="s">
        <v>434</v>
      </c>
      <c r="H1044" s="241">
        <v>45282</v>
      </c>
      <c r="I1044" s="249">
        <v>0</v>
      </c>
      <c r="J1044" s="159">
        <v>-20200.0825</v>
      </c>
      <c r="K1044" s="250">
        <f t="shared" si="16"/>
        <v>448423.67222727253</v>
      </c>
      <c r="L1044" s="259"/>
    </row>
    <row r="1045" spans="2:12" x14ac:dyDescent="0.25">
      <c r="B1045" s="46">
        <f>SUBTOTAL(103,$C$10:C1045)</f>
        <v>1036</v>
      </c>
      <c r="C1045" s="24" t="s">
        <v>597</v>
      </c>
      <c r="D1045" s="24" t="s">
        <v>607</v>
      </c>
      <c r="E1045" s="203" t="s">
        <v>1467</v>
      </c>
      <c r="F1045" s="227" t="s">
        <v>581</v>
      </c>
      <c r="G1045" s="208" t="s">
        <v>434</v>
      </c>
      <c r="H1045" s="241">
        <v>45282</v>
      </c>
      <c r="I1045" s="249">
        <v>0</v>
      </c>
      <c r="J1045" s="159">
        <v>-7250.38</v>
      </c>
      <c r="K1045" s="250">
        <f t="shared" si="16"/>
        <v>441173.29222727253</v>
      </c>
      <c r="L1045" s="259"/>
    </row>
    <row r="1046" spans="2:12" x14ac:dyDescent="0.25">
      <c r="B1046" s="46">
        <f>SUBTOTAL(103,$C$10:C1046)</f>
        <v>1037</v>
      </c>
      <c r="C1046" s="24" t="s">
        <v>597</v>
      </c>
      <c r="D1046" s="24" t="s">
        <v>608</v>
      </c>
      <c r="E1046" s="231" t="s">
        <v>1466</v>
      </c>
      <c r="F1046" s="227" t="s">
        <v>581</v>
      </c>
      <c r="G1046" s="208" t="s">
        <v>434</v>
      </c>
      <c r="H1046" s="241">
        <v>45282</v>
      </c>
      <c r="I1046" s="249">
        <v>0</v>
      </c>
      <c r="J1046" s="159">
        <v>-6000</v>
      </c>
      <c r="K1046" s="250">
        <f t="shared" si="16"/>
        <v>435173.29222727253</v>
      </c>
      <c r="L1046" s="259"/>
    </row>
    <row r="1047" spans="2:12" x14ac:dyDescent="0.25">
      <c r="B1047" s="46">
        <f>SUBTOTAL(103,$C$10:C1047)</f>
        <v>1038</v>
      </c>
      <c r="C1047" s="24" t="s">
        <v>598</v>
      </c>
      <c r="D1047" s="24" t="s">
        <v>607</v>
      </c>
      <c r="E1047" s="203" t="s">
        <v>1467</v>
      </c>
      <c r="F1047" s="227" t="s">
        <v>581</v>
      </c>
      <c r="G1047" s="208" t="s">
        <v>434</v>
      </c>
      <c r="H1047" s="241">
        <v>45282</v>
      </c>
      <c r="I1047" s="249">
        <v>0</v>
      </c>
      <c r="J1047" s="159">
        <v>-20000.956999999999</v>
      </c>
      <c r="K1047" s="250">
        <f t="shared" si="16"/>
        <v>415172.33522727253</v>
      </c>
      <c r="L1047" s="259"/>
    </row>
    <row r="1048" spans="2:12" x14ac:dyDescent="0.25">
      <c r="B1048" s="46">
        <f>SUBTOTAL(103,$C$10:C1048)</f>
        <v>1039</v>
      </c>
      <c r="C1048" s="24" t="s">
        <v>598</v>
      </c>
      <c r="D1048" s="24" t="s">
        <v>607</v>
      </c>
      <c r="E1048" s="203" t="s">
        <v>1467</v>
      </c>
      <c r="F1048" s="227" t="s">
        <v>581</v>
      </c>
      <c r="G1048" s="208" t="s">
        <v>434</v>
      </c>
      <c r="H1048" s="241">
        <v>45282</v>
      </c>
      <c r="I1048" s="249">
        <v>0</v>
      </c>
      <c r="J1048" s="159">
        <v>-85000</v>
      </c>
      <c r="K1048" s="250">
        <f t="shared" si="16"/>
        <v>330172.33522727253</v>
      </c>
      <c r="L1048" s="259"/>
    </row>
    <row r="1049" spans="2:12" x14ac:dyDescent="0.25">
      <c r="B1049" s="46">
        <f>SUBTOTAL(103,$C$10:C1049)</f>
        <v>1040</v>
      </c>
      <c r="C1049" s="100" t="s">
        <v>599</v>
      </c>
      <c r="D1049" s="100" t="s">
        <v>607</v>
      </c>
      <c r="E1049" s="203" t="s">
        <v>1467</v>
      </c>
      <c r="F1049" s="227" t="s">
        <v>637</v>
      </c>
      <c r="G1049" s="208" t="s">
        <v>593</v>
      </c>
      <c r="H1049" s="241">
        <v>45282</v>
      </c>
      <c r="I1049" s="249">
        <v>0</v>
      </c>
      <c r="J1049" s="159">
        <v>-18000</v>
      </c>
      <c r="K1049" s="250">
        <f t="shared" si="16"/>
        <v>312172.33522727253</v>
      </c>
      <c r="L1049" s="259"/>
    </row>
    <row r="1050" spans="2:12" x14ac:dyDescent="0.25">
      <c r="B1050" s="46">
        <f>SUBTOTAL(103,$C$10:C1050)</f>
        <v>1041</v>
      </c>
      <c r="C1050" s="100" t="s">
        <v>599</v>
      </c>
      <c r="D1050" s="100" t="s">
        <v>607</v>
      </c>
      <c r="E1050" s="203" t="s">
        <v>1467</v>
      </c>
      <c r="F1050" s="227" t="s">
        <v>637</v>
      </c>
      <c r="G1050" s="208" t="s">
        <v>593</v>
      </c>
      <c r="H1050" s="241">
        <v>45282</v>
      </c>
      <c r="I1050" s="249">
        <v>0</v>
      </c>
      <c r="J1050" s="159">
        <v>-18000</v>
      </c>
      <c r="K1050" s="250">
        <f t="shared" si="16"/>
        <v>294172.33522727253</v>
      </c>
      <c r="L1050" s="259"/>
    </row>
    <row r="1051" spans="2:12" x14ac:dyDescent="0.25">
      <c r="B1051" s="46">
        <f>SUBTOTAL(103,$C$10:C1051)</f>
        <v>1042</v>
      </c>
      <c r="C1051" s="154" t="s">
        <v>692</v>
      </c>
      <c r="D1051" s="24" t="s">
        <v>608</v>
      </c>
      <c r="E1051" s="231" t="s">
        <v>1466</v>
      </c>
      <c r="F1051" s="227" t="s">
        <v>581</v>
      </c>
      <c r="G1051" s="208" t="s">
        <v>434</v>
      </c>
      <c r="H1051" s="241">
        <v>45282</v>
      </c>
      <c r="I1051" s="249">
        <v>0</v>
      </c>
      <c r="J1051" s="159">
        <v>-6000</v>
      </c>
      <c r="K1051" s="250">
        <f t="shared" si="16"/>
        <v>288172.33522727253</v>
      </c>
      <c r="L1051" s="259"/>
    </row>
    <row r="1052" spans="2:12" x14ac:dyDescent="0.25">
      <c r="B1052" s="46">
        <f>SUBTOTAL(103,$C$10:C1052)</f>
        <v>1043</v>
      </c>
      <c r="C1052" s="100" t="s">
        <v>601</v>
      </c>
      <c r="D1052" s="24" t="s">
        <v>608</v>
      </c>
      <c r="E1052" s="231" t="s">
        <v>1466</v>
      </c>
      <c r="F1052" s="227" t="s">
        <v>1049</v>
      </c>
      <c r="G1052" s="208" t="s">
        <v>1116</v>
      </c>
      <c r="H1052" s="241">
        <v>45282</v>
      </c>
      <c r="I1052" s="249">
        <v>0</v>
      </c>
      <c r="J1052" s="159">
        <v>-17300</v>
      </c>
      <c r="K1052" s="250">
        <f t="shared" si="16"/>
        <v>270872.33522727253</v>
      </c>
      <c r="L1052" s="259"/>
    </row>
    <row r="1053" spans="2:12" x14ac:dyDescent="0.25">
      <c r="B1053" s="46">
        <f>SUBTOTAL(103,$C$10:C1053)</f>
        <v>1044</v>
      </c>
      <c r="C1053" s="100" t="s">
        <v>601</v>
      </c>
      <c r="D1053" s="24" t="s">
        <v>608</v>
      </c>
      <c r="E1053" s="231" t="s">
        <v>1466</v>
      </c>
      <c r="F1053" s="227" t="s">
        <v>1049</v>
      </c>
      <c r="G1053" s="208" t="s">
        <v>1116</v>
      </c>
      <c r="H1053" s="241">
        <v>45282</v>
      </c>
      <c r="I1053" s="249">
        <v>0</v>
      </c>
      <c r="J1053" s="159">
        <v>-5331</v>
      </c>
      <c r="K1053" s="250">
        <f t="shared" si="16"/>
        <v>265541.33522727253</v>
      </c>
      <c r="L1053" s="259"/>
    </row>
    <row r="1054" spans="2:12" x14ac:dyDescent="0.25">
      <c r="B1054" s="46">
        <f>SUBTOTAL(103,$C$10:C1054)</f>
        <v>1045</v>
      </c>
      <c r="C1054" s="100" t="s">
        <v>667</v>
      </c>
      <c r="D1054" s="100" t="s">
        <v>607</v>
      </c>
      <c r="E1054" s="203" t="s">
        <v>1467</v>
      </c>
      <c r="F1054" s="227" t="s">
        <v>619</v>
      </c>
      <c r="G1054" s="208" t="s">
        <v>621</v>
      </c>
      <c r="H1054" s="241">
        <v>45282</v>
      </c>
      <c r="I1054" s="249">
        <v>0</v>
      </c>
      <c r="J1054" s="159">
        <v>-10000</v>
      </c>
      <c r="K1054" s="250">
        <f t="shared" si="16"/>
        <v>255541.33522727253</v>
      </c>
      <c r="L1054" s="259"/>
    </row>
    <row r="1055" spans="2:12" x14ac:dyDescent="0.25">
      <c r="B1055" s="46">
        <f>SUBTOTAL(103,$C$10:C1055)</f>
        <v>1046</v>
      </c>
      <c r="C1055" s="100" t="s">
        <v>603</v>
      </c>
      <c r="D1055" s="24" t="s">
        <v>607</v>
      </c>
      <c r="E1055" s="203" t="s">
        <v>1467</v>
      </c>
      <c r="F1055" s="227" t="s">
        <v>581</v>
      </c>
      <c r="G1055" s="208" t="s">
        <v>434</v>
      </c>
      <c r="H1055" s="241">
        <v>45282</v>
      </c>
      <c r="I1055" s="249">
        <v>0</v>
      </c>
      <c r="J1055" s="159">
        <v>-2000</v>
      </c>
      <c r="K1055" s="250">
        <f t="shared" si="16"/>
        <v>253541.33522727253</v>
      </c>
      <c r="L1055" s="259"/>
    </row>
    <row r="1056" spans="2:12" x14ac:dyDescent="0.25">
      <c r="B1056" s="46">
        <f>SUBTOTAL(103,$C$10:C1056)</f>
        <v>1047</v>
      </c>
      <c r="C1056" s="100" t="s">
        <v>603</v>
      </c>
      <c r="D1056" s="100" t="s">
        <v>607</v>
      </c>
      <c r="E1056" s="203" t="s">
        <v>1467</v>
      </c>
      <c r="F1056" s="227" t="s">
        <v>581</v>
      </c>
      <c r="G1056" s="208" t="s">
        <v>434</v>
      </c>
      <c r="H1056" s="241">
        <v>45282</v>
      </c>
      <c r="I1056" s="249">
        <v>0</v>
      </c>
      <c r="J1056" s="159">
        <v>-2000</v>
      </c>
      <c r="K1056" s="250">
        <f t="shared" si="16"/>
        <v>251541.33522727253</v>
      </c>
      <c r="L1056" s="259"/>
    </row>
    <row r="1057" spans="2:12" x14ac:dyDescent="0.25">
      <c r="B1057" s="46">
        <f>SUBTOTAL(103,$C$10:C1057)</f>
        <v>1048</v>
      </c>
      <c r="C1057" s="158" t="s">
        <v>749</v>
      </c>
      <c r="D1057" s="24" t="s">
        <v>1042</v>
      </c>
      <c r="E1057" s="203" t="s">
        <v>1470</v>
      </c>
      <c r="F1057" s="227" t="s">
        <v>588</v>
      </c>
      <c r="G1057" s="208" t="s">
        <v>589</v>
      </c>
      <c r="H1057" s="241">
        <v>45282</v>
      </c>
      <c r="I1057" s="253">
        <v>0</v>
      </c>
      <c r="J1057" s="159">
        <v>-1398</v>
      </c>
      <c r="K1057" s="250">
        <f t="shared" si="16"/>
        <v>250143.33522727253</v>
      </c>
      <c r="L1057" s="259"/>
    </row>
    <row r="1058" spans="2:12" x14ac:dyDescent="0.25">
      <c r="B1058" s="46">
        <f>SUBTOTAL(103,$C$10:C1058)</f>
        <v>1049</v>
      </c>
      <c r="C1058" s="100" t="s">
        <v>1002</v>
      </c>
      <c r="D1058" s="100" t="s">
        <v>1037</v>
      </c>
      <c r="E1058" s="203" t="s">
        <v>1470</v>
      </c>
      <c r="F1058" s="227" t="s">
        <v>24</v>
      </c>
      <c r="G1058" s="203" t="s">
        <v>24</v>
      </c>
      <c r="H1058" s="241">
        <v>45286</v>
      </c>
      <c r="I1058" s="253">
        <v>0</v>
      </c>
      <c r="J1058" s="159">
        <v>-4000</v>
      </c>
      <c r="K1058" s="250">
        <f t="shared" si="16"/>
        <v>246143.33522727253</v>
      </c>
      <c r="L1058" s="259"/>
    </row>
    <row r="1059" spans="2:12" x14ac:dyDescent="0.25">
      <c r="B1059" s="46">
        <f>SUBTOTAL(103,$C$10:C1059)</f>
        <v>1050</v>
      </c>
      <c r="C1059" s="100" t="s">
        <v>977</v>
      </c>
      <c r="D1059" s="100" t="s">
        <v>1073</v>
      </c>
      <c r="E1059" s="208" t="s">
        <v>1474</v>
      </c>
      <c r="F1059" s="227" t="s">
        <v>24</v>
      </c>
      <c r="G1059" s="203" t="s">
        <v>24</v>
      </c>
      <c r="H1059" s="241">
        <v>45290</v>
      </c>
      <c r="I1059" s="253">
        <v>0</v>
      </c>
      <c r="J1059" s="159">
        <v>-12000</v>
      </c>
      <c r="K1059" s="250">
        <f t="shared" si="16"/>
        <v>234143.33522727253</v>
      </c>
      <c r="L1059" s="259"/>
    </row>
    <row r="1060" spans="2:12" x14ac:dyDescent="0.25">
      <c r="B1060" s="46">
        <f>SUBTOTAL(103,$C$10:C1060)</f>
        <v>1051</v>
      </c>
      <c r="C1060" s="24" t="s">
        <v>631</v>
      </c>
      <c r="D1060" s="24" t="s">
        <v>613</v>
      </c>
      <c r="E1060" s="208" t="s">
        <v>1474</v>
      </c>
      <c r="F1060" s="227" t="s">
        <v>24</v>
      </c>
      <c r="G1060" s="203" t="s">
        <v>24</v>
      </c>
      <c r="H1060" s="241">
        <v>45290</v>
      </c>
      <c r="I1060" s="253">
        <v>0</v>
      </c>
      <c r="J1060" s="159">
        <v>-5000</v>
      </c>
      <c r="K1060" s="250">
        <f t="shared" si="16"/>
        <v>229143.33522727253</v>
      </c>
      <c r="L1060" s="259"/>
    </row>
    <row r="1061" spans="2:12" x14ac:dyDescent="0.25">
      <c r="B1061" s="46">
        <f>SUBTOTAL(103,$C$10:C1061)</f>
        <v>1052</v>
      </c>
      <c r="C1061" s="24" t="s">
        <v>1003</v>
      </c>
      <c r="D1061" s="225" t="s">
        <v>614</v>
      </c>
      <c r="E1061" s="208" t="s">
        <v>1470</v>
      </c>
      <c r="F1061" s="227" t="s">
        <v>24</v>
      </c>
      <c r="G1061" s="203" t="s">
        <v>24</v>
      </c>
      <c r="H1061" s="241">
        <v>45294</v>
      </c>
      <c r="I1061" s="253">
        <v>0</v>
      </c>
      <c r="J1061" s="159">
        <v>-500</v>
      </c>
      <c r="K1061" s="250">
        <f t="shared" si="16"/>
        <v>228643.33522727253</v>
      </c>
      <c r="L1061" s="259"/>
    </row>
    <row r="1062" spans="2:12" x14ac:dyDescent="0.25">
      <c r="B1062" s="46">
        <f>SUBTOTAL(103,$C$10:C1062)</f>
        <v>1053</v>
      </c>
      <c r="C1062" s="158" t="s">
        <v>749</v>
      </c>
      <c r="D1062" s="100" t="s">
        <v>549</v>
      </c>
      <c r="E1062" s="208" t="s">
        <v>1470</v>
      </c>
      <c r="F1062" s="227" t="s">
        <v>588</v>
      </c>
      <c r="G1062" s="208" t="s">
        <v>589</v>
      </c>
      <c r="H1062" s="241">
        <v>45295</v>
      </c>
      <c r="I1062" s="253">
        <v>0</v>
      </c>
      <c r="J1062" s="159">
        <v>-2500</v>
      </c>
      <c r="K1062" s="250">
        <f t="shared" si="16"/>
        <v>226143.33522727253</v>
      </c>
      <c r="L1062" s="259"/>
    </row>
    <row r="1063" spans="2:12" x14ac:dyDescent="0.25">
      <c r="B1063" s="46">
        <f>SUBTOTAL(103,$C$10:C1063)</f>
        <v>1054</v>
      </c>
      <c r="C1063" s="24" t="s">
        <v>1074</v>
      </c>
      <c r="D1063" s="24" t="s">
        <v>983</v>
      </c>
      <c r="E1063" s="203" t="s">
        <v>1470</v>
      </c>
      <c r="F1063" s="227" t="s">
        <v>644</v>
      </c>
      <c r="G1063" s="208" t="s">
        <v>428</v>
      </c>
      <c r="H1063" s="241">
        <v>45296</v>
      </c>
      <c r="I1063" s="249">
        <v>0</v>
      </c>
      <c r="J1063" s="159">
        <v>-1500</v>
      </c>
      <c r="K1063" s="250">
        <f t="shared" si="16"/>
        <v>224643.33522727253</v>
      </c>
      <c r="L1063" s="259"/>
    </row>
    <row r="1064" spans="2:12" x14ac:dyDescent="0.25">
      <c r="B1064" s="46">
        <f>SUBTOTAL(103,$C$10:C1064)</f>
        <v>1055</v>
      </c>
      <c r="C1064" s="24" t="s">
        <v>596</v>
      </c>
      <c r="D1064" s="24" t="s">
        <v>607</v>
      </c>
      <c r="E1064" s="203" t="s">
        <v>1467</v>
      </c>
      <c r="F1064" s="227" t="s">
        <v>581</v>
      </c>
      <c r="G1064" s="208" t="s">
        <v>434</v>
      </c>
      <c r="H1064" s="241">
        <v>45296</v>
      </c>
      <c r="I1064" s="249">
        <v>0</v>
      </c>
      <c r="J1064" s="159">
        <v>-23000</v>
      </c>
      <c r="K1064" s="250">
        <f t="shared" si="16"/>
        <v>201643.33522727253</v>
      </c>
      <c r="L1064" s="259"/>
    </row>
    <row r="1065" spans="2:12" x14ac:dyDescent="0.25">
      <c r="B1065" s="46">
        <f>SUBTOTAL(103,$C$10:C1065)</f>
        <v>1056</v>
      </c>
      <c r="C1065" s="24" t="s">
        <v>640</v>
      </c>
      <c r="D1065" s="24" t="s">
        <v>608</v>
      </c>
      <c r="E1065" s="231" t="s">
        <v>1466</v>
      </c>
      <c r="F1065" s="227" t="s">
        <v>583</v>
      </c>
      <c r="G1065" s="208" t="s">
        <v>584</v>
      </c>
      <c r="H1065" s="241">
        <v>45296</v>
      </c>
      <c r="I1065" s="249">
        <v>0</v>
      </c>
      <c r="J1065" s="159">
        <v>-9300</v>
      </c>
      <c r="K1065" s="250">
        <f t="shared" si="16"/>
        <v>192343.33522727253</v>
      </c>
      <c r="L1065" s="259"/>
    </row>
    <row r="1066" spans="2:12" x14ac:dyDescent="0.25">
      <c r="B1066" s="46">
        <f>SUBTOTAL(103,$C$10:C1066)</f>
        <v>1057</v>
      </c>
      <c r="C1066" s="24" t="s">
        <v>598</v>
      </c>
      <c r="D1066" s="24" t="s">
        <v>607</v>
      </c>
      <c r="E1066" s="203" t="s">
        <v>1467</v>
      </c>
      <c r="F1066" s="227" t="s">
        <v>581</v>
      </c>
      <c r="G1066" s="208" t="s">
        <v>434</v>
      </c>
      <c r="H1066" s="241">
        <v>45296</v>
      </c>
      <c r="I1066" s="249">
        <v>0</v>
      </c>
      <c r="J1066" s="159">
        <v>-20000</v>
      </c>
      <c r="K1066" s="250">
        <f t="shared" si="16"/>
        <v>172343.33522727253</v>
      </c>
      <c r="L1066" s="259"/>
    </row>
    <row r="1067" spans="2:12" x14ac:dyDescent="0.25">
      <c r="B1067" s="46">
        <f>SUBTOTAL(103,$C$10:C1067)</f>
        <v>1058</v>
      </c>
      <c r="C1067" s="24" t="s">
        <v>599</v>
      </c>
      <c r="D1067" s="100" t="s">
        <v>607</v>
      </c>
      <c r="E1067" s="203" t="s">
        <v>1467</v>
      </c>
      <c r="F1067" s="227" t="s">
        <v>637</v>
      </c>
      <c r="G1067" s="208" t="s">
        <v>593</v>
      </c>
      <c r="H1067" s="241">
        <v>45296</v>
      </c>
      <c r="I1067" s="249">
        <v>0</v>
      </c>
      <c r="J1067" s="159">
        <v>-18000</v>
      </c>
      <c r="K1067" s="250">
        <f t="shared" si="16"/>
        <v>154343.33522727253</v>
      </c>
      <c r="L1067" s="259"/>
    </row>
    <row r="1068" spans="2:12" x14ac:dyDescent="0.25">
      <c r="B1068" s="46">
        <f>SUBTOTAL(103,$C$10:C1068)</f>
        <v>1059</v>
      </c>
      <c r="C1068" s="24" t="s">
        <v>599</v>
      </c>
      <c r="D1068" s="24" t="s">
        <v>608</v>
      </c>
      <c r="E1068" s="231" t="s">
        <v>1466</v>
      </c>
      <c r="F1068" s="227" t="s">
        <v>583</v>
      </c>
      <c r="G1068" s="208" t="s">
        <v>584</v>
      </c>
      <c r="H1068" s="241">
        <v>45296</v>
      </c>
      <c r="I1068" s="249">
        <v>0</v>
      </c>
      <c r="J1068" s="159">
        <v>-3000</v>
      </c>
      <c r="K1068" s="250">
        <f t="shared" si="16"/>
        <v>151343.33522727253</v>
      </c>
      <c r="L1068" s="259"/>
    </row>
    <row r="1069" spans="2:12" x14ac:dyDescent="0.25">
      <c r="B1069" s="46">
        <f>SUBTOTAL(103,$C$10:C1069)</f>
        <v>1060</v>
      </c>
      <c r="C1069" s="24" t="s">
        <v>600</v>
      </c>
      <c r="D1069" s="24" t="s">
        <v>608</v>
      </c>
      <c r="E1069" s="231" t="s">
        <v>1466</v>
      </c>
      <c r="F1069" s="227" t="s">
        <v>1049</v>
      </c>
      <c r="G1069" s="208" t="s">
        <v>1116</v>
      </c>
      <c r="H1069" s="241">
        <v>45296</v>
      </c>
      <c r="I1069" s="249">
        <v>0</v>
      </c>
      <c r="J1069" s="159">
        <v>-20100</v>
      </c>
      <c r="K1069" s="250">
        <f t="shared" si="16"/>
        <v>131243.33522727253</v>
      </c>
      <c r="L1069" s="259"/>
    </row>
    <row r="1070" spans="2:12" x14ac:dyDescent="0.25">
      <c r="B1070" s="46">
        <f>SUBTOTAL(103,$C$10:C1070)</f>
        <v>1061</v>
      </c>
      <c r="C1070" s="24" t="s">
        <v>601</v>
      </c>
      <c r="D1070" s="24" t="s">
        <v>608</v>
      </c>
      <c r="E1070" s="231" t="s">
        <v>1466</v>
      </c>
      <c r="F1070" s="227" t="s">
        <v>1049</v>
      </c>
      <c r="G1070" s="208" t="s">
        <v>1116</v>
      </c>
      <c r="H1070" s="241">
        <v>45296</v>
      </c>
      <c r="I1070" s="249">
        <v>0</v>
      </c>
      <c r="J1070" s="159">
        <v>-8600</v>
      </c>
      <c r="K1070" s="250">
        <f t="shared" si="16"/>
        <v>122643.33522727253</v>
      </c>
      <c r="L1070" s="259"/>
    </row>
    <row r="1071" spans="2:12" x14ac:dyDescent="0.25">
      <c r="B1071" s="46">
        <f>SUBTOTAL(103,$C$10:C1071)</f>
        <v>1062</v>
      </c>
      <c r="C1071" s="24" t="s">
        <v>683</v>
      </c>
      <c r="D1071" s="24" t="s">
        <v>608</v>
      </c>
      <c r="E1071" s="231" t="s">
        <v>1466</v>
      </c>
      <c r="F1071" s="227" t="s">
        <v>1049</v>
      </c>
      <c r="G1071" s="208" t="s">
        <v>1116</v>
      </c>
      <c r="H1071" s="241">
        <v>45296</v>
      </c>
      <c r="I1071" s="249">
        <v>0</v>
      </c>
      <c r="J1071" s="159">
        <v>-4960</v>
      </c>
      <c r="K1071" s="250">
        <f t="shared" si="16"/>
        <v>117683.33522727253</v>
      </c>
      <c r="L1071" s="259"/>
    </row>
    <row r="1072" spans="2:12" x14ac:dyDescent="0.25">
      <c r="B1072" s="46">
        <f>SUBTOTAL(103,$C$10:C1072)</f>
        <v>1063</v>
      </c>
      <c r="C1072" s="24" t="s">
        <v>603</v>
      </c>
      <c r="D1072" s="24" t="s">
        <v>607</v>
      </c>
      <c r="E1072" s="203" t="s">
        <v>1467</v>
      </c>
      <c r="F1072" s="227" t="s">
        <v>581</v>
      </c>
      <c r="G1072" s="208" t="s">
        <v>434</v>
      </c>
      <c r="H1072" s="241">
        <v>45296</v>
      </c>
      <c r="I1072" s="249">
        <v>0</v>
      </c>
      <c r="J1072" s="159">
        <v>-2000</v>
      </c>
      <c r="K1072" s="250">
        <f t="shared" si="16"/>
        <v>115683.33522727253</v>
      </c>
      <c r="L1072" s="259"/>
    </row>
    <row r="1073" spans="2:12" x14ac:dyDescent="0.25">
      <c r="B1073" s="46">
        <f>SUBTOTAL(103,$C$10:C1073)</f>
        <v>1064</v>
      </c>
      <c r="C1073" s="24" t="s">
        <v>603</v>
      </c>
      <c r="D1073" s="24" t="s">
        <v>610</v>
      </c>
      <c r="E1073" s="203" t="s">
        <v>1467</v>
      </c>
      <c r="F1073" s="227" t="s">
        <v>581</v>
      </c>
      <c r="G1073" s="208" t="s">
        <v>434</v>
      </c>
      <c r="H1073" s="241">
        <v>45296</v>
      </c>
      <c r="I1073" s="249">
        <v>0</v>
      </c>
      <c r="J1073" s="159">
        <v>-4000</v>
      </c>
      <c r="K1073" s="250">
        <f t="shared" si="16"/>
        <v>111683.33522727253</v>
      </c>
      <c r="L1073" s="259"/>
    </row>
    <row r="1074" spans="2:12" x14ac:dyDescent="0.25">
      <c r="B1074" s="46">
        <f>SUBTOTAL(103,$C$10:C1074)</f>
        <v>1065</v>
      </c>
      <c r="C1074" s="24" t="s">
        <v>622</v>
      </c>
      <c r="D1074" s="24" t="s">
        <v>623</v>
      </c>
      <c r="E1074" s="203" t="s">
        <v>6</v>
      </c>
      <c r="F1074" s="227" t="s">
        <v>579</v>
      </c>
      <c r="G1074" s="216" t="s">
        <v>580</v>
      </c>
      <c r="H1074" s="242">
        <v>45303</v>
      </c>
      <c r="I1074" s="253">
        <v>1000000</v>
      </c>
      <c r="J1074" s="159">
        <v>0</v>
      </c>
      <c r="K1074" s="250">
        <f t="shared" si="16"/>
        <v>1111683.3352272725</v>
      </c>
      <c r="L1074" s="259"/>
    </row>
    <row r="1075" spans="2:12" x14ac:dyDescent="0.25">
      <c r="B1075" s="46">
        <f>SUBTOTAL(103,$C$10:C1075)</f>
        <v>1066</v>
      </c>
      <c r="C1075" s="24" t="s">
        <v>596</v>
      </c>
      <c r="D1075" s="24" t="s">
        <v>607</v>
      </c>
      <c r="E1075" s="203" t="s">
        <v>1467</v>
      </c>
      <c r="F1075" s="227" t="s">
        <v>581</v>
      </c>
      <c r="G1075" s="208" t="s">
        <v>434</v>
      </c>
      <c r="H1075" s="241">
        <v>45303</v>
      </c>
      <c r="I1075" s="253">
        <v>0</v>
      </c>
      <c r="J1075" s="159">
        <v>-23000</v>
      </c>
      <c r="K1075" s="250">
        <f t="shared" si="16"/>
        <v>1088683.3352272725</v>
      </c>
      <c r="L1075" s="259"/>
    </row>
    <row r="1076" spans="2:12" x14ac:dyDescent="0.25">
      <c r="B1076" s="46">
        <f>SUBTOTAL(103,$C$10:C1076)</f>
        <v>1067</v>
      </c>
      <c r="C1076" s="24" t="s">
        <v>597</v>
      </c>
      <c r="D1076" s="100" t="s">
        <v>607</v>
      </c>
      <c r="E1076" s="203" t="s">
        <v>1467</v>
      </c>
      <c r="F1076" s="227" t="s">
        <v>591</v>
      </c>
      <c r="G1076" s="208" t="s">
        <v>592</v>
      </c>
      <c r="H1076" s="239">
        <v>45303</v>
      </c>
      <c r="I1076" s="249">
        <v>0</v>
      </c>
      <c r="J1076" s="101">
        <v>-10000</v>
      </c>
      <c r="K1076" s="250">
        <f t="shared" si="16"/>
        <v>1078683.3352272725</v>
      </c>
      <c r="L1076" s="259"/>
    </row>
    <row r="1077" spans="2:12" x14ac:dyDescent="0.25">
      <c r="B1077" s="46">
        <f>SUBTOTAL(103,$C$10:C1077)</f>
        <v>1068</v>
      </c>
      <c r="C1077" s="100" t="s">
        <v>625</v>
      </c>
      <c r="D1077" s="24" t="s">
        <v>608</v>
      </c>
      <c r="E1077" s="231" t="s">
        <v>1466</v>
      </c>
      <c r="F1077" s="227" t="s">
        <v>583</v>
      </c>
      <c r="G1077" s="208" t="s">
        <v>584</v>
      </c>
      <c r="H1077" s="239">
        <v>45303</v>
      </c>
      <c r="I1077" s="249">
        <v>0</v>
      </c>
      <c r="J1077" s="101">
        <v>-2000</v>
      </c>
      <c r="K1077" s="250">
        <f t="shared" si="16"/>
        <v>1076683.3352272725</v>
      </c>
      <c r="L1077" s="259"/>
    </row>
    <row r="1078" spans="2:12" x14ac:dyDescent="0.25">
      <c r="B1078" s="46">
        <f>SUBTOTAL(103,$C$10:C1078)</f>
        <v>1069</v>
      </c>
      <c r="C1078" s="24" t="s">
        <v>598</v>
      </c>
      <c r="D1078" s="24" t="s">
        <v>607</v>
      </c>
      <c r="E1078" s="203" t="s">
        <v>1467</v>
      </c>
      <c r="F1078" s="227" t="s">
        <v>581</v>
      </c>
      <c r="G1078" s="208" t="s">
        <v>434</v>
      </c>
      <c r="H1078" s="239">
        <v>45303</v>
      </c>
      <c r="I1078" s="249">
        <v>0</v>
      </c>
      <c r="J1078" s="101">
        <v>-19999.999</v>
      </c>
      <c r="K1078" s="250">
        <f t="shared" si="16"/>
        <v>1056683.3362272724</v>
      </c>
      <c r="L1078" s="259"/>
    </row>
    <row r="1079" spans="2:12" x14ac:dyDescent="0.25">
      <c r="B1079" s="46">
        <f>SUBTOTAL(103,$C$10:C1079)</f>
        <v>1070</v>
      </c>
      <c r="C1079" s="100" t="s">
        <v>600</v>
      </c>
      <c r="D1079" s="24" t="s">
        <v>608</v>
      </c>
      <c r="E1079" s="231" t="s">
        <v>1466</v>
      </c>
      <c r="F1079" s="227" t="s">
        <v>1049</v>
      </c>
      <c r="G1079" s="208" t="s">
        <v>1048</v>
      </c>
      <c r="H1079" s="239">
        <v>45303</v>
      </c>
      <c r="I1079" s="249">
        <v>0</v>
      </c>
      <c r="J1079" s="101">
        <v>-39314</v>
      </c>
      <c r="K1079" s="250">
        <f t="shared" si="16"/>
        <v>1017369.3362272724</v>
      </c>
      <c r="L1079" s="259"/>
    </row>
    <row r="1080" spans="2:12" x14ac:dyDescent="0.25">
      <c r="B1080" s="46">
        <f>SUBTOTAL(103,$C$10:C1080)</f>
        <v>1071</v>
      </c>
      <c r="C1080" s="24" t="s">
        <v>627</v>
      </c>
      <c r="D1080" s="24" t="s">
        <v>608</v>
      </c>
      <c r="E1080" s="231" t="s">
        <v>1466</v>
      </c>
      <c r="F1080" s="227" t="s">
        <v>1049</v>
      </c>
      <c r="G1080" s="208" t="s">
        <v>1048</v>
      </c>
      <c r="H1080" s="239">
        <v>45303</v>
      </c>
      <c r="I1080" s="249">
        <v>0</v>
      </c>
      <c r="J1080" s="101">
        <v>-8600</v>
      </c>
      <c r="K1080" s="250">
        <f t="shared" si="16"/>
        <v>1008769.3362272724</v>
      </c>
      <c r="L1080" s="259"/>
    </row>
    <row r="1081" spans="2:12" x14ac:dyDescent="0.25">
      <c r="B1081" s="46">
        <f>SUBTOTAL(103,$C$10:C1081)</f>
        <v>1072</v>
      </c>
      <c r="C1081" s="154" t="s">
        <v>692</v>
      </c>
      <c r="D1081" s="24" t="s">
        <v>608</v>
      </c>
      <c r="E1081" s="231" t="s">
        <v>1466</v>
      </c>
      <c r="F1081" s="227" t="s">
        <v>581</v>
      </c>
      <c r="G1081" s="208" t="s">
        <v>434</v>
      </c>
      <c r="H1081" s="239">
        <v>45303</v>
      </c>
      <c r="I1081" s="249">
        <v>0</v>
      </c>
      <c r="J1081" s="101">
        <v>-13710</v>
      </c>
      <c r="K1081" s="250">
        <f t="shared" si="16"/>
        <v>995059.3362272724</v>
      </c>
      <c r="L1081" s="259"/>
    </row>
    <row r="1082" spans="2:12" x14ac:dyDescent="0.25">
      <c r="B1082" s="46">
        <f>SUBTOTAL(103,$C$10:C1082)</f>
        <v>1073</v>
      </c>
      <c r="C1082" s="157" t="s">
        <v>693</v>
      </c>
      <c r="D1082" s="24" t="s">
        <v>608</v>
      </c>
      <c r="E1082" s="231" t="s">
        <v>1466</v>
      </c>
      <c r="F1082" s="227" t="s">
        <v>581</v>
      </c>
      <c r="G1082" s="208" t="s">
        <v>434</v>
      </c>
      <c r="H1082" s="239">
        <v>45303</v>
      </c>
      <c r="I1082" s="249">
        <v>0</v>
      </c>
      <c r="J1082" s="101">
        <v>-7000</v>
      </c>
      <c r="K1082" s="250">
        <f t="shared" si="16"/>
        <v>988059.3362272724</v>
      </c>
      <c r="L1082" s="259"/>
    </row>
    <row r="1083" spans="2:12" x14ac:dyDescent="0.25">
      <c r="B1083" s="46">
        <f>SUBTOTAL(103,$C$10:C1083)</f>
        <v>1074</v>
      </c>
      <c r="C1083" s="24" t="s">
        <v>596</v>
      </c>
      <c r="D1083" s="24" t="s">
        <v>608</v>
      </c>
      <c r="E1083" s="231" t="s">
        <v>1466</v>
      </c>
      <c r="F1083" s="227" t="s">
        <v>581</v>
      </c>
      <c r="G1083" s="208" t="s">
        <v>434</v>
      </c>
      <c r="H1083" s="239">
        <v>45303</v>
      </c>
      <c r="I1083" s="249">
        <v>0</v>
      </c>
      <c r="J1083" s="101">
        <v>-70000</v>
      </c>
      <c r="K1083" s="250">
        <f t="shared" si="16"/>
        <v>918059.3362272724</v>
      </c>
      <c r="L1083" s="259"/>
    </row>
    <row r="1084" spans="2:12" x14ac:dyDescent="0.25">
      <c r="B1084" s="46">
        <f>SUBTOTAL(103,$C$10:C1084)</f>
        <v>1075</v>
      </c>
      <c r="C1084" s="24" t="s">
        <v>598</v>
      </c>
      <c r="D1084" s="100" t="s">
        <v>608</v>
      </c>
      <c r="E1084" s="231" t="s">
        <v>1466</v>
      </c>
      <c r="F1084" s="227" t="s">
        <v>581</v>
      </c>
      <c r="G1084" s="208" t="s">
        <v>434</v>
      </c>
      <c r="H1084" s="239">
        <v>45303</v>
      </c>
      <c r="I1084" s="249">
        <v>0</v>
      </c>
      <c r="J1084" s="101">
        <v>-84000</v>
      </c>
      <c r="K1084" s="250">
        <f t="shared" si="16"/>
        <v>834059.3362272724</v>
      </c>
      <c r="L1084" s="259"/>
    </row>
    <row r="1085" spans="2:12" x14ac:dyDescent="0.25">
      <c r="B1085" s="46">
        <f>SUBTOTAL(103,$C$10:C1085)</f>
        <v>1076</v>
      </c>
      <c r="C1085" s="24" t="s">
        <v>597</v>
      </c>
      <c r="D1085" s="100" t="s">
        <v>608</v>
      </c>
      <c r="E1085" s="231" t="s">
        <v>1466</v>
      </c>
      <c r="F1085" s="227" t="s">
        <v>581</v>
      </c>
      <c r="G1085" s="208" t="s">
        <v>434</v>
      </c>
      <c r="H1085" s="239">
        <v>45303</v>
      </c>
      <c r="I1085" s="249">
        <v>0</v>
      </c>
      <c r="J1085" s="101">
        <v>-49000</v>
      </c>
      <c r="K1085" s="250">
        <f t="shared" si="16"/>
        <v>785059.3362272724</v>
      </c>
      <c r="L1085" s="259"/>
    </row>
    <row r="1086" spans="2:12" x14ac:dyDescent="0.25">
      <c r="B1086" s="46">
        <f>SUBTOTAL(103,$C$10:C1086)</f>
        <v>1077</v>
      </c>
      <c r="C1086" s="24" t="s">
        <v>683</v>
      </c>
      <c r="D1086" s="100" t="s">
        <v>608</v>
      </c>
      <c r="E1086" s="231" t="s">
        <v>1466</v>
      </c>
      <c r="F1086" s="227" t="s">
        <v>1049</v>
      </c>
      <c r="G1086" s="208" t="s">
        <v>1048</v>
      </c>
      <c r="H1086" s="239">
        <v>45303</v>
      </c>
      <c r="I1086" s="249">
        <v>0</v>
      </c>
      <c r="J1086" s="101">
        <v>-2880</v>
      </c>
      <c r="K1086" s="250">
        <f t="shared" si="16"/>
        <v>782179.3362272724</v>
      </c>
      <c r="L1086" s="259"/>
    </row>
    <row r="1087" spans="2:12" x14ac:dyDescent="0.25">
      <c r="B1087" s="46">
        <f>SUBTOTAL(103,$C$10:C1087)</f>
        <v>1078</v>
      </c>
      <c r="C1087" s="100" t="s">
        <v>603</v>
      </c>
      <c r="D1087" s="100" t="s">
        <v>607</v>
      </c>
      <c r="E1087" s="203" t="s">
        <v>1467</v>
      </c>
      <c r="F1087" s="227" t="s">
        <v>581</v>
      </c>
      <c r="G1087" s="208" t="s">
        <v>434</v>
      </c>
      <c r="H1087" s="239">
        <v>45303</v>
      </c>
      <c r="I1087" s="249">
        <v>0</v>
      </c>
      <c r="J1087" s="101">
        <v>-2000</v>
      </c>
      <c r="K1087" s="250">
        <f t="shared" si="16"/>
        <v>780179.3362272724</v>
      </c>
      <c r="L1087" s="259"/>
    </row>
    <row r="1088" spans="2:12" x14ac:dyDescent="0.25">
      <c r="B1088" s="46">
        <f>SUBTOTAL(103,$C$10:C1088)</f>
        <v>1079</v>
      </c>
      <c r="C1088" s="100" t="s">
        <v>628</v>
      </c>
      <c r="D1088" s="100" t="s">
        <v>610</v>
      </c>
      <c r="E1088" s="208" t="s">
        <v>1467</v>
      </c>
      <c r="F1088" s="227" t="s">
        <v>581</v>
      </c>
      <c r="G1088" s="208" t="s">
        <v>434</v>
      </c>
      <c r="H1088" s="239">
        <v>45303</v>
      </c>
      <c r="I1088" s="249">
        <v>0</v>
      </c>
      <c r="J1088" s="101">
        <v>-4000</v>
      </c>
      <c r="K1088" s="250">
        <f t="shared" si="16"/>
        <v>776179.3362272724</v>
      </c>
      <c r="L1088" s="259"/>
    </row>
    <row r="1089" spans="2:12" x14ac:dyDescent="0.25">
      <c r="B1089" s="46">
        <f>SUBTOTAL(103,$C$10:C1089)</f>
        <v>1080</v>
      </c>
      <c r="C1089" s="157" t="s">
        <v>978</v>
      </c>
      <c r="D1089" s="24" t="s">
        <v>1038</v>
      </c>
      <c r="E1089" s="203" t="s">
        <v>1470</v>
      </c>
      <c r="F1089" s="227" t="s">
        <v>24</v>
      </c>
      <c r="G1089" s="203" t="s">
        <v>24</v>
      </c>
      <c r="H1089" s="239">
        <v>45306</v>
      </c>
      <c r="I1089" s="249">
        <v>0</v>
      </c>
      <c r="J1089" s="101">
        <v>-5000</v>
      </c>
      <c r="K1089" s="250">
        <f t="shared" si="16"/>
        <v>771179.3362272724</v>
      </c>
      <c r="L1089" s="259"/>
    </row>
    <row r="1090" spans="2:12" x14ac:dyDescent="0.25">
      <c r="B1090" s="46">
        <f>SUBTOTAL(103,$C$10:C1090)</f>
        <v>1081</v>
      </c>
      <c r="C1090" s="166" t="s">
        <v>630</v>
      </c>
      <c r="D1090" s="100" t="s">
        <v>1073</v>
      </c>
      <c r="E1090" s="208" t="s">
        <v>1474</v>
      </c>
      <c r="F1090" s="227" t="s">
        <v>24</v>
      </c>
      <c r="G1090" s="203" t="s">
        <v>24</v>
      </c>
      <c r="H1090" s="243">
        <v>45306</v>
      </c>
      <c r="I1090" s="255">
        <v>0</v>
      </c>
      <c r="J1090" s="93">
        <v>-12000</v>
      </c>
      <c r="K1090" s="250">
        <f t="shared" si="16"/>
        <v>759179.3362272724</v>
      </c>
      <c r="L1090" s="262"/>
    </row>
    <row r="1091" spans="2:12" x14ac:dyDescent="0.25">
      <c r="B1091" s="46">
        <f>SUBTOTAL(103,$C$10:C1091)</f>
        <v>1082</v>
      </c>
      <c r="C1091" s="24" t="s">
        <v>631</v>
      </c>
      <c r="D1091" s="24" t="s">
        <v>613</v>
      </c>
      <c r="E1091" s="208" t="s">
        <v>1474</v>
      </c>
      <c r="F1091" s="227" t="s">
        <v>24</v>
      </c>
      <c r="G1091" s="203" t="s">
        <v>24</v>
      </c>
      <c r="H1091" s="239">
        <v>45306</v>
      </c>
      <c r="I1091" s="249">
        <v>0</v>
      </c>
      <c r="J1091" s="101">
        <v>-5000</v>
      </c>
      <c r="K1091" s="250">
        <f t="shared" si="16"/>
        <v>754179.3362272724</v>
      </c>
      <c r="L1091" s="262"/>
    </row>
    <row r="1092" spans="2:12" x14ac:dyDescent="0.25">
      <c r="B1092" s="46">
        <f>SUBTOTAL(103,$C$10:C1092)</f>
        <v>1083</v>
      </c>
      <c r="C1092" s="157" t="s">
        <v>632</v>
      </c>
      <c r="D1092" s="225" t="s">
        <v>614</v>
      </c>
      <c r="E1092" s="208" t="s">
        <v>1470</v>
      </c>
      <c r="F1092" s="227" t="s">
        <v>24</v>
      </c>
      <c r="G1092" s="203" t="s">
        <v>24</v>
      </c>
      <c r="H1092" s="244">
        <v>45306</v>
      </c>
      <c r="I1092" s="249">
        <v>0</v>
      </c>
      <c r="J1092" s="101">
        <v>-500</v>
      </c>
      <c r="K1092" s="250">
        <f t="shared" si="16"/>
        <v>753679.3362272724</v>
      </c>
      <c r="L1092" s="262"/>
    </row>
    <row r="1093" spans="2:12" x14ac:dyDescent="0.25">
      <c r="B1093" s="46">
        <f>SUBTOTAL(103,$C$10:C1093)</f>
        <v>1084</v>
      </c>
      <c r="C1093" s="158" t="s">
        <v>629</v>
      </c>
      <c r="D1093" s="100" t="s">
        <v>611</v>
      </c>
      <c r="E1093" s="208" t="s">
        <v>1470</v>
      </c>
      <c r="F1093" s="227" t="s">
        <v>588</v>
      </c>
      <c r="G1093" s="208" t="s">
        <v>589</v>
      </c>
      <c r="H1093" s="241">
        <v>45306</v>
      </c>
      <c r="I1093" s="253">
        <v>0</v>
      </c>
      <c r="J1093" s="159">
        <v>-1936</v>
      </c>
      <c r="K1093" s="250">
        <f t="shared" si="16"/>
        <v>751743.3362272724</v>
      </c>
      <c r="L1093" s="262"/>
    </row>
    <row r="1094" spans="2:12" x14ac:dyDescent="0.25">
      <c r="B1094" s="46">
        <f>SUBTOTAL(103,$C$10:C1094)</f>
        <v>1085</v>
      </c>
      <c r="C1094" s="158" t="s">
        <v>630</v>
      </c>
      <c r="D1094" s="100" t="s">
        <v>1073</v>
      </c>
      <c r="E1094" s="208" t="s">
        <v>1474</v>
      </c>
      <c r="F1094" s="227" t="s">
        <v>24</v>
      </c>
      <c r="G1094" s="203" t="s">
        <v>24</v>
      </c>
      <c r="H1094" s="241">
        <v>45306</v>
      </c>
      <c r="I1094" s="253">
        <v>0</v>
      </c>
      <c r="J1094" s="159">
        <v>-12000</v>
      </c>
      <c r="K1094" s="250">
        <f t="shared" si="16"/>
        <v>739743.3362272724</v>
      </c>
      <c r="L1094" s="262"/>
    </row>
    <row r="1095" spans="2:12" x14ac:dyDescent="0.25">
      <c r="B1095" s="46">
        <f>SUBTOTAL(103,$C$10:C1095)</f>
        <v>1086</v>
      </c>
      <c r="C1095" s="157" t="s">
        <v>631</v>
      </c>
      <c r="D1095" s="24" t="s">
        <v>613</v>
      </c>
      <c r="E1095" s="208" t="s">
        <v>1474</v>
      </c>
      <c r="F1095" s="227" t="s">
        <v>24</v>
      </c>
      <c r="G1095" s="203" t="s">
        <v>24</v>
      </c>
      <c r="H1095" s="241">
        <v>45306</v>
      </c>
      <c r="I1095" s="253">
        <v>0</v>
      </c>
      <c r="J1095" s="159">
        <v>-5000</v>
      </c>
      <c r="K1095" s="250">
        <f t="shared" si="16"/>
        <v>734743.3362272724</v>
      </c>
      <c r="L1095" s="262"/>
    </row>
    <row r="1096" spans="2:12" x14ac:dyDescent="0.25">
      <c r="B1096" s="46">
        <f>SUBTOTAL(103,$C$10:C1096)</f>
        <v>1087</v>
      </c>
      <c r="C1096" s="24" t="s">
        <v>632</v>
      </c>
      <c r="D1096" s="24" t="s">
        <v>614</v>
      </c>
      <c r="E1096" s="208" t="s">
        <v>1470</v>
      </c>
      <c r="F1096" s="227" t="s">
        <v>24</v>
      </c>
      <c r="G1096" s="203" t="s">
        <v>24</v>
      </c>
      <c r="H1096" s="239">
        <v>45306</v>
      </c>
      <c r="I1096" s="249">
        <v>0</v>
      </c>
      <c r="J1096" s="101">
        <v>-500</v>
      </c>
      <c r="K1096" s="250">
        <f t="shared" si="16"/>
        <v>734243.3362272724</v>
      </c>
      <c r="L1096" s="262"/>
    </row>
    <row r="1097" spans="2:12" x14ac:dyDescent="0.25">
      <c r="B1097" s="46">
        <f>SUBTOTAL(103,$C$10:C1097)</f>
        <v>1088</v>
      </c>
      <c r="C1097" s="157" t="s">
        <v>602</v>
      </c>
      <c r="D1097" s="100" t="s">
        <v>607</v>
      </c>
      <c r="E1097" s="203" t="s">
        <v>1467</v>
      </c>
      <c r="F1097" s="227" t="s">
        <v>585</v>
      </c>
      <c r="G1097" s="208" t="s">
        <v>586</v>
      </c>
      <c r="H1097" s="239">
        <v>45306</v>
      </c>
      <c r="I1097" s="249">
        <v>0</v>
      </c>
      <c r="J1097" s="101">
        <f>-{21250}</f>
        <v>-21250</v>
      </c>
      <c r="K1097" s="250">
        <f t="shared" si="16"/>
        <v>712993.3362272724</v>
      </c>
      <c r="L1097" s="262"/>
    </row>
    <row r="1098" spans="2:12" x14ac:dyDescent="0.25">
      <c r="B1098" s="46">
        <f>SUBTOTAL(103,$C$10:C1098)</f>
        <v>1089</v>
      </c>
      <c r="C1098" s="293" t="s">
        <v>131</v>
      </c>
      <c r="D1098" s="100" t="s">
        <v>615</v>
      </c>
      <c r="E1098" s="203" t="s">
        <v>1475</v>
      </c>
      <c r="F1098" s="227" t="s">
        <v>588</v>
      </c>
      <c r="G1098" s="208" t="s">
        <v>589</v>
      </c>
      <c r="H1098" s="239">
        <v>45306</v>
      </c>
      <c r="I1098" s="249">
        <v>0</v>
      </c>
      <c r="J1098" s="101">
        <v>-150000</v>
      </c>
      <c r="K1098" s="250">
        <f t="shared" si="16"/>
        <v>562993.3362272724</v>
      </c>
      <c r="L1098" s="262"/>
    </row>
    <row r="1099" spans="2:12" x14ac:dyDescent="0.25">
      <c r="B1099" s="46">
        <f>SUBTOTAL(103,$C$10:C1099)</f>
        <v>1090</v>
      </c>
      <c r="C1099" s="100" t="s">
        <v>633</v>
      </c>
      <c r="D1099" s="100" t="s">
        <v>616</v>
      </c>
      <c r="E1099" s="203" t="s">
        <v>1470</v>
      </c>
      <c r="F1099" s="227" t="s">
        <v>24</v>
      </c>
      <c r="G1099" s="203" t="s">
        <v>24</v>
      </c>
      <c r="H1099" s="241">
        <v>45306</v>
      </c>
      <c r="I1099" s="249">
        <v>0</v>
      </c>
      <c r="J1099" s="159">
        <v>-4000</v>
      </c>
      <c r="K1099" s="250">
        <f t="shared" si="16"/>
        <v>558993.3362272724</v>
      </c>
      <c r="L1099" s="262"/>
    </row>
    <row r="1100" spans="2:12" x14ac:dyDescent="0.25">
      <c r="B1100" s="46">
        <f>SUBTOTAL(103,$C$10:C1100)</f>
        <v>1091</v>
      </c>
      <c r="C1100" s="100" t="s">
        <v>633</v>
      </c>
      <c r="D1100" s="100" t="s">
        <v>616</v>
      </c>
      <c r="E1100" s="203" t="s">
        <v>1470</v>
      </c>
      <c r="F1100" s="227" t="s">
        <v>24</v>
      </c>
      <c r="G1100" s="203" t="s">
        <v>24</v>
      </c>
      <c r="H1100" s="245">
        <v>45307</v>
      </c>
      <c r="I1100" s="253">
        <v>0</v>
      </c>
      <c r="J1100" s="159">
        <v>-4000</v>
      </c>
      <c r="K1100" s="250">
        <f t="shared" si="16"/>
        <v>554993.3362272724</v>
      </c>
      <c r="L1100" s="262"/>
    </row>
    <row r="1101" spans="2:12" x14ac:dyDescent="0.25">
      <c r="B1101" s="46">
        <f>SUBTOTAL(103,$C$10:C1101)</f>
        <v>1092</v>
      </c>
      <c r="C1101" s="158" t="s">
        <v>634</v>
      </c>
      <c r="D1101" s="100" t="s">
        <v>1140</v>
      </c>
      <c r="E1101" s="208" t="s">
        <v>1469</v>
      </c>
      <c r="F1101" s="227" t="s">
        <v>24</v>
      </c>
      <c r="G1101" s="203" t="s">
        <v>24</v>
      </c>
      <c r="H1101" s="241">
        <v>45307</v>
      </c>
      <c r="I1101" s="253">
        <v>0</v>
      </c>
      <c r="J1101" s="159">
        <v>-100000</v>
      </c>
      <c r="K1101" s="250">
        <f t="shared" ref="K1101:K1164" si="17">I1101+K1100+J1101</f>
        <v>454993.3362272724</v>
      </c>
      <c r="L1101" s="262"/>
    </row>
    <row r="1102" spans="2:12" x14ac:dyDescent="0.25">
      <c r="B1102" s="46">
        <f>SUBTOTAL(103,$C$10:C1102)</f>
        <v>1093</v>
      </c>
      <c r="C1102" s="158" t="s">
        <v>599</v>
      </c>
      <c r="D1102" s="100" t="s">
        <v>607</v>
      </c>
      <c r="E1102" s="203" t="s">
        <v>1467</v>
      </c>
      <c r="F1102" s="227" t="s">
        <v>637</v>
      </c>
      <c r="G1102" s="208" t="s">
        <v>593</v>
      </c>
      <c r="H1102" s="241">
        <v>45307</v>
      </c>
      <c r="I1102" s="253">
        <v>0</v>
      </c>
      <c r="J1102" s="159">
        <v>-15500</v>
      </c>
      <c r="K1102" s="250">
        <f t="shared" si="17"/>
        <v>439493.3362272724</v>
      </c>
      <c r="L1102" s="262"/>
    </row>
    <row r="1103" spans="2:12" x14ac:dyDescent="0.25">
      <c r="B1103" s="46">
        <f>SUBTOTAL(103,$C$10:C1103)</f>
        <v>1094</v>
      </c>
      <c r="C1103" s="100" t="s">
        <v>635</v>
      </c>
      <c r="D1103" s="100" t="s">
        <v>1078</v>
      </c>
      <c r="E1103" s="208" t="s">
        <v>1470</v>
      </c>
      <c r="F1103" s="227" t="s">
        <v>588</v>
      </c>
      <c r="G1103" s="208" t="s">
        <v>589</v>
      </c>
      <c r="H1103" s="241">
        <v>45308</v>
      </c>
      <c r="I1103" s="253">
        <v>0</v>
      </c>
      <c r="J1103" s="159">
        <v>-3200</v>
      </c>
      <c r="K1103" s="250">
        <f t="shared" si="17"/>
        <v>436293.3362272724</v>
      </c>
      <c r="L1103" s="262"/>
    </row>
    <row r="1104" spans="2:12" x14ac:dyDescent="0.25">
      <c r="B1104" s="46">
        <f>SUBTOTAL(103,$C$10:C1104)</f>
        <v>1095</v>
      </c>
      <c r="C1104" s="155" t="s">
        <v>596</v>
      </c>
      <c r="D1104" s="100" t="s">
        <v>607</v>
      </c>
      <c r="E1104" s="203" t="s">
        <v>1467</v>
      </c>
      <c r="F1104" s="227" t="s">
        <v>581</v>
      </c>
      <c r="G1104" s="208" t="s">
        <v>434</v>
      </c>
      <c r="H1104" s="241">
        <v>45310</v>
      </c>
      <c r="I1104" s="253">
        <v>0</v>
      </c>
      <c r="J1104" s="159">
        <v>-23000</v>
      </c>
      <c r="K1104" s="250">
        <f t="shared" si="17"/>
        <v>413293.3362272724</v>
      </c>
      <c r="L1104" s="262"/>
    </row>
    <row r="1105" spans="2:12" x14ac:dyDescent="0.25">
      <c r="B1105" s="46">
        <f>SUBTOTAL(103,$C$10:C1105)</f>
        <v>1096</v>
      </c>
      <c r="C1105" s="24" t="s">
        <v>597</v>
      </c>
      <c r="D1105" s="100" t="s">
        <v>607</v>
      </c>
      <c r="E1105" s="203" t="s">
        <v>1467</v>
      </c>
      <c r="F1105" s="227" t="s">
        <v>591</v>
      </c>
      <c r="G1105" s="208" t="s">
        <v>592</v>
      </c>
      <c r="H1105" s="239">
        <v>45310</v>
      </c>
      <c r="I1105" s="253">
        <v>0</v>
      </c>
      <c r="J1105" s="159">
        <v>-6250</v>
      </c>
      <c r="K1105" s="250">
        <f t="shared" si="17"/>
        <v>407043.3362272724</v>
      </c>
      <c r="L1105" s="262"/>
    </row>
    <row r="1106" spans="2:12" x14ac:dyDescent="0.25">
      <c r="B1106" s="46">
        <f>SUBTOTAL(103,$C$10:C1106)</f>
        <v>1097</v>
      </c>
      <c r="C1106" s="24" t="s">
        <v>598</v>
      </c>
      <c r="D1106" s="100" t="s">
        <v>607</v>
      </c>
      <c r="E1106" s="203" t="s">
        <v>1467</v>
      </c>
      <c r="F1106" s="227" t="s">
        <v>581</v>
      </c>
      <c r="G1106" s="208" t="s">
        <v>434</v>
      </c>
      <c r="H1106" s="239">
        <v>45310</v>
      </c>
      <c r="I1106" s="249">
        <v>0</v>
      </c>
      <c r="J1106" s="101">
        <v>-20000</v>
      </c>
      <c r="K1106" s="250">
        <f t="shared" si="17"/>
        <v>387043.3362272724</v>
      </c>
      <c r="L1106" s="263"/>
    </row>
    <row r="1107" spans="2:12" x14ac:dyDescent="0.25">
      <c r="B1107" s="46">
        <f>SUBTOTAL(103,$C$10:C1107)</f>
        <v>1098</v>
      </c>
      <c r="C1107" s="100" t="s">
        <v>599</v>
      </c>
      <c r="D1107" s="100" t="s">
        <v>607</v>
      </c>
      <c r="E1107" s="203" t="s">
        <v>1467</v>
      </c>
      <c r="F1107" s="227" t="s">
        <v>637</v>
      </c>
      <c r="G1107" s="208" t="s">
        <v>593</v>
      </c>
      <c r="H1107" s="239">
        <v>45310</v>
      </c>
      <c r="I1107" s="249">
        <v>0</v>
      </c>
      <c r="J1107" s="101">
        <v>-15500</v>
      </c>
      <c r="K1107" s="250">
        <f t="shared" si="17"/>
        <v>371543.3362272724</v>
      </c>
      <c r="L1107" s="263"/>
    </row>
    <row r="1108" spans="2:12" x14ac:dyDescent="0.25">
      <c r="B1108" s="46">
        <f>SUBTOTAL(103,$C$10:C1108)</f>
        <v>1099</v>
      </c>
      <c r="C1108" s="100" t="s">
        <v>600</v>
      </c>
      <c r="D1108" s="100" t="s">
        <v>608</v>
      </c>
      <c r="E1108" s="231" t="s">
        <v>1466</v>
      </c>
      <c r="F1108" s="227" t="s">
        <v>1049</v>
      </c>
      <c r="G1108" s="208" t="s">
        <v>1048</v>
      </c>
      <c r="H1108" s="239">
        <v>45310</v>
      </c>
      <c r="I1108" s="249">
        <v>0</v>
      </c>
      <c r="J1108" s="101">
        <v>-11750</v>
      </c>
      <c r="K1108" s="250">
        <f t="shared" si="17"/>
        <v>359793.3362272724</v>
      </c>
      <c r="L1108" s="263"/>
    </row>
    <row r="1109" spans="2:12" x14ac:dyDescent="0.25">
      <c r="B1109" s="46">
        <f>SUBTOTAL(103,$C$10:C1109)</f>
        <v>1100</v>
      </c>
      <c r="C1109" s="158" t="s">
        <v>601</v>
      </c>
      <c r="D1109" s="100" t="s">
        <v>608</v>
      </c>
      <c r="E1109" s="231" t="s">
        <v>1466</v>
      </c>
      <c r="F1109" s="227" t="s">
        <v>1049</v>
      </c>
      <c r="G1109" s="208" t="s">
        <v>1048</v>
      </c>
      <c r="H1109" s="239">
        <v>45310</v>
      </c>
      <c r="I1109" s="249">
        <v>0</v>
      </c>
      <c r="J1109" s="101">
        <v>-5300</v>
      </c>
      <c r="K1109" s="250">
        <f t="shared" si="17"/>
        <v>354493.3362272724</v>
      </c>
      <c r="L1109" s="263"/>
    </row>
    <row r="1110" spans="2:12" x14ac:dyDescent="0.25">
      <c r="B1110" s="46">
        <f>SUBTOTAL(103,$C$10:C1110)</f>
        <v>1101</v>
      </c>
      <c r="C1110" s="158" t="s">
        <v>602</v>
      </c>
      <c r="D1110" s="100" t="s">
        <v>607</v>
      </c>
      <c r="E1110" s="203" t="s">
        <v>1467</v>
      </c>
      <c r="F1110" s="227" t="s">
        <v>585</v>
      </c>
      <c r="G1110" s="208" t="s">
        <v>586</v>
      </c>
      <c r="H1110" s="239">
        <v>45310</v>
      </c>
      <c r="I1110" s="253">
        <v>0</v>
      </c>
      <c r="J1110" s="159">
        <v>-4350</v>
      </c>
      <c r="K1110" s="250">
        <f t="shared" si="17"/>
        <v>350143.3362272724</v>
      </c>
      <c r="L1110" s="263"/>
    </row>
    <row r="1111" spans="2:12" x14ac:dyDescent="0.25">
      <c r="B1111" s="46">
        <f>SUBTOTAL(103,$C$10:C1111)</f>
        <v>1102</v>
      </c>
      <c r="C1111" s="157" t="s">
        <v>683</v>
      </c>
      <c r="D1111" s="100" t="s">
        <v>608</v>
      </c>
      <c r="E1111" s="231" t="s">
        <v>1466</v>
      </c>
      <c r="F1111" s="227" t="s">
        <v>1049</v>
      </c>
      <c r="G1111" s="208" t="s">
        <v>1048</v>
      </c>
      <c r="H1111" s="239">
        <v>45310</v>
      </c>
      <c r="I1111" s="253">
        <v>0</v>
      </c>
      <c r="J1111" s="159">
        <v>-3350</v>
      </c>
      <c r="K1111" s="250">
        <f t="shared" si="17"/>
        <v>346793.3362272724</v>
      </c>
      <c r="L1111" s="263"/>
    </row>
    <row r="1112" spans="2:12" x14ac:dyDescent="0.25">
      <c r="B1112" s="46">
        <f>SUBTOTAL(103,$C$10:C1112)</f>
        <v>1103</v>
      </c>
      <c r="C1112" s="100" t="s">
        <v>603</v>
      </c>
      <c r="D1112" s="100" t="s">
        <v>607</v>
      </c>
      <c r="E1112" s="203" t="s">
        <v>1467</v>
      </c>
      <c r="F1112" s="227" t="s">
        <v>581</v>
      </c>
      <c r="G1112" s="208" t="s">
        <v>434</v>
      </c>
      <c r="H1112" s="239">
        <v>45310</v>
      </c>
      <c r="I1112" s="249">
        <v>0</v>
      </c>
      <c r="J1112" s="101">
        <v>-1400</v>
      </c>
      <c r="K1112" s="250">
        <f t="shared" si="17"/>
        <v>345393.3362272724</v>
      </c>
      <c r="L1112" s="263"/>
    </row>
    <row r="1113" spans="2:12" x14ac:dyDescent="0.25">
      <c r="B1113" s="46">
        <f>SUBTOTAL(103,$C$10:C1113)</f>
        <v>1104</v>
      </c>
      <c r="C1113" s="158" t="s">
        <v>604</v>
      </c>
      <c r="D1113" s="100" t="s">
        <v>607</v>
      </c>
      <c r="E1113" s="203" t="s">
        <v>1467</v>
      </c>
      <c r="F1113" s="227" t="s">
        <v>619</v>
      </c>
      <c r="G1113" s="208" t="s">
        <v>621</v>
      </c>
      <c r="H1113" s="239">
        <v>45310</v>
      </c>
      <c r="I1113" s="253">
        <v>0</v>
      </c>
      <c r="J1113" s="159">
        <v>-6550</v>
      </c>
      <c r="K1113" s="250">
        <f t="shared" si="17"/>
        <v>338843.3362272724</v>
      </c>
      <c r="L1113" s="263"/>
    </row>
    <row r="1114" spans="2:12" x14ac:dyDescent="0.25">
      <c r="B1114" s="46">
        <f>SUBTOTAL(103,$C$10:C1114)</f>
        <v>1105</v>
      </c>
      <c r="C1114" s="158" t="s">
        <v>605</v>
      </c>
      <c r="D1114" s="100" t="s">
        <v>607</v>
      </c>
      <c r="E1114" s="203" t="s">
        <v>1467</v>
      </c>
      <c r="F1114" s="227" t="s">
        <v>619</v>
      </c>
      <c r="G1114" s="208" t="s">
        <v>621</v>
      </c>
      <c r="H1114" s="241">
        <v>45310</v>
      </c>
      <c r="I1114" s="253">
        <v>0</v>
      </c>
      <c r="J1114" s="159">
        <v>-20000</v>
      </c>
      <c r="K1114" s="250">
        <f t="shared" si="17"/>
        <v>318843.3362272724</v>
      </c>
      <c r="L1114" s="263"/>
    </row>
    <row r="1115" spans="2:12" x14ac:dyDescent="0.25">
      <c r="B1115" s="46">
        <f>SUBTOTAL(103,$C$10:C1115)</f>
        <v>1106</v>
      </c>
      <c r="C1115" s="158" t="s">
        <v>625</v>
      </c>
      <c r="D1115" s="100" t="s">
        <v>608</v>
      </c>
      <c r="E1115" s="231" t="s">
        <v>1466</v>
      </c>
      <c r="F1115" s="227" t="s">
        <v>583</v>
      </c>
      <c r="G1115" s="208" t="s">
        <v>584</v>
      </c>
      <c r="H1115" s="241">
        <v>45310</v>
      </c>
      <c r="I1115" s="253">
        <v>0</v>
      </c>
      <c r="J1115" s="159">
        <v>-4100</v>
      </c>
      <c r="K1115" s="250">
        <f t="shared" si="17"/>
        <v>314743.3362272724</v>
      </c>
      <c r="L1115" s="263"/>
    </row>
    <row r="1116" spans="2:12" x14ac:dyDescent="0.25">
      <c r="B1116" s="46">
        <f>SUBTOTAL(103,$C$10:C1116)</f>
        <v>1107</v>
      </c>
      <c r="C1116" s="158" t="s">
        <v>599</v>
      </c>
      <c r="D1116" s="100" t="s">
        <v>636</v>
      </c>
      <c r="E1116" s="203" t="s">
        <v>1470</v>
      </c>
      <c r="F1116" s="227" t="s">
        <v>637</v>
      </c>
      <c r="G1116" s="208" t="s">
        <v>593</v>
      </c>
      <c r="H1116" s="241">
        <v>45313</v>
      </c>
      <c r="I1116" s="253">
        <v>0</v>
      </c>
      <c r="J1116" s="159">
        <v>-5200</v>
      </c>
      <c r="K1116" s="250">
        <f t="shared" si="17"/>
        <v>309543.3362272724</v>
      </c>
      <c r="L1116" s="263"/>
    </row>
    <row r="1117" spans="2:12" x14ac:dyDescent="0.25">
      <c r="B1117" s="46">
        <f>SUBTOTAL(103,$C$10:C1117)</f>
        <v>1108</v>
      </c>
      <c r="C1117" s="293" t="s">
        <v>131</v>
      </c>
      <c r="D1117" s="100" t="s">
        <v>638</v>
      </c>
      <c r="E1117" s="203" t="s">
        <v>1475</v>
      </c>
      <c r="F1117" s="227" t="s">
        <v>588</v>
      </c>
      <c r="G1117" s="208" t="s">
        <v>589</v>
      </c>
      <c r="H1117" s="241">
        <v>45314</v>
      </c>
      <c r="I1117" s="253">
        <v>0</v>
      </c>
      <c r="J1117" s="159">
        <v>-180000</v>
      </c>
      <c r="K1117" s="250">
        <f t="shared" si="17"/>
        <v>129543.3362272724</v>
      </c>
      <c r="L1117" s="263"/>
    </row>
    <row r="1118" spans="2:12" x14ac:dyDescent="0.25">
      <c r="B1118" s="46">
        <f>SUBTOTAL(103,$C$10:C1118)</f>
        <v>1109</v>
      </c>
      <c r="C1118" s="293" t="s">
        <v>131</v>
      </c>
      <c r="D1118" s="100"/>
      <c r="E1118" s="203" t="s">
        <v>6</v>
      </c>
      <c r="F1118" s="227" t="s">
        <v>588</v>
      </c>
      <c r="G1118" s="208" t="s">
        <v>589</v>
      </c>
      <c r="H1118" s="241">
        <v>45314</v>
      </c>
      <c r="I1118" s="253">
        <v>100000</v>
      </c>
      <c r="J1118" s="159">
        <v>0</v>
      </c>
      <c r="K1118" s="250">
        <f t="shared" si="17"/>
        <v>229543.3362272724</v>
      </c>
      <c r="L1118" s="263"/>
    </row>
    <row r="1119" spans="2:12" x14ac:dyDescent="0.25">
      <c r="B1119" s="46">
        <f>SUBTOTAL(103,$C$10:C1119)</f>
        <v>1110</v>
      </c>
      <c r="C1119" s="158" t="s">
        <v>596</v>
      </c>
      <c r="D1119" s="100" t="s">
        <v>639</v>
      </c>
      <c r="E1119" s="203" t="s">
        <v>1467</v>
      </c>
      <c r="F1119" s="227" t="s">
        <v>581</v>
      </c>
      <c r="G1119" s="208" t="s">
        <v>434</v>
      </c>
      <c r="H1119" s="241">
        <v>45317</v>
      </c>
      <c r="I1119" s="253">
        <v>0</v>
      </c>
      <c r="J1119" s="159">
        <v>-23000</v>
      </c>
      <c r="K1119" s="250">
        <f t="shared" si="17"/>
        <v>206543.3362272724</v>
      </c>
      <c r="L1119" s="263"/>
    </row>
    <row r="1120" spans="2:12" x14ac:dyDescent="0.25">
      <c r="B1120" s="46">
        <f>SUBTOTAL(103,$C$10:C1120)</f>
        <v>1111</v>
      </c>
      <c r="C1120" s="158" t="s">
        <v>640</v>
      </c>
      <c r="D1120" s="100" t="s">
        <v>608</v>
      </c>
      <c r="E1120" s="231" t="s">
        <v>1466</v>
      </c>
      <c r="F1120" s="227" t="s">
        <v>641</v>
      </c>
      <c r="G1120" s="208" t="s">
        <v>642</v>
      </c>
      <c r="H1120" s="241">
        <v>45317</v>
      </c>
      <c r="I1120" s="253">
        <v>0</v>
      </c>
      <c r="J1120" s="159">
        <v>-18500</v>
      </c>
      <c r="K1120" s="250">
        <f t="shared" si="17"/>
        <v>188043.3362272724</v>
      </c>
      <c r="L1120" s="263"/>
    </row>
    <row r="1121" spans="2:12" x14ac:dyDescent="0.25">
      <c r="B1121" s="46">
        <f>SUBTOTAL(103,$C$10:C1121)</f>
        <v>1112</v>
      </c>
      <c r="C1121" s="24" t="s">
        <v>598</v>
      </c>
      <c r="D1121" s="100" t="s">
        <v>607</v>
      </c>
      <c r="E1121" s="203" t="s">
        <v>1467</v>
      </c>
      <c r="F1121" s="227" t="s">
        <v>581</v>
      </c>
      <c r="G1121" s="208" t="s">
        <v>434</v>
      </c>
      <c r="H1121" s="241">
        <v>45317</v>
      </c>
      <c r="I1121" s="253">
        <v>0</v>
      </c>
      <c r="J1121" s="159">
        <v>-19999.999</v>
      </c>
      <c r="K1121" s="250">
        <f t="shared" si="17"/>
        <v>168043.33722727239</v>
      </c>
      <c r="L1121" s="263"/>
    </row>
    <row r="1122" spans="2:12" x14ac:dyDescent="0.25">
      <c r="B1122" s="46">
        <f>SUBTOTAL(103,$C$10:C1122)</f>
        <v>1113</v>
      </c>
      <c r="C1122" s="24" t="s">
        <v>598</v>
      </c>
      <c r="D1122" s="226" t="s">
        <v>918</v>
      </c>
      <c r="E1122" s="203" t="s">
        <v>1467</v>
      </c>
      <c r="F1122" s="227" t="s">
        <v>644</v>
      </c>
      <c r="G1122" s="208" t="s">
        <v>428</v>
      </c>
      <c r="H1122" s="241">
        <v>45317</v>
      </c>
      <c r="I1122" s="253">
        <v>0</v>
      </c>
      <c r="J1122" s="159">
        <v>-2450</v>
      </c>
      <c r="K1122" s="250">
        <f t="shared" si="17"/>
        <v>165593.33722727239</v>
      </c>
      <c r="L1122" s="263"/>
    </row>
    <row r="1123" spans="2:12" x14ac:dyDescent="0.25">
      <c r="B1123" s="46">
        <f>SUBTOTAL(103,$C$10:C1123)</f>
        <v>1114</v>
      </c>
      <c r="C1123" s="158" t="s">
        <v>599</v>
      </c>
      <c r="D1123" s="100" t="s">
        <v>607</v>
      </c>
      <c r="E1123" s="203" t="s">
        <v>1467</v>
      </c>
      <c r="F1123" s="227" t="s">
        <v>637</v>
      </c>
      <c r="G1123" s="208" t="s">
        <v>646</v>
      </c>
      <c r="H1123" s="241">
        <v>45317</v>
      </c>
      <c r="I1123" s="253">
        <v>0</v>
      </c>
      <c r="J1123" s="159">
        <v>-10000</v>
      </c>
      <c r="K1123" s="250">
        <f t="shared" si="17"/>
        <v>155593.33722727239</v>
      </c>
      <c r="L1123" s="263"/>
    </row>
    <row r="1124" spans="2:12" x14ac:dyDescent="0.25">
      <c r="B1124" s="46">
        <f>SUBTOTAL(103,$C$10:C1124)</f>
        <v>1115</v>
      </c>
      <c r="C1124" s="158" t="s">
        <v>599</v>
      </c>
      <c r="D1124" s="100" t="s">
        <v>608</v>
      </c>
      <c r="E1124" s="231" t="s">
        <v>1466</v>
      </c>
      <c r="F1124" s="227" t="s">
        <v>1045</v>
      </c>
      <c r="G1124" s="208" t="s">
        <v>1046</v>
      </c>
      <c r="H1124" s="241">
        <v>45317</v>
      </c>
      <c r="I1124" s="253">
        <v>0</v>
      </c>
      <c r="J1124" s="159">
        <v>-1800</v>
      </c>
      <c r="K1124" s="250">
        <f t="shared" si="17"/>
        <v>153793.33722727239</v>
      </c>
      <c r="L1124" s="263"/>
    </row>
    <row r="1125" spans="2:12" x14ac:dyDescent="0.25">
      <c r="B1125" s="46">
        <f>SUBTOTAL(103,$C$10:C1125)</f>
        <v>1116</v>
      </c>
      <c r="C1125" s="158" t="s">
        <v>600</v>
      </c>
      <c r="D1125" s="100" t="s">
        <v>608</v>
      </c>
      <c r="E1125" s="231" t="s">
        <v>1466</v>
      </c>
      <c r="F1125" s="227" t="s">
        <v>1049</v>
      </c>
      <c r="G1125" s="208" t="s">
        <v>1048</v>
      </c>
      <c r="H1125" s="241">
        <v>45317</v>
      </c>
      <c r="I1125" s="253">
        <v>0</v>
      </c>
      <c r="J1125" s="159">
        <v>-11760</v>
      </c>
      <c r="K1125" s="250">
        <f t="shared" si="17"/>
        <v>142033.33722727239</v>
      </c>
      <c r="L1125" s="263"/>
    </row>
    <row r="1126" spans="2:12" x14ac:dyDescent="0.25">
      <c r="B1126" s="46">
        <f>SUBTOTAL(103,$C$10:C1126)</f>
        <v>1117</v>
      </c>
      <c r="C1126" s="158" t="s">
        <v>601</v>
      </c>
      <c r="D1126" s="100" t="s">
        <v>648</v>
      </c>
      <c r="E1126" s="231" t="s">
        <v>1466</v>
      </c>
      <c r="F1126" s="227" t="s">
        <v>1049</v>
      </c>
      <c r="G1126" s="208" t="s">
        <v>1048</v>
      </c>
      <c r="H1126" s="241">
        <v>45317</v>
      </c>
      <c r="I1126" s="253">
        <v>0</v>
      </c>
      <c r="J1126" s="159">
        <v>-18331</v>
      </c>
      <c r="K1126" s="250">
        <f t="shared" si="17"/>
        <v>123702.33722727239</v>
      </c>
      <c r="L1126" s="263"/>
    </row>
    <row r="1127" spans="2:12" x14ac:dyDescent="0.25">
      <c r="B1127" s="46">
        <f>SUBTOTAL(103,$C$10:C1127)</f>
        <v>1118</v>
      </c>
      <c r="C1127" s="158" t="s">
        <v>602</v>
      </c>
      <c r="D1127" s="100" t="s">
        <v>607</v>
      </c>
      <c r="E1127" s="203" t="s">
        <v>1467</v>
      </c>
      <c r="F1127" s="227" t="s">
        <v>585</v>
      </c>
      <c r="G1127" s="208" t="s">
        <v>586</v>
      </c>
      <c r="H1127" s="241">
        <v>45317</v>
      </c>
      <c r="I1127" s="253">
        <v>0</v>
      </c>
      <c r="J1127" s="159">
        <v>-13617.09</v>
      </c>
      <c r="K1127" s="250">
        <f t="shared" si="17"/>
        <v>110085.2472272724</v>
      </c>
      <c r="L1127" s="263"/>
    </row>
    <row r="1128" spans="2:12" x14ac:dyDescent="0.25">
      <c r="B1128" s="46">
        <f>SUBTOTAL(103,$C$10:C1128)</f>
        <v>1119</v>
      </c>
      <c r="C1128" s="157" t="s">
        <v>683</v>
      </c>
      <c r="D1128" s="100" t="s">
        <v>648</v>
      </c>
      <c r="E1128" s="231" t="s">
        <v>1466</v>
      </c>
      <c r="F1128" s="227" t="s">
        <v>1049</v>
      </c>
      <c r="G1128" s="208" t="s">
        <v>1048</v>
      </c>
      <c r="H1128" s="241">
        <v>45317</v>
      </c>
      <c r="I1128" s="253">
        <v>0</v>
      </c>
      <c r="J1128" s="159">
        <v>-3360</v>
      </c>
      <c r="K1128" s="250">
        <f t="shared" si="17"/>
        <v>106725.2472272724</v>
      </c>
      <c r="L1128" s="263"/>
    </row>
    <row r="1129" spans="2:12" x14ac:dyDescent="0.25">
      <c r="B1129" s="46">
        <f>SUBTOTAL(103,$C$10:C1129)</f>
        <v>1120</v>
      </c>
      <c r="C1129" s="158" t="s">
        <v>603</v>
      </c>
      <c r="D1129" s="100" t="s">
        <v>607</v>
      </c>
      <c r="E1129" s="203" t="s">
        <v>1467</v>
      </c>
      <c r="F1129" s="227" t="s">
        <v>581</v>
      </c>
      <c r="G1129" s="208" t="s">
        <v>434</v>
      </c>
      <c r="H1129" s="241">
        <v>45317</v>
      </c>
      <c r="I1129" s="253">
        <v>0</v>
      </c>
      <c r="J1129" s="159">
        <v>-2000</v>
      </c>
      <c r="K1129" s="250">
        <f t="shared" si="17"/>
        <v>104725.2472272724</v>
      </c>
      <c r="L1129" s="263"/>
    </row>
    <row r="1130" spans="2:12" x14ac:dyDescent="0.25">
      <c r="B1130" s="46">
        <f>SUBTOTAL(103,$C$10:C1130)</f>
        <v>1121</v>
      </c>
      <c r="C1130" s="158" t="s">
        <v>604</v>
      </c>
      <c r="D1130" s="100" t="s">
        <v>607</v>
      </c>
      <c r="E1130" s="203" t="s">
        <v>1467</v>
      </c>
      <c r="F1130" s="227" t="s">
        <v>619</v>
      </c>
      <c r="G1130" s="208" t="s">
        <v>621</v>
      </c>
      <c r="H1130" s="241">
        <v>45317</v>
      </c>
      <c r="I1130" s="253">
        <v>0</v>
      </c>
      <c r="J1130" s="159">
        <v>-2000</v>
      </c>
      <c r="K1130" s="250">
        <f t="shared" si="17"/>
        <v>102725.2472272724</v>
      </c>
      <c r="L1130" s="263"/>
    </row>
    <row r="1131" spans="2:12" x14ac:dyDescent="0.25">
      <c r="B1131" s="46">
        <f>SUBTOTAL(103,$C$10:C1131)</f>
        <v>1122</v>
      </c>
      <c r="C1131" s="157" t="s">
        <v>634</v>
      </c>
      <c r="D1131" s="225" t="s">
        <v>1140</v>
      </c>
      <c r="E1131" s="208" t="s">
        <v>1469</v>
      </c>
      <c r="F1131" s="227" t="s">
        <v>24</v>
      </c>
      <c r="G1131" s="203" t="s">
        <v>24</v>
      </c>
      <c r="H1131" s="241">
        <v>45323</v>
      </c>
      <c r="I1131" s="253">
        <v>0</v>
      </c>
      <c r="J1131" s="159">
        <v>-100000</v>
      </c>
      <c r="K1131" s="250">
        <f t="shared" si="17"/>
        <v>2725.2472272723971</v>
      </c>
      <c r="L1131" s="263"/>
    </row>
    <row r="1132" spans="2:12" x14ac:dyDescent="0.25">
      <c r="B1132" s="46">
        <f>SUBTOTAL(103,$C$10:C1132)</f>
        <v>1123</v>
      </c>
      <c r="C1132" s="157" t="s">
        <v>630</v>
      </c>
      <c r="D1132" s="100" t="s">
        <v>1073</v>
      </c>
      <c r="E1132" s="208" t="s">
        <v>1474</v>
      </c>
      <c r="F1132" s="227" t="s">
        <v>24</v>
      </c>
      <c r="G1132" s="203" t="s">
        <v>24</v>
      </c>
      <c r="H1132" s="241">
        <v>45323</v>
      </c>
      <c r="I1132" s="253">
        <v>0</v>
      </c>
      <c r="J1132" s="159">
        <v>-12000</v>
      </c>
      <c r="K1132" s="250">
        <f t="shared" si="17"/>
        <v>-9274.7527727276029</v>
      </c>
      <c r="L1132" s="263"/>
    </row>
    <row r="1133" spans="2:12" x14ac:dyDescent="0.25">
      <c r="B1133" s="46">
        <f>SUBTOTAL(103,$C$10:C1133)</f>
        <v>1124</v>
      </c>
      <c r="C1133" s="157" t="s">
        <v>631</v>
      </c>
      <c r="D1133" s="225" t="s">
        <v>613</v>
      </c>
      <c r="E1133" s="208" t="s">
        <v>1474</v>
      </c>
      <c r="F1133" s="227" t="s">
        <v>24</v>
      </c>
      <c r="G1133" s="203" t="s">
        <v>24</v>
      </c>
      <c r="H1133" s="241">
        <v>45323</v>
      </c>
      <c r="I1133" s="253">
        <v>0</v>
      </c>
      <c r="J1133" s="159">
        <v>-5000</v>
      </c>
      <c r="K1133" s="250">
        <f t="shared" si="17"/>
        <v>-14274.752772727603</v>
      </c>
      <c r="L1133" s="263"/>
    </row>
    <row r="1134" spans="2:12" x14ac:dyDescent="0.25">
      <c r="B1134" s="46">
        <f>SUBTOTAL(103,$C$10:C1134)</f>
        <v>1125</v>
      </c>
      <c r="C1134" s="158" t="s">
        <v>630</v>
      </c>
      <c r="D1134" s="100" t="s">
        <v>1073</v>
      </c>
      <c r="E1134" s="208" t="s">
        <v>1474</v>
      </c>
      <c r="F1134" s="227" t="s">
        <v>24</v>
      </c>
      <c r="G1134" s="203" t="s">
        <v>24</v>
      </c>
      <c r="H1134" s="241">
        <v>45323</v>
      </c>
      <c r="I1134" s="253">
        <v>0</v>
      </c>
      <c r="J1134" s="159">
        <v>-12000</v>
      </c>
      <c r="K1134" s="250">
        <f t="shared" si="17"/>
        <v>-26274.752772727603</v>
      </c>
      <c r="L1134" s="263"/>
    </row>
    <row r="1135" spans="2:12" x14ac:dyDescent="0.25">
      <c r="B1135" s="46">
        <f>SUBTOTAL(103,$C$10:C1135)</f>
        <v>1126</v>
      </c>
      <c r="C1135" s="157" t="s">
        <v>631</v>
      </c>
      <c r="D1135" s="24" t="s">
        <v>613</v>
      </c>
      <c r="E1135" s="208" t="s">
        <v>1474</v>
      </c>
      <c r="F1135" s="227" t="s">
        <v>24</v>
      </c>
      <c r="G1135" s="203" t="s">
        <v>24</v>
      </c>
      <c r="H1135" s="241">
        <v>45323</v>
      </c>
      <c r="I1135" s="256">
        <v>0</v>
      </c>
      <c r="J1135" s="159">
        <v>-5000</v>
      </c>
      <c r="K1135" s="250">
        <f t="shared" si="17"/>
        <v>-31274.752772727603</v>
      </c>
      <c r="L1135" s="263"/>
    </row>
    <row r="1136" spans="2:12" x14ac:dyDescent="0.25">
      <c r="B1136" s="46">
        <f>SUBTOTAL(103,$C$10:C1136)</f>
        <v>1127</v>
      </c>
      <c r="C1136" s="157" t="s">
        <v>632</v>
      </c>
      <c r="D1136" s="24" t="s">
        <v>614</v>
      </c>
      <c r="E1136" s="208" t="s">
        <v>1470</v>
      </c>
      <c r="F1136" s="227" t="s">
        <v>24</v>
      </c>
      <c r="G1136" s="203" t="s">
        <v>24</v>
      </c>
      <c r="H1136" s="241">
        <v>45323</v>
      </c>
      <c r="I1136" s="253">
        <v>0</v>
      </c>
      <c r="J1136" s="159">
        <v>-500</v>
      </c>
      <c r="K1136" s="250">
        <f t="shared" si="17"/>
        <v>-31774.752772727603</v>
      </c>
      <c r="L1136" s="263"/>
    </row>
    <row r="1137" spans="2:12" x14ac:dyDescent="0.25">
      <c r="B1137" s="46">
        <f>SUBTOTAL(103,$C$10:C1137)</f>
        <v>1128</v>
      </c>
      <c r="C1137" s="157" t="s">
        <v>653</v>
      </c>
      <c r="D1137" s="24" t="s">
        <v>654</v>
      </c>
      <c r="E1137" s="203" t="s">
        <v>6</v>
      </c>
      <c r="F1137" s="227" t="s">
        <v>581</v>
      </c>
      <c r="G1137" s="208" t="s">
        <v>434</v>
      </c>
      <c r="H1137" s="241">
        <v>45324</v>
      </c>
      <c r="I1137" s="253">
        <v>300000</v>
      </c>
      <c r="J1137" s="159">
        <v>0</v>
      </c>
      <c r="K1137" s="250">
        <f t="shared" si="17"/>
        <v>268225.24722727237</v>
      </c>
      <c r="L1137" s="263"/>
    </row>
    <row r="1138" spans="2:12" x14ac:dyDescent="0.25">
      <c r="B1138" s="46">
        <f>SUBTOTAL(103,$C$10:C1138)</f>
        <v>1129</v>
      </c>
      <c r="C1138" s="157" t="s">
        <v>653</v>
      </c>
      <c r="D1138" s="24" t="s">
        <v>652</v>
      </c>
      <c r="E1138" s="203" t="s">
        <v>6</v>
      </c>
      <c r="F1138" s="227" t="s">
        <v>581</v>
      </c>
      <c r="G1138" s="208" t="s">
        <v>434</v>
      </c>
      <c r="H1138" s="241">
        <v>45324</v>
      </c>
      <c r="I1138" s="253">
        <v>300000</v>
      </c>
      <c r="J1138" s="159">
        <v>0</v>
      </c>
      <c r="K1138" s="250">
        <f t="shared" si="17"/>
        <v>568225.24722727237</v>
      </c>
      <c r="L1138" s="263"/>
    </row>
    <row r="1139" spans="2:12" x14ac:dyDescent="0.25">
      <c r="B1139" s="46">
        <f>SUBTOTAL(103,$C$10:C1139)</f>
        <v>1130</v>
      </c>
      <c r="C1139" s="293" t="s">
        <v>131</v>
      </c>
      <c r="D1139" s="24" t="s">
        <v>655</v>
      </c>
      <c r="E1139" s="203" t="s">
        <v>1475</v>
      </c>
      <c r="F1139" s="227" t="s">
        <v>588</v>
      </c>
      <c r="G1139" s="208" t="s">
        <v>589</v>
      </c>
      <c r="H1139" s="241">
        <v>45324</v>
      </c>
      <c r="I1139" s="253">
        <v>0</v>
      </c>
      <c r="J1139" s="159">
        <v>-50000</v>
      </c>
      <c r="K1139" s="250">
        <f t="shared" si="17"/>
        <v>518225.24722727237</v>
      </c>
      <c r="L1139" s="263"/>
    </row>
    <row r="1140" spans="2:12" x14ac:dyDescent="0.25">
      <c r="B1140" s="46">
        <f>SUBTOTAL(103,$C$10:C1140)</f>
        <v>1131</v>
      </c>
      <c r="C1140" s="157" t="s">
        <v>596</v>
      </c>
      <c r="D1140" s="24" t="s">
        <v>639</v>
      </c>
      <c r="E1140" s="203" t="s">
        <v>1467</v>
      </c>
      <c r="F1140" s="227" t="s">
        <v>581</v>
      </c>
      <c r="G1140" s="208" t="s">
        <v>434</v>
      </c>
      <c r="H1140" s="241">
        <v>45324</v>
      </c>
      <c r="I1140" s="253">
        <v>0</v>
      </c>
      <c r="J1140" s="159">
        <v>-23100.695999999902</v>
      </c>
      <c r="K1140" s="250">
        <f t="shared" si="17"/>
        <v>495124.55122727249</v>
      </c>
      <c r="L1140" s="263"/>
    </row>
    <row r="1141" spans="2:12" x14ac:dyDescent="0.25">
      <c r="B1141" s="46">
        <f>SUBTOTAL(103,$C$10:C1141)</f>
        <v>1132</v>
      </c>
      <c r="C1141" s="24" t="s">
        <v>597</v>
      </c>
      <c r="D1141" s="24" t="s">
        <v>639</v>
      </c>
      <c r="E1141" s="203" t="s">
        <v>1467</v>
      </c>
      <c r="F1141" s="227" t="s">
        <v>581</v>
      </c>
      <c r="G1141" s="208" t="s">
        <v>434</v>
      </c>
      <c r="H1141" s="239">
        <v>45324</v>
      </c>
      <c r="I1141" s="249">
        <v>0</v>
      </c>
      <c r="J1141" s="101">
        <v>-8713.0455000000002</v>
      </c>
      <c r="K1141" s="250">
        <f t="shared" si="17"/>
        <v>486411.50572727248</v>
      </c>
      <c r="L1141" s="263"/>
    </row>
    <row r="1142" spans="2:12" x14ac:dyDescent="0.25">
      <c r="B1142" s="46">
        <f>SUBTOTAL(103,$C$10:C1142)</f>
        <v>1133</v>
      </c>
      <c r="C1142" s="24" t="s">
        <v>640</v>
      </c>
      <c r="D1142" s="24" t="s">
        <v>608</v>
      </c>
      <c r="E1142" s="231" t="s">
        <v>1466</v>
      </c>
      <c r="F1142" s="227" t="s">
        <v>641</v>
      </c>
      <c r="G1142" s="208" t="s">
        <v>642</v>
      </c>
      <c r="H1142" s="239">
        <v>45324</v>
      </c>
      <c r="I1142" s="249">
        <v>0</v>
      </c>
      <c r="J1142" s="101">
        <v>-8200</v>
      </c>
      <c r="K1142" s="250">
        <f t="shared" si="17"/>
        <v>478211.50572727248</v>
      </c>
      <c r="L1142" s="263"/>
    </row>
    <row r="1143" spans="2:12" x14ac:dyDescent="0.25">
      <c r="B1143" s="46">
        <f>SUBTOTAL(103,$C$10:C1143)</f>
        <v>1134</v>
      </c>
      <c r="C1143" s="24" t="s">
        <v>598</v>
      </c>
      <c r="D1143" s="24" t="s">
        <v>607</v>
      </c>
      <c r="E1143" s="203" t="s">
        <v>1467</v>
      </c>
      <c r="F1143" s="227" t="s">
        <v>581</v>
      </c>
      <c r="G1143" s="208" t="s">
        <v>434</v>
      </c>
      <c r="H1143" s="239">
        <v>45324</v>
      </c>
      <c r="I1143" s="249">
        <v>0</v>
      </c>
      <c r="J1143" s="101">
        <v>-19999.999</v>
      </c>
      <c r="K1143" s="250">
        <f t="shared" si="17"/>
        <v>458211.50672727247</v>
      </c>
      <c r="L1143" s="263"/>
    </row>
    <row r="1144" spans="2:12" x14ac:dyDescent="0.25">
      <c r="B1144" s="46">
        <f>SUBTOTAL(103,$C$10:C1144)</f>
        <v>1135</v>
      </c>
      <c r="C1144" s="24" t="s">
        <v>600</v>
      </c>
      <c r="D1144" s="24" t="s">
        <v>608</v>
      </c>
      <c r="E1144" s="231" t="s">
        <v>1466</v>
      </c>
      <c r="F1144" s="227" t="s">
        <v>1049</v>
      </c>
      <c r="G1144" s="208" t="s">
        <v>1048</v>
      </c>
      <c r="H1144" s="239">
        <v>45324</v>
      </c>
      <c r="I1144" s="249">
        <v>0</v>
      </c>
      <c r="J1144" s="101">
        <v>-11760</v>
      </c>
      <c r="K1144" s="250">
        <f t="shared" si="17"/>
        <v>446451.50672727247</v>
      </c>
      <c r="L1144" s="263"/>
    </row>
    <row r="1145" spans="2:12" x14ac:dyDescent="0.25">
      <c r="B1145" s="46">
        <f>SUBTOTAL(103,$C$10:C1145)</f>
        <v>1136</v>
      </c>
      <c r="C1145" s="24" t="s">
        <v>1074</v>
      </c>
      <c r="D1145" s="24" t="s">
        <v>608</v>
      </c>
      <c r="E1145" s="231" t="s">
        <v>1466</v>
      </c>
      <c r="F1145" s="227" t="s">
        <v>641</v>
      </c>
      <c r="G1145" s="208" t="s">
        <v>642</v>
      </c>
      <c r="H1145" s="241">
        <v>45324</v>
      </c>
      <c r="I1145" s="253">
        <v>0</v>
      </c>
      <c r="J1145" s="101">
        <v>-4200</v>
      </c>
      <c r="K1145" s="250">
        <f t="shared" si="17"/>
        <v>442251.50672727247</v>
      </c>
      <c r="L1145" s="263"/>
    </row>
    <row r="1146" spans="2:12" x14ac:dyDescent="0.25">
      <c r="B1146" s="46">
        <f>SUBTOTAL(103,$C$10:C1146)</f>
        <v>1137</v>
      </c>
      <c r="C1146" s="157" t="s">
        <v>601</v>
      </c>
      <c r="D1146" s="24" t="s">
        <v>648</v>
      </c>
      <c r="E1146" s="231" t="s">
        <v>1466</v>
      </c>
      <c r="F1146" s="227" t="s">
        <v>1049</v>
      </c>
      <c r="G1146" s="208" t="s">
        <v>1048</v>
      </c>
      <c r="H1146" s="241">
        <v>45324</v>
      </c>
      <c r="I1146" s="253">
        <v>0</v>
      </c>
      <c r="J1146" s="101">
        <v>-8331</v>
      </c>
      <c r="K1146" s="250">
        <f t="shared" si="17"/>
        <v>433920.50672727247</v>
      </c>
      <c r="L1146" s="263"/>
    </row>
    <row r="1147" spans="2:12" x14ac:dyDescent="0.25">
      <c r="B1147" s="46">
        <f>SUBTOTAL(103,$C$10:C1147)</f>
        <v>1138</v>
      </c>
      <c r="C1147" s="157" t="s">
        <v>602</v>
      </c>
      <c r="D1147" s="24" t="s">
        <v>607</v>
      </c>
      <c r="E1147" s="203" t="s">
        <v>1467</v>
      </c>
      <c r="F1147" s="227" t="s">
        <v>585</v>
      </c>
      <c r="G1147" s="208" t="s">
        <v>586</v>
      </c>
      <c r="H1147" s="241">
        <v>45324</v>
      </c>
      <c r="I1147" s="253">
        <v>0</v>
      </c>
      <c r="J1147" s="101">
        <v>-11387.09</v>
      </c>
      <c r="K1147" s="250">
        <f t="shared" si="17"/>
        <v>422533.41672727244</v>
      </c>
      <c r="L1147" s="263"/>
    </row>
    <row r="1148" spans="2:12" x14ac:dyDescent="0.25">
      <c r="B1148" s="46">
        <f>SUBTOTAL(103,$C$10:C1148)</f>
        <v>1139</v>
      </c>
      <c r="C1148" s="157" t="s">
        <v>683</v>
      </c>
      <c r="D1148" s="24" t="s">
        <v>648</v>
      </c>
      <c r="E1148" s="231" t="s">
        <v>1466</v>
      </c>
      <c r="F1148" s="227" t="s">
        <v>1049</v>
      </c>
      <c r="G1148" s="208" t="s">
        <v>1048</v>
      </c>
      <c r="H1148" s="241">
        <v>45324</v>
      </c>
      <c r="I1148" s="253">
        <v>0</v>
      </c>
      <c r="J1148" s="101">
        <v>-3360</v>
      </c>
      <c r="K1148" s="250">
        <f t="shared" si="17"/>
        <v>419173.41672727244</v>
      </c>
      <c r="L1148" s="263"/>
    </row>
    <row r="1149" spans="2:12" x14ac:dyDescent="0.25">
      <c r="B1149" s="46">
        <f>SUBTOTAL(103,$C$10:C1149)</f>
        <v>1140</v>
      </c>
      <c r="C1149" s="293" t="s">
        <v>131</v>
      </c>
      <c r="D1149" s="24" t="s">
        <v>656</v>
      </c>
      <c r="E1149" s="203" t="s">
        <v>1475</v>
      </c>
      <c r="F1149" s="227" t="s">
        <v>588</v>
      </c>
      <c r="G1149" s="208" t="s">
        <v>589</v>
      </c>
      <c r="H1149" s="241">
        <v>45330</v>
      </c>
      <c r="I1149" s="253">
        <v>0</v>
      </c>
      <c r="J1149" s="101">
        <v>-200000</v>
      </c>
      <c r="K1149" s="250">
        <f t="shared" si="17"/>
        <v>219173.41672727244</v>
      </c>
      <c r="L1149" s="263"/>
    </row>
    <row r="1150" spans="2:12" x14ac:dyDescent="0.25">
      <c r="B1150" s="46">
        <f>SUBTOTAL(103,$C$10:C1150)</f>
        <v>1141</v>
      </c>
      <c r="C1150" s="24" t="s">
        <v>598</v>
      </c>
      <c r="D1150" s="24" t="s">
        <v>657</v>
      </c>
      <c r="E1150" s="203" t="s">
        <v>6</v>
      </c>
      <c r="F1150" s="227" t="s">
        <v>644</v>
      </c>
      <c r="G1150" s="208" t="s">
        <v>428</v>
      </c>
      <c r="H1150" s="241">
        <v>45330</v>
      </c>
      <c r="I1150" s="253">
        <v>9600</v>
      </c>
      <c r="J1150" s="101">
        <v>0</v>
      </c>
      <c r="K1150" s="250">
        <f t="shared" si="17"/>
        <v>228773.41672727244</v>
      </c>
      <c r="L1150" s="263"/>
    </row>
    <row r="1151" spans="2:12" x14ac:dyDescent="0.25">
      <c r="B1151" s="46">
        <f>SUBTOTAL(103,$C$10:C1151)</f>
        <v>1142</v>
      </c>
      <c r="C1151" s="157" t="s">
        <v>604</v>
      </c>
      <c r="D1151" s="24" t="s">
        <v>648</v>
      </c>
      <c r="E1151" s="231" t="s">
        <v>1466</v>
      </c>
      <c r="F1151" s="227" t="s">
        <v>1045</v>
      </c>
      <c r="G1151" s="208" t="s">
        <v>1046</v>
      </c>
      <c r="H1151" s="241">
        <v>45330</v>
      </c>
      <c r="I1151" s="253">
        <v>0</v>
      </c>
      <c r="J1151" s="101">
        <v>-2160</v>
      </c>
      <c r="K1151" s="250">
        <f t="shared" si="17"/>
        <v>226613.41672727244</v>
      </c>
      <c r="L1151" s="263"/>
    </row>
    <row r="1152" spans="2:12" x14ac:dyDescent="0.25">
      <c r="B1152" s="46">
        <f>SUBTOTAL(103,$C$10:C1152)</f>
        <v>1143</v>
      </c>
      <c r="C1152" s="157" t="s">
        <v>622</v>
      </c>
      <c r="D1152" s="24" t="s">
        <v>704</v>
      </c>
      <c r="E1152" s="203" t="s">
        <v>6</v>
      </c>
      <c r="F1152" s="227" t="s">
        <v>579</v>
      </c>
      <c r="G1152" s="216" t="s">
        <v>580</v>
      </c>
      <c r="H1152" s="241">
        <v>45330</v>
      </c>
      <c r="I1152" s="253">
        <v>1000000</v>
      </c>
      <c r="J1152" s="101">
        <v>0</v>
      </c>
      <c r="K1152" s="250">
        <f t="shared" si="17"/>
        <v>1226613.4167272723</v>
      </c>
      <c r="L1152" s="263"/>
    </row>
    <row r="1153" spans="2:12" x14ac:dyDescent="0.25">
      <c r="B1153" s="46">
        <f>SUBTOTAL(103,$C$10:C1153)</f>
        <v>1144</v>
      </c>
      <c r="C1153" s="157" t="s">
        <v>659</v>
      </c>
      <c r="D1153" s="24" t="s">
        <v>660</v>
      </c>
      <c r="E1153" s="203" t="s">
        <v>1470</v>
      </c>
      <c r="F1153" s="227" t="s">
        <v>661</v>
      </c>
      <c r="G1153" s="216" t="s">
        <v>662</v>
      </c>
      <c r="H1153" s="241">
        <v>45331</v>
      </c>
      <c r="I1153" s="253">
        <v>0</v>
      </c>
      <c r="J1153" s="101">
        <v>-1300</v>
      </c>
      <c r="K1153" s="250">
        <f t="shared" si="17"/>
        <v>1225313.4167272723</v>
      </c>
      <c r="L1153" s="263"/>
    </row>
    <row r="1154" spans="2:12" x14ac:dyDescent="0.25">
      <c r="B1154" s="46">
        <f>SUBTOTAL(103,$C$10:C1154)</f>
        <v>1145</v>
      </c>
      <c r="C1154" s="157" t="s">
        <v>596</v>
      </c>
      <c r="D1154" s="24" t="s">
        <v>639</v>
      </c>
      <c r="E1154" s="203" t="s">
        <v>1467</v>
      </c>
      <c r="F1154" s="227" t="s">
        <v>581</v>
      </c>
      <c r="G1154" s="208" t="s">
        <v>434</v>
      </c>
      <c r="H1154" s="241">
        <v>45331</v>
      </c>
      <c r="I1154" s="253">
        <v>0</v>
      </c>
      <c r="J1154" s="101">
        <v>-23100.442999999999</v>
      </c>
      <c r="K1154" s="250">
        <f t="shared" si="17"/>
        <v>1202212.9737272724</v>
      </c>
      <c r="L1154" s="263"/>
    </row>
    <row r="1155" spans="2:12" x14ac:dyDescent="0.25">
      <c r="B1155" s="46">
        <f>SUBTOTAL(103,$C$10:C1155)</f>
        <v>1146</v>
      </c>
      <c r="C1155" s="157" t="s">
        <v>597</v>
      </c>
      <c r="D1155" s="24" t="s">
        <v>639</v>
      </c>
      <c r="E1155" s="203" t="s">
        <v>1467</v>
      </c>
      <c r="F1155" s="227" t="s">
        <v>581</v>
      </c>
      <c r="G1155" s="208" t="s">
        <v>434</v>
      </c>
      <c r="H1155" s="241">
        <v>45331</v>
      </c>
      <c r="I1155" s="253">
        <v>0</v>
      </c>
      <c r="J1155" s="101">
        <v>-6246.0654999999997</v>
      </c>
      <c r="K1155" s="250">
        <f t="shared" si="17"/>
        <v>1195966.9082272723</v>
      </c>
      <c r="L1155" s="263"/>
    </row>
    <row r="1156" spans="2:12" x14ac:dyDescent="0.25">
      <c r="B1156" s="46">
        <f>SUBTOTAL(103,$C$10:C1156)</f>
        <v>1147</v>
      </c>
      <c r="C1156" s="24" t="s">
        <v>598</v>
      </c>
      <c r="D1156" s="24" t="s">
        <v>607</v>
      </c>
      <c r="E1156" s="203" t="s">
        <v>1467</v>
      </c>
      <c r="F1156" s="227" t="s">
        <v>581</v>
      </c>
      <c r="G1156" s="208" t="s">
        <v>434</v>
      </c>
      <c r="H1156" s="241">
        <v>45331</v>
      </c>
      <c r="I1156" s="253">
        <v>0</v>
      </c>
      <c r="J1156" s="101">
        <v>-20000</v>
      </c>
      <c r="K1156" s="250">
        <f t="shared" si="17"/>
        <v>1175966.9082272723</v>
      </c>
      <c r="L1156" s="263"/>
    </row>
    <row r="1157" spans="2:12" x14ac:dyDescent="0.25">
      <c r="B1157" s="46">
        <f>SUBTOTAL(103,$C$10:C1157)</f>
        <v>1148</v>
      </c>
      <c r="C1157" s="157" t="s">
        <v>599</v>
      </c>
      <c r="D1157" s="24" t="s">
        <v>648</v>
      </c>
      <c r="E1157" s="231" t="s">
        <v>1466</v>
      </c>
      <c r="F1157" s="227" t="s">
        <v>1045</v>
      </c>
      <c r="G1157" s="208" t="s">
        <v>1046</v>
      </c>
      <c r="H1157" s="241">
        <v>45331</v>
      </c>
      <c r="I1157" s="253">
        <v>0</v>
      </c>
      <c r="J1157" s="101">
        <v>-3600</v>
      </c>
      <c r="K1157" s="250">
        <f t="shared" si="17"/>
        <v>1172366.9082272723</v>
      </c>
      <c r="L1157" s="263"/>
    </row>
    <row r="1158" spans="2:12" x14ac:dyDescent="0.25">
      <c r="B1158" s="46">
        <f>SUBTOTAL(103,$C$10:C1158)</f>
        <v>1149</v>
      </c>
      <c r="C1158" s="157" t="s">
        <v>600</v>
      </c>
      <c r="D1158" s="24" t="s">
        <v>608</v>
      </c>
      <c r="E1158" s="231" t="s">
        <v>1466</v>
      </c>
      <c r="F1158" s="227" t="s">
        <v>1049</v>
      </c>
      <c r="G1158" s="208" t="s">
        <v>1048</v>
      </c>
      <c r="H1158" s="241">
        <v>45331</v>
      </c>
      <c r="I1158" s="253">
        <v>0</v>
      </c>
      <c r="J1158" s="101">
        <v>-33760</v>
      </c>
      <c r="K1158" s="250">
        <f t="shared" si="17"/>
        <v>1138606.9082272723</v>
      </c>
      <c r="L1158" s="263"/>
    </row>
    <row r="1159" spans="2:12" x14ac:dyDescent="0.25">
      <c r="B1159" s="46">
        <f>SUBTOTAL(103,$C$10:C1159)</f>
        <v>1150</v>
      </c>
      <c r="C1159" s="157" t="s">
        <v>663</v>
      </c>
      <c r="D1159" s="24" t="s">
        <v>688</v>
      </c>
      <c r="E1159" s="203" t="s">
        <v>1471</v>
      </c>
      <c r="F1159" s="227" t="s">
        <v>1045</v>
      </c>
      <c r="G1159" s="208" t="s">
        <v>1046</v>
      </c>
      <c r="H1159" s="241">
        <v>45331</v>
      </c>
      <c r="I1159" s="253">
        <v>0</v>
      </c>
      <c r="J1159" s="101">
        <v>-15000</v>
      </c>
      <c r="K1159" s="250">
        <f t="shared" si="17"/>
        <v>1123606.9082272723</v>
      </c>
      <c r="L1159" s="263"/>
    </row>
    <row r="1160" spans="2:12" x14ac:dyDescent="0.25">
      <c r="B1160" s="46">
        <f>SUBTOTAL(103,$C$10:C1160)</f>
        <v>1151</v>
      </c>
      <c r="C1160" s="154" t="s">
        <v>692</v>
      </c>
      <c r="D1160" s="24" t="s">
        <v>608</v>
      </c>
      <c r="E1160" s="231" t="s">
        <v>1466</v>
      </c>
      <c r="F1160" s="227" t="s">
        <v>581</v>
      </c>
      <c r="G1160" s="208" t="s">
        <v>434</v>
      </c>
      <c r="H1160" s="241">
        <v>45331</v>
      </c>
      <c r="I1160" s="253">
        <v>0</v>
      </c>
      <c r="J1160" s="101">
        <v>-13000</v>
      </c>
      <c r="K1160" s="250">
        <f t="shared" si="17"/>
        <v>1110606.9082272723</v>
      </c>
      <c r="L1160" s="263"/>
    </row>
    <row r="1161" spans="2:12" x14ac:dyDescent="0.25">
      <c r="B1161" s="46">
        <f>SUBTOTAL(103,$C$10:C1161)</f>
        <v>1152</v>
      </c>
      <c r="C1161" s="154" t="s">
        <v>692</v>
      </c>
      <c r="D1161" s="24" t="s">
        <v>1121</v>
      </c>
      <c r="E1161" s="203" t="s">
        <v>1466</v>
      </c>
      <c r="F1161" s="227" t="s">
        <v>581</v>
      </c>
      <c r="G1161" s="208" t="s">
        <v>434</v>
      </c>
      <c r="H1161" s="241">
        <v>45331</v>
      </c>
      <c r="I1161" s="253">
        <v>0</v>
      </c>
      <c r="J1161" s="101">
        <v>-5397</v>
      </c>
      <c r="K1161" s="250">
        <f t="shared" si="17"/>
        <v>1105209.9082272723</v>
      </c>
      <c r="L1161" s="263"/>
    </row>
    <row r="1162" spans="2:12" x14ac:dyDescent="0.25">
      <c r="B1162" s="46">
        <f>SUBTOTAL(103,$C$10:C1162)</f>
        <v>1153</v>
      </c>
      <c r="C1162" s="157" t="s">
        <v>693</v>
      </c>
      <c r="D1162" s="24" t="s">
        <v>608</v>
      </c>
      <c r="E1162" s="231" t="s">
        <v>1466</v>
      </c>
      <c r="F1162" s="227" t="s">
        <v>581</v>
      </c>
      <c r="G1162" s="208" t="s">
        <v>434</v>
      </c>
      <c r="H1162" s="241">
        <v>45331</v>
      </c>
      <c r="I1162" s="253">
        <v>0</v>
      </c>
      <c r="J1162" s="101">
        <v>-7000</v>
      </c>
      <c r="K1162" s="250">
        <f t="shared" si="17"/>
        <v>1098209.9082272723</v>
      </c>
      <c r="L1162" s="263"/>
    </row>
    <row r="1163" spans="2:12" x14ac:dyDescent="0.25">
      <c r="B1163" s="46">
        <f>SUBTOTAL(103,$C$10:C1163)</f>
        <v>1154</v>
      </c>
      <c r="C1163" s="157" t="s">
        <v>596</v>
      </c>
      <c r="D1163" s="24" t="s">
        <v>608</v>
      </c>
      <c r="E1163" s="231" t="s">
        <v>1466</v>
      </c>
      <c r="F1163" s="227" t="s">
        <v>581</v>
      </c>
      <c r="G1163" s="208" t="s">
        <v>434</v>
      </c>
      <c r="H1163" s="241">
        <v>45331</v>
      </c>
      <c r="I1163" s="253">
        <v>0</v>
      </c>
      <c r="J1163" s="101">
        <v>-70000</v>
      </c>
      <c r="K1163" s="250">
        <f t="shared" si="17"/>
        <v>1028209.9082272723</v>
      </c>
      <c r="L1163" s="263"/>
    </row>
    <row r="1164" spans="2:12" x14ac:dyDescent="0.25">
      <c r="B1164" s="46">
        <f>SUBTOTAL(103,$C$10:C1164)</f>
        <v>1155</v>
      </c>
      <c r="C1164" s="24" t="s">
        <v>598</v>
      </c>
      <c r="D1164" s="24" t="s">
        <v>608</v>
      </c>
      <c r="E1164" s="231" t="s">
        <v>1466</v>
      </c>
      <c r="F1164" s="227" t="s">
        <v>581</v>
      </c>
      <c r="G1164" s="208" t="s">
        <v>434</v>
      </c>
      <c r="H1164" s="241">
        <v>45331</v>
      </c>
      <c r="I1164" s="253">
        <v>0</v>
      </c>
      <c r="J1164" s="101">
        <v>-84000</v>
      </c>
      <c r="K1164" s="250">
        <f t="shared" si="17"/>
        <v>944209.90822727233</v>
      </c>
      <c r="L1164" s="263"/>
    </row>
    <row r="1165" spans="2:12" x14ac:dyDescent="0.25">
      <c r="B1165" s="46">
        <f>SUBTOTAL(103,$C$10:C1165)</f>
        <v>1156</v>
      </c>
      <c r="C1165" s="157" t="s">
        <v>597</v>
      </c>
      <c r="D1165" s="24" t="s">
        <v>608</v>
      </c>
      <c r="E1165" s="231" t="s">
        <v>1466</v>
      </c>
      <c r="F1165" s="227" t="s">
        <v>581</v>
      </c>
      <c r="G1165" s="208" t="s">
        <v>434</v>
      </c>
      <c r="H1165" s="241">
        <v>45331</v>
      </c>
      <c r="I1165" s="253">
        <v>0</v>
      </c>
      <c r="J1165" s="101">
        <v>-33250</v>
      </c>
      <c r="K1165" s="250">
        <f t="shared" ref="K1165:K1228" si="18">I1165+K1164+J1165</f>
        <v>910959.90822727233</v>
      </c>
      <c r="L1165" s="263"/>
    </row>
    <row r="1166" spans="2:12" x14ac:dyDescent="0.25">
      <c r="B1166" s="46">
        <f>SUBTOTAL(103,$C$10:C1166)</f>
        <v>1157</v>
      </c>
      <c r="C1166" s="157" t="s">
        <v>601</v>
      </c>
      <c r="D1166" s="24" t="s">
        <v>648</v>
      </c>
      <c r="E1166" s="231" t="s">
        <v>1466</v>
      </c>
      <c r="F1166" s="227" t="s">
        <v>1049</v>
      </c>
      <c r="G1166" s="208" t="s">
        <v>1048</v>
      </c>
      <c r="H1166" s="241">
        <v>45331</v>
      </c>
      <c r="I1166" s="253">
        <v>0</v>
      </c>
      <c r="J1166" s="101">
        <v>-5331</v>
      </c>
      <c r="K1166" s="250">
        <f t="shared" si="18"/>
        <v>905628.90822727233</v>
      </c>
      <c r="L1166" s="263"/>
    </row>
    <row r="1167" spans="2:12" x14ac:dyDescent="0.25">
      <c r="B1167" s="46">
        <f>SUBTOTAL(103,$C$10:C1167)</f>
        <v>1158</v>
      </c>
      <c r="C1167" s="157" t="s">
        <v>665</v>
      </c>
      <c r="D1167" s="24" t="s">
        <v>648</v>
      </c>
      <c r="E1167" s="231" t="s">
        <v>1466</v>
      </c>
      <c r="F1167" s="227" t="s">
        <v>1045</v>
      </c>
      <c r="G1167" s="208" t="s">
        <v>1046</v>
      </c>
      <c r="H1167" s="241">
        <v>45331</v>
      </c>
      <c r="I1167" s="253">
        <v>0</v>
      </c>
      <c r="J1167" s="101">
        <v>-7000</v>
      </c>
      <c r="K1167" s="250">
        <f t="shared" si="18"/>
        <v>898628.90822727233</v>
      </c>
      <c r="L1167" s="263"/>
    </row>
    <row r="1168" spans="2:12" x14ac:dyDescent="0.25">
      <c r="B1168" s="46">
        <f>SUBTOTAL(103,$C$10:C1168)</f>
        <v>1159</v>
      </c>
      <c r="C1168" s="157" t="s">
        <v>602</v>
      </c>
      <c r="D1168" s="24" t="s">
        <v>607</v>
      </c>
      <c r="E1168" s="203" t="s">
        <v>1467</v>
      </c>
      <c r="F1168" s="227" t="s">
        <v>585</v>
      </c>
      <c r="G1168" s="216" t="s">
        <v>586</v>
      </c>
      <c r="H1168" s="241">
        <v>45331</v>
      </c>
      <c r="I1168" s="253">
        <v>0</v>
      </c>
      <c r="J1168" s="101">
        <v>-6387.09</v>
      </c>
      <c r="K1168" s="250">
        <f t="shared" si="18"/>
        <v>892241.81822727236</v>
      </c>
      <c r="L1168" s="263"/>
    </row>
    <row r="1169" spans="2:12" x14ac:dyDescent="0.25">
      <c r="B1169" s="46">
        <f>SUBTOTAL(103,$C$10:C1169)</f>
        <v>1160</v>
      </c>
      <c r="C1169" s="157" t="s">
        <v>683</v>
      </c>
      <c r="D1169" s="24" t="s">
        <v>648</v>
      </c>
      <c r="E1169" s="231" t="s">
        <v>1466</v>
      </c>
      <c r="F1169" s="227" t="s">
        <v>1049</v>
      </c>
      <c r="G1169" s="208" t="s">
        <v>1048</v>
      </c>
      <c r="H1169" s="241">
        <v>45331</v>
      </c>
      <c r="I1169" s="253">
        <v>0</v>
      </c>
      <c r="J1169" s="101">
        <v>-3360</v>
      </c>
      <c r="K1169" s="250">
        <f t="shared" si="18"/>
        <v>888881.81822727236</v>
      </c>
      <c r="L1169" s="263"/>
    </row>
    <row r="1170" spans="2:12" x14ac:dyDescent="0.25">
      <c r="B1170" s="46">
        <f>SUBTOTAL(103,$C$10:C1170)</f>
        <v>1161</v>
      </c>
      <c r="C1170" s="157" t="s">
        <v>666</v>
      </c>
      <c r="D1170" s="24" t="s">
        <v>607</v>
      </c>
      <c r="E1170" s="203" t="s">
        <v>1467</v>
      </c>
      <c r="F1170" s="227" t="s">
        <v>641</v>
      </c>
      <c r="G1170" s="216" t="s">
        <v>642</v>
      </c>
      <c r="H1170" s="241">
        <v>45331</v>
      </c>
      <c r="I1170" s="253">
        <v>0</v>
      </c>
      <c r="J1170" s="101">
        <v>-10600</v>
      </c>
      <c r="K1170" s="250">
        <f t="shared" si="18"/>
        <v>878281.81822727236</v>
      </c>
      <c r="L1170" s="263"/>
    </row>
    <row r="1171" spans="2:12" x14ac:dyDescent="0.25">
      <c r="B1171" s="46">
        <f>SUBTOTAL(103,$C$10:C1171)</f>
        <v>1162</v>
      </c>
      <c r="C1171" s="157" t="s">
        <v>603</v>
      </c>
      <c r="D1171" s="24" t="s">
        <v>607</v>
      </c>
      <c r="E1171" s="203" t="s">
        <v>1467</v>
      </c>
      <c r="F1171" s="227" t="s">
        <v>1043</v>
      </c>
      <c r="G1171" s="216" t="s">
        <v>1044</v>
      </c>
      <c r="H1171" s="241">
        <v>45331</v>
      </c>
      <c r="I1171" s="253">
        <v>0</v>
      </c>
      <c r="J1171" s="101">
        <v>-2000</v>
      </c>
      <c r="K1171" s="250">
        <f t="shared" si="18"/>
        <v>876281.81822727236</v>
      </c>
      <c r="L1171" s="263"/>
    </row>
    <row r="1172" spans="2:12" x14ac:dyDescent="0.25">
      <c r="B1172" s="46">
        <f>SUBTOTAL(103,$C$10:C1172)</f>
        <v>1163</v>
      </c>
      <c r="C1172" s="157" t="s">
        <v>667</v>
      </c>
      <c r="D1172" s="24" t="s">
        <v>648</v>
      </c>
      <c r="E1172" s="231" t="s">
        <v>1466</v>
      </c>
      <c r="F1172" s="227" t="s">
        <v>1045</v>
      </c>
      <c r="G1172" s="208" t="s">
        <v>1046</v>
      </c>
      <c r="H1172" s="241">
        <v>45331</v>
      </c>
      <c r="I1172" s="253">
        <v>0</v>
      </c>
      <c r="J1172" s="101">
        <v>-2000</v>
      </c>
      <c r="K1172" s="250">
        <f t="shared" si="18"/>
        <v>874281.81822727236</v>
      </c>
      <c r="L1172" s="263"/>
    </row>
    <row r="1173" spans="2:12" x14ac:dyDescent="0.25">
      <c r="B1173" s="46">
        <f>SUBTOTAL(103,$C$10:C1173)</f>
        <v>1164</v>
      </c>
      <c r="C1173" s="158" t="s">
        <v>749</v>
      </c>
      <c r="D1173" s="100" t="s">
        <v>549</v>
      </c>
      <c r="E1173" s="208" t="s">
        <v>1470</v>
      </c>
      <c r="F1173" s="227" t="s">
        <v>588</v>
      </c>
      <c r="G1173" s="208" t="s">
        <v>589</v>
      </c>
      <c r="H1173" s="241">
        <v>45331</v>
      </c>
      <c r="I1173" s="253">
        <v>0</v>
      </c>
      <c r="J1173" s="101">
        <v>-2500</v>
      </c>
      <c r="K1173" s="250">
        <f t="shared" si="18"/>
        <v>871781.81822727236</v>
      </c>
      <c r="L1173" s="263"/>
    </row>
    <row r="1174" spans="2:12" x14ac:dyDescent="0.25">
      <c r="B1174" s="46">
        <f>SUBTOTAL(103,$C$10:C1174)</f>
        <v>1165</v>
      </c>
      <c r="C1174" s="24" t="s">
        <v>788</v>
      </c>
      <c r="D1174" s="24" t="s">
        <v>671</v>
      </c>
      <c r="E1174" s="203" t="s">
        <v>1468</v>
      </c>
      <c r="F1174" s="227" t="s">
        <v>588</v>
      </c>
      <c r="G1174" s="208" t="s">
        <v>589</v>
      </c>
      <c r="H1174" s="241">
        <v>45334</v>
      </c>
      <c r="I1174" s="253">
        <v>0</v>
      </c>
      <c r="J1174" s="101">
        <v>-100000</v>
      </c>
      <c r="K1174" s="250">
        <f t="shared" si="18"/>
        <v>771781.81822727236</v>
      </c>
      <c r="L1174" s="263"/>
    </row>
    <row r="1175" spans="2:12" x14ac:dyDescent="0.25">
      <c r="B1175" s="46">
        <f>SUBTOTAL(103,$C$10:C1175)</f>
        <v>1166</v>
      </c>
      <c r="C1175" s="157" t="s">
        <v>678</v>
      </c>
      <c r="D1175" s="24" t="s">
        <v>688</v>
      </c>
      <c r="E1175" s="203" t="s">
        <v>1471</v>
      </c>
      <c r="F1175" s="227" t="s">
        <v>641</v>
      </c>
      <c r="G1175" s="216" t="s">
        <v>642</v>
      </c>
      <c r="H1175" s="241">
        <v>45335</v>
      </c>
      <c r="I1175" s="253">
        <v>0</v>
      </c>
      <c r="J1175" s="101">
        <v>-30000</v>
      </c>
      <c r="K1175" s="250">
        <f t="shared" si="18"/>
        <v>741781.81822727236</v>
      </c>
      <c r="L1175" s="263"/>
    </row>
    <row r="1176" spans="2:12" x14ac:dyDescent="0.25">
      <c r="B1176" s="46">
        <f>SUBTOTAL(103,$C$10:C1176)</f>
        <v>1167</v>
      </c>
      <c r="C1176" s="157" t="s">
        <v>632</v>
      </c>
      <c r="D1176" s="225" t="s">
        <v>614</v>
      </c>
      <c r="E1176" s="208" t="s">
        <v>1470</v>
      </c>
      <c r="F1176" s="227" t="s">
        <v>24</v>
      </c>
      <c r="G1176" s="203" t="s">
        <v>24</v>
      </c>
      <c r="H1176" s="241">
        <v>45337</v>
      </c>
      <c r="I1176" s="253">
        <v>0</v>
      </c>
      <c r="J1176" s="101">
        <v>-500</v>
      </c>
      <c r="K1176" s="250">
        <f t="shared" si="18"/>
        <v>741281.81822727236</v>
      </c>
      <c r="L1176" s="263"/>
    </row>
    <row r="1177" spans="2:12" x14ac:dyDescent="0.25">
      <c r="B1177" s="46">
        <f>SUBTOTAL(103,$C$10:C1177)</f>
        <v>1168</v>
      </c>
      <c r="C1177" s="157" t="s">
        <v>630</v>
      </c>
      <c r="D1177" s="100" t="s">
        <v>1073</v>
      </c>
      <c r="E1177" s="208" t="s">
        <v>1474</v>
      </c>
      <c r="F1177" s="227" t="s">
        <v>24</v>
      </c>
      <c r="G1177" s="203" t="s">
        <v>24</v>
      </c>
      <c r="H1177" s="241">
        <v>45337</v>
      </c>
      <c r="I1177" s="253">
        <v>0</v>
      </c>
      <c r="J1177" s="101">
        <v>-12000</v>
      </c>
      <c r="K1177" s="250">
        <f t="shared" si="18"/>
        <v>729281.81822727236</v>
      </c>
      <c r="L1177" s="263"/>
    </row>
    <row r="1178" spans="2:12" x14ac:dyDescent="0.25">
      <c r="B1178" s="46">
        <f>SUBTOTAL(103,$C$10:C1178)</f>
        <v>1169</v>
      </c>
      <c r="C1178" s="157" t="s">
        <v>631</v>
      </c>
      <c r="D1178" s="225" t="s">
        <v>613</v>
      </c>
      <c r="E1178" s="208" t="s">
        <v>1474</v>
      </c>
      <c r="F1178" s="227" t="s">
        <v>24</v>
      </c>
      <c r="G1178" s="203" t="s">
        <v>24</v>
      </c>
      <c r="H1178" s="241">
        <v>45337</v>
      </c>
      <c r="I1178" s="253">
        <v>0</v>
      </c>
      <c r="J1178" s="101">
        <v>-5000</v>
      </c>
      <c r="K1178" s="250">
        <f t="shared" si="18"/>
        <v>724281.81822727236</v>
      </c>
      <c r="L1178" s="263"/>
    </row>
    <row r="1179" spans="2:12" x14ac:dyDescent="0.25">
      <c r="B1179" s="46">
        <f>SUBTOTAL(103,$C$10:C1179)</f>
        <v>1170</v>
      </c>
      <c r="C1179" s="158" t="s">
        <v>630</v>
      </c>
      <c r="D1179" s="100" t="s">
        <v>1073</v>
      </c>
      <c r="E1179" s="208" t="s">
        <v>1474</v>
      </c>
      <c r="F1179" s="227" t="s">
        <v>24</v>
      </c>
      <c r="G1179" s="203" t="s">
        <v>24</v>
      </c>
      <c r="H1179" s="241">
        <v>45337</v>
      </c>
      <c r="I1179" s="253">
        <v>0</v>
      </c>
      <c r="J1179" s="101">
        <v>-12000</v>
      </c>
      <c r="K1179" s="250">
        <f t="shared" si="18"/>
        <v>712281.81822727236</v>
      </c>
      <c r="L1179" s="263"/>
    </row>
    <row r="1180" spans="2:12" x14ac:dyDescent="0.25">
      <c r="B1180" s="46">
        <f>SUBTOTAL(103,$C$10:C1180)</f>
        <v>1171</v>
      </c>
      <c r="C1180" s="157" t="s">
        <v>631</v>
      </c>
      <c r="D1180" s="24" t="s">
        <v>613</v>
      </c>
      <c r="E1180" s="208" t="s">
        <v>1474</v>
      </c>
      <c r="F1180" s="227" t="s">
        <v>24</v>
      </c>
      <c r="G1180" s="203" t="s">
        <v>24</v>
      </c>
      <c r="H1180" s="241">
        <v>45337</v>
      </c>
      <c r="I1180" s="253">
        <v>0</v>
      </c>
      <c r="J1180" s="101">
        <v>-5000</v>
      </c>
      <c r="K1180" s="250">
        <f t="shared" si="18"/>
        <v>707281.81822727236</v>
      </c>
      <c r="L1180" s="263"/>
    </row>
    <row r="1181" spans="2:12" x14ac:dyDescent="0.25">
      <c r="B1181" s="46">
        <f>SUBTOTAL(103,$C$10:C1181)</f>
        <v>1172</v>
      </c>
      <c r="C1181" s="157" t="s">
        <v>632</v>
      </c>
      <c r="D1181" s="24" t="s">
        <v>614</v>
      </c>
      <c r="E1181" s="208" t="s">
        <v>1470</v>
      </c>
      <c r="F1181" s="227" t="s">
        <v>24</v>
      </c>
      <c r="G1181" s="203" t="s">
        <v>24</v>
      </c>
      <c r="H1181" s="241">
        <v>45337</v>
      </c>
      <c r="I1181" s="253">
        <v>0</v>
      </c>
      <c r="J1181" s="101">
        <v>-500</v>
      </c>
      <c r="K1181" s="250">
        <f t="shared" si="18"/>
        <v>706781.81822727236</v>
      </c>
      <c r="L1181" s="263"/>
    </row>
    <row r="1182" spans="2:12" x14ac:dyDescent="0.25">
      <c r="B1182" s="46">
        <f>SUBTOTAL(103,$C$10:C1182)</f>
        <v>1173</v>
      </c>
      <c r="C1182" s="24" t="s">
        <v>596</v>
      </c>
      <c r="D1182" s="24" t="s">
        <v>639</v>
      </c>
      <c r="E1182" s="203" t="s">
        <v>1467</v>
      </c>
      <c r="F1182" s="227" t="s">
        <v>581</v>
      </c>
      <c r="G1182" s="208" t="s">
        <v>434</v>
      </c>
      <c r="H1182" s="239">
        <v>45338</v>
      </c>
      <c r="I1182" s="253">
        <v>0</v>
      </c>
      <c r="J1182" s="101">
        <v>-23100</v>
      </c>
      <c r="K1182" s="250">
        <f t="shared" si="18"/>
        <v>683681.81822727236</v>
      </c>
      <c r="L1182" s="263"/>
    </row>
    <row r="1183" spans="2:12" x14ac:dyDescent="0.25">
      <c r="B1183" s="46">
        <f>SUBTOTAL(103,$C$10:C1183)</f>
        <v>1174</v>
      </c>
      <c r="C1183" s="154" t="s">
        <v>640</v>
      </c>
      <c r="D1183" s="24" t="s">
        <v>608</v>
      </c>
      <c r="E1183" s="231" t="s">
        <v>1466</v>
      </c>
      <c r="F1183" s="227" t="s">
        <v>641</v>
      </c>
      <c r="G1183" s="208" t="s">
        <v>642</v>
      </c>
      <c r="H1183" s="239">
        <v>45338</v>
      </c>
      <c r="I1183" s="249">
        <v>0</v>
      </c>
      <c r="J1183" s="101">
        <v>-2100</v>
      </c>
      <c r="K1183" s="250">
        <f t="shared" si="18"/>
        <v>681581.81822727236</v>
      </c>
      <c r="L1183" s="263"/>
    </row>
    <row r="1184" spans="2:12" x14ac:dyDescent="0.25">
      <c r="B1184" s="46">
        <f>SUBTOTAL(103,$C$10:C1184)</f>
        <v>1175</v>
      </c>
      <c r="C1184" s="24" t="s">
        <v>597</v>
      </c>
      <c r="D1184" s="24" t="s">
        <v>639</v>
      </c>
      <c r="E1184" s="203" t="s">
        <v>1467</v>
      </c>
      <c r="F1184" s="227" t="s">
        <v>581</v>
      </c>
      <c r="G1184" s="208" t="s">
        <v>434</v>
      </c>
      <c r="H1184" s="239">
        <v>45338</v>
      </c>
      <c r="I1184" s="249">
        <v>0</v>
      </c>
      <c r="J1184" s="101">
        <v>-6246.3464999999997</v>
      </c>
      <c r="K1184" s="250">
        <f t="shared" si="18"/>
        <v>675335.47172727238</v>
      </c>
      <c r="L1184" s="263"/>
    </row>
    <row r="1185" spans="2:12" x14ac:dyDescent="0.25">
      <c r="B1185" s="46">
        <f>SUBTOTAL(103,$C$10:C1185)</f>
        <v>1176</v>
      </c>
      <c r="C1185" s="24" t="s">
        <v>597</v>
      </c>
      <c r="D1185" s="24" t="s">
        <v>608</v>
      </c>
      <c r="E1185" s="231" t="s">
        <v>1466</v>
      </c>
      <c r="F1185" s="227" t="s">
        <v>581</v>
      </c>
      <c r="G1185" s="208" t="s">
        <v>434</v>
      </c>
      <c r="H1185" s="239">
        <v>45338</v>
      </c>
      <c r="I1185" s="249">
        <v>0</v>
      </c>
      <c r="J1185" s="101">
        <v>-7000</v>
      </c>
      <c r="K1185" s="250">
        <f t="shared" si="18"/>
        <v>668335.47172727238</v>
      </c>
      <c r="L1185" s="263"/>
    </row>
    <row r="1186" spans="2:12" x14ac:dyDescent="0.25">
      <c r="B1186" s="46">
        <f>SUBTOTAL(103,$C$10:C1186)</f>
        <v>1177</v>
      </c>
      <c r="C1186" s="24" t="s">
        <v>598</v>
      </c>
      <c r="D1186" s="24" t="s">
        <v>607</v>
      </c>
      <c r="E1186" s="203" t="s">
        <v>1467</v>
      </c>
      <c r="F1186" s="227" t="s">
        <v>581</v>
      </c>
      <c r="G1186" s="208" t="s">
        <v>434</v>
      </c>
      <c r="H1186" s="239">
        <v>45338</v>
      </c>
      <c r="I1186" s="249">
        <v>0</v>
      </c>
      <c r="J1186" s="101">
        <v>-20000</v>
      </c>
      <c r="K1186" s="250">
        <f t="shared" si="18"/>
        <v>648335.47172727238</v>
      </c>
      <c r="L1186" s="263"/>
    </row>
    <row r="1187" spans="2:12" x14ac:dyDescent="0.25">
      <c r="B1187" s="46">
        <f>SUBTOTAL(103,$C$10:C1187)</f>
        <v>1178</v>
      </c>
      <c r="C1187" s="157" t="s">
        <v>599</v>
      </c>
      <c r="D1187" s="24" t="s">
        <v>648</v>
      </c>
      <c r="E1187" s="231" t="s">
        <v>1466</v>
      </c>
      <c r="F1187" s="227" t="s">
        <v>1045</v>
      </c>
      <c r="G1187" s="208" t="s">
        <v>1046</v>
      </c>
      <c r="H1187" s="241">
        <v>45338</v>
      </c>
      <c r="I1187" s="253">
        <v>0</v>
      </c>
      <c r="J1187" s="101">
        <v>-2100</v>
      </c>
      <c r="K1187" s="250">
        <f t="shared" si="18"/>
        <v>646235.47172727238</v>
      </c>
      <c r="L1187" s="263"/>
    </row>
    <row r="1188" spans="2:12" x14ac:dyDescent="0.25">
      <c r="B1188" s="46">
        <f>SUBTOTAL(103,$C$10:C1188)</f>
        <v>1179</v>
      </c>
      <c r="C1188" s="157" t="s">
        <v>599</v>
      </c>
      <c r="D1188" s="24" t="s">
        <v>672</v>
      </c>
      <c r="E1188" s="203" t="s">
        <v>1473</v>
      </c>
      <c r="F1188" s="227" t="s">
        <v>1045</v>
      </c>
      <c r="G1188" s="208" t="s">
        <v>1046</v>
      </c>
      <c r="H1188" s="241">
        <v>45338</v>
      </c>
      <c r="I1188" s="253">
        <v>0</v>
      </c>
      <c r="J1188" s="101">
        <v>-3300</v>
      </c>
      <c r="K1188" s="250">
        <f t="shared" si="18"/>
        <v>642935.47172727238</v>
      </c>
      <c r="L1188" s="263"/>
    </row>
    <row r="1189" spans="2:12" x14ac:dyDescent="0.25">
      <c r="B1189" s="46">
        <f>SUBTOTAL(103,$C$10:C1189)</f>
        <v>1180</v>
      </c>
      <c r="C1189" s="157" t="s">
        <v>600</v>
      </c>
      <c r="D1189" s="24" t="s">
        <v>608</v>
      </c>
      <c r="E1189" s="231" t="s">
        <v>1466</v>
      </c>
      <c r="F1189" s="227" t="s">
        <v>1049</v>
      </c>
      <c r="G1189" s="208" t="s">
        <v>1048</v>
      </c>
      <c r="H1189" s="241">
        <v>45338</v>
      </c>
      <c r="I1189" s="253">
        <v>0</v>
      </c>
      <c r="J1189" s="101">
        <v>-11760</v>
      </c>
      <c r="K1189" s="250">
        <f t="shared" si="18"/>
        <v>631175.47172727238</v>
      </c>
      <c r="L1189" s="263"/>
    </row>
    <row r="1190" spans="2:12" x14ac:dyDescent="0.25">
      <c r="B1190" s="46">
        <f>SUBTOTAL(103,$C$10:C1190)</f>
        <v>1181</v>
      </c>
      <c r="C1190" s="157" t="s">
        <v>601</v>
      </c>
      <c r="D1190" s="24" t="s">
        <v>648</v>
      </c>
      <c r="E1190" s="231" t="s">
        <v>1466</v>
      </c>
      <c r="F1190" s="227" t="s">
        <v>1049</v>
      </c>
      <c r="G1190" s="208" t="s">
        <v>1048</v>
      </c>
      <c r="H1190" s="241">
        <v>45338</v>
      </c>
      <c r="I1190" s="253">
        <v>0</v>
      </c>
      <c r="J1190" s="101">
        <v>-6331</v>
      </c>
      <c r="K1190" s="250">
        <f t="shared" si="18"/>
        <v>624844.47172727238</v>
      </c>
      <c r="L1190" s="263"/>
    </row>
    <row r="1191" spans="2:12" x14ac:dyDescent="0.25">
      <c r="B1191" s="46">
        <f>SUBTOTAL(103,$C$10:C1191)</f>
        <v>1182</v>
      </c>
      <c r="C1191" s="157" t="s">
        <v>665</v>
      </c>
      <c r="D1191" s="24" t="s">
        <v>648</v>
      </c>
      <c r="E1191" s="231" t="s">
        <v>1466</v>
      </c>
      <c r="F1191" s="227" t="s">
        <v>1045</v>
      </c>
      <c r="G1191" s="208" t="s">
        <v>1046</v>
      </c>
      <c r="H1191" s="241">
        <v>45338</v>
      </c>
      <c r="I1191" s="253">
        <v>0</v>
      </c>
      <c r="J1191" s="101">
        <v>-12600</v>
      </c>
      <c r="K1191" s="250">
        <f t="shared" si="18"/>
        <v>612244.47172727238</v>
      </c>
      <c r="L1191" s="263"/>
    </row>
    <row r="1192" spans="2:12" x14ac:dyDescent="0.25">
      <c r="B1192" s="46">
        <f>SUBTOTAL(103,$C$10:C1192)</f>
        <v>1183</v>
      </c>
      <c r="C1192" s="157" t="s">
        <v>683</v>
      </c>
      <c r="D1192" s="24" t="s">
        <v>648</v>
      </c>
      <c r="E1192" s="231" t="s">
        <v>1466</v>
      </c>
      <c r="F1192" s="227" t="s">
        <v>1049</v>
      </c>
      <c r="G1192" s="208" t="s">
        <v>1048</v>
      </c>
      <c r="H1192" s="241">
        <v>45338</v>
      </c>
      <c r="I1192" s="253">
        <v>0</v>
      </c>
      <c r="J1192" s="101">
        <v>-3360</v>
      </c>
      <c r="K1192" s="250">
        <f t="shared" si="18"/>
        <v>608884.47172727238</v>
      </c>
      <c r="L1192" s="263"/>
    </row>
    <row r="1193" spans="2:12" x14ac:dyDescent="0.25">
      <c r="B1193" s="46">
        <f>SUBTOTAL(103,$C$10:C1193)</f>
        <v>1184</v>
      </c>
      <c r="C1193" s="157" t="s">
        <v>666</v>
      </c>
      <c r="D1193" s="24" t="s">
        <v>607</v>
      </c>
      <c r="E1193" s="203" t="s">
        <v>1467</v>
      </c>
      <c r="F1193" s="227" t="s">
        <v>641</v>
      </c>
      <c r="G1193" s="208" t="s">
        <v>642</v>
      </c>
      <c r="H1193" s="241">
        <v>45338</v>
      </c>
      <c r="I1193" s="253">
        <v>0</v>
      </c>
      <c r="J1193" s="101">
        <v>-5266.04</v>
      </c>
      <c r="K1193" s="250">
        <f t="shared" si="18"/>
        <v>603618.43172727234</v>
      </c>
      <c r="L1193" s="263"/>
    </row>
    <row r="1194" spans="2:12" x14ac:dyDescent="0.25">
      <c r="B1194" s="46">
        <f>SUBTOTAL(103,$C$10:C1194)</f>
        <v>1185</v>
      </c>
      <c r="C1194" s="157" t="s">
        <v>666</v>
      </c>
      <c r="D1194" s="24" t="s">
        <v>608</v>
      </c>
      <c r="E1194" s="231" t="s">
        <v>1466</v>
      </c>
      <c r="F1194" s="227" t="s">
        <v>641</v>
      </c>
      <c r="G1194" s="208" t="s">
        <v>642</v>
      </c>
      <c r="H1194" s="241">
        <v>45338</v>
      </c>
      <c r="I1194" s="253">
        <v>0</v>
      </c>
      <c r="J1194" s="101">
        <v>-12600</v>
      </c>
      <c r="K1194" s="250">
        <f t="shared" si="18"/>
        <v>591018.43172727234</v>
      </c>
      <c r="L1194" s="263"/>
    </row>
    <row r="1195" spans="2:12" x14ac:dyDescent="0.25">
      <c r="B1195" s="46">
        <f>SUBTOTAL(103,$C$10:C1195)</f>
        <v>1186</v>
      </c>
      <c r="C1195" s="157" t="s">
        <v>603</v>
      </c>
      <c r="D1195" s="24" t="s">
        <v>607</v>
      </c>
      <c r="E1195" s="203" t="s">
        <v>1467</v>
      </c>
      <c r="F1195" s="227" t="s">
        <v>1043</v>
      </c>
      <c r="G1195" s="216" t="s">
        <v>1044</v>
      </c>
      <c r="H1195" s="241">
        <v>45338</v>
      </c>
      <c r="I1195" s="253">
        <v>0</v>
      </c>
      <c r="J1195" s="101">
        <v>-1500</v>
      </c>
      <c r="K1195" s="250">
        <f t="shared" si="18"/>
        <v>589518.43172727234</v>
      </c>
      <c r="L1195" s="263"/>
    </row>
    <row r="1196" spans="2:12" x14ac:dyDescent="0.25">
      <c r="B1196" s="46">
        <f>SUBTOTAL(103,$C$10:C1196)</f>
        <v>1187</v>
      </c>
      <c r="C1196" s="158" t="s">
        <v>605</v>
      </c>
      <c r="D1196" s="24" t="s">
        <v>607</v>
      </c>
      <c r="E1196" s="203" t="s">
        <v>1467</v>
      </c>
      <c r="F1196" s="227" t="s">
        <v>1043</v>
      </c>
      <c r="G1196" s="216" t="s">
        <v>1044</v>
      </c>
      <c r="H1196" s="241">
        <v>45338</v>
      </c>
      <c r="I1196" s="253">
        <v>0</v>
      </c>
      <c r="J1196" s="101">
        <v>-6863</v>
      </c>
      <c r="K1196" s="250">
        <f t="shared" si="18"/>
        <v>582655.43172727234</v>
      </c>
      <c r="L1196" s="263"/>
    </row>
    <row r="1197" spans="2:12" x14ac:dyDescent="0.25">
      <c r="B1197" s="46">
        <f>SUBTOTAL(103,$C$10:C1197)</f>
        <v>1188</v>
      </c>
      <c r="C1197" s="157" t="s">
        <v>667</v>
      </c>
      <c r="D1197" s="24" t="s">
        <v>648</v>
      </c>
      <c r="E1197" s="231" t="s">
        <v>1466</v>
      </c>
      <c r="F1197" s="227" t="s">
        <v>1045</v>
      </c>
      <c r="G1197" s="208" t="s">
        <v>1046</v>
      </c>
      <c r="H1197" s="241">
        <v>45338</v>
      </c>
      <c r="I1197" s="253">
        <v>0</v>
      </c>
      <c r="J1197" s="101">
        <v>-16200</v>
      </c>
      <c r="K1197" s="250">
        <f t="shared" si="18"/>
        <v>566455.43172727234</v>
      </c>
      <c r="L1197" s="263"/>
    </row>
    <row r="1198" spans="2:12" x14ac:dyDescent="0.25">
      <c r="B1198" s="46">
        <f>SUBTOTAL(103,$C$10:C1198)</f>
        <v>1189</v>
      </c>
      <c r="C1198" s="157" t="s">
        <v>673</v>
      </c>
      <c r="D1198" s="24" t="s">
        <v>674</v>
      </c>
      <c r="E1198" s="203" t="s">
        <v>1468</v>
      </c>
      <c r="F1198" s="227" t="s">
        <v>675</v>
      </c>
      <c r="G1198" s="203" t="s">
        <v>676</v>
      </c>
      <c r="H1198" s="241">
        <v>45338</v>
      </c>
      <c r="I1198" s="253">
        <v>0</v>
      </c>
      <c r="J1198" s="101">
        <v>-8400</v>
      </c>
      <c r="K1198" s="250">
        <f t="shared" si="18"/>
        <v>558055.43172727234</v>
      </c>
      <c r="L1198" s="263"/>
    </row>
    <row r="1199" spans="2:12" x14ac:dyDescent="0.25">
      <c r="B1199" s="46">
        <f>SUBTOTAL(103,$C$10:C1199)</f>
        <v>1190</v>
      </c>
      <c r="C1199" s="157" t="s">
        <v>677</v>
      </c>
      <c r="D1199" s="24" t="s">
        <v>688</v>
      </c>
      <c r="E1199" s="203" t="s">
        <v>1471</v>
      </c>
      <c r="F1199" s="227" t="s">
        <v>641</v>
      </c>
      <c r="G1199" s="208" t="s">
        <v>642</v>
      </c>
      <c r="H1199" s="241">
        <v>45338</v>
      </c>
      <c r="I1199" s="253">
        <v>0</v>
      </c>
      <c r="J1199" s="101">
        <v>-8400</v>
      </c>
      <c r="K1199" s="250">
        <f t="shared" si="18"/>
        <v>549655.43172727234</v>
      </c>
      <c r="L1199" s="263"/>
    </row>
    <row r="1200" spans="2:12" x14ac:dyDescent="0.25">
      <c r="B1200" s="46">
        <f>SUBTOTAL(103,$C$10:C1200)</f>
        <v>1191</v>
      </c>
      <c r="C1200" s="157" t="s">
        <v>682</v>
      </c>
      <c r="D1200" s="24" t="s">
        <v>608</v>
      </c>
      <c r="E1200" s="231" t="s">
        <v>1466</v>
      </c>
      <c r="F1200" s="227" t="s">
        <v>1045</v>
      </c>
      <c r="G1200" s="208" t="s">
        <v>1046</v>
      </c>
      <c r="H1200" s="241">
        <v>45341</v>
      </c>
      <c r="I1200" s="253">
        <v>0</v>
      </c>
      <c r="J1200" s="101">
        <v>-1800</v>
      </c>
      <c r="K1200" s="250">
        <f t="shared" si="18"/>
        <v>547855.43172727234</v>
      </c>
      <c r="L1200" s="263"/>
    </row>
    <row r="1201" spans="2:12" x14ac:dyDescent="0.25">
      <c r="B1201" s="46">
        <f>SUBTOTAL(103,$C$10:C1201)</f>
        <v>1192</v>
      </c>
      <c r="C1201" s="157" t="s">
        <v>625</v>
      </c>
      <c r="D1201" s="24" t="s">
        <v>608</v>
      </c>
      <c r="E1201" s="231" t="s">
        <v>1466</v>
      </c>
      <c r="F1201" s="227" t="s">
        <v>641</v>
      </c>
      <c r="G1201" s="208" t="s">
        <v>642</v>
      </c>
      <c r="H1201" s="241">
        <v>45341</v>
      </c>
      <c r="I1201" s="253">
        <v>0</v>
      </c>
      <c r="J1201" s="101">
        <v>-1400</v>
      </c>
      <c r="K1201" s="250">
        <f t="shared" si="18"/>
        <v>546455.43172727234</v>
      </c>
      <c r="L1201" s="263"/>
    </row>
    <row r="1202" spans="2:12" x14ac:dyDescent="0.25">
      <c r="B1202" s="46">
        <f>SUBTOTAL(103,$C$10:C1202)</f>
        <v>1193</v>
      </c>
      <c r="C1202" s="24" t="s">
        <v>598</v>
      </c>
      <c r="D1202" s="24" t="s">
        <v>657</v>
      </c>
      <c r="E1202" s="203" t="s">
        <v>6</v>
      </c>
      <c r="F1202" s="227" t="s">
        <v>644</v>
      </c>
      <c r="G1202" s="208" t="s">
        <v>428</v>
      </c>
      <c r="H1202" s="241">
        <v>45343</v>
      </c>
      <c r="I1202" s="253">
        <v>12000</v>
      </c>
      <c r="J1202" s="101">
        <v>0</v>
      </c>
      <c r="K1202" s="250">
        <f t="shared" si="18"/>
        <v>558455.43172727234</v>
      </c>
      <c r="L1202" s="263"/>
    </row>
    <row r="1203" spans="2:12" x14ac:dyDescent="0.25">
      <c r="B1203" s="46">
        <f>SUBTOTAL(103,$C$10:C1203)</f>
        <v>1194</v>
      </c>
      <c r="C1203" s="293" t="s">
        <v>131</v>
      </c>
      <c r="D1203" s="24" t="s">
        <v>681</v>
      </c>
      <c r="E1203" s="203" t="s">
        <v>1475</v>
      </c>
      <c r="F1203" s="227" t="s">
        <v>588</v>
      </c>
      <c r="G1203" s="208" t="s">
        <v>589</v>
      </c>
      <c r="H1203" s="241">
        <v>45344</v>
      </c>
      <c r="I1203" s="253">
        <v>0</v>
      </c>
      <c r="J1203" s="101">
        <v>-220000</v>
      </c>
      <c r="K1203" s="250">
        <f t="shared" si="18"/>
        <v>338455.43172727234</v>
      </c>
      <c r="L1203" s="263"/>
    </row>
    <row r="1204" spans="2:12" x14ac:dyDescent="0.25">
      <c r="B1204" s="46">
        <f>SUBTOTAL(103,$C$10:C1204)</f>
        <v>1195</v>
      </c>
      <c r="C1204" s="157" t="s">
        <v>596</v>
      </c>
      <c r="D1204" s="24" t="s">
        <v>639</v>
      </c>
      <c r="E1204" s="203" t="s">
        <v>1467</v>
      </c>
      <c r="F1204" s="227" t="s">
        <v>581</v>
      </c>
      <c r="G1204" s="208" t="s">
        <v>434</v>
      </c>
      <c r="H1204" s="241">
        <v>45345</v>
      </c>
      <c r="I1204" s="253">
        <v>0</v>
      </c>
      <c r="J1204" s="101">
        <v>-23100.13</v>
      </c>
      <c r="K1204" s="250">
        <f t="shared" si="18"/>
        <v>315355.30172727234</v>
      </c>
      <c r="L1204" s="263"/>
    </row>
    <row r="1205" spans="2:12" x14ac:dyDescent="0.25">
      <c r="B1205" s="46">
        <f>SUBTOTAL(103,$C$10:C1205)</f>
        <v>1196</v>
      </c>
      <c r="C1205" s="157" t="s">
        <v>640</v>
      </c>
      <c r="D1205" s="24" t="s">
        <v>608</v>
      </c>
      <c r="E1205" s="231" t="s">
        <v>1466</v>
      </c>
      <c r="F1205" s="227" t="s">
        <v>641</v>
      </c>
      <c r="G1205" s="208" t="s">
        <v>642</v>
      </c>
      <c r="H1205" s="241">
        <v>45345</v>
      </c>
      <c r="I1205" s="253">
        <v>0</v>
      </c>
      <c r="J1205" s="101">
        <f>-5400-500</f>
        <v>-5900</v>
      </c>
      <c r="K1205" s="250">
        <f t="shared" si="18"/>
        <v>309455.30172727234</v>
      </c>
      <c r="L1205" s="263"/>
    </row>
    <row r="1206" spans="2:12" x14ac:dyDescent="0.25">
      <c r="B1206" s="46">
        <f>SUBTOTAL(103,$C$10:C1206)</f>
        <v>1197</v>
      </c>
      <c r="C1206" s="24" t="s">
        <v>598</v>
      </c>
      <c r="D1206" s="24" t="s">
        <v>607</v>
      </c>
      <c r="E1206" s="203" t="s">
        <v>1467</v>
      </c>
      <c r="F1206" s="227" t="s">
        <v>581</v>
      </c>
      <c r="G1206" s="208" t="s">
        <v>434</v>
      </c>
      <c r="H1206" s="241">
        <v>45345</v>
      </c>
      <c r="I1206" s="253">
        <v>0</v>
      </c>
      <c r="J1206" s="101">
        <v>-40000.020499999999</v>
      </c>
      <c r="K1206" s="250">
        <f t="shared" si="18"/>
        <v>269455.28122727235</v>
      </c>
      <c r="L1206" s="263"/>
    </row>
    <row r="1207" spans="2:12" x14ac:dyDescent="0.25">
      <c r="B1207" s="46">
        <f>SUBTOTAL(103,$C$10:C1207)</f>
        <v>1198</v>
      </c>
      <c r="C1207" s="157" t="s">
        <v>600</v>
      </c>
      <c r="D1207" s="24" t="s">
        <v>608</v>
      </c>
      <c r="E1207" s="231" t="s">
        <v>1466</v>
      </c>
      <c r="F1207" s="227" t="s">
        <v>1049</v>
      </c>
      <c r="G1207" s="208" t="s">
        <v>1048</v>
      </c>
      <c r="H1207" s="241">
        <v>45345</v>
      </c>
      <c r="I1207" s="253">
        <v>0</v>
      </c>
      <c r="J1207" s="101">
        <v>-24877</v>
      </c>
      <c r="K1207" s="250">
        <f t="shared" si="18"/>
        <v>244578.28122727235</v>
      </c>
      <c r="L1207" s="263"/>
    </row>
    <row r="1208" spans="2:12" x14ac:dyDescent="0.25">
      <c r="B1208" s="46">
        <f>SUBTOTAL(103,$C$10:C1208)</f>
        <v>1199</v>
      </c>
      <c r="C1208" s="157" t="s">
        <v>663</v>
      </c>
      <c r="D1208" s="24" t="s">
        <v>688</v>
      </c>
      <c r="E1208" s="203" t="s">
        <v>1471</v>
      </c>
      <c r="F1208" s="227" t="s">
        <v>1045</v>
      </c>
      <c r="G1208" s="208" t="s">
        <v>1046</v>
      </c>
      <c r="H1208" s="241">
        <v>45345</v>
      </c>
      <c r="I1208" s="253">
        <v>0</v>
      </c>
      <c r="J1208" s="101">
        <v>-15000</v>
      </c>
      <c r="K1208" s="250">
        <f t="shared" si="18"/>
        <v>229578.28122727235</v>
      </c>
      <c r="L1208" s="263"/>
    </row>
    <row r="1209" spans="2:12" x14ac:dyDescent="0.25">
      <c r="B1209" s="46">
        <f>SUBTOTAL(103,$C$10:C1209)</f>
        <v>1200</v>
      </c>
      <c r="C1209" s="157" t="s">
        <v>682</v>
      </c>
      <c r="D1209" s="24" t="s">
        <v>608</v>
      </c>
      <c r="E1209" s="231" t="s">
        <v>1466</v>
      </c>
      <c r="F1209" s="227" t="s">
        <v>1045</v>
      </c>
      <c r="G1209" s="208" t="s">
        <v>1046</v>
      </c>
      <c r="H1209" s="241">
        <v>45345</v>
      </c>
      <c r="I1209" s="253">
        <v>0</v>
      </c>
      <c r="J1209" s="101">
        <v>-3500</v>
      </c>
      <c r="K1209" s="250">
        <f t="shared" si="18"/>
        <v>226078.28122727235</v>
      </c>
      <c r="L1209" s="263"/>
    </row>
    <row r="1210" spans="2:12" x14ac:dyDescent="0.25">
      <c r="B1210" s="46">
        <f>SUBTOTAL(103,$C$10:C1210)</f>
        <v>1201</v>
      </c>
      <c r="C1210" s="157" t="s">
        <v>601</v>
      </c>
      <c r="D1210" s="24" t="s">
        <v>648</v>
      </c>
      <c r="E1210" s="231" t="s">
        <v>1466</v>
      </c>
      <c r="F1210" s="227" t="s">
        <v>1049</v>
      </c>
      <c r="G1210" s="208" t="s">
        <v>1048</v>
      </c>
      <c r="H1210" s="241">
        <v>45345</v>
      </c>
      <c r="I1210" s="253">
        <v>0</v>
      </c>
      <c r="J1210" s="101">
        <v>-18331</v>
      </c>
      <c r="K1210" s="250">
        <f t="shared" si="18"/>
        <v>207747.28122727235</v>
      </c>
      <c r="L1210" s="263"/>
    </row>
    <row r="1211" spans="2:12" x14ac:dyDescent="0.25">
      <c r="B1211" s="46">
        <f>SUBTOTAL(103,$C$10:C1211)</f>
        <v>1202</v>
      </c>
      <c r="C1211" s="157" t="s">
        <v>665</v>
      </c>
      <c r="D1211" s="24" t="s">
        <v>648</v>
      </c>
      <c r="E1211" s="231" t="s">
        <v>1466</v>
      </c>
      <c r="F1211" s="227" t="s">
        <v>1045</v>
      </c>
      <c r="G1211" s="208" t="s">
        <v>1046</v>
      </c>
      <c r="H1211" s="241">
        <v>45345</v>
      </c>
      <c r="I1211" s="253">
        <v>0</v>
      </c>
      <c r="J1211" s="101">
        <v>-21000</v>
      </c>
      <c r="K1211" s="250">
        <f t="shared" si="18"/>
        <v>186747.28122727235</v>
      </c>
      <c r="L1211" s="263"/>
    </row>
    <row r="1212" spans="2:12" x14ac:dyDescent="0.25">
      <c r="B1212" s="46">
        <f>SUBTOTAL(103,$C$10:C1212)</f>
        <v>1203</v>
      </c>
      <c r="C1212" s="157" t="s">
        <v>683</v>
      </c>
      <c r="D1212" s="24" t="s">
        <v>648</v>
      </c>
      <c r="E1212" s="231" t="s">
        <v>1466</v>
      </c>
      <c r="F1212" s="227" t="s">
        <v>1049</v>
      </c>
      <c r="G1212" s="208" t="s">
        <v>1048</v>
      </c>
      <c r="H1212" s="241">
        <v>45345</v>
      </c>
      <c r="I1212" s="253">
        <v>0</v>
      </c>
      <c r="J1212" s="101">
        <v>-3360</v>
      </c>
      <c r="K1212" s="250">
        <f t="shared" si="18"/>
        <v>183387.28122727235</v>
      </c>
      <c r="L1212" s="263"/>
    </row>
    <row r="1213" spans="2:12" x14ac:dyDescent="0.25">
      <c r="B1213" s="46">
        <f>SUBTOTAL(103,$C$10:C1213)</f>
        <v>1204</v>
      </c>
      <c r="C1213" s="157" t="s">
        <v>666</v>
      </c>
      <c r="D1213" s="24" t="s">
        <v>607</v>
      </c>
      <c r="E1213" s="203" t="s">
        <v>1467</v>
      </c>
      <c r="F1213" s="227" t="s">
        <v>641</v>
      </c>
      <c r="G1213" s="208" t="s">
        <v>642</v>
      </c>
      <c r="H1213" s="241">
        <v>45345</v>
      </c>
      <c r="I1213" s="253">
        <v>0</v>
      </c>
      <c r="J1213" s="101">
        <v>-5250.04</v>
      </c>
      <c r="K1213" s="250">
        <f t="shared" si="18"/>
        <v>178137.24122727234</v>
      </c>
      <c r="L1213" s="263"/>
    </row>
    <row r="1214" spans="2:12" x14ac:dyDescent="0.25">
      <c r="B1214" s="46">
        <f>SUBTOTAL(103,$C$10:C1214)</f>
        <v>1205</v>
      </c>
      <c r="C1214" s="157" t="s">
        <v>666</v>
      </c>
      <c r="D1214" s="24" t="s">
        <v>608</v>
      </c>
      <c r="E1214" s="231" t="s">
        <v>1466</v>
      </c>
      <c r="F1214" s="227" t="s">
        <v>641</v>
      </c>
      <c r="G1214" s="208" t="s">
        <v>642</v>
      </c>
      <c r="H1214" s="241">
        <v>45345</v>
      </c>
      <c r="I1214" s="253">
        <v>0</v>
      </c>
      <c r="J1214" s="101">
        <v>-21000</v>
      </c>
      <c r="K1214" s="250">
        <f t="shared" si="18"/>
        <v>157137.24122727234</v>
      </c>
      <c r="L1214" s="263"/>
    </row>
    <row r="1215" spans="2:12" x14ac:dyDescent="0.25">
      <c r="B1215" s="46">
        <f>SUBTOTAL(103,$C$10:C1215)</f>
        <v>1206</v>
      </c>
      <c r="C1215" s="157" t="s">
        <v>603</v>
      </c>
      <c r="D1215" s="24" t="s">
        <v>607</v>
      </c>
      <c r="E1215" s="203" t="s">
        <v>1467</v>
      </c>
      <c r="F1215" s="227" t="s">
        <v>1043</v>
      </c>
      <c r="G1215" s="216" t="s">
        <v>1044</v>
      </c>
      <c r="H1215" s="241">
        <v>45345</v>
      </c>
      <c r="I1215" s="253">
        <v>0</v>
      </c>
      <c r="J1215" s="101">
        <v>-1300</v>
      </c>
      <c r="K1215" s="250">
        <f t="shared" si="18"/>
        <v>155837.24122727234</v>
      </c>
      <c r="L1215" s="263"/>
    </row>
    <row r="1216" spans="2:12" x14ac:dyDescent="0.25">
      <c r="B1216" s="46">
        <f>SUBTOTAL(103,$C$10:C1216)</f>
        <v>1207</v>
      </c>
      <c r="C1216" s="157" t="s">
        <v>667</v>
      </c>
      <c r="D1216" s="24" t="s">
        <v>648</v>
      </c>
      <c r="E1216" s="231" t="s">
        <v>1466</v>
      </c>
      <c r="F1216" s="227" t="s">
        <v>1045</v>
      </c>
      <c r="G1216" s="208" t="s">
        <v>1046</v>
      </c>
      <c r="H1216" s="241">
        <v>45345</v>
      </c>
      <c r="I1216" s="253">
        <v>0</v>
      </c>
      <c r="J1216" s="101">
        <v>-21000</v>
      </c>
      <c r="K1216" s="250">
        <f t="shared" si="18"/>
        <v>134837.24122727234</v>
      </c>
      <c r="L1216" s="263"/>
    </row>
    <row r="1217" spans="2:12" x14ac:dyDescent="0.25">
      <c r="B1217" s="46">
        <f>SUBTOTAL(103,$C$10:C1217)</f>
        <v>1208</v>
      </c>
      <c r="C1217" s="157" t="s">
        <v>632</v>
      </c>
      <c r="D1217" s="225" t="s">
        <v>614</v>
      </c>
      <c r="E1217" s="208" t="s">
        <v>1470</v>
      </c>
      <c r="F1217" s="227" t="s">
        <v>24</v>
      </c>
      <c r="G1217" s="203" t="s">
        <v>24</v>
      </c>
      <c r="H1217" s="241">
        <v>45352</v>
      </c>
      <c r="I1217" s="253">
        <v>0</v>
      </c>
      <c r="J1217" s="101">
        <v>-500</v>
      </c>
      <c r="K1217" s="250">
        <f t="shared" si="18"/>
        <v>134337.24122727234</v>
      </c>
      <c r="L1217" s="263"/>
    </row>
    <row r="1218" spans="2:12" x14ac:dyDescent="0.25">
      <c r="B1218" s="46">
        <f>SUBTOTAL(103,$C$10:C1218)</f>
        <v>1209</v>
      </c>
      <c r="C1218" s="157" t="s">
        <v>630</v>
      </c>
      <c r="D1218" s="100" t="s">
        <v>1073</v>
      </c>
      <c r="E1218" s="208" t="s">
        <v>1474</v>
      </c>
      <c r="F1218" s="227" t="s">
        <v>24</v>
      </c>
      <c r="G1218" s="203" t="s">
        <v>24</v>
      </c>
      <c r="H1218" s="241">
        <v>45352</v>
      </c>
      <c r="I1218" s="253">
        <v>0</v>
      </c>
      <c r="J1218" s="101">
        <v>-12000</v>
      </c>
      <c r="K1218" s="250">
        <f t="shared" si="18"/>
        <v>122337.24122727234</v>
      </c>
      <c r="L1218" s="263"/>
    </row>
    <row r="1219" spans="2:12" x14ac:dyDescent="0.25">
      <c r="B1219" s="46">
        <f>SUBTOTAL(103,$C$10:C1219)</f>
        <v>1210</v>
      </c>
      <c r="C1219" s="157" t="s">
        <v>631</v>
      </c>
      <c r="D1219" s="225" t="s">
        <v>613</v>
      </c>
      <c r="E1219" s="208" t="s">
        <v>1474</v>
      </c>
      <c r="F1219" s="227" t="s">
        <v>24</v>
      </c>
      <c r="G1219" s="203" t="s">
        <v>24</v>
      </c>
      <c r="H1219" s="241">
        <v>45352</v>
      </c>
      <c r="I1219" s="253">
        <v>0</v>
      </c>
      <c r="J1219" s="101">
        <v>-5000</v>
      </c>
      <c r="K1219" s="250">
        <f t="shared" si="18"/>
        <v>117337.24122727234</v>
      </c>
      <c r="L1219" s="263"/>
    </row>
    <row r="1220" spans="2:12" x14ac:dyDescent="0.25">
      <c r="B1220" s="46">
        <f>SUBTOTAL(103,$C$10:C1220)</f>
        <v>1211</v>
      </c>
      <c r="C1220" s="157" t="s">
        <v>596</v>
      </c>
      <c r="D1220" s="24" t="s">
        <v>639</v>
      </c>
      <c r="E1220" s="203" t="s">
        <v>1467</v>
      </c>
      <c r="F1220" s="227" t="s">
        <v>581</v>
      </c>
      <c r="G1220" s="208" t="s">
        <v>434</v>
      </c>
      <c r="H1220" s="241">
        <v>45352</v>
      </c>
      <c r="I1220" s="253">
        <v>0</v>
      </c>
      <c r="J1220" s="101">
        <v>-15000.21</v>
      </c>
      <c r="K1220" s="250">
        <f t="shared" si="18"/>
        <v>102337.03122727235</v>
      </c>
      <c r="L1220" s="263"/>
    </row>
    <row r="1221" spans="2:12" x14ac:dyDescent="0.25">
      <c r="B1221" s="46">
        <f>SUBTOTAL(103,$C$10:C1221)</f>
        <v>1212</v>
      </c>
      <c r="C1221" s="157" t="s">
        <v>640</v>
      </c>
      <c r="D1221" s="24" t="s">
        <v>608</v>
      </c>
      <c r="E1221" s="231" t="s">
        <v>1466</v>
      </c>
      <c r="F1221" s="227" t="s">
        <v>641</v>
      </c>
      <c r="G1221" s="208" t="s">
        <v>642</v>
      </c>
      <c r="H1221" s="241">
        <v>45352</v>
      </c>
      <c r="I1221" s="253">
        <v>0</v>
      </c>
      <c r="J1221" s="101">
        <v>-4200</v>
      </c>
      <c r="K1221" s="250">
        <f t="shared" si="18"/>
        <v>98137.031227272353</v>
      </c>
      <c r="L1221" s="263"/>
    </row>
    <row r="1222" spans="2:12" x14ac:dyDescent="0.25">
      <c r="B1222" s="46">
        <f>SUBTOTAL(103,$C$10:C1222)</f>
        <v>1213</v>
      </c>
      <c r="C1222" s="24" t="s">
        <v>598</v>
      </c>
      <c r="D1222" s="24" t="s">
        <v>607</v>
      </c>
      <c r="E1222" s="203" t="s">
        <v>1467</v>
      </c>
      <c r="F1222" s="227" t="s">
        <v>581</v>
      </c>
      <c r="G1222" s="208" t="s">
        <v>434</v>
      </c>
      <c r="H1222" s="241">
        <v>45352</v>
      </c>
      <c r="I1222" s="253">
        <v>0</v>
      </c>
      <c r="J1222" s="214">
        <v>-20000.179499999998</v>
      </c>
      <c r="K1222" s="250">
        <f t="shared" si="18"/>
        <v>78136.851727272355</v>
      </c>
      <c r="L1222" s="263"/>
    </row>
    <row r="1223" spans="2:12" x14ac:dyDescent="0.25">
      <c r="B1223" s="46">
        <f>SUBTOTAL(103,$C$10:C1223)</f>
        <v>1214</v>
      </c>
      <c r="C1223" s="157" t="s">
        <v>685</v>
      </c>
      <c r="D1223" s="24"/>
      <c r="E1223" s="203" t="s">
        <v>1474</v>
      </c>
      <c r="F1223" s="227"/>
      <c r="G1223" s="208"/>
      <c r="H1223" s="241">
        <v>45352</v>
      </c>
      <c r="I1223" s="253">
        <v>0</v>
      </c>
      <c r="J1223" s="214">
        <v>-20000</v>
      </c>
      <c r="K1223" s="250">
        <f t="shared" si="18"/>
        <v>58136.851727272355</v>
      </c>
      <c r="L1223" s="263"/>
    </row>
    <row r="1224" spans="2:12" x14ac:dyDescent="0.25">
      <c r="B1224" s="46">
        <f>SUBTOTAL(103,$C$10:C1224)</f>
        <v>1215</v>
      </c>
      <c r="C1224" s="157" t="s">
        <v>600</v>
      </c>
      <c r="D1224" s="24" t="s">
        <v>608</v>
      </c>
      <c r="E1224" s="231" t="s">
        <v>1466</v>
      </c>
      <c r="F1224" s="227" t="s">
        <v>1049</v>
      </c>
      <c r="G1224" s="208" t="s">
        <v>1048</v>
      </c>
      <c r="H1224" s="241">
        <v>45352</v>
      </c>
      <c r="I1224" s="253">
        <v>0</v>
      </c>
      <c r="J1224" s="214">
        <v>-21576</v>
      </c>
      <c r="K1224" s="250">
        <f t="shared" si="18"/>
        <v>36560.851727272355</v>
      </c>
      <c r="L1224" s="263"/>
    </row>
    <row r="1225" spans="2:12" x14ac:dyDescent="0.25">
      <c r="B1225" s="46">
        <f>SUBTOTAL(103,$C$10:C1225)</f>
        <v>1216</v>
      </c>
      <c r="C1225" s="157" t="s">
        <v>682</v>
      </c>
      <c r="D1225" s="24" t="s">
        <v>608</v>
      </c>
      <c r="E1225" s="231" t="s">
        <v>1466</v>
      </c>
      <c r="F1225" s="227" t="s">
        <v>1045</v>
      </c>
      <c r="G1225" s="208" t="s">
        <v>1046</v>
      </c>
      <c r="H1225" s="241">
        <v>45352</v>
      </c>
      <c r="I1225" s="253">
        <v>0</v>
      </c>
      <c r="J1225" s="214">
        <v>-3500</v>
      </c>
      <c r="K1225" s="250">
        <f t="shared" si="18"/>
        <v>33060.851727272355</v>
      </c>
      <c r="L1225" s="263"/>
    </row>
    <row r="1226" spans="2:12" x14ac:dyDescent="0.25">
      <c r="B1226" s="46">
        <f>SUBTOTAL(103,$C$10:C1226)</f>
        <v>1217</v>
      </c>
      <c r="C1226" s="157" t="s">
        <v>601</v>
      </c>
      <c r="D1226" s="24" t="s">
        <v>648</v>
      </c>
      <c r="E1226" s="231" t="s">
        <v>1466</v>
      </c>
      <c r="F1226" s="227" t="s">
        <v>1049</v>
      </c>
      <c r="G1226" s="208" t="s">
        <v>1048</v>
      </c>
      <c r="H1226" s="241">
        <v>45352</v>
      </c>
      <c r="I1226" s="253">
        <v>0</v>
      </c>
      <c r="J1226" s="214">
        <v>-6331</v>
      </c>
      <c r="K1226" s="250">
        <f t="shared" si="18"/>
        <v>26729.851727272355</v>
      </c>
      <c r="L1226" s="263"/>
    </row>
    <row r="1227" spans="2:12" x14ac:dyDescent="0.25">
      <c r="B1227" s="46">
        <f>SUBTOTAL(103,$C$10:C1227)</f>
        <v>1218</v>
      </c>
      <c r="C1227" s="157" t="s">
        <v>665</v>
      </c>
      <c r="D1227" s="24" t="s">
        <v>648</v>
      </c>
      <c r="E1227" s="231" t="s">
        <v>1466</v>
      </c>
      <c r="F1227" s="227" t="s">
        <v>1045</v>
      </c>
      <c r="G1227" s="208" t="s">
        <v>1046</v>
      </c>
      <c r="H1227" s="241">
        <v>45352</v>
      </c>
      <c r="I1227" s="253">
        <v>0</v>
      </c>
      <c r="J1227" s="214">
        <v>-21000</v>
      </c>
      <c r="K1227" s="250">
        <f t="shared" si="18"/>
        <v>5729.8517272723548</v>
      </c>
      <c r="L1227" s="263"/>
    </row>
    <row r="1228" spans="2:12" x14ac:dyDescent="0.25">
      <c r="B1228" s="46">
        <f>SUBTOTAL(103,$C$10:C1228)</f>
        <v>1219</v>
      </c>
      <c r="C1228" s="157" t="s">
        <v>683</v>
      </c>
      <c r="D1228" s="24" t="s">
        <v>648</v>
      </c>
      <c r="E1228" s="231" t="s">
        <v>1466</v>
      </c>
      <c r="F1228" s="227" t="s">
        <v>1049</v>
      </c>
      <c r="G1228" s="208" t="s">
        <v>1048</v>
      </c>
      <c r="H1228" s="241">
        <v>45352</v>
      </c>
      <c r="I1228" s="253">
        <v>0</v>
      </c>
      <c r="J1228" s="214">
        <v>-3360</v>
      </c>
      <c r="K1228" s="250">
        <f t="shared" si="18"/>
        <v>2369.8517272723548</v>
      </c>
      <c r="L1228" s="263"/>
    </row>
    <row r="1229" spans="2:12" x14ac:dyDescent="0.25">
      <c r="B1229" s="46">
        <f>SUBTOTAL(103,$C$10:C1229)</f>
        <v>1220</v>
      </c>
      <c r="C1229" s="157" t="s">
        <v>666</v>
      </c>
      <c r="D1229" s="24" t="s">
        <v>607</v>
      </c>
      <c r="E1229" s="203" t="s">
        <v>1467</v>
      </c>
      <c r="F1229" s="227" t="s">
        <v>641</v>
      </c>
      <c r="G1229" s="208" t="s">
        <v>642</v>
      </c>
      <c r="H1229" s="241">
        <v>45352</v>
      </c>
      <c r="I1229" s="253">
        <v>0</v>
      </c>
      <c r="J1229" s="214">
        <v>-10550.07</v>
      </c>
      <c r="K1229" s="250">
        <f t="shared" ref="K1229:K1292" si="19">I1229+K1228+J1229</f>
        <v>-8180.2182727276449</v>
      </c>
      <c r="L1229" s="263"/>
    </row>
    <row r="1230" spans="2:12" x14ac:dyDescent="0.25">
      <c r="B1230" s="46">
        <f>SUBTOTAL(103,$C$10:C1230)</f>
        <v>1221</v>
      </c>
      <c r="C1230" s="157" t="s">
        <v>666</v>
      </c>
      <c r="D1230" s="24" t="s">
        <v>608</v>
      </c>
      <c r="E1230" s="231" t="s">
        <v>1466</v>
      </c>
      <c r="F1230" s="227" t="s">
        <v>641</v>
      </c>
      <c r="G1230" s="208" t="s">
        <v>642</v>
      </c>
      <c r="H1230" s="241">
        <v>45352</v>
      </c>
      <c r="I1230" s="253">
        <v>0</v>
      </c>
      <c r="J1230" s="214">
        <v>-16800</v>
      </c>
      <c r="K1230" s="250">
        <f t="shared" si="19"/>
        <v>-24980.218272727645</v>
      </c>
      <c r="L1230" s="263"/>
    </row>
    <row r="1231" spans="2:12" x14ac:dyDescent="0.25">
      <c r="B1231" s="46">
        <f>SUBTOTAL(103,$C$10:C1231)</f>
        <v>1222</v>
      </c>
      <c r="C1231" s="157" t="s">
        <v>603</v>
      </c>
      <c r="D1231" s="24" t="s">
        <v>607</v>
      </c>
      <c r="E1231" s="203" t="s">
        <v>1467</v>
      </c>
      <c r="F1231" s="227" t="s">
        <v>1043</v>
      </c>
      <c r="G1231" s="216" t="s">
        <v>1044</v>
      </c>
      <c r="H1231" s="241">
        <v>45352</v>
      </c>
      <c r="I1231" s="253">
        <v>0</v>
      </c>
      <c r="J1231" s="214">
        <v>-2000</v>
      </c>
      <c r="K1231" s="250">
        <f t="shared" si="19"/>
        <v>-26980.218272727645</v>
      </c>
      <c r="L1231" s="263"/>
    </row>
    <row r="1232" spans="2:12" x14ac:dyDescent="0.25">
      <c r="B1232" s="46">
        <f>SUBTOTAL(103,$C$10:C1232)</f>
        <v>1223</v>
      </c>
      <c r="C1232" s="157" t="s">
        <v>605</v>
      </c>
      <c r="D1232" s="24" t="s">
        <v>607</v>
      </c>
      <c r="E1232" s="203" t="s">
        <v>1467</v>
      </c>
      <c r="F1232" s="227" t="s">
        <v>1043</v>
      </c>
      <c r="G1232" s="216" t="s">
        <v>1044</v>
      </c>
      <c r="H1232" s="241">
        <v>45352</v>
      </c>
      <c r="I1232" s="253">
        <v>0</v>
      </c>
      <c r="J1232" s="214">
        <v>-10000.290000000001</v>
      </c>
      <c r="K1232" s="250">
        <f t="shared" si="19"/>
        <v>-36980.508272727646</v>
      </c>
      <c r="L1232" s="263"/>
    </row>
    <row r="1233" spans="2:12" x14ac:dyDescent="0.25">
      <c r="B1233" s="46">
        <f>SUBTOTAL(103,$C$10:C1233)</f>
        <v>1224</v>
      </c>
      <c r="C1233" s="157" t="s">
        <v>667</v>
      </c>
      <c r="D1233" s="24" t="s">
        <v>648</v>
      </c>
      <c r="E1233" s="231" t="s">
        <v>1466</v>
      </c>
      <c r="F1233" s="227" t="s">
        <v>1045</v>
      </c>
      <c r="G1233" s="208" t="s">
        <v>1046</v>
      </c>
      <c r="H1233" s="241">
        <v>45352</v>
      </c>
      <c r="I1233" s="253">
        <v>0</v>
      </c>
      <c r="J1233" s="214">
        <v>-4200</v>
      </c>
      <c r="K1233" s="250">
        <f t="shared" si="19"/>
        <v>-41180.508272727646</v>
      </c>
      <c r="L1233" s="263"/>
    </row>
    <row r="1234" spans="2:12" x14ac:dyDescent="0.25">
      <c r="B1234" s="46">
        <f>SUBTOTAL(103,$C$10:C1234)</f>
        <v>1225</v>
      </c>
      <c r="C1234" s="158" t="s">
        <v>630</v>
      </c>
      <c r="D1234" s="100" t="s">
        <v>1073</v>
      </c>
      <c r="E1234" s="208" t="s">
        <v>1474</v>
      </c>
      <c r="F1234" s="227" t="s">
        <v>24</v>
      </c>
      <c r="G1234" s="203" t="s">
        <v>24</v>
      </c>
      <c r="H1234" s="241">
        <v>45352</v>
      </c>
      <c r="I1234" s="253">
        <v>0</v>
      </c>
      <c r="J1234" s="214">
        <v>-12000</v>
      </c>
      <c r="K1234" s="250">
        <f t="shared" si="19"/>
        <v>-53180.508272727646</v>
      </c>
      <c r="L1234" s="263"/>
    </row>
    <row r="1235" spans="2:12" x14ac:dyDescent="0.25">
      <c r="B1235" s="46">
        <f>SUBTOTAL(103,$C$10:C1235)</f>
        <v>1226</v>
      </c>
      <c r="C1235" s="24" t="s">
        <v>631</v>
      </c>
      <c r="D1235" s="24" t="s">
        <v>613</v>
      </c>
      <c r="E1235" s="208" t="s">
        <v>1474</v>
      </c>
      <c r="F1235" s="227" t="s">
        <v>24</v>
      </c>
      <c r="G1235" s="203" t="s">
        <v>24</v>
      </c>
      <c r="H1235" s="239">
        <v>45352</v>
      </c>
      <c r="I1235" s="249">
        <v>0</v>
      </c>
      <c r="J1235" s="101">
        <v>-5000</v>
      </c>
      <c r="K1235" s="250">
        <f t="shared" si="19"/>
        <v>-58180.508272727646</v>
      </c>
      <c r="L1235" s="263"/>
    </row>
    <row r="1236" spans="2:12" x14ac:dyDescent="0.25">
      <c r="B1236" s="46">
        <f>SUBTOTAL(103,$C$10:C1236)</f>
        <v>1227</v>
      </c>
      <c r="C1236" s="24" t="s">
        <v>632</v>
      </c>
      <c r="D1236" s="24" t="s">
        <v>614</v>
      </c>
      <c r="E1236" s="208" t="s">
        <v>1470</v>
      </c>
      <c r="F1236" s="227" t="s">
        <v>24</v>
      </c>
      <c r="G1236" s="203" t="s">
        <v>24</v>
      </c>
      <c r="H1236" s="239">
        <v>45352</v>
      </c>
      <c r="I1236" s="249">
        <v>0</v>
      </c>
      <c r="J1236" s="101">
        <v>-500</v>
      </c>
      <c r="K1236" s="250">
        <f t="shared" si="19"/>
        <v>-58680.508272727646</v>
      </c>
      <c r="L1236" s="263"/>
    </row>
    <row r="1237" spans="2:12" x14ac:dyDescent="0.25">
      <c r="B1237" s="46">
        <f>SUBTOTAL(103,$C$10:C1237)</f>
        <v>1228</v>
      </c>
      <c r="C1237" s="24" t="s">
        <v>653</v>
      </c>
      <c r="D1237" s="24" t="s">
        <v>686</v>
      </c>
      <c r="E1237" s="203" t="s">
        <v>6</v>
      </c>
      <c r="F1237" s="227" t="s">
        <v>581</v>
      </c>
      <c r="G1237" s="208" t="s">
        <v>434</v>
      </c>
      <c r="H1237" s="239">
        <v>45352</v>
      </c>
      <c r="I1237" s="249">
        <v>300000</v>
      </c>
      <c r="J1237" s="101">
        <v>0</v>
      </c>
      <c r="K1237" s="250">
        <f t="shared" si="19"/>
        <v>241319.49172727234</v>
      </c>
      <c r="L1237" s="263"/>
    </row>
    <row r="1238" spans="2:12" x14ac:dyDescent="0.25">
      <c r="B1238" s="46">
        <f>SUBTOTAL(103,$C$10:C1238)</f>
        <v>1229</v>
      </c>
      <c r="C1238" s="24" t="s">
        <v>653</v>
      </c>
      <c r="D1238" s="24" t="s">
        <v>687</v>
      </c>
      <c r="E1238" s="203" t="s">
        <v>6</v>
      </c>
      <c r="F1238" s="227" t="s">
        <v>581</v>
      </c>
      <c r="G1238" s="208" t="s">
        <v>434</v>
      </c>
      <c r="H1238" s="241">
        <v>45352</v>
      </c>
      <c r="I1238" s="253">
        <v>300000</v>
      </c>
      <c r="J1238" s="101">
        <v>0</v>
      </c>
      <c r="K1238" s="250">
        <f t="shared" si="19"/>
        <v>541319.49172727228</v>
      </c>
      <c r="L1238" s="263"/>
    </row>
    <row r="1239" spans="2:12" x14ac:dyDescent="0.25">
      <c r="B1239" s="46">
        <f>SUBTOTAL(103,$C$10:C1239)</f>
        <v>1230</v>
      </c>
      <c r="C1239" s="157" t="s">
        <v>685</v>
      </c>
      <c r="D1239" s="24"/>
      <c r="E1239" s="203" t="s">
        <v>1474</v>
      </c>
      <c r="F1239" s="227"/>
      <c r="G1239" s="208"/>
      <c r="H1239" s="241">
        <v>45356</v>
      </c>
      <c r="I1239" s="253">
        <v>0</v>
      </c>
      <c r="J1239" s="101">
        <v>-20000</v>
      </c>
      <c r="K1239" s="250">
        <f t="shared" si="19"/>
        <v>521319.49172727228</v>
      </c>
      <c r="L1239" s="263"/>
    </row>
    <row r="1240" spans="2:12" x14ac:dyDescent="0.25">
      <c r="B1240" s="46">
        <f>SUBTOTAL(103,$C$10:C1240)</f>
        <v>1231</v>
      </c>
      <c r="C1240" s="157" t="s">
        <v>678</v>
      </c>
      <c r="D1240" s="24" t="s">
        <v>679</v>
      </c>
      <c r="E1240" s="203" t="s">
        <v>1471</v>
      </c>
      <c r="F1240" s="227" t="s">
        <v>641</v>
      </c>
      <c r="G1240" s="208" t="s">
        <v>642</v>
      </c>
      <c r="H1240" s="241">
        <v>45356</v>
      </c>
      <c r="I1240" s="253">
        <v>0</v>
      </c>
      <c r="J1240" s="101">
        <v>-30000</v>
      </c>
      <c r="K1240" s="250">
        <f t="shared" si="19"/>
        <v>491319.49172727228</v>
      </c>
      <c r="L1240" s="263"/>
    </row>
    <row r="1241" spans="2:12" x14ac:dyDescent="0.25">
      <c r="B1241" s="46">
        <f>SUBTOTAL(103,$C$10:C1241)</f>
        <v>1232</v>
      </c>
      <c r="C1241" s="157" t="s">
        <v>666</v>
      </c>
      <c r="D1241" s="24" t="s">
        <v>648</v>
      </c>
      <c r="E1241" s="231" t="s">
        <v>1466</v>
      </c>
      <c r="F1241" s="227" t="s">
        <v>641</v>
      </c>
      <c r="G1241" s="208" t="s">
        <v>642</v>
      </c>
      <c r="H1241" s="241">
        <v>45356</v>
      </c>
      <c r="I1241" s="253">
        <v>0</v>
      </c>
      <c r="J1241" s="214">
        <v>-4200</v>
      </c>
      <c r="K1241" s="250">
        <f t="shared" si="19"/>
        <v>487119.49172727228</v>
      </c>
      <c r="L1241" s="263"/>
    </row>
    <row r="1242" spans="2:12" x14ac:dyDescent="0.25">
      <c r="B1242" s="46">
        <f>SUBTOTAL(103,$C$10:C1242)</f>
        <v>1233</v>
      </c>
      <c r="C1242" s="157" t="s">
        <v>689</v>
      </c>
      <c r="D1242" s="24" t="s">
        <v>648</v>
      </c>
      <c r="E1242" s="231" t="s">
        <v>1466</v>
      </c>
      <c r="F1242" s="227" t="s">
        <v>691</v>
      </c>
      <c r="G1242" s="208" t="s">
        <v>690</v>
      </c>
      <c r="H1242" s="241">
        <v>45356</v>
      </c>
      <c r="I1242" s="253">
        <v>0</v>
      </c>
      <c r="J1242" s="214">
        <v>-4200</v>
      </c>
      <c r="K1242" s="250">
        <f t="shared" si="19"/>
        <v>482919.49172727228</v>
      </c>
      <c r="L1242" s="263"/>
    </row>
    <row r="1243" spans="2:12" x14ac:dyDescent="0.25">
      <c r="B1243" s="46">
        <f>SUBTOTAL(103,$C$10:C1243)</f>
        <v>1234</v>
      </c>
      <c r="C1243" s="293" t="s">
        <v>131</v>
      </c>
      <c r="D1243" s="24" t="s">
        <v>654</v>
      </c>
      <c r="E1243" s="203" t="s">
        <v>1475</v>
      </c>
      <c r="F1243" s="227" t="s">
        <v>588</v>
      </c>
      <c r="G1243" s="208" t="s">
        <v>589</v>
      </c>
      <c r="H1243" s="241">
        <v>45358</v>
      </c>
      <c r="I1243" s="253">
        <v>0</v>
      </c>
      <c r="J1243" s="214">
        <v>-260000</v>
      </c>
      <c r="K1243" s="250">
        <f t="shared" si="19"/>
        <v>222919.49172727228</v>
      </c>
      <c r="L1243" s="263"/>
    </row>
    <row r="1244" spans="2:12" x14ac:dyDescent="0.25">
      <c r="B1244" s="46">
        <f>SUBTOTAL(103,$C$10:C1244)</f>
        <v>1235</v>
      </c>
      <c r="C1244" s="157" t="s">
        <v>596</v>
      </c>
      <c r="D1244" s="24" t="s">
        <v>639</v>
      </c>
      <c r="E1244" s="203" t="s">
        <v>1467</v>
      </c>
      <c r="F1244" s="227" t="s">
        <v>581</v>
      </c>
      <c r="G1244" s="208" t="s">
        <v>434</v>
      </c>
      <c r="H1244" s="241">
        <v>45359</v>
      </c>
      <c r="I1244" s="253">
        <v>0</v>
      </c>
      <c r="J1244" s="214">
        <v>-10000.280000000001</v>
      </c>
      <c r="K1244" s="250">
        <f t="shared" si="19"/>
        <v>212919.21172727228</v>
      </c>
      <c r="L1244" s="263"/>
    </row>
    <row r="1245" spans="2:12" x14ac:dyDescent="0.25">
      <c r="B1245" s="46">
        <f>SUBTOTAL(103,$C$10:C1245)</f>
        <v>1236</v>
      </c>
      <c r="C1245" s="157" t="s">
        <v>625</v>
      </c>
      <c r="D1245" s="24" t="s">
        <v>608</v>
      </c>
      <c r="E1245" s="231" t="s">
        <v>1466</v>
      </c>
      <c r="F1245" s="227" t="s">
        <v>641</v>
      </c>
      <c r="G1245" s="208" t="s">
        <v>642</v>
      </c>
      <c r="H1245" s="241">
        <v>45359</v>
      </c>
      <c r="I1245" s="253">
        <v>0</v>
      </c>
      <c r="J1245" s="214">
        <v>-6600</v>
      </c>
      <c r="K1245" s="250">
        <f t="shared" si="19"/>
        <v>206319.21172727228</v>
      </c>
      <c r="L1245" s="263"/>
    </row>
    <row r="1246" spans="2:12" x14ac:dyDescent="0.25">
      <c r="B1246" s="46">
        <f>SUBTOTAL(103,$C$10:C1246)</f>
        <v>1237</v>
      </c>
      <c r="C1246" s="157" t="s">
        <v>597</v>
      </c>
      <c r="D1246" s="24" t="s">
        <v>639</v>
      </c>
      <c r="E1246" s="203" t="s">
        <v>1467</v>
      </c>
      <c r="F1246" s="227" t="s">
        <v>581</v>
      </c>
      <c r="G1246" s="208" t="s">
        <v>434</v>
      </c>
      <c r="H1246" s="241">
        <v>45359</v>
      </c>
      <c r="I1246" s="253">
        <v>0</v>
      </c>
      <c r="J1246" s="214">
        <v>-5005.5950000000003</v>
      </c>
      <c r="K1246" s="250">
        <f t="shared" si="19"/>
        <v>201313.61672727228</v>
      </c>
      <c r="L1246" s="263"/>
    </row>
    <row r="1247" spans="2:12" x14ac:dyDescent="0.25">
      <c r="B1247" s="46">
        <f>SUBTOTAL(103,$C$10:C1247)</f>
        <v>1238</v>
      </c>
      <c r="C1247" s="24" t="s">
        <v>598</v>
      </c>
      <c r="D1247" s="24" t="s">
        <v>607</v>
      </c>
      <c r="E1247" s="203" t="s">
        <v>1467</v>
      </c>
      <c r="F1247" s="227" t="s">
        <v>581</v>
      </c>
      <c r="G1247" s="208" t="s">
        <v>434</v>
      </c>
      <c r="H1247" s="241">
        <v>45359</v>
      </c>
      <c r="I1247" s="253">
        <v>0</v>
      </c>
      <c r="J1247" s="214">
        <v>-10000</v>
      </c>
      <c r="K1247" s="250">
        <f t="shared" si="19"/>
        <v>191313.61672727228</v>
      </c>
      <c r="L1247" s="263"/>
    </row>
    <row r="1248" spans="2:12" x14ac:dyDescent="0.25">
      <c r="B1248" s="46">
        <f>SUBTOTAL(103,$C$10:C1248)</f>
        <v>1239</v>
      </c>
      <c r="C1248" s="157" t="s">
        <v>600</v>
      </c>
      <c r="D1248" s="24" t="s">
        <v>608</v>
      </c>
      <c r="E1248" s="231" t="s">
        <v>1466</v>
      </c>
      <c r="F1248" s="227" t="s">
        <v>1049</v>
      </c>
      <c r="G1248" s="208" t="s">
        <v>1048</v>
      </c>
      <c r="H1248" s="241">
        <v>45359</v>
      </c>
      <c r="I1248" s="253">
        <v>0</v>
      </c>
      <c r="J1248" s="214">
        <v>-33760</v>
      </c>
      <c r="K1248" s="250">
        <f t="shared" si="19"/>
        <v>157553.61672727228</v>
      </c>
      <c r="L1248" s="263"/>
    </row>
    <row r="1249" spans="2:12" x14ac:dyDescent="0.25">
      <c r="B1249" s="46">
        <f>SUBTOTAL(103,$C$10:C1249)</f>
        <v>1240</v>
      </c>
      <c r="C1249" s="157" t="s">
        <v>663</v>
      </c>
      <c r="D1249" s="24" t="s">
        <v>688</v>
      </c>
      <c r="E1249" s="203" t="s">
        <v>1471</v>
      </c>
      <c r="F1249" s="227" t="s">
        <v>1045</v>
      </c>
      <c r="G1249" s="208" t="s">
        <v>1046</v>
      </c>
      <c r="H1249" s="241">
        <v>45359</v>
      </c>
      <c r="I1249" s="253">
        <v>0</v>
      </c>
      <c r="J1249" s="214">
        <v>-15000</v>
      </c>
      <c r="K1249" s="250">
        <f t="shared" si="19"/>
        <v>142553.61672727228</v>
      </c>
      <c r="L1249" s="263"/>
    </row>
    <row r="1250" spans="2:12" x14ac:dyDescent="0.25">
      <c r="B1250" s="46">
        <f>SUBTOTAL(103,$C$10:C1250)</f>
        <v>1241</v>
      </c>
      <c r="C1250" s="157" t="s">
        <v>682</v>
      </c>
      <c r="D1250" s="24" t="s">
        <v>608</v>
      </c>
      <c r="E1250" s="231" t="s">
        <v>1466</v>
      </c>
      <c r="F1250" s="227" t="s">
        <v>1045</v>
      </c>
      <c r="G1250" s="208" t="s">
        <v>1046</v>
      </c>
      <c r="H1250" s="241">
        <v>45359</v>
      </c>
      <c r="I1250" s="253">
        <v>0</v>
      </c>
      <c r="J1250" s="214">
        <v>-2100</v>
      </c>
      <c r="K1250" s="250">
        <f t="shared" si="19"/>
        <v>140453.61672727228</v>
      </c>
      <c r="L1250" s="263"/>
    </row>
    <row r="1251" spans="2:12" x14ac:dyDescent="0.25">
      <c r="B1251" s="46">
        <f>SUBTOTAL(103,$C$10:C1251)</f>
        <v>1242</v>
      </c>
      <c r="C1251" s="154" t="s">
        <v>692</v>
      </c>
      <c r="D1251" s="24" t="s">
        <v>608</v>
      </c>
      <c r="E1251" s="231" t="s">
        <v>1466</v>
      </c>
      <c r="F1251" s="227" t="s">
        <v>581</v>
      </c>
      <c r="G1251" s="208" t="s">
        <v>434</v>
      </c>
      <c r="H1251" s="241">
        <v>45359</v>
      </c>
      <c r="I1251" s="253">
        <v>0</v>
      </c>
      <c r="J1251" s="214">
        <v>-8955.83</v>
      </c>
      <c r="K1251" s="250">
        <f t="shared" si="19"/>
        <v>131497.78672727229</v>
      </c>
      <c r="L1251" s="263"/>
    </row>
    <row r="1252" spans="2:12" x14ac:dyDescent="0.25">
      <c r="B1252" s="46">
        <f>SUBTOTAL(103,$C$10:C1252)</f>
        <v>1243</v>
      </c>
      <c r="C1252" s="157" t="s">
        <v>693</v>
      </c>
      <c r="D1252" s="24" t="s">
        <v>608</v>
      </c>
      <c r="E1252" s="231" t="s">
        <v>1466</v>
      </c>
      <c r="F1252" s="227" t="s">
        <v>581</v>
      </c>
      <c r="G1252" s="208" t="s">
        <v>434</v>
      </c>
      <c r="H1252" s="241">
        <v>45359</v>
      </c>
      <c r="I1252" s="253">
        <v>0</v>
      </c>
      <c r="J1252" s="214">
        <v>-3500</v>
      </c>
      <c r="K1252" s="250">
        <f t="shared" si="19"/>
        <v>127997.78672727229</v>
      </c>
      <c r="L1252" s="263"/>
    </row>
    <row r="1253" spans="2:12" x14ac:dyDescent="0.25">
      <c r="B1253" s="46">
        <f>SUBTOTAL(103,$C$10:C1253)</f>
        <v>1244</v>
      </c>
      <c r="C1253" s="157" t="s">
        <v>596</v>
      </c>
      <c r="D1253" s="24" t="s">
        <v>608</v>
      </c>
      <c r="E1253" s="231" t="s">
        <v>1466</v>
      </c>
      <c r="F1253" s="227" t="s">
        <v>581</v>
      </c>
      <c r="G1253" s="208" t="s">
        <v>434</v>
      </c>
      <c r="H1253" s="241">
        <v>45359</v>
      </c>
      <c r="I1253" s="253">
        <v>0</v>
      </c>
      <c r="J1253" s="214">
        <v>-35000</v>
      </c>
      <c r="K1253" s="250">
        <f t="shared" si="19"/>
        <v>92997.786727272294</v>
      </c>
      <c r="L1253" s="263"/>
    </row>
    <row r="1254" spans="2:12" x14ac:dyDescent="0.25">
      <c r="B1254" s="46">
        <f>SUBTOTAL(103,$C$10:C1254)</f>
        <v>1245</v>
      </c>
      <c r="C1254" s="24" t="s">
        <v>598</v>
      </c>
      <c r="D1254" s="24" t="s">
        <v>608</v>
      </c>
      <c r="E1254" s="231" t="s">
        <v>1466</v>
      </c>
      <c r="F1254" s="227" t="s">
        <v>581</v>
      </c>
      <c r="G1254" s="208" t="s">
        <v>434</v>
      </c>
      <c r="H1254" s="241">
        <v>45359</v>
      </c>
      <c r="I1254" s="253">
        <v>0</v>
      </c>
      <c r="J1254" s="214">
        <v>-42000</v>
      </c>
      <c r="K1254" s="250">
        <f t="shared" si="19"/>
        <v>50997.786727272294</v>
      </c>
      <c r="L1254" s="263"/>
    </row>
    <row r="1255" spans="2:12" x14ac:dyDescent="0.25">
      <c r="B1255" s="46">
        <f>SUBTOTAL(103,$C$10:C1255)</f>
        <v>1246</v>
      </c>
      <c r="C1255" s="157" t="s">
        <v>597</v>
      </c>
      <c r="D1255" s="24" t="s">
        <v>608</v>
      </c>
      <c r="E1255" s="231" t="s">
        <v>1466</v>
      </c>
      <c r="F1255" s="227" t="s">
        <v>581</v>
      </c>
      <c r="G1255" s="208" t="s">
        <v>434</v>
      </c>
      <c r="H1255" s="241">
        <v>45359</v>
      </c>
      <c r="I1255" s="253">
        <v>0</v>
      </c>
      <c r="J1255" s="214">
        <v>-21000</v>
      </c>
      <c r="K1255" s="250">
        <f t="shared" si="19"/>
        <v>29997.786727272294</v>
      </c>
      <c r="L1255" s="263"/>
    </row>
    <row r="1256" spans="2:12" x14ac:dyDescent="0.25">
      <c r="B1256" s="46">
        <f>SUBTOTAL(103,$C$10:C1256)</f>
        <v>1247</v>
      </c>
      <c r="C1256" s="157" t="s">
        <v>601</v>
      </c>
      <c r="D1256" s="24" t="s">
        <v>648</v>
      </c>
      <c r="E1256" s="231" t="s">
        <v>1466</v>
      </c>
      <c r="F1256" s="227" t="s">
        <v>1049</v>
      </c>
      <c r="G1256" s="208" t="s">
        <v>1048</v>
      </c>
      <c r="H1256" s="241">
        <v>45359</v>
      </c>
      <c r="I1256" s="253">
        <v>0</v>
      </c>
      <c r="J1256" s="214">
        <v>-5331</v>
      </c>
      <c r="K1256" s="250">
        <f t="shared" si="19"/>
        <v>24666.786727272294</v>
      </c>
      <c r="L1256" s="263"/>
    </row>
    <row r="1257" spans="2:12" x14ac:dyDescent="0.25">
      <c r="B1257" s="46">
        <f>SUBTOTAL(103,$C$10:C1257)</f>
        <v>1248</v>
      </c>
      <c r="C1257" s="157" t="s">
        <v>665</v>
      </c>
      <c r="D1257" s="24" t="s">
        <v>648</v>
      </c>
      <c r="E1257" s="231" t="s">
        <v>1466</v>
      </c>
      <c r="F1257" s="227" t="s">
        <v>1045</v>
      </c>
      <c r="G1257" s="208" t="s">
        <v>1046</v>
      </c>
      <c r="H1257" s="241">
        <v>45359</v>
      </c>
      <c r="I1257" s="253">
        <v>0</v>
      </c>
      <c r="J1257" s="214">
        <v>-22400</v>
      </c>
      <c r="K1257" s="250">
        <f t="shared" si="19"/>
        <v>2266.7867272722942</v>
      </c>
      <c r="L1257" s="263"/>
    </row>
    <row r="1258" spans="2:12" x14ac:dyDescent="0.25">
      <c r="B1258" s="46">
        <f>SUBTOTAL(103,$C$10:C1258)</f>
        <v>1249</v>
      </c>
      <c r="C1258" s="157" t="s">
        <v>683</v>
      </c>
      <c r="D1258" s="24" t="s">
        <v>648</v>
      </c>
      <c r="E1258" s="231" t="s">
        <v>1466</v>
      </c>
      <c r="F1258" s="227" t="s">
        <v>1049</v>
      </c>
      <c r="G1258" s="208" t="s">
        <v>1048</v>
      </c>
      <c r="H1258" s="241">
        <v>45359</v>
      </c>
      <c r="I1258" s="253">
        <v>0</v>
      </c>
      <c r="J1258" s="214">
        <v>-3360</v>
      </c>
      <c r="K1258" s="250">
        <f t="shared" si="19"/>
        <v>-1093.2132727277058</v>
      </c>
      <c r="L1258" s="263"/>
    </row>
    <row r="1259" spans="2:12" x14ac:dyDescent="0.25">
      <c r="B1259" s="46">
        <f>SUBTOTAL(103,$C$10:C1259)</f>
        <v>1250</v>
      </c>
      <c r="C1259" s="157" t="s">
        <v>694</v>
      </c>
      <c r="D1259" s="24" t="s">
        <v>608</v>
      </c>
      <c r="E1259" s="231" t="s">
        <v>1466</v>
      </c>
      <c r="F1259" s="227" t="s">
        <v>641</v>
      </c>
      <c r="G1259" s="208" t="s">
        <v>642</v>
      </c>
      <c r="H1259" s="241">
        <v>45359</v>
      </c>
      <c r="I1259" s="253">
        <v>0</v>
      </c>
      <c r="J1259" s="214">
        <v>-10500</v>
      </c>
      <c r="K1259" s="250">
        <f t="shared" si="19"/>
        <v>-11593.213272727706</v>
      </c>
      <c r="L1259" s="263"/>
    </row>
    <row r="1260" spans="2:12" x14ac:dyDescent="0.25">
      <c r="B1260" s="46">
        <f>SUBTOTAL(103,$C$10:C1260)</f>
        <v>1251</v>
      </c>
      <c r="C1260" s="157" t="s">
        <v>695</v>
      </c>
      <c r="D1260" s="24" t="s">
        <v>697</v>
      </c>
      <c r="E1260" s="203" t="s">
        <v>1470</v>
      </c>
      <c r="F1260" s="227" t="s">
        <v>641</v>
      </c>
      <c r="G1260" s="208" t="s">
        <v>642</v>
      </c>
      <c r="H1260" s="241">
        <v>45359</v>
      </c>
      <c r="I1260" s="253">
        <v>0</v>
      </c>
      <c r="J1260" s="214">
        <v>-18823</v>
      </c>
      <c r="K1260" s="250">
        <f t="shared" si="19"/>
        <v>-30416.213272727706</v>
      </c>
      <c r="L1260" s="263"/>
    </row>
    <row r="1261" spans="2:12" x14ac:dyDescent="0.25">
      <c r="B1261" s="46">
        <f>SUBTOTAL(103,$C$10:C1261)</f>
        <v>1252</v>
      </c>
      <c r="C1261" s="157" t="s">
        <v>603</v>
      </c>
      <c r="D1261" s="24" t="s">
        <v>607</v>
      </c>
      <c r="E1261" s="203" t="s">
        <v>1467</v>
      </c>
      <c r="F1261" s="227" t="s">
        <v>1043</v>
      </c>
      <c r="G1261" s="216" t="s">
        <v>1044</v>
      </c>
      <c r="H1261" s="241">
        <v>45359</v>
      </c>
      <c r="I1261" s="253">
        <v>0</v>
      </c>
      <c r="J1261" s="214">
        <v>-1300</v>
      </c>
      <c r="K1261" s="250">
        <f t="shared" si="19"/>
        <v>-31716.213272727706</v>
      </c>
      <c r="L1261" s="263"/>
    </row>
    <row r="1262" spans="2:12" x14ac:dyDescent="0.25">
      <c r="B1262" s="46">
        <f>SUBTOTAL(103,$C$10:C1262)</f>
        <v>1253</v>
      </c>
      <c r="C1262" s="157" t="s">
        <v>605</v>
      </c>
      <c r="D1262" s="24" t="s">
        <v>607</v>
      </c>
      <c r="E1262" s="203" t="s">
        <v>1467</v>
      </c>
      <c r="F1262" s="227" t="s">
        <v>1043</v>
      </c>
      <c r="G1262" s="216" t="s">
        <v>1044</v>
      </c>
      <c r="H1262" s="241">
        <v>45359</v>
      </c>
      <c r="I1262" s="253">
        <v>0</v>
      </c>
      <c r="J1262" s="214">
        <v>-5062.3100000000004</v>
      </c>
      <c r="K1262" s="250">
        <f t="shared" si="19"/>
        <v>-36778.523272727703</v>
      </c>
      <c r="L1262" s="263"/>
    </row>
    <row r="1263" spans="2:12" x14ac:dyDescent="0.25">
      <c r="B1263" s="46">
        <f>SUBTOTAL(103,$C$10:C1263)</f>
        <v>1254</v>
      </c>
      <c r="C1263" s="157" t="s">
        <v>667</v>
      </c>
      <c r="D1263" s="24" t="s">
        <v>648</v>
      </c>
      <c r="E1263" s="231" t="s">
        <v>1466</v>
      </c>
      <c r="F1263" s="227" t="s">
        <v>1045</v>
      </c>
      <c r="G1263" s="208" t="s">
        <v>1046</v>
      </c>
      <c r="H1263" s="241">
        <v>45359</v>
      </c>
      <c r="I1263" s="253">
        <v>0</v>
      </c>
      <c r="J1263" s="214">
        <v>-21700</v>
      </c>
      <c r="K1263" s="250">
        <f t="shared" si="19"/>
        <v>-58478.523272727703</v>
      </c>
      <c r="L1263" s="263"/>
    </row>
    <row r="1264" spans="2:12" x14ac:dyDescent="0.25">
      <c r="B1264" s="46">
        <f>SUBTOTAL(103,$C$10:C1264)</f>
        <v>1255</v>
      </c>
      <c r="C1264" s="157" t="s">
        <v>659</v>
      </c>
      <c r="D1264" s="24" t="s">
        <v>701</v>
      </c>
      <c r="E1264" s="203" t="s">
        <v>1470</v>
      </c>
      <c r="F1264" s="227" t="s">
        <v>698</v>
      </c>
      <c r="G1264" s="208" t="s">
        <v>509</v>
      </c>
      <c r="H1264" s="241">
        <v>45359</v>
      </c>
      <c r="I1264" s="253">
        <v>0</v>
      </c>
      <c r="J1264" s="214">
        <v>-650</v>
      </c>
      <c r="K1264" s="250">
        <f t="shared" si="19"/>
        <v>-59128.523272727703</v>
      </c>
      <c r="L1264" s="263"/>
    </row>
    <row r="1265" spans="2:12" x14ac:dyDescent="0.25">
      <c r="B1265" s="46">
        <f>SUBTOTAL(103,$C$10:C1265)</f>
        <v>1256</v>
      </c>
      <c r="C1265" s="157" t="s">
        <v>659</v>
      </c>
      <c r="D1265" s="24" t="s">
        <v>701</v>
      </c>
      <c r="E1265" s="203" t="s">
        <v>1470</v>
      </c>
      <c r="F1265" s="227" t="s">
        <v>699</v>
      </c>
      <c r="G1265" s="208" t="s">
        <v>662</v>
      </c>
      <c r="H1265" s="241">
        <v>45359</v>
      </c>
      <c r="I1265" s="253">
        <v>0</v>
      </c>
      <c r="J1265" s="214">
        <v>-1300</v>
      </c>
      <c r="K1265" s="250">
        <f t="shared" si="19"/>
        <v>-60428.523272727703</v>
      </c>
      <c r="L1265" s="263"/>
    </row>
    <row r="1266" spans="2:12" x14ac:dyDescent="0.25">
      <c r="B1266" s="46">
        <f>SUBTOTAL(103,$C$10:C1266)</f>
        <v>1257</v>
      </c>
      <c r="C1266" s="157" t="s">
        <v>659</v>
      </c>
      <c r="D1266" s="24" t="s">
        <v>701</v>
      </c>
      <c r="E1266" s="203" t="s">
        <v>1470</v>
      </c>
      <c r="F1266" s="227" t="s">
        <v>700</v>
      </c>
      <c r="G1266" s="208" t="s">
        <v>439</v>
      </c>
      <c r="H1266" s="241">
        <v>45359</v>
      </c>
      <c r="I1266" s="253">
        <v>0</v>
      </c>
      <c r="J1266" s="214">
        <v>-1300</v>
      </c>
      <c r="K1266" s="250">
        <f t="shared" si="19"/>
        <v>-61728.523272727703</v>
      </c>
      <c r="L1266" s="263"/>
    </row>
    <row r="1267" spans="2:12" x14ac:dyDescent="0.25">
      <c r="B1267" s="46">
        <f>SUBTOTAL(103,$C$10:C1267)</f>
        <v>1258</v>
      </c>
      <c r="C1267" s="157" t="s">
        <v>622</v>
      </c>
      <c r="D1267" s="24" t="s">
        <v>705</v>
      </c>
      <c r="E1267" s="203" t="s">
        <v>6</v>
      </c>
      <c r="F1267" s="227" t="s">
        <v>579</v>
      </c>
      <c r="G1267" s="208" t="s">
        <v>580</v>
      </c>
      <c r="H1267" s="241">
        <v>45365</v>
      </c>
      <c r="I1267" s="253">
        <v>1500000</v>
      </c>
      <c r="J1267" s="214">
        <v>0</v>
      </c>
      <c r="K1267" s="250">
        <f t="shared" si="19"/>
        <v>1438271.4767272724</v>
      </c>
      <c r="L1267" s="263"/>
    </row>
    <row r="1268" spans="2:12" x14ac:dyDescent="0.25">
      <c r="B1268" s="46">
        <f>SUBTOTAL(103,$C$10:C1268)</f>
        <v>1259</v>
      </c>
      <c r="C1268" s="157" t="s">
        <v>632</v>
      </c>
      <c r="D1268" s="225" t="s">
        <v>614</v>
      </c>
      <c r="E1268" s="208" t="s">
        <v>1470</v>
      </c>
      <c r="F1268" s="227" t="s">
        <v>24</v>
      </c>
      <c r="G1268" s="203" t="s">
        <v>24</v>
      </c>
      <c r="H1268" s="241">
        <v>45366</v>
      </c>
      <c r="I1268" s="253">
        <v>0</v>
      </c>
      <c r="J1268" s="214">
        <v>-500</v>
      </c>
      <c r="K1268" s="250">
        <f t="shared" si="19"/>
        <v>1437771.4767272724</v>
      </c>
      <c r="L1268" s="263"/>
    </row>
    <row r="1269" spans="2:12" x14ac:dyDescent="0.25">
      <c r="B1269" s="46">
        <f>SUBTOTAL(103,$C$10:C1269)</f>
        <v>1260</v>
      </c>
      <c r="C1269" s="157" t="s">
        <v>634</v>
      </c>
      <c r="D1269" s="225" t="s">
        <v>706</v>
      </c>
      <c r="E1269" s="208" t="s">
        <v>1469</v>
      </c>
      <c r="F1269" s="227" t="s">
        <v>24</v>
      </c>
      <c r="G1269" s="203" t="s">
        <v>24</v>
      </c>
      <c r="H1269" s="241">
        <v>45366</v>
      </c>
      <c r="I1269" s="253">
        <v>0</v>
      </c>
      <c r="J1269" s="214">
        <v>-54850</v>
      </c>
      <c r="K1269" s="250">
        <f t="shared" si="19"/>
        <v>1382921.4767272724</v>
      </c>
      <c r="L1269" s="263"/>
    </row>
    <row r="1270" spans="2:12" x14ac:dyDescent="0.25">
      <c r="B1270" s="46">
        <f>SUBTOTAL(103,$C$10:C1270)</f>
        <v>1261</v>
      </c>
      <c r="C1270" s="157" t="s">
        <v>596</v>
      </c>
      <c r="D1270" s="24" t="s">
        <v>639</v>
      </c>
      <c r="E1270" s="203" t="s">
        <v>1467</v>
      </c>
      <c r="F1270" s="227" t="s">
        <v>581</v>
      </c>
      <c r="G1270" s="208" t="s">
        <v>434</v>
      </c>
      <c r="H1270" s="241">
        <v>45366</v>
      </c>
      <c r="I1270" s="253">
        <v>0</v>
      </c>
      <c r="J1270" s="214">
        <v>-23099.333999999999</v>
      </c>
      <c r="K1270" s="250">
        <f t="shared" si="19"/>
        <v>1359822.1427272724</v>
      </c>
      <c r="L1270" s="263"/>
    </row>
    <row r="1271" spans="2:12" x14ac:dyDescent="0.25">
      <c r="B1271" s="46">
        <f>SUBTOTAL(103,$C$10:C1271)</f>
        <v>1262</v>
      </c>
      <c r="C1271" s="157" t="s">
        <v>702</v>
      </c>
      <c r="D1271" s="24" t="s">
        <v>639</v>
      </c>
      <c r="E1271" s="203" t="s">
        <v>1467</v>
      </c>
      <c r="F1271" s="227" t="s">
        <v>1043</v>
      </c>
      <c r="G1271" s="208" t="s">
        <v>1044</v>
      </c>
      <c r="H1271" s="241">
        <v>45366</v>
      </c>
      <c r="I1271" s="253">
        <v>0</v>
      </c>
      <c r="J1271" s="214">
        <v>-3266.47</v>
      </c>
      <c r="K1271" s="250">
        <f t="shared" si="19"/>
        <v>1356555.6727272724</v>
      </c>
      <c r="L1271" s="263"/>
    </row>
    <row r="1272" spans="2:12" x14ac:dyDescent="0.25">
      <c r="B1272" s="46">
        <f>SUBTOTAL(103,$C$10:C1272)</f>
        <v>1263</v>
      </c>
      <c r="C1272" s="157" t="s">
        <v>625</v>
      </c>
      <c r="D1272" s="24" t="s">
        <v>608</v>
      </c>
      <c r="E1272" s="231" t="s">
        <v>1466</v>
      </c>
      <c r="F1272" s="227" t="s">
        <v>641</v>
      </c>
      <c r="G1272" s="208" t="s">
        <v>642</v>
      </c>
      <c r="H1272" s="241">
        <v>45366</v>
      </c>
      <c r="I1272" s="253">
        <v>0</v>
      </c>
      <c r="J1272" s="214">
        <f>-757-1200</f>
        <v>-1957</v>
      </c>
      <c r="K1272" s="250">
        <f t="shared" si="19"/>
        <v>1354598.6727272724</v>
      </c>
      <c r="L1272" s="263"/>
    </row>
    <row r="1273" spans="2:12" x14ac:dyDescent="0.25">
      <c r="B1273" s="46">
        <f>SUBTOTAL(103,$C$10:C1273)</f>
        <v>1264</v>
      </c>
      <c r="C1273" s="157" t="s">
        <v>597</v>
      </c>
      <c r="D1273" s="24" t="s">
        <v>639</v>
      </c>
      <c r="E1273" s="203" t="s">
        <v>1467</v>
      </c>
      <c r="F1273" s="227" t="s">
        <v>581</v>
      </c>
      <c r="G1273" s="208" t="s">
        <v>434</v>
      </c>
      <c r="H1273" s="241">
        <v>45366</v>
      </c>
      <c r="I1273" s="253">
        <v>0</v>
      </c>
      <c r="J1273" s="214">
        <v>-3381.82</v>
      </c>
      <c r="K1273" s="250">
        <f t="shared" si="19"/>
        <v>1351216.8527272723</v>
      </c>
      <c r="L1273" s="263"/>
    </row>
    <row r="1274" spans="2:12" x14ac:dyDescent="0.25">
      <c r="B1274" s="46">
        <f>SUBTOTAL(103,$C$10:C1274)</f>
        <v>1265</v>
      </c>
      <c r="C1274" s="24" t="s">
        <v>598</v>
      </c>
      <c r="D1274" s="24" t="s">
        <v>607</v>
      </c>
      <c r="E1274" s="203" t="s">
        <v>1467</v>
      </c>
      <c r="F1274" s="227" t="s">
        <v>581</v>
      </c>
      <c r="G1274" s="208" t="s">
        <v>434</v>
      </c>
      <c r="H1274" s="241">
        <v>45366</v>
      </c>
      <c r="I1274" s="253">
        <v>0</v>
      </c>
      <c r="J1274" s="214">
        <v>-30000.688999999998</v>
      </c>
      <c r="K1274" s="250">
        <f t="shared" si="19"/>
        <v>1321216.1637272723</v>
      </c>
      <c r="L1274" s="263"/>
    </row>
    <row r="1275" spans="2:12" x14ac:dyDescent="0.25">
      <c r="B1275" s="46">
        <f>SUBTOTAL(103,$C$10:C1275)</f>
        <v>1266</v>
      </c>
      <c r="C1275" s="157" t="s">
        <v>600</v>
      </c>
      <c r="D1275" s="24" t="s">
        <v>608</v>
      </c>
      <c r="E1275" s="231" t="s">
        <v>1466</v>
      </c>
      <c r="F1275" s="227" t="s">
        <v>1049</v>
      </c>
      <c r="G1275" s="208" t="s">
        <v>1048</v>
      </c>
      <c r="H1275" s="241">
        <v>45366</v>
      </c>
      <c r="I1275" s="253">
        <v>0</v>
      </c>
      <c r="J1275" s="214">
        <v>-11760</v>
      </c>
      <c r="K1275" s="250">
        <f t="shared" si="19"/>
        <v>1309456.1637272723</v>
      </c>
      <c r="L1275" s="263"/>
    </row>
    <row r="1276" spans="2:12" x14ac:dyDescent="0.25">
      <c r="B1276" s="46">
        <f>SUBTOTAL(103,$C$10:C1276)</f>
        <v>1267</v>
      </c>
      <c r="C1276" s="157" t="s">
        <v>682</v>
      </c>
      <c r="D1276" s="24" t="s">
        <v>608</v>
      </c>
      <c r="E1276" s="231" t="s">
        <v>1466</v>
      </c>
      <c r="F1276" s="227" t="s">
        <v>1045</v>
      </c>
      <c r="G1276" s="208" t="s">
        <v>1046</v>
      </c>
      <c r="H1276" s="241">
        <v>45366</v>
      </c>
      <c r="I1276" s="253">
        <v>0</v>
      </c>
      <c r="J1276" s="214">
        <v>-2100</v>
      </c>
      <c r="K1276" s="250">
        <f t="shared" si="19"/>
        <v>1307356.1637272723</v>
      </c>
      <c r="L1276" s="263"/>
    </row>
    <row r="1277" spans="2:12" x14ac:dyDescent="0.25">
      <c r="B1277" s="46">
        <f>SUBTOTAL(103,$C$10:C1277)</f>
        <v>1268</v>
      </c>
      <c r="C1277" s="157" t="s">
        <v>601</v>
      </c>
      <c r="D1277" s="24" t="s">
        <v>648</v>
      </c>
      <c r="E1277" s="231" t="s">
        <v>1466</v>
      </c>
      <c r="F1277" s="227" t="s">
        <v>1049</v>
      </c>
      <c r="G1277" s="208" t="s">
        <v>1048</v>
      </c>
      <c r="H1277" s="241">
        <v>45366</v>
      </c>
      <c r="I1277" s="253">
        <v>0</v>
      </c>
      <c r="J1277" s="214">
        <v>-6430</v>
      </c>
      <c r="K1277" s="250">
        <f t="shared" si="19"/>
        <v>1300926.1637272723</v>
      </c>
      <c r="L1277" s="263"/>
    </row>
    <row r="1278" spans="2:12" x14ac:dyDescent="0.25">
      <c r="B1278" s="46">
        <f>SUBTOTAL(103,$C$10:C1278)</f>
        <v>1269</v>
      </c>
      <c r="C1278" s="157" t="s">
        <v>665</v>
      </c>
      <c r="D1278" s="24" t="s">
        <v>648</v>
      </c>
      <c r="E1278" s="231" t="s">
        <v>1466</v>
      </c>
      <c r="F1278" s="227" t="s">
        <v>1045</v>
      </c>
      <c r="G1278" s="208" t="s">
        <v>1046</v>
      </c>
      <c r="H1278" s="241">
        <v>45366</v>
      </c>
      <c r="I1278" s="253">
        <v>0</v>
      </c>
      <c r="J1278" s="214">
        <v>-22400</v>
      </c>
      <c r="K1278" s="250">
        <f t="shared" si="19"/>
        <v>1278526.1637272723</v>
      </c>
      <c r="L1278" s="263"/>
    </row>
    <row r="1279" spans="2:12" x14ac:dyDescent="0.25">
      <c r="B1279" s="46">
        <f>SUBTOTAL(103,$C$10:C1279)</f>
        <v>1270</v>
      </c>
      <c r="C1279" s="157" t="s">
        <v>683</v>
      </c>
      <c r="D1279" s="24" t="s">
        <v>648</v>
      </c>
      <c r="E1279" s="231" t="s">
        <v>1466</v>
      </c>
      <c r="F1279" s="227" t="s">
        <v>1049</v>
      </c>
      <c r="G1279" s="208" t="s">
        <v>1048</v>
      </c>
      <c r="H1279" s="241">
        <v>45366</v>
      </c>
      <c r="I1279" s="253">
        <v>0</v>
      </c>
      <c r="J1279" s="214">
        <v>-3360</v>
      </c>
      <c r="K1279" s="250">
        <f t="shared" si="19"/>
        <v>1275166.1637272723</v>
      </c>
      <c r="L1279" s="263"/>
    </row>
    <row r="1280" spans="2:12" x14ac:dyDescent="0.25">
      <c r="B1280" s="46">
        <f>SUBTOTAL(103,$C$10:C1280)</f>
        <v>1271</v>
      </c>
      <c r="C1280" s="157" t="s">
        <v>694</v>
      </c>
      <c r="D1280" s="24" t="s">
        <v>608</v>
      </c>
      <c r="E1280" s="231" t="s">
        <v>1466</v>
      </c>
      <c r="F1280" s="227" t="s">
        <v>641</v>
      </c>
      <c r="G1280" s="208" t="s">
        <v>642</v>
      </c>
      <c r="H1280" s="241">
        <v>45366</v>
      </c>
      <c r="I1280" s="253">
        <v>0</v>
      </c>
      <c r="J1280" s="214">
        <v>-13100</v>
      </c>
      <c r="K1280" s="250">
        <f t="shared" si="19"/>
        <v>1262066.1637272723</v>
      </c>
      <c r="L1280" s="263"/>
    </row>
    <row r="1281" spans="2:12" x14ac:dyDescent="0.25">
      <c r="B1281" s="46">
        <f>SUBTOTAL(103,$C$10:C1281)</f>
        <v>1272</v>
      </c>
      <c r="C1281" s="157" t="s">
        <v>695</v>
      </c>
      <c r="D1281" s="24" t="s">
        <v>703</v>
      </c>
      <c r="E1281" s="203" t="s">
        <v>1471</v>
      </c>
      <c r="F1281" s="227" t="s">
        <v>641</v>
      </c>
      <c r="G1281" s="208" t="s">
        <v>642</v>
      </c>
      <c r="H1281" s="241">
        <v>45366</v>
      </c>
      <c r="I1281" s="253">
        <v>0</v>
      </c>
      <c r="J1281" s="214">
        <v>-25000</v>
      </c>
      <c r="K1281" s="250">
        <f t="shared" si="19"/>
        <v>1237066.1637272723</v>
      </c>
      <c r="L1281" s="263"/>
    </row>
    <row r="1282" spans="2:12" x14ac:dyDescent="0.25">
      <c r="B1282" s="46">
        <f>SUBTOTAL(103,$C$10:C1282)</f>
        <v>1273</v>
      </c>
      <c r="C1282" s="157" t="s">
        <v>603</v>
      </c>
      <c r="D1282" s="24" t="s">
        <v>607</v>
      </c>
      <c r="E1282" s="203" t="s">
        <v>1467</v>
      </c>
      <c r="F1282" s="227" t="s">
        <v>1043</v>
      </c>
      <c r="G1282" s="216" t="s">
        <v>1044</v>
      </c>
      <c r="H1282" s="241">
        <v>45366</v>
      </c>
      <c r="I1282" s="253">
        <v>0</v>
      </c>
      <c r="J1282" s="214">
        <v>-2000</v>
      </c>
      <c r="K1282" s="250">
        <f t="shared" si="19"/>
        <v>1235066.1637272723</v>
      </c>
      <c r="L1282" s="263"/>
    </row>
    <row r="1283" spans="2:12" x14ac:dyDescent="0.25">
      <c r="B1283" s="46">
        <f>SUBTOTAL(103,$C$10:C1283)</f>
        <v>1274</v>
      </c>
      <c r="C1283" s="157" t="s">
        <v>605</v>
      </c>
      <c r="D1283" s="24" t="s">
        <v>607</v>
      </c>
      <c r="E1283" s="203" t="s">
        <v>1467</v>
      </c>
      <c r="F1283" s="227" t="s">
        <v>1043</v>
      </c>
      <c r="G1283" s="216" t="s">
        <v>1044</v>
      </c>
      <c r="H1283" s="241">
        <v>45366</v>
      </c>
      <c r="I1283" s="253">
        <v>0</v>
      </c>
      <c r="J1283" s="214">
        <v>-7330.27</v>
      </c>
      <c r="K1283" s="250">
        <f t="shared" si="19"/>
        <v>1227735.8937272723</v>
      </c>
      <c r="L1283" s="263"/>
    </row>
    <row r="1284" spans="2:12" x14ac:dyDescent="0.25">
      <c r="B1284" s="46">
        <f>SUBTOTAL(103,$C$10:C1284)</f>
        <v>1275</v>
      </c>
      <c r="C1284" s="157" t="s">
        <v>667</v>
      </c>
      <c r="D1284" s="24" t="s">
        <v>648</v>
      </c>
      <c r="E1284" s="231" t="s">
        <v>1466</v>
      </c>
      <c r="F1284" s="227" t="s">
        <v>1045</v>
      </c>
      <c r="G1284" s="208" t="s">
        <v>1046</v>
      </c>
      <c r="H1284" s="241">
        <v>45366</v>
      </c>
      <c r="I1284" s="253">
        <v>0</v>
      </c>
      <c r="J1284" s="214">
        <v>-21700</v>
      </c>
      <c r="K1284" s="250">
        <f t="shared" si="19"/>
        <v>1206035.8937272723</v>
      </c>
      <c r="L1284" s="263"/>
    </row>
    <row r="1285" spans="2:12" x14ac:dyDescent="0.25">
      <c r="B1285" s="46">
        <f>SUBTOTAL(103,$C$10:C1285)</f>
        <v>1276</v>
      </c>
      <c r="C1285" s="157" t="s">
        <v>659</v>
      </c>
      <c r="D1285" s="24" t="s">
        <v>701</v>
      </c>
      <c r="E1285" s="203" t="s">
        <v>1470</v>
      </c>
      <c r="F1285" s="227" t="s">
        <v>699</v>
      </c>
      <c r="G1285" s="208" t="s">
        <v>662</v>
      </c>
      <c r="H1285" s="241">
        <v>45366</v>
      </c>
      <c r="I1285" s="253">
        <v>0</v>
      </c>
      <c r="J1285" s="214">
        <v>-77000</v>
      </c>
      <c r="K1285" s="250">
        <f t="shared" si="19"/>
        <v>1129035.8937272723</v>
      </c>
      <c r="L1285" s="263"/>
    </row>
    <row r="1286" spans="2:12" x14ac:dyDescent="0.25">
      <c r="B1286" s="46">
        <f>SUBTOTAL(103,$C$10:C1286)</f>
        <v>1277</v>
      </c>
      <c r="C1286" s="157" t="s">
        <v>634</v>
      </c>
      <c r="D1286" s="24" t="s">
        <v>706</v>
      </c>
      <c r="E1286" s="203" t="s">
        <v>1469</v>
      </c>
      <c r="F1286" s="227" t="s">
        <v>24</v>
      </c>
      <c r="G1286" s="203" t="s">
        <v>24</v>
      </c>
      <c r="H1286" s="241">
        <v>45366</v>
      </c>
      <c r="I1286" s="253">
        <v>0</v>
      </c>
      <c r="J1286" s="214">
        <v>-54850</v>
      </c>
      <c r="K1286" s="250">
        <f t="shared" si="19"/>
        <v>1074185.8937272723</v>
      </c>
      <c r="L1286" s="263"/>
    </row>
    <row r="1287" spans="2:12" x14ac:dyDescent="0.25">
      <c r="B1287" s="46">
        <f>SUBTOTAL(103,$C$10:C1287)</f>
        <v>1278</v>
      </c>
      <c r="C1287" s="157" t="s">
        <v>630</v>
      </c>
      <c r="D1287" s="100" t="s">
        <v>1073</v>
      </c>
      <c r="E1287" s="208" t="s">
        <v>1474</v>
      </c>
      <c r="F1287" s="227" t="s">
        <v>24</v>
      </c>
      <c r="G1287" s="203" t="s">
        <v>24</v>
      </c>
      <c r="H1287" s="241">
        <v>45370</v>
      </c>
      <c r="I1287" s="253">
        <v>0</v>
      </c>
      <c r="J1287" s="214">
        <v>-12000</v>
      </c>
      <c r="K1287" s="250">
        <f t="shared" si="19"/>
        <v>1062185.8937272723</v>
      </c>
      <c r="L1287" s="263"/>
    </row>
    <row r="1288" spans="2:12" x14ac:dyDescent="0.25">
      <c r="B1288" s="46">
        <f>SUBTOTAL(103,$C$10:C1288)</f>
        <v>1279</v>
      </c>
      <c r="C1288" s="157" t="s">
        <v>631</v>
      </c>
      <c r="D1288" s="24" t="s">
        <v>613</v>
      </c>
      <c r="E1288" s="208" t="s">
        <v>1474</v>
      </c>
      <c r="F1288" s="227" t="s">
        <v>24</v>
      </c>
      <c r="G1288" s="203" t="s">
        <v>24</v>
      </c>
      <c r="H1288" s="241">
        <v>45370</v>
      </c>
      <c r="I1288" s="253">
        <v>0</v>
      </c>
      <c r="J1288" s="214">
        <v>-5000</v>
      </c>
      <c r="K1288" s="250">
        <f t="shared" si="19"/>
        <v>1057185.8937272723</v>
      </c>
      <c r="L1288" s="263"/>
    </row>
    <row r="1289" spans="2:12" x14ac:dyDescent="0.25">
      <c r="B1289" s="46">
        <f>SUBTOTAL(103,$C$10:C1289)</f>
        <v>1280</v>
      </c>
      <c r="C1289" s="157" t="s">
        <v>632</v>
      </c>
      <c r="D1289" s="24" t="s">
        <v>614</v>
      </c>
      <c r="E1289" s="208" t="s">
        <v>1470</v>
      </c>
      <c r="F1289" s="227" t="s">
        <v>24</v>
      </c>
      <c r="G1289" s="203" t="s">
        <v>24</v>
      </c>
      <c r="H1289" s="241">
        <v>45370</v>
      </c>
      <c r="I1289" s="253">
        <v>0</v>
      </c>
      <c r="J1289" s="214">
        <v>-500</v>
      </c>
      <c r="K1289" s="250">
        <f t="shared" si="19"/>
        <v>1056685.8937272723</v>
      </c>
      <c r="L1289" s="263"/>
    </row>
    <row r="1290" spans="2:12" x14ac:dyDescent="0.25">
      <c r="B1290" s="46">
        <f>SUBTOTAL(103,$C$10:C1290)</f>
        <v>1281</v>
      </c>
      <c r="C1290" s="24" t="s">
        <v>1074</v>
      </c>
      <c r="D1290" s="24" t="s">
        <v>608</v>
      </c>
      <c r="E1290" s="231" t="s">
        <v>1466</v>
      </c>
      <c r="F1290" s="227" t="s">
        <v>641</v>
      </c>
      <c r="G1290" s="208" t="s">
        <v>642</v>
      </c>
      <c r="H1290" s="241">
        <v>45370</v>
      </c>
      <c r="I1290" s="253">
        <v>0</v>
      </c>
      <c r="J1290" s="214">
        <v>-5500</v>
      </c>
      <c r="K1290" s="250">
        <f t="shared" si="19"/>
        <v>1051185.8937272723</v>
      </c>
      <c r="L1290" s="263"/>
    </row>
    <row r="1291" spans="2:12" x14ac:dyDescent="0.25">
      <c r="B1291" s="46">
        <f>SUBTOTAL(103,$C$10:C1291)</f>
        <v>1282</v>
      </c>
      <c r="C1291" s="157" t="s">
        <v>708</v>
      </c>
      <c r="D1291" s="24" t="s">
        <v>709</v>
      </c>
      <c r="E1291" s="203" t="s">
        <v>1470</v>
      </c>
      <c r="F1291" s="227" t="s">
        <v>1043</v>
      </c>
      <c r="G1291" s="208" t="s">
        <v>1044</v>
      </c>
      <c r="H1291" s="241">
        <v>45372</v>
      </c>
      <c r="I1291" s="253">
        <v>0</v>
      </c>
      <c r="J1291" s="214">
        <v>-600</v>
      </c>
      <c r="K1291" s="250">
        <f t="shared" si="19"/>
        <v>1050585.8937272723</v>
      </c>
      <c r="L1291" s="263"/>
    </row>
    <row r="1292" spans="2:12" x14ac:dyDescent="0.25">
      <c r="B1292" s="46">
        <f>SUBTOTAL(103,$C$10:C1292)</f>
        <v>1283</v>
      </c>
      <c r="C1292" s="293" t="s">
        <v>131</v>
      </c>
      <c r="D1292" s="24" t="s">
        <v>652</v>
      </c>
      <c r="E1292" s="203" t="s">
        <v>1475</v>
      </c>
      <c r="F1292" s="227" t="s">
        <v>588</v>
      </c>
      <c r="G1292" s="208" t="s">
        <v>589</v>
      </c>
      <c r="H1292" s="241">
        <v>45372</v>
      </c>
      <c r="I1292" s="253">
        <v>0</v>
      </c>
      <c r="J1292" s="214">
        <v>-240000</v>
      </c>
      <c r="K1292" s="250">
        <f t="shared" si="19"/>
        <v>810585.89372727228</v>
      </c>
      <c r="L1292" s="263"/>
    </row>
    <row r="1293" spans="2:12" x14ac:dyDescent="0.25">
      <c r="B1293" s="46">
        <f>SUBTOTAL(103,$C$10:C1293)</f>
        <v>1284</v>
      </c>
      <c r="C1293" s="154" t="s">
        <v>692</v>
      </c>
      <c r="D1293" s="24" t="s">
        <v>710</v>
      </c>
      <c r="E1293" s="203" t="s">
        <v>1470</v>
      </c>
      <c r="F1293" s="227" t="s">
        <v>581</v>
      </c>
      <c r="G1293" s="208" t="s">
        <v>434</v>
      </c>
      <c r="H1293" s="241">
        <v>45372</v>
      </c>
      <c r="I1293" s="253">
        <v>0</v>
      </c>
      <c r="J1293" s="214">
        <v>-12000</v>
      </c>
      <c r="K1293" s="250">
        <f t="shared" ref="K1293:K1356" si="20">I1293+K1292+J1293</f>
        <v>798585.89372727228</v>
      </c>
      <c r="L1293" s="263"/>
    </row>
    <row r="1294" spans="2:12" x14ac:dyDescent="0.25">
      <c r="B1294" s="46">
        <f>SUBTOTAL(103,$C$10:C1294)</f>
        <v>1285</v>
      </c>
      <c r="C1294" s="157" t="s">
        <v>596</v>
      </c>
      <c r="D1294" s="24" t="s">
        <v>639</v>
      </c>
      <c r="E1294" s="203" t="s">
        <v>1467</v>
      </c>
      <c r="F1294" s="227" t="s">
        <v>581</v>
      </c>
      <c r="G1294" s="208" t="s">
        <v>434</v>
      </c>
      <c r="H1294" s="241">
        <v>45373</v>
      </c>
      <c r="I1294" s="253">
        <v>0</v>
      </c>
      <c r="J1294" s="214">
        <v>-23099.994999999999</v>
      </c>
      <c r="K1294" s="250">
        <f t="shared" si="20"/>
        <v>775485.89872727229</v>
      </c>
      <c r="L1294" s="263"/>
    </row>
    <row r="1295" spans="2:12" x14ac:dyDescent="0.25">
      <c r="B1295" s="46">
        <f>SUBTOTAL(103,$C$10:C1295)</f>
        <v>1286</v>
      </c>
      <c r="C1295" s="157" t="s">
        <v>702</v>
      </c>
      <c r="D1295" s="24" t="s">
        <v>639</v>
      </c>
      <c r="E1295" s="203" t="s">
        <v>1467</v>
      </c>
      <c r="F1295" s="227" t="s">
        <v>1043</v>
      </c>
      <c r="G1295" s="208" t="s">
        <v>1044</v>
      </c>
      <c r="H1295" s="241">
        <v>45373</v>
      </c>
      <c r="I1295" s="253">
        <v>0</v>
      </c>
      <c r="J1295" s="214">
        <v>-3266.47</v>
      </c>
      <c r="K1295" s="250">
        <f t="shared" si="20"/>
        <v>772219.42872727232</v>
      </c>
      <c r="L1295" s="263"/>
    </row>
    <row r="1296" spans="2:12" x14ac:dyDescent="0.25">
      <c r="B1296" s="46">
        <f>SUBTOTAL(103,$C$10:C1296)</f>
        <v>1287</v>
      </c>
      <c r="C1296" s="157" t="s">
        <v>625</v>
      </c>
      <c r="D1296" s="24" t="s">
        <v>608</v>
      </c>
      <c r="E1296" s="231" t="s">
        <v>1466</v>
      </c>
      <c r="F1296" s="227" t="s">
        <v>641</v>
      </c>
      <c r="G1296" s="208" t="s">
        <v>642</v>
      </c>
      <c r="H1296" s="241">
        <v>45373</v>
      </c>
      <c r="I1296" s="253">
        <v>0</v>
      </c>
      <c r="J1296" s="214">
        <v>-4200</v>
      </c>
      <c r="K1296" s="250">
        <f t="shared" si="20"/>
        <v>768019.42872727232</v>
      </c>
      <c r="L1296" s="263"/>
    </row>
    <row r="1297" spans="2:12" x14ac:dyDescent="0.25">
      <c r="B1297" s="46">
        <f>SUBTOTAL(103,$C$10:C1297)</f>
        <v>1288</v>
      </c>
      <c r="C1297" s="157" t="s">
        <v>597</v>
      </c>
      <c r="D1297" s="24" t="s">
        <v>639</v>
      </c>
      <c r="E1297" s="203" t="s">
        <v>1467</v>
      </c>
      <c r="F1297" s="227" t="s">
        <v>581</v>
      </c>
      <c r="G1297" s="208" t="s">
        <v>434</v>
      </c>
      <c r="H1297" s="241">
        <v>45373</v>
      </c>
      <c r="I1297" s="253">
        <v>0</v>
      </c>
      <c r="J1297" s="214">
        <v>-6236.2849999999999</v>
      </c>
      <c r="K1297" s="250">
        <f t="shared" si="20"/>
        <v>761783.14372727228</v>
      </c>
      <c r="L1297" s="263"/>
    </row>
    <row r="1298" spans="2:12" x14ac:dyDescent="0.25">
      <c r="B1298" s="46">
        <f>SUBTOTAL(103,$C$10:C1298)</f>
        <v>1289</v>
      </c>
      <c r="C1298" s="24" t="s">
        <v>598</v>
      </c>
      <c r="D1298" s="24" t="s">
        <v>607</v>
      </c>
      <c r="E1298" s="203" t="s">
        <v>1467</v>
      </c>
      <c r="F1298" s="227" t="s">
        <v>581</v>
      </c>
      <c r="G1298" s="208" t="s">
        <v>434</v>
      </c>
      <c r="H1298" s="241">
        <v>45373</v>
      </c>
      <c r="I1298" s="253">
        <v>0</v>
      </c>
      <c r="J1298" s="214">
        <v>-19999.996500000001</v>
      </c>
      <c r="K1298" s="250">
        <f t="shared" si="20"/>
        <v>741783.14722727227</v>
      </c>
      <c r="L1298" s="263"/>
    </row>
    <row r="1299" spans="2:12" x14ac:dyDescent="0.25">
      <c r="B1299" s="46">
        <f>SUBTOTAL(103,$C$10:C1299)</f>
        <v>1290</v>
      </c>
      <c r="C1299" s="157" t="s">
        <v>600</v>
      </c>
      <c r="D1299" s="24" t="s">
        <v>608</v>
      </c>
      <c r="E1299" s="231" t="s">
        <v>1466</v>
      </c>
      <c r="F1299" s="227" t="s">
        <v>1049</v>
      </c>
      <c r="G1299" s="208" t="s">
        <v>1048</v>
      </c>
      <c r="H1299" s="241">
        <v>45373</v>
      </c>
      <c r="I1299" s="253">
        <v>0</v>
      </c>
      <c r="J1299" s="214">
        <v>-16917</v>
      </c>
      <c r="K1299" s="250">
        <f t="shared" si="20"/>
        <v>724866.14722727227</v>
      </c>
      <c r="L1299" s="263"/>
    </row>
    <row r="1300" spans="2:12" x14ac:dyDescent="0.25">
      <c r="B1300" s="46">
        <f>SUBTOTAL(103,$C$10:C1300)</f>
        <v>1291</v>
      </c>
      <c r="C1300" s="157" t="s">
        <v>682</v>
      </c>
      <c r="D1300" s="24" t="s">
        <v>608</v>
      </c>
      <c r="E1300" s="231" t="s">
        <v>1466</v>
      </c>
      <c r="F1300" s="227" t="s">
        <v>1045</v>
      </c>
      <c r="G1300" s="208" t="s">
        <v>1046</v>
      </c>
      <c r="H1300" s="241">
        <v>45373</v>
      </c>
      <c r="I1300" s="253">
        <v>0</v>
      </c>
      <c r="J1300" s="214">
        <v>-2100</v>
      </c>
      <c r="K1300" s="250">
        <f t="shared" si="20"/>
        <v>722766.14722727227</v>
      </c>
      <c r="L1300" s="263"/>
    </row>
    <row r="1301" spans="2:12" x14ac:dyDescent="0.25">
      <c r="B1301" s="46">
        <f>SUBTOTAL(103,$C$10:C1301)</f>
        <v>1292</v>
      </c>
      <c r="C1301" s="157" t="s">
        <v>601</v>
      </c>
      <c r="D1301" s="24" t="s">
        <v>648</v>
      </c>
      <c r="E1301" s="231" t="s">
        <v>1466</v>
      </c>
      <c r="F1301" s="227" t="s">
        <v>1049</v>
      </c>
      <c r="G1301" s="208" t="s">
        <v>1048</v>
      </c>
      <c r="H1301" s="241">
        <v>45373</v>
      </c>
      <c r="I1301" s="253">
        <v>0</v>
      </c>
      <c r="J1301" s="214">
        <v>-17331</v>
      </c>
      <c r="K1301" s="250">
        <f t="shared" si="20"/>
        <v>705435.14722727227</v>
      </c>
      <c r="L1301" s="263"/>
    </row>
    <row r="1302" spans="2:12" x14ac:dyDescent="0.25">
      <c r="B1302" s="46">
        <f>SUBTOTAL(103,$C$10:C1302)</f>
        <v>1293</v>
      </c>
      <c r="C1302" s="157" t="s">
        <v>665</v>
      </c>
      <c r="D1302" s="24" t="s">
        <v>648</v>
      </c>
      <c r="E1302" s="231" t="s">
        <v>1466</v>
      </c>
      <c r="F1302" s="227" t="s">
        <v>1045</v>
      </c>
      <c r="G1302" s="208" t="s">
        <v>1046</v>
      </c>
      <c r="H1302" s="241">
        <v>45373</v>
      </c>
      <c r="I1302" s="253">
        <v>0</v>
      </c>
      <c r="J1302" s="214">
        <v>-22400</v>
      </c>
      <c r="K1302" s="250">
        <f t="shared" si="20"/>
        <v>683035.14722727227</v>
      </c>
      <c r="L1302" s="263"/>
    </row>
    <row r="1303" spans="2:12" x14ac:dyDescent="0.25">
      <c r="B1303" s="46">
        <f>SUBTOTAL(103,$C$10:C1303)</f>
        <v>1294</v>
      </c>
      <c r="C1303" s="154" t="s">
        <v>692</v>
      </c>
      <c r="D1303" s="24" t="s">
        <v>608</v>
      </c>
      <c r="E1303" s="231" t="s">
        <v>1466</v>
      </c>
      <c r="F1303" s="227" t="s">
        <v>581</v>
      </c>
      <c r="G1303" s="208" t="s">
        <v>434</v>
      </c>
      <c r="H1303" s="241">
        <v>45373</v>
      </c>
      <c r="I1303" s="253">
        <v>0</v>
      </c>
      <c r="J1303" s="214">
        <v>-13750</v>
      </c>
      <c r="K1303" s="250">
        <f t="shared" si="20"/>
        <v>669285.14722727227</v>
      </c>
      <c r="L1303" s="263"/>
    </row>
    <row r="1304" spans="2:12" x14ac:dyDescent="0.25">
      <c r="B1304" s="46">
        <f>SUBTOTAL(103,$C$10:C1304)</f>
        <v>1295</v>
      </c>
      <c r="C1304" s="157" t="s">
        <v>693</v>
      </c>
      <c r="D1304" s="24" t="s">
        <v>608</v>
      </c>
      <c r="E1304" s="231" t="s">
        <v>1466</v>
      </c>
      <c r="F1304" s="227" t="s">
        <v>581</v>
      </c>
      <c r="G1304" s="208" t="s">
        <v>434</v>
      </c>
      <c r="H1304" s="241">
        <v>45373</v>
      </c>
      <c r="I1304" s="253">
        <v>0</v>
      </c>
      <c r="J1304" s="214">
        <v>-7750</v>
      </c>
      <c r="K1304" s="250">
        <f t="shared" si="20"/>
        <v>661535.14722727227</v>
      </c>
      <c r="L1304" s="263"/>
    </row>
    <row r="1305" spans="2:12" x14ac:dyDescent="0.25">
      <c r="B1305" s="46">
        <f>SUBTOTAL(103,$C$10:C1305)</f>
        <v>1296</v>
      </c>
      <c r="C1305" s="157" t="s">
        <v>596</v>
      </c>
      <c r="D1305" s="24" t="s">
        <v>608</v>
      </c>
      <c r="E1305" s="231" t="s">
        <v>1466</v>
      </c>
      <c r="F1305" s="227" t="s">
        <v>581</v>
      </c>
      <c r="G1305" s="208" t="s">
        <v>434</v>
      </c>
      <c r="H1305" s="241">
        <v>45373</v>
      </c>
      <c r="I1305" s="253">
        <v>0</v>
      </c>
      <c r="J1305" s="214">
        <v>-77500</v>
      </c>
      <c r="K1305" s="250">
        <f t="shared" si="20"/>
        <v>584035.14722727227</v>
      </c>
      <c r="L1305" s="263"/>
    </row>
    <row r="1306" spans="2:12" x14ac:dyDescent="0.25">
      <c r="B1306" s="46">
        <f>SUBTOTAL(103,$C$10:C1306)</f>
        <v>1297</v>
      </c>
      <c r="C1306" s="24" t="s">
        <v>598</v>
      </c>
      <c r="D1306" s="24" t="s">
        <v>608</v>
      </c>
      <c r="E1306" s="231" t="s">
        <v>1466</v>
      </c>
      <c r="F1306" s="227" t="s">
        <v>581</v>
      </c>
      <c r="G1306" s="208" t="s">
        <v>434</v>
      </c>
      <c r="H1306" s="241">
        <v>45373</v>
      </c>
      <c r="I1306" s="253">
        <v>0</v>
      </c>
      <c r="J1306" s="214">
        <v>-93000</v>
      </c>
      <c r="K1306" s="250">
        <f t="shared" si="20"/>
        <v>491035.14722727227</v>
      </c>
      <c r="L1306" s="263"/>
    </row>
    <row r="1307" spans="2:12" x14ac:dyDescent="0.25">
      <c r="B1307" s="46">
        <f>SUBTOTAL(103,$C$10:C1307)</f>
        <v>1298</v>
      </c>
      <c r="C1307" s="157" t="s">
        <v>597</v>
      </c>
      <c r="D1307" s="24" t="s">
        <v>608</v>
      </c>
      <c r="E1307" s="231" t="s">
        <v>1466</v>
      </c>
      <c r="F1307" s="227" t="s">
        <v>581</v>
      </c>
      <c r="G1307" s="208" t="s">
        <v>434</v>
      </c>
      <c r="H1307" s="241">
        <v>45373</v>
      </c>
      <c r="I1307" s="253">
        <v>0</v>
      </c>
      <c r="J1307" s="214">
        <v>-53400</v>
      </c>
      <c r="K1307" s="250">
        <f t="shared" si="20"/>
        <v>437635.14722727227</v>
      </c>
      <c r="L1307" s="263"/>
    </row>
    <row r="1308" spans="2:12" x14ac:dyDescent="0.25">
      <c r="B1308" s="46">
        <f>SUBTOTAL(103,$C$10:C1308)</f>
        <v>1299</v>
      </c>
      <c r="C1308" s="157" t="s">
        <v>683</v>
      </c>
      <c r="D1308" s="24" t="s">
        <v>648</v>
      </c>
      <c r="E1308" s="231" t="s">
        <v>1466</v>
      </c>
      <c r="F1308" s="227" t="s">
        <v>1049</v>
      </c>
      <c r="G1308" s="208" t="s">
        <v>1048</v>
      </c>
      <c r="H1308" s="241">
        <v>45373</v>
      </c>
      <c r="I1308" s="253">
        <v>0</v>
      </c>
      <c r="J1308" s="214">
        <v>-3360</v>
      </c>
      <c r="K1308" s="250">
        <f t="shared" si="20"/>
        <v>434275.14722727227</v>
      </c>
      <c r="L1308" s="263"/>
    </row>
    <row r="1309" spans="2:12" x14ac:dyDescent="0.25">
      <c r="B1309" s="46">
        <f>SUBTOTAL(103,$C$10:C1309)</f>
        <v>1300</v>
      </c>
      <c r="C1309" s="157" t="s">
        <v>694</v>
      </c>
      <c r="D1309" s="24" t="s">
        <v>608</v>
      </c>
      <c r="E1309" s="231" t="s">
        <v>1466</v>
      </c>
      <c r="F1309" s="227" t="s">
        <v>641</v>
      </c>
      <c r="G1309" s="208" t="s">
        <v>642</v>
      </c>
      <c r="H1309" s="241">
        <v>45373</v>
      </c>
      <c r="I1309" s="253">
        <v>0</v>
      </c>
      <c r="J1309" s="214">
        <v>-13200</v>
      </c>
      <c r="K1309" s="250">
        <f t="shared" si="20"/>
        <v>421075.14722727227</v>
      </c>
      <c r="L1309" s="263"/>
    </row>
    <row r="1310" spans="2:12" x14ac:dyDescent="0.25">
      <c r="B1310" s="46">
        <f>SUBTOTAL(103,$C$10:C1310)</f>
        <v>1301</v>
      </c>
      <c r="C1310" s="157" t="s">
        <v>603</v>
      </c>
      <c r="D1310" s="24" t="s">
        <v>607</v>
      </c>
      <c r="E1310" s="203" t="s">
        <v>1467</v>
      </c>
      <c r="F1310" s="227" t="s">
        <v>1043</v>
      </c>
      <c r="G1310" s="216" t="s">
        <v>1044</v>
      </c>
      <c r="H1310" s="241">
        <v>45373</v>
      </c>
      <c r="I1310" s="253">
        <v>0</v>
      </c>
      <c r="J1310" s="214">
        <v>-2000</v>
      </c>
      <c r="K1310" s="250">
        <f t="shared" si="20"/>
        <v>419075.14722727227</v>
      </c>
      <c r="L1310" s="263"/>
    </row>
    <row r="1311" spans="2:12" x14ac:dyDescent="0.25">
      <c r="B1311" s="46">
        <f>SUBTOTAL(103,$C$10:C1311)</f>
        <v>1302</v>
      </c>
      <c r="C1311" s="157" t="s">
        <v>605</v>
      </c>
      <c r="D1311" s="24" t="s">
        <v>607</v>
      </c>
      <c r="E1311" s="203" t="s">
        <v>1467</v>
      </c>
      <c r="F1311" s="227" t="s">
        <v>1043</v>
      </c>
      <c r="G1311" s="216" t="s">
        <v>1044</v>
      </c>
      <c r="H1311" s="241">
        <v>45373</v>
      </c>
      <c r="I1311" s="253">
        <v>0</v>
      </c>
      <c r="J1311" s="214">
        <v>-12330.95</v>
      </c>
      <c r="K1311" s="250">
        <f t="shared" si="20"/>
        <v>406744.19722727226</v>
      </c>
      <c r="L1311" s="263"/>
    </row>
    <row r="1312" spans="2:12" x14ac:dyDescent="0.25">
      <c r="B1312" s="46">
        <f>SUBTOTAL(103,$C$10:C1312)</f>
        <v>1303</v>
      </c>
      <c r="C1312" s="157" t="s">
        <v>667</v>
      </c>
      <c r="D1312" s="24" t="s">
        <v>648</v>
      </c>
      <c r="E1312" s="231" t="s">
        <v>1466</v>
      </c>
      <c r="F1312" s="227" t="s">
        <v>1045</v>
      </c>
      <c r="G1312" s="208" t="s">
        <v>1046</v>
      </c>
      <c r="H1312" s="241">
        <v>45373</v>
      </c>
      <c r="I1312" s="253">
        <v>0</v>
      </c>
      <c r="J1312" s="214">
        <v>-7200</v>
      </c>
      <c r="K1312" s="250">
        <f t="shared" si="20"/>
        <v>399544.19722727226</v>
      </c>
      <c r="L1312" s="263"/>
    </row>
    <row r="1313" spans="2:12" x14ac:dyDescent="0.25">
      <c r="B1313" s="46">
        <f>SUBTOTAL(103,$C$10:C1313)</f>
        <v>1304</v>
      </c>
      <c r="C1313" s="157" t="s">
        <v>625</v>
      </c>
      <c r="D1313" s="24" t="s">
        <v>608</v>
      </c>
      <c r="E1313" s="231" t="s">
        <v>1466</v>
      </c>
      <c r="F1313" s="227" t="s">
        <v>641</v>
      </c>
      <c r="G1313" s="208" t="s">
        <v>642</v>
      </c>
      <c r="H1313" s="241">
        <v>45378</v>
      </c>
      <c r="I1313" s="253">
        <v>0</v>
      </c>
      <c r="J1313" s="214">
        <v>-4849</v>
      </c>
      <c r="K1313" s="250">
        <f t="shared" si="20"/>
        <v>394695.19722727226</v>
      </c>
      <c r="L1313" s="263"/>
    </row>
    <row r="1314" spans="2:12" x14ac:dyDescent="0.25">
      <c r="B1314" s="46">
        <f>SUBTOTAL(103,$C$10:C1314)</f>
        <v>1305</v>
      </c>
      <c r="C1314" s="157" t="s">
        <v>600</v>
      </c>
      <c r="D1314" s="24" t="s">
        <v>608</v>
      </c>
      <c r="E1314" s="231" t="s">
        <v>1466</v>
      </c>
      <c r="F1314" s="227" t="s">
        <v>1049</v>
      </c>
      <c r="G1314" s="208" t="s">
        <v>1048</v>
      </c>
      <c r="H1314" s="241">
        <v>45378</v>
      </c>
      <c r="I1314" s="253">
        <v>0</v>
      </c>
      <c r="J1314" s="214">
        <v>-11760</v>
      </c>
      <c r="K1314" s="250">
        <f t="shared" si="20"/>
        <v>382935.19722727226</v>
      </c>
      <c r="L1314" s="263"/>
    </row>
    <row r="1315" spans="2:12" x14ac:dyDescent="0.25">
      <c r="B1315" s="46">
        <f>SUBTOTAL(103,$C$10:C1315)</f>
        <v>1306</v>
      </c>
      <c r="C1315" s="157" t="s">
        <v>682</v>
      </c>
      <c r="D1315" s="24" t="s">
        <v>608</v>
      </c>
      <c r="E1315" s="231" t="s">
        <v>1466</v>
      </c>
      <c r="F1315" s="227" t="s">
        <v>1045</v>
      </c>
      <c r="G1315" s="208" t="s">
        <v>1046</v>
      </c>
      <c r="H1315" s="241">
        <v>45378</v>
      </c>
      <c r="I1315" s="253">
        <v>0</v>
      </c>
      <c r="J1315" s="214">
        <v>-2100</v>
      </c>
      <c r="K1315" s="250">
        <f t="shared" si="20"/>
        <v>380835.19722727226</v>
      </c>
      <c r="L1315" s="263"/>
    </row>
    <row r="1316" spans="2:12" x14ac:dyDescent="0.25">
      <c r="B1316" s="46">
        <f>SUBTOTAL(103,$C$10:C1316)</f>
        <v>1307</v>
      </c>
      <c r="C1316" s="157" t="s">
        <v>601</v>
      </c>
      <c r="D1316" s="24" t="s">
        <v>648</v>
      </c>
      <c r="E1316" s="231" t="s">
        <v>1466</v>
      </c>
      <c r="F1316" s="227" t="s">
        <v>1049</v>
      </c>
      <c r="G1316" s="208" t="s">
        <v>1048</v>
      </c>
      <c r="H1316" s="241">
        <v>45378</v>
      </c>
      <c r="I1316" s="253">
        <v>0</v>
      </c>
      <c r="J1316" s="214">
        <v>-5331</v>
      </c>
      <c r="K1316" s="250">
        <f t="shared" si="20"/>
        <v>375504.19722727226</v>
      </c>
      <c r="L1316" s="263"/>
    </row>
    <row r="1317" spans="2:12" x14ac:dyDescent="0.25">
      <c r="B1317" s="46">
        <f>SUBTOTAL(103,$C$10:C1317)</f>
        <v>1308</v>
      </c>
      <c r="C1317" s="157" t="s">
        <v>665</v>
      </c>
      <c r="D1317" s="24" t="s">
        <v>648</v>
      </c>
      <c r="E1317" s="231" t="s">
        <v>1466</v>
      </c>
      <c r="F1317" s="227" t="s">
        <v>1045</v>
      </c>
      <c r="G1317" s="208" t="s">
        <v>1046</v>
      </c>
      <c r="H1317" s="241">
        <v>45378</v>
      </c>
      <c r="I1317" s="253">
        <v>0</v>
      </c>
      <c r="J1317" s="214">
        <v>-22400</v>
      </c>
      <c r="K1317" s="250">
        <f t="shared" si="20"/>
        <v>353104.19722727226</v>
      </c>
      <c r="L1317" s="263"/>
    </row>
    <row r="1318" spans="2:12" x14ac:dyDescent="0.25">
      <c r="B1318" s="46">
        <f>SUBTOTAL(103,$C$10:C1318)</f>
        <v>1309</v>
      </c>
      <c r="C1318" s="157" t="s">
        <v>683</v>
      </c>
      <c r="D1318" s="24" t="s">
        <v>648</v>
      </c>
      <c r="E1318" s="231" t="s">
        <v>1466</v>
      </c>
      <c r="F1318" s="227" t="s">
        <v>1049</v>
      </c>
      <c r="G1318" s="208" t="s">
        <v>1048</v>
      </c>
      <c r="H1318" s="241">
        <v>45378</v>
      </c>
      <c r="I1318" s="253">
        <v>0</v>
      </c>
      <c r="J1318" s="214">
        <v>-3360</v>
      </c>
      <c r="K1318" s="250">
        <f t="shared" si="20"/>
        <v>349744.19722727226</v>
      </c>
      <c r="L1318" s="263"/>
    </row>
    <row r="1319" spans="2:12" x14ac:dyDescent="0.25">
      <c r="B1319" s="46">
        <f>SUBTOTAL(103,$C$10:C1319)</f>
        <v>1310</v>
      </c>
      <c r="C1319" s="157" t="s">
        <v>711</v>
      </c>
      <c r="D1319" s="24" t="s">
        <v>712</v>
      </c>
      <c r="E1319" s="203" t="s">
        <v>1467</v>
      </c>
      <c r="F1319" s="227"/>
      <c r="G1319" s="208"/>
      <c r="H1319" s="241">
        <v>45378</v>
      </c>
      <c r="I1319" s="253">
        <v>0</v>
      </c>
      <c r="J1319" s="214">
        <v>-2500</v>
      </c>
      <c r="K1319" s="250">
        <f t="shared" si="20"/>
        <v>347244.19722727226</v>
      </c>
      <c r="L1319" s="263"/>
    </row>
    <row r="1320" spans="2:12" x14ac:dyDescent="0.25">
      <c r="B1320" s="46">
        <f>SUBTOTAL(103,$C$10:C1320)</f>
        <v>1311</v>
      </c>
      <c r="C1320" s="157" t="s">
        <v>694</v>
      </c>
      <c r="D1320" s="24" t="s">
        <v>608</v>
      </c>
      <c r="E1320" s="231" t="s">
        <v>1466</v>
      </c>
      <c r="F1320" s="227" t="s">
        <v>641</v>
      </c>
      <c r="G1320" s="208" t="s">
        <v>642</v>
      </c>
      <c r="H1320" s="241">
        <v>45378</v>
      </c>
      <c r="I1320" s="253">
        <v>0</v>
      </c>
      <c r="J1320" s="214">
        <v>-22400</v>
      </c>
      <c r="K1320" s="250">
        <f t="shared" si="20"/>
        <v>324844.19722727226</v>
      </c>
      <c r="L1320" s="263"/>
    </row>
    <row r="1321" spans="2:12" x14ac:dyDescent="0.25">
      <c r="B1321" s="46">
        <f>SUBTOTAL(103,$C$10:C1321)</f>
        <v>1312</v>
      </c>
      <c r="C1321" s="157" t="s">
        <v>603</v>
      </c>
      <c r="D1321" s="24" t="s">
        <v>607</v>
      </c>
      <c r="E1321" s="203" t="s">
        <v>1467</v>
      </c>
      <c r="F1321" s="227" t="s">
        <v>1043</v>
      </c>
      <c r="G1321" s="216" t="s">
        <v>1044</v>
      </c>
      <c r="H1321" s="241">
        <v>45378</v>
      </c>
      <c r="I1321" s="253">
        <v>0</v>
      </c>
      <c r="J1321" s="214">
        <v>-2000</v>
      </c>
      <c r="K1321" s="250">
        <f t="shared" si="20"/>
        <v>322844.19722727226</v>
      </c>
      <c r="L1321" s="263"/>
    </row>
    <row r="1322" spans="2:12" x14ac:dyDescent="0.25">
      <c r="B1322" s="46">
        <f>SUBTOTAL(103,$C$10:C1322)</f>
        <v>1313</v>
      </c>
      <c r="C1322" s="157" t="s">
        <v>667</v>
      </c>
      <c r="D1322" s="24" t="s">
        <v>648</v>
      </c>
      <c r="E1322" s="231" t="s">
        <v>1466</v>
      </c>
      <c r="F1322" s="227" t="s">
        <v>1045</v>
      </c>
      <c r="G1322" s="208" t="s">
        <v>1046</v>
      </c>
      <c r="H1322" s="241">
        <v>45378</v>
      </c>
      <c r="I1322" s="253">
        <v>0</v>
      </c>
      <c r="J1322" s="214">
        <v>-22400</v>
      </c>
      <c r="K1322" s="250">
        <f t="shared" si="20"/>
        <v>300444.19722727226</v>
      </c>
      <c r="L1322" s="263"/>
    </row>
    <row r="1323" spans="2:12" x14ac:dyDescent="0.25">
      <c r="B1323" s="46">
        <f>SUBTOTAL(103,$C$10:C1323)</f>
        <v>1314</v>
      </c>
      <c r="C1323" s="157" t="s">
        <v>24</v>
      </c>
      <c r="D1323" s="24" t="s">
        <v>713</v>
      </c>
      <c r="E1323" s="231" t="s">
        <v>1475</v>
      </c>
      <c r="F1323" s="227" t="s">
        <v>24</v>
      </c>
      <c r="G1323" s="203" t="s">
        <v>24</v>
      </c>
      <c r="H1323" s="241">
        <v>45378</v>
      </c>
      <c r="I1323" s="253">
        <v>0</v>
      </c>
      <c r="J1323" s="214">
        <v>-5100</v>
      </c>
      <c r="K1323" s="250">
        <f t="shared" si="20"/>
        <v>295344.19722727226</v>
      </c>
      <c r="L1323" s="263"/>
    </row>
    <row r="1324" spans="2:12" x14ac:dyDescent="0.25">
      <c r="B1324" s="46">
        <f>SUBTOTAL(103,$C$10:C1324)</f>
        <v>1315</v>
      </c>
      <c r="C1324" s="157" t="s">
        <v>24</v>
      </c>
      <c r="D1324" s="24" t="s">
        <v>714</v>
      </c>
      <c r="E1324" s="231" t="s">
        <v>1475</v>
      </c>
      <c r="F1324" s="227" t="s">
        <v>24</v>
      </c>
      <c r="G1324" s="203" t="s">
        <v>24</v>
      </c>
      <c r="H1324" s="241">
        <v>45379</v>
      </c>
      <c r="I1324" s="253">
        <v>0</v>
      </c>
      <c r="J1324" s="214">
        <v>-698</v>
      </c>
      <c r="K1324" s="250">
        <f t="shared" si="20"/>
        <v>294646.19722727226</v>
      </c>
      <c r="L1324" s="263"/>
    </row>
    <row r="1325" spans="2:12" x14ac:dyDescent="0.25">
      <c r="B1325" s="46">
        <f>SUBTOTAL(103,$C$10:C1325)</f>
        <v>1316</v>
      </c>
      <c r="C1325" s="157" t="s">
        <v>24</v>
      </c>
      <c r="D1325" s="24" t="s">
        <v>715</v>
      </c>
      <c r="E1325" s="231" t="s">
        <v>1475</v>
      </c>
      <c r="F1325" s="227" t="s">
        <v>24</v>
      </c>
      <c r="G1325" s="203" t="s">
        <v>24</v>
      </c>
      <c r="H1325" s="241">
        <v>45379</v>
      </c>
      <c r="I1325" s="253">
        <v>0</v>
      </c>
      <c r="J1325" s="214">
        <v>-865</v>
      </c>
      <c r="K1325" s="250">
        <f t="shared" si="20"/>
        <v>293781.19722727226</v>
      </c>
      <c r="L1325" s="263"/>
    </row>
    <row r="1326" spans="2:12" x14ac:dyDescent="0.25">
      <c r="B1326" s="46">
        <f>SUBTOTAL(103,$C$10:C1326)</f>
        <v>1317</v>
      </c>
      <c r="C1326" s="157" t="s">
        <v>24</v>
      </c>
      <c r="D1326" s="24" t="s">
        <v>716</v>
      </c>
      <c r="E1326" s="231" t="s">
        <v>1475</v>
      </c>
      <c r="F1326" s="227" t="s">
        <v>24</v>
      </c>
      <c r="G1326" s="203" t="s">
        <v>24</v>
      </c>
      <c r="H1326" s="241">
        <v>45379</v>
      </c>
      <c r="I1326" s="253">
        <v>0</v>
      </c>
      <c r="J1326" s="214">
        <v>-5498</v>
      </c>
      <c r="K1326" s="250">
        <f t="shared" si="20"/>
        <v>288283.19722727226</v>
      </c>
      <c r="L1326" s="263"/>
    </row>
    <row r="1327" spans="2:12" x14ac:dyDescent="0.25">
      <c r="B1327" s="46">
        <f>SUBTOTAL(103,$C$10:C1327)</f>
        <v>1318</v>
      </c>
      <c r="C1327" s="157" t="s">
        <v>24</v>
      </c>
      <c r="D1327" s="24" t="s">
        <v>717</v>
      </c>
      <c r="E1327" s="231" t="s">
        <v>1475</v>
      </c>
      <c r="F1327" s="227" t="s">
        <v>24</v>
      </c>
      <c r="G1327" s="203" t="s">
        <v>24</v>
      </c>
      <c r="H1327" s="241">
        <v>45379</v>
      </c>
      <c r="I1327" s="253">
        <v>0</v>
      </c>
      <c r="J1327" s="214">
        <v>-865</v>
      </c>
      <c r="K1327" s="250">
        <f t="shared" si="20"/>
        <v>287418.19722727226</v>
      </c>
      <c r="L1327" s="263"/>
    </row>
    <row r="1328" spans="2:12" x14ac:dyDescent="0.25">
      <c r="B1328" s="46">
        <f>SUBTOTAL(103,$C$10:C1328)</f>
        <v>1319</v>
      </c>
      <c r="C1328" s="157" t="s">
        <v>630</v>
      </c>
      <c r="D1328" s="100" t="s">
        <v>1073</v>
      </c>
      <c r="E1328" s="208" t="s">
        <v>1474</v>
      </c>
      <c r="F1328" s="227" t="s">
        <v>24</v>
      </c>
      <c r="G1328" s="203" t="s">
        <v>24</v>
      </c>
      <c r="H1328" s="241">
        <v>45383</v>
      </c>
      <c r="I1328" s="253">
        <v>0</v>
      </c>
      <c r="J1328" s="214">
        <v>-12000</v>
      </c>
      <c r="K1328" s="250">
        <f t="shared" si="20"/>
        <v>275418.19722727226</v>
      </c>
      <c r="L1328" s="263"/>
    </row>
    <row r="1329" spans="2:12" x14ac:dyDescent="0.25">
      <c r="B1329" s="46">
        <f>SUBTOTAL(103,$C$10:C1329)</f>
        <v>1320</v>
      </c>
      <c r="C1329" s="157" t="s">
        <v>631</v>
      </c>
      <c r="D1329" s="24" t="s">
        <v>613</v>
      </c>
      <c r="E1329" s="208" t="s">
        <v>1474</v>
      </c>
      <c r="F1329" s="227" t="s">
        <v>24</v>
      </c>
      <c r="G1329" s="203" t="s">
        <v>24</v>
      </c>
      <c r="H1329" s="241">
        <v>45383</v>
      </c>
      <c r="I1329" s="253">
        <v>0</v>
      </c>
      <c r="J1329" s="214">
        <v>-5000</v>
      </c>
      <c r="K1329" s="250">
        <f t="shared" si="20"/>
        <v>270418.19722727226</v>
      </c>
      <c r="L1329" s="263"/>
    </row>
    <row r="1330" spans="2:12" x14ac:dyDescent="0.25">
      <c r="B1330" s="46">
        <f>SUBTOTAL(103,$C$10:C1330)</f>
        <v>1321</v>
      </c>
      <c r="C1330" s="157" t="s">
        <v>632</v>
      </c>
      <c r="D1330" s="24" t="s">
        <v>614</v>
      </c>
      <c r="E1330" s="208" t="s">
        <v>1470</v>
      </c>
      <c r="F1330" s="227" t="s">
        <v>24</v>
      </c>
      <c r="G1330" s="203" t="s">
        <v>24</v>
      </c>
      <c r="H1330" s="241">
        <v>45383</v>
      </c>
      <c r="I1330" s="253">
        <v>0</v>
      </c>
      <c r="J1330" s="214">
        <v>-500</v>
      </c>
      <c r="K1330" s="250">
        <f t="shared" si="20"/>
        <v>269918.19722727226</v>
      </c>
      <c r="L1330" s="263"/>
    </row>
    <row r="1331" spans="2:12" x14ac:dyDescent="0.25">
      <c r="B1331" s="46">
        <f>SUBTOTAL(103,$C$10:C1331)</f>
        <v>1322</v>
      </c>
      <c r="C1331" s="157" t="s">
        <v>695</v>
      </c>
      <c r="D1331" s="24" t="s">
        <v>697</v>
      </c>
      <c r="E1331" s="203" t="s">
        <v>1470</v>
      </c>
      <c r="F1331" s="227" t="s">
        <v>641</v>
      </c>
      <c r="G1331" s="208" t="s">
        <v>642</v>
      </c>
      <c r="H1331" s="241">
        <v>45385</v>
      </c>
      <c r="I1331" s="253">
        <v>0</v>
      </c>
      <c r="J1331" s="214">
        <v>-18823</v>
      </c>
      <c r="K1331" s="250">
        <f t="shared" si="20"/>
        <v>251095.19722727226</v>
      </c>
      <c r="L1331" s="263"/>
    </row>
    <row r="1332" spans="2:12" x14ac:dyDescent="0.25">
      <c r="B1332" s="46">
        <f>SUBTOTAL(103,$C$10:C1332)</f>
        <v>1323</v>
      </c>
      <c r="C1332" s="294" t="s">
        <v>131</v>
      </c>
      <c r="D1332" s="24" t="s">
        <v>686</v>
      </c>
      <c r="E1332" s="203" t="s">
        <v>1475</v>
      </c>
      <c r="F1332" s="227" t="s">
        <v>588</v>
      </c>
      <c r="G1332" s="208" t="s">
        <v>589</v>
      </c>
      <c r="H1332" s="241">
        <v>45386</v>
      </c>
      <c r="I1332" s="253">
        <v>0</v>
      </c>
      <c r="J1332" s="214">
        <v>-100000</v>
      </c>
      <c r="K1332" s="250">
        <f t="shared" si="20"/>
        <v>151095.19722727226</v>
      </c>
      <c r="L1332" s="263"/>
    </row>
    <row r="1333" spans="2:12" x14ac:dyDescent="0.25">
      <c r="B1333" s="46">
        <f>SUBTOTAL(103,$C$10:C1333)</f>
        <v>1324</v>
      </c>
      <c r="C1333" s="157" t="s">
        <v>653</v>
      </c>
      <c r="D1333" s="24" t="s">
        <v>686</v>
      </c>
      <c r="E1333" s="203" t="s">
        <v>6</v>
      </c>
      <c r="F1333" s="227" t="s">
        <v>581</v>
      </c>
      <c r="G1333" s="208" t="s">
        <v>434</v>
      </c>
      <c r="H1333" s="241">
        <v>45387</v>
      </c>
      <c r="I1333" s="253">
        <v>300000</v>
      </c>
      <c r="J1333" s="214">
        <v>0</v>
      </c>
      <c r="K1333" s="250">
        <f t="shared" si="20"/>
        <v>451095.19722727226</v>
      </c>
      <c r="L1333" s="263"/>
    </row>
    <row r="1334" spans="2:12" x14ac:dyDescent="0.25">
      <c r="B1334" s="46">
        <f>SUBTOTAL(103,$C$10:C1334)</f>
        <v>1325</v>
      </c>
      <c r="C1334" s="157" t="s">
        <v>653</v>
      </c>
      <c r="D1334" s="24" t="s">
        <v>687</v>
      </c>
      <c r="E1334" s="203" t="s">
        <v>6</v>
      </c>
      <c r="F1334" s="227" t="s">
        <v>581</v>
      </c>
      <c r="G1334" s="208" t="s">
        <v>434</v>
      </c>
      <c r="H1334" s="241">
        <v>45387</v>
      </c>
      <c r="I1334" s="253">
        <v>300000</v>
      </c>
      <c r="J1334" s="214">
        <v>0</v>
      </c>
      <c r="K1334" s="250">
        <f t="shared" si="20"/>
        <v>751095.19722727221</v>
      </c>
      <c r="L1334" s="263"/>
    </row>
    <row r="1335" spans="2:12" x14ac:dyDescent="0.25">
      <c r="B1335" s="46">
        <f>SUBTOTAL(103,$C$10:C1335)</f>
        <v>1326</v>
      </c>
      <c r="C1335" s="157" t="s">
        <v>596</v>
      </c>
      <c r="D1335" s="24" t="s">
        <v>639</v>
      </c>
      <c r="E1335" s="203" t="s">
        <v>1467</v>
      </c>
      <c r="F1335" s="227" t="s">
        <v>581</v>
      </c>
      <c r="G1335" s="208" t="s">
        <v>434</v>
      </c>
      <c r="H1335" s="241">
        <v>45387</v>
      </c>
      <c r="I1335" s="253">
        <v>0</v>
      </c>
      <c r="J1335" s="214">
        <v>-23099.994999999999</v>
      </c>
      <c r="K1335" s="250">
        <f t="shared" si="20"/>
        <v>727995.20222727221</v>
      </c>
      <c r="L1335" s="263"/>
    </row>
    <row r="1336" spans="2:12" x14ac:dyDescent="0.25">
      <c r="B1336" s="46">
        <f>SUBTOTAL(103,$C$10:C1336)</f>
        <v>1327</v>
      </c>
      <c r="C1336" s="157" t="s">
        <v>625</v>
      </c>
      <c r="D1336" s="24" t="s">
        <v>608</v>
      </c>
      <c r="E1336" s="231" t="s">
        <v>1466</v>
      </c>
      <c r="F1336" s="227" t="s">
        <v>641</v>
      </c>
      <c r="G1336" s="208" t="s">
        <v>642</v>
      </c>
      <c r="H1336" s="241">
        <v>45387</v>
      </c>
      <c r="I1336" s="253">
        <v>0</v>
      </c>
      <c r="J1336" s="214">
        <v>-4519</v>
      </c>
      <c r="K1336" s="250">
        <f t="shared" si="20"/>
        <v>723476.20222727221</v>
      </c>
      <c r="L1336" s="263"/>
    </row>
    <row r="1337" spans="2:12" x14ac:dyDescent="0.25">
      <c r="B1337" s="46">
        <f>SUBTOTAL(103,$C$10:C1337)</f>
        <v>1328</v>
      </c>
      <c r="C1337" s="157" t="s">
        <v>597</v>
      </c>
      <c r="D1337" s="24" t="s">
        <v>639</v>
      </c>
      <c r="E1337" s="203" t="s">
        <v>1467</v>
      </c>
      <c r="F1337" s="227" t="s">
        <v>581</v>
      </c>
      <c r="G1337" s="208" t="s">
        <v>434</v>
      </c>
      <c r="H1337" s="241">
        <v>45387</v>
      </c>
      <c r="I1337" s="253">
        <v>0</v>
      </c>
      <c r="J1337" s="214">
        <v>-11245.895</v>
      </c>
      <c r="K1337" s="250">
        <f t="shared" si="20"/>
        <v>712230.30722727219</v>
      </c>
      <c r="L1337" s="263"/>
    </row>
    <row r="1338" spans="2:12" x14ac:dyDescent="0.25">
      <c r="B1338" s="46">
        <f>SUBTOTAL(103,$C$10:C1338)</f>
        <v>1329</v>
      </c>
      <c r="C1338" s="24" t="s">
        <v>598</v>
      </c>
      <c r="D1338" s="24" t="s">
        <v>607</v>
      </c>
      <c r="E1338" s="203" t="s">
        <v>1467</v>
      </c>
      <c r="F1338" s="227" t="s">
        <v>581</v>
      </c>
      <c r="G1338" s="208" t="s">
        <v>434</v>
      </c>
      <c r="H1338" s="241">
        <v>45387</v>
      </c>
      <c r="I1338" s="253">
        <v>0</v>
      </c>
      <c r="J1338" s="214">
        <v>-19999.996500000001</v>
      </c>
      <c r="K1338" s="250">
        <f t="shared" si="20"/>
        <v>692230.31072727218</v>
      </c>
      <c r="L1338" s="263"/>
    </row>
    <row r="1339" spans="2:12" x14ac:dyDescent="0.25">
      <c r="B1339" s="46">
        <f>SUBTOTAL(103,$C$10:C1339)</f>
        <v>1330</v>
      </c>
      <c r="C1339" s="157" t="s">
        <v>678</v>
      </c>
      <c r="D1339" s="24" t="s">
        <v>703</v>
      </c>
      <c r="E1339" s="203" t="s">
        <v>1471</v>
      </c>
      <c r="F1339" s="227" t="s">
        <v>641</v>
      </c>
      <c r="G1339" s="208" t="s">
        <v>642</v>
      </c>
      <c r="H1339" s="241">
        <v>45387</v>
      </c>
      <c r="I1339" s="253">
        <v>0</v>
      </c>
      <c r="J1339" s="214">
        <v>-30000</v>
      </c>
      <c r="K1339" s="250">
        <f t="shared" si="20"/>
        <v>662230.31072727218</v>
      </c>
      <c r="L1339" s="263"/>
    </row>
    <row r="1340" spans="2:12" x14ac:dyDescent="0.25">
      <c r="B1340" s="46">
        <f>SUBTOTAL(103,$C$10:C1340)</f>
        <v>1331</v>
      </c>
      <c r="C1340" s="157" t="s">
        <v>600</v>
      </c>
      <c r="D1340" s="24" t="s">
        <v>608</v>
      </c>
      <c r="E1340" s="231" t="s">
        <v>1466</v>
      </c>
      <c r="F1340" s="227" t="s">
        <v>1049</v>
      </c>
      <c r="G1340" s="208" t="s">
        <v>1048</v>
      </c>
      <c r="H1340" s="241">
        <v>45387</v>
      </c>
      <c r="I1340" s="253">
        <v>0</v>
      </c>
      <c r="J1340" s="214">
        <v>-11760</v>
      </c>
      <c r="K1340" s="250">
        <f t="shared" si="20"/>
        <v>650470.31072727218</v>
      </c>
      <c r="L1340" s="263"/>
    </row>
    <row r="1341" spans="2:12" x14ac:dyDescent="0.25">
      <c r="B1341" s="46">
        <f>SUBTOTAL(103,$C$10:C1341)</f>
        <v>1332</v>
      </c>
      <c r="C1341" s="157" t="s">
        <v>682</v>
      </c>
      <c r="D1341" s="24" t="s">
        <v>608</v>
      </c>
      <c r="E1341" s="231" t="s">
        <v>1466</v>
      </c>
      <c r="F1341" s="227" t="s">
        <v>1045</v>
      </c>
      <c r="G1341" s="208" t="s">
        <v>1046</v>
      </c>
      <c r="H1341" s="241">
        <v>45387</v>
      </c>
      <c r="I1341" s="253">
        <v>0</v>
      </c>
      <c r="J1341" s="214">
        <v>-2100</v>
      </c>
      <c r="K1341" s="250">
        <f t="shared" si="20"/>
        <v>648370.31072727218</v>
      </c>
      <c r="L1341" s="263"/>
    </row>
    <row r="1342" spans="2:12" x14ac:dyDescent="0.25">
      <c r="B1342" s="46">
        <f>SUBTOTAL(103,$C$10:C1342)</f>
        <v>1333</v>
      </c>
      <c r="C1342" s="154" t="s">
        <v>692</v>
      </c>
      <c r="D1342" s="24" t="s">
        <v>1121</v>
      </c>
      <c r="E1342" s="203" t="s">
        <v>1466</v>
      </c>
      <c r="F1342" s="227" t="s">
        <v>581</v>
      </c>
      <c r="G1342" s="208" t="s">
        <v>434</v>
      </c>
      <c r="H1342" s="241">
        <v>45387</v>
      </c>
      <c r="I1342" s="253">
        <v>0</v>
      </c>
      <c r="J1342" s="214">
        <v>-3227</v>
      </c>
      <c r="K1342" s="250">
        <f t="shared" si="20"/>
        <v>645143.31072727218</v>
      </c>
      <c r="L1342" s="263"/>
    </row>
    <row r="1343" spans="2:12" x14ac:dyDescent="0.25">
      <c r="B1343" s="46">
        <f>SUBTOTAL(103,$C$10:C1343)</f>
        <v>1334</v>
      </c>
      <c r="C1343" s="157" t="s">
        <v>601</v>
      </c>
      <c r="D1343" s="24" t="s">
        <v>648</v>
      </c>
      <c r="E1343" s="231" t="s">
        <v>1466</v>
      </c>
      <c r="F1343" s="227" t="s">
        <v>1049</v>
      </c>
      <c r="G1343" s="208" t="s">
        <v>1048</v>
      </c>
      <c r="H1343" s="241">
        <v>45387</v>
      </c>
      <c r="I1343" s="253">
        <v>0</v>
      </c>
      <c r="J1343" s="214">
        <v>-5331</v>
      </c>
      <c r="K1343" s="250">
        <f t="shared" si="20"/>
        <v>639812.31072727218</v>
      </c>
      <c r="L1343" s="263"/>
    </row>
    <row r="1344" spans="2:12" x14ac:dyDescent="0.25">
      <c r="B1344" s="46">
        <f>SUBTOTAL(103,$C$10:C1344)</f>
        <v>1335</v>
      </c>
      <c r="C1344" s="157" t="s">
        <v>665</v>
      </c>
      <c r="D1344" s="24" t="s">
        <v>648</v>
      </c>
      <c r="E1344" s="231" t="s">
        <v>1466</v>
      </c>
      <c r="F1344" s="227" t="s">
        <v>1045</v>
      </c>
      <c r="G1344" s="208" t="s">
        <v>1046</v>
      </c>
      <c r="H1344" s="241">
        <v>45387</v>
      </c>
      <c r="I1344" s="253">
        <v>0</v>
      </c>
      <c r="J1344" s="214">
        <v>-22400</v>
      </c>
      <c r="K1344" s="250">
        <f t="shared" si="20"/>
        <v>617412.31072727218</v>
      </c>
      <c r="L1344" s="263"/>
    </row>
    <row r="1345" spans="2:12" x14ac:dyDescent="0.25">
      <c r="B1345" s="46">
        <f>SUBTOTAL(103,$C$10:C1345)</f>
        <v>1336</v>
      </c>
      <c r="C1345" s="157" t="s">
        <v>683</v>
      </c>
      <c r="D1345" s="24" t="s">
        <v>648</v>
      </c>
      <c r="E1345" s="231" t="s">
        <v>1466</v>
      </c>
      <c r="F1345" s="227" t="s">
        <v>1049</v>
      </c>
      <c r="G1345" s="208" t="s">
        <v>1048</v>
      </c>
      <c r="H1345" s="241">
        <v>45387</v>
      </c>
      <c r="I1345" s="253">
        <v>0</v>
      </c>
      <c r="J1345" s="214">
        <v>-3360</v>
      </c>
      <c r="K1345" s="250">
        <f t="shared" si="20"/>
        <v>614052.31072727218</v>
      </c>
      <c r="L1345" s="263"/>
    </row>
    <row r="1346" spans="2:12" x14ac:dyDescent="0.25">
      <c r="B1346" s="46">
        <f>SUBTOTAL(103,$C$10:C1346)</f>
        <v>1337</v>
      </c>
      <c r="C1346" s="157" t="s">
        <v>694</v>
      </c>
      <c r="D1346" s="24" t="s">
        <v>608</v>
      </c>
      <c r="E1346" s="231" t="s">
        <v>1466</v>
      </c>
      <c r="F1346" s="227" t="s">
        <v>641</v>
      </c>
      <c r="G1346" s="208" t="s">
        <v>642</v>
      </c>
      <c r="H1346" s="241">
        <v>45387</v>
      </c>
      <c r="I1346" s="253">
        <v>0</v>
      </c>
      <c r="J1346" s="214">
        <v>-22400</v>
      </c>
      <c r="K1346" s="250">
        <f t="shared" si="20"/>
        <v>591652.31072727218</v>
      </c>
      <c r="L1346" s="263"/>
    </row>
    <row r="1347" spans="2:12" x14ac:dyDescent="0.25">
      <c r="B1347" s="46">
        <f>SUBTOTAL(103,$C$10:C1347)</f>
        <v>1338</v>
      </c>
      <c r="C1347" s="157" t="s">
        <v>694</v>
      </c>
      <c r="D1347" s="24" t="s">
        <v>607</v>
      </c>
      <c r="E1347" s="203" t="s">
        <v>1467</v>
      </c>
      <c r="F1347" s="227" t="s">
        <v>641</v>
      </c>
      <c r="G1347" s="208" t="s">
        <v>642</v>
      </c>
      <c r="H1347" s="241">
        <v>45387</v>
      </c>
      <c r="I1347" s="253">
        <v>0</v>
      </c>
      <c r="J1347" s="214">
        <v>-7600</v>
      </c>
      <c r="K1347" s="250">
        <f t="shared" si="20"/>
        <v>584052.31072727218</v>
      </c>
      <c r="L1347" s="263"/>
    </row>
    <row r="1348" spans="2:12" x14ac:dyDescent="0.25">
      <c r="B1348" s="46">
        <f>SUBTOTAL(103,$C$10:C1348)</f>
        <v>1339</v>
      </c>
      <c r="C1348" s="157" t="s">
        <v>603</v>
      </c>
      <c r="D1348" s="24" t="s">
        <v>607</v>
      </c>
      <c r="E1348" s="203" t="s">
        <v>1467</v>
      </c>
      <c r="F1348" s="227" t="s">
        <v>1043</v>
      </c>
      <c r="G1348" s="216" t="s">
        <v>1044</v>
      </c>
      <c r="H1348" s="241">
        <v>45387</v>
      </c>
      <c r="I1348" s="253">
        <v>0</v>
      </c>
      <c r="J1348" s="214">
        <v>-2000</v>
      </c>
      <c r="K1348" s="250">
        <f t="shared" si="20"/>
        <v>582052.31072727218</v>
      </c>
      <c r="L1348" s="263"/>
    </row>
    <row r="1349" spans="2:12" x14ac:dyDescent="0.25">
      <c r="B1349" s="46">
        <f>SUBTOTAL(103,$C$10:C1349)</f>
        <v>1340</v>
      </c>
      <c r="C1349" s="157" t="s">
        <v>605</v>
      </c>
      <c r="D1349" s="24" t="s">
        <v>607</v>
      </c>
      <c r="E1349" s="203" t="s">
        <v>1467</v>
      </c>
      <c r="F1349" s="227" t="s">
        <v>1043</v>
      </c>
      <c r="G1349" s="216" t="s">
        <v>1044</v>
      </c>
      <c r="H1349" s="241">
        <v>45387</v>
      </c>
      <c r="I1349" s="253">
        <v>0</v>
      </c>
      <c r="J1349" s="214">
        <v>-4700.45</v>
      </c>
      <c r="K1349" s="250">
        <f t="shared" si="20"/>
        <v>577351.86072727223</v>
      </c>
      <c r="L1349" s="263"/>
    </row>
    <row r="1350" spans="2:12" x14ac:dyDescent="0.25">
      <c r="B1350" s="46">
        <f>SUBTOTAL(103,$C$10:C1350)</f>
        <v>1341</v>
      </c>
      <c r="C1350" s="157" t="s">
        <v>667</v>
      </c>
      <c r="D1350" s="24" t="s">
        <v>648</v>
      </c>
      <c r="E1350" s="231" t="s">
        <v>1466</v>
      </c>
      <c r="F1350" s="227" t="s">
        <v>1045</v>
      </c>
      <c r="G1350" s="208" t="s">
        <v>1046</v>
      </c>
      <c r="H1350" s="241">
        <v>45387</v>
      </c>
      <c r="I1350" s="253">
        <v>0</v>
      </c>
      <c r="J1350" s="214">
        <v>-9200</v>
      </c>
      <c r="K1350" s="250">
        <f t="shared" si="20"/>
        <v>568151.86072727223</v>
      </c>
      <c r="L1350" s="263"/>
    </row>
    <row r="1351" spans="2:12" x14ac:dyDescent="0.25">
      <c r="B1351" s="46">
        <f>SUBTOTAL(103,$C$10:C1351)</f>
        <v>1342</v>
      </c>
      <c r="C1351" s="157" t="s">
        <v>718</v>
      </c>
      <c r="D1351" s="24" t="s">
        <v>721</v>
      </c>
      <c r="E1351" s="203" t="s">
        <v>1470</v>
      </c>
      <c r="F1351" s="227" t="s">
        <v>644</v>
      </c>
      <c r="G1351" s="208" t="s">
        <v>719</v>
      </c>
      <c r="H1351" s="241">
        <v>45387</v>
      </c>
      <c r="I1351" s="253">
        <v>0</v>
      </c>
      <c r="J1351" s="214">
        <v>-7000</v>
      </c>
      <c r="K1351" s="250">
        <f t="shared" si="20"/>
        <v>561151.86072727223</v>
      </c>
      <c r="L1351" s="263"/>
    </row>
    <row r="1352" spans="2:12" x14ac:dyDescent="0.25">
      <c r="B1352" s="46">
        <f>SUBTOTAL(103,$C$10:C1352)</f>
        <v>1343</v>
      </c>
      <c r="C1352" s="294" t="s">
        <v>131</v>
      </c>
      <c r="D1352" s="24" t="s">
        <v>687</v>
      </c>
      <c r="E1352" s="203" t="s">
        <v>1475</v>
      </c>
      <c r="F1352" s="227" t="s">
        <v>588</v>
      </c>
      <c r="G1352" s="208" t="s">
        <v>589</v>
      </c>
      <c r="H1352" s="241">
        <v>45393</v>
      </c>
      <c r="I1352" s="253">
        <v>0</v>
      </c>
      <c r="J1352" s="214">
        <v>-200000</v>
      </c>
      <c r="K1352" s="250">
        <f t="shared" si="20"/>
        <v>361151.86072727223</v>
      </c>
      <c r="L1352" s="263"/>
    </row>
    <row r="1353" spans="2:12" x14ac:dyDescent="0.25">
      <c r="B1353" s="46">
        <f>SUBTOTAL(103,$C$10:C1353)</f>
        <v>1344</v>
      </c>
      <c r="C1353" s="157" t="s">
        <v>596</v>
      </c>
      <c r="D1353" s="24" t="s">
        <v>639</v>
      </c>
      <c r="E1353" s="203" t="s">
        <v>1467</v>
      </c>
      <c r="F1353" s="227" t="s">
        <v>581</v>
      </c>
      <c r="G1353" s="208" t="s">
        <v>434</v>
      </c>
      <c r="H1353" s="241">
        <v>45394</v>
      </c>
      <c r="I1353" s="253">
        <v>0</v>
      </c>
      <c r="J1353" s="214">
        <v>-13100</v>
      </c>
      <c r="K1353" s="250">
        <f t="shared" si="20"/>
        <v>348051.86072727223</v>
      </c>
      <c r="L1353" s="263"/>
    </row>
    <row r="1354" spans="2:12" x14ac:dyDescent="0.25">
      <c r="B1354" s="46">
        <f>SUBTOTAL(103,$C$10:C1354)</f>
        <v>1345</v>
      </c>
      <c r="C1354" s="157" t="s">
        <v>702</v>
      </c>
      <c r="D1354" s="24" t="s">
        <v>639</v>
      </c>
      <c r="E1354" s="203" t="s">
        <v>1467</v>
      </c>
      <c r="F1354" s="227" t="s">
        <v>1043</v>
      </c>
      <c r="G1354" s="208" t="s">
        <v>1044</v>
      </c>
      <c r="H1354" s="241">
        <v>45394</v>
      </c>
      <c r="I1354" s="253">
        <v>0</v>
      </c>
      <c r="J1354" s="214">
        <v>-6316.04</v>
      </c>
      <c r="K1354" s="250">
        <f t="shared" si="20"/>
        <v>341735.82072727225</v>
      </c>
      <c r="L1354" s="263"/>
    </row>
    <row r="1355" spans="2:12" x14ac:dyDescent="0.25">
      <c r="B1355" s="46">
        <f>SUBTOTAL(103,$C$10:C1355)</f>
        <v>1346</v>
      </c>
      <c r="C1355" s="157" t="s">
        <v>625</v>
      </c>
      <c r="D1355" s="24" t="s">
        <v>608</v>
      </c>
      <c r="E1355" s="231" t="s">
        <v>1466</v>
      </c>
      <c r="F1355" s="227" t="s">
        <v>641</v>
      </c>
      <c r="G1355" s="208" t="s">
        <v>642</v>
      </c>
      <c r="H1355" s="241">
        <v>45394</v>
      </c>
      <c r="I1355" s="253">
        <v>0</v>
      </c>
      <c r="J1355" s="214">
        <v>-3927</v>
      </c>
      <c r="K1355" s="250">
        <f t="shared" si="20"/>
        <v>337808.82072727225</v>
      </c>
      <c r="L1355" s="263"/>
    </row>
    <row r="1356" spans="2:12" x14ac:dyDescent="0.25">
      <c r="B1356" s="46">
        <f>SUBTOTAL(103,$C$10:C1356)</f>
        <v>1347</v>
      </c>
      <c r="C1356" s="157" t="s">
        <v>597</v>
      </c>
      <c r="D1356" s="24" t="s">
        <v>639</v>
      </c>
      <c r="E1356" s="203" t="s">
        <v>1467</v>
      </c>
      <c r="F1356" s="227" t="s">
        <v>581</v>
      </c>
      <c r="G1356" s="208" t="s">
        <v>434</v>
      </c>
      <c r="H1356" s="241">
        <v>45394</v>
      </c>
      <c r="I1356" s="253">
        <v>0</v>
      </c>
      <c r="J1356" s="214">
        <v>-6245.52</v>
      </c>
      <c r="K1356" s="250">
        <f t="shared" si="20"/>
        <v>331563.30072727223</v>
      </c>
      <c r="L1356" s="263"/>
    </row>
    <row r="1357" spans="2:12" x14ac:dyDescent="0.25">
      <c r="B1357" s="46">
        <f>SUBTOTAL(103,$C$10:C1357)</f>
        <v>1348</v>
      </c>
      <c r="C1357" s="24" t="s">
        <v>598</v>
      </c>
      <c r="D1357" s="24" t="s">
        <v>607</v>
      </c>
      <c r="E1357" s="203" t="s">
        <v>1467</v>
      </c>
      <c r="F1357" s="227" t="s">
        <v>581</v>
      </c>
      <c r="G1357" s="208" t="s">
        <v>434</v>
      </c>
      <c r="H1357" s="241">
        <v>45394</v>
      </c>
      <c r="I1357" s="253">
        <v>0</v>
      </c>
      <c r="J1357" s="214">
        <v>-30000</v>
      </c>
      <c r="K1357" s="250">
        <f t="shared" ref="K1357:K1420" si="21">I1357+K1356+J1357</f>
        <v>301563.30072727223</v>
      </c>
      <c r="L1357" s="263"/>
    </row>
    <row r="1358" spans="2:12" x14ac:dyDescent="0.25">
      <c r="B1358" s="46">
        <f>SUBTOTAL(103,$C$10:C1358)</f>
        <v>1349</v>
      </c>
      <c r="C1358" s="157" t="s">
        <v>600</v>
      </c>
      <c r="D1358" s="24" t="s">
        <v>608</v>
      </c>
      <c r="E1358" s="231" t="s">
        <v>1466</v>
      </c>
      <c r="F1358" s="227" t="s">
        <v>1049</v>
      </c>
      <c r="G1358" s="208" t="s">
        <v>1048</v>
      </c>
      <c r="H1358" s="241">
        <v>45394</v>
      </c>
      <c r="I1358" s="253">
        <v>0</v>
      </c>
      <c r="J1358" s="214">
        <v>-33760</v>
      </c>
      <c r="K1358" s="250">
        <f t="shared" si="21"/>
        <v>267803.30072727223</v>
      </c>
      <c r="L1358" s="263"/>
    </row>
    <row r="1359" spans="2:12" x14ac:dyDescent="0.25">
      <c r="B1359" s="46">
        <f>SUBTOTAL(103,$C$10:C1359)</f>
        <v>1350</v>
      </c>
      <c r="C1359" s="157" t="s">
        <v>682</v>
      </c>
      <c r="D1359" s="24" t="s">
        <v>608</v>
      </c>
      <c r="E1359" s="231" t="s">
        <v>1466</v>
      </c>
      <c r="F1359" s="227" t="s">
        <v>1045</v>
      </c>
      <c r="G1359" s="208" t="s">
        <v>1046</v>
      </c>
      <c r="H1359" s="241">
        <v>45394</v>
      </c>
      <c r="I1359" s="253">
        <v>0</v>
      </c>
      <c r="J1359" s="214">
        <v>-2100</v>
      </c>
      <c r="K1359" s="250">
        <f t="shared" si="21"/>
        <v>265703.30072727223</v>
      </c>
      <c r="L1359" s="263"/>
    </row>
    <row r="1360" spans="2:12" x14ac:dyDescent="0.25">
      <c r="B1360" s="46">
        <f>SUBTOTAL(103,$C$10:C1360)</f>
        <v>1351</v>
      </c>
      <c r="C1360" s="157" t="s">
        <v>601</v>
      </c>
      <c r="D1360" s="24" t="s">
        <v>648</v>
      </c>
      <c r="E1360" s="231" t="s">
        <v>1466</v>
      </c>
      <c r="F1360" s="227" t="s">
        <v>1049</v>
      </c>
      <c r="G1360" s="208" t="s">
        <v>1048</v>
      </c>
      <c r="H1360" s="241">
        <v>45394</v>
      </c>
      <c r="I1360" s="253">
        <v>0</v>
      </c>
      <c r="J1360" s="214">
        <v>-5331</v>
      </c>
      <c r="K1360" s="250">
        <f t="shared" si="21"/>
        <v>260372.30072727223</v>
      </c>
      <c r="L1360" s="263"/>
    </row>
    <row r="1361" spans="2:12" x14ac:dyDescent="0.25">
      <c r="B1361" s="46">
        <f>SUBTOTAL(103,$C$10:C1361)</f>
        <v>1352</v>
      </c>
      <c r="C1361" s="157" t="s">
        <v>665</v>
      </c>
      <c r="D1361" s="24" t="s">
        <v>648</v>
      </c>
      <c r="E1361" s="231" t="s">
        <v>1466</v>
      </c>
      <c r="F1361" s="227" t="s">
        <v>1045</v>
      </c>
      <c r="G1361" s="208" t="s">
        <v>1046</v>
      </c>
      <c r="H1361" s="241">
        <v>45394</v>
      </c>
      <c r="I1361" s="253">
        <v>0</v>
      </c>
      <c r="J1361" s="214">
        <v>-22400</v>
      </c>
      <c r="K1361" s="250">
        <f t="shared" si="21"/>
        <v>237972.30072727223</v>
      </c>
      <c r="L1361" s="263"/>
    </row>
    <row r="1362" spans="2:12" x14ac:dyDescent="0.25">
      <c r="B1362" s="46">
        <f>SUBTOTAL(103,$C$10:C1362)</f>
        <v>1353</v>
      </c>
      <c r="C1362" s="157" t="s">
        <v>683</v>
      </c>
      <c r="D1362" s="24" t="s">
        <v>648</v>
      </c>
      <c r="E1362" s="231" t="s">
        <v>1466</v>
      </c>
      <c r="F1362" s="227" t="s">
        <v>1049</v>
      </c>
      <c r="G1362" s="208" t="s">
        <v>1048</v>
      </c>
      <c r="H1362" s="241">
        <v>45394</v>
      </c>
      <c r="I1362" s="253">
        <v>0</v>
      </c>
      <c r="J1362" s="214">
        <v>-3360</v>
      </c>
      <c r="K1362" s="250">
        <f t="shared" si="21"/>
        <v>234612.30072727223</v>
      </c>
      <c r="L1362" s="263"/>
    </row>
    <row r="1363" spans="2:12" x14ac:dyDescent="0.25">
      <c r="B1363" s="46">
        <f>SUBTOTAL(103,$C$10:C1363)</f>
        <v>1354</v>
      </c>
      <c r="C1363" s="157" t="s">
        <v>694</v>
      </c>
      <c r="D1363" s="24" t="s">
        <v>608</v>
      </c>
      <c r="E1363" s="231" t="s">
        <v>1466</v>
      </c>
      <c r="F1363" s="227" t="s">
        <v>641</v>
      </c>
      <c r="G1363" s="208" t="s">
        <v>642</v>
      </c>
      <c r="H1363" s="241">
        <v>45394</v>
      </c>
      <c r="I1363" s="253">
        <v>0</v>
      </c>
      <c r="J1363" s="214">
        <v>-22400</v>
      </c>
      <c r="K1363" s="250">
        <f t="shared" si="21"/>
        <v>212212.30072727223</v>
      </c>
      <c r="L1363" s="263"/>
    </row>
    <row r="1364" spans="2:12" x14ac:dyDescent="0.25">
      <c r="B1364" s="46">
        <f>SUBTOTAL(103,$C$10:C1364)</f>
        <v>1355</v>
      </c>
      <c r="C1364" s="157" t="s">
        <v>603</v>
      </c>
      <c r="D1364" s="24" t="s">
        <v>607</v>
      </c>
      <c r="E1364" s="203" t="s">
        <v>1467</v>
      </c>
      <c r="F1364" s="227" t="s">
        <v>1043</v>
      </c>
      <c r="G1364" s="216" t="s">
        <v>1044</v>
      </c>
      <c r="H1364" s="241">
        <v>45394</v>
      </c>
      <c r="I1364" s="253">
        <v>0</v>
      </c>
      <c r="J1364" s="214">
        <v>-1500</v>
      </c>
      <c r="K1364" s="250">
        <f t="shared" si="21"/>
        <v>210712.30072727223</v>
      </c>
      <c r="L1364" s="263"/>
    </row>
    <row r="1365" spans="2:12" x14ac:dyDescent="0.25">
      <c r="B1365" s="46">
        <f>SUBTOTAL(103,$C$10:C1365)</f>
        <v>1356</v>
      </c>
      <c r="C1365" s="157" t="s">
        <v>667</v>
      </c>
      <c r="D1365" s="24" t="s">
        <v>648</v>
      </c>
      <c r="E1365" s="231" t="s">
        <v>1466</v>
      </c>
      <c r="F1365" s="227" t="s">
        <v>1045</v>
      </c>
      <c r="G1365" s="208" t="s">
        <v>1046</v>
      </c>
      <c r="H1365" s="241">
        <v>45394</v>
      </c>
      <c r="I1365" s="253">
        <v>0</v>
      </c>
      <c r="J1365" s="214">
        <v>-31700</v>
      </c>
      <c r="K1365" s="250">
        <f t="shared" si="21"/>
        <v>179012.30072727223</v>
      </c>
      <c r="L1365" s="263"/>
    </row>
    <row r="1366" spans="2:12" x14ac:dyDescent="0.25">
      <c r="B1366" s="46">
        <f>SUBTOTAL(103,$C$10:C1366)</f>
        <v>1357</v>
      </c>
      <c r="C1366" s="157" t="s">
        <v>630</v>
      </c>
      <c r="D1366" s="100" t="s">
        <v>1073</v>
      </c>
      <c r="E1366" s="208" t="s">
        <v>1474</v>
      </c>
      <c r="F1366" s="227" t="s">
        <v>24</v>
      </c>
      <c r="G1366" s="203" t="s">
        <v>24</v>
      </c>
      <c r="H1366" s="241">
        <v>45397</v>
      </c>
      <c r="I1366" s="253">
        <v>0</v>
      </c>
      <c r="J1366" s="214">
        <v>-12000</v>
      </c>
      <c r="K1366" s="250">
        <f t="shared" si="21"/>
        <v>167012.30072727223</v>
      </c>
      <c r="L1366" s="263"/>
    </row>
    <row r="1367" spans="2:12" x14ac:dyDescent="0.25">
      <c r="B1367" s="46">
        <f>SUBTOTAL(103,$C$10:C1367)</f>
        <v>1358</v>
      </c>
      <c r="C1367" s="157" t="s">
        <v>631</v>
      </c>
      <c r="D1367" s="24" t="s">
        <v>613</v>
      </c>
      <c r="E1367" s="208" t="s">
        <v>1474</v>
      </c>
      <c r="F1367" s="227" t="s">
        <v>24</v>
      </c>
      <c r="G1367" s="203" t="s">
        <v>24</v>
      </c>
      <c r="H1367" s="241">
        <v>45397</v>
      </c>
      <c r="I1367" s="253">
        <v>0</v>
      </c>
      <c r="J1367" s="214">
        <v>-5000</v>
      </c>
      <c r="K1367" s="250">
        <f t="shared" si="21"/>
        <v>162012.30072727223</v>
      </c>
      <c r="L1367" s="263"/>
    </row>
    <row r="1368" spans="2:12" x14ac:dyDescent="0.25">
      <c r="B1368" s="46">
        <f>SUBTOTAL(103,$C$10:C1368)</f>
        <v>1359</v>
      </c>
      <c r="C1368" s="157" t="s">
        <v>632</v>
      </c>
      <c r="D1368" s="24" t="s">
        <v>614</v>
      </c>
      <c r="E1368" s="208" t="s">
        <v>1470</v>
      </c>
      <c r="F1368" s="227" t="s">
        <v>24</v>
      </c>
      <c r="G1368" s="203" t="s">
        <v>24</v>
      </c>
      <c r="H1368" s="241">
        <v>45397</v>
      </c>
      <c r="I1368" s="253">
        <v>0</v>
      </c>
      <c r="J1368" s="214">
        <v>-500</v>
      </c>
      <c r="K1368" s="250">
        <f t="shared" si="21"/>
        <v>161512.30072727223</v>
      </c>
      <c r="L1368" s="263"/>
    </row>
    <row r="1369" spans="2:12" x14ac:dyDescent="0.25">
      <c r="B1369" s="46">
        <f>SUBTOTAL(103,$C$10:C1369)</f>
        <v>1360</v>
      </c>
      <c r="C1369" s="157" t="s">
        <v>724</v>
      </c>
      <c r="D1369" s="24" t="s">
        <v>725</v>
      </c>
      <c r="E1369" s="203" t="s">
        <v>6</v>
      </c>
      <c r="F1369" s="227" t="s">
        <v>726</v>
      </c>
      <c r="G1369" s="208" t="s">
        <v>724</v>
      </c>
      <c r="H1369" s="241">
        <v>45400</v>
      </c>
      <c r="I1369" s="253">
        <v>4010000</v>
      </c>
      <c r="J1369" s="214">
        <v>0</v>
      </c>
      <c r="K1369" s="250">
        <f t="shared" si="21"/>
        <v>4171512.3007272724</v>
      </c>
      <c r="L1369" s="263"/>
    </row>
    <row r="1370" spans="2:12" x14ac:dyDescent="0.25">
      <c r="B1370" s="46">
        <f>SUBTOTAL(103,$C$10:C1370)</f>
        <v>1361</v>
      </c>
      <c r="C1370" s="157" t="s">
        <v>596</v>
      </c>
      <c r="D1370" s="24" t="s">
        <v>639</v>
      </c>
      <c r="E1370" s="203" t="s">
        <v>1467</v>
      </c>
      <c r="F1370" s="227" t="s">
        <v>581</v>
      </c>
      <c r="G1370" s="208" t="s">
        <v>434</v>
      </c>
      <c r="H1370" s="241">
        <v>45401</v>
      </c>
      <c r="I1370" s="253">
        <v>0</v>
      </c>
      <c r="J1370" s="214">
        <v>-13000</v>
      </c>
      <c r="K1370" s="250">
        <f t="shared" si="21"/>
        <v>4158512.3007272724</v>
      </c>
      <c r="L1370" s="263"/>
    </row>
    <row r="1371" spans="2:12" x14ac:dyDescent="0.25">
      <c r="B1371" s="46">
        <f>SUBTOTAL(103,$C$10:C1371)</f>
        <v>1362</v>
      </c>
      <c r="C1371" s="157" t="s">
        <v>625</v>
      </c>
      <c r="D1371" s="24" t="s">
        <v>608</v>
      </c>
      <c r="E1371" s="231" t="s">
        <v>1466</v>
      </c>
      <c r="F1371" s="227" t="s">
        <v>641</v>
      </c>
      <c r="G1371" s="208" t="s">
        <v>642</v>
      </c>
      <c r="H1371" s="241">
        <v>45401</v>
      </c>
      <c r="I1371" s="253">
        <v>0</v>
      </c>
      <c r="J1371" s="214">
        <v>-3300</v>
      </c>
      <c r="K1371" s="250">
        <f t="shared" si="21"/>
        <v>4155212.3007272724</v>
      </c>
      <c r="L1371" s="263"/>
    </row>
    <row r="1372" spans="2:12" x14ac:dyDescent="0.25">
      <c r="B1372" s="46">
        <f>SUBTOTAL(103,$C$10:C1372)</f>
        <v>1363</v>
      </c>
      <c r="C1372" s="157" t="s">
        <v>597</v>
      </c>
      <c r="D1372" s="24" t="s">
        <v>639</v>
      </c>
      <c r="E1372" s="203" t="s">
        <v>1467</v>
      </c>
      <c r="F1372" s="227" t="s">
        <v>581</v>
      </c>
      <c r="G1372" s="208" t="s">
        <v>434</v>
      </c>
      <c r="H1372" s="241">
        <v>45401</v>
      </c>
      <c r="I1372" s="253">
        <v>0</v>
      </c>
      <c r="J1372" s="214">
        <v>-6245.9674999999997</v>
      </c>
      <c r="K1372" s="250">
        <f t="shared" si="21"/>
        <v>4148966.3332272726</v>
      </c>
      <c r="L1372" s="263"/>
    </row>
    <row r="1373" spans="2:12" x14ac:dyDescent="0.25">
      <c r="B1373" s="46">
        <f>SUBTOTAL(103,$C$10:C1373)</f>
        <v>1364</v>
      </c>
      <c r="C1373" s="24" t="s">
        <v>598</v>
      </c>
      <c r="D1373" s="24" t="s">
        <v>607</v>
      </c>
      <c r="E1373" s="203" t="s">
        <v>1467</v>
      </c>
      <c r="F1373" s="227" t="s">
        <v>581</v>
      </c>
      <c r="G1373" s="208" t="s">
        <v>434</v>
      </c>
      <c r="H1373" s="241">
        <v>45401</v>
      </c>
      <c r="I1373" s="253">
        <v>0</v>
      </c>
      <c r="J1373" s="214">
        <v>-30000</v>
      </c>
      <c r="K1373" s="250">
        <f t="shared" si="21"/>
        <v>4118966.3332272726</v>
      </c>
      <c r="L1373" s="263"/>
    </row>
    <row r="1374" spans="2:12" x14ac:dyDescent="0.25">
      <c r="B1374" s="46">
        <f>SUBTOTAL(103,$C$10:C1374)</f>
        <v>1365</v>
      </c>
      <c r="C1374" s="157" t="s">
        <v>600</v>
      </c>
      <c r="D1374" s="24" t="s">
        <v>608</v>
      </c>
      <c r="E1374" s="231" t="s">
        <v>1466</v>
      </c>
      <c r="F1374" s="227" t="s">
        <v>1049</v>
      </c>
      <c r="G1374" s="208" t="s">
        <v>1048</v>
      </c>
      <c r="H1374" s="241">
        <v>45401</v>
      </c>
      <c r="I1374" s="253">
        <v>0</v>
      </c>
      <c r="J1374" s="214">
        <v>-25000</v>
      </c>
      <c r="K1374" s="250">
        <f t="shared" si="21"/>
        <v>4093966.3332272726</v>
      </c>
      <c r="L1374" s="263"/>
    </row>
    <row r="1375" spans="2:12" x14ac:dyDescent="0.25">
      <c r="B1375" s="46">
        <f>SUBTOTAL(103,$C$10:C1375)</f>
        <v>1366</v>
      </c>
      <c r="C1375" s="157" t="s">
        <v>682</v>
      </c>
      <c r="D1375" s="24" t="s">
        <v>608</v>
      </c>
      <c r="E1375" s="231" t="s">
        <v>1466</v>
      </c>
      <c r="F1375" s="227" t="s">
        <v>1045</v>
      </c>
      <c r="G1375" s="208" t="s">
        <v>1046</v>
      </c>
      <c r="H1375" s="241">
        <v>45401</v>
      </c>
      <c r="I1375" s="253">
        <v>0</v>
      </c>
      <c r="J1375" s="214">
        <v>-2100</v>
      </c>
      <c r="K1375" s="250">
        <f t="shared" si="21"/>
        <v>4091866.3332272726</v>
      </c>
      <c r="L1375" s="263"/>
    </row>
    <row r="1376" spans="2:12" x14ac:dyDescent="0.25">
      <c r="B1376" s="46">
        <f>SUBTOTAL(103,$C$10:C1376)</f>
        <v>1367</v>
      </c>
      <c r="C1376" s="157" t="s">
        <v>601</v>
      </c>
      <c r="D1376" s="24" t="s">
        <v>648</v>
      </c>
      <c r="E1376" s="231" t="s">
        <v>1466</v>
      </c>
      <c r="F1376" s="227" t="s">
        <v>1049</v>
      </c>
      <c r="G1376" s="208" t="s">
        <v>1048</v>
      </c>
      <c r="H1376" s="241">
        <v>45401</v>
      </c>
      <c r="I1376" s="253">
        <v>0</v>
      </c>
      <c r="J1376" s="214">
        <v>-5331</v>
      </c>
      <c r="K1376" s="250">
        <f t="shared" si="21"/>
        <v>4086535.3332272726</v>
      </c>
      <c r="L1376" s="263"/>
    </row>
    <row r="1377" spans="2:12" x14ac:dyDescent="0.25">
      <c r="B1377" s="46">
        <f>SUBTOTAL(103,$C$10:C1377)</f>
        <v>1368</v>
      </c>
      <c r="C1377" s="157" t="s">
        <v>665</v>
      </c>
      <c r="D1377" s="24" t="s">
        <v>648</v>
      </c>
      <c r="E1377" s="231" t="s">
        <v>1466</v>
      </c>
      <c r="F1377" s="227" t="s">
        <v>1045</v>
      </c>
      <c r="G1377" s="208" t="s">
        <v>1046</v>
      </c>
      <c r="H1377" s="241">
        <v>45401</v>
      </c>
      <c r="I1377" s="253">
        <v>0</v>
      </c>
      <c r="J1377" s="214">
        <v>-22400</v>
      </c>
      <c r="K1377" s="250">
        <f t="shared" si="21"/>
        <v>4064135.3332272726</v>
      </c>
      <c r="L1377" s="263"/>
    </row>
    <row r="1378" spans="2:12" x14ac:dyDescent="0.25">
      <c r="B1378" s="46">
        <f>SUBTOTAL(103,$C$10:C1378)</f>
        <v>1369</v>
      </c>
      <c r="C1378" s="157" t="s">
        <v>683</v>
      </c>
      <c r="D1378" s="24" t="s">
        <v>648</v>
      </c>
      <c r="E1378" s="231" t="s">
        <v>1466</v>
      </c>
      <c r="F1378" s="227" t="s">
        <v>1049</v>
      </c>
      <c r="G1378" s="208" t="s">
        <v>1048</v>
      </c>
      <c r="H1378" s="241">
        <v>45401</v>
      </c>
      <c r="I1378" s="253">
        <v>0</v>
      </c>
      <c r="J1378" s="214">
        <v>-3360</v>
      </c>
      <c r="K1378" s="250">
        <f t="shared" si="21"/>
        <v>4060775.3332272726</v>
      </c>
      <c r="L1378" s="263"/>
    </row>
    <row r="1379" spans="2:12" x14ac:dyDescent="0.25">
      <c r="B1379" s="46">
        <f>SUBTOTAL(103,$C$10:C1379)</f>
        <v>1370</v>
      </c>
      <c r="C1379" s="157" t="s">
        <v>694</v>
      </c>
      <c r="D1379" s="24" t="s">
        <v>608</v>
      </c>
      <c r="E1379" s="231" t="s">
        <v>1466</v>
      </c>
      <c r="F1379" s="227" t="s">
        <v>641</v>
      </c>
      <c r="G1379" s="208" t="s">
        <v>642</v>
      </c>
      <c r="H1379" s="241">
        <v>45401</v>
      </c>
      <c r="I1379" s="253">
        <v>0</v>
      </c>
      <c r="J1379" s="214">
        <v>-22400</v>
      </c>
      <c r="K1379" s="250">
        <f t="shared" si="21"/>
        <v>4038375.3332272726</v>
      </c>
      <c r="L1379" s="263"/>
    </row>
    <row r="1380" spans="2:12" x14ac:dyDescent="0.25">
      <c r="B1380" s="46">
        <f>SUBTOTAL(103,$C$10:C1380)</f>
        <v>1371</v>
      </c>
      <c r="C1380" s="157" t="s">
        <v>603</v>
      </c>
      <c r="D1380" s="24" t="s">
        <v>607</v>
      </c>
      <c r="E1380" s="203" t="s">
        <v>1467</v>
      </c>
      <c r="F1380" s="227" t="s">
        <v>1043</v>
      </c>
      <c r="G1380" s="216" t="s">
        <v>1044</v>
      </c>
      <c r="H1380" s="241">
        <v>45401</v>
      </c>
      <c r="I1380" s="253">
        <v>0</v>
      </c>
      <c r="J1380" s="214">
        <v>-1300</v>
      </c>
      <c r="K1380" s="250">
        <f t="shared" si="21"/>
        <v>4037075.3332272726</v>
      </c>
      <c r="L1380" s="263"/>
    </row>
    <row r="1381" spans="2:12" x14ac:dyDescent="0.25">
      <c r="B1381" s="46">
        <f>SUBTOTAL(103,$C$10:C1381)</f>
        <v>1372</v>
      </c>
      <c r="C1381" s="157" t="s">
        <v>667</v>
      </c>
      <c r="D1381" s="24" t="s">
        <v>648</v>
      </c>
      <c r="E1381" s="231" t="s">
        <v>1466</v>
      </c>
      <c r="F1381" s="227" t="s">
        <v>1045</v>
      </c>
      <c r="G1381" s="208" t="s">
        <v>1046</v>
      </c>
      <c r="H1381" s="241">
        <v>45401</v>
      </c>
      <c r="I1381" s="253">
        <v>0</v>
      </c>
      <c r="J1381" s="214">
        <v>-24500</v>
      </c>
      <c r="K1381" s="250">
        <f t="shared" si="21"/>
        <v>4012575.3332272726</v>
      </c>
      <c r="L1381" s="263"/>
    </row>
    <row r="1382" spans="2:12" x14ac:dyDescent="0.25">
      <c r="B1382" s="46">
        <f>SUBTOTAL(103,$C$10:C1382)</f>
        <v>1373</v>
      </c>
      <c r="C1382" s="157" t="s">
        <v>605</v>
      </c>
      <c r="D1382" s="24" t="s">
        <v>607</v>
      </c>
      <c r="E1382" s="203" t="s">
        <v>1467</v>
      </c>
      <c r="F1382" s="227" t="s">
        <v>1045</v>
      </c>
      <c r="G1382" s="208" t="s">
        <v>1046</v>
      </c>
      <c r="H1382" s="241">
        <v>45401</v>
      </c>
      <c r="I1382" s="253">
        <v>0</v>
      </c>
      <c r="J1382" s="214">
        <v>-4700</v>
      </c>
      <c r="K1382" s="250">
        <f t="shared" si="21"/>
        <v>4007875.3332272726</v>
      </c>
      <c r="L1382" s="263"/>
    </row>
    <row r="1383" spans="2:12" x14ac:dyDescent="0.25">
      <c r="B1383" s="46">
        <f>SUBTOTAL(103,$C$10:C1383)</f>
        <v>1374</v>
      </c>
      <c r="C1383" s="157" t="s">
        <v>722</v>
      </c>
      <c r="D1383" s="24" t="s">
        <v>679</v>
      </c>
      <c r="E1383" s="203" t="s">
        <v>1471</v>
      </c>
      <c r="F1383" s="227" t="s">
        <v>641</v>
      </c>
      <c r="G1383" s="208" t="s">
        <v>642</v>
      </c>
      <c r="H1383" s="241">
        <v>45401</v>
      </c>
      <c r="I1383" s="253">
        <v>0</v>
      </c>
      <c r="J1383" s="214">
        <v>-25000</v>
      </c>
      <c r="K1383" s="250">
        <f t="shared" si="21"/>
        <v>3982875.3332272726</v>
      </c>
      <c r="L1383" s="263"/>
    </row>
    <row r="1384" spans="2:12" x14ac:dyDescent="0.25">
      <c r="B1384" s="46">
        <f>SUBTOTAL(103,$C$10:C1384)</f>
        <v>1375</v>
      </c>
      <c r="C1384" s="157" t="s">
        <v>677</v>
      </c>
      <c r="D1384" s="24" t="s">
        <v>723</v>
      </c>
      <c r="E1384" s="203" t="s">
        <v>1471</v>
      </c>
      <c r="F1384" s="227" t="s">
        <v>585</v>
      </c>
      <c r="G1384" s="208" t="s">
        <v>586</v>
      </c>
      <c r="H1384" s="241">
        <v>45404</v>
      </c>
      <c r="I1384" s="253">
        <v>0</v>
      </c>
      <c r="J1384" s="214">
        <v>-8500</v>
      </c>
      <c r="K1384" s="250">
        <f t="shared" si="21"/>
        <v>3974375.3332272726</v>
      </c>
      <c r="L1384" s="263"/>
    </row>
    <row r="1385" spans="2:12" x14ac:dyDescent="0.25">
      <c r="B1385" s="46">
        <f>SUBTOTAL(103,$C$10:C1385)</f>
        <v>1376</v>
      </c>
      <c r="C1385" s="294" t="s">
        <v>131</v>
      </c>
      <c r="D1385" s="24" t="s">
        <v>727</v>
      </c>
      <c r="E1385" s="203" t="s">
        <v>1475</v>
      </c>
      <c r="F1385" s="227" t="s">
        <v>588</v>
      </c>
      <c r="G1385" s="208" t="s">
        <v>589</v>
      </c>
      <c r="H1385" s="241">
        <v>45407</v>
      </c>
      <c r="I1385" s="253">
        <v>0</v>
      </c>
      <c r="J1385" s="214">
        <v>-240000</v>
      </c>
      <c r="K1385" s="250">
        <f t="shared" si="21"/>
        <v>3734375.3332272726</v>
      </c>
      <c r="L1385" s="263"/>
    </row>
    <row r="1386" spans="2:12" x14ac:dyDescent="0.25">
      <c r="B1386" s="46">
        <f>SUBTOTAL(103,$C$10:C1386)</f>
        <v>1377</v>
      </c>
      <c r="C1386" s="157" t="s">
        <v>596</v>
      </c>
      <c r="D1386" s="24" t="s">
        <v>639</v>
      </c>
      <c r="E1386" s="203" t="s">
        <v>1467</v>
      </c>
      <c r="F1386" s="227" t="s">
        <v>581</v>
      </c>
      <c r="G1386" s="208" t="s">
        <v>434</v>
      </c>
      <c r="H1386" s="241">
        <v>45408</v>
      </c>
      <c r="I1386" s="253">
        <v>0</v>
      </c>
      <c r="J1386" s="214">
        <v>-13200</v>
      </c>
      <c r="K1386" s="250">
        <f t="shared" si="21"/>
        <v>3721175.3332272726</v>
      </c>
      <c r="L1386" s="263"/>
    </row>
    <row r="1387" spans="2:12" x14ac:dyDescent="0.25">
      <c r="B1387" s="46">
        <f>SUBTOTAL(103,$C$10:C1387)</f>
        <v>1378</v>
      </c>
      <c r="C1387" s="157" t="s">
        <v>625</v>
      </c>
      <c r="D1387" s="24" t="s">
        <v>608</v>
      </c>
      <c r="E1387" s="231" t="s">
        <v>1466</v>
      </c>
      <c r="F1387" s="227" t="s">
        <v>641</v>
      </c>
      <c r="G1387" s="208" t="s">
        <v>642</v>
      </c>
      <c r="H1387" s="241">
        <v>45408</v>
      </c>
      <c r="I1387" s="253">
        <v>0</v>
      </c>
      <c r="J1387" s="214">
        <v>-14534</v>
      </c>
      <c r="K1387" s="250">
        <f t="shared" si="21"/>
        <v>3706641.3332272726</v>
      </c>
      <c r="L1387" s="263"/>
    </row>
    <row r="1388" spans="2:12" x14ac:dyDescent="0.25">
      <c r="B1388" s="46">
        <f>SUBTOTAL(103,$C$10:C1388)</f>
        <v>1379</v>
      </c>
      <c r="C1388" s="157" t="s">
        <v>597</v>
      </c>
      <c r="D1388" s="24" t="s">
        <v>639</v>
      </c>
      <c r="E1388" s="203" t="s">
        <v>1467</v>
      </c>
      <c r="F1388" s="227" t="s">
        <v>581</v>
      </c>
      <c r="G1388" s="208" t="s">
        <v>434</v>
      </c>
      <c r="H1388" s="241">
        <v>45408</v>
      </c>
      <c r="I1388" s="253">
        <v>0</v>
      </c>
      <c r="J1388" s="214">
        <v>-6405.32</v>
      </c>
      <c r="K1388" s="250">
        <f t="shared" si="21"/>
        <v>3700236.0132272728</v>
      </c>
      <c r="L1388" s="263"/>
    </row>
    <row r="1389" spans="2:12" x14ac:dyDescent="0.25">
      <c r="B1389" s="46">
        <f>SUBTOTAL(103,$C$10:C1389)</f>
        <v>1380</v>
      </c>
      <c r="C1389" s="24" t="s">
        <v>598</v>
      </c>
      <c r="D1389" s="24" t="s">
        <v>607</v>
      </c>
      <c r="E1389" s="203" t="s">
        <v>1467</v>
      </c>
      <c r="F1389" s="227" t="s">
        <v>581</v>
      </c>
      <c r="G1389" s="208" t="s">
        <v>434</v>
      </c>
      <c r="H1389" s="241">
        <v>45408</v>
      </c>
      <c r="I1389" s="253">
        <v>0</v>
      </c>
      <c r="J1389" s="214">
        <v>-20000</v>
      </c>
      <c r="K1389" s="250">
        <f t="shared" si="21"/>
        <v>3680236.0132272728</v>
      </c>
      <c r="L1389" s="263"/>
    </row>
    <row r="1390" spans="2:12" x14ac:dyDescent="0.25">
      <c r="B1390" s="46">
        <f>SUBTOTAL(103,$C$10:C1390)</f>
        <v>1381</v>
      </c>
      <c r="C1390" s="157" t="s">
        <v>600</v>
      </c>
      <c r="D1390" s="24" t="s">
        <v>608</v>
      </c>
      <c r="E1390" s="231" t="s">
        <v>1466</v>
      </c>
      <c r="F1390" s="227" t="s">
        <v>1049</v>
      </c>
      <c r="G1390" s="208" t="s">
        <v>1048</v>
      </c>
      <c r="H1390" s="241">
        <v>45408</v>
      </c>
      <c r="I1390" s="253">
        <v>0</v>
      </c>
      <c r="J1390" s="214">
        <v>-11760</v>
      </c>
      <c r="K1390" s="250">
        <f t="shared" si="21"/>
        <v>3668476.0132272728</v>
      </c>
      <c r="L1390" s="263"/>
    </row>
    <row r="1391" spans="2:12" x14ac:dyDescent="0.25">
      <c r="B1391" s="46">
        <f>SUBTOTAL(103,$C$10:C1391)</f>
        <v>1382</v>
      </c>
      <c r="C1391" s="157" t="s">
        <v>682</v>
      </c>
      <c r="D1391" s="24" t="s">
        <v>608</v>
      </c>
      <c r="E1391" s="231" t="s">
        <v>1466</v>
      </c>
      <c r="F1391" s="227" t="s">
        <v>1045</v>
      </c>
      <c r="G1391" s="208" t="s">
        <v>1046</v>
      </c>
      <c r="H1391" s="241">
        <v>45408</v>
      </c>
      <c r="I1391" s="253">
        <v>0</v>
      </c>
      <c r="J1391" s="214">
        <v>-2100</v>
      </c>
      <c r="K1391" s="250">
        <f t="shared" si="21"/>
        <v>3666376.0132272728</v>
      </c>
      <c r="L1391" s="263"/>
    </row>
    <row r="1392" spans="2:12" x14ac:dyDescent="0.25">
      <c r="B1392" s="46">
        <f>SUBTOTAL(103,$C$10:C1392)</f>
        <v>1383</v>
      </c>
      <c r="C1392" s="157" t="s">
        <v>601</v>
      </c>
      <c r="D1392" s="24" t="s">
        <v>648</v>
      </c>
      <c r="E1392" s="231" t="s">
        <v>1466</v>
      </c>
      <c r="F1392" s="227" t="s">
        <v>1049</v>
      </c>
      <c r="G1392" s="208" t="s">
        <v>1048</v>
      </c>
      <c r="H1392" s="241">
        <v>45408</v>
      </c>
      <c r="I1392" s="253">
        <v>0</v>
      </c>
      <c r="J1392" s="214">
        <v>-17331</v>
      </c>
      <c r="K1392" s="250">
        <f t="shared" si="21"/>
        <v>3649045.0132272728</v>
      </c>
      <c r="L1392" s="263"/>
    </row>
    <row r="1393" spans="2:12" x14ac:dyDescent="0.25">
      <c r="B1393" s="46">
        <f>SUBTOTAL(103,$C$10:C1393)</f>
        <v>1384</v>
      </c>
      <c r="C1393" s="157" t="s">
        <v>665</v>
      </c>
      <c r="D1393" s="24" t="s">
        <v>648</v>
      </c>
      <c r="E1393" s="231" t="s">
        <v>1466</v>
      </c>
      <c r="F1393" s="227" t="s">
        <v>1045</v>
      </c>
      <c r="G1393" s="208" t="s">
        <v>1046</v>
      </c>
      <c r="H1393" s="241">
        <v>45408</v>
      </c>
      <c r="I1393" s="253">
        <v>0</v>
      </c>
      <c r="J1393" s="214">
        <v>-22400</v>
      </c>
      <c r="K1393" s="250">
        <f t="shared" si="21"/>
        <v>3626645.0132272728</v>
      </c>
      <c r="L1393" s="263"/>
    </row>
    <row r="1394" spans="2:12" x14ac:dyDescent="0.25">
      <c r="B1394" s="46">
        <f>SUBTOTAL(103,$C$10:C1394)</f>
        <v>1385</v>
      </c>
      <c r="C1394" s="154" t="s">
        <v>692</v>
      </c>
      <c r="D1394" s="24" t="s">
        <v>608</v>
      </c>
      <c r="E1394" s="231" t="s">
        <v>1466</v>
      </c>
      <c r="F1394" s="227" t="s">
        <v>581</v>
      </c>
      <c r="G1394" s="208" t="s">
        <v>434</v>
      </c>
      <c r="H1394" s="241">
        <v>45408</v>
      </c>
      <c r="I1394" s="253">
        <v>0</v>
      </c>
      <c r="J1394" s="214">
        <v>-19465</v>
      </c>
      <c r="K1394" s="250">
        <f t="shared" si="21"/>
        <v>3607180.0132272728</v>
      </c>
      <c r="L1394" s="263"/>
    </row>
    <row r="1395" spans="2:12" x14ac:dyDescent="0.25">
      <c r="B1395" s="46">
        <f>SUBTOTAL(103,$C$10:C1395)</f>
        <v>1386</v>
      </c>
      <c r="C1395" s="157" t="s">
        <v>693</v>
      </c>
      <c r="D1395" s="24" t="s">
        <v>608</v>
      </c>
      <c r="E1395" s="231" t="s">
        <v>1466</v>
      </c>
      <c r="F1395" s="227" t="s">
        <v>581</v>
      </c>
      <c r="G1395" s="208" t="s">
        <v>434</v>
      </c>
      <c r="H1395" s="241">
        <v>45408</v>
      </c>
      <c r="I1395" s="253">
        <v>0</v>
      </c>
      <c r="J1395" s="214">
        <v>-7000</v>
      </c>
      <c r="K1395" s="250">
        <f t="shared" si="21"/>
        <v>3600180.0132272728</v>
      </c>
      <c r="L1395" s="263"/>
    </row>
    <row r="1396" spans="2:12" x14ac:dyDescent="0.25">
      <c r="B1396" s="46">
        <f>SUBTOTAL(103,$C$10:C1396)</f>
        <v>1387</v>
      </c>
      <c r="C1396" s="157" t="s">
        <v>596</v>
      </c>
      <c r="D1396" s="24" t="s">
        <v>608</v>
      </c>
      <c r="E1396" s="231" t="s">
        <v>1466</v>
      </c>
      <c r="F1396" s="227" t="s">
        <v>581</v>
      </c>
      <c r="G1396" s="208" t="s">
        <v>434</v>
      </c>
      <c r="H1396" s="241">
        <v>45408</v>
      </c>
      <c r="I1396" s="253">
        <v>0</v>
      </c>
      <c r="J1396" s="214">
        <v>-70000</v>
      </c>
      <c r="K1396" s="250">
        <f t="shared" si="21"/>
        <v>3530180.0132272728</v>
      </c>
      <c r="L1396" s="263"/>
    </row>
    <row r="1397" spans="2:12" x14ac:dyDescent="0.25">
      <c r="B1397" s="46">
        <f>SUBTOTAL(103,$C$10:C1397)</f>
        <v>1388</v>
      </c>
      <c r="C1397" s="24" t="s">
        <v>598</v>
      </c>
      <c r="D1397" s="24" t="s">
        <v>608</v>
      </c>
      <c r="E1397" s="231" t="s">
        <v>1466</v>
      </c>
      <c r="F1397" s="227" t="s">
        <v>581</v>
      </c>
      <c r="G1397" s="208" t="s">
        <v>434</v>
      </c>
      <c r="H1397" s="241">
        <v>45408</v>
      </c>
      <c r="I1397" s="253">
        <v>0</v>
      </c>
      <c r="J1397" s="214">
        <v>-84000</v>
      </c>
      <c r="K1397" s="250">
        <f t="shared" si="21"/>
        <v>3446180.0132272728</v>
      </c>
      <c r="L1397" s="263"/>
    </row>
    <row r="1398" spans="2:12" x14ac:dyDescent="0.25">
      <c r="B1398" s="46">
        <f>SUBTOTAL(103,$C$10:C1398)</f>
        <v>1389</v>
      </c>
      <c r="C1398" s="157" t="s">
        <v>597</v>
      </c>
      <c r="D1398" s="24" t="s">
        <v>608</v>
      </c>
      <c r="E1398" s="231" t="s">
        <v>1466</v>
      </c>
      <c r="F1398" s="227" t="s">
        <v>581</v>
      </c>
      <c r="G1398" s="208" t="s">
        <v>434</v>
      </c>
      <c r="H1398" s="241">
        <v>45408</v>
      </c>
      <c r="I1398" s="253">
        <v>0</v>
      </c>
      <c r="J1398" s="214">
        <v>-38500</v>
      </c>
      <c r="K1398" s="250">
        <f t="shared" si="21"/>
        <v>3407680.0132272728</v>
      </c>
      <c r="L1398" s="263"/>
    </row>
    <row r="1399" spans="2:12" x14ac:dyDescent="0.25">
      <c r="B1399" s="46">
        <f>SUBTOTAL(103,$C$10:C1399)</f>
        <v>1390</v>
      </c>
      <c r="C1399" s="157" t="s">
        <v>683</v>
      </c>
      <c r="D1399" s="24" t="s">
        <v>648</v>
      </c>
      <c r="E1399" s="231" t="s">
        <v>1466</v>
      </c>
      <c r="F1399" s="227" t="s">
        <v>1049</v>
      </c>
      <c r="G1399" s="208" t="s">
        <v>1048</v>
      </c>
      <c r="H1399" s="241">
        <v>45408</v>
      </c>
      <c r="I1399" s="253">
        <v>0</v>
      </c>
      <c r="J1399" s="214">
        <v>-3360</v>
      </c>
      <c r="K1399" s="250">
        <f t="shared" si="21"/>
        <v>3404320.0132272728</v>
      </c>
      <c r="L1399" s="263"/>
    </row>
    <row r="1400" spans="2:12" x14ac:dyDescent="0.25">
      <c r="B1400" s="46">
        <f>SUBTOTAL(103,$C$10:C1400)</f>
        <v>1391</v>
      </c>
      <c r="C1400" s="157" t="s">
        <v>694</v>
      </c>
      <c r="D1400" s="24" t="s">
        <v>608</v>
      </c>
      <c r="E1400" s="231" t="s">
        <v>1466</v>
      </c>
      <c r="F1400" s="227" t="s">
        <v>641</v>
      </c>
      <c r="G1400" s="208" t="s">
        <v>642</v>
      </c>
      <c r="H1400" s="241">
        <v>45408</v>
      </c>
      <c r="I1400" s="253">
        <v>0</v>
      </c>
      <c r="J1400" s="214">
        <v>-22400</v>
      </c>
      <c r="K1400" s="250">
        <f t="shared" si="21"/>
        <v>3381920.0132272728</v>
      </c>
      <c r="L1400" s="263"/>
    </row>
    <row r="1401" spans="2:12" x14ac:dyDescent="0.25">
      <c r="B1401" s="46">
        <f>SUBTOTAL(103,$C$10:C1401)</f>
        <v>1392</v>
      </c>
      <c r="C1401" s="157" t="s">
        <v>603</v>
      </c>
      <c r="D1401" s="24" t="s">
        <v>607</v>
      </c>
      <c r="E1401" s="203" t="s">
        <v>1467</v>
      </c>
      <c r="F1401" s="227" t="s">
        <v>1043</v>
      </c>
      <c r="G1401" s="216" t="s">
        <v>1044</v>
      </c>
      <c r="H1401" s="241">
        <v>45408</v>
      </c>
      <c r="I1401" s="253">
        <v>0</v>
      </c>
      <c r="J1401" s="214">
        <v>-2000</v>
      </c>
      <c r="K1401" s="250">
        <f t="shared" si="21"/>
        <v>3379920.0132272728</v>
      </c>
      <c r="L1401" s="263"/>
    </row>
    <row r="1402" spans="2:12" x14ac:dyDescent="0.25">
      <c r="B1402" s="46">
        <f>SUBTOTAL(103,$C$10:C1402)</f>
        <v>1393</v>
      </c>
      <c r="C1402" s="157" t="s">
        <v>667</v>
      </c>
      <c r="D1402" s="24" t="s">
        <v>648</v>
      </c>
      <c r="E1402" s="231" t="s">
        <v>1466</v>
      </c>
      <c r="F1402" s="227" t="s">
        <v>585</v>
      </c>
      <c r="G1402" s="208" t="s">
        <v>586</v>
      </c>
      <c r="H1402" s="241">
        <v>45408</v>
      </c>
      <c r="I1402" s="253">
        <v>0</v>
      </c>
      <c r="J1402" s="214">
        <v>-16800</v>
      </c>
      <c r="K1402" s="250">
        <f t="shared" si="21"/>
        <v>3363120.0132272728</v>
      </c>
      <c r="L1402" s="263"/>
    </row>
    <row r="1403" spans="2:12" x14ac:dyDescent="0.25">
      <c r="B1403" s="46">
        <f>SUBTOTAL(103,$C$10:C1403)</f>
        <v>1394</v>
      </c>
      <c r="C1403" s="157" t="s">
        <v>667</v>
      </c>
      <c r="D1403" s="24" t="s">
        <v>648</v>
      </c>
      <c r="E1403" s="231" t="s">
        <v>1466</v>
      </c>
      <c r="F1403" s="227" t="s">
        <v>1045</v>
      </c>
      <c r="G1403" s="208" t="s">
        <v>1046</v>
      </c>
      <c r="H1403" s="241">
        <v>45408</v>
      </c>
      <c r="I1403" s="253">
        <v>0</v>
      </c>
      <c r="J1403" s="214">
        <v>-11900</v>
      </c>
      <c r="K1403" s="250">
        <f t="shared" si="21"/>
        <v>3351220.0132272728</v>
      </c>
      <c r="L1403" s="263"/>
    </row>
    <row r="1404" spans="2:12" x14ac:dyDescent="0.25">
      <c r="B1404" s="46">
        <f>SUBTOTAL(103,$C$10:C1404)</f>
        <v>1395</v>
      </c>
      <c r="C1404" s="157" t="s">
        <v>630</v>
      </c>
      <c r="D1404" s="100" t="s">
        <v>1073</v>
      </c>
      <c r="E1404" s="208" t="s">
        <v>1474</v>
      </c>
      <c r="F1404" s="227" t="s">
        <v>24</v>
      </c>
      <c r="G1404" s="203" t="s">
        <v>24</v>
      </c>
      <c r="H1404" s="241">
        <v>45415</v>
      </c>
      <c r="I1404" s="253">
        <v>0</v>
      </c>
      <c r="J1404" s="214">
        <v>-12000</v>
      </c>
      <c r="K1404" s="250">
        <f t="shared" si="21"/>
        <v>3339220.0132272728</v>
      </c>
      <c r="L1404" s="263"/>
    </row>
    <row r="1405" spans="2:12" x14ac:dyDescent="0.25">
      <c r="B1405" s="46">
        <f>SUBTOTAL(103,$C$10:C1405)</f>
        <v>1396</v>
      </c>
      <c r="C1405" s="157" t="s">
        <v>631</v>
      </c>
      <c r="D1405" s="24" t="s">
        <v>613</v>
      </c>
      <c r="E1405" s="208" t="s">
        <v>1474</v>
      </c>
      <c r="F1405" s="227" t="s">
        <v>24</v>
      </c>
      <c r="G1405" s="203" t="s">
        <v>24</v>
      </c>
      <c r="H1405" s="241">
        <v>45415</v>
      </c>
      <c r="I1405" s="253">
        <v>0</v>
      </c>
      <c r="J1405" s="214">
        <v>-5000</v>
      </c>
      <c r="K1405" s="250">
        <f t="shared" si="21"/>
        <v>3334220.0132272728</v>
      </c>
      <c r="L1405" s="263"/>
    </row>
    <row r="1406" spans="2:12" x14ac:dyDescent="0.25">
      <c r="B1406" s="46">
        <f>SUBTOTAL(103,$C$10:C1406)</f>
        <v>1397</v>
      </c>
      <c r="C1406" s="157" t="s">
        <v>632</v>
      </c>
      <c r="D1406" s="24" t="s">
        <v>614</v>
      </c>
      <c r="E1406" s="208" t="s">
        <v>1470</v>
      </c>
      <c r="F1406" s="227" t="s">
        <v>24</v>
      </c>
      <c r="G1406" s="203" t="s">
        <v>24</v>
      </c>
      <c r="H1406" s="241">
        <v>45415</v>
      </c>
      <c r="I1406" s="253">
        <v>0</v>
      </c>
      <c r="J1406" s="214">
        <v>-500</v>
      </c>
      <c r="K1406" s="250">
        <f t="shared" si="21"/>
        <v>3333720.0132272728</v>
      </c>
      <c r="L1406" s="263"/>
    </row>
    <row r="1407" spans="2:12" x14ac:dyDescent="0.25">
      <c r="B1407" s="46">
        <f>SUBTOTAL(103,$C$10:C1407)</f>
        <v>1398</v>
      </c>
      <c r="C1407" s="157" t="s">
        <v>596</v>
      </c>
      <c r="D1407" s="24" t="s">
        <v>639</v>
      </c>
      <c r="E1407" s="203" t="s">
        <v>1467</v>
      </c>
      <c r="F1407" s="227" t="s">
        <v>581</v>
      </c>
      <c r="G1407" s="208" t="s">
        <v>434</v>
      </c>
      <c r="H1407" s="241">
        <v>45415</v>
      </c>
      <c r="I1407" s="253">
        <v>0</v>
      </c>
      <c r="J1407" s="214">
        <v>-3100.88</v>
      </c>
      <c r="K1407" s="250">
        <f t="shared" si="21"/>
        <v>3330619.1332272729</v>
      </c>
      <c r="L1407" s="263"/>
    </row>
    <row r="1408" spans="2:12" x14ac:dyDescent="0.25">
      <c r="B1408" s="46">
        <f>SUBTOTAL(103,$C$10:C1408)</f>
        <v>1399</v>
      </c>
      <c r="C1408" s="157" t="s">
        <v>625</v>
      </c>
      <c r="D1408" s="24" t="s">
        <v>608</v>
      </c>
      <c r="E1408" s="231" t="s">
        <v>1466</v>
      </c>
      <c r="F1408" s="227" t="s">
        <v>641</v>
      </c>
      <c r="G1408" s="208" t="s">
        <v>642</v>
      </c>
      <c r="H1408" s="241">
        <v>45415</v>
      </c>
      <c r="I1408" s="253">
        <v>0</v>
      </c>
      <c r="J1408" s="214">
        <v>-3500</v>
      </c>
      <c r="K1408" s="250">
        <f t="shared" si="21"/>
        <v>3327119.1332272729</v>
      </c>
      <c r="L1408" s="263"/>
    </row>
    <row r="1409" spans="2:12" x14ac:dyDescent="0.25">
      <c r="B1409" s="46">
        <f>SUBTOTAL(103,$C$10:C1409)</f>
        <v>1400</v>
      </c>
      <c r="C1409" s="157" t="s">
        <v>597</v>
      </c>
      <c r="D1409" s="24" t="s">
        <v>639</v>
      </c>
      <c r="E1409" s="203" t="s">
        <v>1467</v>
      </c>
      <c r="F1409" s="227" t="s">
        <v>581</v>
      </c>
      <c r="G1409" s="208" t="s">
        <v>434</v>
      </c>
      <c r="H1409" s="241">
        <v>45415</v>
      </c>
      <c r="I1409" s="253">
        <v>0</v>
      </c>
      <c r="J1409" s="214">
        <v>-7264.8450000000003</v>
      </c>
      <c r="K1409" s="250">
        <f t="shared" si="21"/>
        <v>3319854.2882272727</v>
      </c>
      <c r="L1409" s="263"/>
    </row>
    <row r="1410" spans="2:12" x14ac:dyDescent="0.25">
      <c r="B1410" s="46">
        <f>SUBTOTAL(103,$C$10:C1410)</f>
        <v>1401</v>
      </c>
      <c r="C1410" s="24" t="s">
        <v>598</v>
      </c>
      <c r="D1410" s="24" t="s">
        <v>607</v>
      </c>
      <c r="E1410" s="203" t="s">
        <v>1467</v>
      </c>
      <c r="F1410" s="227" t="s">
        <v>581</v>
      </c>
      <c r="G1410" s="208" t="s">
        <v>434</v>
      </c>
      <c r="H1410" s="241">
        <v>45415</v>
      </c>
      <c r="I1410" s="253">
        <v>0</v>
      </c>
      <c r="J1410" s="214">
        <v>-20000</v>
      </c>
      <c r="K1410" s="250">
        <f t="shared" si="21"/>
        <v>3299854.2882272727</v>
      </c>
      <c r="L1410" s="263"/>
    </row>
    <row r="1411" spans="2:12" x14ac:dyDescent="0.25">
      <c r="B1411" s="46">
        <f>SUBTOTAL(103,$C$10:C1411)</f>
        <v>1402</v>
      </c>
      <c r="C1411" s="157" t="s">
        <v>600</v>
      </c>
      <c r="D1411" s="24" t="s">
        <v>608</v>
      </c>
      <c r="E1411" s="231" t="s">
        <v>1466</v>
      </c>
      <c r="F1411" s="227" t="s">
        <v>1049</v>
      </c>
      <c r="G1411" s="208" t="s">
        <v>1048</v>
      </c>
      <c r="H1411" s="241">
        <v>45415</v>
      </c>
      <c r="I1411" s="253">
        <v>0</v>
      </c>
      <c r="J1411" s="214">
        <v>-11760</v>
      </c>
      <c r="K1411" s="250">
        <f t="shared" si="21"/>
        <v>3288094.2882272727</v>
      </c>
      <c r="L1411" s="263"/>
    </row>
    <row r="1412" spans="2:12" x14ac:dyDescent="0.25">
      <c r="B1412" s="46">
        <f>SUBTOTAL(103,$C$10:C1412)</f>
        <v>1403</v>
      </c>
      <c r="C1412" s="157" t="s">
        <v>678</v>
      </c>
      <c r="D1412" s="24" t="s">
        <v>679</v>
      </c>
      <c r="E1412" s="203" t="s">
        <v>1471</v>
      </c>
      <c r="F1412" s="227" t="s">
        <v>641</v>
      </c>
      <c r="G1412" s="208" t="s">
        <v>642</v>
      </c>
      <c r="H1412" s="241">
        <v>45415</v>
      </c>
      <c r="I1412" s="253">
        <v>0</v>
      </c>
      <c r="J1412" s="214">
        <v>-30000</v>
      </c>
      <c r="K1412" s="250">
        <f t="shared" si="21"/>
        <v>3258094.2882272727</v>
      </c>
      <c r="L1412" s="263"/>
    </row>
    <row r="1413" spans="2:12" x14ac:dyDescent="0.25">
      <c r="B1413" s="46">
        <f>SUBTOTAL(103,$C$10:C1413)</f>
        <v>1404</v>
      </c>
      <c r="C1413" s="157" t="s">
        <v>682</v>
      </c>
      <c r="D1413" s="24" t="s">
        <v>608</v>
      </c>
      <c r="E1413" s="231" t="s">
        <v>1466</v>
      </c>
      <c r="F1413" s="227" t="s">
        <v>1045</v>
      </c>
      <c r="G1413" s="208" t="s">
        <v>1046</v>
      </c>
      <c r="H1413" s="241">
        <v>45415</v>
      </c>
      <c r="I1413" s="253">
        <v>0</v>
      </c>
      <c r="J1413" s="214">
        <v>-2100</v>
      </c>
      <c r="K1413" s="250">
        <f t="shared" si="21"/>
        <v>3255994.2882272727</v>
      </c>
      <c r="L1413" s="263"/>
    </row>
    <row r="1414" spans="2:12" x14ac:dyDescent="0.25">
      <c r="B1414" s="46">
        <f>SUBTOTAL(103,$C$10:C1414)</f>
        <v>1405</v>
      </c>
      <c r="C1414" s="157" t="s">
        <v>601</v>
      </c>
      <c r="D1414" s="24" t="s">
        <v>648</v>
      </c>
      <c r="E1414" s="231" t="s">
        <v>1466</v>
      </c>
      <c r="F1414" s="227" t="s">
        <v>1049</v>
      </c>
      <c r="G1414" s="208" t="s">
        <v>1048</v>
      </c>
      <c r="H1414" s="241">
        <v>45415</v>
      </c>
      <c r="I1414" s="253">
        <v>0</v>
      </c>
      <c r="J1414" s="214">
        <v>-5331</v>
      </c>
      <c r="K1414" s="250">
        <f t="shared" si="21"/>
        <v>3250663.2882272727</v>
      </c>
      <c r="L1414" s="263"/>
    </row>
    <row r="1415" spans="2:12" x14ac:dyDescent="0.25">
      <c r="B1415" s="46">
        <f>SUBTOTAL(103,$C$10:C1415)</f>
        <v>1406</v>
      </c>
      <c r="C1415" s="157" t="s">
        <v>665</v>
      </c>
      <c r="D1415" s="24" t="s">
        <v>648</v>
      </c>
      <c r="E1415" s="231" t="s">
        <v>1466</v>
      </c>
      <c r="F1415" s="227" t="s">
        <v>1045</v>
      </c>
      <c r="G1415" s="208" t="s">
        <v>1046</v>
      </c>
      <c r="H1415" s="241">
        <v>45415</v>
      </c>
      <c r="I1415" s="253">
        <v>0</v>
      </c>
      <c r="J1415" s="214">
        <v>-17000</v>
      </c>
      <c r="K1415" s="250">
        <f t="shared" si="21"/>
        <v>3233663.2882272727</v>
      </c>
      <c r="L1415" s="263"/>
    </row>
    <row r="1416" spans="2:12" x14ac:dyDescent="0.25">
      <c r="B1416" s="46">
        <f>SUBTOTAL(103,$C$10:C1416)</f>
        <v>1407</v>
      </c>
      <c r="C1416" s="24" t="s">
        <v>1082</v>
      </c>
      <c r="D1416" s="24" t="s">
        <v>648</v>
      </c>
      <c r="E1416" s="231" t="s">
        <v>1466</v>
      </c>
      <c r="F1416" s="227" t="s">
        <v>585</v>
      </c>
      <c r="G1416" s="208" t="s">
        <v>586</v>
      </c>
      <c r="H1416" s="241">
        <v>45415</v>
      </c>
      <c r="I1416" s="253">
        <v>0</v>
      </c>
      <c r="J1416" s="214">
        <v>-6300</v>
      </c>
      <c r="K1416" s="250">
        <f t="shared" si="21"/>
        <v>3227363.2882272727</v>
      </c>
      <c r="L1416" s="263"/>
    </row>
    <row r="1417" spans="2:12" x14ac:dyDescent="0.25">
      <c r="B1417" s="46">
        <f>SUBTOTAL(103,$C$10:C1417)</f>
        <v>1408</v>
      </c>
      <c r="C1417" s="157" t="s">
        <v>683</v>
      </c>
      <c r="D1417" s="24" t="s">
        <v>648</v>
      </c>
      <c r="E1417" s="231" t="s">
        <v>1466</v>
      </c>
      <c r="F1417" s="227" t="s">
        <v>1049</v>
      </c>
      <c r="G1417" s="208" t="s">
        <v>1048</v>
      </c>
      <c r="H1417" s="241">
        <v>45415</v>
      </c>
      <c r="I1417" s="253">
        <v>0</v>
      </c>
      <c r="J1417" s="214">
        <v>-3360</v>
      </c>
      <c r="K1417" s="250">
        <f t="shared" si="21"/>
        <v>3224003.2882272727</v>
      </c>
      <c r="L1417" s="263"/>
    </row>
    <row r="1418" spans="2:12" x14ac:dyDescent="0.25">
      <c r="B1418" s="46">
        <f>SUBTOTAL(103,$C$10:C1418)</f>
        <v>1409</v>
      </c>
      <c r="C1418" s="157" t="s">
        <v>694</v>
      </c>
      <c r="D1418" s="24" t="s">
        <v>608</v>
      </c>
      <c r="E1418" s="231" t="s">
        <v>1466</v>
      </c>
      <c r="F1418" s="227" t="s">
        <v>1045</v>
      </c>
      <c r="G1418" s="208" t="s">
        <v>1046</v>
      </c>
      <c r="H1418" s="241">
        <v>45415</v>
      </c>
      <c r="I1418" s="253">
        <v>0</v>
      </c>
      <c r="J1418" s="214">
        <v>-16100</v>
      </c>
      <c r="K1418" s="250">
        <f t="shared" si="21"/>
        <v>3207903.2882272727</v>
      </c>
      <c r="L1418" s="263"/>
    </row>
    <row r="1419" spans="2:12" x14ac:dyDescent="0.25">
      <c r="B1419" s="46">
        <f>SUBTOTAL(103,$C$10:C1419)</f>
        <v>1410</v>
      </c>
      <c r="C1419" s="157" t="s">
        <v>603</v>
      </c>
      <c r="D1419" s="24" t="s">
        <v>607</v>
      </c>
      <c r="E1419" s="203" t="s">
        <v>1467</v>
      </c>
      <c r="F1419" s="227" t="s">
        <v>1043</v>
      </c>
      <c r="G1419" s="216" t="s">
        <v>1044</v>
      </c>
      <c r="H1419" s="241">
        <v>45415</v>
      </c>
      <c r="I1419" s="253">
        <v>0</v>
      </c>
      <c r="J1419" s="214">
        <v>-2600</v>
      </c>
      <c r="K1419" s="250">
        <f t="shared" si="21"/>
        <v>3205303.2882272727</v>
      </c>
      <c r="L1419" s="263"/>
    </row>
    <row r="1420" spans="2:12" x14ac:dyDescent="0.25">
      <c r="B1420" s="46">
        <f>SUBTOTAL(103,$C$10:C1420)</f>
        <v>1411</v>
      </c>
      <c r="C1420" s="157" t="s">
        <v>667</v>
      </c>
      <c r="D1420" s="24" t="s">
        <v>648</v>
      </c>
      <c r="E1420" s="231" t="s">
        <v>1466</v>
      </c>
      <c r="F1420" s="227" t="s">
        <v>585</v>
      </c>
      <c r="G1420" s="208" t="s">
        <v>586</v>
      </c>
      <c r="H1420" s="241">
        <v>45415</v>
      </c>
      <c r="I1420" s="253">
        <v>0</v>
      </c>
      <c r="J1420" s="214">
        <v>-14700</v>
      </c>
      <c r="K1420" s="250">
        <f t="shared" si="21"/>
        <v>3190603.2882272727</v>
      </c>
      <c r="L1420" s="263"/>
    </row>
    <row r="1421" spans="2:12" x14ac:dyDescent="0.25">
      <c r="B1421" s="46">
        <f>SUBTOTAL(103,$C$10:C1421)</f>
        <v>1412</v>
      </c>
      <c r="C1421" s="157" t="s">
        <v>667</v>
      </c>
      <c r="D1421" s="24" t="s">
        <v>648</v>
      </c>
      <c r="E1421" s="231" t="s">
        <v>1466</v>
      </c>
      <c r="F1421" s="227" t="s">
        <v>1045</v>
      </c>
      <c r="G1421" s="208" t="s">
        <v>1046</v>
      </c>
      <c r="H1421" s="241">
        <v>45415</v>
      </c>
      <c r="I1421" s="253">
        <v>0</v>
      </c>
      <c r="J1421" s="214">
        <v>-9200</v>
      </c>
      <c r="K1421" s="250">
        <f t="shared" ref="K1421:K1484" si="22">I1421+K1420+J1421</f>
        <v>3181403.2882272727</v>
      </c>
      <c r="L1421" s="263"/>
    </row>
    <row r="1422" spans="2:12" x14ac:dyDescent="0.25">
      <c r="B1422" s="46">
        <f>SUBTOTAL(103,$C$10:C1422)</f>
        <v>1413</v>
      </c>
      <c r="C1422" s="157" t="s">
        <v>729</v>
      </c>
      <c r="D1422" s="24" t="s">
        <v>730</v>
      </c>
      <c r="E1422" s="203" t="s">
        <v>1470</v>
      </c>
      <c r="F1422" s="227" t="s">
        <v>699</v>
      </c>
      <c r="G1422" s="208" t="s">
        <v>662</v>
      </c>
      <c r="H1422" s="241">
        <v>45415</v>
      </c>
      <c r="I1422" s="253">
        <v>0</v>
      </c>
      <c r="J1422" s="214">
        <v>-34000</v>
      </c>
      <c r="K1422" s="250">
        <f t="shared" si="22"/>
        <v>3147403.2882272727</v>
      </c>
      <c r="L1422" s="263"/>
    </row>
    <row r="1423" spans="2:12" x14ac:dyDescent="0.25">
      <c r="B1423" s="46">
        <f>SUBTOTAL(103,$C$10:C1423)</f>
        <v>1414</v>
      </c>
      <c r="C1423" s="157" t="s">
        <v>702</v>
      </c>
      <c r="D1423" s="24" t="s">
        <v>731</v>
      </c>
      <c r="E1423" s="203" t="s">
        <v>1466</v>
      </c>
      <c r="F1423" s="227" t="s">
        <v>619</v>
      </c>
      <c r="G1423" s="208" t="s">
        <v>621</v>
      </c>
      <c r="H1423" s="241">
        <v>45418</v>
      </c>
      <c r="I1423" s="253">
        <v>0</v>
      </c>
      <c r="J1423" s="214">
        <v>-950</v>
      </c>
      <c r="K1423" s="250">
        <f t="shared" si="22"/>
        <v>3146453.2882272727</v>
      </c>
      <c r="L1423" s="263"/>
    </row>
    <row r="1424" spans="2:12" x14ac:dyDescent="0.25">
      <c r="B1424" s="46">
        <f>SUBTOTAL(103,$C$10:C1424)</f>
        <v>1415</v>
      </c>
      <c r="C1424" s="157" t="s">
        <v>736</v>
      </c>
      <c r="D1424" s="24" t="s">
        <v>731</v>
      </c>
      <c r="E1424" s="203" t="s">
        <v>1466</v>
      </c>
      <c r="F1424" s="227" t="s">
        <v>619</v>
      </c>
      <c r="G1424" s="208" t="s">
        <v>621</v>
      </c>
      <c r="H1424" s="241">
        <v>45418</v>
      </c>
      <c r="I1424" s="253">
        <v>0</v>
      </c>
      <c r="J1424" s="214">
        <v>-1250</v>
      </c>
      <c r="K1424" s="250">
        <f t="shared" si="22"/>
        <v>3145203.2882272727</v>
      </c>
      <c r="L1424" s="263"/>
    </row>
    <row r="1425" spans="2:12" x14ac:dyDescent="0.25">
      <c r="B1425" s="46">
        <f>SUBTOTAL(103,$C$10:C1425)</f>
        <v>1416</v>
      </c>
      <c r="C1425" s="157" t="s">
        <v>732</v>
      </c>
      <c r="D1425" s="24" t="s">
        <v>731</v>
      </c>
      <c r="E1425" s="203" t="s">
        <v>1466</v>
      </c>
      <c r="F1425" s="227" t="s">
        <v>619</v>
      </c>
      <c r="G1425" s="208" t="s">
        <v>621</v>
      </c>
      <c r="H1425" s="241">
        <v>45418</v>
      </c>
      <c r="I1425" s="253">
        <v>0</v>
      </c>
      <c r="J1425" s="214">
        <v>-250</v>
      </c>
      <c r="K1425" s="250">
        <f t="shared" si="22"/>
        <v>3144953.2882272727</v>
      </c>
      <c r="L1425" s="263"/>
    </row>
    <row r="1426" spans="2:12" x14ac:dyDescent="0.25">
      <c r="B1426" s="46">
        <f>SUBTOTAL(103,$C$10:C1426)</f>
        <v>1417</v>
      </c>
      <c r="C1426" s="157" t="s">
        <v>737</v>
      </c>
      <c r="D1426" s="24" t="s">
        <v>731</v>
      </c>
      <c r="E1426" s="203" t="s">
        <v>1466</v>
      </c>
      <c r="F1426" s="227" t="s">
        <v>619</v>
      </c>
      <c r="G1426" s="208" t="s">
        <v>621</v>
      </c>
      <c r="H1426" s="241">
        <v>45418</v>
      </c>
      <c r="I1426" s="253">
        <v>0</v>
      </c>
      <c r="J1426" s="214">
        <v>-250</v>
      </c>
      <c r="K1426" s="250">
        <f t="shared" si="22"/>
        <v>3144703.2882272727</v>
      </c>
      <c r="L1426" s="263"/>
    </row>
    <row r="1427" spans="2:12" x14ac:dyDescent="0.25">
      <c r="B1427" s="46">
        <f>SUBTOTAL(103,$C$10:C1427)</f>
        <v>1418</v>
      </c>
      <c r="C1427" s="157" t="s">
        <v>659</v>
      </c>
      <c r="D1427" s="24" t="s">
        <v>701</v>
      </c>
      <c r="E1427" s="203" t="s">
        <v>1470</v>
      </c>
      <c r="F1427" s="227" t="s">
        <v>698</v>
      </c>
      <c r="G1427" s="208" t="s">
        <v>509</v>
      </c>
      <c r="H1427" s="241">
        <v>45420</v>
      </c>
      <c r="I1427" s="253">
        <v>0</v>
      </c>
      <c r="J1427" s="214">
        <v>-2600</v>
      </c>
      <c r="K1427" s="250">
        <f t="shared" si="22"/>
        <v>3142103.2882272727</v>
      </c>
      <c r="L1427" s="263"/>
    </row>
    <row r="1428" spans="2:12" x14ac:dyDescent="0.25">
      <c r="B1428" s="46">
        <f>SUBTOTAL(103,$C$10:C1428)</f>
        <v>1419</v>
      </c>
      <c r="C1428" s="294" t="s">
        <v>131</v>
      </c>
      <c r="D1428" s="24" t="s">
        <v>735</v>
      </c>
      <c r="E1428" s="203" t="s">
        <v>1475</v>
      </c>
      <c r="F1428" s="227" t="s">
        <v>588</v>
      </c>
      <c r="G1428" s="208" t="s">
        <v>589</v>
      </c>
      <c r="H1428" s="241">
        <v>45421</v>
      </c>
      <c r="I1428" s="253">
        <v>0</v>
      </c>
      <c r="J1428" s="214">
        <v>-240000</v>
      </c>
      <c r="K1428" s="250">
        <f t="shared" si="22"/>
        <v>2902103.2882272727</v>
      </c>
      <c r="L1428" s="263"/>
    </row>
    <row r="1429" spans="2:12" x14ac:dyDescent="0.25">
      <c r="B1429" s="46">
        <f>SUBTOTAL(103,$C$10:C1429)</f>
        <v>1420</v>
      </c>
      <c r="C1429" s="157" t="s">
        <v>741</v>
      </c>
      <c r="D1429" s="24" t="s">
        <v>742</v>
      </c>
      <c r="E1429" s="203" t="s">
        <v>1470</v>
      </c>
      <c r="F1429" s="227" t="s">
        <v>24</v>
      </c>
      <c r="G1429" s="203" t="s">
        <v>24</v>
      </c>
      <c r="H1429" s="241">
        <v>45422</v>
      </c>
      <c r="I1429" s="253">
        <v>0</v>
      </c>
      <c r="J1429" s="214">
        <v>-150000</v>
      </c>
      <c r="K1429" s="250">
        <f t="shared" si="22"/>
        <v>2752103.2882272727</v>
      </c>
      <c r="L1429" s="263"/>
    </row>
    <row r="1430" spans="2:12" x14ac:dyDescent="0.25">
      <c r="B1430" s="46">
        <f>SUBTOTAL(103,$C$10:C1430)</f>
        <v>1421</v>
      </c>
      <c r="C1430" s="157" t="s">
        <v>634</v>
      </c>
      <c r="D1430" s="24" t="s">
        <v>1140</v>
      </c>
      <c r="E1430" s="203" t="s">
        <v>1469</v>
      </c>
      <c r="F1430" s="227" t="s">
        <v>24</v>
      </c>
      <c r="G1430" s="203" t="s">
        <v>24</v>
      </c>
      <c r="H1430" s="241">
        <v>45422</v>
      </c>
      <c r="I1430" s="253">
        <v>0</v>
      </c>
      <c r="J1430" s="214">
        <v>-50000</v>
      </c>
      <c r="K1430" s="250">
        <f t="shared" si="22"/>
        <v>2702103.2882272727</v>
      </c>
      <c r="L1430" s="263"/>
    </row>
    <row r="1431" spans="2:12" x14ac:dyDescent="0.25">
      <c r="B1431" s="46">
        <f>SUBTOTAL(103,$C$10:C1431)</f>
        <v>1422</v>
      </c>
      <c r="C1431" s="157" t="s">
        <v>673</v>
      </c>
      <c r="D1431" s="24" t="s">
        <v>674</v>
      </c>
      <c r="E1431" s="203" t="s">
        <v>1468</v>
      </c>
      <c r="F1431" s="227" t="s">
        <v>675</v>
      </c>
      <c r="G1431" s="208" t="s">
        <v>676</v>
      </c>
      <c r="H1431" s="241">
        <v>45422</v>
      </c>
      <c r="I1431" s="253">
        <v>0</v>
      </c>
      <c r="J1431" s="214">
        <v>-2400</v>
      </c>
      <c r="K1431" s="250">
        <f t="shared" si="22"/>
        <v>2699703.2882272727</v>
      </c>
      <c r="L1431" s="263"/>
    </row>
    <row r="1432" spans="2:12" x14ac:dyDescent="0.25">
      <c r="B1432" s="46">
        <f>SUBTOTAL(103,$C$10:C1432)</f>
        <v>1423</v>
      </c>
      <c r="C1432" s="157" t="s">
        <v>596</v>
      </c>
      <c r="D1432" s="24" t="s">
        <v>639</v>
      </c>
      <c r="E1432" s="203" t="s">
        <v>1467</v>
      </c>
      <c r="F1432" s="227" t="s">
        <v>581</v>
      </c>
      <c r="G1432" s="208" t="s">
        <v>434</v>
      </c>
      <c r="H1432" s="241">
        <v>45422</v>
      </c>
      <c r="I1432" s="253">
        <v>0</v>
      </c>
      <c r="J1432" s="214">
        <v>-13100.555</v>
      </c>
      <c r="K1432" s="250">
        <f t="shared" si="22"/>
        <v>2686602.7332272725</v>
      </c>
      <c r="L1432" s="263"/>
    </row>
    <row r="1433" spans="2:12" x14ac:dyDescent="0.25">
      <c r="B1433" s="46">
        <f>SUBTOTAL(103,$C$10:C1433)</f>
        <v>1424</v>
      </c>
      <c r="C1433" s="157" t="s">
        <v>702</v>
      </c>
      <c r="D1433" s="24" t="s">
        <v>738</v>
      </c>
      <c r="E1433" s="203" t="s">
        <v>1466</v>
      </c>
      <c r="F1433" s="227" t="s">
        <v>619</v>
      </c>
      <c r="G1433" s="208" t="s">
        <v>621</v>
      </c>
      <c r="H1433" s="241">
        <v>45422</v>
      </c>
      <c r="I1433" s="253">
        <v>0</v>
      </c>
      <c r="J1433" s="214">
        <v>-800</v>
      </c>
      <c r="K1433" s="250">
        <f t="shared" si="22"/>
        <v>2685802.7332272725</v>
      </c>
      <c r="L1433" s="263"/>
    </row>
    <row r="1434" spans="2:12" x14ac:dyDescent="0.25">
      <c r="B1434" s="46">
        <f>SUBTOTAL(103,$C$10:C1434)</f>
        <v>1425</v>
      </c>
      <c r="C1434" s="157" t="s">
        <v>736</v>
      </c>
      <c r="D1434" s="24" t="s">
        <v>738</v>
      </c>
      <c r="E1434" s="203" t="s">
        <v>1466</v>
      </c>
      <c r="F1434" s="227" t="s">
        <v>619</v>
      </c>
      <c r="G1434" s="208" t="s">
        <v>621</v>
      </c>
      <c r="H1434" s="241">
        <v>45422</v>
      </c>
      <c r="I1434" s="253">
        <v>0</v>
      </c>
      <c r="J1434" s="214">
        <v>-1250</v>
      </c>
      <c r="K1434" s="250">
        <f t="shared" si="22"/>
        <v>2684552.7332272725</v>
      </c>
      <c r="L1434" s="263"/>
    </row>
    <row r="1435" spans="2:12" x14ac:dyDescent="0.25">
      <c r="B1435" s="46">
        <f>SUBTOTAL(103,$C$10:C1435)</f>
        <v>1426</v>
      </c>
      <c r="C1435" s="157" t="s">
        <v>625</v>
      </c>
      <c r="D1435" s="24" t="s">
        <v>608</v>
      </c>
      <c r="E1435" s="231" t="s">
        <v>1466</v>
      </c>
      <c r="F1435" s="227" t="s">
        <v>641</v>
      </c>
      <c r="G1435" s="208" t="s">
        <v>642</v>
      </c>
      <c r="H1435" s="241">
        <v>45422</v>
      </c>
      <c r="I1435" s="253">
        <v>0</v>
      </c>
      <c r="J1435" s="214">
        <v>-3300</v>
      </c>
      <c r="K1435" s="250">
        <f t="shared" si="22"/>
        <v>2681252.7332272725</v>
      </c>
      <c r="L1435" s="263"/>
    </row>
    <row r="1436" spans="2:12" x14ac:dyDescent="0.25">
      <c r="B1436" s="46">
        <f>SUBTOTAL(103,$C$10:C1436)</f>
        <v>1427</v>
      </c>
      <c r="C1436" s="157" t="s">
        <v>597</v>
      </c>
      <c r="D1436" s="24" t="s">
        <v>639</v>
      </c>
      <c r="E1436" s="203" t="s">
        <v>1467</v>
      </c>
      <c r="F1436" s="227" t="s">
        <v>581</v>
      </c>
      <c r="G1436" s="208" t="s">
        <v>434</v>
      </c>
      <c r="H1436" s="241">
        <v>45422</v>
      </c>
      <c r="I1436" s="253">
        <v>0</v>
      </c>
      <c r="J1436" s="214">
        <v>-7264.2349999999997</v>
      </c>
      <c r="K1436" s="250">
        <f t="shared" si="22"/>
        <v>2673988.4982272726</v>
      </c>
      <c r="L1436" s="263"/>
    </row>
    <row r="1437" spans="2:12" x14ac:dyDescent="0.25">
      <c r="B1437" s="46">
        <f>SUBTOTAL(103,$C$10:C1437)</f>
        <v>1428</v>
      </c>
      <c r="C1437" s="24" t="s">
        <v>598</v>
      </c>
      <c r="D1437" s="24" t="s">
        <v>607</v>
      </c>
      <c r="E1437" s="203" t="s">
        <v>1467</v>
      </c>
      <c r="F1437" s="227" t="s">
        <v>581</v>
      </c>
      <c r="G1437" s="208" t="s">
        <v>434</v>
      </c>
      <c r="H1437" s="241">
        <v>45422</v>
      </c>
      <c r="I1437" s="253">
        <v>0</v>
      </c>
      <c r="J1437" s="214">
        <v>-20000</v>
      </c>
      <c r="K1437" s="250">
        <f t="shared" si="22"/>
        <v>2653988.4982272726</v>
      </c>
      <c r="L1437" s="263"/>
    </row>
    <row r="1438" spans="2:12" x14ac:dyDescent="0.25">
      <c r="B1438" s="46">
        <f>SUBTOTAL(103,$C$10:C1438)</f>
        <v>1429</v>
      </c>
      <c r="C1438" s="24" t="s">
        <v>598</v>
      </c>
      <c r="D1438" s="24" t="s">
        <v>739</v>
      </c>
      <c r="E1438" s="203" t="s">
        <v>1467</v>
      </c>
      <c r="F1438" s="227" t="s">
        <v>699</v>
      </c>
      <c r="G1438" s="208" t="s">
        <v>740</v>
      </c>
      <c r="H1438" s="241">
        <v>45422</v>
      </c>
      <c r="I1438" s="253">
        <v>0</v>
      </c>
      <c r="J1438" s="214">
        <v>-5504.9215909090899</v>
      </c>
      <c r="K1438" s="250">
        <f t="shared" si="22"/>
        <v>2648483.5766363638</v>
      </c>
      <c r="L1438" s="263"/>
    </row>
    <row r="1439" spans="2:12" x14ac:dyDescent="0.25">
      <c r="B1439" s="46">
        <f>SUBTOTAL(103,$C$10:C1439)</f>
        <v>1430</v>
      </c>
      <c r="C1439" s="157" t="s">
        <v>600</v>
      </c>
      <c r="D1439" s="24" t="s">
        <v>608</v>
      </c>
      <c r="E1439" s="231" t="s">
        <v>1466</v>
      </c>
      <c r="F1439" s="227" t="s">
        <v>1049</v>
      </c>
      <c r="G1439" s="208" t="s">
        <v>1048</v>
      </c>
      <c r="H1439" s="241">
        <v>45422</v>
      </c>
      <c r="I1439" s="253">
        <v>0</v>
      </c>
      <c r="J1439" s="214">
        <v>-33760</v>
      </c>
      <c r="K1439" s="250">
        <f t="shared" si="22"/>
        <v>2614723.5766363638</v>
      </c>
      <c r="L1439" s="263"/>
    </row>
    <row r="1440" spans="2:12" x14ac:dyDescent="0.25">
      <c r="B1440" s="46">
        <f>SUBTOTAL(103,$C$10:C1440)</f>
        <v>1431</v>
      </c>
      <c r="C1440" s="157" t="s">
        <v>682</v>
      </c>
      <c r="D1440" s="24" t="s">
        <v>608</v>
      </c>
      <c r="E1440" s="231" t="s">
        <v>1466</v>
      </c>
      <c r="F1440" s="227" t="s">
        <v>1045</v>
      </c>
      <c r="G1440" s="208" t="s">
        <v>1046</v>
      </c>
      <c r="H1440" s="241">
        <v>45422</v>
      </c>
      <c r="I1440" s="253">
        <v>0</v>
      </c>
      <c r="J1440" s="214">
        <v>-2100</v>
      </c>
      <c r="K1440" s="250">
        <f t="shared" si="22"/>
        <v>2612623.5766363638</v>
      </c>
      <c r="L1440" s="263"/>
    </row>
    <row r="1441" spans="2:12" x14ac:dyDescent="0.25">
      <c r="B1441" s="46">
        <f>SUBTOTAL(103,$C$10:C1441)</f>
        <v>1432</v>
      </c>
      <c r="C1441" s="157" t="s">
        <v>601</v>
      </c>
      <c r="D1441" s="24" t="s">
        <v>648</v>
      </c>
      <c r="E1441" s="231" t="s">
        <v>1466</v>
      </c>
      <c r="F1441" s="227" t="s">
        <v>1049</v>
      </c>
      <c r="G1441" s="208" t="s">
        <v>1048</v>
      </c>
      <c r="H1441" s="241">
        <v>45422</v>
      </c>
      <c r="I1441" s="253">
        <v>0</v>
      </c>
      <c r="J1441" s="214">
        <v>-5331</v>
      </c>
      <c r="K1441" s="250">
        <f t="shared" si="22"/>
        <v>2607292.5766363638</v>
      </c>
      <c r="L1441" s="263"/>
    </row>
    <row r="1442" spans="2:12" x14ac:dyDescent="0.25">
      <c r="B1442" s="46">
        <f>SUBTOTAL(103,$C$10:C1442)</f>
        <v>1433</v>
      </c>
      <c r="C1442" s="157" t="s">
        <v>665</v>
      </c>
      <c r="D1442" s="24" t="s">
        <v>648</v>
      </c>
      <c r="E1442" s="231" t="s">
        <v>1466</v>
      </c>
      <c r="F1442" s="227" t="s">
        <v>1045</v>
      </c>
      <c r="G1442" s="208" t="s">
        <v>1046</v>
      </c>
      <c r="H1442" s="241">
        <v>45422</v>
      </c>
      <c r="I1442" s="253">
        <v>0</v>
      </c>
      <c r="J1442" s="214">
        <v>-22400</v>
      </c>
      <c r="K1442" s="250">
        <f t="shared" si="22"/>
        <v>2584892.5766363638</v>
      </c>
      <c r="L1442" s="263"/>
    </row>
    <row r="1443" spans="2:12" x14ac:dyDescent="0.25">
      <c r="B1443" s="46">
        <f>SUBTOTAL(103,$C$10:C1443)</f>
        <v>1434</v>
      </c>
      <c r="C1443" s="24" t="s">
        <v>1082</v>
      </c>
      <c r="D1443" s="24" t="s">
        <v>648</v>
      </c>
      <c r="E1443" s="231" t="s">
        <v>1466</v>
      </c>
      <c r="F1443" s="227" t="s">
        <v>585</v>
      </c>
      <c r="G1443" s="208" t="s">
        <v>586</v>
      </c>
      <c r="H1443" s="241">
        <v>45422</v>
      </c>
      <c r="I1443" s="253">
        <v>0</v>
      </c>
      <c r="J1443" s="214">
        <v>-8400</v>
      </c>
      <c r="K1443" s="250">
        <f t="shared" si="22"/>
        <v>2576492.5766363638</v>
      </c>
      <c r="L1443" s="263"/>
    </row>
    <row r="1444" spans="2:12" x14ac:dyDescent="0.25">
      <c r="B1444" s="46">
        <f>SUBTOTAL(103,$C$10:C1444)</f>
        <v>1435</v>
      </c>
      <c r="C1444" s="157" t="s">
        <v>722</v>
      </c>
      <c r="D1444" s="24" t="s">
        <v>679</v>
      </c>
      <c r="E1444" s="203" t="s">
        <v>1471</v>
      </c>
      <c r="F1444" s="227" t="s">
        <v>641</v>
      </c>
      <c r="G1444" s="208" t="s">
        <v>642</v>
      </c>
      <c r="H1444" s="241">
        <v>45422</v>
      </c>
      <c r="I1444" s="253">
        <v>0</v>
      </c>
      <c r="J1444" s="214">
        <v>-25000</v>
      </c>
      <c r="K1444" s="250">
        <f t="shared" si="22"/>
        <v>2551492.5766363638</v>
      </c>
      <c r="L1444" s="263"/>
    </row>
    <row r="1445" spans="2:12" x14ac:dyDescent="0.25">
      <c r="B1445" s="46">
        <f>SUBTOTAL(103,$C$10:C1445)</f>
        <v>1436</v>
      </c>
      <c r="C1445" s="157" t="s">
        <v>737</v>
      </c>
      <c r="D1445" s="24" t="s">
        <v>738</v>
      </c>
      <c r="E1445" s="203" t="s">
        <v>1466</v>
      </c>
      <c r="F1445" s="227" t="s">
        <v>619</v>
      </c>
      <c r="G1445" s="208" t="s">
        <v>621</v>
      </c>
      <c r="H1445" s="241">
        <v>45422</v>
      </c>
      <c r="I1445" s="253">
        <v>0</v>
      </c>
      <c r="J1445" s="214">
        <v>-250</v>
      </c>
      <c r="K1445" s="250">
        <f t="shared" si="22"/>
        <v>2551242.5766363638</v>
      </c>
      <c r="L1445" s="263"/>
    </row>
    <row r="1446" spans="2:12" x14ac:dyDescent="0.25">
      <c r="B1446" s="46">
        <f>SUBTOTAL(103,$C$10:C1446)</f>
        <v>1437</v>
      </c>
      <c r="C1446" s="157" t="s">
        <v>732</v>
      </c>
      <c r="D1446" s="24" t="s">
        <v>738</v>
      </c>
      <c r="E1446" s="203" t="s">
        <v>1466</v>
      </c>
      <c r="F1446" s="227" t="s">
        <v>619</v>
      </c>
      <c r="G1446" s="208" t="s">
        <v>621</v>
      </c>
      <c r="H1446" s="241">
        <v>45422</v>
      </c>
      <c r="I1446" s="253">
        <v>0</v>
      </c>
      <c r="J1446" s="214">
        <v>-250</v>
      </c>
      <c r="K1446" s="250">
        <f t="shared" si="22"/>
        <v>2550992.5766363638</v>
      </c>
      <c r="L1446" s="263"/>
    </row>
    <row r="1447" spans="2:12" x14ac:dyDescent="0.25">
      <c r="B1447" s="46">
        <f>SUBTOTAL(103,$C$10:C1447)</f>
        <v>1438</v>
      </c>
      <c r="C1447" s="157" t="s">
        <v>683</v>
      </c>
      <c r="D1447" s="24" t="s">
        <v>648</v>
      </c>
      <c r="E1447" s="231" t="s">
        <v>1466</v>
      </c>
      <c r="F1447" s="227" t="s">
        <v>1049</v>
      </c>
      <c r="G1447" s="208" t="s">
        <v>1048</v>
      </c>
      <c r="H1447" s="241">
        <v>45422</v>
      </c>
      <c r="I1447" s="253">
        <v>0</v>
      </c>
      <c r="J1447" s="214">
        <v>-3360</v>
      </c>
      <c r="K1447" s="250">
        <f t="shared" si="22"/>
        <v>2547632.5766363638</v>
      </c>
      <c r="L1447" s="263"/>
    </row>
    <row r="1448" spans="2:12" x14ac:dyDescent="0.25">
      <c r="B1448" s="46">
        <f>SUBTOTAL(103,$C$10:C1448)</f>
        <v>1439</v>
      </c>
      <c r="C1448" s="157" t="s">
        <v>694</v>
      </c>
      <c r="D1448" s="24" t="s">
        <v>608</v>
      </c>
      <c r="E1448" s="231" t="s">
        <v>1466</v>
      </c>
      <c r="F1448" s="227" t="s">
        <v>1045</v>
      </c>
      <c r="G1448" s="208" t="s">
        <v>1046</v>
      </c>
      <c r="H1448" s="241">
        <v>45422</v>
      </c>
      <c r="I1448" s="253">
        <v>0</v>
      </c>
      <c r="J1448" s="214">
        <v>-22400</v>
      </c>
      <c r="K1448" s="250">
        <f t="shared" si="22"/>
        <v>2525232.5766363638</v>
      </c>
      <c r="L1448" s="263"/>
    </row>
    <row r="1449" spans="2:12" x14ac:dyDescent="0.25">
      <c r="B1449" s="46">
        <f>SUBTOTAL(103,$C$10:C1449)</f>
        <v>1440</v>
      </c>
      <c r="C1449" s="157" t="s">
        <v>603</v>
      </c>
      <c r="D1449" s="24" t="s">
        <v>607</v>
      </c>
      <c r="E1449" s="203" t="s">
        <v>1467</v>
      </c>
      <c r="F1449" s="227" t="s">
        <v>1043</v>
      </c>
      <c r="G1449" s="216" t="s">
        <v>1044</v>
      </c>
      <c r="H1449" s="241">
        <v>45422</v>
      </c>
      <c r="I1449" s="253">
        <v>0</v>
      </c>
      <c r="J1449" s="214">
        <v>-2000</v>
      </c>
      <c r="K1449" s="250">
        <f t="shared" si="22"/>
        <v>2523232.5766363638</v>
      </c>
      <c r="L1449" s="263"/>
    </row>
    <row r="1450" spans="2:12" x14ac:dyDescent="0.25">
      <c r="B1450" s="46">
        <f>SUBTOTAL(103,$C$10:C1450)</f>
        <v>1441</v>
      </c>
      <c r="C1450" s="157" t="s">
        <v>605</v>
      </c>
      <c r="D1450" s="24" t="s">
        <v>607</v>
      </c>
      <c r="E1450" s="203" t="s">
        <v>1467</v>
      </c>
      <c r="F1450" s="227" t="s">
        <v>1043</v>
      </c>
      <c r="G1450" s="216" t="s">
        <v>1044</v>
      </c>
      <c r="H1450" s="241">
        <v>45422</v>
      </c>
      <c r="I1450" s="253">
        <v>0</v>
      </c>
      <c r="J1450" s="214">
        <v>-5000</v>
      </c>
      <c r="K1450" s="250">
        <f t="shared" si="22"/>
        <v>2518232.5766363638</v>
      </c>
      <c r="L1450" s="263"/>
    </row>
    <row r="1451" spans="2:12" x14ac:dyDescent="0.25">
      <c r="B1451" s="46">
        <f>SUBTOTAL(103,$C$10:C1451)</f>
        <v>1442</v>
      </c>
      <c r="C1451" s="157" t="s">
        <v>667</v>
      </c>
      <c r="D1451" s="24" t="s">
        <v>648</v>
      </c>
      <c r="E1451" s="231" t="s">
        <v>1466</v>
      </c>
      <c r="F1451" s="227" t="s">
        <v>585</v>
      </c>
      <c r="G1451" s="208" t="s">
        <v>586</v>
      </c>
      <c r="H1451" s="241">
        <v>45422</v>
      </c>
      <c r="I1451" s="253">
        <v>0</v>
      </c>
      <c r="J1451" s="214">
        <v>-9900</v>
      </c>
      <c r="K1451" s="250">
        <f t="shared" si="22"/>
        <v>2508332.5766363638</v>
      </c>
      <c r="L1451" s="263"/>
    </row>
    <row r="1452" spans="2:12" x14ac:dyDescent="0.25">
      <c r="B1452" s="46">
        <f>SUBTOTAL(103,$C$10:C1452)</f>
        <v>1443</v>
      </c>
      <c r="C1452" s="157" t="s">
        <v>667</v>
      </c>
      <c r="D1452" s="24" t="s">
        <v>648</v>
      </c>
      <c r="E1452" s="231" t="s">
        <v>1466</v>
      </c>
      <c r="F1452" s="227" t="s">
        <v>1045</v>
      </c>
      <c r="G1452" s="208" t="s">
        <v>1046</v>
      </c>
      <c r="H1452" s="241">
        <v>45422</v>
      </c>
      <c r="I1452" s="253">
        <v>0</v>
      </c>
      <c r="J1452" s="214">
        <v>-11900</v>
      </c>
      <c r="K1452" s="250">
        <f t="shared" si="22"/>
        <v>2496432.5766363638</v>
      </c>
      <c r="L1452" s="263"/>
    </row>
    <row r="1453" spans="2:12" x14ac:dyDescent="0.25">
      <c r="B1453" s="46">
        <f>SUBTOTAL(103,$C$10:C1453)</f>
        <v>1444</v>
      </c>
      <c r="C1453" s="157" t="s">
        <v>743</v>
      </c>
      <c r="D1453" s="24" t="s">
        <v>744</v>
      </c>
      <c r="E1453" s="203" t="s">
        <v>1475</v>
      </c>
      <c r="F1453" s="227" t="s">
        <v>581</v>
      </c>
      <c r="G1453" s="208" t="s">
        <v>434</v>
      </c>
      <c r="H1453" s="241">
        <v>45427</v>
      </c>
      <c r="I1453" s="253">
        <v>0</v>
      </c>
      <c r="J1453" s="214">
        <v>-18668</v>
      </c>
      <c r="K1453" s="250">
        <f t="shared" si="22"/>
        <v>2477764.5766363638</v>
      </c>
      <c r="L1453" s="263"/>
    </row>
    <row r="1454" spans="2:12" x14ac:dyDescent="0.25">
      <c r="B1454" s="46">
        <f>SUBTOTAL(103,$C$10:C1454)</f>
        <v>1445</v>
      </c>
      <c r="C1454" s="157" t="s">
        <v>653</v>
      </c>
      <c r="D1454" s="24" t="s">
        <v>727</v>
      </c>
      <c r="E1454" s="203" t="s">
        <v>6</v>
      </c>
      <c r="F1454" s="227" t="s">
        <v>581</v>
      </c>
      <c r="G1454" s="208" t="s">
        <v>434</v>
      </c>
      <c r="H1454" s="241">
        <v>45427</v>
      </c>
      <c r="I1454" s="253">
        <v>300000</v>
      </c>
      <c r="J1454" s="214">
        <v>0</v>
      </c>
      <c r="K1454" s="250">
        <f t="shared" si="22"/>
        <v>2777764.5766363638</v>
      </c>
      <c r="L1454" s="263"/>
    </row>
    <row r="1455" spans="2:12" x14ac:dyDescent="0.25">
      <c r="B1455" s="46">
        <f>SUBTOTAL(103,$C$10:C1455)</f>
        <v>1446</v>
      </c>
      <c r="C1455" s="157" t="s">
        <v>653</v>
      </c>
      <c r="D1455" s="24" t="s">
        <v>735</v>
      </c>
      <c r="E1455" s="203" t="s">
        <v>6</v>
      </c>
      <c r="F1455" s="227" t="s">
        <v>581</v>
      </c>
      <c r="G1455" s="208" t="s">
        <v>434</v>
      </c>
      <c r="H1455" s="241">
        <v>45427</v>
      </c>
      <c r="I1455" s="253">
        <v>300000</v>
      </c>
      <c r="J1455" s="214">
        <v>0</v>
      </c>
      <c r="K1455" s="250">
        <f t="shared" si="22"/>
        <v>3077764.5766363638</v>
      </c>
      <c r="L1455" s="263"/>
    </row>
    <row r="1456" spans="2:12" x14ac:dyDescent="0.25">
      <c r="B1456" s="46">
        <f>SUBTOTAL(103,$C$10:C1456)</f>
        <v>1447</v>
      </c>
      <c r="C1456" s="157" t="s">
        <v>630</v>
      </c>
      <c r="D1456" s="100" t="s">
        <v>1073</v>
      </c>
      <c r="E1456" s="208" t="s">
        <v>1474</v>
      </c>
      <c r="F1456" s="227" t="s">
        <v>24</v>
      </c>
      <c r="G1456" s="203" t="s">
        <v>24</v>
      </c>
      <c r="H1456" s="241">
        <v>45427</v>
      </c>
      <c r="I1456" s="253">
        <v>0</v>
      </c>
      <c r="J1456" s="214">
        <v>-12000</v>
      </c>
      <c r="K1456" s="250">
        <f t="shared" si="22"/>
        <v>3065764.5766363638</v>
      </c>
      <c r="L1456" s="263"/>
    </row>
    <row r="1457" spans="2:12" x14ac:dyDescent="0.25">
      <c r="B1457" s="46">
        <f>SUBTOTAL(103,$C$10:C1457)</f>
        <v>1448</v>
      </c>
      <c r="C1457" s="157" t="s">
        <v>631</v>
      </c>
      <c r="D1457" s="24" t="s">
        <v>613</v>
      </c>
      <c r="E1457" s="208" t="s">
        <v>1474</v>
      </c>
      <c r="F1457" s="227" t="s">
        <v>24</v>
      </c>
      <c r="G1457" s="203" t="s">
        <v>24</v>
      </c>
      <c r="H1457" s="241">
        <v>45427</v>
      </c>
      <c r="I1457" s="253">
        <v>0</v>
      </c>
      <c r="J1457" s="214">
        <v>-5000</v>
      </c>
      <c r="K1457" s="250">
        <f t="shared" si="22"/>
        <v>3060764.5766363638</v>
      </c>
      <c r="L1457" s="263"/>
    </row>
    <row r="1458" spans="2:12" x14ac:dyDescent="0.25">
      <c r="B1458" s="46">
        <f>SUBTOTAL(103,$C$10:C1458)</f>
        <v>1449</v>
      </c>
      <c r="C1458" s="157" t="s">
        <v>632</v>
      </c>
      <c r="D1458" s="24" t="s">
        <v>614</v>
      </c>
      <c r="E1458" s="208" t="s">
        <v>1470</v>
      </c>
      <c r="F1458" s="227" t="s">
        <v>24</v>
      </c>
      <c r="G1458" s="203" t="s">
        <v>24</v>
      </c>
      <c r="H1458" s="241">
        <v>45427</v>
      </c>
      <c r="I1458" s="253">
        <v>0</v>
      </c>
      <c r="J1458" s="214">
        <v>-500</v>
      </c>
      <c r="K1458" s="250">
        <f t="shared" si="22"/>
        <v>3060264.5766363638</v>
      </c>
      <c r="L1458" s="263"/>
    </row>
    <row r="1459" spans="2:12" x14ac:dyDescent="0.25">
      <c r="B1459" s="46">
        <f>SUBTOTAL(103,$C$10:C1459)</f>
        <v>1450</v>
      </c>
      <c r="C1459" s="157" t="s">
        <v>708</v>
      </c>
      <c r="D1459" s="24" t="s">
        <v>709</v>
      </c>
      <c r="E1459" s="203" t="s">
        <v>1470</v>
      </c>
      <c r="F1459" s="227" t="s">
        <v>1043</v>
      </c>
      <c r="G1459" s="208" t="s">
        <v>1044</v>
      </c>
      <c r="H1459" s="241">
        <v>45428</v>
      </c>
      <c r="I1459" s="253">
        <v>0</v>
      </c>
      <c r="J1459" s="214">
        <v>-600</v>
      </c>
      <c r="K1459" s="250">
        <f t="shared" si="22"/>
        <v>3059664.5766363638</v>
      </c>
      <c r="L1459" s="263"/>
    </row>
    <row r="1460" spans="2:12" x14ac:dyDescent="0.25">
      <c r="B1460" s="46">
        <f>SUBTOTAL(103,$C$10:C1460)</f>
        <v>1451</v>
      </c>
      <c r="C1460" s="157" t="s">
        <v>596</v>
      </c>
      <c r="D1460" s="24" t="s">
        <v>639</v>
      </c>
      <c r="E1460" s="203" t="s">
        <v>1467</v>
      </c>
      <c r="F1460" s="227" t="s">
        <v>581</v>
      </c>
      <c r="G1460" s="208" t="s">
        <v>434</v>
      </c>
      <c r="H1460" s="241">
        <v>45429</v>
      </c>
      <c r="I1460" s="253">
        <v>0</v>
      </c>
      <c r="J1460" s="214">
        <v>-7000</v>
      </c>
      <c r="K1460" s="250">
        <f t="shared" si="22"/>
        <v>3052664.5766363638</v>
      </c>
      <c r="L1460" s="263"/>
    </row>
    <row r="1461" spans="2:12" x14ac:dyDescent="0.25">
      <c r="B1461" s="46">
        <f>SUBTOTAL(103,$C$10:C1461)</f>
        <v>1452</v>
      </c>
      <c r="C1461" s="157" t="s">
        <v>736</v>
      </c>
      <c r="D1461" s="24" t="s">
        <v>738</v>
      </c>
      <c r="E1461" s="203" t="s">
        <v>1466</v>
      </c>
      <c r="F1461" s="227" t="s">
        <v>619</v>
      </c>
      <c r="G1461" s="208" t="s">
        <v>621</v>
      </c>
      <c r="H1461" s="241">
        <v>45429</v>
      </c>
      <c r="I1461" s="253">
        <v>0</v>
      </c>
      <c r="J1461" s="214">
        <v>-1000</v>
      </c>
      <c r="K1461" s="250">
        <f t="shared" si="22"/>
        <v>3051664.5766363638</v>
      </c>
      <c r="L1461" s="263"/>
    </row>
    <row r="1462" spans="2:12" x14ac:dyDescent="0.25">
      <c r="B1462" s="46">
        <f>SUBTOTAL(103,$C$10:C1462)</f>
        <v>1453</v>
      </c>
      <c r="C1462" s="157" t="s">
        <v>625</v>
      </c>
      <c r="D1462" s="24" t="s">
        <v>608</v>
      </c>
      <c r="E1462" s="231" t="s">
        <v>1466</v>
      </c>
      <c r="F1462" s="227" t="s">
        <v>641</v>
      </c>
      <c r="G1462" s="208" t="s">
        <v>642</v>
      </c>
      <c r="H1462" s="241">
        <v>45429</v>
      </c>
      <c r="I1462" s="253">
        <v>0</v>
      </c>
      <c r="J1462" s="214">
        <v>-3300</v>
      </c>
      <c r="K1462" s="250">
        <f t="shared" si="22"/>
        <v>3048364.5766363638</v>
      </c>
      <c r="L1462" s="263"/>
    </row>
    <row r="1463" spans="2:12" x14ac:dyDescent="0.25">
      <c r="B1463" s="46">
        <f>SUBTOTAL(103,$C$10:C1463)</f>
        <v>1454</v>
      </c>
      <c r="C1463" s="24" t="s">
        <v>598</v>
      </c>
      <c r="D1463" s="24" t="s">
        <v>607</v>
      </c>
      <c r="E1463" s="203" t="s">
        <v>1467</v>
      </c>
      <c r="F1463" s="227" t="s">
        <v>581</v>
      </c>
      <c r="G1463" s="208" t="s">
        <v>434</v>
      </c>
      <c r="H1463" s="241">
        <v>45429</v>
      </c>
      <c r="I1463" s="253">
        <v>0</v>
      </c>
      <c r="J1463" s="214">
        <v>-20000</v>
      </c>
      <c r="K1463" s="250">
        <f t="shared" si="22"/>
        <v>3028364.5766363638</v>
      </c>
      <c r="L1463" s="263"/>
    </row>
    <row r="1464" spans="2:12" x14ac:dyDescent="0.25">
      <c r="B1464" s="46">
        <f>SUBTOTAL(103,$C$10:C1464)</f>
        <v>1455</v>
      </c>
      <c r="C1464" s="24" t="s">
        <v>598</v>
      </c>
      <c r="D1464" s="24" t="s">
        <v>608</v>
      </c>
      <c r="E1464" s="231" t="s">
        <v>1466</v>
      </c>
      <c r="F1464" s="227" t="s">
        <v>641</v>
      </c>
      <c r="G1464" s="208" t="s">
        <v>642</v>
      </c>
      <c r="H1464" s="241">
        <v>45429</v>
      </c>
      <c r="I1464" s="253">
        <v>0</v>
      </c>
      <c r="J1464" s="214">
        <v>-6300</v>
      </c>
      <c r="K1464" s="250">
        <f t="shared" si="22"/>
        <v>3022064.5766363638</v>
      </c>
      <c r="L1464" s="263"/>
    </row>
    <row r="1465" spans="2:12" x14ac:dyDescent="0.25">
      <c r="B1465" s="46">
        <f>SUBTOTAL(103,$C$10:C1465)</f>
        <v>1456</v>
      </c>
      <c r="C1465" s="157" t="s">
        <v>600</v>
      </c>
      <c r="D1465" s="24" t="s">
        <v>608</v>
      </c>
      <c r="E1465" s="231" t="s">
        <v>1466</v>
      </c>
      <c r="F1465" s="227" t="s">
        <v>1049</v>
      </c>
      <c r="G1465" s="208" t="s">
        <v>1048</v>
      </c>
      <c r="H1465" s="241">
        <v>45429</v>
      </c>
      <c r="I1465" s="253">
        <v>0</v>
      </c>
      <c r="J1465" s="214">
        <v>-17000</v>
      </c>
      <c r="K1465" s="250">
        <f t="shared" si="22"/>
        <v>3005064.5766363638</v>
      </c>
      <c r="L1465" s="263"/>
    </row>
    <row r="1466" spans="2:12" x14ac:dyDescent="0.25">
      <c r="B1466" s="46">
        <f>SUBTOTAL(103,$C$10:C1466)</f>
        <v>1457</v>
      </c>
      <c r="C1466" s="157" t="s">
        <v>682</v>
      </c>
      <c r="D1466" s="24" t="s">
        <v>608</v>
      </c>
      <c r="E1466" s="231" t="s">
        <v>1466</v>
      </c>
      <c r="F1466" s="227" t="s">
        <v>1045</v>
      </c>
      <c r="G1466" s="208" t="s">
        <v>1046</v>
      </c>
      <c r="H1466" s="241">
        <v>45429</v>
      </c>
      <c r="I1466" s="253">
        <v>0</v>
      </c>
      <c r="J1466" s="214">
        <v>-2100</v>
      </c>
      <c r="K1466" s="250">
        <f t="shared" si="22"/>
        <v>3002964.5766363638</v>
      </c>
      <c r="L1466" s="263"/>
    </row>
    <row r="1467" spans="2:12" x14ac:dyDescent="0.25">
      <c r="B1467" s="46">
        <f>SUBTOTAL(103,$C$10:C1467)</f>
        <v>1458</v>
      </c>
      <c r="C1467" s="157" t="s">
        <v>677</v>
      </c>
      <c r="D1467" s="24" t="s">
        <v>688</v>
      </c>
      <c r="E1467" s="203" t="s">
        <v>1471</v>
      </c>
      <c r="F1467" s="227" t="s">
        <v>641</v>
      </c>
      <c r="G1467" s="208" t="s">
        <v>642</v>
      </c>
      <c r="H1467" s="241">
        <v>45429</v>
      </c>
      <c r="I1467" s="253">
        <v>0</v>
      </c>
      <c r="J1467" s="214">
        <v>-8500</v>
      </c>
      <c r="K1467" s="250">
        <f t="shared" si="22"/>
        <v>2994464.5766363638</v>
      </c>
      <c r="L1467" s="263"/>
    </row>
    <row r="1468" spans="2:12" x14ac:dyDescent="0.25">
      <c r="B1468" s="46">
        <f>SUBTOTAL(103,$C$10:C1468)</f>
        <v>1459</v>
      </c>
      <c r="C1468" s="157" t="s">
        <v>745</v>
      </c>
      <c r="D1468" s="24" t="s">
        <v>688</v>
      </c>
      <c r="E1468" s="203" t="s">
        <v>1471</v>
      </c>
      <c r="F1468" s="227" t="s">
        <v>746</v>
      </c>
      <c r="G1468" s="208" t="s">
        <v>747</v>
      </c>
      <c r="H1468" s="241">
        <v>45429</v>
      </c>
      <c r="I1468" s="253">
        <v>0</v>
      </c>
      <c r="J1468" s="214">
        <v>-32967</v>
      </c>
      <c r="K1468" s="250">
        <f t="shared" si="22"/>
        <v>2961497.5766363638</v>
      </c>
      <c r="L1468" s="263"/>
    </row>
    <row r="1469" spans="2:12" x14ac:dyDescent="0.25">
      <c r="B1469" s="46">
        <f>SUBTOTAL(103,$C$10:C1469)</f>
        <v>1460</v>
      </c>
      <c r="C1469" s="157" t="s">
        <v>601</v>
      </c>
      <c r="D1469" s="24" t="s">
        <v>648</v>
      </c>
      <c r="E1469" s="231" t="s">
        <v>1466</v>
      </c>
      <c r="F1469" s="227" t="s">
        <v>1049</v>
      </c>
      <c r="G1469" s="208" t="s">
        <v>1048</v>
      </c>
      <c r="H1469" s="241">
        <v>45429</v>
      </c>
      <c r="I1469" s="253">
        <v>0</v>
      </c>
      <c r="J1469" s="214">
        <v>-5331</v>
      </c>
      <c r="K1469" s="250">
        <f t="shared" si="22"/>
        <v>2956166.5766363638</v>
      </c>
      <c r="L1469" s="263"/>
    </row>
    <row r="1470" spans="2:12" x14ac:dyDescent="0.25">
      <c r="B1470" s="46">
        <f>SUBTOTAL(103,$C$10:C1470)</f>
        <v>1461</v>
      </c>
      <c r="C1470" s="157" t="s">
        <v>665</v>
      </c>
      <c r="D1470" s="24" t="s">
        <v>648</v>
      </c>
      <c r="E1470" s="231" t="s">
        <v>1466</v>
      </c>
      <c r="F1470" s="227" t="s">
        <v>1045</v>
      </c>
      <c r="G1470" s="208" t="s">
        <v>1046</v>
      </c>
      <c r="H1470" s="241">
        <v>45429</v>
      </c>
      <c r="I1470" s="253">
        <v>0</v>
      </c>
      <c r="J1470" s="214">
        <v>-23300</v>
      </c>
      <c r="K1470" s="250">
        <f t="shared" si="22"/>
        <v>2932866.5766363638</v>
      </c>
      <c r="L1470" s="263"/>
    </row>
    <row r="1471" spans="2:12" x14ac:dyDescent="0.25">
      <c r="B1471" s="46">
        <f>SUBTOTAL(103,$C$10:C1471)</f>
        <v>1462</v>
      </c>
      <c r="C1471" s="157" t="s">
        <v>665</v>
      </c>
      <c r="D1471" s="24" t="s">
        <v>648</v>
      </c>
      <c r="E1471" s="231" t="s">
        <v>1466</v>
      </c>
      <c r="F1471" s="227" t="s">
        <v>1045</v>
      </c>
      <c r="G1471" s="208" t="s">
        <v>1046</v>
      </c>
      <c r="H1471" s="241">
        <v>45429</v>
      </c>
      <c r="I1471" s="253">
        <v>0</v>
      </c>
      <c r="J1471" s="214">
        <v>-4200</v>
      </c>
      <c r="K1471" s="250">
        <f t="shared" si="22"/>
        <v>2928666.5766363638</v>
      </c>
      <c r="L1471" s="263"/>
    </row>
    <row r="1472" spans="2:12" x14ac:dyDescent="0.25">
      <c r="B1472" s="46">
        <f>SUBTOTAL(103,$C$10:C1472)</f>
        <v>1463</v>
      </c>
      <c r="C1472" s="24" t="s">
        <v>1082</v>
      </c>
      <c r="D1472" s="24" t="s">
        <v>648</v>
      </c>
      <c r="E1472" s="231" t="s">
        <v>1466</v>
      </c>
      <c r="F1472" s="227" t="s">
        <v>585</v>
      </c>
      <c r="G1472" s="208" t="s">
        <v>586</v>
      </c>
      <c r="H1472" s="241">
        <v>45429</v>
      </c>
      <c r="I1472" s="253">
        <v>0</v>
      </c>
      <c r="J1472" s="214">
        <v>-4200</v>
      </c>
      <c r="K1472" s="250">
        <f t="shared" si="22"/>
        <v>2924466.5766363638</v>
      </c>
      <c r="L1472" s="263"/>
    </row>
    <row r="1473" spans="2:12" x14ac:dyDescent="0.25">
      <c r="B1473" s="46">
        <f>SUBTOTAL(103,$C$10:C1473)</f>
        <v>1464</v>
      </c>
      <c r="C1473" s="157" t="s">
        <v>737</v>
      </c>
      <c r="D1473" s="24" t="s">
        <v>738</v>
      </c>
      <c r="E1473" s="203" t="s">
        <v>1466</v>
      </c>
      <c r="F1473" s="227" t="s">
        <v>619</v>
      </c>
      <c r="G1473" s="208" t="s">
        <v>621</v>
      </c>
      <c r="H1473" s="241">
        <v>45429</v>
      </c>
      <c r="I1473" s="253">
        <v>0</v>
      </c>
      <c r="J1473" s="214">
        <v>-250</v>
      </c>
      <c r="K1473" s="250">
        <f t="shared" si="22"/>
        <v>2924216.5766363638</v>
      </c>
      <c r="L1473" s="263"/>
    </row>
    <row r="1474" spans="2:12" x14ac:dyDescent="0.25">
      <c r="B1474" s="46">
        <f>SUBTOTAL(103,$C$10:C1474)</f>
        <v>1465</v>
      </c>
      <c r="C1474" s="157" t="s">
        <v>732</v>
      </c>
      <c r="D1474" s="24" t="s">
        <v>738</v>
      </c>
      <c r="E1474" s="203" t="s">
        <v>1466</v>
      </c>
      <c r="F1474" s="227" t="s">
        <v>619</v>
      </c>
      <c r="G1474" s="208" t="s">
        <v>621</v>
      </c>
      <c r="H1474" s="241">
        <v>45429</v>
      </c>
      <c r="I1474" s="253">
        <v>0</v>
      </c>
      <c r="J1474" s="214">
        <v>-250</v>
      </c>
      <c r="K1474" s="250">
        <f t="shared" si="22"/>
        <v>2923966.5766363638</v>
      </c>
      <c r="L1474" s="263"/>
    </row>
    <row r="1475" spans="2:12" x14ac:dyDescent="0.25">
      <c r="B1475" s="46">
        <f>SUBTOTAL(103,$C$10:C1475)</f>
        <v>1466</v>
      </c>
      <c r="C1475" s="157" t="s">
        <v>683</v>
      </c>
      <c r="D1475" s="24" t="s">
        <v>648</v>
      </c>
      <c r="E1475" s="231" t="s">
        <v>1466</v>
      </c>
      <c r="F1475" s="227" t="s">
        <v>1049</v>
      </c>
      <c r="G1475" s="208" t="s">
        <v>1048</v>
      </c>
      <c r="H1475" s="241">
        <v>45429</v>
      </c>
      <c r="I1475" s="253">
        <v>0</v>
      </c>
      <c r="J1475" s="214">
        <v>-3360</v>
      </c>
      <c r="K1475" s="250">
        <f t="shared" si="22"/>
        <v>2920606.5766363638</v>
      </c>
      <c r="L1475" s="263"/>
    </row>
    <row r="1476" spans="2:12" x14ac:dyDescent="0.25">
      <c r="B1476" s="46">
        <f>SUBTOTAL(103,$C$10:C1476)</f>
        <v>1467</v>
      </c>
      <c r="C1476" s="157" t="s">
        <v>694</v>
      </c>
      <c r="D1476" s="24" t="s">
        <v>608</v>
      </c>
      <c r="E1476" s="231" t="s">
        <v>1466</v>
      </c>
      <c r="F1476" s="227" t="s">
        <v>1045</v>
      </c>
      <c r="G1476" s="208" t="s">
        <v>1046</v>
      </c>
      <c r="H1476" s="241">
        <v>45429</v>
      </c>
      <c r="I1476" s="253">
        <v>0</v>
      </c>
      <c r="J1476" s="214">
        <v>-22300</v>
      </c>
      <c r="K1476" s="250">
        <f t="shared" si="22"/>
        <v>2898306.5766363638</v>
      </c>
      <c r="L1476" s="263"/>
    </row>
    <row r="1477" spans="2:12" x14ac:dyDescent="0.25">
      <c r="B1477" s="46">
        <f>SUBTOTAL(103,$C$10:C1477)</f>
        <v>1468</v>
      </c>
      <c r="C1477" s="157" t="s">
        <v>603</v>
      </c>
      <c r="D1477" s="24" t="s">
        <v>607</v>
      </c>
      <c r="E1477" s="203" t="s">
        <v>1467</v>
      </c>
      <c r="F1477" s="227" t="s">
        <v>1043</v>
      </c>
      <c r="G1477" s="216" t="s">
        <v>1044</v>
      </c>
      <c r="H1477" s="241">
        <v>45429</v>
      </c>
      <c r="I1477" s="253">
        <v>0</v>
      </c>
      <c r="J1477" s="214">
        <v>-2000</v>
      </c>
      <c r="K1477" s="250">
        <f t="shared" si="22"/>
        <v>2896306.5766363638</v>
      </c>
      <c r="L1477" s="263"/>
    </row>
    <row r="1478" spans="2:12" x14ac:dyDescent="0.25">
      <c r="B1478" s="46">
        <f>SUBTOTAL(103,$C$10:C1478)</f>
        <v>1469</v>
      </c>
      <c r="C1478" s="157" t="s">
        <v>605</v>
      </c>
      <c r="D1478" s="24" t="s">
        <v>607</v>
      </c>
      <c r="E1478" s="203" t="s">
        <v>1467</v>
      </c>
      <c r="F1478" s="227" t="s">
        <v>1043</v>
      </c>
      <c r="G1478" s="216" t="s">
        <v>1044</v>
      </c>
      <c r="H1478" s="241">
        <v>45429</v>
      </c>
      <c r="I1478" s="253">
        <v>0</v>
      </c>
      <c r="J1478" s="214">
        <v>-9800</v>
      </c>
      <c r="K1478" s="250">
        <f t="shared" si="22"/>
        <v>2886506.5766363638</v>
      </c>
      <c r="L1478" s="263"/>
    </row>
    <row r="1479" spans="2:12" x14ac:dyDescent="0.25">
      <c r="B1479" s="46">
        <f>SUBTOTAL(103,$C$10:C1479)</f>
        <v>1470</v>
      </c>
      <c r="C1479" s="157" t="s">
        <v>667</v>
      </c>
      <c r="D1479" s="24" t="s">
        <v>648</v>
      </c>
      <c r="E1479" s="231" t="s">
        <v>1466</v>
      </c>
      <c r="F1479" s="227" t="s">
        <v>585</v>
      </c>
      <c r="G1479" s="208" t="s">
        <v>586</v>
      </c>
      <c r="H1479" s="241">
        <v>45429</v>
      </c>
      <c r="I1479" s="253">
        <v>0</v>
      </c>
      <c r="J1479" s="214">
        <v>-10500</v>
      </c>
      <c r="K1479" s="250">
        <f t="shared" si="22"/>
        <v>2876006.5766363638</v>
      </c>
      <c r="L1479" s="263"/>
    </row>
    <row r="1480" spans="2:12" x14ac:dyDescent="0.25">
      <c r="B1480" s="46">
        <f>SUBTOTAL(103,$C$10:C1480)</f>
        <v>1471</v>
      </c>
      <c r="C1480" s="157" t="s">
        <v>667</v>
      </c>
      <c r="D1480" s="24" t="s">
        <v>648</v>
      </c>
      <c r="E1480" s="231" t="s">
        <v>1466</v>
      </c>
      <c r="F1480" s="227" t="s">
        <v>1045</v>
      </c>
      <c r="G1480" s="208" t="s">
        <v>1046</v>
      </c>
      <c r="H1480" s="241">
        <v>45429</v>
      </c>
      <c r="I1480" s="253">
        <v>0</v>
      </c>
      <c r="J1480" s="214">
        <v>-11900</v>
      </c>
      <c r="K1480" s="250">
        <f t="shared" si="22"/>
        <v>2864106.5766363638</v>
      </c>
      <c r="L1480" s="263"/>
    </row>
    <row r="1481" spans="2:12" x14ac:dyDescent="0.25">
      <c r="B1481" s="46">
        <f>SUBTOTAL(103,$C$10:C1481)</f>
        <v>1472</v>
      </c>
      <c r="C1481" s="294" t="s">
        <v>131</v>
      </c>
      <c r="D1481" s="24" t="s">
        <v>750</v>
      </c>
      <c r="E1481" s="203" t="s">
        <v>1475</v>
      </c>
      <c r="F1481" s="227" t="s">
        <v>588</v>
      </c>
      <c r="G1481" s="208" t="s">
        <v>589</v>
      </c>
      <c r="H1481" s="241">
        <v>45435</v>
      </c>
      <c r="I1481" s="253">
        <v>0</v>
      </c>
      <c r="J1481" s="214">
        <v>-240000</v>
      </c>
      <c r="K1481" s="250">
        <f t="shared" si="22"/>
        <v>2624106.5766363638</v>
      </c>
      <c r="L1481" s="263"/>
    </row>
    <row r="1482" spans="2:12" x14ac:dyDescent="0.25">
      <c r="B1482" s="46">
        <f>SUBTOTAL(103,$C$10:C1482)</f>
        <v>1473</v>
      </c>
      <c r="C1482" s="24" t="s">
        <v>1074</v>
      </c>
      <c r="D1482" s="24" t="s">
        <v>608</v>
      </c>
      <c r="E1482" s="231" t="s">
        <v>1466</v>
      </c>
      <c r="F1482" s="227" t="s">
        <v>1045</v>
      </c>
      <c r="G1482" s="208" t="s">
        <v>1046</v>
      </c>
      <c r="H1482" s="241">
        <v>45435</v>
      </c>
      <c r="I1482" s="253">
        <v>0</v>
      </c>
      <c r="J1482" s="214">
        <v>-5000</v>
      </c>
      <c r="K1482" s="250">
        <f t="shared" si="22"/>
        <v>2619106.5766363638</v>
      </c>
      <c r="L1482" s="263"/>
    </row>
    <row r="1483" spans="2:12" x14ac:dyDescent="0.25">
      <c r="B1483" s="46">
        <f>SUBTOTAL(103,$C$10:C1483)</f>
        <v>1474</v>
      </c>
      <c r="C1483" s="157" t="s">
        <v>24</v>
      </c>
      <c r="D1483" s="24" t="s">
        <v>24</v>
      </c>
      <c r="E1483" s="231" t="s">
        <v>1475</v>
      </c>
      <c r="F1483" s="227" t="s">
        <v>24</v>
      </c>
      <c r="G1483" s="203" t="s">
        <v>24</v>
      </c>
      <c r="H1483" s="241">
        <v>45436</v>
      </c>
      <c r="I1483" s="253">
        <v>0</v>
      </c>
      <c r="J1483" s="214">
        <v>-300000</v>
      </c>
      <c r="K1483" s="250">
        <f t="shared" si="22"/>
        <v>2319106.5766363638</v>
      </c>
      <c r="L1483" s="263"/>
    </row>
    <row r="1484" spans="2:12" x14ac:dyDescent="0.25">
      <c r="B1484" s="46">
        <f>SUBTOTAL(103,$C$10:C1484)</f>
        <v>1475</v>
      </c>
      <c r="C1484" s="157" t="s">
        <v>596</v>
      </c>
      <c r="D1484" s="24" t="s">
        <v>639</v>
      </c>
      <c r="E1484" s="203" t="s">
        <v>1467</v>
      </c>
      <c r="F1484" s="227" t="s">
        <v>581</v>
      </c>
      <c r="G1484" s="208" t="s">
        <v>434</v>
      </c>
      <c r="H1484" s="241">
        <v>45436</v>
      </c>
      <c r="I1484" s="253">
        <v>0</v>
      </c>
      <c r="J1484" s="214">
        <v>-3100</v>
      </c>
      <c r="K1484" s="250">
        <f t="shared" si="22"/>
        <v>2316006.5766363638</v>
      </c>
      <c r="L1484" s="263"/>
    </row>
    <row r="1485" spans="2:12" x14ac:dyDescent="0.25">
      <c r="B1485" s="46">
        <f>SUBTOTAL(103,$C$10:C1485)</f>
        <v>1476</v>
      </c>
      <c r="C1485" s="157" t="s">
        <v>736</v>
      </c>
      <c r="D1485" s="24" t="s">
        <v>738</v>
      </c>
      <c r="E1485" s="203" t="s">
        <v>1466</v>
      </c>
      <c r="F1485" s="227" t="s">
        <v>619</v>
      </c>
      <c r="G1485" s="208" t="s">
        <v>621</v>
      </c>
      <c r="H1485" s="241">
        <v>45436</v>
      </c>
      <c r="I1485" s="253">
        <v>0</v>
      </c>
      <c r="J1485" s="214">
        <v>-1300</v>
      </c>
      <c r="K1485" s="250">
        <f t="shared" ref="K1485:K1548" si="23">I1485+K1484+J1485</f>
        <v>2314706.5766363638</v>
      </c>
      <c r="L1485" s="263"/>
    </row>
    <row r="1486" spans="2:12" x14ac:dyDescent="0.25">
      <c r="B1486" s="46">
        <f>SUBTOTAL(103,$C$10:C1486)</f>
        <v>1477</v>
      </c>
      <c r="C1486" s="157" t="s">
        <v>625</v>
      </c>
      <c r="D1486" s="24" t="s">
        <v>608</v>
      </c>
      <c r="E1486" s="231" t="s">
        <v>1466</v>
      </c>
      <c r="F1486" s="227" t="s">
        <v>641</v>
      </c>
      <c r="G1486" s="208" t="s">
        <v>642</v>
      </c>
      <c r="H1486" s="241">
        <v>45436</v>
      </c>
      <c r="I1486" s="253">
        <v>0</v>
      </c>
      <c r="J1486" s="214">
        <v>-5580</v>
      </c>
      <c r="K1486" s="250">
        <f t="shared" si="23"/>
        <v>2309126.5766363638</v>
      </c>
      <c r="L1486" s="263"/>
    </row>
    <row r="1487" spans="2:12" x14ac:dyDescent="0.25">
      <c r="B1487" s="46">
        <f>SUBTOTAL(103,$C$10:C1487)</f>
        <v>1478</v>
      </c>
      <c r="C1487" s="157" t="s">
        <v>625</v>
      </c>
      <c r="D1487" s="24" t="s">
        <v>752</v>
      </c>
      <c r="E1487" s="203" t="s">
        <v>1470</v>
      </c>
      <c r="F1487" s="227" t="s">
        <v>641</v>
      </c>
      <c r="G1487" s="208" t="s">
        <v>642</v>
      </c>
      <c r="H1487" s="241">
        <v>45436</v>
      </c>
      <c r="I1487" s="253">
        <v>0</v>
      </c>
      <c r="J1487" s="214">
        <v>-15000</v>
      </c>
      <c r="K1487" s="250">
        <f t="shared" si="23"/>
        <v>2294126.5766363638</v>
      </c>
      <c r="L1487" s="263"/>
    </row>
    <row r="1488" spans="2:12" x14ac:dyDescent="0.25">
      <c r="B1488" s="46">
        <f>SUBTOTAL(103,$C$10:C1488)</f>
        <v>1479</v>
      </c>
      <c r="C1488" s="24" t="s">
        <v>598</v>
      </c>
      <c r="D1488" s="24" t="s">
        <v>607</v>
      </c>
      <c r="E1488" s="203" t="s">
        <v>1467</v>
      </c>
      <c r="F1488" s="227" t="s">
        <v>581</v>
      </c>
      <c r="G1488" s="208" t="s">
        <v>434</v>
      </c>
      <c r="H1488" s="241">
        <v>45436</v>
      </c>
      <c r="I1488" s="253">
        <v>0</v>
      </c>
      <c r="J1488" s="214">
        <v>-20000</v>
      </c>
      <c r="K1488" s="250">
        <f t="shared" si="23"/>
        <v>2274126.5766363638</v>
      </c>
      <c r="L1488" s="263"/>
    </row>
    <row r="1489" spans="2:12" x14ac:dyDescent="0.25">
      <c r="B1489" s="46">
        <f>SUBTOTAL(103,$C$10:C1489)</f>
        <v>1480</v>
      </c>
      <c r="C1489" s="24" t="s">
        <v>598</v>
      </c>
      <c r="D1489" s="24" t="s">
        <v>608</v>
      </c>
      <c r="E1489" s="231" t="s">
        <v>1466</v>
      </c>
      <c r="F1489" s="227" t="s">
        <v>641</v>
      </c>
      <c r="G1489" s="208" t="s">
        <v>642</v>
      </c>
      <c r="H1489" s="241">
        <v>45436</v>
      </c>
      <c r="I1489" s="253">
        <v>0</v>
      </c>
      <c r="J1489" s="214">
        <v>-6300</v>
      </c>
      <c r="K1489" s="250">
        <f t="shared" si="23"/>
        <v>2267826.5766363638</v>
      </c>
      <c r="L1489" s="263"/>
    </row>
    <row r="1490" spans="2:12" x14ac:dyDescent="0.25">
      <c r="B1490" s="46">
        <f>SUBTOTAL(103,$C$10:C1490)</f>
        <v>1481</v>
      </c>
      <c r="C1490" s="24" t="s">
        <v>598</v>
      </c>
      <c r="D1490" s="24" t="s">
        <v>648</v>
      </c>
      <c r="E1490" s="231" t="s">
        <v>1466</v>
      </c>
      <c r="F1490" s="227" t="s">
        <v>746</v>
      </c>
      <c r="G1490" s="208" t="s">
        <v>747</v>
      </c>
      <c r="H1490" s="241">
        <v>45436</v>
      </c>
      <c r="I1490" s="253">
        <v>0</v>
      </c>
      <c r="J1490" s="214">
        <v>-35000</v>
      </c>
      <c r="K1490" s="250">
        <f t="shared" si="23"/>
        <v>2232826.5766363638</v>
      </c>
      <c r="L1490" s="263"/>
    </row>
    <row r="1491" spans="2:12" x14ac:dyDescent="0.25">
      <c r="B1491" s="46">
        <f>SUBTOTAL(103,$C$10:C1491)</f>
        <v>1482</v>
      </c>
      <c r="C1491" s="157" t="s">
        <v>600</v>
      </c>
      <c r="D1491" s="24" t="s">
        <v>608</v>
      </c>
      <c r="E1491" s="231" t="s">
        <v>1466</v>
      </c>
      <c r="F1491" s="227" t="s">
        <v>1049</v>
      </c>
      <c r="G1491" s="208" t="s">
        <v>1048</v>
      </c>
      <c r="H1491" s="241">
        <v>45436</v>
      </c>
      <c r="I1491" s="253">
        <v>0</v>
      </c>
      <c r="J1491" s="214">
        <v>-11760</v>
      </c>
      <c r="K1491" s="250">
        <f t="shared" si="23"/>
        <v>2221066.5766363638</v>
      </c>
      <c r="L1491" s="263"/>
    </row>
    <row r="1492" spans="2:12" x14ac:dyDescent="0.25">
      <c r="B1492" s="46">
        <f>SUBTOTAL(103,$C$10:C1492)</f>
        <v>1483</v>
      </c>
      <c r="C1492" s="157" t="s">
        <v>751</v>
      </c>
      <c r="D1492" s="24" t="s">
        <v>738</v>
      </c>
      <c r="E1492" s="203" t="s">
        <v>1466</v>
      </c>
      <c r="F1492" s="227" t="s">
        <v>619</v>
      </c>
      <c r="G1492" s="208" t="s">
        <v>621</v>
      </c>
      <c r="H1492" s="241">
        <v>45436</v>
      </c>
      <c r="I1492" s="253">
        <v>0</v>
      </c>
      <c r="J1492" s="214">
        <v>-400</v>
      </c>
      <c r="K1492" s="250">
        <f t="shared" si="23"/>
        <v>2220666.5766363638</v>
      </c>
      <c r="L1492" s="263"/>
    </row>
    <row r="1493" spans="2:12" x14ac:dyDescent="0.25">
      <c r="B1493" s="46">
        <f>SUBTOTAL(103,$C$10:C1493)</f>
        <v>1484</v>
      </c>
      <c r="C1493" s="157" t="s">
        <v>682</v>
      </c>
      <c r="D1493" s="24" t="s">
        <v>608</v>
      </c>
      <c r="E1493" s="231" t="s">
        <v>1466</v>
      </c>
      <c r="F1493" s="227" t="s">
        <v>1045</v>
      </c>
      <c r="G1493" s="208" t="s">
        <v>1046</v>
      </c>
      <c r="H1493" s="241">
        <v>45436</v>
      </c>
      <c r="I1493" s="253">
        <v>0</v>
      </c>
      <c r="J1493" s="214">
        <v>-2100</v>
      </c>
      <c r="K1493" s="250">
        <f t="shared" si="23"/>
        <v>2218566.5766363638</v>
      </c>
      <c r="L1493" s="263"/>
    </row>
    <row r="1494" spans="2:12" x14ac:dyDescent="0.25">
      <c r="B1494" s="46">
        <f>SUBTOTAL(103,$C$10:C1494)</f>
        <v>1485</v>
      </c>
      <c r="C1494" s="157" t="s">
        <v>677</v>
      </c>
      <c r="D1494" s="24" t="s">
        <v>688</v>
      </c>
      <c r="E1494" s="203" t="s">
        <v>1471</v>
      </c>
      <c r="F1494" s="227" t="s">
        <v>641</v>
      </c>
      <c r="G1494" s="208" t="s">
        <v>642</v>
      </c>
      <c r="H1494" s="241">
        <v>45436</v>
      </c>
      <c r="I1494" s="253">
        <v>0</v>
      </c>
      <c r="J1494" s="214">
        <v>-11500</v>
      </c>
      <c r="K1494" s="250">
        <f t="shared" si="23"/>
        <v>2207066.5766363638</v>
      </c>
      <c r="L1494" s="263"/>
    </row>
    <row r="1495" spans="2:12" x14ac:dyDescent="0.25">
      <c r="B1495" s="46">
        <f>SUBTOTAL(103,$C$10:C1495)</f>
        <v>1486</v>
      </c>
      <c r="C1495" s="157" t="s">
        <v>601</v>
      </c>
      <c r="D1495" s="24" t="s">
        <v>648</v>
      </c>
      <c r="E1495" s="231" t="s">
        <v>1466</v>
      </c>
      <c r="F1495" s="227" t="s">
        <v>1049</v>
      </c>
      <c r="G1495" s="208" t="s">
        <v>1048</v>
      </c>
      <c r="H1495" s="241">
        <v>45436</v>
      </c>
      <c r="I1495" s="253">
        <v>0</v>
      </c>
      <c r="J1495" s="214">
        <v>-17331</v>
      </c>
      <c r="K1495" s="250">
        <f t="shared" si="23"/>
        <v>2189735.5766363638</v>
      </c>
      <c r="L1495" s="263"/>
    </row>
    <row r="1496" spans="2:12" x14ac:dyDescent="0.25">
      <c r="B1496" s="46">
        <f>SUBTOTAL(103,$C$10:C1496)</f>
        <v>1487</v>
      </c>
      <c r="C1496" s="154" t="s">
        <v>692</v>
      </c>
      <c r="D1496" s="24" t="s">
        <v>608</v>
      </c>
      <c r="E1496" s="231" t="s">
        <v>1466</v>
      </c>
      <c r="F1496" s="227" t="s">
        <v>581</v>
      </c>
      <c r="G1496" s="208" t="s">
        <v>434</v>
      </c>
      <c r="H1496" s="241">
        <v>45436</v>
      </c>
      <c r="I1496" s="253">
        <v>0</v>
      </c>
      <c r="J1496" s="214">
        <v>-12603</v>
      </c>
      <c r="K1496" s="250">
        <f t="shared" si="23"/>
        <v>2177132.5766363638</v>
      </c>
      <c r="L1496" s="263"/>
    </row>
    <row r="1497" spans="2:12" x14ac:dyDescent="0.25">
      <c r="B1497" s="46">
        <f>SUBTOTAL(103,$C$10:C1497)</f>
        <v>1488</v>
      </c>
      <c r="C1497" s="157" t="s">
        <v>693</v>
      </c>
      <c r="D1497" s="24" t="s">
        <v>608</v>
      </c>
      <c r="E1497" s="231" t="s">
        <v>1466</v>
      </c>
      <c r="F1497" s="227" t="s">
        <v>581</v>
      </c>
      <c r="G1497" s="208" t="s">
        <v>434</v>
      </c>
      <c r="H1497" s="241">
        <v>45436</v>
      </c>
      <c r="I1497" s="253">
        <v>0</v>
      </c>
      <c r="J1497" s="214">
        <v>-7000</v>
      </c>
      <c r="K1497" s="250">
        <f t="shared" si="23"/>
        <v>2170132.5766363638</v>
      </c>
      <c r="L1497" s="263"/>
    </row>
    <row r="1498" spans="2:12" x14ac:dyDescent="0.25">
      <c r="B1498" s="46">
        <f>SUBTOTAL(103,$C$10:C1498)</f>
        <v>1489</v>
      </c>
      <c r="C1498" s="157" t="s">
        <v>596</v>
      </c>
      <c r="D1498" s="24" t="s">
        <v>608</v>
      </c>
      <c r="E1498" s="231" t="s">
        <v>1466</v>
      </c>
      <c r="F1498" s="227" t="s">
        <v>581</v>
      </c>
      <c r="G1498" s="208" t="s">
        <v>434</v>
      </c>
      <c r="H1498" s="241">
        <v>45436</v>
      </c>
      <c r="I1498" s="253">
        <v>0</v>
      </c>
      <c r="J1498" s="214">
        <v>-70000</v>
      </c>
      <c r="K1498" s="250">
        <f t="shared" si="23"/>
        <v>2100132.5766363638</v>
      </c>
      <c r="L1498" s="263"/>
    </row>
    <row r="1499" spans="2:12" x14ac:dyDescent="0.25">
      <c r="B1499" s="46">
        <f>SUBTOTAL(103,$C$10:C1499)</f>
        <v>1490</v>
      </c>
      <c r="C1499" s="24" t="s">
        <v>598</v>
      </c>
      <c r="D1499" s="24" t="s">
        <v>608</v>
      </c>
      <c r="E1499" s="231" t="s">
        <v>1466</v>
      </c>
      <c r="F1499" s="227" t="s">
        <v>581</v>
      </c>
      <c r="G1499" s="208" t="s">
        <v>434</v>
      </c>
      <c r="H1499" s="241">
        <v>45436</v>
      </c>
      <c r="I1499" s="253">
        <v>0</v>
      </c>
      <c r="J1499" s="214">
        <v>-49000</v>
      </c>
      <c r="K1499" s="250">
        <f t="shared" si="23"/>
        <v>2051132.5766363638</v>
      </c>
      <c r="L1499" s="263"/>
    </row>
    <row r="1500" spans="2:12" x14ac:dyDescent="0.25">
      <c r="B1500" s="46">
        <f>SUBTOTAL(103,$C$10:C1500)</f>
        <v>1491</v>
      </c>
      <c r="C1500" s="157" t="s">
        <v>597</v>
      </c>
      <c r="D1500" s="24" t="s">
        <v>608</v>
      </c>
      <c r="E1500" s="231" t="s">
        <v>1466</v>
      </c>
      <c r="F1500" s="227" t="s">
        <v>581</v>
      </c>
      <c r="G1500" s="208" t="s">
        <v>434</v>
      </c>
      <c r="H1500" s="241">
        <v>45436</v>
      </c>
      <c r="I1500" s="253">
        <v>0</v>
      </c>
      <c r="J1500" s="214">
        <v>-42000</v>
      </c>
      <c r="K1500" s="250">
        <f t="shared" si="23"/>
        <v>2009132.5766363638</v>
      </c>
      <c r="L1500" s="263"/>
    </row>
    <row r="1501" spans="2:12" x14ac:dyDescent="0.25">
      <c r="B1501" s="46">
        <f>SUBTOTAL(103,$C$10:C1501)</f>
        <v>1492</v>
      </c>
      <c r="C1501" s="157" t="s">
        <v>665</v>
      </c>
      <c r="D1501" s="24" t="s">
        <v>648</v>
      </c>
      <c r="E1501" s="231" t="s">
        <v>1466</v>
      </c>
      <c r="F1501" s="227" t="s">
        <v>1045</v>
      </c>
      <c r="G1501" s="208" t="s">
        <v>1046</v>
      </c>
      <c r="H1501" s="241">
        <v>45436</v>
      </c>
      <c r="I1501" s="253">
        <v>0</v>
      </c>
      <c r="J1501" s="214">
        <v>-26600</v>
      </c>
      <c r="K1501" s="250">
        <f t="shared" si="23"/>
        <v>1982532.5766363638</v>
      </c>
      <c r="L1501" s="263"/>
    </row>
    <row r="1502" spans="2:12" x14ac:dyDescent="0.25">
      <c r="B1502" s="46">
        <f>SUBTOTAL(103,$C$10:C1502)</f>
        <v>1493</v>
      </c>
      <c r="C1502" s="24" t="s">
        <v>1082</v>
      </c>
      <c r="D1502" s="24" t="s">
        <v>648</v>
      </c>
      <c r="E1502" s="231" t="s">
        <v>1466</v>
      </c>
      <c r="F1502" s="227" t="s">
        <v>585</v>
      </c>
      <c r="G1502" s="208" t="s">
        <v>586</v>
      </c>
      <c r="H1502" s="241">
        <v>45436</v>
      </c>
      <c r="I1502" s="253">
        <v>0</v>
      </c>
      <c r="J1502" s="214">
        <v>-4200</v>
      </c>
      <c r="K1502" s="250">
        <f t="shared" si="23"/>
        <v>1978332.5766363638</v>
      </c>
      <c r="L1502" s="263"/>
    </row>
    <row r="1503" spans="2:12" x14ac:dyDescent="0.25">
      <c r="B1503" s="46">
        <f>SUBTOTAL(103,$C$10:C1503)</f>
        <v>1494</v>
      </c>
      <c r="C1503" s="157" t="s">
        <v>737</v>
      </c>
      <c r="D1503" s="24" t="s">
        <v>738</v>
      </c>
      <c r="E1503" s="203" t="s">
        <v>1466</v>
      </c>
      <c r="F1503" s="227" t="s">
        <v>619</v>
      </c>
      <c r="G1503" s="208" t="s">
        <v>621</v>
      </c>
      <c r="H1503" s="241">
        <v>45436</v>
      </c>
      <c r="I1503" s="253">
        <v>0</v>
      </c>
      <c r="J1503" s="214">
        <v>-200</v>
      </c>
      <c r="K1503" s="250">
        <f t="shared" si="23"/>
        <v>1978132.5766363638</v>
      </c>
      <c r="L1503" s="263"/>
    </row>
    <row r="1504" spans="2:12" x14ac:dyDescent="0.25">
      <c r="B1504" s="46">
        <f>SUBTOTAL(103,$C$10:C1504)</f>
        <v>1495</v>
      </c>
      <c r="C1504" s="157" t="s">
        <v>732</v>
      </c>
      <c r="D1504" s="24" t="s">
        <v>738</v>
      </c>
      <c r="E1504" s="203" t="s">
        <v>1466</v>
      </c>
      <c r="F1504" s="227" t="s">
        <v>619</v>
      </c>
      <c r="G1504" s="208" t="s">
        <v>621</v>
      </c>
      <c r="H1504" s="241">
        <v>45436</v>
      </c>
      <c r="I1504" s="253">
        <v>0</v>
      </c>
      <c r="J1504" s="214">
        <v>-250</v>
      </c>
      <c r="K1504" s="250">
        <f t="shared" si="23"/>
        <v>1977882.5766363638</v>
      </c>
      <c r="L1504" s="263"/>
    </row>
    <row r="1505" spans="2:12" x14ac:dyDescent="0.25">
      <c r="B1505" s="46">
        <f>SUBTOTAL(103,$C$10:C1505)</f>
        <v>1496</v>
      </c>
      <c r="C1505" s="157" t="s">
        <v>683</v>
      </c>
      <c r="D1505" s="24" t="s">
        <v>648</v>
      </c>
      <c r="E1505" s="231" t="s">
        <v>1466</v>
      </c>
      <c r="F1505" s="227" t="s">
        <v>1049</v>
      </c>
      <c r="G1505" s="208" t="s">
        <v>1048</v>
      </c>
      <c r="H1505" s="241">
        <v>45436</v>
      </c>
      <c r="I1505" s="253">
        <v>0</v>
      </c>
      <c r="J1505" s="214">
        <v>-3360</v>
      </c>
      <c r="K1505" s="250">
        <f t="shared" si="23"/>
        <v>1974522.5766363638</v>
      </c>
      <c r="L1505" s="263"/>
    </row>
    <row r="1506" spans="2:12" x14ac:dyDescent="0.25">
      <c r="B1506" s="46">
        <f>SUBTOTAL(103,$C$10:C1506)</f>
        <v>1497</v>
      </c>
      <c r="C1506" s="157" t="s">
        <v>694</v>
      </c>
      <c r="D1506" s="24" t="s">
        <v>608</v>
      </c>
      <c r="E1506" s="231" t="s">
        <v>1466</v>
      </c>
      <c r="F1506" s="227" t="s">
        <v>1045</v>
      </c>
      <c r="G1506" s="208" t="s">
        <v>1046</v>
      </c>
      <c r="H1506" s="241">
        <v>45436</v>
      </c>
      <c r="I1506" s="253">
        <v>0</v>
      </c>
      <c r="J1506" s="214">
        <v>-22400</v>
      </c>
      <c r="K1506" s="250">
        <f t="shared" si="23"/>
        <v>1952122.5766363638</v>
      </c>
      <c r="L1506" s="263"/>
    </row>
    <row r="1507" spans="2:12" x14ac:dyDescent="0.25">
      <c r="B1507" s="46">
        <f>SUBTOTAL(103,$C$10:C1507)</f>
        <v>1498</v>
      </c>
      <c r="C1507" s="157" t="s">
        <v>603</v>
      </c>
      <c r="D1507" s="24" t="s">
        <v>607</v>
      </c>
      <c r="E1507" s="203" t="s">
        <v>1467</v>
      </c>
      <c r="F1507" s="227" t="s">
        <v>1043</v>
      </c>
      <c r="G1507" s="216" t="s">
        <v>1044</v>
      </c>
      <c r="H1507" s="241">
        <v>45436</v>
      </c>
      <c r="I1507" s="253">
        <v>0</v>
      </c>
      <c r="J1507" s="214">
        <v>-2000</v>
      </c>
      <c r="K1507" s="250">
        <f t="shared" si="23"/>
        <v>1950122.5766363638</v>
      </c>
      <c r="L1507" s="263"/>
    </row>
    <row r="1508" spans="2:12" x14ac:dyDescent="0.25">
      <c r="B1508" s="46">
        <f>SUBTOTAL(103,$C$10:C1508)</f>
        <v>1499</v>
      </c>
      <c r="C1508" s="157" t="s">
        <v>667</v>
      </c>
      <c r="D1508" s="24" t="s">
        <v>648</v>
      </c>
      <c r="E1508" s="231" t="s">
        <v>1466</v>
      </c>
      <c r="F1508" s="227" t="s">
        <v>585</v>
      </c>
      <c r="G1508" s="208" t="s">
        <v>586</v>
      </c>
      <c r="H1508" s="241">
        <v>45436</v>
      </c>
      <c r="I1508" s="253">
        <v>0</v>
      </c>
      <c r="J1508" s="214">
        <v>-16800</v>
      </c>
      <c r="K1508" s="250">
        <f t="shared" si="23"/>
        <v>1933322.5766363638</v>
      </c>
      <c r="L1508" s="263"/>
    </row>
    <row r="1509" spans="2:12" x14ac:dyDescent="0.25">
      <c r="B1509" s="46">
        <f>SUBTOTAL(103,$C$10:C1509)</f>
        <v>1500</v>
      </c>
      <c r="C1509" s="157" t="s">
        <v>667</v>
      </c>
      <c r="D1509" s="24" t="s">
        <v>648</v>
      </c>
      <c r="E1509" s="231" t="s">
        <v>1466</v>
      </c>
      <c r="F1509" s="227" t="s">
        <v>1045</v>
      </c>
      <c r="G1509" s="208" t="s">
        <v>1046</v>
      </c>
      <c r="H1509" s="241">
        <v>45436</v>
      </c>
      <c r="I1509" s="253">
        <v>0</v>
      </c>
      <c r="J1509" s="214">
        <v>-11900</v>
      </c>
      <c r="K1509" s="250">
        <f t="shared" si="23"/>
        <v>1921422.5766363638</v>
      </c>
      <c r="L1509" s="263"/>
    </row>
    <row r="1510" spans="2:12" x14ac:dyDescent="0.25">
      <c r="B1510" s="46">
        <f>SUBTOTAL(103,$C$10:C1510)</f>
        <v>1501</v>
      </c>
      <c r="C1510" s="157" t="s">
        <v>753</v>
      </c>
      <c r="D1510" s="24" t="s">
        <v>754</v>
      </c>
      <c r="E1510" s="203" t="s">
        <v>6</v>
      </c>
      <c r="F1510" s="227" t="s">
        <v>581</v>
      </c>
      <c r="G1510" s="208" t="s">
        <v>434</v>
      </c>
      <c r="H1510" s="241">
        <v>45436</v>
      </c>
      <c r="I1510" s="253">
        <v>6820</v>
      </c>
      <c r="J1510" s="214">
        <v>0</v>
      </c>
      <c r="K1510" s="250">
        <f t="shared" si="23"/>
        <v>1928242.5766363638</v>
      </c>
      <c r="L1510" s="263"/>
    </row>
    <row r="1511" spans="2:12" x14ac:dyDescent="0.25">
      <c r="B1511" s="46">
        <f>SUBTOTAL(103,$C$10:C1511)</f>
        <v>1502</v>
      </c>
      <c r="C1511" s="157" t="s">
        <v>755</v>
      </c>
      <c r="D1511" s="24" t="s">
        <v>756</v>
      </c>
      <c r="E1511" s="203" t="s">
        <v>1470</v>
      </c>
      <c r="F1511" s="227" t="s">
        <v>644</v>
      </c>
      <c r="G1511" s="208" t="s">
        <v>719</v>
      </c>
      <c r="H1511" s="241">
        <v>45442</v>
      </c>
      <c r="I1511" s="253">
        <v>0</v>
      </c>
      <c r="J1511" s="214">
        <f>-1298-558</f>
        <v>-1856</v>
      </c>
      <c r="K1511" s="250">
        <f t="shared" si="23"/>
        <v>1926386.5766363638</v>
      </c>
      <c r="L1511" s="263"/>
    </row>
    <row r="1512" spans="2:12" x14ac:dyDescent="0.25">
      <c r="B1512" s="46">
        <f>SUBTOTAL(103,$C$10:C1512)</f>
        <v>1503</v>
      </c>
      <c r="C1512" s="157" t="s">
        <v>758</v>
      </c>
      <c r="D1512" s="24" t="s">
        <v>759</v>
      </c>
      <c r="E1512" s="203" t="s">
        <v>1470</v>
      </c>
      <c r="F1512" s="227" t="s">
        <v>24</v>
      </c>
      <c r="G1512" s="203" t="s">
        <v>24</v>
      </c>
      <c r="H1512" s="241">
        <v>45442</v>
      </c>
      <c r="I1512" s="253">
        <v>0</v>
      </c>
      <c r="J1512" s="214">
        <v>-1500</v>
      </c>
      <c r="K1512" s="250">
        <f t="shared" si="23"/>
        <v>1924886.5766363638</v>
      </c>
      <c r="L1512" s="263"/>
    </row>
    <row r="1513" spans="2:12" x14ac:dyDescent="0.25">
      <c r="B1513" s="46">
        <f>SUBTOTAL(103,$C$10:C1513)</f>
        <v>1504</v>
      </c>
      <c r="C1513" s="157" t="s">
        <v>736</v>
      </c>
      <c r="D1513" s="24" t="s">
        <v>738</v>
      </c>
      <c r="E1513" s="203" t="s">
        <v>1466</v>
      </c>
      <c r="F1513" s="227" t="s">
        <v>619</v>
      </c>
      <c r="G1513" s="208" t="s">
        <v>621</v>
      </c>
      <c r="H1513" s="241">
        <v>45443</v>
      </c>
      <c r="I1513" s="253">
        <v>0</v>
      </c>
      <c r="J1513" s="214">
        <v>-1450</v>
      </c>
      <c r="K1513" s="250">
        <f t="shared" si="23"/>
        <v>1923436.5766363638</v>
      </c>
      <c r="L1513" s="263"/>
    </row>
    <row r="1514" spans="2:12" x14ac:dyDescent="0.25">
      <c r="B1514" s="46">
        <f>SUBTOTAL(103,$C$10:C1514)</f>
        <v>1505</v>
      </c>
      <c r="C1514" s="157" t="s">
        <v>625</v>
      </c>
      <c r="D1514" s="24" t="s">
        <v>608</v>
      </c>
      <c r="E1514" s="231" t="s">
        <v>1466</v>
      </c>
      <c r="F1514" s="227" t="s">
        <v>641</v>
      </c>
      <c r="G1514" s="208" t="s">
        <v>642</v>
      </c>
      <c r="H1514" s="241">
        <v>45443</v>
      </c>
      <c r="I1514" s="253">
        <v>0</v>
      </c>
      <c r="J1514" s="214">
        <v>-4810</v>
      </c>
      <c r="K1514" s="250">
        <f t="shared" si="23"/>
        <v>1918626.5766363638</v>
      </c>
      <c r="L1514" s="263"/>
    </row>
    <row r="1515" spans="2:12" x14ac:dyDescent="0.25">
      <c r="B1515" s="46">
        <f>SUBTOTAL(103,$C$10:C1515)</f>
        <v>1506</v>
      </c>
      <c r="C1515" s="24" t="s">
        <v>598</v>
      </c>
      <c r="D1515" s="24" t="s">
        <v>607</v>
      </c>
      <c r="E1515" s="203" t="s">
        <v>1467</v>
      </c>
      <c r="F1515" s="227" t="s">
        <v>581</v>
      </c>
      <c r="G1515" s="208" t="s">
        <v>434</v>
      </c>
      <c r="H1515" s="241">
        <v>45443</v>
      </c>
      <c r="I1515" s="253">
        <v>0</v>
      </c>
      <c r="J1515" s="214">
        <v>-20000</v>
      </c>
      <c r="K1515" s="250">
        <f t="shared" si="23"/>
        <v>1898626.5766363638</v>
      </c>
      <c r="L1515" s="263"/>
    </row>
    <row r="1516" spans="2:12" x14ac:dyDescent="0.25">
      <c r="B1516" s="46">
        <f>SUBTOTAL(103,$C$10:C1516)</f>
        <v>1507</v>
      </c>
      <c r="C1516" s="24" t="s">
        <v>598</v>
      </c>
      <c r="D1516" s="24" t="s">
        <v>608</v>
      </c>
      <c r="E1516" s="231" t="s">
        <v>1466</v>
      </c>
      <c r="F1516" s="227" t="s">
        <v>641</v>
      </c>
      <c r="G1516" s="208" t="s">
        <v>642</v>
      </c>
      <c r="H1516" s="241">
        <v>45443</v>
      </c>
      <c r="I1516" s="253">
        <v>0</v>
      </c>
      <c r="J1516" s="214">
        <v>-6300</v>
      </c>
      <c r="K1516" s="250">
        <f t="shared" si="23"/>
        <v>1892326.5766363638</v>
      </c>
      <c r="L1516" s="263"/>
    </row>
    <row r="1517" spans="2:12" x14ac:dyDescent="0.25">
      <c r="B1517" s="46">
        <f>SUBTOTAL(103,$C$10:C1517)</f>
        <v>1508</v>
      </c>
      <c r="C1517" s="157" t="s">
        <v>600</v>
      </c>
      <c r="D1517" s="24" t="s">
        <v>608</v>
      </c>
      <c r="E1517" s="231" t="s">
        <v>1466</v>
      </c>
      <c r="F1517" s="227" t="s">
        <v>1049</v>
      </c>
      <c r="G1517" s="208" t="s">
        <v>1048</v>
      </c>
      <c r="H1517" s="241">
        <v>45443</v>
      </c>
      <c r="I1517" s="253">
        <v>0</v>
      </c>
      <c r="J1517" s="214">
        <v>-11760</v>
      </c>
      <c r="K1517" s="250">
        <f t="shared" si="23"/>
        <v>1880566.5766363638</v>
      </c>
      <c r="L1517" s="263"/>
    </row>
    <row r="1518" spans="2:12" x14ac:dyDescent="0.25">
      <c r="B1518" s="46">
        <f>SUBTOTAL(103,$C$10:C1518)</f>
        <v>1509</v>
      </c>
      <c r="C1518" s="157" t="s">
        <v>751</v>
      </c>
      <c r="D1518" s="24" t="s">
        <v>738</v>
      </c>
      <c r="E1518" s="203" t="s">
        <v>1466</v>
      </c>
      <c r="F1518" s="227" t="s">
        <v>619</v>
      </c>
      <c r="G1518" s="208" t="s">
        <v>621</v>
      </c>
      <c r="H1518" s="241">
        <v>45443</v>
      </c>
      <c r="I1518" s="253">
        <v>0</v>
      </c>
      <c r="J1518" s="214">
        <v>-950</v>
      </c>
      <c r="K1518" s="250">
        <f t="shared" si="23"/>
        <v>1879616.5766363638</v>
      </c>
      <c r="L1518" s="263"/>
    </row>
    <row r="1519" spans="2:12" x14ac:dyDescent="0.25">
      <c r="B1519" s="46">
        <f>SUBTOTAL(103,$C$10:C1519)</f>
        <v>1510</v>
      </c>
      <c r="C1519" s="157" t="s">
        <v>682</v>
      </c>
      <c r="D1519" s="24" t="s">
        <v>608</v>
      </c>
      <c r="E1519" s="231" t="s">
        <v>1466</v>
      </c>
      <c r="F1519" s="227" t="s">
        <v>1045</v>
      </c>
      <c r="G1519" s="208" t="s">
        <v>1046</v>
      </c>
      <c r="H1519" s="241">
        <v>45443</v>
      </c>
      <c r="I1519" s="253">
        <v>0</v>
      </c>
      <c r="J1519" s="214">
        <v>-2100</v>
      </c>
      <c r="K1519" s="250">
        <f t="shared" si="23"/>
        <v>1877516.5766363638</v>
      </c>
      <c r="L1519" s="263"/>
    </row>
    <row r="1520" spans="2:12" x14ac:dyDescent="0.25">
      <c r="B1520" s="46">
        <f>SUBTOTAL(103,$C$10:C1520)</f>
        <v>1511</v>
      </c>
      <c r="C1520" s="157" t="s">
        <v>601</v>
      </c>
      <c r="D1520" s="24" t="s">
        <v>648</v>
      </c>
      <c r="E1520" s="231" t="s">
        <v>1466</v>
      </c>
      <c r="F1520" s="227" t="s">
        <v>1049</v>
      </c>
      <c r="G1520" s="208" t="s">
        <v>1048</v>
      </c>
      <c r="H1520" s="241">
        <v>45443</v>
      </c>
      <c r="I1520" s="253">
        <v>0</v>
      </c>
      <c r="J1520" s="214">
        <v>-5331</v>
      </c>
      <c r="K1520" s="250">
        <f t="shared" si="23"/>
        <v>1872185.5766363638</v>
      </c>
      <c r="L1520" s="263"/>
    </row>
    <row r="1521" spans="2:12" x14ac:dyDescent="0.25">
      <c r="B1521" s="46">
        <f>SUBTOTAL(103,$C$10:C1521)</f>
        <v>1512</v>
      </c>
      <c r="C1521" s="157" t="s">
        <v>665</v>
      </c>
      <c r="D1521" s="24" t="s">
        <v>648</v>
      </c>
      <c r="E1521" s="231" t="s">
        <v>1466</v>
      </c>
      <c r="F1521" s="227" t="s">
        <v>1045</v>
      </c>
      <c r="G1521" s="208" t="s">
        <v>1046</v>
      </c>
      <c r="H1521" s="241">
        <v>45443</v>
      </c>
      <c r="I1521" s="253">
        <v>0</v>
      </c>
      <c r="J1521" s="214">
        <v>-24500</v>
      </c>
      <c r="K1521" s="250">
        <f t="shared" si="23"/>
        <v>1847685.5766363638</v>
      </c>
      <c r="L1521" s="263"/>
    </row>
    <row r="1522" spans="2:12" x14ac:dyDescent="0.25">
      <c r="B1522" s="46">
        <f>SUBTOTAL(103,$C$10:C1522)</f>
        <v>1513</v>
      </c>
      <c r="C1522" s="24" t="s">
        <v>1082</v>
      </c>
      <c r="D1522" s="24" t="s">
        <v>648</v>
      </c>
      <c r="E1522" s="231" t="s">
        <v>1466</v>
      </c>
      <c r="F1522" s="227" t="s">
        <v>585</v>
      </c>
      <c r="G1522" s="208" t="s">
        <v>586</v>
      </c>
      <c r="H1522" s="241">
        <v>45443</v>
      </c>
      <c r="I1522" s="253">
        <v>0</v>
      </c>
      <c r="J1522" s="214">
        <v>-4800</v>
      </c>
      <c r="K1522" s="250">
        <f t="shared" si="23"/>
        <v>1842885.5766363638</v>
      </c>
      <c r="L1522" s="263"/>
    </row>
    <row r="1523" spans="2:12" x14ac:dyDescent="0.25">
      <c r="B1523" s="46">
        <f>SUBTOTAL(103,$C$10:C1523)</f>
        <v>1514</v>
      </c>
      <c r="C1523" s="157" t="s">
        <v>732</v>
      </c>
      <c r="D1523" s="24" t="s">
        <v>738</v>
      </c>
      <c r="E1523" s="203" t="s">
        <v>1466</v>
      </c>
      <c r="F1523" s="227" t="s">
        <v>619</v>
      </c>
      <c r="G1523" s="208" t="s">
        <v>621</v>
      </c>
      <c r="H1523" s="241">
        <v>45443</v>
      </c>
      <c r="I1523" s="253">
        <v>0</v>
      </c>
      <c r="J1523" s="214">
        <v>-250</v>
      </c>
      <c r="K1523" s="250">
        <f t="shared" si="23"/>
        <v>1842635.5766363638</v>
      </c>
      <c r="L1523" s="263"/>
    </row>
    <row r="1524" spans="2:12" x14ac:dyDescent="0.25">
      <c r="B1524" s="46">
        <f>SUBTOTAL(103,$C$10:C1524)</f>
        <v>1515</v>
      </c>
      <c r="C1524" s="157" t="s">
        <v>683</v>
      </c>
      <c r="D1524" s="24" t="s">
        <v>648</v>
      </c>
      <c r="E1524" s="231" t="s">
        <v>1466</v>
      </c>
      <c r="F1524" s="227" t="s">
        <v>1049</v>
      </c>
      <c r="G1524" s="208" t="s">
        <v>1048</v>
      </c>
      <c r="H1524" s="241">
        <v>45443</v>
      </c>
      <c r="I1524" s="253">
        <v>0</v>
      </c>
      <c r="J1524" s="214">
        <v>-3360</v>
      </c>
      <c r="K1524" s="250">
        <f t="shared" si="23"/>
        <v>1839275.5766363638</v>
      </c>
      <c r="L1524" s="263"/>
    </row>
    <row r="1525" spans="2:12" x14ac:dyDescent="0.25">
      <c r="B1525" s="46">
        <f>SUBTOTAL(103,$C$10:C1525)</f>
        <v>1516</v>
      </c>
      <c r="C1525" s="157" t="s">
        <v>694</v>
      </c>
      <c r="D1525" s="24" t="s">
        <v>608</v>
      </c>
      <c r="E1525" s="231" t="s">
        <v>1466</v>
      </c>
      <c r="F1525" s="227" t="s">
        <v>641</v>
      </c>
      <c r="G1525" s="208" t="s">
        <v>642</v>
      </c>
      <c r="H1525" s="241">
        <v>45443</v>
      </c>
      <c r="I1525" s="253">
        <v>0</v>
      </c>
      <c r="J1525" s="214">
        <v>-22400</v>
      </c>
      <c r="K1525" s="250">
        <f t="shared" si="23"/>
        <v>1816875.5766363638</v>
      </c>
      <c r="L1525" s="263"/>
    </row>
    <row r="1526" spans="2:12" x14ac:dyDescent="0.25">
      <c r="B1526" s="46">
        <f>SUBTOTAL(103,$C$10:C1526)</f>
        <v>1517</v>
      </c>
      <c r="C1526" s="157" t="s">
        <v>603</v>
      </c>
      <c r="D1526" s="24" t="s">
        <v>607</v>
      </c>
      <c r="E1526" s="203" t="s">
        <v>1467</v>
      </c>
      <c r="F1526" s="227" t="s">
        <v>1043</v>
      </c>
      <c r="G1526" s="216" t="s">
        <v>1044</v>
      </c>
      <c r="H1526" s="241">
        <v>45443</v>
      </c>
      <c r="I1526" s="253">
        <v>0</v>
      </c>
      <c r="J1526" s="214">
        <v>-2000</v>
      </c>
      <c r="K1526" s="250">
        <f t="shared" si="23"/>
        <v>1814875.5766363638</v>
      </c>
      <c r="L1526" s="263"/>
    </row>
    <row r="1527" spans="2:12" x14ac:dyDescent="0.25">
      <c r="B1527" s="46">
        <f>SUBTOTAL(103,$C$10:C1527)</f>
        <v>1518</v>
      </c>
      <c r="C1527" s="157" t="s">
        <v>603</v>
      </c>
      <c r="D1527" s="24" t="s">
        <v>738</v>
      </c>
      <c r="E1527" s="203" t="s">
        <v>1466</v>
      </c>
      <c r="F1527" s="227" t="s">
        <v>619</v>
      </c>
      <c r="G1527" s="208" t="s">
        <v>621</v>
      </c>
      <c r="H1527" s="241">
        <v>45443</v>
      </c>
      <c r="I1527" s="253">
        <v>0</v>
      </c>
      <c r="J1527" s="214">
        <v>-1250</v>
      </c>
      <c r="K1527" s="250">
        <f t="shared" si="23"/>
        <v>1813625.5766363638</v>
      </c>
      <c r="L1527" s="263"/>
    </row>
    <row r="1528" spans="2:12" x14ac:dyDescent="0.25">
      <c r="B1528" s="46">
        <f>SUBTOTAL(103,$C$10:C1528)</f>
        <v>1519</v>
      </c>
      <c r="C1528" s="157" t="s">
        <v>667</v>
      </c>
      <c r="D1528" s="24" t="s">
        <v>648</v>
      </c>
      <c r="E1528" s="231" t="s">
        <v>1466</v>
      </c>
      <c r="F1528" s="227" t="s">
        <v>585</v>
      </c>
      <c r="G1528" s="208" t="s">
        <v>586</v>
      </c>
      <c r="H1528" s="241">
        <v>45443</v>
      </c>
      <c r="I1528" s="253">
        <v>0</v>
      </c>
      <c r="J1528" s="214">
        <v>-12600</v>
      </c>
      <c r="K1528" s="250">
        <f t="shared" si="23"/>
        <v>1801025.5766363638</v>
      </c>
      <c r="L1528" s="263"/>
    </row>
    <row r="1529" spans="2:12" x14ac:dyDescent="0.25">
      <c r="B1529" s="46">
        <f>SUBTOTAL(103,$C$10:C1529)</f>
        <v>1520</v>
      </c>
      <c r="C1529" s="157" t="s">
        <v>667</v>
      </c>
      <c r="D1529" s="24" t="s">
        <v>648</v>
      </c>
      <c r="E1529" s="231" t="s">
        <v>1466</v>
      </c>
      <c r="F1529" s="227" t="s">
        <v>1045</v>
      </c>
      <c r="G1529" s="208" t="s">
        <v>1046</v>
      </c>
      <c r="H1529" s="241">
        <v>45443</v>
      </c>
      <c r="I1529" s="253">
        <v>0</v>
      </c>
      <c r="J1529" s="214">
        <v>-11900</v>
      </c>
      <c r="K1529" s="250">
        <f t="shared" si="23"/>
        <v>1789125.5766363638</v>
      </c>
      <c r="L1529" s="263"/>
    </row>
    <row r="1530" spans="2:12" x14ac:dyDescent="0.25">
      <c r="B1530" s="46">
        <f>SUBTOTAL(103,$C$10:C1530)</f>
        <v>1521</v>
      </c>
      <c r="C1530" s="157" t="s">
        <v>743</v>
      </c>
      <c r="D1530" s="24" t="s">
        <v>744</v>
      </c>
      <c r="E1530" s="203" t="s">
        <v>1470</v>
      </c>
      <c r="F1530" s="227" t="s">
        <v>698</v>
      </c>
      <c r="G1530" s="208" t="s">
        <v>509</v>
      </c>
      <c r="H1530" s="241">
        <v>45443</v>
      </c>
      <c r="I1530" s="253">
        <v>0</v>
      </c>
      <c r="J1530" s="214">
        <v>-3215</v>
      </c>
      <c r="K1530" s="250">
        <f t="shared" si="23"/>
        <v>1785910.5766363638</v>
      </c>
      <c r="L1530" s="263"/>
    </row>
    <row r="1531" spans="2:12" x14ac:dyDescent="0.25">
      <c r="B1531" s="46">
        <f>SUBTOTAL(103,$C$10:C1531)</f>
        <v>1522</v>
      </c>
      <c r="C1531" s="157" t="s">
        <v>659</v>
      </c>
      <c r="D1531" s="24" t="s">
        <v>701</v>
      </c>
      <c r="E1531" s="203" t="s">
        <v>1470</v>
      </c>
      <c r="F1531" s="227" t="s">
        <v>698</v>
      </c>
      <c r="G1531" s="208" t="s">
        <v>509</v>
      </c>
      <c r="H1531" s="241">
        <v>45446</v>
      </c>
      <c r="I1531" s="253">
        <v>0</v>
      </c>
      <c r="J1531" s="214">
        <v>-650</v>
      </c>
      <c r="K1531" s="250">
        <f t="shared" si="23"/>
        <v>1785260.5766363638</v>
      </c>
      <c r="L1531" s="263"/>
    </row>
    <row r="1532" spans="2:12" x14ac:dyDescent="0.25">
      <c r="B1532" s="46">
        <f>SUBTOTAL(103,$C$10:C1532)</f>
        <v>1523</v>
      </c>
      <c r="C1532" s="157" t="s">
        <v>659</v>
      </c>
      <c r="D1532" s="24" t="s">
        <v>701</v>
      </c>
      <c r="E1532" s="203" t="s">
        <v>1470</v>
      </c>
      <c r="F1532" s="227" t="s">
        <v>757</v>
      </c>
      <c r="G1532" s="208" t="s">
        <v>509</v>
      </c>
      <c r="H1532" s="241">
        <v>45446</v>
      </c>
      <c r="I1532" s="253">
        <v>0</v>
      </c>
      <c r="J1532" s="214">
        <v>-650</v>
      </c>
      <c r="K1532" s="250">
        <f t="shared" si="23"/>
        <v>1784610.5766363638</v>
      </c>
      <c r="L1532" s="263"/>
    </row>
    <row r="1533" spans="2:12" x14ac:dyDescent="0.25">
      <c r="B1533" s="46">
        <f>SUBTOTAL(103,$C$10:C1533)</f>
        <v>1524</v>
      </c>
      <c r="C1533" s="157" t="s">
        <v>659</v>
      </c>
      <c r="D1533" s="24" t="s">
        <v>701</v>
      </c>
      <c r="E1533" s="203" t="s">
        <v>1470</v>
      </c>
      <c r="F1533" s="227" t="s">
        <v>698</v>
      </c>
      <c r="G1533" s="208" t="s">
        <v>509</v>
      </c>
      <c r="H1533" s="241">
        <v>45446</v>
      </c>
      <c r="I1533" s="253">
        <v>0</v>
      </c>
      <c r="J1533" s="214">
        <v>-650</v>
      </c>
      <c r="K1533" s="250">
        <f t="shared" si="23"/>
        <v>1783960.5766363638</v>
      </c>
      <c r="L1533" s="263"/>
    </row>
    <row r="1534" spans="2:12" x14ac:dyDescent="0.25">
      <c r="B1534" s="46">
        <f>SUBTOTAL(103,$C$10:C1534)</f>
        <v>1525</v>
      </c>
      <c r="C1534" s="157" t="s">
        <v>659</v>
      </c>
      <c r="D1534" s="24" t="s">
        <v>701</v>
      </c>
      <c r="E1534" s="203" t="s">
        <v>1470</v>
      </c>
      <c r="F1534" s="227" t="s">
        <v>698</v>
      </c>
      <c r="G1534" s="208" t="s">
        <v>509</v>
      </c>
      <c r="H1534" s="241">
        <v>45446</v>
      </c>
      <c r="I1534" s="253">
        <v>0</v>
      </c>
      <c r="J1534" s="214">
        <v>-650</v>
      </c>
      <c r="K1534" s="250">
        <f t="shared" si="23"/>
        <v>1783310.5766363638</v>
      </c>
      <c r="L1534" s="263"/>
    </row>
    <row r="1535" spans="2:12" x14ac:dyDescent="0.25">
      <c r="B1535" s="46">
        <f>SUBTOTAL(103,$C$10:C1535)</f>
        <v>1526</v>
      </c>
      <c r="C1535" s="157" t="s">
        <v>760</v>
      </c>
      <c r="D1535" s="24" t="s">
        <v>761</v>
      </c>
      <c r="E1535" s="203" t="s">
        <v>1470</v>
      </c>
      <c r="F1535" s="227" t="s">
        <v>24</v>
      </c>
      <c r="G1535" s="203" t="s">
        <v>24</v>
      </c>
      <c r="H1535" s="241">
        <v>45447</v>
      </c>
      <c r="I1535" s="253">
        <v>0</v>
      </c>
      <c r="J1535" s="214">
        <v>-3000</v>
      </c>
      <c r="K1535" s="250">
        <f t="shared" si="23"/>
        <v>1780310.5766363638</v>
      </c>
      <c r="L1535" s="263"/>
    </row>
    <row r="1536" spans="2:12" x14ac:dyDescent="0.25">
      <c r="B1536" s="46">
        <f>SUBTOTAL(103,$C$10:C1536)</f>
        <v>1527</v>
      </c>
      <c r="C1536" s="157" t="s">
        <v>630</v>
      </c>
      <c r="D1536" s="100" t="s">
        <v>1073</v>
      </c>
      <c r="E1536" s="208" t="s">
        <v>1474</v>
      </c>
      <c r="F1536" s="227" t="s">
        <v>24</v>
      </c>
      <c r="G1536" s="203" t="s">
        <v>24</v>
      </c>
      <c r="H1536" s="241">
        <v>45447</v>
      </c>
      <c r="I1536" s="253">
        <v>0</v>
      </c>
      <c r="J1536" s="214">
        <v>-12000</v>
      </c>
      <c r="K1536" s="250">
        <f t="shared" si="23"/>
        <v>1768310.5766363638</v>
      </c>
      <c r="L1536" s="263"/>
    </row>
    <row r="1537" spans="2:12" x14ac:dyDescent="0.25">
      <c r="B1537" s="46">
        <f>SUBTOTAL(103,$C$10:C1537)</f>
        <v>1528</v>
      </c>
      <c r="C1537" s="157" t="s">
        <v>631</v>
      </c>
      <c r="D1537" s="24" t="s">
        <v>613</v>
      </c>
      <c r="E1537" s="208" t="s">
        <v>1474</v>
      </c>
      <c r="F1537" s="227" t="s">
        <v>24</v>
      </c>
      <c r="G1537" s="203" t="s">
        <v>24</v>
      </c>
      <c r="H1537" s="241">
        <v>45447</v>
      </c>
      <c r="I1537" s="253">
        <v>0</v>
      </c>
      <c r="J1537" s="214">
        <v>-5000</v>
      </c>
      <c r="K1537" s="250">
        <f t="shared" si="23"/>
        <v>1763310.5766363638</v>
      </c>
      <c r="L1537" s="263"/>
    </row>
    <row r="1538" spans="2:12" x14ac:dyDescent="0.25">
      <c r="B1538" s="46">
        <f>SUBTOTAL(103,$C$10:C1538)</f>
        <v>1529</v>
      </c>
      <c r="C1538" s="157" t="s">
        <v>632</v>
      </c>
      <c r="D1538" s="24" t="s">
        <v>614</v>
      </c>
      <c r="E1538" s="208" t="s">
        <v>1470</v>
      </c>
      <c r="F1538" s="227" t="s">
        <v>24</v>
      </c>
      <c r="G1538" s="203" t="s">
        <v>24</v>
      </c>
      <c r="H1538" s="241">
        <v>45447</v>
      </c>
      <c r="I1538" s="253">
        <v>0</v>
      </c>
      <c r="J1538" s="214">
        <v>-500</v>
      </c>
      <c r="K1538" s="250">
        <f t="shared" si="23"/>
        <v>1762810.5766363638</v>
      </c>
      <c r="L1538" s="263"/>
    </row>
    <row r="1539" spans="2:12" x14ac:dyDescent="0.25">
      <c r="B1539" s="46">
        <f>SUBTOTAL(103,$C$10:C1539)</f>
        <v>1530</v>
      </c>
      <c r="C1539" s="294" t="s">
        <v>131</v>
      </c>
      <c r="D1539" s="24" t="s">
        <v>762</v>
      </c>
      <c r="E1539" s="203" t="s">
        <v>1475</v>
      </c>
      <c r="F1539" s="227" t="s">
        <v>588</v>
      </c>
      <c r="G1539" s="208" t="s">
        <v>589</v>
      </c>
      <c r="H1539" s="241">
        <v>45449</v>
      </c>
      <c r="I1539" s="253">
        <v>0</v>
      </c>
      <c r="J1539" s="214">
        <v>-250000</v>
      </c>
      <c r="K1539" s="250">
        <f t="shared" si="23"/>
        <v>1512810.5766363638</v>
      </c>
      <c r="L1539" s="263"/>
    </row>
    <row r="1540" spans="2:12" x14ac:dyDescent="0.25">
      <c r="B1540" s="46">
        <f>SUBTOTAL(103,$C$10:C1540)</f>
        <v>1531</v>
      </c>
      <c r="C1540" s="157" t="s">
        <v>596</v>
      </c>
      <c r="D1540" s="24" t="s">
        <v>639</v>
      </c>
      <c r="E1540" s="203" t="s">
        <v>1467</v>
      </c>
      <c r="F1540" s="227" t="s">
        <v>581</v>
      </c>
      <c r="G1540" s="208" t="s">
        <v>434</v>
      </c>
      <c r="H1540" s="241">
        <v>45450</v>
      </c>
      <c r="I1540" s="253">
        <v>0</v>
      </c>
      <c r="J1540" s="214">
        <v>-13100</v>
      </c>
      <c r="K1540" s="250">
        <f t="shared" si="23"/>
        <v>1499710.5766363638</v>
      </c>
      <c r="L1540" s="263"/>
    </row>
    <row r="1541" spans="2:12" x14ac:dyDescent="0.25">
      <c r="B1541" s="46">
        <f>SUBTOTAL(103,$C$10:C1541)</f>
        <v>1532</v>
      </c>
      <c r="C1541" s="157" t="s">
        <v>736</v>
      </c>
      <c r="D1541" s="24" t="s">
        <v>738</v>
      </c>
      <c r="E1541" s="203" t="s">
        <v>1466</v>
      </c>
      <c r="F1541" s="227" t="s">
        <v>619</v>
      </c>
      <c r="G1541" s="208" t="s">
        <v>621</v>
      </c>
      <c r="H1541" s="241">
        <v>45450</v>
      </c>
      <c r="I1541" s="253">
        <v>0</v>
      </c>
      <c r="J1541" s="214">
        <v>-900</v>
      </c>
      <c r="K1541" s="250">
        <f t="shared" si="23"/>
        <v>1498810.5766363638</v>
      </c>
      <c r="L1541" s="263"/>
    </row>
    <row r="1542" spans="2:12" x14ac:dyDescent="0.25">
      <c r="B1542" s="46">
        <f>SUBTOTAL(103,$C$10:C1542)</f>
        <v>1533</v>
      </c>
      <c r="C1542" s="157" t="s">
        <v>625</v>
      </c>
      <c r="D1542" s="24" t="s">
        <v>608</v>
      </c>
      <c r="E1542" s="231" t="s">
        <v>1466</v>
      </c>
      <c r="F1542" s="227" t="s">
        <v>641</v>
      </c>
      <c r="G1542" s="208" t="s">
        <v>642</v>
      </c>
      <c r="H1542" s="241">
        <v>45450</v>
      </c>
      <c r="I1542" s="253">
        <v>0</v>
      </c>
      <c r="J1542" s="214">
        <v>-9800</v>
      </c>
      <c r="K1542" s="250">
        <f t="shared" si="23"/>
        <v>1489010.5766363638</v>
      </c>
      <c r="L1542" s="263"/>
    </row>
    <row r="1543" spans="2:12" x14ac:dyDescent="0.25">
      <c r="B1543" s="46">
        <f>SUBTOTAL(103,$C$10:C1543)</f>
        <v>1534</v>
      </c>
      <c r="C1543" s="24" t="s">
        <v>598</v>
      </c>
      <c r="D1543" s="24" t="s">
        <v>607</v>
      </c>
      <c r="E1543" s="203" t="s">
        <v>1467</v>
      </c>
      <c r="F1543" s="227" t="s">
        <v>581</v>
      </c>
      <c r="G1543" s="208" t="s">
        <v>434</v>
      </c>
      <c r="H1543" s="241">
        <v>45450</v>
      </c>
      <c r="I1543" s="253">
        <v>0</v>
      </c>
      <c r="J1543" s="214">
        <v>-20000</v>
      </c>
      <c r="K1543" s="250">
        <f t="shared" si="23"/>
        <v>1469010.5766363638</v>
      </c>
      <c r="L1543" s="263"/>
    </row>
    <row r="1544" spans="2:12" x14ac:dyDescent="0.25">
      <c r="B1544" s="46">
        <f>SUBTOTAL(103,$C$10:C1544)</f>
        <v>1535</v>
      </c>
      <c r="C1544" s="24" t="s">
        <v>598</v>
      </c>
      <c r="D1544" s="24" t="s">
        <v>608</v>
      </c>
      <c r="E1544" s="231" t="s">
        <v>1466</v>
      </c>
      <c r="F1544" s="227" t="s">
        <v>641</v>
      </c>
      <c r="G1544" s="208" t="s">
        <v>642</v>
      </c>
      <c r="H1544" s="241">
        <v>45450</v>
      </c>
      <c r="I1544" s="253">
        <v>0</v>
      </c>
      <c r="J1544" s="214">
        <v>-6300</v>
      </c>
      <c r="K1544" s="250">
        <f t="shared" si="23"/>
        <v>1462710.5766363638</v>
      </c>
      <c r="L1544" s="263"/>
    </row>
    <row r="1545" spans="2:12" x14ac:dyDescent="0.25">
      <c r="B1545" s="46">
        <f>SUBTOTAL(103,$C$10:C1545)</f>
        <v>1536</v>
      </c>
      <c r="C1545" s="157" t="s">
        <v>763</v>
      </c>
      <c r="D1545" s="24" t="s">
        <v>738</v>
      </c>
      <c r="E1545" s="203" t="s">
        <v>1466</v>
      </c>
      <c r="F1545" s="227" t="s">
        <v>619</v>
      </c>
      <c r="G1545" s="208" t="s">
        <v>621</v>
      </c>
      <c r="H1545" s="241">
        <v>45450</v>
      </c>
      <c r="I1545" s="253">
        <v>0</v>
      </c>
      <c r="J1545" s="214">
        <v>-600</v>
      </c>
      <c r="K1545" s="250">
        <f t="shared" si="23"/>
        <v>1462110.5766363638</v>
      </c>
      <c r="L1545" s="263"/>
    </row>
    <row r="1546" spans="2:12" x14ac:dyDescent="0.25">
      <c r="B1546" s="46">
        <f>SUBTOTAL(103,$C$10:C1546)</f>
        <v>1537</v>
      </c>
      <c r="C1546" s="157" t="s">
        <v>678</v>
      </c>
      <c r="D1546" s="24" t="s">
        <v>679</v>
      </c>
      <c r="E1546" s="203" t="s">
        <v>1471</v>
      </c>
      <c r="F1546" s="227" t="s">
        <v>641</v>
      </c>
      <c r="G1546" s="208" t="s">
        <v>642</v>
      </c>
      <c r="H1546" s="241">
        <v>45450</v>
      </c>
      <c r="I1546" s="253">
        <v>0</v>
      </c>
      <c r="J1546" s="214">
        <v>-30000</v>
      </c>
      <c r="K1546" s="250">
        <f t="shared" si="23"/>
        <v>1432110.5766363638</v>
      </c>
      <c r="L1546" s="263"/>
    </row>
    <row r="1547" spans="2:12" x14ac:dyDescent="0.25">
      <c r="B1547" s="46">
        <f>SUBTOTAL(103,$C$10:C1547)</f>
        <v>1538</v>
      </c>
      <c r="C1547" s="157" t="s">
        <v>600</v>
      </c>
      <c r="D1547" s="24" t="s">
        <v>608</v>
      </c>
      <c r="E1547" s="231" t="s">
        <v>1466</v>
      </c>
      <c r="F1547" s="227" t="s">
        <v>1049</v>
      </c>
      <c r="G1547" s="208" t="s">
        <v>1048</v>
      </c>
      <c r="H1547" s="241">
        <v>45450</v>
      </c>
      <c r="I1547" s="253">
        <v>0</v>
      </c>
      <c r="J1547" s="214">
        <v>-30072</v>
      </c>
      <c r="K1547" s="250">
        <f t="shared" si="23"/>
        <v>1402038.5766363638</v>
      </c>
      <c r="L1547" s="263"/>
    </row>
    <row r="1548" spans="2:12" x14ac:dyDescent="0.25">
      <c r="B1548" s="46">
        <f>SUBTOTAL(103,$C$10:C1548)</f>
        <v>1539</v>
      </c>
      <c r="C1548" s="157" t="s">
        <v>751</v>
      </c>
      <c r="D1548" s="24" t="s">
        <v>738</v>
      </c>
      <c r="E1548" s="203" t="s">
        <v>1466</v>
      </c>
      <c r="F1548" s="227" t="s">
        <v>619</v>
      </c>
      <c r="G1548" s="208" t="s">
        <v>621</v>
      </c>
      <c r="H1548" s="241">
        <v>45450</v>
      </c>
      <c r="I1548" s="253">
        <v>0</v>
      </c>
      <c r="J1548" s="214">
        <v>-500</v>
      </c>
      <c r="K1548" s="250">
        <f t="shared" si="23"/>
        <v>1401538.5766363638</v>
      </c>
      <c r="L1548" s="263"/>
    </row>
    <row r="1549" spans="2:12" x14ac:dyDescent="0.25">
      <c r="B1549" s="46">
        <f>SUBTOTAL(103,$C$10:C1549)</f>
        <v>1540</v>
      </c>
      <c r="C1549" s="157" t="s">
        <v>682</v>
      </c>
      <c r="D1549" s="157" t="s">
        <v>608</v>
      </c>
      <c r="E1549" s="231" t="s">
        <v>1466</v>
      </c>
      <c r="F1549" s="227" t="s">
        <v>1045</v>
      </c>
      <c r="G1549" s="208" t="s">
        <v>1046</v>
      </c>
      <c r="H1549" s="241">
        <v>45450</v>
      </c>
      <c r="I1549" s="253">
        <v>0</v>
      </c>
      <c r="J1549" s="214">
        <v>-2100</v>
      </c>
      <c r="K1549" s="250">
        <f t="shared" ref="K1549:K1612" si="24">I1549+K1548+J1549</f>
        <v>1399438.5766363638</v>
      </c>
      <c r="L1549" s="263"/>
    </row>
    <row r="1550" spans="2:12" x14ac:dyDescent="0.25">
      <c r="B1550" s="46">
        <f>SUBTOTAL(103,$C$10:C1550)</f>
        <v>1541</v>
      </c>
      <c r="C1550" s="157" t="s">
        <v>601</v>
      </c>
      <c r="D1550" s="157" t="s">
        <v>648</v>
      </c>
      <c r="E1550" s="231" t="s">
        <v>1466</v>
      </c>
      <c r="F1550" s="227" t="s">
        <v>1049</v>
      </c>
      <c r="G1550" s="208" t="s">
        <v>1048</v>
      </c>
      <c r="H1550" s="241">
        <v>45450</v>
      </c>
      <c r="I1550" s="253">
        <v>0</v>
      </c>
      <c r="J1550" s="214">
        <v>-5331</v>
      </c>
      <c r="K1550" s="250">
        <f t="shared" si="24"/>
        <v>1394107.5766363638</v>
      </c>
      <c r="L1550" s="263"/>
    </row>
    <row r="1551" spans="2:12" x14ac:dyDescent="0.25">
      <c r="B1551" s="46">
        <f>SUBTOTAL(103,$C$10:C1551)</f>
        <v>1542</v>
      </c>
      <c r="C1551" s="157" t="s">
        <v>665</v>
      </c>
      <c r="D1551" s="157" t="s">
        <v>648</v>
      </c>
      <c r="E1551" s="231" t="s">
        <v>1466</v>
      </c>
      <c r="F1551" s="227" t="s">
        <v>1045</v>
      </c>
      <c r="G1551" s="208" t="s">
        <v>1046</v>
      </c>
      <c r="H1551" s="241">
        <v>45450</v>
      </c>
      <c r="I1551" s="253">
        <v>0</v>
      </c>
      <c r="J1551" s="214">
        <v>-26600</v>
      </c>
      <c r="K1551" s="250">
        <f t="shared" si="24"/>
        <v>1367507.5766363638</v>
      </c>
      <c r="L1551" s="263"/>
    </row>
    <row r="1552" spans="2:12" x14ac:dyDescent="0.25">
      <c r="B1552" s="46">
        <f>SUBTOTAL(103,$C$10:C1552)</f>
        <v>1543</v>
      </c>
      <c r="C1552" s="157" t="s">
        <v>722</v>
      </c>
      <c r="D1552" s="157" t="s">
        <v>679</v>
      </c>
      <c r="E1552" s="203" t="s">
        <v>1471</v>
      </c>
      <c r="F1552" s="212" t="s">
        <v>641</v>
      </c>
      <c r="G1552" s="209" t="s">
        <v>642</v>
      </c>
      <c r="H1552" s="241">
        <v>45450</v>
      </c>
      <c r="I1552" s="253">
        <v>0</v>
      </c>
      <c r="J1552" s="214">
        <v>-25000</v>
      </c>
      <c r="K1552" s="250">
        <f t="shared" si="24"/>
        <v>1342507.5766363638</v>
      </c>
      <c r="L1552" s="263"/>
    </row>
    <row r="1553" spans="2:12" x14ac:dyDescent="0.25">
      <c r="B1553" s="46">
        <f>SUBTOTAL(103,$C$10:C1553)</f>
        <v>1544</v>
      </c>
      <c r="C1553" s="157" t="s">
        <v>764</v>
      </c>
      <c r="D1553" s="157" t="s">
        <v>738</v>
      </c>
      <c r="E1553" s="203" t="s">
        <v>1466</v>
      </c>
      <c r="F1553" s="212" t="s">
        <v>619</v>
      </c>
      <c r="G1553" s="209" t="s">
        <v>621</v>
      </c>
      <c r="H1553" s="241">
        <v>45450</v>
      </c>
      <c r="I1553" s="253">
        <v>0</v>
      </c>
      <c r="J1553" s="214">
        <v>-1050</v>
      </c>
      <c r="K1553" s="250">
        <f t="shared" si="24"/>
        <v>1341457.5766363638</v>
      </c>
      <c r="L1553" s="263"/>
    </row>
    <row r="1554" spans="2:12" x14ac:dyDescent="0.25">
      <c r="B1554" s="46">
        <f>SUBTOTAL(103,$C$10:C1554)</f>
        <v>1545</v>
      </c>
      <c r="C1554" s="24" t="s">
        <v>1082</v>
      </c>
      <c r="D1554" s="157" t="s">
        <v>648</v>
      </c>
      <c r="E1554" s="231" t="s">
        <v>1466</v>
      </c>
      <c r="F1554" s="212" t="s">
        <v>585</v>
      </c>
      <c r="G1554" s="209" t="s">
        <v>586</v>
      </c>
      <c r="H1554" s="241">
        <v>45450</v>
      </c>
      <c r="I1554" s="253">
        <v>0</v>
      </c>
      <c r="J1554" s="214">
        <v>-4200</v>
      </c>
      <c r="K1554" s="250">
        <f t="shared" si="24"/>
        <v>1337257.5766363638</v>
      </c>
      <c r="L1554" s="263"/>
    </row>
    <row r="1555" spans="2:12" x14ac:dyDescent="0.25">
      <c r="B1555" s="46">
        <f>SUBTOTAL(103,$C$10:C1555)</f>
        <v>1546</v>
      </c>
      <c r="C1555" s="157" t="s">
        <v>732</v>
      </c>
      <c r="D1555" s="157" t="s">
        <v>738</v>
      </c>
      <c r="E1555" s="203" t="s">
        <v>1466</v>
      </c>
      <c r="F1555" s="212" t="s">
        <v>619</v>
      </c>
      <c r="G1555" s="209" t="s">
        <v>621</v>
      </c>
      <c r="H1555" s="241">
        <v>45450</v>
      </c>
      <c r="I1555" s="253">
        <v>0</v>
      </c>
      <c r="J1555" s="214">
        <v>-250</v>
      </c>
      <c r="K1555" s="250">
        <f t="shared" si="24"/>
        <v>1337007.5766363638</v>
      </c>
      <c r="L1555" s="263"/>
    </row>
    <row r="1556" spans="2:12" x14ac:dyDescent="0.25">
      <c r="B1556" s="46">
        <f>SUBTOTAL(103,$C$10:C1556)</f>
        <v>1547</v>
      </c>
      <c r="C1556" s="157" t="s">
        <v>683</v>
      </c>
      <c r="D1556" s="157" t="s">
        <v>648</v>
      </c>
      <c r="E1556" s="231" t="s">
        <v>1466</v>
      </c>
      <c r="F1556" s="227" t="s">
        <v>1049</v>
      </c>
      <c r="G1556" s="208" t="s">
        <v>1048</v>
      </c>
      <c r="H1556" s="241">
        <v>45450</v>
      </c>
      <c r="I1556" s="253">
        <v>0</v>
      </c>
      <c r="J1556" s="214">
        <v>-3360</v>
      </c>
      <c r="K1556" s="250">
        <f t="shared" si="24"/>
        <v>1333647.5766363638</v>
      </c>
      <c r="L1556" s="263"/>
    </row>
    <row r="1557" spans="2:12" x14ac:dyDescent="0.25">
      <c r="B1557" s="46">
        <f>SUBTOTAL(103,$C$10:C1557)</f>
        <v>1548</v>
      </c>
      <c r="C1557" s="157" t="s">
        <v>694</v>
      </c>
      <c r="D1557" s="157" t="s">
        <v>608</v>
      </c>
      <c r="E1557" s="231" t="s">
        <v>1466</v>
      </c>
      <c r="F1557" s="212" t="s">
        <v>641</v>
      </c>
      <c r="G1557" s="209" t="s">
        <v>642</v>
      </c>
      <c r="H1557" s="241">
        <v>45450</v>
      </c>
      <c r="I1557" s="253">
        <v>0</v>
      </c>
      <c r="J1557" s="214">
        <v>-22400</v>
      </c>
      <c r="K1557" s="250">
        <f t="shared" si="24"/>
        <v>1311247.5766363638</v>
      </c>
      <c r="L1557" s="263"/>
    </row>
    <row r="1558" spans="2:12" x14ac:dyDescent="0.25">
      <c r="B1558" s="46">
        <f>SUBTOTAL(103,$C$10:C1558)</f>
        <v>1549</v>
      </c>
      <c r="C1558" s="157" t="s">
        <v>603</v>
      </c>
      <c r="D1558" s="157" t="s">
        <v>607</v>
      </c>
      <c r="E1558" s="203" t="s">
        <v>1467</v>
      </c>
      <c r="F1558" s="212" t="s">
        <v>1043</v>
      </c>
      <c r="G1558" s="216" t="s">
        <v>1044</v>
      </c>
      <c r="H1558" s="241">
        <v>45450</v>
      </c>
      <c r="I1558" s="253">
        <v>0</v>
      </c>
      <c r="J1558" s="214">
        <v>-2000</v>
      </c>
      <c r="K1558" s="250">
        <f t="shared" si="24"/>
        <v>1309247.5766363638</v>
      </c>
      <c r="L1558" s="263"/>
    </row>
    <row r="1559" spans="2:12" x14ac:dyDescent="0.25">
      <c r="B1559" s="46">
        <f>SUBTOTAL(103,$C$10:C1559)</f>
        <v>1550</v>
      </c>
      <c r="C1559" s="157" t="s">
        <v>603</v>
      </c>
      <c r="D1559" s="157" t="s">
        <v>738</v>
      </c>
      <c r="E1559" s="203" t="s">
        <v>1466</v>
      </c>
      <c r="F1559" s="212" t="s">
        <v>619</v>
      </c>
      <c r="G1559" s="209" t="s">
        <v>621</v>
      </c>
      <c r="H1559" s="241">
        <v>45450</v>
      </c>
      <c r="I1559" s="253">
        <v>0</v>
      </c>
      <c r="J1559" s="214">
        <v>-650</v>
      </c>
      <c r="K1559" s="250">
        <f t="shared" si="24"/>
        <v>1308597.5766363638</v>
      </c>
      <c r="L1559" s="263"/>
    </row>
    <row r="1560" spans="2:12" x14ac:dyDescent="0.25">
      <c r="B1560" s="46">
        <f>SUBTOTAL(103,$C$10:C1560)</f>
        <v>1551</v>
      </c>
      <c r="C1560" s="157" t="s">
        <v>667</v>
      </c>
      <c r="D1560" s="157" t="s">
        <v>648</v>
      </c>
      <c r="E1560" s="231" t="s">
        <v>1466</v>
      </c>
      <c r="F1560" s="212" t="s">
        <v>585</v>
      </c>
      <c r="G1560" s="209" t="s">
        <v>586</v>
      </c>
      <c r="H1560" s="241">
        <v>45450</v>
      </c>
      <c r="I1560" s="253">
        <v>0</v>
      </c>
      <c r="J1560" s="214">
        <v>-13700</v>
      </c>
      <c r="K1560" s="250">
        <f t="shared" si="24"/>
        <v>1294897.5766363638</v>
      </c>
      <c r="L1560" s="263"/>
    </row>
    <row r="1561" spans="2:12" x14ac:dyDescent="0.25">
      <c r="B1561" s="46">
        <f>SUBTOTAL(103,$C$10:C1561)</f>
        <v>1552</v>
      </c>
      <c r="C1561" s="157" t="s">
        <v>667</v>
      </c>
      <c r="D1561" s="157" t="s">
        <v>648</v>
      </c>
      <c r="E1561" s="231" t="s">
        <v>1466</v>
      </c>
      <c r="F1561" s="227" t="s">
        <v>1045</v>
      </c>
      <c r="G1561" s="208" t="s">
        <v>1046</v>
      </c>
      <c r="H1561" s="241">
        <v>45450</v>
      </c>
      <c r="I1561" s="253">
        <v>0</v>
      </c>
      <c r="J1561" s="214">
        <v>-6300</v>
      </c>
      <c r="K1561" s="250">
        <f t="shared" si="24"/>
        <v>1288597.5766363638</v>
      </c>
      <c r="L1561" s="263"/>
    </row>
    <row r="1562" spans="2:12" x14ac:dyDescent="0.25">
      <c r="B1562" s="46">
        <f>SUBTOTAL(103,$C$10:C1562)</f>
        <v>1553</v>
      </c>
      <c r="C1562" s="157" t="s">
        <v>743</v>
      </c>
      <c r="D1562" s="157" t="s">
        <v>765</v>
      </c>
      <c r="E1562" s="203" t="s">
        <v>1475</v>
      </c>
      <c r="F1562" s="220"/>
      <c r="G1562" s="221"/>
      <c r="H1562" s="241">
        <v>45455</v>
      </c>
      <c r="I1562" s="253">
        <v>0</v>
      </c>
      <c r="J1562" s="214">
        <v>-2200</v>
      </c>
      <c r="K1562" s="250">
        <f t="shared" si="24"/>
        <v>1286397.5766363638</v>
      </c>
      <c r="L1562" s="263"/>
    </row>
    <row r="1563" spans="2:12" x14ac:dyDescent="0.25">
      <c r="B1563" s="46">
        <f>SUBTOTAL(103,$C$10:C1563)</f>
        <v>1554</v>
      </c>
      <c r="C1563" s="157" t="s">
        <v>743</v>
      </c>
      <c r="D1563" s="157" t="s">
        <v>1137</v>
      </c>
      <c r="E1563" s="203" t="s">
        <v>1475</v>
      </c>
      <c r="F1563" s="227" t="s">
        <v>581</v>
      </c>
      <c r="G1563" s="208" t="s">
        <v>434</v>
      </c>
      <c r="H1563" s="241">
        <v>45455</v>
      </c>
      <c r="I1563" s="253">
        <v>0</v>
      </c>
      <c r="J1563" s="214">
        <v>-5530</v>
      </c>
      <c r="K1563" s="250">
        <f t="shared" si="24"/>
        <v>1280867.5766363638</v>
      </c>
      <c r="L1563" s="263"/>
    </row>
    <row r="1564" spans="2:12" x14ac:dyDescent="0.25">
      <c r="B1564" s="46">
        <f>SUBTOTAL(103,$C$10:C1564)</f>
        <v>1555</v>
      </c>
      <c r="C1564" s="157" t="s">
        <v>596</v>
      </c>
      <c r="D1564" s="157" t="s">
        <v>639</v>
      </c>
      <c r="E1564" s="203" t="s">
        <v>1467</v>
      </c>
      <c r="F1564" s="227" t="s">
        <v>581</v>
      </c>
      <c r="G1564" s="208" t="s">
        <v>434</v>
      </c>
      <c r="H1564" s="241">
        <v>45457</v>
      </c>
      <c r="I1564" s="253">
        <v>0</v>
      </c>
      <c r="J1564" s="214">
        <v>-13100</v>
      </c>
      <c r="K1564" s="250">
        <f t="shared" si="24"/>
        <v>1267767.5766363638</v>
      </c>
      <c r="L1564" s="263"/>
    </row>
    <row r="1565" spans="2:12" x14ac:dyDescent="0.25">
      <c r="B1565" s="46">
        <f>SUBTOTAL(103,$C$10:C1565)</f>
        <v>1556</v>
      </c>
      <c r="C1565" s="157" t="s">
        <v>736</v>
      </c>
      <c r="D1565" s="157" t="s">
        <v>738</v>
      </c>
      <c r="E1565" s="203" t="s">
        <v>1466</v>
      </c>
      <c r="F1565" s="212" t="s">
        <v>619</v>
      </c>
      <c r="G1565" s="209" t="s">
        <v>621</v>
      </c>
      <c r="H1565" s="241">
        <v>45457</v>
      </c>
      <c r="I1565" s="253">
        <v>0</v>
      </c>
      <c r="J1565" s="214">
        <v>-1700</v>
      </c>
      <c r="K1565" s="250">
        <f t="shared" si="24"/>
        <v>1266067.5766363638</v>
      </c>
      <c r="L1565" s="263"/>
    </row>
    <row r="1566" spans="2:12" x14ac:dyDescent="0.25">
      <c r="B1566" s="46">
        <f>SUBTOTAL(103,$C$10:C1566)</f>
        <v>1557</v>
      </c>
      <c r="C1566" s="157" t="s">
        <v>625</v>
      </c>
      <c r="D1566" s="157" t="s">
        <v>608</v>
      </c>
      <c r="E1566" s="231" t="s">
        <v>1466</v>
      </c>
      <c r="F1566" s="212" t="s">
        <v>641</v>
      </c>
      <c r="G1566" s="209" t="s">
        <v>642</v>
      </c>
      <c r="H1566" s="241">
        <v>45457</v>
      </c>
      <c r="I1566" s="253">
        <v>0</v>
      </c>
      <c r="J1566" s="214">
        <v>-14842</v>
      </c>
      <c r="K1566" s="250">
        <f t="shared" si="24"/>
        <v>1251225.5766363638</v>
      </c>
      <c r="L1566" s="263"/>
    </row>
    <row r="1567" spans="2:12" x14ac:dyDescent="0.25">
      <c r="B1567" s="46">
        <f>SUBTOTAL(103,$C$10:C1567)</f>
        <v>1558</v>
      </c>
      <c r="C1567" s="157" t="s">
        <v>597</v>
      </c>
      <c r="D1567" s="157" t="s">
        <v>639</v>
      </c>
      <c r="E1567" s="203" t="s">
        <v>1467</v>
      </c>
      <c r="F1567" s="227" t="s">
        <v>581</v>
      </c>
      <c r="G1567" s="208" t="s">
        <v>434</v>
      </c>
      <c r="H1567" s="241">
        <v>45457</v>
      </c>
      <c r="I1567" s="253">
        <v>0</v>
      </c>
      <c r="J1567" s="214">
        <v>-6200</v>
      </c>
      <c r="K1567" s="250">
        <f t="shared" si="24"/>
        <v>1245025.5766363638</v>
      </c>
      <c r="L1567" s="263"/>
    </row>
    <row r="1568" spans="2:12" x14ac:dyDescent="0.25">
      <c r="B1568" s="46">
        <f>SUBTOTAL(103,$C$10:C1568)</f>
        <v>1559</v>
      </c>
      <c r="C1568" s="24" t="s">
        <v>598</v>
      </c>
      <c r="D1568" s="157" t="s">
        <v>607</v>
      </c>
      <c r="E1568" s="203" t="s">
        <v>1467</v>
      </c>
      <c r="F1568" s="227" t="s">
        <v>581</v>
      </c>
      <c r="G1568" s="208" t="s">
        <v>434</v>
      </c>
      <c r="H1568" s="241">
        <v>45457</v>
      </c>
      <c r="I1568" s="253">
        <v>0</v>
      </c>
      <c r="J1568" s="214">
        <v>-20000</v>
      </c>
      <c r="K1568" s="250">
        <f t="shared" si="24"/>
        <v>1225025.5766363638</v>
      </c>
      <c r="L1568" s="263"/>
    </row>
    <row r="1569" spans="2:12" x14ac:dyDescent="0.25">
      <c r="B1569" s="46">
        <f>SUBTOTAL(103,$C$10:C1569)</f>
        <v>1560</v>
      </c>
      <c r="C1569" s="24" t="s">
        <v>598</v>
      </c>
      <c r="D1569" s="157" t="s">
        <v>608</v>
      </c>
      <c r="E1569" s="231" t="s">
        <v>1466</v>
      </c>
      <c r="F1569" s="212" t="s">
        <v>641</v>
      </c>
      <c r="G1569" s="209" t="s">
        <v>642</v>
      </c>
      <c r="H1569" s="241">
        <v>45457</v>
      </c>
      <c r="I1569" s="253">
        <v>0</v>
      </c>
      <c r="J1569" s="214">
        <v>-7000</v>
      </c>
      <c r="K1569" s="250">
        <f t="shared" si="24"/>
        <v>1218025.5766363638</v>
      </c>
      <c r="L1569" s="263"/>
    </row>
    <row r="1570" spans="2:12" x14ac:dyDescent="0.25">
      <c r="B1570" s="46">
        <f>SUBTOTAL(103,$C$10:C1570)</f>
        <v>1561</v>
      </c>
      <c r="C1570" s="157" t="s">
        <v>763</v>
      </c>
      <c r="D1570" s="157" t="s">
        <v>738</v>
      </c>
      <c r="E1570" s="203" t="s">
        <v>1466</v>
      </c>
      <c r="F1570" s="212" t="s">
        <v>619</v>
      </c>
      <c r="G1570" s="209" t="s">
        <v>621</v>
      </c>
      <c r="H1570" s="241">
        <v>45457</v>
      </c>
      <c r="I1570" s="253">
        <v>0</v>
      </c>
      <c r="J1570" s="214">
        <v>-500</v>
      </c>
      <c r="K1570" s="250">
        <f t="shared" si="24"/>
        <v>1217525.5766363638</v>
      </c>
      <c r="L1570" s="263"/>
    </row>
    <row r="1571" spans="2:12" x14ac:dyDescent="0.25">
      <c r="B1571" s="46">
        <f>SUBTOTAL(103,$C$10:C1571)</f>
        <v>1562</v>
      </c>
      <c r="C1571" s="157" t="s">
        <v>600</v>
      </c>
      <c r="D1571" s="157" t="s">
        <v>608</v>
      </c>
      <c r="E1571" s="231" t="s">
        <v>1466</v>
      </c>
      <c r="F1571" s="227" t="s">
        <v>1049</v>
      </c>
      <c r="G1571" s="208" t="s">
        <v>1048</v>
      </c>
      <c r="H1571" s="241">
        <v>45457</v>
      </c>
      <c r="I1571" s="253">
        <v>0</v>
      </c>
      <c r="J1571" s="214">
        <v>-33760</v>
      </c>
      <c r="K1571" s="250">
        <f t="shared" si="24"/>
        <v>1183765.5766363638</v>
      </c>
      <c r="L1571" s="263"/>
    </row>
    <row r="1572" spans="2:12" x14ac:dyDescent="0.25">
      <c r="B1572" s="46">
        <f>SUBTOTAL(103,$C$10:C1572)</f>
        <v>1563</v>
      </c>
      <c r="C1572" s="157" t="s">
        <v>682</v>
      </c>
      <c r="D1572" s="157" t="s">
        <v>608</v>
      </c>
      <c r="E1572" s="231" t="s">
        <v>1466</v>
      </c>
      <c r="F1572" s="227" t="s">
        <v>1045</v>
      </c>
      <c r="G1572" s="208" t="s">
        <v>1046</v>
      </c>
      <c r="H1572" s="241">
        <v>45457</v>
      </c>
      <c r="I1572" s="253">
        <v>0</v>
      </c>
      <c r="J1572" s="214">
        <v>-2100</v>
      </c>
      <c r="K1572" s="250">
        <f t="shared" si="24"/>
        <v>1181665.5766363638</v>
      </c>
      <c r="L1572" s="263"/>
    </row>
    <row r="1573" spans="2:12" x14ac:dyDescent="0.25">
      <c r="B1573" s="46">
        <f>SUBTOTAL(103,$C$10:C1573)</f>
        <v>1564</v>
      </c>
      <c r="C1573" s="157" t="s">
        <v>601</v>
      </c>
      <c r="D1573" s="157" t="s">
        <v>648</v>
      </c>
      <c r="E1573" s="231" t="s">
        <v>1466</v>
      </c>
      <c r="F1573" s="227" t="s">
        <v>1049</v>
      </c>
      <c r="G1573" s="208" t="s">
        <v>1048</v>
      </c>
      <c r="H1573" s="241">
        <v>45457</v>
      </c>
      <c r="I1573" s="253">
        <v>0</v>
      </c>
      <c r="J1573" s="214">
        <v>-5331</v>
      </c>
      <c r="K1573" s="250">
        <f t="shared" si="24"/>
        <v>1176334.5766363638</v>
      </c>
      <c r="L1573" s="263"/>
    </row>
    <row r="1574" spans="2:12" x14ac:dyDescent="0.25">
      <c r="B1574" s="46">
        <f>SUBTOTAL(103,$C$10:C1574)</f>
        <v>1565</v>
      </c>
      <c r="C1574" s="157" t="s">
        <v>665</v>
      </c>
      <c r="D1574" s="157" t="s">
        <v>648</v>
      </c>
      <c r="E1574" s="231" t="s">
        <v>1466</v>
      </c>
      <c r="F1574" s="227" t="s">
        <v>1045</v>
      </c>
      <c r="G1574" s="208" t="s">
        <v>1046</v>
      </c>
      <c r="H1574" s="241">
        <v>45457</v>
      </c>
      <c r="I1574" s="253">
        <v>0</v>
      </c>
      <c r="J1574" s="214">
        <v>-26600</v>
      </c>
      <c r="K1574" s="250">
        <f t="shared" si="24"/>
        <v>1149734.5766363638</v>
      </c>
      <c r="L1574" s="263"/>
    </row>
    <row r="1575" spans="2:12" x14ac:dyDescent="0.25">
      <c r="B1575" s="46">
        <f>SUBTOTAL(103,$C$10:C1575)</f>
        <v>1566</v>
      </c>
      <c r="C1575" s="157" t="s">
        <v>764</v>
      </c>
      <c r="D1575" s="157" t="s">
        <v>738</v>
      </c>
      <c r="E1575" s="203" t="s">
        <v>1466</v>
      </c>
      <c r="F1575" s="212" t="s">
        <v>619</v>
      </c>
      <c r="G1575" s="209" t="s">
        <v>621</v>
      </c>
      <c r="H1575" s="241">
        <v>45457</v>
      </c>
      <c r="I1575" s="253">
        <v>0</v>
      </c>
      <c r="J1575" s="214">
        <v>-250</v>
      </c>
      <c r="K1575" s="250">
        <f t="shared" si="24"/>
        <v>1149484.5766363638</v>
      </c>
      <c r="L1575" s="263"/>
    </row>
    <row r="1576" spans="2:12" x14ac:dyDescent="0.25">
      <c r="B1576" s="46">
        <f>SUBTOTAL(103,$C$10:C1576)</f>
        <v>1567</v>
      </c>
      <c r="C1576" s="24" t="s">
        <v>1082</v>
      </c>
      <c r="D1576" s="157" t="s">
        <v>648</v>
      </c>
      <c r="E1576" s="231" t="s">
        <v>1466</v>
      </c>
      <c r="F1576" s="212" t="s">
        <v>585</v>
      </c>
      <c r="G1576" s="209" t="s">
        <v>586</v>
      </c>
      <c r="H1576" s="241">
        <v>45457</v>
      </c>
      <c r="I1576" s="253">
        <v>0</v>
      </c>
      <c r="J1576" s="214">
        <v>-4200</v>
      </c>
      <c r="K1576" s="250">
        <f t="shared" si="24"/>
        <v>1145284.5766363638</v>
      </c>
      <c r="L1576" s="263"/>
    </row>
    <row r="1577" spans="2:12" x14ac:dyDescent="0.25">
      <c r="B1577" s="46">
        <f>SUBTOTAL(103,$C$10:C1577)</f>
        <v>1568</v>
      </c>
      <c r="C1577" s="24" t="s">
        <v>1082</v>
      </c>
      <c r="D1577" s="157" t="s">
        <v>607</v>
      </c>
      <c r="E1577" s="203" t="s">
        <v>1467</v>
      </c>
      <c r="F1577" s="212" t="s">
        <v>585</v>
      </c>
      <c r="G1577" s="209" t="s">
        <v>586</v>
      </c>
      <c r="H1577" s="241">
        <v>45457</v>
      </c>
      <c r="I1577" s="253">
        <v>0</v>
      </c>
      <c r="J1577" s="214">
        <v>-5108.6075000000001</v>
      </c>
      <c r="K1577" s="250">
        <f t="shared" si="24"/>
        <v>1140175.9691363638</v>
      </c>
      <c r="L1577" s="263"/>
    </row>
    <row r="1578" spans="2:12" x14ac:dyDescent="0.25">
      <c r="B1578" s="46">
        <f>SUBTOTAL(103,$C$10:C1578)</f>
        <v>1569</v>
      </c>
      <c r="C1578" s="157" t="s">
        <v>683</v>
      </c>
      <c r="D1578" s="157" t="s">
        <v>648</v>
      </c>
      <c r="E1578" s="231" t="s">
        <v>1466</v>
      </c>
      <c r="F1578" s="227" t="s">
        <v>1049</v>
      </c>
      <c r="G1578" s="208" t="s">
        <v>1048</v>
      </c>
      <c r="H1578" s="241">
        <v>45457</v>
      </c>
      <c r="I1578" s="253">
        <v>0</v>
      </c>
      <c r="J1578" s="214">
        <v>-3360</v>
      </c>
      <c r="K1578" s="250">
        <f t="shared" si="24"/>
        <v>1136815.9691363638</v>
      </c>
      <c r="L1578" s="263"/>
    </row>
    <row r="1579" spans="2:12" x14ac:dyDescent="0.25">
      <c r="B1579" s="46">
        <f>SUBTOTAL(103,$C$10:C1579)</f>
        <v>1570</v>
      </c>
      <c r="C1579" s="157" t="s">
        <v>694</v>
      </c>
      <c r="D1579" s="157" t="s">
        <v>608</v>
      </c>
      <c r="E1579" s="231" t="s">
        <v>1466</v>
      </c>
      <c r="F1579" s="212" t="s">
        <v>641</v>
      </c>
      <c r="G1579" s="209" t="s">
        <v>642</v>
      </c>
      <c r="H1579" s="241">
        <v>45457</v>
      </c>
      <c r="I1579" s="253">
        <v>0</v>
      </c>
      <c r="J1579" s="214">
        <v>-22400</v>
      </c>
      <c r="K1579" s="250">
        <f t="shared" si="24"/>
        <v>1114415.9691363638</v>
      </c>
      <c r="L1579" s="263"/>
    </row>
    <row r="1580" spans="2:12" x14ac:dyDescent="0.25">
      <c r="B1580" s="46">
        <f>SUBTOTAL(103,$C$10:C1580)</f>
        <v>1571</v>
      </c>
      <c r="C1580" s="157" t="s">
        <v>603</v>
      </c>
      <c r="D1580" s="157" t="s">
        <v>607</v>
      </c>
      <c r="E1580" s="203" t="s">
        <v>1467</v>
      </c>
      <c r="F1580" s="212" t="s">
        <v>1043</v>
      </c>
      <c r="G1580" s="216" t="s">
        <v>1044</v>
      </c>
      <c r="H1580" s="241">
        <v>45457</v>
      </c>
      <c r="I1580" s="253">
        <v>0</v>
      </c>
      <c r="J1580" s="214">
        <v>-2000</v>
      </c>
      <c r="K1580" s="250">
        <f t="shared" si="24"/>
        <v>1112415.9691363638</v>
      </c>
      <c r="L1580" s="263"/>
    </row>
    <row r="1581" spans="2:12" x14ac:dyDescent="0.25">
      <c r="B1581" s="46">
        <f>SUBTOTAL(103,$C$10:C1581)</f>
        <v>1572</v>
      </c>
      <c r="C1581" s="157" t="s">
        <v>603</v>
      </c>
      <c r="D1581" s="157" t="s">
        <v>738</v>
      </c>
      <c r="E1581" s="203" t="s">
        <v>1466</v>
      </c>
      <c r="F1581" s="212" t="s">
        <v>619</v>
      </c>
      <c r="G1581" s="209" t="s">
        <v>621</v>
      </c>
      <c r="H1581" s="241">
        <v>45457</v>
      </c>
      <c r="I1581" s="253">
        <v>0</v>
      </c>
      <c r="J1581" s="214">
        <v>-250</v>
      </c>
      <c r="K1581" s="250">
        <f t="shared" si="24"/>
        <v>1112165.9691363638</v>
      </c>
      <c r="L1581" s="263"/>
    </row>
    <row r="1582" spans="2:12" x14ac:dyDescent="0.25">
      <c r="B1582" s="46">
        <f>SUBTOTAL(103,$C$10:C1582)</f>
        <v>1573</v>
      </c>
      <c r="C1582" s="157" t="s">
        <v>605</v>
      </c>
      <c r="D1582" s="157" t="s">
        <v>607</v>
      </c>
      <c r="E1582" s="203" t="s">
        <v>1467</v>
      </c>
      <c r="F1582" s="212" t="s">
        <v>1043</v>
      </c>
      <c r="G1582" s="216" t="s">
        <v>1044</v>
      </c>
      <c r="H1582" s="241">
        <v>45457</v>
      </c>
      <c r="I1582" s="253">
        <v>0</v>
      </c>
      <c r="J1582" s="214">
        <v>-9000</v>
      </c>
      <c r="K1582" s="250">
        <f t="shared" si="24"/>
        <v>1103165.9691363638</v>
      </c>
      <c r="L1582" s="263"/>
    </row>
    <row r="1583" spans="2:12" x14ac:dyDescent="0.25">
      <c r="B1583" s="46">
        <f>SUBTOTAL(103,$C$10:C1583)</f>
        <v>1574</v>
      </c>
      <c r="C1583" s="157" t="s">
        <v>667</v>
      </c>
      <c r="D1583" s="157" t="s">
        <v>648</v>
      </c>
      <c r="E1583" s="231" t="s">
        <v>1466</v>
      </c>
      <c r="F1583" s="212" t="s">
        <v>585</v>
      </c>
      <c r="G1583" s="209" t="s">
        <v>586</v>
      </c>
      <c r="H1583" s="241">
        <v>45457</v>
      </c>
      <c r="I1583" s="253">
        <v>0</v>
      </c>
      <c r="J1583" s="214">
        <v>-12600</v>
      </c>
      <c r="K1583" s="250">
        <f t="shared" si="24"/>
        <v>1090565.9691363638</v>
      </c>
      <c r="L1583" s="263"/>
    </row>
    <row r="1584" spans="2:12" x14ac:dyDescent="0.25">
      <c r="B1584" s="46">
        <f>SUBTOTAL(103,$C$10:C1584)</f>
        <v>1575</v>
      </c>
      <c r="C1584" s="157" t="s">
        <v>667</v>
      </c>
      <c r="D1584" s="157" t="s">
        <v>648</v>
      </c>
      <c r="E1584" s="231" t="s">
        <v>1466</v>
      </c>
      <c r="F1584" s="227" t="s">
        <v>1045</v>
      </c>
      <c r="G1584" s="208" t="s">
        <v>1046</v>
      </c>
      <c r="H1584" s="241">
        <v>45457</v>
      </c>
      <c r="I1584" s="253">
        <v>0</v>
      </c>
      <c r="J1584" s="214">
        <v>-7700</v>
      </c>
      <c r="K1584" s="250">
        <f t="shared" si="24"/>
        <v>1082865.9691363638</v>
      </c>
      <c r="L1584" s="263"/>
    </row>
    <row r="1585" spans="2:12" x14ac:dyDescent="0.25">
      <c r="B1585" s="46">
        <f>SUBTOTAL(103,$C$10:C1585)</f>
        <v>1576</v>
      </c>
      <c r="C1585" s="157" t="s">
        <v>632</v>
      </c>
      <c r="D1585" s="157" t="s">
        <v>614</v>
      </c>
      <c r="E1585" s="208" t="s">
        <v>1470</v>
      </c>
      <c r="F1585" s="300" t="s">
        <v>24</v>
      </c>
      <c r="G1585" s="231" t="s">
        <v>24</v>
      </c>
      <c r="H1585" s="241">
        <v>45460</v>
      </c>
      <c r="I1585" s="253">
        <v>0</v>
      </c>
      <c r="J1585" s="214">
        <v>-500</v>
      </c>
      <c r="K1585" s="250">
        <f t="shared" si="24"/>
        <v>1082365.9691363638</v>
      </c>
      <c r="L1585" s="263"/>
    </row>
    <row r="1586" spans="2:12" x14ac:dyDescent="0.25">
      <c r="B1586" s="46">
        <f>SUBTOTAL(103,$C$10:C1586)</f>
        <v>1577</v>
      </c>
      <c r="C1586" s="157" t="s">
        <v>1044</v>
      </c>
      <c r="D1586" s="157" t="s">
        <v>766</v>
      </c>
      <c r="E1586" s="203" t="s">
        <v>6</v>
      </c>
      <c r="F1586" s="212" t="s">
        <v>1043</v>
      </c>
      <c r="G1586" s="209" t="s">
        <v>1044</v>
      </c>
      <c r="H1586" s="241">
        <v>45461</v>
      </c>
      <c r="I1586" s="253">
        <v>2340000</v>
      </c>
      <c r="J1586" s="214">
        <v>0</v>
      </c>
      <c r="K1586" s="250">
        <f t="shared" si="24"/>
        <v>3422365.9691363638</v>
      </c>
      <c r="L1586" s="263"/>
    </row>
    <row r="1587" spans="2:12" x14ac:dyDescent="0.25">
      <c r="B1587" s="46">
        <f>SUBTOTAL(103,$C$10:C1587)</f>
        <v>1578</v>
      </c>
      <c r="C1587" s="294" t="s">
        <v>131</v>
      </c>
      <c r="D1587" s="157" t="s">
        <v>767</v>
      </c>
      <c r="E1587" s="203" t="s">
        <v>1475</v>
      </c>
      <c r="F1587" s="212" t="s">
        <v>588</v>
      </c>
      <c r="G1587" s="209" t="s">
        <v>589</v>
      </c>
      <c r="H1587" s="241">
        <v>45463</v>
      </c>
      <c r="I1587" s="253">
        <v>0</v>
      </c>
      <c r="J1587" s="214">
        <v>-250000</v>
      </c>
      <c r="K1587" s="250">
        <f t="shared" si="24"/>
        <v>3172365.9691363638</v>
      </c>
      <c r="L1587" s="263"/>
    </row>
    <row r="1588" spans="2:12" x14ac:dyDescent="0.25">
      <c r="B1588" s="46">
        <f>SUBTOTAL(103,$C$10:C1588)</f>
        <v>1579</v>
      </c>
      <c r="C1588" s="157" t="s">
        <v>653</v>
      </c>
      <c r="D1588" s="157" t="s">
        <v>750</v>
      </c>
      <c r="E1588" s="203" t="s">
        <v>6</v>
      </c>
      <c r="F1588" s="227" t="s">
        <v>581</v>
      </c>
      <c r="G1588" s="208" t="s">
        <v>434</v>
      </c>
      <c r="H1588" s="241">
        <v>45464</v>
      </c>
      <c r="I1588" s="253">
        <v>300000</v>
      </c>
      <c r="J1588" s="214">
        <v>0</v>
      </c>
      <c r="K1588" s="250">
        <f t="shared" si="24"/>
        <v>3472365.9691363638</v>
      </c>
      <c r="L1588" s="263"/>
    </row>
    <row r="1589" spans="2:12" x14ac:dyDescent="0.25">
      <c r="B1589" s="46">
        <f>SUBTOTAL(103,$C$10:C1589)</f>
        <v>1580</v>
      </c>
      <c r="C1589" s="157" t="s">
        <v>653</v>
      </c>
      <c r="D1589" s="157" t="s">
        <v>762</v>
      </c>
      <c r="E1589" s="203" t="s">
        <v>6</v>
      </c>
      <c r="F1589" s="227" t="s">
        <v>581</v>
      </c>
      <c r="G1589" s="208" t="s">
        <v>434</v>
      </c>
      <c r="H1589" s="241">
        <v>45464</v>
      </c>
      <c r="I1589" s="253">
        <v>300000</v>
      </c>
      <c r="J1589" s="214">
        <v>0</v>
      </c>
      <c r="K1589" s="250">
        <f t="shared" si="24"/>
        <v>3772365.9691363638</v>
      </c>
      <c r="L1589" s="263"/>
    </row>
    <row r="1590" spans="2:12" x14ac:dyDescent="0.25">
      <c r="B1590" s="46">
        <f>SUBTOTAL(103,$C$10:C1590)</f>
        <v>1581</v>
      </c>
      <c r="C1590" s="157" t="s">
        <v>596</v>
      </c>
      <c r="D1590" s="157" t="s">
        <v>639</v>
      </c>
      <c r="E1590" s="203" t="s">
        <v>1467</v>
      </c>
      <c r="F1590" s="227" t="s">
        <v>581</v>
      </c>
      <c r="G1590" s="208" t="s">
        <v>434</v>
      </c>
      <c r="H1590" s="241">
        <v>45464</v>
      </c>
      <c r="I1590" s="253">
        <v>0</v>
      </c>
      <c r="J1590" s="214">
        <v>-13100</v>
      </c>
      <c r="K1590" s="250">
        <f t="shared" si="24"/>
        <v>3759265.9691363638</v>
      </c>
      <c r="L1590" s="263"/>
    </row>
    <row r="1591" spans="2:12" x14ac:dyDescent="0.25">
      <c r="B1591" s="46">
        <f>SUBTOTAL(103,$C$10:C1591)</f>
        <v>1582</v>
      </c>
      <c r="C1591" s="157" t="s">
        <v>736</v>
      </c>
      <c r="D1591" s="157" t="s">
        <v>738</v>
      </c>
      <c r="E1591" s="203" t="s">
        <v>1466</v>
      </c>
      <c r="F1591" s="212" t="s">
        <v>619</v>
      </c>
      <c r="G1591" s="209" t="s">
        <v>621</v>
      </c>
      <c r="H1591" s="241">
        <v>45464</v>
      </c>
      <c r="I1591" s="253">
        <v>0</v>
      </c>
      <c r="J1591" s="214">
        <v>-1750</v>
      </c>
      <c r="K1591" s="250">
        <f t="shared" si="24"/>
        <v>3757515.9691363638</v>
      </c>
      <c r="L1591" s="263"/>
    </row>
    <row r="1592" spans="2:12" x14ac:dyDescent="0.25">
      <c r="B1592" s="46">
        <f>SUBTOTAL(103,$C$10:C1592)</f>
        <v>1583</v>
      </c>
      <c r="C1592" s="157" t="s">
        <v>625</v>
      </c>
      <c r="D1592" s="157" t="s">
        <v>608</v>
      </c>
      <c r="E1592" s="231" t="s">
        <v>1466</v>
      </c>
      <c r="F1592" s="212" t="s">
        <v>641</v>
      </c>
      <c r="G1592" s="209" t="s">
        <v>642</v>
      </c>
      <c r="H1592" s="241">
        <v>45464</v>
      </c>
      <c r="I1592" s="253">
        <v>0</v>
      </c>
      <c r="J1592" s="214">
        <v>-4400</v>
      </c>
      <c r="K1592" s="250">
        <f t="shared" si="24"/>
        <v>3753115.9691363638</v>
      </c>
      <c r="L1592" s="263"/>
    </row>
    <row r="1593" spans="2:12" x14ac:dyDescent="0.25">
      <c r="B1593" s="46">
        <f>SUBTOTAL(103,$C$10:C1593)</f>
        <v>1584</v>
      </c>
      <c r="C1593" s="157" t="s">
        <v>597</v>
      </c>
      <c r="D1593" s="157" t="s">
        <v>639</v>
      </c>
      <c r="E1593" s="203" t="s">
        <v>1467</v>
      </c>
      <c r="F1593" s="227" t="s">
        <v>581</v>
      </c>
      <c r="G1593" s="208" t="s">
        <v>434</v>
      </c>
      <c r="H1593" s="241">
        <v>45464</v>
      </c>
      <c r="I1593" s="253">
        <v>0</v>
      </c>
      <c r="J1593" s="214">
        <v>-6246</v>
      </c>
      <c r="K1593" s="250">
        <f t="shared" si="24"/>
        <v>3746869.9691363638</v>
      </c>
      <c r="L1593" s="263"/>
    </row>
    <row r="1594" spans="2:12" x14ac:dyDescent="0.25">
      <c r="B1594" s="46">
        <f>SUBTOTAL(103,$C$10:C1594)</f>
        <v>1585</v>
      </c>
      <c r="C1594" s="24" t="s">
        <v>598</v>
      </c>
      <c r="D1594" s="157" t="s">
        <v>607</v>
      </c>
      <c r="E1594" s="203" t="s">
        <v>1467</v>
      </c>
      <c r="F1594" s="227" t="s">
        <v>581</v>
      </c>
      <c r="G1594" s="208" t="s">
        <v>434</v>
      </c>
      <c r="H1594" s="241">
        <v>45464</v>
      </c>
      <c r="I1594" s="253">
        <v>0</v>
      </c>
      <c r="J1594" s="214">
        <v>-20000</v>
      </c>
      <c r="K1594" s="250">
        <f t="shared" si="24"/>
        <v>3726869.9691363638</v>
      </c>
      <c r="L1594" s="263"/>
    </row>
    <row r="1595" spans="2:12" x14ac:dyDescent="0.25">
      <c r="B1595" s="46">
        <f>SUBTOTAL(103,$C$10:C1595)</f>
        <v>1586</v>
      </c>
      <c r="C1595" s="24" t="s">
        <v>598</v>
      </c>
      <c r="D1595" s="157" t="s">
        <v>608</v>
      </c>
      <c r="E1595" s="231" t="s">
        <v>1466</v>
      </c>
      <c r="F1595" s="212" t="s">
        <v>641</v>
      </c>
      <c r="G1595" s="209" t="s">
        <v>642</v>
      </c>
      <c r="H1595" s="241">
        <v>45464</v>
      </c>
      <c r="I1595" s="253">
        <v>0</v>
      </c>
      <c r="J1595" s="214">
        <v>-6300</v>
      </c>
      <c r="K1595" s="250">
        <f t="shared" si="24"/>
        <v>3720569.9691363638</v>
      </c>
      <c r="L1595" s="263"/>
    </row>
    <row r="1596" spans="2:12" x14ac:dyDescent="0.25">
      <c r="B1596" s="46">
        <f>SUBTOTAL(103,$C$10:C1596)</f>
        <v>1587</v>
      </c>
      <c r="C1596" s="24" t="s">
        <v>598</v>
      </c>
      <c r="D1596" s="157" t="s">
        <v>648</v>
      </c>
      <c r="E1596" s="231" t="s">
        <v>1466</v>
      </c>
      <c r="F1596" s="212" t="s">
        <v>746</v>
      </c>
      <c r="G1596" s="209" t="s">
        <v>747</v>
      </c>
      <c r="H1596" s="241">
        <v>45464</v>
      </c>
      <c r="I1596" s="253">
        <v>0</v>
      </c>
      <c r="J1596" s="214">
        <v>-42000</v>
      </c>
      <c r="K1596" s="250">
        <f t="shared" si="24"/>
        <v>3678569.9691363638</v>
      </c>
      <c r="L1596" s="263"/>
    </row>
    <row r="1597" spans="2:12" x14ac:dyDescent="0.25">
      <c r="B1597" s="46">
        <f>SUBTOTAL(103,$C$10:C1597)</f>
        <v>1588</v>
      </c>
      <c r="C1597" s="157" t="s">
        <v>763</v>
      </c>
      <c r="D1597" s="157" t="s">
        <v>738</v>
      </c>
      <c r="E1597" s="203" t="s">
        <v>1466</v>
      </c>
      <c r="F1597" s="212" t="s">
        <v>619</v>
      </c>
      <c r="G1597" s="209" t="s">
        <v>621</v>
      </c>
      <c r="H1597" s="241">
        <v>45464</v>
      </c>
      <c r="I1597" s="253">
        <v>0</v>
      </c>
      <c r="J1597" s="214">
        <v>-500</v>
      </c>
      <c r="K1597" s="250">
        <f t="shared" si="24"/>
        <v>3678069.9691363638</v>
      </c>
      <c r="L1597" s="263"/>
    </row>
    <row r="1598" spans="2:12" x14ac:dyDescent="0.25">
      <c r="B1598" s="46">
        <f>SUBTOTAL(103,$C$10:C1598)</f>
        <v>1589</v>
      </c>
      <c r="C1598" s="157" t="s">
        <v>600</v>
      </c>
      <c r="D1598" s="157" t="s">
        <v>608</v>
      </c>
      <c r="E1598" s="231" t="s">
        <v>1466</v>
      </c>
      <c r="F1598" s="227" t="s">
        <v>1049</v>
      </c>
      <c r="G1598" s="208" t="s">
        <v>1048</v>
      </c>
      <c r="H1598" s="241">
        <v>45464</v>
      </c>
      <c r="I1598" s="253">
        <v>0</v>
      </c>
      <c r="J1598" s="214">
        <v>-6720</v>
      </c>
      <c r="K1598" s="250">
        <f t="shared" si="24"/>
        <v>3671349.9691363638</v>
      </c>
      <c r="L1598" s="263"/>
    </row>
    <row r="1599" spans="2:12" x14ac:dyDescent="0.25">
      <c r="B1599" s="46">
        <f>SUBTOTAL(103,$C$10:C1599)</f>
        <v>1590</v>
      </c>
      <c r="C1599" s="157" t="s">
        <v>682</v>
      </c>
      <c r="D1599" s="157" t="s">
        <v>608</v>
      </c>
      <c r="E1599" s="231" t="s">
        <v>1466</v>
      </c>
      <c r="F1599" s="227" t="s">
        <v>1045</v>
      </c>
      <c r="G1599" s="208" t="s">
        <v>1046</v>
      </c>
      <c r="H1599" s="241">
        <v>45464</v>
      </c>
      <c r="I1599" s="253">
        <v>0</v>
      </c>
      <c r="J1599" s="214">
        <v>-2100</v>
      </c>
      <c r="K1599" s="250">
        <f t="shared" si="24"/>
        <v>3669249.9691363638</v>
      </c>
      <c r="L1599" s="263"/>
    </row>
    <row r="1600" spans="2:12" x14ac:dyDescent="0.25">
      <c r="B1600" s="46">
        <f>SUBTOTAL(103,$C$10:C1600)</f>
        <v>1591</v>
      </c>
      <c r="C1600" s="157" t="s">
        <v>601</v>
      </c>
      <c r="D1600" s="157" t="s">
        <v>648</v>
      </c>
      <c r="E1600" s="231" t="s">
        <v>1466</v>
      </c>
      <c r="F1600" s="227" t="s">
        <v>1049</v>
      </c>
      <c r="G1600" s="208" t="s">
        <v>1048</v>
      </c>
      <c r="H1600" s="241">
        <v>45464</v>
      </c>
      <c r="I1600" s="253">
        <v>0</v>
      </c>
      <c r="J1600" s="214">
        <v>-5331</v>
      </c>
      <c r="K1600" s="250">
        <f t="shared" si="24"/>
        <v>3663918.9691363638</v>
      </c>
      <c r="L1600" s="263"/>
    </row>
    <row r="1601" spans="2:12" x14ac:dyDescent="0.25">
      <c r="B1601" s="46">
        <f>SUBTOTAL(103,$C$10:C1601)</f>
        <v>1592</v>
      </c>
      <c r="C1601" s="157" t="s">
        <v>665</v>
      </c>
      <c r="D1601" s="157" t="s">
        <v>648</v>
      </c>
      <c r="E1601" s="231" t="s">
        <v>1466</v>
      </c>
      <c r="F1601" s="227" t="s">
        <v>1045</v>
      </c>
      <c r="G1601" s="208" t="s">
        <v>1046</v>
      </c>
      <c r="H1601" s="241">
        <v>45464</v>
      </c>
      <c r="I1601" s="253">
        <v>0</v>
      </c>
      <c r="J1601" s="214">
        <v>-27055</v>
      </c>
      <c r="K1601" s="250">
        <f t="shared" si="24"/>
        <v>3636863.9691363638</v>
      </c>
      <c r="L1601" s="263"/>
    </row>
    <row r="1602" spans="2:12" x14ac:dyDescent="0.25">
      <c r="B1602" s="46">
        <f>SUBTOTAL(103,$C$10:C1602)</f>
        <v>1593</v>
      </c>
      <c r="C1602" s="24" t="s">
        <v>665</v>
      </c>
      <c r="D1602" s="157" t="s">
        <v>768</v>
      </c>
      <c r="E1602" s="204" t="s">
        <v>1470</v>
      </c>
      <c r="F1602" s="227" t="s">
        <v>1045</v>
      </c>
      <c r="G1602" s="208" t="s">
        <v>1046</v>
      </c>
      <c r="H1602" s="241">
        <v>45464</v>
      </c>
      <c r="I1602" s="253">
        <v>0</v>
      </c>
      <c r="J1602" s="214">
        <v>-25000</v>
      </c>
      <c r="K1602" s="250">
        <f t="shared" si="24"/>
        <v>3611863.9691363638</v>
      </c>
      <c r="L1602" s="263"/>
    </row>
    <row r="1603" spans="2:12" x14ac:dyDescent="0.25">
      <c r="B1603" s="46">
        <f>SUBTOTAL(103,$C$10:C1603)</f>
        <v>1594</v>
      </c>
      <c r="C1603" s="154" t="s">
        <v>692</v>
      </c>
      <c r="D1603" s="157" t="s">
        <v>608</v>
      </c>
      <c r="E1603" s="231" t="s">
        <v>1466</v>
      </c>
      <c r="F1603" s="227" t="s">
        <v>581</v>
      </c>
      <c r="G1603" s="208" t="s">
        <v>434</v>
      </c>
      <c r="H1603" s="241">
        <v>45464</v>
      </c>
      <c r="I1603" s="253">
        <v>0</v>
      </c>
      <c r="J1603" s="214">
        <v>-8400</v>
      </c>
      <c r="K1603" s="250">
        <f t="shared" si="24"/>
        <v>3603463.9691363638</v>
      </c>
      <c r="L1603" s="263"/>
    </row>
    <row r="1604" spans="2:12" x14ac:dyDescent="0.25">
      <c r="B1604" s="46">
        <f>SUBTOTAL(103,$C$10:C1604)</f>
        <v>1595</v>
      </c>
      <c r="C1604" s="157" t="s">
        <v>693</v>
      </c>
      <c r="D1604" s="157" t="s">
        <v>608</v>
      </c>
      <c r="E1604" s="231" t="s">
        <v>1466</v>
      </c>
      <c r="F1604" s="227" t="s">
        <v>581</v>
      </c>
      <c r="G1604" s="208" t="s">
        <v>434</v>
      </c>
      <c r="H1604" s="241">
        <v>45464</v>
      </c>
      <c r="I1604" s="253">
        <v>0</v>
      </c>
      <c r="J1604" s="214">
        <v>-8400</v>
      </c>
      <c r="K1604" s="250">
        <f t="shared" si="24"/>
        <v>3595063.9691363638</v>
      </c>
      <c r="L1604" s="263"/>
    </row>
    <row r="1605" spans="2:12" x14ac:dyDescent="0.25">
      <c r="B1605" s="46">
        <f>SUBTOTAL(103,$C$10:C1605)</f>
        <v>1596</v>
      </c>
      <c r="C1605" s="157" t="s">
        <v>596</v>
      </c>
      <c r="D1605" s="157" t="s">
        <v>608</v>
      </c>
      <c r="E1605" s="231" t="s">
        <v>1466</v>
      </c>
      <c r="F1605" s="227" t="s">
        <v>581</v>
      </c>
      <c r="G1605" s="208" t="s">
        <v>434</v>
      </c>
      <c r="H1605" s="241">
        <v>45464</v>
      </c>
      <c r="I1605" s="253">
        <v>0</v>
      </c>
      <c r="J1605" s="214">
        <v>-84000</v>
      </c>
      <c r="K1605" s="250">
        <f t="shared" si="24"/>
        <v>3511063.9691363638</v>
      </c>
      <c r="L1605" s="263"/>
    </row>
    <row r="1606" spans="2:12" x14ac:dyDescent="0.25">
      <c r="B1606" s="46">
        <f>SUBTOTAL(103,$C$10:C1606)</f>
        <v>1597</v>
      </c>
      <c r="C1606" s="24" t="s">
        <v>598</v>
      </c>
      <c r="D1606" s="157" t="s">
        <v>608</v>
      </c>
      <c r="E1606" s="231" t="s">
        <v>1466</v>
      </c>
      <c r="F1606" s="227" t="s">
        <v>581</v>
      </c>
      <c r="G1606" s="208" t="s">
        <v>434</v>
      </c>
      <c r="H1606" s="241">
        <v>45464</v>
      </c>
      <c r="I1606" s="253">
        <v>0</v>
      </c>
      <c r="J1606" s="214">
        <v>-42000</v>
      </c>
      <c r="K1606" s="250">
        <f t="shared" si="24"/>
        <v>3469063.9691363638</v>
      </c>
      <c r="L1606" s="263"/>
    </row>
    <row r="1607" spans="2:12" x14ac:dyDescent="0.25">
      <c r="B1607" s="46">
        <f>SUBTOTAL(103,$C$10:C1607)</f>
        <v>1598</v>
      </c>
      <c r="C1607" s="157" t="s">
        <v>597</v>
      </c>
      <c r="D1607" s="157" t="s">
        <v>608</v>
      </c>
      <c r="E1607" s="231" t="s">
        <v>1466</v>
      </c>
      <c r="F1607" s="227" t="s">
        <v>581</v>
      </c>
      <c r="G1607" s="208" t="s">
        <v>434</v>
      </c>
      <c r="H1607" s="241">
        <v>45464</v>
      </c>
      <c r="I1607" s="253">
        <v>0</v>
      </c>
      <c r="J1607" s="214">
        <v>-50400</v>
      </c>
      <c r="K1607" s="250">
        <f t="shared" si="24"/>
        <v>3418663.9691363638</v>
      </c>
      <c r="L1607" s="263"/>
    </row>
    <row r="1608" spans="2:12" x14ac:dyDescent="0.25">
      <c r="B1608" s="46">
        <f>SUBTOTAL(103,$C$10:C1608)</f>
        <v>1599</v>
      </c>
      <c r="C1608" s="157" t="s">
        <v>764</v>
      </c>
      <c r="D1608" s="157" t="s">
        <v>738</v>
      </c>
      <c r="E1608" s="203" t="s">
        <v>1466</v>
      </c>
      <c r="F1608" s="212" t="s">
        <v>619</v>
      </c>
      <c r="G1608" s="209" t="s">
        <v>621</v>
      </c>
      <c r="H1608" s="241">
        <v>45464</v>
      </c>
      <c r="I1608" s="253">
        <v>0</v>
      </c>
      <c r="J1608" s="214">
        <v>-250</v>
      </c>
      <c r="K1608" s="250">
        <f t="shared" si="24"/>
        <v>3418413.9691363638</v>
      </c>
      <c r="L1608" s="263"/>
    </row>
    <row r="1609" spans="2:12" x14ac:dyDescent="0.25">
      <c r="B1609" s="46">
        <f>SUBTOTAL(103,$C$10:C1609)</f>
        <v>1600</v>
      </c>
      <c r="C1609" s="24" t="s">
        <v>1082</v>
      </c>
      <c r="D1609" s="157" t="s">
        <v>648</v>
      </c>
      <c r="E1609" s="231" t="s">
        <v>1466</v>
      </c>
      <c r="F1609" s="212" t="s">
        <v>585</v>
      </c>
      <c r="G1609" s="209" t="s">
        <v>586</v>
      </c>
      <c r="H1609" s="241">
        <v>45464</v>
      </c>
      <c r="I1609" s="253">
        <v>0</v>
      </c>
      <c r="J1609" s="214">
        <v>-4200</v>
      </c>
      <c r="K1609" s="250">
        <f t="shared" si="24"/>
        <v>3414213.9691363638</v>
      </c>
      <c r="L1609" s="263"/>
    </row>
    <row r="1610" spans="2:12" x14ac:dyDescent="0.25">
      <c r="B1610" s="46">
        <f>SUBTOTAL(103,$C$10:C1610)</f>
        <v>1601</v>
      </c>
      <c r="C1610" s="24" t="s">
        <v>1082</v>
      </c>
      <c r="D1610" s="157" t="s">
        <v>607</v>
      </c>
      <c r="E1610" s="203" t="s">
        <v>1467</v>
      </c>
      <c r="F1610" s="212" t="s">
        <v>585</v>
      </c>
      <c r="G1610" s="209" t="s">
        <v>586</v>
      </c>
      <c r="H1610" s="241">
        <v>45464</v>
      </c>
      <c r="I1610" s="253">
        <v>0</v>
      </c>
      <c r="J1610" s="214">
        <v>-3650.5335</v>
      </c>
      <c r="K1610" s="250">
        <f t="shared" si="24"/>
        <v>3410563.4356363639</v>
      </c>
      <c r="L1610" s="263"/>
    </row>
    <row r="1611" spans="2:12" x14ac:dyDescent="0.25">
      <c r="B1611" s="46">
        <f>SUBTOTAL(103,$C$10:C1611)</f>
        <v>1602</v>
      </c>
      <c r="C1611" s="157" t="s">
        <v>683</v>
      </c>
      <c r="D1611" s="157" t="s">
        <v>648</v>
      </c>
      <c r="E1611" s="231" t="s">
        <v>1466</v>
      </c>
      <c r="F1611" s="227" t="s">
        <v>1049</v>
      </c>
      <c r="G1611" s="208" t="s">
        <v>1048</v>
      </c>
      <c r="H1611" s="241">
        <v>45464</v>
      </c>
      <c r="I1611" s="253">
        <v>0</v>
      </c>
      <c r="J1611" s="214">
        <v>-3360</v>
      </c>
      <c r="K1611" s="250">
        <f t="shared" si="24"/>
        <v>3407203.4356363639</v>
      </c>
      <c r="L1611" s="263"/>
    </row>
    <row r="1612" spans="2:12" x14ac:dyDescent="0.25">
      <c r="B1612" s="46">
        <f>SUBTOTAL(103,$C$10:C1612)</f>
        <v>1603</v>
      </c>
      <c r="C1612" s="157" t="s">
        <v>694</v>
      </c>
      <c r="D1612" s="157" t="s">
        <v>608</v>
      </c>
      <c r="E1612" s="231" t="s">
        <v>1466</v>
      </c>
      <c r="F1612" s="212" t="s">
        <v>641</v>
      </c>
      <c r="G1612" s="209" t="s">
        <v>642</v>
      </c>
      <c r="H1612" s="241">
        <v>45464</v>
      </c>
      <c r="I1612" s="253">
        <v>0</v>
      </c>
      <c r="J1612" s="214">
        <v>-28700</v>
      </c>
      <c r="K1612" s="250">
        <f t="shared" si="24"/>
        <v>3378503.4356363639</v>
      </c>
      <c r="L1612" s="263"/>
    </row>
    <row r="1613" spans="2:12" x14ac:dyDescent="0.25">
      <c r="B1613" s="46">
        <f>SUBTOTAL(103,$C$10:C1613)</f>
        <v>1604</v>
      </c>
      <c r="C1613" s="157" t="s">
        <v>603</v>
      </c>
      <c r="D1613" s="157" t="s">
        <v>607</v>
      </c>
      <c r="E1613" s="203" t="s">
        <v>1467</v>
      </c>
      <c r="F1613" s="212" t="s">
        <v>1043</v>
      </c>
      <c r="G1613" s="216" t="s">
        <v>1044</v>
      </c>
      <c r="H1613" s="241">
        <v>45464</v>
      </c>
      <c r="I1613" s="253">
        <v>0</v>
      </c>
      <c r="J1613" s="214">
        <v>-2000</v>
      </c>
      <c r="K1613" s="250">
        <f t="shared" ref="K1613:K1676" si="25">I1613+K1612+J1613</f>
        <v>3376503.4356363639</v>
      </c>
      <c r="L1613" s="263"/>
    </row>
    <row r="1614" spans="2:12" x14ac:dyDescent="0.25">
      <c r="B1614" s="46">
        <f>SUBTOTAL(103,$C$10:C1614)</f>
        <v>1605</v>
      </c>
      <c r="C1614" s="157" t="s">
        <v>603</v>
      </c>
      <c r="D1614" s="157" t="s">
        <v>738</v>
      </c>
      <c r="E1614" s="203" t="s">
        <v>1466</v>
      </c>
      <c r="F1614" s="212" t="s">
        <v>619</v>
      </c>
      <c r="G1614" s="209" t="s">
        <v>621</v>
      </c>
      <c r="H1614" s="241">
        <v>45464</v>
      </c>
      <c r="I1614" s="253">
        <v>0</v>
      </c>
      <c r="J1614" s="214">
        <v>-250</v>
      </c>
      <c r="K1614" s="250">
        <f t="shared" si="25"/>
        <v>3376253.4356363639</v>
      </c>
      <c r="L1614" s="263"/>
    </row>
    <row r="1615" spans="2:12" x14ac:dyDescent="0.25">
      <c r="B1615" s="46">
        <f>SUBTOTAL(103,$C$10:C1615)</f>
        <v>1606</v>
      </c>
      <c r="C1615" s="24" t="s">
        <v>667</v>
      </c>
      <c r="D1615" s="24" t="s">
        <v>648</v>
      </c>
      <c r="E1615" s="231" t="s">
        <v>1466</v>
      </c>
      <c r="F1615" s="227" t="s">
        <v>585</v>
      </c>
      <c r="G1615" s="208" t="s">
        <v>586</v>
      </c>
      <c r="H1615" s="239">
        <v>45464</v>
      </c>
      <c r="I1615" s="249">
        <v>0</v>
      </c>
      <c r="J1615" s="217">
        <v>-10200</v>
      </c>
      <c r="K1615" s="250">
        <f t="shared" si="25"/>
        <v>3366053.4356363639</v>
      </c>
      <c r="L1615" s="263"/>
    </row>
    <row r="1616" spans="2:12" x14ac:dyDescent="0.25">
      <c r="B1616" s="46">
        <f>SUBTOTAL(103,$C$10:C1616)</f>
        <v>1607</v>
      </c>
      <c r="C1616" s="157" t="s">
        <v>667</v>
      </c>
      <c r="D1616" s="157" t="s">
        <v>648</v>
      </c>
      <c r="E1616" s="231" t="s">
        <v>1466</v>
      </c>
      <c r="F1616" s="227" t="s">
        <v>1045</v>
      </c>
      <c r="G1616" s="208" t="s">
        <v>1046</v>
      </c>
      <c r="H1616" s="241">
        <v>45464</v>
      </c>
      <c r="I1616" s="253">
        <v>0</v>
      </c>
      <c r="J1616" s="214">
        <v>-7700</v>
      </c>
      <c r="K1616" s="250">
        <f t="shared" si="25"/>
        <v>3358353.4356363639</v>
      </c>
      <c r="L1616" s="263"/>
    </row>
    <row r="1617" spans="2:12" x14ac:dyDescent="0.25">
      <c r="B1617" s="46">
        <f>SUBTOTAL(103,$C$10:C1617)</f>
        <v>1608</v>
      </c>
      <c r="C1617" s="157" t="s">
        <v>596</v>
      </c>
      <c r="D1617" s="157" t="s">
        <v>639</v>
      </c>
      <c r="E1617" s="203" t="s">
        <v>1467</v>
      </c>
      <c r="F1617" s="212" t="s">
        <v>581</v>
      </c>
      <c r="G1617" s="209" t="s">
        <v>620</v>
      </c>
      <c r="H1617" s="241">
        <v>45471</v>
      </c>
      <c r="I1617" s="253">
        <v>0</v>
      </c>
      <c r="J1617" s="214">
        <v>-3100</v>
      </c>
      <c r="K1617" s="250">
        <f t="shared" si="25"/>
        <v>3355253.4356363639</v>
      </c>
      <c r="L1617" s="270"/>
    </row>
    <row r="1618" spans="2:12" x14ac:dyDescent="0.25">
      <c r="B1618" s="46">
        <f>SUBTOTAL(103,$C$10:C1618)</f>
        <v>1609</v>
      </c>
      <c r="C1618" s="157" t="s">
        <v>1103</v>
      </c>
      <c r="D1618" s="157" t="s">
        <v>1142</v>
      </c>
      <c r="E1618" s="204" t="s">
        <v>1470</v>
      </c>
      <c r="F1618" s="212" t="s">
        <v>1143</v>
      </c>
      <c r="G1618" s="209" t="s">
        <v>1144</v>
      </c>
      <c r="H1618" s="241">
        <v>45471</v>
      </c>
      <c r="I1618" s="253">
        <v>0</v>
      </c>
      <c r="J1618" s="214">
        <v>-19000</v>
      </c>
      <c r="K1618" s="250">
        <f t="shared" si="25"/>
        <v>3336253.4356363639</v>
      </c>
      <c r="L1618" s="270"/>
    </row>
    <row r="1619" spans="2:12" x14ac:dyDescent="0.25">
      <c r="B1619" s="46">
        <f>SUBTOTAL(103,$C$10:C1619)</f>
        <v>1610</v>
      </c>
      <c r="C1619" s="157" t="s">
        <v>1103</v>
      </c>
      <c r="D1619" s="157" t="s">
        <v>1145</v>
      </c>
      <c r="E1619" s="204" t="s">
        <v>1470</v>
      </c>
      <c r="F1619" s="212" t="s">
        <v>1143</v>
      </c>
      <c r="G1619" s="209" t="s">
        <v>1144</v>
      </c>
      <c r="H1619" s="241">
        <v>45471</v>
      </c>
      <c r="I1619" s="253">
        <v>0</v>
      </c>
      <c r="J1619" s="214">
        <v>-6700</v>
      </c>
      <c r="K1619" s="250">
        <f t="shared" si="25"/>
        <v>3329553.4356363639</v>
      </c>
      <c r="L1619" s="270"/>
    </row>
    <row r="1620" spans="2:12" x14ac:dyDescent="0.25">
      <c r="B1620" s="46">
        <f>SUBTOTAL(103,$C$10:C1620)</f>
        <v>1611</v>
      </c>
      <c r="C1620" s="157" t="s">
        <v>1103</v>
      </c>
      <c r="D1620" s="157" t="s">
        <v>1146</v>
      </c>
      <c r="E1620" s="204" t="s">
        <v>1470</v>
      </c>
      <c r="F1620" s="212" t="s">
        <v>1143</v>
      </c>
      <c r="G1620" s="209" t="s">
        <v>1144</v>
      </c>
      <c r="H1620" s="241">
        <v>45471</v>
      </c>
      <c r="I1620" s="253">
        <v>0</v>
      </c>
      <c r="J1620" s="214">
        <v>-13793.75</v>
      </c>
      <c r="K1620" s="250">
        <f t="shared" si="25"/>
        <v>3315759.6856363639</v>
      </c>
      <c r="L1620" s="270"/>
    </row>
    <row r="1621" spans="2:12" x14ac:dyDescent="0.25">
      <c r="B1621" s="46">
        <f>SUBTOTAL(103,$C$10:C1621)</f>
        <v>1612</v>
      </c>
      <c r="C1621" s="157" t="s">
        <v>1103</v>
      </c>
      <c r="D1621" s="157" t="s">
        <v>1147</v>
      </c>
      <c r="E1621" s="204" t="s">
        <v>1470</v>
      </c>
      <c r="F1621" s="212" t="s">
        <v>1143</v>
      </c>
      <c r="G1621" s="209" t="s">
        <v>1144</v>
      </c>
      <c r="H1621" s="241">
        <v>45471</v>
      </c>
      <c r="I1621" s="253">
        <v>0</v>
      </c>
      <c r="J1621" s="214">
        <v>-7534.7</v>
      </c>
      <c r="K1621" s="250">
        <f t="shared" si="25"/>
        <v>3308224.9856363637</v>
      </c>
      <c r="L1621" s="270"/>
    </row>
    <row r="1622" spans="2:12" x14ac:dyDescent="0.25">
      <c r="B1622" s="46">
        <f>SUBTOTAL(103,$C$10:C1622)</f>
        <v>1613</v>
      </c>
      <c r="C1622" s="157" t="s">
        <v>736</v>
      </c>
      <c r="D1622" s="157" t="s">
        <v>738</v>
      </c>
      <c r="E1622" s="203" t="s">
        <v>1466</v>
      </c>
      <c r="F1622" s="212" t="s">
        <v>619</v>
      </c>
      <c r="G1622" s="209" t="s">
        <v>621</v>
      </c>
      <c r="H1622" s="241">
        <v>45471</v>
      </c>
      <c r="I1622" s="253">
        <v>0</v>
      </c>
      <c r="J1622" s="214">
        <v>-1750</v>
      </c>
      <c r="K1622" s="250">
        <f t="shared" si="25"/>
        <v>3306474.9856363637</v>
      </c>
      <c r="L1622" s="270"/>
    </row>
    <row r="1623" spans="2:12" x14ac:dyDescent="0.25">
      <c r="B1623" s="46">
        <f>SUBTOTAL(103,$C$10:C1623)</f>
        <v>1614</v>
      </c>
      <c r="C1623" s="157" t="s">
        <v>625</v>
      </c>
      <c r="D1623" s="157" t="s">
        <v>608</v>
      </c>
      <c r="E1623" s="231" t="s">
        <v>1466</v>
      </c>
      <c r="F1623" s="212" t="s">
        <v>641</v>
      </c>
      <c r="G1623" s="209" t="s">
        <v>642</v>
      </c>
      <c r="H1623" s="241">
        <v>45471</v>
      </c>
      <c r="I1623" s="253">
        <v>0</v>
      </c>
      <c r="J1623" s="214">
        <v>-5718</v>
      </c>
      <c r="K1623" s="250">
        <f t="shared" si="25"/>
        <v>3300756.9856363637</v>
      </c>
      <c r="L1623" s="270"/>
    </row>
    <row r="1624" spans="2:12" x14ac:dyDescent="0.25">
      <c r="B1624" s="46">
        <f>SUBTOTAL(103,$C$10:C1624)</f>
        <v>1615</v>
      </c>
      <c r="C1624" s="157" t="s">
        <v>1148</v>
      </c>
      <c r="D1624" s="157" t="s">
        <v>607</v>
      </c>
      <c r="E1624" s="203" t="s">
        <v>1467</v>
      </c>
      <c r="F1624" s="212" t="s">
        <v>1149</v>
      </c>
      <c r="G1624" s="209" t="s">
        <v>1150</v>
      </c>
      <c r="H1624" s="241">
        <v>45471</v>
      </c>
      <c r="I1624" s="253">
        <v>0</v>
      </c>
      <c r="J1624" s="214">
        <v>-3382.08</v>
      </c>
      <c r="K1624" s="250">
        <f t="shared" si="25"/>
        <v>3297374.9056363637</v>
      </c>
      <c r="L1624" s="270"/>
    </row>
    <row r="1625" spans="2:12" x14ac:dyDescent="0.25">
      <c r="B1625" s="46">
        <f>SUBTOTAL(103,$C$10:C1625)</f>
        <v>1616</v>
      </c>
      <c r="C1625" s="157" t="s">
        <v>1148</v>
      </c>
      <c r="D1625" s="157" t="s">
        <v>608</v>
      </c>
      <c r="E1625" s="231" t="s">
        <v>1466</v>
      </c>
      <c r="F1625" s="212" t="s">
        <v>1149</v>
      </c>
      <c r="G1625" s="209" t="s">
        <v>1150</v>
      </c>
      <c r="H1625" s="241">
        <v>45471</v>
      </c>
      <c r="I1625" s="253">
        <v>0</v>
      </c>
      <c r="J1625" s="214">
        <v>-11900</v>
      </c>
      <c r="K1625" s="250">
        <f t="shared" si="25"/>
        <v>3285474.9056363637</v>
      </c>
      <c r="L1625" s="270"/>
    </row>
    <row r="1626" spans="2:12" x14ac:dyDescent="0.25">
      <c r="B1626" s="46">
        <f>SUBTOTAL(103,$C$10:C1626)</f>
        <v>1617</v>
      </c>
      <c r="C1626" s="157" t="s">
        <v>598</v>
      </c>
      <c r="D1626" s="157" t="s">
        <v>607</v>
      </c>
      <c r="E1626" s="203" t="s">
        <v>1467</v>
      </c>
      <c r="F1626" s="212" t="s">
        <v>581</v>
      </c>
      <c r="G1626" s="209" t="s">
        <v>620</v>
      </c>
      <c r="H1626" s="241">
        <v>45471</v>
      </c>
      <c r="I1626" s="253">
        <v>0</v>
      </c>
      <c r="J1626" s="214">
        <v>-20000</v>
      </c>
      <c r="K1626" s="250">
        <f t="shared" si="25"/>
        <v>3265474.9056363637</v>
      </c>
      <c r="L1626" s="270"/>
    </row>
    <row r="1627" spans="2:12" x14ac:dyDescent="0.25">
      <c r="B1627" s="46">
        <f>SUBTOTAL(103,$C$10:C1627)</f>
        <v>1618</v>
      </c>
      <c r="C1627" s="157" t="s">
        <v>598</v>
      </c>
      <c r="D1627" s="157" t="s">
        <v>608</v>
      </c>
      <c r="E1627" s="231" t="s">
        <v>1466</v>
      </c>
      <c r="F1627" s="212" t="s">
        <v>641</v>
      </c>
      <c r="G1627" s="209" t="s">
        <v>642</v>
      </c>
      <c r="H1627" s="241">
        <v>45471</v>
      </c>
      <c r="I1627" s="253">
        <v>0</v>
      </c>
      <c r="J1627" s="214">
        <v>-6300</v>
      </c>
      <c r="K1627" s="250">
        <f t="shared" si="25"/>
        <v>3259174.9056363637</v>
      </c>
      <c r="L1627" s="270"/>
    </row>
    <row r="1628" spans="2:12" x14ac:dyDescent="0.25">
      <c r="B1628" s="46">
        <f>SUBTOTAL(103,$C$10:C1628)</f>
        <v>1619</v>
      </c>
      <c r="C1628" s="157" t="s">
        <v>763</v>
      </c>
      <c r="D1628" s="157" t="s">
        <v>738</v>
      </c>
      <c r="E1628" s="203" t="s">
        <v>1466</v>
      </c>
      <c r="F1628" s="212" t="s">
        <v>619</v>
      </c>
      <c r="G1628" s="209" t="s">
        <v>621</v>
      </c>
      <c r="H1628" s="241">
        <v>45471</v>
      </c>
      <c r="I1628" s="253">
        <v>0</v>
      </c>
      <c r="J1628" s="214">
        <v>-1000</v>
      </c>
      <c r="K1628" s="250">
        <f t="shared" si="25"/>
        <v>3258174.9056363637</v>
      </c>
      <c r="L1628" s="270"/>
    </row>
    <row r="1629" spans="2:12" x14ac:dyDescent="0.25">
      <c r="B1629" s="46">
        <f>SUBTOTAL(103,$C$10:C1629)</f>
        <v>1620</v>
      </c>
      <c r="C1629" s="157" t="s">
        <v>600</v>
      </c>
      <c r="D1629" s="157" t="s">
        <v>608</v>
      </c>
      <c r="E1629" s="231" t="s">
        <v>1466</v>
      </c>
      <c r="F1629" s="227" t="s">
        <v>1049</v>
      </c>
      <c r="G1629" s="208" t="s">
        <v>1048</v>
      </c>
      <c r="H1629" s="241">
        <v>45471</v>
      </c>
      <c r="I1629" s="253">
        <v>0</v>
      </c>
      <c r="J1629" s="214">
        <v>-8400</v>
      </c>
      <c r="K1629" s="250">
        <f t="shared" si="25"/>
        <v>3249774.9056363637</v>
      </c>
      <c r="L1629" s="270"/>
    </row>
    <row r="1630" spans="2:12" x14ac:dyDescent="0.25">
      <c r="B1630" s="46">
        <f>SUBTOTAL(103,$C$10:C1630)</f>
        <v>1621</v>
      </c>
      <c r="C1630" s="157" t="s">
        <v>682</v>
      </c>
      <c r="D1630" s="157" t="s">
        <v>608</v>
      </c>
      <c r="E1630" s="231" t="s">
        <v>1466</v>
      </c>
      <c r="F1630" s="227" t="s">
        <v>1045</v>
      </c>
      <c r="G1630" s="208" t="s">
        <v>1046</v>
      </c>
      <c r="H1630" s="241">
        <v>45471</v>
      </c>
      <c r="I1630" s="253">
        <v>0</v>
      </c>
      <c r="J1630" s="214">
        <v>-2100</v>
      </c>
      <c r="K1630" s="250">
        <f t="shared" si="25"/>
        <v>3247674.9056363637</v>
      </c>
      <c r="L1630" s="270"/>
    </row>
    <row r="1631" spans="2:12" x14ac:dyDescent="0.25">
      <c r="B1631" s="46">
        <f>SUBTOTAL(103,$C$10:C1631)</f>
        <v>1622</v>
      </c>
      <c r="C1631" s="157" t="s">
        <v>601</v>
      </c>
      <c r="D1631" s="157" t="s">
        <v>648</v>
      </c>
      <c r="E1631" s="231" t="s">
        <v>1466</v>
      </c>
      <c r="F1631" s="227" t="s">
        <v>1049</v>
      </c>
      <c r="G1631" s="208" t="s">
        <v>1048</v>
      </c>
      <c r="H1631" s="241">
        <v>45471</v>
      </c>
      <c r="I1631" s="253">
        <v>0</v>
      </c>
      <c r="J1631" s="214">
        <v>-17331</v>
      </c>
      <c r="K1631" s="250">
        <f t="shared" si="25"/>
        <v>3230343.9056363637</v>
      </c>
      <c r="L1631" s="270"/>
    </row>
    <row r="1632" spans="2:12" x14ac:dyDescent="0.25">
      <c r="B1632" s="46">
        <f>SUBTOTAL(103,$C$10:C1632)</f>
        <v>1623</v>
      </c>
      <c r="C1632" s="157" t="s">
        <v>665</v>
      </c>
      <c r="D1632" s="157" t="s">
        <v>648</v>
      </c>
      <c r="E1632" s="231" t="s">
        <v>1466</v>
      </c>
      <c r="F1632" s="227" t="s">
        <v>1045</v>
      </c>
      <c r="G1632" s="208" t="s">
        <v>1046</v>
      </c>
      <c r="H1632" s="241">
        <v>45471</v>
      </c>
      <c r="I1632" s="253">
        <v>0</v>
      </c>
      <c r="J1632" s="214">
        <v>-26600</v>
      </c>
      <c r="K1632" s="250">
        <f t="shared" si="25"/>
        <v>3203743.9056363637</v>
      </c>
      <c r="L1632" s="270"/>
    </row>
    <row r="1633" spans="2:12" x14ac:dyDescent="0.25">
      <c r="B1633" s="46">
        <f>SUBTOTAL(103,$C$10:C1633)</f>
        <v>1624</v>
      </c>
      <c r="C1633" s="157" t="s">
        <v>692</v>
      </c>
      <c r="D1633" s="157" t="s">
        <v>608</v>
      </c>
      <c r="E1633" s="231" t="s">
        <v>1466</v>
      </c>
      <c r="F1633" s="212" t="s">
        <v>581</v>
      </c>
      <c r="G1633" s="209" t="s">
        <v>620</v>
      </c>
      <c r="H1633" s="241">
        <v>45471</v>
      </c>
      <c r="I1633" s="253">
        <v>0</v>
      </c>
      <c r="J1633" s="214">
        <v>-1912.46</v>
      </c>
      <c r="K1633" s="250">
        <f t="shared" si="25"/>
        <v>3201831.4456363637</v>
      </c>
      <c r="L1633" s="270"/>
    </row>
    <row r="1634" spans="2:12" x14ac:dyDescent="0.25">
      <c r="B1634" s="46">
        <f>SUBTOTAL(103,$C$10:C1634)</f>
        <v>1625</v>
      </c>
      <c r="C1634" s="157" t="s">
        <v>692</v>
      </c>
      <c r="D1634" s="157" t="s">
        <v>608</v>
      </c>
      <c r="E1634" s="231" t="s">
        <v>1466</v>
      </c>
      <c r="F1634" s="212" t="s">
        <v>746</v>
      </c>
      <c r="G1634" s="209" t="s">
        <v>747</v>
      </c>
      <c r="H1634" s="241">
        <v>45471</v>
      </c>
      <c r="I1634" s="253">
        <v>0</v>
      </c>
      <c r="J1634" s="214">
        <v>-1010</v>
      </c>
      <c r="K1634" s="250">
        <f t="shared" si="25"/>
        <v>3200821.4456363637</v>
      </c>
      <c r="L1634" s="270"/>
    </row>
    <row r="1635" spans="2:12" x14ac:dyDescent="0.25">
      <c r="B1635" s="46">
        <f>SUBTOTAL(103,$C$10:C1635)</f>
        <v>1626</v>
      </c>
      <c r="C1635" s="157" t="s">
        <v>764</v>
      </c>
      <c r="D1635" s="157" t="s">
        <v>738</v>
      </c>
      <c r="E1635" s="203" t="s">
        <v>1466</v>
      </c>
      <c r="F1635" s="212" t="s">
        <v>619</v>
      </c>
      <c r="G1635" s="209" t="s">
        <v>621</v>
      </c>
      <c r="H1635" s="241">
        <v>45471</v>
      </c>
      <c r="I1635" s="253">
        <v>0</v>
      </c>
      <c r="J1635" s="214">
        <v>-250</v>
      </c>
      <c r="K1635" s="250">
        <f t="shared" si="25"/>
        <v>3200571.4456363637</v>
      </c>
      <c r="L1635" s="270"/>
    </row>
    <row r="1636" spans="2:12" x14ac:dyDescent="0.25">
      <c r="B1636" s="46">
        <f>SUBTOTAL(103,$C$10:C1636)</f>
        <v>1627</v>
      </c>
      <c r="C1636" s="157" t="s">
        <v>728</v>
      </c>
      <c r="D1636" s="157" t="s">
        <v>648</v>
      </c>
      <c r="E1636" s="231" t="s">
        <v>1466</v>
      </c>
      <c r="F1636" s="212" t="s">
        <v>585</v>
      </c>
      <c r="G1636" s="209" t="s">
        <v>586</v>
      </c>
      <c r="H1636" s="241">
        <v>45471</v>
      </c>
      <c r="I1636" s="253">
        <v>0</v>
      </c>
      <c r="J1636" s="214">
        <v>-4200</v>
      </c>
      <c r="K1636" s="250">
        <f t="shared" si="25"/>
        <v>3196371.4456363637</v>
      </c>
      <c r="L1636" s="270"/>
    </row>
    <row r="1637" spans="2:12" x14ac:dyDescent="0.25">
      <c r="B1637" s="46">
        <f>SUBTOTAL(103,$C$10:C1637)</f>
        <v>1628</v>
      </c>
      <c r="C1637" s="157" t="s">
        <v>1151</v>
      </c>
      <c r="D1637" s="157" t="s">
        <v>648</v>
      </c>
      <c r="E1637" s="231" t="s">
        <v>1466</v>
      </c>
      <c r="F1637" s="212" t="s">
        <v>585</v>
      </c>
      <c r="G1637" s="209" t="s">
        <v>586</v>
      </c>
      <c r="H1637" s="241">
        <v>45471</v>
      </c>
      <c r="I1637" s="253">
        <v>0</v>
      </c>
      <c r="J1637" s="214">
        <v>-10500</v>
      </c>
      <c r="K1637" s="250">
        <f t="shared" si="25"/>
        <v>3185871.4456363637</v>
      </c>
      <c r="L1637" s="270"/>
    </row>
    <row r="1638" spans="2:12" x14ac:dyDescent="0.25">
      <c r="B1638" s="46">
        <f>SUBTOTAL(103,$C$10:C1638)</f>
        <v>1629</v>
      </c>
      <c r="C1638" s="157" t="s">
        <v>683</v>
      </c>
      <c r="D1638" s="157" t="s">
        <v>648</v>
      </c>
      <c r="E1638" s="231" t="s">
        <v>1466</v>
      </c>
      <c r="F1638" s="227" t="s">
        <v>1049</v>
      </c>
      <c r="G1638" s="208" t="s">
        <v>1048</v>
      </c>
      <c r="H1638" s="241">
        <v>45471</v>
      </c>
      <c r="I1638" s="253">
        <v>0</v>
      </c>
      <c r="J1638" s="214">
        <v>-3360</v>
      </c>
      <c r="K1638" s="250">
        <f t="shared" si="25"/>
        <v>3182511.4456363637</v>
      </c>
      <c r="L1638" s="270"/>
    </row>
    <row r="1639" spans="2:12" x14ac:dyDescent="0.25">
      <c r="B1639" s="46">
        <f>SUBTOTAL(103,$C$10:C1639)</f>
        <v>1630</v>
      </c>
      <c r="C1639" s="157" t="s">
        <v>694</v>
      </c>
      <c r="D1639" s="157" t="s">
        <v>608</v>
      </c>
      <c r="E1639" s="231" t="s">
        <v>1466</v>
      </c>
      <c r="F1639" s="212" t="s">
        <v>641</v>
      </c>
      <c r="G1639" s="209" t="s">
        <v>642</v>
      </c>
      <c r="H1639" s="241">
        <v>45471</v>
      </c>
      <c r="I1639" s="253">
        <v>0</v>
      </c>
      <c r="J1639" s="214">
        <v>-30800</v>
      </c>
      <c r="K1639" s="250">
        <f t="shared" si="25"/>
        <v>3151711.4456363637</v>
      </c>
      <c r="L1639" s="270"/>
    </row>
    <row r="1640" spans="2:12" x14ac:dyDescent="0.25">
      <c r="B1640" s="46">
        <f>SUBTOTAL(103,$C$10:C1640)</f>
        <v>1631</v>
      </c>
      <c r="C1640" s="157" t="s">
        <v>603</v>
      </c>
      <c r="D1640" s="157" t="s">
        <v>607</v>
      </c>
      <c r="E1640" s="203" t="s">
        <v>1467</v>
      </c>
      <c r="F1640" s="212" t="s">
        <v>1043</v>
      </c>
      <c r="G1640" s="216" t="s">
        <v>1044</v>
      </c>
      <c r="H1640" s="241">
        <v>45471</v>
      </c>
      <c r="I1640" s="253">
        <v>0</v>
      </c>
      <c r="J1640" s="214">
        <v>-2000</v>
      </c>
      <c r="K1640" s="250">
        <f t="shared" si="25"/>
        <v>3149711.4456363637</v>
      </c>
      <c r="L1640" s="270"/>
    </row>
    <row r="1641" spans="2:12" x14ac:dyDescent="0.25">
      <c r="B1641" s="46">
        <f>SUBTOTAL(103,$C$10:C1641)</f>
        <v>1632</v>
      </c>
      <c r="C1641" s="157" t="s">
        <v>603</v>
      </c>
      <c r="D1641" s="157" t="s">
        <v>738</v>
      </c>
      <c r="E1641" s="203" t="s">
        <v>1466</v>
      </c>
      <c r="F1641" s="212" t="s">
        <v>619</v>
      </c>
      <c r="G1641" s="209" t="s">
        <v>621</v>
      </c>
      <c r="H1641" s="241">
        <v>45471</v>
      </c>
      <c r="I1641" s="253">
        <v>0</v>
      </c>
      <c r="J1641" s="214">
        <v>-250</v>
      </c>
      <c r="K1641" s="250">
        <f t="shared" si="25"/>
        <v>3149461.4456363637</v>
      </c>
      <c r="L1641" s="270"/>
    </row>
    <row r="1642" spans="2:12" x14ac:dyDescent="0.25">
      <c r="B1642" s="46">
        <f>SUBTOTAL(103,$C$10:C1642)</f>
        <v>1633</v>
      </c>
      <c r="C1642" s="157" t="s">
        <v>632</v>
      </c>
      <c r="D1642" s="157" t="s">
        <v>614</v>
      </c>
      <c r="E1642" s="208" t="s">
        <v>1470</v>
      </c>
      <c r="F1642" s="212" t="s">
        <v>24</v>
      </c>
      <c r="G1642" s="209" t="s">
        <v>24</v>
      </c>
      <c r="H1642" s="241">
        <v>45474</v>
      </c>
      <c r="I1642" s="253">
        <v>0</v>
      </c>
      <c r="J1642" s="214">
        <v>-500</v>
      </c>
      <c r="K1642" s="250">
        <f t="shared" si="25"/>
        <v>3148961.4456363637</v>
      </c>
      <c r="L1642" s="270"/>
    </row>
    <row r="1643" spans="2:12" x14ac:dyDescent="0.25">
      <c r="B1643" s="46">
        <f>SUBTOTAL(103,$C$10:C1643)</f>
        <v>1634</v>
      </c>
      <c r="C1643" s="157" t="s">
        <v>819</v>
      </c>
      <c r="D1643" s="157" t="s">
        <v>608</v>
      </c>
      <c r="E1643" s="231" t="s">
        <v>1466</v>
      </c>
      <c r="F1643" s="227" t="s">
        <v>1049</v>
      </c>
      <c r="G1643" s="208" t="s">
        <v>1048</v>
      </c>
      <c r="H1643" s="241">
        <v>45474</v>
      </c>
      <c r="I1643" s="253">
        <v>0</v>
      </c>
      <c r="J1643" s="214">
        <v>-650</v>
      </c>
      <c r="K1643" s="250">
        <f t="shared" si="25"/>
        <v>3148311.4456363637</v>
      </c>
      <c r="L1643" s="270"/>
    </row>
    <row r="1644" spans="2:12" x14ac:dyDescent="0.25">
      <c r="B1644" s="46">
        <f>SUBTOTAL(103,$C$10:C1644)</f>
        <v>1635</v>
      </c>
      <c r="C1644" s="157" t="s">
        <v>708</v>
      </c>
      <c r="D1644" s="157" t="s">
        <v>709</v>
      </c>
      <c r="E1644" s="203" t="s">
        <v>1470</v>
      </c>
      <c r="F1644" s="212" t="s">
        <v>1043</v>
      </c>
      <c r="G1644" s="216" t="s">
        <v>1044</v>
      </c>
      <c r="H1644" s="241">
        <v>45477</v>
      </c>
      <c r="I1644" s="253">
        <v>0</v>
      </c>
      <c r="J1644" s="214">
        <v>-600</v>
      </c>
      <c r="K1644" s="250">
        <f t="shared" si="25"/>
        <v>3147711.4456363637</v>
      </c>
      <c r="L1644" s="270"/>
    </row>
    <row r="1645" spans="2:12" x14ac:dyDescent="0.25">
      <c r="B1645" s="46">
        <f>SUBTOTAL(103,$C$10:C1645)</f>
        <v>1636</v>
      </c>
      <c r="C1645" s="294" t="s">
        <v>131</v>
      </c>
      <c r="D1645" s="157" t="s">
        <v>1152</v>
      </c>
      <c r="E1645" s="203" t="s">
        <v>1475</v>
      </c>
      <c r="F1645" s="212" t="s">
        <v>588</v>
      </c>
      <c r="G1645" s="209" t="s">
        <v>589</v>
      </c>
      <c r="H1645" s="241">
        <v>45474</v>
      </c>
      <c r="I1645" s="253">
        <v>0</v>
      </c>
      <c r="J1645" s="214">
        <v>-250000</v>
      </c>
      <c r="K1645" s="250">
        <f t="shared" si="25"/>
        <v>2897711.4456363637</v>
      </c>
      <c r="L1645" s="270"/>
    </row>
    <row r="1646" spans="2:12" x14ac:dyDescent="0.25">
      <c r="B1646" s="46">
        <f>SUBTOTAL(103,$C$10:C1646)</f>
        <v>1637</v>
      </c>
      <c r="C1646" s="157" t="s">
        <v>596</v>
      </c>
      <c r="D1646" s="157" t="s">
        <v>639</v>
      </c>
      <c r="E1646" s="203" t="s">
        <v>1467</v>
      </c>
      <c r="F1646" s="212" t="s">
        <v>581</v>
      </c>
      <c r="G1646" s="209" t="s">
        <v>620</v>
      </c>
      <c r="H1646" s="241">
        <v>45478</v>
      </c>
      <c r="I1646" s="253">
        <v>0</v>
      </c>
      <c r="J1646" s="214">
        <v>-4782.0479999999998</v>
      </c>
      <c r="K1646" s="250">
        <f t="shared" si="25"/>
        <v>2892929.3976363637</v>
      </c>
      <c r="L1646" s="270"/>
    </row>
    <row r="1647" spans="2:12" x14ac:dyDescent="0.25">
      <c r="B1647" s="46">
        <f>SUBTOTAL(103,$C$10:C1647)</f>
        <v>1638</v>
      </c>
      <c r="C1647" s="157" t="s">
        <v>659</v>
      </c>
      <c r="D1647" s="157" t="s">
        <v>608</v>
      </c>
      <c r="E1647" s="231" t="s">
        <v>1466</v>
      </c>
      <c r="F1647" s="212" t="s">
        <v>1054</v>
      </c>
      <c r="G1647" s="209" t="s">
        <v>448</v>
      </c>
      <c r="H1647" s="241">
        <v>45478</v>
      </c>
      <c r="I1647" s="253">
        <v>0</v>
      </c>
      <c r="J1647" s="214">
        <v>-18600</v>
      </c>
      <c r="K1647" s="250">
        <f t="shared" si="25"/>
        <v>2874329.3976363637</v>
      </c>
      <c r="L1647" s="270"/>
    </row>
    <row r="1648" spans="2:12" x14ac:dyDescent="0.25">
      <c r="B1648" s="46">
        <f>SUBTOTAL(103,$C$10:C1648)</f>
        <v>1639</v>
      </c>
      <c r="C1648" s="157" t="s">
        <v>659</v>
      </c>
      <c r="D1648" s="157" t="s">
        <v>923</v>
      </c>
      <c r="E1648" s="203" t="s">
        <v>1470</v>
      </c>
      <c r="F1648" s="212" t="s">
        <v>1054</v>
      </c>
      <c r="G1648" s="209" t="s">
        <v>448</v>
      </c>
      <c r="H1648" s="241">
        <v>45478</v>
      </c>
      <c r="I1648" s="253">
        <v>0</v>
      </c>
      <c r="J1648" s="214">
        <v>-2000</v>
      </c>
      <c r="K1648" s="250">
        <f t="shared" si="25"/>
        <v>2872329.3976363637</v>
      </c>
      <c r="L1648" s="270"/>
    </row>
    <row r="1649" spans="2:12" x14ac:dyDescent="0.25">
      <c r="B1649" s="46">
        <f>SUBTOTAL(103,$C$10:C1649)</f>
        <v>1640</v>
      </c>
      <c r="C1649" s="157" t="s">
        <v>659</v>
      </c>
      <c r="D1649" s="157" t="s">
        <v>1153</v>
      </c>
      <c r="E1649" s="203" t="s">
        <v>1470</v>
      </c>
      <c r="F1649" s="212" t="s">
        <v>698</v>
      </c>
      <c r="G1649" s="209" t="s">
        <v>720</v>
      </c>
      <c r="H1649" s="241">
        <v>45478</v>
      </c>
      <c r="I1649" s="253">
        <v>0</v>
      </c>
      <c r="J1649" s="214">
        <v>-1300</v>
      </c>
      <c r="K1649" s="250">
        <f t="shared" si="25"/>
        <v>2871029.3976363637</v>
      </c>
      <c r="L1649" s="270"/>
    </row>
    <row r="1650" spans="2:12" x14ac:dyDescent="0.25">
      <c r="B1650" s="46">
        <f>SUBTOTAL(103,$C$10:C1650)</f>
        <v>1641</v>
      </c>
      <c r="C1650" s="157" t="s">
        <v>659</v>
      </c>
      <c r="D1650" s="157" t="s">
        <v>891</v>
      </c>
      <c r="E1650" s="203" t="s">
        <v>1470</v>
      </c>
      <c r="F1650" s="212" t="s">
        <v>1056</v>
      </c>
      <c r="G1650" s="209" t="s">
        <v>430</v>
      </c>
      <c r="H1650" s="241">
        <v>45478</v>
      </c>
      <c r="I1650" s="253">
        <v>0</v>
      </c>
      <c r="J1650" s="214">
        <v>-650</v>
      </c>
      <c r="K1650" s="250">
        <f t="shared" si="25"/>
        <v>2870379.3976363637</v>
      </c>
      <c r="L1650" s="270"/>
    </row>
    <row r="1651" spans="2:12" x14ac:dyDescent="0.25">
      <c r="B1651" s="46">
        <f>SUBTOTAL(103,$C$10:C1651)</f>
        <v>1642</v>
      </c>
      <c r="C1651" s="157" t="s">
        <v>659</v>
      </c>
      <c r="D1651" s="157" t="s">
        <v>1154</v>
      </c>
      <c r="E1651" s="203" t="s">
        <v>1470</v>
      </c>
      <c r="F1651" s="212" t="s">
        <v>1050</v>
      </c>
      <c r="G1651" s="209" t="s">
        <v>442</v>
      </c>
      <c r="H1651" s="241">
        <v>45478</v>
      </c>
      <c r="I1651" s="253">
        <v>0</v>
      </c>
      <c r="J1651" s="214">
        <v>-1300</v>
      </c>
      <c r="K1651" s="250">
        <f t="shared" si="25"/>
        <v>2869079.3976363637</v>
      </c>
      <c r="L1651" s="270"/>
    </row>
    <row r="1652" spans="2:12" x14ac:dyDescent="0.25">
      <c r="B1652" s="46">
        <f>SUBTOTAL(103,$C$10:C1652)</f>
        <v>1643</v>
      </c>
      <c r="C1652" s="157" t="s">
        <v>659</v>
      </c>
      <c r="D1652" s="157" t="s">
        <v>891</v>
      </c>
      <c r="E1652" s="203" t="s">
        <v>1470</v>
      </c>
      <c r="F1652" s="212" t="s">
        <v>1056</v>
      </c>
      <c r="G1652" s="209" t="s">
        <v>430</v>
      </c>
      <c r="H1652" s="241">
        <v>45478</v>
      </c>
      <c r="I1652" s="253">
        <v>0</v>
      </c>
      <c r="J1652" s="214">
        <v>-1300</v>
      </c>
      <c r="K1652" s="250">
        <f t="shared" si="25"/>
        <v>2867779.3976363637</v>
      </c>
      <c r="L1652" s="270"/>
    </row>
    <row r="1653" spans="2:12" x14ac:dyDescent="0.25">
      <c r="B1653" s="46">
        <f>SUBTOTAL(103,$C$10:C1653)</f>
        <v>1644</v>
      </c>
      <c r="C1653" s="157" t="s">
        <v>659</v>
      </c>
      <c r="D1653" s="157" t="s">
        <v>1155</v>
      </c>
      <c r="E1653" s="203" t="s">
        <v>1470</v>
      </c>
      <c r="F1653" s="212" t="s">
        <v>700</v>
      </c>
      <c r="G1653" s="209" t="s">
        <v>439</v>
      </c>
      <c r="H1653" s="241">
        <v>45478</v>
      </c>
      <c r="I1653" s="253">
        <v>0</v>
      </c>
      <c r="J1653" s="214">
        <v>-650</v>
      </c>
      <c r="K1653" s="250">
        <f t="shared" si="25"/>
        <v>2867129.3976363637</v>
      </c>
      <c r="L1653" s="270"/>
    </row>
    <row r="1654" spans="2:12" x14ac:dyDescent="0.25">
      <c r="B1654" s="46">
        <f>SUBTOTAL(103,$C$10:C1654)</f>
        <v>1645</v>
      </c>
      <c r="C1654" s="157" t="s">
        <v>659</v>
      </c>
      <c r="D1654" s="157" t="s">
        <v>1156</v>
      </c>
      <c r="E1654" s="203" t="s">
        <v>1470</v>
      </c>
      <c r="F1654" s="212" t="s">
        <v>588</v>
      </c>
      <c r="G1654" s="209" t="s">
        <v>589</v>
      </c>
      <c r="H1654" s="241">
        <v>45478</v>
      </c>
      <c r="I1654" s="253">
        <v>0</v>
      </c>
      <c r="J1654" s="214">
        <v>-650</v>
      </c>
      <c r="K1654" s="250">
        <f t="shared" si="25"/>
        <v>2866479.3976363637</v>
      </c>
      <c r="L1654" s="270"/>
    </row>
    <row r="1655" spans="2:12" x14ac:dyDescent="0.25">
      <c r="B1655" s="46">
        <f>SUBTOTAL(103,$C$10:C1655)</f>
        <v>1646</v>
      </c>
      <c r="C1655" s="157" t="s">
        <v>736</v>
      </c>
      <c r="D1655" s="157" t="s">
        <v>738</v>
      </c>
      <c r="E1655" s="203" t="s">
        <v>1466</v>
      </c>
      <c r="F1655" s="212" t="s">
        <v>619</v>
      </c>
      <c r="G1655" s="209" t="s">
        <v>621</v>
      </c>
      <c r="H1655" s="241">
        <v>45478</v>
      </c>
      <c r="I1655" s="253">
        <v>0</v>
      </c>
      <c r="J1655" s="214">
        <v>-1750</v>
      </c>
      <c r="K1655" s="250">
        <f t="shared" si="25"/>
        <v>2864729.3976363637</v>
      </c>
      <c r="L1655" s="270"/>
    </row>
    <row r="1656" spans="2:12" x14ac:dyDescent="0.25">
      <c r="B1656" s="46">
        <f>SUBTOTAL(103,$C$10:C1656)</f>
        <v>1647</v>
      </c>
      <c r="C1656" s="157" t="s">
        <v>625</v>
      </c>
      <c r="D1656" s="157" t="s">
        <v>608</v>
      </c>
      <c r="E1656" s="231" t="s">
        <v>1466</v>
      </c>
      <c r="F1656" s="212" t="s">
        <v>641</v>
      </c>
      <c r="G1656" s="209" t="s">
        <v>642</v>
      </c>
      <c r="H1656" s="241">
        <v>45478</v>
      </c>
      <c r="I1656" s="253">
        <v>0</v>
      </c>
      <c r="J1656" s="214">
        <v>-7727</v>
      </c>
      <c r="K1656" s="250">
        <f t="shared" si="25"/>
        <v>2857002.3976363637</v>
      </c>
      <c r="L1656" s="270"/>
    </row>
    <row r="1657" spans="2:12" x14ac:dyDescent="0.25">
      <c r="B1657" s="46">
        <f>SUBTOTAL(103,$C$10:C1657)</f>
        <v>1648</v>
      </c>
      <c r="C1657" s="157" t="s">
        <v>1148</v>
      </c>
      <c r="D1657" s="157" t="s">
        <v>608</v>
      </c>
      <c r="E1657" s="231" t="s">
        <v>1466</v>
      </c>
      <c r="F1657" s="212" t="s">
        <v>1149</v>
      </c>
      <c r="G1657" s="209" t="s">
        <v>1150</v>
      </c>
      <c r="H1657" s="241">
        <v>45478</v>
      </c>
      <c r="I1657" s="253">
        <v>0</v>
      </c>
      <c r="J1657" s="214">
        <v>-11900</v>
      </c>
      <c r="K1657" s="250">
        <f t="shared" si="25"/>
        <v>2845102.3976363637</v>
      </c>
      <c r="L1657" s="270"/>
    </row>
    <row r="1658" spans="2:12" x14ac:dyDescent="0.25">
      <c r="B1658" s="46">
        <f>SUBTOTAL(103,$C$10:C1658)</f>
        <v>1649</v>
      </c>
      <c r="C1658" s="157" t="s">
        <v>598</v>
      </c>
      <c r="D1658" s="157" t="s">
        <v>607</v>
      </c>
      <c r="E1658" s="203" t="s">
        <v>1467</v>
      </c>
      <c r="F1658" s="212" t="s">
        <v>581</v>
      </c>
      <c r="G1658" s="209" t="s">
        <v>620</v>
      </c>
      <c r="H1658" s="241">
        <v>45478</v>
      </c>
      <c r="I1658" s="253">
        <v>0</v>
      </c>
      <c r="J1658" s="214">
        <v>-21250</v>
      </c>
      <c r="K1658" s="250">
        <f t="shared" si="25"/>
        <v>2823852.3976363637</v>
      </c>
      <c r="L1658" s="270"/>
    </row>
    <row r="1659" spans="2:12" x14ac:dyDescent="0.25">
      <c r="B1659" s="46">
        <f>SUBTOTAL(103,$C$10:C1659)</f>
        <v>1650</v>
      </c>
      <c r="C1659" s="157" t="s">
        <v>598</v>
      </c>
      <c r="D1659" s="157" t="s">
        <v>608</v>
      </c>
      <c r="E1659" s="231" t="s">
        <v>1466</v>
      </c>
      <c r="F1659" s="212" t="s">
        <v>641</v>
      </c>
      <c r="G1659" s="209" t="s">
        <v>642</v>
      </c>
      <c r="H1659" s="241">
        <v>45478</v>
      </c>
      <c r="I1659" s="253">
        <v>0</v>
      </c>
      <c r="J1659" s="214">
        <v>-6300</v>
      </c>
      <c r="K1659" s="250">
        <f t="shared" si="25"/>
        <v>2817552.3976363637</v>
      </c>
      <c r="L1659" s="270"/>
    </row>
    <row r="1660" spans="2:12" x14ac:dyDescent="0.25">
      <c r="B1660" s="46">
        <f>SUBTOTAL(103,$C$10:C1660)</f>
        <v>1651</v>
      </c>
      <c r="C1660" s="157" t="s">
        <v>763</v>
      </c>
      <c r="D1660" s="157" t="s">
        <v>738</v>
      </c>
      <c r="E1660" s="203" t="s">
        <v>1466</v>
      </c>
      <c r="F1660" s="212" t="s">
        <v>619</v>
      </c>
      <c r="G1660" s="209" t="s">
        <v>621</v>
      </c>
      <c r="H1660" s="241">
        <v>45478</v>
      </c>
      <c r="I1660" s="253">
        <v>0</v>
      </c>
      <c r="J1660" s="214">
        <v>-1200</v>
      </c>
      <c r="K1660" s="250">
        <f t="shared" si="25"/>
        <v>2816352.3976363637</v>
      </c>
      <c r="L1660" s="270"/>
    </row>
    <row r="1661" spans="2:12" x14ac:dyDescent="0.25">
      <c r="B1661" s="46">
        <f>SUBTOTAL(103,$C$10:C1661)</f>
        <v>1652</v>
      </c>
      <c r="C1661" s="157" t="s">
        <v>678</v>
      </c>
      <c r="D1661" s="157" t="s">
        <v>703</v>
      </c>
      <c r="E1661" s="203" t="s">
        <v>1471</v>
      </c>
      <c r="F1661" s="212" t="s">
        <v>641</v>
      </c>
      <c r="G1661" s="209" t="s">
        <v>642</v>
      </c>
      <c r="H1661" s="241">
        <v>45478</v>
      </c>
      <c r="I1661" s="253">
        <v>0</v>
      </c>
      <c r="J1661" s="214">
        <v>-30000</v>
      </c>
      <c r="K1661" s="250">
        <f t="shared" si="25"/>
        <v>2786352.3976363637</v>
      </c>
      <c r="L1661" s="270"/>
    </row>
    <row r="1662" spans="2:12" x14ac:dyDescent="0.25">
      <c r="B1662" s="46">
        <f>SUBTOTAL(103,$C$10:C1662)</f>
        <v>1653</v>
      </c>
      <c r="C1662" s="157" t="s">
        <v>600</v>
      </c>
      <c r="D1662" s="157" t="s">
        <v>608</v>
      </c>
      <c r="E1662" s="231" t="s">
        <v>1466</v>
      </c>
      <c r="F1662" s="212" t="s">
        <v>594</v>
      </c>
      <c r="G1662" s="208" t="s">
        <v>1048</v>
      </c>
      <c r="H1662" s="241">
        <v>45478</v>
      </c>
      <c r="I1662" s="253">
        <v>0</v>
      </c>
      <c r="J1662" s="214">
        <v>-8400</v>
      </c>
      <c r="K1662" s="250">
        <f t="shared" si="25"/>
        <v>2777952.3976363637</v>
      </c>
      <c r="L1662" s="270"/>
    </row>
    <row r="1663" spans="2:12" x14ac:dyDescent="0.25">
      <c r="B1663" s="46">
        <f>SUBTOTAL(103,$C$10:C1663)</f>
        <v>1654</v>
      </c>
      <c r="C1663" s="157" t="s">
        <v>682</v>
      </c>
      <c r="D1663" s="157" t="s">
        <v>608</v>
      </c>
      <c r="E1663" s="231" t="s">
        <v>1466</v>
      </c>
      <c r="F1663" s="227" t="s">
        <v>1045</v>
      </c>
      <c r="G1663" s="208" t="s">
        <v>1046</v>
      </c>
      <c r="H1663" s="241">
        <v>45478</v>
      </c>
      <c r="I1663" s="253">
        <v>0</v>
      </c>
      <c r="J1663" s="214">
        <v>-2100</v>
      </c>
      <c r="K1663" s="250">
        <f t="shared" si="25"/>
        <v>2775852.3976363637</v>
      </c>
      <c r="L1663" s="270"/>
    </row>
    <row r="1664" spans="2:12" x14ac:dyDescent="0.25">
      <c r="B1664" s="46">
        <f>SUBTOTAL(103,$C$10:C1664)</f>
        <v>1655</v>
      </c>
      <c r="C1664" s="157" t="s">
        <v>601</v>
      </c>
      <c r="D1664" s="157" t="s">
        <v>648</v>
      </c>
      <c r="E1664" s="231" t="s">
        <v>1466</v>
      </c>
      <c r="F1664" s="212" t="s">
        <v>594</v>
      </c>
      <c r="G1664" s="208" t="s">
        <v>1048</v>
      </c>
      <c r="H1664" s="241">
        <v>45478</v>
      </c>
      <c r="I1664" s="253">
        <v>0</v>
      </c>
      <c r="J1664" s="214">
        <v>-5331</v>
      </c>
      <c r="K1664" s="250">
        <f t="shared" si="25"/>
        <v>2770521.3976363637</v>
      </c>
      <c r="L1664" s="270"/>
    </row>
    <row r="1665" spans="2:12" x14ac:dyDescent="0.25">
      <c r="B1665" s="46">
        <f>SUBTOTAL(103,$C$10:C1665)</f>
        <v>1656</v>
      </c>
      <c r="C1665" s="157" t="s">
        <v>665</v>
      </c>
      <c r="D1665" s="157" t="s">
        <v>648</v>
      </c>
      <c r="E1665" s="231" t="s">
        <v>1466</v>
      </c>
      <c r="F1665" s="227" t="s">
        <v>1045</v>
      </c>
      <c r="G1665" s="208" t="s">
        <v>1046</v>
      </c>
      <c r="H1665" s="241">
        <v>45478</v>
      </c>
      <c r="I1665" s="253">
        <v>0</v>
      </c>
      <c r="J1665" s="214">
        <v>-26600</v>
      </c>
      <c r="K1665" s="250">
        <f t="shared" si="25"/>
        <v>2743921.3976363637</v>
      </c>
      <c r="L1665" s="270"/>
    </row>
    <row r="1666" spans="2:12" x14ac:dyDescent="0.25">
      <c r="B1666" s="46">
        <f>SUBTOTAL(103,$C$10:C1666)</f>
        <v>1657</v>
      </c>
      <c r="C1666" s="157" t="s">
        <v>722</v>
      </c>
      <c r="D1666" s="157" t="s">
        <v>703</v>
      </c>
      <c r="E1666" s="203" t="s">
        <v>1471</v>
      </c>
      <c r="F1666" s="212" t="s">
        <v>641</v>
      </c>
      <c r="G1666" s="209" t="s">
        <v>642</v>
      </c>
      <c r="H1666" s="241">
        <v>45478</v>
      </c>
      <c r="I1666" s="253">
        <v>0</v>
      </c>
      <c r="J1666" s="214">
        <v>-25000</v>
      </c>
      <c r="K1666" s="250">
        <f t="shared" si="25"/>
        <v>2718921.3976363637</v>
      </c>
      <c r="L1666" s="270"/>
    </row>
    <row r="1667" spans="2:12" x14ac:dyDescent="0.25">
      <c r="B1667" s="46">
        <f>SUBTOTAL(103,$C$10:C1667)</f>
        <v>1658</v>
      </c>
      <c r="C1667" s="157" t="s">
        <v>764</v>
      </c>
      <c r="D1667" s="157" t="s">
        <v>738</v>
      </c>
      <c r="E1667" s="203" t="s">
        <v>1466</v>
      </c>
      <c r="F1667" s="212" t="s">
        <v>619</v>
      </c>
      <c r="G1667" s="209" t="s">
        <v>621</v>
      </c>
      <c r="H1667" s="241">
        <v>45478</v>
      </c>
      <c r="I1667" s="253">
        <v>0</v>
      </c>
      <c r="J1667" s="214">
        <v>-250</v>
      </c>
      <c r="K1667" s="250">
        <f t="shared" si="25"/>
        <v>2718671.3976363637</v>
      </c>
      <c r="L1667" s="270"/>
    </row>
    <row r="1668" spans="2:12" x14ac:dyDescent="0.25">
      <c r="B1668" s="46">
        <f>SUBTOTAL(103,$C$10:C1668)</f>
        <v>1659</v>
      </c>
      <c r="C1668" s="157" t="s">
        <v>728</v>
      </c>
      <c r="D1668" s="157" t="s">
        <v>648</v>
      </c>
      <c r="E1668" s="231" t="s">
        <v>1466</v>
      </c>
      <c r="F1668" s="212" t="s">
        <v>1149</v>
      </c>
      <c r="G1668" s="209" t="s">
        <v>1150</v>
      </c>
      <c r="H1668" s="241">
        <v>45478</v>
      </c>
      <c r="I1668" s="253">
        <v>0</v>
      </c>
      <c r="J1668" s="214">
        <v>-4200</v>
      </c>
      <c r="K1668" s="250">
        <f t="shared" si="25"/>
        <v>2714471.3976363637</v>
      </c>
      <c r="L1668" s="270"/>
    </row>
    <row r="1669" spans="2:12" x14ac:dyDescent="0.25">
      <c r="B1669" s="46">
        <f>SUBTOTAL(103,$C$10:C1669)</f>
        <v>1660</v>
      </c>
      <c r="C1669" s="157" t="s">
        <v>728</v>
      </c>
      <c r="D1669" s="157" t="s">
        <v>607</v>
      </c>
      <c r="E1669" s="203" t="s">
        <v>1467</v>
      </c>
      <c r="F1669" s="212" t="s">
        <v>1149</v>
      </c>
      <c r="G1669" s="209" t="s">
        <v>1150</v>
      </c>
      <c r="H1669" s="241">
        <v>45478</v>
      </c>
      <c r="I1669" s="253">
        <v>0</v>
      </c>
      <c r="J1669" s="214">
        <v>-3001.12</v>
      </c>
      <c r="K1669" s="250">
        <f t="shared" si="25"/>
        <v>2711470.2776363636</v>
      </c>
      <c r="L1669" s="270"/>
    </row>
    <row r="1670" spans="2:12" x14ac:dyDescent="0.25">
      <c r="B1670" s="46">
        <f>SUBTOTAL(103,$C$10:C1670)</f>
        <v>1661</v>
      </c>
      <c r="C1670" s="157" t="s">
        <v>1151</v>
      </c>
      <c r="D1670" s="157" t="s">
        <v>648</v>
      </c>
      <c r="E1670" s="231" t="s">
        <v>1466</v>
      </c>
      <c r="F1670" s="212" t="s">
        <v>585</v>
      </c>
      <c r="G1670" s="209" t="s">
        <v>586</v>
      </c>
      <c r="H1670" s="241">
        <v>45478</v>
      </c>
      <c r="I1670" s="253">
        <v>0</v>
      </c>
      <c r="J1670" s="214">
        <v>-8400</v>
      </c>
      <c r="K1670" s="250">
        <f t="shared" si="25"/>
        <v>2703070.2776363636</v>
      </c>
      <c r="L1670" s="270"/>
    </row>
    <row r="1671" spans="2:12" x14ac:dyDescent="0.25">
      <c r="B1671" s="46">
        <f>SUBTOTAL(103,$C$10:C1671)</f>
        <v>1662</v>
      </c>
      <c r="C1671" s="157" t="s">
        <v>683</v>
      </c>
      <c r="D1671" s="157" t="s">
        <v>648</v>
      </c>
      <c r="E1671" s="231" t="s">
        <v>1466</v>
      </c>
      <c r="F1671" s="212" t="s">
        <v>582</v>
      </c>
      <c r="G1671" s="208" t="s">
        <v>1048</v>
      </c>
      <c r="H1671" s="241">
        <v>45478</v>
      </c>
      <c r="I1671" s="253">
        <v>0</v>
      </c>
      <c r="J1671" s="214">
        <v>-3360</v>
      </c>
      <c r="K1671" s="250">
        <f t="shared" si="25"/>
        <v>2699710.2776363636</v>
      </c>
      <c r="L1671" s="270"/>
    </row>
    <row r="1672" spans="2:12" x14ac:dyDescent="0.25">
      <c r="B1672" s="46">
        <f>SUBTOTAL(103,$C$10:C1672)</f>
        <v>1663</v>
      </c>
      <c r="C1672" s="157" t="s">
        <v>694</v>
      </c>
      <c r="D1672" s="157" t="s">
        <v>608</v>
      </c>
      <c r="E1672" s="231" t="s">
        <v>1466</v>
      </c>
      <c r="F1672" s="212" t="s">
        <v>1149</v>
      </c>
      <c r="G1672" s="209" t="s">
        <v>1150</v>
      </c>
      <c r="H1672" s="241">
        <v>45478</v>
      </c>
      <c r="I1672" s="253">
        <v>0</v>
      </c>
      <c r="J1672" s="214">
        <v>-24500</v>
      </c>
      <c r="K1672" s="250">
        <f t="shared" si="25"/>
        <v>2675210.2776363636</v>
      </c>
      <c r="L1672" s="270"/>
    </row>
    <row r="1673" spans="2:12" x14ac:dyDescent="0.25">
      <c r="B1673" s="46">
        <f>SUBTOTAL(103,$C$10:C1673)</f>
        <v>1664</v>
      </c>
      <c r="C1673" s="157" t="s">
        <v>603</v>
      </c>
      <c r="D1673" s="157" t="s">
        <v>738</v>
      </c>
      <c r="E1673" s="203" t="s">
        <v>1466</v>
      </c>
      <c r="F1673" s="212" t="s">
        <v>619</v>
      </c>
      <c r="G1673" s="209" t="s">
        <v>621</v>
      </c>
      <c r="H1673" s="241">
        <v>45478</v>
      </c>
      <c r="I1673" s="253">
        <v>0</v>
      </c>
      <c r="J1673" s="214">
        <v>-250</v>
      </c>
      <c r="K1673" s="250">
        <f t="shared" si="25"/>
        <v>2674960.2776363636</v>
      </c>
      <c r="L1673" s="270"/>
    </row>
    <row r="1674" spans="2:12" x14ac:dyDescent="0.25">
      <c r="B1674" s="46">
        <f>SUBTOTAL(103,$C$10:C1674)</f>
        <v>1665</v>
      </c>
      <c r="C1674" s="157" t="s">
        <v>1157</v>
      </c>
      <c r="D1674" s="157" t="s">
        <v>607</v>
      </c>
      <c r="E1674" s="203" t="s">
        <v>1467</v>
      </c>
      <c r="F1674" s="212" t="s">
        <v>585</v>
      </c>
      <c r="G1674" s="209" t="s">
        <v>586</v>
      </c>
      <c r="H1674" s="241">
        <v>45478</v>
      </c>
      <c r="I1674" s="253">
        <v>0</v>
      </c>
      <c r="J1674" s="214">
        <v>-5000</v>
      </c>
      <c r="K1674" s="250">
        <f t="shared" si="25"/>
        <v>2669960.2776363636</v>
      </c>
      <c r="L1674" s="270"/>
    </row>
    <row r="1675" spans="2:12" x14ac:dyDescent="0.25">
      <c r="B1675" s="46">
        <f>SUBTOTAL(103,$C$10:C1675)</f>
        <v>1666</v>
      </c>
      <c r="C1675" s="157" t="s">
        <v>1158</v>
      </c>
      <c r="D1675" s="157" t="s">
        <v>1159</v>
      </c>
      <c r="E1675" s="204" t="s">
        <v>1470</v>
      </c>
      <c r="F1675" s="212" t="s">
        <v>641</v>
      </c>
      <c r="G1675" s="209" t="s">
        <v>642</v>
      </c>
      <c r="H1675" s="241">
        <v>45478</v>
      </c>
      <c r="I1675" s="253">
        <v>0</v>
      </c>
      <c r="J1675" s="214">
        <v>-18823</v>
      </c>
      <c r="K1675" s="250">
        <f t="shared" si="25"/>
        <v>2651137.2776363636</v>
      </c>
      <c r="L1675" s="270"/>
    </row>
    <row r="1676" spans="2:12" x14ac:dyDescent="0.25">
      <c r="B1676" s="46">
        <f>SUBTOTAL(103,$C$10:C1676)</f>
        <v>1667</v>
      </c>
      <c r="C1676" s="157" t="s">
        <v>659</v>
      </c>
      <c r="D1676" s="157" t="s">
        <v>1161</v>
      </c>
      <c r="E1676" s="203" t="s">
        <v>1470</v>
      </c>
      <c r="F1676" s="212" t="s">
        <v>698</v>
      </c>
      <c r="G1676" s="209" t="s">
        <v>720</v>
      </c>
      <c r="H1676" s="241">
        <v>45478</v>
      </c>
      <c r="I1676" s="253">
        <v>0</v>
      </c>
      <c r="J1676" s="214">
        <v>-1500</v>
      </c>
      <c r="K1676" s="250">
        <f t="shared" si="25"/>
        <v>2649637.2776363636</v>
      </c>
      <c r="L1676" s="270"/>
    </row>
    <row r="1677" spans="2:12" x14ac:dyDescent="0.25">
      <c r="B1677" s="46">
        <f>SUBTOTAL(103,$C$10:C1677)</f>
        <v>1668</v>
      </c>
      <c r="C1677" s="157" t="s">
        <v>659</v>
      </c>
      <c r="D1677" s="157" t="s">
        <v>1162</v>
      </c>
      <c r="E1677" s="203" t="s">
        <v>1470</v>
      </c>
      <c r="F1677" s="212" t="s">
        <v>1050</v>
      </c>
      <c r="G1677" s="209" t="s">
        <v>442</v>
      </c>
      <c r="H1677" s="241">
        <v>45478</v>
      </c>
      <c r="I1677" s="253">
        <v>0</v>
      </c>
      <c r="J1677" s="214">
        <v>-650</v>
      </c>
      <c r="K1677" s="250">
        <f t="shared" ref="K1677:K1740" si="26">I1677+K1676+J1677</f>
        <v>2648987.2776363636</v>
      </c>
      <c r="L1677" s="270"/>
    </row>
    <row r="1678" spans="2:12" x14ac:dyDescent="0.25">
      <c r="B1678" s="46">
        <f>SUBTOTAL(103,$C$10:C1678)</f>
        <v>1669</v>
      </c>
      <c r="C1678" s="157" t="s">
        <v>659</v>
      </c>
      <c r="D1678" s="157" t="s">
        <v>1163</v>
      </c>
      <c r="E1678" s="203" t="s">
        <v>1470</v>
      </c>
      <c r="F1678" s="212" t="s">
        <v>1056</v>
      </c>
      <c r="G1678" s="209" t="s">
        <v>430</v>
      </c>
      <c r="H1678" s="241">
        <v>45478</v>
      </c>
      <c r="I1678" s="253">
        <v>0</v>
      </c>
      <c r="J1678" s="214">
        <v>-650</v>
      </c>
      <c r="K1678" s="250">
        <f t="shared" si="26"/>
        <v>2648337.2776363636</v>
      </c>
      <c r="L1678" s="270"/>
    </row>
    <row r="1679" spans="2:12" x14ac:dyDescent="0.25">
      <c r="B1679" s="46">
        <f>SUBTOTAL(103,$C$10:C1679)</f>
        <v>1670</v>
      </c>
      <c r="C1679" s="157" t="s">
        <v>659</v>
      </c>
      <c r="D1679" s="157" t="s">
        <v>1164</v>
      </c>
      <c r="E1679" s="204" t="s">
        <v>1470</v>
      </c>
      <c r="F1679" s="212" t="s">
        <v>1056</v>
      </c>
      <c r="G1679" s="209" t="s">
        <v>430</v>
      </c>
      <c r="H1679" s="241">
        <v>45478</v>
      </c>
      <c r="I1679" s="253">
        <v>0</v>
      </c>
      <c r="J1679" s="214">
        <v>-650</v>
      </c>
      <c r="K1679" s="250">
        <f t="shared" si="26"/>
        <v>2647687.2776363636</v>
      </c>
      <c r="L1679" s="270"/>
    </row>
    <row r="1680" spans="2:12" x14ac:dyDescent="0.25">
      <c r="B1680" s="46">
        <f>SUBTOTAL(103,$C$10:C1680)</f>
        <v>1671</v>
      </c>
      <c r="C1680" s="157" t="s">
        <v>749</v>
      </c>
      <c r="D1680" s="157" t="s">
        <v>1160</v>
      </c>
      <c r="E1680" s="204" t="s">
        <v>1470</v>
      </c>
      <c r="F1680" s="212" t="s">
        <v>746</v>
      </c>
      <c r="G1680" s="209" t="s">
        <v>747</v>
      </c>
      <c r="H1680" s="241">
        <v>45480</v>
      </c>
      <c r="I1680" s="253">
        <v>0</v>
      </c>
      <c r="J1680" s="214">
        <v>-5100</v>
      </c>
      <c r="K1680" s="250">
        <f t="shared" si="26"/>
        <v>2642587.2776363636</v>
      </c>
      <c r="L1680" s="270"/>
    </row>
    <row r="1681" spans="2:12" x14ac:dyDescent="0.25">
      <c r="B1681" s="46">
        <f>SUBTOTAL(103,$C$10:C1681)</f>
        <v>1672</v>
      </c>
      <c r="C1681" s="157" t="s">
        <v>596</v>
      </c>
      <c r="D1681" s="157" t="s">
        <v>639</v>
      </c>
      <c r="E1681" s="203" t="s">
        <v>1467</v>
      </c>
      <c r="F1681" s="212" t="s">
        <v>581</v>
      </c>
      <c r="G1681" s="209" t="s">
        <v>620</v>
      </c>
      <c r="H1681" s="241">
        <v>45485</v>
      </c>
      <c r="I1681" s="253">
        <v>0</v>
      </c>
      <c r="J1681" s="214">
        <v>-30784</v>
      </c>
      <c r="K1681" s="250">
        <f t="shared" si="26"/>
        <v>2611803.2776363636</v>
      </c>
      <c r="L1681" s="270"/>
    </row>
    <row r="1682" spans="2:12" x14ac:dyDescent="0.25">
      <c r="B1682" s="46">
        <f>SUBTOTAL(103,$C$10:C1682)</f>
        <v>1673</v>
      </c>
      <c r="C1682" s="157" t="s">
        <v>736</v>
      </c>
      <c r="D1682" s="157" t="s">
        <v>738</v>
      </c>
      <c r="E1682" s="203" t="s">
        <v>1466</v>
      </c>
      <c r="F1682" s="212" t="s">
        <v>619</v>
      </c>
      <c r="G1682" s="209" t="s">
        <v>621</v>
      </c>
      <c r="H1682" s="241">
        <v>45485</v>
      </c>
      <c r="I1682" s="253">
        <v>0</v>
      </c>
      <c r="J1682" s="214">
        <v>-1650</v>
      </c>
      <c r="K1682" s="250">
        <f t="shared" si="26"/>
        <v>2610153.2776363636</v>
      </c>
      <c r="L1682" s="270"/>
    </row>
    <row r="1683" spans="2:12" x14ac:dyDescent="0.25">
      <c r="B1683" s="46">
        <f>SUBTOTAL(103,$C$10:C1683)</f>
        <v>1674</v>
      </c>
      <c r="C1683" s="157" t="s">
        <v>625</v>
      </c>
      <c r="D1683" s="157" t="s">
        <v>608</v>
      </c>
      <c r="E1683" s="231" t="s">
        <v>1466</v>
      </c>
      <c r="F1683" s="212" t="s">
        <v>641</v>
      </c>
      <c r="G1683" s="209" t="s">
        <v>642</v>
      </c>
      <c r="H1683" s="241">
        <v>45485</v>
      </c>
      <c r="I1683" s="253">
        <v>0</v>
      </c>
      <c r="J1683" s="214">
        <v>-5470</v>
      </c>
      <c r="K1683" s="250">
        <f t="shared" si="26"/>
        <v>2604683.2776363636</v>
      </c>
      <c r="L1683" s="270"/>
    </row>
    <row r="1684" spans="2:12" x14ac:dyDescent="0.25">
      <c r="B1684" s="46">
        <f>SUBTOTAL(103,$C$10:C1684)</f>
        <v>1675</v>
      </c>
      <c r="C1684" s="157" t="s">
        <v>625</v>
      </c>
      <c r="D1684" s="157" t="s">
        <v>1166</v>
      </c>
      <c r="E1684" s="231" t="s">
        <v>1466</v>
      </c>
      <c r="F1684" s="212" t="s">
        <v>641</v>
      </c>
      <c r="G1684" s="209" t="s">
        <v>642</v>
      </c>
      <c r="H1684" s="241">
        <v>45485</v>
      </c>
      <c r="I1684" s="253">
        <v>0</v>
      </c>
      <c r="J1684" s="214">
        <v>-4000</v>
      </c>
      <c r="K1684" s="250">
        <f t="shared" si="26"/>
        <v>2600683.2776363636</v>
      </c>
      <c r="L1684" s="270"/>
    </row>
    <row r="1685" spans="2:12" x14ac:dyDescent="0.25">
      <c r="B1685" s="46">
        <f>SUBTOTAL(103,$C$10:C1685)</f>
        <v>1676</v>
      </c>
      <c r="C1685" s="157" t="s">
        <v>597</v>
      </c>
      <c r="D1685" s="157" t="s">
        <v>608</v>
      </c>
      <c r="E1685" s="231" t="s">
        <v>1466</v>
      </c>
      <c r="F1685" s="212" t="s">
        <v>581</v>
      </c>
      <c r="G1685" s="209" t="s">
        <v>620</v>
      </c>
      <c r="H1685" s="241">
        <v>45485</v>
      </c>
      <c r="I1685" s="253">
        <v>0</v>
      </c>
      <c r="J1685" s="214">
        <v>-10500</v>
      </c>
      <c r="K1685" s="250">
        <f t="shared" si="26"/>
        <v>2590183.2776363636</v>
      </c>
      <c r="L1685" s="270"/>
    </row>
    <row r="1686" spans="2:12" x14ac:dyDescent="0.25">
      <c r="B1686" s="46">
        <f>SUBTOTAL(103,$C$10:C1686)</f>
        <v>1677</v>
      </c>
      <c r="C1686" s="157" t="s">
        <v>1148</v>
      </c>
      <c r="D1686" s="157" t="s">
        <v>608</v>
      </c>
      <c r="E1686" s="231" t="s">
        <v>1466</v>
      </c>
      <c r="F1686" s="212" t="s">
        <v>1149</v>
      </c>
      <c r="G1686" s="209" t="s">
        <v>1150</v>
      </c>
      <c r="H1686" s="241">
        <v>45485</v>
      </c>
      <c r="I1686" s="253">
        <v>0</v>
      </c>
      <c r="J1686" s="214">
        <v>-16100</v>
      </c>
      <c r="K1686" s="250">
        <f t="shared" si="26"/>
        <v>2574083.2776363636</v>
      </c>
      <c r="L1686" s="270"/>
    </row>
    <row r="1687" spans="2:12" x14ac:dyDescent="0.25">
      <c r="B1687" s="46">
        <f>SUBTOTAL(103,$C$10:C1687)</f>
        <v>1678</v>
      </c>
      <c r="C1687" s="157" t="s">
        <v>598</v>
      </c>
      <c r="D1687" s="157" t="s">
        <v>607</v>
      </c>
      <c r="E1687" s="203" t="s">
        <v>1467</v>
      </c>
      <c r="F1687" s="212" t="s">
        <v>581</v>
      </c>
      <c r="G1687" s="209" t="s">
        <v>620</v>
      </c>
      <c r="H1687" s="241">
        <v>45485</v>
      </c>
      <c r="I1687" s="253">
        <v>0</v>
      </c>
      <c r="J1687" s="214">
        <v>-22500</v>
      </c>
      <c r="K1687" s="250">
        <f t="shared" si="26"/>
        <v>2551583.2776363636</v>
      </c>
      <c r="L1687" s="270"/>
    </row>
    <row r="1688" spans="2:12" x14ac:dyDescent="0.25">
      <c r="B1688" s="46">
        <f>SUBTOTAL(103,$C$10:C1688)</f>
        <v>1679</v>
      </c>
      <c r="C1688" s="157" t="s">
        <v>598</v>
      </c>
      <c r="D1688" s="157" t="s">
        <v>608</v>
      </c>
      <c r="E1688" s="231" t="s">
        <v>1466</v>
      </c>
      <c r="F1688" s="212" t="s">
        <v>641</v>
      </c>
      <c r="G1688" s="209" t="s">
        <v>642</v>
      </c>
      <c r="H1688" s="241">
        <v>45485</v>
      </c>
      <c r="I1688" s="253">
        <v>0</v>
      </c>
      <c r="J1688" s="214">
        <v>-6300</v>
      </c>
      <c r="K1688" s="250">
        <f t="shared" si="26"/>
        <v>2545283.2776363636</v>
      </c>
      <c r="L1688" s="270"/>
    </row>
    <row r="1689" spans="2:12" x14ac:dyDescent="0.25">
      <c r="B1689" s="46">
        <f>SUBTOTAL(103,$C$10:C1689)</f>
        <v>1680</v>
      </c>
      <c r="C1689" s="157" t="s">
        <v>598</v>
      </c>
      <c r="D1689" s="157" t="s">
        <v>738</v>
      </c>
      <c r="E1689" s="203" t="s">
        <v>1466</v>
      </c>
      <c r="F1689" s="212" t="s">
        <v>1043</v>
      </c>
      <c r="G1689" s="209" t="s">
        <v>1044</v>
      </c>
      <c r="H1689" s="241">
        <v>45485</v>
      </c>
      <c r="I1689" s="253">
        <v>0</v>
      </c>
      <c r="J1689" s="214">
        <v>-900</v>
      </c>
      <c r="K1689" s="250">
        <f t="shared" si="26"/>
        <v>2544383.2776363636</v>
      </c>
      <c r="L1689" s="270"/>
    </row>
    <row r="1690" spans="2:12" x14ac:dyDescent="0.25">
      <c r="B1690" s="46">
        <f>SUBTOTAL(103,$C$10:C1690)</f>
        <v>1681</v>
      </c>
      <c r="C1690" s="157" t="s">
        <v>763</v>
      </c>
      <c r="D1690" s="157" t="s">
        <v>738</v>
      </c>
      <c r="E1690" s="203" t="s">
        <v>1466</v>
      </c>
      <c r="F1690" s="212" t="s">
        <v>619</v>
      </c>
      <c r="G1690" s="209" t="s">
        <v>621</v>
      </c>
      <c r="H1690" s="241">
        <v>45485</v>
      </c>
      <c r="I1690" s="253">
        <v>0</v>
      </c>
      <c r="J1690" s="214">
        <v>-1250</v>
      </c>
      <c r="K1690" s="250">
        <f t="shared" si="26"/>
        <v>2543133.2776363636</v>
      </c>
      <c r="L1690" s="270"/>
    </row>
    <row r="1691" spans="2:12" x14ac:dyDescent="0.25">
      <c r="B1691" s="46">
        <f>SUBTOTAL(103,$C$10:C1691)</f>
        <v>1682</v>
      </c>
      <c r="C1691" s="157" t="s">
        <v>600</v>
      </c>
      <c r="D1691" s="157" t="s">
        <v>608</v>
      </c>
      <c r="E1691" s="231" t="s">
        <v>1466</v>
      </c>
      <c r="F1691" s="212" t="s">
        <v>594</v>
      </c>
      <c r="G1691" s="208" t="s">
        <v>1048</v>
      </c>
      <c r="H1691" s="241">
        <v>45485</v>
      </c>
      <c r="I1691" s="253">
        <v>0</v>
      </c>
      <c r="J1691" s="214">
        <v>-30400</v>
      </c>
      <c r="K1691" s="250">
        <f t="shared" si="26"/>
        <v>2512733.2776363636</v>
      </c>
      <c r="L1691" s="270"/>
    </row>
    <row r="1692" spans="2:12" x14ac:dyDescent="0.25">
      <c r="B1692" s="46">
        <f>SUBTOTAL(103,$C$10:C1692)</f>
        <v>1683</v>
      </c>
      <c r="C1692" s="157" t="s">
        <v>682</v>
      </c>
      <c r="D1692" s="157" t="s">
        <v>608</v>
      </c>
      <c r="E1692" s="231" t="s">
        <v>1466</v>
      </c>
      <c r="F1692" s="227" t="s">
        <v>1045</v>
      </c>
      <c r="G1692" s="208" t="s">
        <v>1046</v>
      </c>
      <c r="H1692" s="241">
        <v>45485</v>
      </c>
      <c r="I1692" s="253">
        <v>0</v>
      </c>
      <c r="J1692" s="214">
        <v>-2100</v>
      </c>
      <c r="K1692" s="250">
        <f t="shared" si="26"/>
        <v>2510633.2776363636</v>
      </c>
      <c r="L1692" s="270"/>
    </row>
    <row r="1693" spans="2:12" x14ac:dyDescent="0.25">
      <c r="B1693" s="46">
        <f>SUBTOTAL(103,$C$10:C1693)</f>
        <v>1684</v>
      </c>
      <c r="C1693" s="157" t="s">
        <v>601</v>
      </c>
      <c r="D1693" s="157" t="s">
        <v>648</v>
      </c>
      <c r="E1693" s="231" t="s">
        <v>1466</v>
      </c>
      <c r="F1693" s="212" t="s">
        <v>594</v>
      </c>
      <c r="G1693" s="208" t="s">
        <v>1048</v>
      </c>
      <c r="H1693" s="241">
        <v>45485</v>
      </c>
      <c r="I1693" s="253">
        <v>0</v>
      </c>
      <c r="J1693" s="214">
        <v>-5331</v>
      </c>
      <c r="K1693" s="250">
        <f t="shared" si="26"/>
        <v>2505302.2776363636</v>
      </c>
      <c r="L1693" s="270"/>
    </row>
    <row r="1694" spans="2:12" x14ac:dyDescent="0.25">
      <c r="B1694" s="46">
        <f>SUBTOTAL(103,$C$10:C1694)</f>
        <v>1685</v>
      </c>
      <c r="C1694" s="157" t="s">
        <v>665</v>
      </c>
      <c r="D1694" s="157" t="s">
        <v>648</v>
      </c>
      <c r="E1694" s="231" t="s">
        <v>1466</v>
      </c>
      <c r="F1694" s="227" t="s">
        <v>1045</v>
      </c>
      <c r="G1694" s="208" t="s">
        <v>1046</v>
      </c>
      <c r="H1694" s="241">
        <v>45485</v>
      </c>
      <c r="I1694" s="253">
        <v>0</v>
      </c>
      <c r="J1694" s="214">
        <v>-35000</v>
      </c>
      <c r="K1694" s="250">
        <f t="shared" si="26"/>
        <v>2470302.2776363636</v>
      </c>
      <c r="L1694" s="270"/>
    </row>
    <row r="1695" spans="2:12" x14ac:dyDescent="0.25">
      <c r="B1695" s="46">
        <f>SUBTOTAL(103,$C$10:C1695)</f>
        <v>1686</v>
      </c>
      <c r="C1695" s="157" t="s">
        <v>764</v>
      </c>
      <c r="D1695" s="157" t="s">
        <v>738</v>
      </c>
      <c r="E1695" s="203" t="s">
        <v>1466</v>
      </c>
      <c r="F1695" s="212" t="s">
        <v>619</v>
      </c>
      <c r="G1695" s="209" t="s">
        <v>621</v>
      </c>
      <c r="H1695" s="241">
        <v>45485</v>
      </c>
      <c r="I1695" s="253">
        <v>0</v>
      </c>
      <c r="J1695" s="214">
        <v>-250</v>
      </c>
      <c r="K1695" s="250">
        <f t="shared" si="26"/>
        <v>2470052.2776363636</v>
      </c>
      <c r="L1695" s="270"/>
    </row>
    <row r="1696" spans="2:12" x14ac:dyDescent="0.25">
      <c r="B1696" s="46">
        <f>SUBTOTAL(103,$C$10:C1696)</f>
        <v>1687</v>
      </c>
      <c r="C1696" s="157" t="s">
        <v>728</v>
      </c>
      <c r="D1696" s="157" t="s">
        <v>648</v>
      </c>
      <c r="E1696" s="231" t="s">
        <v>1466</v>
      </c>
      <c r="F1696" s="212" t="s">
        <v>1149</v>
      </c>
      <c r="G1696" s="209" t="s">
        <v>1150</v>
      </c>
      <c r="H1696" s="241">
        <v>45485</v>
      </c>
      <c r="I1696" s="253">
        <v>0</v>
      </c>
      <c r="J1696" s="214">
        <v>-4200</v>
      </c>
      <c r="K1696" s="250">
        <f t="shared" si="26"/>
        <v>2465852.2776363636</v>
      </c>
      <c r="L1696" s="270"/>
    </row>
    <row r="1697" spans="2:12" x14ac:dyDescent="0.25">
      <c r="B1697" s="46">
        <f>SUBTOTAL(103,$C$10:C1697)</f>
        <v>1688</v>
      </c>
      <c r="C1697" s="157" t="s">
        <v>1151</v>
      </c>
      <c r="D1697" s="157" t="s">
        <v>648</v>
      </c>
      <c r="E1697" s="231" t="s">
        <v>1466</v>
      </c>
      <c r="F1697" s="212" t="s">
        <v>585</v>
      </c>
      <c r="G1697" s="209" t="s">
        <v>586</v>
      </c>
      <c r="H1697" s="241">
        <v>45485</v>
      </c>
      <c r="I1697" s="253">
        <v>0</v>
      </c>
      <c r="J1697" s="214">
        <v>-12000</v>
      </c>
      <c r="K1697" s="250">
        <f t="shared" si="26"/>
        <v>2453852.2776363636</v>
      </c>
      <c r="L1697" s="270"/>
    </row>
    <row r="1698" spans="2:12" x14ac:dyDescent="0.25">
      <c r="B1698" s="46">
        <f>SUBTOTAL(103,$C$10:C1698)</f>
        <v>1689</v>
      </c>
      <c r="C1698" s="157" t="s">
        <v>683</v>
      </c>
      <c r="D1698" s="157" t="s">
        <v>648</v>
      </c>
      <c r="E1698" s="231" t="s">
        <v>1466</v>
      </c>
      <c r="F1698" s="212" t="s">
        <v>582</v>
      </c>
      <c r="G1698" s="208" t="s">
        <v>1048</v>
      </c>
      <c r="H1698" s="241">
        <v>45485</v>
      </c>
      <c r="I1698" s="253">
        <v>0</v>
      </c>
      <c r="J1698" s="214">
        <v>-3360</v>
      </c>
      <c r="K1698" s="250">
        <f t="shared" si="26"/>
        <v>2450492.2776363636</v>
      </c>
      <c r="L1698" s="270"/>
    </row>
    <row r="1699" spans="2:12" x14ac:dyDescent="0.25">
      <c r="B1699" s="46">
        <f>SUBTOTAL(103,$C$10:C1699)</f>
        <v>1690</v>
      </c>
      <c r="C1699" s="157" t="s">
        <v>694</v>
      </c>
      <c r="D1699" s="157" t="s">
        <v>608</v>
      </c>
      <c r="E1699" s="231" t="s">
        <v>1466</v>
      </c>
      <c r="F1699" s="212" t="s">
        <v>1149</v>
      </c>
      <c r="G1699" s="209" t="s">
        <v>1150</v>
      </c>
      <c r="H1699" s="241">
        <v>45485</v>
      </c>
      <c r="I1699" s="253">
        <v>0</v>
      </c>
      <c r="J1699" s="214">
        <v>-32900</v>
      </c>
      <c r="K1699" s="250">
        <f t="shared" si="26"/>
        <v>2417592.2776363636</v>
      </c>
      <c r="L1699" s="270"/>
    </row>
    <row r="1700" spans="2:12" x14ac:dyDescent="0.25">
      <c r="B1700" s="46">
        <f>SUBTOTAL(103,$C$10:C1700)</f>
        <v>1691</v>
      </c>
      <c r="C1700" s="157" t="s">
        <v>603</v>
      </c>
      <c r="D1700" s="157" t="s">
        <v>738</v>
      </c>
      <c r="E1700" s="203" t="s">
        <v>1466</v>
      </c>
      <c r="F1700" s="212" t="s">
        <v>619</v>
      </c>
      <c r="G1700" s="209" t="s">
        <v>621</v>
      </c>
      <c r="H1700" s="241">
        <v>45485</v>
      </c>
      <c r="I1700" s="253">
        <v>0</v>
      </c>
      <c r="J1700" s="214">
        <v>-250</v>
      </c>
      <c r="K1700" s="250">
        <f t="shared" si="26"/>
        <v>2417342.2776363636</v>
      </c>
      <c r="L1700" s="270"/>
    </row>
    <row r="1701" spans="2:12" x14ac:dyDescent="0.25">
      <c r="B1701" s="46">
        <f>SUBTOTAL(103,$C$10:C1701)</f>
        <v>1692</v>
      </c>
      <c r="C1701" s="157" t="s">
        <v>1165</v>
      </c>
      <c r="D1701" s="157" t="s">
        <v>738</v>
      </c>
      <c r="E1701" s="203" t="s">
        <v>1466</v>
      </c>
      <c r="F1701" s="212" t="s">
        <v>1043</v>
      </c>
      <c r="G1701" s="209" t="s">
        <v>1044</v>
      </c>
      <c r="H1701" s="241">
        <v>45485</v>
      </c>
      <c r="I1701" s="253">
        <v>0</v>
      </c>
      <c r="J1701" s="214">
        <v>-500</v>
      </c>
      <c r="K1701" s="250">
        <f t="shared" si="26"/>
        <v>2416842.2776363636</v>
      </c>
      <c r="L1701" s="270"/>
    </row>
    <row r="1702" spans="2:12" x14ac:dyDescent="0.25">
      <c r="B1702" s="46">
        <f>SUBTOTAL(103,$C$10:C1702)</f>
        <v>1693</v>
      </c>
      <c r="C1702" s="157" t="s">
        <v>632</v>
      </c>
      <c r="D1702" s="157" t="s">
        <v>614</v>
      </c>
      <c r="E1702" s="208" t="s">
        <v>1470</v>
      </c>
      <c r="F1702" s="212" t="s">
        <v>24</v>
      </c>
      <c r="G1702" s="209" t="s">
        <v>24</v>
      </c>
      <c r="H1702" s="241">
        <v>45488</v>
      </c>
      <c r="I1702" s="253">
        <v>0</v>
      </c>
      <c r="J1702" s="214">
        <v>-500</v>
      </c>
      <c r="K1702" s="250">
        <f t="shared" si="26"/>
        <v>2416342.2776363636</v>
      </c>
      <c r="L1702" s="270"/>
    </row>
    <row r="1703" spans="2:12" x14ac:dyDescent="0.25">
      <c r="B1703" s="46">
        <f>SUBTOTAL(103,$C$10:C1703)</f>
        <v>1694</v>
      </c>
      <c r="C1703" s="157" t="s">
        <v>1074</v>
      </c>
      <c r="D1703" s="157" t="s">
        <v>849</v>
      </c>
      <c r="E1703" s="203" t="s">
        <v>1467</v>
      </c>
      <c r="F1703" s="212" t="s">
        <v>588</v>
      </c>
      <c r="G1703" s="209" t="s">
        <v>589</v>
      </c>
      <c r="H1703" s="241">
        <v>45488</v>
      </c>
      <c r="I1703" s="253">
        <v>0</v>
      </c>
      <c r="J1703" s="214">
        <v>-10000</v>
      </c>
      <c r="K1703" s="250">
        <f t="shared" si="26"/>
        <v>2406342.2776363636</v>
      </c>
      <c r="L1703" s="270"/>
    </row>
    <row r="1704" spans="2:12" x14ac:dyDescent="0.25">
      <c r="B1704" s="46">
        <f>SUBTOTAL(103,$C$10:C1704)</f>
        <v>1695</v>
      </c>
      <c r="C1704" s="157" t="s">
        <v>659</v>
      </c>
      <c r="D1704" s="157" t="s">
        <v>1167</v>
      </c>
      <c r="E1704" s="203" t="s">
        <v>1470</v>
      </c>
      <c r="F1704" s="212" t="s">
        <v>1050</v>
      </c>
      <c r="G1704" s="209" t="s">
        <v>442</v>
      </c>
      <c r="H1704" s="241">
        <v>45489</v>
      </c>
      <c r="I1704" s="253">
        <v>0</v>
      </c>
      <c r="J1704" s="214">
        <v>-7000</v>
      </c>
      <c r="K1704" s="250">
        <f t="shared" si="26"/>
        <v>2399342.2776363636</v>
      </c>
      <c r="L1704" s="270"/>
    </row>
    <row r="1705" spans="2:12" x14ac:dyDescent="0.25">
      <c r="B1705" s="46">
        <f>SUBTOTAL(103,$C$10:C1705)</f>
        <v>1696</v>
      </c>
      <c r="C1705" s="294" t="s">
        <v>131</v>
      </c>
      <c r="D1705" s="157" t="s">
        <v>1168</v>
      </c>
      <c r="E1705" s="203" t="s">
        <v>1475</v>
      </c>
      <c r="F1705" s="212" t="s">
        <v>588</v>
      </c>
      <c r="G1705" s="209" t="s">
        <v>589</v>
      </c>
      <c r="H1705" s="241">
        <v>45491</v>
      </c>
      <c r="I1705" s="253">
        <v>0</v>
      </c>
      <c r="J1705" s="214">
        <v>-250000</v>
      </c>
      <c r="K1705" s="250">
        <f t="shared" si="26"/>
        <v>2149342.2776363636</v>
      </c>
      <c r="L1705" s="270"/>
    </row>
    <row r="1706" spans="2:12" x14ac:dyDescent="0.25">
      <c r="B1706" s="46">
        <f>SUBTOTAL(103,$C$10:C1706)</f>
        <v>1697</v>
      </c>
      <c r="C1706" s="157" t="s">
        <v>596</v>
      </c>
      <c r="D1706" s="157" t="s">
        <v>639</v>
      </c>
      <c r="E1706" s="203" t="s">
        <v>1467</v>
      </c>
      <c r="F1706" s="212" t="s">
        <v>581</v>
      </c>
      <c r="G1706" s="209" t="s">
        <v>620</v>
      </c>
      <c r="H1706" s="241">
        <v>45492</v>
      </c>
      <c r="I1706" s="253">
        <v>0</v>
      </c>
      <c r="J1706" s="214">
        <v>-13100</v>
      </c>
      <c r="K1706" s="250">
        <f t="shared" si="26"/>
        <v>2136242.2776363636</v>
      </c>
      <c r="L1706" s="270"/>
    </row>
    <row r="1707" spans="2:12" x14ac:dyDescent="0.25">
      <c r="B1707" s="46">
        <f>SUBTOTAL(103,$C$10:C1707)</f>
        <v>1698</v>
      </c>
      <c r="C1707" s="157" t="s">
        <v>736</v>
      </c>
      <c r="D1707" s="157" t="s">
        <v>738</v>
      </c>
      <c r="E1707" s="203" t="s">
        <v>1466</v>
      </c>
      <c r="F1707" s="212" t="s">
        <v>619</v>
      </c>
      <c r="G1707" s="209" t="s">
        <v>621</v>
      </c>
      <c r="H1707" s="241">
        <v>45492</v>
      </c>
      <c r="I1707" s="253">
        <v>0</v>
      </c>
      <c r="J1707" s="214">
        <v>-1750</v>
      </c>
      <c r="K1707" s="250">
        <f>I1707+K1706+J1707</f>
        <v>2134492.2776363636</v>
      </c>
      <c r="L1707" s="270"/>
    </row>
    <row r="1708" spans="2:12" x14ac:dyDescent="0.25">
      <c r="B1708" s="46">
        <f>SUBTOTAL(103,$C$10:C1708)</f>
        <v>1699</v>
      </c>
      <c r="C1708" s="157" t="s">
        <v>625</v>
      </c>
      <c r="D1708" s="157" t="s">
        <v>608</v>
      </c>
      <c r="E1708" s="231" t="s">
        <v>1466</v>
      </c>
      <c r="F1708" s="212" t="s">
        <v>641</v>
      </c>
      <c r="G1708" s="209" t="s">
        <v>642</v>
      </c>
      <c r="H1708" s="241">
        <v>45492</v>
      </c>
      <c r="I1708" s="253">
        <v>0</v>
      </c>
      <c r="J1708" s="214">
        <v>-9853</v>
      </c>
      <c r="K1708" s="250">
        <f t="shared" si="26"/>
        <v>2124639.2776363636</v>
      </c>
      <c r="L1708" s="270"/>
    </row>
    <row r="1709" spans="2:12" x14ac:dyDescent="0.25">
      <c r="B1709" s="46">
        <f>SUBTOTAL(103,$C$10:C1709)</f>
        <v>1700</v>
      </c>
      <c r="C1709" s="157" t="s">
        <v>1148</v>
      </c>
      <c r="D1709" s="157" t="s">
        <v>608</v>
      </c>
      <c r="E1709" s="231" t="s">
        <v>1466</v>
      </c>
      <c r="F1709" s="212" t="s">
        <v>1149</v>
      </c>
      <c r="G1709" s="209" t="s">
        <v>1150</v>
      </c>
      <c r="H1709" s="241">
        <v>45492</v>
      </c>
      <c r="I1709" s="253">
        <v>0</v>
      </c>
      <c r="J1709" s="214">
        <v>-7700</v>
      </c>
      <c r="K1709" s="250">
        <f t="shared" si="26"/>
        <v>2116939.2776363636</v>
      </c>
      <c r="L1709" s="270"/>
    </row>
    <row r="1710" spans="2:12" x14ac:dyDescent="0.25">
      <c r="B1710" s="46">
        <f>SUBTOTAL(103,$C$10:C1710)</f>
        <v>1701</v>
      </c>
      <c r="C1710" s="157" t="s">
        <v>598</v>
      </c>
      <c r="D1710" s="157" t="s">
        <v>607</v>
      </c>
      <c r="E1710" s="203" t="s">
        <v>1467</v>
      </c>
      <c r="F1710" s="212" t="s">
        <v>581</v>
      </c>
      <c r="G1710" s="209" t="s">
        <v>620</v>
      </c>
      <c r="H1710" s="241">
        <v>45492</v>
      </c>
      <c r="I1710" s="253">
        <v>0</v>
      </c>
      <c r="J1710" s="214">
        <v>-20000</v>
      </c>
      <c r="K1710" s="250">
        <f t="shared" si="26"/>
        <v>2096939.2776363636</v>
      </c>
      <c r="L1710" s="270"/>
    </row>
    <row r="1711" spans="2:12" x14ac:dyDescent="0.25">
      <c r="B1711" s="46">
        <f>SUBTOTAL(103,$C$10:C1711)</f>
        <v>1702</v>
      </c>
      <c r="C1711" s="157" t="s">
        <v>598</v>
      </c>
      <c r="D1711" s="157" t="s">
        <v>608</v>
      </c>
      <c r="E1711" s="231" t="s">
        <v>1466</v>
      </c>
      <c r="F1711" s="212" t="s">
        <v>641</v>
      </c>
      <c r="G1711" s="209" t="s">
        <v>642</v>
      </c>
      <c r="H1711" s="241">
        <v>45492</v>
      </c>
      <c r="I1711" s="253">
        <v>0</v>
      </c>
      <c r="J1711" s="214">
        <v>-6300</v>
      </c>
      <c r="K1711" s="250">
        <f t="shared" si="26"/>
        <v>2090639.2776363636</v>
      </c>
      <c r="L1711" s="270"/>
    </row>
    <row r="1712" spans="2:12" x14ac:dyDescent="0.25">
      <c r="B1712" s="46">
        <f>SUBTOTAL(103,$C$10:C1712)</f>
        <v>1703</v>
      </c>
      <c r="C1712" s="157" t="s">
        <v>598</v>
      </c>
      <c r="D1712" s="157" t="s">
        <v>738</v>
      </c>
      <c r="E1712" s="203" t="s">
        <v>1466</v>
      </c>
      <c r="F1712" s="212" t="s">
        <v>1043</v>
      </c>
      <c r="G1712" s="209" t="s">
        <v>1044</v>
      </c>
      <c r="H1712" s="241">
        <v>45492</v>
      </c>
      <c r="I1712" s="253">
        <v>0</v>
      </c>
      <c r="J1712" s="214">
        <v>-1000</v>
      </c>
      <c r="K1712" s="250">
        <f t="shared" si="26"/>
        <v>2089639.2776363636</v>
      </c>
      <c r="L1712" s="270"/>
    </row>
    <row r="1713" spans="2:12" x14ac:dyDescent="0.25">
      <c r="B1713" s="46">
        <f>SUBTOTAL(103,$C$10:C1713)</f>
        <v>1704</v>
      </c>
      <c r="C1713" s="157" t="s">
        <v>763</v>
      </c>
      <c r="D1713" s="157" t="s">
        <v>738</v>
      </c>
      <c r="E1713" s="203" t="s">
        <v>1466</v>
      </c>
      <c r="F1713" s="212" t="s">
        <v>619</v>
      </c>
      <c r="G1713" s="209" t="s">
        <v>621</v>
      </c>
      <c r="H1713" s="241">
        <v>45492</v>
      </c>
      <c r="I1713" s="253">
        <v>0</v>
      </c>
      <c r="J1713" s="214">
        <v>-1250</v>
      </c>
      <c r="K1713" s="250">
        <f t="shared" si="26"/>
        <v>2088389.2776363636</v>
      </c>
      <c r="L1713" s="270"/>
    </row>
    <row r="1714" spans="2:12" x14ac:dyDescent="0.25">
      <c r="B1714" s="46">
        <f>SUBTOTAL(103,$C$10:C1714)</f>
        <v>1705</v>
      </c>
      <c r="C1714" s="157" t="s">
        <v>600</v>
      </c>
      <c r="D1714" s="157" t="s">
        <v>608</v>
      </c>
      <c r="E1714" s="231" t="s">
        <v>1466</v>
      </c>
      <c r="F1714" s="212" t="s">
        <v>594</v>
      </c>
      <c r="G1714" s="208" t="s">
        <v>1048</v>
      </c>
      <c r="H1714" s="241">
        <v>45492</v>
      </c>
      <c r="I1714" s="253">
        <v>0</v>
      </c>
      <c r="J1714" s="214">
        <v>-11400</v>
      </c>
      <c r="K1714" s="250">
        <f t="shared" si="26"/>
        <v>2076989.2776363636</v>
      </c>
      <c r="L1714" s="270"/>
    </row>
    <row r="1715" spans="2:12" x14ac:dyDescent="0.25">
      <c r="B1715" s="46">
        <f>SUBTOTAL(103,$C$10:C1715)</f>
        <v>1706</v>
      </c>
      <c r="C1715" s="157" t="s">
        <v>682</v>
      </c>
      <c r="D1715" s="157" t="s">
        <v>608</v>
      </c>
      <c r="E1715" s="231" t="s">
        <v>1466</v>
      </c>
      <c r="F1715" s="227" t="s">
        <v>1045</v>
      </c>
      <c r="G1715" s="208" t="s">
        <v>1046</v>
      </c>
      <c r="H1715" s="241">
        <v>45492</v>
      </c>
      <c r="I1715" s="253">
        <v>0</v>
      </c>
      <c r="J1715" s="214">
        <v>-2100</v>
      </c>
      <c r="K1715" s="250">
        <f t="shared" si="26"/>
        <v>2074889.2776363636</v>
      </c>
      <c r="L1715" s="270"/>
    </row>
    <row r="1716" spans="2:12" x14ac:dyDescent="0.25">
      <c r="B1716" s="46">
        <f>SUBTOTAL(103,$C$10:C1716)</f>
        <v>1707</v>
      </c>
      <c r="C1716" s="157" t="s">
        <v>692</v>
      </c>
      <c r="D1716" s="157" t="s">
        <v>608</v>
      </c>
      <c r="E1716" s="231" t="s">
        <v>1466</v>
      </c>
      <c r="F1716" s="212" t="s">
        <v>581</v>
      </c>
      <c r="G1716" s="209" t="s">
        <v>620</v>
      </c>
      <c r="H1716" s="241">
        <v>45492</v>
      </c>
      <c r="I1716" s="253">
        <v>0</v>
      </c>
      <c r="J1716" s="214">
        <v>-4200</v>
      </c>
      <c r="K1716" s="250">
        <f t="shared" si="26"/>
        <v>2070689.2776363636</v>
      </c>
      <c r="L1716" s="270"/>
    </row>
    <row r="1717" spans="2:12" x14ac:dyDescent="0.25">
      <c r="B1717" s="46">
        <f>SUBTOTAL(103,$C$10:C1717)</f>
        <v>1708</v>
      </c>
      <c r="C1717" s="157" t="s">
        <v>596</v>
      </c>
      <c r="D1717" s="157" t="s">
        <v>608</v>
      </c>
      <c r="E1717" s="231" t="s">
        <v>1466</v>
      </c>
      <c r="F1717" s="212" t="s">
        <v>581</v>
      </c>
      <c r="G1717" s="209" t="s">
        <v>620</v>
      </c>
      <c r="H1717" s="241">
        <v>45492</v>
      </c>
      <c r="I1717" s="253">
        <v>0</v>
      </c>
      <c r="J1717" s="214">
        <v>-70000</v>
      </c>
      <c r="K1717" s="250">
        <f t="shared" si="26"/>
        <v>2000689.2776363636</v>
      </c>
      <c r="L1717" s="270"/>
    </row>
    <row r="1718" spans="2:12" x14ac:dyDescent="0.25">
      <c r="B1718" s="46">
        <f>SUBTOTAL(103,$C$10:C1718)</f>
        <v>1709</v>
      </c>
      <c r="C1718" s="157" t="s">
        <v>598</v>
      </c>
      <c r="D1718" s="157" t="s">
        <v>608</v>
      </c>
      <c r="E1718" s="231" t="s">
        <v>1466</v>
      </c>
      <c r="F1718" s="212" t="s">
        <v>581</v>
      </c>
      <c r="G1718" s="209" t="s">
        <v>620</v>
      </c>
      <c r="H1718" s="241">
        <v>45492</v>
      </c>
      <c r="I1718" s="253">
        <v>0</v>
      </c>
      <c r="J1718" s="214">
        <v>-35000</v>
      </c>
      <c r="K1718" s="250">
        <f t="shared" si="26"/>
        <v>1965689.2776363636</v>
      </c>
      <c r="L1718" s="270"/>
    </row>
    <row r="1719" spans="2:12" x14ac:dyDescent="0.25">
      <c r="B1719" s="46">
        <f>SUBTOTAL(103,$C$10:C1719)</f>
        <v>1710</v>
      </c>
      <c r="C1719" s="157" t="s">
        <v>597</v>
      </c>
      <c r="D1719" s="157" t="s">
        <v>608</v>
      </c>
      <c r="E1719" s="231" t="s">
        <v>1466</v>
      </c>
      <c r="F1719" s="212" t="s">
        <v>581</v>
      </c>
      <c r="G1719" s="209" t="s">
        <v>620</v>
      </c>
      <c r="H1719" s="241">
        <v>45492</v>
      </c>
      <c r="I1719" s="253">
        <v>0</v>
      </c>
      <c r="J1719" s="214">
        <v>-63000</v>
      </c>
      <c r="K1719" s="250">
        <f t="shared" si="26"/>
        <v>1902689.2776363636</v>
      </c>
      <c r="L1719" s="270"/>
    </row>
    <row r="1720" spans="2:12" x14ac:dyDescent="0.25">
      <c r="B1720" s="46">
        <f>SUBTOTAL(103,$C$10:C1720)</f>
        <v>1711</v>
      </c>
      <c r="C1720" s="157" t="s">
        <v>692</v>
      </c>
      <c r="D1720" s="157" t="s">
        <v>608</v>
      </c>
      <c r="E1720" s="231" t="s">
        <v>1466</v>
      </c>
      <c r="F1720" s="212" t="s">
        <v>746</v>
      </c>
      <c r="G1720" s="209" t="s">
        <v>747</v>
      </c>
      <c r="H1720" s="241">
        <v>45492</v>
      </c>
      <c r="I1720" s="253">
        <v>0</v>
      </c>
      <c r="J1720" s="214">
        <v>-4200</v>
      </c>
      <c r="K1720" s="250">
        <f t="shared" si="26"/>
        <v>1898489.2776363636</v>
      </c>
      <c r="L1720" s="270"/>
    </row>
    <row r="1721" spans="2:12" x14ac:dyDescent="0.25">
      <c r="B1721" s="46">
        <f>SUBTOTAL(103,$C$10:C1721)</f>
        <v>1712</v>
      </c>
      <c r="C1721" s="157" t="s">
        <v>626</v>
      </c>
      <c r="D1721" s="157" t="s">
        <v>608</v>
      </c>
      <c r="E1721" s="231" t="s">
        <v>1466</v>
      </c>
      <c r="F1721" s="212" t="s">
        <v>746</v>
      </c>
      <c r="G1721" s="209" t="s">
        <v>747</v>
      </c>
      <c r="H1721" s="241">
        <v>45492</v>
      </c>
      <c r="I1721" s="253">
        <v>0</v>
      </c>
      <c r="J1721" s="214">
        <v>-42000</v>
      </c>
      <c r="K1721" s="250">
        <f t="shared" si="26"/>
        <v>1856489.2776363636</v>
      </c>
      <c r="L1721" s="270"/>
    </row>
    <row r="1722" spans="2:12" x14ac:dyDescent="0.25">
      <c r="B1722" s="46">
        <f>SUBTOTAL(103,$C$10:C1722)</f>
        <v>1713</v>
      </c>
      <c r="C1722" s="157" t="s">
        <v>693</v>
      </c>
      <c r="D1722" s="157" t="s">
        <v>608</v>
      </c>
      <c r="E1722" s="231" t="s">
        <v>1466</v>
      </c>
      <c r="F1722" s="212" t="s">
        <v>746</v>
      </c>
      <c r="G1722" s="209" t="s">
        <v>747</v>
      </c>
      <c r="H1722" s="241">
        <v>45492</v>
      </c>
      <c r="I1722" s="253">
        <v>0</v>
      </c>
      <c r="J1722" s="214">
        <v>-8400</v>
      </c>
      <c r="K1722" s="250">
        <f t="shared" si="26"/>
        <v>1848089.2776363636</v>
      </c>
      <c r="L1722" s="270"/>
    </row>
    <row r="1723" spans="2:12" x14ac:dyDescent="0.25">
      <c r="B1723" s="46">
        <f>SUBTOTAL(103,$C$10:C1723)</f>
        <v>1714</v>
      </c>
      <c r="C1723" s="157" t="s">
        <v>601</v>
      </c>
      <c r="D1723" s="157" t="s">
        <v>648</v>
      </c>
      <c r="E1723" s="231" t="s">
        <v>1466</v>
      </c>
      <c r="F1723" s="212" t="s">
        <v>594</v>
      </c>
      <c r="G1723" s="208" t="s">
        <v>1048</v>
      </c>
      <c r="H1723" s="241">
        <v>45492</v>
      </c>
      <c r="I1723" s="253">
        <v>0</v>
      </c>
      <c r="J1723" s="214">
        <v>-5331</v>
      </c>
      <c r="K1723" s="250">
        <f t="shared" si="26"/>
        <v>1842758.2776363636</v>
      </c>
      <c r="L1723" s="270"/>
    </row>
    <row r="1724" spans="2:12" x14ac:dyDescent="0.25">
      <c r="B1724" s="46">
        <f>SUBTOTAL(103,$C$10:C1724)</f>
        <v>1715</v>
      </c>
      <c r="C1724" s="157" t="s">
        <v>665</v>
      </c>
      <c r="D1724" s="157" t="s">
        <v>648</v>
      </c>
      <c r="E1724" s="231" t="s">
        <v>1466</v>
      </c>
      <c r="F1724" s="227" t="s">
        <v>1045</v>
      </c>
      <c r="G1724" s="208" t="s">
        <v>1046</v>
      </c>
      <c r="H1724" s="241">
        <v>45492</v>
      </c>
      <c r="I1724" s="253">
        <v>0</v>
      </c>
      <c r="J1724" s="214">
        <v>-30800</v>
      </c>
      <c r="K1724" s="250">
        <f t="shared" si="26"/>
        <v>1811958.2776363636</v>
      </c>
      <c r="L1724" s="270"/>
    </row>
    <row r="1725" spans="2:12" x14ac:dyDescent="0.25">
      <c r="B1725" s="46">
        <f>SUBTOTAL(103,$C$10:C1725)</f>
        <v>1716</v>
      </c>
      <c r="C1725" s="157" t="s">
        <v>764</v>
      </c>
      <c r="D1725" s="157" t="s">
        <v>738</v>
      </c>
      <c r="E1725" s="203" t="s">
        <v>1466</v>
      </c>
      <c r="F1725" s="212" t="s">
        <v>619</v>
      </c>
      <c r="G1725" s="209" t="s">
        <v>621</v>
      </c>
      <c r="H1725" s="241">
        <v>45492</v>
      </c>
      <c r="I1725" s="253">
        <v>0</v>
      </c>
      <c r="J1725" s="214">
        <v>-150</v>
      </c>
      <c r="K1725" s="250">
        <f t="shared" si="26"/>
        <v>1811808.2776363636</v>
      </c>
      <c r="L1725" s="270"/>
    </row>
    <row r="1726" spans="2:12" x14ac:dyDescent="0.25">
      <c r="B1726" s="46">
        <f>SUBTOTAL(103,$C$10:C1726)</f>
        <v>1717</v>
      </c>
      <c r="C1726" s="157" t="s">
        <v>728</v>
      </c>
      <c r="D1726" s="157" t="s">
        <v>648</v>
      </c>
      <c r="E1726" s="231" t="s">
        <v>1466</v>
      </c>
      <c r="F1726" s="212" t="s">
        <v>1149</v>
      </c>
      <c r="G1726" s="209" t="s">
        <v>1150</v>
      </c>
      <c r="H1726" s="241">
        <v>45492</v>
      </c>
      <c r="I1726" s="253">
        <v>0</v>
      </c>
      <c r="J1726" s="214">
        <v>-4200</v>
      </c>
      <c r="K1726" s="250">
        <f t="shared" si="26"/>
        <v>1807608.2776363636</v>
      </c>
      <c r="L1726" s="270"/>
    </row>
    <row r="1727" spans="2:12" x14ac:dyDescent="0.25">
      <c r="B1727" s="46">
        <f>SUBTOTAL(103,$C$10:C1727)</f>
        <v>1718</v>
      </c>
      <c r="C1727" s="157" t="s">
        <v>728</v>
      </c>
      <c r="D1727" s="157" t="s">
        <v>607</v>
      </c>
      <c r="E1727" s="203" t="s">
        <v>1467</v>
      </c>
      <c r="F1727" s="212" t="s">
        <v>1149</v>
      </c>
      <c r="G1727" s="209" t="s">
        <v>1150</v>
      </c>
      <c r="H1727" s="241">
        <v>45492</v>
      </c>
      <c r="I1727" s="253">
        <v>0</v>
      </c>
      <c r="J1727" s="214">
        <v>-2400</v>
      </c>
      <c r="K1727" s="250">
        <f t="shared" si="26"/>
        <v>1805208.2776363636</v>
      </c>
      <c r="L1727" s="270"/>
    </row>
    <row r="1728" spans="2:12" x14ac:dyDescent="0.25">
      <c r="B1728" s="46">
        <f>SUBTOTAL(103,$C$10:C1728)</f>
        <v>1719</v>
      </c>
      <c r="C1728" s="157" t="s">
        <v>1151</v>
      </c>
      <c r="D1728" s="157" t="s">
        <v>648</v>
      </c>
      <c r="E1728" s="231" t="s">
        <v>1466</v>
      </c>
      <c r="F1728" s="212" t="s">
        <v>585</v>
      </c>
      <c r="G1728" s="209" t="s">
        <v>586</v>
      </c>
      <c r="H1728" s="241">
        <v>45492</v>
      </c>
      <c r="I1728" s="253">
        <v>0</v>
      </c>
      <c r="J1728" s="214">
        <v>-6300</v>
      </c>
      <c r="K1728" s="250">
        <f t="shared" si="26"/>
        <v>1798908.2776363636</v>
      </c>
      <c r="L1728" s="270"/>
    </row>
    <row r="1729" spans="2:12" x14ac:dyDescent="0.25">
      <c r="B1729" s="46">
        <f>SUBTOTAL(103,$C$10:C1729)</f>
        <v>1720</v>
      </c>
      <c r="C1729" s="157" t="s">
        <v>683</v>
      </c>
      <c r="D1729" s="157" t="s">
        <v>648</v>
      </c>
      <c r="E1729" s="231" t="s">
        <v>1466</v>
      </c>
      <c r="F1729" s="212" t="s">
        <v>582</v>
      </c>
      <c r="G1729" s="208" t="s">
        <v>1048</v>
      </c>
      <c r="H1729" s="241">
        <v>45492</v>
      </c>
      <c r="I1729" s="253">
        <v>0</v>
      </c>
      <c r="J1729" s="214">
        <v>-3360</v>
      </c>
      <c r="K1729" s="250">
        <f t="shared" si="26"/>
        <v>1795548.2776363636</v>
      </c>
      <c r="L1729" s="270"/>
    </row>
    <row r="1730" spans="2:12" x14ac:dyDescent="0.25">
      <c r="B1730" s="46">
        <f>SUBTOTAL(103,$C$10:C1730)</f>
        <v>1721</v>
      </c>
      <c r="C1730" s="157" t="s">
        <v>694</v>
      </c>
      <c r="D1730" s="157" t="s">
        <v>608</v>
      </c>
      <c r="E1730" s="231" t="s">
        <v>1466</v>
      </c>
      <c r="F1730" s="212" t="s">
        <v>1149</v>
      </c>
      <c r="G1730" s="209" t="s">
        <v>1150</v>
      </c>
      <c r="H1730" s="241">
        <v>45492</v>
      </c>
      <c r="I1730" s="253">
        <v>0</v>
      </c>
      <c r="J1730" s="214">
        <v>-28700</v>
      </c>
      <c r="K1730" s="250">
        <f t="shared" si="26"/>
        <v>1766848.2776363636</v>
      </c>
      <c r="L1730" s="270"/>
    </row>
    <row r="1731" spans="2:12" x14ac:dyDescent="0.25">
      <c r="B1731" s="46">
        <f>SUBTOTAL(103,$C$10:C1731)</f>
        <v>1722</v>
      </c>
      <c r="C1731" s="157" t="s">
        <v>603</v>
      </c>
      <c r="D1731" s="157" t="s">
        <v>738</v>
      </c>
      <c r="E1731" s="203" t="s">
        <v>1466</v>
      </c>
      <c r="F1731" s="212" t="s">
        <v>619</v>
      </c>
      <c r="G1731" s="209" t="s">
        <v>621</v>
      </c>
      <c r="H1731" s="241">
        <v>45492</v>
      </c>
      <c r="I1731" s="253">
        <v>0</v>
      </c>
      <c r="J1731" s="214">
        <v>-200</v>
      </c>
      <c r="K1731" s="250">
        <f t="shared" si="26"/>
        <v>1766648.2776363636</v>
      </c>
      <c r="L1731" s="270"/>
    </row>
    <row r="1732" spans="2:12" x14ac:dyDescent="0.25">
      <c r="B1732" s="46">
        <f>SUBTOTAL(103,$C$10:C1732)</f>
        <v>1723</v>
      </c>
      <c r="C1732" s="157" t="s">
        <v>1165</v>
      </c>
      <c r="D1732" s="157" t="s">
        <v>738</v>
      </c>
      <c r="E1732" s="203" t="s">
        <v>1466</v>
      </c>
      <c r="F1732" s="212" t="s">
        <v>1043</v>
      </c>
      <c r="G1732" s="209" t="s">
        <v>1044</v>
      </c>
      <c r="H1732" s="241">
        <v>45492</v>
      </c>
      <c r="I1732" s="253">
        <v>0</v>
      </c>
      <c r="J1732" s="214">
        <v>-500</v>
      </c>
      <c r="K1732" s="250">
        <f t="shared" si="26"/>
        <v>1766148.2776363636</v>
      </c>
      <c r="L1732" s="270"/>
    </row>
    <row r="1733" spans="2:12" x14ac:dyDescent="0.25">
      <c r="B1733" s="46">
        <f>SUBTOTAL(103,$C$10:C1733)</f>
        <v>1724</v>
      </c>
      <c r="C1733" s="157" t="s">
        <v>626</v>
      </c>
      <c r="D1733" s="157" t="s">
        <v>657</v>
      </c>
      <c r="E1733" s="203" t="s">
        <v>6</v>
      </c>
      <c r="F1733" s="212" t="s">
        <v>644</v>
      </c>
      <c r="G1733" s="209" t="s">
        <v>719</v>
      </c>
      <c r="H1733" s="241">
        <v>45492</v>
      </c>
      <c r="I1733" s="253">
        <v>10300</v>
      </c>
      <c r="J1733" s="214">
        <v>0</v>
      </c>
      <c r="K1733" s="250">
        <f t="shared" si="26"/>
        <v>1776448.2776363636</v>
      </c>
      <c r="L1733" s="270"/>
    </row>
    <row r="1734" spans="2:12" x14ac:dyDescent="0.25">
      <c r="B1734" s="46">
        <f>SUBTOTAL(103,$C$10:C1734)</f>
        <v>1725</v>
      </c>
      <c r="C1734" s="157" t="s">
        <v>626</v>
      </c>
      <c r="D1734" s="157" t="s">
        <v>1169</v>
      </c>
      <c r="E1734" s="204" t="s">
        <v>1470</v>
      </c>
      <c r="F1734" s="212" t="s">
        <v>644</v>
      </c>
      <c r="G1734" s="209" t="s">
        <v>719</v>
      </c>
      <c r="H1734" s="241">
        <v>45492</v>
      </c>
      <c r="I1734" s="253">
        <v>0</v>
      </c>
      <c r="J1734" s="214">
        <v>-2500</v>
      </c>
      <c r="K1734" s="250">
        <f t="shared" si="26"/>
        <v>1773948.2776363636</v>
      </c>
      <c r="L1734" s="270"/>
    </row>
    <row r="1735" spans="2:12" x14ac:dyDescent="0.25">
      <c r="B1735" s="46">
        <f>SUBTOTAL(103,$C$10:C1735)</f>
        <v>1726</v>
      </c>
      <c r="C1735" s="157" t="s">
        <v>626</v>
      </c>
      <c r="D1735" s="157" t="s">
        <v>1170</v>
      </c>
      <c r="E1735" s="204" t="s">
        <v>1470</v>
      </c>
      <c r="F1735" s="212" t="s">
        <v>644</v>
      </c>
      <c r="G1735" s="209" t="s">
        <v>719</v>
      </c>
      <c r="H1735" s="241">
        <v>45492</v>
      </c>
      <c r="I1735" s="253">
        <v>0</v>
      </c>
      <c r="J1735" s="214">
        <v>-4435</v>
      </c>
      <c r="K1735" s="250">
        <f t="shared" si="26"/>
        <v>1769513.2776363636</v>
      </c>
      <c r="L1735" s="270"/>
    </row>
    <row r="1736" spans="2:12" x14ac:dyDescent="0.25">
      <c r="B1736" s="46">
        <f>SUBTOTAL(103,$C$10:C1736)</f>
        <v>1727</v>
      </c>
      <c r="C1736" s="157" t="s">
        <v>1044</v>
      </c>
      <c r="D1736" s="157" t="s">
        <v>766</v>
      </c>
      <c r="E1736" s="203" t="s">
        <v>6</v>
      </c>
      <c r="F1736" s="212" t="s">
        <v>1043</v>
      </c>
      <c r="G1736" s="209" t="s">
        <v>1044</v>
      </c>
      <c r="H1736" s="241">
        <v>45491</v>
      </c>
      <c r="I1736" s="253">
        <v>2000000</v>
      </c>
      <c r="J1736" s="214">
        <v>0</v>
      </c>
      <c r="K1736" s="250">
        <f t="shared" si="26"/>
        <v>3769513.2776363636</v>
      </c>
      <c r="L1736" s="270"/>
    </row>
    <row r="1737" spans="2:12" x14ac:dyDescent="0.25">
      <c r="B1737" s="46">
        <f>SUBTOTAL(103,$C$10:C1737)</f>
        <v>1728</v>
      </c>
      <c r="C1737" s="157" t="s">
        <v>596</v>
      </c>
      <c r="D1737" s="157" t="s">
        <v>639</v>
      </c>
      <c r="E1737" s="203" t="s">
        <v>1467</v>
      </c>
      <c r="F1737" s="212" t="s">
        <v>591</v>
      </c>
      <c r="G1737" s="209" t="s">
        <v>592</v>
      </c>
      <c r="H1737" s="241">
        <v>45499</v>
      </c>
      <c r="I1737" s="253">
        <v>0</v>
      </c>
      <c r="J1737" s="214">
        <v>-11884.44</v>
      </c>
      <c r="K1737" s="250">
        <f>I1737+K1736+J1737</f>
        <v>3757628.8376363637</v>
      </c>
      <c r="L1737" s="270"/>
    </row>
    <row r="1738" spans="2:12" x14ac:dyDescent="0.25">
      <c r="B1738" s="46">
        <f>SUBTOTAL(103,$C$10:C1738)</f>
        <v>1729</v>
      </c>
      <c r="C1738" s="157" t="s">
        <v>736</v>
      </c>
      <c r="D1738" s="157" t="s">
        <v>738</v>
      </c>
      <c r="E1738" s="203" t="s">
        <v>1466</v>
      </c>
      <c r="F1738" s="212" t="s">
        <v>619</v>
      </c>
      <c r="G1738" s="209" t="s">
        <v>621</v>
      </c>
      <c r="H1738" s="241">
        <v>45499</v>
      </c>
      <c r="I1738" s="253">
        <v>0</v>
      </c>
      <c r="J1738" s="214">
        <v>-1750</v>
      </c>
      <c r="K1738" s="250">
        <f t="shared" si="26"/>
        <v>3755878.8376363637</v>
      </c>
      <c r="L1738" s="270"/>
    </row>
    <row r="1739" spans="2:12" x14ac:dyDescent="0.25">
      <c r="B1739" s="46">
        <f>SUBTOTAL(103,$C$10:C1739)</f>
        <v>1730</v>
      </c>
      <c r="C1739" s="157" t="s">
        <v>625</v>
      </c>
      <c r="D1739" s="157" t="s">
        <v>608</v>
      </c>
      <c r="E1739" s="231" t="s">
        <v>1466</v>
      </c>
      <c r="F1739" s="212" t="s">
        <v>641</v>
      </c>
      <c r="G1739" s="209" t="s">
        <v>642</v>
      </c>
      <c r="H1739" s="241">
        <v>45499</v>
      </c>
      <c r="I1739" s="253">
        <v>0</v>
      </c>
      <c r="J1739" s="214">
        <v>-4800</v>
      </c>
      <c r="K1739" s="250">
        <f t="shared" si="26"/>
        <v>3751078.8376363637</v>
      </c>
      <c r="L1739" s="270"/>
    </row>
    <row r="1740" spans="2:12" x14ac:dyDescent="0.25">
      <c r="B1740" s="46">
        <f>SUBTOTAL(103,$C$10:C1740)</f>
        <v>1731</v>
      </c>
      <c r="C1740" s="157" t="s">
        <v>625</v>
      </c>
      <c r="D1740" s="157" t="s">
        <v>1166</v>
      </c>
      <c r="E1740" s="231" t="s">
        <v>1466</v>
      </c>
      <c r="F1740" s="212" t="s">
        <v>641</v>
      </c>
      <c r="G1740" s="209" t="s">
        <v>642</v>
      </c>
      <c r="H1740" s="241">
        <v>45499</v>
      </c>
      <c r="I1740" s="253">
        <v>0</v>
      </c>
      <c r="J1740" s="214">
        <v>-4000</v>
      </c>
      <c r="K1740" s="250">
        <f t="shared" si="26"/>
        <v>3747078.8376363637</v>
      </c>
      <c r="L1740" s="270"/>
    </row>
    <row r="1741" spans="2:12" x14ac:dyDescent="0.25">
      <c r="B1741" s="46">
        <f>SUBTOTAL(103,$C$10:C1741)</f>
        <v>1732</v>
      </c>
      <c r="C1741" s="157" t="s">
        <v>597</v>
      </c>
      <c r="D1741" s="157" t="s">
        <v>639</v>
      </c>
      <c r="E1741" s="203" t="s">
        <v>1467</v>
      </c>
      <c r="F1741" s="212" t="s">
        <v>591</v>
      </c>
      <c r="G1741" s="209" t="s">
        <v>592</v>
      </c>
      <c r="H1741" s="241">
        <v>45499</v>
      </c>
      <c r="I1741" s="253">
        <v>0</v>
      </c>
      <c r="J1741" s="214">
        <v>-2331.0574999999999</v>
      </c>
      <c r="K1741" s="250">
        <f t="shared" ref="K1741:K1804" si="27">I1741+K1740+J1741</f>
        <v>3744747.7801363636</v>
      </c>
      <c r="L1741" s="270"/>
    </row>
    <row r="1742" spans="2:12" x14ac:dyDescent="0.25">
      <c r="B1742" s="46">
        <f>SUBTOTAL(103,$C$10:C1742)</f>
        <v>1733</v>
      </c>
      <c r="C1742" s="157" t="s">
        <v>1148</v>
      </c>
      <c r="D1742" s="157" t="s">
        <v>608</v>
      </c>
      <c r="E1742" s="231" t="s">
        <v>1466</v>
      </c>
      <c r="F1742" s="212" t="s">
        <v>1149</v>
      </c>
      <c r="G1742" s="209" t="s">
        <v>1150</v>
      </c>
      <c r="H1742" s="241">
        <v>45499</v>
      </c>
      <c r="I1742" s="253">
        <v>0</v>
      </c>
      <c r="J1742" s="214">
        <v>-7700</v>
      </c>
      <c r="K1742" s="250">
        <f t="shared" si="27"/>
        <v>3737047.7801363636</v>
      </c>
      <c r="L1742" s="270"/>
    </row>
    <row r="1743" spans="2:12" x14ac:dyDescent="0.25">
      <c r="B1743" s="46">
        <f>SUBTOTAL(103,$C$10:C1743)</f>
        <v>1734</v>
      </c>
      <c r="C1743" s="157" t="s">
        <v>598</v>
      </c>
      <c r="D1743" s="157" t="s">
        <v>607</v>
      </c>
      <c r="E1743" s="203" t="s">
        <v>1467</v>
      </c>
      <c r="F1743" s="212" t="s">
        <v>581</v>
      </c>
      <c r="G1743" s="209" t="s">
        <v>620</v>
      </c>
      <c r="H1743" s="241">
        <v>45499</v>
      </c>
      <c r="I1743" s="253">
        <v>0</v>
      </c>
      <c r="J1743" s="214">
        <v>-20000</v>
      </c>
      <c r="K1743" s="250">
        <f t="shared" si="27"/>
        <v>3717047.7801363636</v>
      </c>
      <c r="L1743" s="270"/>
    </row>
    <row r="1744" spans="2:12" x14ac:dyDescent="0.25">
      <c r="B1744" s="46">
        <f>SUBTOTAL(103,$C$10:C1744)</f>
        <v>1735</v>
      </c>
      <c r="C1744" s="157" t="s">
        <v>598</v>
      </c>
      <c r="D1744" s="157" t="s">
        <v>608</v>
      </c>
      <c r="E1744" s="231" t="s">
        <v>1466</v>
      </c>
      <c r="F1744" s="212" t="s">
        <v>641</v>
      </c>
      <c r="G1744" s="209" t="s">
        <v>642</v>
      </c>
      <c r="H1744" s="241">
        <v>45499</v>
      </c>
      <c r="I1744" s="253">
        <v>0</v>
      </c>
      <c r="J1744" s="214">
        <v>-6300</v>
      </c>
      <c r="K1744" s="250">
        <f t="shared" si="27"/>
        <v>3710747.7801363636</v>
      </c>
      <c r="L1744" s="270"/>
    </row>
    <row r="1745" spans="2:12" x14ac:dyDescent="0.25">
      <c r="B1745" s="46">
        <f>SUBTOTAL(103,$C$10:C1745)</f>
        <v>1736</v>
      </c>
      <c r="C1745" s="157" t="s">
        <v>598</v>
      </c>
      <c r="D1745" s="157" t="s">
        <v>738</v>
      </c>
      <c r="E1745" s="203" t="s">
        <v>1466</v>
      </c>
      <c r="F1745" s="212" t="s">
        <v>1043</v>
      </c>
      <c r="G1745" s="209" t="s">
        <v>1044</v>
      </c>
      <c r="H1745" s="241">
        <v>45499</v>
      </c>
      <c r="I1745" s="253">
        <v>0</v>
      </c>
      <c r="J1745" s="214">
        <v>-1000</v>
      </c>
      <c r="K1745" s="250">
        <f t="shared" si="27"/>
        <v>3709747.7801363636</v>
      </c>
      <c r="L1745" s="270"/>
    </row>
    <row r="1746" spans="2:12" x14ac:dyDescent="0.25">
      <c r="B1746" s="46">
        <f>SUBTOTAL(103,$C$10:C1746)</f>
        <v>1737</v>
      </c>
      <c r="C1746" s="157" t="s">
        <v>763</v>
      </c>
      <c r="D1746" s="157" t="s">
        <v>738</v>
      </c>
      <c r="E1746" s="203" t="s">
        <v>1466</v>
      </c>
      <c r="F1746" s="212" t="s">
        <v>619</v>
      </c>
      <c r="G1746" s="209" t="s">
        <v>621</v>
      </c>
      <c r="H1746" s="241">
        <v>45499</v>
      </c>
      <c r="I1746" s="253">
        <v>0</v>
      </c>
      <c r="J1746" s="214">
        <v>-1200</v>
      </c>
      <c r="K1746" s="250">
        <f t="shared" si="27"/>
        <v>3708547.7801363636</v>
      </c>
      <c r="L1746" s="270"/>
    </row>
    <row r="1747" spans="2:12" x14ac:dyDescent="0.25">
      <c r="B1747" s="46">
        <f>SUBTOTAL(103,$C$10:C1747)</f>
        <v>1738</v>
      </c>
      <c r="C1747" s="157" t="s">
        <v>600</v>
      </c>
      <c r="D1747" s="157" t="s">
        <v>608</v>
      </c>
      <c r="E1747" s="231" t="s">
        <v>1466</v>
      </c>
      <c r="F1747" s="212" t="s">
        <v>594</v>
      </c>
      <c r="G1747" s="208" t="s">
        <v>1048</v>
      </c>
      <c r="H1747" s="241">
        <v>45499</v>
      </c>
      <c r="I1747" s="253">
        <v>0</v>
      </c>
      <c r="J1747" s="214">
        <v>-11082</v>
      </c>
      <c r="K1747" s="250">
        <f t="shared" si="27"/>
        <v>3697465.7801363636</v>
      </c>
      <c r="L1747" s="270"/>
    </row>
    <row r="1748" spans="2:12" x14ac:dyDescent="0.25">
      <c r="B1748" s="46">
        <f>SUBTOTAL(103,$C$10:C1748)</f>
        <v>1739</v>
      </c>
      <c r="C1748" s="157" t="s">
        <v>682</v>
      </c>
      <c r="D1748" s="157" t="s">
        <v>608</v>
      </c>
      <c r="E1748" s="231" t="s">
        <v>1466</v>
      </c>
      <c r="F1748" s="227" t="s">
        <v>1045</v>
      </c>
      <c r="G1748" s="208" t="s">
        <v>1046</v>
      </c>
      <c r="H1748" s="241">
        <v>45499</v>
      </c>
      <c r="I1748" s="253">
        <v>0</v>
      </c>
      <c r="J1748" s="214">
        <v>-2100</v>
      </c>
      <c r="K1748" s="250">
        <f t="shared" si="27"/>
        <v>3695365.7801363636</v>
      </c>
      <c r="L1748" s="270"/>
    </row>
    <row r="1749" spans="2:12" x14ac:dyDescent="0.25">
      <c r="B1749" s="46">
        <f>SUBTOTAL(103,$C$10:C1749)</f>
        <v>1740</v>
      </c>
      <c r="C1749" s="157" t="s">
        <v>601</v>
      </c>
      <c r="D1749" s="157" t="s">
        <v>648</v>
      </c>
      <c r="E1749" s="231" t="s">
        <v>1466</v>
      </c>
      <c r="F1749" s="212" t="s">
        <v>594</v>
      </c>
      <c r="G1749" s="208" t="s">
        <v>1048</v>
      </c>
      <c r="H1749" s="241">
        <v>45499</v>
      </c>
      <c r="I1749" s="253">
        <v>0</v>
      </c>
      <c r="J1749" s="214">
        <v>-17331</v>
      </c>
      <c r="K1749" s="250">
        <f t="shared" si="27"/>
        <v>3678034.7801363636</v>
      </c>
      <c r="L1749" s="270"/>
    </row>
    <row r="1750" spans="2:12" x14ac:dyDescent="0.25">
      <c r="B1750" s="46">
        <f>SUBTOTAL(103,$C$10:C1750)</f>
        <v>1741</v>
      </c>
      <c r="C1750" s="157" t="s">
        <v>665</v>
      </c>
      <c r="D1750" s="157" t="s">
        <v>648</v>
      </c>
      <c r="E1750" s="231" t="s">
        <v>1466</v>
      </c>
      <c r="F1750" s="227" t="s">
        <v>1045</v>
      </c>
      <c r="G1750" s="208" t="s">
        <v>1046</v>
      </c>
      <c r="H1750" s="241">
        <v>45499</v>
      </c>
      <c r="I1750" s="253">
        <v>0</v>
      </c>
      <c r="J1750" s="214">
        <v>-30800</v>
      </c>
      <c r="K1750" s="250">
        <f t="shared" si="27"/>
        <v>3647234.7801363636</v>
      </c>
      <c r="L1750" s="270"/>
    </row>
    <row r="1751" spans="2:12" x14ac:dyDescent="0.25">
      <c r="B1751" s="46">
        <f>SUBTOTAL(103,$C$10:C1751)</f>
        <v>1742</v>
      </c>
      <c r="C1751" s="157" t="s">
        <v>764</v>
      </c>
      <c r="D1751" s="157" t="s">
        <v>738</v>
      </c>
      <c r="E1751" s="203" t="s">
        <v>1466</v>
      </c>
      <c r="F1751" s="212" t="s">
        <v>619</v>
      </c>
      <c r="G1751" s="209" t="s">
        <v>621</v>
      </c>
      <c r="H1751" s="241">
        <v>45499</v>
      </c>
      <c r="I1751" s="253">
        <v>0</v>
      </c>
      <c r="J1751" s="214">
        <v>-250</v>
      </c>
      <c r="K1751" s="250">
        <f t="shared" si="27"/>
        <v>3646984.7801363636</v>
      </c>
      <c r="L1751" s="270"/>
    </row>
    <row r="1752" spans="2:12" x14ac:dyDescent="0.25">
      <c r="B1752" s="46">
        <f>SUBTOTAL(103,$C$10:C1752)</f>
        <v>1743</v>
      </c>
      <c r="C1752" s="157" t="s">
        <v>728</v>
      </c>
      <c r="D1752" s="157" t="s">
        <v>648</v>
      </c>
      <c r="E1752" s="231" t="s">
        <v>1466</v>
      </c>
      <c r="F1752" s="212" t="s">
        <v>1149</v>
      </c>
      <c r="G1752" s="209" t="s">
        <v>1150</v>
      </c>
      <c r="H1752" s="241">
        <v>45499</v>
      </c>
      <c r="I1752" s="253">
        <v>0</v>
      </c>
      <c r="J1752" s="214">
        <v>-4200</v>
      </c>
      <c r="K1752" s="250">
        <f t="shared" si="27"/>
        <v>3642784.7801363636</v>
      </c>
      <c r="L1752" s="270"/>
    </row>
    <row r="1753" spans="2:12" x14ac:dyDescent="0.25">
      <c r="B1753" s="46">
        <f>SUBTOTAL(103,$C$10:C1753)</f>
        <v>1744</v>
      </c>
      <c r="C1753" s="157" t="s">
        <v>728</v>
      </c>
      <c r="D1753" s="157" t="s">
        <v>607</v>
      </c>
      <c r="E1753" s="203" t="s">
        <v>1467</v>
      </c>
      <c r="F1753" s="212" t="s">
        <v>1149</v>
      </c>
      <c r="G1753" s="209" t="s">
        <v>1150</v>
      </c>
      <c r="H1753" s="241">
        <v>45499</v>
      </c>
      <c r="I1753" s="253">
        <v>0</v>
      </c>
      <c r="J1753" s="214">
        <v>-2400.87</v>
      </c>
      <c r="K1753" s="250">
        <f t="shared" si="27"/>
        <v>3640383.9101363635</v>
      </c>
      <c r="L1753" s="270"/>
    </row>
    <row r="1754" spans="2:12" x14ac:dyDescent="0.25">
      <c r="B1754" s="46">
        <f>SUBTOTAL(103,$C$10:C1754)</f>
        <v>1745</v>
      </c>
      <c r="C1754" s="157" t="s">
        <v>1151</v>
      </c>
      <c r="D1754" s="157" t="s">
        <v>607</v>
      </c>
      <c r="E1754" s="203" t="s">
        <v>1467</v>
      </c>
      <c r="F1754" s="212" t="s">
        <v>585</v>
      </c>
      <c r="G1754" s="209" t="s">
        <v>586</v>
      </c>
      <c r="H1754" s="241">
        <v>45499</v>
      </c>
      <c r="I1754" s="253">
        <v>0</v>
      </c>
      <c r="J1754" s="214">
        <v>-2308.9299999999998</v>
      </c>
      <c r="K1754" s="250">
        <f t="shared" si="27"/>
        <v>3638074.9801363633</v>
      </c>
      <c r="L1754" s="270"/>
    </row>
    <row r="1755" spans="2:12" x14ac:dyDescent="0.25">
      <c r="B1755" s="46">
        <f>SUBTOTAL(103,$C$10:C1755)</f>
        <v>1746</v>
      </c>
      <c r="C1755" s="157" t="s">
        <v>1151</v>
      </c>
      <c r="D1755" s="157" t="s">
        <v>648</v>
      </c>
      <c r="E1755" s="231" t="s">
        <v>1466</v>
      </c>
      <c r="F1755" s="212" t="s">
        <v>585</v>
      </c>
      <c r="G1755" s="209" t="s">
        <v>586</v>
      </c>
      <c r="H1755" s="241">
        <v>45499</v>
      </c>
      <c r="I1755" s="253">
        <v>0</v>
      </c>
      <c r="J1755" s="214">
        <v>-6300</v>
      </c>
      <c r="K1755" s="250">
        <f t="shared" si="27"/>
        <v>3631774.9801363633</v>
      </c>
      <c r="L1755" s="270"/>
    </row>
    <row r="1756" spans="2:12" x14ac:dyDescent="0.25">
      <c r="B1756" s="46">
        <f>SUBTOTAL(103,$C$10:C1756)</f>
        <v>1747</v>
      </c>
      <c r="C1756" s="157" t="s">
        <v>683</v>
      </c>
      <c r="D1756" s="157" t="s">
        <v>648</v>
      </c>
      <c r="E1756" s="231" t="s">
        <v>1466</v>
      </c>
      <c r="F1756" s="212" t="s">
        <v>582</v>
      </c>
      <c r="G1756" s="208" t="s">
        <v>1048</v>
      </c>
      <c r="H1756" s="241">
        <v>45499</v>
      </c>
      <c r="I1756" s="253">
        <v>0</v>
      </c>
      <c r="J1756" s="214">
        <v>-3360</v>
      </c>
      <c r="K1756" s="250">
        <f t="shared" si="27"/>
        <v>3628414.9801363633</v>
      </c>
      <c r="L1756" s="270"/>
    </row>
    <row r="1757" spans="2:12" x14ac:dyDescent="0.25">
      <c r="B1757" s="46">
        <f>SUBTOTAL(103,$C$10:C1757)</f>
        <v>1748</v>
      </c>
      <c r="C1757" s="157" t="s">
        <v>694</v>
      </c>
      <c r="D1757" s="157" t="s">
        <v>608</v>
      </c>
      <c r="E1757" s="231" t="s">
        <v>1466</v>
      </c>
      <c r="F1757" s="212" t="s">
        <v>1149</v>
      </c>
      <c r="G1757" s="209" t="s">
        <v>1150</v>
      </c>
      <c r="H1757" s="241">
        <v>45499</v>
      </c>
      <c r="I1757" s="253">
        <v>0</v>
      </c>
      <c r="J1757" s="214">
        <v>-28700</v>
      </c>
      <c r="K1757" s="250">
        <f t="shared" si="27"/>
        <v>3599714.9801363633</v>
      </c>
      <c r="L1757" s="270"/>
    </row>
    <row r="1758" spans="2:12" x14ac:dyDescent="0.25">
      <c r="B1758" s="46">
        <f>SUBTOTAL(103,$C$10:C1758)</f>
        <v>1749</v>
      </c>
      <c r="C1758" s="157" t="s">
        <v>603</v>
      </c>
      <c r="D1758" s="157" t="s">
        <v>738</v>
      </c>
      <c r="E1758" s="203" t="s">
        <v>1466</v>
      </c>
      <c r="F1758" s="212" t="s">
        <v>619</v>
      </c>
      <c r="G1758" s="209" t="s">
        <v>621</v>
      </c>
      <c r="H1758" s="241">
        <v>45499</v>
      </c>
      <c r="I1758" s="253">
        <v>0</v>
      </c>
      <c r="J1758" s="214">
        <v>-200</v>
      </c>
      <c r="K1758" s="250">
        <f t="shared" si="27"/>
        <v>3599514.9801363633</v>
      </c>
      <c r="L1758" s="270"/>
    </row>
    <row r="1759" spans="2:12" x14ac:dyDescent="0.25">
      <c r="B1759" s="46">
        <f>SUBTOTAL(103,$C$10:C1759)</f>
        <v>1750</v>
      </c>
      <c r="C1759" s="157" t="s">
        <v>1165</v>
      </c>
      <c r="D1759" s="157" t="s">
        <v>738</v>
      </c>
      <c r="E1759" s="203" t="s">
        <v>1466</v>
      </c>
      <c r="F1759" s="212" t="s">
        <v>1043</v>
      </c>
      <c r="G1759" s="209" t="s">
        <v>1044</v>
      </c>
      <c r="H1759" s="241">
        <v>45499</v>
      </c>
      <c r="I1759" s="253">
        <v>0</v>
      </c>
      <c r="J1759" s="214">
        <v>-500</v>
      </c>
      <c r="K1759" s="250">
        <f t="shared" si="27"/>
        <v>3599014.9801363633</v>
      </c>
      <c r="L1759" s="270"/>
    </row>
    <row r="1760" spans="2:12" x14ac:dyDescent="0.25">
      <c r="B1760" s="46">
        <f>SUBTOTAL(103,$C$10:C1760)</f>
        <v>1751</v>
      </c>
      <c r="C1760" s="157" t="s">
        <v>743</v>
      </c>
      <c r="D1760" s="157" t="s">
        <v>903</v>
      </c>
      <c r="E1760" s="204" t="s">
        <v>1475</v>
      </c>
      <c r="F1760" s="212" t="s">
        <v>1056</v>
      </c>
      <c r="G1760" s="209" t="s">
        <v>430</v>
      </c>
      <c r="H1760" s="241">
        <v>45502</v>
      </c>
      <c r="I1760" s="253">
        <v>0</v>
      </c>
      <c r="J1760" s="214">
        <v>-74351</v>
      </c>
      <c r="K1760" s="250">
        <f t="shared" si="27"/>
        <v>3524663.9801363633</v>
      </c>
      <c r="L1760" s="270"/>
    </row>
    <row r="1761" spans="2:12" x14ac:dyDescent="0.25">
      <c r="B1761" s="46">
        <f>SUBTOTAL(103,$C$10:C1761)</f>
        <v>1752</v>
      </c>
      <c r="C1761" s="157" t="s">
        <v>659</v>
      </c>
      <c r="D1761" s="157" t="s">
        <v>891</v>
      </c>
      <c r="E1761" s="203" t="s">
        <v>1470</v>
      </c>
      <c r="F1761" s="212" t="s">
        <v>1050</v>
      </c>
      <c r="G1761" s="209" t="s">
        <v>442</v>
      </c>
      <c r="H1761" s="241">
        <v>45504</v>
      </c>
      <c r="I1761" s="253">
        <v>0</v>
      </c>
      <c r="J1761" s="214">
        <v>-650</v>
      </c>
      <c r="K1761" s="250">
        <f t="shared" si="27"/>
        <v>3524013.9801363633</v>
      </c>
      <c r="L1761" s="270"/>
    </row>
    <row r="1762" spans="2:12" x14ac:dyDescent="0.25">
      <c r="B1762" s="46">
        <f>SUBTOTAL(103,$C$10:C1762)</f>
        <v>1753</v>
      </c>
      <c r="C1762" s="157" t="s">
        <v>843</v>
      </c>
      <c r="D1762" s="157" t="s">
        <v>1171</v>
      </c>
      <c r="E1762" s="203" t="s">
        <v>1470</v>
      </c>
      <c r="F1762" s="212" t="s">
        <v>1056</v>
      </c>
      <c r="G1762" s="209" t="s">
        <v>430</v>
      </c>
      <c r="H1762" s="241">
        <v>45504</v>
      </c>
      <c r="I1762" s="253">
        <v>0</v>
      </c>
      <c r="J1762" s="214">
        <v>-1300</v>
      </c>
      <c r="K1762" s="250">
        <f t="shared" si="27"/>
        <v>3522713.9801363633</v>
      </c>
      <c r="L1762" s="270"/>
    </row>
    <row r="1763" spans="2:12" x14ac:dyDescent="0.25">
      <c r="B1763" s="46">
        <f>SUBTOTAL(103,$C$10:C1763)</f>
        <v>1754</v>
      </c>
      <c r="C1763" s="157" t="s">
        <v>843</v>
      </c>
      <c r="D1763" s="157" t="s">
        <v>891</v>
      </c>
      <c r="E1763" s="203" t="s">
        <v>1470</v>
      </c>
      <c r="F1763" s="212" t="s">
        <v>700</v>
      </c>
      <c r="G1763" s="209" t="s">
        <v>439</v>
      </c>
      <c r="H1763" s="241">
        <v>45504</v>
      </c>
      <c r="I1763" s="253">
        <v>0</v>
      </c>
      <c r="J1763" s="214">
        <v>-650</v>
      </c>
      <c r="K1763" s="250">
        <f t="shared" si="27"/>
        <v>3522063.9801363633</v>
      </c>
      <c r="L1763" s="270"/>
    </row>
    <row r="1764" spans="2:12" x14ac:dyDescent="0.25">
      <c r="B1764" s="46">
        <f>SUBTOTAL(103,$C$10:C1764)</f>
        <v>1755</v>
      </c>
      <c r="C1764" s="157" t="s">
        <v>843</v>
      </c>
      <c r="D1764" s="157" t="s">
        <v>1172</v>
      </c>
      <c r="E1764" s="203" t="s">
        <v>1470</v>
      </c>
      <c r="F1764" s="220"/>
      <c r="G1764" s="221" t="s">
        <v>437</v>
      </c>
      <c r="H1764" s="241">
        <v>45504</v>
      </c>
      <c r="I1764" s="253">
        <v>0</v>
      </c>
      <c r="J1764" s="214">
        <v>-1500</v>
      </c>
      <c r="K1764" s="250">
        <f t="shared" si="27"/>
        <v>3520563.9801363633</v>
      </c>
      <c r="L1764" s="270"/>
    </row>
    <row r="1765" spans="2:12" x14ac:dyDescent="0.25">
      <c r="B1765" s="46">
        <f>SUBTOTAL(103,$C$10:C1765)</f>
        <v>1756</v>
      </c>
      <c r="C1765" s="157" t="s">
        <v>843</v>
      </c>
      <c r="D1765" s="157" t="s">
        <v>1173</v>
      </c>
      <c r="E1765" s="203" t="s">
        <v>1470</v>
      </c>
      <c r="F1765" s="212" t="s">
        <v>1056</v>
      </c>
      <c r="G1765" s="209" t="s">
        <v>430</v>
      </c>
      <c r="H1765" s="241">
        <v>45504</v>
      </c>
      <c r="I1765" s="253">
        <v>0</v>
      </c>
      <c r="J1765" s="214">
        <v>-1300</v>
      </c>
      <c r="K1765" s="250">
        <f t="shared" si="27"/>
        <v>3519263.9801363633</v>
      </c>
      <c r="L1765" s="270"/>
    </row>
    <row r="1766" spans="2:12" x14ac:dyDescent="0.25">
      <c r="B1766" s="46">
        <f>SUBTOTAL(103,$C$10:C1766)</f>
        <v>1757</v>
      </c>
      <c r="C1766" s="157" t="s">
        <v>843</v>
      </c>
      <c r="D1766" s="157" t="s">
        <v>1173</v>
      </c>
      <c r="E1766" s="203" t="s">
        <v>1470</v>
      </c>
      <c r="F1766" s="212" t="s">
        <v>1050</v>
      </c>
      <c r="G1766" s="209" t="s">
        <v>442</v>
      </c>
      <c r="H1766" s="241">
        <v>45504</v>
      </c>
      <c r="I1766" s="253">
        <v>0</v>
      </c>
      <c r="J1766" s="214">
        <v>-650</v>
      </c>
      <c r="K1766" s="250">
        <f t="shared" si="27"/>
        <v>3518613.9801363633</v>
      </c>
      <c r="L1766" s="270"/>
    </row>
    <row r="1767" spans="2:12" x14ac:dyDescent="0.25">
      <c r="B1767" s="46">
        <f>SUBTOTAL(103,$C$10:C1767)</f>
        <v>1758</v>
      </c>
      <c r="C1767" s="157" t="s">
        <v>788</v>
      </c>
      <c r="D1767" s="157" t="s">
        <v>674</v>
      </c>
      <c r="E1767" s="203" t="s">
        <v>1468</v>
      </c>
      <c r="F1767" s="212" t="s">
        <v>746</v>
      </c>
      <c r="G1767" s="209" t="s">
        <v>747</v>
      </c>
      <c r="H1767" s="241">
        <v>45504</v>
      </c>
      <c r="I1767" s="253">
        <v>0</v>
      </c>
      <c r="J1767" s="214">
        <v>-100000</v>
      </c>
      <c r="K1767" s="250">
        <f t="shared" si="27"/>
        <v>3418613.9801363633</v>
      </c>
      <c r="L1767" s="270"/>
    </row>
    <row r="1768" spans="2:12" x14ac:dyDescent="0.25">
      <c r="B1768" s="46">
        <f>SUBTOTAL(103,$C$10:C1768)</f>
        <v>1759</v>
      </c>
      <c r="C1768" s="157" t="s">
        <v>632</v>
      </c>
      <c r="D1768" s="157" t="s">
        <v>614</v>
      </c>
      <c r="E1768" s="208" t="s">
        <v>1470</v>
      </c>
      <c r="F1768" s="212" t="s">
        <v>24</v>
      </c>
      <c r="G1768" s="209" t="s">
        <v>24</v>
      </c>
      <c r="H1768" s="241">
        <v>45504</v>
      </c>
      <c r="I1768" s="253">
        <v>0</v>
      </c>
      <c r="J1768" s="214">
        <v>-500</v>
      </c>
      <c r="K1768" s="250">
        <f t="shared" si="27"/>
        <v>3418113.9801363633</v>
      </c>
      <c r="L1768" s="270"/>
    </row>
    <row r="1769" spans="2:12" x14ac:dyDescent="0.25">
      <c r="B1769" s="46">
        <f>SUBTOTAL(103,$C$10:C1769)</f>
        <v>1760</v>
      </c>
      <c r="C1769" s="294" t="s">
        <v>131</v>
      </c>
      <c r="D1769" s="157" t="s">
        <v>1175</v>
      </c>
      <c r="E1769" s="203" t="s">
        <v>1475</v>
      </c>
      <c r="F1769" s="212" t="s">
        <v>588</v>
      </c>
      <c r="G1769" s="209" t="s">
        <v>589</v>
      </c>
      <c r="H1769" s="241">
        <v>45505</v>
      </c>
      <c r="I1769" s="253">
        <v>0</v>
      </c>
      <c r="J1769" s="214">
        <v>-350000</v>
      </c>
      <c r="K1769" s="250">
        <f t="shared" si="27"/>
        <v>3068113.9801363633</v>
      </c>
      <c r="L1769" s="270"/>
    </row>
    <row r="1770" spans="2:12" x14ac:dyDescent="0.25">
      <c r="B1770" s="46">
        <f>SUBTOTAL(103,$C$10:C1770)</f>
        <v>1761</v>
      </c>
      <c r="C1770" s="157" t="s">
        <v>596</v>
      </c>
      <c r="D1770" s="157" t="s">
        <v>639</v>
      </c>
      <c r="E1770" s="203" t="s">
        <v>1467</v>
      </c>
      <c r="F1770" s="212" t="s">
        <v>591</v>
      </c>
      <c r="G1770" s="209" t="s">
        <v>592</v>
      </c>
      <c r="H1770" s="241">
        <v>45506</v>
      </c>
      <c r="I1770" s="253">
        <v>0</v>
      </c>
      <c r="J1770" s="214">
        <v>-6573.93</v>
      </c>
      <c r="K1770" s="250">
        <f t="shared" si="27"/>
        <v>3061540.0501363631</v>
      </c>
      <c r="L1770" s="270"/>
    </row>
    <row r="1771" spans="2:12" x14ac:dyDescent="0.25">
      <c r="B1771" s="46">
        <f>SUBTOTAL(103,$C$10:C1771)</f>
        <v>1762</v>
      </c>
      <c r="C1771" s="157" t="s">
        <v>736</v>
      </c>
      <c r="D1771" s="157" t="s">
        <v>738</v>
      </c>
      <c r="E1771" s="203" t="s">
        <v>1466</v>
      </c>
      <c r="F1771" s="212" t="s">
        <v>619</v>
      </c>
      <c r="G1771" s="209" t="s">
        <v>621</v>
      </c>
      <c r="H1771" s="241">
        <v>45506</v>
      </c>
      <c r="I1771" s="253">
        <v>0</v>
      </c>
      <c r="J1771" s="214">
        <v>-1750</v>
      </c>
      <c r="K1771" s="250">
        <f t="shared" si="27"/>
        <v>3059790.0501363631</v>
      </c>
      <c r="L1771" s="270"/>
    </row>
    <row r="1772" spans="2:12" x14ac:dyDescent="0.25">
      <c r="B1772" s="46">
        <f>SUBTOTAL(103,$C$10:C1772)</f>
        <v>1763</v>
      </c>
      <c r="C1772" s="157" t="s">
        <v>625</v>
      </c>
      <c r="D1772" s="157" t="s">
        <v>608</v>
      </c>
      <c r="E1772" s="231" t="s">
        <v>1466</v>
      </c>
      <c r="F1772" s="212" t="s">
        <v>641</v>
      </c>
      <c r="G1772" s="209" t="s">
        <v>642</v>
      </c>
      <c r="H1772" s="241">
        <v>45506</v>
      </c>
      <c r="I1772" s="253">
        <v>0</v>
      </c>
      <c r="J1772" s="214">
        <v>-4500</v>
      </c>
      <c r="K1772" s="250">
        <f t="shared" si="27"/>
        <v>3055290.0501363631</v>
      </c>
      <c r="L1772" s="270"/>
    </row>
    <row r="1773" spans="2:12" x14ac:dyDescent="0.25">
      <c r="B1773" s="46">
        <f>SUBTOTAL(103,$C$10:C1773)</f>
        <v>1764</v>
      </c>
      <c r="C1773" s="157" t="s">
        <v>597</v>
      </c>
      <c r="D1773" s="157" t="s">
        <v>639</v>
      </c>
      <c r="E1773" s="203" t="s">
        <v>1467</v>
      </c>
      <c r="F1773" s="212" t="s">
        <v>591</v>
      </c>
      <c r="G1773" s="209" t="s">
        <v>592</v>
      </c>
      <c r="H1773" s="241">
        <v>45506</v>
      </c>
      <c r="I1773" s="253">
        <v>0</v>
      </c>
      <c r="J1773" s="214">
        <v>-17330.72</v>
      </c>
      <c r="K1773" s="250">
        <f t="shared" si="27"/>
        <v>3037959.3301363629</v>
      </c>
      <c r="L1773" s="270"/>
    </row>
    <row r="1774" spans="2:12" x14ac:dyDescent="0.25">
      <c r="B1774" s="46">
        <f>SUBTOTAL(103,$C$10:C1774)</f>
        <v>1765</v>
      </c>
      <c r="C1774" s="157" t="s">
        <v>1148</v>
      </c>
      <c r="D1774" s="157" t="s">
        <v>608</v>
      </c>
      <c r="E1774" s="231" t="s">
        <v>1466</v>
      </c>
      <c r="F1774" s="212" t="s">
        <v>1149</v>
      </c>
      <c r="G1774" s="209" t="s">
        <v>1150</v>
      </c>
      <c r="H1774" s="241">
        <v>45506</v>
      </c>
      <c r="I1774" s="253">
        <v>0</v>
      </c>
      <c r="J1774" s="214">
        <v>-7700</v>
      </c>
      <c r="K1774" s="250">
        <f t="shared" si="27"/>
        <v>3030259.3301363629</v>
      </c>
      <c r="L1774" s="270"/>
    </row>
    <row r="1775" spans="2:12" x14ac:dyDescent="0.25">
      <c r="B1775" s="46">
        <f>SUBTOTAL(103,$C$10:C1775)</f>
        <v>1766</v>
      </c>
      <c r="C1775" s="157" t="s">
        <v>598</v>
      </c>
      <c r="D1775" s="157" t="s">
        <v>607</v>
      </c>
      <c r="E1775" s="203" t="s">
        <v>1467</v>
      </c>
      <c r="F1775" s="212" t="s">
        <v>581</v>
      </c>
      <c r="G1775" s="209" t="s">
        <v>620</v>
      </c>
      <c r="H1775" s="241">
        <v>45506</v>
      </c>
      <c r="I1775" s="253">
        <v>0</v>
      </c>
      <c r="J1775" s="214">
        <v>-20000</v>
      </c>
      <c r="K1775" s="250">
        <f t="shared" si="27"/>
        <v>3010259.3301363629</v>
      </c>
      <c r="L1775" s="270"/>
    </row>
    <row r="1776" spans="2:12" x14ac:dyDescent="0.25">
      <c r="B1776" s="46">
        <f>SUBTOTAL(103,$C$10:C1776)</f>
        <v>1767</v>
      </c>
      <c r="C1776" s="157" t="s">
        <v>598</v>
      </c>
      <c r="D1776" s="157" t="s">
        <v>608</v>
      </c>
      <c r="E1776" s="231" t="s">
        <v>1466</v>
      </c>
      <c r="F1776" s="212" t="s">
        <v>641</v>
      </c>
      <c r="G1776" s="209" t="s">
        <v>642</v>
      </c>
      <c r="H1776" s="241">
        <v>45506</v>
      </c>
      <c r="I1776" s="253">
        <v>0</v>
      </c>
      <c r="J1776" s="214">
        <v>-6300</v>
      </c>
      <c r="K1776" s="250">
        <f t="shared" si="27"/>
        <v>3003959.3301363629</v>
      </c>
      <c r="L1776" s="270"/>
    </row>
    <row r="1777" spans="2:12" x14ac:dyDescent="0.25">
      <c r="B1777" s="46">
        <f>SUBTOTAL(103,$C$10:C1777)</f>
        <v>1768</v>
      </c>
      <c r="C1777" s="157" t="s">
        <v>598</v>
      </c>
      <c r="D1777" s="157" t="s">
        <v>738</v>
      </c>
      <c r="E1777" s="203" t="s">
        <v>1466</v>
      </c>
      <c r="F1777" s="212" t="s">
        <v>1043</v>
      </c>
      <c r="G1777" s="209" t="s">
        <v>1044</v>
      </c>
      <c r="H1777" s="241">
        <v>45506</v>
      </c>
      <c r="I1777" s="253">
        <v>0</v>
      </c>
      <c r="J1777" s="214">
        <v>-1000</v>
      </c>
      <c r="K1777" s="250">
        <f t="shared" si="27"/>
        <v>3002959.3301363629</v>
      </c>
      <c r="L1777" s="270"/>
    </row>
    <row r="1778" spans="2:12" x14ac:dyDescent="0.25">
      <c r="B1778" s="46">
        <f>SUBTOTAL(103,$C$10:C1778)</f>
        <v>1769</v>
      </c>
      <c r="C1778" s="157" t="s">
        <v>763</v>
      </c>
      <c r="D1778" s="157" t="s">
        <v>738</v>
      </c>
      <c r="E1778" s="203" t="s">
        <v>1466</v>
      </c>
      <c r="F1778" s="212" t="s">
        <v>619</v>
      </c>
      <c r="G1778" s="209" t="s">
        <v>621</v>
      </c>
      <c r="H1778" s="241">
        <v>45506</v>
      </c>
      <c r="I1778" s="253">
        <v>0</v>
      </c>
      <c r="J1778" s="214">
        <v>-1200</v>
      </c>
      <c r="K1778" s="250">
        <f t="shared" si="27"/>
        <v>3001759.3301363629</v>
      </c>
      <c r="L1778" s="270"/>
    </row>
    <row r="1779" spans="2:12" x14ac:dyDescent="0.25">
      <c r="B1779" s="46">
        <f>SUBTOTAL(103,$C$10:C1779)</f>
        <v>1770</v>
      </c>
      <c r="C1779" s="157" t="s">
        <v>678</v>
      </c>
      <c r="D1779" s="157" t="s">
        <v>703</v>
      </c>
      <c r="E1779" s="203" t="s">
        <v>1471</v>
      </c>
      <c r="F1779" s="212" t="s">
        <v>641</v>
      </c>
      <c r="G1779" s="209" t="s">
        <v>642</v>
      </c>
      <c r="H1779" s="241">
        <v>45506</v>
      </c>
      <c r="I1779" s="253">
        <v>0</v>
      </c>
      <c r="J1779" s="214">
        <v>-30000</v>
      </c>
      <c r="K1779" s="250">
        <f t="shared" si="27"/>
        <v>2971759.3301363629</v>
      </c>
      <c r="L1779" s="270"/>
    </row>
    <row r="1780" spans="2:12" x14ac:dyDescent="0.25">
      <c r="B1780" s="46">
        <f>SUBTOTAL(103,$C$10:C1780)</f>
        <v>1771</v>
      </c>
      <c r="C1780" s="157" t="s">
        <v>600</v>
      </c>
      <c r="D1780" s="157" t="s">
        <v>608</v>
      </c>
      <c r="E1780" s="231" t="s">
        <v>1466</v>
      </c>
      <c r="F1780" s="212" t="s">
        <v>594</v>
      </c>
      <c r="G1780" s="208" t="s">
        <v>1048</v>
      </c>
      <c r="H1780" s="241">
        <v>45506</v>
      </c>
      <c r="I1780" s="253">
        <v>0</v>
      </c>
      <c r="J1780" s="214">
        <v>-14400</v>
      </c>
      <c r="K1780" s="250">
        <f t="shared" si="27"/>
        <v>2957359.3301363629</v>
      </c>
      <c r="L1780" s="270"/>
    </row>
    <row r="1781" spans="2:12" x14ac:dyDescent="0.25">
      <c r="B1781" s="46">
        <f>SUBTOTAL(103,$C$10:C1781)</f>
        <v>1772</v>
      </c>
      <c r="C1781" s="157" t="s">
        <v>682</v>
      </c>
      <c r="D1781" s="157" t="s">
        <v>608</v>
      </c>
      <c r="E1781" s="231" t="s">
        <v>1466</v>
      </c>
      <c r="F1781" s="227" t="s">
        <v>1045</v>
      </c>
      <c r="G1781" s="208" t="s">
        <v>1046</v>
      </c>
      <c r="H1781" s="241">
        <v>45506</v>
      </c>
      <c r="I1781" s="253">
        <v>0</v>
      </c>
      <c r="J1781" s="214">
        <v>-2100</v>
      </c>
      <c r="K1781" s="250">
        <f t="shared" si="27"/>
        <v>2955259.3301363629</v>
      </c>
      <c r="L1781" s="270"/>
    </row>
    <row r="1782" spans="2:12" x14ac:dyDescent="0.25">
      <c r="B1782" s="46">
        <f>SUBTOTAL(103,$C$10:C1782)</f>
        <v>1773</v>
      </c>
      <c r="C1782" s="157" t="s">
        <v>601</v>
      </c>
      <c r="D1782" s="157" t="s">
        <v>648</v>
      </c>
      <c r="E1782" s="231" t="s">
        <v>1466</v>
      </c>
      <c r="F1782" s="212" t="s">
        <v>594</v>
      </c>
      <c r="G1782" s="208" t="s">
        <v>1048</v>
      </c>
      <c r="H1782" s="241">
        <v>45506</v>
      </c>
      <c r="I1782" s="253">
        <v>0</v>
      </c>
      <c r="J1782" s="214">
        <v>-5331</v>
      </c>
      <c r="K1782" s="250">
        <f t="shared" si="27"/>
        <v>2949928.3301363629</v>
      </c>
      <c r="L1782" s="270"/>
    </row>
    <row r="1783" spans="2:12" x14ac:dyDescent="0.25">
      <c r="B1783" s="46">
        <f>SUBTOTAL(103,$C$10:C1783)</f>
        <v>1774</v>
      </c>
      <c r="C1783" s="157" t="s">
        <v>665</v>
      </c>
      <c r="D1783" s="157" t="s">
        <v>648</v>
      </c>
      <c r="E1783" s="231" t="s">
        <v>1466</v>
      </c>
      <c r="F1783" s="227" t="s">
        <v>1045</v>
      </c>
      <c r="G1783" s="208" t="s">
        <v>1046</v>
      </c>
      <c r="H1783" s="241">
        <v>45506</v>
      </c>
      <c r="I1783" s="253">
        <v>0</v>
      </c>
      <c r="J1783" s="214">
        <v>-28700</v>
      </c>
      <c r="K1783" s="250">
        <f t="shared" si="27"/>
        <v>2921228.3301363629</v>
      </c>
      <c r="L1783" s="270"/>
    </row>
    <row r="1784" spans="2:12" x14ac:dyDescent="0.25">
      <c r="B1784" s="46">
        <f>SUBTOTAL(103,$C$10:C1784)</f>
        <v>1775</v>
      </c>
      <c r="C1784" s="157" t="s">
        <v>722</v>
      </c>
      <c r="D1784" s="157" t="s">
        <v>703</v>
      </c>
      <c r="E1784" s="203" t="s">
        <v>1471</v>
      </c>
      <c r="F1784" s="212" t="s">
        <v>641</v>
      </c>
      <c r="G1784" s="209" t="s">
        <v>642</v>
      </c>
      <c r="H1784" s="241">
        <v>45506</v>
      </c>
      <c r="I1784" s="253">
        <v>0</v>
      </c>
      <c r="J1784" s="214">
        <v>-25000</v>
      </c>
      <c r="K1784" s="250">
        <f t="shared" si="27"/>
        <v>2896228.3301363629</v>
      </c>
      <c r="L1784" s="270"/>
    </row>
    <row r="1785" spans="2:12" x14ac:dyDescent="0.25">
      <c r="B1785" s="46">
        <f>SUBTOTAL(103,$C$10:C1785)</f>
        <v>1776</v>
      </c>
      <c r="C1785" s="157" t="s">
        <v>764</v>
      </c>
      <c r="D1785" s="157" t="s">
        <v>738</v>
      </c>
      <c r="E1785" s="203" t="s">
        <v>1466</v>
      </c>
      <c r="F1785" s="212" t="s">
        <v>619</v>
      </c>
      <c r="G1785" s="209" t="s">
        <v>621</v>
      </c>
      <c r="H1785" s="241">
        <v>45506</v>
      </c>
      <c r="I1785" s="253">
        <v>0</v>
      </c>
      <c r="J1785" s="214">
        <v>-250</v>
      </c>
      <c r="K1785" s="250">
        <f t="shared" si="27"/>
        <v>2895978.3301363629</v>
      </c>
      <c r="L1785" s="270"/>
    </row>
    <row r="1786" spans="2:12" x14ac:dyDescent="0.25">
      <c r="B1786" s="46">
        <f>SUBTOTAL(103,$C$10:C1786)</f>
        <v>1777</v>
      </c>
      <c r="C1786" s="157" t="s">
        <v>728</v>
      </c>
      <c r="D1786" s="157" t="s">
        <v>648</v>
      </c>
      <c r="E1786" s="231" t="s">
        <v>1466</v>
      </c>
      <c r="F1786" s="212" t="s">
        <v>1149</v>
      </c>
      <c r="G1786" s="209" t="s">
        <v>1150</v>
      </c>
      <c r="H1786" s="241">
        <v>45506</v>
      </c>
      <c r="I1786" s="253">
        <v>0</v>
      </c>
      <c r="J1786" s="214">
        <v>-4200</v>
      </c>
      <c r="K1786" s="250">
        <f t="shared" si="27"/>
        <v>2891778.3301363629</v>
      </c>
      <c r="L1786" s="270"/>
    </row>
    <row r="1787" spans="2:12" x14ac:dyDescent="0.25">
      <c r="B1787" s="46">
        <f>SUBTOTAL(103,$C$10:C1787)</f>
        <v>1778</v>
      </c>
      <c r="C1787" s="157" t="s">
        <v>1151</v>
      </c>
      <c r="D1787" s="157" t="s">
        <v>648</v>
      </c>
      <c r="E1787" s="231" t="s">
        <v>1466</v>
      </c>
      <c r="F1787" s="212" t="s">
        <v>585</v>
      </c>
      <c r="G1787" s="209" t="s">
        <v>586</v>
      </c>
      <c r="H1787" s="241">
        <v>45506</v>
      </c>
      <c r="I1787" s="253">
        <v>0</v>
      </c>
      <c r="J1787" s="214">
        <v>-14400</v>
      </c>
      <c r="K1787" s="250">
        <f t="shared" si="27"/>
        <v>2877378.3301363629</v>
      </c>
      <c r="L1787" s="270"/>
    </row>
    <row r="1788" spans="2:12" x14ac:dyDescent="0.25">
      <c r="B1788" s="46">
        <f>SUBTOTAL(103,$C$10:C1788)</f>
        <v>1779</v>
      </c>
      <c r="C1788" s="157" t="s">
        <v>683</v>
      </c>
      <c r="D1788" s="157" t="s">
        <v>648</v>
      </c>
      <c r="E1788" s="231" t="s">
        <v>1466</v>
      </c>
      <c r="F1788" s="212" t="s">
        <v>582</v>
      </c>
      <c r="G1788" s="208" t="s">
        <v>1048</v>
      </c>
      <c r="H1788" s="241">
        <v>45506</v>
      </c>
      <c r="I1788" s="253">
        <v>0</v>
      </c>
      <c r="J1788" s="214">
        <v>-5760</v>
      </c>
      <c r="K1788" s="250">
        <f t="shared" si="27"/>
        <v>2871618.3301363629</v>
      </c>
      <c r="L1788" s="270"/>
    </row>
    <row r="1789" spans="2:12" x14ac:dyDescent="0.25">
      <c r="B1789" s="46">
        <f>SUBTOTAL(103,$C$10:C1789)</f>
        <v>1780</v>
      </c>
      <c r="C1789" s="157" t="s">
        <v>694</v>
      </c>
      <c r="D1789" s="157" t="s">
        <v>608</v>
      </c>
      <c r="E1789" s="231" t="s">
        <v>1466</v>
      </c>
      <c r="F1789" s="212" t="s">
        <v>641</v>
      </c>
      <c r="G1789" s="209" t="s">
        <v>642</v>
      </c>
      <c r="H1789" s="241">
        <v>45506</v>
      </c>
      <c r="I1789" s="253">
        <v>0</v>
      </c>
      <c r="J1789" s="214">
        <v>-23000</v>
      </c>
      <c r="K1789" s="250">
        <f t="shared" si="27"/>
        <v>2848618.3301363629</v>
      </c>
      <c r="L1789" s="270"/>
    </row>
    <row r="1790" spans="2:12" x14ac:dyDescent="0.25">
      <c r="B1790" s="46">
        <f>SUBTOTAL(103,$C$10:C1790)</f>
        <v>1781</v>
      </c>
      <c r="C1790" s="157" t="s">
        <v>694</v>
      </c>
      <c r="D1790" s="157" t="s">
        <v>607</v>
      </c>
      <c r="E1790" s="203" t="s">
        <v>1467</v>
      </c>
      <c r="F1790" s="212" t="s">
        <v>641</v>
      </c>
      <c r="G1790" s="209" t="s">
        <v>642</v>
      </c>
      <c r="H1790" s="241">
        <v>45506</v>
      </c>
      <c r="I1790" s="253">
        <v>0</v>
      </c>
      <c r="J1790" s="214">
        <v>-5189.8</v>
      </c>
      <c r="K1790" s="250">
        <f t="shared" si="27"/>
        <v>2843428.5301363631</v>
      </c>
      <c r="L1790" s="270"/>
    </row>
    <row r="1791" spans="2:12" x14ac:dyDescent="0.25">
      <c r="B1791" s="46">
        <f>SUBTOTAL(103,$C$10:C1791)</f>
        <v>1782</v>
      </c>
      <c r="C1791" s="157" t="s">
        <v>1157</v>
      </c>
      <c r="D1791" s="157" t="s">
        <v>607</v>
      </c>
      <c r="E1791" s="203" t="s">
        <v>1467</v>
      </c>
      <c r="F1791" s="212" t="s">
        <v>746</v>
      </c>
      <c r="G1791" s="209" t="s">
        <v>747</v>
      </c>
      <c r="H1791" s="241">
        <v>45506</v>
      </c>
      <c r="I1791" s="253">
        <v>0</v>
      </c>
      <c r="J1791" s="214">
        <v>-1450.58843347639</v>
      </c>
      <c r="K1791" s="250">
        <f t="shared" si="27"/>
        <v>2841977.941702887</v>
      </c>
      <c r="L1791" s="270"/>
    </row>
    <row r="1792" spans="2:12" x14ac:dyDescent="0.25">
      <c r="B1792" s="46">
        <f>SUBTOTAL(103,$C$10:C1792)</f>
        <v>1783</v>
      </c>
      <c r="C1792" s="157" t="s">
        <v>1157</v>
      </c>
      <c r="D1792" s="157" t="s">
        <v>607</v>
      </c>
      <c r="E1792" s="203" t="s">
        <v>1467</v>
      </c>
      <c r="F1792" s="212" t="s">
        <v>619</v>
      </c>
      <c r="G1792" s="209" t="s">
        <v>621</v>
      </c>
      <c r="H1792" s="241">
        <v>45506</v>
      </c>
      <c r="I1792" s="253">
        <v>0</v>
      </c>
      <c r="J1792" s="214">
        <v>-890.36507510729598</v>
      </c>
      <c r="K1792" s="250">
        <f t="shared" si="27"/>
        <v>2841087.5766277798</v>
      </c>
      <c r="L1792" s="270"/>
    </row>
    <row r="1793" spans="2:12" x14ac:dyDescent="0.25">
      <c r="B1793" s="46">
        <f>SUBTOTAL(103,$C$10:C1793)</f>
        <v>1784</v>
      </c>
      <c r="C1793" s="157" t="s">
        <v>1157</v>
      </c>
      <c r="D1793" s="157" t="s">
        <v>607</v>
      </c>
      <c r="E1793" s="203" t="s">
        <v>1467</v>
      </c>
      <c r="F1793" s="212" t="s">
        <v>1043</v>
      </c>
      <c r="G1793" s="209" t="s">
        <v>1044</v>
      </c>
      <c r="H1793" s="241">
        <v>45506</v>
      </c>
      <c r="I1793" s="253">
        <v>0</v>
      </c>
      <c r="J1793" s="214">
        <v>-1874.0064914163099</v>
      </c>
      <c r="K1793" s="250">
        <f t="shared" si="27"/>
        <v>2839213.5701363636</v>
      </c>
      <c r="L1793" s="270"/>
    </row>
    <row r="1794" spans="2:12" x14ac:dyDescent="0.25">
      <c r="B1794" s="46">
        <f>SUBTOTAL(103,$C$10:C1794)</f>
        <v>1785</v>
      </c>
      <c r="C1794" s="157" t="s">
        <v>1165</v>
      </c>
      <c r="D1794" s="157" t="s">
        <v>738</v>
      </c>
      <c r="E1794" s="203" t="s">
        <v>1466</v>
      </c>
      <c r="F1794" s="212" t="s">
        <v>1043</v>
      </c>
      <c r="G1794" s="209" t="s">
        <v>1044</v>
      </c>
      <c r="H1794" s="241">
        <v>45506</v>
      </c>
      <c r="I1794" s="253">
        <v>0</v>
      </c>
      <c r="J1794" s="214">
        <v>-500</v>
      </c>
      <c r="K1794" s="250">
        <f t="shared" si="27"/>
        <v>2838713.5701363636</v>
      </c>
      <c r="L1794" s="270"/>
    </row>
    <row r="1795" spans="2:12" x14ac:dyDescent="0.25">
      <c r="B1795" s="46">
        <f>SUBTOTAL(103,$C$10:C1795)</f>
        <v>1786</v>
      </c>
      <c r="C1795" s="157" t="s">
        <v>598</v>
      </c>
      <c r="D1795" s="157" t="s">
        <v>657</v>
      </c>
      <c r="E1795" s="203" t="s">
        <v>6</v>
      </c>
      <c r="F1795" s="212" t="s">
        <v>644</v>
      </c>
      <c r="G1795" s="209" t="s">
        <v>719</v>
      </c>
      <c r="H1795" s="241">
        <v>45506</v>
      </c>
      <c r="I1795" s="253">
        <v>11160</v>
      </c>
      <c r="J1795" s="214">
        <v>0</v>
      </c>
      <c r="K1795" s="250">
        <f t="shared" si="27"/>
        <v>2849873.5701363636</v>
      </c>
      <c r="L1795" s="270"/>
    </row>
    <row r="1796" spans="2:12" x14ac:dyDescent="0.25">
      <c r="B1796" s="46">
        <f>SUBTOTAL(103,$C$10:C1796)</f>
        <v>1787</v>
      </c>
      <c r="C1796" s="157" t="s">
        <v>598</v>
      </c>
      <c r="D1796" s="157" t="s">
        <v>1174</v>
      </c>
      <c r="E1796" s="204" t="s">
        <v>1470</v>
      </c>
      <c r="F1796" s="212" t="s">
        <v>644</v>
      </c>
      <c r="G1796" s="209" t="s">
        <v>719</v>
      </c>
      <c r="H1796" s="241">
        <v>45506</v>
      </c>
      <c r="I1796" s="253">
        <v>0</v>
      </c>
      <c r="J1796" s="214">
        <v>-5000</v>
      </c>
      <c r="K1796" s="250">
        <f t="shared" si="27"/>
        <v>2844873.5701363636</v>
      </c>
      <c r="L1796" s="270"/>
    </row>
    <row r="1797" spans="2:12" x14ac:dyDescent="0.25">
      <c r="B1797" s="46">
        <f>SUBTOTAL(103,$C$10:C1797)</f>
        <v>1788</v>
      </c>
      <c r="C1797" s="157" t="s">
        <v>24</v>
      </c>
      <c r="D1797" s="157" t="s">
        <v>1176</v>
      </c>
      <c r="E1797" s="204" t="s">
        <v>1470</v>
      </c>
      <c r="F1797" s="212" t="s">
        <v>24</v>
      </c>
      <c r="G1797" s="209" t="s">
        <v>642</v>
      </c>
      <c r="H1797" s="241">
        <v>45509</v>
      </c>
      <c r="I1797" s="253">
        <v>0</v>
      </c>
      <c r="J1797" s="214">
        <v>-6800</v>
      </c>
      <c r="K1797" s="250">
        <f t="shared" si="27"/>
        <v>2838073.5701363636</v>
      </c>
      <c r="L1797" s="270"/>
    </row>
    <row r="1798" spans="2:12" x14ac:dyDescent="0.25">
      <c r="B1798" s="46">
        <f>SUBTOTAL(103,$C$10:C1798)</f>
        <v>1789</v>
      </c>
      <c r="C1798" s="157" t="s">
        <v>653</v>
      </c>
      <c r="D1798" s="157" t="s">
        <v>767</v>
      </c>
      <c r="E1798" s="203" t="s">
        <v>6</v>
      </c>
      <c r="F1798" s="227" t="s">
        <v>581</v>
      </c>
      <c r="G1798" s="208" t="s">
        <v>434</v>
      </c>
      <c r="H1798" s="241">
        <v>45512</v>
      </c>
      <c r="I1798" s="253">
        <v>300000</v>
      </c>
      <c r="J1798" s="214">
        <v>0</v>
      </c>
      <c r="K1798" s="250">
        <f t="shared" si="27"/>
        <v>3138073.5701363636</v>
      </c>
      <c r="L1798" s="270"/>
    </row>
    <row r="1799" spans="2:12" x14ac:dyDescent="0.25">
      <c r="B1799" s="46">
        <f>SUBTOTAL(103,$C$10:C1799)</f>
        <v>1790</v>
      </c>
      <c r="C1799" s="157" t="s">
        <v>653</v>
      </c>
      <c r="D1799" s="157" t="s">
        <v>1152</v>
      </c>
      <c r="E1799" s="203" t="s">
        <v>6</v>
      </c>
      <c r="F1799" s="227" t="s">
        <v>581</v>
      </c>
      <c r="G1799" s="208" t="s">
        <v>434</v>
      </c>
      <c r="H1799" s="241">
        <v>45512</v>
      </c>
      <c r="I1799" s="253">
        <v>300000</v>
      </c>
      <c r="J1799" s="214">
        <v>0</v>
      </c>
      <c r="K1799" s="250">
        <f t="shared" si="27"/>
        <v>3438073.5701363636</v>
      </c>
      <c r="L1799" s="270"/>
    </row>
    <row r="1800" spans="2:12" x14ac:dyDescent="0.25">
      <c r="B1800" s="46">
        <f>SUBTOTAL(103,$C$10:C1800)</f>
        <v>1791</v>
      </c>
      <c r="C1800" s="157" t="s">
        <v>596</v>
      </c>
      <c r="D1800" s="157" t="s">
        <v>639</v>
      </c>
      <c r="E1800" s="203" t="s">
        <v>1467</v>
      </c>
      <c r="F1800" s="212" t="s">
        <v>591</v>
      </c>
      <c r="G1800" s="209" t="s">
        <v>592</v>
      </c>
      <c r="H1800" s="241">
        <v>45513</v>
      </c>
      <c r="I1800" s="253">
        <v>0</v>
      </c>
      <c r="J1800" s="214">
        <v>-5500</v>
      </c>
      <c r="K1800" s="250">
        <f t="shared" si="27"/>
        <v>3432573.5701363636</v>
      </c>
      <c r="L1800" s="270"/>
    </row>
    <row r="1801" spans="2:12" x14ac:dyDescent="0.25">
      <c r="B1801" s="46">
        <f>SUBTOTAL(103,$C$10:C1801)</f>
        <v>1792</v>
      </c>
      <c r="C1801" s="157" t="s">
        <v>659</v>
      </c>
      <c r="D1801" s="157" t="s">
        <v>1177</v>
      </c>
      <c r="E1801" s="203" t="s">
        <v>1470</v>
      </c>
      <c r="F1801" s="212" t="s">
        <v>1056</v>
      </c>
      <c r="G1801" s="209" t="s">
        <v>430</v>
      </c>
      <c r="H1801" s="241">
        <v>45513</v>
      </c>
      <c r="I1801" s="253">
        <v>0</v>
      </c>
      <c r="J1801" s="214">
        <v>-75000</v>
      </c>
      <c r="K1801" s="250">
        <f t="shared" si="27"/>
        <v>3357573.5701363636</v>
      </c>
      <c r="L1801" s="270"/>
    </row>
    <row r="1802" spans="2:12" x14ac:dyDescent="0.25">
      <c r="B1802" s="46">
        <f>SUBTOTAL(103,$C$10:C1802)</f>
        <v>1793</v>
      </c>
      <c r="C1802" s="157" t="s">
        <v>736</v>
      </c>
      <c r="D1802" s="157" t="s">
        <v>738</v>
      </c>
      <c r="E1802" s="203" t="s">
        <v>1466</v>
      </c>
      <c r="F1802" s="212" t="s">
        <v>619</v>
      </c>
      <c r="G1802" s="209" t="s">
        <v>621</v>
      </c>
      <c r="H1802" s="241">
        <v>45513</v>
      </c>
      <c r="I1802" s="253">
        <v>0</v>
      </c>
      <c r="J1802" s="214">
        <v>-1700</v>
      </c>
      <c r="K1802" s="250">
        <f t="shared" si="27"/>
        <v>3355873.5701363636</v>
      </c>
      <c r="L1802" s="270"/>
    </row>
    <row r="1803" spans="2:12" x14ac:dyDescent="0.25">
      <c r="B1803" s="46">
        <f>SUBTOTAL(103,$C$10:C1803)</f>
        <v>1794</v>
      </c>
      <c r="C1803" s="157" t="s">
        <v>625</v>
      </c>
      <c r="D1803" s="157" t="s">
        <v>608</v>
      </c>
      <c r="E1803" s="231" t="s">
        <v>1466</v>
      </c>
      <c r="F1803" s="212" t="s">
        <v>641</v>
      </c>
      <c r="G1803" s="209" t="s">
        <v>642</v>
      </c>
      <c r="H1803" s="241">
        <v>45513</v>
      </c>
      <c r="I1803" s="253">
        <v>0</v>
      </c>
      <c r="J1803" s="214">
        <v>-7500</v>
      </c>
      <c r="K1803" s="250">
        <f t="shared" si="27"/>
        <v>3348373.5701363636</v>
      </c>
      <c r="L1803" s="270"/>
    </row>
    <row r="1804" spans="2:12" x14ac:dyDescent="0.25">
      <c r="B1804" s="46">
        <f>SUBTOTAL(103,$C$10:C1804)</f>
        <v>1795</v>
      </c>
      <c r="C1804" s="157" t="s">
        <v>625</v>
      </c>
      <c r="D1804" s="157" t="s">
        <v>1166</v>
      </c>
      <c r="E1804" s="231" t="s">
        <v>1466</v>
      </c>
      <c r="F1804" s="212" t="s">
        <v>641</v>
      </c>
      <c r="G1804" s="209" t="s">
        <v>642</v>
      </c>
      <c r="H1804" s="241">
        <v>45513</v>
      </c>
      <c r="I1804" s="253">
        <v>0</v>
      </c>
      <c r="J1804" s="214">
        <v>-4000</v>
      </c>
      <c r="K1804" s="250">
        <f t="shared" si="27"/>
        <v>3344373.5701363636</v>
      </c>
      <c r="L1804" s="270"/>
    </row>
    <row r="1805" spans="2:12" x14ac:dyDescent="0.25">
      <c r="B1805" s="46">
        <f>SUBTOTAL(103,$C$10:C1805)</f>
        <v>1796</v>
      </c>
      <c r="C1805" s="157" t="s">
        <v>597</v>
      </c>
      <c r="D1805" s="157" t="s">
        <v>639</v>
      </c>
      <c r="E1805" s="203" t="s">
        <v>1467</v>
      </c>
      <c r="F1805" s="212" t="s">
        <v>591</v>
      </c>
      <c r="G1805" s="209" t="s">
        <v>592</v>
      </c>
      <c r="H1805" s="241">
        <v>45513</v>
      </c>
      <c r="I1805" s="253">
        <v>0</v>
      </c>
      <c r="J1805" s="214">
        <v>-6246.16</v>
      </c>
      <c r="K1805" s="250">
        <f t="shared" ref="K1805:K1868" si="28">I1805+K1804+J1805</f>
        <v>3338127.4101363635</v>
      </c>
      <c r="L1805" s="270"/>
    </row>
    <row r="1806" spans="2:12" x14ac:dyDescent="0.25">
      <c r="B1806" s="46">
        <f>SUBTOTAL(103,$C$10:C1806)</f>
        <v>1797</v>
      </c>
      <c r="C1806" s="157" t="s">
        <v>1148</v>
      </c>
      <c r="D1806" s="157" t="s">
        <v>608</v>
      </c>
      <c r="E1806" s="231" t="s">
        <v>1466</v>
      </c>
      <c r="F1806" s="212" t="s">
        <v>1149</v>
      </c>
      <c r="G1806" s="209" t="s">
        <v>1150</v>
      </c>
      <c r="H1806" s="241">
        <v>45513</v>
      </c>
      <c r="I1806" s="253">
        <v>0</v>
      </c>
      <c r="J1806" s="214">
        <v>-7700</v>
      </c>
      <c r="K1806" s="250">
        <f t="shared" si="28"/>
        <v>3330427.4101363635</v>
      </c>
      <c r="L1806" s="270"/>
    </row>
    <row r="1807" spans="2:12" x14ac:dyDescent="0.25">
      <c r="B1807" s="46">
        <f>SUBTOTAL(103,$C$10:C1807)</f>
        <v>1798</v>
      </c>
      <c r="C1807" s="157" t="s">
        <v>598</v>
      </c>
      <c r="D1807" s="157" t="s">
        <v>607</v>
      </c>
      <c r="E1807" s="203" t="s">
        <v>1467</v>
      </c>
      <c r="F1807" s="212" t="s">
        <v>581</v>
      </c>
      <c r="G1807" s="209" t="s">
        <v>620</v>
      </c>
      <c r="H1807" s="241">
        <v>45513</v>
      </c>
      <c r="I1807" s="253">
        <v>0</v>
      </c>
      <c r="J1807" s="214">
        <v>-20000</v>
      </c>
      <c r="K1807" s="250">
        <f t="shared" si="28"/>
        <v>3310427.4101363635</v>
      </c>
      <c r="L1807" s="270"/>
    </row>
    <row r="1808" spans="2:12" x14ac:dyDescent="0.25">
      <c r="B1808" s="46">
        <f>SUBTOTAL(103,$C$10:C1808)</f>
        <v>1799</v>
      </c>
      <c r="C1808" s="157" t="s">
        <v>598</v>
      </c>
      <c r="D1808" s="157" t="s">
        <v>608</v>
      </c>
      <c r="E1808" s="231" t="s">
        <v>1466</v>
      </c>
      <c r="F1808" s="212" t="s">
        <v>641</v>
      </c>
      <c r="G1808" s="209" t="s">
        <v>642</v>
      </c>
      <c r="H1808" s="241">
        <v>45513</v>
      </c>
      <c r="I1808" s="253">
        <v>0</v>
      </c>
      <c r="J1808" s="214">
        <v>-6300</v>
      </c>
      <c r="K1808" s="250">
        <f t="shared" si="28"/>
        <v>3304127.4101363635</v>
      </c>
      <c r="L1808" s="270"/>
    </row>
    <row r="1809" spans="2:12" x14ac:dyDescent="0.25">
      <c r="B1809" s="46">
        <f>SUBTOTAL(103,$C$10:C1809)</f>
        <v>1800</v>
      </c>
      <c r="C1809" s="157" t="s">
        <v>598</v>
      </c>
      <c r="D1809" s="157" t="s">
        <v>738</v>
      </c>
      <c r="E1809" s="203" t="s">
        <v>1466</v>
      </c>
      <c r="F1809" s="212" t="s">
        <v>1043</v>
      </c>
      <c r="G1809" s="209" t="s">
        <v>1044</v>
      </c>
      <c r="H1809" s="241">
        <v>45513</v>
      </c>
      <c r="I1809" s="253">
        <v>0</v>
      </c>
      <c r="J1809" s="214">
        <v>-750</v>
      </c>
      <c r="K1809" s="250">
        <f t="shared" si="28"/>
        <v>3303377.4101363635</v>
      </c>
      <c r="L1809" s="270"/>
    </row>
    <row r="1810" spans="2:12" x14ac:dyDescent="0.25">
      <c r="B1810" s="46">
        <f>SUBTOTAL(103,$C$10:C1810)</f>
        <v>1801</v>
      </c>
      <c r="C1810" s="157" t="s">
        <v>763</v>
      </c>
      <c r="D1810" s="157" t="s">
        <v>738</v>
      </c>
      <c r="E1810" s="203" t="s">
        <v>1466</v>
      </c>
      <c r="F1810" s="212" t="s">
        <v>619</v>
      </c>
      <c r="G1810" s="209" t="s">
        <v>621</v>
      </c>
      <c r="H1810" s="241">
        <v>45513</v>
      </c>
      <c r="I1810" s="253">
        <v>0</v>
      </c>
      <c r="J1810" s="214">
        <v>-950</v>
      </c>
      <c r="K1810" s="250">
        <f t="shared" si="28"/>
        <v>3302427.4101363635</v>
      </c>
      <c r="L1810" s="270"/>
    </row>
    <row r="1811" spans="2:12" x14ac:dyDescent="0.25">
      <c r="B1811" s="46">
        <f>SUBTOTAL(103,$C$10:C1811)</f>
        <v>1802</v>
      </c>
      <c r="C1811" s="157" t="s">
        <v>600</v>
      </c>
      <c r="D1811" s="157" t="s">
        <v>608</v>
      </c>
      <c r="E1811" s="231" t="s">
        <v>1466</v>
      </c>
      <c r="F1811" s="212" t="s">
        <v>594</v>
      </c>
      <c r="G1811" s="208" t="s">
        <v>1048</v>
      </c>
      <c r="H1811" s="241">
        <v>45513</v>
      </c>
      <c r="I1811" s="253">
        <v>0</v>
      </c>
      <c r="J1811" s="214">
        <v>-20773</v>
      </c>
      <c r="K1811" s="250">
        <f t="shared" si="28"/>
        <v>3281654.4101363635</v>
      </c>
      <c r="L1811" s="270"/>
    </row>
    <row r="1812" spans="2:12" x14ac:dyDescent="0.25">
      <c r="B1812" s="46">
        <f>SUBTOTAL(103,$C$10:C1812)</f>
        <v>1803</v>
      </c>
      <c r="C1812" s="157" t="s">
        <v>677</v>
      </c>
      <c r="D1812" s="157" t="s">
        <v>688</v>
      </c>
      <c r="E1812" s="203" t="s">
        <v>1471</v>
      </c>
      <c r="F1812" s="212" t="s">
        <v>585</v>
      </c>
      <c r="G1812" s="209" t="s">
        <v>586</v>
      </c>
      <c r="H1812" s="241">
        <v>45513</v>
      </c>
      <c r="I1812" s="253">
        <v>0</v>
      </c>
      <c r="J1812" s="214">
        <v>-11500</v>
      </c>
      <c r="K1812" s="250">
        <f t="shared" si="28"/>
        <v>3270154.4101363635</v>
      </c>
      <c r="L1812" s="270"/>
    </row>
    <row r="1813" spans="2:12" x14ac:dyDescent="0.25">
      <c r="B1813" s="46">
        <f>SUBTOTAL(103,$C$10:C1813)</f>
        <v>1804</v>
      </c>
      <c r="C1813" s="157" t="s">
        <v>682</v>
      </c>
      <c r="D1813" s="157" t="s">
        <v>608</v>
      </c>
      <c r="E1813" s="231" t="s">
        <v>1466</v>
      </c>
      <c r="F1813" s="227" t="s">
        <v>1045</v>
      </c>
      <c r="G1813" s="208" t="s">
        <v>1046</v>
      </c>
      <c r="H1813" s="241">
        <v>45513</v>
      </c>
      <c r="I1813" s="253">
        <v>0</v>
      </c>
      <c r="J1813" s="214">
        <v>-2100</v>
      </c>
      <c r="K1813" s="250">
        <f t="shared" si="28"/>
        <v>3268054.4101363635</v>
      </c>
      <c r="L1813" s="270"/>
    </row>
    <row r="1814" spans="2:12" x14ac:dyDescent="0.25">
      <c r="B1814" s="46">
        <f>SUBTOTAL(103,$C$10:C1814)</f>
        <v>1805</v>
      </c>
      <c r="C1814" s="157" t="s">
        <v>601</v>
      </c>
      <c r="D1814" s="157" t="s">
        <v>648</v>
      </c>
      <c r="E1814" s="231" t="s">
        <v>1466</v>
      </c>
      <c r="F1814" s="212" t="s">
        <v>594</v>
      </c>
      <c r="G1814" s="208" t="s">
        <v>1048</v>
      </c>
      <c r="H1814" s="241">
        <v>45513</v>
      </c>
      <c r="I1814" s="253">
        <v>0</v>
      </c>
      <c r="J1814" s="214">
        <v>-5331</v>
      </c>
      <c r="K1814" s="250">
        <f t="shared" si="28"/>
        <v>3262723.4101363635</v>
      </c>
      <c r="L1814" s="270"/>
    </row>
    <row r="1815" spans="2:12" x14ac:dyDescent="0.25">
      <c r="B1815" s="46">
        <f>SUBTOTAL(103,$C$10:C1815)</f>
        <v>1806</v>
      </c>
      <c r="C1815" s="157" t="s">
        <v>665</v>
      </c>
      <c r="D1815" s="157" t="s">
        <v>648</v>
      </c>
      <c r="E1815" s="231" t="s">
        <v>1466</v>
      </c>
      <c r="F1815" s="227" t="s">
        <v>1045</v>
      </c>
      <c r="G1815" s="208" t="s">
        <v>1046</v>
      </c>
      <c r="H1815" s="241">
        <v>45513</v>
      </c>
      <c r="I1815" s="253">
        <v>0</v>
      </c>
      <c r="J1815" s="214">
        <v>-30800</v>
      </c>
      <c r="K1815" s="250">
        <f t="shared" si="28"/>
        <v>3231923.4101363635</v>
      </c>
      <c r="L1815" s="270"/>
    </row>
    <row r="1816" spans="2:12" x14ac:dyDescent="0.25">
      <c r="B1816" s="46">
        <f>SUBTOTAL(103,$C$10:C1816)</f>
        <v>1807</v>
      </c>
      <c r="C1816" s="157" t="s">
        <v>764</v>
      </c>
      <c r="D1816" s="157" t="s">
        <v>738</v>
      </c>
      <c r="E1816" s="203" t="s">
        <v>1466</v>
      </c>
      <c r="F1816" s="212" t="s">
        <v>619</v>
      </c>
      <c r="G1816" s="209" t="s">
        <v>621</v>
      </c>
      <c r="H1816" s="241">
        <v>45513</v>
      </c>
      <c r="I1816" s="253">
        <v>0</v>
      </c>
      <c r="J1816" s="214">
        <v>-250</v>
      </c>
      <c r="K1816" s="250">
        <f t="shared" si="28"/>
        <v>3231673.4101363635</v>
      </c>
      <c r="L1816" s="270"/>
    </row>
    <row r="1817" spans="2:12" x14ac:dyDescent="0.25">
      <c r="B1817" s="46">
        <f>SUBTOTAL(103,$C$10:C1817)</f>
        <v>1808</v>
      </c>
      <c r="C1817" s="157" t="s">
        <v>728</v>
      </c>
      <c r="D1817" s="157" t="s">
        <v>648</v>
      </c>
      <c r="E1817" s="231" t="s">
        <v>1466</v>
      </c>
      <c r="F1817" s="212" t="s">
        <v>1149</v>
      </c>
      <c r="G1817" s="209" t="s">
        <v>1150</v>
      </c>
      <c r="H1817" s="241">
        <v>45513</v>
      </c>
      <c r="I1817" s="253">
        <v>0</v>
      </c>
      <c r="J1817" s="214">
        <v>-4200</v>
      </c>
      <c r="K1817" s="250">
        <f t="shared" si="28"/>
        <v>3227473.4101363635</v>
      </c>
      <c r="L1817" s="270"/>
    </row>
    <row r="1818" spans="2:12" x14ac:dyDescent="0.25">
      <c r="B1818" s="46">
        <f>SUBTOTAL(103,$C$10:C1818)</f>
        <v>1809</v>
      </c>
      <c r="C1818" s="157" t="s">
        <v>1151</v>
      </c>
      <c r="D1818" s="157" t="s">
        <v>648</v>
      </c>
      <c r="E1818" s="231" t="s">
        <v>1466</v>
      </c>
      <c r="F1818" s="212" t="s">
        <v>585</v>
      </c>
      <c r="G1818" s="209" t="s">
        <v>586</v>
      </c>
      <c r="H1818" s="241">
        <v>45513</v>
      </c>
      <c r="I1818" s="253">
        <v>0</v>
      </c>
      <c r="J1818" s="214">
        <v>-16800</v>
      </c>
      <c r="K1818" s="250">
        <f t="shared" si="28"/>
        <v>3210673.4101363635</v>
      </c>
      <c r="L1818" s="270"/>
    </row>
    <row r="1819" spans="2:12" x14ac:dyDescent="0.25">
      <c r="B1819" s="46">
        <f>SUBTOTAL(103,$C$10:C1819)</f>
        <v>1810</v>
      </c>
      <c r="C1819" s="157" t="s">
        <v>683</v>
      </c>
      <c r="D1819" s="157" t="s">
        <v>648</v>
      </c>
      <c r="E1819" s="231" t="s">
        <v>1466</v>
      </c>
      <c r="F1819" s="212" t="s">
        <v>582</v>
      </c>
      <c r="G1819" s="208" t="s">
        <v>1048</v>
      </c>
      <c r="H1819" s="241">
        <v>45513</v>
      </c>
      <c r="I1819" s="253">
        <v>0</v>
      </c>
      <c r="J1819" s="214">
        <v>-3360</v>
      </c>
      <c r="K1819" s="250">
        <f t="shared" si="28"/>
        <v>3207313.4101363635</v>
      </c>
      <c r="L1819" s="270"/>
    </row>
    <row r="1820" spans="2:12" x14ac:dyDescent="0.25">
      <c r="B1820" s="46">
        <f>SUBTOTAL(103,$C$10:C1820)</f>
        <v>1811</v>
      </c>
      <c r="C1820" s="157" t="s">
        <v>694</v>
      </c>
      <c r="D1820" s="157" t="s">
        <v>608</v>
      </c>
      <c r="E1820" s="231" t="s">
        <v>1466</v>
      </c>
      <c r="F1820" s="212" t="s">
        <v>641</v>
      </c>
      <c r="G1820" s="209" t="s">
        <v>642</v>
      </c>
      <c r="H1820" s="241">
        <v>45513</v>
      </c>
      <c r="I1820" s="253">
        <v>0</v>
      </c>
      <c r="J1820" s="214">
        <v>-24500</v>
      </c>
      <c r="K1820" s="250">
        <f t="shared" si="28"/>
        <v>3182813.4101363635</v>
      </c>
      <c r="L1820" s="270"/>
    </row>
    <row r="1821" spans="2:12" x14ac:dyDescent="0.25">
      <c r="B1821" s="46">
        <f>SUBTOTAL(103,$C$10:C1821)</f>
        <v>1812</v>
      </c>
      <c r="C1821" s="157" t="s">
        <v>1165</v>
      </c>
      <c r="D1821" s="157" t="s">
        <v>738</v>
      </c>
      <c r="E1821" s="203" t="s">
        <v>1466</v>
      </c>
      <c r="F1821" s="212" t="s">
        <v>1043</v>
      </c>
      <c r="G1821" s="209" t="s">
        <v>1044</v>
      </c>
      <c r="H1821" s="241">
        <v>45513</v>
      </c>
      <c r="I1821" s="253">
        <v>0</v>
      </c>
      <c r="J1821" s="214">
        <v>-500</v>
      </c>
      <c r="K1821" s="250">
        <f t="shared" si="28"/>
        <v>3182313.4101363635</v>
      </c>
      <c r="L1821" s="270"/>
    </row>
    <row r="1822" spans="2:12" x14ac:dyDescent="0.25">
      <c r="B1822" s="46">
        <f>SUBTOTAL(103,$C$10:C1822)</f>
        <v>1813</v>
      </c>
      <c r="C1822" s="157" t="s">
        <v>708</v>
      </c>
      <c r="D1822" s="157" t="s">
        <v>674</v>
      </c>
      <c r="E1822" s="203" t="s">
        <v>1468</v>
      </c>
      <c r="F1822" s="212" t="s">
        <v>1043</v>
      </c>
      <c r="G1822" s="209" t="s">
        <v>1044</v>
      </c>
      <c r="H1822" s="241">
        <v>45519</v>
      </c>
      <c r="I1822" s="253">
        <v>0</v>
      </c>
      <c r="J1822" s="214">
        <v>-10000</v>
      </c>
      <c r="K1822" s="250">
        <f t="shared" si="28"/>
        <v>3172313.4101363635</v>
      </c>
      <c r="L1822" s="270"/>
    </row>
    <row r="1823" spans="2:12" x14ac:dyDescent="0.25">
      <c r="B1823" s="46">
        <f>SUBTOTAL(103,$C$10:C1823)</f>
        <v>1814</v>
      </c>
      <c r="C1823" s="294" t="s">
        <v>131</v>
      </c>
      <c r="D1823" s="157" t="s">
        <v>1178</v>
      </c>
      <c r="E1823" s="203" t="s">
        <v>1475</v>
      </c>
      <c r="F1823" s="212" t="s">
        <v>588</v>
      </c>
      <c r="G1823" s="209" t="s">
        <v>589</v>
      </c>
      <c r="H1823" s="241">
        <v>45519</v>
      </c>
      <c r="I1823" s="253">
        <v>0</v>
      </c>
      <c r="J1823" s="214">
        <v>-350000</v>
      </c>
      <c r="K1823" s="250">
        <f t="shared" si="28"/>
        <v>2822313.4101363635</v>
      </c>
      <c r="L1823" s="270"/>
    </row>
    <row r="1824" spans="2:12" x14ac:dyDescent="0.25">
      <c r="B1824" s="46">
        <f>SUBTOTAL(103,$C$10:C1824)</f>
        <v>1815</v>
      </c>
      <c r="C1824" s="157" t="s">
        <v>632</v>
      </c>
      <c r="D1824" s="157" t="s">
        <v>614</v>
      </c>
      <c r="E1824" s="208" t="s">
        <v>1470</v>
      </c>
      <c r="F1824" s="212" t="s">
        <v>24</v>
      </c>
      <c r="G1824" s="209" t="s">
        <v>24</v>
      </c>
      <c r="H1824" s="241">
        <v>45519</v>
      </c>
      <c r="I1824" s="253">
        <v>0</v>
      </c>
      <c r="J1824" s="214">
        <v>-500</v>
      </c>
      <c r="K1824" s="250">
        <f t="shared" si="28"/>
        <v>2821813.4101363635</v>
      </c>
      <c r="L1824" s="270"/>
    </row>
    <row r="1825" spans="2:12" x14ac:dyDescent="0.25">
      <c r="B1825" s="46">
        <f>SUBTOTAL(103,$C$10:C1825)</f>
        <v>1816</v>
      </c>
      <c r="C1825" s="157" t="s">
        <v>1179</v>
      </c>
      <c r="D1825" s="157" t="s">
        <v>766</v>
      </c>
      <c r="E1825" s="203" t="s">
        <v>6</v>
      </c>
      <c r="F1825" s="212" t="s">
        <v>1050</v>
      </c>
      <c r="G1825" s="209" t="s">
        <v>442</v>
      </c>
      <c r="H1825" s="241">
        <v>45520</v>
      </c>
      <c r="I1825" s="253">
        <v>1000000</v>
      </c>
      <c r="J1825" s="214">
        <v>0</v>
      </c>
      <c r="K1825" s="250">
        <f t="shared" si="28"/>
        <v>3821813.4101363635</v>
      </c>
      <c r="L1825" s="270"/>
    </row>
    <row r="1826" spans="2:12" x14ac:dyDescent="0.25">
      <c r="B1826" s="46">
        <f>SUBTOTAL(103,$C$10:C1826)</f>
        <v>1817</v>
      </c>
      <c r="C1826" s="157" t="s">
        <v>24</v>
      </c>
      <c r="D1826" s="157" t="s">
        <v>1184</v>
      </c>
      <c r="E1826" s="204" t="s">
        <v>1470</v>
      </c>
      <c r="F1826" s="212" t="s">
        <v>24</v>
      </c>
      <c r="G1826" s="209" t="s">
        <v>24</v>
      </c>
      <c r="H1826" s="241">
        <v>45520</v>
      </c>
      <c r="I1826" s="253">
        <v>0</v>
      </c>
      <c r="J1826" s="214">
        <v>-95961</v>
      </c>
      <c r="K1826" s="250">
        <f t="shared" si="28"/>
        <v>3725852.4101363635</v>
      </c>
      <c r="L1826" s="270"/>
    </row>
    <row r="1827" spans="2:12" x14ac:dyDescent="0.25">
      <c r="B1827" s="46">
        <f>SUBTOTAL(103,$C$10:C1827)</f>
        <v>1818</v>
      </c>
      <c r="C1827" s="157" t="s">
        <v>596</v>
      </c>
      <c r="D1827" s="157" t="s">
        <v>607</v>
      </c>
      <c r="E1827" s="203" t="s">
        <v>1467</v>
      </c>
      <c r="F1827" s="212" t="s">
        <v>581</v>
      </c>
      <c r="G1827" s="209" t="s">
        <v>620</v>
      </c>
      <c r="H1827" s="241">
        <v>45520</v>
      </c>
      <c r="I1827" s="253">
        <v>0</v>
      </c>
      <c r="J1827" s="214">
        <v>-10500</v>
      </c>
      <c r="K1827" s="250">
        <f t="shared" si="28"/>
        <v>3715352.4101363635</v>
      </c>
      <c r="L1827" s="270"/>
    </row>
    <row r="1828" spans="2:12" x14ac:dyDescent="0.25">
      <c r="B1828" s="46">
        <f>SUBTOTAL(103,$C$10:C1828)</f>
        <v>1819</v>
      </c>
      <c r="C1828" s="157" t="s">
        <v>736</v>
      </c>
      <c r="D1828" s="157" t="s">
        <v>738</v>
      </c>
      <c r="E1828" s="203" t="s">
        <v>1466</v>
      </c>
      <c r="F1828" s="212" t="s">
        <v>619</v>
      </c>
      <c r="G1828" s="209" t="s">
        <v>621</v>
      </c>
      <c r="H1828" s="241">
        <v>45520</v>
      </c>
      <c r="I1828" s="253">
        <v>0</v>
      </c>
      <c r="J1828" s="214">
        <v>-1750</v>
      </c>
      <c r="K1828" s="250">
        <f t="shared" si="28"/>
        <v>3713602.4101363635</v>
      </c>
      <c r="L1828" s="270"/>
    </row>
    <row r="1829" spans="2:12" x14ac:dyDescent="0.25">
      <c r="B1829" s="46">
        <f>SUBTOTAL(103,$C$10:C1829)</f>
        <v>1820</v>
      </c>
      <c r="C1829" s="157" t="s">
        <v>736</v>
      </c>
      <c r="D1829" s="157" t="s">
        <v>918</v>
      </c>
      <c r="E1829" s="203" t="s">
        <v>1467</v>
      </c>
      <c r="F1829" s="212" t="s">
        <v>619</v>
      </c>
      <c r="G1829" s="209" t="s">
        <v>621</v>
      </c>
      <c r="H1829" s="241">
        <v>45520</v>
      </c>
      <c r="I1829" s="253">
        <v>0</v>
      </c>
      <c r="J1829" s="214">
        <v>-12365.956818181799</v>
      </c>
      <c r="K1829" s="250">
        <f t="shared" si="28"/>
        <v>3701236.4533181814</v>
      </c>
      <c r="L1829" s="270"/>
    </row>
    <row r="1830" spans="2:12" x14ac:dyDescent="0.25">
      <c r="B1830" s="46">
        <f>SUBTOTAL(103,$C$10:C1830)</f>
        <v>1821</v>
      </c>
      <c r="C1830" s="157" t="s">
        <v>625</v>
      </c>
      <c r="D1830" s="157" t="s">
        <v>608</v>
      </c>
      <c r="E1830" s="231" t="s">
        <v>1466</v>
      </c>
      <c r="F1830" s="212" t="s">
        <v>641</v>
      </c>
      <c r="G1830" s="209" t="s">
        <v>642</v>
      </c>
      <c r="H1830" s="241">
        <v>45520</v>
      </c>
      <c r="I1830" s="253">
        <v>0</v>
      </c>
      <c r="J1830" s="214">
        <v>-4900</v>
      </c>
      <c r="K1830" s="250">
        <f t="shared" si="28"/>
        <v>3696336.4533181814</v>
      </c>
      <c r="L1830" s="270"/>
    </row>
    <row r="1831" spans="2:12" x14ac:dyDescent="0.25">
      <c r="B1831" s="46">
        <f>SUBTOTAL(103,$C$10:C1831)</f>
        <v>1822</v>
      </c>
      <c r="C1831" s="157" t="s">
        <v>625</v>
      </c>
      <c r="D1831" s="157" t="s">
        <v>1182</v>
      </c>
      <c r="E1831" s="204" t="s">
        <v>1466</v>
      </c>
      <c r="F1831" s="212" t="s">
        <v>641</v>
      </c>
      <c r="G1831" s="209" t="s">
        <v>642</v>
      </c>
      <c r="H1831" s="241">
        <v>45520</v>
      </c>
      <c r="I1831" s="253">
        <v>0</v>
      </c>
      <c r="J1831" s="214">
        <v>-6976</v>
      </c>
      <c r="K1831" s="250">
        <f t="shared" si="28"/>
        <v>3689360.4533181814</v>
      </c>
      <c r="L1831" s="270"/>
    </row>
    <row r="1832" spans="2:12" x14ac:dyDescent="0.25">
      <c r="B1832" s="46">
        <f>SUBTOTAL(103,$C$10:C1832)</f>
        <v>1823</v>
      </c>
      <c r="C1832" s="157" t="s">
        <v>1180</v>
      </c>
      <c r="D1832" s="157" t="s">
        <v>1183</v>
      </c>
      <c r="E1832" s="203" t="s">
        <v>1470</v>
      </c>
      <c r="F1832" s="212" t="s">
        <v>1043</v>
      </c>
      <c r="G1832" s="209" t="s">
        <v>1044</v>
      </c>
      <c r="H1832" s="241">
        <v>45520</v>
      </c>
      <c r="I1832" s="253">
        <v>0</v>
      </c>
      <c r="J1832" s="214">
        <v>-600</v>
      </c>
      <c r="K1832" s="250">
        <f t="shared" si="28"/>
        <v>3688760.4533181814</v>
      </c>
      <c r="L1832" s="270"/>
    </row>
    <row r="1833" spans="2:12" x14ac:dyDescent="0.25">
      <c r="B1833" s="46">
        <f>SUBTOTAL(103,$C$10:C1833)</f>
        <v>1824</v>
      </c>
      <c r="C1833" s="157" t="s">
        <v>1148</v>
      </c>
      <c r="D1833" s="157" t="s">
        <v>608</v>
      </c>
      <c r="E1833" s="231" t="s">
        <v>1466</v>
      </c>
      <c r="F1833" s="212" t="s">
        <v>1149</v>
      </c>
      <c r="G1833" s="209" t="s">
        <v>1150</v>
      </c>
      <c r="H1833" s="241">
        <v>45520</v>
      </c>
      <c r="I1833" s="253">
        <v>0</v>
      </c>
      <c r="J1833" s="214">
        <v>-7700</v>
      </c>
      <c r="K1833" s="250">
        <f t="shared" si="28"/>
        <v>3681060.4533181814</v>
      </c>
      <c r="L1833" s="270"/>
    </row>
    <row r="1834" spans="2:12" x14ac:dyDescent="0.25">
      <c r="B1834" s="46">
        <f>SUBTOTAL(103,$C$10:C1834)</f>
        <v>1825</v>
      </c>
      <c r="C1834" s="157" t="s">
        <v>598</v>
      </c>
      <c r="D1834" s="157" t="s">
        <v>607</v>
      </c>
      <c r="E1834" s="203" t="s">
        <v>1467</v>
      </c>
      <c r="F1834" s="212" t="s">
        <v>581</v>
      </c>
      <c r="G1834" s="209" t="s">
        <v>620</v>
      </c>
      <c r="H1834" s="241">
        <v>45520</v>
      </c>
      <c r="I1834" s="253">
        <v>0</v>
      </c>
      <c r="J1834" s="214">
        <v>-20000</v>
      </c>
      <c r="K1834" s="250">
        <f t="shared" si="28"/>
        <v>3661060.4533181814</v>
      </c>
      <c r="L1834" s="270"/>
    </row>
    <row r="1835" spans="2:12" x14ac:dyDescent="0.25">
      <c r="B1835" s="46">
        <f>SUBTOTAL(103,$C$10:C1835)</f>
        <v>1826</v>
      </c>
      <c r="C1835" s="157" t="s">
        <v>598</v>
      </c>
      <c r="D1835" s="157" t="s">
        <v>608</v>
      </c>
      <c r="E1835" s="231" t="s">
        <v>1466</v>
      </c>
      <c r="F1835" s="212" t="s">
        <v>641</v>
      </c>
      <c r="G1835" s="209" t="s">
        <v>642</v>
      </c>
      <c r="H1835" s="241">
        <v>45520</v>
      </c>
      <c r="I1835" s="253">
        <v>0</v>
      </c>
      <c r="J1835" s="214">
        <v>-6300</v>
      </c>
      <c r="K1835" s="250">
        <f t="shared" si="28"/>
        <v>3654760.4533181814</v>
      </c>
      <c r="L1835" s="270"/>
    </row>
    <row r="1836" spans="2:12" x14ac:dyDescent="0.25">
      <c r="B1836" s="46">
        <f>SUBTOTAL(103,$C$10:C1836)</f>
        <v>1827</v>
      </c>
      <c r="C1836" s="157" t="s">
        <v>598</v>
      </c>
      <c r="D1836" s="157" t="s">
        <v>738</v>
      </c>
      <c r="E1836" s="203" t="s">
        <v>1466</v>
      </c>
      <c r="F1836" s="212" t="s">
        <v>1043</v>
      </c>
      <c r="G1836" s="209" t="s">
        <v>1044</v>
      </c>
      <c r="H1836" s="241">
        <v>45520</v>
      </c>
      <c r="I1836" s="253">
        <v>0</v>
      </c>
      <c r="J1836" s="214">
        <v>-1750</v>
      </c>
      <c r="K1836" s="250">
        <f t="shared" si="28"/>
        <v>3653010.4533181814</v>
      </c>
      <c r="L1836" s="270"/>
    </row>
    <row r="1837" spans="2:12" x14ac:dyDescent="0.25">
      <c r="B1837" s="46">
        <f>SUBTOTAL(103,$C$10:C1837)</f>
        <v>1828</v>
      </c>
      <c r="C1837" s="157" t="s">
        <v>763</v>
      </c>
      <c r="D1837" s="157" t="s">
        <v>738</v>
      </c>
      <c r="E1837" s="203" t="s">
        <v>1466</v>
      </c>
      <c r="F1837" s="212" t="s">
        <v>619</v>
      </c>
      <c r="G1837" s="209" t="s">
        <v>621</v>
      </c>
      <c r="H1837" s="241">
        <v>45520</v>
      </c>
      <c r="I1837" s="253">
        <v>0</v>
      </c>
      <c r="J1837" s="214">
        <v>-1450</v>
      </c>
      <c r="K1837" s="250">
        <f t="shared" si="28"/>
        <v>3651560.4533181814</v>
      </c>
      <c r="L1837" s="270"/>
    </row>
    <row r="1838" spans="2:12" x14ac:dyDescent="0.25">
      <c r="B1838" s="46">
        <f>SUBTOTAL(103,$C$10:C1838)</f>
        <v>1829</v>
      </c>
      <c r="C1838" s="157" t="s">
        <v>600</v>
      </c>
      <c r="D1838" s="157" t="s">
        <v>608</v>
      </c>
      <c r="E1838" s="231" t="s">
        <v>1466</v>
      </c>
      <c r="F1838" s="212" t="s">
        <v>594</v>
      </c>
      <c r="G1838" s="209" t="s">
        <v>595</v>
      </c>
      <c r="H1838" s="241">
        <v>45520</v>
      </c>
      <c r="I1838" s="253">
        <v>0</v>
      </c>
      <c r="J1838" s="214">
        <v>-34000</v>
      </c>
      <c r="K1838" s="250">
        <f t="shared" si="28"/>
        <v>3617560.4533181814</v>
      </c>
      <c r="L1838" s="270"/>
    </row>
    <row r="1839" spans="2:12" x14ac:dyDescent="0.25">
      <c r="B1839" s="46">
        <f>SUBTOTAL(103,$C$10:C1839)</f>
        <v>1830</v>
      </c>
      <c r="C1839" s="157" t="s">
        <v>682</v>
      </c>
      <c r="D1839" s="157" t="s">
        <v>608</v>
      </c>
      <c r="E1839" s="231" t="s">
        <v>1466</v>
      </c>
      <c r="F1839" s="227" t="s">
        <v>1045</v>
      </c>
      <c r="G1839" s="208" t="s">
        <v>1046</v>
      </c>
      <c r="H1839" s="241">
        <v>45520</v>
      </c>
      <c r="I1839" s="253">
        <v>0</v>
      </c>
      <c r="J1839" s="214">
        <v>-2100</v>
      </c>
      <c r="K1839" s="250">
        <f t="shared" si="28"/>
        <v>3615460.4533181814</v>
      </c>
      <c r="L1839" s="270"/>
    </row>
    <row r="1840" spans="2:12" x14ac:dyDescent="0.25">
      <c r="B1840" s="46">
        <f>SUBTOTAL(103,$C$10:C1840)</f>
        <v>1831</v>
      </c>
      <c r="C1840" s="157" t="s">
        <v>601</v>
      </c>
      <c r="D1840" s="157" t="s">
        <v>648</v>
      </c>
      <c r="E1840" s="231" t="s">
        <v>1466</v>
      </c>
      <c r="F1840" s="212" t="s">
        <v>594</v>
      </c>
      <c r="G1840" s="209" t="s">
        <v>595</v>
      </c>
      <c r="H1840" s="241">
        <v>45520</v>
      </c>
      <c r="I1840" s="253">
        <v>0</v>
      </c>
      <c r="J1840" s="214">
        <v>-8171</v>
      </c>
      <c r="K1840" s="250">
        <f t="shared" si="28"/>
        <v>3607289.4533181814</v>
      </c>
      <c r="L1840" s="270"/>
    </row>
    <row r="1841" spans="2:12" x14ac:dyDescent="0.25">
      <c r="B1841" s="46">
        <f>SUBTOTAL(103,$C$10:C1841)</f>
        <v>1832</v>
      </c>
      <c r="C1841" s="157" t="s">
        <v>665</v>
      </c>
      <c r="D1841" s="157" t="s">
        <v>648</v>
      </c>
      <c r="E1841" s="231" t="s">
        <v>1466</v>
      </c>
      <c r="F1841" s="227" t="s">
        <v>1045</v>
      </c>
      <c r="G1841" s="208" t="s">
        <v>1046</v>
      </c>
      <c r="H1841" s="241">
        <v>45520</v>
      </c>
      <c r="I1841" s="253">
        <v>0</v>
      </c>
      <c r="J1841" s="214">
        <v>-26600</v>
      </c>
      <c r="K1841" s="250">
        <f t="shared" si="28"/>
        <v>3580689.4533181814</v>
      </c>
      <c r="L1841" s="270"/>
    </row>
    <row r="1842" spans="2:12" x14ac:dyDescent="0.25">
      <c r="B1842" s="46">
        <f>SUBTOTAL(103,$C$10:C1842)</f>
        <v>1833</v>
      </c>
      <c r="C1842" s="157" t="s">
        <v>692</v>
      </c>
      <c r="D1842" s="157" t="s">
        <v>608</v>
      </c>
      <c r="E1842" s="231" t="s">
        <v>1466</v>
      </c>
      <c r="F1842" s="212" t="s">
        <v>581</v>
      </c>
      <c r="G1842" s="209" t="s">
        <v>620</v>
      </c>
      <c r="H1842" s="241">
        <v>45520</v>
      </c>
      <c r="I1842" s="253">
        <v>0</v>
      </c>
      <c r="J1842" s="214">
        <v>-6287</v>
      </c>
      <c r="K1842" s="250">
        <f t="shared" si="28"/>
        <v>3574402.4533181814</v>
      </c>
      <c r="L1842" s="270"/>
    </row>
    <row r="1843" spans="2:12" x14ac:dyDescent="0.25">
      <c r="B1843" s="46">
        <f>SUBTOTAL(103,$C$10:C1843)</f>
        <v>1834</v>
      </c>
      <c r="C1843" s="157" t="s">
        <v>596</v>
      </c>
      <c r="D1843" s="157" t="s">
        <v>608</v>
      </c>
      <c r="E1843" s="231" t="s">
        <v>1466</v>
      </c>
      <c r="F1843" s="212" t="s">
        <v>581</v>
      </c>
      <c r="G1843" s="209" t="s">
        <v>620</v>
      </c>
      <c r="H1843" s="241">
        <v>45520</v>
      </c>
      <c r="I1843" s="253">
        <v>0</v>
      </c>
      <c r="J1843" s="214">
        <v>-77000</v>
      </c>
      <c r="K1843" s="250">
        <f t="shared" si="28"/>
        <v>3497402.4533181814</v>
      </c>
      <c r="L1843" s="270"/>
    </row>
    <row r="1844" spans="2:12" x14ac:dyDescent="0.25">
      <c r="B1844" s="46">
        <f>SUBTOTAL(103,$C$10:C1844)</f>
        <v>1835</v>
      </c>
      <c r="C1844" s="157" t="s">
        <v>598</v>
      </c>
      <c r="D1844" s="157" t="s">
        <v>608</v>
      </c>
      <c r="E1844" s="231" t="s">
        <v>1466</v>
      </c>
      <c r="F1844" s="212" t="s">
        <v>581</v>
      </c>
      <c r="G1844" s="209" t="s">
        <v>620</v>
      </c>
      <c r="H1844" s="241">
        <v>45520</v>
      </c>
      <c r="I1844" s="253">
        <v>0</v>
      </c>
      <c r="J1844" s="214">
        <v>-35000</v>
      </c>
      <c r="K1844" s="250">
        <f t="shared" si="28"/>
        <v>3462402.4533181814</v>
      </c>
      <c r="L1844" s="270"/>
    </row>
    <row r="1845" spans="2:12" x14ac:dyDescent="0.25">
      <c r="B1845" s="46">
        <f>SUBTOTAL(103,$C$10:C1845)</f>
        <v>1836</v>
      </c>
      <c r="C1845" s="157" t="s">
        <v>597</v>
      </c>
      <c r="D1845" s="157" t="s">
        <v>608</v>
      </c>
      <c r="E1845" s="231" t="s">
        <v>1466</v>
      </c>
      <c r="F1845" s="212" t="s">
        <v>581</v>
      </c>
      <c r="G1845" s="209" t="s">
        <v>620</v>
      </c>
      <c r="H1845" s="241">
        <v>45520</v>
      </c>
      <c r="I1845" s="253">
        <v>0</v>
      </c>
      <c r="J1845" s="214">
        <v>-56000</v>
      </c>
      <c r="K1845" s="250">
        <f t="shared" si="28"/>
        <v>3406402.4533181814</v>
      </c>
      <c r="L1845" s="270"/>
    </row>
    <row r="1846" spans="2:12" x14ac:dyDescent="0.25">
      <c r="B1846" s="46">
        <f>SUBTOTAL(103,$C$10:C1846)</f>
        <v>1837</v>
      </c>
      <c r="C1846" s="157" t="s">
        <v>692</v>
      </c>
      <c r="D1846" s="157" t="s">
        <v>608</v>
      </c>
      <c r="E1846" s="231" t="s">
        <v>1466</v>
      </c>
      <c r="F1846" s="212" t="s">
        <v>746</v>
      </c>
      <c r="G1846" s="209" t="s">
        <v>747</v>
      </c>
      <c r="H1846" s="241">
        <v>45520</v>
      </c>
      <c r="I1846" s="253">
        <v>0</v>
      </c>
      <c r="J1846" s="214">
        <v>-10677</v>
      </c>
      <c r="K1846" s="250">
        <f t="shared" si="28"/>
        <v>3395725.4533181814</v>
      </c>
      <c r="L1846" s="270"/>
    </row>
    <row r="1847" spans="2:12" x14ac:dyDescent="0.25">
      <c r="B1847" s="46">
        <f>SUBTOTAL(103,$C$10:C1847)</f>
        <v>1838</v>
      </c>
      <c r="C1847" s="157" t="s">
        <v>626</v>
      </c>
      <c r="D1847" s="157" t="s">
        <v>608</v>
      </c>
      <c r="E1847" s="231" t="s">
        <v>1466</v>
      </c>
      <c r="F1847" s="212" t="s">
        <v>746</v>
      </c>
      <c r="G1847" s="209" t="s">
        <v>747</v>
      </c>
      <c r="H1847" s="241">
        <v>45520</v>
      </c>
      <c r="I1847" s="253">
        <v>0</v>
      </c>
      <c r="J1847" s="214">
        <v>-42000</v>
      </c>
      <c r="K1847" s="250">
        <f t="shared" si="28"/>
        <v>3353725.4533181814</v>
      </c>
      <c r="L1847" s="270"/>
    </row>
    <row r="1848" spans="2:12" x14ac:dyDescent="0.25">
      <c r="B1848" s="46">
        <f>SUBTOTAL(103,$C$10:C1848)</f>
        <v>1839</v>
      </c>
      <c r="C1848" s="157" t="s">
        <v>693</v>
      </c>
      <c r="D1848" s="157" t="s">
        <v>608</v>
      </c>
      <c r="E1848" s="231" t="s">
        <v>1466</v>
      </c>
      <c r="F1848" s="212" t="s">
        <v>746</v>
      </c>
      <c r="G1848" s="209" t="s">
        <v>747</v>
      </c>
      <c r="H1848" s="241">
        <v>45520</v>
      </c>
      <c r="I1848" s="253">
        <v>0</v>
      </c>
      <c r="J1848" s="214">
        <v>-8400</v>
      </c>
      <c r="K1848" s="250">
        <f t="shared" si="28"/>
        <v>3345325.4533181814</v>
      </c>
      <c r="L1848" s="270"/>
    </row>
    <row r="1849" spans="2:12" x14ac:dyDescent="0.25">
      <c r="B1849" s="46">
        <f>SUBTOTAL(103,$C$10:C1849)</f>
        <v>1840</v>
      </c>
      <c r="C1849" s="157" t="s">
        <v>728</v>
      </c>
      <c r="D1849" s="157" t="s">
        <v>648</v>
      </c>
      <c r="E1849" s="231" t="s">
        <v>1466</v>
      </c>
      <c r="F1849" s="212" t="s">
        <v>1149</v>
      </c>
      <c r="G1849" s="209" t="s">
        <v>1150</v>
      </c>
      <c r="H1849" s="241">
        <v>45520</v>
      </c>
      <c r="I1849" s="253">
        <v>0</v>
      </c>
      <c r="J1849" s="214">
        <v>-4200</v>
      </c>
      <c r="K1849" s="250">
        <f t="shared" si="28"/>
        <v>3341125.4533181814</v>
      </c>
      <c r="L1849" s="270"/>
    </row>
    <row r="1850" spans="2:12" x14ac:dyDescent="0.25">
      <c r="B1850" s="46">
        <f>SUBTOTAL(103,$C$10:C1850)</f>
        <v>1841</v>
      </c>
      <c r="C1850" s="157" t="s">
        <v>1151</v>
      </c>
      <c r="D1850" s="157" t="s">
        <v>648</v>
      </c>
      <c r="E1850" s="231" t="s">
        <v>1466</v>
      </c>
      <c r="F1850" s="212" t="s">
        <v>585</v>
      </c>
      <c r="G1850" s="209" t="s">
        <v>586</v>
      </c>
      <c r="H1850" s="241">
        <v>45520</v>
      </c>
      <c r="I1850" s="253">
        <v>0</v>
      </c>
      <c r="J1850" s="214">
        <v>-21000</v>
      </c>
      <c r="K1850" s="250">
        <f t="shared" si="28"/>
        <v>3320125.4533181814</v>
      </c>
      <c r="L1850" s="270"/>
    </row>
    <row r="1851" spans="2:12" x14ac:dyDescent="0.25">
      <c r="B1851" s="46">
        <f>SUBTOTAL(103,$C$10:C1851)</f>
        <v>1842</v>
      </c>
      <c r="C1851" s="157" t="s">
        <v>683</v>
      </c>
      <c r="D1851" s="157" t="s">
        <v>648</v>
      </c>
      <c r="E1851" s="231" t="s">
        <v>1466</v>
      </c>
      <c r="F1851" s="212" t="s">
        <v>582</v>
      </c>
      <c r="G1851" s="209" t="s">
        <v>595</v>
      </c>
      <c r="H1851" s="241">
        <v>45520</v>
      </c>
      <c r="I1851" s="253">
        <v>0</v>
      </c>
      <c r="J1851" s="214">
        <v>-4800</v>
      </c>
      <c r="K1851" s="250">
        <f t="shared" si="28"/>
        <v>3315325.4533181814</v>
      </c>
      <c r="L1851" s="270"/>
    </row>
    <row r="1852" spans="2:12" x14ac:dyDescent="0.25">
      <c r="B1852" s="46">
        <f>SUBTOTAL(103,$C$10:C1852)</f>
        <v>1843</v>
      </c>
      <c r="C1852" s="157" t="s">
        <v>1181</v>
      </c>
      <c r="D1852" s="157" t="s">
        <v>688</v>
      </c>
      <c r="E1852" s="203" t="s">
        <v>1471</v>
      </c>
      <c r="F1852" s="212" t="s">
        <v>1143</v>
      </c>
      <c r="G1852" s="209" t="s">
        <v>1144</v>
      </c>
      <c r="H1852" s="241">
        <v>45520</v>
      </c>
      <c r="I1852" s="253">
        <v>0</v>
      </c>
      <c r="J1852" s="214">
        <v>-24000</v>
      </c>
      <c r="K1852" s="250">
        <f t="shared" si="28"/>
        <v>3291325.4533181814</v>
      </c>
      <c r="L1852" s="270"/>
    </row>
    <row r="1853" spans="2:12" x14ac:dyDescent="0.25">
      <c r="B1853" s="46">
        <f>SUBTOTAL(103,$C$10:C1853)</f>
        <v>1844</v>
      </c>
      <c r="C1853" s="157" t="s">
        <v>1181</v>
      </c>
      <c r="D1853" s="157" t="s">
        <v>703</v>
      </c>
      <c r="E1853" s="203" t="s">
        <v>1471</v>
      </c>
      <c r="F1853" s="212" t="s">
        <v>1143</v>
      </c>
      <c r="G1853" s="209" t="s">
        <v>1144</v>
      </c>
      <c r="H1853" s="241">
        <v>45520</v>
      </c>
      <c r="I1853" s="253">
        <v>0</v>
      </c>
      <c r="J1853" s="214">
        <v>-12000</v>
      </c>
      <c r="K1853" s="250">
        <f t="shared" si="28"/>
        <v>3279325.4533181814</v>
      </c>
      <c r="L1853" s="270"/>
    </row>
    <row r="1854" spans="2:12" x14ac:dyDescent="0.25">
      <c r="B1854" s="46">
        <f>SUBTOTAL(103,$C$10:C1854)</f>
        <v>1845</v>
      </c>
      <c r="C1854" s="157" t="s">
        <v>603</v>
      </c>
      <c r="D1854" s="157" t="s">
        <v>738</v>
      </c>
      <c r="E1854" s="203" t="s">
        <v>1466</v>
      </c>
      <c r="F1854" s="212" t="s">
        <v>619</v>
      </c>
      <c r="G1854" s="209" t="s">
        <v>621</v>
      </c>
      <c r="H1854" s="241">
        <v>45520</v>
      </c>
      <c r="I1854" s="253">
        <v>0</v>
      </c>
      <c r="J1854" s="214">
        <v>-200</v>
      </c>
      <c r="K1854" s="250">
        <f t="shared" si="28"/>
        <v>3279125.4533181814</v>
      </c>
      <c r="L1854" s="270"/>
    </row>
    <row r="1855" spans="2:12" x14ac:dyDescent="0.25">
      <c r="B1855" s="46">
        <f>SUBTOTAL(103,$C$10:C1855)</f>
        <v>1846</v>
      </c>
      <c r="C1855" s="157" t="s">
        <v>694</v>
      </c>
      <c r="D1855" s="157" t="s">
        <v>608</v>
      </c>
      <c r="E1855" s="231" t="s">
        <v>1466</v>
      </c>
      <c r="F1855" s="212" t="s">
        <v>641</v>
      </c>
      <c r="G1855" s="209" t="s">
        <v>642</v>
      </c>
      <c r="H1855" s="241">
        <v>45520</v>
      </c>
      <c r="I1855" s="253">
        <v>0</v>
      </c>
      <c r="J1855" s="214">
        <v>-24500</v>
      </c>
      <c r="K1855" s="250">
        <f t="shared" si="28"/>
        <v>3254625.4533181814</v>
      </c>
      <c r="L1855" s="270"/>
    </row>
    <row r="1856" spans="2:12" x14ac:dyDescent="0.25">
      <c r="B1856" s="46">
        <f>SUBTOTAL(103,$C$10:C1856)</f>
        <v>1847</v>
      </c>
      <c r="C1856" s="157" t="s">
        <v>694</v>
      </c>
      <c r="D1856" s="157" t="s">
        <v>1182</v>
      </c>
      <c r="E1856" s="204" t="s">
        <v>1466</v>
      </c>
      <c r="F1856" s="212" t="s">
        <v>641</v>
      </c>
      <c r="G1856" s="209" t="s">
        <v>642</v>
      </c>
      <c r="H1856" s="241">
        <v>45520</v>
      </c>
      <c r="I1856" s="253">
        <v>0</v>
      </c>
      <c r="J1856" s="214">
        <v>-14972</v>
      </c>
      <c r="K1856" s="250">
        <f t="shared" si="28"/>
        <v>3239653.4533181814</v>
      </c>
      <c r="L1856" s="270"/>
    </row>
    <row r="1857" spans="2:12" x14ac:dyDescent="0.25">
      <c r="B1857" s="46">
        <f>SUBTOTAL(103,$C$10:C1857)</f>
        <v>1848</v>
      </c>
      <c r="C1857" s="157" t="s">
        <v>694</v>
      </c>
      <c r="D1857" s="157" t="s">
        <v>1182</v>
      </c>
      <c r="E1857" s="204" t="s">
        <v>1466</v>
      </c>
      <c r="F1857" s="212" t="s">
        <v>641</v>
      </c>
      <c r="G1857" s="209" t="s">
        <v>642</v>
      </c>
      <c r="H1857" s="241">
        <v>45520</v>
      </c>
      <c r="I1857" s="253">
        <v>0</v>
      </c>
      <c r="J1857" s="214">
        <v>-26950</v>
      </c>
      <c r="K1857" s="250">
        <f t="shared" si="28"/>
        <v>3212703.4533181814</v>
      </c>
      <c r="L1857" s="270"/>
    </row>
    <row r="1858" spans="2:12" x14ac:dyDescent="0.25">
      <c r="B1858" s="46">
        <f>SUBTOTAL(103,$C$10:C1858)</f>
        <v>1849</v>
      </c>
      <c r="C1858" s="157" t="s">
        <v>1165</v>
      </c>
      <c r="D1858" s="157" t="s">
        <v>738</v>
      </c>
      <c r="E1858" s="203" t="s">
        <v>1466</v>
      </c>
      <c r="F1858" s="212" t="s">
        <v>1043</v>
      </c>
      <c r="G1858" s="209" t="s">
        <v>1044</v>
      </c>
      <c r="H1858" s="241">
        <v>45520</v>
      </c>
      <c r="I1858" s="253">
        <v>0</v>
      </c>
      <c r="J1858" s="214">
        <v>-500</v>
      </c>
      <c r="K1858" s="250">
        <f t="shared" si="28"/>
        <v>3212203.4533181814</v>
      </c>
      <c r="L1858" s="270"/>
    </row>
    <row r="1859" spans="2:12" x14ac:dyDescent="0.25">
      <c r="B1859" s="46">
        <f>SUBTOTAL(103,$C$10:C1859)</f>
        <v>1850</v>
      </c>
      <c r="C1859" s="157" t="s">
        <v>598</v>
      </c>
      <c r="D1859" s="157" t="s">
        <v>657</v>
      </c>
      <c r="E1859" s="203" t="s">
        <v>6</v>
      </c>
      <c r="F1859" s="227" t="s">
        <v>644</v>
      </c>
      <c r="G1859" s="208" t="s">
        <v>428</v>
      </c>
      <c r="H1859" s="241">
        <v>45523</v>
      </c>
      <c r="I1859" s="253">
        <v>11700</v>
      </c>
      <c r="J1859" s="214">
        <v>0</v>
      </c>
      <c r="K1859" s="250">
        <f t="shared" si="28"/>
        <v>3223903.4533181814</v>
      </c>
      <c r="L1859" s="270"/>
    </row>
    <row r="1860" spans="2:12" x14ac:dyDescent="0.25">
      <c r="B1860" s="46">
        <f>SUBTOTAL(103,$C$10:C1860)</f>
        <v>1851</v>
      </c>
      <c r="C1860" s="157" t="s">
        <v>736</v>
      </c>
      <c r="D1860" s="157" t="s">
        <v>738</v>
      </c>
      <c r="E1860" s="203" t="s">
        <v>1466</v>
      </c>
      <c r="F1860" s="227" t="s">
        <v>619</v>
      </c>
      <c r="G1860" s="208" t="s">
        <v>621</v>
      </c>
      <c r="H1860" s="241">
        <v>45527</v>
      </c>
      <c r="I1860" s="253">
        <v>0</v>
      </c>
      <c r="J1860" s="214">
        <v>-1500</v>
      </c>
      <c r="K1860" s="250">
        <f t="shared" si="28"/>
        <v>3222403.4533181814</v>
      </c>
      <c r="L1860" s="270"/>
    </row>
    <row r="1861" spans="2:12" x14ac:dyDescent="0.25">
      <c r="B1861" s="46">
        <f>SUBTOTAL(103,$C$10:C1861)</f>
        <v>1852</v>
      </c>
      <c r="C1861" s="157" t="s">
        <v>625</v>
      </c>
      <c r="D1861" s="157" t="s">
        <v>608</v>
      </c>
      <c r="E1861" s="231" t="s">
        <v>1466</v>
      </c>
      <c r="F1861" s="227" t="s">
        <v>641</v>
      </c>
      <c r="G1861" s="208" t="s">
        <v>642</v>
      </c>
      <c r="H1861" s="241">
        <v>45527</v>
      </c>
      <c r="I1861" s="253">
        <v>0</v>
      </c>
      <c r="J1861" s="214">
        <v>-8435</v>
      </c>
      <c r="K1861" s="250">
        <f t="shared" si="28"/>
        <v>3213968.4533181814</v>
      </c>
      <c r="L1861" s="270"/>
    </row>
    <row r="1862" spans="2:12" x14ac:dyDescent="0.25">
      <c r="B1862" s="46">
        <f>SUBTOTAL(103,$C$10:C1862)</f>
        <v>1853</v>
      </c>
      <c r="C1862" s="157" t="s">
        <v>625</v>
      </c>
      <c r="D1862" s="157" t="s">
        <v>1186</v>
      </c>
      <c r="E1862" s="204" t="s">
        <v>1470</v>
      </c>
      <c r="F1862" s="227" t="s">
        <v>1187</v>
      </c>
      <c r="G1862" s="208" t="s">
        <v>1188</v>
      </c>
      <c r="H1862" s="241">
        <v>45527</v>
      </c>
      <c r="I1862" s="253">
        <v>0</v>
      </c>
      <c r="J1862" s="214">
        <v>-4000</v>
      </c>
      <c r="K1862" s="250">
        <f t="shared" si="28"/>
        <v>3209968.4533181814</v>
      </c>
      <c r="L1862" s="270"/>
    </row>
    <row r="1863" spans="2:12" x14ac:dyDescent="0.25">
      <c r="B1863" s="46">
        <f>SUBTOTAL(103,$C$10:C1863)</f>
        <v>1854</v>
      </c>
      <c r="C1863" s="157" t="s">
        <v>1148</v>
      </c>
      <c r="D1863" s="157" t="s">
        <v>608</v>
      </c>
      <c r="E1863" s="231" t="s">
        <v>1466</v>
      </c>
      <c r="F1863" s="227" t="s">
        <v>1149</v>
      </c>
      <c r="G1863" s="208" t="s">
        <v>1150</v>
      </c>
      <c r="H1863" s="241">
        <v>45527</v>
      </c>
      <c r="I1863" s="253">
        <v>0</v>
      </c>
      <c r="J1863" s="214">
        <v>-9800</v>
      </c>
      <c r="K1863" s="250">
        <f t="shared" si="28"/>
        <v>3200168.4533181814</v>
      </c>
      <c r="L1863" s="270"/>
    </row>
    <row r="1864" spans="2:12" x14ac:dyDescent="0.25">
      <c r="B1864" s="46">
        <f>SUBTOTAL(103,$C$10:C1864)</f>
        <v>1855</v>
      </c>
      <c r="C1864" s="157" t="s">
        <v>598</v>
      </c>
      <c r="D1864" s="157" t="s">
        <v>607</v>
      </c>
      <c r="E1864" s="203" t="s">
        <v>1467</v>
      </c>
      <c r="F1864" s="227" t="s">
        <v>581</v>
      </c>
      <c r="G1864" s="208" t="s">
        <v>620</v>
      </c>
      <c r="H1864" s="241">
        <v>45527</v>
      </c>
      <c r="I1864" s="253">
        <v>0</v>
      </c>
      <c r="J1864" s="214">
        <v>-21500</v>
      </c>
      <c r="K1864" s="250">
        <f t="shared" si="28"/>
        <v>3178668.4533181814</v>
      </c>
      <c r="L1864" s="270"/>
    </row>
    <row r="1865" spans="2:12" x14ac:dyDescent="0.25">
      <c r="B1865" s="46">
        <f>SUBTOTAL(103,$C$10:C1865)</f>
        <v>1856</v>
      </c>
      <c r="C1865" s="157" t="s">
        <v>598</v>
      </c>
      <c r="D1865" s="157" t="s">
        <v>608</v>
      </c>
      <c r="E1865" s="231" t="s">
        <v>1466</v>
      </c>
      <c r="F1865" s="227" t="s">
        <v>641</v>
      </c>
      <c r="G1865" s="208" t="s">
        <v>642</v>
      </c>
      <c r="H1865" s="241">
        <v>45527</v>
      </c>
      <c r="I1865" s="253">
        <v>0</v>
      </c>
      <c r="J1865" s="214">
        <v>-6300</v>
      </c>
      <c r="K1865" s="250">
        <f t="shared" si="28"/>
        <v>3172368.4533181814</v>
      </c>
      <c r="L1865" s="270"/>
    </row>
    <row r="1866" spans="2:12" x14ac:dyDescent="0.25">
      <c r="B1866" s="46">
        <f>SUBTOTAL(103,$C$10:C1866)</f>
        <v>1857</v>
      </c>
      <c r="C1866" s="157" t="s">
        <v>598</v>
      </c>
      <c r="D1866" s="157" t="s">
        <v>1166</v>
      </c>
      <c r="E1866" s="231" t="s">
        <v>1466</v>
      </c>
      <c r="F1866" s="227" t="s">
        <v>641</v>
      </c>
      <c r="G1866" s="208" t="s">
        <v>642</v>
      </c>
      <c r="H1866" s="241">
        <v>45527</v>
      </c>
      <c r="I1866" s="253">
        <v>0</v>
      </c>
      <c r="J1866" s="214">
        <v>-18000</v>
      </c>
      <c r="K1866" s="250">
        <f t="shared" si="28"/>
        <v>3154368.4533181814</v>
      </c>
      <c r="L1866" s="270"/>
    </row>
    <row r="1867" spans="2:12" x14ac:dyDescent="0.25">
      <c r="B1867" s="46">
        <f>SUBTOTAL(103,$C$10:C1867)</f>
        <v>1858</v>
      </c>
      <c r="C1867" s="157" t="s">
        <v>598</v>
      </c>
      <c r="D1867" s="157" t="s">
        <v>738</v>
      </c>
      <c r="E1867" s="203" t="s">
        <v>1466</v>
      </c>
      <c r="F1867" s="227" t="s">
        <v>1043</v>
      </c>
      <c r="G1867" s="208" t="s">
        <v>1044</v>
      </c>
      <c r="H1867" s="241">
        <v>45527</v>
      </c>
      <c r="I1867" s="253">
        <v>0</v>
      </c>
      <c r="J1867" s="214">
        <v>-2000</v>
      </c>
      <c r="K1867" s="250">
        <f t="shared" si="28"/>
        <v>3152368.4533181814</v>
      </c>
      <c r="L1867" s="270"/>
    </row>
    <row r="1868" spans="2:12" x14ac:dyDescent="0.25">
      <c r="B1868" s="46">
        <f>SUBTOTAL(103,$C$10:C1868)</f>
        <v>1859</v>
      </c>
      <c r="C1868" s="157" t="s">
        <v>763</v>
      </c>
      <c r="D1868" s="157" t="s">
        <v>738</v>
      </c>
      <c r="E1868" s="203" t="s">
        <v>1466</v>
      </c>
      <c r="F1868" s="227" t="s">
        <v>619</v>
      </c>
      <c r="G1868" s="208" t="s">
        <v>621</v>
      </c>
      <c r="H1868" s="241">
        <v>45527</v>
      </c>
      <c r="I1868" s="253">
        <v>0</v>
      </c>
      <c r="J1868" s="214">
        <v>-1250</v>
      </c>
      <c r="K1868" s="250">
        <f t="shared" si="28"/>
        <v>3151118.4533181814</v>
      </c>
      <c r="L1868" s="270"/>
    </row>
    <row r="1869" spans="2:12" x14ac:dyDescent="0.25">
      <c r="B1869" s="46">
        <f>SUBTOTAL(103,$C$10:C1869)</f>
        <v>1860</v>
      </c>
      <c r="C1869" s="157" t="s">
        <v>600</v>
      </c>
      <c r="D1869" s="157" t="s">
        <v>608</v>
      </c>
      <c r="E1869" s="231" t="s">
        <v>1466</v>
      </c>
      <c r="F1869" s="227" t="s">
        <v>594</v>
      </c>
      <c r="G1869" s="208" t="s">
        <v>595</v>
      </c>
      <c r="H1869" s="241">
        <v>45527</v>
      </c>
      <c r="I1869" s="253">
        <v>0</v>
      </c>
      <c r="J1869" s="214">
        <v>-18259</v>
      </c>
      <c r="K1869" s="250">
        <f t="shared" ref="K1869:K1932" si="29">I1869+K1868+J1869</f>
        <v>3132859.4533181814</v>
      </c>
      <c r="L1869" s="270"/>
    </row>
    <row r="1870" spans="2:12" x14ac:dyDescent="0.25">
      <c r="B1870" s="46">
        <f>SUBTOTAL(103,$C$10:C1870)</f>
        <v>1861</v>
      </c>
      <c r="C1870" s="157" t="s">
        <v>682</v>
      </c>
      <c r="D1870" s="157" t="s">
        <v>608</v>
      </c>
      <c r="E1870" s="231" t="s">
        <v>1466</v>
      </c>
      <c r="F1870" s="227" t="s">
        <v>647</v>
      </c>
      <c r="G1870" s="208" t="s">
        <v>1046</v>
      </c>
      <c r="H1870" s="241">
        <v>45527</v>
      </c>
      <c r="I1870" s="253">
        <v>0</v>
      </c>
      <c r="J1870" s="214">
        <v>-2100</v>
      </c>
      <c r="K1870" s="250">
        <f t="shared" si="29"/>
        <v>3130759.4533181814</v>
      </c>
      <c r="L1870" s="270"/>
    </row>
    <row r="1871" spans="2:12" x14ac:dyDescent="0.25">
      <c r="B1871" s="46">
        <f>SUBTOTAL(103,$C$10:C1871)</f>
        <v>1862</v>
      </c>
      <c r="C1871" s="157" t="s">
        <v>601</v>
      </c>
      <c r="D1871" s="157" t="s">
        <v>648</v>
      </c>
      <c r="E1871" s="231" t="s">
        <v>1466</v>
      </c>
      <c r="F1871" s="227" t="s">
        <v>594</v>
      </c>
      <c r="G1871" s="208" t="s">
        <v>595</v>
      </c>
      <c r="H1871" s="241">
        <v>45527</v>
      </c>
      <c r="I1871" s="253">
        <v>0</v>
      </c>
      <c r="J1871" s="214">
        <v>-17331</v>
      </c>
      <c r="K1871" s="250">
        <f t="shared" si="29"/>
        <v>3113428.4533181814</v>
      </c>
      <c r="L1871" s="270"/>
    </row>
    <row r="1872" spans="2:12" x14ac:dyDescent="0.25">
      <c r="B1872" s="46">
        <f>SUBTOTAL(103,$C$10:C1872)</f>
        <v>1863</v>
      </c>
      <c r="C1872" s="157" t="s">
        <v>665</v>
      </c>
      <c r="D1872" s="157" t="s">
        <v>648</v>
      </c>
      <c r="E1872" s="231" t="s">
        <v>1466</v>
      </c>
      <c r="F1872" s="227" t="s">
        <v>647</v>
      </c>
      <c r="G1872" s="208" t="s">
        <v>1046</v>
      </c>
      <c r="H1872" s="241">
        <v>45527</v>
      </c>
      <c r="I1872" s="253">
        <v>0</v>
      </c>
      <c r="J1872" s="214">
        <v>-30800</v>
      </c>
      <c r="K1872" s="250">
        <f t="shared" si="29"/>
        <v>3082628.4533181814</v>
      </c>
      <c r="L1872" s="270"/>
    </row>
    <row r="1873" spans="2:12" x14ac:dyDescent="0.25">
      <c r="B1873" s="46">
        <f>SUBTOTAL(103,$C$10:C1873)</f>
        <v>1864</v>
      </c>
      <c r="C1873" s="157" t="s">
        <v>745</v>
      </c>
      <c r="D1873" s="157" t="s">
        <v>1139</v>
      </c>
      <c r="E1873" s="204" t="s">
        <v>1466</v>
      </c>
      <c r="F1873" s="227" t="s">
        <v>746</v>
      </c>
      <c r="G1873" s="208" t="s">
        <v>747</v>
      </c>
      <c r="H1873" s="241">
        <v>45527</v>
      </c>
      <c r="I1873" s="253">
        <v>0</v>
      </c>
      <c r="J1873" s="214">
        <v>-3000</v>
      </c>
      <c r="K1873" s="250">
        <f t="shared" si="29"/>
        <v>3079628.4533181814</v>
      </c>
      <c r="L1873" s="270"/>
    </row>
    <row r="1874" spans="2:12" x14ac:dyDescent="0.25">
      <c r="B1874" s="46">
        <f>SUBTOTAL(103,$C$10:C1874)</f>
        <v>1865</v>
      </c>
      <c r="C1874" s="157" t="s">
        <v>1185</v>
      </c>
      <c r="D1874" s="157" t="s">
        <v>1189</v>
      </c>
      <c r="E1874" s="203" t="s">
        <v>1471</v>
      </c>
      <c r="F1874" s="227" t="s">
        <v>591</v>
      </c>
      <c r="G1874" s="208" t="s">
        <v>592</v>
      </c>
      <c r="H1874" s="241">
        <v>45527</v>
      </c>
      <c r="I1874" s="253">
        <v>0</v>
      </c>
      <c r="J1874" s="214">
        <v>-699</v>
      </c>
      <c r="K1874" s="250">
        <f t="shared" si="29"/>
        <v>3078929.4533181814</v>
      </c>
      <c r="L1874" s="270"/>
    </row>
    <row r="1875" spans="2:12" x14ac:dyDescent="0.25">
      <c r="B1875" s="46">
        <f>SUBTOTAL(103,$C$10:C1875)</f>
        <v>1866</v>
      </c>
      <c r="C1875" s="157" t="s">
        <v>728</v>
      </c>
      <c r="D1875" s="157" t="s">
        <v>648</v>
      </c>
      <c r="E1875" s="231" t="s">
        <v>1466</v>
      </c>
      <c r="F1875" s="227" t="s">
        <v>1149</v>
      </c>
      <c r="G1875" s="208" t="s">
        <v>1150</v>
      </c>
      <c r="H1875" s="241">
        <v>45527</v>
      </c>
      <c r="I1875" s="253">
        <v>0</v>
      </c>
      <c r="J1875" s="214">
        <v>-4200</v>
      </c>
      <c r="K1875" s="250">
        <f t="shared" si="29"/>
        <v>3074729.4533181814</v>
      </c>
      <c r="L1875" s="270"/>
    </row>
    <row r="1876" spans="2:12" x14ac:dyDescent="0.25">
      <c r="B1876" s="46">
        <f>SUBTOTAL(103,$C$10:C1876)</f>
        <v>1867</v>
      </c>
      <c r="C1876" s="157" t="s">
        <v>1151</v>
      </c>
      <c r="D1876" s="157" t="s">
        <v>648</v>
      </c>
      <c r="E1876" s="231" t="s">
        <v>1466</v>
      </c>
      <c r="F1876" s="227" t="s">
        <v>585</v>
      </c>
      <c r="G1876" s="208" t="s">
        <v>586</v>
      </c>
      <c r="H1876" s="241">
        <v>45527</v>
      </c>
      <c r="I1876" s="253">
        <v>0</v>
      </c>
      <c r="J1876" s="214">
        <v>-21000</v>
      </c>
      <c r="K1876" s="250">
        <f t="shared" si="29"/>
        <v>3053729.4533181814</v>
      </c>
      <c r="L1876" s="270"/>
    </row>
    <row r="1877" spans="2:12" x14ac:dyDescent="0.25">
      <c r="B1877" s="46">
        <f>SUBTOTAL(103,$C$10:C1877)</f>
        <v>1868</v>
      </c>
      <c r="C1877" s="157" t="s">
        <v>683</v>
      </c>
      <c r="D1877" s="157" t="s">
        <v>648</v>
      </c>
      <c r="E1877" s="231" t="s">
        <v>1466</v>
      </c>
      <c r="F1877" s="227" t="s">
        <v>582</v>
      </c>
      <c r="G1877" s="208" t="s">
        <v>595</v>
      </c>
      <c r="H1877" s="241">
        <v>45527</v>
      </c>
      <c r="I1877" s="253">
        <v>0</v>
      </c>
      <c r="J1877" s="214">
        <v>-4800</v>
      </c>
      <c r="K1877" s="250">
        <f t="shared" si="29"/>
        <v>3048929.4533181814</v>
      </c>
      <c r="L1877" s="270"/>
    </row>
    <row r="1878" spans="2:12" x14ac:dyDescent="0.25">
      <c r="B1878" s="46">
        <f>SUBTOTAL(103,$C$10:C1878)</f>
        <v>1869</v>
      </c>
      <c r="C1878" s="157" t="s">
        <v>603</v>
      </c>
      <c r="D1878" s="157" t="s">
        <v>738</v>
      </c>
      <c r="E1878" s="203" t="s">
        <v>1466</v>
      </c>
      <c r="F1878" s="227" t="s">
        <v>619</v>
      </c>
      <c r="G1878" s="208" t="s">
        <v>621</v>
      </c>
      <c r="H1878" s="241">
        <v>45527</v>
      </c>
      <c r="I1878" s="253">
        <v>0</v>
      </c>
      <c r="J1878" s="214">
        <v>-250</v>
      </c>
      <c r="K1878" s="250">
        <f t="shared" si="29"/>
        <v>3048679.4533181814</v>
      </c>
      <c r="L1878" s="270"/>
    </row>
    <row r="1879" spans="2:12" x14ac:dyDescent="0.25">
      <c r="B1879" s="46">
        <f>SUBTOTAL(103,$C$10:C1879)</f>
        <v>1870</v>
      </c>
      <c r="C1879" s="157" t="s">
        <v>694</v>
      </c>
      <c r="D1879" s="157" t="s">
        <v>608</v>
      </c>
      <c r="E1879" s="231" t="s">
        <v>1466</v>
      </c>
      <c r="F1879" s="227" t="s">
        <v>641</v>
      </c>
      <c r="G1879" s="208" t="s">
        <v>642</v>
      </c>
      <c r="H1879" s="241">
        <v>45527</v>
      </c>
      <c r="I1879" s="253">
        <v>0</v>
      </c>
      <c r="J1879" s="214">
        <v>-24500</v>
      </c>
      <c r="K1879" s="250">
        <f t="shared" si="29"/>
        <v>3024179.4533181814</v>
      </c>
      <c r="L1879" s="270"/>
    </row>
    <row r="1880" spans="2:12" x14ac:dyDescent="0.25">
      <c r="B1880" s="46">
        <f>SUBTOTAL(103,$C$10:C1880)</f>
        <v>1871</v>
      </c>
      <c r="C1880" s="157" t="s">
        <v>1165</v>
      </c>
      <c r="D1880" s="157" t="s">
        <v>738</v>
      </c>
      <c r="E1880" s="203" t="s">
        <v>1466</v>
      </c>
      <c r="F1880" s="227" t="s">
        <v>1043</v>
      </c>
      <c r="G1880" s="208" t="s">
        <v>1044</v>
      </c>
      <c r="H1880" s="241">
        <v>45527</v>
      </c>
      <c r="I1880" s="253">
        <v>0</v>
      </c>
      <c r="J1880" s="214">
        <v>-500</v>
      </c>
      <c r="K1880" s="250">
        <f t="shared" si="29"/>
        <v>3023679.4533181814</v>
      </c>
      <c r="L1880" s="270"/>
    </row>
    <row r="1881" spans="2:12" x14ac:dyDescent="0.25">
      <c r="B1881" s="46">
        <f>SUBTOTAL(103,$C$10:C1881)</f>
        <v>1872</v>
      </c>
      <c r="C1881" s="157" t="s">
        <v>843</v>
      </c>
      <c r="D1881" s="157" t="s">
        <v>1190</v>
      </c>
      <c r="E1881" s="203" t="s">
        <v>1470</v>
      </c>
      <c r="F1881" s="266"/>
      <c r="G1881" s="271"/>
      <c r="H1881" s="241">
        <v>45527</v>
      </c>
      <c r="I1881" s="253">
        <v>0</v>
      </c>
      <c r="J1881" s="214">
        <v>-7000</v>
      </c>
      <c r="K1881" s="250">
        <f t="shared" si="29"/>
        <v>3016679.4533181814</v>
      </c>
      <c r="L1881" s="270"/>
    </row>
    <row r="1882" spans="2:12" x14ac:dyDescent="0.25">
      <c r="B1882" s="46">
        <f>SUBTOTAL(103,$C$10:C1882)</f>
        <v>1873</v>
      </c>
      <c r="C1882" s="157" t="s">
        <v>843</v>
      </c>
      <c r="D1882" s="157" t="s">
        <v>891</v>
      </c>
      <c r="E1882" s="203" t="s">
        <v>1470</v>
      </c>
      <c r="F1882" s="227" t="s">
        <v>591</v>
      </c>
      <c r="G1882" s="208" t="s">
        <v>592</v>
      </c>
      <c r="H1882" s="241">
        <v>45527</v>
      </c>
      <c r="I1882" s="253">
        <v>0</v>
      </c>
      <c r="J1882" s="214">
        <v>-17050</v>
      </c>
      <c r="K1882" s="250">
        <f t="shared" si="29"/>
        <v>2999629.4533181814</v>
      </c>
      <c r="L1882" s="270"/>
    </row>
    <row r="1883" spans="2:12" x14ac:dyDescent="0.25">
      <c r="B1883" s="46">
        <f>SUBTOTAL(103,$C$10:C1883)</f>
        <v>1874</v>
      </c>
      <c r="C1883" s="157" t="s">
        <v>843</v>
      </c>
      <c r="D1883" s="157" t="s">
        <v>1173</v>
      </c>
      <c r="E1883" s="203" t="s">
        <v>1470</v>
      </c>
      <c r="F1883" s="212" t="s">
        <v>1050</v>
      </c>
      <c r="G1883" s="209" t="s">
        <v>442</v>
      </c>
      <c r="H1883" s="241">
        <v>45527</v>
      </c>
      <c r="I1883" s="253">
        <v>0</v>
      </c>
      <c r="J1883" s="214">
        <v>-650</v>
      </c>
      <c r="K1883" s="250">
        <f t="shared" si="29"/>
        <v>2998979.4533181814</v>
      </c>
      <c r="L1883" s="270"/>
    </row>
    <row r="1884" spans="2:12" x14ac:dyDescent="0.25">
      <c r="B1884" s="46">
        <f>SUBTOTAL(103,$C$10:C1884)</f>
        <v>1875</v>
      </c>
      <c r="C1884" s="157" t="s">
        <v>596</v>
      </c>
      <c r="D1884" s="157" t="s">
        <v>607</v>
      </c>
      <c r="E1884" s="203" t="s">
        <v>1467</v>
      </c>
      <c r="F1884" s="212" t="s">
        <v>581</v>
      </c>
      <c r="G1884" s="209" t="s">
        <v>620</v>
      </c>
      <c r="H1884" s="241">
        <v>45534</v>
      </c>
      <c r="I1884" s="253">
        <v>0</v>
      </c>
      <c r="J1884" s="214">
        <v>-10500</v>
      </c>
      <c r="K1884" s="250">
        <f t="shared" si="29"/>
        <v>2988479.4533181814</v>
      </c>
      <c r="L1884" s="270"/>
    </row>
    <row r="1885" spans="2:12" x14ac:dyDescent="0.25">
      <c r="B1885" s="46">
        <f>SUBTOTAL(103,$C$10:C1885)</f>
        <v>1876</v>
      </c>
      <c r="C1885" s="157" t="s">
        <v>812</v>
      </c>
      <c r="D1885" s="157" t="s">
        <v>608</v>
      </c>
      <c r="E1885" s="231" t="s">
        <v>1466</v>
      </c>
      <c r="F1885" s="212" t="s">
        <v>1143</v>
      </c>
      <c r="G1885" s="209" t="s">
        <v>1144</v>
      </c>
      <c r="H1885" s="241">
        <v>45534</v>
      </c>
      <c r="I1885" s="253">
        <v>0</v>
      </c>
      <c r="J1885" s="214">
        <v>-43450</v>
      </c>
      <c r="K1885" s="250">
        <f t="shared" si="29"/>
        <v>2945029.4533181814</v>
      </c>
      <c r="L1885" s="270"/>
    </row>
    <row r="1886" spans="2:12" x14ac:dyDescent="0.25">
      <c r="B1886" s="46">
        <f>SUBTOTAL(103,$C$10:C1886)</f>
        <v>1877</v>
      </c>
      <c r="C1886" s="157" t="s">
        <v>736</v>
      </c>
      <c r="D1886" s="157" t="s">
        <v>738</v>
      </c>
      <c r="E1886" s="203" t="s">
        <v>1466</v>
      </c>
      <c r="F1886" s="212" t="s">
        <v>619</v>
      </c>
      <c r="G1886" s="209" t="s">
        <v>621</v>
      </c>
      <c r="H1886" s="241">
        <v>45534</v>
      </c>
      <c r="I1886" s="253">
        <v>0</v>
      </c>
      <c r="J1886" s="214">
        <v>-1500</v>
      </c>
      <c r="K1886" s="250">
        <f t="shared" si="29"/>
        <v>2943529.4533181814</v>
      </c>
      <c r="L1886" s="270"/>
    </row>
    <row r="1887" spans="2:12" x14ac:dyDescent="0.25">
      <c r="B1887" s="46">
        <f>SUBTOTAL(103,$C$10:C1887)</f>
        <v>1878</v>
      </c>
      <c r="C1887" s="157" t="s">
        <v>625</v>
      </c>
      <c r="D1887" s="157" t="s">
        <v>608</v>
      </c>
      <c r="E1887" s="231" t="s">
        <v>1466</v>
      </c>
      <c r="F1887" s="212" t="s">
        <v>641</v>
      </c>
      <c r="G1887" s="209" t="s">
        <v>642</v>
      </c>
      <c r="H1887" s="241">
        <v>45534</v>
      </c>
      <c r="I1887" s="253">
        <v>0</v>
      </c>
      <c r="J1887" s="214">
        <v>-16000</v>
      </c>
      <c r="K1887" s="250">
        <f t="shared" si="29"/>
        <v>2927529.4533181814</v>
      </c>
      <c r="L1887" s="270"/>
    </row>
    <row r="1888" spans="2:12" x14ac:dyDescent="0.25">
      <c r="B1888" s="46">
        <f>SUBTOTAL(103,$C$10:C1888)</f>
        <v>1879</v>
      </c>
      <c r="C1888" s="157" t="s">
        <v>597</v>
      </c>
      <c r="D1888" s="157" t="s">
        <v>639</v>
      </c>
      <c r="E1888" s="203" t="s">
        <v>1467</v>
      </c>
      <c r="F1888" s="212" t="s">
        <v>591</v>
      </c>
      <c r="G1888" s="209" t="s">
        <v>592</v>
      </c>
      <c r="H1888" s="241">
        <v>45534</v>
      </c>
      <c r="I1888" s="253">
        <v>0</v>
      </c>
      <c r="J1888" s="214">
        <v>-5100</v>
      </c>
      <c r="K1888" s="250">
        <f t="shared" si="29"/>
        <v>2922429.4533181814</v>
      </c>
      <c r="L1888" s="270"/>
    </row>
    <row r="1889" spans="2:12" x14ac:dyDescent="0.25">
      <c r="B1889" s="46">
        <f>SUBTOTAL(103,$C$10:C1889)</f>
        <v>1880</v>
      </c>
      <c r="C1889" s="157" t="s">
        <v>1148</v>
      </c>
      <c r="D1889" s="157" t="s">
        <v>608</v>
      </c>
      <c r="E1889" s="231" t="s">
        <v>1466</v>
      </c>
      <c r="F1889" s="212" t="s">
        <v>1149</v>
      </c>
      <c r="G1889" s="209" t="s">
        <v>1150</v>
      </c>
      <c r="H1889" s="241">
        <v>45534</v>
      </c>
      <c r="I1889" s="253">
        <v>0</v>
      </c>
      <c r="J1889" s="214">
        <v>-9800</v>
      </c>
      <c r="K1889" s="250">
        <f t="shared" si="29"/>
        <v>2912629.4533181814</v>
      </c>
      <c r="L1889" s="270"/>
    </row>
    <row r="1890" spans="2:12" x14ac:dyDescent="0.25">
      <c r="B1890" s="46">
        <f>SUBTOTAL(103,$C$10:C1890)</f>
        <v>1881</v>
      </c>
      <c r="C1890" s="157" t="s">
        <v>598</v>
      </c>
      <c r="D1890" s="157" t="s">
        <v>607</v>
      </c>
      <c r="E1890" s="203" t="s">
        <v>1467</v>
      </c>
      <c r="F1890" s="212" t="s">
        <v>581</v>
      </c>
      <c r="G1890" s="209" t="s">
        <v>620</v>
      </c>
      <c r="H1890" s="241">
        <v>45534</v>
      </c>
      <c r="I1890" s="253">
        <v>0</v>
      </c>
      <c r="J1890" s="214">
        <v>-20000</v>
      </c>
      <c r="K1890" s="250">
        <f t="shared" si="29"/>
        <v>2892629.4533181814</v>
      </c>
      <c r="L1890" s="270"/>
    </row>
    <row r="1891" spans="2:12" x14ac:dyDescent="0.25">
      <c r="B1891" s="46">
        <f>SUBTOTAL(103,$C$10:C1891)</f>
        <v>1882</v>
      </c>
      <c r="C1891" s="157" t="s">
        <v>598</v>
      </c>
      <c r="D1891" s="157" t="s">
        <v>608</v>
      </c>
      <c r="E1891" s="231" t="s">
        <v>1466</v>
      </c>
      <c r="F1891" s="212" t="s">
        <v>641</v>
      </c>
      <c r="G1891" s="209" t="s">
        <v>642</v>
      </c>
      <c r="H1891" s="241">
        <v>45534</v>
      </c>
      <c r="I1891" s="253">
        <v>0</v>
      </c>
      <c r="J1891" s="214">
        <v>-6300</v>
      </c>
      <c r="K1891" s="250">
        <f t="shared" si="29"/>
        <v>2886329.4533181814</v>
      </c>
      <c r="L1891" s="270"/>
    </row>
    <row r="1892" spans="2:12" x14ac:dyDescent="0.25">
      <c r="B1892" s="46">
        <f>SUBTOTAL(103,$C$10:C1892)</f>
        <v>1883</v>
      </c>
      <c r="C1892" s="157" t="s">
        <v>598</v>
      </c>
      <c r="D1892" s="157" t="s">
        <v>738</v>
      </c>
      <c r="E1892" s="203" t="s">
        <v>1466</v>
      </c>
      <c r="F1892" s="212" t="s">
        <v>1043</v>
      </c>
      <c r="G1892" s="209" t="s">
        <v>1044</v>
      </c>
      <c r="H1892" s="241">
        <v>45534</v>
      </c>
      <c r="I1892" s="253">
        <v>0</v>
      </c>
      <c r="J1892" s="214">
        <v>-1000</v>
      </c>
      <c r="K1892" s="250">
        <f t="shared" si="29"/>
        <v>2885329.4533181814</v>
      </c>
      <c r="L1892" s="270"/>
    </row>
    <row r="1893" spans="2:12" x14ac:dyDescent="0.25">
      <c r="B1893" s="46">
        <f>SUBTOTAL(103,$C$10:C1893)</f>
        <v>1884</v>
      </c>
      <c r="C1893" s="157" t="s">
        <v>763</v>
      </c>
      <c r="D1893" s="157" t="s">
        <v>738</v>
      </c>
      <c r="E1893" s="203" t="s">
        <v>1466</v>
      </c>
      <c r="F1893" s="212" t="s">
        <v>619</v>
      </c>
      <c r="G1893" s="209" t="s">
        <v>621</v>
      </c>
      <c r="H1893" s="241">
        <v>45534</v>
      </c>
      <c r="I1893" s="253">
        <v>0</v>
      </c>
      <c r="J1893" s="214">
        <v>-1200</v>
      </c>
      <c r="K1893" s="250">
        <f t="shared" si="29"/>
        <v>2884129.4533181814</v>
      </c>
      <c r="L1893" s="270"/>
    </row>
    <row r="1894" spans="2:12" x14ac:dyDescent="0.25">
      <c r="B1894" s="46">
        <f>SUBTOTAL(103,$C$10:C1894)</f>
        <v>1885</v>
      </c>
      <c r="C1894" s="157" t="s">
        <v>600</v>
      </c>
      <c r="D1894" s="157" t="s">
        <v>608</v>
      </c>
      <c r="E1894" s="231" t="s">
        <v>1466</v>
      </c>
      <c r="F1894" s="212" t="s">
        <v>594</v>
      </c>
      <c r="G1894" s="209" t="s">
        <v>595</v>
      </c>
      <c r="H1894" s="241">
        <v>45534</v>
      </c>
      <c r="I1894" s="253">
        <v>0</v>
      </c>
      <c r="J1894" s="214">
        <v>-8400</v>
      </c>
      <c r="K1894" s="250">
        <f t="shared" si="29"/>
        <v>2875729.4533181814</v>
      </c>
      <c r="L1894" s="270"/>
    </row>
    <row r="1895" spans="2:12" x14ac:dyDescent="0.25">
      <c r="B1895" s="46">
        <f>SUBTOTAL(103,$C$10:C1895)</f>
        <v>1886</v>
      </c>
      <c r="C1895" s="157" t="s">
        <v>600</v>
      </c>
      <c r="D1895" s="157" t="s">
        <v>608</v>
      </c>
      <c r="E1895" s="231" t="s">
        <v>1466</v>
      </c>
      <c r="F1895" s="212" t="s">
        <v>1143</v>
      </c>
      <c r="G1895" s="209" t="s">
        <v>1144</v>
      </c>
      <c r="H1895" s="241">
        <v>45534</v>
      </c>
      <c r="I1895" s="253">
        <v>0</v>
      </c>
      <c r="J1895" s="214">
        <v>-23520</v>
      </c>
      <c r="K1895" s="250">
        <f t="shared" si="29"/>
        <v>2852209.4533181814</v>
      </c>
      <c r="L1895" s="270"/>
    </row>
    <row r="1896" spans="2:12" x14ac:dyDescent="0.25">
      <c r="B1896" s="46">
        <f>SUBTOTAL(103,$C$10:C1896)</f>
        <v>1887</v>
      </c>
      <c r="C1896" s="157" t="s">
        <v>682</v>
      </c>
      <c r="D1896" s="157" t="s">
        <v>608</v>
      </c>
      <c r="E1896" s="231" t="s">
        <v>1466</v>
      </c>
      <c r="F1896" s="212" t="s">
        <v>647</v>
      </c>
      <c r="G1896" s="208" t="s">
        <v>1046</v>
      </c>
      <c r="H1896" s="241">
        <v>45534</v>
      </c>
      <c r="I1896" s="253">
        <v>0</v>
      </c>
      <c r="J1896" s="214">
        <v>-2100</v>
      </c>
      <c r="K1896" s="250">
        <f t="shared" si="29"/>
        <v>2850109.4533181814</v>
      </c>
      <c r="L1896" s="270"/>
    </row>
    <row r="1897" spans="2:12" x14ac:dyDescent="0.25">
      <c r="B1897" s="46">
        <f>SUBTOTAL(103,$C$10:C1897)</f>
        <v>1888</v>
      </c>
      <c r="C1897" s="157" t="s">
        <v>601</v>
      </c>
      <c r="D1897" s="157" t="s">
        <v>648</v>
      </c>
      <c r="E1897" s="231" t="s">
        <v>1466</v>
      </c>
      <c r="F1897" s="212" t="s">
        <v>594</v>
      </c>
      <c r="G1897" s="209" t="s">
        <v>595</v>
      </c>
      <c r="H1897" s="241">
        <v>45534</v>
      </c>
      <c r="I1897" s="253">
        <v>0</v>
      </c>
      <c r="J1897" s="214">
        <v>-5331</v>
      </c>
      <c r="K1897" s="250">
        <f t="shared" si="29"/>
        <v>2844778.4533181814</v>
      </c>
      <c r="L1897" s="270"/>
    </row>
    <row r="1898" spans="2:12" x14ac:dyDescent="0.25">
      <c r="B1898" s="46">
        <f>SUBTOTAL(103,$C$10:C1898)</f>
        <v>1889</v>
      </c>
      <c r="C1898" s="157" t="s">
        <v>665</v>
      </c>
      <c r="D1898" s="157" t="s">
        <v>648</v>
      </c>
      <c r="E1898" s="231" t="s">
        <v>1466</v>
      </c>
      <c r="F1898" s="212" t="s">
        <v>647</v>
      </c>
      <c r="G1898" s="208" t="s">
        <v>1046</v>
      </c>
      <c r="H1898" s="241">
        <v>45534</v>
      </c>
      <c r="I1898" s="253">
        <v>0</v>
      </c>
      <c r="J1898" s="214">
        <v>-22400</v>
      </c>
      <c r="K1898" s="250">
        <f t="shared" si="29"/>
        <v>2822378.4533181814</v>
      </c>
      <c r="L1898" s="270"/>
    </row>
    <row r="1899" spans="2:12" x14ac:dyDescent="0.25">
      <c r="B1899" s="46">
        <f>SUBTOTAL(103,$C$10:C1899)</f>
        <v>1890</v>
      </c>
      <c r="C1899" s="157" t="s">
        <v>728</v>
      </c>
      <c r="D1899" s="157" t="s">
        <v>648</v>
      </c>
      <c r="E1899" s="231" t="s">
        <v>1466</v>
      </c>
      <c r="F1899" s="212" t="s">
        <v>1149</v>
      </c>
      <c r="G1899" s="209" t="s">
        <v>1150</v>
      </c>
      <c r="H1899" s="241">
        <v>45534</v>
      </c>
      <c r="I1899" s="253">
        <v>0</v>
      </c>
      <c r="J1899" s="214">
        <v>-4200</v>
      </c>
      <c r="K1899" s="250">
        <f t="shared" si="29"/>
        <v>2818178.4533181814</v>
      </c>
      <c r="L1899" s="270"/>
    </row>
    <row r="1900" spans="2:12" x14ac:dyDescent="0.25">
      <c r="B1900" s="46">
        <f>SUBTOTAL(103,$C$10:C1900)</f>
        <v>1891</v>
      </c>
      <c r="C1900" s="157" t="s">
        <v>764</v>
      </c>
      <c r="D1900" s="157" t="s">
        <v>738</v>
      </c>
      <c r="E1900" s="203" t="s">
        <v>1466</v>
      </c>
      <c r="F1900" s="212" t="s">
        <v>619</v>
      </c>
      <c r="G1900" s="209" t="s">
        <v>621</v>
      </c>
      <c r="H1900" s="241">
        <v>45534</v>
      </c>
      <c r="I1900" s="253">
        <v>0</v>
      </c>
      <c r="J1900" s="214">
        <v>-250</v>
      </c>
      <c r="K1900" s="250">
        <f t="shared" si="29"/>
        <v>2817928.4533181814</v>
      </c>
      <c r="L1900" s="270"/>
    </row>
    <row r="1901" spans="2:12" x14ac:dyDescent="0.25">
      <c r="B1901" s="46">
        <f>SUBTOTAL(103,$C$10:C1901)</f>
        <v>1892</v>
      </c>
      <c r="C1901" s="157" t="s">
        <v>1151</v>
      </c>
      <c r="D1901" s="157" t="s">
        <v>648</v>
      </c>
      <c r="E1901" s="231" t="s">
        <v>1466</v>
      </c>
      <c r="F1901" s="212" t="s">
        <v>585</v>
      </c>
      <c r="G1901" s="209" t="s">
        <v>586</v>
      </c>
      <c r="H1901" s="241">
        <v>45534</v>
      </c>
      <c r="I1901" s="253">
        <v>0</v>
      </c>
      <c r="J1901" s="214">
        <v>-21000</v>
      </c>
      <c r="K1901" s="250">
        <f t="shared" si="29"/>
        <v>2796928.4533181814</v>
      </c>
      <c r="L1901" s="270"/>
    </row>
    <row r="1902" spans="2:12" x14ac:dyDescent="0.25">
      <c r="B1902" s="46">
        <f>SUBTOTAL(103,$C$10:C1902)</f>
        <v>1893</v>
      </c>
      <c r="C1902" s="157" t="s">
        <v>683</v>
      </c>
      <c r="D1902" s="157" t="s">
        <v>648</v>
      </c>
      <c r="E1902" s="231" t="s">
        <v>1466</v>
      </c>
      <c r="F1902" s="212" t="s">
        <v>582</v>
      </c>
      <c r="G1902" s="209" t="s">
        <v>595</v>
      </c>
      <c r="H1902" s="241">
        <v>45534</v>
      </c>
      <c r="I1902" s="253">
        <v>0</v>
      </c>
      <c r="J1902" s="214">
        <v>-3360</v>
      </c>
      <c r="K1902" s="250">
        <f t="shared" si="29"/>
        <v>2793568.4533181814</v>
      </c>
      <c r="L1902" s="270"/>
    </row>
    <row r="1903" spans="2:12" x14ac:dyDescent="0.25">
      <c r="B1903" s="46">
        <f>SUBTOTAL(103,$C$10:C1903)</f>
        <v>1894</v>
      </c>
      <c r="C1903" s="157" t="s">
        <v>683</v>
      </c>
      <c r="D1903" s="157" t="s">
        <v>608</v>
      </c>
      <c r="E1903" s="231" t="s">
        <v>1466</v>
      </c>
      <c r="F1903" s="212" t="s">
        <v>1143</v>
      </c>
      <c r="G1903" s="209" t="s">
        <v>1144</v>
      </c>
      <c r="H1903" s="241">
        <v>45534</v>
      </c>
      <c r="I1903" s="253">
        <v>0</v>
      </c>
      <c r="J1903" s="214">
        <v>-23520</v>
      </c>
      <c r="K1903" s="250">
        <f t="shared" si="29"/>
        <v>2770048.4533181814</v>
      </c>
      <c r="L1903" s="270"/>
    </row>
    <row r="1904" spans="2:12" x14ac:dyDescent="0.25">
      <c r="B1904" s="46">
        <f>SUBTOTAL(103,$C$10:C1904)</f>
        <v>1895</v>
      </c>
      <c r="C1904" s="157" t="s">
        <v>603</v>
      </c>
      <c r="D1904" s="157" t="s">
        <v>738</v>
      </c>
      <c r="E1904" s="203" t="s">
        <v>1466</v>
      </c>
      <c r="F1904" s="212" t="s">
        <v>619</v>
      </c>
      <c r="G1904" s="209" t="s">
        <v>621</v>
      </c>
      <c r="H1904" s="241">
        <v>45534</v>
      </c>
      <c r="I1904" s="253">
        <v>0</v>
      </c>
      <c r="J1904" s="214">
        <v>-820</v>
      </c>
      <c r="K1904" s="250">
        <f t="shared" si="29"/>
        <v>2769228.4533181814</v>
      </c>
      <c r="L1904" s="270"/>
    </row>
    <row r="1905" spans="2:12" x14ac:dyDescent="0.25">
      <c r="B1905" s="46">
        <f>SUBTOTAL(103,$C$10:C1905)</f>
        <v>1896</v>
      </c>
      <c r="C1905" s="157" t="s">
        <v>694</v>
      </c>
      <c r="D1905" s="157" t="s">
        <v>608</v>
      </c>
      <c r="E1905" s="231" t="s">
        <v>1466</v>
      </c>
      <c r="F1905" s="212" t="s">
        <v>641</v>
      </c>
      <c r="G1905" s="209" t="s">
        <v>642</v>
      </c>
      <c r="H1905" s="241">
        <v>45534</v>
      </c>
      <c r="I1905" s="253">
        <v>0</v>
      </c>
      <c r="J1905" s="214">
        <v>-24500</v>
      </c>
      <c r="K1905" s="250">
        <f t="shared" si="29"/>
        <v>2744728.4533181814</v>
      </c>
      <c r="L1905" s="270"/>
    </row>
    <row r="1906" spans="2:12" x14ac:dyDescent="0.25">
      <c r="B1906" s="46">
        <f>SUBTOTAL(103,$C$10:C1906)</f>
        <v>1897</v>
      </c>
      <c r="C1906" s="157" t="s">
        <v>1165</v>
      </c>
      <c r="D1906" s="157" t="s">
        <v>738</v>
      </c>
      <c r="E1906" s="203" t="s">
        <v>1466</v>
      </c>
      <c r="F1906" s="212" t="s">
        <v>1043</v>
      </c>
      <c r="G1906" s="209" t="s">
        <v>1044</v>
      </c>
      <c r="H1906" s="241">
        <v>45534</v>
      </c>
      <c r="I1906" s="253">
        <v>0</v>
      </c>
      <c r="J1906" s="214">
        <v>-500</v>
      </c>
      <c r="K1906" s="250">
        <f t="shared" si="29"/>
        <v>2744228.4533181814</v>
      </c>
      <c r="L1906" s="270"/>
    </row>
    <row r="1907" spans="2:12" x14ac:dyDescent="0.25">
      <c r="B1907" s="46">
        <f>SUBTOTAL(103,$C$10:C1907)</f>
        <v>1898</v>
      </c>
      <c r="C1907" s="157" t="s">
        <v>598</v>
      </c>
      <c r="D1907" s="157" t="s">
        <v>1166</v>
      </c>
      <c r="E1907" s="231" t="s">
        <v>1466</v>
      </c>
      <c r="F1907" s="227" t="s">
        <v>641</v>
      </c>
      <c r="G1907" s="208" t="s">
        <v>642</v>
      </c>
      <c r="H1907" s="241">
        <v>45534</v>
      </c>
      <c r="I1907" s="253">
        <v>0</v>
      </c>
      <c r="J1907" s="214">
        <v>-6000</v>
      </c>
      <c r="K1907" s="250">
        <f t="shared" si="29"/>
        <v>2738228.4533181814</v>
      </c>
      <c r="L1907" s="270"/>
    </row>
    <row r="1908" spans="2:12" x14ac:dyDescent="0.25">
      <c r="B1908" s="46">
        <f>SUBTOTAL(103,$C$10:C1908)</f>
        <v>1899</v>
      </c>
      <c r="C1908" s="157" t="s">
        <v>736</v>
      </c>
      <c r="D1908" s="157" t="s">
        <v>918</v>
      </c>
      <c r="E1908" s="203" t="s">
        <v>1467</v>
      </c>
      <c r="F1908" s="212" t="s">
        <v>619</v>
      </c>
      <c r="G1908" s="209" t="s">
        <v>621</v>
      </c>
      <c r="H1908" s="241">
        <v>45534</v>
      </c>
      <c r="I1908" s="253">
        <v>0</v>
      </c>
      <c r="J1908" s="214">
        <v>-8308</v>
      </c>
      <c r="K1908" s="250">
        <f t="shared" si="29"/>
        <v>2729920.4533181814</v>
      </c>
      <c r="L1908" s="270"/>
    </row>
    <row r="1909" spans="2:12" x14ac:dyDescent="0.25">
      <c r="B1909" s="46">
        <f>SUBTOTAL(103,$C$10:C1910)</f>
        <v>1901</v>
      </c>
      <c r="C1909" s="157" t="s">
        <v>1192</v>
      </c>
      <c r="D1909" s="157" t="s">
        <v>918</v>
      </c>
      <c r="E1909" s="203" t="s">
        <v>1467</v>
      </c>
      <c r="F1909" s="212" t="s">
        <v>619</v>
      </c>
      <c r="G1909" s="209" t="s">
        <v>621</v>
      </c>
      <c r="H1909" s="241">
        <v>45534</v>
      </c>
      <c r="I1909" s="253">
        <v>0</v>
      </c>
      <c r="J1909" s="214">
        <v>-1363.63</v>
      </c>
      <c r="K1909" s="250">
        <f t="shared" si="29"/>
        <v>2728556.8233181816</v>
      </c>
      <c r="L1909" s="270"/>
    </row>
    <row r="1910" spans="2:12" x14ac:dyDescent="0.25">
      <c r="B1910" s="46">
        <f>SUBTOTAL(103,$C$10:C1910)</f>
        <v>1901</v>
      </c>
      <c r="C1910" s="157" t="s">
        <v>843</v>
      </c>
      <c r="D1910" s="157" t="s">
        <v>1191</v>
      </c>
      <c r="E1910" s="231" t="s">
        <v>1466</v>
      </c>
      <c r="F1910" s="212" t="s">
        <v>1054</v>
      </c>
      <c r="G1910" s="209" t="s">
        <v>448</v>
      </c>
      <c r="H1910" s="241">
        <v>45537</v>
      </c>
      <c r="I1910" s="253">
        <v>0</v>
      </c>
      <c r="J1910" s="214">
        <v>-20800</v>
      </c>
      <c r="K1910" s="250">
        <f t="shared" si="29"/>
        <v>2707756.8233181816</v>
      </c>
      <c r="L1910" s="270"/>
    </row>
    <row r="1911" spans="2:12" x14ac:dyDescent="0.25">
      <c r="B1911" s="46">
        <f>SUBTOTAL(103,$C$10:C1911)</f>
        <v>1902</v>
      </c>
      <c r="C1911" s="157" t="s">
        <v>724</v>
      </c>
      <c r="D1911" s="157" t="s">
        <v>766</v>
      </c>
      <c r="E1911" s="203" t="s">
        <v>6</v>
      </c>
      <c r="F1911" s="227" t="s">
        <v>726</v>
      </c>
      <c r="G1911" s="208" t="s">
        <v>724</v>
      </c>
      <c r="H1911" s="241">
        <v>45540</v>
      </c>
      <c r="I1911" s="214">
        <v>1300000</v>
      </c>
      <c r="J1911" s="214">
        <v>0</v>
      </c>
      <c r="K1911" s="250">
        <f t="shared" si="29"/>
        <v>4007756.8233181816</v>
      </c>
      <c r="L1911" s="270"/>
    </row>
    <row r="1912" spans="2:12" x14ac:dyDescent="0.25">
      <c r="B1912" s="46">
        <f>SUBTOTAL(103,$C$10:C1912)</f>
        <v>1903</v>
      </c>
      <c r="C1912" s="157" t="s">
        <v>24</v>
      </c>
      <c r="D1912" s="272"/>
      <c r="E1912" s="203" t="s">
        <v>6</v>
      </c>
      <c r="F1912" s="220"/>
      <c r="G1912" s="221"/>
      <c r="H1912" s="241">
        <v>45540</v>
      </c>
      <c r="I1912" s="214">
        <v>400000</v>
      </c>
      <c r="J1912" s="214">
        <v>0</v>
      </c>
      <c r="K1912" s="250">
        <f t="shared" si="29"/>
        <v>4407756.8233181816</v>
      </c>
      <c r="L1912" s="270"/>
    </row>
    <row r="1913" spans="2:12" x14ac:dyDescent="0.25">
      <c r="B1913" s="46">
        <f>SUBTOTAL(103,$C$10:C1913)</f>
        <v>1904</v>
      </c>
      <c r="C1913" s="157" t="s">
        <v>598</v>
      </c>
      <c r="D1913" s="157" t="s">
        <v>761</v>
      </c>
      <c r="E1913" s="204" t="s">
        <v>1470</v>
      </c>
      <c r="F1913" s="227" t="s">
        <v>644</v>
      </c>
      <c r="G1913" s="208" t="s">
        <v>428</v>
      </c>
      <c r="H1913" s="241">
        <v>45540</v>
      </c>
      <c r="I1913" s="253">
        <v>0</v>
      </c>
      <c r="J1913" s="214">
        <v>-2000</v>
      </c>
      <c r="K1913" s="250">
        <f t="shared" si="29"/>
        <v>4405756.8233181816</v>
      </c>
      <c r="L1913" s="270"/>
    </row>
    <row r="1914" spans="2:12" x14ac:dyDescent="0.25">
      <c r="B1914" s="46">
        <f>SUBTOTAL(103,$C$10:C1914)</f>
        <v>1905</v>
      </c>
      <c r="C1914" s="294" t="s">
        <v>131</v>
      </c>
      <c r="D1914" s="157" t="s">
        <v>1193</v>
      </c>
      <c r="E1914" s="203" t="s">
        <v>1475</v>
      </c>
      <c r="F1914" s="212" t="s">
        <v>588</v>
      </c>
      <c r="G1914" s="209" t="s">
        <v>589</v>
      </c>
      <c r="H1914" s="241">
        <v>45540</v>
      </c>
      <c r="I1914" s="253">
        <v>0</v>
      </c>
      <c r="J1914" s="214">
        <v>-450000</v>
      </c>
      <c r="K1914" s="250">
        <f t="shared" si="29"/>
        <v>3955756.8233181816</v>
      </c>
      <c r="L1914" s="270"/>
    </row>
    <row r="1915" spans="2:12" x14ac:dyDescent="0.25">
      <c r="B1915" s="46">
        <f>SUBTOTAL(103,$C$10:C1915)</f>
        <v>1906</v>
      </c>
      <c r="C1915" s="157" t="s">
        <v>1194</v>
      </c>
      <c r="D1915" s="157"/>
      <c r="E1915" s="204" t="s">
        <v>1467</v>
      </c>
      <c r="F1915" s="212"/>
      <c r="G1915" s="209"/>
      <c r="H1915" s="241">
        <v>45541</v>
      </c>
      <c r="I1915" s="253">
        <v>0</v>
      </c>
      <c r="J1915" s="214">
        <v>-3500</v>
      </c>
      <c r="K1915" s="250">
        <f t="shared" si="29"/>
        <v>3952256.8233181816</v>
      </c>
      <c r="L1915" s="270"/>
    </row>
    <row r="1916" spans="2:12" x14ac:dyDescent="0.25">
      <c r="B1916" s="46">
        <f>SUBTOTAL(103,$C$10:C1916)</f>
        <v>1907</v>
      </c>
      <c r="C1916" s="157" t="s">
        <v>1195</v>
      </c>
      <c r="D1916" s="157"/>
      <c r="E1916" s="204" t="s">
        <v>1467</v>
      </c>
      <c r="F1916" s="212"/>
      <c r="G1916" s="209"/>
      <c r="H1916" s="241">
        <v>45541</v>
      </c>
      <c r="I1916" s="253">
        <v>0</v>
      </c>
      <c r="J1916" s="214">
        <v>-3500</v>
      </c>
      <c r="K1916" s="250">
        <f t="shared" si="29"/>
        <v>3948756.8233181816</v>
      </c>
      <c r="L1916" s="270"/>
    </row>
    <row r="1917" spans="2:12" x14ac:dyDescent="0.25">
      <c r="B1917" s="46">
        <f>SUBTOTAL(103,$C$10:C1917)</f>
        <v>1908</v>
      </c>
      <c r="C1917" s="157" t="s">
        <v>1196</v>
      </c>
      <c r="D1917" s="157"/>
      <c r="E1917" s="204" t="s">
        <v>1467</v>
      </c>
      <c r="F1917" s="212"/>
      <c r="G1917" s="209"/>
      <c r="H1917" s="241">
        <v>45541</v>
      </c>
      <c r="I1917" s="253">
        <v>0</v>
      </c>
      <c r="J1917" s="214">
        <v>-3000</v>
      </c>
      <c r="K1917" s="250">
        <f t="shared" si="29"/>
        <v>3945756.8233181816</v>
      </c>
      <c r="L1917" s="270"/>
    </row>
    <row r="1918" spans="2:12" x14ac:dyDescent="0.25">
      <c r="B1918" s="46">
        <f>SUBTOTAL(103,$C$10:C1918)</f>
        <v>1909</v>
      </c>
      <c r="C1918" s="157" t="s">
        <v>1197</v>
      </c>
      <c r="D1918" s="157"/>
      <c r="E1918" s="204" t="s">
        <v>1467</v>
      </c>
      <c r="F1918" s="212"/>
      <c r="G1918" s="209"/>
      <c r="H1918" s="241">
        <v>45541</v>
      </c>
      <c r="I1918" s="253">
        <v>0</v>
      </c>
      <c r="J1918" s="214">
        <v>-2500</v>
      </c>
      <c r="K1918" s="250">
        <f t="shared" si="29"/>
        <v>3943256.8233181816</v>
      </c>
      <c r="L1918" s="270"/>
    </row>
    <row r="1919" spans="2:12" x14ac:dyDescent="0.25">
      <c r="B1919" s="46">
        <f>SUBTOTAL(103,$C$10:C1919)</f>
        <v>1910</v>
      </c>
      <c r="C1919" s="157" t="s">
        <v>1198</v>
      </c>
      <c r="D1919" s="157"/>
      <c r="E1919" s="204" t="s">
        <v>1467</v>
      </c>
      <c r="F1919" s="212"/>
      <c r="G1919" s="209"/>
      <c r="H1919" s="241">
        <v>45541</v>
      </c>
      <c r="I1919" s="253">
        <v>0</v>
      </c>
      <c r="J1919" s="214">
        <v>-2500</v>
      </c>
      <c r="K1919" s="250">
        <f t="shared" si="29"/>
        <v>3940756.8233181816</v>
      </c>
      <c r="L1919" s="270"/>
    </row>
    <row r="1920" spans="2:12" x14ac:dyDescent="0.25">
      <c r="B1920" s="46">
        <f>SUBTOTAL(103,$C$10:C1920)</f>
        <v>1911</v>
      </c>
      <c r="C1920" s="157" t="s">
        <v>736</v>
      </c>
      <c r="D1920" s="157"/>
      <c r="E1920" s="204" t="s">
        <v>1467</v>
      </c>
      <c r="F1920" s="212"/>
      <c r="G1920" s="209"/>
      <c r="H1920" s="241">
        <v>45541</v>
      </c>
      <c r="I1920" s="253">
        <v>0</v>
      </c>
      <c r="J1920" s="214">
        <v>-4000</v>
      </c>
      <c r="K1920" s="250">
        <f t="shared" si="29"/>
        <v>3936756.8233181816</v>
      </c>
      <c r="L1920" s="270"/>
    </row>
    <row r="1921" spans="2:12" x14ac:dyDescent="0.25">
      <c r="B1921" s="46">
        <f>SUBTOTAL(103,$C$10:C1921)</f>
        <v>1912</v>
      </c>
      <c r="C1921" s="157" t="s">
        <v>1199</v>
      </c>
      <c r="D1921" s="157"/>
      <c r="E1921" s="204" t="s">
        <v>1467</v>
      </c>
      <c r="F1921" s="212"/>
      <c r="G1921" s="209"/>
      <c r="H1921" s="241">
        <v>45541</v>
      </c>
      <c r="I1921" s="253">
        <v>0</v>
      </c>
      <c r="J1921" s="214">
        <v>-2500</v>
      </c>
      <c r="K1921" s="250">
        <f t="shared" si="29"/>
        <v>3934256.8233181816</v>
      </c>
      <c r="L1921" s="270"/>
    </row>
    <row r="1922" spans="2:12" x14ac:dyDescent="0.25">
      <c r="B1922" s="46">
        <f>SUBTOTAL(103,$C$10:C1922)</f>
        <v>1913</v>
      </c>
      <c r="C1922" s="157" t="s">
        <v>1200</v>
      </c>
      <c r="D1922" s="157"/>
      <c r="E1922" s="204" t="s">
        <v>1467</v>
      </c>
      <c r="F1922" s="212"/>
      <c r="G1922" s="209"/>
      <c r="H1922" s="241">
        <v>45541</v>
      </c>
      <c r="I1922" s="253">
        <v>0</v>
      </c>
      <c r="J1922" s="214">
        <v>-2500</v>
      </c>
      <c r="K1922" s="250">
        <f t="shared" si="29"/>
        <v>3931756.8233181816</v>
      </c>
      <c r="L1922" s="270"/>
    </row>
    <row r="1923" spans="2:12" x14ac:dyDescent="0.25">
      <c r="B1923" s="46">
        <f>SUBTOTAL(103,$C$10:C1923)</f>
        <v>1914</v>
      </c>
      <c r="C1923" s="157" t="s">
        <v>1201</v>
      </c>
      <c r="D1923" s="157"/>
      <c r="E1923" s="204" t="s">
        <v>1467</v>
      </c>
      <c r="F1923" s="212"/>
      <c r="G1923" s="209"/>
      <c r="H1923" s="241">
        <v>45541</v>
      </c>
      <c r="I1923" s="253">
        <v>0</v>
      </c>
      <c r="J1923" s="214">
        <v>-2500</v>
      </c>
      <c r="K1923" s="250">
        <f t="shared" si="29"/>
        <v>3929256.8233181816</v>
      </c>
      <c r="L1923" s="270"/>
    </row>
    <row r="1924" spans="2:12" x14ac:dyDescent="0.25">
      <c r="B1924" s="46">
        <f>SUBTOTAL(103,$C$10:C1924)</f>
        <v>1915</v>
      </c>
      <c r="C1924" s="157" t="s">
        <v>1202</v>
      </c>
      <c r="D1924" s="157"/>
      <c r="E1924" s="204" t="s">
        <v>1467</v>
      </c>
      <c r="F1924" s="212"/>
      <c r="G1924" s="209"/>
      <c r="H1924" s="241">
        <v>45541</v>
      </c>
      <c r="I1924" s="253">
        <v>0</v>
      </c>
      <c r="J1924" s="214">
        <v>-2500</v>
      </c>
      <c r="K1924" s="250">
        <f t="shared" si="29"/>
        <v>3926756.8233181816</v>
      </c>
      <c r="L1924" s="270"/>
    </row>
    <row r="1925" spans="2:12" x14ac:dyDescent="0.25">
      <c r="B1925" s="46">
        <f>SUBTOTAL(103,$C$10:C1925)</f>
        <v>1916</v>
      </c>
      <c r="C1925" s="157" t="s">
        <v>1203</v>
      </c>
      <c r="D1925" s="157"/>
      <c r="E1925" s="204" t="s">
        <v>1467</v>
      </c>
      <c r="F1925" s="212"/>
      <c r="G1925" s="209"/>
      <c r="H1925" s="241">
        <v>45541</v>
      </c>
      <c r="I1925" s="253">
        <v>0</v>
      </c>
      <c r="J1925" s="214">
        <v>-2500</v>
      </c>
      <c r="K1925" s="250">
        <f t="shared" si="29"/>
        <v>3924256.8233181816</v>
      </c>
      <c r="L1925" s="270"/>
    </row>
    <row r="1926" spans="2:12" x14ac:dyDescent="0.25">
      <c r="B1926" s="46">
        <f>SUBTOTAL(103,$C$10:C1926)</f>
        <v>1917</v>
      </c>
      <c r="C1926" s="157" t="s">
        <v>1204</v>
      </c>
      <c r="D1926" s="157"/>
      <c r="E1926" s="204" t="s">
        <v>1467</v>
      </c>
      <c r="F1926" s="212"/>
      <c r="G1926" s="209"/>
      <c r="H1926" s="241">
        <v>45541</v>
      </c>
      <c r="I1926" s="253">
        <v>0</v>
      </c>
      <c r="J1926" s="214">
        <v>-2500</v>
      </c>
      <c r="K1926" s="250">
        <f t="shared" si="29"/>
        <v>3921756.8233181816</v>
      </c>
      <c r="L1926" s="270"/>
    </row>
    <row r="1927" spans="2:12" x14ac:dyDescent="0.25">
      <c r="B1927" s="46">
        <f>SUBTOTAL(103,$C$10:C1927)</f>
        <v>1918</v>
      </c>
      <c r="C1927" s="157" t="s">
        <v>1205</v>
      </c>
      <c r="D1927" s="157"/>
      <c r="E1927" s="204" t="s">
        <v>1467</v>
      </c>
      <c r="F1927" s="212"/>
      <c r="G1927" s="209"/>
      <c r="H1927" s="241">
        <v>45541</v>
      </c>
      <c r="I1927" s="253">
        <v>0</v>
      </c>
      <c r="J1927" s="214">
        <v>-3000</v>
      </c>
      <c r="K1927" s="250">
        <f t="shared" si="29"/>
        <v>3918756.8233181816</v>
      </c>
      <c r="L1927" s="270"/>
    </row>
    <row r="1928" spans="2:12" x14ac:dyDescent="0.25">
      <c r="B1928" s="46">
        <f>SUBTOTAL(103,$C$10:C1928)</f>
        <v>1919</v>
      </c>
      <c r="C1928" s="157" t="s">
        <v>1206</v>
      </c>
      <c r="D1928" s="157"/>
      <c r="E1928" s="204" t="s">
        <v>1467</v>
      </c>
      <c r="F1928" s="212"/>
      <c r="G1928" s="209"/>
      <c r="H1928" s="241">
        <v>45541</v>
      </c>
      <c r="I1928" s="253">
        <v>0</v>
      </c>
      <c r="J1928" s="214">
        <v>-2500</v>
      </c>
      <c r="K1928" s="250">
        <f t="shared" si="29"/>
        <v>3916256.8233181816</v>
      </c>
      <c r="L1928" s="270"/>
    </row>
    <row r="1929" spans="2:12" x14ac:dyDescent="0.25">
      <c r="B1929" s="46">
        <f>SUBTOTAL(103,$C$10:C1929)</f>
        <v>1920</v>
      </c>
      <c r="C1929" s="157" t="s">
        <v>1207</v>
      </c>
      <c r="D1929" s="157"/>
      <c r="E1929" s="204" t="s">
        <v>1467</v>
      </c>
      <c r="F1929" s="212"/>
      <c r="G1929" s="209"/>
      <c r="H1929" s="241">
        <v>45541</v>
      </c>
      <c r="I1929" s="253">
        <v>0</v>
      </c>
      <c r="J1929" s="214">
        <v>-2500</v>
      </c>
      <c r="K1929" s="250">
        <f t="shared" si="29"/>
        <v>3913756.8233181816</v>
      </c>
      <c r="L1929" s="270"/>
    </row>
    <row r="1930" spans="2:12" x14ac:dyDescent="0.25">
      <c r="B1930" s="46">
        <f>SUBTOTAL(103,$C$10:C1930)</f>
        <v>1921</v>
      </c>
      <c r="C1930" s="157" t="s">
        <v>1208</v>
      </c>
      <c r="D1930" s="157"/>
      <c r="E1930" s="204" t="s">
        <v>1467</v>
      </c>
      <c r="F1930" s="212"/>
      <c r="G1930" s="209"/>
      <c r="H1930" s="241">
        <v>45541</v>
      </c>
      <c r="I1930" s="253">
        <v>0</v>
      </c>
      <c r="J1930" s="214">
        <v>-2500</v>
      </c>
      <c r="K1930" s="250">
        <f t="shared" si="29"/>
        <v>3911256.8233181816</v>
      </c>
      <c r="L1930" s="270"/>
    </row>
    <row r="1931" spans="2:12" x14ac:dyDescent="0.25">
      <c r="B1931" s="46">
        <f>SUBTOTAL(103,$C$10:C1931)</f>
        <v>1922</v>
      </c>
      <c r="C1931" s="157" t="s">
        <v>1209</v>
      </c>
      <c r="D1931" s="157"/>
      <c r="E1931" s="204" t="s">
        <v>1467</v>
      </c>
      <c r="F1931" s="212"/>
      <c r="G1931" s="209"/>
      <c r="H1931" s="241">
        <v>45541</v>
      </c>
      <c r="I1931" s="253">
        <v>0</v>
      </c>
      <c r="J1931" s="214">
        <v>-3000</v>
      </c>
      <c r="K1931" s="250">
        <f t="shared" si="29"/>
        <v>3908256.8233181816</v>
      </c>
      <c r="L1931" s="270"/>
    </row>
    <row r="1932" spans="2:12" x14ac:dyDescent="0.25">
      <c r="B1932" s="46">
        <f>SUBTOTAL(103,$C$10:C1932)</f>
        <v>1923</v>
      </c>
      <c r="C1932" s="157" t="s">
        <v>1210</v>
      </c>
      <c r="D1932" s="157"/>
      <c r="E1932" s="204" t="s">
        <v>1467</v>
      </c>
      <c r="F1932" s="212"/>
      <c r="G1932" s="209"/>
      <c r="H1932" s="241">
        <v>45541</v>
      </c>
      <c r="I1932" s="253">
        <v>0</v>
      </c>
      <c r="J1932" s="214">
        <v>-3000</v>
      </c>
      <c r="K1932" s="250">
        <f t="shared" si="29"/>
        <v>3905256.8233181816</v>
      </c>
      <c r="L1932" s="270"/>
    </row>
    <row r="1933" spans="2:12" x14ac:dyDescent="0.25">
      <c r="B1933" s="46">
        <f>SUBTOTAL(103,$C$10:C1933)</f>
        <v>1924</v>
      </c>
      <c r="C1933" s="157" t="s">
        <v>1211</v>
      </c>
      <c r="D1933" s="157"/>
      <c r="E1933" s="204" t="s">
        <v>1467</v>
      </c>
      <c r="F1933" s="212"/>
      <c r="G1933" s="209"/>
      <c r="H1933" s="241">
        <v>45541</v>
      </c>
      <c r="I1933" s="253">
        <v>0</v>
      </c>
      <c r="J1933" s="214">
        <v>-3500</v>
      </c>
      <c r="K1933" s="250">
        <f t="shared" ref="K1933:K1996" si="30">I1933+K1932+J1933</f>
        <v>3901756.8233181816</v>
      </c>
      <c r="L1933" s="270"/>
    </row>
    <row r="1934" spans="2:12" x14ac:dyDescent="0.25">
      <c r="B1934" s="46">
        <f>SUBTOTAL(103,$C$10:C1934)</f>
        <v>1925</v>
      </c>
      <c r="C1934" s="157" t="s">
        <v>1212</v>
      </c>
      <c r="D1934" s="157"/>
      <c r="E1934" s="204" t="s">
        <v>1467</v>
      </c>
      <c r="F1934" s="212"/>
      <c r="G1934" s="209"/>
      <c r="H1934" s="241">
        <v>45541</v>
      </c>
      <c r="I1934" s="253">
        <v>0</v>
      </c>
      <c r="J1934" s="214">
        <v>-2100</v>
      </c>
      <c r="K1934" s="250">
        <f t="shared" si="30"/>
        <v>3899656.8233181816</v>
      </c>
      <c r="L1934" s="270"/>
    </row>
    <row r="1935" spans="2:12" x14ac:dyDescent="0.25">
      <c r="B1935" s="46">
        <f>SUBTOTAL(103,$C$10:C1935)</f>
        <v>1926</v>
      </c>
      <c r="C1935" s="157" t="s">
        <v>1213</v>
      </c>
      <c r="D1935" s="157"/>
      <c r="E1935" s="204" t="s">
        <v>1467</v>
      </c>
      <c r="F1935" s="212"/>
      <c r="G1935" s="209"/>
      <c r="H1935" s="241">
        <v>45541</v>
      </c>
      <c r="I1935" s="253">
        <v>0</v>
      </c>
      <c r="J1935" s="214">
        <v>-3500</v>
      </c>
      <c r="K1935" s="250">
        <f t="shared" si="30"/>
        <v>3896156.8233181816</v>
      </c>
      <c r="L1935" s="270"/>
    </row>
    <row r="1936" spans="2:12" x14ac:dyDescent="0.25">
      <c r="B1936" s="46">
        <f>SUBTOTAL(103,$C$10:C1936)</f>
        <v>1927</v>
      </c>
      <c r="C1936" s="157" t="s">
        <v>1214</v>
      </c>
      <c r="D1936" s="157"/>
      <c r="E1936" s="204" t="s">
        <v>1467</v>
      </c>
      <c r="F1936" s="212"/>
      <c r="G1936" s="209"/>
      <c r="H1936" s="241">
        <v>45541</v>
      </c>
      <c r="I1936" s="253">
        <v>0</v>
      </c>
      <c r="J1936" s="214">
        <v>-2500</v>
      </c>
      <c r="K1936" s="250">
        <f t="shared" si="30"/>
        <v>3893656.8233181816</v>
      </c>
      <c r="L1936" s="270"/>
    </row>
    <row r="1937" spans="2:12" x14ac:dyDescent="0.25">
      <c r="B1937" s="46">
        <f>SUBTOTAL(103,$C$10:C1937)</f>
        <v>1928</v>
      </c>
      <c r="C1937" s="157" t="s">
        <v>1215</v>
      </c>
      <c r="D1937" s="157"/>
      <c r="E1937" s="204" t="s">
        <v>1467</v>
      </c>
      <c r="F1937" s="212"/>
      <c r="G1937" s="209"/>
      <c r="H1937" s="241">
        <v>45541</v>
      </c>
      <c r="I1937" s="253">
        <v>0</v>
      </c>
      <c r="J1937" s="214">
        <v>-3000</v>
      </c>
      <c r="K1937" s="250">
        <f t="shared" si="30"/>
        <v>3890656.8233181816</v>
      </c>
      <c r="L1937" s="270"/>
    </row>
    <row r="1938" spans="2:12" x14ac:dyDescent="0.25">
      <c r="B1938" s="46">
        <f>SUBTOTAL(103,$C$10:C1938)</f>
        <v>1929</v>
      </c>
      <c r="C1938" s="157" t="s">
        <v>1216</v>
      </c>
      <c r="D1938" s="157"/>
      <c r="E1938" s="204" t="s">
        <v>1467</v>
      </c>
      <c r="F1938" s="212"/>
      <c r="G1938" s="209"/>
      <c r="H1938" s="241">
        <v>45541</v>
      </c>
      <c r="I1938" s="253">
        <v>0</v>
      </c>
      <c r="J1938" s="214">
        <v>-2500</v>
      </c>
      <c r="K1938" s="250">
        <f t="shared" si="30"/>
        <v>3888156.8233181816</v>
      </c>
      <c r="L1938" s="270"/>
    </row>
    <row r="1939" spans="2:12" x14ac:dyDescent="0.25">
      <c r="B1939" s="46">
        <f>SUBTOTAL(103,$C$10:C1939)</f>
        <v>1930</v>
      </c>
      <c r="C1939" s="157" t="s">
        <v>1217</v>
      </c>
      <c r="D1939" s="157"/>
      <c r="E1939" s="204" t="s">
        <v>1467</v>
      </c>
      <c r="F1939" s="212"/>
      <c r="G1939" s="209"/>
      <c r="H1939" s="241">
        <v>45541</v>
      </c>
      <c r="I1939" s="253">
        <v>0</v>
      </c>
      <c r="J1939" s="214">
        <v>-2500</v>
      </c>
      <c r="K1939" s="250">
        <f t="shared" si="30"/>
        <v>3885656.8233181816</v>
      </c>
      <c r="L1939" s="270"/>
    </row>
    <row r="1940" spans="2:12" x14ac:dyDescent="0.25">
      <c r="B1940" s="46">
        <f>SUBTOTAL(103,$C$10:C1940)</f>
        <v>1931</v>
      </c>
      <c r="C1940" s="157" t="s">
        <v>1218</v>
      </c>
      <c r="D1940" s="157"/>
      <c r="E1940" s="204" t="s">
        <v>1467</v>
      </c>
      <c r="F1940" s="212"/>
      <c r="G1940" s="209"/>
      <c r="H1940" s="241">
        <v>45541</v>
      </c>
      <c r="I1940" s="253">
        <v>0</v>
      </c>
      <c r="J1940" s="214">
        <v>-2500</v>
      </c>
      <c r="K1940" s="250">
        <f t="shared" si="30"/>
        <v>3883156.8233181816</v>
      </c>
      <c r="L1940" s="270"/>
    </row>
    <row r="1941" spans="2:12" x14ac:dyDescent="0.25">
      <c r="B1941" s="46">
        <f>SUBTOTAL(103,$C$10:C1941)</f>
        <v>1932</v>
      </c>
      <c r="C1941" s="157" t="s">
        <v>1219</v>
      </c>
      <c r="D1941" s="157"/>
      <c r="E1941" s="204" t="s">
        <v>1467</v>
      </c>
      <c r="F1941" s="212"/>
      <c r="G1941" s="209"/>
      <c r="H1941" s="241">
        <v>45541</v>
      </c>
      <c r="I1941" s="253">
        <v>0</v>
      </c>
      <c r="J1941" s="214">
        <v>0</v>
      </c>
      <c r="K1941" s="250">
        <f t="shared" si="30"/>
        <v>3883156.8233181816</v>
      </c>
      <c r="L1941" s="270"/>
    </row>
    <row r="1942" spans="2:12" x14ac:dyDescent="0.25">
      <c r="B1942" s="46">
        <f>SUBTOTAL(103,$C$10:C1942)</f>
        <v>1933</v>
      </c>
      <c r="C1942" s="157" t="s">
        <v>1220</v>
      </c>
      <c r="D1942" s="157"/>
      <c r="E1942" s="204" t="s">
        <v>1467</v>
      </c>
      <c r="F1942" s="212"/>
      <c r="G1942" s="209"/>
      <c r="H1942" s="241">
        <v>45541</v>
      </c>
      <c r="I1942" s="253">
        <v>0</v>
      </c>
      <c r="J1942" s="214">
        <v>-3000</v>
      </c>
      <c r="K1942" s="250">
        <f t="shared" si="30"/>
        <v>3880156.8233181816</v>
      </c>
      <c r="L1942" s="270"/>
    </row>
    <row r="1943" spans="2:12" x14ac:dyDescent="0.25">
      <c r="B1943" s="46">
        <f>SUBTOTAL(103,$C$10:C1943)</f>
        <v>1934</v>
      </c>
      <c r="C1943" s="157" t="s">
        <v>1221</v>
      </c>
      <c r="D1943" s="157"/>
      <c r="E1943" s="204" t="s">
        <v>1467</v>
      </c>
      <c r="F1943" s="212"/>
      <c r="G1943" s="209"/>
      <c r="H1943" s="241">
        <v>45541</v>
      </c>
      <c r="I1943" s="253">
        <v>0</v>
      </c>
      <c r="J1943" s="214">
        <v>-2500</v>
      </c>
      <c r="K1943" s="250">
        <f t="shared" si="30"/>
        <v>3877656.8233181816</v>
      </c>
      <c r="L1943" s="270"/>
    </row>
    <row r="1944" spans="2:12" x14ac:dyDescent="0.25">
      <c r="B1944" s="46">
        <f>SUBTOTAL(103,$C$10:C1944)</f>
        <v>1935</v>
      </c>
      <c r="C1944" s="157" t="s">
        <v>1222</v>
      </c>
      <c r="D1944" s="157"/>
      <c r="E1944" s="204" t="s">
        <v>1467</v>
      </c>
      <c r="F1944" s="212"/>
      <c r="G1944" s="209"/>
      <c r="H1944" s="241">
        <v>45541</v>
      </c>
      <c r="I1944" s="253">
        <v>0</v>
      </c>
      <c r="J1944" s="214">
        <v>-3000</v>
      </c>
      <c r="K1944" s="250">
        <f t="shared" si="30"/>
        <v>3874656.8233181816</v>
      </c>
      <c r="L1944" s="270"/>
    </row>
    <row r="1945" spans="2:12" x14ac:dyDescent="0.25">
      <c r="B1945" s="46">
        <f>SUBTOTAL(103,$C$10:C1945)</f>
        <v>1936</v>
      </c>
      <c r="C1945" s="157" t="s">
        <v>1223</v>
      </c>
      <c r="D1945" s="157"/>
      <c r="E1945" s="204" t="s">
        <v>1467</v>
      </c>
      <c r="F1945" s="212"/>
      <c r="G1945" s="209"/>
      <c r="H1945" s="241">
        <v>45541</v>
      </c>
      <c r="I1945" s="253">
        <v>0</v>
      </c>
      <c r="J1945" s="214">
        <v>-3500</v>
      </c>
      <c r="K1945" s="250">
        <f t="shared" si="30"/>
        <v>3871156.8233181816</v>
      </c>
      <c r="L1945" s="270"/>
    </row>
    <row r="1946" spans="2:12" x14ac:dyDescent="0.25">
      <c r="B1946" s="46">
        <f>SUBTOTAL(103,$C$10:C1946)</f>
        <v>1937</v>
      </c>
      <c r="C1946" s="157" t="s">
        <v>1224</v>
      </c>
      <c r="D1946" s="157"/>
      <c r="E1946" s="204" t="s">
        <v>1467</v>
      </c>
      <c r="F1946" s="212"/>
      <c r="G1946" s="209"/>
      <c r="H1946" s="241">
        <v>45541</v>
      </c>
      <c r="I1946" s="253">
        <v>0</v>
      </c>
      <c r="J1946" s="214">
        <v>-3500</v>
      </c>
      <c r="K1946" s="250">
        <f t="shared" si="30"/>
        <v>3867656.8233181816</v>
      </c>
      <c r="L1946" s="270"/>
    </row>
    <row r="1947" spans="2:12" x14ac:dyDescent="0.25">
      <c r="B1947" s="46">
        <f>SUBTOTAL(103,$C$10:C1947)</f>
        <v>1938</v>
      </c>
      <c r="C1947" s="157" t="s">
        <v>1225</v>
      </c>
      <c r="D1947" s="157"/>
      <c r="E1947" s="204" t="s">
        <v>1467</v>
      </c>
      <c r="F1947" s="212"/>
      <c r="G1947" s="209"/>
      <c r="H1947" s="241">
        <v>45541</v>
      </c>
      <c r="I1947" s="253">
        <v>0</v>
      </c>
      <c r="J1947" s="214">
        <v>-2500</v>
      </c>
      <c r="K1947" s="250">
        <f t="shared" si="30"/>
        <v>3865156.8233181816</v>
      </c>
      <c r="L1947" s="270"/>
    </row>
    <row r="1948" spans="2:12" x14ac:dyDescent="0.25">
      <c r="B1948" s="46">
        <f>SUBTOTAL(103,$C$10:C1948)</f>
        <v>1939</v>
      </c>
      <c r="C1948" s="157" t="s">
        <v>1226</v>
      </c>
      <c r="D1948" s="157"/>
      <c r="E1948" s="204" t="s">
        <v>1467</v>
      </c>
      <c r="F1948" s="212"/>
      <c r="G1948" s="209"/>
      <c r="H1948" s="241">
        <v>45541</v>
      </c>
      <c r="I1948" s="253">
        <v>0</v>
      </c>
      <c r="J1948" s="214">
        <v>-2500</v>
      </c>
      <c r="K1948" s="250">
        <f t="shared" si="30"/>
        <v>3862656.8233181816</v>
      </c>
      <c r="L1948" s="270"/>
    </row>
    <row r="1949" spans="2:12" x14ac:dyDescent="0.25">
      <c r="B1949" s="46">
        <f>SUBTOTAL(103,$C$10:C1949)</f>
        <v>1940</v>
      </c>
      <c r="C1949" s="157" t="s">
        <v>1227</v>
      </c>
      <c r="D1949" s="157"/>
      <c r="E1949" s="204" t="s">
        <v>1467</v>
      </c>
      <c r="F1949" s="212"/>
      <c r="G1949" s="209"/>
      <c r="H1949" s="241">
        <v>45541</v>
      </c>
      <c r="I1949" s="253">
        <v>0</v>
      </c>
      <c r="J1949" s="214">
        <v>-2500</v>
      </c>
      <c r="K1949" s="250">
        <f t="shared" si="30"/>
        <v>3860156.8233181816</v>
      </c>
      <c r="L1949" s="270"/>
    </row>
    <row r="1950" spans="2:12" x14ac:dyDescent="0.25">
      <c r="B1950" s="46">
        <f>SUBTOTAL(103,$C$10:C1950)</f>
        <v>1941</v>
      </c>
      <c r="C1950" s="157" t="s">
        <v>1228</v>
      </c>
      <c r="D1950" s="157"/>
      <c r="E1950" s="204" t="s">
        <v>1467</v>
      </c>
      <c r="F1950" s="212"/>
      <c r="G1950" s="209"/>
      <c r="H1950" s="241">
        <v>45541</v>
      </c>
      <c r="I1950" s="253">
        <v>0</v>
      </c>
      <c r="J1950" s="214">
        <v>-3000</v>
      </c>
      <c r="K1950" s="250">
        <f t="shared" si="30"/>
        <v>3857156.8233181816</v>
      </c>
      <c r="L1950" s="270"/>
    </row>
    <row r="1951" spans="2:12" x14ac:dyDescent="0.25">
      <c r="B1951" s="46">
        <f>SUBTOTAL(103,$C$10:C1951)</f>
        <v>1942</v>
      </c>
      <c r="C1951" s="157" t="s">
        <v>1229</v>
      </c>
      <c r="D1951" s="157"/>
      <c r="E1951" s="204" t="s">
        <v>1467</v>
      </c>
      <c r="F1951" s="212"/>
      <c r="G1951" s="209"/>
      <c r="H1951" s="241">
        <v>45541</v>
      </c>
      <c r="I1951" s="253">
        <v>0</v>
      </c>
      <c r="J1951" s="214">
        <v>-2500</v>
      </c>
      <c r="K1951" s="250">
        <f t="shared" si="30"/>
        <v>3854656.8233181816</v>
      </c>
      <c r="L1951" s="270"/>
    </row>
    <row r="1952" spans="2:12" x14ac:dyDescent="0.25">
      <c r="B1952" s="46">
        <f>SUBTOTAL(103,$C$10:C1952)</f>
        <v>1943</v>
      </c>
      <c r="C1952" s="157" t="s">
        <v>1230</v>
      </c>
      <c r="D1952" s="157"/>
      <c r="E1952" s="204" t="s">
        <v>1467</v>
      </c>
      <c r="F1952" s="212"/>
      <c r="G1952" s="209"/>
      <c r="H1952" s="241">
        <v>45541</v>
      </c>
      <c r="I1952" s="253">
        <v>0</v>
      </c>
      <c r="J1952" s="214">
        <v>-3000</v>
      </c>
      <c r="K1952" s="250">
        <f t="shared" si="30"/>
        <v>3851656.8233181816</v>
      </c>
      <c r="L1952" s="270"/>
    </row>
    <row r="1953" spans="2:12" x14ac:dyDescent="0.25">
      <c r="B1953" s="46">
        <f>SUBTOTAL(103,$C$10:C1953)</f>
        <v>1944</v>
      </c>
      <c r="C1953" s="157" t="s">
        <v>1231</v>
      </c>
      <c r="D1953" s="157"/>
      <c r="E1953" s="204" t="s">
        <v>1467</v>
      </c>
      <c r="F1953" s="212"/>
      <c r="G1953" s="209"/>
      <c r="H1953" s="241">
        <v>45541</v>
      </c>
      <c r="I1953" s="253">
        <v>0</v>
      </c>
      <c r="J1953" s="214">
        <v>-4000</v>
      </c>
      <c r="K1953" s="250">
        <f t="shared" si="30"/>
        <v>3847656.8233181816</v>
      </c>
      <c r="L1953" s="270"/>
    </row>
    <row r="1954" spans="2:12" x14ac:dyDescent="0.25">
      <c r="B1954" s="46">
        <f>SUBTOTAL(103,$C$10:C1954)</f>
        <v>1945</v>
      </c>
      <c r="C1954" s="157" t="s">
        <v>1232</v>
      </c>
      <c r="D1954" s="157"/>
      <c r="E1954" s="204" t="s">
        <v>1467</v>
      </c>
      <c r="F1954" s="212"/>
      <c r="G1954" s="209"/>
      <c r="H1954" s="241">
        <v>45541</v>
      </c>
      <c r="I1954" s="253">
        <v>0</v>
      </c>
      <c r="J1954" s="214">
        <v>-3500</v>
      </c>
      <c r="K1954" s="250">
        <f t="shared" si="30"/>
        <v>3844156.8233181816</v>
      </c>
      <c r="L1954" s="270"/>
    </row>
    <row r="1955" spans="2:12" x14ac:dyDescent="0.25">
      <c r="B1955" s="46">
        <f>SUBTOTAL(103,$C$10:C1955)</f>
        <v>1946</v>
      </c>
      <c r="C1955" s="157" t="s">
        <v>1233</v>
      </c>
      <c r="D1955" s="157"/>
      <c r="E1955" s="204" t="s">
        <v>1467</v>
      </c>
      <c r="F1955" s="212"/>
      <c r="G1955" s="209"/>
      <c r="H1955" s="241">
        <v>45541</v>
      </c>
      <c r="I1955" s="253">
        <v>0</v>
      </c>
      <c r="J1955" s="214">
        <v>-3000</v>
      </c>
      <c r="K1955" s="250">
        <f t="shared" si="30"/>
        <v>3841156.8233181816</v>
      </c>
      <c r="L1955" s="270"/>
    </row>
    <row r="1956" spans="2:12" x14ac:dyDescent="0.25">
      <c r="B1956" s="46">
        <f>SUBTOTAL(103,$C$10:C1956)</f>
        <v>1947</v>
      </c>
      <c r="C1956" s="157" t="s">
        <v>1234</v>
      </c>
      <c r="D1956" s="157"/>
      <c r="E1956" s="204" t="s">
        <v>1467</v>
      </c>
      <c r="F1956" s="212"/>
      <c r="G1956" s="209"/>
      <c r="H1956" s="241">
        <v>45541</v>
      </c>
      <c r="I1956" s="253">
        <v>0</v>
      </c>
      <c r="J1956" s="214">
        <v>-3000</v>
      </c>
      <c r="K1956" s="250">
        <f t="shared" si="30"/>
        <v>3838156.8233181816</v>
      </c>
      <c r="L1956" s="270"/>
    </row>
    <row r="1957" spans="2:12" x14ac:dyDescent="0.25">
      <c r="B1957" s="46">
        <f>SUBTOTAL(103,$C$10:C1957)</f>
        <v>1948</v>
      </c>
      <c r="C1957" s="157" t="s">
        <v>1235</v>
      </c>
      <c r="D1957" s="157"/>
      <c r="E1957" s="204" t="s">
        <v>1467</v>
      </c>
      <c r="F1957" s="212"/>
      <c r="G1957" s="209"/>
      <c r="H1957" s="241">
        <v>45541</v>
      </c>
      <c r="I1957" s="253">
        <v>0</v>
      </c>
      <c r="J1957" s="214">
        <v>-3000</v>
      </c>
      <c r="K1957" s="250">
        <f t="shared" si="30"/>
        <v>3835156.8233181816</v>
      </c>
      <c r="L1957" s="270"/>
    </row>
    <row r="1958" spans="2:12" x14ac:dyDescent="0.25">
      <c r="B1958" s="46">
        <f>SUBTOTAL(103,$C$10:C1958)</f>
        <v>1949</v>
      </c>
      <c r="C1958" s="157" t="s">
        <v>1236</v>
      </c>
      <c r="D1958" s="157"/>
      <c r="E1958" s="204" t="s">
        <v>1467</v>
      </c>
      <c r="F1958" s="212"/>
      <c r="G1958" s="209"/>
      <c r="H1958" s="241">
        <v>45541</v>
      </c>
      <c r="I1958" s="253">
        <v>0</v>
      </c>
      <c r="J1958" s="214">
        <v>-3500</v>
      </c>
      <c r="K1958" s="250">
        <f t="shared" si="30"/>
        <v>3831656.8233181816</v>
      </c>
      <c r="L1958" s="270"/>
    </row>
    <row r="1959" spans="2:12" x14ac:dyDescent="0.25">
      <c r="B1959" s="46">
        <f>SUBTOTAL(103,$C$10:C1959)</f>
        <v>1950</v>
      </c>
      <c r="C1959" s="157" t="s">
        <v>1237</v>
      </c>
      <c r="D1959" s="157"/>
      <c r="E1959" s="204" t="s">
        <v>1467</v>
      </c>
      <c r="F1959" s="212"/>
      <c r="G1959" s="209"/>
      <c r="H1959" s="241">
        <v>45541</v>
      </c>
      <c r="I1959" s="253">
        <v>0</v>
      </c>
      <c r="J1959" s="214">
        <v>-3000</v>
      </c>
      <c r="K1959" s="250">
        <f t="shared" si="30"/>
        <v>3828656.8233181816</v>
      </c>
      <c r="L1959" s="270"/>
    </row>
    <row r="1960" spans="2:12" x14ac:dyDescent="0.25">
      <c r="B1960" s="46">
        <f>SUBTOTAL(103,$C$10:C1960)</f>
        <v>1951</v>
      </c>
      <c r="C1960" s="157" t="s">
        <v>1238</v>
      </c>
      <c r="D1960" s="157"/>
      <c r="E1960" s="204" t="s">
        <v>1467</v>
      </c>
      <c r="F1960" s="212"/>
      <c r="G1960" s="209"/>
      <c r="H1960" s="241">
        <v>45541</v>
      </c>
      <c r="I1960" s="253">
        <v>0</v>
      </c>
      <c r="J1960" s="214">
        <v>-2500</v>
      </c>
      <c r="K1960" s="250">
        <f t="shared" si="30"/>
        <v>3826156.8233181816</v>
      </c>
      <c r="L1960" s="270"/>
    </row>
    <row r="1961" spans="2:12" x14ac:dyDescent="0.25">
      <c r="B1961" s="46">
        <f>SUBTOTAL(103,$C$10:C1961)</f>
        <v>1952</v>
      </c>
      <c r="C1961" s="157" t="s">
        <v>1239</v>
      </c>
      <c r="D1961" s="157"/>
      <c r="E1961" s="204" t="s">
        <v>1467</v>
      </c>
      <c r="F1961" s="212"/>
      <c r="G1961" s="209"/>
      <c r="H1961" s="241">
        <v>45541</v>
      </c>
      <c r="I1961" s="253">
        <v>0</v>
      </c>
      <c r="J1961" s="214">
        <v>-1700</v>
      </c>
      <c r="K1961" s="250">
        <f t="shared" si="30"/>
        <v>3824456.8233181816</v>
      </c>
      <c r="L1961" s="270"/>
    </row>
    <row r="1962" spans="2:12" x14ac:dyDescent="0.25">
      <c r="B1962" s="46">
        <f>SUBTOTAL(103,$C$10:C1962)</f>
        <v>1953</v>
      </c>
      <c r="C1962" s="157" t="s">
        <v>1240</v>
      </c>
      <c r="D1962" s="157"/>
      <c r="E1962" s="204" t="s">
        <v>1467</v>
      </c>
      <c r="F1962" s="212"/>
      <c r="G1962" s="209"/>
      <c r="H1962" s="241">
        <v>45541</v>
      </c>
      <c r="I1962" s="253">
        <v>0</v>
      </c>
      <c r="J1962" s="214">
        <v>-3000</v>
      </c>
      <c r="K1962" s="250">
        <f t="shared" si="30"/>
        <v>3821456.8233181816</v>
      </c>
      <c r="L1962" s="270"/>
    </row>
    <row r="1963" spans="2:12" x14ac:dyDescent="0.25">
      <c r="B1963" s="46">
        <f>SUBTOTAL(103,$C$10:C1963)</f>
        <v>1954</v>
      </c>
      <c r="C1963" s="157" t="s">
        <v>764</v>
      </c>
      <c r="D1963" s="157"/>
      <c r="E1963" s="204" t="s">
        <v>1467</v>
      </c>
      <c r="F1963" s="212"/>
      <c r="G1963" s="209"/>
      <c r="H1963" s="241">
        <v>45541</v>
      </c>
      <c r="I1963" s="253">
        <v>0</v>
      </c>
      <c r="J1963" s="214">
        <v>-4500</v>
      </c>
      <c r="K1963" s="250">
        <f t="shared" si="30"/>
        <v>3816956.8233181816</v>
      </c>
      <c r="L1963" s="270"/>
    </row>
    <row r="1964" spans="2:12" x14ac:dyDescent="0.25">
      <c r="B1964" s="46">
        <f>SUBTOTAL(103,$C$10:C1964)</f>
        <v>1955</v>
      </c>
      <c r="C1964" s="157" t="s">
        <v>1241</v>
      </c>
      <c r="D1964" s="157"/>
      <c r="E1964" s="204" t="s">
        <v>1467</v>
      </c>
      <c r="F1964" s="212"/>
      <c r="G1964" s="209"/>
      <c r="H1964" s="241">
        <v>45541</v>
      </c>
      <c r="I1964" s="253">
        <v>0</v>
      </c>
      <c r="J1964" s="214">
        <v>-3000</v>
      </c>
      <c r="K1964" s="250">
        <f t="shared" si="30"/>
        <v>3813956.8233181816</v>
      </c>
      <c r="L1964" s="270"/>
    </row>
    <row r="1965" spans="2:12" x14ac:dyDescent="0.25">
      <c r="B1965" s="46">
        <f>SUBTOTAL(103,$C$10:C1965)</f>
        <v>1956</v>
      </c>
      <c r="C1965" s="157" t="s">
        <v>1242</v>
      </c>
      <c r="D1965" s="157"/>
      <c r="E1965" s="204" t="s">
        <v>1467</v>
      </c>
      <c r="F1965" s="212"/>
      <c r="G1965" s="209"/>
      <c r="H1965" s="241">
        <v>45541</v>
      </c>
      <c r="I1965" s="253">
        <v>0</v>
      </c>
      <c r="J1965" s="214">
        <v>-2500</v>
      </c>
      <c r="K1965" s="250">
        <f t="shared" si="30"/>
        <v>3811456.8233181816</v>
      </c>
      <c r="L1965" s="270"/>
    </row>
    <row r="1966" spans="2:12" x14ac:dyDescent="0.25">
      <c r="B1966" s="46">
        <f>SUBTOTAL(103,$C$10:C1966)</f>
        <v>1957</v>
      </c>
      <c r="C1966" s="157" t="s">
        <v>711</v>
      </c>
      <c r="D1966" s="157"/>
      <c r="E1966" s="204" t="s">
        <v>1467</v>
      </c>
      <c r="F1966" s="212"/>
      <c r="G1966" s="209"/>
      <c r="H1966" s="241">
        <v>45541</v>
      </c>
      <c r="I1966" s="253">
        <v>0</v>
      </c>
      <c r="J1966" s="214">
        <v>-2800</v>
      </c>
      <c r="K1966" s="250">
        <f t="shared" si="30"/>
        <v>3808656.8233181816</v>
      </c>
      <c r="L1966" s="270"/>
    </row>
    <row r="1967" spans="2:12" x14ac:dyDescent="0.25">
      <c r="B1967" s="46">
        <f>SUBTOTAL(103,$C$10:C1967)</f>
        <v>1958</v>
      </c>
      <c r="C1967" s="157" t="s">
        <v>1243</v>
      </c>
      <c r="D1967" s="157"/>
      <c r="E1967" s="204" t="s">
        <v>1467</v>
      </c>
      <c r="F1967" s="212"/>
      <c r="G1967" s="209"/>
      <c r="H1967" s="241">
        <v>45541</v>
      </c>
      <c r="I1967" s="253">
        <v>0</v>
      </c>
      <c r="J1967" s="214">
        <v>-2500</v>
      </c>
      <c r="K1967" s="250">
        <f t="shared" si="30"/>
        <v>3806156.8233181816</v>
      </c>
      <c r="L1967" s="270"/>
    </row>
    <row r="1968" spans="2:12" x14ac:dyDescent="0.25">
      <c r="B1968" s="46">
        <f>SUBTOTAL(103,$C$10:C1968)</f>
        <v>1959</v>
      </c>
      <c r="C1968" s="157" t="s">
        <v>1244</v>
      </c>
      <c r="D1968" s="157"/>
      <c r="E1968" s="204" t="s">
        <v>1467</v>
      </c>
      <c r="F1968" s="212"/>
      <c r="G1968" s="209"/>
      <c r="H1968" s="241">
        <v>45541</v>
      </c>
      <c r="I1968" s="253">
        <v>0</v>
      </c>
      <c r="J1968" s="214">
        <v>-3500</v>
      </c>
      <c r="K1968" s="250">
        <f t="shared" si="30"/>
        <v>3802656.8233181816</v>
      </c>
      <c r="L1968" s="270"/>
    </row>
    <row r="1969" spans="2:12" x14ac:dyDescent="0.25">
      <c r="B1969" s="46">
        <f>SUBTOTAL(103,$C$10:C1969)</f>
        <v>1960</v>
      </c>
      <c r="C1969" s="157" t="s">
        <v>1245</v>
      </c>
      <c r="D1969" s="157"/>
      <c r="E1969" s="204" t="s">
        <v>1467</v>
      </c>
      <c r="F1969" s="212"/>
      <c r="G1969" s="209"/>
      <c r="H1969" s="241">
        <v>45541</v>
      </c>
      <c r="I1969" s="253">
        <v>0</v>
      </c>
      <c r="J1969" s="214">
        <v>-3000</v>
      </c>
      <c r="K1969" s="250">
        <f t="shared" si="30"/>
        <v>3799656.8233181816</v>
      </c>
      <c r="L1969" s="270"/>
    </row>
    <row r="1970" spans="2:12" x14ac:dyDescent="0.25">
      <c r="B1970" s="46">
        <f>SUBTOTAL(103,$C$10:C1970)</f>
        <v>1961</v>
      </c>
      <c r="C1970" s="157" t="s">
        <v>1246</v>
      </c>
      <c r="D1970" s="157"/>
      <c r="E1970" s="204" t="s">
        <v>1467</v>
      </c>
      <c r="F1970" s="212"/>
      <c r="G1970" s="209"/>
      <c r="H1970" s="241">
        <v>45541</v>
      </c>
      <c r="I1970" s="253">
        <v>0</v>
      </c>
      <c r="J1970" s="214">
        <v>-2500</v>
      </c>
      <c r="K1970" s="250">
        <f t="shared" si="30"/>
        <v>3797156.8233181816</v>
      </c>
      <c r="L1970" s="270"/>
    </row>
    <row r="1971" spans="2:12" x14ac:dyDescent="0.25">
      <c r="B1971" s="46">
        <f>SUBTOTAL(103,$C$10:C1971)</f>
        <v>1962</v>
      </c>
      <c r="C1971" s="157" t="s">
        <v>1247</v>
      </c>
      <c r="D1971" s="157"/>
      <c r="E1971" s="204" t="s">
        <v>1467</v>
      </c>
      <c r="F1971" s="212"/>
      <c r="G1971" s="209"/>
      <c r="H1971" s="241">
        <v>45541</v>
      </c>
      <c r="I1971" s="253">
        <v>0</v>
      </c>
      <c r="J1971" s="214">
        <v>-2500</v>
      </c>
      <c r="K1971" s="250">
        <f t="shared" si="30"/>
        <v>3794656.8233181816</v>
      </c>
      <c r="L1971" s="270"/>
    </row>
    <row r="1972" spans="2:12" x14ac:dyDescent="0.25">
      <c r="B1972" s="46">
        <f>SUBTOTAL(103,$C$10:C1972)</f>
        <v>1963</v>
      </c>
      <c r="C1972" s="157" t="s">
        <v>1248</v>
      </c>
      <c r="D1972" s="157"/>
      <c r="E1972" s="204" t="s">
        <v>1467</v>
      </c>
      <c r="F1972" s="212"/>
      <c r="G1972" s="209"/>
      <c r="H1972" s="241">
        <v>45541</v>
      </c>
      <c r="I1972" s="253">
        <v>0</v>
      </c>
      <c r="J1972" s="214">
        <v>-3500</v>
      </c>
      <c r="K1972" s="250">
        <f t="shared" si="30"/>
        <v>3791156.8233181816</v>
      </c>
      <c r="L1972" s="270"/>
    </row>
    <row r="1973" spans="2:12" x14ac:dyDescent="0.25">
      <c r="B1973" s="46">
        <f>SUBTOTAL(103,$C$10:C1973)</f>
        <v>1964</v>
      </c>
      <c r="C1973" s="157" t="s">
        <v>1249</v>
      </c>
      <c r="D1973" s="157"/>
      <c r="E1973" s="204" t="s">
        <v>1467</v>
      </c>
      <c r="F1973" s="212"/>
      <c r="G1973" s="209"/>
      <c r="H1973" s="241">
        <v>45541</v>
      </c>
      <c r="I1973" s="253">
        <v>0</v>
      </c>
      <c r="J1973" s="214">
        <v>-3000</v>
      </c>
      <c r="K1973" s="250">
        <f t="shared" si="30"/>
        <v>3788156.8233181816</v>
      </c>
      <c r="L1973" s="270"/>
    </row>
    <row r="1974" spans="2:12" x14ac:dyDescent="0.25">
      <c r="B1974" s="46">
        <f>SUBTOTAL(103,$C$10:C1974)</f>
        <v>1965</v>
      </c>
      <c r="C1974" s="157" t="s">
        <v>1192</v>
      </c>
      <c r="D1974" s="157"/>
      <c r="E1974" s="204" t="s">
        <v>1467</v>
      </c>
      <c r="F1974" s="212"/>
      <c r="G1974" s="209"/>
      <c r="H1974" s="241">
        <v>45541</v>
      </c>
      <c r="I1974" s="253">
        <v>0</v>
      </c>
      <c r="J1974" s="214">
        <v>-1700</v>
      </c>
      <c r="K1974" s="250">
        <f t="shared" si="30"/>
        <v>3786456.8233181816</v>
      </c>
      <c r="L1974" s="270"/>
    </row>
    <row r="1975" spans="2:12" x14ac:dyDescent="0.25">
      <c r="B1975" s="46">
        <f>SUBTOTAL(103,$C$10:C1975)</f>
        <v>1966</v>
      </c>
      <c r="C1975" s="157" t="s">
        <v>1250</v>
      </c>
      <c r="D1975" s="157"/>
      <c r="E1975" s="204" t="s">
        <v>1467</v>
      </c>
      <c r="F1975" s="212"/>
      <c r="G1975" s="209"/>
      <c r="H1975" s="241">
        <v>45541</v>
      </c>
      <c r="I1975" s="253">
        <v>0</v>
      </c>
      <c r="J1975" s="214">
        <v>-3000</v>
      </c>
      <c r="K1975" s="250">
        <f t="shared" si="30"/>
        <v>3783456.8233181816</v>
      </c>
      <c r="L1975" s="270"/>
    </row>
    <row r="1976" spans="2:12" x14ac:dyDescent="0.25">
      <c r="B1976" s="46">
        <f>SUBTOTAL(103,$C$10:C1976)</f>
        <v>1967</v>
      </c>
      <c r="C1976" s="157" t="s">
        <v>1251</v>
      </c>
      <c r="D1976" s="157"/>
      <c r="E1976" s="204" t="s">
        <v>1467</v>
      </c>
      <c r="F1976" s="212"/>
      <c r="G1976" s="209"/>
      <c r="H1976" s="241">
        <v>45541</v>
      </c>
      <c r="I1976" s="253">
        <v>0</v>
      </c>
      <c r="J1976" s="214">
        <v>-3500</v>
      </c>
      <c r="K1976" s="250">
        <f t="shared" si="30"/>
        <v>3779956.8233181816</v>
      </c>
      <c r="L1976" s="270"/>
    </row>
    <row r="1977" spans="2:12" x14ac:dyDescent="0.25">
      <c r="B1977" s="46">
        <f>SUBTOTAL(103,$C$10:C1977)</f>
        <v>1968</v>
      </c>
      <c r="C1977" s="157" t="s">
        <v>1252</v>
      </c>
      <c r="D1977" s="157"/>
      <c r="E1977" s="204" t="s">
        <v>1467</v>
      </c>
      <c r="F1977" s="212"/>
      <c r="G1977" s="209"/>
      <c r="H1977" s="241">
        <v>45541</v>
      </c>
      <c r="I1977" s="253">
        <v>0</v>
      </c>
      <c r="J1977" s="214">
        <v>-2500</v>
      </c>
      <c r="K1977" s="250">
        <f t="shared" si="30"/>
        <v>3777456.8233181816</v>
      </c>
      <c r="L1977" s="270"/>
    </row>
    <row r="1978" spans="2:12" x14ac:dyDescent="0.25">
      <c r="B1978" s="46">
        <f>SUBTOTAL(103,$C$10:C1978)</f>
        <v>1969</v>
      </c>
      <c r="C1978" s="157" t="s">
        <v>1253</v>
      </c>
      <c r="D1978" s="157"/>
      <c r="E1978" s="204" t="s">
        <v>1467</v>
      </c>
      <c r="F1978" s="212"/>
      <c r="G1978" s="209"/>
      <c r="H1978" s="241">
        <v>45541</v>
      </c>
      <c r="I1978" s="253">
        <v>0</v>
      </c>
      <c r="J1978" s="214">
        <v>-2500</v>
      </c>
      <c r="K1978" s="250">
        <f t="shared" si="30"/>
        <v>3774956.8233181816</v>
      </c>
      <c r="L1978" s="270"/>
    </row>
    <row r="1979" spans="2:12" x14ac:dyDescent="0.25">
      <c r="B1979" s="46">
        <f>SUBTOTAL(103,$C$10:C1979)</f>
        <v>1970</v>
      </c>
      <c r="C1979" s="157" t="s">
        <v>1254</v>
      </c>
      <c r="D1979" s="157"/>
      <c r="E1979" s="204" t="s">
        <v>1467</v>
      </c>
      <c r="F1979" s="212"/>
      <c r="G1979" s="209"/>
      <c r="H1979" s="241">
        <v>45541</v>
      </c>
      <c r="I1979" s="253">
        <v>0</v>
      </c>
      <c r="J1979" s="214">
        <v>-3500</v>
      </c>
      <c r="K1979" s="250">
        <f t="shared" si="30"/>
        <v>3771456.8233181816</v>
      </c>
      <c r="L1979" s="270"/>
    </row>
    <row r="1980" spans="2:12" x14ac:dyDescent="0.25">
      <c r="B1980" s="46">
        <f>SUBTOTAL(103,$C$10:C1980)</f>
        <v>1971</v>
      </c>
      <c r="C1980" s="157" t="s">
        <v>1255</v>
      </c>
      <c r="D1980" s="157"/>
      <c r="E1980" s="204" t="s">
        <v>1467</v>
      </c>
      <c r="F1980" s="212"/>
      <c r="G1980" s="209"/>
      <c r="H1980" s="241">
        <v>45541</v>
      </c>
      <c r="I1980" s="253">
        <v>0</v>
      </c>
      <c r="J1980" s="214">
        <v>-4000</v>
      </c>
      <c r="K1980" s="250">
        <f t="shared" si="30"/>
        <v>3767456.8233181816</v>
      </c>
      <c r="L1980" s="270"/>
    </row>
    <row r="1981" spans="2:12" x14ac:dyDescent="0.25">
      <c r="B1981" s="46">
        <f>SUBTOTAL(103,$C$10:C1981)</f>
        <v>1972</v>
      </c>
      <c r="C1981" s="157" t="s">
        <v>1256</v>
      </c>
      <c r="D1981" s="157"/>
      <c r="E1981" s="204" t="s">
        <v>1467</v>
      </c>
      <c r="F1981" s="212"/>
      <c r="G1981" s="209"/>
      <c r="H1981" s="241">
        <v>45541</v>
      </c>
      <c r="I1981" s="253">
        <v>0</v>
      </c>
      <c r="J1981" s="214">
        <v>-3000</v>
      </c>
      <c r="K1981" s="250">
        <f t="shared" si="30"/>
        <v>3764456.8233181816</v>
      </c>
      <c r="L1981" s="270"/>
    </row>
    <row r="1982" spans="2:12" x14ac:dyDescent="0.25">
      <c r="B1982" s="46">
        <f>SUBTOTAL(103,$C$10:C1982)</f>
        <v>1973</v>
      </c>
      <c r="C1982" s="157" t="s">
        <v>1257</v>
      </c>
      <c r="D1982" s="157"/>
      <c r="E1982" s="204" t="s">
        <v>1467</v>
      </c>
      <c r="F1982" s="212"/>
      <c r="G1982" s="209"/>
      <c r="H1982" s="241">
        <v>45541</v>
      </c>
      <c r="I1982" s="253">
        <v>0</v>
      </c>
      <c r="J1982" s="214">
        <v>-2500</v>
      </c>
      <c r="K1982" s="250">
        <f t="shared" si="30"/>
        <v>3761956.8233181816</v>
      </c>
      <c r="L1982" s="270"/>
    </row>
    <row r="1983" spans="2:12" x14ac:dyDescent="0.25">
      <c r="B1983" s="46">
        <f>SUBTOTAL(103,$C$10:C1983)</f>
        <v>1974</v>
      </c>
      <c r="C1983" s="157" t="s">
        <v>605</v>
      </c>
      <c r="D1983" s="157"/>
      <c r="E1983" s="204" t="s">
        <v>1467</v>
      </c>
      <c r="F1983" s="212"/>
      <c r="G1983" s="209"/>
      <c r="H1983" s="241">
        <v>45541</v>
      </c>
      <c r="I1983" s="253">
        <v>0</v>
      </c>
      <c r="J1983" s="214">
        <v>-4000</v>
      </c>
      <c r="K1983" s="250">
        <f t="shared" si="30"/>
        <v>3757956.8233181816</v>
      </c>
      <c r="L1983" s="270"/>
    </row>
    <row r="1984" spans="2:12" x14ac:dyDescent="0.25">
      <c r="B1984" s="46">
        <f>SUBTOTAL(103,$C$10:C1984)</f>
        <v>1975</v>
      </c>
      <c r="C1984" s="157" t="s">
        <v>1258</v>
      </c>
      <c r="D1984" s="157"/>
      <c r="E1984" s="204" t="s">
        <v>1467</v>
      </c>
      <c r="F1984" s="212"/>
      <c r="G1984" s="209"/>
      <c r="H1984" s="241">
        <v>45541</v>
      </c>
      <c r="I1984" s="253">
        <v>0</v>
      </c>
      <c r="J1984" s="214">
        <v>-2500</v>
      </c>
      <c r="K1984" s="250">
        <f t="shared" si="30"/>
        <v>3755456.8233181816</v>
      </c>
      <c r="L1984" s="270"/>
    </row>
    <row r="1985" spans="2:12" x14ac:dyDescent="0.25">
      <c r="B1985" s="46">
        <f>SUBTOTAL(103,$C$10:C1985)</f>
        <v>1976</v>
      </c>
      <c r="C1985" s="157" t="s">
        <v>1259</v>
      </c>
      <c r="D1985" s="157"/>
      <c r="E1985" s="204" t="s">
        <v>1467</v>
      </c>
      <c r="F1985" s="212"/>
      <c r="G1985" s="209"/>
      <c r="H1985" s="241">
        <v>45541</v>
      </c>
      <c r="I1985" s="253">
        <v>0</v>
      </c>
      <c r="J1985" s="214">
        <v>-2500</v>
      </c>
      <c r="K1985" s="250">
        <f t="shared" si="30"/>
        <v>3752956.8233181816</v>
      </c>
      <c r="L1985" s="270"/>
    </row>
    <row r="1986" spans="2:12" x14ac:dyDescent="0.25">
      <c r="B1986" s="46">
        <f>SUBTOTAL(103,$C$10:C1986)</f>
        <v>1977</v>
      </c>
      <c r="C1986" s="157" t="s">
        <v>1260</v>
      </c>
      <c r="D1986" s="157"/>
      <c r="E1986" s="204" t="s">
        <v>1467</v>
      </c>
      <c r="F1986" s="212"/>
      <c r="G1986" s="209"/>
      <c r="H1986" s="241">
        <v>45541</v>
      </c>
      <c r="I1986" s="253">
        <v>0</v>
      </c>
      <c r="J1986" s="214">
        <v>-2500</v>
      </c>
      <c r="K1986" s="250">
        <f t="shared" si="30"/>
        <v>3750456.8233181816</v>
      </c>
      <c r="L1986" s="270"/>
    </row>
    <row r="1987" spans="2:12" x14ac:dyDescent="0.25">
      <c r="B1987" s="46">
        <f>SUBTOTAL(103,$C$10:C1987)</f>
        <v>1978</v>
      </c>
      <c r="C1987" s="157" t="s">
        <v>1261</v>
      </c>
      <c r="D1987" s="157"/>
      <c r="E1987" s="204" t="s">
        <v>1467</v>
      </c>
      <c r="F1987" s="212"/>
      <c r="G1987" s="209"/>
      <c r="H1987" s="241">
        <v>45541</v>
      </c>
      <c r="I1987" s="253">
        <v>0</v>
      </c>
      <c r="J1987" s="214">
        <v>-1700</v>
      </c>
      <c r="K1987" s="250">
        <f t="shared" si="30"/>
        <v>3748756.8233181816</v>
      </c>
      <c r="L1987" s="270"/>
    </row>
    <row r="1988" spans="2:12" x14ac:dyDescent="0.25">
      <c r="B1988" s="46">
        <f>SUBTOTAL(103,$C$10:C1988)</f>
        <v>1979</v>
      </c>
      <c r="C1988" s="157" t="s">
        <v>596</v>
      </c>
      <c r="D1988" s="157"/>
      <c r="E1988" s="204" t="s">
        <v>1467</v>
      </c>
      <c r="F1988" s="212"/>
      <c r="G1988" s="209"/>
      <c r="H1988" s="241">
        <v>45541</v>
      </c>
      <c r="I1988" s="253">
        <v>0</v>
      </c>
      <c r="J1988" s="214">
        <v>-4050</v>
      </c>
      <c r="K1988" s="250">
        <f t="shared" si="30"/>
        <v>3744706.8233181816</v>
      </c>
      <c r="L1988" s="270"/>
    </row>
    <row r="1989" spans="2:12" x14ac:dyDescent="0.25">
      <c r="B1989" s="46">
        <f>SUBTOTAL(103,$C$10:C1989)</f>
        <v>1980</v>
      </c>
      <c r="C1989" s="157" t="s">
        <v>763</v>
      </c>
      <c r="D1989" s="157"/>
      <c r="E1989" s="204" t="s">
        <v>1467</v>
      </c>
      <c r="F1989" s="212"/>
      <c r="G1989" s="209"/>
      <c r="H1989" s="241">
        <v>45541</v>
      </c>
      <c r="I1989" s="253">
        <v>0</v>
      </c>
      <c r="J1989" s="214">
        <v>-4050</v>
      </c>
      <c r="K1989" s="250">
        <f t="shared" si="30"/>
        <v>3740656.8233181816</v>
      </c>
      <c r="L1989" s="270"/>
    </row>
    <row r="1990" spans="2:12" x14ac:dyDescent="0.25">
      <c r="B1990" s="46">
        <f>SUBTOTAL(103,$C$10:C1990)</f>
        <v>1981</v>
      </c>
      <c r="C1990" s="157" t="s">
        <v>1262</v>
      </c>
      <c r="D1990" s="157"/>
      <c r="E1990" s="204" t="s">
        <v>1467</v>
      </c>
      <c r="F1990" s="212"/>
      <c r="G1990" s="209"/>
      <c r="H1990" s="241">
        <v>45541</v>
      </c>
      <c r="I1990" s="253">
        <v>0</v>
      </c>
      <c r="J1990" s="214">
        <v>-3500</v>
      </c>
      <c r="K1990" s="250">
        <f t="shared" si="30"/>
        <v>3737156.8233181816</v>
      </c>
      <c r="L1990" s="270"/>
    </row>
    <row r="1991" spans="2:12" x14ac:dyDescent="0.25">
      <c r="B1991" s="46">
        <f>SUBTOTAL(103,$C$10:C1991)</f>
        <v>1982</v>
      </c>
      <c r="C1991" s="157" t="s">
        <v>1263</v>
      </c>
      <c r="D1991" s="157"/>
      <c r="E1991" s="204" t="s">
        <v>1467</v>
      </c>
      <c r="F1991" s="212"/>
      <c r="G1991" s="209"/>
      <c r="H1991" s="241">
        <v>45541</v>
      </c>
      <c r="I1991" s="253">
        <v>0</v>
      </c>
      <c r="J1991" s="214">
        <v>-2500</v>
      </c>
      <c r="K1991" s="250">
        <f t="shared" si="30"/>
        <v>3734656.8233181816</v>
      </c>
      <c r="L1991" s="270"/>
    </row>
    <row r="1992" spans="2:12" x14ac:dyDescent="0.25">
      <c r="B1992" s="46">
        <f>SUBTOTAL(103,$C$10:C1992)</f>
        <v>1983</v>
      </c>
      <c r="C1992" s="157" t="s">
        <v>1264</v>
      </c>
      <c r="D1992" s="157"/>
      <c r="E1992" s="204" t="s">
        <v>1467</v>
      </c>
      <c r="F1992" s="212"/>
      <c r="G1992" s="209"/>
      <c r="H1992" s="241">
        <v>45541</v>
      </c>
      <c r="I1992" s="253">
        <v>0</v>
      </c>
      <c r="J1992" s="214">
        <v>-2500</v>
      </c>
      <c r="K1992" s="250">
        <f t="shared" si="30"/>
        <v>3732156.8233181816</v>
      </c>
      <c r="L1992" s="270"/>
    </row>
    <row r="1993" spans="2:12" x14ac:dyDescent="0.25">
      <c r="B1993" s="46">
        <f>SUBTOTAL(103,$C$10:C1993)</f>
        <v>1984</v>
      </c>
      <c r="C1993" s="157" t="s">
        <v>1265</v>
      </c>
      <c r="D1993" s="157"/>
      <c r="E1993" s="204" t="s">
        <v>1467</v>
      </c>
      <c r="F1993" s="212"/>
      <c r="G1993" s="209"/>
      <c r="H1993" s="241">
        <v>45541</v>
      </c>
      <c r="I1993" s="253">
        <v>0</v>
      </c>
      <c r="J1993" s="214">
        <v>-1700</v>
      </c>
      <c r="K1993" s="250">
        <f t="shared" si="30"/>
        <v>3730456.8233181816</v>
      </c>
      <c r="L1993" s="270"/>
    </row>
    <row r="1994" spans="2:12" x14ac:dyDescent="0.25">
      <c r="B1994" s="46">
        <f>SUBTOTAL(103,$C$10:C1994)</f>
        <v>1985</v>
      </c>
      <c r="C1994" s="157" t="s">
        <v>1266</v>
      </c>
      <c r="D1994" s="157"/>
      <c r="E1994" s="204" t="s">
        <v>1467</v>
      </c>
      <c r="F1994" s="212"/>
      <c r="G1994" s="209"/>
      <c r="H1994" s="241">
        <v>45541</v>
      </c>
      <c r="I1994" s="253">
        <v>0</v>
      </c>
      <c r="J1994" s="214">
        <v>-3500</v>
      </c>
      <c r="K1994" s="250">
        <f t="shared" si="30"/>
        <v>3726956.8233181816</v>
      </c>
      <c r="L1994" s="270"/>
    </row>
    <row r="1995" spans="2:12" x14ac:dyDescent="0.25">
      <c r="B1995" s="46">
        <f>SUBTOTAL(103,$C$10:C1995)</f>
        <v>1986</v>
      </c>
      <c r="C1995" s="157" t="s">
        <v>1267</v>
      </c>
      <c r="D1995" s="157"/>
      <c r="E1995" s="204" t="s">
        <v>1467</v>
      </c>
      <c r="F1995" s="212"/>
      <c r="G1995" s="209"/>
      <c r="H1995" s="241">
        <v>45541</v>
      </c>
      <c r="I1995" s="253">
        <v>0</v>
      </c>
      <c r="J1995" s="214">
        <v>-3500</v>
      </c>
      <c r="K1995" s="250">
        <f t="shared" si="30"/>
        <v>3723456.8233181816</v>
      </c>
      <c r="L1995" s="270"/>
    </row>
    <row r="1996" spans="2:12" x14ac:dyDescent="0.25">
      <c r="B1996" s="46">
        <f>SUBTOTAL(103,$C$10:C1996)</f>
        <v>1987</v>
      </c>
      <c r="C1996" s="157" t="s">
        <v>1268</v>
      </c>
      <c r="D1996" s="157"/>
      <c r="E1996" s="204" t="s">
        <v>1467</v>
      </c>
      <c r="F1996" s="212"/>
      <c r="G1996" s="209"/>
      <c r="H1996" s="241">
        <v>45541</v>
      </c>
      <c r="I1996" s="253">
        <v>0</v>
      </c>
      <c r="J1996" s="214">
        <v>-3051.2</v>
      </c>
      <c r="K1996" s="250">
        <f t="shared" si="30"/>
        <v>3720405.6233181814</v>
      </c>
      <c r="L1996" s="270"/>
    </row>
    <row r="1997" spans="2:12" x14ac:dyDescent="0.25">
      <c r="B1997" s="46">
        <f>SUBTOTAL(103,$C$10:C1997)</f>
        <v>1988</v>
      </c>
      <c r="C1997" s="157" t="s">
        <v>1269</v>
      </c>
      <c r="D1997" s="157"/>
      <c r="E1997" s="204" t="s">
        <v>1467</v>
      </c>
      <c r="F1997" s="212"/>
      <c r="G1997" s="209"/>
      <c r="H1997" s="241">
        <v>45541</v>
      </c>
      <c r="I1997" s="253">
        <v>0</v>
      </c>
      <c r="J1997" s="214">
        <v>-3553</v>
      </c>
      <c r="K1997" s="250">
        <f t="shared" ref="K1997:K2060" si="31">I1997+K1996+J1997</f>
        <v>3716852.6233181814</v>
      </c>
      <c r="L1997" s="270"/>
    </row>
    <row r="1998" spans="2:12" x14ac:dyDescent="0.25">
      <c r="B1998" s="46">
        <f>SUBTOTAL(103,$C$10:C1998)</f>
        <v>1989</v>
      </c>
      <c r="C1998" s="157" t="s">
        <v>1270</v>
      </c>
      <c r="D1998" s="157"/>
      <c r="E1998" s="204" t="s">
        <v>1467</v>
      </c>
      <c r="F1998" s="212"/>
      <c r="G1998" s="209"/>
      <c r="H1998" s="241">
        <v>45541</v>
      </c>
      <c r="I1998" s="253">
        <v>0</v>
      </c>
      <c r="J1998" s="214">
        <v>-3051.2</v>
      </c>
      <c r="K1998" s="250">
        <f t="shared" si="31"/>
        <v>3713801.4233181812</v>
      </c>
      <c r="L1998" s="270"/>
    </row>
    <row r="1999" spans="2:12" x14ac:dyDescent="0.25">
      <c r="B1999" s="46">
        <f>SUBTOTAL(103,$C$10:C1999)</f>
        <v>1990</v>
      </c>
      <c r="C1999" s="157" t="s">
        <v>1271</v>
      </c>
      <c r="D1999" s="157"/>
      <c r="E1999" s="204" t="s">
        <v>1467</v>
      </c>
      <c r="F1999" s="212"/>
      <c r="G1999" s="209"/>
      <c r="H1999" s="241">
        <v>45541</v>
      </c>
      <c r="I1999" s="253">
        <v>0</v>
      </c>
      <c r="J1999" s="214">
        <v>-3051.2</v>
      </c>
      <c r="K1999" s="250">
        <f t="shared" si="31"/>
        <v>3710750.223318181</v>
      </c>
      <c r="L1999" s="270"/>
    </row>
    <row r="2000" spans="2:12" x14ac:dyDescent="0.25">
      <c r="B2000" s="46">
        <f>SUBTOTAL(103,$C$10:C2000)</f>
        <v>1991</v>
      </c>
      <c r="C2000" s="157" t="s">
        <v>1272</v>
      </c>
      <c r="D2000" s="157"/>
      <c r="E2000" s="204" t="s">
        <v>1467</v>
      </c>
      <c r="F2000" s="212"/>
      <c r="G2000" s="209"/>
      <c r="H2000" s="241">
        <v>45541</v>
      </c>
      <c r="I2000" s="253">
        <v>0</v>
      </c>
      <c r="J2000" s="214">
        <v>-2534.1999999999998</v>
      </c>
      <c r="K2000" s="250">
        <f t="shared" si="31"/>
        <v>3708216.0233181808</v>
      </c>
      <c r="L2000" s="270"/>
    </row>
    <row r="2001" spans="2:12" x14ac:dyDescent="0.25">
      <c r="B2001" s="46">
        <f>SUBTOTAL(103,$C$10:C2001)</f>
        <v>1992</v>
      </c>
      <c r="C2001" s="157" t="s">
        <v>1273</v>
      </c>
      <c r="D2001" s="157"/>
      <c r="E2001" s="204" t="s">
        <v>1467</v>
      </c>
      <c r="F2001" s="212"/>
      <c r="G2001" s="209"/>
      <c r="H2001" s="241">
        <v>45541</v>
      </c>
      <c r="I2001" s="253">
        <v>0</v>
      </c>
      <c r="J2001" s="214">
        <v>-2534</v>
      </c>
      <c r="K2001" s="250">
        <f t="shared" si="31"/>
        <v>3705682.0233181808</v>
      </c>
      <c r="L2001" s="270"/>
    </row>
    <row r="2002" spans="2:12" x14ac:dyDescent="0.25">
      <c r="B2002" s="46">
        <f>SUBTOTAL(103,$C$10:C2002)</f>
        <v>1993</v>
      </c>
      <c r="C2002" s="157" t="s">
        <v>1274</v>
      </c>
      <c r="D2002" s="157"/>
      <c r="E2002" s="204" t="s">
        <v>1467</v>
      </c>
      <c r="F2002" s="212"/>
      <c r="G2002" s="209"/>
      <c r="H2002" s="241">
        <v>45541</v>
      </c>
      <c r="I2002" s="253">
        <v>0</v>
      </c>
      <c r="J2002" s="214">
        <v>-2534.1999999999998</v>
      </c>
      <c r="K2002" s="250">
        <f t="shared" si="31"/>
        <v>3703147.8233181806</v>
      </c>
      <c r="L2002" s="270"/>
    </row>
    <row r="2003" spans="2:12" x14ac:dyDescent="0.25">
      <c r="B2003" s="46">
        <f>SUBTOTAL(103,$C$10:C2003)</f>
        <v>1994</v>
      </c>
      <c r="C2003" s="157" t="s">
        <v>1275</v>
      </c>
      <c r="D2003" s="157"/>
      <c r="E2003" s="204" t="s">
        <v>1467</v>
      </c>
      <c r="F2003" s="212"/>
      <c r="G2003" s="209"/>
      <c r="H2003" s="241">
        <v>45541</v>
      </c>
      <c r="I2003" s="253">
        <v>0</v>
      </c>
      <c r="J2003" s="214">
        <v>-2534.1999999999998</v>
      </c>
      <c r="K2003" s="250">
        <f t="shared" si="31"/>
        <v>3700613.6233181804</v>
      </c>
      <c r="L2003" s="270"/>
    </row>
    <row r="2004" spans="2:12" x14ac:dyDescent="0.25">
      <c r="B2004" s="46">
        <f>SUBTOTAL(103,$C$10:C2004)</f>
        <v>1995</v>
      </c>
      <c r="C2004" s="157" t="s">
        <v>1276</v>
      </c>
      <c r="D2004" s="157"/>
      <c r="E2004" s="204" t="s">
        <v>1467</v>
      </c>
      <c r="F2004" s="212"/>
      <c r="G2004" s="209"/>
      <c r="H2004" s="241">
        <v>45541</v>
      </c>
      <c r="I2004" s="253">
        <v>0</v>
      </c>
      <c r="J2004" s="214">
        <v>-2534</v>
      </c>
      <c r="K2004" s="250">
        <f t="shared" si="31"/>
        <v>3698079.6233181804</v>
      </c>
      <c r="L2004" s="270"/>
    </row>
    <row r="2005" spans="2:12" x14ac:dyDescent="0.25">
      <c r="B2005" s="46">
        <f>SUBTOTAL(103,$C$10:C2005)</f>
        <v>1996</v>
      </c>
      <c r="C2005" s="157" t="s">
        <v>1277</v>
      </c>
      <c r="D2005" s="157"/>
      <c r="E2005" s="204" t="s">
        <v>1467</v>
      </c>
      <c r="F2005" s="212"/>
      <c r="G2005" s="209"/>
      <c r="H2005" s="241">
        <v>45541</v>
      </c>
      <c r="I2005" s="253">
        <v>0</v>
      </c>
      <c r="J2005" s="214">
        <v>-2534</v>
      </c>
      <c r="K2005" s="250">
        <f t="shared" si="31"/>
        <v>3695545.6233181804</v>
      </c>
      <c r="L2005" s="270"/>
    </row>
    <row r="2006" spans="2:12" x14ac:dyDescent="0.25">
      <c r="B2006" s="46">
        <f>SUBTOTAL(103,$C$10:C2006)</f>
        <v>1997</v>
      </c>
      <c r="C2006" s="157" t="s">
        <v>1278</v>
      </c>
      <c r="D2006" s="157"/>
      <c r="E2006" s="204" t="s">
        <v>1467</v>
      </c>
      <c r="F2006" s="212"/>
      <c r="G2006" s="209"/>
      <c r="H2006" s="241">
        <v>45541</v>
      </c>
      <c r="I2006" s="253">
        <v>0</v>
      </c>
      <c r="J2006" s="214">
        <v>-2534</v>
      </c>
      <c r="K2006" s="250">
        <f t="shared" si="31"/>
        <v>3693011.6233181804</v>
      </c>
      <c r="L2006" s="270"/>
    </row>
    <row r="2007" spans="2:12" x14ac:dyDescent="0.25">
      <c r="B2007" s="46">
        <f>SUBTOTAL(103,$C$10:C2007)</f>
        <v>1998</v>
      </c>
      <c r="C2007" s="157" t="s">
        <v>1279</v>
      </c>
      <c r="D2007" s="157"/>
      <c r="E2007" s="204" t="s">
        <v>1467</v>
      </c>
      <c r="F2007" s="212"/>
      <c r="G2007" s="209"/>
      <c r="H2007" s="241">
        <v>45541</v>
      </c>
      <c r="I2007" s="253">
        <v>0</v>
      </c>
      <c r="J2007" s="214">
        <v>-4501</v>
      </c>
      <c r="K2007" s="250">
        <f t="shared" si="31"/>
        <v>3688510.6233181804</v>
      </c>
      <c r="L2007" s="270"/>
    </row>
    <row r="2008" spans="2:12" x14ac:dyDescent="0.25">
      <c r="B2008" s="46">
        <f>SUBTOTAL(103,$C$10:C2008)</f>
        <v>1999</v>
      </c>
      <c r="C2008" s="157" t="s">
        <v>1280</v>
      </c>
      <c r="D2008" s="157"/>
      <c r="E2008" s="204" t="s">
        <v>1467</v>
      </c>
      <c r="F2008" s="212"/>
      <c r="G2008" s="209"/>
      <c r="H2008" s="241">
        <v>45541</v>
      </c>
      <c r="I2008" s="253">
        <v>0</v>
      </c>
      <c r="J2008" s="214">
        <v>-2534</v>
      </c>
      <c r="K2008" s="250">
        <f t="shared" si="31"/>
        <v>3685976.6233181804</v>
      </c>
      <c r="L2008" s="270"/>
    </row>
    <row r="2009" spans="2:12" x14ac:dyDescent="0.25">
      <c r="B2009" s="46">
        <f>SUBTOTAL(103,$C$10:C2009)</f>
        <v>2000</v>
      </c>
      <c r="C2009" s="157" t="s">
        <v>1281</v>
      </c>
      <c r="D2009" s="157"/>
      <c r="E2009" s="204" t="s">
        <v>1467</v>
      </c>
      <c r="F2009" s="212"/>
      <c r="G2009" s="209"/>
      <c r="H2009" s="241">
        <v>45541</v>
      </c>
      <c r="I2009" s="253">
        <v>0</v>
      </c>
      <c r="J2009" s="214">
        <v>-3051.2</v>
      </c>
      <c r="K2009" s="250">
        <f t="shared" si="31"/>
        <v>3682925.4233181803</v>
      </c>
      <c r="L2009" s="270"/>
    </row>
    <row r="2010" spans="2:12" x14ac:dyDescent="0.25">
      <c r="B2010" s="46">
        <f>SUBTOTAL(103,$C$10:C2010)</f>
        <v>2001</v>
      </c>
      <c r="C2010" s="157" t="s">
        <v>1282</v>
      </c>
      <c r="D2010" s="157"/>
      <c r="E2010" s="204" t="s">
        <v>1467</v>
      </c>
      <c r="F2010" s="212"/>
      <c r="G2010" s="209"/>
      <c r="H2010" s="241">
        <v>45541</v>
      </c>
      <c r="I2010" s="253">
        <v>0</v>
      </c>
      <c r="J2010" s="214">
        <v>-2534</v>
      </c>
      <c r="K2010" s="250">
        <f t="shared" si="31"/>
        <v>3680391.4233181803</v>
      </c>
      <c r="L2010" s="270"/>
    </row>
    <row r="2011" spans="2:12" x14ac:dyDescent="0.25">
      <c r="B2011" s="46">
        <f>SUBTOTAL(103,$C$10:C2011)</f>
        <v>2002</v>
      </c>
      <c r="C2011" s="157" t="s">
        <v>1283</v>
      </c>
      <c r="D2011" s="157"/>
      <c r="E2011" s="204" t="s">
        <v>1467</v>
      </c>
      <c r="F2011" s="212"/>
      <c r="G2011" s="209"/>
      <c r="H2011" s="241">
        <v>45541</v>
      </c>
      <c r="I2011" s="253">
        <v>0</v>
      </c>
      <c r="J2011" s="214">
        <v>-2534.1999999999998</v>
      </c>
      <c r="K2011" s="250">
        <f t="shared" si="31"/>
        <v>3677857.2233181801</v>
      </c>
      <c r="L2011" s="270"/>
    </row>
    <row r="2012" spans="2:12" x14ac:dyDescent="0.25">
      <c r="B2012" s="46">
        <f>SUBTOTAL(103,$C$10:C2012)</f>
        <v>2003</v>
      </c>
      <c r="C2012" s="157" t="s">
        <v>1284</v>
      </c>
      <c r="D2012" s="157"/>
      <c r="E2012" s="204" t="s">
        <v>1467</v>
      </c>
      <c r="F2012" s="212"/>
      <c r="G2012" s="209"/>
      <c r="H2012" s="241">
        <v>45541</v>
      </c>
      <c r="I2012" s="253">
        <v>0</v>
      </c>
      <c r="J2012" s="214">
        <v>-3051.2</v>
      </c>
      <c r="K2012" s="250">
        <f t="shared" si="31"/>
        <v>3674806.0233181799</v>
      </c>
      <c r="L2012" s="270"/>
    </row>
    <row r="2013" spans="2:12" x14ac:dyDescent="0.25">
      <c r="B2013" s="46">
        <f>SUBTOTAL(103,$C$10:C2013)</f>
        <v>2004</v>
      </c>
      <c r="C2013" s="157" t="s">
        <v>1285</v>
      </c>
      <c r="D2013" s="157"/>
      <c r="E2013" s="204" t="s">
        <v>1467</v>
      </c>
      <c r="F2013" s="212"/>
      <c r="G2013" s="209"/>
      <c r="H2013" s="241">
        <v>45541</v>
      </c>
      <c r="I2013" s="253">
        <v>0</v>
      </c>
      <c r="J2013" s="214">
        <v>-2534</v>
      </c>
      <c r="K2013" s="250">
        <f t="shared" si="31"/>
        <v>3672272.0233181799</v>
      </c>
      <c r="L2013" s="270"/>
    </row>
    <row r="2014" spans="2:12" x14ac:dyDescent="0.25">
      <c r="B2014" s="46">
        <f>SUBTOTAL(103,$C$10:C2014)</f>
        <v>2005</v>
      </c>
      <c r="C2014" s="157" t="s">
        <v>1286</v>
      </c>
      <c r="D2014" s="157"/>
      <c r="E2014" s="204" t="s">
        <v>1467</v>
      </c>
      <c r="F2014" s="212"/>
      <c r="G2014" s="209"/>
      <c r="H2014" s="241">
        <v>45541</v>
      </c>
      <c r="I2014" s="253">
        <v>0</v>
      </c>
      <c r="J2014" s="214">
        <v>-4053</v>
      </c>
      <c r="K2014" s="250">
        <f t="shared" si="31"/>
        <v>3668219.0233181799</v>
      </c>
      <c r="L2014" s="270"/>
    </row>
    <row r="2015" spans="2:12" x14ac:dyDescent="0.25">
      <c r="B2015" s="46">
        <f>SUBTOTAL(103,$C$10:C2015)</f>
        <v>2006</v>
      </c>
      <c r="C2015" s="157" t="s">
        <v>693</v>
      </c>
      <c r="D2015" s="157"/>
      <c r="E2015" s="204" t="s">
        <v>1467</v>
      </c>
      <c r="F2015" s="212"/>
      <c r="G2015" s="209"/>
      <c r="H2015" s="241">
        <v>45541</v>
      </c>
      <c r="I2015" s="253">
        <v>0</v>
      </c>
      <c r="J2015" s="214">
        <v>-2534</v>
      </c>
      <c r="K2015" s="250">
        <f t="shared" si="31"/>
        <v>3665685.0233181799</v>
      </c>
      <c r="L2015" s="270"/>
    </row>
    <row r="2016" spans="2:12" x14ac:dyDescent="0.25">
      <c r="B2016" s="46">
        <f>SUBTOTAL(103,$C$10:C2016)</f>
        <v>2007</v>
      </c>
      <c r="C2016" s="157" t="s">
        <v>1287</v>
      </c>
      <c r="D2016" s="157"/>
      <c r="E2016" s="204" t="s">
        <v>1467</v>
      </c>
      <c r="F2016" s="212"/>
      <c r="G2016" s="209"/>
      <c r="H2016" s="241">
        <v>45541</v>
      </c>
      <c r="I2016" s="253">
        <v>0</v>
      </c>
      <c r="J2016" s="214">
        <v>-2534.1999999999998</v>
      </c>
      <c r="K2016" s="250">
        <f t="shared" si="31"/>
        <v>3663150.8233181797</v>
      </c>
      <c r="L2016" s="270"/>
    </row>
    <row r="2017" spans="2:12" x14ac:dyDescent="0.25">
      <c r="B2017" s="46">
        <f>SUBTOTAL(103,$C$10:C2017)</f>
        <v>2008</v>
      </c>
      <c r="C2017" s="157" t="s">
        <v>1288</v>
      </c>
      <c r="D2017" s="157"/>
      <c r="E2017" s="204" t="s">
        <v>1467</v>
      </c>
      <c r="F2017" s="212"/>
      <c r="G2017" s="209"/>
      <c r="H2017" s="241">
        <v>45541</v>
      </c>
      <c r="I2017" s="253">
        <v>0</v>
      </c>
      <c r="J2017" s="214">
        <v>-1742.4</v>
      </c>
      <c r="K2017" s="250">
        <f t="shared" si="31"/>
        <v>3661408.4233181798</v>
      </c>
      <c r="L2017" s="270"/>
    </row>
    <row r="2018" spans="2:12" x14ac:dyDescent="0.25">
      <c r="B2018" s="46">
        <f>SUBTOTAL(103,$C$10:C2018)</f>
        <v>2009</v>
      </c>
      <c r="C2018" s="157" t="s">
        <v>1289</v>
      </c>
      <c r="D2018" s="157"/>
      <c r="E2018" s="204" t="s">
        <v>1467</v>
      </c>
      <c r="F2018" s="212"/>
      <c r="G2018" s="209"/>
      <c r="H2018" s="241">
        <v>45541</v>
      </c>
      <c r="I2018" s="253">
        <v>0</v>
      </c>
      <c r="J2018" s="214">
        <v>-2534</v>
      </c>
      <c r="K2018" s="250">
        <f t="shared" si="31"/>
        <v>3658874.4233181798</v>
      </c>
      <c r="L2018" s="270"/>
    </row>
    <row r="2019" spans="2:12" x14ac:dyDescent="0.25">
      <c r="B2019" s="46">
        <f>SUBTOTAL(103,$C$10:C2019)</f>
        <v>2010</v>
      </c>
      <c r="C2019" s="157" t="s">
        <v>1290</v>
      </c>
      <c r="D2019" s="157"/>
      <c r="E2019" s="204" t="s">
        <v>1467</v>
      </c>
      <c r="F2019" s="212"/>
      <c r="G2019" s="209"/>
      <c r="H2019" s="241">
        <v>45541</v>
      </c>
      <c r="I2019" s="253">
        <v>0</v>
      </c>
      <c r="J2019" s="214">
        <v>-2534</v>
      </c>
      <c r="K2019" s="250">
        <f t="shared" si="31"/>
        <v>3656340.4233181798</v>
      </c>
      <c r="L2019" s="270"/>
    </row>
    <row r="2020" spans="2:12" x14ac:dyDescent="0.25">
      <c r="B2020" s="46">
        <f>SUBTOTAL(103,$C$10:C2020)</f>
        <v>2011</v>
      </c>
      <c r="C2020" s="157" t="s">
        <v>1291</v>
      </c>
      <c r="D2020" s="157"/>
      <c r="E2020" s="204" t="s">
        <v>1467</v>
      </c>
      <c r="F2020" s="212"/>
      <c r="G2020" s="209"/>
      <c r="H2020" s="241">
        <v>45541</v>
      </c>
      <c r="I2020" s="253">
        <v>0</v>
      </c>
      <c r="J2020" s="214">
        <v>-3553</v>
      </c>
      <c r="K2020" s="250">
        <f t="shared" si="31"/>
        <v>3652787.4233181798</v>
      </c>
      <c r="L2020" s="270"/>
    </row>
    <row r="2021" spans="2:12" x14ac:dyDescent="0.25">
      <c r="B2021" s="46">
        <f>SUBTOTAL(103,$C$10:C2021)</f>
        <v>2012</v>
      </c>
      <c r="C2021" s="157" t="s">
        <v>1292</v>
      </c>
      <c r="D2021" s="157"/>
      <c r="E2021" s="204" t="s">
        <v>1467</v>
      </c>
      <c r="F2021" s="212"/>
      <c r="G2021" s="209"/>
      <c r="H2021" s="241">
        <v>45541</v>
      </c>
      <c r="I2021" s="253">
        <v>0</v>
      </c>
      <c r="J2021" s="214">
        <v>-3051</v>
      </c>
      <c r="K2021" s="250">
        <f t="shared" si="31"/>
        <v>3649736.4233181798</v>
      </c>
      <c r="L2021" s="270"/>
    </row>
    <row r="2022" spans="2:12" x14ac:dyDescent="0.25">
      <c r="B2022" s="46">
        <f>SUBTOTAL(103,$C$10:C2022)</f>
        <v>2013</v>
      </c>
      <c r="C2022" s="157" t="s">
        <v>1293</v>
      </c>
      <c r="D2022" s="157"/>
      <c r="E2022" s="204" t="s">
        <v>1467</v>
      </c>
      <c r="F2022" s="212"/>
      <c r="G2022" s="209"/>
      <c r="H2022" s="241">
        <v>45541</v>
      </c>
      <c r="I2022" s="253">
        <v>0</v>
      </c>
      <c r="J2022" s="214">
        <v>-3552.8</v>
      </c>
      <c r="K2022" s="250">
        <f t="shared" si="31"/>
        <v>3646183.62331818</v>
      </c>
      <c r="L2022" s="270"/>
    </row>
    <row r="2023" spans="2:12" x14ac:dyDescent="0.25">
      <c r="B2023" s="46">
        <f>SUBTOTAL(103,$C$10:C2023)</f>
        <v>2014</v>
      </c>
      <c r="C2023" s="157" t="s">
        <v>1294</v>
      </c>
      <c r="D2023" s="157"/>
      <c r="E2023" s="204" t="s">
        <v>1467</v>
      </c>
      <c r="F2023" s="212"/>
      <c r="G2023" s="209"/>
      <c r="H2023" s="241">
        <v>45541</v>
      </c>
      <c r="I2023" s="253">
        <v>0</v>
      </c>
      <c r="J2023" s="214">
        <v>-2534.1999999999998</v>
      </c>
      <c r="K2023" s="250">
        <f t="shared" si="31"/>
        <v>3643649.4233181798</v>
      </c>
      <c r="L2023" s="270"/>
    </row>
    <row r="2024" spans="2:12" x14ac:dyDescent="0.25">
      <c r="B2024" s="46">
        <f>SUBTOTAL(103,$C$10:C2024)</f>
        <v>2015</v>
      </c>
      <c r="C2024" s="157" t="s">
        <v>1295</v>
      </c>
      <c r="D2024" s="157"/>
      <c r="E2024" s="204" t="s">
        <v>1467</v>
      </c>
      <c r="F2024" s="212"/>
      <c r="G2024" s="209"/>
      <c r="H2024" s="241">
        <v>45541</v>
      </c>
      <c r="I2024" s="253">
        <v>0</v>
      </c>
      <c r="J2024" s="214">
        <v>-2534</v>
      </c>
      <c r="K2024" s="250">
        <f t="shared" si="31"/>
        <v>3641115.4233181798</v>
      </c>
      <c r="L2024" s="270"/>
    </row>
    <row r="2025" spans="2:12" x14ac:dyDescent="0.25">
      <c r="B2025" s="46">
        <f>SUBTOTAL(103,$C$10:C2025)</f>
        <v>2016</v>
      </c>
      <c r="C2025" s="157" t="s">
        <v>1296</v>
      </c>
      <c r="D2025" s="157"/>
      <c r="E2025" s="204" t="s">
        <v>1467</v>
      </c>
      <c r="F2025" s="212"/>
      <c r="G2025" s="209"/>
      <c r="H2025" s="241">
        <v>45541</v>
      </c>
      <c r="I2025" s="253">
        <v>0</v>
      </c>
      <c r="J2025" s="214">
        <v>-4052.8</v>
      </c>
      <c r="K2025" s="250">
        <f t="shared" si="31"/>
        <v>3637062.62331818</v>
      </c>
      <c r="L2025" s="270"/>
    </row>
    <row r="2026" spans="2:12" x14ac:dyDescent="0.25">
      <c r="B2026" s="46">
        <f>SUBTOTAL(103,$C$10:C2026)</f>
        <v>2017</v>
      </c>
      <c r="C2026" s="157" t="s">
        <v>1297</v>
      </c>
      <c r="D2026" s="157"/>
      <c r="E2026" s="204" t="s">
        <v>1467</v>
      </c>
      <c r="F2026" s="212"/>
      <c r="G2026" s="209"/>
      <c r="H2026" s="241">
        <v>45541</v>
      </c>
      <c r="I2026" s="253">
        <v>0</v>
      </c>
      <c r="J2026" s="214">
        <v>-3051.2</v>
      </c>
      <c r="K2026" s="250">
        <f t="shared" si="31"/>
        <v>3634011.4233181798</v>
      </c>
      <c r="L2026" s="270"/>
    </row>
    <row r="2027" spans="2:12" x14ac:dyDescent="0.25">
      <c r="B2027" s="46">
        <f>SUBTOTAL(103,$C$10:C2027)</f>
        <v>2018</v>
      </c>
      <c r="C2027" s="157" t="s">
        <v>1298</v>
      </c>
      <c r="D2027" s="157"/>
      <c r="E2027" s="204" t="s">
        <v>1467</v>
      </c>
      <c r="F2027" s="212"/>
      <c r="G2027" s="209"/>
      <c r="H2027" s="241">
        <v>45541</v>
      </c>
      <c r="I2027" s="253">
        <v>0</v>
      </c>
      <c r="J2027" s="214">
        <v>-2534.1999999999998</v>
      </c>
      <c r="K2027" s="250">
        <f t="shared" si="31"/>
        <v>3631477.2233181796</v>
      </c>
      <c r="L2027" s="270"/>
    </row>
    <row r="2028" spans="2:12" x14ac:dyDescent="0.25">
      <c r="B2028" s="46">
        <f>SUBTOTAL(103,$C$10:C2028)</f>
        <v>2019</v>
      </c>
      <c r="C2028" s="157" t="s">
        <v>1299</v>
      </c>
      <c r="D2028" s="157"/>
      <c r="E2028" s="204" t="s">
        <v>1467</v>
      </c>
      <c r="F2028" s="212"/>
      <c r="G2028" s="209"/>
      <c r="H2028" s="241">
        <v>45541</v>
      </c>
      <c r="I2028" s="253">
        <v>0</v>
      </c>
      <c r="J2028" s="214">
        <v>-2534.1999999999998</v>
      </c>
      <c r="K2028" s="250">
        <f t="shared" si="31"/>
        <v>3628943.0233181794</v>
      </c>
      <c r="L2028" s="270"/>
    </row>
    <row r="2029" spans="2:12" x14ac:dyDescent="0.25">
      <c r="B2029" s="46">
        <f>SUBTOTAL(103,$C$10:C2029)</f>
        <v>2020</v>
      </c>
      <c r="C2029" s="157" t="s">
        <v>1300</v>
      </c>
      <c r="D2029" s="157"/>
      <c r="E2029" s="204" t="s">
        <v>1467</v>
      </c>
      <c r="F2029" s="212"/>
      <c r="G2029" s="209"/>
      <c r="H2029" s="241">
        <v>45541</v>
      </c>
      <c r="I2029" s="253">
        <v>0</v>
      </c>
      <c r="J2029" s="214">
        <v>-2534</v>
      </c>
      <c r="K2029" s="250">
        <f t="shared" si="31"/>
        <v>3626409.0233181794</v>
      </c>
      <c r="L2029" s="270"/>
    </row>
    <row r="2030" spans="2:12" x14ac:dyDescent="0.25">
      <c r="B2030" s="46">
        <f>SUBTOTAL(103,$C$10:C2030)</f>
        <v>2021</v>
      </c>
      <c r="C2030" s="157" t="s">
        <v>1301</v>
      </c>
      <c r="D2030" s="157"/>
      <c r="E2030" s="204" t="s">
        <v>1467</v>
      </c>
      <c r="F2030" s="212"/>
      <c r="G2030" s="209"/>
      <c r="H2030" s="241">
        <v>45541</v>
      </c>
      <c r="I2030" s="253">
        <v>0</v>
      </c>
      <c r="J2030" s="214">
        <v>-3552.8</v>
      </c>
      <c r="K2030" s="250">
        <f t="shared" si="31"/>
        <v>3622856.2233181796</v>
      </c>
      <c r="L2030" s="270"/>
    </row>
    <row r="2031" spans="2:12" x14ac:dyDescent="0.25">
      <c r="B2031" s="46">
        <f>SUBTOTAL(103,$C$10:C2031)</f>
        <v>2022</v>
      </c>
      <c r="C2031" s="157" t="s">
        <v>1302</v>
      </c>
      <c r="D2031" s="157"/>
      <c r="E2031" s="204" t="s">
        <v>1467</v>
      </c>
      <c r="F2031" s="212"/>
      <c r="G2031" s="209"/>
      <c r="H2031" s="241">
        <v>45541</v>
      </c>
      <c r="I2031" s="253">
        <v>0</v>
      </c>
      <c r="J2031" s="214">
        <v>-3552.8</v>
      </c>
      <c r="K2031" s="250">
        <f t="shared" si="31"/>
        <v>3619303.4233181798</v>
      </c>
      <c r="L2031" s="270"/>
    </row>
    <row r="2032" spans="2:12" x14ac:dyDescent="0.25">
      <c r="B2032" s="46">
        <f>SUBTOTAL(103,$C$10:C2032)</f>
        <v>2023</v>
      </c>
      <c r="C2032" s="157" t="s">
        <v>1303</v>
      </c>
      <c r="D2032" s="157"/>
      <c r="E2032" s="204" t="s">
        <v>1467</v>
      </c>
      <c r="F2032" s="212"/>
      <c r="G2032" s="209"/>
      <c r="H2032" s="241">
        <v>45541</v>
      </c>
      <c r="I2032" s="253">
        <v>0</v>
      </c>
      <c r="J2032" s="214">
        <v>-3051</v>
      </c>
      <c r="K2032" s="250">
        <f t="shared" si="31"/>
        <v>3616252.4233181798</v>
      </c>
      <c r="L2032" s="270"/>
    </row>
    <row r="2033" spans="2:12" x14ac:dyDescent="0.25">
      <c r="B2033" s="46">
        <f>SUBTOTAL(103,$C$10:C2033)</f>
        <v>2024</v>
      </c>
      <c r="C2033" s="157" t="s">
        <v>1304</v>
      </c>
      <c r="D2033" s="157"/>
      <c r="E2033" s="204" t="s">
        <v>1467</v>
      </c>
      <c r="F2033" s="212"/>
      <c r="G2033" s="209"/>
      <c r="H2033" s="241">
        <v>45541</v>
      </c>
      <c r="I2033" s="253">
        <v>0</v>
      </c>
      <c r="J2033" s="214">
        <v>-3552.8</v>
      </c>
      <c r="K2033" s="250">
        <f t="shared" si="31"/>
        <v>3612699.62331818</v>
      </c>
      <c r="L2033" s="270"/>
    </row>
    <row r="2034" spans="2:12" x14ac:dyDescent="0.25">
      <c r="B2034" s="46">
        <f>SUBTOTAL(103,$C$10:C2034)</f>
        <v>2025</v>
      </c>
      <c r="C2034" s="157" t="s">
        <v>1305</v>
      </c>
      <c r="D2034" s="157"/>
      <c r="E2034" s="204" t="s">
        <v>1467</v>
      </c>
      <c r="F2034" s="212"/>
      <c r="G2034" s="209"/>
      <c r="H2034" s="241">
        <v>45541</v>
      </c>
      <c r="I2034" s="253">
        <v>0</v>
      </c>
      <c r="J2034" s="214">
        <v>-2534.1999999999998</v>
      </c>
      <c r="K2034" s="250">
        <f t="shared" si="31"/>
        <v>3610165.4233181798</v>
      </c>
      <c r="L2034" s="270"/>
    </row>
    <row r="2035" spans="2:12" x14ac:dyDescent="0.25">
      <c r="B2035" s="46">
        <f>SUBTOTAL(103,$C$10:C2035)</f>
        <v>2026</v>
      </c>
      <c r="C2035" s="157" t="s">
        <v>1306</v>
      </c>
      <c r="D2035" s="157"/>
      <c r="E2035" s="204" t="s">
        <v>1467</v>
      </c>
      <c r="F2035" s="212"/>
      <c r="G2035" s="209"/>
      <c r="H2035" s="241">
        <v>45541</v>
      </c>
      <c r="I2035" s="253">
        <v>0</v>
      </c>
      <c r="J2035" s="214">
        <v>-2534.1999999999998</v>
      </c>
      <c r="K2035" s="250">
        <f t="shared" si="31"/>
        <v>3607631.2233181796</v>
      </c>
      <c r="L2035" s="270"/>
    </row>
    <row r="2036" spans="2:12" x14ac:dyDescent="0.25">
      <c r="B2036" s="46">
        <f>SUBTOTAL(103,$C$10:C2036)</f>
        <v>2027</v>
      </c>
      <c r="C2036" s="157" t="s">
        <v>1307</v>
      </c>
      <c r="D2036" s="157"/>
      <c r="E2036" s="204" t="s">
        <v>1467</v>
      </c>
      <c r="F2036" s="212"/>
      <c r="G2036" s="209"/>
      <c r="H2036" s="241">
        <v>45541</v>
      </c>
      <c r="I2036" s="253">
        <v>0</v>
      </c>
      <c r="J2036" s="214">
        <v>-3051</v>
      </c>
      <c r="K2036" s="250">
        <f t="shared" si="31"/>
        <v>3604580.2233181796</v>
      </c>
      <c r="L2036" s="270"/>
    </row>
    <row r="2037" spans="2:12" x14ac:dyDescent="0.25">
      <c r="B2037" s="46">
        <f>SUBTOTAL(103,$C$10:C2037)</f>
        <v>2028</v>
      </c>
      <c r="C2037" s="157" t="s">
        <v>1308</v>
      </c>
      <c r="D2037" s="157"/>
      <c r="E2037" s="204" t="s">
        <v>1467</v>
      </c>
      <c r="F2037" s="212"/>
      <c r="G2037" s="209"/>
      <c r="H2037" s="241">
        <v>45541</v>
      </c>
      <c r="I2037" s="253">
        <v>0</v>
      </c>
      <c r="J2037" s="214">
        <v>-3051.2</v>
      </c>
      <c r="K2037" s="250">
        <f t="shared" si="31"/>
        <v>3601529.0233181794</v>
      </c>
      <c r="L2037" s="270"/>
    </row>
    <row r="2038" spans="2:12" x14ac:dyDescent="0.25">
      <c r="B2038" s="46">
        <f>SUBTOTAL(103,$C$10:C2038)</f>
        <v>2029</v>
      </c>
      <c r="C2038" s="157" t="s">
        <v>1309</v>
      </c>
      <c r="D2038" s="157"/>
      <c r="E2038" s="204" t="s">
        <v>1467</v>
      </c>
      <c r="F2038" s="212"/>
      <c r="G2038" s="209"/>
      <c r="H2038" s="241">
        <v>45541</v>
      </c>
      <c r="I2038" s="253">
        <v>0</v>
      </c>
      <c r="J2038" s="214">
        <v>-2534.1999999999998</v>
      </c>
      <c r="K2038" s="250">
        <f t="shared" si="31"/>
        <v>3598994.8233181792</v>
      </c>
      <c r="L2038" s="270"/>
    </row>
    <row r="2039" spans="2:12" x14ac:dyDescent="0.25">
      <c r="B2039" s="46">
        <f>SUBTOTAL(103,$C$10:C2039)</f>
        <v>2030</v>
      </c>
      <c r="C2039" s="157" t="s">
        <v>1310</v>
      </c>
      <c r="D2039" s="157"/>
      <c r="E2039" s="204" t="s">
        <v>1467</v>
      </c>
      <c r="F2039" s="212"/>
      <c r="G2039" s="209"/>
      <c r="H2039" s="241">
        <v>45541</v>
      </c>
      <c r="I2039" s="253">
        <v>0</v>
      </c>
      <c r="J2039" s="214">
        <v>-2534.1999999999998</v>
      </c>
      <c r="K2039" s="250">
        <f t="shared" si="31"/>
        <v>3596460.623318179</v>
      </c>
      <c r="L2039" s="270"/>
    </row>
    <row r="2040" spans="2:12" x14ac:dyDescent="0.25">
      <c r="B2040" s="46">
        <f>SUBTOTAL(103,$C$10:C2040)</f>
        <v>2031</v>
      </c>
      <c r="C2040" s="157" t="s">
        <v>1311</v>
      </c>
      <c r="D2040" s="157"/>
      <c r="E2040" s="204" t="s">
        <v>1467</v>
      </c>
      <c r="F2040" s="212"/>
      <c r="G2040" s="209"/>
      <c r="H2040" s="241">
        <v>45541</v>
      </c>
      <c r="I2040" s="253">
        <v>0</v>
      </c>
      <c r="J2040" s="214">
        <v>-2534.1999999999998</v>
      </c>
      <c r="K2040" s="250">
        <f t="shared" si="31"/>
        <v>3593926.4233181789</v>
      </c>
      <c r="L2040" s="270"/>
    </row>
    <row r="2041" spans="2:12" x14ac:dyDescent="0.25">
      <c r="B2041" s="46">
        <f>SUBTOTAL(103,$C$10:C2041)</f>
        <v>2032</v>
      </c>
      <c r="C2041" s="157" t="s">
        <v>1312</v>
      </c>
      <c r="D2041" s="157"/>
      <c r="E2041" s="204" t="s">
        <v>1467</v>
      </c>
      <c r="F2041" s="212"/>
      <c r="G2041" s="209"/>
      <c r="H2041" s="241">
        <v>45541</v>
      </c>
      <c r="I2041" s="253">
        <v>0</v>
      </c>
      <c r="J2041" s="214">
        <v>-3000</v>
      </c>
      <c r="K2041" s="250">
        <f t="shared" si="31"/>
        <v>3590926.4233181789</v>
      </c>
      <c r="L2041" s="270"/>
    </row>
    <row r="2042" spans="2:12" x14ac:dyDescent="0.25">
      <c r="B2042" s="46">
        <f>SUBTOTAL(103,$C$10:C2042)</f>
        <v>2033</v>
      </c>
      <c r="C2042" s="157" t="s">
        <v>692</v>
      </c>
      <c r="D2042" s="157"/>
      <c r="E2042" s="204" t="s">
        <v>1467</v>
      </c>
      <c r="F2042" s="212"/>
      <c r="G2042" s="209"/>
      <c r="H2042" s="241">
        <v>45541</v>
      </c>
      <c r="I2042" s="253">
        <v>0</v>
      </c>
      <c r="J2042" s="214">
        <v>-1700</v>
      </c>
      <c r="K2042" s="250">
        <f t="shared" si="31"/>
        <v>3589226.4233181789</v>
      </c>
      <c r="L2042" s="270"/>
    </row>
    <row r="2043" spans="2:12" x14ac:dyDescent="0.25">
      <c r="B2043" s="46">
        <f>SUBTOTAL(103,$C$10:C2043)</f>
        <v>2034</v>
      </c>
      <c r="C2043" s="157" t="s">
        <v>1313</v>
      </c>
      <c r="D2043" s="157"/>
      <c r="E2043" s="204" t="s">
        <v>1467</v>
      </c>
      <c r="F2043" s="212"/>
      <c r="G2043" s="209"/>
      <c r="H2043" s="241">
        <v>45541</v>
      </c>
      <c r="I2043" s="253">
        <v>0</v>
      </c>
      <c r="J2043" s="214">
        <v>-2500</v>
      </c>
      <c r="K2043" s="250">
        <f t="shared" si="31"/>
        <v>3586726.4233181789</v>
      </c>
      <c r="L2043" s="270"/>
    </row>
    <row r="2044" spans="2:12" x14ac:dyDescent="0.25">
      <c r="B2044" s="46">
        <f>SUBTOTAL(103,$C$10:C2044)</f>
        <v>2035</v>
      </c>
      <c r="C2044" s="157" t="s">
        <v>1314</v>
      </c>
      <c r="D2044" s="157"/>
      <c r="E2044" s="204" t="s">
        <v>1467</v>
      </c>
      <c r="F2044" s="212"/>
      <c r="G2044" s="209"/>
      <c r="H2044" s="241">
        <v>45541</v>
      </c>
      <c r="I2044" s="253">
        <v>0</v>
      </c>
      <c r="J2044" s="214">
        <v>-2500</v>
      </c>
      <c r="K2044" s="250">
        <f t="shared" si="31"/>
        <v>3584226.4233181789</v>
      </c>
      <c r="L2044" s="270"/>
    </row>
    <row r="2045" spans="2:12" x14ac:dyDescent="0.25">
      <c r="B2045" s="46">
        <f>SUBTOTAL(103,$C$10:C2045)</f>
        <v>2036</v>
      </c>
      <c r="C2045" s="157" t="s">
        <v>1315</v>
      </c>
      <c r="D2045" s="157"/>
      <c r="E2045" s="204" t="s">
        <v>1467</v>
      </c>
      <c r="F2045" s="212"/>
      <c r="G2045" s="209"/>
      <c r="H2045" s="241">
        <v>45541</v>
      </c>
      <c r="I2045" s="253">
        <v>0</v>
      </c>
      <c r="J2045" s="214">
        <v>-2500</v>
      </c>
      <c r="K2045" s="250">
        <f t="shared" si="31"/>
        <v>3581726.4233181789</v>
      </c>
      <c r="L2045" s="270"/>
    </row>
    <row r="2046" spans="2:12" x14ac:dyDescent="0.25">
      <c r="B2046" s="46">
        <f>SUBTOTAL(103,$C$10:C2046)</f>
        <v>2037</v>
      </c>
      <c r="C2046" s="157" t="s">
        <v>1316</v>
      </c>
      <c r="D2046" s="157"/>
      <c r="E2046" s="204" t="s">
        <v>1467</v>
      </c>
      <c r="F2046" s="212"/>
      <c r="G2046" s="209"/>
      <c r="H2046" s="241">
        <v>45541</v>
      </c>
      <c r="I2046" s="253">
        <v>0</v>
      </c>
      <c r="J2046" s="214">
        <v>-2500</v>
      </c>
      <c r="K2046" s="250">
        <f t="shared" si="31"/>
        <v>3579226.4233181789</v>
      </c>
      <c r="L2046" s="270"/>
    </row>
    <row r="2047" spans="2:12" x14ac:dyDescent="0.25">
      <c r="B2047" s="46">
        <f>SUBTOTAL(103,$C$10:C2047)</f>
        <v>2038</v>
      </c>
      <c r="C2047" s="157" t="s">
        <v>1317</v>
      </c>
      <c r="D2047" s="157"/>
      <c r="E2047" s="204" t="s">
        <v>1467</v>
      </c>
      <c r="F2047" s="212"/>
      <c r="G2047" s="209"/>
      <c r="H2047" s="241">
        <v>45541</v>
      </c>
      <c r="I2047" s="253">
        <v>0</v>
      </c>
      <c r="J2047" s="214">
        <v>-2500</v>
      </c>
      <c r="K2047" s="250">
        <f t="shared" si="31"/>
        <v>3576726.4233181789</v>
      </c>
      <c r="L2047" s="270"/>
    </row>
    <row r="2048" spans="2:12" x14ac:dyDescent="0.25">
      <c r="B2048" s="46">
        <f>SUBTOTAL(103,$C$10:C2048)</f>
        <v>2039</v>
      </c>
      <c r="C2048" s="157" t="s">
        <v>1318</v>
      </c>
      <c r="D2048" s="157" t="s">
        <v>1571</v>
      </c>
      <c r="E2048" s="204" t="s">
        <v>1467</v>
      </c>
      <c r="F2048" s="212" t="s">
        <v>24</v>
      </c>
      <c r="G2048" s="209" t="s">
        <v>24</v>
      </c>
      <c r="H2048" s="241">
        <v>45541</v>
      </c>
      <c r="I2048" s="253">
        <v>0</v>
      </c>
      <c r="J2048" s="214">
        <v>-4000</v>
      </c>
      <c r="K2048" s="250">
        <f t="shared" si="31"/>
        <v>3572726.4233181789</v>
      </c>
      <c r="L2048" s="270"/>
    </row>
    <row r="2049" spans="2:12" x14ac:dyDescent="0.25">
      <c r="B2049" s="46">
        <f>SUBTOTAL(103,$C$10:C2049)</f>
        <v>2040</v>
      </c>
      <c r="C2049" s="157" t="s">
        <v>1319</v>
      </c>
      <c r="D2049" s="157"/>
      <c r="E2049" s="204" t="s">
        <v>1467</v>
      </c>
      <c r="F2049" s="212"/>
      <c r="G2049" s="209"/>
      <c r="H2049" s="241">
        <v>45541</v>
      </c>
      <c r="I2049" s="253">
        <v>0</v>
      </c>
      <c r="J2049" s="214">
        <v>-2300</v>
      </c>
      <c r="K2049" s="250">
        <f t="shared" si="31"/>
        <v>3570426.4233181789</v>
      </c>
      <c r="L2049" s="270"/>
    </row>
    <row r="2050" spans="2:12" x14ac:dyDescent="0.25">
      <c r="B2050" s="46">
        <f>SUBTOTAL(103,$C$10:C2050)</f>
        <v>2041</v>
      </c>
      <c r="C2050" s="157" t="s">
        <v>1320</v>
      </c>
      <c r="D2050" s="157"/>
      <c r="E2050" s="204" t="s">
        <v>1467</v>
      </c>
      <c r="F2050" s="212"/>
      <c r="G2050" s="209"/>
      <c r="H2050" s="241">
        <v>45541</v>
      </c>
      <c r="I2050" s="253">
        <v>0</v>
      </c>
      <c r="J2050" s="214">
        <v>-2600</v>
      </c>
      <c r="K2050" s="250">
        <f t="shared" si="31"/>
        <v>3567826.4233181789</v>
      </c>
      <c r="L2050" s="270"/>
    </row>
    <row r="2051" spans="2:12" x14ac:dyDescent="0.25">
      <c r="B2051" s="46">
        <f>SUBTOTAL(103,$C$10:C2051)</f>
        <v>2042</v>
      </c>
      <c r="C2051" s="157" t="s">
        <v>1321</v>
      </c>
      <c r="D2051" s="157"/>
      <c r="E2051" s="204" t="s">
        <v>1467</v>
      </c>
      <c r="F2051" s="212"/>
      <c r="G2051" s="209"/>
      <c r="H2051" s="241">
        <v>45541</v>
      </c>
      <c r="I2051" s="253">
        <v>0</v>
      </c>
      <c r="J2051" s="214">
        <v>-3000</v>
      </c>
      <c r="K2051" s="250">
        <f t="shared" si="31"/>
        <v>3564826.4233181789</v>
      </c>
      <c r="L2051" s="270"/>
    </row>
    <row r="2052" spans="2:12" x14ac:dyDescent="0.25">
      <c r="B2052" s="46">
        <f>SUBTOTAL(103,$C$10:C2052)</f>
        <v>2043</v>
      </c>
      <c r="C2052" s="157" t="s">
        <v>1322</v>
      </c>
      <c r="D2052" s="157"/>
      <c r="E2052" s="204" t="s">
        <v>1467</v>
      </c>
      <c r="F2052" s="212"/>
      <c r="G2052" s="209"/>
      <c r="H2052" s="241">
        <v>45541</v>
      </c>
      <c r="I2052" s="253">
        <v>0</v>
      </c>
      <c r="J2052" s="214">
        <v>-2500</v>
      </c>
      <c r="K2052" s="250">
        <f t="shared" si="31"/>
        <v>3562326.4233181789</v>
      </c>
      <c r="L2052" s="270"/>
    </row>
    <row r="2053" spans="2:12" x14ac:dyDescent="0.25">
      <c r="B2053" s="46">
        <f>SUBTOTAL(103,$C$10:C2053)</f>
        <v>2044</v>
      </c>
      <c r="C2053" s="157" t="s">
        <v>1323</v>
      </c>
      <c r="D2053" s="157"/>
      <c r="E2053" s="204" t="s">
        <v>1467</v>
      </c>
      <c r="F2053" s="212"/>
      <c r="G2053" s="209"/>
      <c r="H2053" s="241">
        <v>45541</v>
      </c>
      <c r="I2053" s="253">
        <v>0</v>
      </c>
      <c r="J2053" s="214">
        <v>-2100</v>
      </c>
      <c r="K2053" s="250">
        <f t="shared" si="31"/>
        <v>3560226.4233181789</v>
      </c>
      <c r="L2053" s="270"/>
    </row>
    <row r="2054" spans="2:12" x14ac:dyDescent="0.25">
      <c r="B2054" s="46">
        <f>SUBTOTAL(103,$C$10:C2054)</f>
        <v>2045</v>
      </c>
      <c r="C2054" s="157" t="s">
        <v>1324</v>
      </c>
      <c r="D2054" s="157"/>
      <c r="E2054" s="204" t="s">
        <v>1467</v>
      </c>
      <c r="F2054" s="212"/>
      <c r="G2054" s="209"/>
      <c r="H2054" s="241">
        <v>45541</v>
      </c>
      <c r="I2054" s="253">
        <v>0</v>
      </c>
      <c r="J2054" s="214">
        <v>-3500</v>
      </c>
      <c r="K2054" s="250">
        <f t="shared" si="31"/>
        <v>3556726.4233181789</v>
      </c>
      <c r="L2054" s="270"/>
    </row>
    <row r="2055" spans="2:12" x14ac:dyDescent="0.25">
      <c r="B2055" s="46">
        <f>SUBTOTAL(103,$C$10:C2055)</f>
        <v>2046</v>
      </c>
      <c r="C2055" s="157" t="s">
        <v>1325</v>
      </c>
      <c r="D2055" s="157"/>
      <c r="E2055" s="204" t="s">
        <v>1467</v>
      </c>
      <c r="F2055" s="212"/>
      <c r="G2055" s="209"/>
      <c r="H2055" s="241">
        <v>45541</v>
      </c>
      <c r="I2055" s="253">
        <v>0</v>
      </c>
      <c r="J2055" s="214">
        <v>-2500</v>
      </c>
      <c r="K2055" s="250">
        <f t="shared" si="31"/>
        <v>3554226.4233181789</v>
      </c>
      <c r="L2055" s="270"/>
    </row>
    <row r="2056" spans="2:12" x14ac:dyDescent="0.25">
      <c r="B2056" s="46">
        <f>SUBTOTAL(103,$C$10:C2056)</f>
        <v>2047</v>
      </c>
      <c r="C2056" s="157" t="s">
        <v>1326</v>
      </c>
      <c r="D2056" s="157"/>
      <c r="E2056" s="204" t="s">
        <v>1467</v>
      </c>
      <c r="F2056" s="212"/>
      <c r="G2056" s="209"/>
      <c r="H2056" s="241">
        <v>45541</v>
      </c>
      <c r="I2056" s="253">
        <v>0</v>
      </c>
      <c r="J2056" s="214">
        <v>-2500</v>
      </c>
      <c r="K2056" s="250">
        <f t="shared" si="31"/>
        <v>3551726.4233181789</v>
      </c>
      <c r="L2056" s="270"/>
    </row>
    <row r="2057" spans="2:12" x14ac:dyDescent="0.25">
      <c r="B2057" s="46">
        <f>SUBTOTAL(103,$C$10:C2057)</f>
        <v>2048</v>
      </c>
      <c r="C2057" s="157" t="s">
        <v>1327</v>
      </c>
      <c r="D2057" s="157"/>
      <c r="E2057" s="204" t="s">
        <v>1467</v>
      </c>
      <c r="F2057" s="212"/>
      <c r="G2057" s="209"/>
      <c r="H2057" s="241">
        <v>45541</v>
      </c>
      <c r="I2057" s="253">
        <v>0</v>
      </c>
      <c r="J2057" s="214">
        <v>-2500</v>
      </c>
      <c r="K2057" s="250">
        <f t="shared" si="31"/>
        <v>3549226.4233181789</v>
      </c>
      <c r="L2057" s="270"/>
    </row>
    <row r="2058" spans="2:12" x14ac:dyDescent="0.25">
      <c r="B2058" s="46">
        <f>SUBTOTAL(103,$C$10:C2058)</f>
        <v>2049</v>
      </c>
      <c r="C2058" s="157" t="s">
        <v>1328</v>
      </c>
      <c r="D2058" s="157"/>
      <c r="E2058" s="204" t="s">
        <v>1467</v>
      </c>
      <c r="F2058" s="212"/>
      <c r="G2058" s="209"/>
      <c r="H2058" s="241">
        <v>45541</v>
      </c>
      <c r="I2058" s="253">
        <v>0</v>
      </c>
      <c r="J2058" s="214">
        <v>-4500</v>
      </c>
      <c r="K2058" s="250">
        <f t="shared" si="31"/>
        <v>3544726.4233181789</v>
      </c>
      <c r="L2058" s="270"/>
    </row>
    <row r="2059" spans="2:12" x14ac:dyDescent="0.25">
      <c r="B2059" s="46">
        <f>SUBTOTAL(103,$C$10:C2059)</f>
        <v>2050</v>
      </c>
      <c r="C2059" s="157" t="s">
        <v>1329</v>
      </c>
      <c r="D2059" s="157"/>
      <c r="E2059" s="204" t="s">
        <v>1467</v>
      </c>
      <c r="F2059" s="212"/>
      <c r="G2059" s="209"/>
      <c r="H2059" s="241">
        <v>45541</v>
      </c>
      <c r="I2059" s="253">
        <v>0</v>
      </c>
      <c r="J2059" s="214">
        <v>-3000</v>
      </c>
      <c r="K2059" s="250">
        <f t="shared" si="31"/>
        <v>3541726.4233181789</v>
      </c>
      <c r="L2059" s="270"/>
    </row>
    <row r="2060" spans="2:12" x14ac:dyDescent="0.25">
      <c r="B2060" s="46">
        <f>SUBTOTAL(103,$C$10:C2060)</f>
        <v>2051</v>
      </c>
      <c r="C2060" s="157" t="s">
        <v>1330</v>
      </c>
      <c r="D2060" s="157"/>
      <c r="E2060" s="204" t="s">
        <v>1467</v>
      </c>
      <c r="F2060" s="212"/>
      <c r="G2060" s="209"/>
      <c r="H2060" s="241">
        <v>45541</v>
      </c>
      <c r="I2060" s="253">
        <v>0</v>
      </c>
      <c r="J2060" s="214">
        <v>-4000</v>
      </c>
      <c r="K2060" s="250">
        <f t="shared" si="31"/>
        <v>3537726.4233181789</v>
      </c>
      <c r="L2060" s="270"/>
    </row>
    <row r="2061" spans="2:12" x14ac:dyDescent="0.25">
      <c r="B2061" s="46">
        <f>SUBTOTAL(103,$C$10:C2061)</f>
        <v>2052</v>
      </c>
      <c r="C2061" s="157" t="s">
        <v>1331</v>
      </c>
      <c r="D2061" s="157"/>
      <c r="E2061" s="204" t="s">
        <v>1467</v>
      </c>
      <c r="F2061" s="212"/>
      <c r="G2061" s="209"/>
      <c r="H2061" s="241">
        <v>45541</v>
      </c>
      <c r="I2061" s="253">
        <v>0</v>
      </c>
      <c r="J2061" s="214">
        <v>-2500</v>
      </c>
      <c r="K2061" s="250">
        <f t="shared" ref="K2061:K2124" si="32">I2061+K2060+J2061</f>
        <v>3535226.4233181789</v>
      </c>
      <c r="L2061" s="270"/>
    </row>
    <row r="2062" spans="2:12" x14ac:dyDescent="0.25">
      <c r="B2062" s="46">
        <f>SUBTOTAL(103,$C$10:C2062)</f>
        <v>2053</v>
      </c>
      <c r="C2062" s="157" t="s">
        <v>1332</v>
      </c>
      <c r="D2062" s="157"/>
      <c r="E2062" s="204" t="s">
        <v>1467</v>
      </c>
      <c r="F2062" s="212"/>
      <c r="G2062" s="209"/>
      <c r="H2062" s="241">
        <v>45541</v>
      </c>
      <c r="I2062" s="253">
        <v>0</v>
      </c>
      <c r="J2062" s="214">
        <v>-2500</v>
      </c>
      <c r="K2062" s="250">
        <f t="shared" si="32"/>
        <v>3532726.4233181789</v>
      </c>
      <c r="L2062" s="270"/>
    </row>
    <row r="2063" spans="2:12" x14ac:dyDescent="0.25">
      <c r="B2063" s="46">
        <f>SUBTOTAL(103,$C$10:C2063)</f>
        <v>2054</v>
      </c>
      <c r="C2063" s="157" t="s">
        <v>1333</v>
      </c>
      <c r="D2063" s="157"/>
      <c r="E2063" s="204" t="s">
        <v>1467</v>
      </c>
      <c r="F2063" s="212"/>
      <c r="G2063" s="209"/>
      <c r="H2063" s="241">
        <v>45541</v>
      </c>
      <c r="I2063" s="253">
        <v>0</v>
      </c>
      <c r="J2063" s="214">
        <v>-2500</v>
      </c>
      <c r="K2063" s="250">
        <f t="shared" si="32"/>
        <v>3530226.4233181789</v>
      </c>
      <c r="L2063" s="270"/>
    </row>
    <row r="2064" spans="2:12" x14ac:dyDescent="0.25">
      <c r="B2064" s="46">
        <f>SUBTOTAL(103,$C$10:C2064)</f>
        <v>2055</v>
      </c>
      <c r="C2064" s="157" t="s">
        <v>1334</v>
      </c>
      <c r="D2064" s="157"/>
      <c r="E2064" s="204" t="s">
        <v>1467</v>
      </c>
      <c r="F2064" s="212"/>
      <c r="G2064" s="209"/>
      <c r="H2064" s="241">
        <v>45541</v>
      </c>
      <c r="I2064" s="253">
        <v>0</v>
      </c>
      <c r="J2064" s="214">
        <v>-2500</v>
      </c>
      <c r="K2064" s="250">
        <f t="shared" si="32"/>
        <v>3527726.4233181789</v>
      </c>
      <c r="L2064" s="270"/>
    </row>
    <row r="2065" spans="2:12" x14ac:dyDescent="0.25">
      <c r="B2065" s="46">
        <f>SUBTOTAL(103,$C$10:C2065)</f>
        <v>2056</v>
      </c>
      <c r="C2065" s="157" t="s">
        <v>732</v>
      </c>
      <c r="D2065" s="157"/>
      <c r="E2065" s="204" t="s">
        <v>1467</v>
      </c>
      <c r="F2065" s="212"/>
      <c r="G2065" s="209"/>
      <c r="H2065" s="241">
        <v>45541</v>
      </c>
      <c r="I2065" s="253">
        <v>0</v>
      </c>
      <c r="J2065" s="214">
        <v>-1700</v>
      </c>
      <c r="K2065" s="250">
        <f t="shared" si="32"/>
        <v>3526026.4233181789</v>
      </c>
      <c r="L2065" s="270"/>
    </row>
    <row r="2066" spans="2:12" x14ac:dyDescent="0.25">
      <c r="B2066" s="46">
        <f>SUBTOTAL(103,$C$10:C2066)</f>
        <v>2057</v>
      </c>
      <c r="C2066" s="157" t="s">
        <v>1335</v>
      </c>
      <c r="D2066" s="157"/>
      <c r="E2066" s="204" t="s">
        <v>1467</v>
      </c>
      <c r="F2066" s="212"/>
      <c r="G2066" s="209"/>
      <c r="H2066" s="241">
        <v>45541</v>
      </c>
      <c r="I2066" s="253">
        <v>0</v>
      </c>
      <c r="J2066" s="214">
        <v>-2500</v>
      </c>
      <c r="K2066" s="250">
        <f t="shared" si="32"/>
        <v>3523526.4233181789</v>
      </c>
      <c r="L2066" s="270"/>
    </row>
    <row r="2067" spans="2:12" x14ac:dyDescent="0.25">
      <c r="B2067" s="46">
        <f>SUBTOTAL(103,$C$10:C2067)</f>
        <v>2058</v>
      </c>
      <c r="C2067" s="157" t="s">
        <v>1336</v>
      </c>
      <c r="D2067" s="157"/>
      <c r="E2067" s="204" t="s">
        <v>1467</v>
      </c>
      <c r="F2067" s="212"/>
      <c r="G2067" s="209"/>
      <c r="H2067" s="241">
        <v>45541</v>
      </c>
      <c r="I2067" s="253">
        <v>0</v>
      </c>
      <c r="J2067" s="214">
        <v>-3000</v>
      </c>
      <c r="K2067" s="250">
        <f t="shared" si="32"/>
        <v>3520526.4233181789</v>
      </c>
      <c r="L2067" s="270"/>
    </row>
    <row r="2068" spans="2:12" x14ac:dyDescent="0.25">
      <c r="B2068" s="46">
        <f>SUBTOTAL(103,$C$10:C2068)</f>
        <v>2059</v>
      </c>
      <c r="C2068" s="157" t="s">
        <v>683</v>
      </c>
      <c r="D2068" s="157"/>
      <c r="E2068" s="204" t="s">
        <v>1467</v>
      </c>
      <c r="F2068" s="212"/>
      <c r="G2068" s="209"/>
      <c r="H2068" s="241">
        <v>45541</v>
      </c>
      <c r="I2068" s="253">
        <v>0</v>
      </c>
      <c r="J2068" s="214">
        <v>-3000</v>
      </c>
      <c r="K2068" s="250">
        <f t="shared" si="32"/>
        <v>3517526.4233181789</v>
      </c>
      <c r="L2068" s="270"/>
    </row>
    <row r="2069" spans="2:12" x14ac:dyDescent="0.25">
      <c r="B2069" s="46">
        <f>SUBTOTAL(103,$C$10:C2069)</f>
        <v>2060</v>
      </c>
      <c r="C2069" s="157" t="s">
        <v>1337</v>
      </c>
      <c r="D2069" s="157"/>
      <c r="E2069" s="204" t="s">
        <v>1467</v>
      </c>
      <c r="F2069" s="212"/>
      <c r="G2069" s="209"/>
      <c r="H2069" s="241">
        <v>45541</v>
      </c>
      <c r="I2069" s="253">
        <v>0</v>
      </c>
      <c r="J2069" s="214">
        <v>-3000</v>
      </c>
      <c r="K2069" s="250">
        <f t="shared" si="32"/>
        <v>3514526.4233181789</v>
      </c>
      <c r="L2069" s="270"/>
    </row>
    <row r="2070" spans="2:12" x14ac:dyDescent="0.25">
      <c r="B2070" s="46">
        <f>SUBTOTAL(103,$C$10:C2070)</f>
        <v>2061</v>
      </c>
      <c r="C2070" s="157" t="s">
        <v>1338</v>
      </c>
      <c r="D2070" s="157"/>
      <c r="E2070" s="204" t="s">
        <v>1467</v>
      </c>
      <c r="F2070" s="212"/>
      <c r="G2070" s="209"/>
      <c r="H2070" s="241">
        <v>45541</v>
      </c>
      <c r="I2070" s="253">
        <v>0</v>
      </c>
      <c r="J2070" s="214">
        <v>-3000</v>
      </c>
      <c r="K2070" s="250">
        <f t="shared" si="32"/>
        <v>3511526.4233181789</v>
      </c>
      <c r="L2070" s="270"/>
    </row>
    <row r="2071" spans="2:12" x14ac:dyDescent="0.25">
      <c r="B2071" s="46">
        <f>SUBTOTAL(103,$C$10:C2071)</f>
        <v>2062</v>
      </c>
      <c r="C2071" s="157" t="s">
        <v>1339</v>
      </c>
      <c r="D2071" s="157"/>
      <c r="E2071" s="204" t="s">
        <v>1467</v>
      </c>
      <c r="F2071" s="212"/>
      <c r="G2071" s="209"/>
      <c r="H2071" s="241">
        <v>45541</v>
      </c>
      <c r="I2071" s="253">
        <v>0</v>
      </c>
      <c r="J2071" s="214">
        <v>-2500</v>
      </c>
      <c r="K2071" s="250">
        <f t="shared" si="32"/>
        <v>3509026.4233181789</v>
      </c>
      <c r="L2071" s="270"/>
    </row>
    <row r="2072" spans="2:12" x14ac:dyDescent="0.25">
      <c r="B2072" s="46">
        <f>SUBTOTAL(103,$C$10:C2072)</f>
        <v>2063</v>
      </c>
      <c r="C2072" s="157" t="s">
        <v>1340</v>
      </c>
      <c r="D2072" s="157"/>
      <c r="E2072" s="204" t="s">
        <v>1467</v>
      </c>
      <c r="F2072" s="212"/>
      <c r="G2072" s="209"/>
      <c r="H2072" s="241">
        <v>45541</v>
      </c>
      <c r="I2072" s="253">
        <v>0</v>
      </c>
      <c r="J2072" s="214">
        <v>-3000</v>
      </c>
      <c r="K2072" s="250">
        <f t="shared" si="32"/>
        <v>3506026.4233181789</v>
      </c>
      <c r="L2072" s="270"/>
    </row>
    <row r="2073" spans="2:12" x14ac:dyDescent="0.25">
      <c r="B2073" s="46">
        <f>SUBTOTAL(103,$C$10:C2073)</f>
        <v>2064</v>
      </c>
      <c r="C2073" s="157" t="s">
        <v>1341</v>
      </c>
      <c r="D2073" s="157"/>
      <c r="E2073" s="204" t="s">
        <v>1467</v>
      </c>
      <c r="F2073" s="212"/>
      <c r="G2073" s="209"/>
      <c r="H2073" s="241">
        <v>45541</v>
      </c>
      <c r="I2073" s="253">
        <v>0</v>
      </c>
      <c r="J2073" s="214">
        <v>-3000</v>
      </c>
      <c r="K2073" s="250">
        <f t="shared" si="32"/>
        <v>3503026.4233181789</v>
      </c>
      <c r="L2073" s="270"/>
    </row>
    <row r="2074" spans="2:12" x14ac:dyDescent="0.25">
      <c r="B2074" s="46">
        <f>SUBTOTAL(103,$C$10:C2074)</f>
        <v>2065</v>
      </c>
      <c r="C2074" s="157" t="s">
        <v>1342</v>
      </c>
      <c r="D2074" s="157"/>
      <c r="E2074" s="204" t="s">
        <v>1467</v>
      </c>
      <c r="F2074" s="212"/>
      <c r="G2074" s="209"/>
      <c r="H2074" s="241">
        <v>45541</v>
      </c>
      <c r="I2074" s="253">
        <v>0</v>
      </c>
      <c r="J2074" s="214">
        <v>-4000</v>
      </c>
      <c r="K2074" s="250">
        <f t="shared" si="32"/>
        <v>3499026.4233181789</v>
      </c>
      <c r="L2074" s="270"/>
    </row>
    <row r="2075" spans="2:12" x14ac:dyDescent="0.25">
      <c r="B2075" s="46">
        <f>SUBTOTAL(103,$C$10:C2075)</f>
        <v>2066</v>
      </c>
      <c r="C2075" s="157" t="s">
        <v>1343</v>
      </c>
      <c r="D2075" s="157"/>
      <c r="E2075" s="204" t="s">
        <v>1467</v>
      </c>
      <c r="F2075" s="212"/>
      <c r="G2075" s="209"/>
      <c r="H2075" s="241">
        <v>45541</v>
      </c>
      <c r="I2075" s="253">
        <v>0</v>
      </c>
      <c r="J2075" s="214">
        <v>-2500</v>
      </c>
      <c r="K2075" s="250">
        <f t="shared" si="32"/>
        <v>3496526.4233181789</v>
      </c>
      <c r="L2075" s="270"/>
    </row>
    <row r="2076" spans="2:12" x14ac:dyDescent="0.25">
      <c r="B2076" s="46">
        <f>SUBTOTAL(103,$C$10:C2076)</f>
        <v>2067</v>
      </c>
      <c r="C2076" s="157" t="s">
        <v>1344</v>
      </c>
      <c r="D2076" s="157"/>
      <c r="E2076" s="204" t="s">
        <v>1467</v>
      </c>
      <c r="F2076" s="212"/>
      <c r="G2076" s="209"/>
      <c r="H2076" s="241">
        <v>45541</v>
      </c>
      <c r="I2076" s="253">
        <v>0</v>
      </c>
      <c r="J2076" s="214">
        <v>-2500</v>
      </c>
      <c r="K2076" s="250">
        <f t="shared" si="32"/>
        <v>3494026.4233181789</v>
      </c>
      <c r="L2076" s="270"/>
    </row>
    <row r="2077" spans="2:12" x14ac:dyDescent="0.25">
      <c r="B2077" s="46">
        <f>SUBTOTAL(103,$C$10:C2077)</f>
        <v>2068</v>
      </c>
      <c r="C2077" s="157" t="s">
        <v>1345</v>
      </c>
      <c r="D2077" s="157"/>
      <c r="E2077" s="204" t="s">
        <v>1467</v>
      </c>
      <c r="F2077" s="212"/>
      <c r="G2077" s="209"/>
      <c r="H2077" s="241">
        <v>45541</v>
      </c>
      <c r="I2077" s="253">
        <v>0</v>
      </c>
      <c r="J2077" s="214">
        <v>-2500</v>
      </c>
      <c r="K2077" s="250">
        <f t="shared" si="32"/>
        <v>3491526.4233181789</v>
      </c>
      <c r="L2077" s="270"/>
    </row>
    <row r="2078" spans="2:12" x14ac:dyDescent="0.25">
      <c r="B2078" s="46">
        <f>SUBTOTAL(103,$C$10:C2078)</f>
        <v>2069</v>
      </c>
      <c r="C2078" s="157" t="s">
        <v>1346</v>
      </c>
      <c r="D2078" s="157"/>
      <c r="E2078" s="204" t="s">
        <v>1467</v>
      </c>
      <c r="F2078" s="212"/>
      <c r="G2078" s="209"/>
      <c r="H2078" s="241">
        <v>45541</v>
      </c>
      <c r="I2078" s="253">
        <v>0</v>
      </c>
      <c r="J2078" s="214">
        <v>-2500</v>
      </c>
      <c r="K2078" s="250">
        <f t="shared" si="32"/>
        <v>3489026.4233181789</v>
      </c>
      <c r="L2078" s="270"/>
    </row>
    <row r="2079" spans="2:12" x14ac:dyDescent="0.25">
      <c r="B2079" s="46">
        <f>SUBTOTAL(103,$C$10:C2079)</f>
        <v>2070</v>
      </c>
      <c r="C2079" s="157" t="s">
        <v>1347</v>
      </c>
      <c r="D2079" s="157"/>
      <c r="E2079" s="204" t="s">
        <v>1467</v>
      </c>
      <c r="F2079" s="212"/>
      <c r="G2079" s="209"/>
      <c r="H2079" s="241">
        <v>45541</v>
      </c>
      <c r="I2079" s="253">
        <v>0</v>
      </c>
      <c r="J2079" s="214">
        <v>-2500</v>
      </c>
      <c r="K2079" s="250">
        <f t="shared" si="32"/>
        <v>3486526.4233181789</v>
      </c>
      <c r="L2079" s="270"/>
    </row>
    <row r="2080" spans="2:12" x14ac:dyDescent="0.25">
      <c r="B2080" s="46">
        <f>SUBTOTAL(103,$C$10:C2080)</f>
        <v>2071</v>
      </c>
      <c r="C2080" s="157" t="s">
        <v>1348</v>
      </c>
      <c r="D2080" s="157"/>
      <c r="E2080" s="204" t="s">
        <v>1467</v>
      </c>
      <c r="F2080" s="212"/>
      <c r="G2080" s="209"/>
      <c r="H2080" s="241">
        <v>45541</v>
      </c>
      <c r="I2080" s="253">
        <v>0</v>
      </c>
      <c r="J2080" s="214">
        <v>-3000</v>
      </c>
      <c r="K2080" s="250">
        <f t="shared" si="32"/>
        <v>3483526.4233181789</v>
      </c>
      <c r="L2080" s="270"/>
    </row>
    <row r="2081" spans="2:12" x14ac:dyDescent="0.25">
      <c r="B2081" s="46">
        <f>SUBTOTAL(103,$C$10:C2081)</f>
        <v>2072</v>
      </c>
      <c r="C2081" s="157" t="s">
        <v>1180</v>
      </c>
      <c r="D2081" s="157"/>
      <c r="E2081" s="204" t="s">
        <v>1467</v>
      </c>
      <c r="F2081" s="212"/>
      <c r="G2081" s="209"/>
      <c r="H2081" s="241">
        <v>45541</v>
      </c>
      <c r="I2081" s="253">
        <v>0</v>
      </c>
      <c r="J2081" s="214">
        <v>-1700</v>
      </c>
      <c r="K2081" s="250">
        <f t="shared" si="32"/>
        <v>3481826.4233181789</v>
      </c>
      <c r="L2081" s="270"/>
    </row>
    <row r="2082" spans="2:12" x14ac:dyDescent="0.25">
      <c r="B2082" s="46">
        <f>SUBTOTAL(103,$C$10:C2082)</f>
        <v>2073</v>
      </c>
      <c r="C2082" s="157" t="s">
        <v>1349</v>
      </c>
      <c r="D2082" s="157"/>
      <c r="E2082" s="204" t="s">
        <v>1467</v>
      </c>
      <c r="F2082" s="212"/>
      <c r="G2082" s="209"/>
      <c r="H2082" s="241">
        <v>45541</v>
      </c>
      <c r="I2082" s="253">
        <v>0</v>
      </c>
      <c r="J2082" s="214">
        <v>-4000</v>
      </c>
      <c r="K2082" s="250">
        <f t="shared" si="32"/>
        <v>3477826.4233181789</v>
      </c>
      <c r="L2082" s="270"/>
    </row>
    <row r="2083" spans="2:12" x14ac:dyDescent="0.25">
      <c r="B2083" s="46">
        <f>SUBTOTAL(103,$C$10:C2083)</f>
        <v>2074</v>
      </c>
      <c r="C2083" s="157" t="s">
        <v>1350</v>
      </c>
      <c r="D2083" s="157"/>
      <c r="E2083" s="204" t="s">
        <v>1467</v>
      </c>
      <c r="F2083" s="212"/>
      <c r="G2083" s="209"/>
      <c r="H2083" s="241">
        <v>45541</v>
      </c>
      <c r="I2083" s="253">
        <v>0</v>
      </c>
      <c r="J2083" s="214">
        <v>-1700</v>
      </c>
      <c r="K2083" s="250">
        <f t="shared" si="32"/>
        <v>3476126.4233181789</v>
      </c>
      <c r="L2083" s="270"/>
    </row>
    <row r="2084" spans="2:12" x14ac:dyDescent="0.25">
      <c r="B2084" s="46">
        <f>SUBTOTAL(103,$C$10:C2084)</f>
        <v>2075</v>
      </c>
      <c r="C2084" s="157" t="s">
        <v>1351</v>
      </c>
      <c r="D2084" s="157"/>
      <c r="E2084" s="204" t="s">
        <v>1467</v>
      </c>
      <c r="F2084" s="212"/>
      <c r="G2084" s="209"/>
      <c r="H2084" s="241">
        <v>45541</v>
      </c>
      <c r="I2084" s="253">
        <v>0</v>
      </c>
      <c r="J2084" s="214">
        <v>-2500</v>
      </c>
      <c r="K2084" s="250">
        <f t="shared" si="32"/>
        <v>3473626.4233181789</v>
      </c>
      <c r="L2084" s="270"/>
    </row>
    <row r="2085" spans="2:12" x14ac:dyDescent="0.25">
      <c r="B2085" s="46">
        <f>SUBTOTAL(103,$C$10:C2085)</f>
        <v>2076</v>
      </c>
      <c r="C2085" s="157" t="s">
        <v>1352</v>
      </c>
      <c r="D2085" s="157"/>
      <c r="E2085" s="204" t="s">
        <v>1467</v>
      </c>
      <c r="F2085" s="212"/>
      <c r="G2085" s="209"/>
      <c r="H2085" s="241">
        <v>45541</v>
      </c>
      <c r="I2085" s="253">
        <v>0</v>
      </c>
      <c r="J2085" s="214">
        <v>-4050</v>
      </c>
      <c r="K2085" s="250">
        <f t="shared" si="32"/>
        <v>3469576.4233181789</v>
      </c>
      <c r="L2085" s="270"/>
    </row>
    <row r="2086" spans="2:12" x14ac:dyDescent="0.25">
      <c r="B2086" s="46">
        <f>SUBTOTAL(103,$C$10:C2086)</f>
        <v>2077</v>
      </c>
      <c r="C2086" s="157" t="s">
        <v>1353</v>
      </c>
      <c r="D2086" s="157"/>
      <c r="E2086" s="204" t="s">
        <v>1467</v>
      </c>
      <c r="F2086" s="212"/>
      <c r="G2086" s="209"/>
      <c r="H2086" s="241">
        <v>45541</v>
      </c>
      <c r="I2086" s="253">
        <v>0</v>
      </c>
      <c r="J2086" s="214">
        <v>-1700</v>
      </c>
      <c r="K2086" s="250">
        <f t="shared" si="32"/>
        <v>3467876.4233181789</v>
      </c>
      <c r="L2086" s="270"/>
    </row>
    <row r="2087" spans="2:12" x14ac:dyDescent="0.25">
      <c r="B2087" s="46">
        <f>SUBTOTAL(103,$C$10:C2087)</f>
        <v>2078</v>
      </c>
      <c r="C2087" s="157" t="s">
        <v>694</v>
      </c>
      <c r="D2087" s="157"/>
      <c r="E2087" s="204" t="s">
        <v>1467</v>
      </c>
      <c r="F2087" s="212"/>
      <c r="G2087" s="209"/>
      <c r="H2087" s="241">
        <v>45541</v>
      </c>
      <c r="I2087" s="253">
        <v>0</v>
      </c>
      <c r="J2087" s="214">
        <v>-5000</v>
      </c>
      <c r="K2087" s="250">
        <f t="shared" si="32"/>
        <v>3462876.4233181789</v>
      </c>
      <c r="L2087" s="270"/>
    </row>
    <row r="2088" spans="2:12" x14ac:dyDescent="0.25">
      <c r="B2088" s="46">
        <f>SUBTOTAL(103,$C$10:C2088)</f>
        <v>2079</v>
      </c>
      <c r="C2088" s="157" t="s">
        <v>1354</v>
      </c>
      <c r="D2088" s="157"/>
      <c r="E2088" s="204" t="s">
        <v>1467</v>
      </c>
      <c r="F2088" s="212"/>
      <c r="G2088" s="209"/>
      <c r="H2088" s="241">
        <v>45541</v>
      </c>
      <c r="I2088" s="253">
        <v>0</v>
      </c>
      <c r="J2088" s="214">
        <v>-3000</v>
      </c>
      <c r="K2088" s="250">
        <f t="shared" si="32"/>
        <v>3459876.4233181789</v>
      </c>
      <c r="L2088" s="270"/>
    </row>
    <row r="2089" spans="2:12" x14ac:dyDescent="0.25">
      <c r="B2089" s="46">
        <f>SUBTOTAL(103,$C$10:C2089)</f>
        <v>2080</v>
      </c>
      <c r="C2089" s="157" t="s">
        <v>1355</v>
      </c>
      <c r="D2089" s="157"/>
      <c r="E2089" s="204" t="s">
        <v>1467</v>
      </c>
      <c r="F2089" s="212"/>
      <c r="G2089" s="209"/>
      <c r="H2089" s="241">
        <v>45541</v>
      </c>
      <c r="I2089" s="253">
        <v>0</v>
      </c>
      <c r="J2089" s="214">
        <v>-4500</v>
      </c>
      <c r="K2089" s="250">
        <f t="shared" si="32"/>
        <v>3455376.4233181789</v>
      </c>
      <c r="L2089" s="270"/>
    </row>
    <row r="2090" spans="2:12" x14ac:dyDescent="0.25">
      <c r="B2090" s="46">
        <f>SUBTOTAL(103,$C$10:C2090)</f>
        <v>2081</v>
      </c>
      <c r="C2090" s="157" t="s">
        <v>1356</v>
      </c>
      <c r="D2090" s="157"/>
      <c r="E2090" s="204" t="s">
        <v>1467</v>
      </c>
      <c r="F2090" s="212"/>
      <c r="G2090" s="209"/>
      <c r="H2090" s="241">
        <v>45541</v>
      </c>
      <c r="I2090" s="253">
        <v>0</v>
      </c>
      <c r="J2090" s="214">
        <v>-2500</v>
      </c>
      <c r="K2090" s="250">
        <f t="shared" si="32"/>
        <v>3452876.4233181789</v>
      </c>
      <c r="L2090" s="270"/>
    </row>
    <row r="2091" spans="2:12" x14ac:dyDescent="0.25">
      <c r="B2091" s="46">
        <f>SUBTOTAL(103,$C$10:C2091)</f>
        <v>2082</v>
      </c>
      <c r="C2091" s="157" t="s">
        <v>1357</v>
      </c>
      <c r="D2091" s="157"/>
      <c r="E2091" s="204" t="s">
        <v>1467</v>
      </c>
      <c r="F2091" s="212"/>
      <c r="G2091" s="209"/>
      <c r="H2091" s="241">
        <v>45541</v>
      </c>
      <c r="I2091" s="253">
        <v>0</v>
      </c>
      <c r="J2091" s="214">
        <v>-3000</v>
      </c>
      <c r="K2091" s="250">
        <f t="shared" si="32"/>
        <v>3449876.4233181789</v>
      </c>
      <c r="L2091" s="270"/>
    </row>
    <row r="2092" spans="2:12" x14ac:dyDescent="0.25">
      <c r="B2092" s="46">
        <f>SUBTOTAL(103,$C$10:C2092)</f>
        <v>2083</v>
      </c>
      <c r="C2092" s="157" t="s">
        <v>1358</v>
      </c>
      <c r="D2092" s="157"/>
      <c r="E2092" s="204" t="s">
        <v>1467</v>
      </c>
      <c r="F2092" s="212"/>
      <c r="G2092" s="209"/>
      <c r="H2092" s="241">
        <v>45541</v>
      </c>
      <c r="I2092" s="253">
        <v>0</v>
      </c>
      <c r="J2092" s="214">
        <v>-4000</v>
      </c>
      <c r="K2092" s="250">
        <f t="shared" si="32"/>
        <v>3445876.4233181789</v>
      </c>
      <c r="L2092" s="270"/>
    </row>
    <row r="2093" spans="2:12" x14ac:dyDescent="0.25">
      <c r="B2093" s="46">
        <f>SUBTOTAL(103,$C$10:C2093)</f>
        <v>2084</v>
      </c>
      <c r="C2093" s="157" t="s">
        <v>1359</v>
      </c>
      <c r="D2093" s="157"/>
      <c r="E2093" s="204" t="s">
        <v>1467</v>
      </c>
      <c r="F2093" s="212"/>
      <c r="G2093" s="209"/>
      <c r="H2093" s="241">
        <v>45541</v>
      </c>
      <c r="I2093" s="253">
        <v>0</v>
      </c>
      <c r="J2093" s="214">
        <v>-2500</v>
      </c>
      <c r="K2093" s="250">
        <f t="shared" si="32"/>
        <v>3443376.4233181789</v>
      </c>
      <c r="L2093" s="270"/>
    </row>
    <row r="2094" spans="2:12" x14ac:dyDescent="0.25">
      <c r="B2094" s="46">
        <f>SUBTOTAL(103,$C$10:C2094)</f>
        <v>2085</v>
      </c>
      <c r="C2094" s="157" t="s">
        <v>1360</v>
      </c>
      <c r="D2094" s="157"/>
      <c r="E2094" s="204" t="s">
        <v>1467</v>
      </c>
      <c r="F2094" s="212"/>
      <c r="G2094" s="209"/>
      <c r="H2094" s="241">
        <v>45541</v>
      </c>
      <c r="I2094" s="253">
        <v>0</v>
      </c>
      <c r="J2094" s="214">
        <v>-1700</v>
      </c>
      <c r="K2094" s="250">
        <f t="shared" si="32"/>
        <v>3441676.4233181789</v>
      </c>
      <c r="L2094" s="270"/>
    </row>
    <row r="2095" spans="2:12" x14ac:dyDescent="0.25">
      <c r="B2095" s="46">
        <f>SUBTOTAL(103,$C$10:C2095)</f>
        <v>2086</v>
      </c>
      <c r="C2095" s="157" t="s">
        <v>1361</v>
      </c>
      <c r="D2095" s="157"/>
      <c r="E2095" s="204" t="s">
        <v>1467</v>
      </c>
      <c r="F2095" s="212"/>
      <c r="G2095" s="209"/>
      <c r="H2095" s="241">
        <v>45541</v>
      </c>
      <c r="I2095" s="253">
        <v>0</v>
      </c>
      <c r="J2095" s="214">
        <v>-3000</v>
      </c>
      <c r="K2095" s="250">
        <f t="shared" si="32"/>
        <v>3438676.4233181789</v>
      </c>
      <c r="L2095" s="270"/>
    </row>
    <row r="2096" spans="2:12" x14ac:dyDescent="0.25">
      <c r="B2096" s="46">
        <f>SUBTOTAL(103,$C$10:C2096)</f>
        <v>2087</v>
      </c>
      <c r="C2096" s="157" t="s">
        <v>1362</v>
      </c>
      <c r="D2096" s="157"/>
      <c r="E2096" s="204" t="s">
        <v>1467</v>
      </c>
      <c r="F2096" s="212"/>
      <c r="G2096" s="209"/>
      <c r="H2096" s="241">
        <v>45541</v>
      </c>
      <c r="I2096" s="253">
        <v>0</v>
      </c>
      <c r="J2096" s="214">
        <v>-4500</v>
      </c>
      <c r="K2096" s="250">
        <f t="shared" si="32"/>
        <v>3434176.4233181789</v>
      </c>
      <c r="L2096" s="270"/>
    </row>
    <row r="2097" spans="2:12" x14ac:dyDescent="0.25">
      <c r="B2097" s="46">
        <f>SUBTOTAL(103,$C$10:C2097)</f>
        <v>2088</v>
      </c>
      <c r="C2097" s="157" t="s">
        <v>1363</v>
      </c>
      <c r="D2097" s="157"/>
      <c r="E2097" s="204" t="s">
        <v>1467</v>
      </c>
      <c r="F2097" s="212"/>
      <c r="G2097" s="209"/>
      <c r="H2097" s="241">
        <v>45541</v>
      </c>
      <c r="I2097" s="253">
        <v>0</v>
      </c>
      <c r="J2097" s="214">
        <v>-2000</v>
      </c>
      <c r="K2097" s="250">
        <f t="shared" si="32"/>
        <v>3432176.4233181789</v>
      </c>
      <c r="L2097" s="270"/>
    </row>
    <row r="2098" spans="2:12" x14ac:dyDescent="0.25">
      <c r="B2098" s="46">
        <f>SUBTOTAL(103,$C$10:C2098)</f>
        <v>2089</v>
      </c>
      <c r="C2098" s="157" t="s">
        <v>1364</v>
      </c>
      <c r="D2098" s="157"/>
      <c r="E2098" s="204" t="s">
        <v>1467</v>
      </c>
      <c r="F2098" s="212"/>
      <c r="G2098" s="209"/>
      <c r="H2098" s="241">
        <v>45541</v>
      </c>
      <c r="I2098" s="253">
        <v>0</v>
      </c>
      <c r="J2098" s="214">
        <v>-2500</v>
      </c>
      <c r="K2098" s="250">
        <f t="shared" si="32"/>
        <v>3429676.4233181789</v>
      </c>
      <c r="L2098" s="270"/>
    </row>
    <row r="2099" spans="2:12" x14ac:dyDescent="0.25">
      <c r="B2099" s="46">
        <f>SUBTOTAL(103,$C$10:C2099)</f>
        <v>2090</v>
      </c>
      <c r="C2099" s="157" t="s">
        <v>1365</v>
      </c>
      <c r="D2099" s="157"/>
      <c r="E2099" s="204" t="s">
        <v>1467</v>
      </c>
      <c r="F2099" s="212"/>
      <c r="G2099" s="209"/>
      <c r="H2099" s="241">
        <v>45541</v>
      </c>
      <c r="I2099" s="253">
        <v>0</v>
      </c>
      <c r="J2099" s="214">
        <v>-1700</v>
      </c>
      <c r="K2099" s="250">
        <f t="shared" si="32"/>
        <v>3427976.4233181789</v>
      </c>
      <c r="L2099" s="270"/>
    </row>
    <row r="2100" spans="2:12" x14ac:dyDescent="0.25">
      <c r="B2100" s="46">
        <f>SUBTOTAL(103,$C$10:C2100)</f>
        <v>2091</v>
      </c>
      <c r="C2100" s="157" t="s">
        <v>1366</v>
      </c>
      <c r="D2100" s="157"/>
      <c r="E2100" s="204" t="s">
        <v>1467</v>
      </c>
      <c r="F2100" s="212"/>
      <c r="G2100" s="209"/>
      <c r="H2100" s="241">
        <v>45541</v>
      </c>
      <c r="I2100" s="253">
        <v>0</v>
      </c>
      <c r="J2100" s="214">
        <v>-1700</v>
      </c>
      <c r="K2100" s="250">
        <f t="shared" si="32"/>
        <v>3426276.4233181789</v>
      </c>
      <c r="L2100" s="270"/>
    </row>
    <row r="2101" spans="2:12" x14ac:dyDescent="0.25">
      <c r="B2101" s="46">
        <f>SUBTOTAL(103,$C$10:C2101)</f>
        <v>2092</v>
      </c>
      <c r="C2101" s="157" t="s">
        <v>1367</v>
      </c>
      <c r="D2101" s="157"/>
      <c r="E2101" s="204" t="s">
        <v>1467</v>
      </c>
      <c r="F2101" s="212"/>
      <c r="G2101" s="209"/>
      <c r="H2101" s="241">
        <v>45541</v>
      </c>
      <c r="I2101" s="253">
        <v>0</v>
      </c>
      <c r="J2101" s="214">
        <v>-1700</v>
      </c>
      <c r="K2101" s="250">
        <f t="shared" si="32"/>
        <v>3424576.4233181789</v>
      </c>
      <c r="L2101" s="270"/>
    </row>
    <row r="2102" spans="2:12" x14ac:dyDescent="0.25">
      <c r="B2102" s="46">
        <f>SUBTOTAL(103,$C$10:C2102)</f>
        <v>2093</v>
      </c>
      <c r="C2102" s="157" t="s">
        <v>1368</v>
      </c>
      <c r="D2102" s="157"/>
      <c r="E2102" s="204" t="s">
        <v>1467</v>
      </c>
      <c r="F2102" s="212"/>
      <c r="G2102" s="209"/>
      <c r="H2102" s="241">
        <v>45541</v>
      </c>
      <c r="I2102" s="253">
        <v>0</v>
      </c>
      <c r="J2102" s="214">
        <v>-1700</v>
      </c>
      <c r="K2102" s="250">
        <f t="shared" si="32"/>
        <v>3422876.4233181789</v>
      </c>
      <c r="L2102" s="270"/>
    </row>
    <row r="2103" spans="2:12" x14ac:dyDescent="0.25">
      <c r="B2103" s="46">
        <f>SUBTOTAL(103,$C$10:C2103)</f>
        <v>2094</v>
      </c>
      <c r="C2103" s="157" t="s">
        <v>1369</v>
      </c>
      <c r="D2103" s="157"/>
      <c r="E2103" s="204" t="s">
        <v>1467</v>
      </c>
      <c r="F2103" s="212"/>
      <c r="G2103" s="209"/>
      <c r="H2103" s="241">
        <v>45541</v>
      </c>
      <c r="I2103" s="253">
        <v>0</v>
      </c>
      <c r="J2103" s="214">
        <v>-1700</v>
      </c>
      <c r="K2103" s="250">
        <f t="shared" si="32"/>
        <v>3421176.4233181789</v>
      </c>
      <c r="L2103" s="270"/>
    </row>
    <row r="2104" spans="2:12" x14ac:dyDescent="0.25">
      <c r="B2104" s="46">
        <f>SUBTOTAL(103,$C$10:C2104)</f>
        <v>2095</v>
      </c>
      <c r="C2104" s="157" t="s">
        <v>1370</v>
      </c>
      <c r="D2104" s="157"/>
      <c r="E2104" s="204" t="s">
        <v>1467</v>
      </c>
      <c r="F2104" s="212"/>
      <c r="G2104" s="209"/>
      <c r="H2104" s="241">
        <v>45541</v>
      </c>
      <c r="I2104" s="253">
        <v>0</v>
      </c>
      <c r="J2104" s="214">
        <v>-2500</v>
      </c>
      <c r="K2104" s="250">
        <f t="shared" si="32"/>
        <v>3418676.4233181789</v>
      </c>
      <c r="L2104" s="270"/>
    </row>
    <row r="2105" spans="2:12" x14ac:dyDescent="0.25">
      <c r="B2105" s="46">
        <f>SUBTOTAL(103,$C$10:C2105)</f>
        <v>2096</v>
      </c>
      <c r="C2105" s="157" t="s">
        <v>1371</v>
      </c>
      <c r="D2105" s="157"/>
      <c r="E2105" s="204" t="s">
        <v>1467</v>
      </c>
      <c r="F2105" s="212"/>
      <c r="G2105" s="209"/>
      <c r="H2105" s="241">
        <v>45541</v>
      </c>
      <c r="I2105" s="253">
        <v>0</v>
      </c>
      <c r="J2105" s="214">
        <v>-3000</v>
      </c>
      <c r="K2105" s="250">
        <f t="shared" si="32"/>
        <v>3415676.4233181789</v>
      </c>
      <c r="L2105" s="270"/>
    </row>
    <row r="2106" spans="2:12" x14ac:dyDescent="0.25">
      <c r="B2106" s="46">
        <f>SUBTOTAL(103,$C$10:C2106)</f>
        <v>2097</v>
      </c>
      <c r="C2106" s="157" t="s">
        <v>1372</v>
      </c>
      <c r="D2106" s="157"/>
      <c r="E2106" s="204" t="s">
        <v>1467</v>
      </c>
      <c r="F2106" s="212"/>
      <c r="G2106" s="209"/>
      <c r="H2106" s="241">
        <v>45541</v>
      </c>
      <c r="I2106" s="253">
        <v>0</v>
      </c>
      <c r="J2106" s="214">
        <v>-1700</v>
      </c>
      <c r="K2106" s="250">
        <f t="shared" si="32"/>
        <v>3413976.4233181789</v>
      </c>
      <c r="L2106" s="270"/>
    </row>
    <row r="2107" spans="2:12" x14ac:dyDescent="0.25">
      <c r="B2107" s="46">
        <f>SUBTOTAL(103,$C$10:C2107)</f>
        <v>2098</v>
      </c>
      <c r="C2107" s="157" t="s">
        <v>1373</v>
      </c>
      <c r="D2107" s="157"/>
      <c r="E2107" s="204" t="s">
        <v>1467</v>
      </c>
      <c r="F2107" s="212"/>
      <c r="G2107" s="209"/>
      <c r="H2107" s="241">
        <v>45541</v>
      </c>
      <c r="I2107" s="253">
        <v>0</v>
      </c>
      <c r="J2107" s="214">
        <v>-4000</v>
      </c>
      <c r="K2107" s="250">
        <f t="shared" si="32"/>
        <v>3409976.4233181789</v>
      </c>
      <c r="L2107" s="270"/>
    </row>
    <row r="2108" spans="2:12" x14ac:dyDescent="0.25">
      <c r="B2108" s="46">
        <f>SUBTOTAL(103,$C$10:C2108)</f>
        <v>2099</v>
      </c>
      <c r="C2108" s="157" t="s">
        <v>1151</v>
      </c>
      <c r="D2108" s="157"/>
      <c r="E2108" s="204" t="s">
        <v>1467</v>
      </c>
      <c r="F2108" s="212"/>
      <c r="G2108" s="209"/>
      <c r="H2108" s="241">
        <v>45541</v>
      </c>
      <c r="I2108" s="253">
        <v>0</v>
      </c>
      <c r="J2108" s="214">
        <v>-4500</v>
      </c>
      <c r="K2108" s="250">
        <f t="shared" si="32"/>
        <v>3405476.4233181789</v>
      </c>
      <c r="L2108" s="270"/>
    </row>
    <row r="2109" spans="2:12" x14ac:dyDescent="0.25">
      <c r="B2109" s="46">
        <f>SUBTOTAL(103,$C$10:C2109)</f>
        <v>2100</v>
      </c>
      <c r="C2109" s="157" t="s">
        <v>1374</v>
      </c>
      <c r="D2109" s="157"/>
      <c r="E2109" s="204" t="s">
        <v>1467</v>
      </c>
      <c r="F2109" s="212"/>
      <c r="G2109" s="209"/>
      <c r="H2109" s="241">
        <v>45541</v>
      </c>
      <c r="I2109" s="253">
        <v>0</v>
      </c>
      <c r="J2109" s="214">
        <v>-3000</v>
      </c>
      <c r="K2109" s="250">
        <f t="shared" si="32"/>
        <v>3402476.4233181789</v>
      </c>
      <c r="L2109" s="270"/>
    </row>
    <row r="2110" spans="2:12" x14ac:dyDescent="0.25">
      <c r="B2110" s="46">
        <f>SUBTOTAL(103,$C$10:C2110)</f>
        <v>2101</v>
      </c>
      <c r="C2110" s="157" t="s">
        <v>1375</v>
      </c>
      <c r="D2110" s="157"/>
      <c r="E2110" s="204" t="s">
        <v>1467</v>
      </c>
      <c r="F2110" s="212"/>
      <c r="G2110" s="209"/>
      <c r="H2110" s="241">
        <v>45541</v>
      </c>
      <c r="I2110" s="253">
        <v>0</v>
      </c>
      <c r="J2110" s="214">
        <v>-4000</v>
      </c>
      <c r="K2110" s="250">
        <f t="shared" si="32"/>
        <v>3398476.4233181789</v>
      </c>
      <c r="L2110" s="270"/>
    </row>
    <row r="2111" spans="2:12" x14ac:dyDescent="0.25">
      <c r="B2111" s="46">
        <f>SUBTOTAL(103,$C$10:C2111)</f>
        <v>2102</v>
      </c>
      <c r="C2111" s="157" t="s">
        <v>1165</v>
      </c>
      <c r="D2111" s="157"/>
      <c r="E2111" s="204" t="s">
        <v>1467</v>
      </c>
      <c r="F2111" s="212"/>
      <c r="G2111" s="209"/>
      <c r="H2111" s="241">
        <v>45541</v>
      </c>
      <c r="I2111" s="253">
        <v>0</v>
      </c>
      <c r="J2111" s="214">
        <v>-4000</v>
      </c>
      <c r="K2111" s="250">
        <f t="shared" si="32"/>
        <v>3394476.4233181789</v>
      </c>
      <c r="L2111" s="270"/>
    </row>
    <row r="2112" spans="2:12" x14ac:dyDescent="0.25">
      <c r="B2112" s="46">
        <f>SUBTOTAL(103,$C$10:C2112)</f>
        <v>2103</v>
      </c>
      <c r="C2112" s="157" t="s">
        <v>1376</v>
      </c>
      <c r="D2112" s="157"/>
      <c r="E2112" s="204" t="s">
        <v>1467</v>
      </c>
      <c r="F2112" s="212"/>
      <c r="G2112" s="209"/>
      <c r="H2112" s="241">
        <v>45541</v>
      </c>
      <c r="I2112" s="253">
        <v>0</v>
      </c>
      <c r="J2112" s="214">
        <v>-1700</v>
      </c>
      <c r="K2112" s="250">
        <f t="shared" si="32"/>
        <v>3392776.4233181789</v>
      </c>
      <c r="L2112" s="270"/>
    </row>
    <row r="2113" spans="2:12" x14ac:dyDescent="0.25">
      <c r="B2113" s="46">
        <f>SUBTOTAL(103,$C$10:C2113)</f>
        <v>2104</v>
      </c>
      <c r="C2113" s="157" t="s">
        <v>1377</v>
      </c>
      <c r="D2113" s="157"/>
      <c r="E2113" s="204" t="s">
        <v>1467</v>
      </c>
      <c r="F2113" s="212"/>
      <c r="G2113" s="209"/>
      <c r="H2113" s="241">
        <v>45541</v>
      </c>
      <c r="I2113" s="253">
        <v>0</v>
      </c>
      <c r="J2113" s="214">
        <v>-4500</v>
      </c>
      <c r="K2113" s="250">
        <f t="shared" si="32"/>
        <v>3388276.4233181789</v>
      </c>
      <c r="L2113" s="270"/>
    </row>
    <row r="2114" spans="2:12" x14ac:dyDescent="0.25">
      <c r="B2114" s="46">
        <f>SUBTOTAL(103,$C$10:C2114)</f>
        <v>2105</v>
      </c>
      <c r="C2114" s="157" t="s">
        <v>812</v>
      </c>
      <c r="D2114" s="157" t="s">
        <v>608</v>
      </c>
      <c r="E2114" s="231" t="s">
        <v>1466</v>
      </c>
      <c r="F2114" s="212" t="s">
        <v>1143</v>
      </c>
      <c r="G2114" s="209" t="s">
        <v>1144</v>
      </c>
      <c r="H2114" s="241">
        <v>45541</v>
      </c>
      <c r="I2114" s="253">
        <v>0</v>
      </c>
      <c r="J2114" s="214">
        <v>-21720</v>
      </c>
      <c r="K2114" s="250">
        <f t="shared" si="32"/>
        <v>3366556.4233181789</v>
      </c>
      <c r="L2114" s="270"/>
    </row>
    <row r="2115" spans="2:12" x14ac:dyDescent="0.25">
      <c r="B2115" s="46">
        <f>SUBTOTAL(103,$C$10:C2115)</f>
        <v>2106</v>
      </c>
      <c r="C2115" s="157" t="s">
        <v>1266</v>
      </c>
      <c r="D2115" s="157" t="s">
        <v>738</v>
      </c>
      <c r="E2115" s="203" t="s">
        <v>1466</v>
      </c>
      <c r="F2115" s="212" t="s">
        <v>619</v>
      </c>
      <c r="G2115" s="209" t="s">
        <v>621</v>
      </c>
      <c r="H2115" s="241">
        <v>45541</v>
      </c>
      <c r="I2115" s="253">
        <v>0</v>
      </c>
      <c r="J2115" s="214">
        <v>-1000</v>
      </c>
      <c r="K2115" s="250">
        <f t="shared" si="32"/>
        <v>3365556.4233181789</v>
      </c>
      <c r="L2115" s="270"/>
    </row>
    <row r="2116" spans="2:12" x14ac:dyDescent="0.25">
      <c r="B2116" s="46">
        <f>SUBTOTAL(103,$C$10:C2116)</f>
        <v>2107</v>
      </c>
      <c r="C2116" s="157" t="s">
        <v>736</v>
      </c>
      <c r="D2116" s="157" t="s">
        <v>738</v>
      </c>
      <c r="E2116" s="203" t="s">
        <v>1466</v>
      </c>
      <c r="F2116" s="212" t="s">
        <v>619</v>
      </c>
      <c r="G2116" s="209" t="s">
        <v>621</v>
      </c>
      <c r="H2116" s="241">
        <v>45541</v>
      </c>
      <c r="I2116" s="253">
        <v>0</v>
      </c>
      <c r="J2116" s="214">
        <v>-1750</v>
      </c>
      <c r="K2116" s="250">
        <f t="shared" si="32"/>
        <v>3363806.4233181789</v>
      </c>
      <c r="L2116" s="270"/>
    </row>
    <row r="2117" spans="2:12" x14ac:dyDescent="0.25">
      <c r="B2117" s="46">
        <f>SUBTOTAL(103,$C$10:C2117)</f>
        <v>2108</v>
      </c>
      <c r="C2117" s="157" t="s">
        <v>625</v>
      </c>
      <c r="D2117" s="157" t="s">
        <v>608</v>
      </c>
      <c r="E2117" s="231" t="s">
        <v>1466</v>
      </c>
      <c r="F2117" s="212" t="s">
        <v>641</v>
      </c>
      <c r="G2117" s="209" t="s">
        <v>642</v>
      </c>
      <c r="H2117" s="241">
        <v>45541</v>
      </c>
      <c r="I2117" s="253">
        <v>0</v>
      </c>
      <c r="J2117" s="214">
        <v>-8550</v>
      </c>
      <c r="K2117" s="250">
        <f t="shared" si="32"/>
        <v>3355256.4233181789</v>
      </c>
      <c r="L2117" s="270"/>
    </row>
    <row r="2118" spans="2:12" x14ac:dyDescent="0.25">
      <c r="B2118" s="46">
        <f>SUBTOTAL(103,$C$10:C2118)</f>
        <v>2109</v>
      </c>
      <c r="C2118" s="157" t="s">
        <v>1148</v>
      </c>
      <c r="D2118" s="157" t="s">
        <v>608</v>
      </c>
      <c r="E2118" s="231" t="s">
        <v>1466</v>
      </c>
      <c r="F2118" s="212" t="s">
        <v>1149</v>
      </c>
      <c r="G2118" s="209" t="s">
        <v>1150</v>
      </c>
      <c r="H2118" s="241">
        <v>45541</v>
      </c>
      <c r="I2118" s="253">
        <v>0</v>
      </c>
      <c r="J2118" s="214">
        <v>-7700</v>
      </c>
      <c r="K2118" s="250">
        <f t="shared" si="32"/>
        <v>3347556.4233181789</v>
      </c>
      <c r="L2118" s="270"/>
    </row>
    <row r="2119" spans="2:12" x14ac:dyDescent="0.25">
      <c r="B2119" s="46">
        <f>SUBTOTAL(103,$C$10:C2119)</f>
        <v>2110</v>
      </c>
      <c r="C2119" s="157" t="s">
        <v>598</v>
      </c>
      <c r="D2119" s="157" t="s">
        <v>607</v>
      </c>
      <c r="E2119" s="203" t="s">
        <v>1467</v>
      </c>
      <c r="F2119" s="212" t="s">
        <v>581</v>
      </c>
      <c r="G2119" s="209" t="s">
        <v>620</v>
      </c>
      <c r="H2119" s="241">
        <v>45541</v>
      </c>
      <c r="I2119" s="253">
        <v>0</v>
      </c>
      <c r="J2119" s="214">
        <v>-20000</v>
      </c>
      <c r="K2119" s="250">
        <f t="shared" si="32"/>
        <v>3327556.4233181789</v>
      </c>
      <c r="L2119" s="270"/>
    </row>
    <row r="2120" spans="2:12" x14ac:dyDescent="0.25">
      <c r="B2120" s="46">
        <f>SUBTOTAL(103,$C$10:C2120)</f>
        <v>2111</v>
      </c>
      <c r="C2120" s="157" t="s">
        <v>598</v>
      </c>
      <c r="D2120" s="157" t="s">
        <v>608</v>
      </c>
      <c r="E2120" s="231" t="s">
        <v>1466</v>
      </c>
      <c r="F2120" s="212" t="s">
        <v>1187</v>
      </c>
      <c r="G2120" s="209" t="s">
        <v>1188</v>
      </c>
      <c r="H2120" s="241">
        <v>45541</v>
      </c>
      <c r="I2120" s="253">
        <v>0</v>
      </c>
      <c r="J2120" s="214">
        <v>-14231</v>
      </c>
      <c r="K2120" s="250">
        <f t="shared" si="32"/>
        <v>3313325.4233181789</v>
      </c>
      <c r="L2120" s="270"/>
    </row>
    <row r="2121" spans="2:12" x14ac:dyDescent="0.25">
      <c r="B2121" s="46">
        <f>SUBTOTAL(103,$C$10:C2121)</f>
        <v>2112</v>
      </c>
      <c r="C2121" s="157" t="s">
        <v>598</v>
      </c>
      <c r="D2121" s="157" t="s">
        <v>738</v>
      </c>
      <c r="E2121" s="203" t="s">
        <v>1466</v>
      </c>
      <c r="F2121" s="212" t="s">
        <v>1043</v>
      </c>
      <c r="G2121" s="209" t="s">
        <v>1044</v>
      </c>
      <c r="H2121" s="241">
        <v>45541</v>
      </c>
      <c r="I2121" s="253">
        <v>0</v>
      </c>
      <c r="J2121" s="214">
        <v>-1500</v>
      </c>
      <c r="K2121" s="250">
        <f t="shared" si="32"/>
        <v>3311825.4233181789</v>
      </c>
      <c r="L2121" s="270"/>
    </row>
    <row r="2122" spans="2:12" x14ac:dyDescent="0.25">
      <c r="B2122" s="46">
        <f>SUBTOTAL(103,$C$10:C2122)</f>
        <v>2113</v>
      </c>
      <c r="C2122" s="157" t="s">
        <v>763</v>
      </c>
      <c r="D2122" s="157" t="s">
        <v>738</v>
      </c>
      <c r="E2122" s="203" t="s">
        <v>1466</v>
      </c>
      <c r="F2122" s="212" t="s">
        <v>619</v>
      </c>
      <c r="G2122" s="209" t="s">
        <v>621</v>
      </c>
      <c r="H2122" s="241">
        <v>45541</v>
      </c>
      <c r="I2122" s="253">
        <v>0</v>
      </c>
      <c r="J2122" s="214">
        <v>-1250</v>
      </c>
      <c r="K2122" s="250">
        <f t="shared" si="32"/>
        <v>3310575.4233181789</v>
      </c>
      <c r="L2122" s="270"/>
    </row>
    <row r="2123" spans="2:12" x14ac:dyDescent="0.25">
      <c r="B2123" s="46">
        <f>SUBTOTAL(103,$C$10:C2123)</f>
        <v>2114</v>
      </c>
      <c r="C2123" s="157" t="s">
        <v>678</v>
      </c>
      <c r="D2123" s="157" t="s">
        <v>703</v>
      </c>
      <c r="E2123" s="203" t="s">
        <v>1471</v>
      </c>
      <c r="F2123" s="212" t="s">
        <v>641</v>
      </c>
      <c r="G2123" s="209" t="s">
        <v>642</v>
      </c>
      <c r="H2123" s="241">
        <v>45541</v>
      </c>
      <c r="I2123" s="253">
        <v>0</v>
      </c>
      <c r="J2123" s="214">
        <v>-30000</v>
      </c>
      <c r="K2123" s="250">
        <f t="shared" si="32"/>
        <v>3280575.4233181789</v>
      </c>
      <c r="L2123" s="270"/>
    </row>
    <row r="2124" spans="2:12" x14ac:dyDescent="0.25">
      <c r="B2124" s="46">
        <f>SUBTOTAL(103,$C$10:C2124)</f>
        <v>2115</v>
      </c>
      <c r="C2124" s="157" t="s">
        <v>600</v>
      </c>
      <c r="D2124" s="157" t="s">
        <v>608</v>
      </c>
      <c r="E2124" s="231" t="s">
        <v>1466</v>
      </c>
      <c r="F2124" s="212" t="s">
        <v>1143</v>
      </c>
      <c r="G2124" s="209" t="s">
        <v>1144</v>
      </c>
      <c r="H2124" s="241">
        <v>45541</v>
      </c>
      <c r="I2124" s="253">
        <v>0</v>
      </c>
      <c r="J2124" s="214">
        <v>-70491</v>
      </c>
      <c r="K2124" s="250">
        <f t="shared" si="32"/>
        <v>3210084.4233181789</v>
      </c>
      <c r="L2124" s="270"/>
    </row>
    <row r="2125" spans="2:12" x14ac:dyDescent="0.25">
      <c r="B2125" s="46">
        <f>SUBTOTAL(103,$C$10:C2125)</f>
        <v>2116</v>
      </c>
      <c r="C2125" s="157" t="s">
        <v>682</v>
      </c>
      <c r="D2125" s="157" t="s">
        <v>608</v>
      </c>
      <c r="E2125" s="231" t="s">
        <v>1466</v>
      </c>
      <c r="F2125" s="212" t="s">
        <v>647</v>
      </c>
      <c r="G2125" s="208" t="s">
        <v>1046</v>
      </c>
      <c r="H2125" s="241">
        <v>45541</v>
      </c>
      <c r="I2125" s="253">
        <v>0</v>
      </c>
      <c r="J2125" s="214">
        <v>-2100</v>
      </c>
      <c r="K2125" s="250">
        <f t="shared" ref="K2125:K2188" si="33">I2125+K2124+J2125</f>
        <v>3207984.4233181789</v>
      </c>
      <c r="L2125" s="270"/>
    </row>
    <row r="2126" spans="2:12" x14ac:dyDescent="0.25">
      <c r="B2126" s="46">
        <f>SUBTOTAL(103,$C$10:C2126)</f>
        <v>2117</v>
      </c>
      <c r="C2126" s="157" t="s">
        <v>601</v>
      </c>
      <c r="D2126" s="157" t="s">
        <v>648</v>
      </c>
      <c r="E2126" s="231" t="s">
        <v>1466</v>
      </c>
      <c r="F2126" s="212" t="s">
        <v>594</v>
      </c>
      <c r="G2126" s="209" t="s">
        <v>595</v>
      </c>
      <c r="H2126" s="241">
        <v>45541</v>
      </c>
      <c r="I2126" s="253">
        <v>0</v>
      </c>
      <c r="J2126" s="214">
        <v>-5331</v>
      </c>
      <c r="K2126" s="250">
        <f t="shared" si="33"/>
        <v>3202653.4233181789</v>
      </c>
      <c r="L2126" s="270"/>
    </row>
    <row r="2127" spans="2:12" x14ac:dyDescent="0.25">
      <c r="B2127" s="46">
        <f>SUBTOTAL(103,$C$10:C2127)</f>
        <v>2118</v>
      </c>
      <c r="C2127" s="157" t="s">
        <v>665</v>
      </c>
      <c r="D2127" s="157" t="s">
        <v>648</v>
      </c>
      <c r="E2127" s="231" t="s">
        <v>1466</v>
      </c>
      <c r="F2127" s="212" t="s">
        <v>647</v>
      </c>
      <c r="G2127" s="208" t="s">
        <v>1046</v>
      </c>
      <c r="H2127" s="241">
        <v>45541</v>
      </c>
      <c r="I2127" s="253">
        <v>0</v>
      </c>
      <c r="J2127" s="214">
        <v>-26600</v>
      </c>
      <c r="K2127" s="250">
        <f t="shared" si="33"/>
        <v>3176053.4233181789</v>
      </c>
      <c r="L2127" s="270"/>
    </row>
    <row r="2128" spans="2:12" x14ac:dyDescent="0.25">
      <c r="B2128" s="46">
        <f>SUBTOTAL(103,$C$10:C2128)</f>
        <v>2119</v>
      </c>
      <c r="C2128" s="157" t="s">
        <v>722</v>
      </c>
      <c r="D2128" s="157" t="s">
        <v>703</v>
      </c>
      <c r="E2128" s="203" t="s">
        <v>1471</v>
      </c>
      <c r="F2128" s="212" t="s">
        <v>641</v>
      </c>
      <c r="G2128" s="209" t="s">
        <v>642</v>
      </c>
      <c r="H2128" s="241">
        <v>45541</v>
      </c>
      <c r="I2128" s="253">
        <v>0</v>
      </c>
      <c r="J2128" s="214">
        <v>-25000</v>
      </c>
      <c r="K2128" s="250">
        <f t="shared" si="33"/>
        <v>3151053.4233181789</v>
      </c>
      <c r="L2128" s="270"/>
    </row>
    <row r="2129" spans="2:12" x14ac:dyDescent="0.25">
      <c r="B2129" s="46">
        <f>SUBTOTAL(103,$C$10:C2129)</f>
        <v>2120</v>
      </c>
      <c r="C2129" s="157" t="s">
        <v>764</v>
      </c>
      <c r="D2129" s="157" t="s">
        <v>738</v>
      </c>
      <c r="E2129" s="203" t="s">
        <v>1466</v>
      </c>
      <c r="F2129" s="212" t="s">
        <v>619</v>
      </c>
      <c r="G2129" s="209" t="s">
        <v>621</v>
      </c>
      <c r="H2129" s="241">
        <v>45541</v>
      </c>
      <c r="I2129" s="253">
        <v>0</v>
      </c>
      <c r="J2129" s="214">
        <v>-250</v>
      </c>
      <c r="K2129" s="250">
        <f t="shared" si="33"/>
        <v>3150803.4233181789</v>
      </c>
      <c r="L2129" s="270"/>
    </row>
    <row r="2130" spans="2:12" x14ac:dyDescent="0.25">
      <c r="B2130" s="46">
        <f>SUBTOTAL(103,$C$10:C2130)</f>
        <v>2121</v>
      </c>
      <c r="C2130" s="157" t="s">
        <v>728</v>
      </c>
      <c r="D2130" s="157" t="s">
        <v>607</v>
      </c>
      <c r="E2130" s="203" t="s">
        <v>1467</v>
      </c>
      <c r="F2130" s="212" t="s">
        <v>1378</v>
      </c>
      <c r="G2130" s="209" t="s">
        <v>1379</v>
      </c>
      <c r="H2130" s="241">
        <v>45541</v>
      </c>
      <c r="I2130" s="253">
        <v>0</v>
      </c>
      <c r="J2130" s="214">
        <v>-10000</v>
      </c>
      <c r="K2130" s="250">
        <f t="shared" si="33"/>
        <v>3140803.4233181789</v>
      </c>
      <c r="L2130" s="270"/>
    </row>
    <row r="2131" spans="2:12" x14ac:dyDescent="0.25">
      <c r="B2131" s="46">
        <f>SUBTOTAL(103,$C$10:C2131)</f>
        <v>2122</v>
      </c>
      <c r="C2131" s="157" t="s">
        <v>728</v>
      </c>
      <c r="D2131" s="157" t="s">
        <v>648</v>
      </c>
      <c r="E2131" s="231" t="s">
        <v>1466</v>
      </c>
      <c r="F2131" s="212" t="s">
        <v>1378</v>
      </c>
      <c r="G2131" s="209" t="s">
        <v>1379</v>
      </c>
      <c r="H2131" s="241">
        <v>45541</v>
      </c>
      <c r="I2131" s="253">
        <v>0</v>
      </c>
      <c r="J2131" s="214">
        <v>-4200</v>
      </c>
      <c r="K2131" s="250">
        <f t="shared" si="33"/>
        <v>3136603.4233181789</v>
      </c>
      <c r="L2131" s="270"/>
    </row>
    <row r="2132" spans="2:12" x14ac:dyDescent="0.25">
      <c r="B2132" s="46">
        <f>SUBTOTAL(103,$C$10:C2132)</f>
        <v>2123</v>
      </c>
      <c r="C2132" s="157" t="s">
        <v>1151</v>
      </c>
      <c r="D2132" s="157" t="s">
        <v>648</v>
      </c>
      <c r="E2132" s="231" t="s">
        <v>1466</v>
      </c>
      <c r="F2132" s="212" t="s">
        <v>585</v>
      </c>
      <c r="G2132" s="209" t="s">
        <v>586</v>
      </c>
      <c r="H2132" s="241">
        <v>45541</v>
      </c>
      <c r="I2132" s="253">
        <v>0</v>
      </c>
      <c r="J2132" s="214">
        <v>-21000</v>
      </c>
      <c r="K2132" s="250">
        <f t="shared" si="33"/>
        <v>3115603.4233181789</v>
      </c>
      <c r="L2132" s="270"/>
    </row>
    <row r="2133" spans="2:12" x14ac:dyDescent="0.25">
      <c r="B2133" s="46">
        <f>SUBTOTAL(103,$C$10:C2133)</f>
        <v>2124</v>
      </c>
      <c r="C2133" s="157" t="s">
        <v>683</v>
      </c>
      <c r="D2133" s="157" t="s">
        <v>608</v>
      </c>
      <c r="E2133" s="231" t="s">
        <v>1466</v>
      </c>
      <c r="F2133" s="212" t="s">
        <v>1143</v>
      </c>
      <c r="G2133" s="209" t="s">
        <v>1144</v>
      </c>
      <c r="H2133" s="241">
        <v>45541</v>
      </c>
      <c r="I2133" s="253">
        <v>0</v>
      </c>
      <c r="J2133" s="214">
        <v>-42191</v>
      </c>
      <c r="K2133" s="250">
        <f t="shared" si="33"/>
        <v>3073412.4233181789</v>
      </c>
      <c r="L2133" s="270"/>
    </row>
    <row r="2134" spans="2:12" x14ac:dyDescent="0.25">
      <c r="B2134" s="46">
        <f>SUBTOTAL(103,$C$10:C2134)</f>
        <v>2125</v>
      </c>
      <c r="C2134" s="157" t="s">
        <v>603</v>
      </c>
      <c r="D2134" s="157" t="s">
        <v>738</v>
      </c>
      <c r="E2134" s="203" t="s">
        <v>1466</v>
      </c>
      <c r="F2134" s="212" t="s">
        <v>619</v>
      </c>
      <c r="G2134" s="209" t="s">
        <v>621</v>
      </c>
      <c r="H2134" s="241">
        <v>45541</v>
      </c>
      <c r="I2134" s="253">
        <v>0</v>
      </c>
      <c r="J2134" s="214">
        <v>-250</v>
      </c>
      <c r="K2134" s="250">
        <f t="shared" si="33"/>
        <v>3073162.4233181789</v>
      </c>
      <c r="L2134" s="270"/>
    </row>
    <row r="2135" spans="2:12" x14ac:dyDescent="0.25">
      <c r="B2135" s="46">
        <f>SUBTOTAL(103,$C$10:C2135)</f>
        <v>2126</v>
      </c>
      <c r="C2135" s="157" t="s">
        <v>694</v>
      </c>
      <c r="D2135" s="157" t="s">
        <v>608</v>
      </c>
      <c r="E2135" s="231" t="s">
        <v>1466</v>
      </c>
      <c r="F2135" s="212" t="s">
        <v>641</v>
      </c>
      <c r="G2135" s="209" t="s">
        <v>642</v>
      </c>
      <c r="H2135" s="241">
        <v>45541</v>
      </c>
      <c r="I2135" s="253">
        <v>0</v>
      </c>
      <c r="J2135" s="214">
        <v>-24500</v>
      </c>
      <c r="K2135" s="250">
        <f t="shared" si="33"/>
        <v>3048662.4233181789</v>
      </c>
      <c r="L2135" s="270"/>
    </row>
    <row r="2136" spans="2:12" x14ac:dyDescent="0.25">
      <c r="B2136" s="46">
        <f>SUBTOTAL(103,$C$10:C2136)</f>
        <v>2127</v>
      </c>
      <c r="C2136" s="157" t="s">
        <v>1165</v>
      </c>
      <c r="D2136" s="157" t="s">
        <v>738</v>
      </c>
      <c r="E2136" s="203" t="s">
        <v>1466</v>
      </c>
      <c r="F2136" s="212" t="s">
        <v>1043</v>
      </c>
      <c r="G2136" s="209" t="s">
        <v>1044</v>
      </c>
      <c r="H2136" s="241">
        <v>45541</v>
      </c>
      <c r="I2136" s="253">
        <v>0</v>
      </c>
      <c r="J2136" s="214">
        <v>-500</v>
      </c>
      <c r="K2136" s="250">
        <f t="shared" si="33"/>
        <v>3048162.4233181789</v>
      </c>
      <c r="L2136" s="270"/>
    </row>
    <row r="2137" spans="2:12" x14ac:dyDescent="0.25">
      <c r="B2137" s="46">
        <f>SUBTOTAL(103,$C$10:C2137)</f>
        <v>2128</v>
      </c>
      <c r="C2137" s="157" t="s">
        <v>1380</v>
      </c>
      <c r="D2137" s="157" t="s">
        <v>712</v>
      </c>
      <c r="E2137" s="203" t="s">
        <v>1467</v>
      </c>
      <c r="F2137" s="212" t="s">
        <v>1143</v>
      </c>
      <c r="G2137" s="209" t="s">
        <v>1144</v>
      </c>
      <c r="H2137" s="241">
        <v>45541</v>
      </c>
      <c r="I2137" s="253">
        <v>0</v>
      </c>
      <c r="J2137" s="214">
        <v>-6000</v>
      </c>
      <c r="K2137" s="250">
        <f t="shared" si="33"/>
        <v>3042162.4233181789</v>
      </c>
      <c r="L2137" s="270"/>
    </row>
    <row r="2138" spans="2:12" x14ac:dyDescent="0.25">
      <c r="B2138" s="46">
        <f>SUBTOTAL(103,$C$10:C2138)</f>
        <v>2129</v>
      </c>
      <c r="C2138" s="157" t="s">
        <v>897</v>
      </c>
      <c r="D2138" s="157" t="s">
        <v>1383</v>
      </c>
      <c r="E2138" s="203" t="s">
        <v>6</v>
      </c>
      <c r="F2138" s="212" t="s">
        <v>588</v>
      </c>
      <c r="G2138" s="209" t="s">
        <v>589</v>
      </c>
      <c r="H2138" s="241">
        <v>45546</v>
      </c>
      <c r="I2138" s="253">
        <v>206911.2</v>
      </c>
      <c r="J2138" s="214">
        <v>0</v>
      </c>
      <c r="K2138" s="250">
        <f t="shared" si="33"/>
        <v>3249073.623318179</v>
      </c>
      <c r="L2138" s="270"/>
    </row>
    <row r="2139" spans="2:12" x14ac:dyDescent="0.25">
      <c r="B2139" s="46">
        <f>SUBTOTAL(103,$C$10:C2139)</f>
        <v>2130</v>
      </c>
      <c r="C2139" s="157" t="s">
        <v>897</v>
      </c>
      <c r="D2139" s="157" t="s">
        <v>1383</v>
      </c>
      <c r="E2139" s="203" t="s">
        <v>6</v>
      </c>
      <c r="F2139" s="212" t="s">
        <v>588</v>
      </c>
      <c r="G2139" s="209" t="s">
        <v>589</v>
      </c>
      <c r="H2139" s="241">
        <v>45546</v>
      </c>
      <c r="I2139" s="253">
        <v>122110.8</v>
      </c>
      <c r="J2139" s="214">
        <v>0</v>
      </c>
      <c r="K2139" s="250">
        <f t="shared" si="33"/>
        <v>3371184.4233181789</v>
      </c>
      <c r="L2139" s="270"/>
    </row>
    <row r="2140" spans="2:12" x14ac:dyDescent="0.25">
      <c r="B2140" s="46">
        <f>SUBTOTAL(103,$C$10:C2140)</f>
        <v>2131</v>
      </c>
      <c r="C2140" s="157" t="s">
        <v>897</v>
      </c>
      <c r="D2140" s="157" t="s">
        <v>1383</v>
      </c>
      <c r="E2140" s="203" t="s">
        <v>6</v>
      </c>
      <c r="F2140" s="212" t="s">
        <v>588</v>
      </c>
      <c r="G2140" s="209" t="s">
        <v>589</v>
      </c>
      <c r="H2140" s="241">
        <v>45546</v>
      </c>
      <c r="I2140" s="253">
        <v>70980.399999999994</v>
      </c>
      <c r="J2140" s="214">
        <v>0</v>
      </c>
      <c r="K2140" s="250">
        <f t="shared" si="33"/>
        <v>3442164.8233181788</v>
      </c>
      <c r="L2140" s="270"/>
    </row>
    <row r="2141" spans="2:12" x14ac:dyDescent="0.25">
      <c r="B2141" s="46">
        <f>SUBTOTAL(103,$C$10:C2141)</f>
        <v>2132</v>
      </c>
      <c r="C2141" s="157" t="s">
        <v>897</v>
      </c>
      <c r="D2141" s="157" t="s">
        <v>1383</v>
      </c>
      <c r="E2141" s="203" t="s">
        <v>6</v>
      </c>
      <c r="F2141" s="212" t="s">
        <v>588</v>
      </c>
      <c r="G2141" s="209" t="s">
        <v>589</v>
      </c>
      <c r="H2141" s="241">
        <v>45546</v>
      </c>
      <c r="I2141" s="253">
        <v>149733.4</v>
      </c>
      <c r="J2141" s="214">
        <v>0</v>
      </c>
      <c r="K2141" s="250">
        <f t="shared" si="33"/>
        <v>3591898.2233181787</v>
      </c>
      <c r="L2141" s="270"/>
    </row>
    <row r="2142" spans="2:12" x14ac:dyDescent="0.25">
      <c r="B2142" s="46">
        <f>SUBTOTAL(103,$C$10:C2142)</f>
        <v>2133</v>
      </c>
      <c r="C2142" s="157" t="s">
        <v>897</v>
      </c>
      <c r="D2142" s="157" t="s">
        <v>1383</v>
      </c>
      <c r="E2142" s="203" t="s">
        <v>6</v>
      </c>
      <c r="F2142" s="212" t="s">
        <v>588</v>
      </c>
      <c r="G2142" s="209" t="s">
        <v>589</v>
      </c>
      <c r="H2142" s="241">
        <v>45546</v>
      </c>
      <c r="I2142" s="253">
        <v>25843.4</v>
      </c>
      <c r="J2142" s="214">
        <v>0</v>
      </c>
      <c r="K2142" s="250">
        <f t="shared" si="33"/>
        <v>3617741.6233181786</v>
      </c>
      <c r="L2142" s="270"/>
    </row>
    <row r="2143" spans="2:12" x14ac:dyDescent="0.25">
      <c r="B2143" s="46">
        <f>SUBTOTAL(103,$C$10:C2143)</f>
        <v>2134</v>
      </c>
      <c r="C2143" s="157" t="s">
        <v>812</v>
      </c>
      <c r="D2143" s="157" t="s">
        <v>608</v>
      </c>
      <c r="E2143" s="231" t="s">
        <v>1466</v>
      </c>
      <c r="F2143" s="212" t="s">
        <v>1143</v>
      </c>
      <c r="G2143" s="209" t="s">
        <v>1144</v>
      </c>
      <c r="H2143" s="241">
        <v>45548</v>
      </c>
      <c r="I2143" s="253">
        <v>0</v>
      </c>
      <c r="J2143" s="214">
        <v>-21720</v>
      </c>
      <c r="K2143" s="250">
        <f t="shared" si="33"/>
        <v>3596021.6233181786</v>
      </c>
      <c r="L2143" s="270"/>
    </row>
    <row r="2144" spans="2:12" x14ac:dyDescent="0.25">
      <c r="B2144" s="46">
        <f>SUBTOTAL(103,$C$10:C2144)</f>
        <v>2135</v>
      </c>
      <c r="C2144" s="157" t="s">
        <v>812</v>
      </c>
      <c r="D2144" s="157" t="s">
        <v>712</v>
      </c>
      <c r="E2144" s="203" t="s">
        <v>1467</v>
      </c>
      <c r="F2144" s="212" t="s">
        <v>1143</v>
      </c>
      <c r="G2144" s="209" t="s">
        <v>1144</v>
      </c>
      <c r="H2144" s="241">
        <v>45548</v>
      </c>
      <c r="I2144" s="253">
        <v>0</v>
      </c>
      <c r="J2144" s="214">
        <v>-7500</v>
      </c>
      <c r="K2144" s="250">
        <f t="shared" si="33"/>
        <v>3588521.6233181786</v>
      </c>
      <c r="L2144" s="270"/>
    </row>
    <row r="2145" spans="2:12" x14ac:dyDescent="0.25">
      <c r="B2145" s="46">
        <f>SUBTOTAL(103,$C$10:C2145)</f>
        <v>2136</v>
      </c>
      <c r="C2145" s="157" t="s">
        <v>1266</v>
      </c>
      <c r="D2145" s="157" t="s">
        <v>738</v>
      </c>
      <c r="E2145" s="203" t="s">
        <v>1466</v>
      </c>
      <c r="F2145" s="212" t="s">
        <v>619</v>
      </c>
      <c r="G2145" s="209" t="s">
        <v>621</v>
      </c>
      <c r="H2145" s="241">
        <v>45548</v>
      </c>
      <c r="I2145" s="253">
        <v>0</v>
      </c>
      <c r="J2145" s="214">
        <v>-1000</v>
      </c>
      <c r="K2145" s="250">
        <f t="shared" si="33"/>
        <v>3587521.6233181786</v>
      </c>
      <c r="L2145" s="270"/>
    </row>
    <row r="2146" spans="2:12" x14ac:dyDescent="0.25">
      <c r="B2146" s="46">
        <f>SUBTOTAL(103,$C$10:C2146)</f>
        <v>2137</v>
      </c>
      <c r="C2146" s="157" t="s">
        <v>736</v>
      </c>
      <c r="D2146" s="157" t="s">
        <v>738</v>
      </c>
      <c r="E2146" s="203" t="s">
        <v>1466</v>
      </c>
      <c r="F2146" s="212" t="s">
        <v>619</v>
      </c>
      <c r="G2146" s="209" t="s">
        <v>621</v>
      </c>
      <c r="H2146" s="241">
        <v>45548</v>
      </c>
      <c r="I2146" s="253">
        <v>0</v>
      </c>
      <c r="J2146" s="214">
        <v>-1500</v>
      </c>
      <c r="K2146" s="250">
        <f t="shared" si="33"/>
        <v>3586021.6233181786</v>
      </c>
      <c r="L2146" s="270"/>
    </row>
    <row r="2147" spans="2:12" x14ac:dyDescent="0.25">
      <c r="B2147" s="46">
        <f>SUBTOTAL(103,$C$10:C2147)</f>
        <v>2138</v>
      </c>
      <c r="C2147" s="157" t="s">
        <v>625</v>
      </c>
      <c r="D2147" s="157" t="s">
        <v>608</v>
      </c>
      <c r="E2147" s="231" t="s">
        <v>1466</v>
      </c>
      <c r="F2147" s="212" t="s">
        <v>641</v>
      </c>
      <c r="G2147" s="209" t="s">
        <v>642</v>
      </c>
      <c r="H2147" s="241">
        <v>45548</v>
      </c>
      <c r="I2147" s="253">
        <v>0</v>
      </c>
      <c r="J2147" s="214">
        <v>-19646</v>
      </c>
      <c r="K2147" s="250">
        <f t="shared" si="33"/>
        <v>3566375.6233181786</v>
      </c>
      <c r="L2147" s="270"/>
    </row>
    <row r="2148" spans="2:12" x14ac:dyDescent="0.25">
      <c r="B2148" s="46">
        <f>SUBTOTAL(103,$C$10:C2148)</f>
        <v>2139</v>
      </c>
      <c r="C2148" s="157" t="s">
        <v>625</v>
      </c>
      <c r="D2148" s="157" t="s">
        <v>608</v>
      </c>
      <c r="E2148" s="231" t="s">
        <v>1466</v>
      </c>
      <c r="F2148" s="212" t="s">
        <v>641</v>
      </c>
      <c r="G2148" s="209" t="s">
        <v>642</v>
      </c>
      <c r="H2148" s="241">
        <v>45548</v>
      </c>
      <c r="I2148" s="253">
        <v>0</v>
      </c>
      <c r="J2148" s="214">
        <v>-5000</v>
      </c>
      <c r="K2148" s="250">
        <f t="shared" si="33"/>
        <v>3561375.6233181786</v>
      </c>
      <c r="L2148" s="270"/>
    </row>
    <row r="2149" spans="2:12" x14ac:dyDescent="0.25">
      <c r="B2149" s="46">
        <f>SUBTOTAL(103,$C$10:C2149)</f>
        <v>2140</v>
      </c>
      <c r="C2149" s="157" t="s">
        <v>1148</v>
      </c>
      <c r="D2149" s="157" t="s">
        <v>608</v>
      </c>
      <c r="E2149" s="231" t="s">
        <v>1466</v>
      </c>
      <c r="F2149" s="212" t="s">
        <v>647</v>
      </c>
      <c r="G2149" s="208" t="s">
        <v>1046</v>
      </c>
      <c r="H2149" s="241">
        <v>45548</v>
      </c>
      <c r="I2149" s="253">
        <v>0</v>
      </c>
      <c r="J2149" s="214">
        <v>-7700</v>
      </c>
      <c r="K2149" s="250">
        <f t="shared" si="33"/>
        <v>3553675.6233181786</v>
      </c>
      <c r="L2149" s="270"/>
    </row>
    <row r="2150" spans="2:12" x14ac:dyDescent="0.25">
      <c r="B2150" s="46">
        <f>SUBTOTAL(103,$C$10:C2150)</f>
        <v>2141</v>
      </c>
      <c r="C2150" s="157" t="s">
        <v>598</v>
      </c>
      <c r="D2150" s="157" t="s">
        <v>607</v>
      </c>
      <c r="E2150" s="203" t="s">
        <v>1467</v>
      </c>
      <c r="F2150" s="212" t="s">
        <v>581</v>
      </c>
      <c r="G2150" s="209" t="s">
        <v>620</v>
      </c>
      <c r="H2150" s="241">
        <v>45548</v>
      </c>
      <c r="I2150" s="253">
        <v>0</v>
      </c>
      <c r="J2150" s="214">
        <v>-29600</v>
      </c>
      <c r="K2150" s="250">
        <f t="shared" si="33"/>
        <v>3524075.6233181786</v>
      </c>
      <c r="L2150" s="270"/>
    </row>
    <row r="2151" spans="2:12" x14ac:dyDescent="0.25">
      <c r="B2151" s="46">
        <f>SUBTOTAL(103,$C$10:C2151)</f>
        <v>2142</v>
      </c>
      <c r="C2151" s="157" t="s">
        <v>598</v>
      </c>
      <c r="D2151" s="157" t="s">
        <v>608</v>
      </c>
      <c r="E2151" s="231" t="s">
        <v>1466</v>
      </c>
      <c r="F2151" s="212" t="s">
        <v>1187</v>
      </c>
      <c r="G2151" s="209" t="s">
        <v>1188</v>
      </c>
      <c r="H2151" s="241">
        <v>45548</v>
      </c>
      <c r="I2151" s="253">
        <v>0</v>
      </c>
      <c r="J2151" s="214">
        <v>-2700</v>
      </c>
      <c r="K2151" s="250">
        <f t="shared" si="33"/>
        <v>3521375.6233181786</v>
      </c>
      <c r="L2151" s="270"/>
    </row>
    <row r="2152" spans="2:12" x14ac:dyDescent="0.25">
      <c r="B2152" s="46">
        <f>SUBTOTAL(103,$C$10:C2152)</f>
        <v>2143</v>
      </c>
      <c r="C2152" s="157" t="s">
        <v>598</v>
      </c>
      <c r="D2152" s="157" t="s">
        <v>918</v>
      </c>
      <c r="E2152" s="203" t="s">
        <v>1467</v>
      </c>
      <c r="F2152" s="212" t="s">
        <v>1187</v>
      </c>
      <c r="G2152" s="209" t="s">
        <v>1188</v>
      </c>
      <c r="H2152" s="241">
        <v>45548</v>
      </c>
      <c r="I2152" s="253">
        <v>0</v>
      </c>
      <c r="J2152" s="214">
        <v>-22794</v>
      </c>
      <c r="K2152" s="250">
        <f t="shared" si="33"/>
        <v>3498581.6233181786</v>
      </c>
      <c r="L2152" s="270"/>
    </row>
    <row r="2153" spans="2:12" x14ac:dyDescent="0.25">
      <c r="B2153" s="46">
        <f>SUBTOTAL(103,$C$10:C2153)</f>
        <v>2144</v>
      </c>
      <c r="C2153" s="157" t="s">
        <v>598</v>
      </c>
      <c r="D2153" s="157" t="s">
        <v>738</v>
      </c>
      <c r="E2153" s="203" t="s">
        <v>1466</v>
      </c>
      <c r="F2153" s="212" t="s">
        <v>1043</v>
      </c>
      <c r="G2153" s="209" t="s">
        <v>1044</v>
      </c>
      <c r="H2153" s="241">
        <v>45548</v>
      </c>
      <c r="I2153" s="253">
        <v>0</v>
      </c>
      <c r="J2153" s="214">
        <v>-1000</v>
      </c>
      <c r="K2153" s="250">
        <f t="shared" si="33"/>
        <v>3497581.6233181786</v>
      </c>
      <c r="L2153" s="270"/>
    </row>
    <row r="2154" spans="2:12" x14ac:dyDescent="0.25">
      <c r="B2154" s="46">
        <f>SUBTOTAL(103,$C$10:C2154)</f>
        <v>2145</v>
      </c>
      <c r="C2154" s="157" t="s">
        <v>763</v>
      </c>
      <c r="D2154" s="157" t="s">
        <v>738</v>
      </c>
      <c r="E2154" s="203" t="s">
        <v>1466</v>
      </c>
      <c r="F2154" s="212" t="s">
        <v>619</v>
      </c>
      <c r="G2154" s="209" t="s">
        <v>621</v>
      </c>
      <c r="H2154" s="241">
        <v>45548</v>
      </c>
      <c r="I2154" s="253">
        <v>0</v>
      </c>
      <c r="J2154" s="214">
        <v>-1500</v>
      </c>
      <c r="K2154" s="250">
        <f t="shared" si="33"/>
        <v>3496081.6233181786</v>
      </c>
      <c r="L2154" s="270"/>
    </row>
    <row r="2155" spans="2:12" x14ac:dyDescent="0.25">
      <c r="B2155" s="46">
        <f>SUBTOTAL(103,$C$10:C2155)</f>
        <v>2146</v>
      </c>
      <c r="C2155" s="157" t="s">
        <v>600</v>
      </c>
      <c r="D2155" s="157" t="s">
        <v>608</v>
      </c>
      <c r="E2155" s="231" t="s">
        <v>1466</v>
      </c>
      <c r="F2155" s="212" t="s">
        <v>1143</v>
      </c>
      <c r="G2155" s="209" t="s">
        <v>1144</v>
      </c>
      <c r="H2155" s="241">
        <v>45548</v>
      </c>
      <c r="I2155" s="253">
        <v>0</v>
      </c>
      <c r="J2155" s="214">
        <v>-68480</v>
      </c>
      <c r="K2155" s="250">
        <f t="shared" si="33"/>
        <v>3427601.6233181786</v>
      </c>
      <c r="L2155" s="270"/>
    </row>
    <row r="2156" spans="2:12" x14ac:dyDescent="0.25">
      <c r="B2156" s="46">
        <f>SUBTOTAL(103,$C$10:C2156)</f>
        <v>2147</v>
      </c>
      <c r="C2156" s="157" t="s">
        <v>682</v>
      </c>
      <c r="D2156" s="157" t="s">
        <v>608</v>
      </c>
      <c r="E2156" s="231" t="s">
        <v>1466</v>
      </c>
      <c r="F2156" s="212" t="s">
        <v>647</v>
      </c>
      <c r="G2156" s="208" t="s">
        <v>1046</v>
      </c>
      <c r="H2156" s="241">
        <v>45548</v>
      </c>
      <c r="I2156" s="253">
        <v>0</v>
      </c>
      <c r="J2156" s="214">
        <v>-2100</v>
      </c>
      <c r="K2156" s="250">
        <f t="shared" si="33"/>
        <v>3425501.6233181786</v>
      </c>
      <c r="L2156" s="270"/>
    </row>
    <row r="2157" spans="2:12" x14ac:dyDescent="0.25">
      <c r="B2157" s="46">
        <f>SUBTOTAL(103,$C$10:C2157)</f>
        <v>2148</v>
      </c>
      <c r="C2157" s="157" t="s">
        <v>596</v>
      </c>
      <c r="D2157" s="157" t="s">
        <v>608</v>
      </c>
      <c r="E2157" s="231" t="s">
        <v>1466</v>
      </c>
      <c r="F2157" s="212" t="s">
        <v>581</v>
      </c>
      <c r="G2157" s="209" t="s">
        <v>620</v>
      </c>
      <c r="H2157" s="241">
        <v>45548</v>
      </c>
      <c r="I2157" s="253">
        <v>0</v>
      </c>
      <c r="J2157" s="214">
        <v>-75250</v>
      </c>
      <c r="K2157" s="250">
        <f t="shared" si="33"/>
        <v>3350251.6233181786</v>
      </c>
      <c r="L2157" s="270"/>
    </row>
    <row r="2158" spans="2:12" x14ac:dyDescent="0.25">
      <c r="B2158" s="46">
        <f>SUBTOTAL(103,$C$10:C2158)</f>
        <v>2149</v>
      </c>
      <c r="C2158" s="157" t="s">
        <v>598</v>
      </c>
      <c r="D2158" s="157" t="s">
        <v>608</v>
      </c>
      <c r="E2158" s="231" t="s">
        <v>1466</v>
      </c>
      <c r="F2158" s="212" t="s">
        <v>581</v>
      </c>
      <c r="G2158" s="209" t="s">
        <v>620</v>
      </c>
      <c r="H2158" s="241">
        <v>45548</v>
      </c>
      <c r="I2158" s="253">
        <v>0</v>
      </c>
      <c r="J2158" s="214">
        <v>-35000</v>
      </c>
      <c r="K2158" s="250">
        <f t="shared" si="33"/>
        <v>3315251.6233181786</v>
      </c>
      <c r="L2158" s="270"/>
    </row>
    <row r="2159" spans="2:12" x14ac:dyDescent="0.25">
      <c r="B2159" s="46">
        <f>SUBTOTAL(103,$C$10:C2159)</f>
        <v>2150</v>
      </c>
      <c r="C2159" s="157" t="s">
        <v>597</v>
      </c>
      <c r="D2159" s="157" t="s">
        <v>608</v>
      </c>
      <c r="E2159" s="231" t="s">
        <v>1466</v>
      </c>
      <c r="F2159" s="212" t="s">
        <v>581</v>
      </c>
      <c r="G2159" s="209" t="s">
        <v>620</v>
      </c>
      <c r="H2159" s="241">
        <v>45548</v>
      </c>
      <c r="I2159" s="253">
        <v>0</v>
      </c>
      <c r="J2159" s="214">
        <v>-49000</v>
      </c>
      <c r="K2159" s="250">
        <f t="shared" si="33"/>
        <v>3266251.6233181786</v>
      </c>
      <c r="L2159" s="270"/>
    </row>
    <row r="2160" spans="2:12" x14ac:dyDescent="0.25">
      <c r="B2160" s="46">
        <f>SUBTOTAL(103,$C$10:C2160)</f>
        <v>2151</v>
      </c>
      <c r="C2160" s="157" t="s">
        <v>692</v>
      </c>
      <c r="D2160" s="157" t="s">
        <v>608</v>
      </c>
      <c r="E2160" s="231" t="s">
        <v>1466</v>
      </c>
      <c r="F2160" s="212" t="s">
        <v>746</v>
      </c>
      <c r="G2160" s="209" t="s">
        <v>747</v>
      </c>
      <c r="H2160" s="241">
        <v>45548</v>
      </c>
      <c r="I2160" s="253">
        <v>0</v>
      </c>
      <c r="J2160" s="214">
        <v>-8400</v>
      </c>
      <c r="K2160" s="250">
        <f t="shared" si="33"/>
        <v>3257851.6233181786</v>
      </c>
      <c r="L2160" s="270"/>
    </row>
    <row r="2161" spans="2:12" x14ac:dyDescent="0.25">
      <c r="B2161" s="46">
        <f>SUBTOTAL(103,$C$10:C2161)</f>
        <v>2152</v>
      </c>
      <c r="C2161" s="157" t="s">
        <v>626</v>
      </c>
      <c r="D2161" s="157" t="s">
        <v>608</v>
      </c>
      <c r="E2161" s="231" t="s">
        <v>1466</v>
      </c>
      <c r="F2161" s="212" t="s">
        <v>746</v>
      </c>
      <c r="G2161" s="209" t="s">
        <v>747</v>
      </c>
      <c r="H2161" s="241">
        <v>45548</v>
      </c>
      <c r="I2161" s="253">
        <v>0</v>
      </c>
      <c r="J2161" s="214">
        <v>-42000</v>
      </c>
      <c r="K2161" s="250">
        <f t="shared" si="33"/>
        <v>3215851.6233181786</v>
      </c>
      <c r="L2161" s="270"/>
    </row>
    <row r="2162" spans="2:12" x14ac:dyDescent="0.25">
      <c r="B2162" s="46">
        <f>SUBTOTAL(103,$C$10:C2162)</f>
        <v>2153</v>
      </c>
      <c r="C2162" s="157" t="s">
        <v>693</v>
      </c>
      <c r="D2162" s="157" t="s">
        <v>608</v>
      </c>
      <c r="E2162" s="231" t="s">
        <v>1466</v>
      </c>
      <c r="F2162" s="212" t="s">
        <v>746</v>
      </c>
      <c r="G2162" s="209" t="s">
        <v>747</v>
      </c>
      <c r="H2162" s="241">
        <v>45548</v>
      </c>
      <c r="I2162" s="253">
        <v>0</v>
      </c>
      <c r="J2162" s="214">
        <v>-8400</v>
      </c>
      <c r="K2162" s="250">
        <f t="shared" si="33"/>
        <v>3207451.6233181786</v>
      </c>
      <c r="L2162" s="270"/>
    </row>
    <row r="2163" spans="2:12" x14ac:dyDescent="0.25">
      <c r="B2163" s="46">
        <f>SUBTOTAL(103,$C$10:C2163)</f>
        <v>2154</v>
      </c>
      <c r="C2163" s="157" t="s">
        <v>601</v>
      </c>
      <c r="D2163" s="157" t="s">
        <v>648</v>
      </c>
      <c r="E2163" s="231" t="s">
        <v>1466</v>
      </c>
      <c r="F2163" s="212" t="s">
        <v>1143</v>
      </c>
      <c r="G2163" s="209" t="s">
        <v>1144</v>
      </c>
      <c r="H2163" s="241">
        <v>45548</v>
      </c>
      <c r="I2163" s="253">
        <v>0</v>
      </c>
      <c r="J2163" s="214">
        <v>-5331</v>
      </c>
      <c r="K2163" s="250">
        <f t="shared" si="33"/>
        <v>3202120.6233181786</v>
      </c>
      <c r="L2163" s="270"/>
    </row>
    <row r="2164" spans="2:12" x14ac:dyDescent="0.25">
      <c r="B2164" s="46">
        <f>SUBTOTAL(103,$C$10:C2164)</f>
        <v>2155</v>
      </c>
      <c r="C2164" s="157" t="s">
        <v>665</v>
      </c>
      <c r="D2164" s="157" t="s">
        <v>648</v>
      </c>
      <c r="E2164" s="231" t="s">
        <v>1466</v>
      </c>
      <c r="F2164" s="212" t="s">
        <v>647</v>
      </c>
      <c r="G2164" s="208" t="s">
        <v>1046</v>
      </c>
      <c r="H2164" s="241">
        <v>45548</v>
      </c>
      <c r="I2164" s="253">
        <v>0</v>
      </c>
      <c r="J2164" s="214">
        <v>-26600</v>
      </c>
      <c r="K2164" s="250">
        <f t="shared" si="33"/>
        <v>3175520.6233181786</v>
      </c>
      <c r="L2164" s="270"/>
    </row>
    <row r="2165" spans="2:12" x14ac:dyDescent="0.25">
      <c r="B2165" s="46">
        <f>SUBTOTAL(103,$C$10:C2165)</f>
        <v>2156</v>
      </c>
      <c r="C2165" s="157" t="s">
        <v>764</v>
      </c>
      <c r="D2165" s="157" t="s">
        <v>738</v>
      </c>
      <c r="E2165" s="203" t="s">
        <v>1466</v>
      </c>
      <c r="F2165" s="212" t="s">
        <v>619</v>
      </c>
      <c r="G2165" s="209" t="s">
        <v>621</v>
      </c>
      <c r="H2165" s="241">
        <v>45548</v>
      </c>
      <c r="I2165" s="253">
        <v>0</v>
      </c>
      <c r="J2165" s="214">
        <v>-250</v>
      </c>
      <c r="K2165" s="250">
        <f t="shared" si="33"/>
        <v>3175270.6233181786</v>
      </c>
      <c r="L2165" s="270"/>
    </row>
    <row r="2166" spans="2:12" x14ac:dyDescent="0.25">
      <c r="B2166" s="46">
        <f>SUBTOTAL(103,$C$10:C2166)</f>
        <v>2157</v>
      </c>
      <c r="C2166" s="157" t="s">
        <v>728</v>
      </c>
      <c r="D2166" s="157" t="s">
        <v>607</v>
      </c>
      <c r="E2166" s="203" t="s">
        <v>1467</v>
      </c>
      <c r="F2166" s="212" t="s">
        <v>1187</v>
      </c>
      <c r="G2166" s="209" t="s">
        <v>1188</v>
      </c>
      <c r="H2166" s="241">
        <v>45548</v>
      </c>
      <c r="I2166" s="253">
        <v>0</v>
      </c>
      <c r="J2166" s="214">
        <v>-2396.9349999999995</v>
      </c>
      <c r="K2166" s="250">
        <f t="shared" si="33"/>
        <v>3172873.6883181785</v>
      </c>
      <c r="L2166" s="270"/>
    </row>
    <row r="2167" spans="2:12" x14ac:dyDescent="0.25">
      <c r="B2167" s="46">
        <f>SUBTOTAL(103,$C$10:C2167)</f>
        <v>2158</v>
      </c>
      <c r="C2167" s="157" t="s">
        <v>728</v>
      </c>
      <c r="D2167" s="157" t="s">
        <v>648</v>
      </c>
      <c r="E2167" s="231" t="s">
        <v>1466</v>
      </c>
      <c r="F2167" s="212" t="s">
        <v>1187</v>
      </c>
      <c r="G2167" s="209" t="s">
        <v>1188</v>
      </c>
      <c r="H2167" s="241">
        <v>45548</v>
      </c>
      <c r="I2167" s="253">
        <v>0</v>
      </c>
      <c r="J2167" s="214">
        <v>-4200</v>
      </c>
      <c r="K2167" s="250">
        <f t="shared" si="33"/>
        <v>3168673.6883181785</v>
      </c>
      <c r="L2167" s="270"/>
    </row>
    <row r="2168" spans="2:12" x14ac:dyDescent="0.25">
      <c r="B2168" s="46">
        <f>SUBTOTAL(103,$C$10:C2168)</f>
        <v>2159</v>
      </c>
      <c r="C2168" s="157" t="s">
        <v>1151</v>
      </c>
      <c r="D2168" s="157" t="s">
        <v>648</v>
      </c>
      <c r="E2168" s="231" t="s">
        <v>1466</v>
      </c>
      <c r="F2168" s="212" t="s">
        <v>585</v>
      </c>
      <c r="G2168" s="209" t="s">
        <v>586</v>
      </c>
      <c r="H2168" s="241">
        <v>45548</v>
      </c>
      <c r="I2168" s="253">
        <v>0</v>
      </c>
      <c r="J2168" s="214">
        <v>-21000</v>
      </c>
      <c r="K2168" s="250">
        <f t="shared" si="33"/>
        <v>3147673.6883181785</v>
      </c>
      <c r="L2168" s="270"/>
    </row>
    <row r="2169" spans="2:12" x14ac:dyDescent="0.25">
      <c r="B2169" s="46">
        <f>SUBTOTAL(103,$C$10:C2169)</f>
        <v>2160</v>
      </c>
      <c r="C2169" s="157" t="s">
        <v>683</v>
      </c>
      <c r="D2169" s="157" t="s">
        <v>608</v>
      </c>
      <c r="E2169" s="231" t="s">
        <v>1466</v>
      </c>
      <c r="F2169" s="212" t="s">
        <v>1143</v>
      </c>
      <c r="G2169" s="209" t="s">
        <v>1144</v>
      </c>
      <c r="H2169" s="241">
        <v>45548</v>
      </c>
      <c r="I2169" s="253">
        <v>0</v>
      </c>
      <c r="J2169" s="214">
        <v>-21820</v>
      </c>
      <c r="K2169" s="250">
        <f t="shared" si="33"/>
        <v>3125853.6883181785</v>
      </c>
      <c r="L2169" s="270"/>
    </row>
    <row r="2170" spans="2:12" x14ac:dyDescent="0.25">
      <c r="B2170" s="46">
        <f>SUBTOTAL(103,$C$10:C2170)</f>
        <v>2161</v>
      </c>
      <c r="C2170" s="157" t="s">
        <v>1181</v>
      </c>
      <c r="D2170" s="157" t="s">
        <v>703</v>
      </c>
      <c r="E2170" s="203" t="s">
        <v>1471</v>
      </c>
      <c r="F2170" s="212" t="s">
        <v>1143</v>
      </c>
      <c r="G2170" s="209" t="s">
        <v>1144</v>
      </c>
      <c r="H2170" s="241">
        <v>45548</v>
      </c>
      <c r="I2170" s="253">
        <v>0</v>
      </c>
      <c r="J2170" s="214">
        <v>-12000</v>
      </c>
      <c r="K2170" s="250">
        <f t="shared" si="33"/>
        <v>3113853.6883181785</v>
      </c>
      <c r="L2170" s="270"/>
    </row>
    <row r="2171" spans="2:12" x14ac:dyDescent="0.25">
      <c r="B2171" s="46">
        <f>SUBTOTAL(103,$C$10:C2171)</f>
        <v>2162</v>
      </c>
      <c r="C2171" s="157" t="s">
        <v>603</v>
      </c>
      <c r="D2171" s="157" t="s">
        <v>738</v>
      </c>
      <c r="E2171" s="203" t="s">
        <v>1466</v>
      </c>
      <c r="F2171" s="212" t="s">
        <v>619</v>
      </c>
      <c r="G2171" s="209" t="s">
        <v>621</v>
      </c>
      <c r="H2171" s="241">
        <v>45548</v>
      </c>
      <c r="I2171" s="253">
        <v>0</v>
      </c>
      <c r="J2171" s="214">
        <v>-250</v>
      </c>
      <c r="K2171" s="250">
        <f t="shared" si="33"/>
        <v>3113603.6883181785</v>
      </c>
      <c r="L2171" s="270"/>
    </row>
    <row r="2172" spans="2:12" x14ac:dyDescent="0.25">
      <c r="B2172" s="46">
        <f>SUBTOTAL(103,$C$10:C2172)</f>
        <v>2163</v>
      </c>
      <c r="C2172" s="157" t="s">
        <v>694</v>
      </c>
      <c r="D2172" s="157" t="s">
        <v>608</v>
      </c>
      <c r="E2172" s="231" t="s">
        <v>1466</v>
      </c>
      <c r="F2172" s="212" t="s">
        <v>641</v>
      </c>
      <c r="G2172" s="209" t="s">
        <v>642</v>
      </c>
      <c r="H2172" s="241">
        <v>45548</v>
      </c>
      <c r="I2172" s="253">
        <v>0</v>
      </c>
      <c r="J2172" s="214">
        <v>-10700</v>
      </c>
      <c r="K2172" s="250">
        <f t="shared" si="33"/>
        <v>3102903.6883181785</v>
      </c>
      <c r="L2172" s="270"/>
    </row>
    <row r="2173" spans="2:12" x14ac:dyDescent="0.25">
      <c r="B2173" s="46">
        <f>SUBTOTAL(103,$C$10:C2173)</f>
        <v>2164</v>
      </c>
      <c r="C2173" s="157" t="s">
        <v>694</v>
      </c>
      <c r="D2173" s="157" t="s">
        <v>608</v>
      </c>
      <c r="E2173" s="231" t="s">
        <v>1466</v>
      </c>
      <c r="F2173" s="212" t="s">
        <v>1187</v>
      </c>
      <c r="G2173" s="209" t="s">
        <v>1188</v>
      </c>
      <c r="H2173" s="241">
        <v>45548</v>
      </c>
      <c r="I2173" s="253">
        <v>0</v>
      </c>
      <c r="J2173" s="214">
        <v>-4200</v>
      </c>
      <c r="K2173" s="250">
        <f t="shared" si="33"/>
        <v>3098703.6883181785</v>
      </c>
      <c r="L2173" s="270"/>
    </row>
    <row r="2174" spans="2:12" x14ac:dyDescent="0.25">
      <c r="B2174" s="46">
        <f>SUBTOTAL(103,$C$10:C2174)</f>
        <v>2165</v>
      </c>
      <c r="C2174" s="157" t="s">
        <v>1165</v>
      </c>
      <c r="D2174" s="157" t="s">
        <v>738</v>
      </c>
      <c r="E2174" s="203" t="s">
        <v>1466</v>
      </c>
      <c r="F2174" s="212" t="s">
        <v>1043</v>
      </c>
      <c r="G2174" s="209" t="s">
        <v>1044</v>
      </c>
      <c r="H2174" s="241">
        <v>45548</v>
      </c>
      <c r="I2174" s="253">
        <v>0</v>
      </c>
      <c r="J2174" s="214">
        <v>-500</v>
      </c>
      <c r="K2174" s="250">
        <f t="shared" si="33"/>
        <v>3098203.6883181785</v>
      </c>
      <c r="L2174" s="270"/>
    </row>
    <row r="2175" spans="2:12" x14ac:dyDescent="0.25">
      <c r="B2175" s="46">
        <f>SUBTOTAL(103,$C$10:C2175)</f>
        <v>2166</v>
      </c>
      <c r="C2175" s="157" t="s">
        <v>1381</v>
      </c>
      <c r="D2175" s="157" t="s">
        <v>712</v>
      </c>
      <c r="E2175" s="203" t="s">
        <v>1467</v>
      </c>
      <c r="F2175" s="212" t="s">
        <v>1143</v>
      </c>
      <c r="G2175" s="209" t="s">
        <v>1144</v>
      </c>
      <c r="H2175" s="241">
        <v>45552</v>
      </c>
      <c r="I2175" s="253">
        <v>0</v>
      </c>
      <c r="J2175" s="214">
        <v>-2500</v>
      </c>
      <c r="K2175" s="250">
        <f t="shared" si="33"/>
        <v>3095703.6883181785</v>
      </c>
      <c r="L2175" s="270"/>
    </row>
    <row r="2176" spans="2:12" x14ac:dyDescent="0.25">
      <c r="B2176" s="46">
        <f>SUBTOTAL(103,$C$10:C2176)</f>
        <v>2167</v>
      </c>
      <c r="C2176" s="157" t="s">
        <v>1151</v>
      </c>
      <c r="D2176" s="157" t="s">
        <v>608</v>
      </c>
      <c r="E2176" s="231" t="s">
        <v>1466</v>
      </c>
      <c r="F2176" s="212" t="s">
        <v>585</v>
      </c>
      <c r="G2176" s="209" t="s">
        <v>586</v>
      </c>
      <c r="H2176" s="241">
        <v>45552</v>
      </c>
      <c r="I2176" s="253">
        <v>0</v>
      </c>
      <c r="J2176" s="214">
        <v>-4200</v>
      </c>
      <c r="K2176" s="250">
        <f t="shared" si="33"/>
        <v>3091503.6883181785</v>
      </c>
      <c r="L2176" s="270"/>
    </row>
    <row r="2177" spans="2:12" x14ac:dyDescent="0.25">
      <c r="B2177" s="46">
        <f>SUBTOTAL(103,$C$10:C2177)</f>
        <v>2168</v>
      </c>
      <c r="C2177" s="157" t="s">
        <v>580</v>
      </c>
      <c r="D2177" s="157" t="s">
        <v>1014</v>
      </c>
      <c r="E2177" s="203" t="s">
        <v>6</v>
      </c>
      <c r="F2177" s="227" t="s">
        <v>579</v>
      </c>
      <c r="G2177" s="208" t="s">
        <v>580</v>
      </c>
      <c r="H2177" s="241">
        <v>45553</v>
      </c>
      <c r="I2177" s="253">
        <v>1500000</v>
      </c>
      <c r="J2177" s="214">
        <v>0</v>
      </c>
      <c r="K2177" s="250">
        <f t="shared" si="33"/>
        <v>4591503.6883181781</v>
      </c>
      <c r="L2177" s="270"/>
    </row>
    <row r="2178" spans="2:12" x14ac:dyDescent="0.25">
      <c r="B2178" s="46">
        <f>SUBTOTAL(103,$C$10:C2178)</f>
        <v>2169</v>
      </c>
      <c r="C2178" s="157" t="s">
        <v>596</v>
      </c>
      <c r="D2178" s="157" t="s">
        <v>607</v>
      </c>
      <c r="E2178" s="203" t="s">
        <v>1467</v>
      </c>
      <c r="F2178" s="212" t="s">
        <v>581</v>
      </c>
      <c r="G2178" s="209" t="s">
        <v>620</v>
      </c>
      <c r="H2178" s="241">
        <v>45555</v>
      </c>
      <c r="I2178" s="253">
        <v>0</v>
      </c>
      <c r="J2178" s="214">
        <v>-5000</v>
      </c>
      <c r="K2178" s="250">
        <f t="shared" si="33"/>
        <v>4586503.6883181781</v>
      </c>
      <c r="L2178" s="270"/>
    </row>
    <row r="2179" spans="2:12" x14ac:dyDescent="0.25">
      <c r="B2179" s="46">
        <f>SUBTOTAL(103,$C$10:C2179)</f>
        <v>2170</v>
      </c>
      <c r="C2179" s="157" t="s">
        <v>1266</v>
      </c>
      <c r="D2179" s="157" t="s">
        <v>607</v>
      </c>
      <c r="E2179" s="203" t="s">
        <v>1467</v>
      </c>
      <c r="F2179" s="212" t="s">
        <v>619</v>
      </c>
      <c r="G2179" s="209" t="s">
        <v>621</v>
      </c>
      <c r="H2179" s="241">
        <v>45555</v>
      </c>
      <c r="I2179" s="253">
        <v>0</v>
      </c>
      <c r="J2179" s="214">
        <v>-4651</v>
      </c>
      <c r="K2179" s="250">
        <f t="shared" si="33"/>
        <v>4581852.6883181781</v>
      </c>
      <c r="L2179" s="270"/>
    </row>
    <row r="2180" spans="2:12" x14ac:dyDescent="0.25">
      <c r="B2180" s="46">
        <f>SUBTOTAL(103,$C$10:C2180)</f>
        <v>2171</v>
      </c>
      <c r="C2180" s="157" t="s">
        <v>1266</v>
      </c>
      <c r="D2180" s="157" t="s">
        <v>738</v>
      </c>
      <c r="E2180" s="203" t="s">
        <v>1466</v>
      </c>
      <c r="F2180" s="212" t="s">
        <v>619</v>
      </c>
      <c r="G2180" s="209" t="s">
        <v>621</v>
      </c>
      <c r="H2180" s="241">
        <v>45555</v>
      </c>
      <c r="I2180" s="253">
        <v>0</v>
      </c>
      <c r="J2180" s="214">
        <v>-1000</v>
      </c>
      <c r="K2180" s="250">
        <f t="shared" si="33"/>
        <v>4580852.6883181781</v>
      </c>
      <c r="L2180" s="270"/>
    </row>
    <row r="2181" spans="2:12" x14ac:dyDescent="0.25">
      <c r="B2181" s="46">
        <f>SUBTOTAL(103,$C$10:C2181)</f>
        <v>2172</v>
      </c>
      <c r="C2181" s="157" t="s">
        <v>812</v>
      </c>
      <c r="D2181" s="157" t="s">
        <v>608</v>
      </c>
      <c r="E2181" s="231" t="s">
        <v>1466</v>
      </c>
      <c r="F2181" s="212" t="s">
        <v>1143</v>
      </c>
      <c r="G2181" s="209" t="s">
        <v>1144</v>
      </c>
      <c r="H2181" s="241">
        <v>45555</v>
      </c>
      <c r="I2181" s="253">
        <v>0</v>
      </c>
      <c r="J2181" s="214">
        <v>-21720</v>
      </c>
      <c r="K2181" s="250">
        <f t="shared" si="33"/>
        <v>4559132.6883181781</v>
      </c>
      <c r="L2181" s="270"/>
    </row>
    <row r="2182" spans="2:12" x14ac:dyDescent="0.25">
      <c r="B2182" s="46">
        <f>SUBTOTAL(103,$C$10:C2182)</f>
        <v>2173</v>
      </c>
      <c r="C2182" s="157" t="s">
        <v>736</v>
      </c>
      <c r="D2182" s="157" t="s">
        <v>738</v>
      </c>
      <c r="E2182" s="203" t="s">
        <v>1466</v>
      </c>
      <c r="F2182" s="212" t="s">
        <v>619</v>
      </c>
      <c r="G2182" s="209" t="s">
        <v>621</v>
      </c>
      <c r="H2182" s="241">
        <v>45555</v>
      </c>
      <c r="I2182" s="253">
        <v>0</v>
      </c>
      <c r="J2182" s="214">
        <v>-1500</v>
      </c>
      <c r="K2182" s="250">
        <f t="shared" si="33"/>
        <v>4557632.6883181781</v>
      </c>
      <c r="L2182" s="270"/>
    </row>
    <row r="2183" spans="2:12" x14ac:dyDescent="0.25">
      <c r="B2183" s="46">
        <f>SUBTOTAL(103,$C$10:C2183)</f>
        <v>2174</v>
      </c>
      <c r="C2183" s="157" t="s">
        <v>597</v>
      </c>
      <c r="D2183" s="157" t="s">
        <v>608</v>
      </c>
      <c r="E2183" s="231" t="s">
        <v>1466</v>
      </c>
      <c r="F2183" s="212" t="s">
        <v>581</v>
      </c>
      <c r="G2183" s="209" t="s">
        <v>620</v>
      </c>
      <c r="H2183" s="241">
        <v>45555</v>
      </c>
      <c r="I2183" s="253">
        <v>0</v>
      </c>
      <c r="J2183" s="214">
        <v>-14000</v>
      </c>
      <c r="K2183" s="250">
        <f t="shared" si="33"/>
        <v>4543632.6883181781</v>
      </c>
      <c r="L2183" s="270"/>
    </row>
    <row r="2184" spans="2:12" x14ac:dyDescent="0.25">
      <c r="B2184" s="46">
        <f>SUBTOTAL(103,$C$10:C2184)</f>
        <v>2175</v>
      </c>
      <c r="C2184" s="157" t="s">
        <v>625</v>
      </c>
      <c r="D2184" s="157" t="s">
        <v>608</v>
      </c>
      <c r="E2184" s="231" t="s">
        <v>1466</v>
      </c>
      <c r="F2184" s="212" t="s">
        <v>641</v>
      </c>
      <c r="G2184" s="209" t="s">
        <v>642</v>
      </c>
      <c r="H2184" s="241">
        <v>45555</v>
      </c>
      <c r="I2184" s="253">
        <v>0</v>
      </c>
      <c r="J2184" s="214">
        <v>-6600</v>
      </c>
      <c r="K2184" s="250">
        <f t="shared" si="33"/>
        <v>4537032.6883181781</v>
      </c>
      <c r="L2184" s="270"/>
    </row>
    <row r="2185" spans="2:12" x14ac:dyDescent="0.25">
      <c r="B2185" s="46">
        <f>SUBTOTAL(103,$C$10:C2185)</f>
        <v>2176</v>
      </c>
      <c r="C2185" s="157" t="s">
        <v>1382</v>
      </c>
      <c r="D2185" s="157" t="s">
        <v>607</v>
      </c>
      <c r="E2185" s="203" t="s">
        <v>1467</v>
      </c>
      <c r="F2185" s="212" t="s">
        <v>1187</v>
      </c>
      <c r="G2185" s="209" t="s">
        <v>1188</v>
      </c>
      <c r="H2185" s="241">
        <v>45555</v>
      </c>
      <c r="I2185" s="253">
        <v>0</v>
      </c>
      <c r="J2185" s="214">
        <v>-2700</v>
      </c>
      <c r="K2185" s="250">
        <f t="shared" si="33"/>
        <v>4534332.6883181781</v>
      </c>
      <c r="L2185" s="270"/>
    </row>
    <row r="2186" spans="2:12" x14ac:dyDescent="0.25">
      <c r="B2186" s="46">
        <f>SUBTOTAL(103,$C$10:C2186)</f>
        <v>2177</v>
      </c>
      <c r="C2186" s="157" t="s">
        <v>1148</v>
      </c>
      <c r="D2186" s="157" t="s">
        <v>608</v>
      </c>
      <c r="E2186" s="231" t="s">
        <v>1466</v>
      </c>
      <c r="F2186" s="227" t="s">
        <v>1045</v>
      </c>
      <c r="G2186" s="208" t="s">
        <v>1046</v>
      </c>
      <c r="H2186" s="241">
        <v>45555</v>
      </c>
      <c r="I2186" s="253">
        <v>0</v>
      </c>
      <c r="J2186" s="214">
        <v>-7100</v>
      </c>
      <c r="K2186" s="250">
        <f t="shared" si="33"/>
        <v>4527232.6883181781</v>
      </c>
      <c r="L2186" s="270"/>
    </row>
    <row r="2187" spans="2:12" x14ac:dyDescent="0.25">
      <c r="B2187" s="46">
        <f>SUBTOTAL(103,$C$10:C2187)</f>
        <v>2178</v>
      </c>
      <c r="C2187" s="157" t="s">
        <v>598</v>
      </c>
      <c r="D2187" s="157" t="s">
        <v>607</v>
      </c>
      <c r="E2187" s="203" t="s">
        <v>1467</v>
      </c>
      <c r="F2187" s="212" t="s">
        <v>581</v>
      </c>
      <c r="G2187" s="209" t="s">
        <v>620</v>
      </c>
      <c r="H2187" s="241">
        <v>45555</v>
      </c>
      <c r="I2187" s="253">
        <v>0</v>
      </c>
      <c r="J2187" s="214">
        <v>-29200</v>
      </c>
      <c r="K2187" s="250">
        <f t="shared" si="33"/>
        <v>4498032.6883181781</v>
      </c>
      <c r="L2187" s="270"/>
    </row>
    <row r="2188" spans="2:12" x14ac:dyDescent="0.25">
      <c r="B2188" s="46">
        <f>SUBTOTAL(103,$C$10:C2188)</f>
        <v>2179</v>
      </c>
      <c r="C2188" s="157" t="s">
        <v>598</v>
      </c>
      <c r="D2188" s="157" t="s">
        <v>608</v>
      </c>
      <c r="E2188" s="231" t="s">
        <v>1466</v>
      </c>
      <c r="F2188" s="212" t="s">
        <v>1187</v>
      </c>
      <c r="G2188" s="209" t="s">
        <v>1188</v>
      </c>
      <c r="H2188" s="241">
        <v>45555</v>
      </c>
      <c r="I2188" s="253">
        <v>0</v>
      </c>
      <c r="J2188" s="214">
        <v>-6300</v>
      </c>
      <c r="K2188" s="250">
        <f t="shared" si="33"/>
        <v>4491732.6883181781</v>
      </c>
      <c r="L2188" s="270"/>
    </row>
    <row r="2189" spans="2:12" x14ac:dyDescent="0.25">
      <c r="B2189" s="46">
        <f>SUBTOTAL(103,$C$10:C2189)</f>
        <v>2180</v>
      </c>
      <c r="C2189" s="157" t="s">
        <v>598</v>
      </c>
      <c r="D2189" s="157" t="s">
        <v>1166</v>
      </c>
      <c r="E2189" s="231" t="s">
        <v>1466</v>
      </c>
      <c r="F2189" s="212" t="s">
        <v>581</v>
      </c>
      <c r="G2189" s="209" t="s">
        <v>620</v>
      </c>
      <c r="H2189" s="241">
        <v>45555</v>
      </c>
      <c r="I2189" s="253">
        <v>0</v>
      </c>
      <c r="J2189" s="214">
        <v>-12000</v>
      </c>
      <c r="K2189" s="250">
        <f t="shared" ref="K2189:K2252" si="34">I2189+K2188+J2189</f>
        <v>4479732.6883181781</v>
      </c>
      <c r="L2189" s="270"/>
    </row>
    <row r="2190" spans="2:12" x14ac:dyDescent="0.25">
      <c r="B2190" s="46">
        <f>SUBTOTAL(103,$C$10:C2190)</f>
        <v>2181</v>
      </c>
      <c r="C2190" s="157" t="s">
        <v>598</v>
      </c>
      <c r="D2190" s="157" t="s">
        <v>918</v>
      </c>
      <c r="E2190" s="203" t="s">
        <v>1467</v>
      </c>
      <c r="F2190" s="212" t="s">
        <v>746</v>
      </c>
      <c r="G2190" s="209" t="s">
        <v>747</v>
      </c>
      <c r="H2190" s="241">
        <v>45555</v>
      </c>
      <c r="I2190" s="253">
        <v>0</v>
      </c>
      <c r="J2190" s="214">
        <v>-19660</v>
      </c>
      <c r="K2190" s="250">
        <f t="shared" si="34"/>
        <v>4460072.6883181781</v>
      </c>
      <c r="L2190" s="270"/>
    </row>
    <row r="2191" spans="2:12" x14ac:dyDescent="0.25">
      <c r="B2191" s="46">
        <f>SUBTOTAL(103,$C$10:C2191)</f>
        <v>2182</v>
      </c>
      <c r="C2191" s="157" t="s">
        <v>598</v>
      </c>
      <c r="D2191" s="157" t="s">
        <v>738</v>
      </c>
      <c r="E2191" s="203" t="s">
        <v>1466</v>
      </c>
      <c r="F2191" s="212" t="s">
        <v>1043</v>
      </c>
      <c r="G2191" s="209" t="s">
        <v>1044</v>
      </c>
      <c r="H2191" s="241">
        <v>45555</v>
      </c>
      <c r="I2191" s="253">
        <v>0</v>
      </c>
      <c r="J2191" s="214">
        <v>-1000</v>
      </c>
      <c r="K2191" s="250">
        <f t="shared" si="34"/>
        <v>4459072.6883181781</v>
      </c>
      <c r="L2191" s="270"/>
    </row>
    <row r="2192" spans="2:12" x14ac:dyDescent="0.25">
      <c r="B2192" s="46">
        <f>SUBTOTAL(103,$C$10:C2192)</f>
        <v>2183</v>
      </c>
      <c r="C2192" s="157" t="s">
        <v>763</v>
      </c>
      <c r="D2192" s="157" t="s">
        <v>738</v>
      </c>
      <c r="E2192" s="203" t="s">
        <v>1466</v>
      </c>
      <c r="F2192" s="212" t="s">
        <v>619</v>
      </c>
      <c r="G2192" s="209" t="s">
        <v>621</v>
      </c>
      <c r="H2192" s="241">
        <v>45555</v>
      </c>
      <c r="I2192" s="253">
        <v>0</v>
      </c>
      <c r="J2192" s="214">
        <v>-1500</v>
      </c>
      <c r="K2192" s="250">
        <f t="shared" si="34"/>
        <v>4457572.6883181781</v>
      </c>
      <c r="L2192" s="270"/>
    </row>
    <row r="2193" spans="2:12" x14ac:dyDescent="0.25">
      <c r="B2193" s="46">
        <f>SUBTOTAL(103,$C$10:C2193)</f>
        <v>2184</v>
      </c>
      <c r="C2193" s="157" t="s">
        <v>600</v>
      </c>
      <c r="D2193" s="157" t="s">
        <v>608</v>
      </c>
      <c r="E2193" s="231" t="s">
        <v>1466</v>
      </c>
      <c r="F2193" s="212" t="s">
        <v>1143</v>
      </c>
      <c r="G2193" s="209" t="s">
        <v>1144</v>
      </c>
      <c r="H2193" s="241">
        <v>45555</v>
      </c>
      <c r="I2193" s="253">
        <v>0</v>
      </c>
      <c r="J2193" s="214">
        <v>-42240</v>
      </c>
      <c r="K2193" s="250">
        <f t="shared" si="34"/>
        <v>4415332.6883181781</v>
      </c>
      <c r="L2193" s="270"/>
    </row>
    <row r="2194" spans="2:12" x14ac:dyDescent="0.25">
      <c r="B2194" s="46">
        <f>SUBTOTAL(103,$C$10:C2194)</f>
        <v>2185</v>
      </c>
      <c r="C2194" s="157" t="s">
        <v>682</v>
      </c>
      <c r="D2194" s="157" t="s">
        <v>608</v>
      </c>
      <c r="E2194" s="231" t="s">
        <v>1466</v>
      </c>
      <c r="F2194" s="227" t="s">
        <v>1045</v>
      </c>
      <c r="G2194" s="208" t="s">
        <v>1046</v>
      </c>
      <c r="H2194" s="241">
        <v>45555</v>
      </c>
      <c r="I2194" s="253">
        <v>0</v>
      </c>
      <c r="J2194" s="214">
        <v>-2100</v>
      </c>
      <c r="K2194" s="250">
        <f t="shared" si="34"/>
        <v>4413232.6883181781</v>
      </c>
      <c r="L2194" s="270"/>
    </row>
    <row r="2195" spans="2:12" x14ac:dyDescent="0.25">
      <c r="B2195" s="46">
        <f>SUBTOTAL(103,$C$10:C2195)</f>
        <v>2186</v>
      </c>
      <c r="C2195" s="157" t="s">
        <v>745</v>
      </c>
      <c r="D2195" s="157" t="s">
        <v>1139</v>
      </c>
      <c r="E2195" s="204" t="s">
        <v>1466</v>
      </c>
      <c r="F2195" s="212" t="s">
        <v>746</v>
      </c>
      <c r="G2195" s="209" t="s">
        <v>747</v>
      </c>
      <c r="H2195" s="241">
        <v>45555</v>
      </c>
      <c r="I2195" s="253">
        <v>0</v>
      </c>
      <c r="J2195" s="214">
        <v>-6888.27</v>
      </c>
      <c r="K2195" s="250">
        <f t="shared" si="34"/>
        <v>4406344.4183181785</v>
      </c>
      <c r="L2195" s="270"/>
    </row>
    <row r="2196" spans="2:12" x14ac:dyDescent="0.25">
      <c r="B2196" s="46">
        <f>SUBTOTAL(103,$C$10:C2196)</f>
        <v>2187</v>
      </c>
      <c r="C2196" s="157" t="s">
        <v>601</v>
      </c>
      <c r="D2196" s="157" t="s">
        <v>648</v>
      </c>
      <c r="E2196" s="231" t="s">
        <v>1466</v>
      </c>
      <c r="F2196" s="212" t="s">
        <v>1143</v>
      </c>
      <c r="G2196" s="209" t="s">
        <v>1144</v>
      </c>
      <c r="H2196" s="241">
        <v>45555</v>
      </c>
      <c r="I2196" s="253">
        <v>0</v>
      </c>
      <c r="J2196" s="214">
        <v>-5331</v>
      </c>
      <c r="K2196" s="250">
        <f t="shared" si="34"/>
        <v>4401013.4183181785</v>
      </c>
      <c r="L2196" s="270"/>
    </row>
    <row r="2197" spans="2:12" x14ac:dyDescent="0.25">
      <c r="B2197" s="46">
        <f>SUBTOTAL(103,$C$10:C2197)</f>
        <v>2188</v>
      </c>
      <c r="C2197" s="157" t="s">
        <v>665</v>
      </c>
      <c r="D2197" s="157" t="s">
        <v>648</v>
      </c>
      <c r="E2197" s="231" t="s">
        <v>1466</v>
      </c>
      <c r="F2197" s="227" t="s">
        <v>1045</v>
      </c>
      <c r="G2197" s="208" t="s">
        <v>1046</v>
      </c>
      <c r="H2197" s="241">
        <v>45555</v>
      </c>
      <c r="I2197" s="253">
        <v>0</v>
      </c>
      <c r="J2197" s="214">
        <v>-18900</v>
      </c>
      <c r="K2197" s="250">
        <f t="shared" si="34"/>
        <v>4382113.4183181785</v>
      </c>
      <c r="L2197" s="270"/>
    </row>
    <row r="2198" spans="2:12" x14ac:dyDescent="0.25">
      <c r="B2198" s="46">
        <f>SUBTOTAL(103,$C$10:C2198)</f>
        <v>2189</v>
      </c>
      <c r="C2198" s="157" t="s">
        <v>764</v>
      </c>
      <c r="D2198" s="157" t="s">
        <v>738</v>
      </c>
      <c r="E2198" s="203" t="s">
        <v>1466</v>
      </c>
      <c r="F2198" s="212" t="s">
        <v>619</v>
      </c>
      <c r="G2198" s="209" t="s">
        <v>621</v>
      </c>
      <c r="H2198" s="241">
        <v>45555</v>
      </c>
      <c r="I2198" s="253">
        <v>0</v>
      </c>
      <c r="J2198" s="214">
        <v>-200</v>
      </c>
      <c r="K2198" s="250">
        <f t="shared" si="34"/>
        <v>4381913.4183181785</v>
      </c>
      <c r="L2198" s="270"/>
    </row>
    <row r="2199" spans="2:12" x14ac:dyDescent="0.25">
      <c r="B2199" s="46">
        <f>SUBTOTAL(103,$C$10:C2199)</f>
        <v>2190</v>
      </c>
      <c r="C2199" s="157" t="s">
        <v>728</v>
      </c>
      <c r="D2199" s="157" t="s">
        <v>607</v>
      </c>
      <c r="E2199" s="203" t="s">
        <v>1467</v>
      </c>
      <c r="F2199" s="212" t="s">
        <v>1187</v>
      </c>
      <c r="G2199" s="209" t="s">
        <v>1188</v>
      </c>
      <c r="H2199" s="241">
        <v>45555</v>
      </c>
      <c r="I2199" s="253">
        <v>0</v>
      </c>
      <c r="J2199" s="214">
        <v>-1284.0349999999994</v>
      </c>
      <c r="K2199" s="250">
        <f t="shared" si="34"/>
        <v>4380629.3833181784</v>
      </c>
      <c r="L2199" s="270"/>
    </row>
    <row r="2200" spans="2:12" x14ac:dyDescent="0.25">
      <c r="B2200" s="46">
        <f>SUBTOTAL(103,$C$10:C2200)</f>
        <v>2191</v>
      </c>
      <c r="C2200" s="157" t="s">
        <v>728</v>
      </c>
      <c r="D2200" s="157" t="s">
        <v>648</v>
      </c>
      <c r="E2200" s="231" t="s">
        <v>1466</v>
      </c>
      <c r="F2200" s="212" t="s">
        <v>1187</v>
      </c>
      <c r="G2200" s="209" t="s">
        <v>1188</v>
      </c>
      <c r="H2200" s="241">
        <v>45555</v>
      </c>
      <c r="I2200" s="253">
        <v>0</v>
      </c>
      <c r="J2200" s="214">
        <v>-4200</v>
      </c>
      <c r="K2200" s="250">
        <f t="shared" si="34"/>
        <v>4376429.3833181784</v>
      </c>
      <c r="L2200" s="270"/>
    </row>
    <row r="2201" spans="2:12" x14ac:dyDescent="0.25">
      <c r="B2201" s="46">
        <f>SUBTOTAL(103,$C$10:C2201)</f>
        <v>2192</v>
      </c>
      <c r="C2201" s="157" t="s">
        <v>1151</v>
      </c>
      <c r="D2201" s="157" t="s">
        <v>648</v>
      </c>
      <c r="E2201" s="231" t="s">
        <v>1466</v>
      </c>
      <c r="F2201" s="212" t="s">
        <v>585</v>
      </c>
      <c r="G2201" s="209" t="s">
        <v>586</v>
      </c>
      <c r="H2201" s="241">
        <v>45555</v>
      </c>
      <c r="I2201" s="253">
        <v>0</v>
      </c>
      <c r="J2201" s="214">
        <v>-25200</v>
      </c>
      <c r="K2201" s="250">
        <f t="shared" si="34"/>
        <v>4351229.3833181784</v>
      </c>
      <c r="L2201" s="270"/>
    </row>
    <row r="2202" spans="2:12" x14ac:dyDescent="0.25">
      <c r="B2202" s="46">
        <f>SUBTOTAL(103,$C$10:C2202)</f>
        <v>2193</v>
      </c>
      <c r="C2202" s="157" t="s">
        <v>683</v>
      </c>
      <c r="D2202" s="157" t="s">
        <v>608</v>
      </c>
      <c r="E2202" s="231" t="s">
        <v>1466</v>
      </c>
      <c r="F2202" s="212" t="s">
        <v>1143</v>
      </c>
      <c r="G2202" s="209" t="s">
        <v>1144</v>
      </c>
      <c r="H2202" s="241">
        <v>45555</v>
      </c>
      <c r="I2202" s="253">
        <v>0</v>
      </c>
      <c r="J2202" s="214">
        <v>-23220</v>
      </c>
      <c r="K2202" s="250">
        <f t="shared" si="34"/>
        <v>4328009.3833181784</v>
      </c>
      <c r="L2202" s="270"/>
    </row>
    <row r="2203" spans="2:12" x14ac:dyDescent="0.25">
      <c r="B2203" s="46">
        <f>SUBTOTAL(103,$C$10:C2203)</f>
        <v>2194</v>
      </c>
      <c r="C2203" s="157" t="s">
        <v>603</v>
      </c>
      <c r="D2203" s="157" t="s">
        <v>738</v>
      </c>
      <c r="E2203" s="203" t="s">
        <v>1466</v>
      </c>
      <c r="F2203" s="212" t="s">
        <v>619</v>
      </c>
      <c r="G2203" s="209" t="s">
        <v>621</v>
      </c>
      <c r="H2203" s="241">
        <v>45555</v>
      </c>
      <c r="I2203" s="253">
        <v>0</v>
      </c>
      <c r="J2203" s="214">
        <v>-250</v>
      </c>
      <c r="K2203" s="250">
        <f t="shared" si="34"/>
        <v>4327759.3833181784</v>
      </c>
      <c r="L2203" s="270"/>
    </row>
    <row r="2204" spans="2:12" x14ac:dyDescent="0.25">
      <c r="B2204" s="46">
        <f>SUBTOTAL(103,$C$10:C2204)</f>
        <v>2195</v>
      </c>
      <c r="C2204" s="157" t="s">
        <v>694</v>
      </c>
      <c r="D2204" s="157" t="s">
        <v>608</v>
      </c>
      <c r="E2204" s="231" t="s">
        <v>1466</v>
      </c>
      <c r="F2204" s="212" t="s">
        <v>641</v>
      </c>
      <c r="G2204" s="209" t="s">
        <v>642</v>
      </c>
      <c r="H2204" s="241">
        <v>45555</v>
      </c>
      <c r="I2204" s="253">
        <v>0</v>
      </c>
      <c r="J2204" s="214">
        <v>-20300</v>
      </c>
      <c r="K2204" s="250">
        <f t="shared" si="34"/>
        <v>4307459.3833181784</v>
      </c>
      <c r="L2204" s="270"/>
    </row>
    <row r="2205" spans="2:12" x14ac:dyDescent="0.25">
      <c r="B2205" s="46">
        <f>SUBTOTAL(103,$C$10:C2205)</f>
        <v>2196</v>
      </c>
      <c r="C2205" s="157" t="s">
        <v>694</v>
      </c>
      <c r="D2205" s="157" t="s">
        <v>608</v>
      </c>
      <c r="E2205" s="231" t="s">
        <v>1466</v>
      </c>
      <c r="F2205" s="212" t="s">
        <v>1187</v>
      </c>
      <c r="G2205" s="209" t="s">
        <v>1188</v>
      </c>
      <c r="H2205" s="241">
        <v>45555</v>
      </c>
      <c r="I2205" s="253">
        <v>0</v>
      </c>
      <c r="J2205" s="214">
        <v>-4200</v>
      </c>
      <c r="K2205" s="250">
        <f t="shared" si="34"/>
        <v>4303259.3833181784</v>
      </c>
      <c r="L2205" s="270"/>
    </row>
    <row r="2206" spans="2:12" x14ac:dyDescent="0.25">
      <c r="B2206" s="46">
        <f>SUBTOTAL(103,$C$10:C2206)</f>
        <v>2197</v>
      </c>
      <c r="C2206" s="157" t="s">
        <v>694</v>
      </c>
      <c r="D2206" s="157" t="s">
        <v>607</v>
      </c>
      <c r="E2206" s="203" t="s">
        <v>1467</v>
      </c>
      <c r="F2206" s="212" t="s">
        <v>1187</v>
      </c>
      <c r="G2206" s="209" t="s">
        <v>1188</v>
      </c>
      <c r="H2206" s="241">
        <v>45555</v>
      </c>
      <c r="I2206" s="253">
        <v>0</v>
      </c>
      <c r="J2206" s="214">
        <v>-2900.119999999999</v>
      </c>
      <c r="K2206" s="250">
        <f t="shared" si="34"/>
        <v>4300359.2633181782</v>
      </c>
      <c r="L2206" s="270"/>
    </row>
    <row r="2207" spans="2:12" x14ac:dyDescent="0.25">
      <c r="B2207" s="46">
        <f>SUBTOTAL(103,$C$10:C2207)</f>
        <v>2198</v>
      </c>
      <c r="C2207" s="157" t="s">
        <v>1157</v>
      </c>
      <c r="D2207" s="157" t="s">
        <v>607</v>
      </c>
      <c r="E2207" s="203" t="s">
        <v>1467</v>
      </c>
      <c r="F2207" s="212" t="s">
        <v>1043</v>
      </c>
      <c r="G2207" s="209" t="s">
        <v>1044</v>
      </c>
      <c r="H2207" s="241">
        <v>45555</v>
      </c>
      <c r="I2207" s="253">
        <v>0</v>
      </c>
      <c r="J2207" s="214">
        <v>-4242.8599999999997</v>
      </c>
      <c r="K2207" s="250">
        <f t="shared" si="34"/>
        <v>4296116.4033181779</v>
      </c>
      <c r="L2207" s="270"/>
    </row>
    <row r="2208" spans="2:12" x14ac:dyDescent="0.25">
      <c r="B2208" s="46">
        <f>SUBTOTAL(103,$C$10:C2208)</f>
        <v>2199</v>
      </c>
      <c r="C2208" s="157" t="s">
        <v>1165</v>
      </c>
      <c r="D2208" s="157" t="s">
        <v>738</v>
      </c>
      <c r="E2208" s="203" t="s">
        <v>1466</v>
      </c>
      <c r="F2208" s="212" t="s">
        <v>1043</v>
      </c>
      <c r="G2208" s="209" t="s">
        <v>1044</v>
      </c>
      <c r="H2208" s="241">
        <v>45555</v>
      </c>
      <c r="I2208" s="253">
        <v>0</v>
      </c>
      <c r="J2208" s="214">
        <v>-500</v>
      </c>
      <c r="K2208" s="250">
        <f t="shared" si="34"/>
        <v>4295616.4033181779</v>
      </c>
      <c r="L2208" s="270"/>
    </row>
    <row r="2209" spans="2:12" x14ac:dyDescent="0.25">
      <c r="B2209" s="46">
        <f>SUBTOTAL(103,$C$10:C2209)</f>
        <v>2200</v>
      </c>
      <c r="C2209" s="157" t="s">
        <v>1366</v>
      </c>
      <c r="D2209" s="157" t="s">
        <v>775</v>
      </c>
      <c r="E2209" s="203" t="s">
        <v>1468</v>
      </c>
      <c r="F2209" s="212" t="s">
        <v>1187</v>
      </c>
      <c r="G2209" s="209" t="s">
        <v>1188</v>
      </c>
      <c r="H2209" s="241">
        <v>45558</v>
      </c>
      <c r="I2209" s="253">
        <v>0</v>
      </c>
      <c r="J2209" s="214">
        <v>-5000</v>
      </c>
      <c r="K2209" s="250">
        <f t="shared" si="34"/>
        <v>4290616.4033181779</v>
      </c>
      <c r="L2209" s="270"/>
    </row>
    <row r="2210" spans="2:12" x14ac:dyDescent="0.25">
      <c r="B2210" s="46">
        <f>SUBTOTAL(103,$C$10:C2210)</f>
        <v>2201</v>
      </c>
      <c r="C2210" s="157" t="s">
        <v>1384</v>
      </c>
      <c r="D2210" s="157" t="s">
        <v>688</v>
      </c>
      <c r="E2210" s="203" t="s">
        <v>1471</v>
      </c>
      <c r="F2210" s="212" t="s">
        <v>585</v>
      </c>
      <c r="G2210" s="209" t="s">
        <v>586</v>
      </c>
      <c r="H2210" s="241">
        <v>45559</v>
      </c>
      <c r="I2210" s="253">
        <v>0</v>
      </c>
      <c r="J2210" s="214">
        <v>-13000</v>
      </c>
      <c r="K2210" s="250">
        <f t="shared" si="34"/>
        <v>4277616.4033181779</v>
      </c>
      <c r="L2210" s="270"/>
    </row>
    <row r="2211" spans="2:12" x14ac:dyDescent="0.25">
      <c r="B2211" s="46">
        <f>SUBTOTAL(103,$C$10:C2211)</f>
        <v>2202</v>
      </c>
      <c r="C2211" s="157" t="s">
        <v>1384</v>
      </c>
      <c r="D2211" s="157" t="s">
        <v>703</v>
      </c>
      <c r="E2211" s="203" t="s">
        <v>1471</v>
      </c>
      <c r="F2211" s="212" t="s">
        <v>585</v>
      </c>
      <c r="G2211" s="209" t="s">
        <v>586</v>
      </c>
      <c r="H2211" s="241">
        <v>45559</v>
      </c>
      <c r="I2211" s="253">
        <v>0</v>
      </c>
      <c r="J2211" s="214">
        <v>-13000</v>
      </c>
      <c r="K2211" s="250">
        <f t="shared" si="34"/>
        <v>4264616.4033181779</v>
      </c>
      <c r="L2211" s="270"/>
    </row>
    <row r="2212" spans="2:12" x14ac:dyDescent="0.25">
      <c r="B2212" s="46">
        <f>SUBTOTAL(103,$C$10:C2212)</f>
        <v>2203</v>
      </c>
      <c r="C2212" s="157" t="s">
        <v>1385</v>
      </c>
      <c r="D2212" s="157" t="s">
        <v>688</v>
      </c>
      <c r="E2212" s="203" t="s">
        <v>1471</v>
      </c>
      <c r="F2212" s="212" t="s">
        <v>746</v>
      </c>
      <c r="G2212" s="209" t="s">
        <v>747</v>
      </c>
      <c r="H2212" s="241">
        <v>45560</v>
      </c>
      <c r="I2212" s="253">
        <v>0</v>
      </c>
      <c r="J2212" s="214">
        <v>-20000</v>
      </c>
      <c r="K2212" s="250">
        <f t="shared" si="34"/>
        <v>4244616.4033181779</v>
      </c>
      <c r="L2212" s="270"/>
    </row>
    <row r="2213" spans="2:12" x14ac:dyDescent="0.25">
      <c r="B2213" s="46">
        <f>SUBTOTAL(103,$C$10:C2213)</f>
        <v>2204</v>
      </c>
      <c r="C2213" s="157" t="s">
        <v>736</v>
      </c>
      <c r="D2213" s="157" t="s">
        <v>918</v>
      </c>
      <c r="E2213" s="203" t="s">
        <v>1467</v>
      </c>
      <c r="F2213" s="212" t="s">
        <v>619</v>
      </c>
      <c r="G2213" s="209" t="s">
        <v>621</v>
      </c>
      <c r="H2213" s="241">
        <v>45561</v>
      </c>
      <c r="I2213" s="253">
        <v>0</v>
      </c>
      <c r="J2213" s="214">
        <v>-3800</v>
      </c>
      <c r="K2213" s="250">
        <f t="shared" si="34"/>
        <v>4240816.4033181779</v>
      </c>
      <c r="L2213" s="270"/>
    </row>
    <row r="2214" spans="2:12" x14ac:dyDescent="0.25">
      <c r="B2214" s="46">
        <f>SUBTOTAL(103,$C$10:C2214)</f>
        <v>2205</v>
      </c>
      <c r="C2214" s="157" t="s">
        <v>596</v>
      </c>
      <c r="D2214" s="157" t="s">
        <v>607</v>
      </c>
      <c r="E2214" s="203" t="s">
        <v>1467</v>
      </c>
      <c r="F2214" s="212" t="s">
        <v>581</v>
      </c>
      <c r="G2214" s="209" t="s">
        <v>620</v>
      </c>
      <c r="H2214" s="241">
        <v>45562</v>
      </c>
      <c r="I2214" s="253">
        <v>0</v>
      </c>
      <c r="J2214" s="214">
        <v>-5615.170000000001</v>
      </c>
      <c r="K2214" s="250">
        <f t="shared" si="34"/>
        <v>4235201.233318178</v>
      </c>
      <c r="L2214" s="270"/>
    </row>
    <row r="2215" spans="2:12" x14ac:dyDescent="0.25">
      <c r="B2215" s="46">
        <f>SUBTOTAL(103,$C$10:C2215)</f>
        <v>2206</v>
      </c>
      <c r="C2215" s="157" t="s">
        <v>1266</v>
      </c>
      <c r="D2215" s="157" t="s">
        <v>738</v>
      </c>
      <c r="E2215" s="203" t="s">
        <v>1466</v>
      </c>
      <c r="F2215" s="212" t="s">
        <v>619</v>
      </c>
      <c r="G2215" s="209" t="s">
        <v>621</v>
      </c>
      <c r="H2215" s="241">
        <v>45562</v>
      </c>
      <c r="I2215" s="253">
        <v>0</v>
      </c>
      <c r="J2215" s="214">
        <v>-1000</v>
      </c>
      <c r="K2215" s="250">
        <f t="shared" si="34"/>
        <v>4234201.233318178</v>
      </c>
      <c r="L2215" s="270"/>
    </row>
    <row r="2216" spans="2:12" x14ac:dyDescent="0.25">
      <c r="B2216" s="46">
        <f>SUBTOTAL(103,$C$10:C2216)</f>
        <v>2207</v>
      </c>
      <c r="C2216" s="157" t="s">
        <v>1266</v>
      </c>
      <c r="D2216" s="157" t="s">
        <v>607</v>
      </c>
      <c r="E2216" s="203" t="s">
        <v>1467</v>
      </c>
      <c r="F2216" s="212" t="s">
        <v>619</v>
      </c>
      <c r="G2216" s="209" t="s">
        <v>621</v>
      </c>
      <c r="H2216" s="241">
        <v>45562</v>
      </c>
      <c r="I2216" s="253">
        <v>0</v>
      </c>
      <c r="J2216" s="214">
        <v>-4650</v>
      </c>
      <c r="K2216" s="250">
        <f t="shared" si="34"/>
        <v>4229551.233318178</v>
      </c>
      <c r="L2216" s="270"/>
    </row>
    <row r="2217" spans="2:12" x14ac:dyDescent="0.25">
      <c r="B2217" s="46">
        <f>SUBTOTAL(103,$C$10:C2217)</f>
        <v>2208</v>
      </c>
      <c r="C2217" s="157" t="s">
        <v>812</v>
      </c>
      <c r="D2217" s="157" t="s">
        <v>608</v>
      </c>
      <c r="E2217" s="231" t="s">
        <v>1466</v>
      </c>
      <c r="F2217" s="212" t="s">
        <v>1143</v>
      </c>
      <c r="G2217" s="209" t="s">
        <v>1144</v>
      </c>
      <c r="H2217" s="241">
        <v>45562</v>
      </c>
      <c r="I2217" s="253">
        <v>0</v>
      </c>
      <c r="J2217" s="214">
        <v>-21720</v>
      </c>
      <c r="K2217" s="250">
        <f t="shared" si="34"/>
        <v>4207831.233318178</v>
      </c>
      <c r="L2217" s="270"/>
    </row>
    <row r="2218" spans="2:12" x14ac:dyDescent="0.25">
      <c r="B2218" s="46">
        <f>SUBTOTAL(103,$C$10:C2218)</f>
        <v>2209</v>
      </c>
      <c r="C2218" s="157" t="s">
        <v>736</v>
      </c>
      <c r="D2218" s="157" t="s">
        <v>738</v>
      </c>
      <c r="E2218" s="203" t="s">
        <v>1466</v>
      </c>
      <c r="F2218" s="212" t="s">
        <v>619</v>
      </c>
      <c r="G2218" s="209" t="s">
        <v>621</v>
      </c>
      <c r="H2218" s="241">
        <v>45562</v>
      </c>
      <c r="I2218" s="253">
        <v>0</v>
      </c>
      <c r="J2218" s="214">
        <v>-1500</v>
      </c>
      <c r="K2218" s="250">
        <f t="shared" si="34"/>
        <v>4206331.233318178</v>
      </c>
      <c r="L2218" s="270"/>
    </row>
    <row r="2219" spans="2:12" x14ac:dyDescent="0.25">
      <c r="B2219" s="46">
        <f>SUBTOTAL(103,$C$10:C2219)</f>
        <v>2210</v>
      </c>
      <c r="C2219" s="157" t="s">
        <v>625</v>
      </c>
      <c r="D2219" s="157" t="s">
        <v>608</v>
      </c>
      <c r="E2219" s="231" t="s">
        <v>1466</v>
      </c>
      <c r="F2219" s="212" t="s">
        <v>641</v>
      </c>
      <c r="G2219" s="209" t="s">
        <v>642</v>
      </c>
      <c r="H2219" s="241">
        <v>45562</v>
      </c>
      <c r="I2219" s="253">
        <v>0</v>
      </c>
      <c r="J2219" s="214">
        <v>-9691</v>
      </c>
      <c r="K2219" s="250">
        <f t="shared" si="34"/>
        <v>4196640.233318178</v>
      </c>
      <c r="L2219" s="270"/>
    </row>
    <row r="2220" spans="2:12" x14ac:dyDescent="0.25">
      <c r="B2220" s="46">
        <f>SUBTOTAL(103,$C$10:C2220)</f>
        <v>2211</v>
      </c>
      <c r="C2220" s="157" t="s">
        <v>1382</v>
      </c>
      <c r="D2220" s="157" t="s">
        <v>607</v>
      </c>
      <c r="E2220" s="203" t="s">
        <v>1467</v>
      </c>
      <c r="F2220" s="212" t="s">
        <v>1187</v>
      </c>
      <c r="G2220" s="209" t="s">
        <v>1188</v>
      </c>
      <c r="H2220" s="241">
        <v>45562</v>
      </c>
      <c r="I2220" s="253">
        <v>0</v>
      </c>
      <c r="J2220" s="214">
        <v>-5000</v>
      </c>
      <c r="K2220" s="250">
        <f t="shared" si="34"/>
        <v>4191640.233318178</v>
      </c>
      <c r="L2220" s="270"/>
    </row>
    <row r="2221" spans="2:12" x14ac:dyDescent="0.25">
      <c r="B2221" s="46">
        <f>SUBTOTAL(103,$C$10:C2221)</f>
        <v>2212</v>
      </c>
      <c r="C2221" s="157" t="s">
        <v>1148</v>
      </c>
      <c r="D2221" s="157" t="s">
        <v>608</v>
      </c>
      <c r="E2221" s="231" t="s">
        <v>1466</v>
      </c>
      <c r="F2221" s="227" t="s">
        <v>1045</v>
      </c>
      <c r="G2221" s="208" t="s">
        <v>1046</v>
      </c>
      <c r="H2221" s="241">
        <v>45562</v>
      </c>
      <c r="I2221" s="253">
        <v>0</v>
      </c>
      <c r="J2221" s="214">
        <v>-9800</v>
      </c>
      <c r="K2221" s="250">
        <f t="shared" si="34"/>
        <v>4181840.233318178</v>
      </c>
      <c r="L2221" s="270"/>
    </row>
    <row r="2222" spans="2:12" x14ac:dyDescent="0.25">
      <c r="B2222" s="46">
        <f>SUBTOTAL(103,$C$10:C2222)</f>
        <v>2213</v>
      </c>
      <c r="C2222" s="157" t="s">
        <v>598</v>
      </c>
      <c r="D2222" s="157" t="s">
        <v>607</v>
      </c>
      <c r="E2222" s="203" t="s">
        <v>1467</v>
      </c>
      <c r="F2222" s="212" t="s">
        <v>581</v>
      </c>
      <c r="G2222" s="209" t="s">
        <v>620</v>
      </c>
      <c r="H2222" s="241">
        <v>45562</v>
      </c>
      <c r="I2222" s="253">
        <v>0</v>
      </c>
      <c r="J2222" s="214">
        <v>-31000</v>
      </c>
      <c r="K2222" s="250">
        <f t="shared" si="34"/>
        <v>4150840.233318178</v>
      </c>
      <c r="L2222" s="270"/>
    </row>
    <row r="2223" spans="2:12" x14ac:dyDescent="0.25">
      <c r="B2223" s="46">
        <f>SUBTOTAL(103,$C$10:C2223)</f>
        <v>2214</v>
      </c>
      <c r="C2223" s="157" t="s">
        <v>598</v>
      </c>
      <c r="D2223" s="157" t="s">
        <v>608</v>
      </c>
      <c r="E2223" s="231" t="s">
        <v>1466</v>
      </c>
      <c r="F2223" s="212" t="s">
        <v>1187</v>
      </c>
      <c r="G2223" s="209" t="s">
        <v>1188</v>
      </c>
      <c r="H2223" s="241">
        <v>45562</v>
      </c>
      <c r="I2223" s="253">
        <v>0</v>
      </c>
      <c r="J2223" s="214">
        <v>-6300</v>
      </c>
      <c r="K2223" s="250">
        <f t="shared" si="34"/>
        <v>4144540.233318178</v>
      </c>
      <c r="L2223" s="270"/>
    </row>
    <row r="2224" spans="2:12" x14ac:dyDescent="0.25">
      <c r="B2224" s="46">
        <f>SUBTOTAL(103,$C$10:C2224)</f>
        <v>2215</v>
      </c>
      <c r="C2224" s="157" t="s">
        <v>598</v>
      </c>
      <c r="D2224" s="157" t="s">
        <v>918</v>
      </c>
      <c r="E2224" s="203" t="s">
        <v>1467</v>
      </c>
      <c r="F2224" s="212" t="s">
        <v>1187</v>
      </c>
      <c r="G2224" s="209" t="s">
        <v>1188</v>
      </c>
      <c r="H2224" s="241">
        <v>45562</v>
      </c>
      <c r="I2224" s="253">
        <v>0</v>
      </c>
      <c r="J2224" s="214">
        <v>-25883.629999999997</v>
      </c>
      <c r="K2224" s="250">
        <f t="shared" si="34"/>
        <v>4118656.6033181781</v>
      </c>
      <c r="L2224" s="270"/>
    </row>
    <row r="2225" spans="2:12" x14ac:dyDescent="0.25">
      <c r="B2225" s="46">
        <f>SUBTOTAL(103,$C$10:C2225)</f>
        <v>2216</v>
      </c>
      <c r="C2225" s="157" t="s">
        <v>598</v>
      </c>
      <c r="D2225" s="157" t="s">
        <v>738</v>
      </c>
      <c r="E2225" s="203" t="s">
        <v>1466</v>
      </c>
      <c r="F2225" s="212" t="s">
        <v>1043</v>
      </c>
      <c r="G2225" s="209" t="s">
        <v>1044</v>
      </c>
      <c r="H2225" s="241">
        <v>45562</v>
      </c>
      <c r="I2225" s="253">
        <v>0</v>
      </c>
      <c r="J2225" s="214">
        <v>-1000</v>
      </c>
      <c r="K2225" s="250">
        <f t="shared" si="34"/>
        <v>4117656.6033181781</v>
      </c>
      <c r="L2225" s="270"/>
    </row>
    <row r="2226" spans="2:12" x14ac:dyDescent="0.25">
      <c r="B2226" s="46">
        <f>SUBTOTAL(103,$C$10:C2226)</f>
        <v>2217</v>
      </c>
      <c r="C2226" s="157" t="s">
        <v>763</v>
      </c>
      <c r="D2226" s="157" t="s">
        <v>738</v>
      </c>
      <c r="E2226" s="203" t="s">
        <v>1466</v>
      </c>
      <c r="F2226" s="212" t="s">
        <v>619</v>
      </c>
      <c r="G2226" s="209" t="s">
        <v>621</v>
      </c>
      <c r="H2226" s="241">
        <v>45562</v>
      </c>
      <c r="I2226" s="253">
        <v>0</v>
      </c>
      <c r="J2226" s="214">
        <v>-1500</v>
      </c>
      <c r="K2226" s="250">
        <f t="shared" si="34"/>
        <v>4116156.6033181781</v>
      </c>
      <c r="L2226" s="270"/>
    </row>
    <row r="2227" spans="2:12" x14ac:dyDescent="0.25">
      <c r="B2227" s="46">
        <f>SUBTOTAL(103,$C$10:C2227)</f>
        <v>2218</v>
      </c>
      <c r="C2227" s="157" t="s">
        <v>600</v>
      </c>
      <c r="D2227" s="157" t="s">
        <v>608</v>
      </c>
      <c r="E2227" s="231" t="s">
        <v>1466</v>
      </c>
      <c r="F2227" s="212" t="s">
        <v>1143</v>
      </c>
      <c r="G2227" s="209" t="s">
        <v>1144</v>
      </c>
      <c r="H2227" s="241">
        <v>45562</v>
      </c>
      <c r="I2227" s="253">
        <v>0</v>
      </c>
      <c r="J2227" s="214">
        <v>-32200</v>
      </c>
      <c r="K2227" s="250">
        <f t="shared" si="34"/>
        <v>4083956.6033181781</v>
      </c>
      <c r="L2227" s="270"/>
    </row>
    <row r="2228" spans="2:12" x14ac:dyDescent="0.25">
      <c r="B2228" s="46">
        <f>SUBTOTAL(103,$C$10:C2228)</f>
        <v>2219</v>
      </c>
      <c r="C2228" s="157" t="s">
        <v>682</v>
      </c>
      <c r="D2228" s="157" t="s">
        <v>608</v>
      </c>
      <c r="E2228" s="231" t="s">
        <v>1466</v>
      </c>
      <c r="F2228" s="227" t="s">
        <v>1045</v>
      </c>
      <c r="G2228" s="208" t="s">
        <v>1046</v>
      </c>
      <c r="H2228" s="241">
        <v>45562</v>
      </c>
      <c r="I2228" s="253">
        <v>0</v>
      </c>
      <c r="J2228" s="214">
        <v>-2100</v>
      </c>
      <c r="K2228" s="250">
        <f t="shared" si="34"/>
        <v>4081856.6033181781</v>
      </c>
      <c r="L2228" s="270"/>
    </row>
    <row r="2229" spans="2:12" x14ac:dyDescent="0.25">
      <c r="B2229" s="46">
        <f>SUBTOTAL(103,$C$10:C2229)</f>
        <v>2220</v>
      </c>
      <c r="C2229" s="157" t="s">
        <v>601</v>
      </c>
      <c r="D2229" s="157" t="s">
        <v>648</v>
      </c>
      <c r="E2229" s="231" t="s">
        <v>1466</v>
      </c>
      <c r="F2229" s="212" t="s">
        <v>1143</v>
      </c>
      <c r="G2229" s="209" t="s">
        <v>1144</v>
      </c>
      <c r="H2229" s="241">
        <v>45562</v>
      </c>
      <c r="I2229" s="253">
        <v>0</v>
      </c>
      <c r="J2229" s="214">
        <v>-17331</v>
      </c>
      <c r="K2229" s="250">
        <f t="shared" si="34"/>
        <v>4064525.6033181781</v>
      </c>
      <c r="L2229" s="270"/>
    </row>
    <row r="2230" spans="2:12" x14ac:dyDescent="0.25">
      <c r="B2230" s="46">
        <f>SUBTOTAL(103,$C$10:C2230)</f>
        <v>2221</v>
      </c>
      <c r="C2230" s="157" t="s">
        <v>601</v>
      </c>
      <c r="D2230" s="157" t="s">
        <v>1386</v>
      </c>
      <c r="E2230" s="204" t="s">
        <v>1470</v>
      </c>
      <c r="F2230" s="212" t="s">
        <v>1143</v>
      </c>
      <c r="G2230" s="209" t="s">
        <v>1144</v>
      </c>
      <c r="H2230" s="241">
        <v>45562</v>
      </c>
      <c r="I2230" s="253">
        <v>0</v>
      </c>
      <c r="J2230" s="214">
        <v>-21714</v>
      </c>
      <c r="K2230" s="250">
        <f t="shared" si="34"/>
        <v>4042811.6033181781</v>
      </c>
      <c r="L2230" s="270"/>
    </row>
    <row r="2231" spans="2:12" x14ac:dyDescent="0.25">
      <c r="B2231" s="46">
        <f>SUBTOTAL(103,$C$10:C2231)</f>
        <v>2222</v>
      </c>
      <c r="C2231" s="157" t="s">
        <v>665</v>
      </c>
      <c r="D2231" s="157" t="s">
        <v>648</v>
      </c>
      <c r="E2231" s="231" t="s">
        <v>1466</v>
      </c>
      <c r="F2231" s="227" t="s">
        <v>1045</v>
      </c>
      <c r="G2231" s="208" t="s">
        <v>1046</v>
      </c>
      <c r="H2231" s="241">
        <v>45562</v>
      </c>
      <c r="I2231" s="253">
        <v>0</v>
      </c>
      <c r="J2231" s="214">
        <v>-20300</v>
      </c>
      <c r="K2231" s="250">
        <f t="shared" si="34"/>
        <v>4022511.6033181781</v>
      </c>
      <c r="L2231" s="270"/>
    </row>
    <row r="2232" spans="2:12" x14ac:dyDescent="0.25">
      <c r="B2232" s="46">
        <f>SUBTOTAL(103,$C$10:C2232)</f>
        <v>2223</v>
      </c>
      <c r="C2232" s="157" t="s">
        <v>764</v>
      </c>
      <c r="D2232" s="157" t="s">
        <v>738</v>
      </c>
      <c r="E2232" s="203" t="s">
        <v>1466</v>
      </c>
      <c r="F2232" s="212" t="s">
        <v>619</v>
      </c>
      <c r="G2232" s="209" t="s">
        <v>621</v>
      </c>
      <c r="H2232" s="241">
        <v>45562</v>
      </c>
      <c r="I2232" s="253">
        <v>0</v>
      </c>
      <c r="J2232" s="214">
        <v>-250</v>
      </c>
      <c r="K2232" s="250">
        <f t="shared" si="34"/>
        <v>4022261.6033181781</v>
      </c>
      <c r="L2232" s="270"/>
    </row>
    <row r="2233" spans="2:12" x14ac:dyDescent="0.25">
      <c r="B2233" s="46">
        <f>SUBTOTAL(103,$C$10:C2233)</f>
        <v>2224</v>
      </c>
      <c r="C2233" s="157" t="s">
        <v>728</v>
      </c>
      <c r="D2233" s="157" t="s">
        <v>648</v>
      </c>
      <c r="E2233" s="231" t="s">
        <v>1466</v>
      </c>
      <c r="F2233" s="212" t="s">
        <v>1187</v>
      </c>
      <c r="G2233" s="209" t="s">
        <v>1188</v>
      </c>
      <c r="H2233" s="241">
        <v>45562</v>
      </c>
      <c r="I2233" s="253">
        <v>0</v>
      </c>
      <c r="J2233" s="214">
        <v>-4200</v>
      </c>
      <c r="K2233" s="250">
        <f t="shared" si="34"/>
        <v>4018061.6033181781</v>
      </c>
      <c r="L2233" s="270"/>
    </row>
    <row r="2234" spans="2:12" x14ac:dyDescent="0.25">
      <c r="B2234" s="46">
        <f>SUBTOTAL(103,$C$10:C2234)</f>
        <v>2225</v>
      </c>
      <c r="C2234" s="157" t="s">
        <v>1151</v>
      </c>
      <c r="D2234" s="157" t="s">
        <v>648</v>
      </c>
      <c r="E2234" s="231" t="s">
        <v>1466</v>
      </c>
      <c r="F2234" s="212" t="s">
        <v>585</v>
      </c>
      <c r="G2234" s="209" t="s">
        <v>586</v>
      </c>
      <c r="H2234" s="241">
        <v>45562</v>
      </c>
      <c r="I2234" s="253">
        <v>0</v>
      </c>
      <c r="J2234" s="214">
        <v>-25200</v>
      </c>
      <c r="K2234" s="250">
        <f t="shared" si="34"/>
        <v>3992861.6033181781</v>
      </c>
      <c r="L2234" s="270"/>
    </row>
    <row r="2235" spans="2:12" x14ac:dyDescent="0.25">
      <c r="B2235" s="46">
        <f>SUBTOTAL(103,$C$10:C2235)</f>
        <v>2226</v>
      </c>
      <c r="C2235" s="157" t="s">
        <v>683</v>
      </c>
      <c r="D2235" s="157" t="s">
        <v>608</v>
      </c>
      <c r="E2235" s="231" t="s">
        <v>1466</v>
      </c>
      <c r="F2235" s="212" t="s">
        <v>1143</v>
      </c>
      <c r="G2235" s="209" t="s">
        <v>1144</v>
      </c>
      <c r="H2235" s="241">
        <v>45562</v>
      </c>
      <c r="I2235" s="253">
        <v>0</v>
      </c>
      <c r="J2235" s="214">
        <v>-23220</v>
      </c>
      <c r="K2235" s="250">
        <f t="shared" si="34"/>
        <v>3969641.6033181781</v>
      </c>
      <c r="L2235" s="270"/>
    </row>
    <row r="2236" spans="2:12" x14ac:dyDescent="0.25">
      <c r="B2236" s="46">
        <f>SUBTOTAL(103,$C$10:C2236)</f>
        <v>2227</v>
      </c>
      <c r="C2236" s="157" t="s">
        <v>603</v>
      </c>
      <c r="D2236" s="157" t="s">
        <v>738</v>
      </c>
      <c r="E2236" s="203" t="s">
        <v>1466</v>
      </c>
      <c r="F2236" s="212" t="s">
        <v>619</v>
      </c>
      <c r="G2236" s="209" t="s">
        <v>621</v>
      </c>
      <c r="H2236" s="241">
        <v>45562</v>
      </c>
      <c r="I2236" s="253">
        <v>0</v>
      </c>
      <c r="J2236" s="214">
        <v>-150</v>
      </c>
      <c r="K2236" s="250">
        <f t="shared" si="34"/>
        <v>3969491.6033181781</v>
      </c>
      <c r="L2236" s="270"/>
    </row>
    <row r="2237" spans="2:12" x14ac:dyDescent="0.25">
      <c r="B2237" s="46">
        <f>SUBTOTAL(103,$C$10:C2237)</f>
        <v>2228</v>
      </c>
      <c r="C2237" s="157" t="s">
        <v>694</v>
      </c>
      <c r="D2237" s="157" t="s">
        <v>608</v>
      </c>
      <c r="E2237" s="231" t="s">
        <v>1466</v>
      </c>
      <c r="F2237" s="212" t="s">
        <v>641</v>
      </c>
      <c r="G2237" s="209" t="s">
        <v>642</v>
      </c>
      <c r="H2237" s="241">
        <v>45562</v>
      </c>
      <c r="I2237" s="253">
        <v>0</v>
      </c>
      <c r="J2237" s="214">
        <v>-22400</v>
      </c>
      <c r="K2237" s="250">
        <f t="shared" si="34"/>
        <v>3947091.6033181781</v>
      </c>
      <c r="L2237" s="270"/>
    </row>
    <row r="2238" spans="2:12" x14ac:dyDescent="0.25">
      <c r="B2238" s="46">
        <f>SUBTOTAL(103,$C$10:C2238)</f>
        <v>2229</v>
      </c>
      <c r="C2238" s="157" t="s">
        <v>694</v>
      </c>
      <c r="D2238" s="157" t="s">
        <v>608</v>
      </c>
      <c r="E2238" s="231" t="s">
        <v>1466</v>
      </c>
      <c r="F2238" s="212" t="s">
        <v>1187</v>
      </c>
      <c r="G2238" s="209" t="s">
        <v>1188</v>
      </c>
      <c r="H2238" s="241">
        <v>45562</v>
      </c>
      <c r="I2238" s="253">
        <v>0</v>
      </c>
      <c r="J2238" s="214">
        <v>-4200</v>
      </c>
      <c r="K2238" s="250">
        <f t="shared" si="34"/>
        <v>3942891.6033181781</v>
      </c>
      <c r="L2238" s="270"/>
    </row>
    <row r="2239" spans="2:12" x14ac:dyDescent="0.25">
      <c r="B2239" s="46">
        <f>SUBTOTAL(103,$C$10:C2239)</f>
        <v>2230</v>
      </c>
      <c r="C2239" s="157" t="s">
        <v>694</v>
      </c>
      <c r="D2239" s="157" t="s">
        <v>607</v>
      </c>
      <c r="E2239" s="203" t="s">
        <v>1467</v>
      </c>
      <c r="F2239" s="212" t="s">
        <v>1187</v>
      </c>
      <c r="G2239" s="209" t="s">
        <v>1188</v>
      </c>
      <c r="H2239" s="241">
        <v>45562</v>
      </c>
      <c r="I2239" s="253">
        <v>0</v>
      </c>
      <c r="J2239" s="214">
        <v>-2900.4600000000005</v>
      </c>
      <c r="K2239" s="250">
        <f t="shared" si="34"/>
        <v>3939991.1433181781</v>
      </c>
      <c r="L2239" s="270"/>
    </row>
    <row r="2240" spans="2:12" x14ac:dyDescent="0.25">
      <c r="B2240" s="46">
        <f>SUBTOTAL(103,$C$10:C2240)</f>
        <v>2231</v>
      </c>
      <c r="C2240" s="157" t="s">
        <v>1165</v>
      </c>
      <c r="D2240" s="157" t="s">
        <v>738</v>
      </c>
      <c r="E2240" s="203" t="s">
        <v>1466</v>
      </c>
      <c r="F2240" s="212" t="s">
        <v>1043</v>
      </c>
      <c r="G2240" s="209" t="s">
        <v>1044</v>
      </c>
      <c r="H2240" s="241">
        <v>45562</v>
      </c>
      <c r="I2240" s="253">
        <v>0</v>
      </c>
      <c r="J2240" s="214">
        <v>-500</v>
      </c>
      <c r="K2240" s="250">
        <f t="shared" si="34"/>
        <v>3939491.1433181781</v>
      </c>
      <c r="L2240" s="270"/>
    </row>
    <row r="2241" spans="2:12" x14ac:dyDescent="0.25">
      <c r="B2241" s="46">
        <f>SUBTOTAL(103,$C$10:C2241)</f>
        <v>2232</v>
      </c>
      <c r="C2241" s="157" t="s">
        <v>1165</v>
      </c>
      <c r="D2241" s="157" t="s">
        <v>607</v>
      </c>
      <c r="E2241" s="203" t="s">
        <v>1467</v>
      </c>
      <c r="F2241" s="212" t="s">
        <v>1043</v>
      </c>
      <c r="G2241" s="209" t="s">
        <v>1044</v>
      </c>
      <c r="H2241" s="241">
        <v>45562</v>
      </c>
      <c r="I2241" s="253">
        <v>0</v>
      </c>
      <c r="J2241" s="214">
        <v>-2415.17</v>
      </c>
      <c r="K2241" s="250">
        <f t="shared" si="34"/>
        <v>3937075.9733181782</v>
      </c>
      <c r="L2241" s="270"/>
    </row>
    <row r="2242" spans="2:12" x14ac:dyDescent="0.25">
      <c r="B2242" s="46">
        <f>SUBTOTAL(103,$C$10:C2242)</f>
        <v>2233</v>
      </c>
      <c r="C2242" s="157" t="s">
        <v>1180</v>
      </c>
      <c r="D2242" s="157" t="s">
        <v>1183</v>
      </c>
      <c r="E2242" s="204" t="s">
        <v>1470</v>
      </c>
      <c r="F2242" s="212" t="s">
        <v>1043</v>
      </c>
      <c r="G2242" s="209" t="s">
        <v>1044</v>
      </c>
      <c r="H2242" s="241">
        <v>45562</v>
      </c>
      <c r="I2242" s="253">
        <v>0</v>
      </c>
      <c r="J2242" s="214">
        <v>-600</v>
      </c>
      <c r="K2242" s="250">
        <f t="shared" si="34"/>
        <v>3936475.9733181782</v>
      </c>
      <c r="L2242" s="270"/>
    </row>
    <row r="2243" spans="2:12" x14ac:dyDescent="0.25">
      <c r="B2243" s="46">
        <f>SUBTOTAL(103,$C$10:C2243)</f>
        <v>2234</v>
      </c>
      <c r="C2243" s="157" t="s">
        <v>596</v>
      </c>
      <c r="D2243" s="157" t="s">
        <v>648</v>
      </c>
      <c r="E2243" s="231" t="s">
        <v>1466</v>
      </c>
      <c r="F2243" s="212" t="s">
        <v>581</v>
      </c>
      <c r="G2243" s="209" t="s">
        <v>620</v>
      </c>
      <c r="H2243" s="241">
        <v>45565</v>
      </c>
      <c r="I2243" s="253">
        <v>0</v>
      </c>
      <c r="J2243" s="214">
        <v>-50400</v>
      </c>
      <c r="K2243" s="250">
        <f t="shared" si="34"/>
        <v>3886075.9733181782</v>
      </c>
      <c r="L2243" s="270"/>
    </row>
    <row r="2244" spans="2:12" x14ac:dyDescent="0.25">
      <c r="B2244" s="46">
        <f>SUBTOTAL(103,$C$10:C2244)</f>
        <v>2235</v>
      </c>
      <c r="C2244" s="157" t="s">
        <v>843</v>
      </c>
      <c r="D2244" s="157" t="s">
        <v>1387</v>
      </c>
      <c r="E2244" s="203" t="s">
        <v>1470</v>
      </c>
      <c r="F2244" s="212" t="s">
        <v>619</v>
      </c>
      <c r="G2244" s="209" t="s">
        <v>621</v>
      </c>
      <c r="H2244" s="241">
        <v>45568</v>
      </c>
      <c r="I2244" s="253">
        <v>0</v>
      </c>
      <c r="J2244" s="214">
        <v>-1950</v>
      </c>
      <c r="K2244" s="250">
        <f t="shared" si="34"/>
        <v>3884125.9733181782</v>
      </c>
      <c r="L2244" s="270"/>
    </row>
    <row r="2245" spans="2:12" x14ac:dyDescent="0.25">
      <c r="B2245" s="46">
        <f>SUBTOTAL(103,$C$10:C2245)</f>
        <v>2236</v>
      </c>
      <c r="C2245" s="157" t="s">
        <v>843</v>
      </c>
      <c r="D2245" s="157" t="s">
        <v>961</v>
      </c>
      <c r="E2245" s="203" t="s">
        <v>1470</v>
      </c>
      <c r="F2245" s="220"/>
      <c r="G2245" s="221" t="s">
        <v>437</v>
      </c>
      <c r="H2245" s="241">
        <v>45568</v>
      </c>
      <c r="I2245" s="253">
        <v>0</v>
      </c>
      <c r="J2245" s="214">
        <v>-650</v>
      </c>
      <c r="K2245" s="250">
        <f t="shared" si="34"/>
        <v>3883475.9733181782</v>
      </c>
      <c r="L2245" s="270"/>
    </row>
    <row r="2246" spans="2:12" x14ac:dyDescent="0.25">
      <c r="B2246" s="46">
        <f>SUBTOTAL(103,$C$10:C2246)</f>
        <v>2237</v>
      </c>
      <c r="C2246" s="157" t="s">
        <v>843</v>
      </c>
      <c r="D2246" s="157" t="s">
        <v>961</v>
      </c>
      <c r="E2246" s="203" t="s">
        <v>1470</v>
      </c>
      <c r="F2246" s="212" t="s">
        <v>1050</v>
      </c>
      <c r="G2246" s="209" t="s">
        <v>442</v>
      </c>
      <c r="H2246" s="241">
        <v>45568</v>
      </c>
      <c r="I2246" s="253">
        <v>0</v>
      </c>
      <c r="J2246" s="214">
        <v>-650</v>
      </c>
      <c r="K2246" s="250">
        <f t="shared" si="34"/>
        <v>3882825.9733181782</v>
      </c>
      <c r="L2246" s="270"/>
    </row>
    <row r="2247" spans="2:12" x14ac:dyDescent="0.25">
      <c r="B2247" s="46">
        <f>SUBTOTAL(103,$C$10:C2247)</f>
        <v>2238</v>
      </c>
      <c r="C2247" s="157" t="s">
        <v>843</v>
      </c>
      <c r="D2247" s="157" t="s">
        <v>961</v>
      </c>
      <c r="E2247" s="203" t="s">
        <v>1470</v>
      </c>
      <c r="F2247" s="212" t="s">
        <v>700</v>
      </c>
      <c r="G2247" s="209" t="s">
        <v>439</v>
      </c>
      <c r="H2247" s="241">
        <v>45568</v>
      </c>
      <c r="I2247" s="253">
        <v>0</v>
      </c>
      <c r="J2247" s="214">
        <v>-650</v>
      </c>
      <c r="K2247" s="250">
        <f t="shared" si="34"/>
        <v>3882175.9733181782</v>
      </c>
      <c r="L2247" s="270"/>
    </row>
    <row r="2248" spans="2:12" x14ac:dyDescent="0.25">
      <c r="B2248" s="46">
        <f>SUBTOTAL(103,$C$10:C2248)</f>
        <v>2239</v>
      </c>
      <c r="C2248" s="157" t="s">
        <v>843</v>
      </c>
      <c r="D2248" s="157" t="s">
        <v>1388</v>
      </c>
      <c r="E2248" s="204" t="s">
        <v>1470</v>
      </c>
      <c r="F2248" s="212" t="s">
        <v>1043</v>
      </c>
      <c r="G2248" s="209" t="s">
        <v>1044</v>
      </c>
      <c r="H2248" s="241">
        <v>45568</v>
      </c>
      <c r="I2248" s="253">
        <v>0</v>
      </c>
      <c r="J2248" s="214">
        <v>-750</v>
      </c>
      <c r="K2248" s="250">
        <f t="shared" si="34"/>
        <v>3881425.9733181782</v>
      </c>
      <c r="L2248" s="270"/>
    </row>
    <row r="2249" spans="2:12" x14ac:dyDescent="0.25">
      <c r="B2249" s="46">
        <f>SUBTOTAL(103,$C$10:C2249)</f>
        <v>2240</v>
      </c>
      <c r="C2249" s="157" t="s">
        <v>131</v>
      </c>
      <c r="D2249" s="157" t="s">
        <v>1389</v>
      </c>
      <c r="E2249" s="203" t="s">
        <v>1475</v>
      </c>
      <c r="F2249" s="212" t="s">
        <v>588</v>
      </c>
      <c r="G2249" s="209" t="s">
        <v>589</v>
      </c>
      <c r="H2249" s="241">
        <v>45568</v>
      </c>
      <c r="I2249" s="253">
        <v>0</v>
      </c>
      <c r="J2249" s="214">
        <v>-600000</v>
      </c>
      <c r="K2249" s="250">
        <f t="shared" si="34"/>
        <v>3281425.9733181782</v>
      </c>
      <c r="L2249" s="270"/>
    </row>
    <row r="2250" spans="2:12" x14ac:dyDescent="0.25">
      <c r="B2250" s="46">
        <f>SUBTOTAL(103,$C$10:C2250)</f>
        <v>2241</v>
      </c>
      <c r="C2250" s="157" t="s">
        <v>598</v>
      </c>
      <c r="D2250" s="157" t="s">
        <v>608</v>
      </c>
      <c r="E2250" s="231" t="s">
        <v>1466</v>
      </c>
      <c r="F2250" s="212" t="s">
        <v>746</v>
      </c>
      <c r="G2250" s="209" t="s">
        <v>747</v>
      </c>
      <c r="H2250" s="241">
        <v>45568</v>
      </c>
      <c r="I2250" s="253">
        <v>0</v>
      </c>
      <c r="J2250" s="214">
        <v>-10800</v>
      </c>
      <c r="K2250" s="250">
        <f t="shared" si="34"/>
        <v>3270625.9733181782</v>
      </c>
      <c r="L2250" s="270"/>
    </row>
    <row r="2251" spans="2:12" x14ac:dyDescent="0.25">
      <c r="B2251" s="46">
        <f>SUBTOTAL(103,$C$10:C2251)</f>
        <v>2242</v>
      </c>
      <c r="C2251" s="157" t="s">
        <v>598</v>
      </c>
      <c r="D2251" s="157" t="s">
        <v>657</v>
      </c>
      <c r="E2251" s="203" t="s">
        <v>6</v>
      </c>
      <c r="F2251" s="227" t="s">
        <v>644</v>
      </c>
      <c r="G2251" s="209" t="s">
        <v>428</v>
      </c>
      <c r="H2251" s="241">
        <v>45568</v>
      </c>
      <c r="I2251" s="253">
        <v>12000</v>
      </c>
      <c r="J2251" s="214">
        <v>0</v>
      </c>
      <c r="K2251" s="250">
        <f t="shared" si="34"/>
        <v>3282625.9733181782</v>
      </c>
      <c r="L2251" s="270"/>
    </row>
    <row r="2252" spans="2:12" x14ac:dyDescent="0.25">
      <c r="B2252" s="46">
        <f>SUBTOTAL(103,$C$10:C2252)</f>
        <v>2243</v>
      </c>
      <c r="C2252" s="157" t="s">
        <v>598</v>
      </c>
      <c r="D2252" s="157" t="s">
        <v>1174</v>
      </c>
      <c r="E2252" s="204" t="s">
        <v>1470</v>
      </c>
      <c r="F2252" s="227" t="s">
        <v>644</v>
      </c>
      <c r="G2252" s="209" t="s">
        <v>428</v>
      </c>
      <c r="H2252" s="241">
        <v>45568</v>
      </c>
      <c r="I2252" s="253">
        <v>0</v>
      </c>
      <c r="J2252" s="214">
        <v>-2000</v>
      </c>
      <c r="K2252" s="250">
        <f t="shared" si="34"/>
        <v>3280625.9733181782</v>
      </c>
      <c r="L2252" s="270"/>
    </row>
    <row r="2253" spans="2:12" x14ac:dyDescent="0.25">
      <c r="B2253" s="46">
        <f>SUBTOTAL(103,$C$10:C2253)</f>
        <v>2244</v>
      </c>
      <c r="C2253" s="157" t="s">
        <v>598</v>
      </c>
      <c r="D2253" s="157" t="s">
        <v>1390</v>
      </c>
      <c r="E2253" s="204" t="s">
        <v>1470</v>
      </c>
      <c r="F2253" s="227" t="s">
        <v>644</v>
      </c>
      <c r="G2253" s="209" t="s">
        <v>428</v>
      </c>
      <c r="H2253" s="241">
        <v>45568</v>
      </c>
      <c r="I2253" s="253">
        <v>0</v>
      </c>
      <c r="J2253" s="214">
        <v>-11200</v>
      </c>
      <c r="K2253" s="250">
        <f t="shared" ref="K2253:K2316" si="35">I2253+K2252+J2253</f>
        <v>3269425.9733181782</v>
      </c>
      <c r="L2253" s="270"/>
    </row>
    <row r="2254" spans="2:12" x14ac:dyDescent="0.25">
      <c r="B2254" s="46">
        <f>SUBTOTAL(103,$C$10:C2254)</f>
        <v>2245</v>
      </c>
      <c r="C2254" s="157" t="s">
        <v>596</v>
      </c>
      <c r="D2254" s="157" t="s">
        <v>607</v>
      </c>
      <c r="E2254" s="203" t="s">
        <v>1467</v>
      </c>
      <c r="F2254" s="212" t="s">
        <v>581</v>
      </c>
      <c r="G2254" s="209" t="s">
        <v>620</v>
      </c>
      <c r="H2254" s="241">
        <v>45569</v>
      </c>
      <c r="I2254" s="253">
        <v>0</v>
      </c>
      <c r="J2254" s="214">
        <v>-12177.925999999998</v>
      </c>
      <c r="K2254" s="250">
        <f t="shared" si="35"/>
        <v>3257248.0473181782</v>
      </c>
      <c r="L2254" s="270"/>
    </row>
    <row r="2255" spans="2:12" x14ac:dyDescent="0.25">
      <c r="B2255" s="46">
        <f>SUBTOTAL(103,$C$10:C2255)</f>
        <v>2246</v>
      </c>
      <c r="C2255" s="157" t="s">
        <v>1266</v>
      </c>
      <c r="D2255" s="157" t="s">
        <v>738</v>
      </c>
      <c r="E2255" s="203" t="s">
        <v>1466</v>
      </c>
      <c r="F2255" s="212" t="s">
        <v>619</v>
      </c>
      <c r="G2255" s="209" t="s">
        <v>621</v>
      </c>
      <c r="H2255" s="241">
        <v>45569</v>
      </c>
      <c r="I2255" s="253">
        <v>0</v>
      </c>
      <c r="J2255" s="214">
        <v>-1000</v>
      </c>
      <c r="K2255" s="250">
        <f t="shared" si="35"/>
        <v>3256248.0473181782</v>
      </c>
      <c r="L2255" s="270"/>
    </row>
    <row r="2256" spans="2:12" x14ac:dyDescent="0.25">
      <c r="B2256" s="46">
        <f>SUBTOTAL(103,$C$10:C2256)</f>
        <v>2247</v>
      </c>
      <c r="C2256" s="157" t="s">
        <v>1266</v>
      </c>
      <c r="D2256" s="157" t="s">
        <v>607</v>
      </c>
      <c r="E2256" s="203" t="s">
        <v>1467</v>
      </c>
      <c r="F2256" s="212" t="s">
        <v>619</v>
      </c>
      <c r="G2256" s="209" t="s">
        <v>621</v>
      </c>
      <c r="H2256" s="241">
        <v>45569</v>
      </c>
      <c r="I2256" s="253">
        <v>0</v>
      </c>
      <c r="J2256" s="214">
        <v>-4500</v>
      </c>
      <c r="K2256" s="250">
        <f t="shared" si="35"/>
        <v>3251748.0473181782</v>
      </c>
      <c r="L2256" s="270"/>
    </row>
    <row r="2257" spans="2:12" x14ac:dyDescent="0.25">
      <c r="B2257" s="46">
        <f>SUBTOTAL(103,$C$10:C2257)</f>
        <v>2248</v>
      </c>
      <c r="C2257" s="157" t="s">
        <v>812</v>
      </c>
      <c r="D2257" s="157" t="s">
        <v>608</v>
      </c>
      <c r="E2257" s="231" t="s">
        <v>1466</v>
      </c>
      <c r="F2257" s="212" t="s">
        <v>1143</v>
      </c>
      <c r="G2257" s="209" t="s">
        <v>1144</v>
      </c>
      <c r="H2257" s="241">
        <v>45569</v>
      </c>
      <c r="I2257" s="253">
        <v>0</v>
      </c>
      <c r="J2257" s="214">
        <v>-21720</v>
      </c>
      <c r="K2257" s="250">
        <f t="shared" si="35"/>
        <v>3230028.0473181782</v>
      </c>
      <c r="L2257" s="270"/>
    </row>
    <row r="2258" spans="2:12" x14ac:dyDescent="0.25">
      <c r="B2258" s="46">
        <f>SUBTOTAL(103,$C$10:C2258)</f>
        <v>2249</v>
      </c>
      <c r="C2258" s="157" t="s">
        <v>736</v>
      </c>
      <c r="D2258" s="157" t="s">
        <v>738</v>
      </c>
      <c r="E2258" s="203" t="s">
        <v>1466</v>
      </c>
      <c r="F2258" s="212" t="s">
        <v>619</v>
      </c>
      <c r="G2258" s="209" t="s">
        <v>621</v>
      </c>
      <c r="H2258" s="241">
        <v>45569</v>
      </c>
      <c r="I2258" s="253">
        <v>0</v>
      </c>
      <c r="J2258" s="214">
        <v>-1500</v>
      </c>
      <c r="K2258" s="250">
        <f t="shared" si="35"/>
        <v>3228528.0473181782</v>
      </c>
      <c r="L2258" s="270"/>
    </row>
    <row r="2259" spans="2:12" x14ac:dyDescent="0.25">
      <c r="B2259" s="46">
        <f>SUBTOTAL(103,$C$10:C2259)</f>
        <v>2250</v>
      </c>
      <c r="C2259" s="157" t="s">
        <v>625</v>
      </c>
      <c r="D2259" s="157" t="s">
        <v>608</v>
      </c>
      <c r="E2259" s="231" t="s">
        <v>1466</v>
      </c>
      <c r="F2259" s="212" t="s">
        <v>641</v>
      </c>
      <c r="G2259" s="209" t="s">
        <v>642</v>
      </c>
      <c r="H2259" s="241">
        <v>45569</v>
      </c>
      <c r="I2259" s="253">
        <v>0</v>
      </c>
      <c r="J2259" s="214">
        <v>-6000</v>
      </c>
      <c r="K2259" s="250">
        <f t="shared" si="35"/>
        <v>3222528.0473181782</v>
      </c>
      <c r="L2259" s="270"/>
    </row>
    <row r="2260" spans="2:12" x14ac:dyDescent="0.25">
      <c r="B2260" s="46">
        <f>SUBTOTAL(103,$C$10:C2260)</f>
        <v>2251</v>
      </c>
      <c r="C2260" s="157" t="s">
        <v>1382</v>
      </c>
      <c r="D2260" s="157" t="s">
        <v>607</v>
      </c>
      <c r="E2260" s="203" t="s">
        <v>1467</v>
      </c>
      <c r="F2260" s="212" t="s">
        <v>1187</v>
      </c>
      <c r="G2260" s="209" t="s">
        <v>1188</v>
      </c>
      <c r="H2260" s="241">
        <v>45569</v>
      </c>
      <c r="I2260" s="253">
        <v>0</v>
      </c>
      <c r="J2260" s="214">
        <v>-5000</v>
      </c>
      <c r="K2260" s="250">
        <f t="shared" si="35"/>
        <v>3217528.0473181782</v>
      </c>
      <c r="L2260" s="270"/>
    </row>
    <row r="2261" spans="2:12" x14ac:dyDescent="0.25">
      <c r="B2261" s="46">
        <f>SUBTOTAL(103,$C$10:C2261)</f>
        <v>2252</v>
      </c>
      <c r="C2261" s="157" t="s">
        <v>1148</v>
      </c>
      <c r="D2261" s="157" t="s">
        <v>608</v>
      </c>
      <c r="E2261" s="231" t="s">
        <v>1466</v>
      </c>
      <c r="F2261" s="227" t="s">
        <v>1045</v>
      </c>
      <c r="G2261" s="208" t="s">
        <v>1046</v>
      </c>
      <c r="H2261" s="241">
        <v>45569</v>
      </c>
      <c r="I2261" s="253">
        <v>0</v>
      </c>
      <c r="J2261" s="214">
        <v>-9800</v>
      </c>
      <c r="K2261" s="250">
        <f t="shared" si="35"/>
        <v>3207728.0473181782</v>
      </c>
      <c r="L2261" s="270"/>
    </row>
    <row r="2262" spans="2:12" x14ac:dyDescent="0.25">
      <c r="B2262" s="46">
        <f>SUBTOTAL(103,$C$10:C2262)</f>
        <v>2253</v>
      </c>
      <c r="C2262" s="157" t="s">
        <v>598</v>
      </c>
      <c r="D2262" s="157" t="s">
        <v>607</v>
      </c>
      <c r="E2262" s="203" t="s">
        <v>1467</v>
      </c>
      <c r="F2262" s="212" t="s">
        <v>581</v>
      </c>
      <c r="G2262" s="209" t="s">
        <v>620</v>
      </c>
      <c r="H2262" s="241">
        <v>45569</v>
      </c>
      <c r="I2262" s="253">
        <v>0</v>
      </c>
      <c r="J2262" s="214">
        <v>-20000</v>
      </c>
      <c r="K2262" s="250">
        <f t="shared" si="35"/>
        <v>3187728.0473181782</v>
      </c>
      <c r="L2262" s="270"/>
    </row>
    <row r="2263" spans="2:12" x14ac:dyDescent="0.25">
      <c r="B2263" s="46">
        <f>SUBTOTAL(103,$C$10:C2263)</f>
        <v>2254</v>
      </c>
      <c r="C2263" s="157" t="s">
        <v>598</v>
      </c>
      <c r="D2263" s="157" t="s">
        <v>607</v>
      </c>
      <c r="E2263" s="203" t="s">
        <v>1467</v>
      </c>
      <c r="F2263" s="212" t="s">
        <v>1187</v>
      </c>
      <c r="G2263" s="209" t="s">
        <v>1188</v>
      </c>
      <c r="H2263" s="241">
        <v>45569</v>
      </c>
      <c r="I2263" s="253">
        <v>0</v>
      </c>
      <c r="J2263" s="214">
        <v>-2937.8552551257258</v>
      </c>
      <c r="K2263" s="250">
        <f t="shared" si="35"/>
        <v>3184790.1920630527</v>
      </c>
      <c r="L2263" s="270"/>
    </row>
    <row r="2264" spans="2:12" x14ac:dyDescent="0.25">
      <c r="B2264" s="46">
        <f>SUBTOTAL(103,$C$10:C2264)</f>
        <v>2255</v>
      </c>
      <c r="C2264" s="157" t="s">
        <v>598</v>
      </c>
      <c r="D2264" s="157" t="s">
        <v>607</v>
      </c>
      <c r="E2264" s="203" t="s">
        <v>1467</v>
      </c>
      <c r="F2264" s="212" t="s">
        <v>579</v>
      </c>
      <c r="G2264" s="209" t="s">
        <v>622</v>
      </c>
      <c r="H2264" s="241">
        <v>45569</v>
      </c>
      <c r="I2264" s="253">
        <v>0</v>
      </c>
      <c r="J2264" s="214">
        <v>-2220.3411748889885</v>
      </c>
      <c r="K2264" s="250">
        <f t="shared" si="35"/>
        <v>3182569.8508881638</v>
      </c>
      <c r="L2264" s="270"/>
    </row>
    <row r="2265" spans="2:12" x14ac:dyDescent="0.25">
      <c r="B2265" s="46">
        <f>SUBTOTAL(103,$C$10:C2265)</f>
        <v>2256</v>
      </c>
      <c r="C2265" s="157" t="s">
        <v>598</v>
      </c>
      <c r="D2265" s="157" t="s">
        <v>607</v>
      </c>
      <c r="E2265" s="203" t="s">
        <v>1467</v>
      </c>
      <c r="F2265" s="212" t="s">
        <v>581</v>
      </c>
      <c r="G2265" s="209" t="s">
        <v>620</v>
      </c>
      <c r="H2265" s="241">
        <v>45569</v>
      </c>
      <c r="I2265" s="253">
        <v>0</v>
      </c>
      <c r="J2265" s="214">
        <v>-1355.6571338986141</v>
      </c>
      <c r="K2265" s="250">
        <f t="shared" si="35"/>
        <v>3181214.1937542651</v>
      </c>
      <c r="L2265" s="270"/>
    </row>
    <row r="2266" spans="2:12" x14ac:dyDescent="0.25">
      <c r="B2266" s="46">
        <f>SUBTOTAL(103,$C$10:C2266)</f>
        <v>2257</v>
      </c>
      <c r="C2266" s="157" t="s">
        <v>598</v>
      </c>
      <c r="D2266" s="157" t="s">
        <v>607</v>
      </c>
      <c r="E2266" s="203" t="s">
        <v>1467</v>
      </c>
      <c r="F2266" s="212" t="s">
        <v>746</v>
      </c>
      <c r="G2266" s="209" t="s">
        <v>747</v>
      </c>
      <c r="H2266" s="241">
        <v>45569</v>
      </c>
      <c r="I2266" s="253">
        <v>0</v>
      </c>
      <c r="J2266" s="214">
        <v>-1117.3666474557283</v>
      </c>
      <c r="K2266" s="250">
        <f t="shared" si="35"/>
        <v>3180096.8271068092</v>
      </c>
      <c r="L2266" s="270"/>
    </row>
    <row r="2267" spans="2:12" x14ac:dyDescent="0.25">
      <c r="B2267" s="46">
        <f>SUBTOTAL(103,$C$10:C2267)</f>
        <v>2258</v>
      </c>
      <c r="C2267" s="157" t="s">
        <v>598</v>
      </c>
      <c r="D2267" s="157" t="s">
        <v>607</v>
      </c>
      <c r="E2267" s="203" t="s">
        <v>1467</v>
      </c>
      <c r="F2267" s="212" t="s">
        <v>581</v>
      </c>
      <c r="G2267" s="209" t="s">
        <v>1044</v>
      </c>
      <c r="H2267" s="241">
        <v>45569</v>
      </c>
      <c r="I2267" s="253">
        <v>0</v>
      </c>
      <c r="J2267" s="214">
        <v>-1468.7797886309422</v>
      </c>
      <c r="K2267" s="250">
        <f t="shared" si="35"/>
        <v>3178628.0473181782</v>
      </c>
      <c r="L2267" s="270"/>
    </row>
    <row r="2268" spans="2:12" x14ac:dyDescent="0.25">
      <c r="B2268" s="46">
        <f>SUBTOTAL(103,$C$10:C2268)</f>
        <v>2259</v>
      </c>
      <c r="C2268" s="157" t="s">
        <v>598</v>
      </c>
      <c r="D2268" s="157" t="s">
        <v>608</v>
      </c>
      <c r="E2268" s="231" t="s">
        <v>1466</v>
      </c>
      <c r="F2268" s="212" t="s">
        <v>1187</v>
      </c>
      <c r="G2268" s="209" t="s">
        <v>1188</v>
      </c>
      <c r="H2268" s="241">
        <v>45569</v>
      </c>
      <c r="I2268" s="253">
        <v>0</v>
      </c>
      <c r="J2268" s="214">
        <v>-6300</v>
      </c>
      <c r="K2268" s="250">
        <f t="shared" si="35"/>
        <v>3172328.0473181782</v>
      </c>
      <c r="L2268" s="270"/>
    </row>
    <row r="2269" spans="2:12" x14ac:dyDescent="0.25">
      <c r="B2269" s="46">
        <f>SUBTOTAL(103,$C$10:C2269)</f>
        <v>2260</v>
      </c>
      <c r="C2269" s="157" t="s">
        <v>598</v>
      </c>
      <c r="D2269" s="157" t="s">
        <v>918</v>
      </c>
      <c r="E2269" s="203" t="s">
        <v>1467</v>
      </c>
      <c r="F2269" s="212" t="s">
        <v>1187</v>
      </c>
      <c r="G2269" s="209" t="s">
        <v>1188</v>
      </c>
      <c r="H2269" s="241">
        <v>45569</v>
      </c>
      <c r="I2269" s="253">
        <v>0</v>
      </c>
      <c r="J2269" s="214">
        <v>-19510.345909090913</v>
      </c>
      <c r="K2269" s="250">
        <f t="shared" si="35"/>
        <v>3152817.7014090875</v>
      </c>
      <c r="L2269" s="270"/>
    </row>
    <row r="2270" spans="2:12" x14ac:dyDescent="0.25">
      <c r="B2270" s="46">
        <f>SUBTOTAL(103,$C$10:C2270)</f>
        <v>2261</v>
      </c>
      <c r="C2270" s="157" t="s">
        <v>598</v>
      </c>
      <c r="D2270" s="157" t="s">
        <v>738</v>
      </c>
      <c r="E2270" s="203" t="s">
        <v>1466</v>
      </c>
      <c r="F2270" s="212" t="s">
        <v>1043</v>
      </c>
      <c r="G2270" s="209" t="s">
        <v>1044</v>
      </c>
      <c r="H2270" s="241">
        <v>45569</v>
      </c>
      <c r="I2270" s="253">
        <v>0</v>
      </c>
      <c r="J2270" s="214">
        <v>-1000</v>
      </c>
      <c r="K2270" s="250">
        <f t="shared" si="35"/>
        <v>3151817.7014090875</v>
      </c>
      <c r="L2270" s="270"/>
    </row>
    <row r="2271" spans="2:12" x14ac:dyDescent="0.25">
      <c r="B2271" s="46">
        <f>SUBTOTAL(103,$C$10:C2271)</f>
        <v>2262</v>
      </c>
      <c r="C2271" s="157" t="s">
        <v>763</v>
      </c>
      <c r="D2271" s="157" t="s">
        <v>738</v>
      </c>
      <c r="E2271" s="203" t="s">
        <v>1466</v>
      </c>
      <c r="F2271" s="212" t="s">
        <v>619</v>
      </c>
      <c r="G2271" s="209" t="s">
        <v>621</v>
      </c>
      <c r="H2271" s="241">
        <v>45569</v>
      </c>
      <c r="I2271" s="253">
        <v>0</v>
      </c>
      <c r="J2271" s="214">
        <v>-1500</v>
      </c>
      <c r="K2271" s="250">
        <f t="shared" si="35"/>
        <v>3150317.7014090875</v>
      </c>
      <c r="L2271" s="270"/>
    </row>
    <row r="2272" spans="2:12" x14ac:dyDescent="0.25">
      <c r="B2272" s="46">
        <f>SUBTOTAL(103,$C$10:C2272)</f>
        <v>2263</v>
      </c>
      <c r="C2272" s="157" t="s">
        <v>1114</v>
      </c>
      <c r="D2272" s="157" t="s">
        <v>648</v>
      </c>
      <c r="E2272" s="231" t="s">
        <v>1466</v>
      </c>
      <c r="F2272" s="212" t="s">
        <v>585</v>
      </c>
      <c r="G2272" s="209" t="s">
        <v>586</v>
      </c>
      <c r="H2272" s="241">
        <v>45569</v>
      </c>
      <c r="I2272" s="253">
        <v>0</v>
      </c>
      <c r="J2272" s="214">
        <v>-14300</v>
      </c>
      <c r="K2272" s="250">
        <f t="shared" si="35"/>
        <v>3136017.7014090875</v>
      </c>
      <c r="L2272" s="270"/>
    </row>
    <row r="2273" spans="2:12" x14ac:dyDescent="0.25">
      <c r="B2273" s="46">
        <f>SUBTOTAL(103,$C$10:C2273)</f>
        <v>2264</v>
      </c>
      <c r="C2273" s="157" t="s">
        <v>678</v>
      </c>
      <c r="D2273" s="157" t="s">
        <v>703</v>
      </c>
      <c r="E2273" s="203" t="s">
        <v>1471</v>
      </c>
      <c r="F2273" s="212" t="s">
        <v>641</v>
      </c>
      <c r="G2273" s="209" t="s">
        <v>642</v>
      </c>
      <c r="H2273" s="241">
        <v>45569</v>
      </c>
      <c r="I2273" s="253">
        <v>0</v>
      </c>
      <c r="J2273" s="214">
        <v>-30000</v>
      </c>
      <c r="K2273" s="250">
        <f t="shared" si="35"/>
        <v>3106017.7014090875</v>
      </c>
      <c r="L2273" s="270"/>
    </row>
    <row r="2274" spans="2:12" x14ac:dyDescent="0.25">
      <c r="B2274" s="46">
        <f>SUBTOTAL(103,$C$10:C2274)</f>
        <v>2265</v>
      </c>
      <c r="C2274" s="157" t="s">
        <v>600</v>
      </c>
      <c r="D2274" s="157" t="s">
        <v>608</v>
      </c>
      <c r="E2274" s="231" t="s">
        <v>1466</v>
      </c>
      <c r="F2274" s="212" t="s">
        <v>1143</v>
      </c>
      <c r="G2274" s="209" t="s">
        <v>1144</v>
      </c>
      <c r="H2274" s="241">
        <v>45569</v>
      </c>
      <c r="I2274" s="253">
        <v>0</v>
      </c>
      <c r="J2274" s="214">
        <v>-73930</v>
      </c>
      <c r="K2274" s="250">
        <f t="shared" si="35"/>
        <v>3032087.7014090875</v>
      </c>
      <c r="L2274" s="270"/>
    </row>
    <row r="2275" spans="2:12" x14ac:dyDescent="0.25">
      <c r="B2275" s="46">
        <f>SUBTOTAL(103,$C$10:C2275)</f>
        <v>2266</v>
      </c>
      <c r="C2275" s="157" t="s">
        <v>682</v>
      </c>
      <c r="D2275" s="157" t="s">
        <v>608</v>
      </c>
      <c r="E2275" s="231" t="s">
        <v>1466</v>
      </c>
      <c r="F2275" s="227" t="s">
        <v>1045</v>
      </c>
      <c r="G2275" s="208" t="s">
        <v>1046</v>
      </c>
      <c r="H2275" s="241">
        <v>45569</v>
      </c>
      <c r="I2275" s="253">
        <v>0</v>
      </c>
      <c r="J2275" s="214">
        <v>-2100</v>
      </c>
      <c r="K2275" s="250">
        <f t="shared" si="35"/>
        <v>3029987.7014090875</v>
      </c>
      <c r="L2275" s="270"/>
    </row>
    <row r="2276" spans="2:12" x14ac:dyDescent="0.25">
      <c r="B2276" s="46">
        <f>SUBTOTAL(103,$C$10:C2276)</f>
        <v>2267</v>
      </c>
      <c r="C2276" s="157" t="s">
        <v>601</v>
      </c>
      <c r="D2276" s="157" t="s">
        <v>648</v>
      </c>
      <c r="E2276" s="231" t="s">
        <v>1466</v>
      </c>
      <c r="F2276" s="212" t="s">
        <v>1143</v>
      </c>
      <c r="G2276" s="209" t="s">
        <v>1144</v>
      </c>
      <c r="H2276" s="241">
        <v>45569</v>
      </c>
      <c r="I2276" s="253">
        <v>0</v>
      </c>
      <c r="J2276" s="214">
        <v>-5331</v>
      </c>
      <c r="K2276" s="250">
        <f t="shared" si="35"/>
        <v>3024656.7014090875</v>
      </c>
      <c r="L2276" s="270"/>
    </row>
    <row r="2277" spans="2:12" x14ac:dyDescent="0.25">
      <c r="B2277" s="46">
        <f>SUBTOTAL(103,$C$10:C2277)</f>
        <v>2268</v>
      </c>
      <c r="C2277" s="157" t="s">
        <v>665</v>
      </c>
      <c r="D2277" s="157" t="s">
        <v>648</v>
      </c>
      <c r="E2277" s="231" t="s">
        <v>1466</v>
      </c>
      <c r="F2277" s="227" t="s">
        <v>1045</v>
      </c>
      <c r="G2277" s="208" t="s">
        <v>1046</v>
      </c>
      <c r="H2277" s="241">
        <v>45569</v>
      </c>
      <c r="I2277" s="253">
        <v>0</v>
      </c>
      <c r="J2277" s="214">
        <v>-20300</v>
      </c>
      <c r="K2277" s="250">
        <f t="shared" si="35"/>
        <v>3004356.7014090875</v>
      </c>
      <c r="L2277" s="270"/>
    </row>
    <row r="2278" spans="2:12" x14ac:dyDescent="0.25">
      <c r="B2278" s="46">
        <f>SUBTOTAL(103,$C$10:C2278)</f>
        <v>2269</v>
      </c>
      <c r="C2278" s="157" t="s">
        <v>722</v>
      </c>
      <c r="D2278" s="157" t="s">
        <v>703</v>
      </c>
      <c r="E2278" s="203" t="s">
        <v>1471</v>
      </c>
      <c r="F2278" s="212" t="s">
        <v>641</v>
      </c>
      <c r="G2278" s="209" t="s">
        <v>642</v>
      </c>
      <c r="H2278" s="241">
        <v>45569</v>
      </c>
      <c r="I2278" s="253">
        <v>0</v>
      </c>
      <c r="J2278" s="214">
        <v>-25000</v>
      </c>
      <c r="K2278" s="250">
        <f t="shared" si="35"/>
        <v>2979356.7014090875</v>
      </c>
      <c r="L2278" s="270"/>
    </row>
    <row r="2279" spans="2:12" x14ac:dyDescent="0.25">
      <c r="B2279" s="46">
        <f>SUBTOTAL(103,$C$10:C2279)</f>
        <v>2270</v>
      </c>
      <c r="C2279" s="157" t="s">
        <v>764</v>
      </c>
      <c r="D2279" s="157" t="s">
        <v>738</v>
      </c>
      <c r="E2279" s="203" t="s">
        <v>1466</v>
      </c>
      <c r="F2279" s="212" t="s">
        <v>619</v>
      </c>
      <c r="G2279" s="209" t="s">
        <v>621</v>
      </c>
      <c r="H2279" s="241">
        <v>45569</v>
      </c>
      <c r="I2279" s="253">
        <v>0</v>
      </c>
      <c r="J2279" s="214">
        <v>-250</v>
      </c>
      <c r="K2279" s="250">
        <f t="shared" si="35"/>
        <v>2979106.7014090875</v>
      </c>
      <c r="L2279" s="270"/>
    </row>
    <row r="2280" spans="2:12" x14ac:dyDescent="0.25">
      <c r="B2280" s="46">
        <f>SUBTOTAL(103,$C$10:C2280)</f>
        <v>2271</v>
      </c>
      <c r="C2280" s="157" t="s">
        <v>728</v>
      </c>
      <c r="D2280" s="157" t="s">
        <v>648</v>
      </c>
      <c r="E2280" s="231" t="s">
        <v>1466</v>
      </c>
      <c r="F2280" s="212" t="s">
        <v>1187</v>
      </c>
      <c r="G2280" s="209" t="s">
        <v>1188</v>
      </c>
      <c r="H2280" s="241">
        <v>45569</v>
      </c>
      <c r="I2280" s="253">
        <v>0</v>
      </c>
      <c r="J2280" s="214">
        <v>-4200</v>
      </c>
      <c r="K2280" s="250">
        <f t="shared" si="35"/>
        <v>2974906.7014090875</v>
      </c>
      <c r="L2280" s="270"/>
    </row>
    <row r="2281" spans="2:12" x14ac:dyDescent="0.25">
      <c r="B2281" s="46">
        <f>SUBTOTAL(103,$C$10:C2281)</f>
        <v>2272</v>
      </c>
      <c r="C2281" s="157" t="s">
        <v>1151</v>
      </c>
      <c r="D2281" s="157" t="s">
        <v>648</v>
      </c>
      <c r="E2281" s="231" t="s">
        <v>1466</v>
      </c>
      <c r="F2281" s="212" t="s">
        <v>585</v>
      </c>
      <c r="G2281" s="209" t="s">
        <v>586</v>
      </c>
      <c r="H2281" s="241">
        <v>45569</v>
      </c>
      <c r="I2281" s="253">
        <v>0</v>
      </c>
      <c r="J2281" s="214">
        <v>-25200</v>
      </c>
      <c r="K2281" s="250">
        <f t="shared" si="35"/>
        <v>2949706.7014090875</v>
      </c>
      <c r="L2281" s="270"/>
    </row>
    <row r="2282" spans="2:12" x14ac:dyDescent="0.25">
      <c r="B2282" s="46">
        <f>SUBTOTAL(103,$C$10:C2282)</f>
        <v>2273</v>
      </c>
      <c r="C2282" s="157" t="s">
        <v>683</v>
      </c>
      <c r="D2282" s="157" t="s">
        <v>608</v>
      </c>
      <c r="E2282" s="231" t="s">
        <v>1466</v>
      </c>
      <c r="F2282" s="212" t="s">
        <v>1143</v>
      </c>
      <c r="G2282" s="209" t="s">
        <v>1144</v>
      </c>
      <c r="H2282" s="241">
        <v>45569</v>
      </c>
      <c r="I2282" s="253">
        <v>0</v>
      </c>
      <c r="J2282" s="214">
        <v>-18200</v>
      </c>
      <c r="K2282" s="250">
        <f t="shared" si="35"/>
        <v>2931506.7014090875</v>
      </c>
      <c r="L2282" s="270"/>
    </row>
    <row r="2283" spans="2:12" x14ac:dyDescent="0.25">
      <c r="B2283" s="46">
        <f>SUBTOTAL(103,$C$10:C2283)</f>
        <v>2274</v>
      </c>
      <c r="C2283" s="157" t="s">
        <v>603</v>
      </c>
      <c r="D2283" s="157" t="s">
        <v>738</v>
      </c>
      <c r="E2283" s="203" t="s">
        <v>1466</v>
      </c>
      <c r="F2283" s="212" t="s">
        <v>619</v>
      </c>
      <c r="G2283" s="209" t="s">
        <v>621</v>
      </c>
      <c r="H2283" s="241">
        <v>45569</v>
      </c>
      <c r="I2283" s="253">
        <v>0</v>
      </c>
      <c r="J2283" s="214">
        <v>-250</v>
      </c>
      <c r="K2283" s="250">
        <f t="shared" si="35"/>
        <v>2931256.7014090875</v>
      </c>
      <c r="L2283" s="270"/>
    </row>
    <row r="2284" spans="2:12" x14ac:dyDescent="0.25">
      <c r="B2284" s="46">
        <f>SUBTOTAL(103,$C$10:C2284)</f>
        <v>2275</v>
      </c>
      <c r="C2284" s="157" t="s">
        <v>694</v>
      </c>
      <c r="D2284" s="157" t="s">
        <v>608</v>
      </c>
      <c r="E2284" s="231" t="s">
        <v>1466</v>
      </c>
      <c r="F2284" s="212" t="s">
        <v>641</v>
      </c>
      <c r="G2284" s="209" t="s">
        <v>642</v>
      </c>
      <c r="H2284" s="241">
        <v>45569</v>
      </c>
      <c r="I2284" s="253">
        <v>0</v>
      </c>
      <c r="J2284" s="214">
        <v>-22400</v>
      </c>
      <c r="K2284" s="250">
        <f t="shared" si="35"/>
        <v>2908856.7014090875</v>
      </c>
      <c r="L2284" s="270"/>
    </row>
    <row r="2285" spans="2:12" x14ac:dyDescent="0.25">
      <c r="B2285" s="46">
        <f>SUBTOTAL(103,$C$10:C2285)</f>
        <v>2276</v>
      </c>
      <c r="C2285" s="157" t="s">
        <v>694</v>
      </c>
      <c r="D2285" s="157" t="s">
        <v>608</v>
      </c>
      <c r="E2285" s="231" t="s">
        <v>1466</v>
      </c>
      <c r="F2285" s="212" t="s">
        <v>1187</v>
      </c>
      <c r="G2285" s="209" t="s">
        <v>1188</v>
      </c>
      <c r="H2285" s="241">
        <v>45569</v>
      </c>
      <c r="I2285" s="253">
        <v>0</v>
      </c>
      <c r="J2285" s="214">
        <v>-4200</v>
      </c>
      <c r="K2285" s="250">
        <f t="shared" si="35"/>
        <v>2904656.7014090875</v>
      </c>
      <c r="L2285" s="270"/>
    </row>
    <row r="2286" spans="2:12" x14ac:dyDescent="0.25">
      <c r="B2286" s="46">
        <f>SUBTOTAL(103,$C$10:C2286)</f>
        <v>2277</v>
      </c>
      <c r="C2286" s="157" t="s">
        <v>1165</v>
      </c>
      <c r="D2286" s="157" t="s">
        <v>738</v>
      </c>
      <c r="E2286" s="203" t="s">
        <v>1466</v>
      </c>
      <c r="F2286" s="212" t="s">
        <v>1043</v>
      </c>
      <c r="G2286" s="209" t="s">
        <v>1044</v>
      </c>
      <c r="H2286" s="241">
        <v>45569</v>
      </c>
      <c r="I2286" s="253">
        <v>0</v>
      </c>
      <c r="J2286" s="214">
        <v>-500</v>
      </c>
      <c r="K2286" s="250">
        <f t="shared" si="35"/>
        <v>2904156.7014090875</v>
      </c>
      <c r="L2286" s="270"/>
    </row>
    <row r="2287" spans="2:12" x14ac:dyDescent="0.25">
      <c r="B2287" s="46">
        <f>SUBTOTAL(103,$C$10:C2287)</f>
        <v>2278</v>
      </c>
      <c r="C2287" s="157" t="s">
        <v>597</v>
      </c>
      <c r="D2287" s="157" t="s">
        <v>608</v>
      </c>
      <c r="E2287" s="231" t="s">
        <v>1466</v>
      </c>
      <c r="F2287" s="212" t="s">
        <v>581</v>
      </c>
      <c r="G2287" s="209" t="s">
        <v>620</v>
      </c>
      <c r="H2287" s="241">
        <v>45569</v>
      </c>
      <c r="I2287" s="253">
        <v>0</v>
      </c>
      <c r="J2287" s="214">
        <v>-5500</v>
      </c>
      <c r="K2287" s="250">
        <f t="shared" si="35"/>
        <v>2898656.7014090875</v>
      </c>
      <c r="L2287" s="270"/>
    </row>
    <row r="2288" spans="2:12" x14ac:dyDescent="0.25">
      <c r="B2288" s="46">
        <f>SUBTOTAL(103,$C$10:C2288)</f>
        <v>2279</v>
      </c>
      <c r="C2288" s="157" t="s">
        <v>1391</v>
      </c>
      <c r="D2288" s="157" t="s">
        <v>712</v>
      </c>
      <c r="E2288" s="203" t="s">
        <v>1467</v>
      </c>
      <c r="F2288" s="212" t="s">
        <v>581</v>
      </c>
      <c r="G2288" s="209" t="s">
        <v>620</v>
      </c>
      <c r="H2288" s="241">
        <v>45572</v>
      </c>
      <c r="I2288" s="253">
        <v>0</v>
      </c>
      <c r="J2288" s="214">
        <v>-3000</v>
      </c>
      <c r="K2288" s="250">
        <f t="shared" si="35"/>
        <v>2895656.7014090875</v>
      </c>
      <c r="L2288" s="270"/>
    </row>
    <row r="2289" spans="2:12" x14ac:dyDescent="0.25">
      <c r="B2289" s="46">
        <f>SUBTOTAL(103,$C$10:C2289)</f>
        <v>2280</v>
      </c>
      <c r="C2289" s="157" t="s">
        <v>596</v>
      </c>
      <c r="D2289" s="157" t="s">
        <v>607</v>
      </c>
      <c r="E2289" s="203" t="s">
        <v>1467</v>
      </c>
      <c r="F2289" s="212" t="s">
        <v>581</v>
      </c>
      <c r="G2289" s="209" t="s">
        <v>620</v>
      </c>
      <c r="H2289" s="241">
        <v>45576</v>
      </c>
      <c r="I2289" s="253">
        <v>0</v>
      </c>
      <c r="J2289" s="214">
        <v>-3616.0949999999984</v>
      </c>
      <c r="K2289" s="250">
        <f t="shared" si="35"/>
        <v>2892040.6064090873</v>
      </c>
      <c r="L2289" s="270"/>
    </row>
    <row r="2290" spans="2:12" x14ac:dyDescent="0.25">
      <c r="B2290" s="46">
        <f>SUBTOTAL(103,$C$10:C2290)</f>
        <v>2281</v>
      </c>
      <c r="C2290" s="157" t="s">
        <v>1266</v>
      </c>
      <c r="D2290" s="157" t="s">
        <v>738</v>
      </c>
      <c r="E2290" s="203" t="s">
        <v>1466</v>
      </c>
      <c r="F2290" s="212" t="s">
        <v>619</v>
      </c>
      <c r="G2290" s="209" t="s">
        <v>621</v>
      </c>
      <c r="H2290" s="241">
        <v>45576</v>
      </c>
      <c r="I2290" s="253">
        <v>0</v>
      </c>
      <c r="J2290" s="214">
        <v>-1000</v>
      </c>
      <c r="K2290" s="250">
        <f t="shared" si="35"/>
        <v>2891040.6064090873</v>
      </c>
      <c r="L2290" s="270"/>
    </row>
    <row r="2291" spans="2:12" x14ac:dyDescent="0.25">
      <c r="B2291" s="46">
        <f>SUBTOTAL(103,$C$10:C2291)</f>
        <v>2282</v>
      </c>
      <c r="C2291" s="157" t="s">
        <v>1266</v>
      </c>
      <c r="D2291" s="157" t="s">
        <v>607</v>
      </c>
      <c r="E2291" s="203" t="s">
        <v>1467</v>
      </c>
      <c r="F2291" s="212" t="s">
        <v>619</v>
      </c>
      <c r="G2291" s="209" t="s">
        <v>621</v>
      </c>
      <c r="H2291" s="241">
        <v>45576</v>
      </c>
      <c r="I2291" s="253">
        <v>0</v>
      </c>
      <c r="J2291" s="214">
        <v>-4500</v>
      </c>
      <c r="K2291" s="250">
        <f t="shared" si="35"/>
        <v>2886540.6064090873</v>
      </c>
      <c r="L2291" s="270"/>
    </row>
    <row r="2292" spans="2:12" x14ac:dyDescent="0.25">
      <c r="B2292" s="46">
        <f>SUBTOTAL(103,$C$10:C2292)</f>
        <v>2283</v>
      </c>
      <c r="C2292" s="157" t="s">
        <v>812</v>
      </c>
      <c r="D2292" s="157" t="s">
        <v>608</v>
      </c>
      <c r="E2292" s="231" t="s">
        <v>1466</v>
      </c>
      <c r="F2292" s="212" t="s">
        <v>1143</v>
      </c>
      <c r="G2292" s="209" t="s">
        <v>1144</v>
      </c>
      <c r="H2292" s="241">
        <v>45576</v>
      </c>
      <c r="I2292" s="253">
        <v>0</v>
      </c>
      <c r="J2292" s="214">
        <v>-21720</v>
      </c>
      <c r="K2292" s="250">
        <f t="shared" si="35"/>
        <v>2864820.6064090873</v>
      </c>
      <c r="L2292" s="270"/>
    </row>
    <row r="2293" spans="2:12" x14ac:dyDescent="0.25">
      <c r="B2293" s="46">
        <f>SUBTOTAL(103,$C$10:C2293)</f>
        <v>2284</v>
      </c>
      <c r="C2293" s="157" t="s">
        <v>736</v>
      </c>
      <c r="D2293" s="157" t="s">
        <v>738</v>
      </c>
      <c r="E2293" s="203" t="s">
        <v>1466</v>
      </c>
      <c r="F2293" s="212" t="s">
        <v>619</v>
      </c>
      <c r="G2293" s="209" t="s">
        <v>621</v>
      </c>
      <c r="H2293" s="241">
        <v>45576</v>
      </c>
      <c r="I2293" s="253">
        <v>0</v>
      </c>
      <c r="J2293" s="214">
        <v>-1500</v>
      </c>
      <c r="K2293" s="250">
        <f t="shared" si="35"/>
        <v>2863320.6064090873</v>
      </c>
      <c r="L2293" s="270"/>
    </row>
    <row r="2294" spans="2:12" x14ac:dyDescent="0.25">
      <c r="B2294" s="46">
        <f>SUBTOTAL(103,$C$10:C2294)</f>
        <v>2285</v>
      </c>
      <c r="C2294" s="157" t="s">
        <v>736</v>
      </c>
      <c r="D2294" s="157" t="s">
        <v>918</v>
      </c>
      <c r="E2294" s="203" t="s">
        <v>1467</v>
      </c>
      <c r="F2294" s="212" t="s">
        <v>619</v>
      </c>
      <c r="G2294" s="209" t="s">
        <v>621</v>
      </c>
      <c r="H2294" s="241">
        <v>45576</v>
      </c>
      <c r="I2294" s="253">
        <v>0</v>
      </c>
      <c r="J2294" s="214">
        <v>-8308.6068181818191</v>
      </c>
      <c r="K2294" s="250">
        <f t="shared" si="35"/>
        <v>2855011.9995909054</v>
      </c>
      <c r="L2294" s="270"/>
    </row>
    <row r="2295" spans="2:12" x14ac:dyDescent="0.25">
      <c r="B2295" s="46">
        <f>SUBTOTAL(103,$C$10:C2295)</f>
        <v>2286</v>
      </c>
      <c r="C2295" s="157" t="s">
        <v>625</v>
      </c>
      <c r="D2295" s="157" t="s">
        <v>608</v>
      </c>
      <c r="E2295" s="231" t="s">
        <v>1466</v>
      </c>
      <c r="F2295" s="212" t="s">
        <v>641</v>
      </c>
      <c r="G2295" s="209" t="s">
        <v>642</v>
      </c>
      <c r="H2295" s="241">
        <v>45576</v>
      </c>
      <c r="I2295" s="253">
        <v>0</v>
      </c>
      <c r="J2295" s="214">
        <v>-21788</v>
      </c>
      <c r="K2295" s="250">
        <f t="shared" si="35"/>
        <v>2833223.9995909054</v>
      </c>
      <c r="L2295" s="270"/>
    </row>
    <row r="2296" spans="2:12" x14ac:dyDescent="0.25">
      <c r="B2296" s="46">
        <f>SUBTOTAL(103,$C$10:C2296)</f>
        <v>2287</v>
      </c>
      <c r="C2296" s="157" t="s">
        <v>1382</v>
      </c>
      <c r="D2296" s="157" t="s">
        <v>607</v>
      </c>
      <c r="E2296" s="203" t="s">
        <v>1467</v>
      </c>
      <c r="F2296" s="212" t="s">
        <v>1187</v>
      </c>
      <c r="G2296" s="209" t="s">
        <v>1188</v>
      </c>
      <c r="H2296" s="241">
        <v>45576</v>
      </c>
      <c r="I2296" s="253">
        <v>0</v>
      </c>
      <c r="J2296" s="214">
        <v>-2500</v>
      </c>
      <c r="K2296" s="250">
        <f t="shared" si="35"/>
        <v>2830723.9995909054</v>
      </c>
      <c r="L2296" s="270"/>
    </row>
    <row r="2297" spans="2:12" x14ac:dyDescent="0.25">
      <c r="B2297" s="46">
        <f>SUBTOTAL(103,$C$10:C2297)</f>
        <v>2288</v>
      </c>
      <c r="C2297" s="157" t="s">
        <v>1382</v>
      </c>
      <c r="D2297" s="157" t="s">
        <v>608</v>
      </c>
      <c r="E2297" s="231" t="s">
        <v>1466</v>
      </c>
      <c r="F2297" s="212" t="s">
        <v>1187</v>
      </c>
      <c r="G2297" s="209" t="s">
        <v>1188</v>
      </c>
      <c r="H2297" s="241">
        <v>45576</v>
      </c>
      <c r="I2297" s="253">
        <v>0</v>
      </c>
      <c r="J2297" s="214">
        <v>-8400</v>
      </c>
      <c r="K2297" s="250">
        <f t="shared" si="35"/>
        <v>2822323.9995909054</v>
      </c>
      <c r="L2297" s="270"/>
    </row>
    <row r="2298" spans="2:12" x14ac:dyDescent="0.25">
      <c r="B2298" s="46">
        <f>SUBTOTAL(103,$C$10:C2298)</f>
        <v>2289</v>
      </c>
      <c r="C2298" s="157" t="s">
        <v>1148</v>
      </c>
      <c r="D2298" s="157" t="s">
        <v>608</v>
      </c>
      <c r="E2298" s="231" t="s">
        <v>1466</v>
      </c>
      <c r="F2298" s="227" t="s">
        <v>1045</v>
      </c>
      <c r="G2298" s="208" t="s">
        <v>1046</v>
      </c>
      <c r="H2298" s="241">
        <v>45576</v>
      </c>
      <c r="I2298" s="253">
        <v>0</v>
      </c>
      <c r="J2298" s="214">
        <v>-3500</v>
      </c>
      <c r="K2298" s="250">
        <f t="shared" si="35"/>
        <v>2818823.9995909054</v>
      </c>
      <c r="L2298" s="270"/>
    </row>
    <row r="2299" spans="2:12" x14ac:dyDescent="0.25">
      <c r="B2299" s="46">
        <f>SUBTOTAL(103,$C$10:C2299)</f>
        <v>2290</v>
      </c>
      <c r="C2299" s="157" t="s">
        <v>598</v>
      </c>
      <c r="D2299" s="157" t="s">
        <v>607</v>
      </c>
      <c r="E2299" s="203" t="s">
        <v>1467</v>
      </c>
      <c r="F2299" s="212" t="s">
        <v>581</v>
      </c>
      <c r="G2299" s="209" t="s">
        <v>620</v>
      </c>
      <c r="H2299" s="241">
        <v>45576</v>
      </c>
      <c r="I2299" s="253">
        <v>0</v>
      </c>
      <c r="J2299" s="214">
        <v>-15000</v>
      </c>
      <c r="K2299" s="250">
        <f t="shared" si="35"/>
        <v>2803823.9995909054</v>
      </c>
      <c r="L2299" s="270"/>
    </row>
    <row r="2300" spans="2:12" x14ac:dyDescent="0.25">
      <c r="B2300" s="46">
        <f>SUBTOTAL(103,$C$10:C2300)</f>
        <v>2291</v>
      </c>
      <c r="C2300" s="157" t="s">
        <v>598</v>
      </c>
      <c r="D2300" s="157" t="s">
        <v>607</v>
      </c>
      <c r="E2300" s="203" t="s">
        <v>1467</v>
      </c>
      <c r="F2300" s="212" t="s">
        <v>1187</v>
      </c>
      <c r="G2300" s="209" t="s">
        <v>1188</v>
      </c>
      <c r="H2300" s="241">
        <v>45576</v>
      </c>
      <c r="I2300" s="253">
        <v>0</v>
      </c>
      <c r="J2300" s="214">
        <v>-3623.5071346452964</v>
      </c>
      <c r="K2300" s="250">
        <f t="shared" si="35"/>
        <v>2800200.4924562601</v>
      </c>
      <c r="L2300" s="270"/>
    </row>
    <row r="2301" spans="2:12" x14ac:dyDescent="0.25">
      <c r="B2301" s="46">
        <f>SUBTOTAL(103,$C$10:C2301)</f>
        <v>2292</v>
      </c>
      <c r="C2301" s="157" t="s">
        <v>598</v>
      </c>
      <c r="D2301" s="157" t="s">
        <v>607</v>
      </c>
      <c r="E2301" s="203" t="s">
        <v>1467</v>
      </c>
      <c r="F2301" s="212" t="s">
        <v>579</v>
      </c>
      <c r="G2301" s="209" t="s">
        <v>622</v>
      </c>
      <c r="H2301" s="241">
        <v>45576</v>
      </c>
      <c r="I2301" s="253">
        <v>0</v>
      </c>
      <c r="J2301" s="214">
        <v>-3364.9684783180419</v>
      </c>
      <c r="K2301" s="250">
        <f t="shared" si="35"/>
        <v>2796835.5239779423</v>
      </c>
      <c r="L2301" s="270"/>
    </row>
    <row r="2302" spans="2:12" x14ac:dyDescent="0.25">
      <c r="B2302" s="46">
        <f>SUBTOTAL(103,$C$10:C2302)</f>
        <v>2293</v>
      </c>
      <c r="C2302" s="157" t="s">
        <v>598</v>
      </c>
      <c r="D2302" s="157" t="s">
        <v>607</v>
      </c>
      <c r="E2302" s="203" t="s">
        <v>1467</v>
      </c>
      <c r="F2302" s="212" t="s">
        <v>1043</v>
      </c>
      <c r="G2302" s="209" t="s">
        <v>1044</v>
      </c>
      <c r="H2302" s="241">
        <v>45576</v>
      </c>
      <c r="I2302" s="253">
        <v>0</v>
      </c>
      <c r="J2302" s="214">
        <v>-2111.5243870366617</v>
      </c>
      <c r="K2302" s="250">
        <f t="shared" si="35"/>
        <v>2794723.9995909058</v>
      </c>
      <c r="L2302" s="270"/>
    </row>
    <row r="2303" spans="2:12" x14ac:dyDescent="0.25">
      <c r="B2303" s="46">
        <f>SUBTOTAL(103,$C$10:C2303)</f>
        <v>2294</v>
      </c>
      <c r="C2303" s="157" t="s">
        <v>598</v>
      </c>
      <c r="D2303" s="157" t="s">
        <v>608</v>
      </c>
      <c r="E2303" s="231" t="s">
        <v>1466</v>
      </c>
      <c r="F2303" s="212" t="s">
        <v>1187</v>
      </c>
      <c r="G2303" s="209" t="s">
        <v>1188</v>
      </c>
      <c r="H2303" s="241">
        <v>45576</v>
      </c>
      <c r="I2303" s="253">
        <v>0</v>
      </c>
      <c r="J2303" s="214">
        <v>-6300</v>
      </c>
      <c r="K2303" s="250">
        <f t="shared" si="35"/>
        <v>2788423.9995909058</v>
      </c>
      <c r="L2303" s="270"/>
    </row>
    <row r="2304" spans="2:12" x14ac:dyDescent="0.25">
      <c r="B2304" s="46">
        <f>SUBTOTAL(103,$C$10:C2304)</f>
        <v>2295</v>
      </c>
      <c r="C2304" s="157" t="s">
        <v>598</v>
      </c>
      <c r="D2304" s="157" t="s">
        <v>738</v>
      </c>
      <c r="E2304" s="203" t="s">
        <v>1466</v>
      </c>
      <c r="F2304" s="212" t="s">
        <v>1043</v>
      </c>
      <c r="G2304" s="209" t="s">
        <v>1044</v>
      </c>
      <c r="H2304" s="241">
        <v>45576</v>
      </c>
      <c r="I2304" s="253">
        <v>0</v>
      </c>
      <c r="J2304" s="214">
        <v>-1000</v>
      </c>
      <c r="K2304" s="250">
        <f t="shared" si="35"/>
        <v>2787423.9995909058</v>
      </c>
      <c r="L2304" s="270"/>
    </row>
    <row r="2305" spans="2:12" x14ac:dyDescent="0.25">
      <c r="B2305" s="46">
        <f>SUBTOTAL(103,$C$10:C2305)</f>
        <v>2296</v>
      </c>
      <c r="C2305" s="157" t="s">
        <v>763</v>
      </c>
      <c r="D2305" s="157" t="s">
        <v>738</v>
      </c>
      <c r="E2305" s="203" t="s">
        <v>1466</v>
      </c>
      <c r="F2305" s="212" t="s">
        <v>619</v>
      </c>
      <c r="G2305" s="209" t="s">
        <v>621</v>
      </c>
      <c r="H2305" s="241">
        <v>45576</v>
      </c>
      <c r="I2305" s="253">
        <v>0</v>
      </c>
      <c r="J2305" s="214">
        <v>-1500</v>
      </c>
      <c r="K2305" s="250">
        <f t="shared" si="35"/>
        <v>2785923.9995909058</v>
      </c>
      <c r="L2305" s="270"/>
    </row>
    <row r="2306" spans="2:12" x14ac:dyDescent="0.25">
      <c r="B2306" s="46">
        <f>SUBTOTAL(103,$C$10:C2306)</f>
        <v>2297</v>
      </c>
      <c r="C2306" s="157" t="s">
        <v>1114</v>
      </c>
      <c r="D2306" s="157" t="s">
        <v>648</v>
      </c>
      <c r="E2306" s="231" t="s">
        <v>1466</v>
      </c>
      <c r="F2306" s="212" t="s">
        <v>585</v>
      </c>
      <c r="G2306" s="209" t="s">
        <v>586</v>
      </c>
      <c r="H2306" s="241">
        <v>45576</v>
      </c>
      <c r="I2306" s="253">
        <v>0</v>
      </c>
      <c r="J2306" s="214">
        <v>-14400</v>
      </c>
      <c r="K2306" s="250">
        <f t="shared" si="35"/>
        <v>2771523.9995909058</v>
      </c>
      <c r="L2306" s="270"/>
    </row>
    <row r="2307" spans="2:12" x14ac:dyDescent="0.25">
      <c r="B2307" s="46">
        <f>SUBTOTAL(103,$C$10:C2307)</f>
        <v>2298</v>
      </c>
      <c r="C2307" s="157" t="s">
        <v>600</v>
      </c>
      <c r="D2307" s="157" t="s">
        <v>608</v>
      </c>
      <c r="E2307" s="231" t="s">
        <v>1466</v>
      </c>
      <c r="F2307" s="212" t="s">
        <v>1143</v>
      </c>
      <c r="G2307" s="209" t="s">
        <v>1144</v>
      </c>
      <c r="H2307" s="241">
        <v>45576</v>
      </c>
      <c r="I2307" s="253">
        <v>0</v>
      </c>
      <c r="J2307" s="214">
        <v>-62869</v>
      </c>
      <c r="K2307" s="250">
        <f t="shared" si="35"/>
        <v>2708654.9995909058</v>
      </c>
      <c r="L2307" s="270"/>
    </row>
    <row r="2308" spans="2:12" x14ac:dyDescent="0.25">
      <c r="B2308" s="46">
        <f>SUBTOTAL(103,$C$10:C2308)</f>
        <v>2299</v>
      </c>
      <c r="C2308" s="157" t="s">
        <v>682</v>
      </c>
      <c r="D2308" s="157" t="s">
        <v>608</v>
      </c>
      <c r="E2308" s="231" t="s">
        <v>1466</v>
      </c>
      <c r="F2308" s="227" t="s">
        <v>1045</v>
      </c>
      <c r="G2308" s="208" t="s">
        <v>1046</v>
      </c>
      <c r="H2308" s="241">
        <v>45576</v>
      </c>
      <c r="I2308" s="253">
        <v>0</v>
      </c>
      <c r="J2308" s="214">
        <v>-2100</v>
      </c>
      <c r="K2308" s="250">
        <f t="shared" si="35"/>
        <v>2706554.9995909058</v>
      </c>
      <c r="L2308" s="270"/>
    </row>
    <row r="2309" spans="2:12" x14ac:dyDescent="0.25">
      <c r="B2309" s="46">
        <f>SUBTOTAL(103,$C$10:C2309)</f>
        <v>2300</v>
      </c>
      <c r="C2309" s="157" t="s">
        <v>596</v>
      </c>
      <c r="D2309" s="157" t="s">
        <v>608</v>
      </c>
      <c r="E2309" s="231" t="s">
        <v>1466</v>
      </c>
      <c r="F2309" s="212" t="s">
        <v>581</v>
      </c>
      <c r="G2309" s="209" t="s">
        <v>620</v>
      </c>
      <c r="H2309" s="241">
        <v>45576</v>
      </c>
      <c r="I2309" s="253">
        <v>0</v>
      </c>
      <c r="J2309" s="214">
        <v>-70000</v>
      </c>
      <c r="K2309" s="250">
        <f t="shared" si="35"/>
        <v>2636554.9995909058</v>
      </c>
      <c r="L2309" s="270"/>
    </row>
    <row r="2310" spans="2:12" x14ac:dyDescent="0.25">
      <c r="B2310" s="46">
        <f>SUBTOTAL(103,$C$10:C2310)</f>
        <v>2301</v>
      </c>
      <c r="C2310" s="157" t="s">
        <v>598</v>
      </c>
      <c r="D2310" s="157" t="s">
        <v>608</v>
      </c>
      <c r="E2310" s="231" t="s">
        <v>1466</v>
      </c>
      <c r="F2310" s="212" t="s">
        <v>581</v>
      </c>
      <c r="G2310" s="209" t="s">
        <v>620</v>
      </c>
      <c r="H2310" s="241">
        <v>45576</v>
      </c>
      <c r="I2310" s="253">
        <v>0</v>
      </c>
      <c r="J2310" s="214">
        <v>-35000</v>
      </c>
      <c r="K2310" s="250">
        <f t="shared" si="35"/>
        <v>2601554.9995909058</v>
      </c>
      <c r="L2310" s="270"/>
    </row>
    <row r="2311" spans="2:12" x14ac:dyDescent="0.25">
      <c r="B2311" s="46">
        <f>SUBTOTAL(103,$C$10:C2311)</f>
        <v>2302</v>
      </c>
      <c r="C2311" s="157" t="s">
        <v>597</v>
      </c>
      <c r="D2311" s="157" t="s">
        <v>608</v>
      </c>
      <c r="E2311" s="231" t="s">
        <v>1466</v>
      </c>
      <c r="F2311" s="212" t="s">
        <v>581</v>
      </c>
      <c r="G2311" s="209" t="s">
        <v>620</v>
      </c>
      <c r="H2311" s="241">
        <v>45576</v>
      </c>
      <c r="I2311" s="253">
        <v>0</v>
      </c>
      <c r="J2311" s="214">
        <v>-63000</v>
      </c>
      <c r="K2311" s="250">
        <f t="shared" si="35"/>
        <v>2538554.9995909058</v>
      </c>
      <c r="L2311" s="270"/>
    </row>
    <row r="2312" spans="2:12" x14ac:dyDescent="0.25">
      <c r="B2312" s="46">
        <f>SUBTOTAL(103,$C$10:C2312)</f>
        <v>2303</v>
      </c>
      <c r="C2312" s="157" t="s">
        <v>596</v>
      </c>
      <c r="D2312" s="157" t="s">
        <v>608</v>
      </c>
      <c r="E2312" s="231" t="s">
        <v>1466</v>
      </c>
      <c r="F2312" s="212" t="s">
        <v>746</v>
      </c>
      <c r="G2312" s="209" t="s">
        <v>747</v>
      </c>
      <c r="H2312" s="241">
        <v>45576</v>
      </c>
      <c r="I2312" s="253">
        <v>0</v>
      </c>
      <c r="J2312" s="214">
        <v>-13500</v>
      </c>
      <c r="K2312" s="250">
        <f t="shared" si="35"/>
        <v>2525054.9995909058</v>
      </c>
      <c r="L2312" s="270"/>
    </row>
    <row r="2313" spans="2:12" x14ac:dyDescent="0.25">
      <c r="B2313" s="46">
        <f>SUBTOTAL(103,$C$10:C2313)</f>
        <v>2304</v>
      </c>
      <c r="C2313" s="157" t="s">
        <v>692</v>
      </c>
      <c r="D2313" s="157" t="s">
        <v>608</v>
      </c>
      <c r="E2313" s="231" t="s">
        <v>1466</v>
      </c>
      <c r="F2313" s="212" t="s">
        <v>746</v>
      </c>
      <c r="G2313" s="209" t="s">
        <v>747</v>
      </c>
      <c r="H2313" s="241">
        <v>45576</v>
      </c>
      <c r="I2313" s="253">
        <v>0</v>
      </c>
      <c r="J2313" s="214">
        <v>-11890</v>
      </c>
      <c r="K2313" s="250">
        <f t="shared" si="35"/>
        <v>2513164.9995909058</v>
      </c>
      <c r="L2313" s="270"/>
    </row>
    <row r="2314" spans="2:12" x14ac:dyDescent="0.25">
      <c r="B2314" s="46">
        <f>SUBTOTAL(103,$C$10:C2314)</f>
        <v>2305</v>
      </c>
      <c r="C2314" s="157" t="s">
        <v>598</v>
      </c>
      <c r="D2314" s="157" t="s">
        <v>608</v>
      </c>
      <c r="E2314" s="231" t="s">
        <v>1466</v>
      </c>
      <c r="F2314" s="212" t="s">
        <v>746</v>
      </c>
      <c r="G2314" s="209" t="s">
        <v>747</v>
      </c>
      <c r="H2314" s="241">
        <v>45576</v>
      </c>
      <c r="I2314" s="253">
        <v>0</v>
      </c>
      <c r="J2314" s="214">
        <v>-84000</v>
      </c>
      <c r="K2314" s="250">
        <f t="shared" si="35"/>
        <v>2429164.9995909058</v>
      </c>
      <c r="L2314" s="270"/>
    </row>
    <row r="2315" spans="2:12" x14ac:dyDescent="0.25">
      <c r="B2315" s="46">
        <f>SUBTOTAL(103,$C$10:C2315)</f>
        <v>2306</v>
      </c>
      <c r="C2315" s="157" t="s">
        <v>693</v>
      </c>
      <c r="D2315" s="157" t="s">
        <v>608</v>
      </c>
      <c r="E2315" s="231" t="s">
        <v>1466</v>
      </c>
      <c r="F2315" s="212" t="s">
        <v>746</v>
      </c>
      <c r="G2315" s="209" t="s">
        <v>747</v>
      </c>
      <c r="H2315" s="241">
        <v>45576</v>
      </c>
      <c r="I2315" s="253">
        <v>0</v>
      </c>
      <c r="J2315" s="214">
        <v>-8400</v>
      </c>
      <c r="K2315" s="250">
        <f t="shared" si="35"/>
        <v>2420764.9995909058</v>
      </c>
      <c r="L2315" s="270"/>
    </row>
    <row r="2316" spans="2:12" x14ac:dyDescent="0.25">
      <c r="B2316" s="46">
        <f>SUBTOTAL(103,$C$10:C2316)</f>
        <v>2307</v>
      </c>
      <c r="C2316" s="157" t="s">
        <v>601</v>
      </c>
      <c r="D2316" s="157" t="s">
        <v>648</v>
      </c>
      <c r="E2316" s="231" t="s">
        <v>1466</v>
      </c>
      <c r="F2316" s="212" t="s">
        <v>1143</v>
      </c>
      <c r="G2316" s="209" t="s">
        <v>1144</v>
      </c>
      <c r="H2316" s="241">
        <v>45576</v>
      </c>
      <c r="I2316" s="253">
        <v>0</v>
      </c>
      <c r="J2316" s="214">
        <v>-5331</v>
      </c>
      <c r="K2316" s="250">
        <f t="shared" si="35"/>
        <v>2415433.9995909058</v>
      </c>
      <c r="L2316" s="270"/>
    </row>
    <row r="2317" spans="2:12" x14ac:dyDescent="0.25">
      <c r="B2317" s="46">
        <f>SUBTOTAL(103,$C$10:C2317)</f>
        <v>2308</v>
      </c>
      <c r="C2317" s="157" t="s">
        <v>665</v>
      </c>
      <c r="D2317" s="157" t="s">
        <v>648</v>
      </c>
      <c r="E2317" s="231" t="s">
        <v>1466</v>
      </c>
      <c r="F2317" s="227" t="s">
        <v>1045</v>
      </c>
      <c r="G2317" s="208" t="s">
        <v>1046</v>
      </c>
      <c r="H2317" s="241">
        <v>45576</v>
      </c>
      <c r="I2317" s="253">
        <v>0</v>
      </c>
      <c r="J2317" s="214">
        <v>-26600</v>
      </c>
      <c r="K2317" s="250">
        <f t="shared" ref="K2317:K2380" si="36">I2317+K2316+J2317</f>
        <v>2388833.9995909058</v>
      </c>
      <c r="L2317" s="270"/>
    </row>
    <row r="2318" spans="2:12" x14ac:dyDescent="0.25">
      <c r="B2318" s="46">
        <f>SUBTOTAL(103,$C$10:C2318)</f>
        <v>2309</v>
      </c>
      <c r="C2318" s="157" t="s">
        <v>764</v>
      </c>
      <c r="D2318" s="157" t="s">
        <v>738</v>
      </c>
      <c r="E2318" s="203" t="s">
        <v>1466</v>
      </c>
      <c r="F2318" s="212" t="s">
        <v>619</v>
      </c>
      <c r="G2318" s="209" t="s">
        <v>621</v>
      </c>
      <c r="H2318" s="241">
        <v>45576</v>
      </c>
      <c r="I2318" s="253">
        <v>0</v>
      </c>
      <c r="J2318" s="214">
        <v>-250</v>
      </c>
      <c r="K2318" s="250">
        <f t="shared" si="36"/>
        <v>2388583.9995909058</v>
      </c>
      <c r="L2318" s="270"/>
    </row>
    <row r="2319" spans="2:12" x14ac:dyDescent="0.25">
      <c r="B2319" s="46">
        <f>SUBTOTAL(103,$C$10:C2319)</f>
        <v>2310</v>
      </c>
      <c r="C2319" s="157" t="s">
        <v>728</v>
      </c>
      <c r="D2319" s="157" t="s">
        <v>648</v>
      </c>
      <c r="E2319" s="231" t="s">
        <v>1466</v>
      </c>
      <c r="F2319" s="212" t="s">
        <v>1187</v>
      </c>
      <c r="G2319" s="209" t="s">
        <v>1188</v>
      </c>
      <c r="H2319" s="241">
        <v>45576</v>
      </c>
      <c r="I2319" s="253">
        <v>0</v>
      </c>
      <c r="J2319" s="214">
        <v>-4200</v>
      </c>
      <c r="K2319" s="250">
        <f t="shared" si="36"/>
        <v>2384383.9995909058</v>
      </c>
      <c r="L2319" s="270"/>
    </row>
    <row r="2320" spans="2:12" x14ac:dyDescent="0.25">
      <c r="B2320" s="46">
        <f>SUBTOTAL(103,$C$10:C2320)</f>
        <v>2311</v>
      </c>
      <c r="C2320" s="157" t="s">
        <v>1151</v>
      </c>
      <c r="D2320" s="157" t="s">
        <v>648</v>
      </c>
      <c r="E2320" s="231" t="s">
        <v>1466</v>
      </c>
      <c r="F2320" s="212" t="s">
        <v>585</v>
      </c>
      <c r="G2320" s="209" t="s">
        <v>586</v>
      </c>
      <c r="H2320" s="241">
        <v>45576</v>
      </c>
      <c r="I2320" s="253">
        <v>0</v>
      </c>
      <c r="J2320" s="214">
        <v>-25200</v>
      </c>
      <c r="K2320" s="250">
        <f t="shared" si="36"/>
        <v>2359183.9995909058</v>
      </c>
      <c r="L2320" s="270"/>
    </row>
    <row r="2321" spans="2:12" x14ac:dyDescent="0.25">
      <c r="B2321" s="46">
        <f>SUBTOTAL(103,$C$10:C2321)</f>
        <v>2312</v>
      </c>
      <c r="C2321" s="157" t="s">
        <v>683</v>
      </c>
      <c r="D2321" s="157" t="s">
        <v>608</v>
      </c>
      <c r="E2321" s="231" t="s">
        <v>1466</v>
      </c>
      <c r="F2321" s="212" t="s">
        <v>1143</v>
      </c>
      <c r="G2321" s="209" t="s">
        <v>1144</v>
      </c>
      <c r="H2321" s="241">
        <v>45576</v>
      </c>
      <c r="I2321" s="253">
        <v>0</v>
      </c>
      <c r="J2321" s="214">
        <v>-20160</v>
      </c>
      <c r="K2321" s="250">
        <f t="shared" si="36"/>
        <v>2339023.9995909058</v>
      </c>
      <c r="L2321" s="270"/>
    </row>
    <row r="2322" spans="2:12" x14ac:dyDescent="0.25">
      <c r="B2322" s="46">
        <f>SUBTOTAL(103,$C$10:C2322)</f>
        <v>2313</v>
      </c>
      <c r="C2322" s="157" t="s">
        <v>603</v>
      </c>
      <c r="D2322" s="157" t="s">
        <v>738</v>
      </c>
      <c r="E2322" s="203" t="s">
        <v>1466</v>
      </c>
      <c r="F2322" s="212" t="s">
        <v>619</v>
      </c>
      <c r="G2322" s="209" t="s">
        <v>621</v>
      </c>
      <c r="H2322" s="241">
        <v>45576</v>
      </c>
      <c r="I2322" s="253">
        <v>0</v>
      </c>
      <c r="J2322" s="214">
        <v>-250</v>
      </c>
      <c r="K2322" s="250">
        <f t="shared" si="36"/>
        <v>2338773.9995909058</v>
      </c>
      <c r="L2322" s="270"/>
    </row>
    <row r="2323" spans="2:12" x14ac:dyDescent="0.25">
      <c r="B2323" s="46">
        <f>SUBTOTAL(103,$C$10:C2323)</f>
        <v>2314</v>
      </c>
      <c r="C2323" s="157" t="s">
        <v>694</v>
      </c>
      <c r="D2323" s="157" t="s">
        <v>608</v>
      </c>
      <c r="E2323" s="231" t="s">
        <v>1466</v>
      </c>
      <c r="F2323" s="212" t="s">
        <v>641</v>
      </c>
      <c r="G2323" s="209" t="s">
        <v>642</v>
      </c>
      <c r="H2323" s="241">
        <v>45576</v>
      </c>
      <c r="I2323" s="253">
        <v>0</v>
      </c>
      <c r="J2323" s="214">
        <v>-22400</v>
      </c>
      <c r="K2323" s="250">
        <f t="shared" si="36"/>
        <v>2316373.9995909058</v>
      </c>
      <c r="L2323" s="270"/>
    </row>
    <row r="2324" spans="2:12" x14ac:dyDescent="0.25">
      <c r="B2324" s="46">
        <f>SUBTOTAL(103,$C$10:C2324)</f>
        <v>2315</v>
      </c>
      <c r="C2324" s="157" t="s">
        <v>694</v>
      </c>
      <c r="D2324" s="157" t="s">
        <v>608</v>
      </c>
      <c r="E2324" s="231" t="s">
        <v>1466</v>
      </c>
      <c r="F2324" s="212" t="s">
        <v>1187</v>
      </c>
      <c r="G2324" s="209" t="s">
        <v>1188</v>
      </c>
      <c r="H2324" s="241">
        <v>45576</v>
      </c>
      <c r="I2324" s="253">
        <v>0</v>
      </c>
      <c r="J2324" s="214">
        <v>-4200</v>
      </c>
      <c r="K2324" s="250">
        <f t="shared" si="36"/>
        <v>2312173.9995909058</v>
      </c>
      <c r="L2324" s="270"/>
    </row>
    <row r="2325" spans="2:12" x14ac:dyDescent="0.25">
      <c r="B2325" s="46">
        <f>SUBTOTAL(103,$C$10:C2325)</f>
        <v>2316</v>
      </c>
      <c r="C2325" s="157" t="s">
        <v>1165</v>
      </c>
      <c r="D2325" s="157" t="s">
        <v>738</v>
      </c>
      <c r="E2325" s="203" t="s">
        <v>1466</v>
      </c>
      <c r="F2325" s="212" t="s">
        <v>1043</v>
      </c>
      <c r="G2325" s="209" t="s">
        <v>1044</v>
      </c>
      <c r="H2325" s="241">
        <v>45576</v>
      </c>
      <c r="I2325" s="253">
        <v>0</v>
      </c>
      <c r="J2325" s="214">
        <v>-500</v>
      </c>
      <c r="K2325" s="250">
        <f t="shared" si="36"/>
        <v>2311673.9995909058</v>
      </c>
      <c r="L2325" s="270"/>
    </row>
    <row r="2326" spans="2:12" x14ac:dyDescent="0.25">
      <c r="B2326" s="46">
        <f>SUBTOTAL(103,$C$10:C2326)</f>
        <v>2317</v>
      </c>
      <c r="C2326" s="157" t="s">
        <v>1158</v>
      </c>
      <c r="D2326" s="24" t="s">
        <v>697</v>
      </c>
      <c r="E2326" s="204" t="s">
        <v>1470</v>
      </c>
      <c r="F2326" s="212" t="s">
        <v>641</v>
      </c>
      <c r="G2326" s="209" t="s">
        <v>642</v>
      </c>
      <c r="H2326" s="241">
        <v>45576</v>
      </c>
      <c r="I2326" s="253">
        <v>0</v>
      </c>
      <c r="J2326" s="214">
        <v>-18823</v>
      </c>
      <c r="K2326" s="250">
        <f t="shared" si="36"/>
        <v>2292850.9995909058</v>
      </c>
      <c r="L2326" s="270"/>
    </row>
    <row r="2327" spans="2:12" x14ac:dyDescent="0.25">
      <c r="B2327" s="46">
        <f>SUBTOTAL(103,$C$10:C2327)</f>
        <v>2318</v>
      </c>
      <c r="C2327" s="157" t="s">
        <v>1392</v>
      </c>
      <c r="D2327" s="157" t="s">
        <v>688</v>
      </c>
      <c r="E2327" s="203" t="s">
        <v>1471</v>
      </c>
      <c r="F2327" s="212" t="s">
        <v>1187</v>
      </c>
      <c r="G2327" s="209" t="s">
        <v>1188</v>
      </c>
      <c r="H2327" s="241">
        <v>45576</v>
      </c>
      <c r="I2327" s="253">
        <v>0</v>
      </c>
      <c r="J2327" s="214">
        <v>-10000</v>
      </c>
      <c r="K2327" s="250">
        <f t="shared" si="36"/>
        <v>2282850.9995909058</v>
      </c>
      <c r="L2327" s="270"/>
    </row>
    <row r="2328" spans="2:12" x14ac:dyDescent="0.25">
      <c r="B2328" s="46">
        <f>SUBTOTAL(103,$C$10:C2328)</f>
        <v>2319</v>
      </c>
      <c r="C2328" s="157" t="s">
        <v>843</v>
      </c>
      <c r="D2328" s="157" t="s">
        <v>961</v>
      </c>
      <c r="E2328" s="203" t="s">
        <v>1470</v>
      </c>
      <c r="F2328" s="212" t="s">
        <v>1050</v>
      </c>
      <c r="G2328" s="209" t="s">
        <v>442</v>
      </c>
      <c r="H2328" s="241">
        <v>45583</v>
      </c>
      <c r="I2328" s="253">
        <v>0</v>
      </c>
      <c r="J2328" s="214">
        <v>-1950</v>
      </c>
      <c r="K2328" s="250">
        <f t="shared" si="36"/>
        <v>2280900.9995909058</v>
      </c>
      <c r="L2328" s="270"/>
    </row>
    <row r="2329" spans="2:12" x14ac:dyDescent="0.25">
      <c r="B2329" s="46">
        <f>SUBTOTAL(103,$C$10:C2329)</f>
        <v>2320</v>
      </c>
      <c r="C2329" s="157" t="s">
        <v>843</v>
      </c>
      <c r="D2329" s="157" t="s">
        <v>1393</v>
      </c>
      <c r="E2329" s="204" t="s">
        <v>1470</v>
      </c>
      <c r="F2329" s="212" t="s">
        <v>619</v>
      </c>
      <c r="G2329" s="209" t="s">
        <v>621</v>
      </c>
      <c r="H2329" s="241">
        <v>45583</v>
      </c>
      <c r="I2329" s="253">
        <v>0</v>
      </c>
      <c r="J2329" s="214">
        <v>-3500</v>
      </c>
      <c r="K2329" s="250">
        <f t="shared" si="36"/>
        <v>2277400.9995909058</v>
      </c>
      <c r="L2329" s="270"/>
    </row>
    <row r="2330" spans="2:12" x14ac:dyDescent="0.25">
      <c r="B2330" s="46">
        <f>SUBTOTAL(103,$C$10:C2330)</f>
        <v>2321</v>
      </c>
      <c r="C2330" s="157" t="s">
        <v>1259</v>
      </c>
      <c r="D2330" s="157" t="s">
        <v>1402</v>
      </c>
      <c r="E2330" s="203" t="s">
        <v>1467</v>
      </c>
      <c r="F2330" s="212" t="s">
        <v>619</v>
      </c>
      <c r="G2330" s="209" t="s">
        <v>621</v>
      </c>
      <c r="H2330" s="241">
        <v>45583</v>
      </c>
      <c r="I2330" s="253">
        <v>0</v>
      </c>
      <c r="J2330" s="214">
        <v>-20361</v>
      </c>
      <c r="K2330" s="250">
        <f t="shared" si="36"/>
        <v>2257039.9995909058</v>
      </c>
      <c r="L2330" s="270"/>
    </row>
    <row r="2331" spans="2:12" x14ac:dyDescent="0.25">
      <c r="B2331" s="46">
        <f>SUBTOTAL(103,$C$10:C2331)</f>
        <v>2322</v>
      </c>
      <c r="C2331" s="157" t="s">
        <v>1319</v>
      </c>
      <c r="D2331" s="157" t="s">
        <v>1402</v>
      </c>
      <c r="E2331" s="203" t="s">
        <v>1467</v>
      </c>
      <c r="F2331" s="212" t="s">
        <v>619</v>
      </c>
      <c r="G2331" s="209" t="s">
        <v>621</v>
      </c>
      <c r="H2331" s="241">
        <v>45583</v>
      </c>
      <c r="I2331" s="253">
        <v>0</v>
      </c>
      <c r="J2331" s="214">
        <v>-11978</v>
      </c>
      <c r="K2331" s="250">
        <f t="shared" si="36"/>
        <v>2245061.9995909058</v>
      </c>
      <c r="L2331" s="270"/>
    </row>
    <row r="2332" spans="2:12" x14ac:dyDescent="0.25">
      <c r="B2332" s="46">
        <f>SUBTOTAL(103,$C$10:C2332)</f>
        <v>2323</v>
      </c>
      <c r="C2332" s="157" t="s">
        <v>843</v>
      </c>
      <c r="D2332" s="157" t="s">
        <v>1173</v>
      </c>
      <c r="E2332" s="203" t="s">
        <v>1470</v>
      </c>
      <c r="F2332" s="227" t="s">
        <v>700</v>
      </c>
      <c r="G2332" s="209" t="s">
        <v>439</v>
      </c>
      <c r="H2332" s="241">
        <v>45583</v>
      </c>
      <c r="I2332" s="253">
        <v>0</v>
      </c>
      <c r="J2332" s="214">
        <v>-650</v>
      </c>
      <c r="K2332" s="250">
        <f t="shared" si="36"/>
        <v>2244411.9995909058</v>
      </c>
      <c r="L2332" s="270"/>
    </row>
    <row r="2333" spans="2:12" x14ac:dyDescent="0.25">
      <c r="B2333" s="46">
        <f>SUBTOTAL(103,$C$10:C2333)</f>
        <v>2324</v>
      </c>
      <c r="C2333" s="157" t="s">
        <v>1266</v>
      </c>
      <c r="D2333" s="157" t="s">
        <v>738</v>
      </c>
      <c r="E2333" s="203" t="s">
        <v>1466</v>
      </c>
      <c r="F2333" s="212" t="s">
        <v>619</v>
      </c>
      <c r="G2333" s="209" t="s">
        <v>621</v>
      </c>
      <c r="H2333" s="241">
        <v>45583</v>
      </c>
      <c r="I2333" s="253">
        <v>0</v>
      </c>
      <c r="J2333" s="214">
        <v>-1000</v>
      </c>
      <c r="K2333" s="250">
        <f t="shared" si="36"/>
        <v>2243411.9995909058</v>
      </c>
      <c r="L2333" s="270"/>
    </row>
    <row r="2334" spans="2:12" x14ac:dyDescent="0.25">
      <c r="B2334" s="46">
        <f>SUBTOTAL(103,$C$10:C2334)</f>
        <v>2325</v>
      </c>
      <c r="C2334" s="157" t="s">
        <v>1266</v>
      </c>
      <c r="D2334" s="157" t="s">
        <v>607</v>
      </c>
      <c r="E2334" s="203" t="s">
        <v>1467</v>
      </c>
      <c r="F2334" s="212" t="s">
        <v>619</v>
      </c>
      <c r="G2334" s="209" t="s">
        <v>621</v>
      </c>
      <c r="H2334" s="241">
        <v>45583</v>
      </c>
      <c r="I2334" s="253">
        <v>0</v>
      </c>
      <c r="J2334" s="214">
        <v>-4500</v>
      </c>
      <c r="K2334" s="250">
        <f t="shared" si="36"/>
        <v>2238911.9995909058</v>
      </c>
      <c r="L2334" s="270"/>
    </row>
    <row r="2335" spans="2:12" x14ac:dyDescent="0.25">
      <c r="B2335" s="46">
        <f>SUBTOTAL(103,$C$10:C2335)</f>
        <v>2326</v>
      </c>
      <c r="C2335" s="157" t="s">
        <v>812</v>
      </c>
      <c r="D2335" s="157" t="s">
        <v>608</v>
      </c>
      <c r="E2335" s="231" t="s">
        <v>1466</v>
      </c>
      <c r="F2335" s="212" t="s">
        <v>1143</v>
      </c>
      <c r="G2335" s="209" t="s">
        <v>1144</v>
      </c>
      <c r="H2335" s="241">
        <v>45583</v>
      </c>
      <c r="I2335" s="253">
        <v>0</v>
      </c>
      <c r="J2335" s="214">
        <v>-21720</v>
      </c>
      <c r="K2335" s="250">
        <f t="shared" si="36"/>
        <v>2217191.9995909058</v>
      </c>
      <c r="L2335" s="270"/>
    </row>
    <row r="2336" spans="2:12" x14ac:dyDescent="0.25">
      <c r="B2336" s="46">
        <f>SUBTOTAL(103,$C$10:C2336)</f>
        <v>2327</v>
      </c>
      <c r="C2336" s="157" t="s">
        <v>812</v>
      </c>
      <c r="D2336" s="157" t="s">
        <v>1395</v>
      </c>
      <c r="E2336" s="203" t="s">
        <v>1467</v>
      </c>
      <c r="F2336" s="212" t="s">
        <v>1143</v>
      </c>
      <c r="G2336" s="209" t="s">
        <v>1144</v>
      </c>
      <c r="H2336" s="241">
        <v>45583</v>
      </c>
      <c r="I2336" s="253">
        <v>0</v>
      </c>
      <c r="J2336" s="214">
        <v>-5628.57</v>
      </c>
      <c r="K2336" s="250">
        <f t="shared" si="36"/>
        <v>2211563.429590906</v>
      </c>
      <c r="L2336" s="270"/>
    </row>
    <row r="2337" spans="2:12" x14ac:dyDescent="0.25">
      <c r="B2337" s="46">
        <f>SUBTOTAL(103,$C$10:C2337)</f>
        <v>2328</v>
      </c>
      <c r="C2337" s="157" t="s">
        <v>812</v>
      </c>
      <c r="D2337" s="157" t="s">
        <v>1396</v>
      </c>
      <c r="E2337" s="203" t="s">
        <v>1468</v>
      </c>
      <c r="F2337" s="212" t="s">
        <v>1143</v>
      </c>
      <c r="G2337" s="209" t="s">
        <v>1144</v>
      </c>
      <c r="H2337" s="241">
        <v>45583</v>
      </c>
      <c r="I2337" s="253">
        <v>0</v>
      </c>
      <c r="J2337" s="214">
        <v>-1500</v>
      </c>
      <c r="K2337" s="250">
        <f t="shared" si="36"/>
        <v>2210063.429590906</v>
      </c>
      <c r="L2337" s="270"/>
    </row>
    <row r="2338" spans="2:12" x14ac:dyDescent="0.25">
      <c r="B2338" s="46">
        <f>SUBTOTAL(103,$C$10:C2338)</f>
        <v>2329</v>
      </c>
      <c r="C2338" s="157" t="s">
        <v>812</v>
      </c>
      <c r="D2338" s="157" t="s">
        <v>1397</v>
      </c>
      <c r="E2338" s="203" t="s">
        <v>1468</v>
      </c>
      <c r="F2338" s="212" t="s">
        <v>1143</v>
      </c>
      <c r="G2338" s="209" t="s">
        <v>1144</v>
      </c>
      <c r="H2338" s="241">
        <v>45583</v>
      </c>
      <c r="I2338" s="253">
        <v>0</v>
      </c>
      <c r="J2338" s="214">
        <v>-500</v>
      </c>
      <c r="K2338" s="250">
        <f t="shared" si="36"/>
        <v>2209563.429590906</v>
      </c>
      <c r="L2338" s="270"/>
    </row>
    <row r="2339" spans="2:12" x14ac:dyDescent="0.25">
      <c r="B2339" s="46">
        <f>SUBTOTAL(103,$C$10:C2339)</f>
        <v>2330</v>
      </c>
      <c r="C2339" s="157" t="s">
        <v>812</v>
      </c>
      <c r="D2339" s="157" t="s">
        <v>1398</v>
      </c>
      <c r="E2339" s="203" t="s">
        <v>1468</v>
      </c>
      <c r="F2339" s="212" t="s">
        <v>1143</v>
      </c>
      <c r="G2339" s="209" t="s">
        <v>1144</v>
      </c>
      <c r="H2339" s="241">
        <v>45583</v>
      </c>
      <c r="I2339" s="253">
        <v>0</v>
      </c>
      <c r="J2339" s="214">
        <v>-10000</v>
      </c>
      <c r="K2339" s="250">
        <f t="shared" si="36"/>
        <v>2199563.429590906</v>
      </c>
      <c r="L2339" s="270"/>
    </row>
    <row r="2340" spans="2:12" x14ac:dyDescent="0.25">
      <c r="B2340" s="46">
        <f>SUBTOTAL(103,$C$10:C2340)</f>
        <v>2331</v>
      </c>
      <c r="C2340" s="157" t="s">
        <v>736</v>
      </c>
      <c r="D2340" s="157" t="s">
        <v>738</v>
      </c>
      <c r="E2340" s="203" t="s">
        <v>1466</v>
      </c>
      <c r="F2340" s="212" t="s">
        <v>619</v>
      </c>
      <c r="G2340" s="209" t="s">
        <v>621</v>
      </c>
      <c r="H2340" s="241">
        <v>45583</v>
      </c>
      <c r="I2340" s="253">
        <v>0</v>
      </c>
      <c r="J2340" s="214">
        <v>-1500</v>
      </c>
      <c r="K2340" s="250">
        <f t="shared" si="36"/>
        <v>2198063.429590906</v>
      </c>
      <c r="L2340" s="270"/>
    </row>
    <row r="2341" spans="2:12" x14ac:dyDescent="0.25">
      <c r="B2341" s="46">
        <f>SUBTOTAL(103,$C$10:C2341)</f>
        <v>2332</v>
      </c>
      <c r="C2341" s="157" t="s">
        <v>625</v>
      </c>
      <c r="D2341" s="157" t="s">
        <v>608</v>
      </c>
      <c r="E2341" s="231" t="s">
        <v>1466</v>
      </c>
      <c r="F2341" s="212" t="s">
        <v>641</v>
      </c>
      <c r="G2341" s="209" t="s">
        <v>642</v>
      </c>
      <c r="H2341" s="241">
        <v>45583</v>
      </c>
      <c r="I2341" s="253">
        <v>0</v>
      </c>
      <c r="J2341" s="214">
        <v>-11420</v>
      </c>
      <c r="K2341" s="250">
        <f t="shared" si="36"/>
        <v>2186643.429590906</v>
      </c>
      <c r="L2341" s="270"/>
    </row>
    <row r="2342" spans="2:12" x14ac:dyDescent="0.25">
      <c r="B2342" s="46">
        <f>SUBTOTAL(103,$C$10:C2342)</f>
        <v>2333</v>
      </c>
      <c r="C2342" s="157" t="s">
        <v>1394</v>
      </c>
      <c r="D2342" s="157" t="s">
        <v>608</v>
      </c>
      <c r="E2342" s="231" t="s">
        <v>1466</v>
      </c>
      <c r="F2342" s="212" t="s">
        <v>1187</v>
      </c>
      <c r="G2342" s="209" t="s">
        <v>1188</v>
      </c>
      <c r="H2342" s="241">
        <v>45583</v>
      </c>
      <c r="I2342" s="253">
        <v>0</v>
      </c>
      <c r="J2342" s="214">
        <v>-9600</v>
      </c>
      <c r="K2342" s="250">
        <f t="shared" si="36"/>
        <v>2177043.429590906</v>
      </c>
      <c r="L2342" s="270"/>
    </row>
    <row r="2343" spans="2:12" x14ac:dyDescent="0.25">
      <c r="B2343" s="46">
        <f>SUBTOTAL(103,$C$10:C2343)</f>
        <v>2334</v>
      </c>
      <c r="C2343" s="157" t="s">
        <v>1148</v>
      </c>
      <c r="D2343" s="157" t="s">
        <v>608</v>
      </c>
      <c r="E2343" s="231" t="s">
        <v>1466</v>
      </c>
      <c r="F2343" s="227" t="s">
        <v>1045</v>
      </c>
      <c r="G2343" s="208" t="s">
        <v>1046</v>
      </c>
      <c r="H2343" s="241">
        <v>45583</v>
      </c>
      <c r="I2343" s="253">
        <v>0</v>
      </c>
      <c r="J2343" s="214">
        <v>-7700</v>
      </c>
      <c r="K2343" s="250">
        <f t="shared" si="36"/>
        <v>2169343.429590906</v>
      </c>
      <c r="L2343" s="270"/>
    </row>
    <row r="2344" spans="2:12" x14ac:dyDescent="0.25">
      <c r="B2344" s="46">
        <f>SUBTOTAL(103,$C$10:C2344)</f>
        <v>2335</v>
      </c>
      <c r="C2344" s="157" t="s">
        <v>598</v>
      </c>
      <c r="D2344" s="157" t="s">
        <v>607</v>
      </c>
      <c r="E2344" s="203" t="s">
        <v>1467</v>
      </c>
      <c r="F2344" s="212" t="s">
        <v>581</v>
      </c>
      <c r="G2344" s="209" t="s">
        <v>620</v>
      </c>
      <c r="H2344" s="241">
        <v>45583</v>
      </c>
      <c r="I2344" s="253">
        <v>0</v>
      </c>
      <c r="J2344" s="214">
        <v>-15000</v>
      </c>
      <c r="K2344" s="250">
        <f t="shared" si="36"/>
        <v>2154343.429590906</v>
      </c>
      <c r="L2344" s="270"/>
    </row>
    <row r="2345" spans="2:12" x14ac:dyDescent="0.25">
      <c r="B2345" s="46">
        <f>SUBTOTAL(103,$C$10:C2345)</f>
        <v>2336</v>
      </c>
      <c r="C2345" s="157" t="s">
        <v>598</v>
      </c>
      <c r="D2345" s="157" t="s">
        <v>607</v>
      </c>
      <c r="E2345" s="203" t="s">
        <v>1467</v>
      </c>
      <c r="F2345" s="212" t="s">
        <v>1187</v>
      </c>
      <c r="G2345" s="209" t="s">
        <v>1188</v>
      </c>
      <c r="H2345" s="241">
        <v>45583</v>
      </c>
      <c r="I2345" s="253">
        <v>0</v>
      </c>
      <c r="J2345" s="214">
        <v>-3157.1241013964504</v>
      </c>
      <c r="K2345" s="250">
        <f t="shared" si="36"/>
        <v>2151186.3054895094</v>
      </c>
      <c r="L2345" s="270"/>
    </row>
    <row r="2346" spans="2:12" x14ac:dyDescent="0.25">
      <c r="B2346" s="46">
        <f>SUBTOTAL(103,$C$10:C2346)</f>
        <v>2337</v>
      </c>
      <c r="C2346" s="157" t="s">
        <v>598</v>
      </c>
      <c r="D2346" s="157" t="s">
        <v>607</v>
      </c>
      <c r="E2346" s="203" t="s">
        <v>1467</v>
      </c>
      <c r="F2346" s="212" t="s">
        <v>579</v>
      </c>
      <c r="G2346" s="209" t="s">
        <v>622</v>
      </c>
      <c r="H2346" s="241">
        <v>45583</v>
      </c>
      <c r="I2346" s="253">
        <v>0</v>
      </c>
      <c r="J2346" s="214">
        <v>-4111.4966167518978</v>
      </c>
      <c r="K2346" s="250">
        <f t="shared" si="36"/>
        <v>2147074.8088727575</v>
      </c>
      <c r="L2346" s="270"/>
    </row>
    <row r="2347" spans="2:12" x14ac:dyDescent="0.25">
      <c r="B2347" s="46">
        <f>SUBTOTAL(103,$C$10:C2347)</f>
        <v>2338</v>
      </c>
      <c r="C2347" s="157" t="s">
        <v>598</v>
      </c>
      <c r="D2347" s="157" t="s">
        <v>607</v>
      </c>
      <c r="E2347" s="203" t="s">
        <v>1467</v>
      </c>
      <c r="F2347" s="212" t="s">
        <v>1043</v>
      </c>
      <c r="G2347" s="209" t="s">
        <v>1044</v>
      </c>
      <c r="H2347" s="241">
        <v>45583</v>
      </c>
      <c r="I2347" s="253">
        <v>0</v>
      </c>
      <c r="J2347" s="214">
        <v>-1831.3792818516513</v>
      </c>
      <c r="K2347" s="250">
        <f t="shared" si="36"/>
        <v>2145243.429590906</v>
      </c>
      <c r="L2347" s="270"/>
    </row>
    <row r="2348" spans="2:12" x14ac:dyDescent="0.25">
      <c r="B2348" s="46">
        <f>SUBTOTAL(103,$C$10:C2348)</f>
        <v>2339</v>
      </c>
      <c r="C2348" s="157" t="s">
        <v>598</v>
      </c>
      <c r="D2348" s="157" t="s">
        <v>608</v>
      </c>
      <c r="E2348" s="231" t="s">
        <v>1466</v>
      </c>
      <c r="F2348" s="212" t="s">
        <v>1187</v>
      </c>
      <c r="G2348" s="209" t="s">
        <v>1188</v>
      </c>
      <c r="H2348" s="241">
        <v>45583</v>
      </c>
      <c r="I2348" s="253">
        <v>0</v>
      </c>
      <c r="J2348" s="214">
        <v>-6300</v>
      </c>
      <c r="K2348" s="250">
        <f t="shared" si="36"/>
        <v>2138943.429590906</v>
      </c>
      <c r="L2348" s="270"/>
    </row>
    <row r="2349" spans="2:12" x14ac:dyDescent="0.25">
      <c r="B2349" s="46">
        <f>SUBTOTAL(103,$C$10:C2349)</f>
        <v>2340</v>
      </c>
      <c r="C2349" s="157" t="s">
        <v>598</v>
      </c>
      <c r="D2349" s="157" t="s">
        <v>608</v>
      </c>
      <c r="E2349" s="231" t="s">
        <v>1466</v>
      </c>
      <c r="F2349" s="212" t="s">
        <v>746</v>
      </c>
      <c r="G2349" s="209" t="s">
        <v>747</v>
      </c>
      <c r="H2349" s="241">
        <v>45583</v>
      </c>
      <c r="I2349" s="253">
        <v>0</v>
      </c>
      <c r="J2349" s="214">
        <v>-6300</v>
      </c>
      <c r="K2349" s="250">
        <f t="shared" si="36"/>
        <v>2132643.429590906</v>
      </c>
      <c r="L2349" s="270"/>
    </row>
    <row r="2350" spans="2:12" x14ac:dyDescent="0.25">
      <c r="B2350" s="46">
        <f>SUBTOTAL(103,$C$10:C2350)</f>
        <v>2341</v>
      </c>
      <c r="C2350" s="157" t="s">
        <v>598</v>
      </c>
      <c r="D2350" s="157" t="s">
        <v>738</v>
      </c>
      <c r="E2350" s="203" t="s">
        <v>1466</v>
      </c>
      <c r="F2350" s="212" t="s">
        <v>1043</v>
      </c>
      <c r="G2350" s="209" t="s">
        <v>1044</v>
      </c>
      <c r="H2350" s="241">
        <v>45583</v>
      </c>
      <c r="I2350" s="253">
        <v>0</v>
      </c>
      <c r="J2350" s="214">
        <v>-1000</v>
      </c>
      <c r="K2350" s="250">
        <f t="shared" si="36"/>
        <v>2131643.429590906</v>
      </c>
      <c r="L2350" s="270"/>
    </row>
    <row r="2351" spans="2:12" x14ac:dyDescent="0.25">
      <c r="B2351" s="46">
        <f>SUBTOTAL(103,$C$10:C2351)</f>
        <v>2342</v>
      </c>
      <c r="C2351" s="157" t="s">
        <v>763</v>
      </c>
      <c r="D2351" s="157" t="s">
        <v>738</v>
      </c>
      <c r="E2351" s="203" t="s">
        <v>1466</v>
      </c>
      <c r="F2351" s="212" t="s">
        <v>619</v>
      </c>
      <c r="G2351" s="209" t="s">
        <v>621</v>
      </c>
      <c r="H2351" s="241">
        <v>45583</v>
      </c>
      <c r="I2351" s="253">
        <v>0</v>
      </c>
      <c r="J2351" s="214">
        <v>-1500</v>
      </c>
      <c r="K2351" s="250">
        <f t="shared" si="36"/>
        <v>2130143.429590906</v>
      </c>
      <c r="L2351" s="270"/>
    </row>
    <row r="2352" spans="2:12" x14ac:dyDescent="0.25">
      <c r="B2352" s="46">
        <f>SUBTOTAL(103,$C$10:C2352)</f>
        <v>2343</v>
      </c>
      <c r="C2352" s="157" t="s">
        <v>1114</v>
      </c>
      <c r="D2352" s="157" t="s">
        <v>648</v>
      </c>
      <c r="E2352" s="231" t="s">
        <v>1466</v>
      </c>
      <c r="F2352" s="212" t="s">
        <v>585</v>
      </c>
      <c r="G2352" s="209" t="s">
        <v>586</v>
      </c>
      <c r="H2352" s="241">
        <v>45583</v>
      </c>
      <c r="I2352" s="253">
        <v>0</v>
      </c>
      <c r="J2352" s="214">
        <v>-12600</v>
      </c>
      <c r="K2352" s="250">
        <f t="shared" si="36"/>
        <v>2117543.429590906</v>
      </c>
      <c r="L2352" s="270"/>
    </row>
    <row r="2353" spans="2:12" x14ac:dyDescent="0.25">
      <c r="B2353" s="46">
        <f>SUBTOTAL(103,$C$10:C2353)</f>
        <v>2344</v>
      </c>
      <c r="C2353" s="157" t="s">
        <v>600</v>
      </c>
      <c r="D2353" s="157" t="s">
        <v>608</v>
      </c>
      <c r="E2353" s="231" t="s">
        <v>1466</v>
      </c>
      <c r="F2353" s="212" t="s">
        <v>1143</v>
      </c>
      <c r="G2353" s="209" t="s">
        <v>1144</v>
      </c>
      <c r="H2353" s="241">
        <v>45583</v>
      </c>
      <c r="I2353" s="253">
        <v>0</v>
      </c>
      <c r="J2353" s="214">
        <v>-36400</v>
      </c>
      <c r="K2353" s="250">
        <f t="shared" si="36"/>
        <v>2081143.429590906</v>
      </c>
      <c r="L2353" s="270"/>
    </row>
    <row r="2354" spans="2:12" x14ac:dyDescent="0.25">
      <c r="B2354" s="46">
        <f>SUBTOTAL(103,$C$10:C2354)</f>
        <v>2345</v>
      </c>
      <c r="C2354" s="157" t="s">
        <v>682</v>
      </c>
      <c r="D2354" s="157" t="s">
        <v>608</v>
      </c>
      <c r="E2354" s="231" t="s">
        <v>1466</v>
      </c>
      <c r="F2354" s="227" t="s">
        <v>1045</v>
      </c>
      <c r="G2354" s="208" t="s">
        <v>1046</v>
      </c>
      <c r="H2354" s="241">
        <v>45583</v>
      </c>
      <c r="I2354" s="253">
        <v>0</v>
      </c>
      <c r="J2354" s="214">
        <v>-2100</v>
      </c>
      <c r="K2354" s="250">
        <f t="shared" si="36"/>
        <v>2079043.429590906</v>
      </c>
      <c r="L2354" s="270"/>
    </row>
    <row r="2355" spans="2:12" x14ac:dyDescent="0.25">
      <c r="B2355" s="46">
        <f>SUBTOTAL(103,$C$10:C2355)</f>
        <v>2346</v>
      </c>
      <c r="C2355" s="157" t="s">
        <v>601</v>
      </c>
      <c r="D2355" s="157" t="s">
        <v>648</v>
      </c>
      <c r="E2355" s="231" t="s">
        <v>1466</v>
      </c>
      <c r="F2355" s="212" t="s">
        <v>1143</v>
      </c>
      <c r="G2355" s="209" t="s">
        <v>1144</v>
      </c>
      <c r="H2355" s="241">
        <v>45583</v>
      </c>
      <c r="I2355" s="253">
        <v>0</v>
      </c>
      <c r="J2355" s="214">
        <v>-5331</v>
      </c>
      <c r="K2355" s="250">
        <f t="shared" si="36"/>
        <v>2073712.429590906</v>
      </c>
      <c r="L2355" s="270"/>
    </row>
    <row r="2356" spans="2:12" x14ac:dyDescent="0.25">
      <c r="B2356" s="46">
        <f>SUBTOTAL(103,$C$10:C2356)</f>
        <v>2347</v>
      </c>
      <c r="C2356" s="157" t="s">
        <v>665</v>
      </c>
      <c r="D2356" s="157" t="s">
        <v>648</v>
      </c>
      <c r="E2356" s="231" t="s">
        <v>1466</v>
      </c>
      <c r="F2356" s="227" t="s">
        <v>1045</v>
      </c>
      <c r="G2356" s="208" t="s">
        <v>1046</v>
      </c>
      <c r="H2356" s="241">
        <v>45583</v>
      </c>
      <c r="I2356" s="253">
        <v>0</v>
      </c>
      <c r="J2356" s="214">
        <v>-16100</v>
      </c>
      <c r="K2356" s="250">
        <f t="shared" si="36"/>
        <v>2057612.429590906</v>
      </c>
      <c r="L2356" s="270"/>
    </row>
    <row r="2357" spans="2:12" x14ac:dyDescent="0.25">
      <c r="B2357" s="46">
        <f>SUBTOTAL(103,$C$10:C2357)</f>
        <v>2348</v>
      </c>
      <c r="C2357" s="157" t="s">
        <v>728</v>
      </c>
      <c r="D2357" s="157" t="s">
        <v>648</v>
      </c>
      <c r="E2357" s="231" t="s">
        <v>1466</v>
      </c>
      <c r="F2357" s="212" t="s">
        <v>1187</v>
      </c>
      <c r="G2357" s="209" t="s">
        <v>1188</v>
      </c>
      <c r="H2357" s="241">
        <v>45583</v>
      </c>
      <c r="I2357" s="253">
        <v>0</v>
      </c>
      <c r="J2357" s="214">
        <v>-4200</v>
      </c>
      <c r="K2357" s="250">
        <f t="shared" si="36"/>
        <v>2053412.429590906</v>
      </c>
      <c r="L2357" s="270"/>
    </row>
    <row r="2358" spans="2:12" x14ac:dyDescent="0.25">
      <c r="B2358" s="46">
        <f>SUBTOTAL(103,$C$10:C2358)</f>
        <v>2349</v>
      </c>
      <c r="C2358" s="157" t="s">
        <v>728</v>
      </c>
      <c r="D2358" s="157" t="s">
        <v>607</v>
      </c>
      <c r="E2358" s="203" t="s">
        <v>1467</v>
      </c>
      <c r="F2358" s="212" t="s">
        <v>1187</v>
      </c>
      <c r="G2358" s="209" t="s">
        <v>1188</v>
      </c>
      <c r="H2358" s="241">
        <v>45583</v>
      </c>
      <c r="I2358" s="253">
        <v>0</v>
      </c>
      <c r="J2358" s="214">
        <v>-2572.4250000000002</v>
      </c>
      <c r="K2358" s="250">
        <f t="shared" si="36"/>
        <v>2050840.004590906</v>
      </c>
      <c r="L2358" s="270"/>
    </row>
    <row r="2359" spans="2:12" x14ac:dyDescent="0.25">
      <c r="B2359" s="46">
        <f>SUBTOTAL(103,$C$10:C2359)</f>
        <v>2350</v>
      </c>
      <c r="C2359" s="157" t="s">
        <v>1151</v>
      </c>
      <c r="D2359" s="157" t="s">
        <v>648</v>
      </c>
      <c r="E2359" s="231" t="s">
        <v>1466</v>
      </c>
      <c r="F2359" s="212" t="s">
        <v>585</v>
      </c>
      <c r="G2359" s="209" t="s">
        <v>586</v>
      </c>
      <c r="H2359" s="241">
        <v>45583</v>
      </c>
      <c r="I2359" s="253">
        <v>0</v>
      </c>
      <c r="J2359" s="214">
        <v>-25200</v>
      </c>
      <c r="K2359" s="250">
        <f t="shared" si="36"/>
        <v>2025640.004590906</v>
      </c>
      <c r="L2359" s="270"/>
    </row>
    <row r="2360" spans="2:12" x14ac:dyDescent="0.25">
      <c r="B2360" s="46">
        <f>SUBTOTAL(103,$C$10:C2360)</f>
        <v>2351</v>
      </c>
      <c r="C2360" s="157" t="s">
        <v>683</v>
      </c>
      <c r="D2360" s="157" t="s">
        <v>608</v>
      </c>
      <c r="E2360" s="231" t="s">
        <v>1466</v>
      </c>
      <c r="F2360" s="212" t="s">
        <v>1143</v>
      </c>
      <c r="G2360" s="209" t="s">
        <v>1144</v>
      </c>
      <c r="H2360" s="241">
        <v>45583</v>
      </c>
      <c r="I2360" s="253">
        <v>0</v>
      </c>
      <c r="J2360" s="214">
        <v>-20160</v>
      </c>
      <c r="K2360" s="250">
        <f t="shared" si="36"/>
        <v>2005480.004590906</v>
      </c>
      <c r="L2360" s="270"/>
    </row>
    <row r="2361" spans="2:12" x14ac:dyDescent="0.25">
      <c r="B2361" s="46">
        <f>SUBTOTAL(103,$C$10:C2361)</f>
        <v>2352</v>
      </c>
      <c r="C2361" s="157" t="s">
        <v>1181</v>
      </c>
      <c r="D2361" s="157" t="s">
        <v>703</v>
      </c>
      <c r="E2361" s="203" t="s">
        <v>1471</v>
      </c>
      <c r="F2361" s="212" t="s">
        <v>1143</v>
      </c>
      <c r="G2361" s="209" t="s">
        <v>1144</v>
      </c>
      <c r="H2361" s="241">
        <v>45583</v>
      </c>
      <c r="I2361" s="253">
        <v>0</v>
      </c>
      <c r="J2361" s="214">
        <v>-12000</v>
      </c>
      <c r="K2361" s="250">
        <f t="shared" si="36"/>
        <v>1993480.004590906</v>
      </c>
      <c r="L2361" s="270"/>
    </row>
    <row r="2362" spans="2:12" x14ac:dyDescent="0.25">
      <c r="B2362" s="46">
        <f>SUBTOTAL(103,$C$10:C2362)</f>
        <v>2353</v>
      </c>
      <c r="C2362" s="157" t="s">
        <v>603</v>
      </c>
      <c r="D2362" s="157" t="s">
        <v>738</v>
      </c>
      <c r="E2362" s="203" t="s">
        <v>1466</v>
      </c>
      <c r="F2362" s="212" t="s">
        <v>619</v>
      </c>
      <c r="G2362" s="209" t="s">
        <v>621</v>
      </c>
      <c r="H2362" s="241">
        <v>45583</v>
      </c>
      <c r="I2362" s="253">
        <v>0</v>
      </c>
      <c r="J2362" s="214">
        <v>-250</v>
      </c>
      <c r="K2362" s="250">
        <f t="shared" si="36"/>
        <v>1993230.004590906</v>
      </c>
      <c r="L2362" s="270"/>
    </row>
    <row r="2363" spans="2:12" x14ac:dyDescent="0.25">
      <c r="B2363" s="46">
        <f>SUBTOTAL(103,$C$10:C2363)</f>
        <v>2354</v>
      </c>
      <c r="C2363" s="157" t="s">
        <v>694</v>
      </c>
      <c r="D2363" s="157" t="s">
        <v>608</v>
      </c>
      <c r="E2363" s="231" t="s">
        <v>1466</v>
      </c>
      <c r="F2363" s="212" t="s">
        <v>641</v>
      </c>
      <c r="G2363" s="209" t="s">
        <v>642</v>
      </c>
      <c r="H2363" s="241">
        <v>45583</v>
      </c>
      <c r="I2363" s="253">
        <v>0</v>
      </c>
      <c r="J2363" s="214">
        <v>-8400</v>
      </c>
      <c r="K2363" s="250">
        <f t="shared" si="36"/>
        <v>1984830.004590906</v>
      </c>
      <c r="L2363" s="270"/>
    </row>
    <row r="2364" spans="2:12" x14ac:dyDescent="0.25">
      <c r="B2364" s="46">
        <f>SUBTOTAL(103,$C$10:C2364)</f>
        <v>2355</v>
      </c>
      <c r="C2364" s="157" t="s">
        <v>694</v>
      </c>
      <c r="D2364" s="157" t="s">
        <v>608</v>
      </c>
      <c r="E2364" s="231" t="s">
        <v>1466</v>
      </c>
      <c r="F2364" s="212" t="s">
        <v>1187</v>
      </c>
      <c r="G2364" s="209" t="s">
        <v>1188</v>
      </c>
      <c r="H2364" s="241">
        <v>45583</v>
      </c>
      <c r="I2364" s="253">
        <v>0</v>
      </c>
      <c r="J2364" s="214">
        <v>-16800</v>
      </c>
      <c r="K2364" s="250">
        <f t="shared" si="36"/>
        <v>1968030.004590906</v>
      </c>
      <c r="L2364" s="270"/>
    </row>
    <row r="2365" spans="2:12" x14ac:dyDescent="0.25">
      <c r="B2365" s="46">
        <f>SUBTOTAL(103,$C$10:C2365)</f>
        <v>2356</v>
      </c>
      <c r="C2365" s="157" t="s">
        <v>1165</v>
      </c>
      <c r="D2365" s="157" t="s">
        <v>738</v>
      </c>
      <c r="E2365" s="203" t="s">
        <v>1466</v>
      </c>
      <c r="F2365" s="212" t="s">
        <v>1043</v>
      </c>
      <c r="G2365" s="209" t="s">
        <v>1044</v>
      </c>
      <c r="H2365" s="241">
        <v>45583</v>
      </c>
      <c r="I2365" s="253">
        <v>0</v>
      </c>
      <c r="J2365" s="214">
        <v>-500</v>
      </c>
      <c r="K2365" s="250">
        <f t="shared" si="36"/>
        <v>1967530.004590906</v>
      </c>
      <c r="L2365" s="270"/>
    </row>
    <row r="2366" spans="2:12" x14ac:dyDescent="0.25">
      <c r="B2366" s="46">
        <f>SUBTOTAL(103,$C$10:C2366)</f>
        <v>2357</v>
      </c>
      <c r="C2366" s="157" t="s">
        <v>1399</v>
      </c>
      <c r="D2366" s="157" t="s">
        <v>688</v>
      </c>
      <c r="E2366" s="203" t="s">
        <v>1471</v>
      </c>
      <c r="F2366" s="212" t="s">
        <v>746</v>
      </c>
      <c r="G2366" s="209" t="s">
        <v>747</v>
      </c>
      <c r="H2366" s="241">
        <v>45583</v>
      </c>
      <c r="I2366" s="253">
        <v>0</v>
      </c>
      <c r="J2366" s="214">
        <v>-30000</v>
      </c>
      <c r="K2366" s="250">
        <f t="shared" si="36"/>
        <v>1937530.004590906</v>
      </c>
      <c r="L2366" s="270"/>
    </row>
    <row r="2367" spans="2:12" x14ac:dyDescent="0.25">
      <c r="B2367" s="46">
        <f>SUBTOTAL(103,$C$10:C2367)</f>
        <v>2358</v>
      </c>
      <c r="C2367" s="157" t="s">
        <v>745</v>
      </c>
      <c r="D2367" s="157" t="s">
        <v>1139</v>
      </c>
      <c r="E2367" s="204" t="s">
        <v>1466</v>
      </c>
      <c r="F2367" s="212" t="s">
        <v>746</v>
      </c>
      <c r="G2367" s="209" t="s">
        <v>747</v>
      </c>
      <c r="H2367" s="241">
        <v>45583</v>
      </c>
      <c r="I2367" s="253">
        <v>0</v>
      </c>
      <c r="J2367" s="214">
        <f>-1457-2636</f>
        <v>-4093</v>
      </c>
      <c r="K2367" s="250">
        <f t="shared" si="36"/>
        <v>1933437.004590906</v>
      </c>
      <c r="L2367" s="270"/>
    </row>
    <row r="2368" spans="2:12" x14ac:dyDescent="0.25">
      <c r="B2368" s="46">
        <f>SUBTOTAL(103,$C$10:C2368)</f>
        <v>2359</v>
      </c>
      <c r="C2368" s="157" t="s">
        <v>24</v>
      </c>
      <c r="D2368" s="157" t="s">
        <v>24</v>
      </c>
      <c r="E2368" s="231" t="s">
        <v>1475</v>
      </c>
      <c r="F2368" s="212" t="s">
        <v>24</v>
      </c>
      <c r="G2368" s="209" t="s">
        <v>24</v>
      </c>
      <c r="H2368" s="241">
        <v>45590</v>
      </c>
      <c r="I2368" s="253">
        <v>0</v>
      </c>
      <c r="J2368" s="306">
        <v>-30000</v>
      </c>
      <c r="K2368" s="250">
        <f t="shared" si="36"/>
        <v>1903437.004590906</v>
      </c>
      <c r="L2368" s="270"/>
    </row>
    <row r="2369" spans="2:12" x14ac:dyDescent="0.25">
      <c r="B2369" s="46">
        <f>SUBTOTAL(103,$C$10:C2369)</f>
        <v>2360</v>
      </c>
      <c r="C2369" s="157" t="s">
        <v>596</v>
      </c>
      <c r="D2369" s="157" t="s">
        <v>607</v>
      </c>
      <c r="E2369" s="203" t="s">
        <v>1467</v>
      </c>
      <c r="F2369" s="212" t="s">
        <v>581</v>
      </c>
      <c r="G2369" s="209" t="s">
        <v>620</v>
      </c>
      <c r="H2369" s="241">
        <v>45590</v>
      </c>
      <c r="I2369" s="253">
        <v>0</v>
      </c>
      <c r="J2369" s="214">
        <v>-8616.114999999998</v>
      </c>
      <c r="K2369" s="250">
        <f t="shared" si="36"/>
        <v>1894820.889590906</v>
      </c>
      <c r="L2369" s="270"/>
    </row>
    <row r="2370" spans="2:12" x14ac:dyDescent="0.25">
      <c r="B2370" s="46">
        <f>SUBTOTAL(103,$C$10:C2370)</f>
        <v>2361</v>
      </c>
      <c r="C2370" s="157" t="s">
        <v>1266</v>
      </c>
      <c r="D2370" s="157" t="s">
        <v>738</v>
      </c>
      <c r="E2370" s="203" t="s">
        <v>1466</v>
      </c>
      <c r="F2370" s="212" t="s">
        <v>619</v>
      </c>
      <c r="G2370" s="209" t="s">
        <v>621</v>
      </c>
      <c r="H2370" s="241">
        <v>45590</v>
      </c>
      <c r="I2370" s="253">
        <v>0</v>
      </c>
      <c r="J2370" s="214">
        <v>-1000</v>
      </c>
      <c r="K2370" s="250">
        <f t="shared" si="36"/>
        <v>1893820.889590906</v>
      </c>
      <c r="L2370" s="270"/>
    </row>
    <row r="2371" spans="2:12" x14ac:dyDescent="0.25">
      <c r="B2371" s="46">
        <f>SUBTOTAL(103,$C$10:C2371)</f>
        <v>2362</v>
      </c>
      <c r="C2371" s="157" t="s">
        <v>1266</v>
      </c>
      <c r="D2371" s="157" t="s">
        <v>607</v>
      </c>
      <c r="E2371" s="203" t="s">
        <v>1467</v>
      </c>
      <c r="F2371" s="212" t="s">
        <v>619</v>
      </c>
      <c r="G2371" s="209" t="s">
        <v>621</v>
      </c>
      <c r="H2371" s="241">
        <v>45590</v>
      </c>
      <c r="I2371" s="253">
        <v>0</v>
      </c>
      <c r="J2371" s="214">
        <v>-4500</v>
      </c>
      <c r="K2371" s="250">
        <f t="shared" si="36"/>
        <v>1889320.889590906</v>
      </c>
      <c r="L2371" s="270"/>
    </row>
    <row r="2372" spans="2:12" x14ac:dyDescent="0.25">
      <c r="B2372" s="46">
        <f>SUBTOTAL(103,$C$10:C2372)</f>
        <v>2363</v>
      </c>
      <c r="C2372" s="157" t="s">
        <v>812</v>
      </c>
      <c r="D2372" s="157" t="s">
        <v>608</v>
      </c>
      <c r="E2372" s="231" t="s">
        <v>1466</v>
      </c>
      <c r="F2372" s="212" t="s">
        <v>1143</v>
      </c>
      <c r="G2372" s="209" t="s">
        <v>1144</v>
      </c>
      <c r="H2372" s="241">
        <v>45590</v>
      </c>
      <c r="I2372" s="253">
        <v>0</v>
      </c>
      <c r="J2372" s="214">
        <v>-21720</v>
      </c>
      <c r="K2372" s="250">
        <f t="shared" si="36"/>
        <v>1867600.889590906</v>
      </c>
      <c r="L2372" s="270"/>
    </row>
    <row r="2373" spans="2:12" x14ac:dyDescent="0.25">
      <c r="B2373" s="46">
        <f>SUBTOTAL(103,$C$10:C2373)</f>
        <v>2364</v>
      </c>
      <c r="C2373" s="157" t="s">
        <v>812</v>
      </c>
      <c r="D2373" s="157" t="s">
        <v>775</v>
      </c>
      <c r="E2373" s="203" t="s">
        <v>1468</v>
      </c>
      <c r="F2373" s="212" t="s">
        <v>1143</v>
      </c>
      <c r="G2373" s="209" t="s">
        <v>1144</v>
      </c>
      <c r="H2373" s="241">
        <v>45590</v>
      </c>
      <c r="I2373" s="253">
        <v>0</v>
      </c>
      <c r="J2373" s="214">
        <v>-3000</v>
      </c>
      <c r="K2373" s="250">
        <f t="shared" si="36"/>
        <v>1864600.889590906</v>
      </c>
      <c r="L2373" s="270"/>
    </row>
    <row r="2374" spans="2:12" x14ac:dyDescent="0.25">
      <c r="B2374" s="46">
        <f>SUBTOTAL(103,$C$10:C2374)</f>
        <v>2365</v>
      </c>
      <c r="C2374" s="157" t="s">
        <v>736</v>
      </c>
      <c r="D2374" s="157" t="s">
        <v>738</v>
      </c>
      <c r="E2374" s="203" t="s">
        <v>1466</v>
      </c>
      <c r="F2374" s="212" t="s">
        <v>619</v>
      </c>
      <c r="G2374" s="209" t="s">
        <v>621</v>
      </c>
      <c r="H2374" s="241">
        <v>45590</v>
      </c>
      <c r="I2374" s="253">
        <v>0</v>
      </c>
      <c r="J2374" s="214">
        <v>-1500</v>
      </c>
      <c r="K2374" s="250">
        <f t="shared" si="36"/>
        <v>1863100.889590906</v>
      </c>
      <c r="L2374" s="270"/>
    </row>
    <row r="2375" spans="2:12" x14ac:dyDescent="0.25">
      <c r="B2375" s="46">
        <f>SUBTOTAL(103,$C$10:C2375)</f>
        <v>2366</v>
      </c>
      <c r="C2375" s="157" t="s">
        <v>625</v>
      </c>
      <c r="D2375" s="157" t="s">
        <v>608</v>
      </c>
      <c r="E2375" s="231" t="s">
        <v>1466</v>
      </c>
      <c r="F2375" s="212" t="s">
        <v>641</v>
      </c>
      <c r="G2375" s="209" t="s">
        <v>642</v>
      </c>
      <c r="H2375" s="241">
        <v>45590</v>
      </c>
      <c r="I2375" s="253">
        <v>0</v>
      </c>
      <c r="J2375" s="214">
        <v>-9800</v>
      </c>
      <c r="K2375" s="250">
        <f t="shared" si="36"/>
        <v>1853300.889590906</v>
      </c>
      <c r="L2375" s="270"/>
    </row>
    <row r="2376" spans="2:12" x14ac:dyDescent="0.25">
      <c r="B2376" s="46">
        <f>SUBTOTAL(103,$C$10:C2376)</f>
        <v>2367</v>
      </c>
      <c r="C2376" s="157" t="s">
        <v>1394</v>
      </c>
      <c r="D2376" s="157" t="s">
        <v>608</v>
      </c>
      <c r="E2376" s="231" t="s">
        <v>1466</v>
      </c>
      <c r="F2376" s="212" t="s">
        <v>1187</v>
      </c>
      <c r="G2376" s="209" t="s">
        <v>1188</v>
      </c>
      <c r="H2376" s="241">
        <v>45590</v>
      </c>
      <c r="I2376" s="253">
        <v>0</v>
      </c>
      <c r="J2376" s="214">
        <v>-8400</v>
      </c>
      <c r="K2376" s="250">
        <f t="shared" si="36"/>
        <v>1844900.889590906</v>
      </c>
      <c r="L2376" s="270"/>
    </row>
    <row r="2377" spans="2:12" x14ac:dyDescent="0.25">
      <c r="B2377" s="46">
        <f>SUBTOTAL(103,$C$10:C2377)</f>
        <v>2368</v>
      </c>
      <c r="C2377" s="157" t="s">
        <v>1148</v>
      </c>
      <c r="D2377" s="157" t="s">
        <v>608</v>
      </c>
      <c r="E2377" s="231" t="s">
        <v>1466</v>
      </c>
      <c r="F2377" s="227" t="s">
        <v>1045</v>
      </c>
      <c r="G2377" s="208" t="s">
        <v>1046</v>
      </c>
      <c r="H2377" s="241">
        <v>45590</v>
      </c>
      <c r="I2377" s="253">
        <v>0</v>
      </c>
      <c r="J2377" s="214">
        <v>-14000</v>
      </c>
      <c r="K2377" s="250">
        <f t="shared" si="36"/>
        <v>1830900.889590906</v>
      </c>
      <c r="L2377" s="270"/>
    </row>
    <row r="2378" spans="2:12" x14ac:dyDescent="0.25">
      <c r="B2378" s="46">
        <f>SUBTOTAL(103,$C$10:C2378)</f>
        <v>2369</v>
      </c>
      <c r="C2378" s="157" t="s">
        <v>598</v>
      </c>
      <c r="D2378" s="157" t="s">
        <v>607</v>
      </c>
      <c r="E2378" s="203" t="s">
        <v>1467</v>
      </c>
      <c r="F2378" s="212" t="s">
        <v>581</v>
      </c>
      <c r="G2378" s="209" t="s">
        <v>620</v>
      </c>
      <c r="H2378" s="241">
        <v>45590</v>
      </c>
      <c r="I2378" s="253">
        <v>0</v>
      </c>
      <c r="J2378" s="214">
        <v>-15000</v>
      </c>
      <c r="K2378" s="250">
        <f t="shared" si="36"/>
        <v>1815900.889590906</v>
      </c>
      <c r="L2378" s="270"/>
    </row>
    <row r="2379" spans="2:12" x14ac:dyDescent="0.25">
      <c r="B2379" s="46">
        <f>SUBTOTAL(103,$C$10:C2379)</f>
        <v>2370</v>
      </c>
      <c r="C2379" s="157" t="s">
        <v>598</v>
      </c>
      <c r="D2379" s="157" t="s">
        <v>607</v>
      </c>
      <c r="E2379" s="203" t="s">
        <v>1467</v>
      </c>
      <c r="F2379" s="212" t="s">
        <v>581</v>
      </c>
      <c r="G2379" s="209" t="s">
        <v>620</v>
      </c>
      <c r="H2379" s="241">
        <v>45590</v>
      </c>
      <c r="I2379" s="253">
        <v>0</v>
      </c>
      <c r="J2379" s="214">
        <v>-2858.9660085029382</v>
      </c>
      <c r="K2379" s="250">
        <f t="shared" si="36"/>
        <v>1813041.923582403</v>
      </c>
      <c r="L2379" s="270"/>
    </row>
    <row r="2380" spans="2:12" x14ac:dyDescent="0.25">
      <c r="B2380" s="46">
        <f>SUBTOTAL(103,$C$10:C2380)</f>
        <v>2371</v>
      </c>
      <c r="C2380" s="157" t="s">
        <v>598</v>
      </c>
      <c r="D2380" s="157" t="s">
        <v>607</v>
      </c>
      <c r="E2380" s="203" t="s">
        <v>1467</v>
      </c>
      <c r="F2380" s="212" t="s">
        <v>1187</v>
      </c>
      <c r="G2380" s="209" t="s">
        <v>1188</v>
      </c>
      <c r="H2380" s="241">
        <v>45590</v>
      </c>
      <c r="I2380" s="253">
        <v>0</v>
      </c>
      <c r="J2380" s="214">
        <v>-2442.3440921684291</v>
      </c>
      <c r="K2380" s="250">
        <f t="shared" si="36"/>
        <v>1810599.5794902346</v>
      </c>
      <c r="L2380" s="270"/>
    </row>
    <row r="2381" spans="2:12" x14ac:dyDescent="0.25">
      <c r="B2381" s="46">
        <f>SUBTOTAL(103,$C$10:C2381)</f>
        <v>2372</v>
      </c>
      <c r="C2381" s="157" t="s">
        <v>598</v>
      </c>
      <c r="D2381" s="157" t="s">
        <v>607</v>
      </c>
      <c r="E2381" s="203" t="s">
        <v>1467</v>
      </c>
      <c r="F2381" s="212" t="s">
        <v>579</v>
      </c>
      <c r="G2381" s="209" t="s">
        <v>580</v>
      </c>
      <c r="H2381" s="241">
        <v>45590</v>
      </c>
      <c r="I2381" s="253">
        <v>0</v>
      </c>
      <c r="J2381" s="214">
        <v>-2616.5339161004417</v>
      </c>
      <c r="K2381" s="250">
        <f t="shared" ref="K2381:K2444" si="37">I2381+K2380+J2381</f>
        <v>1807983.0455741342</v>
      </c>
      <c r="L2381" s="270"/>
    </row>
    <row r="2382" spans="2:12" x14ac:dyDescent="0.25">
      <c r="B2382" s="46">
        <f>SUBTOTAL(103,$C$10:C2382)</f>
        <v>2373</v>
      </c>
      <c r="C2382" s="157" t="s">
        <v>598</v>
      </c>
      <c r="D2382" s="157" t="s">
        <v>607</v>
      </c>
      <c r="E2382" s="203" t="s">
        <v>1467</v>
      </c>
      <c r="F2382" s="212" t="s">
        <v>1043</v>
      </c>
      <c r="G2382" s="209" t="s">
        <v>1044</v>
      </c>
      <c r="H2382" s="241">
        <v>45590</v>
      </c>
      <c r="I2382" s="253">
        <v>0</v>
      </c>
      <c r="J2382" s="214">
        <v>-1182.1559832281907</v>
      </c>
      <c r="K2382" s="250">
        <f t="shared" si="37"/>
        <v>1806800.889590906</v>
      </c>
      <c r="L2382" s="270"/>
    </row>
    <row r="2383" spans="2:12" x14ac:dyDescent="0.25">
      <c r="B2383" s="46">
        <f>SUBTOTAL(103,$C$10:C2383)</f>
        <v>2374</v>
      </c>
      <c r="C2383" s="157" t="s">
        <v>598</v>
      </c>
      <c r="D2383" s="157" t="s">
        <v>608</v>
      </c>
      <c r="E2383" s="231" t="s">
        <v>1466</v>
      </c>
      <c r="F2383" s="212" t="s">
        <v>1187</v>
      </c>
      <c r="G2383" s="209" t="s">
        <v>1188</v>
      </c>
      <c r="H2383" s="241">
        <v>45590</v>
      </c>
      <c r="I2383" s="253">
        <v>0</v>
      </c>
      <c r="J2383" s="214">
        <v>-6300</v>
      </c>
      <c r="K2383" s="250">
        <f t="shared" si="37"/>
        <v>1800500.889590906</v>
      </c>
      <c r="L2383" s="270"/>
    </row>
    <row r="2384" spans="2:12" x14ac:dyDescent="0.25">
      <c r="B2384" s="46">
        <f>SUBTOTAL(103,$C$10:C2384)</f>
        <v>2375</v>
      </c>
      <c r="C2384" s="157" t="s">
        <v>598</v>
      </c>
      <c r="D2384" s="157" t="s">
        <v>738</v>
      </c>
      <c r="E2384" s="203" t="s">
        <v>1466</v>
      </c>
      <c r="F2384" s="212" t="s">
        <v>1043</v>
      </c>
      <c r="G2384" s="209" t="s">
        <v>1044</v>
      </c>
      <c r="H2384" s="241">
        <v>45590</v>
      </c>
      <c r="I2384" s="253">
        <v>0</v>
      </c>
      <c r="J2384" s="214">
        <v>-1000</v>
      </c>
      <c r="K2384" s="250">
        <f t="shared" si="37"/>
        <v>1799500.889590906</v>
      </c>
      <c r="L2384" s="270"/>
    </row>
    <row r="2385" spans="2:12" x14ac:dyDescent="0.25">
      <c r="B2385" s="46">
        <f>SUBTOTAL(103,$C$10:C2385)</f>
        <v>2376</v>
      </c>
      <c r="C2385" s="157" t="s">
        <v>763</v>
      </c>
      <c r="D2385" s="157" t="s">
        <v>738</v>
      </c>
      <c r="E2385" s="203" t="s">
        <v>1466</v>
      </c>
      <c r="F2385" s="212" t="s">
        <v>619</v>
      </c>
      <c r="G2385" s="209" t="s">
        <v>621</v>
      </c>
      <c r="H2385" s="241">
        <v>45590</v>
      </c>
      <c r="I2385" s="253">
        <v>0</v>
      </c>
      <c r="J2385" s="214">
        <v>-1500</v>
      </c>
      <c r="K2385" s="250">
        <f t="shared" si="37"/>
        <v>1798000.889590906</v>
      </c>
      <c r="L2385" s="270"/>
    </row>
    <row r="2386" spans="2:12" x14ac:dyDescent="0.25">
      <c r="B2386" s="46">
        <f>SUBTOTAL(103,$C$10:C2386)</f>
        <v>2377</v>
      </c>
      <c r="C2386" s="157" t="s">
        <v>1114</v>
      </c>
      <c r="D2386" s="157" t="s">
        <v>648</v>
      </c>
      <c r="E2386" s="231" t="s">
        <v>1466</v>
      </c>
      <c r="F2386" s="212" t="s">
        <v>585</v>
      </c>
      <c r="G2386" s="209" t="s">
        <v>586</v>
      </c>
      <c r="H2386" s="241">
        <v>45590</v>
      </c>
      <c r="I2386" s="253">
        <v>0</v>
      </c>
      <c r="J2386" s="214">
        <v>-12600</v>
      </c>
      <c r="K2386" s="250">
        <f t="shared" si="37"/>
        <v>1785400.889590906</v>
      </c>
      <c r="L2386" s="270"/>
    </row>
    <row r="2387" spans="2:12" x14ac:dyDescent="0.25">
      <c r="B2387" s="46">
        <f>SUBTOTAL(103,$C$10:C2387)</f>
        <v>2378</v>
      </c>
      <c r="C2387" s="157" t="s">
        <v>600</v>
      </c>
      <c r="D2387" s="157" t="s">
        <v>608</v>
      </c>
      <c r="E2387" s="231" t="s">
        <v>1466</v>
      </c>
      <c r="F2387" s="212" t="s">
        <v>1143</v>
      </c>
      <c r="G2387" s="209" t="s">
        <v>1144</v>
      </c>
      <c r="H2387" s="241">
        <v>45590</v>
      </c>
      <c r="I2387" s="253">
        <v>0</v>
      </c>
      <c r="J2387" s="214">
        <v>-33292</v>
      </c>
      <c r="K2387" s="250">
        <f t="shared" si="37"/>
        <v>1752108.889590906</v>
      </c>
      <c r="L2387" s="270"/>
    </row>
    <row r="2388" spans="2:12" x14ac:dyDescent="0.25">
      <c r="B2388" s="46">
        <f>SUBTOTAL(103,$C$10:C2388)</f>
        <v>2379</v>
      </c>
      <c r="C2388" s="157" t="s">
        <v>682</v>
      </c>
      <c r="D2388" s="157" t="s">
        <v>608</v>
      </c>
      <c r="E2388" s="231" t="s">
        <v>1466</v>
      </c>
      <c r="F2388" s="227" t="s">
        <v>1045</v>
      </c>
      <c r="G2388" s="208" t="s">
        <v>1046</v>
      </c>
      <c r="H2388" s="241">
        <v>45590</v>
      </c>
      <c r="I2388" s="253">
        <v>0</v>
      </c>
      <c r="J2388" s="214">
        <v>-2100</v>
      </c>
      <c r="K2388" s="250">
        <f t="shared" si="37"/>
        <v>1750008.889590906</v>
      </c>
      <c r="L2388" s="270"/>
    </row>
    <row r="2389" spans="2:12" x14ac:dyDescent="0.25">
      <c r="B2389" s="46">
        <f>SUBTOTAL(103,$C$10:C2389)</f>
        <v>2380</v>
      </c>
      <c r="C2389" s="157" t="s">
        <v>601</v>
      </c>
      <c r="D2389" s="157" t="s">
        <v>648</v>
      </c>
      <c r="E2389" s="231" t="s">
        <v>1466</v>
      </c>
      <c r="F2389" s="212" t="s">
        <v>1143</v>
      </c>
      <c r="G2389" s="209" t="s">
        <v>1144</v>
      </c>
      <c r="H2389" s="241">
        <v>45590</v>
      </c>
      <c r="I2389" s="253">
        <v>0</v>
      </c>
      <c r="J2389" s="214">
        <v>-14331</v>
      </c>
      <c r="K2389" s="250">
        <f t="shared" si="37"/>
        <v>1735677.889590906</v>
      </c>
      <c r="L2389" s="270"/>
    </row>
    <row r="2390" spans="2:12" x14ac:dyDescent="0.25">
      <c r="B2390" s="46">
        <f>SUBTOTAL(103,$C$10:C2390)</f>
        <v>2381</v>
      </c>
      <c r="C2390" s="157" t="s">
        <v>601</v>
      </c>
      <c r="D2390" s="157" t="s">
        <v>765</v>
      </c>
      <c r="E2390" s="204" t="s">
        <v>1475</v>
      </c>
      <c r="F2390" s="212" t="s">
        <v>1143</v>
      </c>
      <c r="G2390" s="209" t="s">
        <v>1144</v>
      </c>
      <c r="H2390" s="241">
        <v>45590</v>
      </c>
      <c r="I2390" s="253">
        <v>0</v>
      </c>
      <c r="J2390" s="214">
        <v>-23885</v>
      </c>
      <c r="K2390" s="250">
        <f t="shared" si="37"/>
        <v>1711792.889590906</v>
      </c>
      <c r="L2390" s="270"/>
    </row>
    <row r="2391" spans="2:12" x14ac:dyDescent="0.25">
      <c r="B2391" s="46">
        <f>SUBTOTAL(103,$C$10:C2391)</f>
        <v>2382</v>
      </c>
      <c r="C2391" s="157" t="s">
        <v>665</v>
      </c>
      <c r="D2391" s="157" t="s">
        <v>648</v>
      </c>
      <c r="E2391" s="231" t="s">
        <v>1466</v>
      </c>
      <c r="F2391" s="227" t="s">
        <v>1045</v>
      </c>
      <c r="G2391" s="208" t="s">
        <v>1046</v>
      </c>
      <c r="H2391" s="241">
        <v>45590</v>
      </c>
      <c r="I2391" s="253">
        <v>0</v>
      </c>
      <c r="J2391" s="214">
        <v>-26600</v>
      </c>
      <c r="K2391" s="250">
        <f t="shared" si="37"/>
        <v>1685192.889590906</v>
      </c>
      <c r="L2391" s="270"/>
    </row>
    <row r="2392" spans="2:12" x14ac:dyDescent="0.25">
      <c r="B2392" s="46">
        <f>SUBTOTAL(103,$C$10:C2392)</f>
        <v>2383</v>
      </c>
      <c r="C2392" s="157" t="s">
        <v>728</v>
      </c>
      <c r="D2392" s="157" t="s">
        <v>648</v>
      </c>
      <c r="E2392" s="231" t="s">
        <v>1466</v>
      </c>
      <c r="F2392" s="212" t="s">
        <v>1187</v>
      </c>
      <c r="G2392" s="209" t="s">
        <v>1188</v>
      </c>
      <c r="H2392" s="241">
        <v>45590</v>
      </c>
      <c r="I2392" s="253">
        <v>0</v>
      </c>
      <c r="J2392" s="214">
        <v>-2100</v>
      </c>
      <c r="K2392" s="250">
        <f t="shared" si="37"/>
        <v>1683092.889590906</v>
      </c>
      <c r="L2392" s="270"/>
    </row>
    <row r="2393" spans="2:12" x14ac:dyDescent="0.25">
      <c r="B2393" s="46">
        <f>SUBTOTAL(103,$C$10:C2393)</f>
        <v>2384</v>
      </c>
      <c r="C2393" s="157" t="s">
        <v>728</v>
      </c>
      <c r="D2393" s="157" t="s">
        <v>607</v>
      </c>
      <c r="E2393" s="203" t="s">
        <v>1467</v>
      </c>
      <c r="F2393" s="212" t="s">
        <v>1187</v>
      </c>
      <c r="G2393" s="209" t="s">
        <v>1188</v>
      </c>
      <c r="H2393" s="241">
        <v>45590</v>
      </c>
      <c r="I2393" s="253">
        <v>0</v>
      </c>
      <c r="J2393" s="214">
        <v>-5950.3050000000003</v>
      </c>
      <c r="K2393" s="250">
        <f t="shared" si="37"/>
        <v>1677142.584590906</v>
      </c>
      <c r="L2393" s="270"/>
    </row>
    <row r="2394" spans="2:12" x14ac:dyDescent="0.25">
      <c r="B2394" s="46">
        <f>SUBTOTAL(103,$C$10:C2394)</f>
        <v>2385</v>
      </c>
      <c r="C2394" s="157" t="s">
        <v>1151</v>
      </c>
      <c r="D2394" s="157" t="s">
        <v>648</v>
      </c>
      <c r="E2394" s="231" t="s">
        <v>1466</v>
      </c>
      <c r="F2394" s="212" t="s">
        <v>585</v>
      </c>
      <c r="G2394" s="209" t="s">
        <v>586</v>
      </c>
      <c r="H2394" s="241">
        <v>45590</v>
      </c>
      <c r="I2394" s="253">
        <v>0</v>
      </c>
      <c r="J2394" s="214">
        <v>-25200</v>
      </c>
      <c r="K2394" s="250">
        <f t="shared" si="37"/>
        <v>1651942.584590906</v>
      </c>
      <c r="L2394" s="270"/>
    </row>
    <row r="2395" spans="2:12" x14ac:dyDescent="0.25">
      <c r="B2395" s="46">
        <f>SUBTOTAL(103,$C$10:C2395)</f>
        <v>2386</v>
      </c>
      <c r="C2395" s="157" t="s">
        <v>683</v>
      </c>
      <c r="D2395" s="157" t="s">
        <v>608</v>
      </c>
      <c r="E2395" s="231" t="s">
        <v>1466</v>
      </c>
      <c r="F2395" s="212" t="s">
        <v>1143</v>
      </c>
      <c r="G2395" s="209" t="s">
        <v>1144</v>
      </c>
      <c r="H2395" s="241">
        <v>45590</v>
      </c>
      <c r="I2395" s="253">
        <v>0</v>
      </c>
      <c r="J2395" s="214">
        <v>-20160</v>
      </c>
      <c r="K2395" s="250">
        <f t="shared" si="37"/>
        <v>1631782.584590906</v>
      </c>
      <c r="L2395" s="270"/>
    </row>
    <row r="2396" spans="2:12" x14ac:dyDescent="0.25">
      <c r="B2396" s="46">
        <f>SUBTOTAL(103,$C$10:C2396)</f>
        <v>2387</v>
      </c>
      <c r="C2396" s="157" t="s">
        <v>603</v>
      </c>
      <c r="D2396" s="157" t="s">
        <v>738</v>
      </c>
      <c r="E2396" s="203" t="s">
        <v>1466</v>
      </c>
      <c r="F2396" s="212" t="s">
        <v>619</v>
      </c>
      <c r="G2396" s="209" t="s">
        <v>621</v>
      </c>
      <c r="H2396" s="241">
        <v>45590</v>
      </c>
      <c r="I2396" s="253">
        <v>0</v>
      </c>
      <c r="J2396" s="214">
        <v>-250</v>
      </c>
      <c r="K2396" s="250">
        <f t="shared" si="37"/>
        <v>1631532.584590906</v>
      </c>
      <c r="L2396" s="270"/>
    </row>
    <row r="2397" spans="2:12" x14ac:dyDescent="0.25">
      <c r="B2397" s="46">
        <f>SUBTOTAL(103,$C$10:C2397)</f>
        <v>2388</v>
      </c>
      <c r="C2397" s="157" t="s">
        <v>694</v>
      </c>
      <c r="D2397" s="157" t="s">
        <v>608</v>
      </c>
      <c r="E2397" s="231" t="s">
        <v>1466</v>
      </c>
      <c r="F2397" s="212" t="s">
        <v>641</v>
      </c>
      <c r="G2397" s="209" t="s">
        <v>642</v>
      </c>
      <c r="H2397" s="241">
        <v>45590</v>
      </c>
      <c r="I2397" s="253">
        <v>0</v>
      </c>
      <c r="J2397" s="214">
        <v>-10500</v>
      </c>
      <c r="K2397" s="250">
        <f t="shared" si="37"/>
        <v>1621032.584590906</v>
      </c>
      <c r="L2397" s="270"/>
    </row>
    <row r="2398" spans="2:12" x14ac:dyDescent="0.25">
      <c r="B2398" s="46">
        <f>SUBTOTAL(103,$C$10:C2398)</f>
        <v>2389</v>
      </c>
      <c r="C2398" s="157" t="s">
        <v>694</v>
      </c>
      <c r="D2398" s="157" t="s">
        <v>608</v>
      </c>
      <c r="E2398" s="231" t="s">
        <v>1466</v>
      </c>
      <c r="F2398" s="212" t="s">
        <v>1187</v>
      </c>
      <c r="G2398" s="209" t="s">
        <v>1188</v>
      </c>
      <c r="H2398" s="241">
        <v>45590</v>
      </c>
      <c r="I2398" s="253">
        <v>0</v>
      </c>
      <c r="J2398" s="214">
        <v>-16100</v>
      </c>
      <c r="K2398" s="250">
        <f t="shared" si="37"/>
        <v>1604932.584590906</v>
      </c>
      <c r="L2398" s="270"/>
    </row>
    <row r="2399" spans="2:12" x14ac:dyDescent="0.25">
      <c r="B2399" s="46">
        <f>SUBTOTAL(103,$C$10:C2399)</f>
        <v>2390</v>
      </c>
      <c r="C2399" s="157" t="s">
        <v>1165</v>
      </c>
      <c r="D2399" s="157" t="s">
        <v>738</v>
      </c>
      <c r="E2399" s="203" t="s">
        <v>1466</v>
      </c>
      <c r="F2399" s="212" t="s">
        <v>1043</v>
      </c>
      <c r="G2399" s="209" t="s">
        <v>1044</v>
      </c>
      <c r="H2399" s="241">
        <v>45590</v>
      </c>
      <c r="I2399" s="253">
        <v>0</v>
      </c>
      <c r="J2399" s="214">
        <v>-500</v>
      </c>
      <c r="K2399" s="250">
        <f t="shared" si="37"/>
        <v>1604432.584590906</v>
      </c>
      <c r="L2399" s="270"/>
    </row>
    <row r="2400" spans="2:12" x14ac:dyDescent="0.25">
      <c r="B2400" s="46">
        <f>SUBTOTAL(103,$C$10:C2400)</f>
        <v>2391</v>
      </c>
      <c r="C2400" s="157" t="s">
        <v>843</v>
      </c>
      <c r="D2400" s="157" t="s">
        <v>1173</v>
      </c>
      <c r="E2400" s="203" t="s">
        <v>1470</v>
      </c>
      <c r="F2400" s="227" t="s">
        <v>700</v>
      </c>
      <c r="G2400" s="209" t="s">
        <v>439</v>
      </c>
      <c r="H2400" s="241">
        <v>45596</v>
      </c>
      <c r="I2400" s="253">
        <v>0</v>
      </c>
      <c r="J2400" s="214">
        <v>-650</v>
      </c>
      <c r="K2400" s="250">
        <f t="shared" si="37"/>
        <v>1603782.584590906</v>
      </c>
      <c r="L2400" s="270"/>
    </row>
    <row r="2401" spans="2:12" x14ac:dyDescent="0.25">
      <c r="B2401" s="46">
        <f>SUBTOTAL(103,$C$10:C2401)</f>
        <v>2392</v>
      </c>
      <c r="C2401" s="157" t="s">
        <v>843</v>
      </c>
      <c r="D2401" s="157" t="s">
        <v>1173</v>
      </c>
      <c r="E2401" s="203" t="s">
        <v>1470</v>
      </c>
      <c r="F2401" s="220"/>
      <c r="G2401" s="221" t="s">
        <v>437</v>
      </c>
      <c r="H2401" s="241">
        <v>45596</v>
      </c>
      <c r="I2401" s="253">
        <v>0</v>
      </c>
      <c r="J2401" s="214">
        <v>-650</v>
      </c>
      <c r="K2401" s="250">
        <f t="shared" si="37"/>
        <v>1603132.584590906</v>
      </c>
      <c r="L2401" s="270"/>
    </row>
    <row r="2402" spans="2:12" x14ac:dyDescent="0.25">
      <c r="B2402" s="46">
        <f>SUBTOTAL(103,$C$10:C2402)</f>
        <v>2393</v>
      </c>
      <c r="C2402" s="157" t="s">
        <v>843</v>
      </c>
      <c r="D2402" s="157" t="s">
        <v>1173</v>
      </c>
      <c r="E2402" s="203" t="s">
        <v>1470</v>
      </c>
      <c r="F2402" s="212" t="s">
        <v>1050</v>
      </c>
      <c r="G2402" s="209" t="s">
        <v>442</v>
      </c>
      <c r="H2402" s="241">
        <v>45596</v>
      </c>
      <c r="I2402" s="253">
        <v>0</v>
      </c>
      <c r="J2402" s="214">
        <v>-650</v>
      </c>
      <c r="K2402" s="250">
        <f t="shared" si="37"/>
        <v>1602482.584590906</v>
      </c>
      <c r="L2402" s="270"/>
    </row>
    <row r="2403" spans="2:12" x14ac:dyDescent="0.25">
      <c r="B2403" s="46">
        <f>SUBTOTAL(103,$C$10:C2403)</f>
        <v>2394</v>
      </c>
      <c r="C2403" s="157" t="s">
        <v>843</v>
      </c>
      <c r="D2403" s="157" t="s">
        <v>1400</v>
      </c>
      <c r="E2403" s="203" t="s">
        <v>1470</v>
      </c>
      <c r="F2403" s="212" t="s">
        <v>619</v>
      </c>
      <c r="G2403" s="209" t="s">
        <v>621</v>
      </c>
      <c r="H2403" s="241">
        <v>45596</v>
      </c>
      <c r="I2403" s="253">
        <v>0</v>
      </c>
      <c r="J2403" s="214">
        <v>-650</v>
      </c>
      <c r="K2403" s="250">
        <f t="shared" si="37"/>
        <v>1601832.584590906</v>
      </c>
      <c r="L2403" s="270"/>
    </row>
    <row r="2404" spans="2:12" x14ac:dyDescent="0.25">
      <c r="B2404" s="46">
        <f>SUBTOTAL(103,$C$10:C2404)</f>
        <v>2395</v>
      </c>
      <c r="C2404" s="157" t="s">
        <v>843</v>
      </c>
      <c r="D2404" s="157" t="s">
        <v>1401</v>
      </c>
      <c r="E2404" s="204" t="s">
        <v>1470</v>
      </c>
      <c r="F2404" s="212" t="s">
        <v>619</v>
      </c>
      <c r="G2404" s="209" t="s">
        <v>621</v>
      </c>
      <c r="H2404" s="241">
        <v>45596</v>
      </c>
      <c r="I2404" s="253">
        <v>0</v>
      </c>
      <c r="J2404" s="214">
        <v>-3500</v>
      </c>
      <c r="K2404" s="250">
        <f t="shared" si="37"/>
        <v>1598332.584590906</v>
      </c>
      <c r="L2404" s="270"/>
    </row>
    <row r="2405" spans="2:12" x14ac:dyDescent="0.25">
      <c r="B2405" s="46">
        <f>SUBTOTAL(103,$C$10:C2405)</f>
        <v>2396</v>
      </c>
      <c r="C2405" s="157" t="s">
        <v>843</v>
      </c>
      <c r="D2405" s="157" t="s">
        <v>1173</v>
      </c>
      <c r="E2405" s="203" t="s">
        <v>1470</v>
      </c>
      <c r="F2405" s="212" t="s">
        <v>1050</v>
      </c>
      <c r="G2405" s="209" t="s">
        <v>442</v>
      </c>
      <c r="H2405" s="241">
        <v>45596</v>
      </c>
      <c r="I2405" s="253">
        <v>0</v>
      </c>
      <c r="J2405" s="214">
        <v>-650</v>
      </c>
      <c r="K2405" s="250">
        <f t="shared" si="37"/>
        <v>1597682.584590906</v>
      </c>
      <c r="L2405" s="270"/>
    </row>
    <row r="2406" spans="2:12" x14ac:dyDescent="0.25">
      <c r="B2406" s="46">
        <f>SUBTOTAL(103,$C$10:C2406)</f>
        <v>2397</v>
      </c>
      <c r="C2406" s="157" t="s">
        <v>843</v>
      </c>
      <c r="D2406" s="157" t="s">
        <v>1173</v>
      </c>
      <c r="E2406" s="203" t="s">
        <v>1470</v>
      </c>
      <c r="F2406" s="227" t="s">
        <v>700</v>
      </c>
      <c r="G2406" s="209" t="s">
        <v>439</v>
      </c>
      <c r="H2406" s="241">
        <v>45596</v>
      </c>
      <c r="I2406" s="253">
        <v>0</v>
      </c>
      <c r="J2406" s="214">
        <v>-650</v>
      </c>
      <c r="K2406" s="250">
        <f t="shared" si="37"/>
        <v>1597032.584590906</v>
      </c>
      <c r="L2406" s="270"/>
    </row>
    <row r="2407" spans="2:12" x14ac:dyDescent="0.25">
      <c r="B2407" s="46">
        <f>SUBTOTAL(103,$C$10:C2407)</f>
        <v>2398</v>
      </c>
      <c r="C2407" s="157" t="s">
        <v>843</v>
      </c>
      <c r="D2407" s="157" t="s">
        <v>1173</v>
      </c>
      <c r="E2407" s="203" t="s">
        <v>1470</v>
      </c>
      <c r="F2407" s="220"/>
      <c r="G2407" s="221" t="s">
        <v>437</v>
      </c>
      <c r="H2407" s="241">
        <v>45596</v>
      </c>
      <c r="I2407" s="253">
        <v>0</v>
      </c>
      <c r="J2407" s="214">
        <v>-650</v>
      </c>
      <c r="K2407" s="250">
        <f t="shared" si="37"/>
        <v>1596382.584590906</v>
      </c>
      <c r="L2407" s="270"/>
    </row>
    <row r="2408" spans="2:12" x14ac:dyDescent="0.25">
      <c r="B2408" s="46">
        <f>SUBTOTAL(103,$C$10:C2408)</f>
        <v>2399</v>
      </c>
      <c r="C2408" s="157" t="s">
        <v>596</v>
      </c>
      <c r="D2408" s="157" t="s">
        <v>607</v>
      </c>
      <c r="E2408" s="203" t="s">
        <v>1467</v>
      </c>
      <c r="F2408" s="212" t="s">
        <v>581</v>
      </c>
      <c r="G2408" s="209" t="s">
        <v>620</v>
      </c>
      <c r="H2408" s="241">
        <v>45597</v>
      </c>
      <c r="I2408" s="253">
        <v>0</v>
      </c>
      <c r="J2408" s="214">
        <v>-7586.0780000000004</v>
      </c>
      <c r="K2408" s="250">
        <f t="shared" si="37"/>
        <v>1588796.5065909061</v>
      </c>
      <c r="L2408" s="270"/>
    </row>
    <row r="2409" spans="2:12" x14ac:dyDescent="0.25">
      <c r="B2409" s="46">
        <f>SUBTOTAL(103,$C$10:C2409)</f>
        <v>2400</v>
      </c>
      <c r="C2409" s="157" t="s">
        <v>1266</v>
      </c>
      <c r="D2409" s="157" t="s">
        <v>738</v>
      </c>
      <c r="E2409" s="203" t="s">
        <v>1466</v>
      </c>
      <c r="F2409" s="212" t="s">
        <v>619</v>
      </c>
      <c r="G2409" s="209" t="s">
        <v>621</v>
      </c>
      <c r="H2409" s="241">
        <v>45597</v>
      </c>
      <c r="I2409" s="253">
        <v>0</v>
      </c>
      <c r="J2409" s="214">
        <v>-1000</v>
      </c>
      <c r="K2409" s="250">
        <f t="shared" si="37"/>
        <v>1587796.5065909061</v>
      </c>
      <c r="L2409" s="270"/>
    </row>
    <row r="2410" spans="2:12" x14ac:dyDescent="0.25">
      <c r="B2410" s="46">
        <f>SUBTOTAL(103,$C$10:C2410)</f>
        <v>2401</v>
      </c>
      <c r="C2410" s="157" t="s">
        <v>1266</v>
      </c>
      <c r="D2410" s="157" t="s">
        <v>607</v>
      </c>
      <c r="E2410" s="203" t="s">
        <v>1467</v>
      </c>
      <c r="F2410" s="212" t="s">
        <v>619</v>
      </c>
      <c r="G2410" s="209" t="s">
        <v>621</v>
      </c>
      <c r="H2410" s="241">
        <v>45597</v>
      </c>
      <c r="I2410" s="253">
        <v>0</v>
      </c>
      <c r="J2410" s="214">
        <v>-4500</v>
      </c>
      <c r="K2410" s="250">
        <f t="shared" si="37"/>
        <v>1583296.5065909061</v>
      </c>
      <c r="L2410" s="270"/>
    </row>
    <row r="2411" spans="2:12" x14ac:dyDescent="0.25">
      <c r="B2411" s="46">
        <f>SUBTOTAL(103,$C$10:C2411)</f>
        <v>2402</v>
      </c>
      <c r="C2411" s="157" t="s">
        <v>812</v>
      </c>
      <c r="D2411" s="157" t="s">
        <v>608</v>
      </c>
      <c r="E2411" s="231" t="s">
        <v>1466</v>
      </c>
      <c r="F2411" s="212" t="s">
        <v>1143</v>
      </c>
      <c r="G2411" s="209" t="s">
        <v>1144</v>
      </c>
      <c r="H2411" s="241">
        <v>45597</v>
      </c>
      <c r="I2411" s="253">
        <v>0</v>
      </c>
      <c r="J2411" s="214">
        <v>-21720</v>
      </c>
      <c r="K2411" s="250">
        <f t="shared" si="37"/>
        <v>1561576.5065909061</v>
      </c>
      <c r="L2411" s="270"/>
    </row>
    <row r="2412" spans="2:12" x14ac:dyDescent="0.25">
      <c r="B2412" s="46">
        <f>SUBTOTAL(103,$C$10:C2412)</f>
        <v>2403</v>
      </c>
      <c r="C2412" s="157" t="s">
        <v>736</v>
      </c>
      <c r="D2412" s="157" t="s">
        <v>738</v>
      </c>
      <c r="E2412" s="203" t="s">
        <v>1466</v>
      </c>
      <c r="F2412" s="212" t="s">
        <v>619</v>
      </c>
      <c r="G2412" s="209" t="s">
        <v>621</v>
      </c>
      <c r="H2412" s="241">
        <v>45597</v>
      </c>
      <c r="I2412" s="253">
        <v>0</v>
      </c>
      <c r="J2412" s="214">
        <v>-1500</v>
      </c>
      <c r="K2412" s="250">
        <f t="shared" si="37"/>
        <v>1560076.5065909061</v>
      </c>
      <c r="L2412" s="270"/>
    </row>
    <row r="2413" spans="2:12" x14ac:dyDescent="0.25">
      <c r="B2413" s="46">
        <f>SUBTOTAL(103,$C$10:C2413)</f>
        <v>2404</v>
      </c>
      <c r="C2413" s="157" t="s">
        <v>625</v>
      </c>
      <c r="D2413" s="157" t="s">
        <v>608</v>
      </c>
      <c r="E2413" s="231" t="s">
        <v>1466</v>
      </c>
      <c r="F2413" s="212" t="s">
        <v>641</v>
      </c>
      <c r="G2413" s="209" t="s">
        <v>642</v>
      </c>
      <c r="H2413" s="241">
        <v>45597</v>
      </c>
      <c r="I2413" s="253">
        <v>0</v>
      </c>
      <c r="J2413" s="214">
        <v>-19482</v>
      </c>
      <c r="K2413" s="250">
        <f t="shared" si="37"/>
        <v>1540594.5065909061</v>
      </c>
      <c r="L2413" s="270"/>
    </row>
    <row r="2414" spans="2:12" x14ac:dyDescent="0.25">
      <c r="B2414" s="46">
        <f>SUBTOTAL(103,$C$10:C2414)</f>
        <v>2405</v>
      </c>
      <c r="C2414" s="157" t="s">
        <v>1394</v>
      </c>
      <c r="D2414" s="157" t="s">
        <v>608</v>
      </c>
      <c r="E2414" s="231" t="s">
        <v>1466</v>
      </c>
      <c r="F2414" s="212" t="s">
        <v>1187</v>
      </c>
      <c r="G2414" s="209" t="s">
        <v>1188</v>
      </c>
      <c r="H2414" s="241">
        <v>45597</v>
      </c>
      <c r="I2414" s="253">
        <v>0</v>
      </c>
      <c r="J2414" s="214">
        <v>-9600</v>
      </c>
      <c r="K2414" s="250">
        <f t="shared" si="37"/>
        <v>1530994.5065909061</v>
      </c>
      <c r="L2414" s="270"/>
    </row>
    <row r="2415" spans="2:12" x14ac:dyDescent="0.25">
      <c r="B2415" s="46">
        <f>SUBTOTAL(103,$C$10:C2415)</f>
        <v>2406</v>
      </c>
      <c r="C2415" s="157" t="s">
        <v>1286</v>
      </c>
      <c r="D2415" s="157" t="s">
        <v>607</v>
      </c>
      <c r="E2415" s="203" t="s">
        <v>1467</v>
      </c>
      <c r="F2415" s="212" t="s">
        <v>591</v>
      </c>
      <c r="G2415" s="209" t="s">
        <v>592</v>
      </c>
      <c r="H2415" s="241">
        <v>45597</v>
      </c>
      <c r="I2415" s="253">
        <v>0</v>
      </c>
      <c r="J2415" s="214">
        <v>-8778.3950000000004</v>
      </c>
      <c r="K2415" s="250">
        <f t="shared" si="37"/>
        <v>1522216.111590906</v>
      </c>
      <c r="L2415" s="270"/>
    </row>
    <row r="2416" spans="2:12" x14ac:dyDescent="0.25">
      <c r="B2416" s="46">
        <f>SUBTOTAL(103,$C$10:C2416)</f>
        <v>2407</v>
      </c>
      <c r="C2416" s="157" t="s">
        <v>1148</v>
      </c>
      <c r="D2416" s="157" t="s">
        <v>608</v>
      </c>
      <c r="E2416" s="231" t="s">
        <v>1466</v>
      </c>
      <c r="F2416" s="227" t="s">
        <v>1045</v>
      </c>
      <c r="G2416" s="208" t="s">
        <v>1046</v>
      </c>
      <c r="H2416" s="241">
        <v>45597</v>
      </c>
      <c r="I2416" s="253">
        <v>0</v>
      </c>
      <c r="J2416" s="214">
        <v>-9800</v>
      </c>
      <c r="K2416" s="250">
        <f t="shared" si="37"/>
        <v>1512416.111590906</v>
      </c>
      <c r="L2416" s="270"/>
    </row>
    <row r="2417" spans="2:12" x14ac:dyDescent="0.25">
      <c r="B2417" s="46">
        <f>SUBTOTAL(103,$C$10:C2417)</f>
        <v>2408</v>
      </c>
      <c r="C2417" s="157" t="s">
        <v>598</v>
      </c>
      <c r="D2417" s="157" t="s">
        <v>607</v>
      </c>
      <c r="E2417" s="203" t="s">
        <v>1467</v>
      </c>
      <c r="F2417" s="212" t="s">
        <v>581</v>
      </c>
      <c r="G2417" s="209" t="s">
        <v>620</v>
      </c>
      <c r="H2417" s="241">
        <v>45597</v>
      </c>
      <c r="I2417" s="253">
        <v>0</v>
      </c>
      <c r="J2417" s="214">
        <v>-15000</v>
      </c>
      <c r="K2417" s="250">
        <f t="shared" si="37"/>
        <v>1497416.111590906</v>
      </c>
      <c r="L2417" s="270"/>
    </row>
    <row r="2418" spans="2:12" x14ac:dyDescent="0.25">
      <c r="B2418" s="46">
        <f>SUBTOTAL(103,$C$10:C2418)</f>
        <v>2409</v>
      </c>
      <c r="C2418" s="157" t="s">
        <v>598</v>
      </c>
      <c r="D2418" s="157" t="s">
        <v>607</v>
      </c>
      <c r="E2418" s="203" t="s">
        <v>1467</v>
      </c>
      <c r="F2418" s="212" t="s">
        <v>1187</v>
      </c>
      <c r="G2418" s="209" t="s">
        <v>1188</v>
      </c>
      <c r="H2418" s="241">
        <v>45597</v>
      </c>
      <c r="I2418" s="253">
        <v>0</v>
      </c>
      <c r="J2418" s="214">
        <v>-2881.2758474555631</v>
      </c>
      <c r="K2418" s="250">
        <f t="shared" si="37"/>
        <v>1494534.8357434506</v>
      </c>
      <c r="L2418" s="270"/>
    </row>
    <row r="2419" spans="2:12" x14ac:dyDescent="0.25">
      <c r="B2419" s="46">
        <f>SUBTOTAL(103,$C$10:C2419)</f>
        <v>2410</v>
      </c>
      <c r="C2419" s="157" t="s">
        <v>598</v>
      </c>
      <c r="D2419" s="157" t="s">
        <v>607</v>
      </c>
      <c r="E2419" s="203" t="s">
        <v>1467</v>
      </c>
      <c r="F2419" s="212" t="s">
        <v>579</v>
      </c>
      <c r="G2419" s="209" t="s">
        <v>580</v>
      </c>
      <c r="H2419" s="241">
        <v>45597</v>
      </c>
      <c r="I2419" s="253">
        <v>0</v>
      </c>
      <c r="J2419" s="214">
        <v>-2574.1076635782201</v>
      </c>
      <c r="K2419" s="250">
        <f t="shared" si="37"/>
        <v>1491960.7280798724</v>
      </c>
      <c r="L2419" s="270"/>
    </row>
    <row r="2420" spans="2:12" x14ac:dyDescent="0.25">
      <c r="B2420" s="46">
        <f>SUBTOTAL(103,$C$10:C2420)</f>
        <v>2411</v>
      </c>
      <c r="C2420" s="157" t="s">
        <v>598</v>
      </c>
      <c r="D2420" s="157" t="s">
        <v>607</v>
      </c>
      <c r="E2420" s="203" t="s">
        <v>1467</v>
      </c>
      <c r="F2420" s="212" t="s">
        <v>581</v>
      </c>
      <c r="G2420" s="209" t="s">
        <v>620</v>
      </c>
      <c r="H2420" s="241">
        <v>45597</v>
      </c>
      <c r="I2420" s="253">
        <v>0</v>
      </c>
      <c r="J2420" s="214">
        <v>-1985.9687423750142</v>
      </c>
      <c r="K2420" s="250">
        <f t="shared" si="37"/>
        <v>1489974.7593374974</v>
      </c>
      <c r="L2420" s="270"/>
    </row>
    <row r="2421" spans="2:12" x14ac:dyDescent="0.25">
      <c r="B2421" s="46">
        <f>SUBTOTAL(103,$C$10:C2421)</f>
        <v>2412</v>
      </c>
      <c r="C2421" s="157" t="s">
        <v>598</v>
      </c>
      <c r="D2421" s="157" t="s">
        <v>607</v>
      </c>
      <c r="E2421" s="203" t="s">
        <v>1467</v>
      </c>
      <c r="F2421" s="212" t="s">
        <v>1043</v>
      </c>
      <c r="G2421" s="209" t="s">
        <v>1044</v>
      </c>
      <c r="H2421" s="241">
        <v>45597</v>
      </c>
      <c r="I2421" s="253">
        <v>0</v>
      </c>
      <c r="J2421" s="214">
        <v>-1658.6477465912026</v>
      </c>
      <c r="K2421" s="250">
        <f t="shared" si="37"/>
        <v>1488316.1115909063</v>
      </c>
      <c r="L2421" s="270"/>
    </row>
    <row r="2422" spans="2:12" x14ac:dyDescent="0.25">
      <c r="B2422" s="46">
        <f>SUBTOTAL(103,$C$10:C2422)</f>
        <v>2413</v>
      </c>
      <c r="C2422" s="157" t="s">
        <v>598</v>
      </c>
      <c r="D2422" s="157" t="s">
        <v>608</v>
      </c>
      <c r="E2422" s="231" t="s">
        <v>1466</v>
      </c>
      <c r="F2422" s="212" t="s">
        <v>1187</v>
      </c>
      <c r="G2422" s="209" t="s">
        <v>1188</v>
      </c>
      <c r="H2422" s="241">
        <v>45597</v>
      </c>
      <c r="I2422" s="253">
        <v>0</v>
      </c>
      <c r="J2422" s="214">
        <v>-6300</v>
      </c>
      <c r="K2422" s="250">
        <f t="shared" si="37"/>
        <v>1482016.1115909063</v>
      </c>
      <c r="L2422" s="270"/>
    </row>
    <row r="2423" spans="2:12" x14ac:dyDescent="0.25">
      <c r="B2423" s="46">
        <f>SUBTOTAL(103,$C$10:C2423)</f>
        <v>2414</v>
      </c>
      <c r="C2423" s="157" t="s">
        <v>598</v>
      </c>
      <c r="D2423" s="157" t="s">
        <v>738</v>
      </c>
      <c r="E2423" s="203" t="s">
        <v>1466</v>
      </c>
      <c r="F2423" s="212" t="s">
        <v>1043</v>
      </c>
      <c r="G2423" s="209" t="s">
        <v>1044</v>
      </c>
      <c r="H2423" s="241">
        <v>45597</v>
      </c>
      <c r="I2423" s="253">
        <v>0</v>
      </c>
      <c r="J2423" s="214">
        <v>-1000</v>
      </c>
      <c r="K2423" s="250">
        <f t="shared" si="37"/>
        <v>1481016.1115909063</v>
      </c>
      <c r="L2423" s="270"/>
    </row>
    <row r="2424" spans="2:12" x14ac:dyDescent="0.25">
      <c r="B2424" s="46">
        <f>SUBTOTAL(103,$C$10:C2424)</f>
        <v>2415</v>
      </c>
      <c r="C2424" s="157" t="s">
        <v>763</v>
      </c>
      <c r="D2424" s="157" t="s">
        <v>738</v>
      </c>
      <c r="E2424" s="203" t="s">
        <v>1466</v>
      </c>
      <c r="F2424" s="212" t="s">
        <v>619</v>
      </c>
      <c r="G2424" s="209" t="s">
        <v>621</v>
      </c>
      <c r="H2424" s="241">
        <v>45597</v>
      </c>
      <c r="I2424" s="253">
        <v>0</v>
      </c>
      <c r="J2424" s="214">
        <v>-1450</v>
      </c>
      <c r="K2424" s="250">
        <f t="shared" si="37"/>
        <v>1479566.1115909063</v>
      </c>
      <c r="L2424" s="270"/>
    </row>
    <row r="2425" spans="2:12" x14ac:dyDescent="0.25">
      <c r="B2425" s="46">
        <f>SUBTOTAL(103,$C$10:C2425)</f>
        <v>2416</v>
      </c>
      <c r="C2425" s="157" t="s">
        <v>678</v>
      </c>
      <c r="D2425" s="157" t="s">
        <v>703</v>
      </c>
      <c r="E2425" s="203" t="s">
        <v>1471</v>
      </c>
      <c r="F2425" s="212" t="s">
        <v>641</v>
      </c>
      <c r="G2425" s="209" t="s">
        <v>642</v>
      </c>
      <c r="H2425" s="241">
        <v>45597</v>
      </c>
      <c r="I2425" s="253">
        <v>0</v>
      </c>
      <c r="J2425" s="214">
        <v>-30000</v>
      </c>
      <c r="K2425" s="250">
        <f t="shared" si="37"/>
        <v>1449566.1115909063</v>
      </c>
      <c r="L2425" s="270"/>
    </row>
    <row r="2426" spans="2:12" x14ac:dyDescent="0.25">
      <c r="B2426" s="46">
        <f>SUBTOTAL(103,$C$10:C2426)</f>
        <v>2417</v>
      </c>
      <c r="C2426" s="157" t="s">
        <v>600</v>
      </c>
      <c r="D2426" s="157" t="s">
        <v>608</v>
      </c>
      <c r="E2426" s="231" t="s">
        <v>1466</v>
      </c>
      <c r="F2426" s="212" t="s">
        <v>1143</v>
      </c>
      <c r="G2426" s="209" t="s">
        <v>1144</v>
      </c>
      <c r="H2426" s="241">
        <v>45597</v>
      </c>
      <c r="I2426" s="253">
        <v>0</v>
      </c>
      <c r="J2426" s="214">
        <v>-25240</v>
      </c>
      <c r="K2426" s="250">
        <f t="shared" si="37"/>
        <v>1424326.1115909063</v>
      </c>
      <c r="L2426" s="270"/>
    </row>
    <row r="2427" spans="2:12" x14ac:dyDescent="0.25">
      <c r="B2427" s="46">
        <f>SUBTOTAL(103,$C$10:C2427)</f>
        <v>2418</v>
      </c>
      <c r="C2427" s="157" t="s">
        <v>682</v>
      </c>
      <c r="D2427" s="157" t="s">
        <v>608</v>
      </c>
      <c r="E2427" s="231" t="s">
        <v>1466</v>
      </c>
      <c r="F2427" s="227" t="s">
        <v>1045</v>
      </c>
      <c r="G2427" s="208" t="s">
        <v>1046</v>
      </c>
      <c r="H2427" s="241">
        <v>45597</v>
      </c>
      <c r="I2427" s="253">
        <v>0</v>
      </c>
      <c r="J2427" s="214">
        <v>-2100</v>
      </c>
      <c r="K2427" s="250">
        <f t="shared" si="37"/>
        <v>1422226.1115909063</v>
      </c>
      <c r="L2427" s="270"/>
    </row>
    <row r="2428" spans="2:12" x14ac:dyDescent="0.25">
      <c r="B2428" s="46">
        <f>SUBTOTAL(103,$C$10:C2428)</f>
        <v>2419</v>
      </c>
      <c r="C2428" s="157" t="s">
        <v>601</v>
      </c>
      <c r="D2428" s="157" t="s">
        <v>648</v>
      </c>
      <c r="E2428" s="231" t="s">
        <v>1466</v>
      </c>
      <c r="F2428" s="212" t="s">
        <v>1143</v>
      </c>
      <c r="G2428" s="209" t="s">
        <v>1144</v>
      </c>
      <c r="H2428" s="241">
        <v>45597</v>
      </c>
      <c r="I2428" s="253">
        <v>0</v>
      </c>
      <c r="J2428" s="214">
        <v>-5331</v>
      </c>
      <c r="K2428" s="250">
        <f t="shared" si="37"/>
        <v>1416895.1115909063</v>
      </c>
      <c r="L2428" s="270"/>
    </row>
    <row r="2429" spans="2:12" x14ac:dyDescent="0.25">
      <c r="B2429" s="46">
        <f>SUBTOTAL(103,$C$10:C2429)</f>
        <v>2420</v>
      </c>
      <c r="C2429" s="157" t="s">
        <v>665</v>
      </c>
      <c r="D2429" s="157" t="s">
        <v>648</v>
      </c>
      <c r="E2429" s="231" t="s">
        <v>1466</v>
      </c>
      <c r="F2429" s="227" t="s">
        <v>1045</v>
      </c>
      <c r="G2429" s="208" t="s">
        <v>1046</v>
      </c>
      <c r="H2429" s="241">
        <v>45597</v>
      </c>
      <c r="I2429" s="253">
        <v>0</v>
      </c>
      <c r="J2429" s="214">
        <v>-24500</v>
      </c>
      <c r="K2429" s="250">
        <f t="shared" si="37"/>
        <v>1392395.1115909063</v>
      </c>
      <c r="L2429" s="270"/>
    </row>
    <row r="2430" spans="2:12" x14ac:dyDescent="0.25">
      <c r="B2430" s="46">
        <f>SUBTOTAL(103,$C$10:C2430)</f>
        <v>2421</v>
      </c>
      <c r="C2430" s="157" t="s">
        <v>722</v>
      </c>
      <c r="D2430" s="157" t="s">
        <v>703</v>
      </c>
      <c r="E2430" s="203" t="s">
        <v>1471</v>
      </c>
      <c r="F2430" s="212" t="s">
        <v>641</v>
      </c>
      <c r="G2430" s="209" t="s">
        <v>642</v>
      </c>
      <c r="H2430" s="241">
        <v>45597</v>
      </c>
      <c r="I2430" s="253">
        <v>0</v>
      </c>
      <c r="J2430" s="214">
        <v>-25000</v>
      </c>
      <c r="K2430" s="250">
        <f t="shared" si="37"/>
        <v>1367395.1115909063</v>
      </c>
      <c r="L2430" s="270"/>
    </row>
    <row r="2431" spans="2:12" x14ac:dyDescent="0.25">
      <c r="B2431" s="46">
        <f>SUBTOTAL(103,$C$10:C2431)</f>
        <v>2422</v>
      </c>
      <c r="C2431" s="157" t="s">
        <v>728</v>
      </c>
      <c r="D2431" s="157" t="s">
        <v>648</v>
      </c>
      <c r="E2431" s="231" t="s">
        <v>1466</v>
      </c>
      <c r="F2431" s="212" t="s">
        <v>1187</v>
      </c>
      <c r="G2431" s="209" t="s">
        <v>1188</v>
      </c>
      <c r="H2431" s="241">
        <v>45597</v>
      </c>
      <c r="I2431" s="253">
        <v>0</v>
      </c>
      <c r="J2431" s="214">
        <v>-4200</v>
      </c>
      <c r="K2431" s="250">
        <f t="shared" si="37"/>
        <v>1363195.1115909063</v>
      </c>
      <c r="L2431" s="270"/>
    </row>
    <row r="2432" spans="2:12" x14ac:dyDescent="0.25">
      <c r="B2432" s="46">
        <f>SUBTOTAL(103,$C$10:C2432)</f>
        <v>2423</v>
      </c>
      <c r="C2432" s="157" t="s">
        <v>1151</v>
      </c>
      <c r="D2432" s="157" t="s">
        <v>648</v>
      </c>
      <c r="E2432" s="231" t="s">
        <v>1466</v>
      </c>
      <c r="F2432" s="212" t="s">
        <v>585</v>
      </c>
      <c r="G2432" s="209" t="s">
        <v>586</v>
      </c>
      <c r="H2432" s="241">
        <v>45597</v>
      </c>
      <c r="I2432" s="253">
        <v>0</v>
      </c>
      <c r="J2432" s="214">
        <v>-25200</v>
      </c>
      <c r="K2432" s="250">
        <f t="shared" si="37"/>
        <v>1337995.1115909063</v>
      </c>
      <c r="L2432" s="270"/>
    </row>
    <row r="2433" spans="2:12" x14ac:dyDescent="0.25">
      <c r="B2433" s="46">
        <f>SUBTOTAL(103,$C$10:C2433)</f>
        <v>2424</v>
      </c>
      <c r="C2433" s="157" t="s">
        <v>683</v>
      </c>
      <c r="D2433" s="157" t="s">
        <v>608</v>
      </c>
      <c r="E2433" s="231" t="s">
        <v>1466</v>
      </c>
      <c r="F2433" s="212" t="s">
        <v>1143</v>
      </c>
      <c r="G2433" s="209" t="s">
        <v>1144</v>
      </c>
      <c r="H2433" s="241">
        <v>45597</v>
      </c>
      <c r="I2433" s="253">
        <v>0</v>
      </c>
      <c r="J2433" s="214">
        <v>-20160</v>
      </c>
      <c r="K2433" s="250">
        <f t="shared" si="37"/>
        <v>1317835.1115909063</v>
      </c>
      <c r="L2433" s="270"/>
    </row>
    <row r="2434" spans="2:12" x14ac:dyDescent="0.25">
      <c r="B2434" s="46">
        <f>SUBTOTAL(103,$C$10:C2434)</f>
        <v>2425</v>
      </c>
      <c r="C2434" s="157" t="s">
        <v>603</v>
      </c>
      <c r="D2434" s="157" t="s">
        <v>738</v>
      </c>
      <c r="E2434" s="203" t="s">
        <v>1466</v>
      </c>
      <c r="F2434" s="212" t="s">
        <v>619</v>
      </c>
      <c r="G2434" s="209" t="s">
        <v>621</v>
      </c>
      <c r="H2434" s="241">
        <v>45597</v>
      </c>
      <c r="I2434" s="253">
        <v>0</v>
      </c>
      <c r="J2434" s="214">
        <v>-250</v>
      </c>
      <c r="K2434" s="250">
        <f t="shared" si="37"/>
        <v>1317585.1115909063</v>
      </c>
      <c r="L2434" s="270"/>
    </row>
    <row r="2435" spans="2:12" x14ac:dyDescent="0.25">
      <c r="B2435" s="46">
        <f>SUBTOTAL(103,$C$10:C2435)</f>
        <v>2426</v>
      </c>
      <c r="C2435" s="157" t="s">
        <v>694</v>
      </c>
      <c r="D2435" s="157" t="s">
        <v>608</v>
      </c>
      <c r="E2435" s="231" t="s">
        <v>1466</v>
      </c>
      <c r="F2435" s="212" t="s">
        <v>641</v>
      </c>
      <c r="G2435" s="209" t="s">
        <v>642</v>
      </c>
      <c r="H2435" s="241">
        <v>45597</v>
      </c>
      <c r="I2435" s="253">
        <v>0</v>
      </c>
      <c r="J2435" s="214">
        <v>-10500</v>
      </c>
      <c r="K2435" s="250">
        <f t="shared" si="37"/>
        <v>1307085.1115909063</v>
      </c>
      <c r="L2435" s="270"/>
    </row>
    <row r="2436" spans="2:12" x14ac:dyDescent="0.25">
      <c r="B2436" s="46">
        <f>SUBTOTAL(103,$C$10:C2436)</f>
        <v>2427</v>
      </c>
      <c r="C2436" s="157" t="s">
        <v>694</v>
      </c>
      <c r="D2436" s="157" t="s">
        <v>608</v>
      </c>
      <c r="E2436" s="231" t="s">
        <v>1466</v>
      </c>
      <c r="F2436" s="212" t="s">
        <v>1187</v>
      </c>
      <c r="G2436" s="209" t="s">
        <v>1188</v>
      </c>
      <c r="H2436" s="241">
        <v>45597</v>
      </c>
      <c r="I2436" s="253">
        <v>0</v>
      </c>
      <c r="J2436" s="214">
        <v>-16100</v>
      </c>
      <c r="K2436" s="250">
        <f t="shared" si="37"/>
        <v>1290985.1115909063</v>
      </c>
      <c r="L2436" s="270"/>
    </row>
    <row r="2437" spans="2:12" x14ac:dyDescent="0.25">
      <c r="B2437" s="46">
        <f>SUBTOTAL(103,$C$10:C2437)</f>
        <v>2428</v>
      </c>
      <c r="C2437" s="157" t="s">
        <v>605</v>
      </c>
      <c r="D2437" s="157" t="s">
        <v>607</v>
      </c>
      <c r="E2437" s="203" t="s">
        <v>1467</v>
      </c>
      <c r="F2437" s="212" t="s">
        <v>1187</v>
      </c>
      <c r="G2437" s="209" t="s">
        <v>1188</v>
      </c>
      <c r="H2437" s="241">
        <v>45597</v>
      </c>
      <c r="I2437" s="253">
        <v>0</v>
      </c>
      <c r="J2437" s="214">
        <v>-7645.6727272727267</v>
      </c>
      <c r="K2437" s="250">
        <f t="shared" si="37"/>
        <v>1283339.4388636337</v>
      </c>
      <c r="L2437" s="270"/>
    </row>
    <row r="2438" spans="2:12" x14ac:dyDescent="0.25">
      <c r="B2438" s="46">
        <f>SUBTOTAL(103,$C$10:C2438)</f>
        <v>2429</v>
      </c>
      <c r="C2438" s="157" t="s">
        <v>605</v>
      </c>
      <c r="D2438" s="157" t="s">
        <v>607</v>
      </c>
      <c r="E2438" s="203" t="s">
        <v>1467</v>
      </c>
      <c r="F2438" s="212" t="s">
        <v>1043</v>
      </c>
      <c r="G2438" s="209" t="s">
        <v>1044</v>
      </c>
      <c r="H2438" s="241">
        <v>45597</v>
      </c>
      <c r="I2438" s="253">
        <v>0</v>
      </c>
      <c r="J2438" s="214">
        <v>-1568.4872727272725</v>
      </c>
      <c r="K2438" s="250">
        <f t="shared" si="37"/>
        <v>1281770.9515909064</v>
      </c>
      <c r="L2438" s="270"/>
    </row>
    <row r="2439" spans="2:12" x14ac:dyDescent="0.25">
      <c r="B2439" s="46">
        <f>SUBTOTAL(103,$C$10:C2439)</f>
        <v>2430</v>
      </c>
      <c r="C2439" s="157" t="s">
        <v>1165</v>
      </c>
      <c r="D2439" s="157" t="s">
        <v>738</v>
      </c>
      <c r="E2439" s="203" t="s">
        <v>1466</v>
      </c>
      <c r="F2439" s="212" t="s">
        <v>1043</v>
      </c>
      <c r="G2439" s="209" t="s">
        <v>1044</v>
      </c>
      <c r="H2439" s="241">
        <v>45597</v>
      </c>
      <c r="I2439" s="253">
        <v>0</v>
      </c>
      <c r="J2439" s="214">
        <v>-500</v>
      </c>
      <c r="K2439" s="250">
        <f t="shared" si="37"/>
        <v>1281270.9515909064</v>
      </c>
      <c r="L2439" s="270"/>
    </row>
    <row r="2440" spans="2:12" x14ac:dyDescent="0.25">
      <c r="B2440" s="46">
        <f>SUBTOTAL(103,$C$10:C2440)</f>
        <v>2431</v>
      </c>
      <c r="C2440" s="294" t="s">
        <v>131</v>
      </c>
      <c r="D2440" s="157" t="s">
        <v>1403</v>
      </c>
      <c r="E2440" s="203" t="s">
        <v>1475</v>
      </c>
      <c r="F2440" s="212" t="s">
        <v>588</v>
      </c>
      <c r="G2440" s="209" t="s">
        <v>589</v>
      </c>
      <c r="H2440" s="241">
        <v>45603</v>
      </c>
      <c r="I2440" s="253">
        <v>0</v>
      </c>
      <c r="J2440" s="214">
        <v>-600000</v>
      </c>
      <c r="K2440" s="250">
        <f t="shared" si="37"/>
        <v>681270.95159090636</v>
      </c>
      <c r="L2440" s="270"/>
    </row>
    <row r="2441" spans="2:12" x14ac:dyDescent="0.25">
      <c r="B2441" s="46">
        <f>SUBTOTAL(103,$C$10:C2441)</f>
        <v>2432</v>
      </c>
      <c r="C2441" s="157" t="s">
        <v>1404</v>
      </c>
      <c r="D2441" s="157" t="s">
        <v>1142</v>
      </c>
      <c r="E2441" s="204" t="s">
        <v>1470</v>
      </c>
      <c r="F2441" s="212" t="s">
        <v>1143</v>
      </c>
      <c r="G2441" s="209" t="s">
        <v>1144</v>
      </c>
      <c r="H2441" s="241">
        <v>45603</v>
      </c>
      <c r="I2441" s="253">
        <v>0</v>
      </c>
      <c r="J2441" s="214">
        <v>-5250</v>
      </c>
      <c r="K2441" s="250">
        <f t="shared" si="37"/>
        <v>676020.95159090636</v>
      </c>
      <c r="L2441" s="270"/>
    </row>
    <row r="2442" spans="2:12" x14ac:dyDescent="0.25">
      <c r="B2442" s="46">
        <f>SUBTOTAL(103,$C$10:C2442)</f>
        <v>2433</v>
      </c>
      <c r="C2442" s="157" t="s">
        <v>1180</v>
      </c>
      <c r="D2442" s="157" t="s">
        <v>1183</v>
      </c>
      <c r="E2442" s="204" t="s">
        <v>1470</v>
      </c>
      <c r="F2442" s="212" t="s">
        <v>1043</v>
      </c>
      <c r="G2442" s="209" t="s">
        <v>1044</v>
      </c>
      <c r="H2442" s="241">
        <v>45603</v>
      </c>
      <c r="I2442" s="253">
        <v>0</v>
      </c>
      <c r="J2442" s="214">
        <v>-600</v>
      </c>
      <c r="K2442" s="250">
        <f t="shared" si="37"/>
        <v>675420.95159090636</v>
      </c>
      <c r="L2442" s="270"/>
    </row>
    <row r="2443" spans="2:12" x14ac:dyDescent="0.25">
      <c r="B2443" s="46">
        <f>SUBTOTAL(103,$C$10:C2443)</f>
        <v>2434</v>
      </c>
      <c r="C2443" s="157" t="s">
        <v>743</v>
      </c>
      <c r="D2443" s="157" t="s">
        <v>1405</v>
      </c>
      <c r="E2443" s="204" t="s">
        <v>1475</v>
      </c>
      <c r="F2443" s="212" t="s">
        <v>581</v>
      </c>
      <c r="G2443" s="209" t="s">
        <v>620</v>
      </c>
      <c r="H2443" s="241">
        <v>45604</v>
      </c>
      <c r="I2443" s="253">
        <v>0</v>
      </c>
      <c r="J2443" s="214">
        <v>-3622</v>
      </c>
      <c r="K2443" s="250">
        <f t="shared" si="37"/>
        <v>671798.95159090636</v>
      </c>
      <c r="L2443" s="270"/>
    </row>
    <row r="2444" spans="2:12" x14ac:dyDescent="0.25">
      <c r="B2444" s="46">
        <f>SUBTOTAL(103,$C$10:C2444)</f>
        <v>2435</v>
      </c>
      <c r="C2444" s="157" t="s">
        <v>634</v>
      </c>
      <c r="D2444" s="157" t="s">
        <v>1406</v>
      </c>
      <c r="E2444" s="204" t="s">
        <v>1469</v>
      </c>
      <c r="F2444" s="212" t="s">
        <v>24</v>
      </c>
      <c r="G2444" s="209" t="s">
        <v>24</v>
      </c>
      <c r="H2444" s="241">
        <v>45604</v>
      </c>
      <c r="I2444" s="253">
        <v>0</v>
      </c>
      <c r="J2444" s="214">
        <v>-20000</v>
      </c>
      <c r="K2444" s="250">
        <f t="shared" si="37"/>
        <v>651798.95159090636</v>
      </c>
      <c r="L2444" s="270"/>
    </row>
    <row r="2445" spans="2:12" x14ac:dyDescent="0.25">
      <c r="B2445" s="46">
        <f>SUBTOTAL(103,$C$10:C2445)</f>
        <v>2436</v>
      </c>
      <c r="C2445" s="157" t="s">
        <v>596</v>
      </c>
      <c r="D2445" s="157" t="s">
        <v>607</v>
      </c>
      <c r="E2445" s="203" t="s">
        <v>1467</v>
      </c>
      <c r="F2445" s="212" t="s">
        <v>581</v>
      </c>
      <c r="G2445" s="209" t="s">
        <v>620</v>
      </c>
      <c r="H2445" s="241">
        <v>45604</v>
      </c>
      <c r="I2445" s="253">
        <v>0</v>
      </c>
      <c r="J2445" s="214">
        <v>-11153.939999999995</v>
      </c>
      <c r="K2445" s="250">
        <f t="shared" ref="K2445:K2508" si="38">I2445+K2444+J2445</f>
        <v>640645.01159090642</v>
      </c>
      <c r="L2445" s="270"/>
    </row>
    <row r="2446" spans="2:12" x14ac:dyDescent="0.25">
      <c r="B2446" s="46">
        <f>SUBTOTAL(103,$C$10:C2446)</f>
        <v>2437</v>
      </c>
      <c r="C2446" s="157" t="s">
        <v>1266</v>
      </c>
      <c r="D2446" s="157" t="s">
        <v>738</v>
      </c>
      <c r="E2446" s="203" t="s">
        <v>1466</v>
      </c>
      <c r="F2446" s="212" t="s">
        <v>619</v>
      </c>
      <c r="G2446" s="209" t="s">
        <v>621</v>
      </c>
      <c r="H2446" s="241">
        <v>45604</v>
      </c>
      <c r="I2446" s="253">
        <v>0</v>
      </c>
      <c r="J2446" s="214">
        <v>-950</v>
      </c>
      <c r="K2446" s="250">
        <f t="shared" si="38"/>
        <v>639695.01159090642</v>
      </c>
      <c r="L2446" s="270"/>
    </row>
    <row r="2447" spans="2:12" x14ac:dyDescent="0.25">
      <c r="B2447" s="46">
        <f>SUBTOTAL(103,$C$10:C2447)</f>
        <v>2438</v>
      </c>
      <c r="C2447" s="157" t="s">
        <v>1266</v>
      </c>
      <c r="D2447" s="157" t="s">
        <v>607</v>
      </c>
      <c r="E2447" s="203" t="s">
        <v>1467</v>
      </c>
      <c r="F2447" s="212" t="s">
        <v>619</v>
      </c>
      <c r="G2447" s="209" t="s">
        <v>621</v>
      </c>
      <c r="H2447" s="241">
        <v>45604</v>
      </c>
      <c r="I2447" s="253">
        <v>0</v>
      </c>
      <c r="J2447" s="214">
        <v>-4500</v>
      </c>
      <c r="K2447" s="250">
        <f t="shared" si="38"/>
        <v>635195.01159090642</v>
      </c>
      <c r="L2447" s="270"/>
    </row>
    <row r="2448" spans="2:12" x14ac:dyDescent="0.25">
      <c r="B2448" s="46">
        <f>SUBTOTAL(103,$C$10:C2448)</f>
        <v>2439</v>
      </c>
      <c r="C2448" s="157" t="s">
        <v>812</v>
      </c>
      <c r="D2448" s="157" t="s">
        <v>608</v>
      </c>
      <c r="E2448" s="231" t="s">
        <v>1466</v>
      </c>
      <c r="F2448" s="212" t="s">
        <v>1143</v>
      </c>
      <c r="G2448" s="209" t="s">
        <v>1144</v>
      </c>
      <c r="H2448" s="241">
        <v>45604</v>
      </c>
      <c r="I2448" s="253">
        <v>0</v>
      </c>
      <c r="J2448" s="214">
        <v>-13800</v>
      </c>
      <c r="K2448" s="250">
        <f t="shared" si="38"/>
        <v>621395.01159090642</v>
      </c>
      <c r="L2448" s="270"/>
    </row>
    <row r="2449" spans="2:12" x14ac:dyDescent="0.25">
      <c r="B2449" s="46">
        <f>SUBTOTAL(103,$C$10:C2449)</f>
        <v>2440</v>
      </c>
      <c r="C2449" s="157" t="s">
        <v>736</v>
      </c>
      <c r="D2449" s="157" t="s">
        <v>738</v>
      </c>
      <c r="E2449" s="203" t="s">
        <v>1466</v>
      </c>
      <c r="F2449" s="212" t="s">
        <v>619</v>
      </c>
      <c r="G2449" s="209" t="s">
        <v>621</v>
      </c>
      <c r="H2449" s="241">
        <v>45604</v>
      </c>
      <c r="I2449" s="253">
        <v>0</v>
      </c>
      <c r="J2449" s="214">
        <v>-1500</v>
      </c>
      <c r="K2449" s="250">
        <f t="shared" si="38"/>
        <v>619895.01159090642</v>
      </c>
      <c r="L2449" s="270"/>
    </row>
    <row r="2450" spans="2:12" x14ac:dyDescent="0.25">
      <c r="B2450" s="46">
        <f>SUBTOTAL(103,$C$10:C2450)</f>
        <v>2441</v>
      </c>
      <c r="C2450" s="157" t="s">
        <v>625</v>
      </c>
      <c r="D2450" s="157" t="s">
        <v>608</v>
      </c>
      <c r="E2450" s="231" t="s">
        <v>1466</v>
      </c>
      <c r="F2450" s="212" t="s">
        <v>641</v>
      </c>
      <c r="G2450" s="209" t="s">
        <v>642</v>
      </c>
      <c r="H2450" s="241">
        <v>45604</v>
      </c>
      <c r="I2450" s="253">
        <v>0</v>
      </c>
      <c r="J2450" s="214">
        <v>-10772</v>
      </c>
      <c r="K2450" s="250">
        <f t="shared" si="38"/>
        <v>609123.01159090642</v>
      </c>
      <c r="L2450" s="270"/>
    </row>
    <row r="2451" spans="2:12" x14ac:dyDescent="0.25">
      <c r="B2451" s="46">
        <f>SUBTOTAL(103,$C$10:C2451)</f>
        <v>2442</v>
      </c>
      <c r="C2451" s="157" t="s">
        <v>1394</v>
      </c>
      <c r="D2451" s="157" t="s">
        <v>608</v>
      </c>
      <c r="E2451" s="231" t="s">
        <v>1466</v>
      </c>
      <c r="F2451" s="212" t="s">
        <v>1187</v>
      </c>
      <c r="G2451" s="209" t="s">
        <v>1188</v>
      </c>
      <c r="H2451" s="241">
        <v>45604</v>
      </c>
      <c r="I2451" s="253">
        <v>0</v>
      </c>
      <c r="J2451" s="214">
        <v>-12100</v>
      </c>
      <c r="K2451" s="250">
        <f t="shared" si="38"/>
        <v>597023.01159090642</v>
      </c>
      <c r="L2451" s="270"/>
    </row>
    <row r="2452" spans="2:12" x14ac:dyDescent="0.25">
      <c r="B2452" s="46">
        <f>SUBTOTAL(103,$C$10:C2452)</f>
        <v>2443</v>
      </c>
      <c r="C2452" s="157" t="s">
        <v>1286</v>
      </c>
      <c r="D2452" s="157" t="s">
        <v>607</v>
      </c>
      <c r="E2452" s="203" t="s">
        <v>1467</v>
      </c>
      <c r="F2452" s="212" t="s">
        <v>581</v>
      </c>
      <c r="G2452" s="209" t="s">
        <v>620</v>
      </c>
      <c r="H2452" s="241">
        <v>45604</v>
      </c>
      <c r="I2452" s="253">
        <v>0</v>
      </c>
      <c r="J2452" s="214">
        <v>-15055.62</v>
      </c>
      <c r="K2452" s="250">
        <f t="shared" si="38"/>
        <v>581967.39159090642</v>
      </c>
      <c r="L2452" s="270"/>
    </row>
    <row r="2453" spans="2:12" x14ac:dyDescent="0.25">
      <c r="B2453" s="46">
        <f>SUBTOTAL(103,$C$10:C2453)</f>
        <v>2444</v>
      </c>
      <c r="C2453" s="157" t="s">
        <v>1148</v>
      </c>
      <c r="D2453" s="157" t="s">
        <v>608</v>
      </c>
      <c r="E2453" s="231" t="s">
        <v>1466</v>
      </c>
      <c r="F2453" s="227" t="s">
        <v>1045</v>
      </c>
      <c r="G2453" s="208" t="s">
        <v>1046</v>
      </c>
      <c r="H2453" s="241">
        <v>45604</v>
      </c>
      <c r="I2453" s="253">
        <v>0</v>
      </c>
      <c r="J2453" s="214">
        <v>-11900</v>
      </c>
      <c r="K2453" s="250">
        <f t="shared" si="38"/>
        <v>570067.39159090642</v>
      </c>
      <c r="L2453" s="270"/>
    </row>
    <row r="2454" spans="2:12" x14ac:dyDescent="0.25">
      <c r="B2454" s="46">
        <f>SUBTOTAL(103,$C$10:C2454)</f>
        <v>2445</v>
      </c>
      <c r="C2454" s="157" t="s">
        <v>598</v>
      </c>
      <c r="D2454" s="157" t="s">
        <v>607</v>
      </c>
      <c r="E2454" s="203" t="s">
        <v>1467</v>
      </c>
      <c r="F2454" s="212" t="s">
        <v>581</v>
      </c>
      <c r="G2454" s="209" t="s">
        <v>620</v>
      </c>
      <c r="H2454" s="241">
        <v>45604</v>
      </c>
      <c r="I2454" s="253">
        <v>0</v>
      </c>
      <c r="J2454" s="214">
        <v>-15000</v>
      </c>
      <c r="K2454" s="250">
        <f t="shared" si="38"/>
        <v>555067.39159090642</v>
      </c>
      <c r="L2454" s="270"/>
    </row>
    <row r="2455" spans="2:12" x14ac:dyDescent="0.25">
      <c r="B2455" s="46">
        <f>SUBTOTAL(103,$C$10:C2455)</f>
        <v>2446</v>
      </c>
      <c r="C2455" s="157" t="s">
        <v>598</v>
      </c>
      <c r="D2455" s="157" t="s">
        <v>607</v>
      </c>
      <c r="E2455" s="203" t="s">
        <v>1467</v>
      </c>
      <c r="F2455" s="212" t="s">
        <v>1187</v>
      </c>
      <c r="G2455" s="209" t="s">
        <v>1188</v>
      </c>
      <c r="H2455" s="241">
        <v>45604</v>
      </c>
      <c r="I2455" s="253">
        <v>0</v>
      </c>
      <c r="J2455" s="214">
        <v>-3817.9369758965513</v>
      </c>
      <c r="K2455" s="250">
        <f t="shared" si="38"/>
        <v>551249.45461500983</v>
      </c>
      <c r="L2455" s="270"/>
    </row>
    <row r="2456" spans="2:12" x14ac:dyDescent="0.25">
      <c r="B2456" s="46">
        <f>SUBTOTAL(103,$C$10:C2456)</f>
        <v>2447</v>
      </c>
      <c r="C2456" s="157" t="s">
        <v>598</v>
      </c>
      <c r="D2456" s="157" t="s">
        <v>607</v>
      </c>
      <c r="E2456" s="203" t="s">
        <v>1467</v>
      </c>
      <c r="F2456" s="212" t="s">
        <v>746</v>
      </c>
      <c r="G2456" s="209" t="s">
        <v>747</v>
      </c>
      <c r="H2456" s="241">
        <v>45604</v>
      </c>
      <c r="I2456" s="253">
        <v>0</v>
      </c>
      <c r="J2456" s="214">
        <v>-4130.2537786424928</v>
      </c>
      <c r="K2456" s="250">
        <f t="shared" si="38"/>
        <v>547119.20083636732</v>
      </c>
      <c r="L2456" s="270"/>
    </row>
    <row r="2457" spans="2:12" x14ac:dyDescent="0.25">
      <c r="B2457" s="46">
        <f>SUBTOTAL(103,$C$10:C2457)</f>
        <v>2448</v>
      </c>
      <c r="C2457" s="157" t="s">
        <v>598</v>
      </c>
      <c r="D2457" s="157" t="s">
        <v>607</v>
      </c>
      <c r="E2457" s="203" t="s">
        <v>1467</v>
      </c>
      <c r="F2457" s="212" t="s">
        <v>1043</v>
      </c>
      <c r="G2457" s="209" t="s">
        <v>1044</v>
      </c>
      <c r="H2457" s="241">
        <v>45604</v>
      </c>
      <c r="I2457" s="253">
        <v>0</v>
      </c>
      <c r="J2457" s="214">
        <v>-2051.8092454609559</v>
      </c>
      <c r="K2457" s="250">
        <f t="shared" si="38"/>
        <v>545067.39159090642</v>
      </c>
      <c r="L2457" s="270"/>
    </row>
    <row r="2458" spans="2:12" x14ac:dyDescent="0.25">
      <c r="B2458" s="46">
        <f>SUBTOTAL(103,$C$10:C2458)</f>
        <v>2449</v>
      </c>
      <c r="C2458" s="157" t="s">
        <v>598</v>
      </c>
      <c r="D2458" s="157" t="s">
        <v>608</v>
      </c>
      <c r="E2458" s="231" t="s">
        <v>1466</v>
      </c>
      <c r="F2458" s="212" t="s">
        <v>1187</v>
      </c>
      <c r="G2458" s="209" t="s">
        <v>1188</v>
      </c>
      <c r="H2458" s="241">
        <v>45604</v>
      </c>
      <c r="I2458" s="253">
        <v>0</v>
      </c>
      <c r="J2458" s="214">
        <v>-6300</v>
      </c>
      <c r="K2458" s="250">
        <f t="shared" si="38"/>
        <v>538767.39159090642</v>
      </c>
      <c r="L2458" s="270"/>
    </row>
    <row r="2459" spans="2:12" x14ac:dyDescent="0.25">
      <c r="B2459" s="46">
        <f>SUBTOTAL(103,$C$10:C2459)</f>
        <v>2450</v>
      </c>
      <c r="C2459" s="157" t="s">
        <v>598</v>
      </c>
      <c r="D2459" s="157" t="s">
        <v>738</v>
      </c>
      <c r="E2459" s="203" t="s">
        <v>1466</v>
      </c>
      <c r="F2459" s="212" t="s">
        <v>1043</v>
      </c>
      <c r="G2459" s="209" t="s">
        <v>1044</v>
      </c>
      <c r="H2459" s="241">
        <v>45604</v>
      </c>
      <c r="I2459" s="253">
        <v>0</v>
      </c>
      <c r="J2459" s="214">
        <v>-1000</v>
      </c>
      <c r="K2459" s="250">
        <f t="shared" si="38"/>
        <v>537767.39159090642</v>
      </c>
      <c r="L2459" s="270"/>
    </row>
    <row r="2460" spans="2:12" x14ac:dyDescent="0.25">
      <c r="B2460" s="46">
        <f>SUBTOTAL(103,$C$10:C2460)</f>
        <v>2451</v>
      </c>
      <c r="C2460" s="157" t="s">
        <v>763</v>
      </c>
      <c r="D2460" s="157" t="s">
        <v>738</v>
      </c>
      <c r="E2460" s="203" t="s">
        <v>1466</v>
      </c>
      <c r="F2460" s="212" t="s">
        <v>619</v>
      </c>
      <c r="G2460" s="209" t="s">
        <v>621</v>
      </c>
      <c r="H2460" s="241">
        <v>45604</v>
      </c>
      <c r="I2460" s="253">
        <v>0</v>
      </c>
      <c r="J2460" s="214">
        <v>-1500</v>
      </c>
      <c r="K2460" s="250">
        <f t="shared" si="38"/>
        <v>536267.39159090642</v>
      </c>
      <c r="L2460" s="270"/>
    </row>
    <row r="2461" spans="2:12" x14ac:dyDescent="0.25">
      <c r="B2461" s="46">
        <f>SUBTOTAL(103,$C$10:C2461)</f>
        <v>2452</v>
      </c>
      <c r="C2461" s="157" t="s">
        <v>600</v>
      </c>
      <c r="D2461" s="157" t="s">
        <v>608</v>
      </c>
      <c r="E2461" s="231" t="s">
        <v>1466</v>
      </c>
      <c r="F2461" s="212" t="s">
        <v>1143</v>
      </c>
      <c r="G2461" s="209" t="s">
        <v>1144</v>
      </c>
      <c r="H2461" s="241">
        <v>45604</v>
      </c>
      <c r="I2461" s="253">
        <v>0</v>
      </c>
      <c r="J2461" s="214">
        <v>-47840</v>
      </c>
      <c r="K2461" s="250">
        <f t="shared" si="38"/>
        <v>488427.39159090642</v>
      </c>
      <c r="L2461" s="270"/>
    </row>
    <row r="2462" spans="2:12" x14ac:dyDescent="0.25">
      <c r="B2462" s="46">
        <f>SUBTOTAL(103,$C$10:C2462)</f>
        <v>2453</v>
      </c>
      <c r="C2462" s="157" t="s">
        <v>682</v>
      </c>
      <c r="D2462" s="157" t="s">
        <v>608</v>
      </c>
      <c r="E2462" s="231" t="s">
        <v>1466</v>
      </c>
      <c r="F2462" s="227" t="s">
        <v>1045</v>
      </c>
      <c r="G2462" s="208" t="s">
        <v>1046</v>
      </c>
      <c r="H2462" s="241">
        <v>45604</v>
      </c>
      <c r="I2462" s="253">
        <v>0</v>
      </c>
      <c r="J2462" s="214">
        <v>-2100</v>
      </c>
      <c r="K2462" s="250">
        <f t="shared" si="38"/>
        <v>486327.39159090642</v>
      </c>
      <c r="L2462" s="270"/>
    </row>
    <row r="2463" spans="2:12" x14ac:dyDescent="0.25">
      <c r="B2463" s="46">
        <f>SUBTOTAL(103,$C$10:C2463)</f>
        <v>2454</v>
      </c>
      <c r="C2463" s="157" t="s">
        <v>601</v>
      </c>
      <c r="D2463" s="157" t="s">
        <v>648</v>
      </c>
      <c r="E2463" s="231" t="s">
        <v>1466</v>
      </c>
      <c r="F2463" s="212" t="s">
        <v>1143</v>
      </c>
      <c r="G2463" s="209" t="s">
        <v>1144</v>
      </c>
      <c r="H2463" s="241">
        <v>45604</v>
      </c>
      <c r="I2463" s="253">
        <v>0</v>
      </c>
      <c r="J2463" s="214">
        <v>-5331</v>
      </c>
      <c r="K2463" s="250">
        <f t="shared" si="38"/>
        <v>480996.39159090642</v>
      </c>
      <c r="L2463" s="270"/>
    </row>
    <row r="2464" spans="2:12" x14ac:dyDescent="0.25">
      <c r="B2464" s="46">
        <f>SUBTOTAL(103,$C$10:C2464)</f>
        <v>2455</v>
      </c>
      <c r="C2464" s="157" t="s">
        <v>596</v>
      </c>
      <c r="D2464" s="157" t="s">
        <v>608</v>
      </c>
      <c r="E2464" s="231" t="s">
        <v>1466</v>
      </c>
      <c r="F2464" s="212" t="s">
        <v>581</v>
      </c>
      <c r="G2464" s="209" t="s">
        <v>620</v>
      </c>
      <c r="H2464" s="241">
        <v>45604</v>
      </c>
      <c r="I2464" s="253">
        <v>0</v>
      </c>
      <c r="J2464" s="214">
        <v>-75250</v>
      </c>
      <c r="K2464" s="250">
        <f t="shared" si="38"/>
        <v>405746.39159090642</v>
      </c>
      <c r="L2464" s="270"/>
    </row>
    <row r="2465" spans="2:12" x14ac:dyDescent="0.25">
      <c r="B2465" s="46">
        <f>SUBTOTAL(103,$C$10:C2465)</f>
        <v>2456</v>
      </c>
      <c r="C2465" s="157" t="s">
        <v>598</v>
      </c>
      <c r="D2465" s="157" t="s">
        <v>608</v>
      </c>
      <c r="E2465" s="231" t="s">
        <v>1466</v>
      </c>
      <c r="F2465" s="212" t="s">
        <v>581</v>
      </c>
      <c r="G2465" s="209" t="s">
        <v>620</v>
      </c>
      <c r="H2465" s="241">
        <v>45604</v>
      </c>
      <c r="I2465" s="253">
        <v>0</v>
      </c>
      <c r="J2465" s="214">
        <v>-35000</v>
      </c>
      <c r="K2465" s="250">
        <f t="shared" si="38"/>
        <v>370746.39159090642</v>
      </c>
      <c r="L2465" s="270"/>
    </row>
    <row r="2466" spans="2:12" x14ac:dyDescent="0.25">
      <c r="B2466" s="46">
        <f>SUBTOTAL(103,$C$10:C2466)</f>
        <v>2457</v>
      </c>
      <c r="C2466" s="157" t="s">
        <v>597</v>
      </c>
      <c r="D2466" s="157" t="s">
        <v>608</v>
      </c>
      <c r="E2466" s="231" t="s">
        <v>1466</v>
      </c>
      <c r="F2466" s="212" t="s">
        <v>581</v>
      </c>
      <c r="G2466" s="209" t="s">
        <v>620</v>
      </c>
      <c r="H2466" s="241">
        <v>45604</v>
      </c>
      <c r="I2466" s="253">
        <v>0</v>
      </c>
      <c r="J2466" s="214">
        <v>-63000</v>
      </c>
      <c r="K2466" s="250">
        <f t="shared" si="38"/>
        <v>307746.39159090642</v>
      </c>
      <c r="L2466" s="270"/>
    </row>
    <row r="2467" spans="2:12" x14ac:dyDescent="0.25">
      <c r="B2467" s="46">
        <f>SUBTOTAL(103,$C$10:C2467)</f>
        <v>2458</v>
      </c>
      <c r="C2467" s="157" t="s">
        <v>692</v>
      </c>
      <c r="D2467" s="157" t="s">
        <v>739</v>
      </c>
      <c r="E2467" s="203" t="s">
        <v>1467</v>
      </c>
      <c r="F2467" s="212" t="s">
        <v>581</v>
      </c>
      <c r="G2467" s="209" t="s">
        <v>620</v>
      </c>
      <c r="H2467" s="241">
        <v>45604</v>
      </c>
      <c r="I2467" s="253">
        <v>0</v>
      </c>
      <c r="J2467" s="214">
        <v>-45000</v>
      </c>
      <c r="K2467" s="250">
        <f t="shared" si="38"/>
        <v>262746.39159090642</v>
      </c>
      <c r="L2467" s="270"/>
    </row>
    <row r="2468" spans="2:12" x14ac:dyDescent="0.25">
      <c r="B2468" s="46">
        <f>SUBTOTAL(103,$C$10:C2468)</f>
        <v>2459</v>
      </c>
      <c r="C2468" s="157" t="s">
        <v>596</v>
      </c>
      <c r="D2468" s="157" t="s">
        <v>608</v>
      </c>
      <c r="E2468" s="231" t="s">
        <v>1466</v>
      </c>
      <c r="F2468" s="212" t="s">
        <v>746</v>
      </c>
      <c r="G2468" s="209" t="s">
        <v>747</v>
      </c>
      <c r="H2468" s="241">
        <v>45604</v>
      </c>
      <c r="I2468" s="253">
        <v>0</v>
      </c>
      <c r="J2468" s="214">
        <v>-50400</v>
      </c>
      <c r="K2468" s="250">
        <f t="shared" si="38"/>
        <v>212346.39159090642</v>
      </c>
      <c r="L2468" s="270"/>
    </row>
    <row r="2469" spans="2:12" x14ac:dyDescent="0.25">
      <c r="B2469" s="46">
        <f>SUBTOTAL(103,$C$10:C2469)</f>
        <v>2460</v>
      </c>
      <c r="C2469" s="157" t="s">
        <v>692</v>
      </c>
      <c r="D2469" s="157" t="s">
        <v>608</v>
      </c>
      <c r="E2469" s="231" t="s">
        <v>1466</v>
      </c>
      <c r="F2469" s="212" t="s">
        <v>746</v>
      </c>
      <c r="G2469" s="209" t="s">
        <v>747</v>
      </c>
      <c r="H2469" s="241">
        <v>45604</v>
      </c>
      <c r="I2469" s="253">
        <v>0</v>
      </c>
      <c r="J2469" s="214">
        <v>-8400</v>
      </c>
      <c r="K2469" s="250">
        <f t="shared" si="38"/>
        <v>203946.39159090642</v>
      </c>
      <c r="L2469" s="270"/>
    </row>
    <row r="2470" spans="2:12" x14ac:dyDescent="0.25">
      <c r="B2470" s="46">
        <f>SUBTOTAL(103,$C$10:C2470)</f>
        <v>2461</v>
      </c>
      <c r="C2470" s="157" t="s">
        <v>598</v>
      </c>
      <c r="D2470" s="157" t="s">
        <v>608</v>
      </c>
      <c r="E2470" s="231" t="s">
        <v>1466</v>
      </c>
      <c r="F2470" s="212" t="s">
        <v>746</v>
      </c>
      <c r="G2470" s="209" t="s">
        <v>747</v>
      </c>
      <c r="H2470" s="241">
        <v>45604</v>
      </c>
      <c r="I2470" s="253">
        <v>0</v>
      </c>
      <c r="J2470" s="214">
        <v>-100800</v>
      </c>
      <c r="K2470" s="250">
        <f t="shared" si="38"/>
        <v>103146.39159090642</v>
      </c>
      <c r="L2470" s="270"/>
    </row>
    <row r="2471" spans="2:12" x14ac:dyDescent="0.25">
      <c r="B2471" s="46">
        <f>SUBTOTAL(103,$C$10:C2471)</f>
        <v>2462</v>
      </c>
      <c r="C2471" s="157" t="s">
        <v>693</v>
      </c>
      <c r="D2471" s="157" t="s">
        <v>608</v>
      </c>
      <c r="E2471" s="231" t="s">
        <v>1466</v>
      </c>
      <c r="F2471" s="212" t="s">
        <v>746</v>
      </c>
      <c r="G2471" s="209" t="s">
        <v>747</v>
      </c>
      <c r="H2471" s="241">
        <v>45604</v>
      </c>
      <c r="I2471" s="253">
        <v>0</v>
      </c>
      <c r="J2471" s="214">
        <v>-8400</v>
      </c>
      <c r="K2471" s="250">
        <f t="shared" si="38"/>
        <v>94746.391590906424</v>
      </c>
      <c r="L2471" s="270"/>
    </row>
    <row r="2472" spans="2:12" x14ac:dyDescent="0.25">
      <c r="B2472" s="46">
        <f>SUBTOTAL(103,$C$10:C2472)</f>
        <v>2463</v>
      </c>
      <c r="C2472" s="157" t="s">
        <v>1385</v>
      </c>
      <c r="D2472" s="157" t="s">
        <v>1407</v>
      </c>
      <c r="E2472" s="204" t="s">
        <v>1471</v>
      </c>
      <c r="F2472" s="212" t="s">
        <v>746</v>
      </c>
      <c r="G2472" s="209" t="s">
        <v>747</v>
      </c>
      <c r="H2472" s="241">
        <v>45604</v>
      </c>
      <c r="I2472" s="253">
        <v>0</v>
      </c>
      <c r="J2472" s="214">
        <v>-2000</v>
      </c>
      <c r="K2472" s="250">
        <f t="shared" si="38"/>
        <v>92746.391590906424</v>
      </c>
      <c r="L2472" s="270"/>
    </row>
    <row r="2473" spans="2:12" x14ac:dyDescent="0.25">
      <c r="B2473" s="46">
        <f>SUBTOTAL(103,$C$10:C2473)</f>
        <v>2464</v>
      </c>
      <c r="C2473" s="157" t="s">
        <v>665</v>
      </c>
      <c r="D2473" s="157" t="s">
        <v>648</v>
      </c>
      <c r="E2473" s="231" t="s">
        <v>1466</v>
      </c>
      <c r="F2473" s="227" t="s">
        <v>1045</v>
      </c>
      <c r="G2473" s="208" t="s">
        <v>1046</v>
      </c>
      <c r="H2473" s="241">
        <v>45604</v>
      </c>
      <c r="I2473" s="253">
        <v>0</v>
      </c>
      <c r="J2473" s="214">
        <v>-26600</v>
      </c>
      <c r="K2473" s="250">
        <f t="shared" si="38"/>
        <v>66146.391590906424</v>
      </c>
      <c r="L2473" s="270"/>
    </row>
    <row r="2474" spans="2:12" x14ac:dyDescent="0.25">
      <c r="B2474" s="46">
        <f>SUBTOTAL(103,$C$10:C2474)</f>
        <v>2465</v>
      </c>
      <c r="C2474" s="157" t="s">
        <v>728</v>
      </c>
      <c r="D2474" s="157" t="s">
        <v>648</v>
      </c>
      <c r="E2474" s="231" t="s">
        <v>1466</v>
      </c>
      <c r="F2474" s="212" t="s">
        <v>1187</v>
      </c>
      <c r="G2474" s="209" t="s">
        <v>1188</v>
      </c>
      <c r="H2474" s="241">
        <v>45604</v>
      </c>
      <c r="I2474" s="253">
        <v>0</v>
      </c>
      <c r="J2474" s="214">
        <v>-4200</v>
      </c>
      <c r="K2474" s="250">
        <f t="shared" si="38"/>
        <v>61946.391590906424</v>
      </c>
      <c r="L2474" s="270"/>
    </row>
    <row r="2475" spans="2:12" x14ac:dyDescent="0.25">
      <c r="B2475" s="46">
        <f>SUBTOTAL(103,$C$10:C2475)</f>
        <v>2466</v>
      </c>
      <c r="C2475" s="157" t="s">
        <v>1151</v>
      </c>
      <c r="D2475" s="157" t="s">
        <v>648</v>
      </c>
      <c r="E2475" s="231" t="s">
        <v>1466</v>
      </c>
      <c r="F2475" s="212" t="s">
        <v>585</v>
      </c>
      <c r="G2475" s="209" t="s">
        <v>586</v>
      </c>
      <c r="H2475" s="241">
        <v>45604</v>
      </c>
      <c r="I2475" s="253">
        <v>0</v>
      </c>
      <c r="J2475" s="214">
        <v>-25200</v>
      </c>
      <c r="K2475" s="250">
        <f t="shared" si="38"/>
        <v>36746.391590906424</v>
      </c>
      <c r="L2475" s="270"/>
    </row>
    <row r="2476" spans="2:12" x14ac:dyDescent="0.25">
      <c r="B2476" s="46">
        <f>SUBTOTAL(103,$C$10:C2476)</f>
        <v>2467</v>
      </c>
      <c r="C2476" s="157" t="s">
        <v>683</v>
      </c>
      <c r="D2476" s="157" t="s">
        <v>608</v>
      </c>
      <c r="E2476" s="231" t="s">
        <v>1466</v>
      </c>
      <c r="F2476" s="212" t="s">
        <v>1143</v>
      </c>
      <c r="G2476" s="209" t="s">
        <v>1144</v>
      </c>
      <c r="H2476" s="241">
        <v>45604</v>
      </c>
      <c r="I2476" s="253">
        <v>0</v>
      </c>
      <c r="J2476" s="214">
        <v>-7920</v>
      </c>
      <c r="K2476" s="250">
        <f t="shared" si="38"/>
        <v>28826.391590906424</v>
      </c>
      <c r="L2476" s="270"/>
    </row>
    <row r="2477" spans="2:12" x14ac:dyDescent="0.25">
      <c r="B2477" s="46">
        <f>SUBTOTAL(103,$C$10:C2477)</f>
        <v>2468</v>
      </c>
      <c r="C2477" s="157" t="s">
        <v>603</v>
      </c>
      <c r="D2477" s="157" t="s">
        <v>738</v>
      </c>
      <c r="E2477" s="203" t="s">
        <v>1466</v>
      </c>
      <c r="F2477" s="212" t="s">
        <v>619</v>
      </c>
      <c r="G2477" s="209" t="s">
        <v>621</v>
      </c>
      <c r="H2477" s="241">
        <v>45604</v>
      </c>
      <c r="I2477" s="253">
        <v>0</v>
      </c>
      <c r="J2477" s="214">
        <v>-250</v>
      </c>
      <c r="K2477" s="250">
        <f t="shared" si="38"/>
        <v>28576.391590906424</v>
      </c>
      <c r="L2477" s="270"/>
    </row>
    <row r="2478" spans="2:12" x14ac:dyDescent="0.25">
      <c r="B2478" s="46">
        <f>SUBTOTAL(103,$C$10:C2478)</f>
        <v>2469</v>
      </c>
      <c r="C2478" s="157" t="s">
        <v>694</v>
      </c>
      <c r="D2478" s="157" t="s">
        <v>608</v>
      </c>
      <c r="E2478" s="231" t="s">
        <v>1466</v>
      </c>
      <c r="F2478" s="212" t="s">
        <v>641</v>
      </c>
      <c r="G2478" s="209" t="s">
        <v>642</v>
      </c>
      <c r="H2478" s="241">
        <v>45604</v>
      </c>
      <c r="I2478" s="253">
        <v>0</v>
      </c>
      <c r="J2478" s="214">
        <v>-10500</v>
      </c>
      <c r="K2478" s="250">
        <f t="shared" si="38"/>
        <v>18076.391590906424</v>
      </c>
      <c r="L2478" s="270"/>
    </row>
    <row r="2479" spans="2:12" x14ac:dyDescent="0.25">
      <c r="B2479" s="46">
        <f>SUBTOTAL(103,$C$10:C2479)</f>
        <v>2470</v>
      </c>
      <c r="C2479" s="157" t="s">
        <v>694</v>
      </c>
      <c r="D2479" s="157" t="s">
        <v>608</v>
      </c>
      <c r="E2479" s="231" t="s">
        <v>1466</v>
      </c>
      <c r="F2479" s="212" t="s">
        <v>1187</v>
      </c>
      <c r="G2479" s="209" t="s">
        <v>1188</v>
      </c>
      <c r="H2479" s="241">
        <v>45604</v>
      </c>
      <c r="I2479" s="253">
        <v>0</v>
      </c>
      <c r="J2479" s="214">
        <v>-16100</v>
      </c>
      <c r="K2479" s="250">
        <f t="shared" si="38"/>
        <v>1976.3915909064235</v>
      </c>
      <c r="L2479" s="270"/>
    </row>
    <row r="2480" spans="2:12" x14ac:dyDescent="0.25">
      <c r="B2480" s="46">
        <f>SUBTOTAL(103,$C$10:C2480)</f>
        <v>2471</v>
      </c>
      <c r="C2480" s="157" t="s">
        <v>605</v>
      </c>
      <c r="D2480" s="157" t="s">
        <v>607</v>
      </c>
      <c r="E2480" s="203" t="s">
        <v>1467</v>
      </c>
      <c r="F2480" s="212" t="s">
        <v>1187</v>
      </c>
      <c r="G2480" s="209" t="s">
        <v>747</v>
      </c>
      <c r="H2480" s="241">
        <v>45604</v>
      </c>
      <c r="I2480" s="253">
        <v>0</v>
      </c>
      <c r="J2480" s="214">
        <v>-3518.96</v>
      </c>
      <c r="K2480" s="250">
        <f t="shared" si="38"/>
        <v>-1542.5684090935765</v>
      </c>
      <c r="L2480" s="270"/>
    </row>
    <row r="2481" spans="2:12" x14ac:dyDescent="0.25">
      <c r="B2481" s="46">
        <f>SUBTOTAL(103,$C$10:C2481)</f>
        <v>2472</v>
      </c>
      <c r="C2481" s="157" t="s">
        <v>1165</v>
      </c>
      <c r="D2481" s="157" t="s">
        <v>738</v>
      </c>
      <c r="E2481" s="203" t="s">
        <v>1466</v>
      </c>
      <c r="F2481" s="212" t="s">
        <v>1043</v>
      </c>
      <c r="G2481" s="209" t="s">
        <v>1044</v>
      </c>
      <c r="H2481" s="241">
        <v>45604</v>
      </c>
      <c r="I2481" s="253">
        <v>0</v>
      </c>
      <c r="J2481" s="214">
        <v>-500</v>
      </c>
      <c r="K2481" s="250">
        <f t="shared" si="38"/>
        <v>-2042.5684090935765</v>
      </c>
      <c r="L2481" s="270"/>
    </row>
    <row r="2482" spans="2:12" x14ac:dyDescent="0.25">
      <c r="B2482" s="46">
        <f>SUBTOTAL(103,$C$10:C2482)</f>
        <v>2473</v>
      </c>
      <c r="C2482" s="294" t="s">
        <v>131</v>
      </c>
      <c r="D2482" s="157"/>
      <c r="E2482" s="203" t="s">
        <v>6</v>
      </c>
      <c r="F2482" s="212" t="s">
        <v>588</v>
      </c>
      <c r="G2482" s="209" t="s">
        <v>589</v>
      </c>
      <c r="H2482" s="241">
        <v>45611</v>
      </c>
      <c r="I2482" s="253">
        <v>170000</v>
      </c>
      <c r="J2482" s="214">
        <v>0</v>
      </c>
      <c r="K2482" s="250">
        <f t="shared" si="38"/>
        <v>167957.43159090643</v>
      </c>
      <c r="L2482" s="270"/>
    </row>
    <row r="2483" spans="2:12" x14ac:dyDescent="0.25">
      <c r="B2483" s="46">
        <f>SUBTOTAL(103,$C$10:C2483)</f>
        <v>2474</v>
      </c>
      <c r="C2483" s="157" t="s">
        <v>596</v>
      </c>
      <c r="D2483" s="157" t="s">
        <v>607</v>
      </c>
      <c r="E2483" s="203" t="s">
        <v>1467</v>
      </c>
      <c r="F2483" s="212" t="s">
        <v>581</v>
      </c>
      <c r="G2483" s="209" t="s">
        <v>620</v>
      </c>
      <c r="H2483" s="241">
        <v>45611</v>
      </c>
      <c r="I2483" s="253">
        <v>0</v>
      </c>
      <c r="J2483" s="214">
        <v>-6600.7849999999971</v>
      </c>
      <c r="K2483" s="250">
        <f t="shared" si="38"/>
        <v>161356.64659090643</v>
      </c>
      <c r="L2483" s="270"/>
    </row>
    <row r="2484" spans="2:12" x14ac:dyDescent="0.25">
      <c r="B2484" s="46">
        <f>SUBTOTAL(103,$C$10:C2484)</f>
        <v>2475</v>
      </c>
      <c r="C2484" s="157" t="s">
        <v>1266</v>
      </c>
      <c r="D2484" s="157" t="s">
        <v>738</v>
      </c>
      <c r="E2484" s="203" t="s">
        <v>1466</v>
      </c>
      <c r="F2484" s="212" t="s">
        <v>619</v>
      </c>
      <c r="G2484" s="209" t="s">
        <v>621</v>
      </c>
      <c r="H2484" s="241">
        <v>45611</v>
      </c>
      <c r="I2484" s="253">
        <v>0</v>
      </c>
      <c r="J2484" s="214">
        <v>-1000</v>
      </c>
      <c r="K2484" s="250">
        <f t="shared" si="38"/>
        <v>160356.64659090643</v>
      </c>
      <c r="L2484" s="270"/>
    </row>
    <row r="2485" spans="2:12" x14ac:dyDescent="0.25">
      <c r="B2485" s="46">
        <f>SUBTOTAL(103,$C$10:C2485)</f>
        <v>2476</v>
      </c>
      <c r="C2485" s="157" t="s">
        <v>1266</v>
      </c>
      <c r="D2485" s="157" t="s">
        <v>607</v>
      </c>
      <c r="E2485" s="203" t="s">
        <v>1467</v>
      </c>
      <c r="F2485" s="212" t="s">
        <v>619</v>
      </c>
      <c r="G2485" s="209" t="s">
        <v>621</v>
      </c>
      <c r="H2485" s="241">
        <v>45611</v>
      </c>
      <c r="I2485" s="253">
        <v>0</v>
      </c>
      <c r="J2485" s="214">
        <v>-4500</v>
      </c>
      <c r="K2485" s="250">
        <f t="shared" si="38"/>
        <v>155856.64659090643</v>
      </c>
      <c r="L2485" s="270"/>
    </row>
    <row r="2486" spans="2:12" x14ac:dyDescent="0.25">
      <c r="B2486" s="46">
        <f>SUBTOTAL(103,$C$10:C2486)</f>
        <v>2477</v>
      </c>
      <c r="C2486" s="157" t="s">
        <v>1266</v>
      </c>
      <c r="D2486" s="157" t="s">
        <v>918</v>
      </c>
      <c r="E2486" s="203" t="s">
        <v>1467</v>
      </c>
      <c r="F2486" s="212" t="s">
        <v>619</v>
      </c>
      <c r="G2486" s="209" t="s">
        <v>621</v>
      </c>
      <c r="H2486" s="241">
        <v>45611</v>
      </c>
      <c r="I2486" s="253">
        <v>0</v>
      </c>
      <c r="J2486" s="214">
        <v>-5050</v>
      </c>
      <c r="K2486" s="250">
        <f t="shared" si="38"/>
        <v>150806.64659090643</v>
      </c>
      <c r="L2486" s="270"/>
    </row>
    <row r="2487" spans="2:12" x14ac:dyDescent="0.25">
      <c r="B2487" s="46">
        <f>SUBTOTAL(103,$C$10:C2487)</f>
        <v>2478</v>
      </c>
      <c r="C2487" s="157" t="s">
        <v>1408</v>
      </c>
      <c r="D2487" s="157" t="s">
        <v>918</v>
      </c>
      <c r="E2487" s="203" t="s">
        <v>1467</v>
      </c>
      <c r="F2487" s="212" t="s">
        <v>619</v>
      </c>
      <c r="G2487" s="209" t="s">
        <v>621</v>
      </c>
      <c r="H2487" s="241">
        <v>45611</v>
      </c>
      <c r="I2487" s="253">
        <v>0</v>
      </c>
      <c r="J2487" s="214">
        <v>-2350</v>
      </c>
      <c r="K2487" s="250">
        <f t="shared" si="38"/>
        <v>148456.64659090643</v>
      </c>
      <c r="L2487" s="270"/>
    </row>
    <row r="2488" spans="2:12" x14ac:dyDescent="0.25">
      <c r="B2488" s="46">
        <f>SUBTOTAL(103,$C$10:C2488)</f>
        <v>2479</v>
      </c>
      <c r="C2488" s="157" t="s">
        <v>812</v>
      </c>
      <c r="D2488" s="157" t="s">
        <v>608</v>
      </c>
      <c r="E2488" s="231" t="s">
        <v>1466</v>
      </c>
      <c r="F2488" s="212" t="s">
        <v>1143</v>
      </c>
      <c r="G2488" s="209" t="s">
        <v>1144</v>
      </c>
      <c r="H2488" s="241">
        <v>45611</v>
      </c>
      <c r="I2488" s="253">
        <v>0</v>
      </c>
      <c r="J2488" s="214">
        <v>-13800</v>
      </c>
      <c r="K2488" s="250">
        <f t="shared" si="38"/>
        <v>134656.64659090643</v>
      </c>
      <c r="L2488" s="270"/>
    </row>
    <row r="2489" spans="2:12" x14ac:dyDescent="0.25">
      <c r="B2489" s="46">
        <f>SUBTOTAL(103,$C$10:C2489)</f>
        <v>2480</v>
      </c>
      <c r="C2489" s="157" t="s">
        <v>736</v>
      </c>
      <c r="D2489" s="157" t="s">
        <v>738</v>
      </c>
      <c r="E2489" s="203" t="s">
        <v>1466</v>
      </c>
      <c r="F2489" s="212" t="s">
        <v>619</v>
      </c>
      <c r="G2489" s="209" t="s">
        <v>621</v>
      </c>
      <c r="H2489" s="241">
        <v>45611</v>
      </c>
      <c r="I2489" s="253">
        <v>0</v>
      </c>
      <c r="J2489" s="214">
        <v>-1500</v>
      </c>
      <c r="K2489" s="250">
        <f t="shared" si="38"/>
        <v>133156.64659090643</v>
      </c>
      <c r="L2489" s="270"/>
    </row>
    <row r="2490" spans="2:12" x14ac:dyDescent="0.25">
      <c r="B2490" s="46">
        <f>SUBTOTAL(103,$C$10:C2490)</f>
        <v>2481</v>
      </c>
      <c r="C2490" s="157" t="s">
        <v>736</v>
      </c>
      <c r="D2490" s="157" t="s">
        <v>918</v>
      </c>
      <c r="E2490" s="203" t="s">
        <v>1467</v>
      </c>
      <c r="F2490" s="212" t="s">
        <v>619</v>
      </c>
      <c r="G2490" s="209" t="s">
        <v>621</v>
      </c>
      <c r="H2490" s="241">
        <v>45611</v>
      </c>
      <c r="I2490" s="253">
        <v>0</v>
      </c>
      <c r="J2490" s="214">
        <v>-18450</v>
      </c>
      <c r="K2490" s="250">
        <f t="shared" si="38"/>
        <v>114706.64659090643</v>
      </c>
      <c r="L2490" s="270"/>
    </row>
    <row r="2491" spans="2:12" x14ac:dyDescent="0.25">
      <c r="B2491" s="46">
        <f>SUBTOTAL(103,$C$10:C2491)</f>
        <v>2482</v>
      </c>
      <c r="C2491" s="157" t="s">
        <v>625</v>
      </c>
      <c r="D2491" s="157" t="s">
        <v>608</v>
      </c>
      <c r="E2491" s="231" t="s">
        <v>1466</v>
      </c>
      <c r="F2491" s="212" t="s">
        <v>641</v>
      </c>
      <c r="G2491" s="209" t="s">
        <v>642</v>
      </c>
      <c r="H2491" s="241">
        <v>45611</v>
      </c>
      <c r="I2491" s="253">
        <v>0</v>
      </c>
      <c r="J2491" s="214">
        <v>-8597</v>
      </c>
      <c r="K2491" s="250">
        <f t="shared" si="38"/>
        <v>106109.64659090643</v>
      </c>
      <c r="L2491" s="270"/>
    </row>
    <row r="2492" spans="2:12" x14ac:dyDescent="0.25">
      <c r="B2492" s="46">
        <f>SUBTOTAL(103,$C$10:C2492)</f>
        <v>2483</v>
      </c>
      <c r="C2492" s="157" t="s">
        <v>1394</v>
      </c>
      <c r="D2492" s="157" t="s">
        <v>608</v>
      </c>
      <c r="E2492" s="231" t="s">
        <v>1466</v>
      </c>
      <c r="F2492" s="212" t="s">
        <v>1187</v>
      </c>
      <c r="G2492" s="209" t="s">
        <v>1188</v>
      </c>
      <c r="H2492" s="241">
        <v>45611</v>
      </c>
      <c r="I2492" s="253">
        <v>0</v>
      </c>
      <c r="J2492" s="214">
        <v>-9600</v>
      </c>
      <c r="K2492" s="250">
        <f t="shared" si="38"/>
        <v>96509.646590906428</v>
      </c>
      <c r="L2492" s="270"/>
    </row>
    <row r="2493" spans="2:12" x14ac:dyDescent="0.25">
      <c r="B2493" s="46">
        <f>SUBTOTAL(103,$C$10:C2493)</f>
        <v>2484</v>
      </c>
      <c r="C2493" s="157" t="s">
        <v>1148</v>
      </c>
      <c r="D2493" s="157" t="s">
        <v>608</v>
      </c>
      <c r="E2493" s="231" t="s">
        <v>1466</v>
      </c>
      <c r="F2493" s="227" t="s">
        <v>1045</v>
      </c>
      <c r="G2493" s="208" t="s">
        <v>1046</v>
      </c>
      <c r="H2493" s="241">
        <v>45611</v>
      </c>
      <c r="I2493" s="253">
        <v>0</v>
      </c>
      <c r="J2493" s="214">
        <v>-11900</v>
      </c>
      <c r="K2493" s="250">
        <f t="shared" si="38"/>
        <v>84609.646590906428</v>
      </c>
      <c r="L2493" s="270"/>
    </row>
    <row r="2494" spans="2:12" x14ac:dyDescent="0.25">
      <c r="B2494" s="46">
        <f>SUBTOTAL(103,$C$10:C2494)</f>
        <v>2485</v>
      </c>
      <c r="C2494" s="157" t="s">
        <v>598</v>
      </c>
      <c r="D2494" s="157" t="s">
        <v>607</v>
      </c>
      <c r="E2494" s="203" t="s">
        <v>1467</v>
      </c>
      <c r="F2494" s="212" t="s">
        <v>581</v>
      </c>
      <c r="G2494" s="209" t="s">
        <v>620</v>
      </c>
      <c r="H2494" s="241">
        <v>45611</v>
      </c>
      <c r="I2494" s="253">
        <v>0</v>
      </c>
      <c r="J2494" s="214">
        <v>-15000</v>
      </c>
      <c r="K2494" s="250">
        <f t="shared" si="38"/>
        <v>69609.646590906428</v>
      </c>
      <c r="L2494" s="270"/>
    </row>
    <row r="2495" spans="2:12" x14ac:dyDescent="0.25">
      <c r="B2495" s="46">
        <f>SUBTOTAL(103,$C$10:C2495)</f>
        <v>2486</v>
      </c>
      <c r="C2495" s="157" t="s">
        <v>598</v>
      </c>
      <c r="D2495" s="157" t="s">
        <v>607</v>
      </c>
      <c r="E2495" s="203" t="s">
        <v>1467</v>
      </c>
      <c r="F2495" s="212" t="s">
        <v>1187</v>
      </c>
      <c r="G2495" s="209" t="s">
        <v>1188</v>
      </c>
      <c r="H2495" s="241">
        <v>45611</v>
      </c>
      <c r="I2495" s="253">
        <v>0</v>
      </c>
      <c r="J2495" s="214">
        <v>-3273.102404269061</v>
      </c>
      <c r="K2495" s="250">
        <f t="shared" si="38"/>
        <v>66336.544186637373</v>
      </c>
      <c r="L2495" s="270"/>
    </row>
    <row r="2496" spans="2:12" x14ac:dyDescent="0.25">
      <c r="B2496" s="46">
        <f>SUBTOTAL(103,$C$10:C2496)</f>
        <v>2487</v>
      </c>
      <c r="C2496" s="157" t="s">
        <v>598</v>
      </c>
      <c r="D2496" s="157" t="s">
        <v>607</v>
      </c>
      <c r="E2496" s="203" t="s">
        <v>1467</v>
      </c>
      <c r="F2496" s="212" t="s">
        <v>579</v>
      </c>
      <c r="G2496" s="209" t="s">
        <v>622</v>
      </c>
      <c r="H2496" s="241">
        <v>45611</v>
      </c>
      <c r="I2496" s="253">
        <v>0</v>
      </c>
      <c r="J2496" s="214">
        <v>-4314.1535377268883</v>
      </c>
      <c r="K2496" s="250">
        <f t="shared" si="38"/>
        <v>62022.390648910485</v>
      </c>
      <c r="L2496" s="270"/>
    </row>
    <row r="2497" spans="2:12" x14ac:dyDescent="0.25">
      <c r="B2497" s="46">
        <f>SUBTOTAL(103,$C$10:C2497)</f>
        <v>2488</v>
      </c>
      <c r="C2497" s="157" t="s">
        <v>598</v>
      </c>
      <c r="D2497" s="157" t="s">
        <v>607</v>
      </c>
      <c r="E2497" s="203" t="s">
        <v>1467</v>
      </c>
      <c r="F2497" s="212" t="s">
        <v>1043</v>
      </c>
      <c r="G2497" s="209" t="s">
        <v>1044</v>
      </c>
      <c r="H2497" s="241">
        <v>45611</v>
      </c>
      <c r="I2497" s="253">
        <v>0</v>
      </c>
      <c r="J2497" s="214">
        <v>-2412.7440580040507</v>
      </c>
      <c r="K2497" s="250">
        <f t="shared" si="38"/>
        <v>59609.646590906435</v>
      </c>
      <c r="L2497" s="270"/>
    </row>
    <row r="2498" spans="2:12" x14ac:dyDescent="0.25">
      <c r="B2498" s="46">
        <f>SUBTOTAL(103,$C$10:C2498)</f>
        <v>2489</v>
      </c>
      <c r="C2498" s="157" t="s">
        <v>598</v>
      </c>
      <c r="D2498" s="157" t="s">
        <v>608</v>
      </c>
      <c r="E2498" s="231" t="s">
        <v>1466</v>
      </c>
      <c r="F2498" s="212" t="s">
        <v>1187</v>
      </c>
      <c r="G2498" s="209" t="s">
        <v>1188</v>
      </c>
      <c r="H2498" s="241">
        <v>45611</v>
      </c>
      <c r="I2498" s="253">
        <v>0</v>
      </c>
      <c r="J2498" s="214">
        <v>-6300</v>
      </c>
      <c r="K2498" s="250">
        <f t="shared" si="38"/>
        <v>53309.646590906435</v>
      </c>
      <c r="L2498" s="270"/>
    </row>
    <row r="2499" spans="2:12" x14ac:dyDescent="0.25">
      <c r="B2499" s="46">
        <f>SUBTOTAL(103,$C$10:C2499)</f>
        <v>2490</v>
      </c>
      <c r="C2499" s="157" t="s">
        <v>598</v>
      </c>
      <c r="D2499" s="157" t="s">
        <v>738</v>
      </c>
      <c r="E2499" s="203" t="s">
        <v>1466</v>
      </c>
      <c r="F2499" s="212" t="s">
        <v>1043</v>
      </c>
      <c r="G2499" s="209" t="s">
        <v>1044</v>
      </c>
      <c r="H2499" s="241">
        <v>45611</v>
      </c>
      <c r="I2499" s="253">
        <v>0</v>
      </c>
      <c r="J2499" s="214">
        <v>-1000</v>
      </c>
      <c r="K2499" s="250">
        <f t="shared" si="38"/>
        <v>52309.646590906435</v>
      </c>
      <c r="L2499" s="270"/>
    </row>
    <row r="2500" spans="2:12" x14ac:dyDescent="0.25">
      <c r="B2500" s="46">
        <f>SUBTOTAL(103,$C$10:C2500)</f>
        <v>2491</v>
      </c>
      <c r="C2500" s="157" t="s">
        <v>763</v>
      </c>
      <c r="D2500" s="157" t="s">
        <v>738</v>
      </c>
      <c r="E2500" s="203" t="s">
        <v>1466</v>
      </c>
      <c r="F2500" s="212" t="s">
        <v>619</v>
      </c>
      <c r="G2500" s="209" t="s">
        <v>621</v>
      </c>
      <c r="H2500" s="241">
        <v>45611</v>
      </c>
      <c r="I2500" s="253">
        <v>0</v>
      </c>
      <c r="J2500" s="214">
        <v>-1500</v>
      </c>
      <c r="K2500" s="250">
        <f t="shared" si="38"/>
        <v>50809.646590906435</v>
      </c>
      <c r="L2500" s="270"/>
    </row>
    <row r="2501" spans="2:12" x14ac:dyDescent="0.25">
      <c r="B2501" s="46">
        <f>SUBTOTAL(103,$C$10:C2501)</f>
        <v>2492</v>
      </c>
      <c r="C2501" s="157" t="s">
        <v>763</v>
      </c>
      <c r="D2501" s="157" t="s">
        <v>918</v>
      </c>
      <c r="E2501" s="203" t="s">
        <v>1467</v>
      </c>
      <c r="F2501" s="212" t="s">
        <v>619</v>
      </c>
      <c r="G2501" s="209" t="s">
        <v>621</v>
      </c>
      <c r="H2501" s="241">
        <v>45611</v>
      </c>
      <c r="I2501" s="253">
        <v>0</v>
      </c>
      <c r="J2501" s="214">
        <v>-11950</v>
      </c>
      <c r="K2501" s="250">
        <f t="shared" si="38"/>
        <v>38859.646590906435</v>
      </c>
      <c r="L2501" s="270"/>
    </row>
    <row r="2502" spans="2:12" x14ac:dyDescent="0.25">
      <c r="B2502" s="46">
        <f>SUBTOTAL(103,$C$10:C2502)</f>
        <v>2493</v>
      </c>
      <c r="C2502" s="157" t="s">
        <v>600</v>
      </c>
      <c r="D2502" s="157" t="s">
        <v>608</v>
      </c>
      <c r="E2502" s="231" t="s">
        <v>1466</v>
      </c>
      <c r="F2502" s="212" t="s">
        <v>1143</v>
      </c>
      <c r="G2502" s="209" t="s">
        <v>1144</v>
      </c>
      <c r="H2502" s="241">
        <v>45611</v>
      </c>
      <c r="I2502" s="253">
        <v>0</v>
      </c>
      <c r="J2502" s="214">
        <v>-16900</v>
      </c>
      <c r="K2502" s="250">
        <f t="shared" si="38"/>
        <v>21959.646590906435</v>
      </c>
      <c r="L2502" s="270"/>
    </row>
    <row r="2503" spans="2:12" x14ac:dyDescent="0.25">
      <c r="B2503" s="46">
        <f>SUBTOTAL(103,$C$10:C2503)</f>
        <v>2494</v>
      </c>
      <c r="C2503" s="157" t="s">
        <v>600</v>
      </c>
      <c r="D2503" s="157" t="s">
        <v>918</v>
      </c>
      <c r="E2503" s="203" t="s">
        <v>1467</v>
      </c>
      <c r="F2503" s="212" t="s">
        <v>619</v>
      </c>
      <c r="G2503" s="209" t="s">
        <v>621</v>
      </c>
      <c r="H2503" s="241">
        <v>45611</v>
      </c>
      <c r="I2503" s="253">
        <v>0</v>
      </c>
      <c r="J2503" s="214">
        <v>-5850</v>
      </c>
      <c r="K2503" s="250">
        <f t="shared" si="38"/>
        <v>16109.646590906435</v>
      </c>
      <c r="L2503" s="270"/>
    </row>
    <row r="2504" spans="2:12" x14ac:dyDescent="0.25">
      <c r="B2504" s="46">
        <f>SUBTOTAL(103,$C$10:C2504)</f>
        <v>2495</v>
      </c>
      <c r="C2504" s="157" t="s">
        <v>682</v>
      </c>
      <c r="D2504" s="157" t="s">
        <v>608</v>
      </c>
      <c r="E2504" s="231" t="s">
        <v>1466</v>
      </c>
      <c r="F2504" s="227" t="s">
        <v>1045</v>
      </c>
      <c r="G2504" s="208" t="s">
        <v>1046</v>
      </c>
      <c r="H2504" s="241">
        <v>45611</v>
      </c>
      <c r="I2504" s="253">
        <v>0</v>
      </c>
      <c r="J2504" s="214">
        <v>-2100</v>
      </c>
      <c r="K2504" s="250">
        <f t="shared" si="38"/>
        <v>14009.646590906435</v>
      </c>
      <c r="L2504" s="270"/>
    </row>
    <row r="2505" spans="2:12" x14ac:dyDescent="0.25">
      <c r="B2505" s="46">
        <f>SUBTOTAL(103,$C$10:C2505)</f>
        <v>2496</v>
      </c>
      <c r="C2505" s="157" t="s">
        <v>601</v>
      </c>
      <c r="D2505" s="157" t="s">
        <v>648</v>
      </c>
      <c r="E2505" s="231" t="s">
        <v>1466</v>
      </c>
      <c r="F2505" s="212" t="s">
        <v>1143</v>
      </c>
      <c r="G2505" s="209" t="s">
        <v>1144</v>
      </c>
      <c r="H2505" s="241">
        <v>45611</v>
      </c>
      <c r="I2505" s="253">
        <v>0</v>
      </c>
      <c r="J2505" s="214">
        <v>-5331</v>
      </c>
      <c r="K2505" s="250">
        <f t="shared" si="38"/>
        <v>8678.6465909064354</v>
      </c>
      <c r="L2505" s="270"/>
    </row>
    <row r="2506" spans="2:12" x14ac:dyDescent="0.25">
      <c r="B2506" s="46">
        <f>SUBTOTAL(103,$C$10:C2506)</f>
        <v>2497</v>
      </c>
      <c r="C2506" s="157" t="s">
        <v>665</v>
      </c>
      <c r="D2506" s="157" t="s">
        <v>648</v>
      </c>
      <c r="E2506" s="231" t="s">
        <v>1466</v>
      </c>
      <c r="F2506" s="227" t="s">
        <v>1045</v>
      </c>
      <c r="G2506" s="208" t="s">
        <v>1046</v>
      </c>
      <c r="H2506" s="241">
        <v>45611</v>
      </c>
      <c r="I2506" s="253">
        <v>0</v>
      </c>
      <c r="J2506" s="214">
        <v>-26600</v>
      </c>
      <c r="K2506" s="250">
        <f t="shared" si="38"/>
        <v>-17921.353409093565</v>
      </c>
      <c r="L2506" s="270"/>
    </row>
    <row r="2507" spans="2:12" x14ac:dyDescent="0.25">
      <c r="B2507" s="46">
        <f>SUBTOTAL(103,$C$10:C2507)</f>
        <v>2498</v>
      </c>
      <c r="C2507" s="157" t="s">
        <v>728</v>
      </c>
      <c r="D2507" s="157" t="s">
        <v>648</v>
      </c>
      <c r="E2507" s="231" t="s">
        <v>1466</v>
      </c>
      <c r="F2507" s="212" t="s">
        <v>1187</v>
      </c>
      <c r="G2507" s="209" t="s">
        <v>1188</v>
      </c>
      <c r="H2507" s="241">
        <v>45611</v>
      </c>
      <c r="I2507" s="253">
        <v>0</v>
      </c>
      <c r="J2507" s="214">
        <v>-4200</v>
      </c>
      <c r="K2507" s="250">
        <f t="shared" si="38"/>
        <v>-22121.353409093565</v>
      </c>
      <c r="L2507" s="270"/>
    </row>
    <row r="2508" spans="2:12" x14ac:dyDescent="0.25">
      <c r="B2508" s="46">
        <f>SUBTOTAL(103,$C$10:C2508)</f>
        <v>2499</v>
      </c>
      <c r="C2508" s="157" t="s">
        <v>732</v>
      </c>
      <c r="D2508" s="157" t="s">
        <v>918</v>
      </c>
      <c r="E2508" s="203" t="s">
        <v>1467</v>
      </c>
      <c r="F2508" s="212" t="s">
        <v>619</v>
      </c>
      <c r="G2508" s="209" t="s">
        <v>621</v>
      </c>
      <c r="H2508" s="241">
        <v>45611</v>
      </c>
      <c r="I2508" s="253">
        <v>0</v>
      </c>
      <c r="J2508" s="214">
        <v>-1350</v>
      </c>
      <c r="K2508" s="250">
        <f t="shared" si="38"/>
        <v>-23471.353409093565</v>
      </c>
      <c r="L2508" s="270"/>
    </row>
    <row r="2509" spans="2:12" x14ac:dyDescent="0.25">
      <c r="B2509" s="46">
        <f>SUBTOTAL(103,$C$10:C2509)</f>
        <v>2500</v>
      </c>
      <c r="C2509" s="157" t="s">
        <v>1151</v>
      </c>
      <c r="D2509" s="157" t="s">
        <v>648</v>
      </c>
      <c r="E2509" s="231" t="s">
        <v>1466</v>
      </c>
      <c r="F2509" s="212" t="s">
        <v>585</v>
      </c>
      <c r="G2509" s="209" t="s">
        <v>586</v>
      </c>
      <c r="H2509" s="241">
        <v>45611</v>
      </c>
      <c r="I2509" s="253">
        <v>0</v>
      </c>
      <c r="J2509" s="214">
        <v>-25200</v>
      </c>
      <c r="K2509" s="250">
        <f t="shared" ref="K2509:K2572" si="39">I2509+K2508+J2509</f>
        <v>-48671.353409093565</v>
      </c>
      <c r="L2509" s="270"/>
    </row>
    <row r="2510" spans="2:12" x14ac:dyDescent="0.25">
      <c r="B2510" s="46">
        <f>SUBTOTAL(103,$C$10:C2510)</f>
        <v>2501</v>
      </c>
      <c r="C2510" s="157" t="s">
        <v>683</v>
      </c>
      <c r="D2510" s="157" t="s">
        <v>608</v>
      </c>
      <c r="E2510" s="231" t="s">
        <v>1466</v>
      </c>
      <c r="F2510" s="212" t="s">
        <v>1143</v>
      </c>
      <c r="G2510" s="209" t="s">
        <v>1144</v>
      </c>
      <c r="H2510" s="241">
        <v>45611</v>
      </c>
      <c r="I2510" s="253">
        <v>0</v>
      </c>
      <c r="J2510" s="214">
        <v>-7920</v>
      </c>
      <c r="K2510" s="250">
        <f t="shared" si="39"/>
        <v>-56591.353409093565</v>
      </c>
      <c r="L2510" s="270"/>
    </row>
    <row r="2511" spans="2:12" x14ac:dyDescent="0.25">
      <c r="B2511" s="46">
        <f>SUBTOTAL(103,$C$10:C2511)</f>
        <v>2502</v>
      </c>
      <c r="C2511" s="157" t="s">
        <v>603</v>
      </c>
      <c r="D2511" s="157" t="s">
        <v>738</v>
      </c>
      <c r="E2511" s="203" t="s">
        <v>1466</v>
      </c>
      <c r="F2511" s="212" t="s">
        <v>619</v>
      </c>
      <c r="G2511" s="209" t="s">
        <v>621</v>
      </c>
      <c r="H2511" s="241">
        <v>45611</v>
      </c>
      <c r="I2511" s="253">
        <v>0</v>
      </c>
      <c r="J2511" s="214">
        <v>-250</v>
      </c>
      <c r="K2511" s="250">
        <f t="shared" si="39"/>
        <v>-56841.353409093565</v>
      </c>
      <c r="L2511" s="270"/>
    </row>
    <row r="2512" spans="2:12" x14ac:dyDescent="0.25">
      <c r="B2512" s="46">
        <f>SUBTOTAL(103,$C$10:C2512)</f>
        <v>2503</v>
      </c>
      <c r="C2512" s="157" t="s">
        <v>603</v>
      </c>
      <c r="D2512" s="157" t="s">
        <v>918</v>
      </c>
      <c r="E2512" s="203" t="s">
        <v>1467</v>
      </c>
      <c r="F2512" s="212" t="s">
        <v>619</v>
      </c>
      <c r="G2512" s="209" t="s">
        <v>621</v>
      </c>
      <c r="H2512" s="241">
        <v>45611</v>
      </c>
      <c r="I2512" s="253">
        <v>0</v>
      </c>
      <c r="J2512" s="214">
        <v>-4800</v>
      </c>
      <c r="K2512" s="250">
        <f t="shared" si="39"/>
        <v>-61641.353409093565</v>
      </c>
      <c r="L2512" s="270"/>
    </row>
    <row r="2513" spans="2:12" x14ac:dyDescent="0.25">
      <c r="B2513" s="46">
        <f>SUBTOTAL(103,$C$10:C2513)</f>
        <v>2504</v>
      </c>
      <c r="C2513" s="157" t="s">
        <v>694</v>
      </c>
      <c r="D2513" s="157" t="s">
        <v>608</v>
      </c>
      <c r="E2513" s="231" t="s">
        <v>1466</v>
      </c>
      <c r="F2513" s="212" t="s">
        <v>641</v>
      </c>
      <c r="G2513" s="209" t="s">
        <v>642</v>
      </c>
      <c r="H2513" s="241">
        <v>45611</v>
      </c>
      <c r="I2513" s="253">
        <v>0</v>
      </c>
      <c r="J2513" s="214">
        <v>-10500</v>
      </c>
      <c r="K2513" s="250">
        <f t="shared" si="39"/>
        <v>-72141.353409093572</v>
      </c>
      <c r="L2513" s="270"/>
    </row>
    <row r="2514" spans="2:12" x14ac:dyDescent="0.25">
      <c r="B2514" s="46">
        <f>SUBTOTAL(103,$C$10:C2514)</f>
        <v>2505</v>
      </c>
      <c r="C2514" s="157" t="s">
        <v>694</v>
      </c>
      <c r="D2514" s="157" t="s">
        <v>608</v>
      </c>
      <c r="E2514" s="231" t="s">
        <v>1466</v>
      </c>
      <c r="F2514" s="212" t="s">
        <v>1187</v>
      </c>
      <c r="G2514" s="209" t="s">
        <v>1188</v>
      </c>
      <c r="H2514" s="241">
        <v>45611</v>
      </c>
      <c r="I2514" s="253">
        <v>0</v>
      </c>
      <c r="J2514" s="214">
        <v>-16100</v>
      </c>
      <c r="K2514" s="250">
        <f t="shared" si="39"/>
        <v>-88241.353409093572</v>
      </c>
      <c r="L2514" s="270"/>
    </row>
    <row r="2515" spans="2:12" x14ac:dyDescent="0.25">
      <c r="B2515" s="46">
        <f>SUBTOTAL(103,$C$10:C2515)</f>
        <v>2506</v>
      </c>
      <c r="C2515" s="157" t="s">
        <v>1355</v>
      </c>
      <c r="D2515" s="157" t="s">
        <v>607</v>
      </c>
      <c r="E2515" s="203" t="s">
        <v>1467</v>
      </c>
      <c r="F2515" s="212" t="s">
        <v>579</v>
      </c>
      <c r="G2515" s="209" t="s">
        <v>622</v>
      </c>
      <c r="H2515" s="241">
        <v>45611</v>
      </c>
      <c r="I2515" s="253">
        <v>0</v>
      </c>
      <c r="J2515" s="214">
        <v>-5564.1699999999983</v>
      </c>
      <c r="K2515" s="250">
        <f t="shared" si="39"/>
        <v>-93805.52340909357</v>
      </c>
      <c r="L2515" s="270"/>
    </row>
    <row r="2516" spans="2:12" x14ac:dyDescent="0.25">
      <c r="B2516" s="46">
        <f>SUBTOTAL(103,$C$10:C2516)</f>
        <v>2507</v>
      </c>
      <c r="C2516" s="157" t="s">
        <v>1165</v>
      </c>
      <c r="D2516" s="157" t="s">
        <v>738</v>
      </c>
      <c r="E2516" s="203" t="s">
        <v>1466</v>
      </c>
      <c r="F2516" s="212" t="s">
        <v>1043</v>
      </c>
      <c r="G2516" s="209" t="s">
        <v>1044</v>
      </c>
      <c r="H2516" s="241">
        <v>45611</v>
      </c>
      <c r="I2516" s="253">
        <v>0</v>
      </c>
      <c r="J2516" s="214">
        <v>-500</v>
      </c>
      <c r="K2516" s="250">
        <f t="shared" si="39"/>
        <v>-94305.52340909357</v>
      </c>
      <c r="L2516" s="270"/>
    </row>
    <row r="2517" spans="2:12" x14ac:dyDescent="0.25">
      <c r="B2517" s="46">
        <f>SUBTOTAL(103,$C$10:C2517)</f>
        <v>2508</v>
      </c>
      <c r="C2517" s="157" t="s">
        <v>724</v>
      </c>
      <c r="D2517" s="157" t="s">
        <v>766</v>
      </c>
      <c r="E2517" s="203" t="s">
        <v>6</v>
      </c>
      <c r="F2517" s="212" t="s">
        <v>726</v>
      </c>
      <c r="G2517" s="204" t="s">
        <v>724</v>
      </c>
      <c r="H2517" s="241">
        <v>45611</v>
      </c>
      <c r="I2517" s="253">
        <v>500000</v>
      </c>
      <c r="J2517" s="214">
        <v>0</v>
      </c>
      <c r="K2517" s="250">
        <f t="shared" si="39"/>
        <v>405694.47659090644</v>
      </c>
      <c r="L2517" s="270"/>
    </row>
    <row r="2518" spans="2:12" x14ac:dyDescent="0.25">
      <c r="B2518" s="46">
        <f>SUBTOTAL(103,$C$10:C2518)</f>
        <v>2509</v>
      </c>
      <c r="C2518" s="157" t="s">
        <v>743</v>
      </c>
      <c r="D2518" s="157" t="s">
        <v>1137</v>
      </c>
      <c r="E2518" s="204" t="s">
        <v>1475</v>
      </c>
      <c r="F2518" s="212" t="s">
        <v>581</v>
      </c>
      <c r="G2518" s="209" t="s">
        <v>620</v>
      </c>
      <c r="H2518" s="241">
        <v>45617</v>
      </c>
      <c r="I2518" s="253">
        <v>0</v>
      </c>
      <c r="J2518" s="214">
        <f>-21725-5633.93</f>
        <v>-27358.93</v>
      </c>
      <c r="K2518" s="250">
        <f t="shared" si="39"/>
        <v>378335.54659090645</v>
      </c>
      <c r="L2518" s="270"/>
    </row>
    <row r="2519" spans="2:12" x14ac:dyDescent="0.25">
      <c r="B2519" s="46">
        <f>SUBTOTAL(103,$C$10:C2519)</f>
        <v>2510</v>
      </c>
      <c r="C2519" s="157" t="s">
        <v>596</v>
      </c>
      <c r="D2519" s="157" t="s">
        <v>607</v>
      </c>
      <c r="E2519" s="203" t="s">
        <v>1467</v>
      </c>
      <c r="F2519" s="212" t="s">
        <v>591</v>
      </c>
      <c r="G2519" s="209" t="s">
        <v>592</v>
      </c>
      <c r="H2519" s="241">
        <v>45618</v>
      </c>
      <c r="I2519" s="253">
        <v>0</v>
      </c>
      <c r="J2519" s="214">
        <v>-11732.117999999997</v>
      </c>
      <c r="K2519" s="250">
        <f t="shared" si="39"/>
        <v>366603.42859090643</v>
      </c>
      <c r="L2519" s="270"/>
    </row>
    <row r="2520" spans="2:12" x14ac:dyDescent="0.25">
      <c r="B2520" s="46">
        <f>SUBTOTAL(103,$C$10:C2520)</f>
        <v>2511</v>
      </c>
      <c r="C2520" s="157" t="s">
        <v>1266</v>
      </c>
      <c r="D2520" s="157" t="s">
        <v>738</v>
      </c>
      <c r="E2520" s="203" t="s">
        <v>1466</v>
      </c>
      <c r="F2520" s="212" t="s">
        <v>619</v>
      </c>
      <c r="G2520" s="209" t="s">
        <v>621</v>
      </c>
      <c r="H2520" s="241">
        <v>45618</v>
      </c>
      <c r="I2520" s="253">
        <v>0</v>
      </c>
      <c r="J2520" s="214">
        <v>-1000</v>
      </c>
      <c r="K2520" s="250">
        <f t="shared" si="39"/>
        <v>365603.42859090643</v>
      </c>
      <c r="L2520" s="270"/>
    </row>
    <row r="2521" spans="2:12" x14ac:dyDescent="0.25">
      <c r="B2521" s="46">
        <f>SUBTOTAL(103,$C$10:C2521)</f>
        <v>2512</v>
      </c>
      <c r="C2521" s="157" t="s">
        <v>1266</v>
      </c>
      <c r="D2521" s="157" t="s">
        <v>607</v>
      </c>
      <c r="E2521" s="203" t="s">
        <v>1467</v>
      </c>
      <c r="F2521" s="212" t="s">
        <v>619</v>
      </c>
      <c r="G2521" s="209" t="s">
        <v>621</v>
      </c>
      <c r="H2521" s="241">
        <v>45618</v>
      </c>
      <c r="I2521" s="253">
        <v>0</v>
      </c>
      <c r="J2521" s="214">
        <v>-4500</v>
      </c>
      <c r="K2521" s="250">
        <f t="shared" si="39"/>
        <v>361103.42859090643</v>
      </c>
      <c r="L2521" s="270"/>
    </row>
    <row r="2522" spans="2:12" x14ac:dyDescent="0.25">
      <c r="B2522" s="46">
        <f>SUBTOTAL(103,$C$10:C2522)</f>
        <v>2513</v>
      </c>
      <c r="C2522" s="157" t="s">
        <v>1266</v>
      </c>
      <c r="D2522" s="157" t="s">
        <v>918</v>
      </c>
      <c r="E2522" s="203" t="s">
        <v>1467</v>
      </c>
      <c r="F2522" s="212" t="s">
        <v>619</v>
      </c>
      <c r="G2522" s="209" t="s">
        <v>621</v>
      </c>
      <c r="H2522" s="241">
        <v>45618</v>
      </c>
      <c r="I2522" s="253">
        <v>0</v>
      </c>
      <c r="J2522" s="214">
        <v>-5000</v>
      </c>
      <c r="K2522" s="250">
        <f t="shared" si="39"/>
        <v>356103.42859090643</v>
      </c>
      <c r="L2522" s="270"/>
    </row>
    <row r="2523" spans="2:12" x14ac:dyDescent="0.25">
      <c r="B2523" s="46">
        <f>SUBTOTAL(103,$C$10:C2523)</f>
        <v>2514</v>
      </c>
      <c r="C2523" s="157" t="s">
        <v>1408</v>
      </c>
      <c r="D2523" s="157" t="s">
        <v>918</v>
      </c>
      <c r="E2523" s="203" t="s">
        <v>1467</v>
      </c>
      <c r="F2523" s="212" t="s">
        <v>619</v>
      </c>
      <c r="G2523" s="209" t="s">
        <v>621</v>
      </c>
      <c r="H2523" s="241">
        <v>45618</v>
      </c>
      <c r="I2523" s="253">
        <v>0</v>
      </c>
      <c r="J2523" s="214">
        <v>-1500</v>
      </c>
      <c r="K2523" s="250">
        <f t="shared" si="39"/>
        <v>354603.42859090643</v>
      </c>
      <c r="L2523" s="270"/>
    </row>
    <row r="2524" spans="2:12" x14ac:dyDescent="0.25">
      <c r="B2524" s="46">
        <f>SUBTOTAL(103,$C$10:C2524)</f>
        <v>2515</v>
      </c>
      <c r="C2524" s="157" t="s">
        <v>812</v>
      </c>
      <c r="D2524" s="157" t="s">
        <v>608</v>
      </c>
      <c r="E2524" s="231" t="s">
        <v>1466</v>
      </c>
      <c r="F2524" s="212" t="s">
        <v>1143</v>
      </c>
      <c r="G2524" s="209" t="s">
        <v>1144</v>
      </c>
      <c r="H2524" s="241">
        <v>45618</v>
      </c>
      <c r="I2524" s="253">
        <v>0</v>
      </c>
      <c r="J2524" s="214">
        <v>-13800</v>
      </c>
      <c r="K2524" s="250">
        <f t="shared" si="39"/>
        <v>340803.42859090643</v>
      </c>
      <c r="L2524" s="270"/>
    </row>
    <row r="2525" spans="2:12" x14ac:dyDescent="0.25">
      <c r="B2525" s="46">
        <f>SUBTOTAL(103,$C$10:C2525)</f>
        <v>2516</v>
      </c>
      <c r="C2525" s="157" t="s">
        <v>736</v>
      </c>
      <c r="D2525" s="157" t="s">
        <v>738</v>
      </c>
      <c r="E2525" s="203" t="s">
        <v>1466</v>
      </c>
      <c r="F2525" s="212" t="s">
        <v>619</v>
      </c>
      <c r="G2525" s="209" t="s">
        <v>621</v>
      </c>
      <c r="H2525" s="241">
        <v>45618</v>
      </c>
      <c r="I2525" s="253">
        <v>0</v>
      </c>
      <c r="J2525" s="214">
        <v>-1500</v>
      </c>
      <c r="K2525" s="250">
        <f t="shared" si="39"/>
        <v>339303.42859090643</v>
      </c>
      <c r="L2525" s="270"/>
    </row>
    <row r="2526" spans="2:12" x14ac:dyDescent="0.25">
      <c r="B2526" s="46">
        <f>SUBTOTAL(103,$C$10:C2526)</f>
        <v>2517</v>
      </c>
      <c r="C2526" s="157" t="s">
        <v>736</v>
      </c>
      <c r="D2526" s="157" t="s">
        <v>918</v>
      </c>
      <c r="E2526" s="203" t="s">
        <v>1467</v>
      </c>
      <c r="F2526" s="212" t="s">
        <v>619</v>
      </c>
      <c r="G2526" s="209" t="s">
        <v>621</v>
      </c>
      <c r="H2526" s="241">
        <v>45618</v>
      </c>
      <c r="I2526" s="253">
        <v>0</v>
      </c>
      <c r="J2526" s="214">
        <v>-13800</v>
      </c>
      <c r="K2526" s="250">
        <f t="shared" si="39"/>
        <v>325503.42859090643</v>
      </c>
      <c r="L2526" s="270"/>
    </row>
    <row r="2527" spans="2:12" x14ac:dyDescent="0.25">
      <c r="B2527" s="46">
        <f>SUBTOTAL(103,$C$10:C2527)</f>
        <v>2518</v>
      </c>
      <c r="C2527" s="157" t="s">
        <v>1286</v>
      </c>
      <c r="D2527" s="157" t="s">
        <v>607</v>
      </c>
      <c r="E2527" s="203" t="s">
        <v>1467</v>
      </c>
      <c r="F2527" s="212" t="s">
        <v>591</v>
      </c>
      <c r="G2527" s="209" t="s">
        <v>592</v>
      </c>
      <c r="H2527" s="241">
        <v>45618</v>
      </c>
      <c r="I2527" s="253">
        <v>0</v>
      </c>
      <c r="J2527" s="214">
        <v>-8700</v>
      </c>
      <c r="K2527" s="250">
        <f t="shared" si="39"/>
        <v>316803.42859090643</v>
      </c>
      <c r="L2527" s="270"/>
    </row>
    <row r="2528" spans="2:12" x14ac:dyDescent="0.25">
      <c r="B2528" s="46">
        <f>SUBTOTAL(103,$C$10:C2528)</f>
        <v>2519</v>
      </c>
      <c r="C2528" s="157" t="s">
        <v>625</v>
      </c>
      <c r="D2528" s="157" t="s">
        <v>608</v>
      </c>
      <c r="E2528" s="231" t="s">
        <v>1466</v>
      </c>
      <c r="F2528" s="212" t="s">
        <v>641</v>
      </c>
      <c r="G2528" s="209" t="s">
        <v>642</v>
      </c>
      <c r="H2528" s="241">
        <v>45618</v>
      </c>
      <c r="I2528" s="253">
        <v>0</v>
      </c>
      <c r="J2528" s="214">
        <v>-14700</v>
      </c>
      <c r="K2528" s="250">
        <f t="shared" si="39"/>
        <v>302103.42859090643</v>
      </c>
      <c r="L2528" s="270"/>
    </row>
    <row r="2529" spans="2:12" x14ac:dyDescent="0.25">
      <c r="B2529" s="46">
        <f>SUBTOTAL(103,$C$10:C2529)</f>
        <v>2520</v>
      </c>
      <c r="C2529" s="157" t="s">
        <v>1394</v>
      </c>
      <c r="D2529" s="157" t="s">
        <v>608</v>
      </c>
      <c r="E2529" s="231" t="s">
        <v>1466</v>
      </c>
      <c r="F2529" s="212" t="s">
        <v>1187</v>
      </c>
      <c r="G2529" s="209" t="s">
        <v>1188</v>
      </c>
      <c r="H2529" s="241">
        <v>45618</v>
      </c>
      <c r="I2529" s="253">
        <v>0</v>
      </c>
      <c r="J2529" s="214">
        <v>-9600</v>
      </c>
      <c r="K2529" s="250">
        <f t="shared" si="39"/>
        <v>292503.42859090643</v>
      </c>
      <c r="L2529" s="270"/>
    </row>
    <row r="2530" spans="2:12" x14ac:dyDescent="0.25">
      <c r="B2530" s="46">
        <f>SUBTOTAL(103,$C$10:C2530)</f>
        <v>2521</v>
      </c>
      <c r="C2530" s="157" t="s">
        <v>1394</v>
      </c>
      <c r="D2530" s="157" t="s">
        <v>918</v>
      </c>
      <c r="E2530" s="203" t="s">
        <v>1467</v>
      </c>
      <c r="F2530" s="212" t="s">
        <v>1187</v>
      </c>
      <c r="G2530" s="209" t="s">
        <v>1188</v>
      </c>
      <c r="H2530" s="241">
        <v>45618</v>
      </c>
      <c r="I2530" s="253">
        <v>0</v>
      </c>
      <c r="J2530" s="214">
        <v>-5700</v>
      </c>
      <c r="K2530" s="250">
        <f t="shared" si="39"/>
        <v>286803.42859090643</v>
      </c>
      <c r="L2530" s="270"/>
    </row>
    <row r="2531" spans="2:12" x14ac:dyDescent="0.25">
      <c r="B2531" s="46">
        <f>SUBTOTAL(103,$C$10:C2531)</f>
        <v>2522</v>
      </c>
      <c r="C2531" s="157" t="s">
        <v>1148</v>
      </c>
      <c r="D2531" s="157" t="s">
        <v>608</v>
      </c>
      <c r="E2531" s="231" t="s">
        <v>1466</v>
      </c>
      <c r="F2531" s="227" t="s">
        <v>1045</v>
      </c>
      <c r="G2531" s="208" t="s">
        <v>1046</v>
      </c>
      <c r="H2531" s="241">
        <v>45618</v>
      </c>
      <c r="I2531" s="253">
        <v>0</v>
      </c>
      <c r="J2531" s="214">
        <v>-11900</v>
      </c>
      <c r="K2531" s="250">
        <f t="shared" si="39"/>
        <v>274903.42859090643</v>
      </c>
      <c r="L2531" s="270"/>
    </row>
    <row r="2532" spans="2:12" x14ac:dyDescent="0.25">
      <c r="B2532" s="46">
        <f>SUBTOTAL(103,$C$10:C2532)</f>
        <v>2523</v>
      </c>
      <c r="C2532" s="157" t="s">
        <v>598</v>
      </c>
      <c r="D2532" s="157" t="s">
        <v>607</v>
      </c>
      <c r="E2532" s="203" t="s">
        <v>1467</v>
      </c>
      <c r="F2532" s="212" t="s">
        <v>581</v>
      </c>
      <c r="G2532" s="209" t="s">
        <v>620</v>
      </c>
      <c r="H2532" s="241">
        <v>45618</v>
      </c>
      <c r="I2532" s="253">
        <v>0</v>
      </c>
      <c r="J2532" s="214">
        <v>-15000</v>
      </c>
      <c r="K2532" s="250">
        <f t="shared" si="39"/>
        <v>259903.42859090643</v>
      </c>
      <c r="L2532" s="270"/>
    </row>
    <row r="2533" spans="2:12" x14ac:dyDescent="0.25">
      <c r="B2533" s="46">
        <f>SUBTOTAL(103,$C$10:C2533)</f>
        <v>2524</v>
      </c>
      <c r="C2533" s="157" t="s">
        <v>598</v>
      </c>
      <c r="D2533" s="157" t="s">
        <v>607</v>
      </c>
      <c r="E2533" s="203" t="s">
        <v>1467</v>
      </c>
      <c r="F2533" s="212" t="s">
        <v>583</v>
      </c>
      <c r="G2533" s="209" t="s">
        <v>584</v>
      </c>
      <c r="H2533" s="241">
        <v>45618</v>
      </c>
      <c r="I2533" s="253">
        <v>0</v>
      </c>
      <c r="J2533" s="214">
        <v>-1198.8151882395559</v>
      </c>
      <c r="K2533" s="250">
        <f t="shared" si="39"/>
        <v>258704.61340266687</v>
      </c>
      <c r="L2533" s="270"/>
    </row>
    <row r="2534" spans="2:12" x14ac:dyDescent="0.25">
      <c r="B2534" s="46">
        <f>SUBTOTAL(103,$C$10:C2534)</f>
        <v>2525</v>
      </c>
      <c r="C2534" s="157" t="s">
        <v>598</v>
      </c>
      <c r="D2534" s="157" t="s">
        <v>607</v>
      </c>
      <c r="E2534" s="203" t="s">
        <v>1467</v>
      </c>
      <c r="F2534" s="212" t="s">
        <v>1187</v>
      </c>
      <c r="G2534" s="209" t="s">
        <v>1188</v>
      </c>
      <c r="H2534" s="241">
        <v>45618</v>
      </c>
      <c r="I2534" s="253">
        <v>0</v>
      </c>
      <c r="J2534" s="214">
        <v>-2277.0791284997154</v>
      </c>
      <c r="K2534" s="250">
        <f t="shared" si="39"/>
        <v>256427.53427416715</v>
      </c>
      <c r="L2534" s="270"/>
    </row>
    <row r="2535" spans="2:12" x14ac:dyDescent="0.25">
      <c r="B2535" s="46">
        <f>SUBTOTAL(103,$C$10:C2535)</f>
        <v>2526</v>
      </c>
      <c r="C2535" s="157" t="s">
        <v>598</v>
      </c>
      <c r="D2535" s="157" t="s">
        <v>607</v>
      </c>
      <c r="E2535" s="203" t="s">
        <v>1467</v>
      </c>
      <c r="F2535" s="212" t="s">
        <v>579</v>
      </c>
      <c r="G2535" s="209" t="s">
        <v>622</v>
      </c>
      <c r="H2535" s="241">
        <v>45618</v>
      </c>
      <c r="I2535" s="253">
        <v>0</v>
      </c>
      <c r="J2535" s="214">
        <v>-5099.4091162314944</v>
      </c>
      <c r="K2535" s="250">
        <f t="shared" si="39"/>
        <v>251328.12515793566</v>
      </c>
      <c r="L2535" s="270"/>
    </row>
    <row r="2536" spans="2:12" x14ac:dyDescent="0.25">
      <c r="B2536" s="46">
        <f>SUBTOTAL(103,$C$10:C2536)</f>
        <v>2527</v>
      </c>
      <c r="C2536" s="157" t="s">
        <v>598</v>
      </c>
      <c r="D2536" s="157" t="s">
        <v>607</v>
      </c>
      <c r="E2536" s="203" t="s">
        <v>1467</v>
      </c>
      <c r="F2536" s="212" t="s">
        <v>1043</v>
      </c>
      <c r="G2536" s="209" t="s">
        <v>1044</v>
      </c>
      <c r="H2536" s="241">
        <v>45618</v>
      </c>
      <c r="I2536" s="253">
        <v>0</v>
      </c>
      <c r="J2536" s="214">
        <v>-1424.6965670292336</v>
      </c>
      <c r="K2536" s="250">
        <f t="shared" si="39"/>
        <v>249903.42859090643</v>
      </c>
      <c r="L2536" s="270"/>
    </row>
    <row r="2537" spans="2:12" x14ac:dyDescent="0.25">
      <c r="B2537" s="46">
        <f>SUBTOTAL(103,$C$10:C2537)</f>
        <v>2528</v>
      </c>
      <c r="C2537" s="157" t="s">
        <v>598</v>
      </c>
      <c r="D2537" s="157" t="s">
        <v>608</v>
      </c>
      <c r="E2537" s="231" t="s">
        <v>1466</v>
      </c>
      <c r="F2537" s="212" t="s">
        <v>1187</v>
      </c>
      <c r="G2537" s="209" t="s">
        <v>1188</v>
      </c>
      <c r="H2537" s="241">
        <v>45618</v>
      </c>
      <c r="I2537" s="253">
        <v>0</v>
      </c>
      <c r="J2537" s="214">
        <v>-6300</v>
      </c>
      <c r="K2537" s="250">
        <f t="shared" si="39"/>
        <v>243603.42859090643</v>
      </c>
      <c r="L2537" s="270"/>
    </row>
    <row r="2538" spans="2:12" x14ac:dyDescent="0.25">
      <c r="B2538" s="46">
        <f>SUBTOTAL(103,$C$10:C2538)</f>
        <v>2529</v>
      </c>
      <c r="C2538" s="157" t="s">
        <v>598</v>
      </c>
      <c r="D2538" s="157" t="s">
        <v>738</v>
      </c>
      <c r="E2538" s="203" t="s">
        <v>1466</v>
      </c>
      <c r="F2538" s="212" t="s">
        <v>1043</v>
      </c>
      <c r="G2538" s="209" t="s">
        <v>1044</v>
      </c>
      <c r="H2538" s="241">
        <v>45618</v>
      </c>
      <c r="I2538" s="253">
        <v>0</v>
      </c>
      <c r="J2538" s="214">
        <v>-1000</v>
      </c>
      <c r="K2538" s="250">
        <f t="shared" si="39"/>
        <v>242603.42859090643</v>
      </c>
      <c r="L2538" s="270"/>
    </row>
    <row r="2539" spans="2:12" x14ac:dyDescent="0.25">
      <c r="B2539" s="46">
        <f>SUBTOTAL(103,$C$10:C2539)</f>
        <v>2530</v>
      </c>
      <c r="C2539" s="157" t="s">
        <v>763</v>
      </c>
      <c r="D2539" s="157" t="s">
        <v>738</v>
      </c>
      <c r="E2539" s="203" t="s">
        <v>1466</v>
      </c>
      <c r="F2539" s="212" t="s">
        <v>619</v>
      </c>
      <c r="G2539" s="209" t="s">
        <v>621</v>
      </c>
      <c r="H2539" s="241">
        <v>45618</v>
      </c>
      <c r="I2539" s="253">
        <v>0</v>
      </c>
      <c r="J2539" s="214">
        <v>-1500</v>
      </c>
      <c r="K2539" s="250">
        <f t="shared" si="39"/>
        <v>241103.42859090643</v>
      </c>
      <c r="L2539" s="270"/>
    </row>
    <row r="2540" spans="2:12" x14ac:dyDescent="0.25">
      <c r="B2540" s="46">
        <f>SUBTOTAL(103,$C$10:C2540)</f>
        <v>2531</v>
      </c>
      <c r="C2540" s="157" t="s">
        <v>763</v>
      </c>
      <c r="D2540" s="157" t="s">
        <v>918</v>
      </c>
      <c r="E2540" s="203" t="s">
        <v>1467</v>
      </c>
      <c r="F2540" s="212" t="s">
        <v>619</v>
      </c>
      <c r="G2540" s="209" t="s">
        <v>621</v>
      </c>
      <c r="H2540" s="241">
        <v>45618</v>
      </c>
      <c r="I2540" s="253">
        <v>0</v>
      </c>
      <c r="J2540" s="214">
        <v>-4300</v>
      </c>
      <c r="K2540" s="250">
        <f t="shared" si="39"/>
        <v>236803.42859090643</v>
      </c>
      <c r="L2540" s="270"/>
    </row>
    <row r="2541" spans="2:12" x14ac:dyDescent="0.25">
      <c r="B2541" s="46">
        <f>SUBTOTAL(103,$C$10:C2541)</f>
        <v>2532</v>
      </c>
      <c r="C2541" s="157" t="s">
        <v>600</v>
      </c>
      <c r="D2541" s="157" t="s">
        <v>608</v>
      </c>
      <c r="E2541" s="231" t="s">
        <v>1466</v>
      </c>
      <c r="F2541" s="212" t="s">
        <v>1143</v>
      </c>
      <c r="G2541" s="209" t="s">
        <v>1144</v>
      </c>
      <c r="H2541" s="241">
        <v>45618</v>
      </c>
      <c r="I2541" s="253">
        <v>0</v>
      </c>
      <c r="J2541" s="214">
        <v>-26350</v>
      </c>
      <c r="K2541" s="250">
        <f t="shared" si="39"/>
        <v>210453.42859090643</v>
      </c>
      <c r="L2541" s="270"/>
    </row>
    <row r="2542" spans="2:12" x14ac:dyDescent="0.25">
      <c r="B2542" s="46">
        <f>SUBTOTAL(103,$C$10:C2542)</f>
        <v>2533</v>
      </c>
      <c r="C2542" s="157" t="s">
        <v>600</v>
      </c>
      <c r="D2542" s="157" t="s">
        <v>918</v>
      </c>
      <c r="E2542" s="203" t="s">
        <v>1467</v>
      </c>
      <c r="F2542" s="212" t="s">
        <v>619</v>
      </c>
      <c r="G2542" s="209" t="s">
        <v>621</v>
      </c>
      <c r="H2542" s="241">
        <v>45618</v>
      </c>
      <c r="I2542" s="253">
        <v>0</v>
      </c>
      <c r="J2542" s="214">
        <v>-3900</v>
      </c>
      <c r="K2542" s="250">
        <f t="shared" si="39"/>
        <v>206553.42859090643</v>
      </c>
      <c r="L2542" s="270"/>
    </row>
    <row r="2543" spans="2:12" x14ac:dyDescent="0.25">
      <c r="B2543" s="46">
        <f>SUBTOTAL(103,$C$10:C2543)</f>
        <v>2534</v>
      </c>
      <c r="C2543" s="157" t="s">
        <v>682</v>
      </c>
      <c r="D2543" s="157" t="s">
        <v>608</v>
      </c>
      <c r="E2543" s="231" t="s">
        <v>1466</v>
      </c>
      <c r="F2543" s="227" t="s">
        <v>1045</v>
      </c>
      <c r="G2543" s="208" t="s">
        <v>1046</v>
      </c>
      <c r="H2543" s="241">
        <v>45618</v>
      </c>
      <c r="I2543" s="253">
        <v>0</v>
      </c>
      <c r="J2543" s="214">
        <v>-2100</v>
      </c>
      <c r="K2543" s="250">
        <f t="shared" si="39"/>
        <v>204453.42859090643</v>
      </c>
      <c r="L2543" s="270"/>
    </row>
    <row r="2544" spans="2:12" x14ac:dyDescent="0.25">
      <c r="B2544" s="46">
        <f>SUBTOTAL(103,$C$10:C2544)</f>
        <v>2535</v>
      </c>
      <c r="C2544" s="157" t="s">
        <v>745</v>
      </c>
      <c r="D2544" s="157" t="s">
        <v>1139</v>
      </c>
      <c r="E2544" s="204" t="s">
        <v>1466</v>
      </c>
      <c r="F2544" s="212" t="s">
        <v>746</v>
      </c>
      <c r="G2544" s="209" t="s">
        <v>747</v>
      </c>
      <c r="H2544" s="241">
        <v>45618</v>
      </c>
      <c r="I2544" s="253">
        <v>0</v>
      </c>
      <c r="J2544" s="214">
        <v>-4444</v>
      </c>
      <c r="K2544" s="250">
        <f t="shared" si="39"/>
        <v>200009.42859090643</v>
      </c>
      <c r="L2544" s="270"/>
    </row>
    <row r="2545" spans="2:12" x14ac:dyDescent="0.25">
      <c r="B2545" s="46">
        <f>SUBTOTAL(103,$C$10:C2545)</f>
        <v>2536</v>
      </c>
      <c r="C2545" s="157" t="s">
        <v>601</v>
      </c>
      <c r="D2545" s="157" t="s">
        <v>648</v>
      </c>
      <c r="E2545" s="231" t="s">
        <v>1466</v>
      </c>
      <c r="F2545" s="212" t="s">
        <v>1143</v>
      </c>
      <c r="G2545" s="209" t="s">
        <v>1144</v>
      </c>
      <c r="H2545" s="241">
        <v>45618</v>
      </c>
      <c r="I2545" s="253">
        <v>0</v>
      </c>
      <c r="J2545" s="214">
        <v>-5331</v>
      </c>
      <c r="K2545" s="250">
        <f t="shared" si="39"/>
        <v>194678.42859090643</v>
      </c>
      <c r="L2545" s="270"/>
    </row>
    <row r="2546" spans="2:12" x14ac:dyDescent="0.25">
      <c r="B2546" s="46">
        <f>SUBTOTAL(103,$C$10:C2546)</f>
        <v>2537</v>
      </c>
      <c r="C2546" s="157" t="s">
        <v>665</v>
      </c>
      <c r="D2546" s="157" t="s">
        <v>648</v>
      </c>
      <c r="E2546" s="231" t="s">
        <v>1466</v>
      </c>
      <c r="F2546" s="227" t="s">
        <v>1045</v>
      </c>
      <c r="G2546" s="208" t="s">
        <v>1046</v>
      </c>
      <c r="H2546" s="241">
        <v>45618</v>
      </c>
      <c r="I2546" s="253">
        <v>0</v>
      </c>
      <c r="J2546" s="214">
        <v>-26600</v>
      </c>
      <c r="K2546" s="250">
        <f t="shared" si="39"/>
        <v>168078.42859090643</v>
      </c>
      <c r="L2546" s="270"/>
    </row>
    <row r="2547" spans="2:12" x14ac:dyDescent="0.25">
      <c r="B2547" s="46">
        <f>SUBTOTAL(103,$C$10:C2547)</f>
        <v>2538</v>
      </c>
      <c r="C2547" s="157" t="s">
        <v>728</v>
      </c>
      <c r="D2547" s="157" t="s">
        <v>648</v>
      </c>
      <c r="E2547" s="231" t="s">
        <v>1466</v>
      </c>
      <c r="F2547" s="212" t="s">
        <v>1187</v>
      </c>
      <c r="G2547" s="209" t="s">
        <v>1188</v>
      </c>
      <c r="H2547" s="241">
        <v>45618</v>
      </c>
      <c r="I2547" s="253">
        <v>0</v>
      </c>
      <c r="J2547" s="214">
        <v>-4200</v>
      </c>
      <c r="K2547" s="250">
        <f t="shared" si="39"/>
        <v>163878.42859090643</v>
      </c>
      <c r="L2547" s="270"/>
    </row>
    <row r="2548" spans="2:12" x14ac:dyDescent="0.25">
      <c r="B2548" s="46">
        <f>SUBTOTAL(103,$C$10:C2548)</f>
        <v>2539</v>
      </c>
      <c r="C2548" s="157" t="s">
        <v>732</v>
      </c>
      <c r="D2548" s="157" t="s">
        <v>918</v>
      </c>
      <c r="E2548" s="203" t="s">
        <v>1467</v>
      </c>
      <c r="F2548" s="212" t="s">
        <v>619</v>
      </c>
      <c r="G2548" s="209" t="s">
        <v>621</v>
      </c>
      <c r="H2548" s="241">
        <v>45618</v>
      </c>
      <c r="I2548" s="253">
        <v>0</v>
      </c>
      <c r="J2548" s="214">
        <v>-1300</v>
      </c>
      <c r="K2548" s="250">
        <f t="shared" si="39"/>
        <v>162578.42859090643</v>
      </c>
      <c r="L2548" s="270"/>
    </row>
    <row r="2549" spans="2:12" x14ac:dyDescent="0.25">
      <c r="B2549" s="46">
        <f>SUBTOTAL(103,$C$10:C2549)</f>
        <v>2540</v>
      </c>
      <c r="C2549" s="157" t="s">
        <v>1151</v>
      </c>
      <c r="D2549" s="157" t="s">
        <v>648</v>
      </c>
      <c r="E2549" s="231" t="s">
        <v>1466</v>
      </c>
      <c r="F2549" s="212" t="s">
        <v>585</v>
      </c>
      <c r="G2549" s="209" t="s">
        <v>586</v>
      </c>
      <c r="H2549" s="241">
        <v>45618</v>
      </c>
      <c r="I2549" s="253">
        <v>0</v>
      </c>
      <c r="J2549" s="214">
        <v>-37800</v>
      </c>
      <c r="K2549" s="250">
        <f t="shared" si="39"/>
        <v>124778.42859090643</v>
      </c>
      <c r="L2549" s="270"/>
    </row>
    <row r="2550" spans="2:12" x14ac:dyDescent="0.25">
      <c r="B2550" s="46">
        <f>SUBTOTAL(103,$C$10:C2550)</f>
        <v>2541</v>
      </c>
      <c r="C2550" s="157" t="s">
        <v>683</v>
      </c>
      <c r="D2550" s="157" t="s">
        <v>608</v>
      </c>
      <c r="E2550" s="231" t="s">
        <v>1466</v>
      </c>
      <c r="F2550" s="212" t="s">
        <v>1143</v>
      </c>
      <c r="G2550" s="209" t="s">
        <v>1144</v>
      </c>
      <c r="H2550" s="241">
        <v>45618</v>
      </c>
      <c r="I2550" s="253">
        <v>0</v>
      </c>
      <c r="J2550" s="214">
        <v>-7920</v>
      </c>
      <c r="K2550" s="250">
        <f t="shared" si="39"/>
        <v>116858.42859090643</v>
      </c>
      <c r="L2550" s="270"/>
    </row>
    <row r="2551" spans="2:12" x14ac:dyDescent="0.25">
      <c r="B2551" s="46">
        <f>SUBTOTAL(103,$C$10:C2551)</f>
        <v>2542</v>
      </c>
      <c r="C2551" s="157" t="s">
        <v>603</v>
      </c>
      <c r="D2551" s="157" t="s">
        <v>738</v>
      </c>
      <c r="E2551" s="203" t="s">
        <v>1466</v>
      </c>
      <c r="F2551" s="212" t="s">
        <v>619</v>
      </c>
      <c r="G2551" s="209" t="s">
        <v>621</v>
      </c>
      <c r="H2551" s="241">
        <v>45618</v>
      </c>
      <c r="I2551" s="253">
        <v>0</v>
      </c>
      <c r="J2551" s="214">
        <v>-250</v>
      </c>
      <c r="K2551" s="250">
        <f t="shared" si="39"/>
        <v>116608.42859090643</v>
      </c>
      <c r="L2551" s="270"/>
    </row>
    <row r="2552" spans="2:12" x14ac:dyDescent="0.25">
      <c r="B2552" s="46">
        <f>SUBTOTAL(103,$C$10:C2552)</f>
        <v>2543</v>
      </c>
      <c r="C2552" s="157" t="s">
        <v>603</v>
      </c>
      <c r="D2552" s="157" t="s">
        <v>918</v>
      </c>
      <c r="E2552" s="203" t="s">
        <v>1467</v>
      </c>
      <c r="F2552" s="212" t="s">
        <v>619</v>
      </c>
      <c r="G2552" s="209" t="s">
        <v>621</v>
      </c>
      <c r="H2552" s="241">
        <v>45618</v>
      </c>
      <c r="I2552" s="253">
        <v>0</v>
      </c>
      <c r="J2552" s="214">
        <v>-3250</v>
      </c>
      <c r="K2552" s="250">
        <f t="shared" si="39"/>
        <v>113358.42859090643</v>
      </c>
      <c r="L2552" s="270"/>
    </row>
    <row r="2553" spans="2:12" x14ac:dyDescent="0.25">
      <c r="B2553" s="46">
        <f>SUBTOTAL(103,$C$10:C2553)</f>
        <v>2544</v>
      </c>
      <c r="C2553" s="157" t="s">
        <v>694</v>
      </c>
      <c r="D2553" s="157" t="s">
        <v>608</v>
      </c>
      <c r="E2553" s="231" t="s">
        <v>1466</v>
      </c>
      <c r="F2553" s="212" t="s">
        <v>641</v>
      </c>
      <c r="G2553" s="209" t="s">
        <v>642</v>
      </c>
      <c r="H2553" s="241">
        <v>45618</v>
      </c>
      <c r="I2553" s="253">
        <v>0</v>
      </c>
      <c r="J2553" s="214">
        <v>-10500</v>
      </c>
      <c r="K2553" s="250">
        <f t="shared" si="39"/>
        <v>102858.42859090643</v>
      </c>
      <c r="L2553" s="270"/>
    </row>
    <row r="2554" spans="2:12" x14ac:dyDescent="0.25">
      <c r="B2554" s="46">
        <f>SUBTOTAL(103,$C$10:C2554)</f>
        <v>2545</v>
      </c>
      <c r="C2554" s="157" t="s">
        <v>694</v>
      </c>
      <c r="D2554" s="157" t="s">
        <v>608</v>
      </c>
      <c r="E2554" s="231" t="s">
        <v>1466</v>
      </c>
      <c r="F2554" s="212" t="s">
        <v>1187</v>
      </c>
      <c r="G2554" s="209" t="s">
        <v>1188</v>
      </c>
      <c r="H2554" s="241">
        <v>45618</v>
      </c>
      <c r="I2554" s="253">
        <v>0</v>
      </c>
      <c r="J2554" s="214">
        <v>-16100</v>
      </c>
      <c r="K2554" s="250">
        <f t="shared" si="39"/>
        <v>86758.428590906435</v>
      </c>
      <c r="L2554" s="270"/>
    </row>
    <row r="2555" spans="2:12" x14ac:dyDescent="0.25">
      <c r="B2555" s="46">
        <f>SUBTOTAL(103,$C$10:C2555)</f>
        <v>2546</v>
      </c>
      <c r="C2555" s="157" t="s">
        <v>694</v>
      </c>
      <c r="D2555" s="157" t="s">
        <v>918</v>
      </c>
      <c r="E2555" s="203" t="s">
        <v>1467</v>
      </c>
      <c r="F2555" s="212" t="s">
        <v>1187</v>
      </c>
      <c r="G2555" s="209" t="s">
        <v>1188</v>
      </c>
      <c r="H2555" s="241">
        <v>45618</v>
      </c>
      <c r="I2555" s="253">
        <v>0</v>
      </c>
      <c r="J2555" s="214">
        <v>-9900</v>
      </c>
      <c r="K2555" s="250">
        <f t="shared" si="39"/>
        <v>76858.428590906435</v>
      </c>
      <c r="L2555" s="270"/>
    </row>
    <row r="2556" spans="2:12" x14ac:dyDescent="0.25">
      <c r="B2556" s="46">
        <f>SUBTOTAL(103,$C$10:C2556)</f>
        <v>2547</v>
      </c>
      <c r="C2556" s="157" t="s">
        <v>1355</v>
      </c>
      <c r="D2556" s="157" t="s">
        <v>607</v>
      </c>
      <c r="E2556" s="203" t="s">
        <v>1467</v>
      </c>
      <c r="F2556" s="212" t="s">
        <v>579</v>
      </c>
      <c r="G2556" s="209" t="s">
        <v>622</v>
      </c>
      <c r="H2556" s="241">
        <v>45618</v>
      </c>
      <c r="I2556" s="253">
        <v>0</v>
      </c>
      <c r="J2556" s="214">
        <v>-6500</v>
      </c>
      <c r="K2556" s="250">
        <f t="shared" si="39"/>
        <v>70358.428590906435</v>
      </c>
      <c r="L2556" s="270"/>
    </row>
    <row r="2557" spans="2:12" x14ac:dyDescent="0.25">
      <c r="B2557" s="46">
        <f>SUBTOTAL(103,$C$10:C2557)</f>
        <v>2548</v>
      </c>
      <c r="C2557" s="157" t="s">
        <v>1165</v>
      </c>
      <c r="D2557" s="157" t="s">
        <v>738</v>
      </c>
      <c r="E2557" s="203" t="s">
        <v>1466</v>
      </c>
      <c r="F2557" s="212" t="s">
        <v>1043</v>
      </c>
      <c r="G2557" s="209" t="s">
        <v>1044</v>
      </c>
      <c r="H2557" s="241">
        <v>45618</v>
      </c>
      <c r="I2557" s="253">
        <v>0</v>
      </c>
      <c r="J2557" s="214">
        <v>-500</v>
      </c>
      <c r="K2557" s="250">
        <f t="shared" si="39"/>
        <v>69858.428590906435</v>
      </c>
      <c r="L2557" s="270"/>
    </row>
    <row r="2558" spans="2:12" x14ac:dyDescent="0.25">
      <c r="B2558" s="46">
        <f>SUBTOTAL(103,$C$10:C2558)</f>
        <v>2549</v>
      </c>
      <c r="C2558" s="157" t="s">
        <v>622</v>
      </c>
      <c r="D2558" s="157" t="s">
        <v>1019</v>
      </c>
      <c r="E2558" s="203" t="s">
        <v>6</v>
      </c>
      <c r="F2558" s="212" t="s">
        <v>579</v>
      </c>
      <c r="G2558" s="209" t="s">
        <v>622</v>
      </c>
      <c r="H2558" s="241">
        <v>45621</v>
      </c>
      <c r="I2558" s="253">
        <v>1000000</v>
      </c>
      <c r="J2558" s="214">
        <v>0</v>
      </c>
      <c r="K2558" s="250">
        <f t="shared" si="39"/>
        <v>1069858.4285909063</v>
      </c>
      <c r="L2558" s="270"/>
    </row>
    <row r="2559" spans="2:12" x14ac:dyDescent="0.25">
      <c r="B2559" s="46">
        <f>SUBTOTAL(103,$C$10:C2559)</f>
        <v>2550</v>
      </c>
      <c r="C2559" s="157" t="s">
        <v>653</v>
      </c>
      <c r="D2559" s="157" t="s">
        <v>1168</v>
      </c>
      <c r="E2559" s="203" t="s">
        <v>6</v>
      </c>
      <c r="F2559" s="212" t="s">
        <v>581</v>
      </c>
      <c r="G2559" s="209" t="s">
        <v>620</v>
      </c>
      <c r="H2559" s="241">
        <v>45621</v>
      </c>
      <c r="I2559" s="253">
        <v>200000</v>
      </c>
      <c r="J2559" s="214">
        <v>0</v>
      </c>
      <c r="K2559" s="250">
        <f t="shared" si="39"/>
        <v>1269858.4285909063</v>
      </c>
      <c r="L2559" s="270"/>
    </row>
    <row r="2560" spans="2:12" x14ac:dyDescent="0.25">
      <c r="B2560" s="46">
        <f>SUBTOTAL(103,$C$10:C2560)</f>
        <v>2551</v>
      </c>
      <c r="C2560" s="157" t="s">
        <v>653</v>
      </c>
      <c r="D2560" s="157" t="s">
        <v>1175</v>
      </c>
      <c r="E2560" s="203" t="s">
        <v>6</v>
      </c>
      <c r="F2560" s="212" t="s">
        <v>581</v>
      </c>
      <c r="G2560" s="209" t="s">
        <v>620</v>
      </c>
      <c r="H2560" s="241">
        <v>45621</v>
      </c>
      <c r="I2560" s="253">
        <v>200000</v>
      </c>
      <c r="J2560" s="214">
        <v>0</v>
      </c>
      <c r="K2560" s="250">
        <f t="shared" si="39"/>
        <v>1469858.4285909063</v>
      </c>
      <c r="L2560" s="270"/>
    </row>
    <row r="2561" spans="2:12" x14ac:dyDescent="0.25">
      <c r="B2561" s="46">
        <f>SUBTOTAL(103,$C$10:C2561)</f>
        <v>2552</v>
      </c>
      <c r="C2561" s="157" t="s">
        <v>843</v>
      </c>
      <c r="D2561" s="157" t="s">
        <v>1409</v>
      </c>
      <c r="E2561" s="203" t="s">
        <v>1470</v>
      </c>
      <c r="F2561" s="227" t="s">
        <v>700</v>
      </c>
      <c r="G2561" s="209" t="s">
        <v>439</v>
      </c>
      <c r="H2561" s="241">
        <v>45623</v>
      </c>
      <c r="I2561" s="253">
        <v>0</v>
      </c>
      <c r="J2561" s="214">
        <v>-72600</v>
      </c>
      <c r="K2561" s="250">
        <f t="shared" si="39"/>
        <v>1397258.4285909063</v>
      </c>
      <c r="L2561" s="270"/>
    </row>
    <row r="2562" spans="2:12" x14ac:dyDescent="0.25">
      <c r="B2562" s="46">
        <f>SUBTOTAL(103,$C$10:C2562)</f>
        <v>2553</v>
      </c>
      <c r="C2562" s="157" t="s">
        <v>1366</v>
      </c>
      <c r="D2562" s="157" t="s">
        <v>1410</v>
      </c>
      <c r="E2562" s="204" t="s">
        <v>1469</v>
      </c>
      <c r="F2562" s="212" t="s">
        <v>726</v>
      </c>
      <c r="G2562" s="209" t="s">
        <v>724</v>
      </c>
      <c r="H2562" s="241">
        <v>45624</v>
      </c>
      <c r="I2562" s="253">
        <v>0</v>
      </c>
      <c r="J2562" s="214">
        <v>-1800</v>
      </c>
      <c r="K2562" s="250">
        <f t="shared" si="39"/>
        <v>1395458.4285909063</v>
      </c>
      <c r="L2562" s="270"/>
    </row>
    <row r="2563" spans="2:12" x14ac:dyDescent="0.25">
      <c r="B2563" s="46">
        <f>SUBTOTAL(103,$C$10:C2563)</f>
        <v>2554</v>
      </c>
      <c r="C2563" s="157" t="s">
        <v>596</v>
      </c>
      <c r="D2563" s="157" t="s">
        <v>607</v>
      </c>
      <c r="E2563" s="203" t="s">
        <v>1467</v>
      </c>
      <c r="F2563" s="212" t="s">
        <v>591</v>
      </c>
      <c r="G2563" s="209" t="s">
        <v>592</v>
      </c>
      <c r="H2563" s="241">
        <v>45625</v>
      </c>
      <c r="I2563" s="253">
        <v>0</v>
      </c>
      <c r="J2563" s="214">
        <v>-6600.538499999996</v>
      </c>
      <c r="K2563" s="250">
        <f t="shared" si="39"/>
        <v>1388857.8900909063</v>
      </c>
      <c r="L2563" s="270"/>
    </row>
    <row r="2564" spans="2:12" x14ac:dyDescent="0.25">
      <c r="B2564" s="46">
        <f>SUBTOTAL(103,$C$10:C2564)</f>
        <v>2555</v>
      </c>
      <c r="C2564" s="157" t="s">
        <v>1266</v>
      </c>
      <c r="D2564" s="157" t="s">
        <v>738</v>
      </c>
      <c r="E2564" s="203" t="s">
        <v>1466</v>
      </c>
      <c r="F2564" s="212" t="s">
        <v>619</v>
      </c>
      <c r="G2564" s="209" t="s">
        <v>621</v>
      </c>
      <c r="H2564" s="241">
        <v>45625</v>
      </c>
      <c r="I2564" s="253">
        <v>0</v>
      </c>
      <c r="J2564" s="214">
        <v>-1000</v>
      </c>
      <c r="K2564" s="250">
        <f t="shared" si="39"/>
        <v>1387857.8900909063</v>
      </c>
      <c r="L2564" s="270"/>
    </row>
    <row r="2565" spans="2:12" x14ac:dyDescent="0.25">
      <c r="B2565" s="46">
        <f>SUBTOTAL(103,$C$10:C2565)</f>
        <v>2556</v>
      </c>
      <c r="C2565" s="157" t="s">
        <v>1266</v>
      </c>
      <c r="D2565" s="157" t="s">
        <v>607</v>
      </c>
      <c r="E2565" s="203" t="s">
        <v>1467</v>
      </c>
      <c r="F2565" s="212" t="s">
        <v>619</v>
      </c>
      <c r="G2565" s="209" t="s">
        <v>621</v>
      </c>
      <c r="H2565" s="241">
        <v>45625</v>
      </c>
      <c r="I2565" s="253">
        <v>0</v>
      </c>
      <c r="J2565" s="214">
        <v>-4500</v>
      </c>
      <c r="K2565" s="250">
        <f t="shared" si="39"/>
        <v>1383357.8900909063</v>
      </c>
      <c r="L2565" s="270"/>
    </row>
    <row r="2566" spans="2:12" x14ac:dyDescent="0.25">
      <c r="B2566" s="46">
        <f>SUBTOTAL(103,$C$10:C2566)</f>
        <v>2557</v>
      </c>
      <c r="C2566" s="157" t="s">
        <v>812</v>
      </c>
      <c r="D2566" s="157" t="s">
        <v>608</v>
      </c>
      <c r="E2566" s="231" t="s">
        <v>1466</v>
      </c>
      <c r="F2566" s="212" t="s">
        <v>1143</v>
      </c>
      <c r="G2566" s="209" t="s">
        <v>1144</v>
      </c>
      <c r="H2566" s="241">
        <v>45625</v>
      </c>
      <c r="I2566" s="253">
        <v>0</v>
      </c>
      <c r="J2566" s="214">
        <v>-10200</v>
      </c>
      <c r="K2566" s="250">
        <f t="shared" si="39"/>
        <v>1373157.8900909063</v>
      </c>
      <c r="L2566" s="270"/>
    </row>
    <row r="2567" spans="2:12" x14ac:dyDescent="0.25">
      <c r="B2567" s="46">
        <f>SUBTOTAL(103,$C$10:C2567)</f>
        <v>2558</v>
      </c>
      <c r="C2567" s="157" t="s">
        <v>736</v>
      </c>
      <c r="D2567" s="157" t="s">
        <v>738</v>
      </c>
      <c r="E2567" s="203" t="s">
        <v>1466</v>
      </c>
      <c r="F2567" s="212" t="s">
        <v>619</v>
      </c>
      <c r="G2567" s="209" t="s">
        <v>621</v>
      </c>
      <c r="H2567" s="241">
        <v>45625</v>
      </c>
      <c r="I2567" s="253">
        <v>0</v>
      </c>
      <c r="J2567" s="214">
        <v>-1500</v>
      </c>
      <c r="K2567" s="250">
        <f t="shared" si="39"/>
        <v>1371657.8900909063</v>
      </c>
      <c r="L2567" s="270"/>
    </row>
    <row r="2568" spans="2:12" x14ac:dyDescent="0.25">
      <c r="B2568" s="46">
        <f>SUBTOTAL(103,$C$10:C2568)</f>
        <v>2559</v>
      </c>
      <c r="C2568" s="157" t="s">
        <v>1286</v>
      </c>
      <c r="D2568" s="157" t="s">
        <v>607</v>
      </c>
      <c r="E2568" s="203" t="s">
        <v>1467</v>
      </c>
      <c r="F2568" s="212" t="s">
        <v>591</v>
      </c>
      <c r="G2568" s="209" t="s">
        <v>592</v>
      </c>
      <c r="H2568" s="241">
        <v>45625</v>
      </c>
      <c r="I2568" s="253">
        <v>0</v>
      </c>
      <c r="J2568" s="214">
        <v>-5600.0299999999952</v>
      </c>
      <c r="K2568" s="250">
        <f t="shared" si="39"/>
        <v>1366057.8600909063</v>
      </c>
      <c r="L2568" s="270"/>
    </row>
    <row r="2569" spans="2:12" x14ac:dyDescent="0.25">
      <c r="B2569" s="46">
        <f>SUBTOTAL(103,$C$10:C2569)</f>
        <v>2560</v>
      </c>
      <c r="C2569" s="157" t="s">
        <v>625</v>
      </c>
      <c r="D2569" s="157" t="s">
        <v>608</v>
      </c>
      <c r="E2569" s="231" t="s">
        <v>1466</v>
      </c>
      <c r="F2569" s="212" t="s">
        <v>641</v>
      </c>
      <c r="G2569" s="209" t="s">
        <v>642</v>
      </c>
      <c r="H2569" s="241">
        <v>45625</v>
      </c>
      <c r="I2569" s="253">
        <v>0</v>
      </c>
      <c r="J2569" s="214">
        <v>-11300</v>
      </c>
      <c r="K2569" s="250">
        <f t="shared" si="39"/>
        <v>1354757.8600909063</v>
      </c>
      <c r="L2569" s="270"/>
    </row>
    <row r="2570" spans="2:12" x14ac:dyDescent="0.25">
      <c r="B2570" s="46">
        <f>SUBTOTAL(103,$C$10:C2570)</f>
        <v>2561</v>
      </c>
      <c r="C2570" s="157" t="s">
        <v>1394</v>
      </c>
      <c r="D2570" s="157" t="s">
        <v>608</v>
      </c>
      <c r="E2570" s="231" t="s">
        <v>1466</v>
      </c>
      <c r="F2570" s="212" t="s">
        <v>1187</v>
      </c>
      <c r="G2570" s="209" t="s">
        <v>1188</v>
      </c>
      <c r="H2570" s="241">
        <v>45625</v>
      </c>
      <c r="I2570" s="253">
        <v>0</v>
      </c>
      <c r="J2570" s="214">
        <v>-9600</v>
      </c>
      <c r="K2570" s="250">
        <f t="shared" si="39"/>
        <v>1345157.8600909063</v>
      </c>
      <c r="L2570" s="270"/>
    </row>
    <row r="2571" spans="2:12" x14ac:dyDescent="0.25">
      <c r="B2571" s="46">
        <f>SUBTOTAL(103,$C$10:C2571)</f>
        <v>2562</v>
      </c>
      <c r="C2571" s="157" t="s">
        <v>1148</v>
      </c>
      <c r="D2571" s="157" t="s">
        <v>608</v>
      </c>
      <c r="E2571" s="231" t="s">
        <v>1466</v>
      </c>
      <c r="F2571" s="227" t="s">
        <v>1045</v>
      </c>
      <c r="G2571" s="208" t="s">
        <v>1046</v>
      </c>
      <c r="H2571" s="241">
        <v>45625</v>
      </c>
      <c r="I2571" s="253">
        <v>0</v>
      </c>
      <c r="J2571" s="214">
        <v>-11900</v>
      </c>
      <c r="K2571" s="250">
        <f t="shared" si="39"/>
        <v>1333257.8600909063</v>
      </c>
      <c r="L2571" s="270"/>
    </row>
    <row r="2572" spans="2:12" x14ac:dyDescent="0.25">
      <c r="B2572" s="46">
        <f>SUBTOTAL(103,$C$10:C2572)</f>
        <v>2563</v>
      </c>
      <c r="C2572" s="157" t="s">
        <v>598</v>
      </c>
      <c r="D2572" s="157" t="s">
        <v>607</v>
      </c>
      <c r="E2572" s="203" t="s">
        <v>1467</v>
      </c>
      <c r="F2572" s="212" t="s">
        <v>581</v>
      </c>
      <c r="G2572" s="209" t="s">
        <v>620</v>
      </c>
      <c r="H2572" s="241">
        <v>45625</v>
      </c>
      <c r="I2572" s="253">
        <v>0</v>
      </c>
      <c r="J2572" s="214">
        <v>-15000</v>
      </c>
      <c r="K2572" s="250">
        <f t="shared" si="39"/>
        <v>1318257.8600909063</v>
      </c>
      <c r="L2572" s="270"/>
    </row>
    <row r="2573" spans="2:12" x14ac:dyDescent="0.25">
      <c r="B2573" s="46">
        <f>SUBTOTAL(103,$C$10:C2573)</f>
        <v>2564</v>
      </c>
      <c r="C2573" s="157" t="s">
        <v>598</v>
      </c>
      <c r="D2573" s="157" t="s">
        <v>607</v>
      </c>
      <c r="E2573" s="203" t="s">
        <v>1467</v>
      </c>
      <c r="F2573" s="212" t="s">
        <v>1187</v>
      </c>
      <c r="G2573" s="209" t="s">
        <v>1188</v>
      </c>
      <c r="H2573" s="241">
        <v>45625</v>
      </c>
      <c r="I2573" s="253">
        <v>0</v>
      </c>
      <c r="J2573" s="214">
        <v>-2437.5380865326019</v>
      </c>
      <c r="K2573" s="250">
        <f t="shared" ref="K2573:K2636" si="40">I2573+K2572+J2573</f>
        <v>1315820.3220043737</v>
      </c>
      <c r="L2573" s="270"/>
    </row>
    <row r="2574" spans="2:12" x14ac:dyDescent="0.25">
      <c r="B2574" s="46">
        <f>SUBTOTAL(103,$C$10:C2574)</f>
        <v>2565</v>
      </c>
      <c r="C2574" s="157" t="s">
        <v>598</v>
      </c>
      <c r="D2574" s="157" t="s">
        <v>607</v>
      </c>
      <c r="E2574" s="203" t="s">
        <v>1467</v>
      </c>
      <c r="F2574" s="212" t="s">
        <v>579</v>
      </c>
      <c r="G2574" s="209" t="s">
        <v>622</v>
      </c>
      <c r="H2574" s="241">
        <v>45625</v>
      </c>
      <c r="I2574" s="253">
        <v>0</v>
      </c>
      <c r="J2574" s="214">
        <v>-761.84563025306704</v>
      </c>
      <c r="K2574" s="250">
        <f t="shared" si="40"/>
        <v>1315058.4763741207</v>
      </c>
      <c r="L2574" s="270"/>
    </row>
    <row r="2575" spans="2:12" x14ac:dyDescent="0.25">
      <c r="B2575" s="46">
        <f>SUBTOTAL(103,$C$10:C2575)</f>
        <v>2566</v>
      </c>
      <c r="C2575" s="157" t="s">
        <v>598</v>
      </c>
      <c r="D2575" s="157" t="s">
        <v>607</v>
      </c>
      <c r="E2575" s="203" t="s">
        <v>1467</v>
      </c>
      <c r="F2575" s="212" t="s">
        <v>746</v>
      </c>
      <c r="G2575" s="209" t="s">
        <v>747</v>
      </c>
      <c r="H2575" s="241">
        <v>45625</v>
      </c>
      <c r="I2575" s="253">
        <v>0</v>
      </c>
      <c r="J2575" s="214">
        <v>-5000.440749811245</v>
      </c>
      <c r="K2575" s="250">
        <f t="shared" si="40"/>
        <v>1310058.0356243094</v>
      </c>
      <c r="L2575" s="270"/>
    </row>
    <row r="2576" spans="2:12" x14ac:dyDescent="0.25">
      <c r="B2576" s="46">
        <f>SUBTOTAL(103,$C$10:C2576)</f>
        <v>2567</v>
      </c>
      <c r="C2576" s="157" t="s">
        <v>598</v>
      </c>
      <c r="D2576" s="157" t="s">
        <v>607</v>
      </c>
      <c r="E2576" s="203" t="s">
        <v>1467</v>
      </c>
      <c r="F2576" s="212" t="s">
        <v>1043</v>
      </c>
      <c r="G2576" s="209" t="s">
        <v>1044</v>
      </c>
      <c r="H2576" s="241">
        <v>45625</v>
      </c>
      <c r="I2576" s="253">
        <v>0</v>
      </c>
      <c r="J2576" s="214">
        <v>-1800.1755334030868</v>
      </c>
      <c r="K2576" s="250">
        <f t="shared" si="40"/>
        <v>1308257.8600909063</v>
      </c>
      <c r="L2576" s="270"/>
    </row>
    <row r="2577" spans="2:12" x14ac:dyDescent="0.25">
      <c r="B2577" s="46">
        <f>SUBTOTAL(103,$C$10:C2577)</f>
        <v>2568</v>
      </c>
      <c r="C2577" s="157" t="s">
        <v>598</v>
      </c>
      <c r="D2577" s="157" t="s">
        <v>608</v>
      </c>
      <c r="E2577" s="231" t="s">
        <v>1466</v>
      </c>
      <c r="F2577" s="212" t="s">
        <v>1187</v>
      </c>
      <c r="G2577" s="209" t="s">
        <v>1188</v>
      </c>
      <c r="H2577" s="241">
        <v>45625</v>
      </c>
      <c r="I2577" s="253">
        <v>0</v>
      </c>
      <c r="J2577" s="214">
        <v>-6300</v>
      </c>
      <c r="K2577" s="250">
        <f t="shared" si="40"/>
        <v>1301957.8600909063</v>
      </c>
      <c r="L2577" s="270"/>
    </row>
    <row r="2578" spans="2:12" x14ac:dyDescent="0.25">
      <c r="B2578" s="46">
        <f>SUBTOTAL(103,$C$10:C2578)</f>
        <v>2569</v>
      </c>
      <c r="C2578" s="157" t="s">
        <v>598</v>
      </c>
      <c r="D2578" s="157" t="s">
        <v>738</v>
      </c>
      <c r="E2578" s="203" t="s">
        <v>1466</v>
      </c>
      <c r="F2578" s="212" t="s">
        <v>1043</v>
      </c>
      <c r="G2578" s="209" t="s">
        <v>1044</v>
      </c>
      <c r="H2578" s="241">
        <v>45625</v>
      </c>
      <c r="I2578" s="253">
        <v>0</v>
      </c>
      <c r="J2578" s="214">
        <v>-1000</v>
      </c>
      <c r="K2578" s="250">
        <f t="shared" si="40"/>
        <v>1300957.8600909063</v>
      </c>
      <c r="L2578" s="270"/>
    </row>
    <row r="2579" spans="2:12" x14ac:dyDescent="0.25">
      <c r="B2579" s="46">
        <f>SUBTOTAL(103,$C$10:C2579)</f>
        <v>2570</v>
      </c>
      <c r="C2579" s="157" t="s">
        <v>763</v>
      </c>
      <c r="D2579" s="157" t="s">
        <v>738</v>
      </c>
      <c r="E2579" s="203" t="s">
        <v>1466</v>
      </c>
      <c r="F2579" s="212" t="s">
        <v>619</v>
      </c>
      <c r="G2579" s="209" t="s">
        <v>621</v>
      </c>
      <c r="H2579" s="241">
        <v>45625</v>
      </c>
      <c r="I2579" s="253">
        <v>0</v>
      </c>
      <c r="J2579" s="214">
        <v>-1500</v>
      </c>
      <c r="K2579" s="250">
        <f t="shared" si="40"/>
        <v>1299457.8600909063</v>
      </c>
      <c r="L2579" s="270"/>
    </row>
    <row r="2580" spans="2:12" x14ac:dyDescent="0.25">
      <c r="B2580" s="46">
        <f>SUBTOTAL(103,$C$10:C2580)</f>
        <v>2571</v>
      </c>
      <c r="C2580" s="157" t="s">
        <v>600</v>
      </c>
      <c r="D2580" s="157" t="s">
        <v>608</v>
      </c>
      <c r="E2580" s="231" t="s">
        <v>1466</v>
      </c>
      <c r="F2580" s="212" t="s">
        <v>1143</v>
      </c>
      <c r="G2580" s="209" t="s">
        <v>1144</v>
      </c>
      <c r="H2580" s="241">
        <v>45625</v>
      </c>
      <c r="I2580" s="253">
        <v>0</v>
      </c>
      <c r="J2580" s="214">
        <v>-20820</v>
      </c>
      <c r="K2580" s="250">
        <f t="shared" si="40"/>
        <v>1278637.8600909063</v>
      </c>
      <c r="L2580" s="270"/>
    </row>
    <row r="2581" spans="2:12" x14ac:dyDescent="0.25">
      <c r="B2581" s="46">
        <f>SUBTOTAL(103,$C$10:C2581)</f>
        <v>2572</v>
      </c>
      <c r="C2581" s="157" t="s">
        <v>682</v>
      </c>
      <c r="D2581" s="157" t="s">
        <v>608</v>
      </c>
      <c r="E2581" s="231" t="s">
        <v>1466</v>
      </c>
      <c r="F2581" s="227" t="s">
        <v>1045</v>
      </c>
      <c r="G2581" s="208" t="s">
        <v>1046</v>
      </c>
      <c r="H2581" s="241">
        <v>45625</v>
      </c>
      <c r="I2581" s="253">
        <v>0</v>
      </c>
      <c r="J2581" s="214">
        <v>-2100</v>
      </c>
      <c r="K2581" s="250">
        <f t="shared" si="40"/>
        <v>1276537.8600909063</v>
      </c>
      <c r="L2581" s="270"/>
    </row>
    <row r="2582" spans="2:12" x14ac:dyDescent="0.25">
      <c r="B2582" s="46">
        <f>SUBTOTAL(103,$C$10:C2582)</f>
        <v>2573</v>
      </c>
      <c r="C2582" s="157" t="s">
        <v>601</v>
      </c>
      <c r="D2582" s="157" t="s">
        <v>648</v>
      </c>
      <c r="E2582" s="231" t="s">
        <v>1466</v>
      </c>
      <c r="F2582" s="212" t="s">
        <v>1143</v>
      </c>
      <c r="G2582" s="209" t="s">
        <v>1144</v>
      </c>
      <c r="H2582" s="241">
        <v>45625</v>
      </c>
      <c r="I2582" s="253">
        <v>0</v>
      </c>
      <c r="J2582" s="214">
        <v>-17331</v>
      </c>
      <c r="K2582" s="250">
        <f t="shared" si="40"/>
        <v>1259206.8600909063</v>
      </c>
      <c r="L2582" s="270"/>
    </row>
    <row r="2583" spans="2:12" x14ac:dyDescent="0.25">
      <c r="B2583" s="46">
        <f>SUBTOTAL(103,$C$10:C2583)</f>
        <v>2574</v>
      </c>
      <c r="C2583" s="157" t="s">
        <v>665</v>
      </c>
      <c r="D2583" s="157" t="s">
        <v>648</v>
      </c>
      <c r="E2583" s="231" t="s">
        <v>1466</v>
      </c>
      <c r="F2583" s="227" t="s">
        <v>1045</v>
      </c>
      <c r="G2583" s="208" t="s">
        <v>1046</v>
      </c>
      <c r="H2583" s="241">
        <v>45625</v>
      </c>
      <c r="I2583" s="253">
        <v>0</v>
      </c>
      <c r="J2583" s="214">
        <v>-26600</v>
      </c>
      <c r="K2583" s="250">
        <f t="shared" si="40"/>
        <v>1232606.8600909063</v>
      </c>
      <c r="L2583" s="270"/>
    </row>
    <row r="2584" spans="2:12" x14ac:dyDescent="0.25">
      <c r="B2584" s="46">
        <f>SUBTOTAL(103,$C$10:C2584)</f>
        <v>2575</v>
      </c>
      <c r="C2584" s="157" t="s">
        <v>1385</v>
      </c>
      <c r="D2584" s="157" t="s">
        <v>703</v>
      </c>
      <c r="E2584" s="204" t="s">
        <v>1471</v>
      </c>
      <c r="F2584" s="212" t="s">
        <v>746</v>
      </c>
      <c r="G2584" s="209" t="s">
        <v>747</v>
      </c>
      <c r="H2584" s="241">
        <v>45625</v>
      </c>
      <c r="I2584" s="253">
        <v>0</v>
      </c>
      <c r="J2584" s="214">
        <v>-22000</v>
      </c>
      <c r="K2584" s="250">
        <f t="shared" si="40"/>
        <v>1210606.8600909063</v>
      </c>
      <c r="L2584" s="270"/>
    </row>
    <row r="2585" spans="2:12" x14ac:dyDescent="0.25">
      <c r="B2585" s="46">
        <f>SUBTOTAL(103,$C$10:C2585)</f>
        <v>2576</v>
      </c>
      <c r="C2585" s="157" t="s">
        <v>728</v>
      </c>
      <c r="D2585" s="157" t="s">
        <v>648</v>
      </c>
      <c r="E2585" s="231" t="s">
        <v>1466</v>
      </c>
      <c r="F2585" s="212" t="s">
        <v>1187</v>
      </c>
      <c r="G2585" s="209" t="s">
        <v>1188</v>
      </c>
      <c r="H2585" s="241">
        <v>45625</v>
      </c>
      <c r="I2585" s="253">
        <v>0</v>
      </c>
      <c r="J2585" s="214">
        <v>-4200</v>
      </c>
      <c r="K2585" s="250">
        <f t="shared" si="40"/>
        <v>1206406.8600909063</v>
      </c>
      <c r="L2585" s="270"/>
    </row>
    <row r="2586" spans="2:12" x14ac:dyDescent="0.25">
      <c r="B2586" s="46">
        <f>SUBTOTAL(103,$C$10:C2586)</f>
        <v>2577</v>
      </c>
      <c r="C2586" s="157" t="s">
        <v>728</v>
      </c>
      <c r="D2586" s="157" t="s">
        <v>918</v>
      </c>
      <c r="E2586" s="203" t="s">
        <v>1467</v>
      </c>
      <c r="F2586" s="212" t="s">
        <v>1187</v>
      </c>
      <c r="G2586" s="209" t="s">
        <v>1188</v>
      </c>
      <c r="H2586" s="241">
        <v>45625</v>
      </c>
      <c r="I2586" s="253">
        <v>0</v>
      </c>
      <c r="J2586" s="214">
        <v>-4600</v>
      </c>
      <c r="K2586" s="250">
        <f t="shared" si="40"/>
        <v>1201806.8600909063</v>
      </c>
      <c r="L2586" s="270"/>
    </row>
    <row r="2587" spans="2:12" x14ac:dyDescent="0.25">
      <c r="B2587" s="46">
        <f>SUBTOTAL(103,$C$10:C2587)</f>
        <v>2578</v>
      </c>
      <c r="C2587" s="157" t="s">
        <v>1151</v>
      </c>
      <c r="D2587" s="157" t="s">
        <v>648</v>
      </c>
      <c r="E2587" s="231" t="s">
        <v>1466</v>
      </c>
      <c r="F2587" s="212" t="s">
        <v>585</v>
      </c>
      <c r="G2587" s="209" t="s">
        <v>586</v>
      </c>
      <c r="H2587" s="241">
        <v>45625</v>
      </c>
      <c r="I2587" s="253">
        <v>0</v>
      </c>
      <c r="J2587" s="214">
        <v>-31500</v>
      </c>
      <c r="K2587" s="250">
        <f t="shared" si="40"/>
        <v>1170306.8600909063</v>
      </c>
      <c r="L2587" s="270"/>
    </row>
    <row r="2588" spans="2:12" x14ac:dyDescent="0.25">
      <c r="B2588" s="46">
        <f>SUBTOTAL(103,$C$10:C2588)</f>
        <v>2579</v>
      </c>
      <c r="C2588" s="157" t="s">
        <v>1151</v>
      </c>
      <c r="D2588" s="157" t="s">
        <v>1411</v>
      </c>
      <c r="E2588" s="204" t="s">
        <v>1470</v>
      </c>
      <c r="F2588" s="212" t="s">
        <v>585</v>
      </c>
      <c r="G2588" s="209" t="s">
        <v>586</v>
      </c>
      <c r="H2588" s="241">
        <v>45625</v>
      </c>
      <c r="I2588" s="253">
        <v>0</v>
      </c>
      <c r="J2588" s="214">
        <v>-2131</v>
      </c>
      <c r="K2588" s="250">
        <f t="shared" si="40"/>
        <v>1168175.8600909063</v>
      </c>
      <c r="L2588" s="270"/>
    </row>
    <row r="2589" spans="2:12" x14ac:dyDescent="0.25">
      <c r="B2589" s="46">
        <f>SUBTOTAL(103,$C$10:C2589)</f>
        <v>2580</v>
      </c>
      <c r="C2589" s="157" t="s">
        <v>1151</v>
      </c>
      <c r="D2589" s="157" t="s">
        <v>918</v>
      </c>
      <c r="E2589" s="203" t="s">
        <v>1467</v>
      </c>
      <c r="F2589" s="212" t="s">
        <v>585</v>
      </c>
      <c r="G2589" s="209" t="s">
        <v>586</v>
      </c>
      <c r="H2589" s="241">
        <v>45625</v>
      </c>
      <c r="I2589" s="253">
        <v>0</v>
      </c>
      <c r="J2589" s="214">
        <v>-12400</v>
      </c>
      <c r="K2589" s="250">
        <f t="shared" si="40"/>
        <v>1155775.8600909063</v>
      </c>
      <c r="L2589" s="270"/>
    </row>
    <row r="2590" spans="2:12" x14ac:dyDescent="0.25">
      <c r="B2590" s="46">
        <f>SUBTOTAL(103,$C$10:C2590)</f>
        <v>2581</v>
      </c>
      <c r="C2590" s="157" t="s">
        <v>1151</v>
      </c>
      <c r="D2590" s="157" t="s">
        <v>1412</v>
      </c>
      <c r="E2590" s="203" t="s">
        <v>1467</v>
      </c>
      <c r="F2590" s="212" t="s">
        <v>585</v>
      </c>
      <c r="G2590" s="209" t="s">
        <v>586</v>
      </c>
      <c r="H2590" s="241">
        <v>45625</v>
      </c>
      <c r="I2590" s="253">
        <v>0</v>
      </c>
      <c r="J2590" s="214">
        <v>-7500</v>
      </c>
      <c r="K2590" s="250">
        <f t="shared" si="40"/>
        <v>1148275.8600909063</v>
      </c>
      <c r="L2590" s="270"/>
    </row>
    <row r="2591" spans="2:12" x14ac:dyDescent="0.25">
      <c r="B2591" s="46">
        <f>SUBTOTAL(103,$C$10:C2591)</f>
        <v>2582</v>
      </c>
      <c r="C2591" s="157" t="s">
        <v>1151</v>
      </c>
      <c r="D2591" s="157" t="s">
        <v>607</v>
      </c>
      <c r="E2591" s="203" t="s">
        <v>1467</v>
      </c>
      <c r="F2591" s="212" t="s">
        <v>585</v>
      </c>
      <c r="G2591" s="209" t="s">
        <v>586</v>
      </c>
      <c r="H2591" s="241">
        <v>45625</v>
      </c>
      <c r="I2591" s="253">
        <v>0</v>
      </c>
      <c r="J2591" s="214">
        <v>-7500</v>
      </c>
      <c r="K2591" s="250">
        <f t="shared" si="40"/>
        <v>1140775.8600909063</v>
      </c>
      <c r="L2591" s="270"/>
    </row>
    <row r="2592" spans="2:12" x14ac:dyDescent="0.25">
      <c r="B2592" s="46">
        <f>SUBTOTAL(103,$C$10:C2592)</f>
        <v>2583</v>
      </c>
      <c r="C2592" s="157" t="s">
        <v>683</v>
      </c>
      <c r="D2592" s="157" t="s">
        <v>608</v>
      </c>
      <c r="E2592" s="231" t="s">
        <v>1466</v>
      </c>
      <c r="F2592" s="212" t="s">
        <v>1143</v>
      </c>
      <c r="G2592" s="209" t="s">
        <v>1144</v>
      </c>
      <c r="H2592" s="241">
        <v>45625</v>
      </c>
      <c r="I2592" s="253">
        <v>0</v>
      </c>
      <c r="J2592" s="214">
        <v>-7920</v>
      </c>
      <c r="K2592" s="250">
        <f t="shared" si="40"/>
        <v>1132855.8600909063</v>
      </c>
      <c r="L2592" s="270"/>
    </row>
    <row r="2593" spans="2:12" x14ac:dyDescent="0.25">
      <c r="B2593" s="46">
        <f>SUBTOTAL(103,$C$10:C2593)</f>
        <v>2584</v>
      </c>
      <c r="C2593" s="157" t="s">
        <v>603</v>
      </c>
      <c r="D2593" s="157" t="s">
        <v>738</v>
      </c>
      <c r="E2593" s="203" t="s">
        <v>1466</v>
      </c>
      <c r="F2593" s="212" t="s">
        <v>619</v>
      </c>
      <c r="G2593" s="209" t="s">
        <v>621</v>
      </c>
      <c r="H2593" s="241">
        <v>45625</v>
      </c>
      <c r="I2593" s="253">
        <v>0</v>
      </c>
      <c r="J2593" s="214">
        <v>-250</v>
      </c>
      <c r="K2593" s="250">
        <f t="shared" si="40"/>
        <v>1132605.8600909063</v>
      </c>
      <c r="L2593" s="270"/>
    </row>
    <row r="2594" spans="2:12" x14ac:dyDescent="0.25">
      <c r="B2594" s="46">
        <f>SUBTOTAL(103,$C$10:C2594)</f>
        <v>2585</v>
      </c>
      <c r="C2594" s="157" t="s">
        <v>694</v>
      </c>
      <c r="D2594" s="157" t="s">
        <v>608</v>
      </c>
      <c r="E2594" s="231" t="s">
        <v>1466</v>
      </c>
      <c r="F2594" s="212" t="s">
        <v>641</v>
      </c>
      <c r="G2594" s="209" t="s">
        <v>642</v>
      </c>
      <c r="H2594" s="241">
        <v>45625</v>
      </c>
      <c r="I2594" s="253">
        <v>0</v>
      </c>
      <c r="J2594" s="214">
        <v>-10500</v>
      </c>
      <c r="K2594" s="250">
        <f t="shared" si="40"/>
        <v>1122105.8600909063</v>
      </c>
      <c r="L2594" s="270"/>
    </row>
    <row r="2595" spans="2:12" x14ac:dyDescent="0.25">
      <c r="B2595" s="46">
        <f>SUBTOTAL(103,$C$10:C2595)</f>
        <v>2586</v>
      </c>
      <c r="C2595" s="157" t="s">
        <v>694</v>
      </c>
      <c r="D2595" s="157" t="s">
        <v>608</v>
      </c>
      <c r="E2595" s="231" t="s">
        <v>1466</v>
      </c>
      <c r="F2595" s="212" t="s">
        <v>1187</v>
      </c>
      <c r="G2595" s="209" t="s">
        <v>1188</v>
      </c>
      <c r="H2595" s="241">
        <v>45625</v>
      </c>
      <c r="I2595" s="253">
        <v>0</v>
      </c>
      <c r="J2595" s="214">
        <v>-16100</v>
      </c>
      <c r="K2595" s="250">
        <f t="shared" si="40"/>
        <v>1106005.8600909063</v>
      </c>
      <c r="L2595" s="270"/>
    </row>
    <row r="2596" spans="2:12" x14ac:dyDescent="0.25">
      <c r="B2596" s="46">
        <f>SUBTOTAL(103,$C$10:C2596)</f>
        <v>2587</v>
      </c>
      <c r="C2596" s="157" t="s">
        <v>694</v>
      </c>
      <c r="D2596" s="157" t="s">
        <v>918</v>
      </c>
      <c r="E2596" s="203" t="s">
        <v>1467</v>
      </c>
      <c r="F2596" s="212" t="s">
        <v>1187</v>
      </c>
      <c r="G2596" s="209" t="s">
        <v>1188</v>
      </c>
      <c r="H2596" s="241">
        <v>45625</v>
      </c>
      <c r="I2596" s="253">
        <v>0</v>
      </c>
      <c r="J2596" s="214">
        <v>-7150</v>
      </c>
      <c r="K2596" s="250">
        <f t="shared" si="40"/>
        <v>1098855.8600909063</v>
      </c>
      <c r="L2596" s="270"/>
    </row>
    <row r="2597" spans="2:12" x14ac:dyDescent="0.25">
      <c r="B2597" s="46">
        <f>SUBTOTAL(103,$C$10:C2597)</f>
        <v>2588</v>
      </c>
      <c r="C2597" s="157" t="s">
        <v>605</v>
      </c>
      <c r="D2597" s="157" t="s">
        <v>608</v>
      </c>
      <c r="E2597" s="231" t="s">
        <v>1466</v>
      </c>
      <c r="F2597" s="212" t="s">
        <v>585</v>
      </c>
      <c r="G2597" s="209" t="s">
        <v>586</v>
      </c>
      <c r="H2597" s="241">
        <v>45625</v>
      </c>
      <c r="I2597" s="253">
        <v>0</v>
      </c>
      <c r="J2597" s="214">
        <v>-10900</v>
      </c>
      <c r="K2597" s="250">
        <f t="shared" si="40"/>
        <v>1087955.8600909063</v>
      </c>
      <c r="L2597" s="270"/>
    </row>
    <row r="2598" spans="2:12" x14ac:dyDescent="0.25">
      <c r="B2598" s="46">
        <f>SUBTOTAL(103,$C$10:C2598)</f>
        <v>2589</v>
      </c>
      <c r="C2598" s="157" t="s">
        <v>1165</v>
      </c>
      <c r="D2598" s="157" t="s">
        <v>738</v>
      </c>
      <c r="E2598" s="203" t="s">
        <v>1466</v>
      </c>
      <c r="F2598" s="212" t="s">
        <v>1043</v>
      </c>
      <c r="G2598" s="209" t="s">
        <v>1044</v>
      </c>
      <c r="H2598" s="241">
        <v>45625</v>
      </c>
      <c r="I2598" s="253">
        <v>0</v>
      </c>
      <c r="J2598" s="214">
        <v>-500</v>
      </c>
      <c r="K2598" s="250">
        <f t="shared" si="40"/>
        <v>1087455.8600909063</v>
      </c>
      <c r="L2598" s="270"/>
    </row>
    <row r="2599" spans="2:12" x14ac:dyDescent="0.25">
      <c r="B2599" s="46">
        <f>SUBTOTAL(103,$C$10:C2599)</f>
        <v>2590</v>
      </c>
      <c r="C2599" s="157" t="s">
        <v>1413</v>
      </c>
      <c r="D2599" s="157" t="s">
        <v>703</v>
      </c>
      <c r="E2599" s="204" t="s">
        <v>1471</v>
      </c>
      <c r="F2599" s="212" t="s">
        <v>585</v>
      </c>
      <c r="G2599" s="209" t="s">
        <v>586</v>
      </c>
      <c r="H2599" s="241">
        <v>45625</v>
      </c>
      <c r="I2599" s="253">
        <v>0</v>
      </c>
      <c r="J2599" s="214">
        <v>-12000</v>
      </c>
      <c r="K2599" s="250">
        <f t="shared" si="40"/>
        <v>1075455.8600909063</v>
      </c>
      <c r="L2599" s="270"/>
    </row>
    <row r="2600" spans="2:12" x14ac:dyDescent="0.25">
      <c r="B2600" s="46">
        <f>SUBTOTAL(103,$C$10:C2600)</f>
        <v>2591</v>
      </c>
      <c r="C2600" s="157" t="s">
        <v>1414</v>
      </c>
      <c r="D2600" s="157" t="s">
        <v>1402</v>
      </c>
      <c r="E2600" s="203" t="s">
        <v>1467</v>
      </c>
      <c r="F2600" s="212" t="s">
        <v>585</v>
      </c>
      <c r="G2600" s="209" t="s">
        <v>586</v>
      </c>
      <c r="H2600" s="241">
        <v>45625</v>
      </c>
      <c r="I2600" s="253">
        <v>0</v>
      </c>
      <c r="J2600" s="214">
        <v>-15408</v>
      </c>
      <c r="K2600" s="250">
        <f t="shared" si="40"/>
        <v>1060047.8600909063</v>
      </c>
      <c r="L2600" s="270"/>
    </row>
    <row r="2601" spans="2:12" x14ac:dyDescent="0.25">
      <c r="B2601" s="46">
        <f>SUBTOTAL(103,$C$10:C2601)</f>
        <v>2592</v>
      </c>
      <c r="C2601" s="157" t="s">
        <v>598</v>
      </c>
      <c r="D2601" s="157" t="s">
        <v>657</v>
      </c>
      <c r="E2601" s="203" t="s">
        <v>6</v>
      </c>
      <c r="F2601" s="227" t="s">
        <v>644</v>
      </c>
      <c r="G2601" s="208" t="s">
        <v>428</v>
      </c>
      <c r="H2601" s="241">
        <v>45625</v>
      </c>
      <c r="I2601" s="253">
        <v>8800</v>
      </c>
      <c r="J2601" s="214">
        <v>0</v>
      </c>
      <c r="K2601" s="250">
        <f t="shared" si="40"/>
        <v>1068847.8600909063</v>
      </c>
      <c r="L2601" s="270"/>
    </row>
    <row r="2602" spans="2:12" x14ac:dyDescent="0.25">
      <c r="B2602" s="46">
        <f>SUBTOTAL(103,$C$10:C2602)</f>
        <v>2593</v>
      </c>
      <c r="C2602" s="157" t="s">
        <v>634</v>
      </c>
      <c r="D2602" s="157" t="s">
        <v>1415</v>
      </c>
      <c r="E2602" s="204" t="s">
        <v>1469</v>
      </c>
      <c r="F2602" s="212" t="s">
        <v>24</v>
      </c>
      <c r="G2602" s="209" t="s">
        <v>24</v>
      </c>
      <c r="H2602" s="241">
        <v>45629</v>
      </c>
      <c r="I2602" s="253">
        <v>0</v>
      </c>
      <c r="J2602" s="214">
        <v>-15000</v>
      </c>
      <c r="K2602" s="250">
        <f t="shared" si="40"/>
        <v>1053847.8600909063</v>
      </c>
      <c r="L2602" s="270"/>
    </row>
    <row r="2603" spans="2:12" x14ac:dyDescent="0.25">
      <c r="B2603" s="46">
        <f>SUBTOTAL(103,$C$10:C2603)</f>
        <v>2594</v>
      </c>
      <c r="C2603" s="157" t="s">
        <v>749</v>
      </c>
      <c r="D2603" s="157" t="s">
        <v>549</v>
      </c>
      <c r="E2603" s="204" t="s">
        <v>1470</v>
      </c>
      <c r="F2603" s="227" t="s">
        <v>588</v>
      </c>
      <c r="G2603" s="208" t="s">
        <v>589</v>
      </c>
      <c r="H2603" s="241">
        <v>45629</v>
      </c>
      <c r="I2603" s="253">
        <v>0</v>
      </c>
      <c r="J2603" s="214">
        <v>-2500</v>
      </c>
      <c r="K2603" s="250">
        <f t="shared" si="40"/>
        <v>1051347.8600909063</v>
      </c>
      <c r="L2603" s="270"/>
    </row>
    <row r="2604" spans="2:12" x14ac:dyDescent="0.25">
      <c r="B2604" s="46">
        <f>SUBTOTAL(103,$C$10:C2604)</f>
        <v>2595</v>
      </c>
      <c r="C2604" s="294" t="s">
        <v>131</v>
      </c>
      <c r="D2604" s="157" t="s">
        <v>1416</v>
      </c>
      <c r="E2604" s="203" t="s">
        <v>1475</v>
      </c>
      <c r="F2604" s="212" t="s">
        <v>588</v>
      </c>
      <c r="G2604" s="209" t="s">
        <v>589</v>
      </c>
      <c r="H2604" s="241">
        <v>45631</v>
      </c>
      <c r="I2604" s="253">
        <v>0</v>
      </c>
      <c r="J2604" s="214">
        <v>-890000</v>
      </c>
      <c r="K2604" s="250">
        <f t="shared" si="40"/>
        <v>161347.86009090627</v>
      </c>
      <c r="L2604" s="270"/>
    </row>
    <row r="2605" spans="2:12" x14ac:dyDescent="0.25">
      <c r="B2605" s="46">
        <f>SUBTOTAL(103,$C$10:C2605)</f>
        <v>2596</v>
      </c>
      <c r="C2605" s="157" t="s">
        <v>724</v>
      </c>
      <c r="D2605" s="157" t="s">
        <v>766</v>
      </c>
      <c r="E2605" s="203" t="s">
        <v>6</v>
      </c>
      <c r="F2605" s="212" t="s">
        <v>726</v>
      </c>
      <c r="G2605" s="209" t="s">
        <v>724</v>
      </c>
      <c r="H2605" s="241">
        <v>45631</v>
      </c>
      <c r="I2605" s="253">
        <v>500000</v>
      </c>
      <c r="J2605" s="214">
        <v>0</v>
      </c>
      <c r="K2605" s="250">
        <f t="shared" si="40"/>
        <v>661347.86009090627</v>
      </c>
      <c r="L2605" s="270"/>
    </row>
    <row r="2606" spans="2:12" x14ac:dyDescent="0.25">
      <c r="B2606" s="46">
        <f>SUBTOTAL(103,$C$10:C2606)</f>
        <v>2597</v>
      </c>
      <c r="C2606" s="157" t="s">
        <v>596</v>
      </c>
      <c r="D2606" s="157" t="s">
        <v>607</v>
      </c>
      <c r="E2606" s="203" t="s">
        <v>1467</v>
      </c>
      <c r="F2606" s="212" t="s">
        <v>591</v>
      </c>
      <c r="G2606" s="209" t="s">
        <v>592</v>
      </c>
      <c r="H2606" s="241">
        <v>45632</v>
      </c>
      <c r="I2606" s="253">
        <v>0</v>
      </c>
      <c r="J2606" s="214">
        <v>-5000.1609999999982</v>
      </c>
      <c r="K2606" s="250">
        <f t="shared" si="40"/>
        <v>656347.6990909063</v>
      </c>
      <c r="L2606" s="270"/>
    </row>
    <row r="2607" spans="2:12" x14ac:dyDescent="0.25">
      <c r="B2607" s="46">
        <f>SUBTOTAL(103,$C$10:C2607)</f>
        <v>2598</v>
      </c>
      <c r="C2607" s="157" t="s">
        <v>812</v>
      </c>
      <c r="D2607" s="157" t="s">
        <v>608</v>
      </c>
      <c r="E2607" s="231" t="s">
        <v>1466</v>
      </c>
      <c r="F2607" s="212" t="s">
        <v>1143</v>
      </c>
      <c r="G2607" s="209" t="s">
        <v>1144</v>
      </c>
      <c r="H2607" s="241">
        <v>45632</v>
      </c>
      <c r="I2607" s="253">
        <v>0</v>
      </c>
      <c r="J2607" s="214">
        <v>-10200</v>
      </c>
      <c r="K2607" s="250">
        <f t="shared" si="40"/>
        <v>646147.6990909063</v>
      </c>
      <c r="L2607" s="270"/>
    </row>
    <row r="2608" spans="2:12" x14ac:dyDescent="0.25">
      <c r="B2608" s="46">
        <f>SUBTOTAL(103,$C$10:C2608)</f>
        <v>2599</v>
      </c>
      <c r="C2608" s="157" t="s">
        <v>736</v>
      </c>
      <c r="D2608" s="157" t="s">
        <v>738</v>
      </c>
      <c r="E2608" s="203" t="s">
        <v>1466</v>
      </c>
      <c r="F2608" s="212" t="s">
        <v>619</v>
      </c>
      <c r="G2608" s="209" t="s">
        <v>621</v>
      </c>
      <c r="H2608" s="241">
        <v>45632</v>
      </c>
      <c r="I2608" s="253">
        <v>0</v>
      </c>
      <c r="J2608" s="214">
        <v>-1500</v>
      </c>
      <c r="K2608" s="250">
        <f t="shared" si="40"/>
        <v>644647.6990909063</v>
      </c>
      <c r="L2608" s="270"/>
    </row>
    <row r="2609" spans="2:12" x14ac:dyDescent="0.25">
      <c r="B2609" s="46">
        <f>SUBTOTAL(103,$C$10:C2609)</f>
        <v>2600</v>
      </c>
      <c r="C2609" s="157" t="s">
        <v>625</v>
      </c>
      <c r="D2609" s="157" t="s">
        <v>608</v>
      </c>
      <c r="E2609" s="231" t="s">
        <v>1466</v>
      </c>
      <c r="F2609" s="212" t="s">
        <v>641</v>
      </c>
      <c r="G2609" s="209" t="s">
        <v>642</v>
      </c>
      <c r="H2609" s="241">
        <v>45632</v>
      </c>
      <c r="I2609" s="253">
        <v>0</v>
      </c>
      <c r="J2609" s="214">
        <v>-11300</v>
      </c>
      <c r="K2609" s="250">
        <f t="shared" si="40"/>
        <v>633347.6990909063</v>
      </c>
      <c r="L2609" s="270"/>
    </row>
    <row r="2610" spans="2:12" x14ac:dyDescent="0.25">
      <c r="B2610" s="46">
        <f>SUBTOTAL(103,$C$10:C2610)</f>
        <v>2601</v>
      </c>
      <c r="C2610" s="157" t="s">
        <v>1394</v>
      </c>
      <c r="D2610" s="157" t="s">
        <v>608</v>
      </c>
      <c r="E2610" s="231" t="s">
        <v>1466</v>
      </c>
      <c r="F2610" s="212" t="s">
        <v>1187</v>
      </c>
      <c r="G2610" s="209" t="s">
        <v>1188</v>
      </c>
      <c r="H2610" s="241">
        <v>45632</v>
      </c>
      <c r="I2610" s="253">
        <v>0</v>
      </c>
      <c r="J2610" s="214">
        <v>-9600</v>
      </c>
      <c r="K2610" s="250">
        <f t="shared" si="40"/>
        <v>623747.6990909063</v>
      </c>
      <c r="L2610" s="270"/>
    </row>
    <row r="2611" spans="2:12" x14ac:dyDescent="0.25">
      <c r="B2611" s="46">
        <f>SUBTOTAL(103,$C$10:C2611)</f>
        <v>2602</v>
      </c>
      <c r="C2611" s="157" t="s">
        <v>1394</v>
      </c>
      <c r="D2611" s="157" t="s">
        <v>1417</v>
      </c>
      <c r="E2611" s="204" t="s">
        <v>1467</v>
      </c>
      <c r="F2611" s="212" t="s">
        <v>1187</v>
      </c>
      <c r="G2611" s="209" t="s">
        <v>1188</v>
      </c>
      <c r="H2611" s="241">
        <v>45632</v>
      </c>
      <c r="I2611" s="253">
        <v>0</v>
      </c>
      <c r="J2611" s="214">
        <v>-3000</v>
      </c>
      <c r="K2611" s="250">
        <f t="shared" si="40"/>
        <v>620747.6990909063</v>
      </c>
      <c r="L2611" s="270"/>
    </row>
    <row r="2612" spans="2:12" x14ac:dyDescent="0.25">
      <c r="B2612" s="46">
        <f>SUBTOTAL(103,$C$10:C2612)</f>
        <v>2603</v>
      </c>
      <c r="C2612" s="157" t="s">
        <v>1148</v>
      </c>
      <c r="D2612" s="157" t="s">
        <v>608</v>
      </c>
      <c r="E2612" s="231" t="s">
        <v>1466</v>
      </c>
      <c r="F2612" s="212" t="s">
        <v>1045</v>
      </c>
      <c r="G2612" s="209" t="s">
        <v>1046</v>
      </c>
      <c r="H2612" s="241">
        <v>45632</v>
      </c>
      <c r="I2612" s="253">
        <v>0</v>
      </c>
      <c r="J2612" s="214">
        <v>-11900</v>
      </c>
      <c r="K2612" s="250">
        <f t="shared" si="40"/>
        <v>608847.6990909063</v>
      </c>
      <c r="L2612" s="270"/>
    </row>
    <row r="2613" spans="2:12" x14ac:dyDescent="0.25">
      <c r="B2613" s="46">
        <f>SUBTOTAL(103,$C$10:C2613)</f>
        <v>2604</v>
      </c>
      <c r="C2613" s="157" t="s">
        <v>598</v>
      </c>
      <c r="D2613" s="157" t="s">
        <v>607</v>
      </c>
      <c r="E2613" s="203" t="s">
        <v>1467</v>
      </c>
      <c r="F2613" s="212" t="s">
        <v>581</v>
      </c>
      <c r="G2613" s="209" t="s">
        <v>620</v>
      </c>
      <c r="H2613" s="241">
        <v>45632</v>
      </c>
      <c r="I2613" s="253">
        <v>0</v>
      </c>
      <c r="J2613" s="214">
        <v>-15000</v>
      </c>
      <c r="K2613" s="250">
        <f t="shared" si="40"/>
        <v>593847.6990909063</v>
      </c>
      <c r="L2613" s="270"/>
    </row>
    <row r="2614" spans="2:12" x14ac:dyDescent="0.25">
      <c r="B2614" s="46">
        <f>SUBTOTAL(103,$C$10:C2614)</f>
        <v>2605</v>
      </c>
      <c r="C2614" s="157" t="s">
        <v>598</v>
      </c>
      <c r="D2614" s="157" t="s">
        <v>607</v>
      </c>
      <c r="E2614" s="203" t="s">
        <v>1467</v>
      </c>
      <c r="F2614" s="212" t="s">
        <v>585</v>
      </c>
      <c r="G2614" s="209" t="s">
        <v>586</v>
      </c>
      <c r="H2614" s="241">
        <v>45632</v>
      </c>
      <c r="I2614" s="253">
        <v>0</v>
      </c>
      <c r="J2614" s="214">
        <v>-2233.9100909086947</v>
      </c>
      <c r="K2614" s="250">
        <f t="shared" si="40"/>
        <v>591613.78899999766</v>
      </c>
      <c r="L2614" s="270"/>
    </row>
    <row r="2615" spans="2:12" x14ac:dyDescent="0.25">
      <c r="B2615" s="46">
        <f>SUBTOTAL(103,$C$10:C2615)</f>
        <v>2606</v>
      </c>
      <c r="C2615" s="157" t="s">
        <v>598</v>
      </c>
      <c r="D2615" s="157" t="s">
        <v>607</v>
      </c>
      <c r="E2615" s="203" t="s">
        <v>1467</v>
      </c>
      <c r="F2615" s="212" t="s">
        <v>1187</v>
      </c>
      <c r="G2615" s="209" t="s">
        <v>1188</v>
      </c>
      <c r="H2615" s="241">
        <v>45632</v>
      </c>
      <c r="I2615" s="253">
        <v>0</v>
      </c>
      <c r="J2615" s="214">
        <v>-2175.735500302932</v>
      </c>
      <c r="K2615" s="250">
        <f t="shared" si="40"/>
        <v>589438.05349969468</v>
      </c>
      <c r="L2615" s="270"/>
    </row>
    <row r="2616" spans="2:12" x14ac:dyDescent="0.25">
      <c r="B2616" s="46">
        <f>SUBTOTAL(103,$C$10:C2616)</f>
        <v>2607</v>
      </c>
      <c r="C2616" s="157" t="s">
        <v>598</v>
      </c>
      <c r="D2616" s="157" t="s">
        <v>607</v>
      </c>
      <c r="E2616" s="203" t="s">
        <v>1467</v>
      </c>
      <c r="F2616" s="212" t="s">
        <v>579</v>
      </c>
      <c r="G2616" s="209" t="s">
        <v>622</v>
      </c>
      <c r="H2616" s="241">
        <v>45632</v>
      </c>
      <c r="I2616" s="253">
        <v>0</v>
      </c>
      <c r="J2616" s="214">
        <v>-2320.209422714533</v>
      </c>
      <c r="K2616" s="250">
        <f t="shared" si="40"/>
        <v>587117.84407698014</v>
      </c>
      <c r="L2616" s="270"/>
    </row>
    <row r="2617" spans="2:12" x14ac:dyDescent="0.25">
      <c r="B2617" s="46">
        <f>SUBTOTAL(103,$C$10:C2617)</f>
        <v>2608</v>
      </c>
      <c r="C2617" s="157" t="s">
        <v>598</v>
      </c>
      <c r="D2617" s="157" t="s">
        <v>607</v>
      </c>
      <c r="E2617" s="203" t="s">
        <v>1467</v>
      </c>
      <c r="F2617" s="212" t="s">
        <v>746</v>
      </c>
      <c r="G2617" s="209" t="s">
        <v>747</v>
      </c>
      <c r="H2617" s="241">
        <v>45632</v>
      </c>
      <c r="I2617" s="253">
        <v>0</v>
      </c>
      <c r="J2617" s="214">
        <v>-2417.104114210495</v>
      </c>
      <c r="K2617" s="250">
        <f t="shared" si="40"/>
        <v>584700.73996276967</v>
      </c>
      <c r="L2617" s="270"/>
    </row>
    <row r="2618" spans="2:12" x14ac:dyDescent="0.25">
      <c r="B2618" s="46">
        <f>SUBTOTAL(103,$C$10:C2618)</f>
        <v>2609</v>
      </c>
      <c r="C2618" s="157" t="s">
        <v>598</v>
      </c>
      <c r="D2618" s="157" t="s">
        <v>607</v>
      </c>
      <c r="E2618" s="203" t="s">
        <v>1467</v>
      </c>
      <c r="F2618" s="212" t="s">
        <v>1043</v>
      </c>
      <c r="G2618" s="209" t="s">
        <v>1044</v>
      </c>
      <c r="H2618" s="241">
        <v>45632</v>
      </c>
      <c r="I2618" s="253">
        <v>0</v>
      </c>
      <c r="J2618" s="214">
        <v>-853.04087186334493</v>
      </c>
      <c r="K2618" s="250">
        <f t="shared" si="40"/>
        <v>583847.6990909063</v>
      </c>
      <c r="L2618" s="270"/>
    </row>
    <row r="2619" spans="2:12" x14ac:dyDescent="0.25">
      <c r="B2619" s="46">
        <f>SUBTOTAL(103,$C$10:C2619)</f>
        <v>2610</v>
      </c>
      <c r="C2619" s="157" t="s">
        <v>598</v>
      </c>
      <c r="D2619" s="157" t="s">
        <v>608</v>
      </c>
      <c r="E2619" s="231" t="s">
        <v>1466</v>
      </c>
      <c r="F2619" s="212" t="s">
        <v>1187</v>
      </c>
      <c r="G2619" s="209" t="s">
        <v>1188</v>
      </c>
      <c r="H2619" s="241">
        <v>45632</v>
      </c>
      <c r="I2619" s="253">
        <v>0</v>
      </c>
      <c r="J2619" s="214">
        <v>-6300</v>
      </c>
      <c r="K2619" s="250">
        <f t="shared" si="40"/>
        <v>577547.6990909063</v>
      </c>
      <c r="L2619" s="270"/>
    </row>
    <row r="2620" spans="2:12" x14ac:dyDescent="0.25">
      <c r="B2620" s="46">
        <f>SUBTOTAL(103,$C$10:C2620)</f>
        <v>2611</v>
      </c>
      <c r="C2620" s="157" t="s">
        <v>598</v>
      </c>
      <c r="D2620" s="157" t="s">
        <v>918</v>
      </c>
      <c r="E2620" s="203" t="s">
        <v>1467</v>
      </c>
      <c r="F2620" s="212" t="s">
        <v>746</v>
      </c>
      <c r="G2620" s="209" t="s">
        <v>747</v>
      </c>
      <c r="H2620" s="241">
        <v>45632</v>
      </c>
      <c r="I2620" s="253">
        <v>0</v>
      </c>
      <c r="J2620" s="214">
        <v>-38975.810909090913</v>
      </c>
      <c r="K2620" s="250">
        <f t="shared" si="40"/>
        <v>538571.88818181539</v>
      </c>
      <c r="L2620" s="270"/>
    </row>
    <row r="2621" spans="2:12" x14ac:dyDescent="0.25">
      <c r="B2621" s="46">
        <f>SUBTOTAL(103,$C$10:C2621)</f>
        <v>2612</v>
      </c>
      <c r="C2621" s="157" t="s">
        <v>598</v>
      </c>
      <c r="D2621" s="157" t="s">
        <v>1417</v>
      </c>
      <c r="E2621" s="204" t="s">
        <v>1467</v>
      </c>
      <c r="F2621" s="212" t="s">
        <v>1187</v>
      </c>
      <c r="G2621" s="209" t="s">
        <v>1188</v>
      </c>
      <c r="H2621" s="241">
        <v>45632</v>
      </c>
      <c r="I2621" s="253">
        <v>0</v>
      </c>
      <c r="J2621" s="214">
        <v>-3000</v>
      </c>
      <c r="K2621" s="250">
        <f t="shared" si="40"/>
        <v>535571.88818181539</v>
      </c>
      <c r="L2621" s="270"/>
    </row>
    <row r="2622" spans="2:12" x14ac:dyDescent="0.25">
      <c r="B2622" s="46">
        <f>SUBTOTAL(103,$C$10:C2622)</f>
        <v>2613</v>
      </c>
      <c r="C2622" s="157" t="s">
        <v>598</v>
      </c>
      <c r="D2622" s="157" t="s">
        <v>738</v>
      </c>
      <c r="E2622" s="203" t="s">
        <v>1466</v>
      </c>
      <c r="F2622" s="212" t="s">
        <v>1043</v>
      </c>
      <c r="G2622" s="209" t="s">
        <v>1044</v>
      </c>
      <c r="H2622" s="241">
        <v>45632</v>
      </c>
      <c r="I2622" s="253">
        <v>0</v>
      </c>
      <c r="J2622" s="214">
        <v>-1000</v>
      </c>
      <c r="K2622" s="250">
        <f t="shared" si="40"/>
        <v>534571.88818181539</v>
      </c>
      <c r="L2622" s="270"/>
    </row>
    <row r="2623" spans="2:12" x14ac:dyDescent="0.25">
      <c r="B2623" s="46">
        <f>SUBTOTAL(103,$C$10:C2623)</f>
        <v>2614</v>
      </c>
      <c r="C2623" s="157" t="s">
        <v>678</v>
      </c>
      <c r="D2623" s="157" t="s">
        <v>703</v>
      </c>
      <c r="E2623" s="203" t="s">
        <v>1471</v>
      </c>
      <c r="F2623" s="212" t="s">
        <v>641</v>
      </c>
      <c r="G2623" s="209" t="s">
        <v>642</v>
      </c>
      <c r="H2623" s="241">
        <v>45632</v>
      </c>
      <c r="I2623" s="253">
        <v>0</v>
      </c>
      <c r="J2623" s="214">
        <v>-30000</v>
      </c>
      <c r="K2623" s="250">
        <f t="shared" si="40"/>
        <v>504571.88818181539</v>
      </c>
      <c r="L2623" s="270"/>
    </row>
    <row r="2624" spans="2:12" x14ac:dyDescent="0.25">
      <c r="B2624" s="46">
        <f>SUBTOTAL(103,$C$10:C2624)</f>
        <v>2615</v>
      </c>
      <c r="C2624" s="157" t="s">
        <v>600</v>
      </c>
      <c r="D2624" s="157" t="s">
        <v>608</v>
      </c>
      <c r="E2624" s="231" t="s">
        <v>1466</v>
      </c>
      <c r="F2624" s="212" t="s">
        <v>1143</v>
      </c>
      <c r="G2624" s="209" t="s">
        <v>1144</v>
      </c>
      <c r="H2624" s="241">
        <v>45632</v>
      </c>
      <c r="I2624" s="253">
        <v>0</v>
      </c>
      <c r="J2624" s="214">
        <v>-20220</v>
      </c>
      <c r="K2624" s="250">
        <f t="shared" si="40"/>
        <v>484351.88818181539</v>
      </c>
      <c r="L2624" s="270"/>
    </row>
    <row r="2625" spans="2:12" x14ac:dyDescent="0.25">
      <c r="B2625" s="46">
        <f>SUBTOTAL(103,$C$10:C2625)</f>
        <v>2616</v>
      </c>
      <c r="C2625" s="157" t="s">
        <v>682</v>
      </c>
      <c r="D2625" s="157" t="s">
        <v>608</v>
      </c>
      <c r="E2625" s="231" t="s">
        <v>1466</v>
      </c>
      <c r="F2625" s="212" t="s">
        <v>1045</v>
      </c>
      <c r="G2625" s="209" t="s">
        <v>1046</v>
      </c>
      <c r="H2625" s="241">
        <v>45632</v>
      </c>
      <c r="I2625" s="253">
        <v>0</v>
      </c>
      <c r="J2625" s="214">
        <v>-2100</v>
      </c>
      <c r="K2625" s="250">
        <f t="shared" si="40"/>
        <v>482251.88818181539</v>
      </c>
      <c r="L2625" s="270"/>
    </row>
    <row r="2626" spans="2:12" x14ac:dyDescent="0.25">
      <c r="B2626" s="46">
        <f>SUBTOTAL(103,$C$10:C2626)</f>
        <v>2617</v>
      </c>
      <c r="C2626" s="157" t="s">
        <v>601</v>
      </c>
      <c r="D2626" s="157" t="s">
        <v>648</v>
      </c>
      <c r="E2626" s="231" t="s">
        <v>1466</v>
      </c>
      <c r="F2626" s="212" t="s">
        <v>1143</v>
      </c>
      <c r="G2626" s="209" t="s">
        <v>1144</v>
      </c>
      <c r="H2626" s="241">
        <v>45632</v>
      </c>
      <c r="I2626" s="253">
        <v>0</v>
      </c>
      <c r="J2626" s="214">
        <v>-5331</v>
      </c>
      <c r="K2626" s="250">
        <f t="shared" si="40"/>
        <v>476920.88818181539</v>
      </c>
      <c r="L2626" s="270"/>
    </row>
    <row r="2627" spans="2:12" x14ac:dyDescent="0.25">
      <c r="B2627" s="46">
        <f>SUBTOTAL(103,$C$10:C2627)</f>
        <v>2618</v>
      </c>
      <c r="C2627" s="157" t="s">
        <v>665</v>
      </c>
      <c r="D2627" s="157" t="s">
        <v>648</v>
      </c>
      <c r="E2627" s="231" t="s">
        <v>1466</v>
      </c>
      <c r="F2627" s="212" t="s">
        <v>1045</v>
      </c>
      <c r="G2627" s="209" t="s">
        <v>1046</v>
      </c>
      <c r="H2627" s="241">
        <v>45632</v>
      </c>
      <c r="I2627" s="253">
        <v>0</v>
      </c>
      <c r="J2627" s="214">
        <v>-26600</v>
      </c>
      <c r="K2627" s="250">
        <f t="shared" si="40"/>
        <v>450320.88818181539</v>
      </c>
      <c r="L2627" s="270"/>
    </row>
    <row r="2628" spans="2:12" x14ac:dyDescent="0.25">
      <c r="B2628" s="46">
        <f>SUBTOTAL(103,$C$10:C2628)</f>
        <v>2619</v>
      </c>
      <c r="C2628" s="157" t="s">
        <v>596</v>
      </c>
      <c r="D2628" s="157" t="s">
        <v>608</v>
      </c>
      <c r="E2628" s="231" t="s">
        <v>1466</v>
      </c>
      <c r="F2628" s="212" t="s">
        <v>581</v>
      </c>
      <c r="G2628" s="209" t="s">
        <v>620</v>
      </c>
      <c r="H2628" s="241">
        <v>45632</v>
      </c>
      <c r="I2628" s="253">
        <v>0</v>
      </c>
      <c r="J2628" s="214">
        <v>-35750</v>
      </c>
      <c r="K2628" s="250">
        <f t="shared" si="40"/>
        <v>414570.88818181539</v>
      </c>
      <c r="L2628" s="270"/>
    </row>
    <row r="2629" spans="2:12" x14ac:dyDescent="0.25">
      <c r="B2629" s="46">
        <f>SUBTOTAL(103,$C$10:C2629)</f>
        <v>2620</v>
      </c>
      <c r="C2629" s="157" t="s">
        <v>598</v>
      </c>
      <c r="D2629" s="157" t="s">
        <v>608</v>
      </c>
      <c r="E2629" s="231" t="s">
        <v>1466</v>
      </c>
      <c r="F2629" s="212" t="s">
        <v>581</v>
      </c>
      <c r="G2629" s="209" t="s">
        <v>620</v>
      </c>
      <c r="H2629" s="241">
        <v>45632</v>
      </c>
      <c r="I2629" s="253">
        <v>0</v>
      </c>
      <c r="J2629" s="214">
        <v>-16250</v>
      </c>
      <c r="K2629" s="250">
        <f t="shared" si="40"/>
        <v>398320.88818181539</v>
      </c>
      <c r="L2629" s="270"/>
    </row>
    <row r="2630" spans="2:12" x14ac:dyDescent="0.25">
      <c r="B2630" s="46">
        <f>SUBTOTAL(103,$C$10:C2630)</f>
        <v>2621</v>
      </c>
      <c r="C2630" s="157" t="s">
        <v>597</v>
      </c>
      <c r="D2630" s="157" t="s">
        <v>608</v>
      </c>
      <c r="E2630" s="231" t="s">
        <v>1466</v>
      </c>
      <c r="F2630" s="212" t="s">
        <v>581</v>
      </c>
      <c r="G2630" s="209" t="s">
        <v>620</v>
      </c>
      <c r="H2630" s="241">
        <v>45632</v>
      </c>
      <c r="I2630" s="253">
        <v>0</v>
      </c>
      <c r="J2630" s="214">
        <v>-29250</v>
      </c>
      <c r="K2630" s="250">
        <f t="shared" si="40"/>
        <v>369070.88818181539</v>
      </c>
      <c r="L2630" s="270"/>
    </row>
    <row r="2631" spans="2:12" x14ac:dyDescent="0.25">
      <c r="B2631" s="46">
        <f>SUBTOTAL(103,$C$10:C2631)</f>
        <v>2622</v>
      </c>
      <c r="C2631" s="157" t="s">
        <v>596</v>
      </c>
      <c r="D2631" s="157" t="s">
        <v>608</v>
      </c>
      <c r="E2631" s="231" t="s">
        <v>1466</v>
      </c>
      <c r="F2631" s="212" t="s">
        <v>746</v>
      </c>
      <c r="G2631" s="209" t="s">
        <v>747</v>
      </c>
      <c r="H2631" s="241">
        <v>45632</v>
      </c>
      <c r="I2631" s="253">
        <v>0</v>
      </c>
      <c r="J2631" s="214">
        <v>-11400</v>
      </c>
      <c r="K2631" s="250">
        <f t="shared" si="40"/>
        <v>357670.88818181539</v>
      </c>
      <c r="L2631" s="270"/>
    </row>
    <row r="2632" spans="2:12" x14ac:dyDescent="0.25">
      <c r="B2632" s="46">
        <f>SUBTOTAL(103,$C$10:C2632)</f>
        <v>2623</v>
      </c>
      <c r="C2632" s="157" t="s">
        <v>692</v>
      </c>
      <c r="D2632" s="157" t="s">
        <v>608</v>
      </c>
      <c r="E2632" s="231" t="s">
        <v>1466</v>
      </c>
      <c r="F2632" s="212" t="s">
        <v>746</v>
      </c>
      <c r="G2632" s="209" t="s">
        <v>747</v>
      </c>
      <c r="H2632" s="241">
        <v>45632</v>
      </c>
      <c r="I2632" s="253">
        <v>0</v>
      </c>
      <c r="J2632" s="214">
        <v>-4866</v>
      </c>
      <c r="K2632" s="250">
        <f t="shared" si="40"/>
        <v>352804.88818181539</v>
      </c>
      <c r="L2632" s="270"/>
    </row>
    <row r="2633" spans="2:12" x14ac:dyDescent="0.25">
      <c r="B2633" s="46">
        <f>SUBTOTAL(103,$C$10:C2633)</f>
        <v>2624</v>
      </c>
      <c r="C2633" s="157" t="s">
        <v>692</v>
      </c>
      <c r="D2633" s="157" t="s">
        <v>1139</v>
      </c>
      <c r="E2633" s="203" t="s">
        <v>1466</v>
      </c>
      <c r="F2633" s="212" t="s">
        <v>581</v>
      </c>
      <c r="G2633" s="209" t="s">
        <v>620</v>
      </c>
      <c r="H2633" s="241">
        <v>45632</v>
      </c>
      <c r="I2633" s="253">
        <v>0</v>
      </c>
      <c r="J2633" s="214">
        <v>-4904</v>
      </c>
      <c r="K2633" s="250">
        <f t="shared" si="40"/>
        <v>347900.88818181539</v>
      </c>
      <c r="L2633" s="270"/>
    </row>
    <row r="2634" spans="2:12" x14ac:dyDescent="0.25">
      <c r="B2634" s="46">
        <f>SUBTOTAL(103,$C$10:C2634)</f>
        <v>2625</v>
      </c>
      <c r="C2634" s="157" t="s">
        <v>598</v>
      </c>
      <c r="D2634" s="157" t="s">
        <v>608</v>
      </c>
      <c r="E2634" s="231" t="s">
        <v>1466</v>
      </c>
      <c r="F2634" s="212" t="s">
        <v>746</v>
      </c>
      <c r="G2634" s="209" t="s">
        <v>747</v>
      </c>
      <c r="H2634" s="241">
        <v>45632</v>
      </c>
      <c r="I2634" s="253">
        <v>0</v>
      </c>
      <c r="J2634" s="214">
        <v>-46800</v>
      </c>
      <c r="K2634" s="250">
        <f t="shared" si="40"/>
        <v>301100.88818181539</v>
      </c>
      <c r="L2634" s="270"/>
    </row>
    <row r="2635" spans="2:12" x14ac:dyDescent="0.25">
      <c r="B2635" s="46">
        <f>SUBTOTAL(103,$C$10:C2635)</f>
        <v>2626</v>
      </c>
      <c r="C2635" s="157" t="s">
        <v>693</v>
      </c>
      <c r="D2635" s="157" t="s">
        <v>608</v>
      </c>
      <c r="E2635" s="231" t="s">
        <v>1466</v>
      </c>
      <c r="F2635" s="212" t="s">
        <v>746</v>
      </c>
      <c r="G2635" s="209" t="s">
        <v>747</v>
      </c>
      <c r="H2635" s="241">
        <v>45632</v>
      </c>
      <c r="I2635" s="253">
        <v>0</v>
      </c>
      <c r="J2635" s="214">
        <v>-4200</v>
      </c>
      <c r="K2635" s="250">
        <f t="shared" si="40"/>
        <v>296900.88818181539</v>
      </c>
      <c r="L2635" s="270"/>
    </row>
    <row r="2636" spans="2:12" x14ac:dyDescent="0.25">
      <c r="B2636" s="46">
        <f>SUBTOTAL(103,$C$10:C2636)</f>
        <v>2627</v>
      </c>
      <c r="C2636" s="157" t="s">
        <v>722</v>
      </c>
      <c r="D2636" s="157" t="s">
        <v>703</v>
      </c>
      <c r="E2636" s="203" t="s">
        <v>1471</v>
      </c>
      <c r="F2636" s="212" t="s">
        <v>641</v>
      </c>
      <c r="G2636" s="209" t="s">
        <v>642</v>
      </c>
      <c r="H2636" s="241">
        <v>45632</v>
      </c>
      <c r="I2636" s="253">
        <v>0</v>
      </c>
      <c r="J2636" s="214">
        <v>-25000</v>
      </c>
      <c r="K2636" s="250">
        <f t="shared" si="40"/>
        <v>271900.88818181539</v>
      </c>
      <c r="L2636" s="270"/>
    </row>
    <row r="2637" spans="2:12" x14ac:dyDescent="0.25">
      <c r="B2637" s="46">
        <f>SUBTOTAL(103,$C$10:C2637)</f>
        <v>2628</v>
      </c>
      <c r="C2637" s="157" t="s">
        <v>728</v>
      </c>
      <c r="D2637" s="157" t="s">
        <v>648</v>
      </c>
      <c r="E2637" s="231" t="s">
        <v>1466</v>
      </c>
      <c r="F2637" s="212" t="s">
        <v>1187</v>
      </c>
      <c r="G2637" s="209" t="s">
        <v>1188</v>
      </c>
      <c r="H2637" s="241">
        <v>45632</v>
      </c>
      <c r="I2637" s="253">
        <v>0</v>
      </c>
      <c r="J2637" s="214">
        <v>-4200</v>
      </c>
      <c r="K2637" s="250">
        <f t="shared" ref="K2637:K2700" si="41">I2637+K2636+J2637</f>
        <v>267700.88818181539</v>
      </c>
      <c r="L2637" s="270"/>
    </row>
    <row r="2638" spans="2:12" x14ac:dyDescent="0.25">
      <c r="B2638" s="46">
        <f>SUBTOTAL(103,$C$10:C2638)</f>
        <v>2629</v>
      </c>
      <c r="C2638" s="157" t="s">
        <v>728</v>
      </c>
      <c r="D2638" s="157" t="s">
        <v>1417</v>
      </c>
      <c r="E2638" s="204" t="s">
        <v>1467</v>
      </c>
      <c r="F2638" s="212" t="s">
        <v>1187</v>
      </c>
      <c r="G2638" s="209" t="s">
        <v>1188</v>
      </c>
      <c r="H2638" s="241">
        <v>45632</v>
      </c>
      <c r="I2638" s="253">
        <v>0</v>
      </c>
      <c r="J2638" s="214">
        <v>-3000</v>
      </c>
      <c r="K2638" s="250">
        <f t="shared" si="41"/>
        <v>264700.88818181539</v>
      </c>
      <c r="L2638" s="270"/>
    </row>
    <row r="2639" spans="2:12" x14ac:dyDescent="0.25">
      <c r="B2639" s="46">
        <f>SUBTOTAL(103,$C$10:C2639)</f>
        <v>2630</v>
      </c>
      <c r="C2639" s="157" t="s">
        <v>1151</v>
      </c>
      <c r="D2639" s="157" t="s">
        <v>648</v>
      </c>
      <c r="E2639" s="231" t="s">
        <v>1466</v>
      </c>
      <c r="F2639" s="212" t="s">
        <v>585</v>
      </c>
      <c r="G2639" s="209" t="s">
        <v>586</v>
      </c>
      <c r="H2639" s="241">
        <v>45632</v>
      </c>
      <c r="I2639" s="253">
        <v>0</v>
      </c>
      <c r="J2639" s="214">
        <v>-30300</v>
      </c>
      <c r="K2639" s="250">
        <f t="shared" si="41"/>
        <v>234400.88818181539</v>
      </c>
      <c r="L2639" s="270"/>
    </row>
    <row r="2640" spans="2:12" x14ac:dyDescent="0.25">
      <c r="B2640" s="46">
        <f>SUBTOTAL(103,$C$10:C2640)</f>
        <v>2631</v>
      </c>
      <c r="C2640" s="157" t="s">
        <v>683</v>
      </c>
      <c r="D2640" s="157" t="s">
        <v>608</v>
      </c>
      <c r="E2640" s="231" t="s">
        <v>1466</v>
      </c>
      <c r="F2640" s="212" t="s">
        <v>1143</v>
      </c>
      <c r="G2640" s="209" t="s">
        <v>1144</v>
      </c>
      <c r="H2640" s="241">
        <v>45632</v>
      </c>
      <c r="I2640" s="253">
        <v>0</v>
      </c>
      <c r="J2640" s="214">
        <v>-7920</v>
      </c>
      <c r="K2640" s="250">
        <f t="shared" si="41"/>
        <v>226480.88818181539</v>
      </c>
      <c r="L2640" s="270"/>
    </row>
    <row r="2641" spans="2:12" x14ac:dyDescent="0.25">
      <c r="B2641" s="46">
        <f>SUBTOTAL(103,$C$10:C2641)</f>
        <v>2632</v>
      </c>
      <c r="C2641" s="157" t="s">
        <v>603</v>
      </c>
      <c r="D2641" s="157" t="s">
        <v>738</v>
      </c>
      <c r="E2641" s="203" t="s">
        <v>1466</v>
      </c>
      <c r="F2641" s="212" t="s">
        <v>619</v>
      </c>
      <c r="G2641" s="209" t="s">
        <v>621</v>
      </c>
      <c r="H2641" s="241">
        <v>45632</v>
      </c>
      <c r="I2641" s="253">
        <v>0</v>
      </c>
      <c r="J2641" s="214">
        <v>-250</v>
      </c>
      <c r="K2641" s="250">
        <f t="shared" si="41"/>
        <v>226230.88818181539</v>
      </c>
      <c r="L2641" s="270"/>
    </row>
    <row r="2642" spans="2:12" x14ac:dyDescent="0.25">
      <c r="B2642" s="46">
        <f>SUBTOTAL(103,$C$10:C2642)</f>
        <v>2633</v>
      </c>
      <c r="C2642" s="157" t="s">
        <v>694</v>
      </c>
      <c r="D2642" s="157" t="s">
        <v>608</v>
      </c>
      <c r="E2642" s="231" t="s">
        <v>1466</v>
      </c>
      <c r="F2642" s="212" t="s">
        <v>641</v>
      </c>
      <c r="G2642" s="209" t="s">
        <v>642</v>
      </c>
      <c r="H2642" s="241">
        <v>45632</v>
      </c>
      <c r="I2642" s="253">
        <v>0</v>
      </c>
      <c r="J2642" s="214">
        <v>-10500</v>
      </c>
      <c r="K2642" s="250">
        <f t="shared" si="41"/>
        <v>215730.88818181539</v>
      </c>
      <c r="L2642" s="270"/>
    </row>
    <row r="2643" spans="2:12" x14ac:dyDescent="0.25">
      <c r="B2643" s="46">
        <f>SUBTOTAL(103,$C$10:C2643)</f>
        <v>2634</v>
      </c>
      <c r="C2643" s="157" t="s">
        <v>694</v>
      </c>
      <c r="D2643" s="157" t="s">
        <v>608</v>
      </c>
      <c r="E2643" s="231" t="s">
        <v>1466</v>
      </c>
      <c r="F2643" s="212" t="s">
        <v>1187</v>
      </c>
      <c r="G2643" s="209" t="s">
        <v>1188</v>
      </c>
      <c r="H2643" s="241">
        <v>45632</v>
      </c>
      <c r="I2643" s="253">
        <v>0</v>
      </c>
      <c r="J2643" s="214">
        <v>-16100</v>
      </c>
      <c r="K2643" s="250">
        <f t="shared" si="41"/>
        <v>199630.88818181539</v>
      </c>
      <c r="L2643" s="270"/>
    </row>
    <row r="2644" spans="2:12" x14ac:dyDescent="0.25">
      <c r="B2644" s="46">
        <f>SUBTOTAL(103,$C$10:C2644)</f>
        <v>2635</v>
      </c>
      <c r="C2644" s="157" t="s">
        <v>605</v>
      </c>
      <c r="D2644" s="157" t="s">
        <v>608</v>
      </c>
      <c r="E2644" s="231" t="s">
        <v>1466</v>
      </c>
      <c r="F2644" s="212" t="s">
        <v>585</v>
      </c>
      <c r="G2644" s="209" t="s">
        <v>586</v>
      </c>
      <c r="H2644" s="241">
        <v>45632</v>
      </c>
      <c r="I2644" s="253">
        <v>0</v>
      </c>
      <c r="J2644" s="214">
        <v>-9400</v>
      </c>
      <c r="K2644" s="250">
        <f t="shared" si="41"/>
        <v>190230.88818181539</v>
      </c>
      <c r="L2644" s="270"/>
    </row>
    <row r="2645" spans="2:12" x14ac:dyDescent="0.25">
      <c r="B2645" s="46">
        <f>SUBTOTAL(103,$C$10:C2645)</f>
        <v>2636</v>
      </c>
      <c r="C2645" s="157" t="s">
        <v>1355</v>
      </c>
      <c r="D2645" s="157" t="s">
        <v>607</v>
      </c>
      <c r="E2645" s="203" t="s">
        <v>1467</v>
      </c>
      <c r="F2645" s="212" t="s">
        <v>579</v>
      </c>
      <c r="G2645" s="209" t="s">
        <v>622</v>
      </c>
      <c r="H2645" s="241">
        <v>45632</v>
      </c>
      <c r="I2645" s="253">
        <v>0</v>
      </c>
      <c r="J2645" s="214">
        <v>-4116.6064999999962</v>
      </c>
      <c r="K2645" s="250">
        <f t="shared" si="41"/>
        <v>186114.2816818154</v>
      </c>
      <c r="L2645" s="270"/>
    </row>
    <row r="2646" spans="2:12" x14ac:dyDescent="0.25">
      <c r="B2646" s="46">
        <f>SUBTOTAL(103,$C$10:C2646)</f>
        <v>2637</v>
      </c>
      <c r="C2646" s="157" t="s">
        <v>1355</v>
      </c>
      <c r="D2646" s="157" t="s">
        <v>1418</v>
      </c>
      <c r="E2646" s="203" t="s">
        <v>1467</v>
      </c>
      <c r="F2646" s="212" t="s">
        <v>579</v>
      </c>
      <c r="G2646" s="209" t="s">
        <v>622</v>
      </c>
      <c r="H2646" s="241">
        <v>45632</v>
      </c>
      <c r="I2646" s="253">
        <v>0</v>
      </c>
      <c r="J2646" s="214">
        <v>-3050.07</v>
      </c>
      <c r="K2646" s="250">
        <f t="shared" si="41"/>
        <v>183064.21168181539</v>
      </c>
      <c r="L2646" s="270"/>
    </row>
    <row r="2647" spans="2:12" x14ac:dyDescent="0.25">
      <c r="B2647" s="46">
        <f>SUBTOTAL(103,$C$10:C2647)</f>
        <v>2638</v>
      </c>
      <c r="C2647" s="157" t="s">
        <v>1165</v>
      </c>
      <c r="D2647" s="157" t="s">
        <v>738</v>
      </c>
      <c r="E2647" s="203" t="s">
        <v>1466</v>
      </c>
      <c r="F2647" s="212" t="s">
        <v>1043</v>
      </c>
      <c r="G2647" s="209" t="s">
        <v>1044</v>
      </c>
      <c r="H2647" s="241">
        <v>45632</v>
      </c>
      <c r="I2647" s="253">
        <v>0</v>
      </c>
      <c r="J2647" s="214">
        <v>-500</v>
      </c>
      <c r="K2647" s="250">
        <f t="shared" si="41"/>
        <v>182564.21168181539</v>
      </c>
      <c r="L2647" s="270"/>
    </row>
    <row r="2648" spans="2:12" x14ac:dyDescent="0.25">
      <c r="B2648" s="46">
        <f>SUBTOTAL(103,$C$10:C2648)</f>
        <v>2639</v>
      </c>
      <c r="C2648" s="157" t="s">
        <v>692</v>
      </c>
      <c r="D2648" s="157" t="s">
        <v>1419</v>
      </c>
      <c r="E2648" s="231" t="s">
        <v>1466</v>
      </c>
      <c r="F2648" s="212" t="s">
        <v>581</v>
      </c>
      <c r="G2648" s="209" t="s">
        <v>620</v>
      </c>
      <c r="H2648" s="241">
        <v>45632</v>
      </c>
      <c r="I2648" s="253">
        <v>0</v>
      </c>
      <c r="J2648" s="214">
        <v>-6000</v>
      </c>
      <c r="K2648" s="250">
        <f t="shared" si="41"/>
        <v>176564.21168181539</v>
      </c>
      <c r="L2648" s="270"/>
    </row>
    <row r="2649" spans="2:12" x14ac:dyDescent="0.25">
      <c r="B2649" s="46">
        <f>SUBTOTAL(103,$C$10:C2649)</f>
        <v>2640</v>
      </c>
      <c r="C2649" s="157" t="s">
        <v>597</v>
      </c>
      <c r="D2649" s="157" t="s">
        <v>1419</v>
      </c>
      <c r="E2649" s="231" t="s">
        <v>1466</v>
      </c>
      <c r="F2649" s="212" t="s">
        <v>581</v>
      </c>
      <c r="G2649" s="209" t="s">
        <v>620</v>
      </c>
      <c r="H2649" s="241">
        <v>45632</v>
      </c>
      <c r="I2649" s="253">
        <v>0</v>
      </c>
      <c r="J2649" s="214">
        <v>-10000</v>
      </c>
      <c r="K2649" s="250">
        <f t="shared" si="41"/>
        <v>166564.21168181539</v>
      </c>
      <c r="L2649" s="270"/>
    </row>
    <row r="2650" spans="2:12" x14ac:dyDescent="0.25">
      <c r="B2650" s="46">
        <f>SUBTOTAL(103,$C$10:C2650)</f>
        <v>2641</v>
      </c>
      <c r="C2650" s="157" t="s">
        <v>1375</v>
      </c>
      <c r="D2650" s="157" t="s">
        <v>712</v>
      </c>
      <c r="E2650" s="203" t="s">
        <v>1467</v>
      </c>
      <c r="F2650" s="212" t="s">
        <v>619</v>
      </c>
      <c r="G2650" s="209" t="s">
        <v>621</v>
      </c>
      <c r="H2650" s="241">
        <v>45632</v>
      </c>
      <c r="I2650" s="253">
        <v>0</v>
      </c>
      <c r="J2650" s="214">
        <v>-4000</v>
      </c>
      <c r="K2650" s="250">
        <f t="shared" si="41"/>
        <v>162564.21168181539</v>
      </c>
      <c r="L2650" s="270"/>
    </row>
    <row r="2651" spans="2:12" x14ac:dyDescent="0.25">
      <c r="B2651" s="46">
        <f>SUBTOTAL(103,$C$10:C2651)</f>
        <v>2642</v>
      </c>
      <c r="C2651" s="157" t="s">
        <v>732</v>
      </c>
      <c r="D2651" s="157" t="s">
        <v>738</v>
      </c>
      <c r="E2651" s="203" t="s">
        <v>1466</v>
      </c>
      <c r="F2651" s="212" t="s">
        <v>619</v>
      </c>
      <c r="G2651" s="209" t="s">
        <v>621</v>
      </c>
      <c r="H2651" s="241">
        <v>45632</v>
      </c>
      <c r="I2651" s="253">
        <v>0</v>
      </c>
      <c r="J2651" s="214">
        <v>-250</v>
      </c>
      <c r="K2651" s="250">
        <f t="shared" si="41"/>
        <v>162314.21168181539</v>
      </c>
      <c r="L2651" s="270"/>
    </row>
    <row r="2652" spans="2:12" x14ac:dyDescent="0.25">
      <c r="B2652" s="46">
        <f>SUBTOTAL(103,$C$10:C2652)</f>
        <v>2643</v>
      </c>
      <c r="C2652" s="157" t="s">
        <v>1230</v>
      </c>
      <c r="D2652" s="157" t="s">
        <v>738</v>
      </c>
      <c r="E2652" s="203" t="s">
        <v>1466</v>
      </c>
      <c r="F2652" s="212" t="s">
        <v>619</v>
      </c>
      <c r="G2652" s="209" t="s">
        <v>621</v>
      </c>
      <c r="H2652" s="241">
        <v>45632</v>
      </c>
      <c r="I2652" s="253">
        <v>0</v>
      </c>
      <c r="J2652" s="214">
        <v>-250</v>
      </c>
      <c r="K2652" s="250">
        <f t="shared" si="41"/>
        <v>162064.21168181539</v>
      </c>
      <c r="L2652" s="270"/>
    </row>
    <row r="2653" spans="2:12" x14ac:dyDescent="0.25">
      <c r="B2653" s="46">
        <f>SUBTOTAL(103,$C$10:C2653)</f>
        <v>2644</v>
      </c>
      <c r="C2653" s="157" t="s">
        <v>1408</v>
      </c>
      <c r="D2653" s="157" t="s">
        <v>738</v>
      </c>
      <c r="E2653" s="203" t="s">
        <v>1466</v>
      </c>
      <c r="F2653" s="212" t="s">
        <v>619</v>
      </c>
      <c r="G2653" s="209" t="s">
        <v>621</v>
      </c>
      <c r="H2653" s="241">
        <v>45632</v>
      </c>
      <c r="I2653" s="253">
        <v>0</v>
      </c>
      <c r="J2653" s="214">
        <v>-250</v>
      </c>
      <c r="K2653" s="250">
        <f t="shared" si="41"/>
        <v>161814.21168181539</v>
      </c>
      <c r="L2653" s="270"/>
    </row>
    <row r="2654" spans="2:12" x14ac:dyDescent="0.25">
      <c r="B2654" s="46">
        <f>SUBTOTAL(103,$C$10:C2654)</f>
        <v>2645</v>
      </c>
      <c r="C2654" s="157" t="s">
        <v>600</v>
      </c>
      <c r="D2654" s="157" t="s">
        <v>712</v>
      </c>
      <c r="E2654" s="203" t="s">
        <v>1467</v>
      </c>
      <c r="F2654" s="212" t="s">
        <v>579</v>
      </c>
      <c r="G2654" s="209" t="s">
        <v>622</v>
      </c>
      <c r="H2654" s="241">
        <v>45636</v>
      </c>
      <c r="I2654" s="253">
        <v>0</v>
      </c>
      <c r="J2654" s="214">
        <v>-2500</v>
      </c>
      <c r="K2654" s="250">
        <f t="shared" si="41"/>
        <v>159314.21168181539</v>
      </c>
      <c r="L2654" s="270"/>
    </row>
    <row r="2655" spans="2:12" x14ac:dyDescent="0.25">
      <c r="B2655" s="46">
        <f>SUBTOTAL(103,$C$10:C2655)</f>
        <v>2646</v>
      </c>
      <c r="C2655" s="157" t="s">
        <v>1420</v>
      </c>
      <c r="D2655" s="157" t="s">
        <v>712</v>
      </c>
      <c r="E2655" s="203" t="s">
        <v>1467</v>
      </c>
      <c r="F2655" s="212" t="s">
        <v>726</v>
      </c>
      <c r="G2655" s="209" t="s">
        <v>724</v>
      </c>
      <c r="H2655" s="241">
        <v>45637</v>
      </c>
      <c r="I2655" s="253">
        <v>0</v>
      </c>
      <c r="J2655" s="214">
        <v>-4500</v>
      </c>
      <c r="K2655" s="250">
        <f t="shared" si="41"/>
        <v>154814.21168181539</v>
      </c>
      <c r="L2655" s="270"/>
    </row>
    <row r="2656" spans="2:12" x14ac:dyDescent="0.25">
      <c r="B2656" s="46">
        <f>SUBTOTAL(103,$C$10:C2656)</f>
        <v>2647</v>
      </c>
      <c r="C2656" s="157" t="s">
        <v>724</v>
      </c>
      <c r="D2656" s="157" t="s">
        <v>766</v>
      </c>
      <c r="E2656" s="203" t="s">
        <v>6</v>
      </c>
      <c r="F2656" s="212" t="s">
        <v>726</v>
      </c>
      <c r="G2656" s="209" t="s">
        <v>724</v>
      </c>
      <c r="H2656" s="241">
        <v>45638</v>
      </c>
      <c r="I2656" s="253">
        <v>500000</v>
      </c>
      <c r="J2656" s="214">
        <v>0</v>
      </c>
      <c r="K2656" s="250">
        <f t="shared" si="41"/>
        <v>654814.21168181533</v>
      </c>
      <c r="L2656" s="270"/>
    </row>
    <row r="2657" spans="2:12" x14ac:dyDescent="0.25">
      <c r="B2657" s="46">
        <f>SUBTOTAL(103,$C$10:C2657)</f>
        <v>2648</v>
      </c>
      <c r="C2657" s="157" t="s">
        <v>596</v>
      </c>
      <c r="D2657" s="157" t="s">
        <v>607</v>
      </c>
      <c r="E2657" s="203" t="s">
        <v>1467</v>
      </c>
      <c r="F2657" s="212" t="s">
        <v>591</v>
      </c>
      <c r="G2657" s="209" t="s">
        <v>592</v>
      </c>
      <c r="H2657" s="241">
        <v>45639</v>
      </c>
      <c r="I2657" s="253">
        <v>0</v>
      </c>
      <c r="J2657" s="214">
        <v>-11600.409999999996</v>
      </c>
      <c r="K2657" s="250">
        <f t="shared" si="41"/>
        <v>643213.8016818153</v>
      </c>
      <c r="L2657" s="270"/>
    </row>
    <row r="2658" spans="2:12" x14ac:dyDescent="0.25">
      <c r="B2658" s="46">
        <f>SUBTOTAL(103,$C$10:C2658)</f>
        <v>2649</v>
      </c>
      <c r="C2658" s="157" t="s">
        <v>1266</v>
      </c>
      <c r="D2658" s="157" t="s">
        <v>738</v>
      </c>
      <c r="E2658" s="203" t="s">
        <v>1466</v>
      </c>
      <c r="F2658" s="212" t="s">
        <v>1043</v>
      </c>
      <c r="G2658" s="209" t="s">
        <v>1044</v>
      </c>
      <c r="H2658" s="241">
        <v>45639</v>
      </c>
      <c r="I2658" s="253">
        <v>0</v>
      </c>
      <c r="J2658" s="214">
        <v>-2000</v>
      </c>
      <c r="K2658" s="250">
        <f t="shared" si="41"/>
        <v>641213.8016818153</v>
      </c>
      <c r="L2658" s="270"/>
    </row>
    <row r="2659" spans="2:12" x14ac:dyDescent="0.25">
      <c r="B2659" s="46">
        <f>SUBTOTAL(103,$C$10:C2659)</f>
        <v>2650</v>
      </c>
      <c r="C2659" s="157" t="s">
        <v>736</v>
      </c>
      <c r="D2659" s="157" t="s">
        <v>738</v>
      </c>
      <c r="E2659" s="203" t="s">
        <v>1466</v>
      </c>
      <c r="F2659" s="212" t="s">
        <v>619</v>
      </c>
      <c r="G2659" s="209" t="s">
        <v>621</v>
      </c>
      <c r="H2659" s="241">
        <v>45639</v>
      </c>
      <c r="I2659" s="253">
        <v>0</v>
      </c>
      <c r="J2659" s="214">
        <v>-1500</v>
      </c>
      <c r="K2659" s="250">
        <f t="shared" si="41"/>
        <v>639713.8016818153</v>
      </c>
      <c r="L2659" s="270"/>
    </row>
    <row r="2660" spans="2:12" x14ac:dyDescent="0.25">
      <c r="B2660" s="46">
        <f>SUBTOTAL(103,$C$10:C2660)</f>
        <v>2651</v>
      </c>
      <c r="C2660" s="157" t="s">
        <v>736</v>
      </c>
      <c r="D2660" s="157" t="s">
        <v>918</v>
      </c>
      <c r="E2660" s="203" t="s">
        <v>1467</v>
      </c>
      <c r="F2660" s="212" t="s">
        <v>619</v>
      </c>
      <c r="G2660" s="209" t="s">
        <v>621</v>
      </c>
      <c r="H2660" s="241">
        <v>45639</v>
      </c>
      <c r="I2660" s="253">
        <v>0</v>
      </c>
      <c r="J2660" s="214">
        <v>-5337</v>
      </c>
      <c r="K2660" s="250">
        <f t="shared" si="41"/>
        <v>634376.8016818153</v>
      </c>
      <c r="L2660" s="270"/>
    </row>
    <row r="2661" spans="2:12" x14ac:dyDescent="0.25">
      <c r="B2661" s="46">
        <f>SUBTOTAL(103,$C$10:C2661)</f>
        <v>2652</v>
      </c>
      <c r="C2661" s="157" t="s">
        <v>625</v>
      </c>
      <c r="D2661" s="157" t="s">
        <v>608</v>
      </c>
      <c r="E2661" s="231" t="s">
        <v>1466</v>
      </c>
      <c r="F2661" s="212" t="s">
        <v>641</v>
      </c>
      <c r="G2661" s="209" t="s">
        <v>642</v>
      </c>
      <c r="H2661" s="241">
        <v>45639</v>
      </c>
      <c r="I2661" s="253">
        <v>0</v>
      </c>
      <c r="J2661" s="214">
        <v>-19352</v>
      </c>
      <c r="K2661" s="250">
        <f t="shared" si="41"/>
        <v>615024.8016818153</v>
      </c>
      <c r="L2661" s="270"/>
    </row>
    <row r="2662" spans="2:12" x14ac:dyDescent="0.25">
      <c r="B2662" s="46">
        <f>SUBTOTAL(103,$C$10:C2662)</f>
        <v>2653</v>
      </c>
      <c r="C2662" s="157" t="s">
        <v>1394</v>
      </c>
      <c r="D2662" s="157" t="s">
        <v>608</v>
      </c>
      <c r="E2662" s="231" t="s">
        <v>1466</v>
      </c>
      <c r="F2662" s="212" t="s">
        <v>1187</v>
      </c>
      <c r="G2662" s="209" t="s">
        <v>1188</v>
      </c>
      <c r="H2662" s="241">
        <v>45639</v>
      </c>
      <c r="I2662" s="253">
        <v>0</v>
      </c>
      <c r="J2662" s="214">
        <v>-9600</v>
      </c>
      <c r="K2662" s="250">
        <f t="shared" si="41"/>
        <v>605424.8016818153</v>
      </c>
      <c r="L2662" s="270"/>
    </row>
    <row r="2663" spans="2:12" x14ac:dyDescent="0.25">
      <c r="B2663" s="46">
        <f>SUBTOTAL(103,$C$10:C2663)</f>
        <v>2654</v>
      </c>
      <c r="C2663" s="157" t="s">
        <v>1286</v>
      </c>
      <c r="D2663" s="157" t="s">
        <v>607</v>
      </c>
      <c r="E2663" s="203" t="s">
        <v>1467</v>
      </c>
      <c r="F2663" s="212" t="s">
        <v>591</v>
      </c>
      <c r="G2663" s="209" t="s">
        <v>592</v>
      </c>
      <c r="H2663" s="241">
        <v>45639</v>
      </c>
      <c r="I2663" s="253">
        <v>0</v>
      </c>
      <c r="J2663" s="214">
        <v>-10590.079999999996</v>
      </c>
      <c r="K2663" s="250">
        <f t="shared" si="41"/>
        <v>594834.72168181534</v>
      </c>
      <c r="L2663" s="270"/>
    </row>
    <row r="2664" spans="2:12" x14ac:dyDescent="0.25">
      <c r="B2664" s="46">
        <f>SUBTOTAL(103,$C$10:C2664)</f>
        <v>2655</v>
      </c>
      <c r="C2664" s="157" t="s">
        <v>1148</v>
      </c>
      <c r="D2664" s="157" t="s">
        <v>608</v>
      </c>
      <c r="E2664" s="231" t="s">
        <v>1466</v>
      </c>
      <c r="F2664" s="212" t="s">
        <v>1045</v>
      </c>
      <c r="G2664" s="209" t="s">
        <v>1046</v>
      </c>
      <c r="H2664" s="241">
        <v>45639</v>
      </c>
      <c r="I2664" s="253">
        <v>0</v>
      </c>
      <c r="J2664" s="214">
        <v>-11900</v>
      </c>
      <c r="K2664" s="250">
        <f t="shared" si="41"/>
        <v>582934.72168181534</v>
      </c>
      <c r="L2664" s="270"/>
    </row>
    <row r="2665" spans="2:12" x14ac:dyDescent="0.25">
      <c r="B2665" s="46">
        <f>SUBTOTAL(103,$C$10:C2665)</f>
        <v>2656</v>
      </c>
      <c r="C2665" s="157" t="s">
        <v>598</v>
      </c>
      <c r="D2665" s="157" t="s">
        <v>607</v>
      </c>
      <c r="E2665" s="203" t="s">
        <v>1467</v>
      </c>
      <c r="F2665" s="212" t="s">
        <v>581</v>
      </c>
      <c r="G2665" s="209" t="s">
        <v>620</v>
      </c>
      <c r="H2665" s="241">
        <v>45639</v>
      </c>
      <c r="I2665" s="253">
        <v>0</v>
      </c>
      <c r="J2665" s="214">
        <v>-15000</v>
      </c>
      <c r="K2665" s="250">
        <f t="shared" si="41"/>
        <v>567934.72168181534</v>
      </c>
      <c r="L2665" s="270"/>
    </row>
    <row r="2666" spans="2:12" x14ac:dyDescent="0.25">
      <c r="B2666" s="46">
        <f>SUBTOTAL(103,$C$10:C2666)</f>
        <v>2657</v>
      </c>
      <c r="C2666" s="157" t="s">
        <v>598</v>
      </c>
      <c r="D2666" s="157" t="s">
        <v>607</v>
      </c>
      <c r="E2666" s="203" t="s">
        <v>1467</v>
      </c>
      <c r="F2666" s="212" t="s">
        <v>1187</v>
      </c>
      <c r="G2666" s="209" t="s">
        <v>1188</v>
      </c>
      <c r="H2666" s="241">
        <v>45639</v>
      </c>
      <c r="I2666" s="253">
        <v>0</v>
      </c>
      <c r="J2666" s="214">
        <v>-2249.1253545352265</v>
      </c>
      <c r="K2666" s="250">
        <f t="shared" si="41"/>
        <v>565685.59632728016</v>
      </c>
      <c r="L2666" s="270"/>
    </row>
    <row r="2667" spans="2:12" x14ac:dyDescent="0.25">
      <c r="B2667" s="46">
        <f>SUBTOTAL(103,$C$10:C2667)</f>
        <v>2658</v>
      </c>
      <c r="C2667" s="157" t="s">
        <v>598</v>
      </c>
      <c r="D2667" s="157" t="s">
        <v>607</v>
      </c>
      <c r="E2667" s="203" t="s">
        <v>1467</v>
      </c>
      <c r="F2667" s="212" t="s">
        <v>746</v>
      </c>
      <c r="G2667" s="209" t="s">
        <v>747</v>
      </c>
      <c r="H2667" s="241">
        <v>45639</v>
      </c>
      <c r="I2667" s="253">
        <v>0</v>
      </c>
      <c r="J2667" s="214">
        <v>-6295.6801764475113</v>
      </c>
      <c r="K2667" s="250">
        <f t="shared" si="41"/>
        <v>559389.91615083267</v>
      </c>
      <c r="L2667" s="270"/>
    </row>
    <row r="2668" spans="2:12" x14ac:dyDescent="0.25">
      <c r="B2668" s="46">
        <f>SUBTOTAL(103,$C$10:C2668)</f>
        <v>2659</v>
      </c>
      <c r="C2668" s="157" t="s">
        <v>598</v>
      </c>
      <c r="D2668" s="157" t="s">
        <v>607</v>
      </c>
      <c r="E2668" s="203" t="s">
        <v>1467</v>
      </c>
      <c r="F2668" s="212" t="s">
        <v>1043</v>
      </c>
      <c r="G2668" s="209" t="s">
        <v>1044</v>
      </c>
      <c r="H2668" s="241">
        <v>45639</v>
      </c>
      <c r="I2668" s="253">
        <v>0</v>
      </c>
      <c r="J2668" s="214">
        <v>-1455.194469017262</v>
      </c>
      <c r="K2668" s="250">
        <f t="shared" si="41"/>
        <v>557934.72168181546</v>
      </c>
      <c r="L2668" s="270"/>
    </row>
    <row r="2669" spans="2:12" x14ac:dyDescent="0.25">
      <c r="B2669" s="46">
        <f>SUBTOTAL(103,$C$10:C2669)</f>
        <v>2660</v>
      </c>
      <c r="C2669" s="157" t="s">
        <v>598</v>
      </c>
      <c r="D2669" s="157" t="s">
        <v>608</v>
      </c>
      <c r="E2669" s="231" t="s">
        <v>1466</v>
      </c>
      <c r="F2669" s="212" t="s">
        <v>1187</v>
      </c>
      <c r="G2669" s="209" t="s">
        <v>1188</v>
      </c>
      <c r="H2669" s="241">
        <v>45639</v>
      </c>
      <c r="I2669" s="253">
        <v>0</v>
      </c>
      <c r="J2669" s="214">
        <v>-6300</v>
      </c>
      <c r="K2669" s="250">
        <f t="shared" si="41"/>
        <v>551634.72168181546</v>
      </c>
      <c r="L2669" s="270"/>
    </row>
    <row r="2670" spans="2:12" x14ac:dyDescent="0.25">
      <c r="B2670" s="46">
        <f>SUBTOTAL(103,$C$10:C2670)</f>
        <v>2661</v>
      </c>
      <c r="C2670" s="157" t="s">
        <v>598</v>
      </c>
      <c r="D2670" s="157" t="s">
        <v>738</v>
      </c>
      <c r="E2670" s="203" t="s">
        <v>1466</v>
      </c>
      <c r="F2670" s="212" t="s">
        <v>1043</v>
      </c>
      <c r="G2670" s="209" t="s">
        <v>1044</v>
      </c>
      <c r="H2670" s="241">
        <v>45639</v>
      </c>
      <c r="I2670" s="253">
        <v>0</v>
      </c>
      <c r="J2670" s="214">
        <v>-1000</v>
      </c>
      <c r="K2670" s="250">
        <f t="shared" si="41"/>
        <v>550634.72168181546</v>
      </c>
      <c r="L2670" s="270"/>
    </row>
    <row r="2671" spans="2:12" x14ac:dyDescent="0.25">
      <c r="B2671" s="46">
        <f>SUBTOTAL(103,$C$10:C2671)</f>
        <v>2662</v>
      </c>
      <c r="C2671" s="157" t="s">
        <v>600</v>
      </c>
      <c r="D2671" s="157" t="s">
        <v>608</v>
      </c>
      <c r="E2671" s="231" t="s">
        <v>1466</v>
      </c>
      <c r="F2671" s="212" t="s">
        <v>1143</v>
      </c>
      <c r="G2671" s="209" t="s">
        <v>1144</v>
      </c>
      <c r="H2671" s="241">
        <v>45639</v>
      </c>
      <c r="I2671" s="253">
        <v>0</v>
      </c>
      <c r="J2671" s="214">
        <v>-45352</v>
      </c>
      <c r="K2671" s="250">
        <f t="shared" si="41"/>
        <v>505282.72168181546</v>
      </c>
      <c r="L2671" s="270"/>
    </row>
    <row r="2672" spans="2:12" x14ac:dyDescent="0.25">
      <c r="B2672" s="46">
        <f>SUBTOTAL(103,$C$10:C2672)</f>
        <v>2663</v>
      </c>
      <c r="C2672" s="157" t="s">
        <v>682</v>
      </c>
      <c r="D2672" s="157" t="s">
        <v>608</v>
      </c>
      <c r="E2672" s="231" t="s">
        <v>1466</v>
      </c>
      <c r="F2672" s="212" t="s">
        <v>1045</v>
      </c>
      <c r="G2672" s="209" t="s">
        <v>1046</v>
      </c>
      <c r="H2672" s="241">
        <v>45639</v>
      </c>
      <c r="I2672" s="253">
        <v>0</v>
      </c>
      <c r="J2672" s="214">
        <v>-2100</v>
      </c>
      <c r="K2672" s="250">
        <f t="shared" si="41"/>
        <v>503182.72168181546</v>
      </c>
      <c r="L2672" s="270"/>
    </row>
    <row r="2673" spans="2:12" x14ac:dyDescent="0.25">
      <c r="B2673" s="46">
        <f>SUBTOTAL(103,$C$10:C2673)</f>
        <v>2664</v>
      </c>
      <c r="C2673" s="157" t="s">
        <v>601</v>
      </c>
      <c r="D2673" s="157" t="s">
        <v>648</v>
      </c>
      <c r="E2673" s="231" t="s">
        <v>1466</v>
      </c>
      <c r="F2673" s="212" t="s">
        <v>1143</v>
      </c>
      <c r="G2673" s="209" t="s">
        <v>1144</v>
      </c>
      <c r="H2673" s="241">
        <v>45639</v>
      </c>
      <c r="I2673" s="253">
        <v>0</v>
      </c>
      <c r="J2673" s="214">
        <v>-5331</v>
      </c>
      <c r="K2673" s="250">
        <f t="shared" si="41"/>
        <v>497851.72168181546</v>
      </c>
      <c r="L2673" s="270"/>
    </row>
    <row r="2674" spans="2:12" x14ac:dyDescent="0.25">
      <c r="B2674" s="46">
        <f>SUBTOTAL(103,$C$10:C2674)</f>
        <v>2665</v>
      </c>
      <c r="C2674" s="157" t="s">
        <v>665</v>
      </c>
      <c r="D2674" s="157" t="s">
        <v>648</v>
      </c>
      <c r="E2674" s="231" t="s">
        <v>1466</v>
      </c>
      <c r="F2674" s="212" t="s">
        <v>1045</v>
      </c>
      <c r="G2674" s="209" t="s">
        <v>1046</v>
      </c>
      <c r="H2674" s="241">
        <v>45639</v>
      </c>
      <c r="I2674" s="253">
        <v>0</v>
      </c>
      <c r="J2674" s="214">
        <v>-24500</v>
      </c>
      <c r="K2674" s="250">
        <f t="shared" si="41"/>
        <v>473351.72168181546</v>
      </c>
      <c r="L2674" s="270"/>
    </row>
    <row r="2675" spans="2:12" x14ac:dyDescent="0.25">
      <c r="B2675" s="46">
        <f>SUBTOTAL(103,$C$10:C2675)</f>
        <v>2666</v>
      </c>
      <c r="C2675" s="157" t="s">
        <v>728</v>
      </c>
      <c r="D2675" s="157" t="s">
        <v>648</v>
      </c>
      <c r="E2675" s="231" t="s">
        <v>1466</v>
      </c>
      <c r="F2675" s="212" t="s">
        <v>1187</v>
      </c>
      <c r="G2675" s="209" t="s">
        <v>1188</v>
      </c>
      <c r="H2675" s="241">
        <v>45639</v>
      </c>
      <c r="I2675" s="253">
        <v>0</v>
      </c>
      <c r="J2675" s="214">
        <v>-4200</v>
      </c>
      <c r="K2675" s="250">
        <f t="shared" si="41"/>
        <v>469151.72168181546</v>
      </c>
      <c r="L2675" s="270"/>
    </row>
    <row r="2676" spans="2:12" x14ac:dyDescent="0.25">
      <c r="B2676" s="46">
        <f>SUBTOTAL(103,$C$10:C2676)</f>
        <v>2667</v>
      </c>
      <c r="C2676" s="157" t="s">
        <v>732</v>
      </c>
      <c r="D2676" s="157" t="s">
        <v>738</v>
      </c>
      <c r="E2676" s="203" t="s">
        <v>1466</v>
      </c>
      <c r="F2676" s="212" t="s">
        <v>619</v>
      </c>
      <c r="G2676" s="209" t="s">
        <v>621</v>
      </c>
      <c r="H2676" s="241">
        <v>45639</v>
      </c>
      <c r="I2676" s="253">
        <v>0</v>
      </c>
      <c r="J2676" s="214">
        <v>-250</v>
      </c>
      <c r="K2676" s="250">
        <f t="shared" si="41"/>
        <v>468901.72168181546</v>
      </c>
      <c r="L2676" s="270"/>
    </row>
    <row r="2677" spans="2:12" x14ac:dyDescent="0.25">
      <c r="B2677" s="46">
        <f>SUBTOTAL(103,$C$10:C2677)</f>
        <v>2668</v>
      </c>
      <c r="C2677" s="157" t="s">
        <v>1151</v>
      </c>
      <c r="D2677" s="157" t="s">
        <v>648</v>
      </c>
      <c r="E2677" s="231" t="s">
        <v>1466</v>
      </c>
      <c r="F2677" s="212" t="s">
        <v>585</v>
      </c>
      <c r="G2677" s="209" t="s">
        <v>586</v>
      </c>
      <c r="H2677" s="241">
        <v>45639</v>
      </c>
      <c r="I2677" s="253">
        <v>0</v>
      </c>
      <c r="J2677" s="214">
        <v>-19800</v>
      </c>
      <c r="K2677" s="250">
        <f t="shared" si="41"/>
        <v>449101.72168181546</v>
      </c>
      <c r="L2677" s="270"/>
    </row>
    <row r="2678" spans="2:12" x14ac:dyDescent="0.25">
      <c r="B2678" s="46">
        <f>SUBTOTAL(103,$C$10:C2678)</f>
        <v>2669</v>
      </c>
      <c r="C2678" s="157" t="s">
        <v>683</v>
      </c>
      <c r="D2678" s="157" t="s">
        <v>608</v>
      </c>
      <c r="E2678" s="231" t="s">
        <v>1466</v>
      </c>
      <c r="F2678" s="212" t="s">
        <v>1143</v>
      </c>
      <c r="G2678" s="209" t="s">
        <v>1144</v>
      </c>
      <c r="H2678" s="241">
        <v>45639</v>
      </c>
      <c r="I2678" s="253">
        <v>0</v>
      </c>
      <c r="J2678" s="214">
        <v>-7920</v>
      </c>
      <c r="K2678" s="250">
        <f t="shared" si="41"/>
        <v>441181.72168181546</v>
      </c>
      <c r="L2678" s="270"/>
    </row>
    <row r="2679" spans="2:12" x14ac:dyDescent="0.25">
      <c r="B2679" s="46">
        <f>SUBTOTAL(103,$C$10:C2679)</f>
        <v>2670</v>
      </c>
      <c r="C2679" s="157" t="s">
        <v>603</v>
      </c>
      <c r="D2679" s="157" t="s">
        <v>738</v>
      </c>
      <c r="E2679" s="203" t="s">
        <v>1466</v>
      </c>
      <c r="F2679" s="212" t="s">
        <v>619</v>
      </c>
      <c r="G2679" s="209" t="s">
        <v>621</v>
      </c>
      <c r="H2679" s="241">
        <v>45639</v>
      </c>
      <c r="I2679" s="253">
        <v>0</v>
      </c>
      <c r="J2679" s="214">
        <v>-500</v>
      </c>
      <c r="K2679" s="250">
        <f t="shared" si="41"/>
        <v>440681.72168181546</v>
      </c>
      <c r="L2679" s="270"/>
    </row>
    <row r="2680" spans="2:12" x14ac:dyDescent="0.25">
      <c r="B2680" s="46">
        <f>SUBTOTAL(103,$C$10:C2680)</f>
        <v>2671</v>
      </c>
      <c r="C2680" s="157" t="s">
        <v>694</v>
      </c>
      <c r="D2680" s="157" t="s">
        <v>608</v>
      </c>
      <c r="E2680" s="231" t="s">
        <v>1466</v>
      </c>
      <c r="F2680" s="212" t="s">
        <v>1187</v>
      </c>
      <c r="G2680" s="209" t="s">
        <v>1188</v>
      </c>
      <c r="H2680" s="241">
        <v>45639</v>
      </c>
      <c r="I2680" s="253">
        <v>0</v>
      </c>
      <c r="J2680" s="214">
        <v>-13100</v>
      </c>
      <c r="K2680" s="250">
        <f t="shared" si="41"/>
        <v>427581.72168181546</v>
      </c>
      <c r="L2680" s="270"/>
    </row>
    <row r="2681" spans="2:12" x14ac:dyDescent="0.25">
      <c r="B2681" s="46">
        <f>SUBTOTAL(103,$C$10:C2681)</f>
        <v>2672</v>
      </c>
      <c r="C2681" s="157" t="s">
        <v>694</v>
      </c>
      <c r="D2681" s="157" t="s">
        <v>674</v>
      </c>
      <c r="E2681" s="203" t="s">
        <v>1468</v>
      </c>
      <c r="F2681" s="212" t="s">
        <v>641</v>
      </c>
      <c r="G2681" s="209" t="s">
        <v>642</v>
      </c>
      <c r="H2681" s="241">
        <v>45639</v>
      </c>
      <c r="I2681" s="253">
        <v>0</v>
      </c>
      <c r="J2681" s="214">
        <v>-10000</v>
      </c>
      <c r="K2681" s="250">
        <f t="shared" si="41"/>
        <v>417581.72168181546</v>
      </c>
      <c r="L2681" s="270"/>
    </row>
    <row r="2682" spans="2:12" x14ac:dyDescent="0.25">
      <c r="B2682" s="46">
        <f>SUBTOTAL(103,$C$10:C2682)</f>
        <v>2673</v>
      </c>
      <c r="C2682" s="157" t="s">
        <v>605</v>
      </c>
      <c r="D2682" s="157" t="s">
        <v>608</v>
      </c>
      <c r="E2682" s="231" t="s">
        <v>1466</v>
      </c>
      <c r="F2682" s="212" t="s">
        <v>585</v>
      </c>
      <c r="G2682" s="209" t="s">
        <v>586</v>
      </c>
      <c r="H2682" s="241">
        <v>45639</v>
      </c>
      <c r="I2682" s="253">
        <v>0</v>
      </c>
      <c r="J2682" s="214">
        <v>-9400</v>
      </c>
      <c r="K2682" s="250">
        <f t="shared" si="41"/>
        <v>408181.72168181546</v>
      </c>
      <c r="L2682" s="270"/>
    </row>
    <row r="2683" spans="2:12" x14ac:dyDescent="0.25">
      <c r="B2683" s="46">
        <f>SUBTOTAL(103,$C$10:C2683)</f>
        <v>2674</v>
      </c>
      <c r="C2683" s="157" t="s">
        <v>1355</v>
      </c>
      <c r="D2683" s="157" t="s">
        <v>607</v>
      </c>
      <c r="E2683" s="203" t="s">
        <v>1467</v>
      </c>
      <c r="F2683" s="212" t="s">
        <v>579</v>
      </c>
      <c r="G2683" s="209" t="s">
        <v>622</v>
      </c>
      <c r="H2683" s="241">
        <v>45639</v>
      </c>
      <c r="I2683" s="253">
        <v>0</v>
      </c>
      <c r="J2683" s="214">
        <v>-4116.6064999999962</v>
      </c>
      <c r="K2683" s="250">
        <f t="shared" si="41"/>
        <v>404065.11518181546</v>
      </c>
      <c r="L2683" s="270"/>
    </row>
    <row r="2684" spans="2:12" x14ac:dyDescent="0.25">
      <c r="B2684" s="46">
        <f>SUBTOTAL(103,$C$10:C2684)</f>
        <v>2675</v>
      </c>
      <c r="C2684" s="157" t="s">
        <v>1355</v>
      </c>
      <c r="D2684" s="157" t="s">
        <v>607</v>
      </c>
      <c r="E2684" s="203" t="s">
        <v>1467</v>
      </c>
      <c r="F2684" s="212" t="s">
        <v>579</v>
      </c>
      <c r="G2684" s="209" t="s">
        <v>622</v>
      </c>
      <c r="H2684" s="241">
        <v>45639</v>
      </c>
      <c r="I2684" s="253">
        <v>0</v>
      </c>
      <c r="J2684" s="214">
        <v>-10000</v>
      </c>
      <c r="K2684" s="250">
        <f t="shared" si="41"/>
        <v>394065.11518181546</v>
      </c>
      <c r="L2684" s="270"/>
    </row>
    <row r="2685" spans="2:12" x14ac:dyDescent="0.25">
      <c r="B2685" s="46">
        <f>SUBTOTAL(103,$C$10:C2685)</f>
        <v>2676</v>
      </c>
      <c r="C2685" s="157" t="s">
        <v>1165</v>
      </c>
      <c r="D2685" s="157" t="s">
        <v>738</v>
      </c>
      <c r="E2685" s="203" t="s">
        <v>1466</v>
      </c>
      <c r="F2685" s="212" t="s">
        <v>1043</v>
      </c>
      <c r="G2685" s="209" t="s">
        <v>1044</v>
      </c>
      <c r="H2685" s="241">
        <v>45639</v>
      </c>
      <c r="I2685" s="253">
        <v>0</v>
      </c>
      <c r="J2685" s="214">
        <v>-500</v>
      </c>
      <c r="K2685" s="250">
        <f t="shared" si="41"/>
        <v>393565.11518181546</v>
      </c>
      <c r="L2685" s="270"/>
    </row>
    <row r="2686" spans="2:12" x14ac:dyDescent="0.25">
      <c r="B2686" s="46">
        <f>SUBTOTAL(103,$C$10:C2686)</f>
        <v>2677</v>
      </c>
      <c r="C2686" s="157" t="s">
        <v>749</v>
      </c>
      <c r="D2686" s="157" t="s">
        <v>549</v>
      </c>
      <c r="E2686" s="204" t="s">
        <v>1470</v>
      </c>
      <c r="F2686" s="212" t="s">
        <v>588</v>
      </c>
      <c r="G2686" s="209" t="s">
        <v>589</v>
      </c>
      <c r="H2686" s="241">
        <v>45642</v>
      </c>
      <c r="I2686" s="253">
        <v>0</v>
      </c>
      <c r="J2686" s="214">
        <v>-6000</v>
      </c>
      <c r="K2686" s="250">
        <f t="shared" si="41"/>
        <v>387565.11518181546</v>
      </c>
      <c r="L2686" s="270"/>
    </row>
    <row r="2687" spans="2:12" x14ac:dyDescent="0.25">
      <c r="B2687" s="46">
        <f>SUBTOTAL(103,$C$10:C2687)</f>
        <v>2678</v>
      </c>
      <c r="C2687" s="157" t="s">
        <v>580</v>
      </c>
      <c r="D2687" s="157" t="s">
        <v>1023</v>
      </c>
      <c r="E2687" s="203" t="s">
        <v>6</v>
      </c>
      <c r="F2687" s="212" t="s">
        <v>579</v>
      </c>
      <c r="G2687" s="209" t="s">
        <v>622</v>
      </c>
      <c r="H2687" s="241">
        <v>45644</v>
      </c>
      <c r="I2687" s="253">
        <v>500000</v>
      </c>
      <c r="J2687" s="214">
        <v>0</v>
      </c>
      <c r="K2687" s="250">
        <f t="shared" si="41"/>
        <v>887565.11518181546</v>
      </c>
      <c r="L2687" s="270"/>
    </row>
    <row r="2688" spans="2:12" x14ac:dyDescent="0.25">
      <c r="B2688" s="46">
        <f>SUBTOTAL(103,$C$10:C2688)</f>
        <v>2679</v>
      </c>
      <c r="C2688" s="157" t="s">
        <v>724</v>
      </c>
      <c r="D2688" s="157" t="s">
        <v>766</v>
      </c>
      <c r="E2688" s="203" t="s">
        <v>6</v>
      </c>
      <c r="F2688" s="212" t="s">
        <v>726</v>
      </c>
      <c r="G2688" s="209" t="s">
        <v>724</v>
      </c>
      <c r="H2688" s="241">
        <v>45644</v>
      </c>
      <c r="I2688" s="253">
        <v>500000</v>
      </c>
      <c r="J2688" s="214">
        <v>0</v>
      </c>
      <c r="K2688" s="250">
        <f t="shared" si="41"/>
        <v>1387565.1151818153</v>
      </c>
      <c r="L2688" s="270"/>
    </row>
    <row r="2689" spans="2:12" x14ac:dyDescent="0.25">
      <c r="B2689" s="46">
        <f>SUBTOTAL(103,$C$10:C2689)</f>
        <v>2680</v>
      </c>
      <c r="C2689" s="157" t="s">
        <v>596</v>
      </c>
      <c r="D2689" s="157" t="s">
        <v>607</v>
      </c>
      <c r="E2689" s="203" t="s">
        <v>1467</v>
      </c>
      <c r="F2689" s="212" t="s">
        <v>591</v>
      </c>
      <c r="G2689" s="209" t="s">
        <v>592</v>
      </c>
      <c r="H2689" s="241">
        <v>45646</v>
      </c>
      <c r="I2689" s="253">
        <v>0</v>
      </c>
      <c r="J2689" s="214">
        <v>-11600.379999999996</v>
      </c>
      <c r="K2689" s="250">
        <f t="shared" si="41"/>
        <v>1375964.7351818155</v>
      </c>
      <c r="L2689" s="270"/>
    </row>
    <row r="2690" spans="2:12" x14ac:dyDescent="0.25">
      <c r="B2690" s="46">
        <f>SUBTOTAL(103,$C$10:C2690)</f>
        <v>2681</v>
      </c>
      <c r="C2690" s="157" t="s">
        <v>1266</v>
      </c>
      <c r="D2690" s="157" t="s">
        <v>738</v>
      </c>
      <c r="E2690" s="203" t="s">
        <v>1466</v>
      </c>
      <c r="F2690" s="212" t="s">
        <v>1043</v>
      </c>
      <c r="G2690" s="209" t="s">
        <v>1044</v>
      </c>
      <c r="H2690" s="241">
        <v>45646</v>
      </c>
      <c r="I2690" s="253">
        <v>0</v>
      </c>
      <c r="J2690" s="214">
        <v>-1000</v>
      </c>
      <c r="K2690" s="250">
        <f t="shared" si="41"/>
        <v>1374964.7351818155</v>
      </c>
      <c r="L2690" s="270"/>
    </row>
    <row r="2691" spans="2:12" x14ac:dyDescent="0.25">
      <c r="B2691" s="46">
        <f>SUBTOTAL(103,$C$10:C2691)</f>
        <v>2682</v>
      </c>
      <c r="C2691" s="157" t="s">
        <v>736</v>
      </c>
      <c r="D2691" s="157" t="s">
        <v>738</v>
      </c>
      <c r="E2691" s="203" t="s">
        <v>1466</v>
      </c>
      <c r="F2691" s="212" t="s">
        <v>619</v>
      </c>
      <c r="G2691" s="209" t="s">
        <v>621</v>
      </c>
      <c r="H2691" s="241">
        <v>45646</v>
      </c>
      <c r="I2691" s="253">
        <v>0</v>
      </c>
      <c r="J2691" s="214">
        <v>-1500</v>
      </c>
      <c r="K2691" s="250">
        <f t="shared" si="41"/>
        <v>1373464.7351818155</v>
      </c>
      <c r="L2691" s="270"/>
    </row>
    <row r="2692" spans="2:12" x14ac:dyDescent="0.25">
      <c r="B2692" s="46">
        <f>SUBTOTAL(103,$C$10:C2692)</f>
        <v>2683</v>
      </c>
      <c r="C2692" s="157" t="s">
        <v>625</v>
      </c>
      <c r="D2692" s="157" t="s">
        <v>608</v>
      </c>
      <c r="E2692" s="231" t="s">
        <v>1466</v>
      </c>
      <c r="F2692" s="212" t="s">
        <v>641</v>
      </c>
      <c r="G2692" s="209" t="s">
        <v>642</v>
      </c>
      <c r="H2692" s="241">
        <v>45646</v>
      </c>
      <c r="I2692" s="253">
        <v>0</v>
      </c>
      <c r="J2692" s="214">
        <v>-4396</v>
      </c>
      <c r="K2692" s="250">
        <f t="shared" si="41"/>
        <v>1369068.7351818155</v>
      </c>
      <c r="L2692" s="270"/>
    </row>
    <row r="2693" spans="2:12" x14ac:dyDescent="0.25">
      <c r="B2693" s="46">
        <f>SUBTOTAL(103,$C$10:C2693)</f>
        <v>2684</v>
      </c>
      <c r="C2693" s="157" t="s">
        <v>1421</v>
      </c>
      <c r="D2693" s="157" t="s">
        <v>1422</v>
      </c>
      <c r="E2693" s="204" t="s">
        <v>1466</v>
      </c>
      <c r="F2693" s="212" t="s">
        <v>1187</v>
      </c>
      <c r="G2693" s="209" t="s">
        <v>1188</v>
      </c>
      <c r="H2693" s="241">
        <v>45646</v>
      </c>
      <c r="I2693" s="253">
        <v>0</v>
      </c>
      <c r="J2693" s="214">
        <v>-1000</v>
      </c>
      <c r="K2693" s="250">
        <f t="shared" si="41"/>
        <v>1368068.7351818155</v>
      </c>
      <c r="L2693" s="270"/>
    </row>
    <row r="2694" spans="2:12" x14ac:dyDescent="0.25">
      <c r="B2694" s="46">
        <f>SUBTOTAL(103,$C$10:C2694)</f>
        <v>2685</v>
      </c>
      <c r="C2694" s="157" t="s">
        <v>1423</v>
      </c>
      <c r="D2694" s="157" t="s">
        <v>1422</v>
      </c>
      <c r="E2694" s="204" t="s">
        <v>1466</v>
      </c>
      <c r="F2694" s="212" t="s">
        <v>1045</v>
      </c>
      <c r="G2694" s="209" t="s">
        <v>1046</v>
      </c>
      <c r="H2694" s="241">
        <v>45646</v>
      </c>
      <c r="I2694" s="253">
        <v>0</v>
      </c>
      <c r="J2694" s="214">
        <v>-1000</v>
      </c>
      <c r="K2694" s="250">
        <f t="shared" si="41"/>
        <v>1367068.7351818155</v>
      </c>
      <c r="L2694" s="270"/>
    </row>
    <row r="2695" spans="2:12" x14ac:dyDescent="0.25">
      <c r="B2695" s="46">
        <f>SUBTOTAL(103,$C$10:C2695)</f>
        <v>2686</v>
      </c>
      <c r="C2695" s="157" t="s">
        <v>1286</v>
      </c>
      <c r="D2695" s="157" t="s">
        <v>607</v>
      </c>
      <c r="E2695" s="203" t="s">
        <v>1467</v>
      </c>
      <c r="F2695" s="212" t="s">
        <v>591</v>
      </c>
      <c r="G2695" s="209" t="s">
        <v>592</v>
      </c>
      <c r="H2695" s="241">
        <v>45646</v>
      </c>
      <c r="I2695" s="253">
        <v>0</v>
      </c>
      <c r="J2695" s="214">
        <v>-10590.279999999995</v>
      </c>
      <c r="K2695" s="250">
        <f t="shared" si="41"/>
        <v>1356478.4551818154</v>
      </c>
      <c r="L2695" s="270"/>
    </row>
    <row r="2696" spans="2:12" x14ac:dyDescent="0.25">
      <c r="B2696" s="46">
        <f>SUBTOTAL(103,$C$10:C2696)</f>
        <v>2687</v>
      </c>
      <c r="C2696" s="157" t="s">
        <v>1424</v>
      </c>
      <c r="D2696" s="157" t="s">
        <v>1422</v>
      </c>
      <c r="E2696" s="204" t="s">
        <v>1466</v>
      </c>
      <c r="F2696" s="212" t="s">
        <v>1045</v>
      </c>
      <c r="G2696" s="209" t="s">
        <v>1046</v>
      </c>
      <c r="H2696" s="241">
        <v>45646</v>
      </c>
      <c r="I2696" s="253">
        <v>0</v>
      </c>
      <c r="J2696" s="214">
        <v>-1000</v>
      </c>
      <c r="K2696" s="250">
        <f t="shared" si="41"/>
        <v>1355478.4551818154</v>
      </c>
      <c r="L2696" s="270"/>
    </row>
    <row r="2697" spans="2:12" x14ac:dyDescent="0.25">
      <c r="B2697" s="46">
        <f>SUBTOTAL(103,$C$10:C2697)</f>
        <v>2688</v>
      </c>
      <c r="C2697" s="157" t="s">
        <v>598</v>
      </c>
      <c r="D2697" s="157" t="s">
        <v>607</v>
      </c>
      <c r="E2697" s="203" t="s">
        <v>1467</v>
      </c>
      <c r="F2697" s="212" t="s">
        <v>581</v>
      </c>
      <c r="G2697" s="209" t="s">
        <v>620</v>
      </c>
      <c r="H2697" s="241">
        <v>45646</v>
      </c>
      <c r="I2697" s="253">
        <v>0</v>
      </c>
      <c r="J2697" s="214">
        <v>-15000</v>
      </c>
      <c r="K2697" s="250">
        <f t="shared" si="41"/>
        <v>1340478.4551818154</v>
      </c>
      <c r="L2697" s="270"/>
    </row>
    <row r="2698" spans="2:12" x14ac:dyDescent="0.25">
      <c r="B2698" s="46">
        <f>SUBTOTAL(103,$C$10:C2698)</f>
        <v>2689</v>
      </c>
      <c r="C2698" s="157" t="s">
        <v>598</v>
      </c>
      <c r="D2698" s="157" t="s">
        <v>607</v>
      </c>
      <c r="E2698" s="203" t="s">
        <v>1467</v>
      </c>
      <c r="F2698" s="212" t="s">
        <v>579</v>
      </c>
      <c r="G2698" s="209" t="s">
        <v>622</v>
      </c>
      <c r="H2698" s="241">
        <v>45646</v>
      </c>
      <c r="I2698" s="253">
        <v>0</v>
      </c>
      <c r="J2698" s="214">
        <v>-12463.797084467729</v>
      </c>
      <c r="K2698" s="250">
        <f t="shared" si="41"/>
        <v>1328014.6580973477</v>
      </c>
      <c r="L2698" s="270"/>
    </row>
    <row r="2699" spans="2:12" x14ac:dyDescent="0.25">
      <c r="B2699" s="46">
        <f>SUBTOTAL(103,$C$10:C2699)</f>
        <v>2690</v>
      </c>
      <c r="C2699" s="157" t="s">
        <v>598</v>
      </c>
      <c r="D2699" s="157" t="s">
        <v>607</v>
      </c>
      <c r="E2699" s="203" t="s">
        <v>1467</v>
      </c>
      <c r="F2699" s="212" t="s">
        <v>746</v>
      </c>
      <c r="G2699" s="209" t="s">
        <v>747</v>
      </c>
      <c r="H2699" s="241">
        <v>45646</v>
      </c>
      <c r="I2699" s="253">
        <v>0</v>
      </c>
      <c r="J2699" s="214">
        <v>-11084.81235138024</v>
      </c>
      <c r="K2699" s="250">
        <f t="shared" si="41"/>
        <v>1316929.8457459675</v>
      </c>
      <c r="L2699" s="270"/>
    </row>
    <row r="2700" spans="2:12" x14ac:dyDescent="0.25">
      <c r="B2700" s="46">
        <f>SUBTOTAL(103,$C$10:C2700)</f>
        <v>2691</v>
      </c>
      <c r="C2700" s="157" t="s">
        <v>598</v>
      </c>
      <c r="D2700" s="157" t="s">
        <v>607</v>
      </c>
      <c r="E2700" s="203" t="s">
        <v>1467</v>
      </c>
      <c r="F2700" s="212" t="s">
        <v>1043</v>
      </c>
      <c r="G2700" s="209" t="s">
        <v>1044</v>
      </c>
      <c r="H2700" s="241">
        <v>45646</v>
      </c>
      <c r="I2700" s="253">
        <v>0</v>
      </c>
      <c r="J2700" s="214">
        <v>-6451.3905641520605</v>
      </c>
      <c r="K2700" s="250">
        <f t="shared" si="41"/>
        <v>1310478.4551818154</v>
      </c>
      <c r="L2700" s="270"/>
    </row>
    <row r="2701" spans="2:12" x14ac:dyDescent="0.25">
      <c r="B2701" s="46">
        <f>SUBTOTAL(103,$C$10:C2701)</f>
        <v>2692</v>
      </c>
      <c r="C2701" s="157" t="s">
        <v>598</v>
      </c>
      <c r="D2701" s="157" t="s">
        <v>607</v>
      </c>
      <c r="E2701" s="203" t="s">
        <v>1467</v>
      </c>
      <c r="F2701" s="212" t="s">
        <v>1187</v>
      </c>
      <c r="G2701" s="209" t="s">
        <v>1188</v>
      </c>
      <c r="H2701" s="241">
        <v>45646</v>
      </c>
      <c r="I2701" s="253">
        <v>0</v>
      </c>
      <c r="J2701" s="214">
        <v>-25000</v>
      </c>
      <c r="K2701" s="250">
        <f t="shared" ref="K2701:K2764" si="42">I2701+K2700+J2701</f>
        <v>1285478.4551818154</v>
      </c>
      <c r="L2701" s="270"/>
    </row>
    <row r="2702" spans="2:12" x14ac:dyDescent="0.25">
      <c r="B2702" s="46">
        <f>SUBTOTAL(103,$C$10:C2702)</f>
        <v>2693</v>
      </c>
      <c r="C2702" s="157" t="s">
        <v>598</v>
      </c>
      <c r="D2702" s="157" t="s">
        <v>607</v>
      </c>
      <c r="E2702" s="203" t="s">
        <v>1467</v>
      </c>
      <c r="F2702" s="212" t="s">
        <v>579</v>
      </c>
      <c r="G2702" s="209" t="s">
        <v>622</v>
      </c>
      <c r="H2702" s="241">
        <v>45646</v>
      </c>
      <c r="I2702" s="253">
        <v>0</v>
      </c>
      <c r="J2702" s="214">
        <v>-25000</v>
      </c>
      <c r="K2702" s="250">
        <f t="shared" si="42"/>
        <v>1260478.4551818154</v>
      </c>
      <c r="L2702" s="270"/>
    </row>
    <row r="2703" spans="2:12" x14ac:dyDescent="0.25">
      <c r="B2703" s="46">
        <f>SUBTOTAL(103,$C$10:C2703)</f>
        <v>2694</v>
      </c>
      <c r="C2703" s="157" t="s">
        <v>598</v>
      </c>
      <c r="D2703" s="157" t="s">
        <v>607</v>
      </c>
      <c r="E2703" s="203" t="s">
        <v>1467</v>
      </c>
      <c r="F2703" s="212" t="s">
        <v>746</v>
      </c>
      <c r="G2703" s="209" t="s">
        <v>747</v>
      </c>
      <c r="H2703" s="241">
        <v>45646</v>
      </c>
      <c r="I2703" s="253">
        <v>0</v>
      </c>
      <c r="J2703" s="214">
        <v>-25000</v>
      </c>
      <c r="K2703" s="250">
        <f t="shared" si="42"/>
        <v>1235478.4551818154</v>
      </c>
      <c r="L2703" s="270"/>
    </row>
    <row r="2704" spans="2:12" x14ac:dyDescent="0.25">
      <c r="B2704" s="46">
        <f>SUBTOTAL(103,$C$10:C2704)</f>
        <v>2695</v>
      </c>
      <c r="C2704" s="157" t="s">
        <v>598</v>
      </c>
      <c r="D2704" s="157" t="s">
        <v>607</v>
      </c>
      <c r="E2704" s="203" t="s">
        <v>1467</v>
      </c>
      <c r="F2704" s="212" t="s">
        <v>1043</v>
      </c>
      <c r="G2704" s="209" t="s">
        <v>1044</v>
      </c>
      <c r="H2704" s="241">
        <v>45646</v>
      </c>
      <c r="I2704" s="253">
        <v>0</v>
      </c>
      <c r="J2704" s="214">
        <v>-25000</v>
      </c>
      <c r="K2704" s="250">
        <f t="shared" si="42"/>
        <v>1210478.4551818154</v>
      </c>
      <c r="L2704" s="270"/>
    </row>
    <row r="2705" spans="2:12" x14ac:dyDescent="0.25">
      <c r="B2705" s="46">
        <f>SUBTOTAL(103,$C$10:C2705)</f>
        <v>2696</v>
      </c>
      <c r="C2705" s="157" t="s">
        <v>598</v>
      </c>
      <c r="D2705" s="157" t="s">
        <v>738</v>
      </c>
      <c r="E2705" s="203" t="s">
        <v>1466</v>
      </c>
      <c r="F2705" s="212" t="s">
        <v>1043</v>
      </c>
      <c r="G2705" s="209" t="s">
        <v>1044</v>
      </c>
      <c r="H2705" s="241">
        <v>45646</v>
      </c>
      <c r="I2705" s="253">
        <v>0</v>
      </c>
      <c r="J2705" s="214">
        <v>-1000</v>
      </c>
      <c r="K2705" s="250">
        <f t="shared" si="42"/>
        <v>1209478.4551818154</v>
      </c>
      <c r="L2705" s="270"/>
    </row>
    <row r="2706" spans="2:12" x14ac:dyDescent="0.25">
      <c r="B2706" s="46">
        <f>SUBTOTAL(103,$C$10:C2706)</f>
        <v>2697</v>
      </c>
      <c r="C2706" s="157" t="s">
        <v>1425</v>
      </c>
      <c r="D2706" s="157" t="s">
        <v>1422</v>
      </c>
      <c r="E2706" s="204" t="s">
        <v>1466</v>
      </c>
      <c r="F2706" s="212" t="s">
        <v>1045</v>
      </c>
      <c r="G2706" s="209" t="s">
        <v>1046</v>
      </c>
      <c r="H2706" s="241">
        <v>45646</v>
      </c>
      <c r="I2706" s="253">
        <v>0</v>
      </c>
      <c r="J2706" s="214">
        <v>-1000</v>
      </c>
      <c r="K2706" s="250">
        <f t="shared" si="42"/>
        <v>1208478.4551818154</v>
      </c>
      <c r="L2706" s="270"/>
    </row>
    <row r="2707" spans="2:12" x14ac:dyDescent="0.25">
      <c r="B2707" s="46">
        <f>SUBTOTAL(103,$C$10:C2707)</f>
        <v>2698</v>
      </c>
      <c r="C2707" s="157" t="s">
        <v>1301</v>
      </c>
      <c r="D2707" s="157" t="s">
        <v>1422</v>
      </c>
      <c r="E2707" s="204" t="s">
        <v>1466</v>
      </c>
      <c r="F2707" s="212" t="s">
        <v>585</v>
      </c>
      <c r="G2707" s="209" t="s">
        <v>586</v>
      </c>
      <c r="H2707" s="241">
        <v>45646</v>
      </c>
      <c r="I2707" s="253">
        <v>0</v>
      </c>
      <c r="J2707" s="214">
        <v>-1000</v>
      </c>
      <c r="K2707" s="250">
        <f t="shared" si="42"/>
        <v>1207478.4551818154</v>
      </c>
      <c r="L2707" s="270"/>
    </row>
    <row r="2708" spans="2:12" x14ac:dyDescent="0.25">
      <c r="B2708" s="46">
        <f>SUBTOTAL(103,$C$10:C2708)</f>
        <v>2699</v>
      </c>
      <c r="C2708" s="157" t="s">
        <v>600</v>
      </c>
      <c r="D2708" s="157" t="s">
        <v>608</v>
      </c>
      <c r="E2708" s="231" t="s">
        <v>1466</v>
      </c>
      <c r="F2708" s="212" t="s">
        <v>1143</v>
      </c>
      <c r="G2708" s="209" t="s">
        <v>1144</v>
      </c>
      <c r="H2708" s="241">
        <v>45646</v>
      </c>
      <c r="I2708" s="253">
        <v>0</v>
      </c>
      <c r="J2708" s="214">
        <v>-4400</v>
      </c>
      <c r="K2708" s="250">
        <f t="shared" si="42"/>
        <v>1203078.4551818154</v>
      </c>
      <c r="L2708" s="270"/>
    </row>
    <row r="2709" spans="2:12" x14ac:dyDescent="0.25">
      <c r="B2709" s="46">
        <f>SUBTOTAL(103,$C$10:C2709)</f>
        <v>2700</v>
      </c>
      <c r="C2709" s="157" t="s">
        <v>682</v>
      </c>
      <c r="D2709" s="157" t="s">
        <v>608</v>
      </c>
      <c r="E2709" s="231" t="s">
        <v>1466</v>
      </c>
      <c r="F2709" s="212" t="s">
        <v>1045</v>
      </c>
      <c r="G2709" s="209" t="s">
        <v>1046</v>
      </c>
      <c r="H2709" s="241">
        <v>45646</v>
      </c>
      <c r="I2709" s="253">
        <v>0</v>
      </c>
      <c r="J2709" s="214">
        <v>-1000</v>
      </c>
      <c r="K2709" s="250">
        <f t="shared" si="42"/>
        <v>1202078.4551818154</v>
      </c>
      <c r="L2709" s="270"/>
    </row>
    <row r="2710" spans="2:12" x14ac:dyDescent="0.25">
      <c r="B2710" s="46">
        <f>SUBTOTAL(103,$C$10:C2710)</f>
        <v>2701</v>
      </c>
      <c r="C2710" s="157" t="s">
        <v>601</v>
      </c>
      <c r="D2710" s="157" t="s">
        <v>648</v>
      </c>
      <c r="E2710" s="231" t="s">
        <v>1466</v>
      </c>
      <c r="F2710" s="212" t="s">
        <v>1143</v>
      </c>
      <c r="G2710" s="209" t="s">
        <v>1144</v>
      </c>
      <c r="H2710" s="241">
        <v>45646</v>
      </c>
      <c r="I2710" s="253">
        <v>0</v>
      </c>
      <c r="J2710" s="214">
        <v>-17331</v>
      </c>
      <c r="K2710" s="250">
        <f t="shared" si="42"/>
        <v>1184747.4551818154</v>
      </c>
      <c r="L2710" s="270"/>
    </row>
    <row r="2711" spans="2:12" x14ac:dyDescent="0.25">
      <c r="B2711" s="46">
        <f>SUBTOTAL(103,$C$10:C2711)</f>
        <v>2702</v>
      </c>
      <c r="C2711" s="157" t="s">
        <v>601</v>
      </c>
      <c r="D2711" s="157" t="s">
        <v>775</v>
      </c>
      <c r="E2711" s="203" t="s">
        <v>1468</v>
      </c>
      <c r="F2711" s="212" t="s">
        <v>1143</v>
      </c>
      <c r="G2711" s="209" t="s">
        <v>1144</v>
      </c>
      <c r="H2711" s="241">
        <v>45646</v>
      </c>
      <c r="I2711" s="253">
        <v>0</v>
      </c>
      <c r="J2711" s="214">
        <v>-30000</v>
      </c>
      <c r="K2711" s="250">
        <f t="shared" si="42"/>
        <v>1154747.4551818154</v>
      </c>
      <c r="L2711" s="270"/>
    </row>
    <row r="2712" spans="2:12" x14ac:dyDescent="0.25">
      <c r="B2712" s="46">
        <f>SUBTOTAL(103,$C$10:C2712)</f>
        <v>2703</v>
      </c>
      <c r="C2712" s="157" t="s">
        <v>665</v>
      </c>
      <c r="D2712" s="157" t="s">
        <v>648</v>
      </c>
      <c r="E2712" s="231" t="s">
        <v>1466</v>
      </c>
      <c r="F2712" s="212" t="s">
        <v>1045</v>
      </c>
      <c r="G2712" s="209" t="s">
        <v>1046</v>
      </c>
      <c r="H2712" s="241">
        <v>45646</v>
      </c>
      <c r="I2712" s="253">
        <v>0</v>
      </c>
      <c r="J2712" s="214">
        <v>-2300</v>
      </c>
      <c r="K2712" s="250">
        <f t="shared" si="42"/>
        <v>1152447.4551818154</v>
      </c>
      <c r="L2712" s="270"/>
    </row>
    <row r="2713" spans="2:12" x14ac:dyDescent="0.25">
      <c r="B2713" s="46">
        <f>SUBTOTAL(103,$C$10:C2713)</f>
        <v>2704</v>
      </c>
      <c r="C2713" s="157" t="s">
        <v>1426</v>
      </c>
      <c r="D2713" s="157" t="s">
        <v>1422</v>
      </c>
      <c r="E2713" s="204" t="s">
        <v>1466</v>
      </c>
      <c r="F2713" s="212" t="s">
        <v>1045</v>
      </c>
      <c r="G2713" s="209" t="s">
        <v>1046</v>
      </c>
      <c r="H2713" s="241">
        <v>45646</v>
      </c>
      <c r="I2713" s="253">
        <v>0</v>
      </c>
      <c r="J2713" s="214">
        <v>-1000</v>
      </c>
      <c r="K2713" s="250">
        <f t="shared" si="42"/>
        <v>1151447.4551818154</v>
      </c>
      <c r="L2713" s="270"/>
    </row>
    <row r="2714" spans="2:12" x14ac:dyDescent="0.25">
      <c r="B2714" s="46">
        <f>SUBTOTAL(103,$C$10:C2714)</f>
        <v>2705</v>
      </c>
      <c r="C2714" s="157" t="s">
        <v>732</v>
      </c>
      <c r="D2714" s="157" t="s">
        <v>738</v>
      </c>
      <c r="E2714" s="203" t="s">
        <v>1466</v>
      </c>
      <c r="F2714" s="212" t="s">
        <v>619</v>
      </c>
      <c r="G2714" s="209" t="s">
        <v>621</v>
      </c>
      <c r="H2714" s="241">
        <v>45646</v>
      </c>
      <c r="I2714" s="253">
        <v>0</v>
      </c>
      <c r="J2714" s="214">
        <v>-250</v>
      </c>
      <c r="K2714" s="250">
        <f t="shared" si="42"/>
        <v>1151197.4551818154</v>
      </c>
      <c r="L2714" s="270"/>
    </row>
    <row r="2715" spans="2:12" x14ac:dyDescent="0.25">
      <c r="B2715" s="46">
        <f>SUBTOTAL(103,$C$10:C2715)</f>
        <v>2706</v>
      </c>
      <c r="C2715" s="157" t="s">
        <v>1151</v>
      </c>
      <c r="D2715" s="157" t="s">
        <v>607</v>
      </c>
      <c r="E2715" s="203" t="s">
        <v>1467</v>
      </c>
      <c r="F2715" s="212" t="s">
        <v>583</v>
      </c>
      <c r="G2715" s="209" t="s">
        <v>584</v>
      </c>
      <c r="H2715" s="241">
        <v>45646</v>
      </c>
      <c r="I2715" s="253">
        <v>0</v>
      </c>
      <c r="J2715" s="214">
        <v>-3918.2275</v>
      </c>
      <c r="K2715" s="250">
        <f t="shared" si="42"/>
        <v>1147279.2276818154</v>
      </c>
      <c r="L2715" s="270"/>
    </row>
    <row r="2716" spans="2:12" x14ac:dyDescent="0.25">
      <c r="B2716" s="46">
        <f>SUBTOTAL(103,$C$10:C2716)</f>
        <v>2707</v>
      </c>
      <c r="C2716" s="157" t="s">
        <v>1151</v>
      </c>
      <c r="D2716" s="157" t="s">
        <v>1422</v>
      </c>
      <c r="E2716" s="204" t="s">
        <v>1466</v>
      </c>
      <c r="F2716" s="212" t="s">
        <v>585</v>
      </c>
      <c r="G2716" s="209" t="s">
        <v>586</v>
      </c>
      <c r="H2716" s="241">
        <v>45646</v>
      </c>
      <c r="I2716" s="253">
        <v>0</v>
      </c>
      <c r="J2716" s="214">
        <v>-1000</v>
      </c>
      <c r="K2716" s="250">
        <f t="shared" si="42"/>
        <v>1146279.2276818154</v>
      </c>
      <c r="L2716" s="270"/>
    </row>
    <row r="2717" spans="2:12" x14ac:dyDescent="0.25">
      <c r="B2717" s="46">
        <f>SUBTOTAL(103,$C$10:C2717)</f>
        <v>2708</v>
      </c>
      <c r="C2717" s="157" t="s">
        <v>683</v>
      </c>
      <c r="D2717" s="157" t="s">
        <v>608</v>
      </c>
      <c r="E2717" s="231" t="s">
        <v>1466</v>
      </c>
      <c r="F2717" s="212" t="s">
        <v>1143</v>
      </c>
      <c r="G2717" s="209" t="s">
        <v>1144</v>
      </c>
      <c r="H2717" s="241">
        <v>45646</v>
      </c>
      <c r="I2717" s="253">
        <v>0</v>
      </c>
      <c r="J2717" s="214">
        <v>-4000</v>
      </c>
      <c r="K2717" s="250">
        <f t="shared" si="42"/>
        <v>1142279.2276818154</v>
      </c>
      <c r="L2717" s="270"/>
    </row>
    <row r="2718" spans="2:12" x14ac:dyDescent="0.25">
      <c r="B2718" s="46">
        <f>SUBTOTAL(103,$C$10:C2718)</f>
        <v>2709</v>
      </c>
      <c r="C2718" s="157" t="s">
        <v>603</v>
      </c>
      <c r="D2718" s="157" t="s">
        <v>738</v>
      </c>
      <c r="E2718" s="203" t="s">
        <v>1466</v>
      </c>
      <c r="F2718" s="212" t="s">
        <v>619</v>
      </c>
      <c r="G2718" s="209" t="s">
        <v>621</v>
      </c>
      <c r="H2718" s="241">
        <v>45646</v>
      </c>
      <c r="I2718" s="253">
        <v>0</v>
      </c>
      <c r="J2718" s="214">
        <v>-500</v>
      </c>
      <c r="K2718" s="250">
        <f t="shared" si="42"/>
        <v>1141779.2276818154</v>
      </c>
      <c r="L2718" s="270"/>
    </row>
    <row r="2719" spans="2:12" x14ac:dyDescent="0.25">
      <c r="B2719" s="46">
        <f>SUBTOTAL(103,$C$10:C2719)</f>
        <v>2710</v>
      </c>
      <c r="C2719" s="157" t="s">
        <v>605</v>
      </c>
      <c r="D2719" s="157" t="s">
        <v>608</v>
      </c>
      <c r="E2719" s="231" t="s">
        <v>1466</v>
      </c>
      <c r="F2719" s="212" t="s">
        <v>585</v>
      </c>
      <c r="G2719" s="209" t="s">
        <v>586</v>
      </c>
      <c r="H2719" s="241">
        <v>45646</v>
      </c>
      <c r="I2719" s="253">
        <v>0</v>
      </c>
      <c r="J2719" s="214">
        <v>-2300</v>
      </c>
      <c r="K2719" s="250">
        <f t="shared" si="42"/>
        <v>1139479.2276818154</v>
      </c>
      <c r="L2719" s="270"/>
    </row>
    <row r="2720" spans="2:12" x14ac:dyDescent="0.25">
      <c r="B2720" s="46">
        <f>SUBTOTAL(103,$C$10:C2720)</f>
        <v>2711</v>
      </c>
      <c r="C2720" s="157" t="s">
        <v>1355</v>
      </c>
      <c r="D2720" s="157" t="s">
        <v>607</v>
      </c>
      <c r="E2720" s="203" t="s">
        <v>1467</v>
      </c>
      <c r="F2720" s="212" t="s">
        <v>579</v>
      </c>
      <c r="G2720" s="209" t="s">
        <v>622</v>
      </c>
      <c r="H2720" s="241">
        <v>45646</v>
      </c>
      <c r="I2720" s="253">
        <v>0</v>
      </c>
      <c r="J2720" s="214">
        <v>-14116.593000000001</v>
      </c>
      <c r="K2720" s="250">
        <f t="shared" si="42"/>
        <v>1125362.6346818153</v>
      </c>
      <c r="L2720" s="270"/>
    </row>
    <row r="2721" spans="2:12" x14ac:dyDescent="0.25">
      <c r="B2721" s="46">
        <f>SUBTOTAL(103,$C$10:C2721)</f>
        <v>2712</v>
      </c>
      <c r="C2721" s="157" t="s">
        <v>1165</v>
      </c>
      <c r="D2721" s="157" t="s">
        <v>738</v>
      </c>
      <c r="E2721" s="203" t="s">
        <v>1466</v>
      </c>
      <c r="F2721" s="212" t="s">
        <v>1043</v>
      </c>
      <c r="G2721" s="209" t="s">
        <v>1044</v>
      </c>
      <c r="H2721" s="241">
        <v>45646</v>
      </c>
      <c r="I2721" s="253">
        <v>0</v>
      </c>
      <c r="J2721" s="214">
        <v>-500</v>
      </c>
      <c r="K2721" s="250">
        <f t="shared" si="42"/>
        <v>1124862.6346818153</v>
      </c>
      <c r="L2721" s="270"/>
    </row>
    <row r="2722" spans="2:12" x14ac:dyDescent="0.25">
      <c r="B2722" s="46">
        <f>SUBTOTAL(103,$C$10:C2722)</f>
        <v>2713</v>
      </c>
      <c r="C2722" s="157" t="s">
        <v>1427</v>
      </c>
      <c r="D2722" s="157" t="s">
        <v>1422</v>
      </c>
      <c r="E2722" s="204" t="s">
        <v>1466</v>
      </c>
      <c r="F2722" s="212" t="s">
        <v>1045</v>
      </c>
      <c r="G2722" s="209" t="s">
        <v>1046</v>
      </c>
      <c r="H2722" s="241">
        <v>45646</v>
      </c>
      <c r="I2722" s="253">
        <v>0</v>
      </c>
      <c r="J2722" s="214">
        <v>-1000</v>
      </c>
      <c r="K2722" s="250">
        <f t="shared" si="42"/>
        <v>1123862.6346818153</v>
      </c>
      <c r="L2722" s="270"/>
    </row>
    <row r="2723" spans="2:12" x14ac:dyDescent="0.25">
      <c r="B2723" s="46">
        <f>SUBTOTAL(103,$C$10:C2723)</f>
        <v>2714</v>
      </c>
      <c r="C2723" s="157" t="s">
        <v>1266</v>
      </c>
      <c r="D2723" s="157" t="s">
        <v>738</v>
      </c>
      <c r="E2723" s="203" t="s">
        <v>1466</v>
      </c>
      <c r="F2723" s="212" t="s">
        <v>1043</v>
      </c>
      <c r="G2723" s="209" t="s">
        <v>1044</v>
      </c>
      <c r="H2723" s="241">
        <v>45667</v>
      </c>
      <c r="I2723" s="253">
        <v>0</v>
      </c>
      <c r="J2723" s="214">
        <v>-1000</v>
      </c>
      <c r="K2723" s="250">
        <f t="shared" si="42"/>
        <v>1122862.6346818153</v>
      </c>
      <c r="L2723" s="270"/>
    </row>
    <row r="2724" spans="2:12" x14ac:dyDescent="0.25">
      <c r="B2724" s="46">
        <f>SUBTOTAL(103,$C$10:C2724)</f>
        <v>2715</v>
      </c>
      <c r="C2724" s="157" t="s">
        <v>736</v>
      </c>
      <c r="D2724" s="157" t="s">
        <v>738</v>
      </c>
      <c r="E2724" s="203" t="s">
        <v>1466</v>
      </c>
      <c r="F2724" s="212" t="s">
        <v>619</v>
      </c>
      <c r="G2724" s="209" t="s">
        <v>621</v>
      </c>
      <c r="H2724" s="241">
        <v>45667</v>
      </c>
      <c r="I2724" s="253">
        <v>0</v>
      </c>
      <c r="J2724" s="214">
        <v>-1250</v>
      </c>
      <c r="K2724" s="250">
        <f t="shared" si="42"/>
        <v>1121612.6346818153</v>
      </c>
      <c r="L2724" s="270"/>
    </row>
    <row r="2725" spans="2:12" x14ac:dyDescent="0.25">
      <c r="B2725" s="46">
        <f>SUBTOTAL(103,$C$10:C2725)</f>
        <v>2716</v>
      </c>
      <c r="C2725" s="157" t="s">
        <v>625</v>
      </c>
      <c r="D2725" s="157" t="s">
        <v>608</v>
      </c>
      <c r="E2725" s="231" t="s">
        <v>1466</v>
      </c>
      <c r="F2725" s="212" t="s">
        <v>641</v>
      </c>
      <c r="G2725" s="209" t="s">
        <v>642</v>
      </c>
      <c r="H2725" s="241">
        <v>45667</v>
      </c>
      <c r="I2725" s="253">
        <v>0</v>
      </c>
      <c r="J2725" s="214">
        <v>-6100</v>
      </c>
      <c r="K2725" s="250">
        <f t="shared" si="42"/>
        <v>1115512.6346818153</v>
      </c>
      <c r="L2725" s="270"/>
    </row>
    <row r="2726" spans="2:12" x14ac:dyDescent="0.25">
      <c r="B2726" s="46">
        <f>SUBTOTAL(103,$C$10:C2726)</f>
        <v>2717</v>
      </c>
      <c r="C2726" s="157" t="s">
        <v>625</v>
      </c>
      <c r="D2726" s="157" t="s">
        <v>608</v>
      </c>
      <c r="E2726" s="231" t="s">
        <v>1466</v>
      </c>
      <c r="F2726" s="212" t="s">
        <v>641</v>
      </c>
      <c r="G2726" s="209" t="s">
        <v>642</v>
      </c>
      <c r="H2726" s="241">
        <v>45667</v>
      </c>
      <c r="I2726" s="253">
        <v>0</v>
      </c>
      <c r="J2726" s="214">
        <v>-25930</v>
      </c>
      <c r="K2726" s="250">
        <f t="shared" si="42"/>
        <v>1089582.6346818153</v>
      </c>
      <c r="L2726" s="270"/>
    </row>
    <row r="2727" spans="2:12" x14ac:dyDescent="0.25">
      <c r="B2727" s="46">
        <f>SUBTOTAL(103,$C$10:C2727)</f>
        <v>2718</v>
      </c>
      <c r="C2727" s="157" t="s">
        <v>1421</v>
      </c>
      <c r="D2727" s="157" t="s">
        <v>608</v>
      </c>
      <c r="E2727" s="231" t="s">
        <v>1466</v>
      </c>
      <c r="F2727" s="212" t="s">
        <v>1187</v>
      </c>
      <c r="G2727" s="209" t="s">
        <v>1188</v>
      </c>
      <c r="H2727" s="241">
        <v>45667</v>
      </c>
      <c r="I2727" s="253">
        <v>0</v>
      </c>
      <c r="J2727" s="214">
        <v>-10600</v>
      </c>
      <c r="K2727" s="250">
        <f t="shared" si="42"/>
        <v>1078982.6346818153</v>
      </c>
      <c r="L2727" s="270"/>
    </row>
    <row r="2728" spans="2:12" x14ac:dyDescent="0.25">
      <c r="B2728" s="46">
        <f>SUBTOTAL(103,$C$10:C2728)</f>
        <v>2719</v>
      </c>
      <c r="C2728" s="157" t="s">
        <v>1421</v>
      </c>
      <c r="D2728" s="157" t="s">
        <v>608</v>
      </c>
      <c r="E2728" s="231" t="s">
        <v>1466</v>
      </c>
      <c r="F2728" s="212" t="s">
        <v>1187</v>
      </c>
      <c r="G2728" s="209" t="s">
        <v>1188</v>
      </c>
      <c r="H2728" s="241">
        <v>45667</v>
      </c>
      <c r="I2728" s="253">
        <v>0</v>
      </c>
      <c r="J2728" s="214">
        <v>-8400</v>
      </c>
      <c r="K2728" s="250">
        <f t="shared" si="42"/>
        <v>1070582.6346818153</v>
      </c>
      <c r="L2728" s="270"/>
    </row>
    <row r="2729" spans="2:12" x14ac:dyDescent="0.25">
      <c r="B2729" s="46">
        <f>SUBTOTAL(103,$C$10:C2729)</f>
        <v>2720</v>
      </c>
      <c r="C2729" s="157" t="s">
        <v>1423</v>
      </c>
      <c r="D2729" s="157" t="s">
        <v>608</v>
      </c>
      <c r="E2729" s="231" t="s">
        <v>1466</v>
      </c>
      <c r="F2729" s="212" t="s">
        <v>1045</v>
      </c>
      <c r="G2729" s="209" t="s">
        <v>1046</v>
      </c>
      <c r="H2729" s="241">
        <v>45667</v>
      </c>
      <c r="I2729" s="253">
        <v>0</v>
      </c>
      <c r="J2729" s="214">
        <v>-11900</v>
      </c>
      <c r="K2729" s="250">
        <f t="shared" si="42"/>
        <v>1058682.6346818153</v>
      </c>
      <c r="L2729" s="270"/>
    </row>
    <row r="2730" spans="2:12" x14ac:dyDescent="0.25">
      <c r="B2730" s="46">
        <f>SUBTOTAL(103,$C$10:C2730)</f>
        <v>2721</v>
      </c>
      <c r="C2730" s="157" t="s">
        <v>1423</v>
      </c>
      <c r="D2730" s="157" t="s">
        <v>608</v>
      </c>
      <c r="E2730" s="231" t="s">
        <v>1466</v>
      </c>
      <c r="F2730" s="212" t="s">
        <v>1045</v>
      </c>
      <c r="G2730" s="209" t="s">
        <v>1046</v>
      </c>
      <c r="H2730" s="241">
        <v>45667</v>
      </c>
      <c r="I2730" s="253">
        <v>0</v>
      </c>
      <c r="J2730" s="214">
        <v>-11900</v>
      </c>
      <c r="K2730" s="250">
        <f t="shared" si="42"/>
        <v>1046782.6346818153</v>
      </c>
      <c r="L2730" s="270"/>
    </row>
    <row r="2731" spans="2:12" x14ac:dyDescent="0.25">
      <c r="B2731" s="46">
        <f>SUBTOTAL(103,$C$10:C2731)</f>
        <v>2722</v>
      </c>
      <c r="C2731" s="157" t="s">
        <v>598</v>
      </c>
      <c r="D2731" s="157" t="s">
        <v>608</v>
      </c>
      <c r="E2731" s="231" t="s">
        <v>1466</v>
      </c>
      <c r="F2731" s="212" t="s">
        <v>1187</v>
      </c>
      <c r="G2731" s="209" t="s">
        <v>1188</v>
      </c>
      <c r="H2731" s="241">
        <v>45667</v>
      </c>
      <c r="I2731" s="253">
        <v>0</v>
      </c>
      <c r="J2731" s="214">
        <v>-6300</v>
      </c>
      <c r="K2731" s="250">
        <f t="shared" si="42"/>
        <v>1040482.6346818153</v>
      </c>
      <c r="L2731" s="270"/>
    </row>
    <row r="2732" spans="2:12" x14ac:dyDescent="0.25">
      <c r="B2732" s="46">
        <f>SUBTOTAL(103,$C$10:C2732)</f>
        <v>2723</v>
      </c>
      <c r="C2732" s="157" t="s">
        <v>598</v>
      </c>
      <c r="D2732" s="157" t="s">
        <v>607</v>
      </c>
      <c r="E2732" s="203" t="s">
        <v>1467</v>
      </c>
      <c r="F2732" s="212" t="s">
        <v>581</v>
      </c>
      <c r="G2732" s="209" t="s">
        <v>620</v>
      </c>
      <c r="H2732" s="241">
        <v>45667</v>
      </c>
      <c r="I2732" s="253">
        <v>0</v>
      </c>
      <c r="J2732" s="214">
        <v>-15000</v>
      </c>
      <c r="K2732" s="250">
        <f t="shared" si="42"/>
        <v>1025482.6346818153</v>
      </c>
      <c r="L2732" s="270"/>
    </row>
    <row r="2733" spans="2:12" x14ac:dyDescent="0.25">
      <c r="B2733" s="46">
        <f>SUBTOTAL(103,$C$10:C2733)</f>
        <v>2724</v>
      </c>
      <c r="C2733" s="157" t="s">
        <v>598</v>
      </c>
      <c r="D2733" s="157" t="s">
        <v>607</v>
      </c>
      <c r="E2733" s="203" t="s">
        <v>1467</v>
      </c>
      <c r="F2733" s="212" t="s">
        <v>579</v>
      </c>
      <c r="G2733" s="209" t="s">
        <v>622</v>
      </c>
      <c r="H2733" s="241">
        <v>45667</v>
      </c>
      <c r="I2733" s="253">
        <v>0</v>
      </c>
      <c r="J2733" s="214">
        <v>-3333.3333333333335</v>
      </c>
      <c r="K2733" s="250">
        <f t="shared" si="42"/>
        <v>1022149.3013484819</v>
      </c>
      <c r="L2733" s="270"/>
    </row>
    <row r="2734" spans="2:12" x14ac:dyDescent="0.25">
      <c r="B2734" s="46">
        <f>SUBTOTAL(103,$C$10:C2734)</f>
        <v>2725</v>
      </c>
      <c r="C2734" s="157" t="s">
        <v>598</v>
      </c>
      <c r="D2734" s="157" t="s">
        <v>607</v>
      </c>
      <c r="E2734" s="203" t="s">
        <v>1467</v>
      </c>
      <c r="F2734" s="212" t="s">
        <v>746</v>
      </c>
      <c r="G2734" s="209" t="s">
        <v>747</v>
      </c>
      <c r="H2734" s="241">
        <v>45667</v>
      </c>
      <c r="I2734" s="253">
        <v>0</v>
      </c>
      <c r="J2734" s="214">
        <v>-3333.3333333333335</v>
      </c>
      <c r="K2734" s="250">
        <f t="shared" si="42"/>
        <v>1018815.9680151485</v>
      </c>
      <c r="L2734" s="270"/>
    </row>
    <row r="2735" spans="2:12" x14ac:dyDescent="0.25">
      <c r="B2735" s="46">
        <f>SUBTOTAL(103,$C$10:C2735)</f>
        <v>2726</v>
      </c>
      <c r="C2735" s="157" t="s">
        <v>598</v>
      </c>
      <c r="D2735" s="157" t="s">
        <v>607</v>
      </c>
      <c r="E2735" s="203" t="s">
        <v>1467</v>
      </c>
      <c r="F2735" s="212" t="s">
        <v>1043</v>
      </c>
      <c r="G2735" s="209" t="s">
        <v>1044</v>
      </c>
      <c r="H2735" s="241">
        <v>45667</v>
      </c>
      <c r="I2735" s="253">
        <v>0</v>
      </c>
      <c r="J2735" s="214">
        <v>-3333.3333333333335</v>
      </c>
      <c r="K2735" s="250">
        <f t="shared" si="42"/>
        <v>1015482.6346818152</v>
      </c>
      <c r="L2735" s="270"/>
    </row>
    <row r="2736" spans="2:12" x14ac:dyDescent="0.25">
      <c r="B2736" s="46">
        <f>SUBTOTAL(103,$C$10:C2736)</f>
        <v>2727</v>
      </c>
      <c r="C2736" s="157" t="s">
        <v>598</v>
      </c>
      <c r="D2736" s="157" t="s">
        <v>738</v>
      </c>
      <c r="E2736" s="203" t="s">
        <v>1466</v>
      </c>
      <c r="F2736" s="212" t="s">
        <v>1043</v>
      </c>
      <c r="G2736" s="209" t="s">
        <v>1044</v>
      </c>
      <c r="H2736" s="241">
        <v>45667</v>
      </c>
      <c r="I2736" s="253">
        <v>0</v>
      </c>
      <c r="J2736" s="214">
        <v>-1000</v>
      </c>
      <c r="K2736" s="250">
        <f t="shared" si="42"/>
        <v>1014482.6346818152</v>
      </c>
      <c r="L2736" s="270"/>
    </row>
    <row r="2737" spans="2:12" x14ac:dyDescent="0.25">
      <c r="B2737" s="46">
        <f>SUBTOTAL(103,$C$10:C2737)</f>
        <v>2728</v>
      </c>
      <c r="C2737" s="157" t="s">
        <v>598</v>
      </c>
      <c r="D2737" s="157" t="s">
        <v>608</v>
      </c>
      <c r="E2737" s="231" t="s">
        <v>1466</v>
      </c>
      <c r="F2737" s="212" t="s">
        <v>1187</v>
      </c>
      <c r="G2737" s="209" t="s">
        <v>1188</v>
      </c>
      <c r="H2737" s="241">
        <v>45667</v>
      </c>
      <c r="I2737" s="253">
        <v>0</v>
      </c>
      <c r="J2737" s="214">
        <v>-6300</v>
      </c>
      <c r="K2737" s="250">
        <f t="shared" si="42"/>
        <v>1008182.6346818152</v>
      </c>
      <c r="L2737" s="270"/>
    </row>
    <row r="2738" spans="2:12" x14ac:dyDescent="0.25">
      <c r="B2738" s="46">
        <f>SUBTOTAL(103,$C$10:C2738)</f>
        <v>2729</v>
      </c>
      <c r="C2738" s="157" t="s">
        <v>596</v>
      </c>
      <c r="D2738" s="157" t="s">
        <v>608</v>
      </c>
      <c r="E2738" s="231" t="s">
        <v>1466</v>
      </c>
      <c r="F2738" s="212" t="s">
        <v>581</v>
      </c>
      <c r="G2738" s="209" t="s">
        <v>620</v>
      </c>
      <c r="H2738" s="241">
        <v>45667</v>
      </c>
      <c r="I2738" s="253">
        <v>0</v>
      </c>
      <c r="J2738" s="214">
        <v>-77000</v>
      </c>
      <c r="K2738" s="250">
        <f t="shared" si="42"/>
        <v>931182.63468181517</v>
      </c>
      <c r="L2738" s="270"/>
    </row>
    <row r="2739" spans="2:12" x14ac:dyDescent="0.25">
      <c r="B2739" s="46">
        <f>SUBTOTAL(103,$C$10:C2739)</f>
        <v>2730</v>
      </c>
      <c r="C2739" s="157" t="s">
        <v>598</v>
      </c>
      <c r="D2739" s="157" t="s">
        <v>608</v>
      </c>
      <c r="E2739" s="231" t="s">
        <v>1466</v>
      </c>
      <c r="F2739" s="212" t="s">
        <v>581</v>
      </c>
      <c r="G2739" s="209" t="s">
        <v>620</v>
      </c>
      <c r="H2739" s="241">
        <v>45667</v>
      </c>
      <c r="I2739" s="253">
        <v>0</v>
      </c>
      <c r="J2739" s="214">
        <v>-35000</v>
      </c>
      <c r="K2739" s="250">
        <f t="shared" si="42"/>
        <v>896182.63468181517</v>
      </c>
      <c r="L2739" s="270"/>
    </row>
    <row r="2740" spans="2:12" x14ac:dyDescent="0.25">
      <c r="B2740" s="46">
        <f>SUBTOTAL(103,$C$10:C2740)</f>
        <v>2731</v>
      </c>
      <c r="C2740" s="157" t="s">
        <v>597</v>
      </c>
      <c r="D2740" s="157" t="s">
        <v>608</v>
      </c>
      <c r="E2740" s="231" t="s">
        <v>1466</v>
      </c>
      <c r="F2740" s="212" t="s">
        <v>581</v>
      </c>
      <c r="G2740" s="209" t="s">
        <v>620</v>
      </c>
      <c r="H2740" s="241">
        <v>45667</v>
      </c>
      <c r="I2740" s="253">
        <v>0</v>
      </c>
      <c r="J2740" s="214">
        <v>-63000</v>
      </c>
      <c r="K2740" s="250">
        <f t="shared" si="42"/>
        <v>833182.63468181517</v>
      </c>
      <c r="L2740" s="270"/>
    </row>
    <row r="2741" spans="2:12" x14ac:dyDescent="0.25">
      <c r="B2741" s="46">
        <f>SUBTOTAL(103,$C$10:C2741)</f>
        <v>2732</v>
      </c>
      <c r="C2741" s="157" t="s">
        <v>596</v>
      </c>
      <c r="D2741" s="157" t="s">
        <v>918</v>
      </c>
      <c r="E2741" s="203" t="s">
        <v>1467</v>
      </c>
      <c r="F2741" s="212" t="s">
        <v>581</v>
      </c>
      <c r="G2741" s="209" t="s">
        <v>620</v>
      </c>
      <c r="H2741" s="241">
        <v>45667</v>
      </c>
      <c r="I2741" s="253">
        <v>0</v>
      </c>
      <c r="J2741" s="214">
        <v>-49054.787272727262</v>
      </c>
      <c r="K2741" s="250">
        <f t="shared" si="42"/>
        <v>784127.84740908793</v>
      </c>
      <c r="L2741" s="270"/>
    </row>
    <row r="2742" spans="2:12" x14ac:dyDescent="0.25">
      <c r="B2742" s="46">
        <f>SUBTOTAL(103,$C$10:C2742)</f>
        <v>2733</v>
      </c>
      <c r="C2742" s="157" t="s">
        <v>598</v>
      </c>
      <c r="D2742" s="157" t="s">
        <v>918</v>
      </c>
      <c r="E2742" s="203" t="s">
        <v>1467</v>
      </c>
      <c r="F2742" s="212" t="s">
        <v>581</v>
      </c>
      <c r="G2742" s="209" t="s">
        <v>620</v>
      </c>
      <c r="H2742" s="241">
        <v>45667</v>
      </c>
      <c r="I2742" s="253">
        <v>0</v>
      </c>
      <c r="J2742" s="214">
        <v>-24555.340909090912</v>
      </c>
      <c r="K2742" s="250">
        <f t="shared" si="42"/>
        <v>759572.50649999699</v>
      </c>
      <c r="L2742" s="270"/>
    </row>
    <row r="2743" spans="2:12" x14ac:dyDescent="0.25">
      <c r="B2743" s="46">
        <f>SUBTOTAL(103,$C$10:C2743)</f>
        <v>2734</v>
      </c>
      <c r="C2743" s="157" t="s">
        <v>597</v>
      </c>
      <c r="D2743" s="157" t="s">
        <v>918</v>
      </c>
      <c r="E2743" s="203" t="s">
        <v>1467</v>
      </c>
      <c r="F2743" s="212" t="s">
        <v>581</v>
      </c>
      <c r="G2743" s="209" t="s">
        <v>620</v>
      </c>
      <c r="H2743" s="241">
        <v>45667</v>
      </c>
      <c r="I2743" s="253">
        <v>0</v>
      </c>
      <c r="J2743" s="214">
        <v>-50799.557272727267</v>
      </c>
      <c r="K2743" s="250">
        <f t="shared" si="42"/>
        <v>708772.94922726974</v>
      </c>
      <c r="L2743" s="270"/>
    </row>
    <row r="2744" spans="2:12" x14ac:dyDescent="0.25">
      <c r="B2744" s="46">
        <f>SUBTOTAL(103,$C$10:C2744)</f>
        <v>2735</v>
      </c>
      <c r="C2744" s="157" t="s">
        <v>1428</v>
      </c>
      <c r="D2744" s="157" t="s">
        <v>918</v>
      </c>
      <c r="E2744" s="203" t="s">
        <v>1467</v>
      </c>
      <c r="F2744" s="212" t="s">
        <v>581</v>
      </c>
      <c r="G2744" s="209" t="s">
        <v>620</v>
      </c>
      <c r="H2744" s="241">
        <v>45667</v>
      </c>
      <c r="I2744" s="253">
        <v>0</v>
      </c>
      <c r="J2744" s="214">
        <v>-5181.818181818182</v>
      </c>
      <c r="K2744" s="250">
        <f t="shared" si="42"/>
        <v>703591.1310454515</v>
      </c>
      <c r="L2744" s="270"/>
    </row>
    <row r="2745" spans="2:12" x14ac:dyDescent="0.25">
      <c r="B2745" s="46">
        <f>SUBTOTAL(103,$C$10:C2745)</f>
        <v>2736</v>
      </c>
      <c r="C2745" s="157" t="s">
        <v>692</v>
      </c>
      <c r="D2745" s="157" t="s">
        <v>918</v>
      </c>
      <c r="E2745" s="203" t="s">
        <v>1467</v>
      </c>
      <c r="F2745" s="212" t="s">
        <v>581</v>
      </c>
      <c r="G2745" s="209" t="s">
        <v>620</v>
      </c>
      <c r="H2745" s="241">
        <v>45667</v>
      </c>
      <c r="I2745" s="253">
        <v>0</v>
      </c>
      <c r="J2745" s="214">
        <v>-10363.636363636364</v>
      </c>
      <c r="K2745" s="250">
        <f t="shared" si="42"/>
        <v>693227.49468181515</v>
      </c>
      <c r="L2745" s="270"/>
    </row>
    <row r="2746" spans="2:12" x14ac:dyDescent="0.25">
      <c r="B2746" s="46">
        <f>SUBTOTAL(103,$C$10:C2746)</f>
        <v>2737</v>
      </c>
      <c r="C2746" s="157" t="s">
        <v>596</v>
      </c>
      <c r="D2746" s="157" t="s">
        <v>608</v>
      </c>
      <c r="E2746" s="231" t="s">
        <v>1466</v>
      </c>
      <c r="F2746" s="212" t="s">
        <v>746</v>
      </c>
      <c r="G2746" s="209" t="s">
        <v>747</v>
      </c>
      <c r="H2746" s="241">
        <v>45667</v>
      </c>
      <c r="I2746" s="253">
        <v>0</v>
      </c>
      <c r="J2746" s="214">
        <v>-33600</v>
      </c>
      <c r="K2746" s="250">
        <f t="shared" si="42"/>
        <v>659627.49468181515</v>
      </c>
      <c r="L2746" s="270"/>
    </row>
    <row r="2747" spans="2:12" x14ac:dyDescent="0.25">
      <c r="B2747" s="46">
        <f>SUBTOTAL(103,$C$10:C2747)</f>
        <v>2738</v>
      </c>
      <c r="C2747" s="157" t="s">
        <v>692</v>
      </c>
      <c r="D2747" s="157" t="s">
        <v>608</v>
      </c>
      <c r="E2747" s="231" t="s">
        <v>1466</v>
      </c>
      <c r="F2747" s="212" t="s">
        <v>746</v>
      </c>
      <c r="G2747" s="209" t="s">
        <v>747</v>
      </c>
      <c r="H2747" s="241">
        <v>45667</v>
      </c>
      <c r="I2747" s="253">
        <v>0</v>
      </c>
      <c r="J2747" s="214">
        <v>-8400</v>
      </c>
      <c r="K2747" s="250">
        <f t="shared" si="42"/>
        <v>651227.49468181515</v>
      </c>
      <c r="L2747" s="270"/>
    </row>
    <row r="2748" spans="2:12" x14ac:dyDescent="0.25">
      <c r="B2748" s="46">
        <f>SUBTOTAL(103,$C$10:C2748)</f>
        <v>2739</v>
      </c>
      <c r="C2748" s="157" t="s">
        <v>692</v>
      </c>
      <c r="D2748" s="157" t="s">
        <v>1429</v>
      </c>
      <c r="E2748" s="231" t="s">
        <v>1466</v>
      </c>
      <c r="F2748" s="212" t="s">
        <v>591</v>
      </c>
      <c r="G2748" s="209" t="s">
        <v>592</v>
      </c>
      <c r="H2748" s="241">
        <v>45667</v>
      </c>
      <c r="I2748" s="253">
        <v>0</v>
      </c>
      <c r="J2748" s="214">
        <v>-6000</v>
      </c>
      <c r="K2748" s="250">
        <f t="shared" si="42"/>
        <v>645227.49468181515</v>
      </c>
      <c r="L2748" s="270"/>
    </row>
    <row r="2749" spans="2:12" x14ac:dyDescent="0.25">
      <c r="B2749" s="46">
        <f>SUBTOTAL(103,$C$10:C2749)</f>
        <v>2740</v>
      </c>
      <c r="C2749" s="157" t="s">
        <v>1286</v>
      </c>
      <c r="D2749" s="157" t="s">
        <v>1429</v>
      </c>
      <c r="E2749" s="231" t="s">
        <v>1466</v>
      </c>
      <c r="F2749" s="212" t="s">
        <v>591</v>
      </c>
      <c r="G2749" s="209" t="s">
        <v>592</v>
      </c>
      <c r="H2749" s="241">
        <v>45667</v>
      </c>
      <c r="I2749" s="253">
        <v>0</v>
      </c>
      <c r="J2749" s="214">
        <v>-10000</v>
      </c>
      <c r="K2749" s="250">
        <f t="shared" si="42"/>
        <v>635227.49468181515</v>
      </c>
      <c r="L2749" s="270"/>
    </row>
    <row r="2750" spans="2:12" x14ac:dyDescent="0.25">
      <c r="B2750" s="46">
        <f>SUBTOTAL(103,$C$10:C2750)</f>
        <v>2741</v>
      </c>
      <c r="C2750" s="157" t="s">
        <v>598</v>
      </c>
      <c r="D2750" s="157" t="s">
        <v>608</v>
      </c>
      <c r="E2750" s="231" t="s">
        <v>1466</v>
      </c>
      <c r="F2750" s="212" t="s">
        <v>746</v>
      </c>
      <c r="G2750" s="209" t="s">
        <v>747</v>
      </c>
      <c r="H2750" s="241">
        <v>45667</v>
      </c>
      <c r="I2750" s="253">
        <v>0</v>
      </c>
      <c r="J2750" s="214">
        <v>-100800</v>
      </c>
      <c r="K2750" s="250">
        <f t="shared" si="42"/>
        <v>534427.49468181515</v>
      </c>
      <c r="L2750" s="270"/>
    </row>
    <row r="2751" spans="2:12" x14ac:dyDescent="0.25">
      <c r="B2751" s="46">
        <f>SUBTOTAL(103,$C$10:C2751)</f>
        <v>2742</v>
      </c>
      <c r="C2751" s="157" t="s">
        <v>693</v>
      </c>
      <c r="D2751" s="157" t="s">
        <v>608</v>
      </c>
      <c r="E2751" s="231" t="s">
        <v>1466</v>
      </c>
      <c r="F2751" s="212" t="s">
        <v>746</v>
      </c>
      <c r="G2751" s="209" t="s">
        <v>747</v>
      </c>
      <c r="H2751" s="241">
        <v>45667</v>
      </c>
      <c r="I2751" s="253">
        <v>0</v>
      </c>
      <c r="J2751" s="214">
        <v>-8400</v>
      </c>
      <c r="K2751" s="250">
        <f t="shared" si="42"/>
        <v>526027.49468181515</v>
      </c>
      <c r="L2751" s="270"/>
    </row>
    <row r="2752" spans="2:12" x14ac:dyDescent="0.25">
      <c r="B2752" s="46">
        <f>SUBTOTAL(103,$C$10:C2752)</f>
        <v>2743</v>
      </c>
      <c r="C2752" s="157" t="s">
        <v>678</v>
      </c>
      <c r="D2752" s="157" t="s">
        <v>703</v>
      </c>
      <c r="E2752" s="203" t="s">
        <v>1471</v>
      </c>
      <c r="F2752" s="212" t="s">
        <v>641</v>
      </c>
      <c r="G2752" s="209" t="s">
        <v>642</v>
      </c>
      <c r="H2752" s="241">
        <v>45667</v>
      </c>
      <c r="I2752" s="253">
        <v>0</v>
      </c>
      <c r="J2752" s="214">
        <v>-30000</v>
      </c>
      <c r="K2752" s="250">
        <f t="shared" si="42"/>
        <v>496027.49468181515</v>
      </c>
      <c r="L2752" s="270"/>
    </row>
    <row r="2753" spans="2:12" x14ac:dyDescent="0.25">
      <c r="B2753" s="46">
        <f>SUBTOTAL(103,$C$10:C2753)</f>
        <v>2744</v>
      </c>
      <c r="C2753" s="157" t="s">
        <v>600</v>
      </c>
      <c r="D2753" s="157" t="s">
        <v>608</v>
      </c>
      <c r="E2753" s="231" t="s">
        <v>1466</v>
      </c>
      <c r="F2753" s="212" t="s">
        <v>1143</v>
      </c>
      <c r="G2753" s="209" t="s">
        <v>1144</v>
      </c>
      <c r="H2753" s="241">
        <v>45667</v>
      </c>
      <c r="I2753" s="253">
        <v>0</v>
      </c>
      <c r="J2753" s="214">
        <v>-31239</v>
      </c>
      <c r="K2753" s="250">
        <f t="shared" si="42"/>
        <v>464788.49468181515</v>
      </c>
      <c r="L2753" s="270"/>
    </row>
    <row r="2754" spans="2:12" x14ac:dyDescent="0.25">
      <c r="B2754" s="46">
        <f>SUBTOTAL(103,$C$10:C2754)</f>
        <v>2745</v>
      </c>
      <c r="C2754" s="157" t="s">
        <v>682</v>
      </c>
      <c r="D2754" s="157" t="s">
        <v>608</v>
      </c>
      <c r="E2754" s="231" t="s">
        <v>1466</v>
      </c>
      <c r="F2754" s="212" t="s">
        <v>1045</v>
      </c>
      <c r="G2754" s="209" t="s">
        <v>1046</v>
      </c>
      <c r="H2754" s="241">
        <v>45667</v>
      </c>
      <c r="I2754" s="253">
        <v>0</v>
      </c>
      <c r="J2754" s="214">
        <v>-2100</v>
      </c>
      <c r="K2754" s="250">
        <f t="shared" si="42"/>
        <v>462688.49468181515</v>
      </c>
      <c r="L2754" s="270"/>
    </row>
    <row r="2755" spans="2:12" x14ac:dyDescent="0.25">
      <c r="B2755" s="46">
        <f>SUBTOTAL(103,$C$10:C2755)</f>
        <v>2746</v>
      </c>
      <c r="C2755" s="157" t="s">
        <v>682</v>
      </c>
      <c r="D2755" s="157" t="s">
        <v>608</v>
      </c>
      <c r="E2755" s="231" t="s">
        <v>1466</v>
      </c>
      <c r="F2755" s="212" t="s">
        <v>1045</v>
      </c>
      <c r="G2755" s="209" t="s">
        <v>1046</v>
      </c>
      <c r="H2755" s="241">
        <v>45667</v>
      </c>
      <c r="I2755" s="253">
        <v>0</v>
      </c>
      <c r="J2755" s="214">
        <v>-2100</v>
      </c>
      <c r="K2755" s="250">
        <f t="shared" si="42"/>
        <v>460588.49468181515</v>
      </c>
      <c r="L2755" s="270"/>
    </row>
    <row r="2756" spans="2:12" x14ac:dyDescent="0.25">
      <c r="B2756" s="46">
        <f>SUBTOTAL(103,$C$10:C2756)</f>
        <v>2747</v>
      </c>
      <c r="C2756" s="157" t="s">
        <v>601</v>
      </c>
      <c r="D2756" s="157" t="s">
        <v>648</v>
      </c>
      <c r="E2756" s="231" t="s">
        <v>1466</v>
      </c>
      <c r="F2756" s="212" t="s">
        <v>1143</v>
      </c>
      <c r="G2756" s="209" t="s">
        <v>1144</v>
      </c>
      <c r="H2756" s="241">
        <v>45667</v>
      </c>
      <c r="I2756" s="253">
        <v>0</v>
      </c>
      <c r="J2756" s="214">
        <v>-5331</v>
      </c>
      <c r="K2756" s="250">
        <f t="shared" si="42"/>
        <v>455257.49468181515</v>
      </c>
      <c r="L2756" s="270"/>
    </row>
    <row r="2757" spans="2:12" x14ac:dyDescent="0.25">
      <c r="B2757" s="46">
        <f>SUBTOTAL(103,$C$10:C2757)</f>
        <v>2748</v>
      </c>
      <c r="C2757" s="157" t="s">
        <v>732</v>
      </c>
      <c r="D2757" s="157" t="s">
        <v>738</v>
      </c>
      <c r="E2757" s="203" t="s">
        <v>1466</v>
      </c>
      <c r="F2757" s="212" t="s">
        <v>619</v>
      </c>
      <c r="G2757" s="209" t="s">
        <v>621</v>
      </c>
      <c r="H2757" s="241">
        <v>45667</v>
      </c>
      <c r="I2757" s="253">
        <v>0</v>
      </c>
      <c r="J2757" s="214">
        <v>-250</v>
      </c>
      <c r="K2757" s="250">
        <f t="shared" si="42"/>
        <v>455007.49468181515</v>
      </c>
      <c r="L2757" s="270"/>
    </row>
    <row r="2758" spans="2:12" x14ac:dyDescent="0.25">
      <c r="B2758" s="46">
        <f>SUBTOTAL(103,$C$10:C2758)</f>
        <v>2749</v>
      </c>
      <c r="C2758" s="157" t="s">
        <v>722</v>
      </c>
      <c r="D2758" s="157" t="s">
        <v>703</v>
      </c>
      <c r="E2758" s="203" t="s">
        <v>1471</v>
      </c>
      <c r="F2758" s="212" t="s">
        <v>641</v>
      </c>
      <c r="G2758" s="209" t="s">
        <v>642</v>
      </c>
      <c r="H2758" s="241">
        <v>45667</v>
      </c>
      <c r="I2758" s="253">
        <v>0</v>
      </c>
      <c r="J2758" s="214">
        <v>-12500</v>
      </c>
      <c r="K2758" s="250">
        <f t="shared" si="42"/>
        <v>442507.49468181515</v>
      </c>
      <c r="L2758" s="270"/>
    </row>
    <row r="2759" spans="2:12" x14ac:dyDescent="0.25">
      <c r="B2759" s="46">
        <f>SUBTOTAL(103,$C$10:C2759)</f>
        <v>2750</v>
      </c>
      <c r="C2759" s="157" t="s">
        <v>683</v>
      </c>
      <c r="D2759" s="157" t="s">
        <v>608</v>
      </c>
      <c r="E2759" s="231" t="s">
        <v>1466</v>
      </c>
      <c r="F2759" s="212" t="s">
        <v>1143</v>
      </c>
      <c r="G2759" s="209" t="s">
        <v>1144</v>
      </c>
      <c r="H2759" s="241">
        <v>45667</v>
      </c>
      <c r="I2759" s="253">
        <v>0</v>
      </c>
      <c r="J2759" s="214">
        <v>-11840</v>
      </c>
      <c r="K2759" s="250">
        <f t="shared" si="42"/>
        <v>430667.49468181515</v>
      </c>
      <c r="L2759" s="270"/>
    </row>
    <row r="2760" spans="2:12" x14ac:dyDescent="0.25">
      <c r="B2760" s="46">
        <f>SUBTOTAL(103,$C$10:C2760)</f>
        <v>2751</v>
      </c>
      <c r="C2760" s="157" t="s">
        <v>665</v>
      </c>
      <c r="D2760" s="157" t="s">
        <v>648</v>
      </c>
      <c r="E2760" s="231" t="s">
        <v>1466</v>
      </c>
      <c r="F2760" s="212" t="s">
        <v>1045</v>
      </c>
      <c r="G2760" s="209" t="s">
        <v>1046</v>
      </c>
      <c r="H2760" s="241">
        <v>45667</v>
      </c>
      <c r="I2760" s="253">
        <v>0</v>
      </c>
      <c r="J2760" s="214">
        <v>-26600</v>
      </c>
      <c r="K2760" s="250">
        <f t="shared" si="42"/>
        <v>404067.49468181515</v>
      </c>
      <c r="L2760" s="270"/>
    </row>
    <row r="2761" spans="2:12" x14ac:dyDescent="0.25">
      <c r="B2761" s="46">
        <f>SUBTOTAL(103,$C$10:C2761)</f>
        <v>2752</v>
      </c>
      <c r="C2761" s="157" t="s">
        <v>665</v>
      </c>
      <c r="D2761" s="157" t="s">
        <v>648</v>
      </c>
      <c r="E2761" s="231" t="s">
        <v>1466</v>
      </c>
      <c r="F2761" s="212" t="s">
        <v>1045</v>
      </c>
      <c r="G2761" s="209" t="s">
        <v>1046</v>
      </c>
      <c r="H2761" s="241">
        <v>45667</v>
      </c>
      <c r="I2761" s="253">
        <v>0</v>
      </c>
      <c r="J2761" s="214">
        <f>-20300-8400</f>
        <v>-28700</v>
      </c>
      <c r="K2761" s="250">
        <f t="shared" si="42"/>
        <v>375367.49468181515</v>
      </c>
      <c r="L2761" s="270"/>
    </row>
    <row r="2762" spans="2:12" x14ac:dyDescent="0.25">
      <c r="B2762" s="46">
        <f>SUBTOTAL(103,$C$10:C2762)</f>
        <v>2753</v>
      </c>
      <c r="C2762" s="157" t="s">
        <v>1151</v>
      </c>
      <c r="D2762" s="157" t="s">
        <v>608</v>
      </c>
      <c r="E2762" s="231" t="s">
        <v>1466</v>
      </c>
      <c r="F2762" s="212" t="s">
        <v>583</v>
      </c>
      <c r="G2762" s="209" t="s">
        <v>584</v>
      </c>
      <c r="H2762" s="241">
        <v>45667</v>
      </c>
      <c r="I2762" s="253">
        <v>0</v>
      </c>
      <c r="J2762" s="214">
        <v>-25200</v>
      </c>
      <c r="K2762" s="250">
        <f t="shared" si="42"/>
        <v>350167.49468181515</v>
      </c>
      <c r="L2762" s="270"/>
    </row>
    <row r="2763" spans="2:12" x14ac:dyDescent="0.25">
      <c r="B2763" s="46">
        <f>SUBTOTAL(103,$C$10:C2763)</f>
        <v>2754</v>
      </c>
      <c r="C2763" s="157" t="s">
        <v>1151</v>
      </c>
      <c r="D2763" s="157" t="s">
        <v>608</v>
      </c>
      <c r="E2763" s="231" t="s">
        <v>1466</v>
      </c>
      <c r="F2763" s="212" t="s">
        <v>583</v>
      </c>
      <c r="G2763" s="209" t="s">
        <v>584</v>
      </c>
      <c r="H2763" s="241">
        <v>45667</v>
      </c>
      <c r="I2763" s="253">
        <v>0</v>
      </c>
      <c r="J2763" s="214">
        <v>-23100</v>
      </c>
      <c r="K2763" s="250">
        <f t="shared" si="42"/>
        <v>327067.49468181515</v>
      </c>
      <c r="L2763" s="270"/>
    </row>
    <row r="2764" spans="2:12" x14ac:dyDescent="0.25">
      <c r="B2764" s="46">
        <f>SUBTOTAL(103,$C$10:C2764)</f>
        <v>2755</v>
      </c>
      <c r="C2764" s="157" t="s">
        <v>694</v>
      </c>
      <c r="D2764" s="157" t="s">
        <v>608</v>
      </c>
      <c r="E2764" s="231" t="s">
        <v>1466</v>
      </c>
      <c r="F2764" s="212" t="s">
        <v>1187</v>
      </c>
      <c r="G2764" s="209" t="s">
        <v>1188</v>
      </c>
      <c r="H2764" s="241">
        <v>45667</v>
      </c>
      <c r="I2764" s="253">
        <v>0</v>
      </c>
      <c r="J2764" s="214">
        <v>-9100</v>
      </c>
      <c r="K2764" s="250">
        <f t="shared" si="42"/>
        <v>317967.49468181515</v>
      </c>
      <c r="L2764" s="270"/>
    </row>
    <row r="2765" spans="2:12" x14ac:dyDescent="0.25">
      <c r="B2765" s="46">
        <f>SUBTOTAL(103,$C$10:C2765)</f>
        <v>2756</v>
      </c>
      <c r="C2765" s="157" t="s">
        <v>694</v>
      </c>
      <c r="D2765" s="157" t="s">
        <v>608</v>
      </c>
      <c r="E2765" s="231" t="s">
        <v>1466</v>
      </c>
      <c r="F2765" s="212" t="s">
        <v>1187</v>
      </c>
      <c r="G2765" s="209" t="s">
        <v>1188</v>
      </c>
      <c r="H2765" s="241">
        <v>45667</v>
      </c>
      <c r="I2765" s="253">
        <v>0</v>
      </c>
      <c r="J2765" s="214">
        <v>-9100</v>
      </c>
      <c r="K2765" s="250">
        <f t="shared" ref="K2765:K2828" si="43">I2765+K2764+J2765</f>
        <v>308867.49468181515</v>
      </c>
      <c r="L2765" s="270"/>
    </row>
    <row r="2766" spans="2:12" x14ac:dyDescent="0.25">
      <c r="B2766" s="46">
        <f>SUBTOTAL(103,$C$10:C2766)</f>
        <v>2757</v>
      </c>
      <c r="C2766" s="157" t="s">
        <v>694</v>
      </c>
      <c r="D2766" s="157" t="s">
        <v>918</v>
      </c>
      <c r="E2766" s="203" t="s">
        <v>1467</v>
      </c>
      <c r="F2766" s="212" t="s">
        <v>641</v>
      </c>
      <c r="G2766" s="209" t="s">
        <v>642</v>
      </c>
      <c r="H2766" s="241">
        <v>45667</v>
      </c>
      <c r="I2766" s="253">
        <v>0</v>
      </c>
      <c r="J2766" s="214">
        <v>-24867.25</v>
      </c>
      <c r="K2766" s="250">
        <f t="shared" si="43"/>
        <v>284000.24468181515</v>
      </c>
      <c r="L2766" s="270"/>
    </row>
    <row r="2767" spans="2:12" x14ac:dyDescent="0.25">
      <c r="B2767" s="46">
        <f>SUBTOTAL(103,$C$10:C2767)</f>
        <v>2758</v>
      </c>
      <c r="C2767" s="157" t="s">
        <v>694</v>
      </c>
      <c r="D2767" s="157" t="s">
        <v>918</v>
      </c>
      <c r="E2767" s="203" t="s">
        <v>1467</v>
      </c>
      <c r="F2767" s="212" t="s">
        <v>585</v>
      </c>
      <c r="G2767" s="209" t="s">
        <v>586</v>
      </c>
      <c r="H2767" s="241">
        <v>45667</v>
      </c>
      <c r="I2767" s="253">
        <v>0</v>
      </c>
      <c r="J2767" s="214">
        <v>-11312</v>
      </c>
      <c r="K2767" s="250">
        <f t="shared" si="43"/>
        <v>272688.24468181515</v>
      </c>
      <c r="L2767" s="270"/>
    </row>
    <row r="2768" spans="2:12" x14ac:dyDescent="0.25">
      <c r="B2768" s="46">
        <f>SUBTOTAL(103,$C$10:C2768)</f>
        <v>2759</v>
      </c>
      <c r="C2768" s="157" t="s">
        <v>605</v>
      </c>
      <c r="D2768" s="157" t="s">
        <v>608</v>
      </c>
      <c r="E2768" s="231" t="s">
        <v>1466</v>
      </c>
      <c r="F2768" s="212" t="s">
        <v>585</v>
      </c>
      <c r="G2768" s="209" t="s">
        <v>586</v>
      </c>
      <c r="H2768" s="241">
        <v>45667</v>
      </c>
      <c r="I2768" s="253">
        <v>0</v>
      </c>
      <c r="J2768" s="214">
        <v>-10900</v>
      </c>
      <c r="K2768" s="250">
        <f t="shared" si="43"/>
        <v>261788.24468181515</v>
      </c>
      <c r="L2768" s="270"/>
    </row>
    <row r="2769" spans="2:12" x14ac:dyDescent="0.25">
      <c r="B2769" s="46">
        <f>SUBTOTAL(103,$C$10:C2769)</f>
        <v>2760</v>
      </c>
      <c r="C2769" s="157" t="s">
        <v>605</v>
      </c>
      <c r="D2769" s="157" t="s">
        <v>608</v>
      </c>
      <c r="E2769" s="231" t="s">
        <v>1466</v>
      </c>
      <c r="F2769" s="212" t="s">
        <v>585</v>
      </c>
      <c r="G2769" s="209" t="s">
        <v>586</v>
      </c>
      <c r="H2769" s="241">
        <v>45667</v>
      </c>
      <c r="I2769" s="253">
        <v>0</v>
      </c>
      <c r="J2769" s="214">
        <v>-9400</v>
      </c>
      <c r="K2769" s="250">
        <f t="shared" si="43"/>
        <v>252388.24468181515</v>
      </c>
      <c r="L2769" s="270"/>
    </row>
    <row r="2770" spans="2:12" x14ac:dyDescent="0.25">
      <c r="B2770" s="46">
        <f>SUBTOTAL(103,$C$10:C2770)</f>
        <v>2761</v>
      </c>
      <c r="C2770" s="157" t="s">
        <v>603</v>
      </c>
      <c r="D2770" s="157" t="s">
        <v>738</v>
      </c>
      <c r="E2770" s="203" t="s">
        <v>1466</v>
      </c>
      <c r="F2770" s="212" t="s">
        <v>619</v>
      </c>
      <c r="G2770" s="209" t="s">
        <v>621</v>
      </c>
      <c r="H2770" s="241">
        <v>45667</v>
      </c>
      <c r="I2770" s="253">
        <v>0</v>
      </c>
      <c r="J2770" s="214">
        <v>-500</v>
      </c>
      <c r="K2770" s="250">
        <f t="shared" si="43"/>
        <v>251888.24468181515</v>
      </c>
      <c r="L2770" s="270"/>
    </row>
    <row r="2771" spans="2:12" x14ac:dyDescent="0.25">
      <c r="B2771" s="46">
        <f>SUBTOTAL(103,$C$10:C2771)</f>
        <v>2762</v>
      </c>
      <c r="C2771" s="157" t="s">
        <v>1165</v>
      </c>
      <c r="D2771" s="157" t="s">
        <v>738</v>
      </c>
      <c r="E2771" s="203" t="s">
        <v>1466</v>
      </c>
      <c r="F2771" s="212" t="s">
        <v>1043</v>
      </c>
      <c r="G2771" s="209" t="s">
        <v>1044</v>
      </c>
      <c r="H2771" s="241">
        <v>45667</v>
      </c>
      <c r="I2771" s="253">
        <v>0</v>
      </c>
      <c r="J2771" s="214">
        <v>-500</v>
      </c>
      <c r="K2771" s="250">
        <f t="shared" si="43"/>
        <v>251388.24468181515</v>
      </c>
      <c r="L2771" s="270"/>
    </row>
    <row r="2772" spans="2:12" x14ac:dyDescent="0.25">
      <c r="B2772" s="46">
        <f>SUBTOTAL(103,$C$10:C2772)</f>
        <v>2763</v>
      </c>
      <c r="C2772" s="157" t="s">
        <v>1180</v>
      </c>
      <c r="D2772" s="157" t="s">
        <v>1183</v>
      </c>
      <c r="E2772" s="204" t="s">
        <v>1470</v>
      </c>
      <c r="F2772" s="212" t="s">
        <v>1043</v>
      </c>
      <c r="G2772" s="209" t="s">
        <v>1044</v>
      </c>
      <c r="H2772" s="241">
        <v>45667</v>
      </c>
      <c r="I2772" s="253">
        <v>0</v>
      </c>
      <c r="J2772" s="214">
        <v>-500</v>
      </c>
      <c r="K2772" s="250">
        <f t="shared" si="43"/>
        <v>250888.24468181515</v>
      </c>
      <c r="L2772" s="270"/>
    </row>
    <row r="2773" spans="2:12" x14ac:dyDescent="0.25">
      <c r="B2773" s="46">
        <f>SUBTOTAL(103,$C$10:C2773)</f>
        <v>2764</v>
      </c>
      <c r="C2773" s="294" t="s">
        <v>131</v>
      </c>
      <c r="D2773" s="157" t="s">
        <v>1430</v>
      </c>
      <c r="E2773" s="203" t="s">
        <v>1475</v>
      </c>
      <c r="F2773" s="212" t="s">
        <v>588</v>
      </c>
      <c r="G2773" s="209" t="s">
        <v>589</v>
      </c>
      <c r="H2773" s="241">
        <v>45672</v>
      </c>
      <c r="I2773" s="253">
        <v>0</v>
      </c>
      <c r="J2773" s="214">
        <v>-300000</v>
      </c>
      <c r="K2773" s="250">
        <f t="shared" si="43"/>
        <v>-49111.755318184849</v>
      </c>
      <c r="L2773" s="270"/>
    </row>
    <row r="2774" spans="2:12" x14ac:dyDescent="0.25">
      <c r="B2774" s="46">
        <f>SUBTOTAL(103,$C$10:C2774)</f>
        <v>2765</v>
      </c>
      <c r="C2774" s="157" t="s">
        <v>1431</v>
      </c>
      <c r="D2774" s="157" t="s">
        <v>1541</v>
      </c>
      <c r="E2774" s="203" t="s">
        <v>6</v>
      </c>
      <c r="F2774" s="212" t="s">
        <v>1432</v>
      </c>
      <c r="G2774" s="204" t="s">
        <v>1431</v>
      </c>
      <c r="H2774" s="241">
        <v>45674</v>
      </c>
      <c r="I2774" s="253">
        <v>1000000</v>
      </c>
      <c r="J2774" s="214">
        <v>0</v>
      </c>
      <c r="K2774" s="250">
        <f t="shared" si="43"/>
        <v>950888.24468181515</v>
      </c>
      <c r="L2774" s="270"/>
    </row>
    <row r="2775" spans="2:12" x14ac:dyDescent="0.25">
      <c r="B2775" s="46">
        <f>SUBTOTAL(103,$C$10:C2775)</f>
        <v>2766</v>
      </c>
      <c r="C2775" s="157" t="s">
        <v>580</v>
      </c>
      <c r="D2775" s="157" t="s">
        <v>1024</v>
      </c>
      <c r="E2775" s="203" t="s">
        <v>6</v>
      </c>
      <c r="F2775" s="212" t="s">
        <v>579</v>
      </c>
      <c r="G2775" s="209" t="s">
        <v>622</v>
      </c>
      <c r="H2775" s="241">
        <v>45674</v>
      </c>
      <c r="I2775" s="253">
        <v>500000</v>
      </c>
      <c r="J2775" s="214">
        <v>0</v>
      </c>
      <c r="K2775" s="250">
        <f t="shared" si="43"/>
        <v>1450888.2446818152</v>
      </c>
      <c r="L2775" s="270"/>
    </row>
    <row r="2776" spans="2:12" x14ac:dyDescent="0.25">
      <c r="B2776" s="46">
        <f>SUBTOTAL(103,$C$10:C2776)</f>
        <v>2767</v>
      </c>
      <c r="C2776" s="157" t="s">
        <v>1266</v>
      </c>
      <c r="D2776" s="157" t="s">
        <v>738</v>
      </c>
      <c r="E2776" s="203" t="s">
        <v>1466</v>
      </c>
      <c r="F2776" s="212" t="s">
        <v>1043</v>
      </c>
      <c r="G2776" s="209" t="s">
        <v>1044</v>
      </c>
      <c r="H2776" s="241">
        <v>45674</v>
      </c>
      <c r="I2776" s="253">
        <v>0</v>
      </c>
      <c r="J2776" s="214">
        <v>-1000</v>
      </c>
      <c r="K2776" s="250">
        <f t="shared" si="43"/>
        <v>1449888.2446818152</v>
      </c>
      <c r="L2776" s="270"/>
    </row>
    <row r="2777" spans="2:12" x14ac:dyDescent="0.25">
      <c r="B2777" s="46">
        <f>SUBTOTAL(103,$C$10:C2777)</f>
        <v>2768</v>
      </c>
      <c r="C2777" s="157" t="s">
        <v>736</v>
      </c>
      <c r="D2777" s="157" t="s">
        <v>738</v>
      </c>
      <c r="E2777" s="203" t="s">
        <v>1466</v>
      </c>
      <c r="F2777" s="212" t="s">
        <v>619</v>
      </c>
      <c r="G2777" s="209" t="s">
        <v>621</v>
      </c>
      <c r="H2777" s="241">
        <v>45674</v>
      </c>
      <c r="I2777" s="253">
        <v>0</v>
      </c>
      <c r="J2777" s="214">
        <v>-1250</v>
      </c>
      <c r="K2777" s="250">
        <f t="shared" si="43"/>
        <v>1448638.2446818152</v>
      </c>
      <c r="L2777" s="270"/>
    </row>
    <row r="2778" spans="2:12" x14ac:dyDescent="0.25">
      <c r="B2778" s="46">
        <f>SUBTOTAL(103,$C$10:C2778)</f>
        <v>2769</v>
      </c>
      <c r="C2778" s="157" t="s">
        <v>625</v>
      </c>
      <c r="D2778" s="157" t="s">
        <v>608</v>
      </c>
      <c r="E2778" s="231" t="s">
        <v>1466</v>
      </c>
      <c r="F2778" s="212" t="s">
        <v>641</v>
      </c>
      <c r="G2778" s="209" t="s">
        <v>642</v>
      </c>
      <c r="H2778" s="241">
        <v>45674</v>
      </c>
      <c r="I2778" s="253">
        <v>0</v>
      </c>
      <c r="J2778" s="214">
        <v>-7580</v>
      </c>
      <c r="K2778" s="250">
        <f t="shared" si="43"/>
        <v>1441058.2446818152</v>
      </c>
      <c r="L2778" s="270"/>
    </row>
    <row r="2779" spans="2:12" x14ac:dyDescent="0.25">
      <c r="B2779" s="46">
        <f>SUBTOTAL(103,$C$10:C2779)</f>
        <v>2770</v>
      </c>
      <c r="C2779" s="157" t="s">
        <v>625</v>
      </c>
      <c r="D2779" s="157" t="s">
        <v>1434</v>
      </c>
      <c r="E2779" s="231" t="s">
        <v>1466</v>
      </c>
      <c r="F2779" s="212" t="s">
        <v>641</v>
      </c>
      <c r="G2779" s="209" t="s">
        <v>642</v>
      </c>
      <c r="H2779" s="241">
        <v>45674</v>
      </c>
      <c r="I2779" s="253">
        <v>0</v>
      </c>
      <c r="J2779" s="214">
        <v>-2400</v>
      </c>
      <c r="K2779" s="250">
        <f t="shared" si="43"/>
        <v>1438658.2446818152</v>
      </c>
      <c r="L2779" s="270"/>
    </row>
    <row r="2780" spans="2:12" x14ac:dyDescent="0.25">
      <c r="B2780" s="46">
        <f>SUBTOTAL(103,$C$10:C2780)</f>
        <v>2771</v>
      </c>
      <c r="C2780" s="157" t="s">
        <v>1421</v>
      </c>
      <c r="D2780" s="157" t="s">
        <v>608</v>
      </c>
      <c r="E2780" s="231" t="s">
        <v>1466</v>
      </c>
      <c r="F2780" s="212" t="s">
        <v>1187</v>
      </c>
      <c r="G2780" s="209" t="s">
        <v>1188</v>
      </c>
      <c r="H2780" s="241">
        <v>45674</v>
      </c>
      <c r="I2780" s="253">
        <v>0</v>
      </c>
      <c r="J2780" s="214">
        <v>-8400</v>
      </c>
      <c r="K2780" s="250">
        <f t="shared" si="43"/>
        <v>1430258.2446818152</v>
      </c>
      <c r="L2780" s="270"/>
    </row>
    <row r="2781" spans="2:12" x14ac:dyDescent="0.25">
      <c r="B2781" s="46">
        <f>SUBTOTAL(103,$C$10:C2781)</f>
        <v>2772</v>
      </c>
      <c r="C2781" s="157" t="s">
        <v>1286</v>
      </c>
      <c r="D2781" s="157" t="s">
        <v>607</v>
      </c>
      <c r="E2781" s="203" t="s">
        <v>1467</v>
      </c>
      <c r="F2781" s="212" t="s">
        <v>591</v>
      </c>
      <c r="G2781" s="209" t="s">
        <v>592</v>
      </c>
      <c r="H2781" s="241">
        <v>45674</v>
      </c>
      <c r="I2781" s="253">
        <v>0</v>
      </c>
      <c r="J2781" s="214">
        <v>-7759.5349999999999</v>
      </c>
      <c r="K2781" s="250">
        <f t="shared" si="43"/>
        <v>1422498.7096818152</v>
      </c>
      <c r="L2781" s="270"/>
    </row>
    <row r="2782" spans="2:12" x14ac:dyDescent="0.25">
      <c r="B2782" s="46">
        <f>SUBTOTAL(103,$C$10:C2782)</f>
        <v>2773</v>
      </c>
      <c r="C2782" s="157" t="s">
        <v>1423</v>
      </c>
      <c r="D2782" s="157" t="s">
        <v>608</v>
      </c>
      <c r="E2782" s="231" t="s">
        <v>1466</v>
      </c>
      <c r="F2782" s="212" t="s">
        <v>1045</v>
      </c>
      <c r="G2782" s="209" t="s">
        <v>1046</v>
      </c>
      <c r="H2782" s="241">
        <v>45674</v>
      </c>
      <c r="I2782" s="253">
        <v>0</v>
      </c>
      <c r="J2782" s="214">
        <v>-11900</v>
      </c>
      <c r="K2782" s="250">
        <f t="shared" si="43"/>
        <v>1410598.7096818152</v>
      </c>
      <c r="L2782" s="270"/>
    </row>
    <row r="2783" spans="2:12" x14ac:dyDescent="0.25">
      <c r="B2783" s="46">
        <f>SUBTOTAL(103,$C$10:C2783)</f>
        <v>2774</v>
      </c>
      <c r="C2783" s="157" t="s">
        <v>598</v>
      </c>
      <c r="D2783" s="157" t="s">
        <v>607</v>
      </c>
      <c r="E2783" s="203" t="s">
        <v>1467</v>
      </c>
      <c r="F2783" s="212" t="s">
        <v>581</v>
      </c>
      <c r="G2783" s="209" t="s">
        <v>620</v>
      </c>
      <c r="H2783" s="241">
        <v>45674</v>
      </c>
      <c r="I2783" s="253">
        <v>0</v>
      </c>
      <c r="J2783" s="214">
        <v>-15000</v>
      </c>
      <c r="K2783" s="250">
        <f t="shared" si="43"/>
        <v>1395598.7096818152</v>
      </c>
      <c r="L2783" s="270"/>
    </row>
    <row r="2784" spans="2:12" x14ac:dyDescent="0.25">
      <c r="B2784" s="46">
        <f>SUBTOTAL(103,$C$10:C2784)</f>
        <v>2775</v>
      </c>
      <c r="C2784" s="157" t="s">
        <v>598</v>
      </c>
      <c r="D2784" s="157" t="s">
        <v>607</v>
      </c>
      <c r="E2784" s="203" t="s">
        <v>1467</v>
      </c>
      <c r="F2784" s="212" t="s">
        <v>1187</v>
      </c>
      <c r="G2784" s="209" t="s">
        <v>1188</v>
      </c>
      <c r="H2784" s="241">
        <v>45674</v>
      </c>
      <c r="I2784" s="253">
        <v>0</v>
      </c>
      <c r="J2784" s="214">
        <v>-790.12920691820489</v>
      </c>
      <c r="K2784" s="250">
        <f t="shared" si="43"/>
        <v>1394808.5804748971</v>
      </c>
      <c r="L2784" s="270"/>
    </row>
    <row r="2785" spans="2:12" x14ac:dyDescent="0.25">
      <c r="B2785" s="46">
        <f>SUBTOTAL(103,$C$10:C2785)</f>
        <v>2776</v>
      </c>
      <c r="C2785" s="157" t="s">
        <v>598</v>
      </c>
      <c r="D2785" s="157" t="s">
        <v>607</v>
      </c>
      <c r="E2785" s="203" t="s">
        <v>1467</v>
      </c>
      <c r="F2785" s="212" t="s">
        <v>579</v>
      </c>
      <c r="G2785" s="209" t="s">
        <v>580</v>
      </c>
      <c r="H2785" s="241">
        <v>45674</v>
      </c>
      <c r="I2785" s="253">
        <v>0</v>
      </c>
      <c r="J2785" s="214">
        <v>-7143.3918167565598</v>
      </c>
      <c r="K2785" s="250">
        <f t="shared" si="43"/>
        <v>1387665.1886581406</v>
      </c>
      <c r="L2785" s="270"/>
    </row>
    <row r="2786" spans="2:12" x14ac:dyDescent="0.25">
      <c r="B2786" s="46">
        <f>SUBTOTAL(103,$C$10:C2786)</f>
        <v>2777</v>
      </c>
      <c r="C2786" s="157" t="s">
        <v>598</v>
      </c>
      <c r="D2786" s="157" t="s">
        <v>607</v>
      </c>
      <c r="E2786" s="203" t="s">
        <v>1467</v>
      </c>
      <c r="F2786" s="212" t="s">
        <v>746</v>
      </c>
      <c r="G2786" s="209" t="s">
        <v>724</v>
      </c>
      <c r="H2786" s="241">
        <v>45674</v>
      </c>
      <c r="I2786" s="253">
        <v>0</v>
      </c>
      <c r="J2786" s="214">
        <v>-860.82497806351796</v>
      </c>
      <c r="K2786" s="250">
        <f t="shared" si="43"/>
        <v>1386804.363680077</v>
      </c>
      <c r="L2786" s="270"/>
    </row>
    <row r="2787" spans="2:12" x14ac:dyDescent="0.25">
      <c r="B2787" s="46">
        <f>SUBTOTAL(103,$C$10:C2787)</f>
        <v>2778</v>
      </c>
      <c r="C2787" s="157" t="s">
        <v>598</v>
      </c>
      <c r="D2787" s="157" t="s">
        <v>607</v>
      </c>
      <c r="E2787" s="203" t="s">
        <v>1467</v>
      </c>
      <c r="F2787" s="212" t="s">
        <v>1043</v>
      </c>
      <c r="G2787" s="209" t="s">
        <v>1435</v>
      </c>
      <c r="H2787" s="241">
        <v>45674</v>
      </c>
      <c r="I2787" s="253">
        <v>0</v>
      </c>
      <c r="J2787" s="214">
        <v>-1205.6539982617157</v>
      </c>
      <c r="K2787" s="250">
        <f t="shared" si="43"/>
        <v>1385598.7096818152</v>
      </c>
      <c r="L2787" s="270"/>
    </row>
    <row r="2788" spans="2:12" x14ac:dyDescent="0.25">
      <c r="B2788" s="46">
        <f>SUBTOTAL(103,$C$10:C2788)</f>
        <v>2779</v>
      </c>
      <c r="C2788" s="157" t="s">
        <v>598</v>
      </c>
      <c r="D2788" s="157" t="s">
        <v>738</v>
      </c>
      <c r="E2788" s="203" t="s">
        <v>1466</v>
      </c>
      <c r="F2788" s="212" t="s">
        <v>1043</v>
      </c>
      <c r="G2788" s="209" t="s">
        <v>1044</v>
      </c>
      <c r="H2788" s="241">
        <v>45674</v>
      </c>
      <c r="I2788" s="253">
        <v>0</v>
      </c>
      <c r="J2788" s="214">
        <v>-1000</v>
      </c>
      <c r="K2788" s="250">
        <f t="shared" si="43"/>
        <v>1384598.7096818152</v>
      </c>
      <c r="L2788" s="270"/>
    </row>
    <row r="2789" spans="2:12" x14ac:dyDescent="0.25">
      <c r="B2789" s="46">
        <f>SUBTOTAL(103,$C$10:C2789)</f>
        <v>2780</v>
      </c>
      <c r="C2789" s="157" t="s">
        <v>598</v>
      </c>
      <c r="D2789" s="157" t="s">
        <v>608</v>
      </c>
      <c r="E2789" s="231" t="s">
        <v>1466</v>
      </c>
      <c r="F2789" s="212" t="s">
        <v>1187</v>
      </c>
      <c r="G2789" s="209" t="s">
        <v>1188</v>
      </c>
      <c r="H2789" s="241">
        <v>45674</v>
      </c>
      <c r="I2789" s="253">
        <v>0</v>
      </c>
      <c r="J2789" s="214">
        <v>-6300</v>
      </c>
      <c r="K2789" s="250">
        <f t="shared" si="43"/>
        <v>1378298.7096818152</v>
      </c>
      <c r="L2789" s="270"/>
    </row>
    <row r="2790" spans="2:12" x14ac:dyDescent="0.25">
      <c r="B2790" s="46">
        <f>SUBTOTAL(103,$C$10:C2790)</f>
        <v>2781</v>
      </c>
      <c r="C2790" s="157" t="s">
        <v>600</v>
      </c>
      <c r="D2790" s="157" t="s">
        <v>608</v>
      </c>
      <c r="E2790" s="231" t="s">
        <v>1466</v>
      </c>
      <c r="F2790" s="212" t="s">
        <v>1143</v>
      </c>
      <c r="G2790" s="209" t="s">
        <v>1144</v>
      </c>
      <c r="H2790" s="241">
        <v>45674</v>
      </c>
      <c r="I2790" s="253">
        <v>0</v>
      </c>
      <c r="J2790" s="214">
        <v>-13240</v>
      </c>
      <c r="K2790" s="250">
        <f t="shared" si="43"/>
        <v>1365058.7096818152</v>
      </c>
      <c r="L2790" s="270"/>
    </row>
    <row r="2791" spans="2:12" x14ac:dyDescent="0.25">
      <c r="B2791" s="46">
        <f>SUBTOTAL(103,$C$10:C2791)</f>
        <v>2782</v>
      </c>
      <c r="C2791" s="157" t="s">
        <v>682</v>
      </c>
      <c r="D2791" s="157" t="s">
        <v>608</v>
      </c>
      <c r="E2791" s="231" t="s">
        <v>1466</v>
      </c>
      <c r="F2791" s="212" t="s">
        <v>1045</v>
      </c>
      <c r="G2791" s="209" t="s">
        <v>1046</v>
      </c>
      <c r="H2791" s="241">
        <v>45674</v>
      </c>
      <c r="I2791" s="253">
        <v>0</v>
      </c>
      <c r="J2791" s="214">
        <v>-2100</v>
      </c>
      <c r="K2791" s="250">
        <f t="shared" si="43"/>
        <v>1362958.7096818152</v>
      </c>
      <c r="L2791" s="270"/>
    </row>
    <row r="2792" spans="2:12" x14ac:dyDescent="0.25">
      <c r="B2792" s="46">
        <f>SUBTOTAL(103,$C$10:C2792)</f>
        <v>2783</v>
      </c>
      <c r="C2792" s="157" t="s">
        <v>601</v>
      </c>
      <c r="D2792" s="157" t="s">
        <v>648</v>
      </c>
      <c r="E2792" s="231" t="s">
        <v>1466</v>
      </c>
      <c r="F2792" s="212" t="s">
        <v>1143</v>
      </c>
      <c r="G2792" s="209" t="s">
        <v>1144</v>
      </c>
      <c r="H2792" s="241">
        <v>45674</v>
      </c>
      <c r="I2792" s="253">
        <v>0</v>
      </c>
      <c r="J2792" s="214">
        <v>-4662</v>
      </c>
      <c r="K2792" s="250">
        <f t="shared" si="43"/>
        <v>1358296.7096818152</v>
      </c>
      <c r="L2792" s="270"/>
    </row>
    <row r="2793" spans="2:12" x14ac:dyDescent="0.25">
      <c r="B2793" s="46">
        <f>SUBTOTAL(103,$C$10:C2793)</f>
        <v>2784</v>
      </c>
      <c r="C2793" s="157" t="s">
        <v>683</v>
      </c>
      <c r="D2793" s="157" t="s">
        <v>608</v>
      </c>
      <c r="E2793" s="231" t="s">
        <v>1466</v>
      </c>
      <c r="F2793" s="212" t="s">
        <v>1143</v>
      </c>
      <c r="G2793" s="209" t="s">
        <v>1144</v>
      </c>
      <c r="H2793" s="241">
        <v>45674</v>
      </c>
      <c r="I2793" s="253">
        <v>0</v>
      </c>
      <c r="J2793" s="214">
        <v>-7920</v>
      </c>
      <c r="K2793" s="250">
        <f t="shared" si="43"/>
        <v>1350376.7096818152</v>
      </c>
      <c r="L2793" s="270"/>
    </row>
    <row r="2794" spans="2:12" x14ac:dyDescent="0.25">
      <c r="B2794" s="46">
        <f>SUBTOTAL(103,$C$10:C2794)</f>
        <v>2785</v>
      </c>
      <c r="C2794" s="157" t="s">
        <v>665</v>
      </c>
      <c r="D2794" s="157" t="s">
        <v>648</v>
      </c>
      <c r="E2794" s="231" t="s">
        <v>1466</v>
      </c>
      <c r="F2794" s="212" t="s">
        <v>1045</v>
      </c>
      <c r="G2794" s="209" t="s">
        <v>1046</v>
      </c>
      <c r="H2794" s="241">
        <v>45674</v>
      </c>
      <c r="I2794" s="253">
        <v>0</v>
      </c>
      <c r="J2794" s="214">
        <v>-26600</v>
      </c>
      <c r="K2794" s="250">
        <f t="shared" si="43"/>
        <v>1323776.7096818152</v>
      </c>
      <c r="L2794" s="270"/>
    </row>
    <row r="2795" spans="2:12" x14ac:dyDescent="0.25">
      <c r="B2795" s="46">
        <f>SUBTOTAL(103,$C$10:C2795)</f>
        <v>2786</v>
      </c>
      <c r="C2795" s="157" t="s">
        <v>1151</v>
      </c>
      <c r="D2795" s="157" t="s">
        <v>608</v>
      </c>
      <c r="E2795" s="231" t="s">
        <v>1466</v>
      </c>
      <c r="F2795" s="212" t="s">
        <v>583</v>
      </c>
      <c r="G2795" s="209" t="s">
        <v>584</v>
      </c>
      <c r="H2795" s="241">
        <v>45674</v>
      </c>
      <c r="I2795" s="253">
        <v>0</v>
      </c>
      <c r="J2795" s="214">
        <v>-18900</v>
      </c>
      <c r="K2795" s="250">
        <f t="shared" si="43"/>
        <v>1304876.7096818152</v>
      </c>
      <c r="L2795" s="270"/>
    </row>
    <row r="2796" spans="2:12" x14ac:dyDescent="0.25">
      <c r="B2796" s="46">
        <f>SUBTOTAL(103,$C$10:C2796)</f>
        <v>2787</v>
      </c>
      <c r="C2796" s="157" t="s">
        <v>694</v>
      </c>
      <c r="D2796" s="157" t="s">
        <v>608</v>
      </c>
      <c r="E2796" s="231" t="s">
        <v>1466</v>
      </c>
      <c r="F2796" s="212" t="s">
        <v>1187</v>
      </c>
      <c r="G2796" s="209" t="s">
        <v>1188</v>
      </c>
      <c r="H2796" s="241">
        <v>45674</v>
      </c>
      <c r="I2796" s="253">
        <v>0</v>
      </c>
      <c r="J2796" s="214">
        <v>-9100</v>
      </c>
      <c r="K2796" s="250">
        <f t="shared" si="43"/>
        <v>1295776.7096818152</v>
      </c>
      <c r="L2796" s="270"/>
    </row>
    <row r="2797" spans="2:12" x14ac:dyDescent="0.25">
      <c r="B2797" s="46">
        <f>SUBTOTAL(103,$C$10:C2797)</f>
        <v>2788</v>
      </c>
      <c r="C2797" s="157" t="s">
        <v>605</v>
      </c>
      <c r="D2797" s="157" t="s">
        <v>608</v>
      </c>
      <c r="E2797" s="231" t="s">
        <v>1466</v>
      </c>
      <c r="F2797" s="212" t="s">
        <v>585</v>
      </c>
      <c r="G2797" s="209" t="s">
        <v>586</v>
      </c>
      <c r="H2797" s="241">
        <v>45674</v>
      </c>
      <c r="I2797" s="253">
        <v>0</v>
      </c>
      <c r="J2797" s="214">
        <v>-9400</v>
      </c>
      <c r="K2797" s="250">
        <f t="shared" si="43"/>
        <v>1286376.7096818152</v>
      </c>
      <c r="L2797" s="270"/>
    </row>
    <row r="2798" spans="2:12" x14ac:dyDescent="0.25">
      <c r="B2798" s="46">
        <f>SUBTOTAL(103,$C$10:C2798)</f>
        <v>2789</v>
      </c>
      <c r="C2798" s="157" t="s">
        <v>1342</v>
      </c>
      <c r="D2798" s="157" t="s">
        <v>607</v>
      </c>
      <c r="E2798" s="203" t="s">
        <v>1467</v>
      </c>
      <c r="F2798" s="212" t="s">
        <v>579</v>
      </c>
      <c r="G2798" s="209" t="s">
        <v>622</v>
      </c>
      <c r="H2798" s="241">
        <v>45674</v>
      </c>
      <c r="I2798" s="253">
        <v>0</v>
      </c>
      <c r="J2798" s="214">
        <v>-6066.2349999999933</v>
      </c>
      <c r="K2798" s="250">
        <f t="shared" si="43"/>
        <v>1280310.4746818151</v>
      </c>
      <c r="L2798" s="270"/>
    </row>
    <row r="2799" spans="2:12" x14ac:dyDescent="0.25">
      <c r="B2799" s="46">
        <f>SUBTOTAL(103,$C$10:C2799)</f>
        <v>2790</v>
      </c>
      <c r="C2799" s="157" t="s">
        <v>603</v>
      </c>
      <c r="D2799" s="157" t="s">
        <v>738</v>
      </c>
      <c r="E2799" s="203" t="s">
        <v>1466</v>
      </c>
      <c r="F2799" s="212" t="s">
        <v>619</v>
      </c>
      <c r="G2799" s="209" t="s">
        <v>621</v>
      </c>
      <c r="H2799" s="241">
        <v>45674</v>
      </c>
      <c r="I2799" s="253">
        <v>0</v>
      </c>
      <c r="J2799" s="214">
        <v>-500</v>
      </c>
      <c r="K2799" s="250">
        <f t="shared" si="43"/>
        <v>1279810.4746818151</v>
      </c>
      <c r="L2799" s="270"/>
    </row>
    <row r="2800" spans="2:12" x14ac:dyDescent="0.25">
      <c r="B2800" s="46">
        <f>SUBTOTAL(103,$C$10:C2800)</f>
        <v>2791</v>
      </c>
      <c r="C2800" s="157" t="s">
        <v>1165</v>
      </c>
      <c r="D2800" s="157" t="s">
        <v>738</v>
      </c>
      <c r="E2800" s="203" t="s">
        <v>1466</v>
      </c>
      <c r="F2800" s="212" t="s">
        <v>1043</v>
      </c>
      <c r="G2800" s="209" t="s">
        <v>1044</v>
      </c>
      <c r="H2800" s="241">
        <v>45674</v>
      </c>
      <c r="I2800" s="253">
        <v>0</v>
      </c>
      <c r="J2800" s="214">
        <v>-500</v>
      </c>
      <c r="K2800" s="250">
        <f t="shared" si="43"/>
        <v>1279310.4746818151</v>
      </c>
      <c r="L2800" s="270"/>
    </row>
    <row r="2801" spans="2:12" x14ac:dyDescent="0.25">
      <c r="B2801" s="46">
        <f>SUBTOTAL(103,$C$10:C2801)</f>
        <v>2792</v>
      </c>
      <c r="C2801" s="157" t="s">
        <v>749</v>
      </c>
      <c r="D2801" s="157" t="s">
        <v>549</v>
      </c>
      <c r="E2801" s="204" t="s">
        <v>1470</v>
      </c>
      <c r="F2801" s="212" t="s">
        <v>588</v>
      </c>
      <c r="G2801" s="209" t="s">
        <v>589</v>
      </c>
      <c r="H2801" s="241">
        <v>45677</v>
      </c>
      <c r="I2801" s="253">
        <v>0</v>
      </c>
      <c r="J2801" s="214">
        <v>-3000</v>
      </c>
      <c r="K2801" s="250">
        <f t="shared" si="43"/>
        <v>1276310.4746818151</v>
      </c>
      <c r="L2801" s="270"/>
    </row>
    <row r="2802" spans="2:12" x14ac:dyDescent="0.25">
      <c r="B2802" s="46">
        <f>SUBTOTAL(103,$C$10:C2802)</f>
        <v>2793</v>
      </c>
      <c r="C2802" s="157" t="s">
        <v>596</v>
      </c>
      <c r="D2802" s="157" t="s">
        <v>607</v>
      </c>
      <c r="E2802" s="203" t="s">
        <v>1467</v>
      </c>
      <c r="F2802" s="212" t="s">
        <v>591</v>
      </c>
      <c r="G2802" s="209" t="s">
        <v>592</v>
      </c>
      <c r="H2802" s="241">
        <v>45681</v>
      </c>
      <c r="I2802" s="253">
        <v>0</v>
      </c>
      <c r="J2802" s="214">
        <v>-6600.244999999999</v>
      </c>
      <c r="K2802" s="250">
        <f t="shared" si="43"/>
        <v>1269710.229681815</v>
      </c>
      <c r="L2802" s="270"/>
    </row>
    <row r="2803" spans="2:12" x14ac:dyDescent="0.25">
      <c r="B2803" s="46">
        <f>SUBTOTAL(103,$C$10:C2803)</f>
        <v>2794</v>
      </c>
      <c r="C2803" s="157" t="s">
        <v>1266</v>
      </c>
      <c r="D2803" s="157" t="s">
        <v>738</v>
      </c>
      <c r="E2803" s="203" t="s">
        <v>1466</v>
      </c>
      <c r="F2803" s="212" t="s">
        <v>1043</v>
      </c>
      <c r="G2803" s="209" t="s">
        <v>1044</v>
      </c>
      <c r="H2803" s="241">
        <v>45681</v>
      </c>
      <c r="I2803" s="253">
        <v>0</v>
      </c>
      <c r="J2803" s="214">
        <v>-750</v>
      </c>
      <c r="K2803" s="250">
        <f t="shared" si="43"/>
        <v>1268960.229681815</v>
      </c>
      <c r="L2803" s="270"/>
    </row>
    <row r="2804" spans="2:12" x14ac:dyDescent="0.25">
      <c r="B2804" s="46">
        <f>SUBTOTAL(103,$C$10:C2804)</f>
        <v>2795</v>
      </c>
      <c r="C2804" s="157" t="s">
        <v>736</v>
      </c>
      <c r="D2804" s="157" t="s">
        <v>738</v>
      </c>
      <c r="E2804" s="203" t="s">
        <v>1466</v>
      </c>
      <c r="F2804" s="212" t="s">
        <v>619</v>
      </c>
      <c r="G2804" s="209" t="s">
        <v>621</v>
      </c>
      <c r="H2804" s="241">
        <v>45681</v>
      </c>
      <c r="I2804" s="253">
        <v>0</v>
      </c>
      <c r="J2804" s="214">
        <v>-1250</v>
      </c>
      <c r="K2804" s="250">
        <f t="shared" si="43"/>
        <v>1267710.229681815</v>
      </c>
      <c r="L2804" s="270"/>
    </row>
    <row r="2805" spans="2:12" x14ac:dyDescent="0.25">
      <c r="B2805" s="46">
        <f>SUBTOTAL(103,$C$10:C2805)</f>
        <v>2796</v>
      </c>
      <c r="C2805" s="157" t="s">
        <v>625</v>
      </c>
      <c r="D2805" s="157" t="s">
        <v>608</v>
      </c>
      <c r="E2805" s="231" t="s">
        <v>1466</v>
      </c>
      <c r="F2805" s="212" t="s">
        <v>641</v>
      </c>
      <c r="G2805" s="209" t="s">
        <v>642</v>
      </c>
      <c r="H2805" s="241">
        <v>45681</v>
      </c>
      <c r="I2805" s="253">
        <v>0</v>
      </c>
      <c r="J2805" s="214">
        <v>-9872</v>
      </c>
      <c r="K2805" s="250">
        <f t="shared" si="43"/>
        <v>1257838.229681815</v>
      </c>
      <c r="L2805" s="270"/>
    </row>
    <row r="2806" spans="2:12" x14ac:dyDescent="0.25">
      <c r="B2806" s="46">
        <f>SUBTOTAL(103,$C$10:C2806)</f>
        <v>2797</v>
      </c>
      <c r="C2806" s="157" t="s">
        <v>1421</v>
      </c>
      <c r="D2806" s="157" t="s">
        <v>608</v>
      </c>
      <c r="E2806" s="231" t="s">
        <v>1466</v>
      </c>
      <c r="F2806" s="212" t="s">
        <v>1187</v>
      </c>
      <c r="G2806" s="209" t="s">
        <v>1188</v>
      </c>
      <c r="H2806" s="241">
        <v>45681</v>
      </c>
      <c r="I2806" s="253">
        <v>0</v>
      </c>
      <c r="J2806" s="214">
        <v>-8400</v>
      </c>
      <c r="K2806" s="250">
        <f t="shared" si="43"/>
        <v>1249438.229681815</v>
      </c>
      <c r="L2806" s="270"/>
    </row>
    <row r="2807" spans="2:12" x14ac:dyDescent="0.25">
      <c r="B2807" s="46">
        <f>SUBTOTAL(103,$C$10:C2807)</f>
        <v>2798</v>
      </c>
      <c r="C2807" s="157" t="s">
        <v>1423</v>
      </c>
      <c r="D2807" s="157" t="s">
        <v>608</v>
      </c>
      <c r="E2807" s="231" t="s">
        <v>1466</v>
      </c>
      <c r="F2807" s="212" t="s">
        <v>1045</v>
      </c>
      <c r="G2807" s="209" t="s">
        <v>1046</v>
      </c>
      <c r="H2807" s="241">
        <v>45681</v>
      </c>
      <c r="I2807" s="253">
        <v>0</v>
      </c>
      <c r="J2807" s="214">
        <v>-11900</v>
      </c>
      <c r="K2807" s="250">
        <f t="shared" si="43"/>
        <v>1237538.229681815</v>
      </c>
      <c r="L2807" s="270"/>
    </row>
    <row r="2808" spans="2:12" x14ac:dyDescent="0.25">
      <c r="B2808" s="46">
        <f>SUBTOTAL(103,$C$10:C2808)</f>
        <v>2799</v>
      </c>
      <c r="C2808" s="157" t="s">
        <v>1423</v>
      </c>
      <c r="D2808" s="157" t="s">
        <v>918</v>
      </c>
      <c r="E2808" s="203" t="s">
        <v>1467</v>
      </c>
      <c r="F2808" s="212" t="s">
        <v>1045</v>
      </c>
      <c r="G2808" s="209" t="s">
        <v>1046</v>
      </c>
      <c r="H2808" s="241">
        <v>45681</v>
      </c>
      <c r="I2808" s="253">
        <v>0</v>
      </c>
      <c r="J2808" s="214">
        <v>-3325</v>
      </c>
      <c r="K2808" s="250">
        <f t="shared" si="43"/>
        <v>1234213.229681815</v>
      </c>
      <c r="L2808" s="270"/>
    </row>
    <row r="2809" spans="2:12" x14ac:dyDescent="0.25">
      <c r="B2809" s="46">
        <f>SUBTOTAL(103,$C$10:C2809)</f>
        <v>2800</v>
      </c>
      <c r="C2809" s="157" t="s">
        <v>598</v>
      </c>
      <c r="D2809" s="157" t="s">
        <v>607</v>
      </c>
      <c r="E2809" s="203" t="s">
        <v>1467</v>
      </c>
      <c r="F2809" s="212" t="s">
        <v>581</v>
      </c>
      <c r="G2809" s="209" t="s">
        <v>620</v>
      </c>
      <c r="H2809" s="241">
        <v>45681</v>
      </c>
      <c r="I2809" s="253">
        <v>0</v>
      </c>
      <c r="J2809" s="214">
        <v>-15000</v>
      </c>
      <c r="K2809" s="250">
        <f t="shared" si="43"/>
        <v>1219213.229681815</v>
      </c>
      <c r="L2809" s="270"/>
    </row>
    <row r="2810" spans="2:12" x14ac:dyDescent="0.25">
      <c r="B2810" s="46">
        <f>SUBTOTAL(103,$C$10:C2810)</f>
        <v>2801</v>
      </c>
      <c r="C2810" s="157" t="s">
        <v>598</v>
      </c>
      <c r="D2810" s="157" t="s">
        <v>607</v>
      </c>
      <c r="E2810" s="203" t="s">
        <v>1467</v>
      </c>
      <c r="F2810" s="212" t="s">
        <v>585</v>
      </c>
      <c r="G2810" s="209" t="s">
        <v>586</v>
      </c>
      <c r="H2810" s="241">
        <v>45681</v>
      </c>
      <c r="I2810" s="253">
        <v>0</v>
      </c>
      <c r="J2810" s="214">
        <v>-1393.0865940444535</v>
      </c>
      <c r="K2810" s="250">
        <f t="shared" si="43"/>
        <v>1217820.1430877706</v>
      </c>
      <c r="L2810" s="270"/>
    </row>
    <row r="2811" spans="2:12" x14ac:dyDescent="0.25">
      <c r="B2811" s="46">
        <f>SUBTOTAL(103,$C$10:C2811)</f>
        <v>2802</v>
      </c>
      <c r="C2811" s="157" t="s">
        <v>598</v>
      </c>
      <c r="D2811" s="157" t="s">
        <v>607</v>
      </c>
      <c r="E2811" s="203" t="s">
        <v>1467</v>
      </c>
      <c r="F2811" s="212" t="s">
        <v>1187</v>
      </c>
      <c r="G2811" s="209" t="s">
        <v>1188</v>
      </c>
      <c r="H2811" s="241">
        <v>45681</v>
      </c>
      <c r="I2811" s="253">
        <v>0</v>
      </c>
      <c r="J2811" s="214">
        <v>-1410.8226502186305</v>
      </c>
      <c r="K2811" s="250">
        <f t="shared" si="43"/>
        <v>1216409.3204375519</v>
      </c>
      <c r="L2811" s="270"/>
    </row>
    <row r="2812" spans="2:12" x14ac:dyDescent="0.25">
      <c r="B2812" s="46">
        <f>SUBTOTAL(103,$C$10:C2812)</f>
        <v>2803</v>
      </c>
      <c r="C2812" s="157" t="s">
        <v>598</v>
      </c>
      <c r="D2812" s="157" t="s">
        <v>607</v>
      </c>
      <c r="E2812" s="203" t="s">
        <v>1467</v>
      </c>
      <c r="F2812" s="212" t="s">
        <v>579</v>
      </c>
      <c r="G2812" s="209" t="s">
        <v>622</v>
      </c>
      <c r="H2812" s="241">
        <v>45681</v>
      </c>
      <c r="I2812" s="253">
        <v>0</v>
      </c>
      <c r="J2812" s="214">
        <v>-2200.1099597985854</v>
      </c>
      <c r="K2812" s="250">
        <f t="shared" si="43"/>
        <v>1214209.2104777533</v>
      </c>
      <c r="L2812" s="270"/>
    </row>
    <row r="2813" spans="2:12" x14ac:dyDescent="0.25">
      <c r="B2813" s="46">
        <f>SUBTOTAL(103,$C$10:C2813)</f>
        <v>2804</v>
      </c>
      <c r="C2813" s="157" t="s">
        <v>598</v>
      </c>
      <c r="D2813" s="157" t="s">
        <v>607</v>
      </c>
      <c r="E2813" s="203" t="s">
        <v>1467</v>
      </c>
      <c r="F2813" s="212" t="s">
        <v>746</v>
      </c>
      <c r="G2813" s="209" t="s">
        <v>747</v>
      </c>
      <c r="H2813" s="241">
        <v>45681</v>
      </c>
      <c r="I2813" s="253">
        <v>0</v>
      </c>
      <c r="J2813" s="214">
        <v>-3327.0104105587652</v>
      </c>
      <c r="K2813" s="250">
        <f t="shared" si="43"/>
        <v>1210882.2000671946</v>
      </c>
      <c r="L2813" s="270"/>
    </row>
    <row r="2814" spans="2:12" x14ac:dyDescent="0.25">
      <c r="B2814" s="46">
        <f>SUBTOTAL(103,$C$10:C2814)</f>
        <v>2805</v>
      </c>
      <c r="C2814" s="157" t="s">
        <v>598</v>
      </c>
      <c r="D2814" s="157" t="s">
        <v>607</v>
      </c>
      <c r="E2814" s="203" t="s">
        <v>1467</v>
      </c>
      <c r="F2814" s="212" t="s">
        <v>1043</v>
      </c>
      <c r="G2814" s="209" t="s">
        <v>1044</v>
      </c>
      <c r="H2814" s="241">
        <v>45681</v>
      </c>
      <c r="I2814" s="253">
        <v>0</v>
      </c>
      <c r="J2814" s="214">
        <v>-1668.9703853795652</v>
      </c>
      <c r="K2814" s="250">
        <f t="shared" si="43"/>
        <v>1209213.229681815</v>
      </c>
      <c r="L2814" s="270"/>
    </row>
    <row r="2815" spans="2:12" x14ac:dyDescent="0.25">
      <c r="B2815" s="46">
        <f>SUBTOTAL(103,$C$10:C2815)</f>
        <v>2806</v>
      </c>
      <c r="C2815" s="157" t="s">
        <v>598</v>
      </c>
      <c r="D2815" s="157" t="s">
        <v>738</v>
      </c>
      <c r="E2815" s="203" t="s">
        <v>1466</v>
      </c>
      <c r="F2815" s="212" t="s">
        <v>1043</v>
      </c>
      <c r="G2815" s="209" t="s">
        <v>1044</v>
      </c>
      <c r="H2815" s="241">
        <v>45681</v>
      </c>
      <c r="I2815" s="253">
        <v>0</v>
      </c>
      <c r="J2815" s="214">
        <v>-1000</v>
      </c>
      <c r="K2815" s="250">
        <f t="shared" si="43"/>
        <v>1208213.229681815</v>
      </c>
      <c r="L2815" s="270"/>
    </row>
    <row r="2816" spans="2:12" x14ac:dyDescent="0.25">
      <c r="B2816" s="46">
        <f>SUBTOTAL(103,$C$10:C2816)</f>
        <v>2807</v>
      </c>
      <c r="C2816" s="157" t="s">
        <v>598</v>
      </c>
      <c r="D2816" s="157" t="s">
        <v>608</v>
      </c>
      <c r="E2816" s="231" t="s">
        <v>1466</v>
      </c>
      <c r="F2816" s="212" t="s">
        <v>1187</v>
      </c>
      <c r="G2816" s="209" t="s">
        <v>1188</v>
      </c>
      <c r="H2816" s="241">
        <v>45681</v>
      </c>
      <c r="I2816" s="253">
        <v>0</v>
      </c>
      <c r="J2816" s="214">
        <v>-6300</v>
      </c>
      <c r="K2816" s="250">
        <f t="shared" si="43"/>
        <v>1201913.229681815</v>
      </c>
      <c r="L2816" s="270"/>
    </row>
    <row r="2817" spans="2:12" x14ac:dyDescent="0.25">
      <c r="B2817" s="46">
        <f>SUBTOTAL(103,$C$10:C2817)</f>
        <v>2808</v>
      </c>
      <c r="C2817" s="157" t="s">
        <v>600</v>
      </c>
      <c r="D2817" s="157" t="s">
        <v>608</v>
      </c>
      <c r="E2817" s="231" t="s">
        <v>1466</v>
      </c>
      <c r="F2817" s="212" t="s">
        <v>1143</v>
      </c>
      <c r="G2817" s="209" t="s">
        <v>1144</v>
      </c>
      <c r="H2817" s="241">
        <v>45681</v>
      </c>
      <c r="I2817" s="253">
        <v>0</v>
      </c>
      <c r="J2817" s="214">
        <v>-12240</v>
      </c>
      <c r="K2817" s="250">
        <f t="shared" si="43"/>
        <v>1189673.229681815</v>
      </c>
      <c r="L2817" s="270"/>
    </row>
    <row r="2818" spans="2:12" x14ac:dyDescent="0.25">
      <c r="B2818" s="46">
        <f>SUBTOTAL(103,$C$10:C2818)</f>
        <v>2809</v>
      </c>
      <c r="C2818" s="157" t="s">
        <v>682</v>
      </c>
      <c r="D2818" s="157" t="s">
        <v>608</v>
      </c>
      <c r="E2818" s="231" t="s">
        <v>1466</v>
      </c>
      <c r="F2818" s="212" t="s">
        <v>1045</v>
      </c>
      <c r="G2818" s="209" t="s">
        <v>1046</v>
      </c>
      <c r="H2818" s="241">
        <v>45681</v>
      </c>
      <c r="I2818" s="253">
        <v>0</v>
      </c>
      <c r="J2818" s="214">
        <v>-2100</v>
      </c>
      <c r="K2818" s="250">
        <f t="shared" si="43"/>
        <v>1187573.229681815</v>
      </c>
      <c r="L2818" s="270"/>
    </row>
    <row r="2819" spans="2:12" x14ac:dyDescent="0.25">
      <c r="B2819" s="46">
        <f>SUBTOTAL(103,$C$10:C2819)</f>
        <v>2810</v>
      </c>
      <c r="C2819" s="157" t="s">
        <v>601</v>
      </c>
      <c r="D2819" s="157" t="s">
        <v>648</v>
      </c>
      <c r="E2819" s="231" t="s">
        <v>1466</v>
      </c>
      <c r="F2819" s="212" t="s">
        <v>1143</v>
      </c>
      <c r="G2819" s="209" t="s">
        <v>1144</v>
      </c>
      <c r="H2819" s="241">
        <v>45681</v>
      </c>
      <c r="I2819" s="253">
        <v>0</v>
      </c>
      <c r="J2819" s="214">
        <v>-14331</v>
      </c>
      <c r="K2819" s="250">
        <f t="shared" si="43"/>
        <v>1173242.229681815</v>
      </c>
      <c r="L2819" s="270"/>
    </row>
    <row r="2820" spans="2:12" x14ac:dyDescent="0.25">
      <c r="B2820" s="46">
        <f>SUBTOTAL(103,$C$10:C2820)</f>
        <v>2811</v>
      </c>
      <c r="C2820" s="157" t="s">
        <v>683</v>
      </c>
      <c r="D2820" s="157" t="s">
        <v>608</v>
      </c>
      <c r="E2820" s="231" t="s">
        <v>1466</v>
      </c>
      <c r="F2820" s="212" t="s">
        <v>1143</v>
      </c>
      <c r="G2820" s="209" t="s">
        <v>1144</v>
      </c>
      <c r="H2820" s="241">
        <v>45681</v>
      </c>
      <c r="I2820" s="253">
        <v>0</v>
      </c>
      <c r="J2820" s="214">
        <v>-7920</v>
      </c>
      <c r="K2820" s="250">
        <f t="shared" si="43"/>
        <v>1165322.229681815</v>
      </c>
      <c r="L2820" s="270"/>
    </row>
    <row r="2821" spans="2:12" x14ac:dyDescent="0.25">
      <c r="B2821" s="46">
        <f>SUBTOTAL(103,$C$10:C2821)</f>
        <v>2812</v>
      </c>
      <c r="C2821" s="157" t="s">
        <v>665</v>
      </c>
      <c r="D2821" s="157" t="s">
        <v>648</v>
      </c>
      <c r="E2821" s="231" t="s">
        <v>1466</v>
      </c>
      <c r="F2821" s="212" t="s">
        <v>1045</v>
      </c>
      <c r="G2821" s="209" t="s">
        <v>1046</v>
      </c>
      <c r="H2821" s="241">
        <v>45681</v>
      </c>
      <c r="I2821" s="253">
        <v>0</v>
      </c>
      <c r="J2821" s="214">
        <v>-28700</v>
      </c>
      <c r="K2821" s="250">
        <f t="shared" si="43"/>
        <v>1136622.229681815</v>
      </c>
      <c r="L2821" s="270"/>
    </row>
    <row r="2822" spans="2:12" x14ac:dyDescent="0.25">
      <c r="B2822" s="46">
        <f>SUBTOTAL(103,$C$10:C2822)</f>
        <v>2813</v>
      </c>
      <c r="C2822" s="157" t="s">
        <v>665</v>
      </c>
      <c r="D2822" s="157" t="s">
        <v>918</v>
      </c>
      <c r="E2822" s="203" t="s">
        <v>1467</v>
      </c>
      <c r="F2822" s="212" t="s">
        <v>1045</v>
      </c>
      <c r="G2822" s="209" t="s">
        <v>1046</v>
      </c>
      <c r="H2822" s="241">
        <v>45681</v>
      </c>
      <c r="I2822" s="253">
        <v>0</v>
      </c>
      <c r="J2822" s="214">
        <v>-5069</v>
      </c>
      <c r="K2822" s="250">
        <f t="shared" si="43"/>
        <v>1131553.229681815</v>
      </c>
      <c r="L2822" s="270"/>
    </row>
    <row r="2823" spans="2:12" x14ac:dyDescent="0.25">
      <c r="B2823" s="46">
        <f>SUBTOTAL(103,$C$10:C2823)</f>
        <v>2814</v>
      </c>
      <c r="C2823" s="157" t="s">
        <v>1151</v>
      </c>
      <c r="D2823" s="157" t="s">
        <v>608</v>
      </c>
      <c r="E2823" s="231" t="s">
        <v>1466</v>
      </c>
      <c r="F2823" s="212" t="s">
        <v>583</v>
      </c>
      <c r="G2823" s="209" t="s">
        <v>584</v>
      </c>
      <c r="H2823" s="241">
        <v>45681</v>
      </c>
      <c r="I2823" s="253">
        <v>0</v>
      </c>
      <c r="J2823" s="214">
        <v>-23100</v>
      </c>
      <c r="K2823" s="250">
        <f t="shared" si="43"/>
        <v>1108453.229681815</v>
      </c>
      <c r="L2823" s="270"/>
    </row>
    <row r="2824" spans="2:12" x14ac:dyDescent="0.25">
      <c r="B2824" s="46">
        <f>SUBTOTAL(103,$C$10:C2824)</f>
        <v>2815</v>
      </c>
      <c r="C2824" s="157" t="s">
        <v>694</v>
      </c>
      <c r="D2824" s="157" t="s">
        <v>608</v>
      </c>
      <c r="E2824" s="231" t="s">
        <v>1466</v>
      </c>
      <c r="F2824" s="212" t="s">
        <v>1187</v>
      </c>
      <c r="G2824" s="209" t="s">
        <v>1188</v>
      </c>
      <c r="H2824" s="241">
        <v>45681</v>
      </c>
      <c r="I2824" s="253">
        <v>0</v>
      </c>
      <c r="J2824" s="214">
        <v>-15400</v>
      </c>
      <c r="K2824" s="250">
        <f t="shared" si="43"/>
        <v>1093053.229681815</v>
      </c>
      <c r="L2824" s="270"/>
    </row>
    <row r="2825" spans="2:12" x14ac:dyDescent="0.25">
      <c r="B2825" s="46">
        <f>SUBTOTAL(103,$C$10:C2825)</f>
        <v>2816</v>
      </c>
      <c r="C2825" s="157" t="s">
        <v>694</v>
      </c>
      <c r="D2825" s="157" t="s">
        <v>918</v>
      </c>
      <c r="E2825" s="203" t="s">
        <v>1467</v>
      </c>
      <c r="F2825" s="212" t="s">
        <v>641</v>
      </c>
      <c r="G2825" s="209" t="s">
        <v>642</v>
      </c>
      <c r="H2825" s="241">
        <v>45681</v>
      </c>
      <c r="I2825" s="253">
        <v>0</v>
      </c>
      <c r="J2825" s="214">
        <v>-5531</v>
      </c>
      <c r="K2825" s="250">
        <f t="shared" si="43"/>
        <v>1087522.229681815</v>
      </c>
      <c r="L2825" s="270"/>
    </row>
    <row r="2826" spans="2:12" x14ac:dyDescent="0.25">
      <c r="B2826" s="46">
        <f>SUBTOTAL(103,$C$10:C2826)</f>
        <v>2817</v>
      </c>
      <c r="C2826" s="157" t="s">
        <v>605</v>
      </c>
      <c r="D2826" s="157" t="s">
        <v>608</v>
      </c>
      <c r="E2826" s="231" t="s">
        <v>1466</v>
      </c>
      <c r="F2826" s="212" t="s">
        <v>585</v>
      </c>
      <c r="G2826" s="209" t="s">
        <v>586</v>
      </c>
      <c r="H2826" s="241">
        <v>45681</v>
      </c>
      <c r="I2826" s="253">
        <v>0</v>
      </c>
      <c r="J2826" s="214">
        <v>-1200</v>
      </c>
      <c r="K2826" s="250">
        <f t="shared" si="43"/>
        <v>1086322.229681815</v>
      </c>
      <c r="L2826" s="270"/>
    </row>
    <row r="2827" spans="2:12" x14ac:dyDescent="0.25">
      <c r="B2827" s="46">
        <f>SUBTOTAL(103,$C$10:C2827)</f>
        <v>2818</v>
      </c>
      <c r="C2827" s="157" t="s">
        <v>1342</v>
      </c>
      <c r="D2827" s="157" t="s">
        <v>607</v>
      </c>
      <c r="E2827" s="203" t="s">
        <v>1467</v>
      </c>
      <c r="F2827" s="212" t="s">
        <v>579</v>
      </c>
      <c r="G2827" s="209" t="s">
        <v>622</v>
      </c>
      <c r="H2827" s="241">
        <v>45681</v>
      </c>
      <c r="I2827" s="253">
        <v>0</v>
      </c>
      <c r="J2827" s="214">
        <v>-8619.2549999999974</v>
      </c>
      <c r="K2827" s="250">
        <f t="shared" si="43"/>
        <v>1077702.9746818151</v>
      </c>
      <c r="L2827" s="270"/>
    </row>
    <row r="2828" spans="2:12" x14ac:dyDescent="0.25">
      <c r="B2828" s="46">
        <f>SUBTOTAL(103,$C$10:C2828)</f>
        <v>2819</v>
      </c>
      <c r="C2828" s="157" t="s">
        <v>1165</v>
      </c>
      <c r="D2828" s="157" t="s">
        <v>738</v>
      </c>
      <c r="E2828" s="203" t="s">
        <v>1466</v>
      </c>
      <c r="F2828" s="212" t="s">
        <v>1043</v>
      </c>
      <c r="G2828" s="209" t="s">
        <v>1044</v>
      </c>
      <c r="H2828" s="241">
        <v>45681</v>
      </c>
      <c r="I2828" s="253">
        <v>0</v>
      </c>
      <c r="J2828" s="214">
        <v>-500</v>
      </c>
      <c r="K2828" s="250">
        <f t="shared" si="43"/>
        <v>1077202.9746818151</v>
      </c>
      <c r="L2828" s="270"/>
    </row>
    <row r="2829" spans="2:12" x14ac:dyDescent="0.25">
      <c r="B2829" s="46">
        <f>SUBTOTAL(103,$C$10:C2829)</f>
        <v>2820</v>
      </c>
      <c r="C2829" s="157" t="s">
        <v>580</v>
      </c>
      <c r="D2829" s="157" t="s">
        <v>1025</v>
      </c>
      <c r="E2829" s="203" t="s">
        <v>6</v>
      </c>
      <c r="F2829" s="212" t="s">
        <v>579</v>
      </c>
      <c r="G2829" s="209" t="s">
        <v>622</v>
      </c>
      <c r="H2829" s="241">
        <v>45684</v>
      </c>
      <c r="I2829" s="253">
        <v>500000</v>
      </c>
      <c r="J2829" s="214">
        <v>0</v>
      </c>
      <c r="K2829" s="250">
        <f t="shared" ref="K2829:K2892" si="44">I2829+K2828+J2829</f>
        <v>1577202.9746818151</v>
      </c>
      <c r="L2829" s="270"/>
    </row>
    <row r="2830" spans="2:12" x14ac:dyDescent="0.25">
      <c r="B2830" s="46">
        <f>SUBTOTAL(103,$C$10:C2830)</f>
        <v>2821</v>
      </c>
      <c r="C2830" s="157" t="s">
        <v>724</v>
      </c>
      <c r="D2830" s="157" t="s">
        <v>766</v>
      </c>
      <c r="E2830" s="203" t="s">
        <v>6</v>
      </c>
      <c r="F2830" s="212" t="s">
        <v>726</v>
      </c>
      <c r="G2830" s="209" t="s">
        <v>724</v>
      </c>
      <c r="H2830" s="241">
        <v>45685</v>
      </c>
      <c r="I2830" s="253">
        <v>800000</v>
      </c>
      <c r="J2830" s="214">
        <v>0</v>
      </c>
      <c r="K2830" s="250">
        <f t="shared" si="44"/>
        <v>2377202.9746818151</v>
      </c>
      <c r="L2830" s="270"/>
    </row>
    <row r="2831" spans="2:12" x14ac:dyDescent="0.25">
      <c r="B2831" s="46">
        <f>SUBTOTAL(103,$C$10:C2831)</f>
        <v>2822</v>
      </c>
      <c r="C2831" s="157" t="s">
        <v>843</v>
      </c>
      <c r="D2831" s="157" t="s">
        <v>1173</v>
      </c>
      <c r="E2831" s="203" t="s">
        <v>1470</v>
      </c>
      <c r="F2831" s="220"/>
      <c r="G2831" s="209" t="s">
        <v>437</v>
      </c>
      <c r="H2831" s="241">
        <v>45686</v>
      </c>
      <c r="I2831" s="253">
        <v>0</v>
      </c>
      <c r="J2831" s="214">
        <v>-1350</v>
      </c>
      <c r="K2831" s="250">
        <f>I2831+K2830+J2831</f>
        <v>2375852.9746818151</v>
      </c>
      <c r="L2831" s="270"/>
    </row>
    <row r="2832" spans="2:12" x14ac:dyDescent="0.25">
      <c r="B2832" s="46">
        <f>SUBTOTAL(103,$C$10:C2832)</f>
        <v>2823</v>
      </c>
      <c r="C2832" s="157" t="s">
        <v>843</v>
      </c>
      <c r="D2832" s="157" t="s">
        <v>1173</v>
      </c>
      <c r="E2832" s="203" t="s">
        <v>1470</v>
      </c>
      <c r="F2832" s="212" t="s">
        <v>1050</v>
      </c>
      <c r="G2832" s="209" t="s">
        <v>442</v>
      </c>
      <c r="H2832" s="241">
        <v>45686</v>
      </c>
      <c r="I2832" s="253">
        <v>0</v>
      </c>
      <c r="J2832" s="214">
        <v>-1950</v>
      </c>
      <c r="K2832" s="250">
        <f t="shared" si="44"/>
        <v>2373902.9746818151</v>
      </c>
      <c r="L2832" s="270"/>
    </row>
    <row r="2833" spans="2:12" x14ac:dyDescent="0.25">
      <c r="B2833" s="46">
        <f>SUBTOTAL(103,$C$10:C2833)</f>
        <v>2824</v>
      </c>
      <c r="C2833" s="157" t="s">
        <v>1375</v>
      </c>
      <c r="D2833" s="157" t="s">
        <v>1436</v>
      </c>
      <c r="E2833" s="203" t="s">
        <v>1467</v>
      </c>
      <c r="F2833" s="212" t="s">
        <v>619</v>
      </c>
      <c r="G2833" s="209" t="s">
        <v>621</v>
      </c>
      <c r="H2833" s="241">
        <v>45687</v>
      </c>
      <c r="I2833" s="253">
        <v>0</v>
      </c>
      <c r="J2833" s="214">
        <v>-4000</v>
      </c>
      <c r="K2833" s="250">
        <f t="shared" si="44"/>
        <v>2369902.9746818151</v>
      </c>
      <c r="L2833" s="270"/>
    </row>
    <row r="2834" spans="2:12" x14ac:dyDescent="0.25">
      <c r="B2834" s="46">
        <f>SUBTOTAL(103,$C$10:C2834)</f>
        <v>2825</v>
      </c>
      <c r="C2834" s="157" t="s">
        <v>1230</v>
      </c>
      <c r="D2834" s="157" t="s">
        <v>1436</v>
      </c>
      <c r="E2834" s="203" t="s">
        <v>1470</v>
      </c>
      <c r="F2834" s="212" t="s">
        <v>619</v>
      </c>
      <c r="G2834" s="209" t="s">
        <v>621</v>
      </c>
      <c r="H2834" s="241">
        <v>45687</v>
      </c>
      <c r="I2834" s="253">
        <v>0</v>
      </c>
      <c r="J2834" s="214">
        <v>-3000</v>
      </c>
      <c r="K2834" s="250">
        <f t="shared" si="44"/>
        <v>2366902.9746818151</v>
      </c>
      <c r="L2834" s="270"/>
    </row>
    <row r="2835" spans="2:12" x14ac:dyDescent="0.25">
      <c r="B2835" s="46">
        <f>SUBTOTAL(103,$C$10:C2835)</f>
        <v>2826</v>
      </c>
      <c r="C2835" s="294" t="s">
        <v>131</v>
      </c>
      <c r="D2835" s="157" t="s">
        <v>870</v>
      </c>
      <c r="E2835" s="203" t="s">
        <v>1475</v>
      </c>
      <c r="F2835" s="212" t="s">
        <v>588</v>
      </c>
      <c r="G2835" s="209" t="s">
        <v>589</v>
      </c>
      <c r="H2835" s="241">
        <v>45687</v>
      </c>
      <c r="I2835" s="253">
        <v>0</v>
      </c>
      <c r="J2835" s="214">
        <v>-150000</v>
      </c>
      <c r="K2835" s="250">
        <f t="shared" si="44"/>
        <v>2216902.9746818151</v>
      </c>
      <c r="L2835" s="270"/>
    </row>
    <row r="2836" spans="2:12" x14ac:dyDescent="0.25">
      <c r="B2836" s="46">
        <f>SUBTOTAL(103,$C$10:C2836)</f>
        <v>2827</v>
      </c>
      <c r="C2836" s="157" t="s">
        <v>1266</v>
      </c>
      <c r="D2836" s="157" t="s">
        <v>738</v>
      </c>
      <c r="E2836" s="203" t="s">
        <v>1466</v>
      </c>
      <c r="F2836" s="212" t="s">
        <v>1043</v>
      </c>
      <c r="G2836" s="209" t="s">
        <v>1044</v>
      </c>
      <c r="H2836" s="241">
        <v>45688</v>
      </c>
      <c r="I2836" s="253">
        <v>0</v>
      </c>
      <c r="J2836" s="214">
        <v>-1000</v>
      </c>
      <c r="K2836" s="250">
        <f t="shared" si="44"/>
        <v>2215902.9746818151</v>
      </c>
      <c r="L2836" s="270"/>
    </row>
    <row r="2837" spans="2:12" x14ac:dyDescent="0.25">
      <c r="B2837" s="46">
        <f>SUBTOTAL(103,$C$10:C2837)</f>
        <v>2828</v>
      </c>
      <c r="C2837" s="157" t="s">
        <v>743</v>
      </c>
      <c r="D2837" s="157" t="s">
        <v>961</v>
      </c>
      <c r="E2837" s="203" t="s">
        <v>1467</v>
      </c>
      <c r="F2837" s="212" t="s">
        <v>1050</v>
      </c>
      <c r="G2837" s="209" t="s">
        <v>442</v>
      </c>
      <c r="H2837" s="241">
        <v>45688</v>
      </c>
      <c r="I2837" s="253">
        <v>0</v>
      </c>
      <c r="J2837" s="214">
        <v>-65200</v>
      </c>
      <c r="K2837" s="250">
        <f t="shared" si="44"/>
        <v>2150702.9746818151</v>
      </c>
      <c r="L2837" s="270"/>
    </row>
    <row r="2838" spans="2:12" x14ac:dyDescent="0.25">
      <c r="B2838" s="46">
        <f>SUBTOTAL(103,$C$10:C2838)</f>
        <v>2829</v>
      </c>
      <c r="C2838" s="157" t="s">
        <v>736</v>
      </c>
      <c r="D2838" s="157" t="s">
        <v>738</v>
      </c>
      <c r="E2838" s="203" t="s">
        <v>1466</v>
      </c>
      <c r="F2838" s="212" t="s">
        <v>619</v>
      </c>
      <c r="G2838" s="209" t="s">
        <v>621</v>
      </c>
      <c r="H2838" s="241">
        <v>45688</v>
      </c>
      <c r="I2838" s="253">
        <v>0</v>
      </c>
      <c r="J2838" s="214">
        <v>-1250</v>
      </c>
      <c r="K2838" s="250">
        <f t="shared" si="44"/>
        <v>2149452.9746818151</v>
      </c>
      <c r="L2838" s="270"/>
    </row>
    <row r="2839" spans="2:12" x14ac:dyDescent="0.25">
      <c r="B2839" s="46">
        <f>SUBTOTAL(103,$C$10:C2839)</f>
        <v>2830</v>
      </c>
      <c r="C2839" s="157" t="s">
        <v>625</v>
      </c>
      <c r="D2839" s="157" t="s">
        <v>608</v>
      </c>
      <c r="E2839" s="231" t="s">
        <v>1466</v>
      </c>
      <c r="F2839" s="212" t="s">
        <v>641</v>
      </c>
      <c r="G2839" s="209" t="s">
        <v>642</v>
      </c>
      <c r="H2839" s="241">
        <v>45688</v>
      </c>
      <c r="I2839" s="253">
        <v>0</v>
      </c>
      <c r="J2839" s="214">
        <v>-11687</v>
      </c>
      <c r="K2839" s="250">
        <f t="shared" si="44"/>
        <v>2137765.9746818151</v>
      </c>
      <c r="L2839" s="270"/>
    </row>
    <row r="2840" spans="2:12" x14ac:dyDescent="0.25">
      <c r="B2840" s="46">
        <f>SUBTOTAL(103,$C$10:C2840)</f>
        <v>2831</v>
      </c>
      <c r="C2840" s="157" t="s">
        <v>1423</v>
      </c>
      <c r="D2840" s="157" t="s">
        <v>608</v>
      </c>
      <c r="E2840" s="231" t="s">
        <v>1466</v>
      </c>
      <c r="F2840" s="212" t="s">
        <v>1045</v>
      </c>
      <c r="G2840" s="209" t="s">
        <v>1046</v>
      </c>
      <c r="H2840" s="241">
        <v>45688</v>
      </c>
      <c r="I2840" s="253">
        <v>0</v>
      </c>
      <c r="J2840" s="214">
        <v>-11900</v>
      </c>
      <c r="K2840" s="250">
        <f t="shared" si="44"/>
        <v>2125865.9746818151</v>
      </c>
      <c r="L2840" s="270"/>
    </row>
    <row r="2841" spans="2:12" x14ac:dyDescent="0.25">
      <c r="B2841" s="46">
        <f>SUBTOTAL(103,$C$10:C2841)</f>
        <v>2832</v>
      </c>
      <c r="C2841" s="157" t="s">
        <v>598</v>
      </c>
      <c r="D2841" s="157" t="s">
        <v>607</v>
      </c>
      <c r="E2841" s="203" t="s">
        <v>1467</v>
      </c>
      <c r="F2841" s="212" t="s">
        <v>581</v>
      </c>
      <c r="G2841" s="209" t="s">
        <v>620</v>
      </c>
      <c r="H2841" s="241">
        <v>45688</v>
      </c>
      <c r="I2841" s="253">
        <v>0</v>
      </c>
      <c r="J2841" s="214">
        <v>-20000</v>
      </c>
      <c r="K2841" s="250">
        <f t="shared" si="44"/>
        <v>2105865.9746818151</v>
      </c>
      <c r="L2841" s="270"/>
    </row>
    <row r="2842" spans="2:12" x14ac:dyDescent="0.25">
      <c r="B2842" s="46">
        <f>SUBTOTAL(103,$C$10:C2842)</f>
        <v>2833</v>
      </c>
      <c r="C2842" s="157" t="s">
        <v>598</v>
      </c>
      <c r="D2842" s="157" t="s">
        <v>607</v>
      </c>
      <c r="E2842" s="203" t="s">
        <v>1467</v>
      </c>
      <c r="F2842" s="212" t="s">
        <v>1187</v>
      </c>
      <c r="G2842" s="209" t="s">
        <v>1188</v>
      </c>
      <c r="H2842" s="241">
        <v>45688</v>
      </c>
      <c r="I2842" s="253">
        <v>0</v>
      </c>
      <c r="J2842" s="214">
        <v>-2186.0246231384635</v>
      </c>
      <c r="K2842" s="250">
        <f t="shared" si="44"/>
        <v>2103679.9500586768</v>
      </c>
      <c r="L2842" s="270"/>
    </row>
    <row r="2843" spans="2:12" x14ac:dyDescent="0.25">
      <c r="B2843" s="46">
        <f>SUBTOTAL(103,$C$10:C2843)</f>
        <v>2834</v>
      </c>
      <c r="C2843" s="157" t="s">
        <v>598</v>
      </c>
      <c r="D2843" s="157" t="s">
        <v>607</v>
      </c>
      <c r="E2843" s="203" t="s">
        <v>1467</v>
      </c>
      <c r="F2843" s="212" t="s">
        <v>746</v>
      </c>
      <c r="G2843" s="209" t="s">
        <v>747</v>
      </c>
      <c r="H2843" s="241">
        <v>45688</v>
      </c>
      <c r="I2843" s="253">
        <v>0</v>
      </c>
      <c r="J2843" s="214">
        <v>-4069.6491734094393</v>
      </c>
      <c r="K2843" s="250">
        <f t="shared" si="44"/>
        <v>2099610.3008852676</v>
      </c>
      <c r="L2843" s="270"/>
    </row>
    <row r="2844" spans="2:12" x14ac:dyDescent="0.25">
      <c r="B2844" s="46">
        <f>SUBTOTAL(103,$C$10:C2844)</f>
        <v>2835</v>
      </c>
      <c r="C2844" s="157" t="s">
        <v>598</v>
      </c>
      <c r="D2844" s="157" t="s">
        <v>607</v>
      </c>
      <c r="E2844" s="203" t="s">
        <v>1467</v>
      </c>
      <c r="F2844" s="212" t="s">
        <v>726</v>
      </c>
      <c r="G2844" s="209" t="s">
        <v>724</v>
      </c>
      <c r="H2844" s="241">
        <v>45688</v>
      </c>
      <c r="I2844" s="253">
        <v>0</v>
      </c>
      <c r="J2844" s="214">
        <v>-1441.4099858819243</v>
      </c>
      <c r="K2844" s="250">
        <f t="shared" si="44"/>
        <v>2098168.8908993858</v>
      </c>
      <c r="L2844" s="270"/>
    </row>
    <row r="2845" spans="2:12" x14ac:dyDescent="0.25">
      <c r="B2845" s="46">
        <f>SUBTOTAL(103,$C$10:C2845)</f>
        <v>2836</v>
      </c>
      <c r="C2845" s="157" t="s">
        <v>598</v>
      </c>
      <c r="D2845" s="157" t="s">
        <v>607</v>
      </c>
      <c r="E2845" s="203" t="s">
        <v>1467</v>
      </c>
      <c r="F2845" s="212" t="s">
        <v>1043</v>
      </c>
      <c r="G2845" s="209" t="s">
        <v>1044</v>
      </c>
      <c r="H2845" s="241">
        <v>45688</v>
      </c>
      <c r="I2845" s="253">
        <v>0</v>
      </c>
      <c r="J2845" s="214">
        <v>-2302.9162175701726</v>
      </c>
      <c r="K2845" s="250">
        <f t="shared" si="44"/>
        <v>2095865.9746818156</v>
      </c>
      <c r="L2845" s="270"/>
    </row>
    <row r="2846" spans="2:12" x14ac:dyDescent="0.25">
      <c r="B2846" s="46">
        <f>SUBTOTAL(103,$C$10:C2846)</f>
        <v>2837</v>
      </c>
      <c r="C2846" s="157" t="s">
        <v>598</v>
      </c>
      <c r="D2846" s="157" t="s">
        <v>738</v>
      </c>
      <c r="E2846" s="203" t="s">
        <v>1466</v>
      </c>
      <c r="F2846" s="212" t="s">
        <v>1043</v>
      </c>
      <c r="G2846" s="209" t="s">
        <v>1044</v>
      </c>
      <c r="H2846" s="241">
        <v>45688</v>
      </c>
      <c r="I2846" s="253">
        <v>0</v>
      </c>
      <c r="J2846" s="214">
        <v>-1000</v>
      </c>
      <c r="K2846" s="250">
        <f t="shared" si="44"/>
        <v>2094865.9746818156</v>
      </c>
      <c r="L2846" s="270"/>
    </row>
    <row r="2847" spans="2:12" x14ac:dyDescent="0.25">
      <c r="B2847" s="46">
        <f>SUBTOTAL(103,$C$10:C2847)</f>
        <v>2838</v>
      </c>
      <c r="C2847" s="157" t="s">
        <v>598</v>
      </c>
      <c r="D2847" s="157" t="s">
        <v>608</v>
      </c>
      <c r="E2847" s="231" t="s">
        <v>1466</v>
      </c>
      <c r="F2847" s="212" t="s">
        <v>1187</v>
      </c>
      <c r="G2847" s="209" t="s">
        <v>1188</v>
      </c>
      <c r="H2847" s="241">
        <v>45688</v>
      </c>
      <c r="I2847" s="253">
        <v>0</v>
      </c>
      <c r="J2847" s="214">
        <v>-6300</v>
      </c>
      <c r="K2847" s="250">
        <f t="shared" si="44"/>
        <v>2088565.9746818156</v>
      </c>
      <c r="L2847" s="270"/>
    </row>
    <row r="2848" spans="2:12" x14ac:dyDescent="0.25">
      <c r="B2848" s="46">
        <f>SUBTOTAL(103,$C$10:C2848)</f>
        <v>2839</v>
      </c>
      <c r="C2848" s="157" t="s">
        <v>810</v>
      </c>
      <c r="D2848" s="157" t="s">
        <v>775</v>
      </c>
      <c r="E2848" s="203" t="s">
        <v>1468</v>
      </c>
      <c r="F2848" s="212" t="s">
        <v>726</v>
      </c>
      <c r="G2848" s="209" t="s">
        <v>724</v>
      </c>
      <c r="H2848" s="241">
        <v>45688</v>
      </c>
      <c r="I2848" s="253">
        <v>0</v>
      </c>
      <c r="J2848" s="214">
        <v>-30000</v>
      </c>
      <c r="K2848" s="250">
        <f t="shared" si="44"/>
        <v>2058565.9746818156</v>
      </c>
      <c r="L2848" s="270"/>
    </row>
    <row r="2849" spans="2:12" x14ac:dyDescent="0.25">
      <c r="B2849" s="46">
        <f>SUBTOTAL(103,$C$10:C2849)</f>
        <v>2840</v>
      </c>
      <c r="C2849" s="157" t="s">
        <v>600</v>
      </c>
      <c r="D2849" s="157" t="s">
        <v>608</v>
      </c>
      <c r="E2849" s="231" t="s">
        <v>1466</v>
      </c>
      <c r="F2849" s="212" t="s">
        <v>1143</v>
      </c>
      <c r="G2849" s="209" t="s">
        <v>1144</v>
      </c>
      <c r="H2849" s="241">
        <v>45688</v>
      </c>
      <c r="I2849" s="253">
        <v>0</v>
      </c>
      <c r="J2849" s="214">
        <v>-12240</v>
      </c>
      <c r="K2849" s="250">
        <f t="shared" si="44"/>
        <v>2046325.9746818156</v>
      </c>
      <c r="L2849" s="270"/>
    </row>
    <row r="2850" spans="2:12" x14ac:dyDescent="0.25">
      <c r="B2850" s="46">
        <f>SUBTOTAL(103,$C$10:C2850)</f>
        <v>2841</v>
      </c>
      <c r="C2850" s="157" t="s">
        <v>682</v>
      </c>
      <c r="D2850" s="157" t="s">
        <v>608</v>
      </c>
      <c r="E2850" s="231" t="s">
        <v>1466</v>
      </c>
      <c r="F2850" s="212" t="s">
        <v>1045</v>
      </c>
      <c r="G2850" s="209" t="s">
        <v>1046</v>
      </c>
      <c r="H2850" s="241">
        <v>45688</v>
      </c>
      <c r="I2850" s="253">
        <v>0</v>
      </c>
      <c r="J2850" s="214">
        <v>-2100</v>
      </c>
      <c r="K2850" s="250">
        <f t="shared" si="44"/>
        <v>2044225.9746818156</v>
      </c>
      <c r="L2850" s="270"/>
    </row>
    <row r="2851" spans="2:12" x14ac:dyDescent="0.25">
      <c r="B2851" s="46">
        <f>SUBTOTAL(103,$C$10:C2851)</f>
        <v>2842</v>
      </c>
      <c r="C2851" s="157" t="s">
        <v>601</v>
      </c>
      <c r="D2851" s="157" t="s">
        <v>648</v>
      </c>
      <c r="E2851" s="231" t="s">
        <v>1466</v>
      </c>
      <c r="F2851" s="212" t="s">
        <v>1143</v>
      </c>
      <c r="G2851" s="209" t="s">
        <v>1144</v>
      </c>
      <c r="H2851" s="241">
        <v>45688</v>
      </c>
      <c r="I2851" s="253">
        <v>0</v>
      </c>
      <c r="J2851" s="214">
        <v>-5331</v>
      </c>
      <c r="K2851" s="250">
        <f t="shared" si="44"/>
        <v>2038894.9746818156</v>
      </c>
      <c r="L2851" s="270"/>
    </row>
    <row r="2852" spans="2:12" x14ac:dyDescent="0.25">
      <c r="B2852" s="46">
        <f>SUBTOTAL(103,$C$10:C2852)</f>
        <v>2843</v>
      </c>
      <c r="C2852" s="157" t="s">
        <v>596</v>
      </c>
      <c r="D2852" s="157" t="s">
        <v>608</v>
      </c>
      <c r="E2852" s="231" t="s">
        <v>1466</v>
      </c>
      <c r="F2852" s="212" t="s">
        <v>581</v>
      </c>
      <c r="G2852" s="209" t="s">
        <v>620</v>
      </c>
      <c r="H2852" s="241">
        <v>45688</v>
      </c>
      <c r="I2852" s="253">
        <v>0</v>
      </c>
      <c r="J2852" s="214">
        <v>-77000</v>
      </c>
      <c r="K2852" s="250">
        <f t="shared" si="44"/>
        <v>1961894.9746818156</v>
      </c>
      <c r="L2852" s="270"/>
    </row>
    <row r="2853" spans="2:12" x14ac:dyDescent="0.25">
      <c r="B2853" s="46">
        <f>SUBTOTAL(103,$C$10:C2853)</f>
        <v>2844</v>
      </c>
      <c r="C2853" s="157" t="s">
        <v>598</v>
      </c>
      <c r="D2853" s="157" t="s">
        <v>608</v>
      </c>
      <c r="E2853" s="231" t="s">
        <v>1466</v>
      </c>
      <c r="F2853" s="212" t="s">
        <v>581</v>
      </c>
      <c r="G2853" s="209" t="s">
        <v>620</v>
      </c>
      <c r="H2853" s="241">
        <v>45688</v>
      </c>
      <c r="I2853" s="253">
        <v>0</v>
      </c>
      <c r="J2853" s="214">
        <v>-35000</v>
      </c>
      <c r="K2853" s="250">
        <f t="shared" si="44"/>
        <v>1926894.9746818156</v>
      </c>
      <c r="L2853" s="270"/>
    </row>
    <row r="2854" spans="2:12" x14ac:dyDescent="0.25">
      <c r="B2854" s="46">
        <f>SUBTOTAL(103,$C$10:C2854)</f>
        <v>2845</v>
      </c>
      <c r="C2854" s="157" t="s">
        <v>597</v>
      </c>
      <c r="D2854" s="157" t="s">
        <v>608</v>
      </c>
      <c r="E2854" s="231" t="s">
        <v>1466</v>
      </c>
      <c r="F2854" s="212" t="s">
        <v>581</v>
      </c>
      <c r="G2854" s="209" t="s">
        <v>620</v>
      </c>
      <c r="H2854" s="241">
        <v>45688</v>
      </c>
      <c r="I2854" s="253">
        <v>0</v>
      </c>
      <c r="J2854" s="214">
        <v>-91000</v>
      </c>
      <c r="K2854" s="250">
        <f t="shared" si="44"/>
        <v>1835894.9746818156</v>
      </c>
      <c r="L2854" s="270"/>
    </row>
    <row r="2855" spans="2:12" x14ac:dyDescent="0.25">
      <c r="B2855" s="46">
        <f>SUBTOTAL(103,$C$10:C2855)</f>
        <v>2846</v>
      </c>
      <c r="C2855" s="157" t="s">
        <v>596</v>
      </c>
      <c r="D2855" s="157" t="s">
        <v>608</v>
      </c>
      <c r="E2855" s="231" t="s">
        <v>1466</v>
      </c>
      <c r="F2855" s="212" t="s">
        <v>746</v>
      </c>
      <c r="G2855" s="209" t="s">
        <v>747</v>
      </c>
      <c r="H2855" s="241">
        <v>45688</v>
      </c>
      <c r="I2855" s="253">
        <v>0</v>
      </c>
      <c r="J2855" s="214">
        <v>-29400</v>
      </c>
      <c r="K2855" s="250">
        <f t="shared" si="44"/>
        <v>1806494.9746818156</v>
      </c>
      <c r="L2855" s="270"/>
    </row>
    <row r="2856" spans="2:12" x14ac:dyDescent="0.25">
      <c r="B2856" s="46">
        <f>SUBTOTAL(103,$C$10:C2856)</f>
        <v>2847</v>
      </c>
      <c r="C2856" s="157" t="s">
        <v>692</v>
      </c>
      <c r="D2856" s="157" t="s">
        <v>1139</v>
      </c>
      <c r="E2856" s="203" t="s">
        <v>1466</v>
      </c>
      <c r="F2856" s="212" t="s">
        <v>746</v>
      </c>
      <c r="G2856" s="209" t="s">
        <v>747</v>
      </c>
      <c r="H2856" s="241">
        <v>45688</v>
      </c>
      <c r="I2856" s="253">
        <v>0</v>
      </c>
      <c r="J2856" s="214">
        <v>-8400</v>
      </c>
      <c r="K2856" s="250">
        <f t="shared" si="44"/>
        <v>1798094.9746818156</v>
      </c>
      <c r="L2856" s="270"/>
    </row>
    <row r="2857" spans="2:12" x14ac:dyDescent="0.25">
      <c r="B2857" s="46">
        <f>SUBTOTAL(103,$C$10:C2857)</f>
        <v>2848</v>
      </c>
      <c r="C2857" s="157" t="s">
        <v>692</v>
      </c>
      <c r="D2857" s="157" t="s">
        <v>1139</v>
      </c>
      <c r="E2857" s="203" t="s">
        <v>1466</v>
      </c>
      <c r="F2857" s="212" t="s">
        <v>581</v>
      </c>
      <c r="G2857" s="209" t="s">
        <v>620</v>
      </c>
      <c r="H2857" s="241">
        <v>45688</v>
      </c>
      <c r="I2857" s="253">
        <v>0</v>
      </c>
      <c r="J2857" s="214">
        <v>-2496.9699999999998</v>
      </c>
      <c r="K2857" s="250">
        <f t="shared" si="44"/>
        <v>1795598.0046818156</v>
      </c>
      <c r="L2857" s="270"/>
    </row>
    <row r="2858" spans="2:12" x14ac:dyDescent="0.25">
      <c r="B2858" s="46">
        <f>SUBTOTAL(103,$C$10:C2858)</f>
        <v>2849</v>
      </c>
      <c r="C2858" s="157" t="s">
        <v>692</v>
      </c>
      <c r="D2858" s="157" t="s">
        <v>608</v>
      </c>
      <c r="E2858" s="231" t="s">
        <v>1466</v>
      </c>
      <c r="F2858" s="212" t="s">
        <v>581</v>
      </c>
      <c r="G2858" s="209" t="s">
        <v>620</v>
      </c>
      <c r="H2858" s="241">
        <v>45688</v>
      </c>
      <c r="I2858" s="253">
        <v>0</v>
      </c>
      <c r="J2858" s="214">
        <v>-4200</v>
      </c>
      <c r="K2858" s="250">
        <f t="shared" si="44"/>
        <v>1791398.0046818156</v>
      </c>
      <c r="L2858" s="270"/>
    </row>
    <row r="2859" spans="2:12" x14ac:dyDescent="0.25">
      <c r="B2859" s="46">
        <f>SUBTOTAL(103,$C$10:C2859)</f>
        <v>2850</v>
      </c>
      <c r="C2859" s="157" t="s">
        <v>598</v>
      </c>
      <c r="D2859" s="157" t="s">
        <v>608</v>
      </c>
      <c r="E2859" s="231" t="s">
        <v>1466</v>
      </c>
      <c r="F2859" s="212" t="s">
        <v>746</v>
      </c>
      <c r="G2859" s="209" t="s">
        <v>747</v>
      </c>
      <c r="H2859" s="241">
        <v>45688</v>
      </c>
      <c r="I2859" s="253">
        <v>0</v>
      </c>
      <c r="J2859" s="214">
        <v>-92400</v>
      </c>
      <c r="K2859" s="250">
        <f t="shared" si="44"/>
        <v>1698998.0046818156</v>
      </c>
      <c r="L2859" s="270"/>
    </row>
    <row r="2860" spans="2:12" x14ac:dyDescent="0.25">
      <c r="B2860" s="46">
        <f>SUBTOTAL(103,$C$10:C2860)</f>
        <v>2851</v>
      </c>
      <c r="C2860" s="157" t="s">
        <v>693</v>
      </c>
      <c r="D2860" s="157" t="s">
        <v>608</v>
      </c>
      <c r="E2860" s="231" t="s">
        <v>1466</v>
      </c>
      <c r="F2860" s="212" t="s">
        <v>746</v>
      </c>
      <c r="G2860" s="209" t="s">
        <v>747</v>
      </c>
      <c r="H2860" s="241">
        <v>45688</v>
      </c>
      <c r="I2860" s="253">
        <v>0</v>
      </c>
      <c r="J2860" s="214">
        <v>-8400</v>
      </c>
      <c r="K2860" s="250">
        <f t="shared" si="44"/>
        <v>1690598.0046818156</v>
      </c>
      <c r="L2860" s="270"/>
    </row>
    <row r="2861" spans="2:12" x14ac:dyDescent="0.25">
      <c r="B2861" s="46">
        <f>SUBTOTAL(103,$C$10:C2861)</f>
        <v>2852</v>
      </c>
      <c r="C2861" s="157" t="s">
        <v>683</v>
      </c>
      <c r="D2861" s="157" t="s">
        <v>608</v>
      </c>
      <c r="E2861" s="231" t="s">
        <v>1466</v>
      </c>
      <c r="F2861" s="212" t="s">
        <v>1143</v>
      </c>
      <c r="G2861" s="209" t="s">
        <v>1144</v>
      </c>
      <c r="H2861" s="241">
        <v>45688</v>
      </c>
      <c r="I2861" s="253">
        <v>0</v>
      </c>
      <c r="J2861" s="214">
        <v>-7920</v>
      </c>
      <c r="K2861" s="250">
        <f t="shared" si="44"/>
        <v>1682678.0046818156</v>
      </c>
      <c r="L2861" s="270"/>
    </row>
    <row r="2862" spans="2:12" x14ac:dyDescent="0.25">
      <c r="B2862" s="46">
        <f>SUBTOTAL(103,$C$10:C2862)</f>
        <v>2853</v>
      </c>
      <c r="C2862" s="157" t="s">
        <v>665</v>
      </c>
      <c r="D2862" s="157" t="s">
        <v>648</v>
      </c>
      <c r="E2862" s="231" t="s">
        <v>1466</v>
      </c>
      <c r="F2862" s="212" t="s">
        <v>1045</v>
      </c>
      <c r="G2862" s="209" t="s">
        <v>1046</v>
      </c>
      <c r="H2862" s="241">
        <v>45688</v>
      </c>
      <c r="I2862" s="253">
        <v>0</v>
      </c>
      <c r="J2862" s="214">
        <v>-25100</v>
      </c>
      <c r="K2862" s="250">
        <f t="shared" si="44"/>
        <v>1657578.0046818156</v>
      </c>
      <c r="L2862" s="270"/>
    </row>
    <row r="2863" spans="2:12" x14ac:dyDescent="0.25">
      <c r="B2863" s="46">
        <f>SUBTOTAL(103,$C$10:C2863)</f>
        <v>2854</v>
      </c>
      <c r="C2863" s="157" t="s">
        <v>1151</v>
      </c>
      <c r="D2863" s="157" t="s">
        <v>608</v>
      </c>
      <c r="E2863" s="231" t="s">
        <v>1466</v>
      </c>
      <c r="F2863" s="212" t="s">
        <v>583</v>
      </c>
      <c r="G2863" s="209" t="s">
        <v>584</v>
      </c>
      <c r="H2863" s="241">
        <v>45688</v>
      </c>
      <c r="I2863" s="253">
        <v>0</v>
      </c>
      <c r="J2863" s="214">
        <v>-23100</v>
      </c>
      <c r="K2863" s="250">
        <f t="shared" si="44"/>
        <v>1634478.0046818156</v>
      </c>
      <c r="L2863" s="270"/>
    </row>
    <row r="2864" spans="2:12" x14ac:dyDescent="0.25">
      <c r="B2864" s="46">
        <f>SUBTOTAL(103,$C$10:C2864)</f>
        <v>2855</v>
      </c>
      <c r="C2864" s="157" t="s">
        <v>694</v>
      </c>
      <c r="D2864" s="157" t="s">
        <v>608</v>
      </c>
      <c r="E2864" s="231" t="s">
        <v>1466</v>
      </c>
      <c r="F2864" s="212" t="s">
        <v>1187</v>
      </c>
      <c r="G2864" s="209" t="s">
        <v>1188</v>
      </c>
      <c r="H2864" s="241">
        <v>45688</v>
      </c>
      <c r="I2864" s="253">
        <v>0</v>
      </c>
      <c r="J2864" s="214">
        <v>-15400</v>
      </c>
      <c r="K2864" s="250">
        <f t="shared" si="44"/>
        <v>1619078.0046818156</v>
      </c>
      <c r="L2864" s="270"/>
    </row>
    <row r="2865" spans="2:12" x14ac:dyDescent="0.25">
      <c r="B2865" s="46">
        <f>SUBTOTAL(103,$C$10:C2865)</f>
        <v>2856</v>
      </c>
      <c r="C2865" s="157" t="s">
        <v>1342</v>
      </c>
      <c r="D2865" s="157" t="s">
        <v>607</v>
      </c>
      <c r="E2865" s="203" t="s">
        <v>1467</v>
      </c>
      <c r="F2865" s="212" t="s">
        <v>579</v>
      </c>
      <c r="G2865" s="209" t="s">
        <v>622</v>
      </c>
      <c r="H2865" s="241">
        <v>45688</v>
      </c>
      <c r="I2865" s="253">
        <v>0</v>
      </c>
      <c r="J2865" s="214">
        <v>-8600</v>
      </c>
      <c r="K2865" s="250">
        <f t="shared" si="44"/>
        <v>1610478.0046818156</v>
      </c>
      <c r="L2865" s="270"/>
    </row>
    <row r="2866" spans="2:12" x14ac:dyDescent="0.25">
      <c r="B2866" s="46">
        <f>SUBTOTAL(103,$C$10:C2866)</f>
        <v>2857</v>
      </c>
      <c r="C2866" s="157" t="s">
        <v>1165</v>
      </c>
      <c r="D2866" s="157" t="s">
        <v>738</v>
      </c>
      <c r="E2866" s="203" t="s">
        <v>1466</v>
      </c>
      <c r="F2866" s="212" t="s">
        <v>1043</v>
      </c>
      <c r="G2866" s="209" t="s">
        <v>1044</v>
      </c>
      <c r="H2866" s="241">
        <v>45688</v>
      </c>
      <c r="I2866" s="253">
        <v>0</v>
      </c>
      <c r="J2866" s="214">
        <v>-500</v>
      </c>
      <c r="K2866" s="250">
        <f t="shared" si="44"/>
        <v>1609978.0046818156</v>
      </c>
      <c r="L2866" s="270"/>
    </row>
    <row r="2867" spans="2:12" x14ac:dyDescent="0.25">
      <c r="B2867" s="46">
        <f>SUBTOTAL(103,$C$10:C2867)</f>
        <v>2858</v>
      </c>
      <c r="C2867" s="157" t="s">
        <v>724</v>
      </c>
      <c r="D2867" s="157" t="s">
        <v>766</v>
      </c>
      <c r="E2867" s="203" t="s">
        <v>6</v>
      </c>
      <c r="F2867" s="212" t="s">
        <v>726</v>
      </c>
      <c r="G2867" s="209" t="s">
        <v>724</v>
      </c>
      <c r="H2867" s="241">
        <v>45693</v>
      </c>
      <c r="I2867" s="253">
        <v>800000</v>
      </c>
      <c r="J2867" s="214">
        <v>0</v>
      </c>
      <c r="K2867" s="250">
        <f t="shared" si="44"/>
        <v>2409978.0046818154</v>
      </c>
      <c r="L2867" s="270"/>
    </row>
    <row r="2868" spans="2:12" x14ac:dyDescent="0.25">
      <c r="B2868" s="46">
        <f>SUBTOTAL(103,$C$10:C2868)</f>
        <v>2859</v>
      </c>
      <c r="C2868" s="294" t="s">
        <v>131</v>
      </c>
      <c r="D2868" s="157" t="s">
        <v>1437</v>
      </c>
      <c r="E2868" s="203" t="s">
        <v>1475</v>
      </c>
      <c r="F2868" s="212" t="s">
        <v>588</v>
      </c>
      <c r="G2868" s="209" t="s">
        <v>589</v>
      </c>
      <c r="H2868" s="241">
        <v>45694</v>
      </c>
      <c r="I2868" s="253">
        <v>0</v>
      </c>
      <c r="J2868" s="214">
        <v>-480000</v>
      </c>
      <c r="K2868" s="250">
        <f t="shared" si="44"/>
        <v>1929978.0046818154</v>
      </c>
      <c r="L2868" s="270"/>
    </row>
    <row r="2869" spans="2:12" x14ac:dyDescent="0.25">
      <c r="B2869" s="46">
        <f>SUBTOTAL(103,$C$10:C2869)</f>
        <v>2860</v>
      </c>
      <c r="C2869" s="157" t="s">
        <v>1230</v>
      </c>
      <c r="D2869" s="157" t="s">
        <v>1438</v>
      </c>
      <c r="E2869" s="204" t="s">
        <v>1470</v>
      </c>
      <c r="F2869" s="212" t="s">
        <v>619</v>
      </c>
      <c r="G2869" s="209" t="s">
        <v>621</v>
      </c>
      <c r="H2869" s="241">
        <v>45694</v>
      </c>
      <c r="I2869" s="253">
        <v>0</v>
      </c>
      <c r="J2869" s="214">
        <v>-30000</v>
      </c>
      <c r="K2869" s="250">
        <f t="shared" si="44"/>
        <v>1899978.0046818154</v>
      </c>
      <c r="L2869" s="270"/>
    </row>
    <row r="2870" spans="2:12" x14ac:dyDescent="0.25">
      <c r="B2870" s="46">
        <f>SUBTOTAL(103,$C$10:C2870)</f>
        <v>2861</v>
      </c>
      <c r="C2870" s="157" t="s">
        <v>1266</v>
      </c>
      <c r="D2870" s="157" t="s">
        <v>738</v>
      </c>
      <c r="E2870" s="203" t="s">
        <v>1466</v>
      </c>
      <c r="F2870" s="212" t="s">
        <v>1043</v>
      </c>
      <c r="G2870" s="209" t="s">
        <v>1044</v>
      </c>
      <c r="H2870" s="241">
        <v>45695</v>
      </c>
      <c r="I2870" s="253">
        <v>0</v>
      </c>
      <c r="J2870" s="214">
        <v>-1000</v>
      </c>
      <c r="K2870" s="250">
        <f t="shared" si="44"/>
        <v>1898978.0046818154</v>
      </c>
      <c r="L2870" s="270"/>
    </row>
    <row r="2871" spans="2:12" x14ac:dyDescent="0.25">
      <c r="B2871" s="46">
        <f>SUBTOTAL(103,$C$10:C2871)</f>
        <v>2862</v>
      </c>
      <c r="C2871" s="157" t="s">
        <v>736</v>
      </c>
      <c r="D2871" s="157" t="s">
        <v>738</v>
      </c>
      <c r="E2871" s="203" t="s">
        <v>1466</v>
      </c>
      <c r="F2871" s="212" t="s">
        <v>619</v>
      </c>
      <c r="G2871" s="209" t="s">
        <v>621</v>
      </c>
      <c r="H2871" s="241">
        <v>45695</v>
      </c>
      <c r="I2871" s="253">
        <v>0</v>
      </c>
      <c r="J2871" s="214">
        <v>-1250</v>
      </c>
      <c r="K2871" s="250">
        <f t="shared" si="44"/>
        <v>1897728.0046818154</v>
      </c>
      <c r="L2871" s="270"/>
    </row>
    <row r="2872" spans="2:12" x14ac:dyDescent="0.25">
      <c r="B2872" s="46">
        <f>SUBTOTAL(103,$C$10:C2872)</f>
        <v>2863</v>
      </c>
      <c r="C2872" s="157" t="s">
        <v>625</v>
      </c>
      <c r="D2872" s="157" t="s">
        <v>608</v>
      </c>
      <c r="E2872" s="231" t="s">
        <v>1466</v>
      </c>
      <c r="F2872" s="212" t="s">
        <v>641</v>
      </c>
      <c r="G2872" s="209" t="s">
        <v>642</v>
      </c>
      <c r="H2872" s="241">
        <v>45695</v>
      </c>
      <c r="I2872" s="253">
        <v>0</v>
      </c>
      <c r="J2872" s="214">
        <v>-7000</v>
      </c>
      <c r="K2872" s="250">
        <f t="shared" si="44"/>
        <v>1890728.0046818154</v>
      </c>
      <c r="L2872" s="270"/>
    </row>
    <row r="2873" spans="2:12" x14ac:dyDescent="0.25">
      <c r="B2873" s="46">
        <f>SUBTOTAL(103,$C$10:C2873)</f>
        <v>2864</v>
      </c>
      <c r="C2873" s="157" t="s">
        <v>1180</v>
      </c>
      <c r="D2873" s="157" t="s">
        <v>775</v>
      </c>
      <c r="E2873" s="203" t="s">
        <v>1468</v>
      </c>
      <c r="F2873" s="212" t="s">
        <v>1043</v>
      </c>
      <c r="G2873" s="209" t="s">
        <v>1044</v>
      </c>
      <c r="H2873" s="241">
        <v>45695</v>
      </c>
      <c r="I2873" s="253">
        <v>0</v>
      </c>
      <c r="J2873" s="214">
        <v>-15000</v>
      </c>
      <c r="K2873" s="250">
        <f t="shared" si="44"/>
        <v>1875728.0046818154</v>
      </c>
      <c r="L2873" s="270"/>
    </row>
    <row r="2874" spans="2:12" x14ac:dyDescent="0.25">
      <c r="B2874" s="46">
        <f>SUBTOTAL(103,$C$10:C2874)</f>
        <v>2865</v>
      </c>
      <c r="C2874" s="157" t="s">
        <v>1286</v>
      </c>
      <c r="D2874" s="157" t="s">
        <v>607</v>
      </c>
      <c r="E2874" s="203" t="s">
        <v>1467</v>
      </c>
      <c r="F2874" s="212" t="s">
        <v>591</v>
      </c>
      <c r="G2874" s="209" t="s">
        <v>592</v>
      </c>
      <c r="H2874" s="241">
        <v>45695</v>
      </c>
      <c r="I2874" s="253">
        <v>0</v>
      </c>
      <c r="J2874" s="214">
        <v>-8850</v>
      </c>
      <c r="K2874" s="250">
        <f t="shared" si="44"/>
        <v>1866878.0046818154</v>
      </c>
      <c r="L2874" s="270"/>
    </row>
    <row r="2875" spans="2:12" x14ac:dyDescent="0.25">
      <c r="B2875" s="46">
        <f>SUBTOTAL(103,$C$10:C2875)</f>
        <v>2866</v>
      </c>
      <c r="C2875" s="157" t="s">
        <v>1423</v>
      </c>
      <c r="D2875" s="157" t="s">
        <v>608</v>
      </c>
      <c r="E2875" s="231" t="s">
        <v>1466</v>
      </c>
      <c r="F2875" s="212" t="s">
        <v>1045</v>
      </c>
      <c r="G2875" s="209" t="s">
        <v>1046</v>
      </c>
      <c r="H2875" s="241">
        <v>45695</v>
      </c>
      <c r="I2875" s="253">
        <v>0</v>
      </c>
      <c r="J2875" s="214">
        <v>-11900</v>
      </c>
      <c r="K2875" s="250">
        <f t="shared" si="44"/>
        <v>1854978.0046818154</v>
      </c>
      <c r="L2875" s="270"/>
    </row>
    <row r="2876" spans="2:12" x14ac:dyDescent="0.25">
      <c r="B2876" s="46">
        <f>SUBTOTAL(103,$C$10:C2876)</f>
        <v>2867</v>
      </c>
      <c r="C2876" s="157" t="s">
        <v>598</v>
      </c>
      <c r="D2876" s="157" t="s">
        <v>607</v>
      </c>
      <c r="E2876" s="203" t="s">
        <v>1467</v>
      </c>
      <c r="F2876" s="212" t="s">
        <v>581</v>
      </c>
      <c r="G2876" s="209" t="s">
        <v>620</v>
      </c>
      <c r="H2876" s="241">
        <v>45695</v>
      </c>
      <c r="I2876" s="253">
        <v>0</v>
      </c>
      <c r="J2876" s="214">
        <v>-20000</v>
      </c>
      <c r="K2876" s="250">
        <f t="shared" si="44"/>
        <v>1834978.0046818154</v>
      </c>
      <c r="L2876" s="270"/>
    </row>
    <row r="2877" spans="2:12" x14ac:dyDescent="0.25">
      <c r="B2877" s="46">
        <f>SUBTOTAL(103,$C$10:C2877)</f>
        <v>2868</v>
      </c>
      <c r="C2877" s="157" t="s">
        <v>598</v>
      </c>
      <c r="D2877" s="157" t="s">
        <v>607</v>
      </c>
      <c r="E2877" s="203" t="s">
        <v>1467</v>
      </c>
      <c r="F2877" s="212" t="s">
        <v>1187</v>
      </c>
      <c r="G2877" s="209" t="s">
        <v>1188</v>
      </c>
      <c r="H2877" s="241">
        <v>45695</v>
      </c>
      <c r="I2877" s="253">
        <v>0</v>
      </c>
      <c r="J2877" s="214">
        <v>-2186.0246231384635</v>
      </c>
      <c r="K2877" s="250">
        <f t="shared" si="44"/>
        <v>1832791.980058677</v>
      </c>
      <c r="L2877" s="270"/>
    </row>
    <row r="2878" spans="2:12" x14ac:dyDescent="0.25">
      <c r="B2878" s="46">
        <f>SUBTOTAL(103,$C$10:C2878)</f>
        <v>2869</v>
      </c>
      <c r="C2878" s="157" t="s">
        <v>598</v>
      </c>
      <c r="D2878" s="157" t="s">
        <v>607</v>
      </c>
      <c r="E2878" s="203" t="s">
        <v>1467</v>
      </c>
      <c r="F2878" s="212" t="s">
        <v>746</v>
      </c>
      <c r="G2878" s="209" t="s">
        <v>747</v>
      </c>
      <c r="H2878" s="241">
        <v>45695</v>
      </c>
      <c r="I2878" s="253">
        <v>0</v>
      </c>
      <c r="J2878" s="214">
        <v>-4069.6491734094393</v>
      </c>
      <c r="K2878" s="250">
        <f t="shared" si="44"/>
        <v>1828722.3308852676</v>
      </c>
      <c r="L2878" s="270"/>
    </row>
    <row r="2879" spans="2:12" x14ac:dyDescent="0.25">
      <c r="B2879" s="46">
        <f>SUBTOTAL(103,$C$10:C2879)</f>
        <v>2870</v>
      </c>
      <c r="C2879" s="157" t="s">
        <v>598</v>
      </c>
      <c r="D2879" s="157" t="s">
        <v>607</v>
      </c>
      <c r="E2879" s="203" t="s">
        <v>1467</v>
      </c>
      <c r="F2879" s="212" t="s">
        <v>726</v>
      </c>
      <c r="G2879" s="209" t="s">
        <v>724</v>
      </c>
      <c r="H2879" s="241">
        <v>45695</v>
      </c>
      <c r="I2879" s="253">
        <v>0</v>
      </c>
      <c r="J2879" s="214">
        <v>-1441.4099858819243</v>
      </c>
      <c r="K2879" s="250">
        <f t="shared" si="44"/>
        <v>1827280.9208993856</v>
      </c>
      <c r="L2879" s="270"/>
    </row>
    <row r="2880" spans="2:12" x14ac:dyDescent="0.25">
      <c r="B2880" s="46">
        <f>SUBTOTAL(103,$C$10:C2880)</f>
        <v>2871</v>
      </c>
      <c r="C2880" s="157" t="s">
        <v>598</v>
      </c>
      <c r="D2880" s="157" t="s">
        <v>607</v>
      </c>
      <c r="E2880" s="203" t="s">
        <v>1467</v>
      </c>
      <c r="F2880" s="212" t="s">
        <v>1043</v>
      </c>
      <c r="G2880" s="209" t="s">
        <v>1044</v>
      </c>
      <c r="H2880" s="241">
        <v>45695</v>
      </c>
      <c r="I2880" s="253">
        <v>0</v>
      </c>
      <c r="J2880" s="214">
        <v>-2302.9162175701726</v>
      </c>
      <c r="K2880" s="250">
        <f t="shared" si="44"/>
        <v>1824978.0046818154</v>
      </c>
      <c r="L2880" s="270"/>
    </row>
    <row r="2881" spans="2:12" x14ac:dyDescent="0.25">
      <c r="B2881" s="46">
        <f>SUBTOTAL(103,$C$10:C2881)</f>
        <v>2872</v>
      </c>
      <c r="C2881" s="157" t="s">
        <v>598</v>
      </c>
      <c r="D2881" s="157" t="s">
        <v>738</v>
      </c>
      <c r="E2881" s="203" t="s">
        <v>1466</v>
      </c>
      <c r="F2881" s="212" t="s">
        <v>1043</v>
      </c>
      <c r="G2881" s="209" t="s">
        <v>1044</v>
      </c>
      <c r="H2881" s="241">
        <v>45695</v>
      </c>
      <c r="I2881" s="253">
        <v>0</v>
      </c>
      <c r="J2881" s="214">
        <v>-1000</v>
      </c>
      <c r="K2881" s="250">
        <f t="shared" si="44"/>
        <v>1823978.0046818154</v>
      </c>
      <c r="L2881" s="270"/>
    </row>
    <row r="2882" spans="2:12" x14ac:dyDescent="0.25">
      <c r="B2882" s="46">
        <f>SUBTOTAL(103,$C$10:C2882)</f>
        <v>2873</v>
      </c>
      <c r="C2882" s="157" t="s">
        <v>598</v>
      </c>
      <c r="D2882" s="157" t="s">
        <v>608</v>
      </c>
      <c r="E2882" s="231" t="s">
        <v>1466</v>
      </c>
      <c r="F2882" s="212" t="s">
        <v>1187</v>
      </c>
      <c r="G2882" s="209" t="s">
        <v>1188</v>
      </c>
      <c r="H2882" s="241">
        <v>45695</v>
      </c>
      <c r="I2882" s="253">
        <v>0</v>
      </c>
      <c r="J2882" s="214">
        <v>-6300</v>
      </c>
      <c r="K2882" s="250">
        <f t="shared" si="44"/>
        <v>1817678.0046818154</v>
      </c>
      <c r="L2882" s="270"/>
    </row>
    <row r="2883" spans="2:12" x14ac:dyDescent="0.25">
      <c r="B2883" s="46">
        <f>SUBTOTAL(103,$C$10:C2883)</f>
        <v>2874</v>
      </c>
      <c r="C2883" s="157" t="s">
        <v>600</v>
      </c>
      <c r="D2883" s="157" t="s">
        <v>608</v>
      </c>
      <c r="E2883" s="231" t="s">
        <v>1466</v>
      </c>
      <c r="F2883" s="212" t="s">
        <v>1143</v>
      </c>
      <c r="G2883" s="209" t="s">
        <v>1144</v>
      </c>
      <c r="H2883" s="241">
        <v>45695</v>
      </c>
      <c r="I2883" s="253">
        <v>0</v>
      </c>
      <c r="J2883" s="214">
        <v>-12240</v>
      </c>
      <c r="K2883" s="250">
        <f t="shared" si="44"/>
        <v>1805438.0046818154</v>
      </c>
      <c r="L2883" s="270"/>
    </row>
    <row r="2884" spans="2:12" x14ac:dyDescent="0.25">
      <c r="B2884" s="46">
        <f>SUBTOTAL(103,$C$10:C2884)</f>
        <v>2875</v>
      </c>
      <c r="C2884" s="157" t="s">
        <v>600</v>
      </c>
      <c r="D2884" s="157" t="s">
        <v>944</v>
      </c>
      <c r="E2884" s="203" t="s">
        <v>1467</v>
      </c>
      <c r="F2884" s="212" t="s">
        <v>579</v>
      </c>
      <c r="G2884" s="209" t="s">
        <v>622</v>
      </c>
      <c r="H2884" s="241">
        <v>45695</v>
      </c>
      <c r="I2884" s="253">
        <v>0</v>
      </c>
      <c r="J2884" s="214">
        <v>-5000</v>
      </c>
      <c r="K2884" s="250">
        <f t="shared" si="44"/>
        <v>1800438.0046818154</v>
      </c>
      <c r="L2884" s="270"/>
    </row>
    <row r="2885" spans="2:12" x14ac:dyDescent="0.25">
      <c r="B2885" s="46">
        <f>SUBTOTAL(103,$C$10:C2885)</f>
        <v>2876</v>
      </c>
      <c r="C2885" s="157" t="s">
        <v>682</v>
      </c>
      <c r="D2885" s="157" t="s">
        <v>608</v>
      </c>
      <c r="E2885" s="231" t="s">
        <v>1466</v>
      </c>
      <c r="F2885" s="212" t="s">
        <v>1045</v>
      </c>
      <c r="G2885" s="209" t="s">
        <v>1046</v>
      </c>
      <c r="H2885" s="241">
        <v>45695</v>
      </c>
      <c r="I2885" s="253">
        <v>0</v>
      </c>
      <c r="J2885" s="214">
        <v>-2100</v>
      </c>
      <c r="K2885" s="250">
        <f t="shared" si="44"/>
        <v>1798338.0046818154</v>
      </c>
      <c r="L2885" s="270"/>
    </row>
    <row r="2886" spans="2:12" x14ac:dyDescent="0.25">
      <c r="B2886" s="46">
        <f>SUBTOTAL(103,$C$10:C2886)</f>
        <v>2877</v>
      </c>
      <c r="C2886" s="157" t="s">
        <v>601</v>
      </c>
      <c r="D2886" s="157" t="s">
        <v>648</v>
      </c>
      <c r="E2886" s="231" t="s">
        <v>1466</v>
      </c>
      <c r="F2886" s="212" t="s">
        <v>1143</v>
      </c>
      <c r="G2886" s="209" t="s">
        <v>1144</v>
      </c>
      <c r="H2886" s="241">
        <v>45695</v>
      </c>
      <c r="I2886" s="253">
        <v>0</v>
      </c>
      <c r="J2886" s="214">
        <v>-5331</v>
      </c>
      <c r="K2886" s="250">
        <f t="shared" si="44"/>
        <v>1793007.0046818154</v>
      </c>
      <c r="L2886" s="270"/>
    </row>
    <row r="2887" spans="2:12" x14ac:dyDescent="0.25">
      <c r="B2887" s="46">
        <f>SUBTOTAL(103,$C$10:C2887)</f>
        <v>2878</v>
      </c>
      <c r="C2887" s="157" t="s">
        <v>683</v>
      </c>
      <c r="D2887" s="157" t="s">
        <v>608</v>
      </c>
      <c r="E2887" s="231" t="s">
        <v>1466</v>
      </c>
      <c r="F2887" s="212" t="s">
        <v>1143</v>
      </c>
      <c r="G2887" s="209" t="s">
        <v>1144</v>
      </c>
      <c r="H2887" s="241">
        <v>45695</v>
      </c>
      <c r="I2887" s="253">
        <v>0</v>
      </c>
      <c r="J2887" s="214">
        <v>-7920</v>
      </c>
      <c r="K2887" s="250">
        <f t="shared" si="44"/>
        <v>1785087.0046818154</v>
      </c>
      <c r="L2887" s="270"/>
    </row>
    <row r="2888" spans="2:12" x14ac:dyDescent="0.25">
      <c r="B2888" s="46">
        <f>SUBTOTAL(103,$C$10:C2888)</f>
        <v>2879</v>
      </c>
      <c r="C2888" s="157" t="s">
        <v>665</v>
      </c>
      <c r="D2888" s="157" t="s">
        <v>648</v>
      </c>
      <c r="E2888" s="231" t="s">
        <v>1466</v>
      </c>
      <c r="F2888" s="212" t="s">
        <v>1045</v>
      </c>
      <c r="G2888" s="209" t="s">
        <v>1046</v>
      </c>
      <c r="H2888" s="241">
        <v>45695</v>
      </c>
      <c r="I2888" s="253">
        <v>0</v>
      </c>
      <c r="J2888" s="214">
        <v>-24500</v>
      </c>
      <c r="K2888" s="250">
        <f t="shared" si="44"/>
        <v>1760587.0046818154</v>
      </c>
      <c r="L2888" s="270"/>
    </row>
    <row r="2889" spans="2:12" x14ac:dyDescent="0.25">
      <c r="B2889" s="46">
        <f>SUBTOTAL(103,$C$10:C2889)</f>
        <v>2880</v>
      </c>
      <c r="C2889" s="157" t="s">
        <v>1151</v>
      </c>
      <c r="D2889" s="157" t="s">
        <v>608</v>
      </c>
      <c r="E2889" s="231" t="s">
        <v>1466</v>
      </c>
      <c r="F2889" s="212" t="s">
        <v>583</v>
      </c>
      <c r="G2889" s="209" t="s">
        <v>584</v>
      </c>
      <c r="H2889" s="241">
        <v>45695</v>
      </c>
      <c r="I2889" s="253">
        <v>0</v>
      </c>
      <c r="J2889" s="214">
        <v>-23100</v>
      </c>
      <c r="K2889" s="250">
        <f t="shared" si="44"/>
        <v>1737487.0046818154</v>
      </c>
      <c r="L2889" s="270"/>
    </row>
    <row r="2890" spans="2:12" x14ac:dyDescent="0.25">
      <c r="B2890" s="46">
        <f>SUBTOTAL(103,$C$10:C2890)</f>
        <v>2881</v>
      </c>
      <c r="C2890" s="157" t="s">
        <v>694</v>
      </c>
      <c r="D2890" s="157" t="s">
        <v>608</v>
      </c>
      <c r="E2890" s="231" t="s">
        <v>1466</v>
      </c>
      <c r="F2890" s="212" t="s">
        <v>1187</v>
      </c>
      <c r="G2890" s="209" t="s">
        <v>1188</v>
      </c>
      <c r="H2890" s="241">
        <v>45695</v>
      </c>
      <c r="I2890" s="253">
        <v>0</v>
      </c>
      <c r="J2890" s="214">
        <v>-18900</v>
      </c>
      <c r="K2890" s="250">
        <f t="shared" si="44"/>
        <v>1718587.0046818154</v>
      </c>
      <c r="L2890" s="270"/>
    </row>
    <row r="2891" spans="2:12" x14ac:dyDescent="0.25">
      <c r="B2891" s="46">
        <f>SUBTOTAL(103,$C$10:C2891)</f>
        <v>2882</v>
      </c>
      <c r="C2891" s="157" t="s">
        <v>694</v>
      </c>
      <c r="D2891" s="157" t="s">
        <v>607</v>
      </c>
      <c r="E2891" s="203" t="s">
        <v>1467</v>
      </c>
      <c r="F2891" s="212" t="s">
        <v>1439</v>
      </c>
      <c r="G2891" s="209" t="s">
        <v>1440</v>
      </c>
      <c r="H2891" s="241">
        <v>45695</v>
      </c>
      <c r="I2891" s="253">
        <v>0</v>
      </c>
      <c r="J2891" s="214">
        <v>-14544.6</v>
      </c>
      <c r="K2891" s="250">
        <f t="shared" si="44"/>
        <v>1704042.4046818153</v>
      </c>
      <c r="L2891" s="270"/>
    </row>
    <row r="2892" spans="2:12" x14ac:dyDescent="0.25">
      <c r="B2892" s="46">
        <f>SUBTOTAL(103,$C$10:C2892)</f>
        <v>2883</v>
      </c>
      <c r="C2892" s="157" t="s">
        <v>1342</v>
      </c>
      <c r="D2892" s="157" t="s">
        <v>607</v>
      </c>
      <c r="E2892" s="203" t="s">
        <v>1467</v>
      </c>
      <c r="F2892" s="212" t="s">
        <v>579</v>
      </c>
      <c r="G2892" s="209" t="s">
        <v>622</v>
      </c>
      <c r="H2892" s="241">
        <v>45695</v>
      </c>
      <c r="I2892" s="253">
        <v>0</v>
      </c>
      <c r="J2892" s="214">
        <v>-8600</v>
      </c>
      <c r="K2892" s="250">
        <f t="shared" si="44"/>
        <v>1695442.4046818153</v>
      </c>
      <c r="L2892" s="270"/>
    </row>
    <row r="2893" spans="2:12" x14ac:dyDescent="0.25">
      <c r="B2893" s="46">
        <f>SUBTOTAL(103,$C$10:C2893)</f>
        <v>2884</v>
      </c>
      <c r="C2893" s="157" t="s">
        <v>1165</v>
      </c>
      <c r="D2893" s="157" t="s">
        <v>738</v>
      </c>
      <c r="E2893" s="203" t="s">
        <v>1466</v>
      </c>
      <c r="F2893" s="212" t="s">
        <v>1043</v>
      </c>
      <c r="G2893" s="209" t="s">
        <v>1044</v>
      </c>
      <c r="H2893" s="241">
        <v>45695</v>
      </c>
      <c r="I2893" s="253">
        <v>0</v>
      </c>
      <c r="J2893" s="214">
        <v>-500</v>
      </c>
      <c r="K2893" s="250">
        <f t="shared" ref="K2893:K2956" si="45">I2893+K2892+J2893</f>
        <v>1694942.4046818153</v>
      </c>
      <c r="L2893" s="270"/>
    </row>
    <row r="2894" spans="2:12" x14ac:dyDescent="0.25">
      <c r="B2894" s="46">
        <f>SUBTOTAL(103,$C$10:C2894)</f>
        <v>2885</v>
      </c>
      <c r="C2894" s="157" t="s">
        <v>580</v>
      </c>
      <c r="D2894" s="157" t="s">
        <v>1030</v>
      </c>
      <c r="E2894" s="203" t="s">
        <v>6</v>
      </c>
      <c r="F2894" s="212" t="s">
        <v>579</v>
      </c>
      <c r="G2894" s="209" t="s">
        <v>622</v>
      </c>
      <c r="H2894" s="241">
        <v>45698</v>
      </c>
      <c r="I2894" s="253">
        <v>300000</v>
      </c>
      <c r="J2894" s="214">
        <v>0</v>
      </c>
      <c r="K2894" s="250">
        <f t="shared" si="45"/>
        <v>1994942.4046818153</v>
      </c>
      <c r="L2894" s="270"/>
    </row>
    <row r="2895" spans="2:12" x14ac:dyDescent="0.25">
      <c r="B2895" s="46">
        <f>SUBTOTAL(103,$C$10:C2895)</f>
        <v>2886</v>
      </c>
      <c r="C2895" s="157" t="s">
        <v>743</v>
      </c>
      <c r="D2895" s="157" t="s">
        <v>1442</v>
      </c>
      <c r="E2895" s="204" t="s">
        <v>1470</v>
      </c>
      <c r="F2895" s="212" t="s">
        <v>1050</v>
      </c>
      <c r="G2895" s="209" t="s">
        <v>442</v>
      </c>
      <c r="H2895" s="241">
        <v>45700</v>
      </c>
      <c r="I2895" s="253">
        <v>0</v>
      </c>
      <c r="J2895" s="214">
        <v>-54000</v>
      </c>
      <c r="K2895" s="250">
        <f t="shared" si="45"/>
        <v>1940942.4046818153</v>
      </c>
      <c r="L2895" s="270"/>
    </row>
    <row r="2896" spans="2:12" x14ac:dyDescent="0.25">
      <c r="B2896" s="46">
        <f>SUBTOTAL(103,$C$10:C2896)</f>
        <v>2887</v>
      </c>
      <c r="C2896" s="157" t="s">
        <v>596</v>
      </c>
      <c r="D2896" s="157" t="s">
        <v>607</v>
      </c>
      <c r="E2896" s="203" t="s">
        <v>1467</v>
      </c>
      <c r="F2896" s="212" t="s">
        <v>591</v>
      </c>
      <c r="G2896" s="209" t="s">
        <v>592</v>
      </c>
      <c r="H2896" s="241">
        <v>45702</v>
      </c>
      <c r="I2896" s="253">
        <v>0</v>
      </c>
      <c r="J2896" s="214">
        <v>-11600</v>
      </c>
      <c r="K2896" s="250">
        <f t="shared" si="45"/>
        <v>1929342.4046818153</v>
      </c>
      <c r="L2896" s="270"/>
    </row>
    <row r="2897" spans="2:12" x14ac:dyDescent="0.25">
      <c r="B2897" s="46">
        <f>SUBTOTAL(103,$C$10:C2897)</f>
        <v>2888</v>
      </c>
      <c r="C2897" s="157" t="s">
        <v>1266</v>
      </c>
      <c r="D2897" s="157" t="s">
        <v>738</v>
      </c>
      <c r="E2897" s="203" t="s">
        <v>1466</v>
      </c>
      <c r="F2897" s="212" t="s">
        <v>1043</v>
      </c>
      <c r="G2897" s="209" t="s">
        <v>1044</v>
      </c>
      <c r="H2897" s="241">
        <v>45702</v>
      </c>
      <c r="I2897" s="253">
        <v>0</v>
      </c>
      <c r="J2897" s="214">
        <v>-1000</v>
      </c>
      <c r="K2897" s="250">
        <f t="shared" si="45"/>
        <v>1928342.4046818153</v>
      </c>
      <c r="L2897" s="270"/>
    </row>
    <row r="2898" spans="2:12" x14ac:dyDescent="0.25">
      <c r="B2898" s="46">
        <f>SUBTOTAL(103,$C$10:C2898)</f>
        <v>2889</v>
      </c>
      <c r="C2898" s="157" t="s">
        <v>812</v>
      </c>
      <c r="D2898" s="157" t="s">
        <v>775</v>
      </c>
      <c r="E2898" s="203" t="s">
        <v>1468</v>
      </c>
      <c r="F2898" s="212" t="s">
        <v>1135</v>
      </c>
      <c r="G2898" s="209" t="s">
        <v>1134</v>
      </c>
      <c r="H2898" s="241">
        <v>45702</v>
      </c>
      <c r="I2898" s="253">
        <v>0</v>
      </c>
      <c r="J2898" s="214">
        <v>-100000</v>
      </c>
      <c r="K2898" s="250">
        <f t="shared" si="45"/>
        <v>1828342.4046818153</v>
      </c>
      <c r="L2898" s="270"/>
    </row>
    <row r="2899" spans="2:12" x14ac:dyDescent="0.25">
      <c r="B2899" s="46">
        <f>SUBTOTAL(103,$C$10:C2899)</f>
        <v>2890</v>
      </c>
      <c r="C2899" s="157" t="s">
        <v>736</v>
      </c>
      <c r="D2899" s="157" t="s">
        <v>738</v>
      </c>
      <c r="E2899" s="203" t="s">
        <v>1466</v>
      </c>
      <c r="F2899" s="212" t="s">
        <v>619</v>
      </c>
      <c r="G2899" s="209" t="s">
        <v>621</v>
      </c>
      <c r="H2899" s="241">
        <v>45702</v>
      </c>
      <c r="I2899" s="253">
        <v>0</v>
      </c>
      <c r="J2899" s="214">
        <v>-1250</v>
      </c>
      <c r="K2899" s="250">
        <f t="shared" si="45"/>
        <v>1827092.4046818153</v>
      </c>
      <c r="L2899" s="270"/>
    </row>
    <row r="2900" spans="2:12" x14ac:dyDescent="0.25">
      <c r="B2900" s="46">
        <f>SUBTOTAL(103,$C$10:C2900)</f>
        <v>2891</v>
      </c>
      <c r="C2900" s="157" t="s">
        <v>625</v>
      </c>
      <c r="D2900" s="157" t="s">
        <v>608</v>
      </c>
      <c r="E2900" s="231" t="s">
        <v>1466</v>
      </c>
      <c r="F2900" s="212" t="s">
        <v>641</v>
      </c>
      <c r="G2900" s="209" t="s">
        <v>642</v>
      </c>
      <c r="H2900" s="241">
        <v>45702</v>
      </c>
      <c r="I2900" s="253">
        <v>0</v>
      </c>
      <c r="J2900" s="214">
        <v>-12473</v>
      </c>
      <c r="K2900" s="250">
        <f t="shared" si="45"/>
        <v>1814619.4046818153</v>
      </c>
      <c r="L2900" s="270"/>
    </row>
    <row r="2901" spans="2:12" x14ac:dyDescent="0.25">
      <c r="B2901" s="46">
        <f>SUBTOTAL(103,$C$10:C2901)</f>
        <v>2892</v>
      </c>
      <c r="C2901" s="157" t="s">
        <v>1441</v>
      </c>
      <c r="D2901" s="157" t="s">
        <v>738</v>
      </c>
      <c r="E2901" s="203" t="s">
        <v>1466</v>
      </c>
      <c r="F2901" s="212" t="s">
        <v>1043</v>
      </c>
      <c r="G2901" s="209" t="s">
        <v>1044</v>
      </c>
      <c r="H2901" s="241">
        <v>45702</v>
      </c>
      <c r="I2901" s="253">
        <v>0</v>
      </c>
      <c r="J2901" s="214">
        <v>-1250</v>
      </c>
      <c r="K2901" s="250">
        <f t="shared" si="45"/>
        <v>1813369.4046818153</v>
      </c>
      <c r="L2901" s="270"/>
    </row>
    <row r="2902" spans="2:12" x14ac:dyDescent="0.25">
      <c r="B2902" s="46">
        <f>SUBTOTAL(103,$C$10:C2902)</f>
        <v>2893</v>
      </c>
      <c r="C2902" s="157" t="s">
        <v>1286</v>
      </c>
      <c r="D2902" s="157" t="s">
        <v>607</v>
      </c>
      <c r="E2902" s="203" t="s">
        <v>1467</v>
      </c>
      <c r="F2902" s="212" t="s">
        <v>591</v>
      </c>
      <c r="G2902" s="209" t="s">
        <v>592</v>
      </c>
      <c r="H2902" s="241">
        <v>45702</v>
      </c>
      <c r="I2902" s="253">
        <v>0</v>
      </c>
      <c r="J2902" s="214">
        <v>-8850</v>
      </c>
      <c r="K2902" s="250">
        <f t="shared" si="45"/>
        <v>1804519.4046818153</v>
      </c>
      <c r="L2902" s="270"/>
    </row>
    <row r="2903" spans="2:12" x14ac:dyDescent="0.25">
      <c r="B2903" s="46">
        <f>SUBTOTAL(103,$C$10:C2903)</f>
        <v>2894</v>
      </c>
      <c r="C2903" s="157" t="s">
        <v>1423</v>
      </c>
      <c r="D2903" s="157" t="s">
        <v>608</v>
      </c>
      <c r="E2903" s="231" t="s">
        <v>1466</v>
      </c>
      <c r="F2903" s="212" t="s">
        <v>1045</v>
      </c>
      <c r="G2903" s="209" t="s">
        <v>1046</v>
      </c>
      <c r="H2903" s="241">
        <v>45702</v>
      </c>
      <c r="I2903" s="253">
        <v>0</v>
      </c>
      <c r="J2903" s="214">
        <v>-11900</v>
      </c>
      <c r="K2903" s="250">
        <f t="shared" si="45"/>
        <v>1792619.4046818153</v>
      </c>
      <c r="L2903" s="270"/>
    </row>
    <row r="2904" spans="2:12" x14ac:dyDescent="0.25">
      <c r="B2904" s="46">
        <f>SUBTOTAL(103,$C$10:C2904)</f>
        <v>2895</v>
      </c>
      <c r="C2904" s="157" t="s">
        <v>598</v>
      </c>
      <c r="D2904" s="157" t="s">
        <v>607</v>
      </c>
      <c r="E2904" s="203" t="s">
        <v>1467</v>
      </c>
      <c r="F2904" s="212" t="s">
        <v>581</v>
      </c>
      <c r="G2904" s="209" t="s">
        <v>620</v>
      </c>
      <c r="H2904" s="241">
        <v>45702</v>
      </c>
      <c r="I2904" s="253">
        <v>0</v>
      </c>
      <c r="J2904" s="214">
        <v>-20000</v>
      </c>
      <c r="K2904" s="250">
        <f t="shared" si="45"/>
        <v>1772619.4046818153</v>
      </c>
      <c r="L2904" s="270"/>
    </row>
    <row r="2905" spans="2:12" x14ac:dyDescent="0.25">
      <c r="B2905" s="46">
        <f>SUBTOTAL(103,$C$10:C2905)</f>
        <v>2896</v>
      </c>
      <c r="C2905" s="157" t="s">
        <v>598</v>
      </c>
      <c r="D2905" s="157" t="s">
        <v>607</v>
      </c>
      <c r="E2905" s="203" t="s">
        <v>1467</v>
      </c>
      <c r="F2905" s="212" t="s">
        <v>746</v>
      </c>
      <c r="G2905" s="209" t="s">
        <v>747</v>
      </c>
      <c r="H2905" s="241">
        <v>45702</v>
      </c>
      <c r="I2905" s="253">
        <v>0</v>
      </c>
      <c r="J2905" s="214">
        <v>-5597.2108962157272</v>
      </c>
      <c r="K2905" s="250">
        <f t="shared" si="45"/>
        <v>1767022.1937855997</v>
      </c>
      <c r="L2905" s="270"/>
    </row>
    <row r="2906" spans="2:12" x14ac:dyDescent="0.25">
      <c r="B2906" s="46">
        <f>SUBTOTAL(103,$C$10:C2906)</f>
        <v>2897</v>
      </c>
      <c r="C2906" s="157" t="s">
        <v>598</v>
      </c>
      <c r="D2906" s="157" t="s">
        <v>607</v>
      </c>
      <c r="E2906" s="203" t="s">
        <v>1467</v>
      </c>
      <c r="F2906" s="212" t="s">
        <v>1043</v>
      </c>
      <c r="G2906" s="209" t="s">
        <v>1044</v>
      </c>
      <c r="H2906" s="241">
        <v>45702</v>
      </c>
      <c r="I2906" s="253">
        <v>0</v>
      </c>
      <c r="J2906" s="214">
        <v>-4402.7891037842728</v>
      </c>
      <c r="K2906" s="250">
        <f t="shared" si="45"/>
        <v>1762619.4046818153</v>
      </c>
      <c r="L2906" s="270"/>
    </row>
    <row r="2907" spans="2:12" x14ac:dyDescent="0.25">
      <c r="B2907" s="46">
        <f>SUBTOTAL(103,$C$10:C2907)</f>
        <v>2898</v>
      </c>
      <c r="C2907" s="157" t="s">
        <v>598</v>
      </c>
      <c r="D2907" s="157" t="s">
        <v>1166</v>
      </c>
      <c r="E2907" s="231" t="s">
        <v>1466</v>
      </c>
      <c r="F2907" s="212" t="s">
        <v>1045</v>
      </c>
      <c r="G2907" s="209" t="s">
        <v>1046</v>
      </c>
      <c r="H2907" s="241">
        <v>45702</v>
      </c>
      <c r="I2907" s="253">
        <v>0</v>
      </c>
      <c r="J2907" s="214">
        <v>-4000</v>
      </c>
      <c r="K2907" s="250">
        <f t="shared" si="45"/>
        <v>1758619.4046818153</v>
      </c>
      <c r="L2907" s="270"/>
    </row>
    <row r="2908" spans="2:12" x14ac:dyDescent="0.25">
      <c r="B2908" s="46">
        <f>SUBTOTAL(103,$C$10:C2908)</f>
        <v>2899</v>
      </c>
      <c r="C2908" s="157" t="s">
        <v>598</v>
      </c>
      <c r="D2908" s="157" t="s">
        <v>1166</v>
      </c>
      <c r="E2908" s="231" t="s">
        <v>1466</v>
      </c>
      <c r="F2908" s="212" t="s">
        <v>1045</v>
      </c>
      <c r="G2908" s="209" t="s">
        <v>1046</v>
      </c>
      <c r="H2908" s="241">
        <v>45702</v>
      </c>
      <c r="I2908" s="253">
        <v>0</v>
      </c>
      <c r="J2908" s="214">
        <v>-4000</v>
      </c>
      <c r="K2908" s="250">
        <f t="shared" si="45"/>
        <v>1754619.4046818153</v>
      </c>
      <c r="L2908" s="270"/>
    </row>
    <row r="2909" spans="2:12" x14ac:dyDescent="0.25">
      <c r="B2909" s="46">
        <f>SUBTOTAL(103,$C$10:C2909)</f>
        <v>2900</v>
      </c>
      <c r="C2909" s="157" t="s">
        <v>598</v>
      </c>
      <c r="D2909" s="157" t="s">
        <v>738</v>
      </c>
      <c r="E2909" s="203" t="s">
        <v>1466</v>
      </c>
      <c r="F2909" s="212" t="s">
        <v>1043</v>
      </c>
      <c r="G2909" s="209" t="s">
        <v>1044</v>
      </c>
      <c r="H2909" s="241">
        <v>45702</v>
      </c>
      <c r="I2909" s="253">
        <v>0</v>
      </c>
      <c r="J2909" s="214">
        <v>-1000</v>
      </c>
      <c r="K2909" s="250">
        <f t="shared" si="45"/>
        <v>1753619.4046818153</v>
      </c>
      <c r="L2909" s="270"/>
    </row>
    <row r="2910" spans="2:12" x14ac:dyDescent="0.25">
      <c r="B2910" s="46">
        <f>SUBTOTAL(103,$C$10:C2910)</f>
        <v>2901</v>
      </c>
      <c r="C2910" s="157" t="s">
        <v>598</v>
      </c>
      <c r="D2910" s="157" t="s">
        <v>608</v>
      </c>
      <c r="E2910" s="231" t="s">
        <v>1466</v>
      </c>
      <c r="F2910" s="212" t="s">
        <v>1187</v>
      </c>
      <c r="G2910" s="209" t="s">
        <v>1188</v>
      </c>
      <c r="H2910" s="241">
        <v>45702</v>
      </c>
      <c r="I2910" s="253">
        <v>0</v>
      </c>
      <c r="J2910" s="214">
        <v>-6300</v>
      </c>
      <c r="K2910" s="250">
        <f t="shared" si="45"/>
        <v>1747319.4046818153</v>
      </c>
      <c r="L2910" s="270"/>
    </row>
    <row r="2911" spans="2:12" x14ac:dyDescent="0.25">
      <c r="B2911" s="46">
        <f>SUBTOTAL(103,$C$10:C2911)</f>
        <v>2902</v>
      </c>
      <c r="C2911" s="157" t="s">
        <v>600</v>
      </c>
      <c r="D2911" s="157" t="s">
        <v>608</v>
      </c>
      <c r="E2911" s="231" t="s">
        <v>1466</v>
      </c>
      <c r="F2911" s="212" t="s">
        <v>1143</v>
      </c>
      <c r="G2911" s="209" t="s">
        <v>1144</v>
      </c>
      <c r="H2911" s="241">
        <v>45702</v>
      </c>
      <c r="I2911" s="253">
        <v>0</v>
      </c>
      <c r="J2911" s="214">
        <v>-24240</v>
      </c>
      <c r="K2911" s="250">
        <f t="shared" si="45"/>
        <v>1723079.4046818153</v>
      </c>
      <c r="L2911" s="270"/>
    </row>
    <row r="2912" spans="2:12" x14ac:dyDescent="0.25">
      <c r="B2912" s="46">
        <f>SUBTOTAL(103,$C$10:C2912)</f>
        <v>2903</v>
      </c>
      <c r="C2912" s="157" t="s">
        <v>682</v>
      </c>
      <c r="D2912" s="157" t="s">
        <v>608</v>
      </c>
      <c r="E2912" s="231" t="s">
        <v>1466</v>
      </c>
      <c r="F2912" s="212" t="s">
        <v>1045</v>
      </c>
      <c r="G2912" s="209" t="s">
        <v>1046</v>
      </c>
      <c r="H2912" s="241">
        <v>45702</v>
      </c>
      <c r="I2912" s="253">
        <v>0</v>
      </c>
      <c r="J2912" s="214">
        <v>-2100</v>
      </c>
      <c r="K2912" s="250">
        <f t="shared" si="45"/>
        <v>1720979.4046818153</v>
      </c>
      <c r="L2912" s="270"/>
    </row>
    <row r="2913" spans="2:12" x14ac:dyDescent="0.25">
      <c r="B2913" s="46">
        <f>SUBTOTAL(103,$C$10:C2913)</f>
        <v>2904</v>
      </c>
      <c r="C2913" s="157" t="s">
        <v>745</v>
      </c>
      <c r="D2913" s="157" t="s">
        <v>1139</v>
      </c>
      <c r="E2913" s="204" t="s">
        <v>1466</v>
      </c>
      <c r="F2913" s="212" t="s">
        <v>746</v>
      </c>
      <c r="G2913" s="209" t="s">
        <v>747</v>
      </c>
      <c r="H2913" s="241">
        <v>45702</v>
      </c>
      <c r="I2913" s="253">
        <v>0</v>
      </c>
      <c r="J2913" s="214">
        <v>-1200</v>
      </c>
      <c r="K2913" s="250">
        <f t="shared" si="45"/>
        <v>1719779.4046818153</v>
      </c>
      <c r="L2913" s="270"/>
    </row>
    <row r="2914" spans="2:12" x14ac:dyDescent="0.25">
      <c r="B2914" s="46">
        <f>SUBTOTAL(103,$C$10:C2914)</f>
        <v>2905</v>
      </c>
      <c r="C2914" s="157" t="s">
        <v>601</v>
      </c>
      <c r="D2914" s="157" t="s">
        <v>648</v>
      </c>
      <c r="E2914" s="231" t="s">
        <v>1466</v>
      </c>
      <c r="F2914" s="212" t="s">
        <v>1143</v>
      </c>
      <c r="G2914" s="209" t="s">
        <v>1144</v>
      </c>
      <c r="H2914" s="241">
        <v>45702</v>
      </c>
      <c r="I2914" s="253">
        <v>0</v>
      </c>
      <c r="J2914" s="214">
        <v>-5331</v>
      </c>
      <c r="K2914" s="250">
        <f t="shared" si="45"/>
        <v>1714448.4046818153</v>
      </c>
      <c r="L2914" s="270"/>
    </row>
    <row r="2915" spans="2:12" x14ac:dyDescent="0.25">
      <c r="B2915" s="46">
        <f>SUBTOTAL(103,$C$10:C2915)</f>
        <v>2906</v>
      </c>
      <c r="C2915" s="157" t="s">
        <v>722</v>
      </c>
      <c r="D2915" s="157" t="s">
        <v>703</v>
      </c>
      <c r="E2915" s="203" t="s">
        <v>1471</v>
      </c>
      <c r="F2915" s="212" t="s">
        <v>641</v>
      </c>
      <c r="G2915" s="209" t="s">
        <v>642</v>
      </c>
      <c r="H2915" s="241">
        <v>45702</v>
      </c>
      <c r="I2915" s="253">
        <v>0</v>
      </c>
      <c r="J2915" s="214">
        <v>-25000</v>
      </c>
      <c r="K2915" s="250">
        <f t="shared" si="45"/>
        <v>1689448.4046818153</v>
      </c>
      <c r="L2915" s="270"/>
    </row>
    <row r="2916" spans="2:12" x14ac:dyDescent="0.25">
      <c r="B2916" s="46">
        <f>SUBTOTAL(103,$C$10:C2916)</f>
        <v>2907</v>
      </c>
      <c r="C2916" s="157" t="s">
        <v>683</v>
      </c>
      <c r="D2916" s="157" t="s">
        <v>608</v>
      </c>
      <c r="E2916" s="231" t="s">
        <v>1466</v>
      </c>
      <c r="F2916" s="212" t="s">
        <v>1143</v>
      </c>
      <c r="G2916" s="209" t="s">
        <v>1144</v>
      </c>
      <c r="H2916" s="241">
        <v>45702</v>
      </c>
      <c r="I2916" s="253">
        <v>0</v>
      </c>
      <c r="J2916" s="214">
        <v>-7920</v>
      </c>
      <c r="K2916" s="250">
        <f t="shared" si="45"/>
        <v>1681528.4046818153</v>
      </c>
      <c r="L2916" s="270"/>
    </row>
    <row r="2917" spans="2:12" x14ac:dyDescent="0.25">
      <c r="B2917" s="46">
        <f>SUBTOTAL(103,$C$10:C2917)</f>
        <v>2908</v>
      </c>
      <c r="C2917" s="157" t="s">
        <v>665</v>
      </c>
      <c r="D2917" s="157" t="s">
        <v>648</v>
      </c>
      <c r="E2917" s="231" t="s">
        <v>1466</v>
      </c>
      <c r="F2917" s="212" t="s">
        <v>1045</v>
      </c>
      <c r="G2917" s="209" t="s">
        <v>1046</v>
      </c>
      <c r="H2917" s="241">
        <v>45702</v>
      </c>
      <c r="I2917" s="253">
        <v>0</v>
      </c>
      <c r="J2917" s="214">
        <v>-24500</v>
      </c>
      <c r="K2917" s="250">
        <f t="shared" si="45"/>
        <v>1657028.4046818153</v>
      </c>
      <c r="L2917" s="270"/>
    </row>
    <row r="2918" spans="2:12" x14ac:dyDescent="0.25">
      <c r="B2918" s="46">
        <f>SUBTOTAL(103,$C$10:C2918)</f>
        <v>2909</v>
      </c>
      <c r="C2918" s="157" t="s">
        <v>1151</v>
      </c>
      <c r="D2918" s="157" t="s">
        <v>608</v>
      </c>
      <c r="E2918" s="231" t="s">
        <v>1466</v>
      </c>
      <c r="F2918" s="212" t="s">
        <v>583</v>
      </c>
      <c r="G2918" s="209" t="s">
        <v>584</v>
      </c>
      <c r="H2918" s="241">
        <v>45702</v>
      </c>
      <c r="I2918" s="253">
        <v>0</v>
      </c>
      <c r="J2918" s="214">
        <v>-23100</v>
      </c>
      <c r="K2918" s="250">
        <f t="shared" si="45"/>
        <v>1633928.4046818153</v>
      </c>
      <c r="L2918" s="270"/>
    </row>
    <row r="2919" spans="2:12" x14ac:dyDescent="0.25">
      <c r="B2919" s="46">
        <f>SUBTOTAL(103,$C$10:C2919)</f>
        <v>2910</v>
      </c>
      <c r="C2919" s="157" t="s">
        <v>694</v>
      </c>
      <c r="D2919" s="157" t="s">
        <v>608</v>
      </c>
      <c r="E2919" s="231" t="s">
        <v>1466</v>
      </c>
      <c r="F2919" s="212" t="s">
        <v>641</v>
      </c>
      <c r="G2919" s="209" t="s">
        <v>642</v>
      </c>
      <c r="H2919" s="241">
        <v>45702</v>
      </c>
      <c r="I2919" s="253">
        <v>0</v>
      </c>
      <c r="J2919" s="214">
        <v>-6300</v>
      </c>
      <c r="K2919" s="250">
        <f t="shared" si="45"/>
        <v>1627628.4046818153</v>
      </c>
      <c r="L2919" s="270"/>
    </row>
    <row r="2920" spans="2:12" x14ac:dyDescent="0.25">
      <c r="B2920" s="46">
        <f>SUBTOTAL(103,$C$10:C2920)</f>
        <v>2911</v>
      </c>
      <c r="C2920" s="157" t="s">
        <v>694</v>
      </c>
      <c r="D2920" s="157" t="s">
        <v>608</v>
      </c>
      <c r="E2920" s="231" t="s">
        <v>1466</v>
      </c>
      <c r="F2920" s="212" t="s">
        <v>1187</v>
      </c>
      <c r="G2920" s="209" t="s">
        <v>1188</v>
      </c>
      <c r="H2920" s="241">
        <v>45702</v>
      </c>
      <c r="I2920" s="253">
        <v>0</v>
      </c>
      <c r="J2920" s="214">
        <v>-9100</v>
      </c>
      <c r="K2920" s="250">
        <f t="shared" si="45"/>
        <v>1618528.4046818153</v>
      </c>
      <c r="L2920" s="270"/>
    </row>
    <row r="2921" spans="2:12" x14ac:dyDescent="0.25">
      <c r="B2921" s="46">
        <f>SUBTOTAL(103,$C$10:C2921)</f>
        <v>2912</v>
      </c>
      <c r="C2921" s="157" t="s">
        <v>1342</v>
      </c>
      <c r="D2921" s="157" t="s">
        <v>607</v>
      </c>
      <c r="E2921" s="203" t="s">
        <v>1467</v>
      </c>
      <c r="F2921" s="212" t="s">
        <v>579</v>
      </c>
      <c r="G2921" s="209" t="s">
        <v>622</v>
      </c>
      <c r="H2921" s="241">
        <v>45702</v>
      </c>
      <c r="I2921" s="253">
        <v>0</v>
      </c>
      <c r="J2921" s="214">
        <v>-8600</v>
      </c>
      <c r="K2921" s="250">
        <f t="shared" si="45"/>
        <v>1609928.4046818153</v>
      </c>
      <c r="L2921" s="270"/>
    </row>
    <row r="2922" spans="2:12" x14ac:dyDescent="0.25">
      <c r="B2922" s="46">
        <f>SUBTOTAL(103,$C$10:C2922)</f>
        <v>2913</v>
      </c>
      <c r="C2922" s="157" t="s">
        <v>1165</v>
      </c>
      <c r="D2922" s="157" t="s">
        <v>738</v>
      </c>
      <c r="E2922" s="203" t="s">
        <v>1466</v>
      </c>
      <c r="F2922" s="212" t="s">
        <v>1043</v>
      </c>
      <c r="G2922" s="209" t="s">
        <v>1044</v>
      </c>
      <c r="H2922" s="241">
        <v>45702</v>
      </c>
      <c r="I2922" s="253">
        <v>0</v>
      </c>
      <c r="J2922" s="214">
        <v>-500</v>
      </c>
      <c r="K2922" s="250">
        <f t="shared" si="45"/>
        <v>1609428.4046818153</v>
      </c>
      <c r="L2922" s="270"/>
    </row>
    <row r="2923" spans="2:12" x14ac:dyDescent="0.25">
      <c r="B2923" s="46">
        <f>SUBTOTAL(103,$C$10:C2923)</f>
        <v>2914</v>
      </c>
      <c r="C2923" s="157" t="s">
        <v>1431</v>
      </c>
      <c r="D2923" s="157" t="s">
        <v>1542</v>
      </c>
      <c r="E2923" s="203" t="s">
        <v>6</v>
      </c>
      <c r="F2923" s="212" t="s">
        <v>1432</v>
      </c>
      <c r="G2923" s="204" t="s">
        <v>1431</v>
      </c>
      <c r="H2923" s="241">
        <v>45705</v>
      </c>
      <c r="I2923" s="253">
        <v>1000000</v>
      </c>
      <c r="J2923" s="214">
        <v>0</v>
      </c>
      <c r="K2923" s="250">
        <f t="shared" si="45"/>
        <v>2609428.4046818153</v>
      </c>
      <c r="L2923" s="270"/>
    </row>
    <row r="2924" spans="2:12" x14ac:dyDescent="0.25">
      <c r="B2924" s="46">
        <f>SUBTOTAL(103,$C$10:C2924)</f>
        <v>2915</v>
      </c>
      <c r="C2924" s="157" t="s">
        <v>598</v>
      </c>
      <c r="D2924" s="157" t="s">
        <v>657</v>
      </c>
      <c r="E2924" s="203" t="s">
        <v>6</v>
      </c>
      <c r="F2924" s="212" t="s">
        <v>644</v>
      </c>
      <c r="G2924" s="204" t="s">
        <v>428</v>
      </c>
      <c r="H2924" s="241">
        <v>45708</v>
      </c>
      <c r="I2924" s="253">
        <v>13900</v>
      </c>
      <c r="J2924" s="214">
        <v>0</v>
      </c>
      <c r="K2924" s="250">
        <f t="shared" si="45"/>
        <v>2623328.4046818153</v>
      </c>
      <c r="L2924" s="270"/>
    </row>
    <row r="2925" spans="2:12" x14ac:dyDescent="0.25">
      <c r="B2925" s="46">
        <f>SUBTOTAL(103,$C$10:C2925)</f>
        <v>2916</v>
      </c>
      <c r="C2925" s="157" t="s">
        <v>1180</v>
      </c>
      <c r="D2925" s="157" t="s">
        <v>1183</v>
      </c>
      <c r="E2925" s="204" t="s">
        <v>1470</v>
      </c>
      <c r="F2925" s="212" t="s">
        <v>1043</v>
      </c>
      <c r="G2925" s="209" t="s">
        <v>1044</v>
      </c>
      <c r="H2925" s="241">
        <v>45708</v>
      </c>
      <c r="I2925" s="253">
        <v>0</v>
      </c>
      <c r="J2925" s="214">
        <v>-600</v>
      </c>
      <c r="K2925" s="250">
        <f t="shared" si="45"/>
        <v>2622728.4046818153</v>
      </c>
      <c r="L2925" s="270"/>
    </row>
    <row r="2926" spans="2:12" x14ac:dyDescent="0.25">
      <c r="B2926" s="46">
        <f>SUBTOTAL(103,$C$10:C2926)</f>
        <v>2917</v>
      </c>
      <c r="C2926" s="157" t="s">
        <v>1266</v>
      </c>
      <c r="D2926" s="157" t="s">
        <v>738</v>
      </c>
      <c r="E2926" s="203" t="s">
        <v>1466</v>
      </c>
      <c r="F2926" s="212" t="s">
        <v>1043</v>
      </c>
      <c r="G2926" s="209" t="s">
        <v>1044</v>
      </c>
      <c r="H2926" s="241">
        <v>45709</v>
      </c>
      <c r="I2926" s="253">
        <v>0</v>
      </c>
      <c r="J2926" s="214">
        <v>-1000</v>
      </c>
      <c r="K2926" s="250">
        <f t="shared" si="45"/>
        <v>2621728.4046818153</v>
      </c>
      <c r="L2926" s="270"/>
    </row>
    <row r="2927" spans="2:12" x14ac:dyDescent="0.25">
      <c r="B2927" s="46">
        <f>SUBTOTAL(103,$C$10:C2927)</f>
        <v>2918</v>
      </c>
      <c r="C2927" s="157" t="s">
        <v>625</v>
      </c>
      <c r="D2927" s="157" t="s">
        <v>608</v>
      </c>
      <c r="E2927" s="231" t="s">
        <v>1466</v>
      </c>
      <c r="F2927" s="212" t="s">
        <v>641</v>
      </c>
      <c r="G2927" s="209" t="s">
        <v>642</v>
      </c>
      <c r="H2927" s="241">
        <v>45709</v>
      </c>
      <c r="I2927" s="253">
        <v>0</v>
      </c>
      <c r="J2927" s="214">
        <v>-8026</v>
      </c>
      <c r="K2927" s="250">
        <f t="shared" si="45"/>
        <v>2613702.4046818153</v>
      </c>
      <c r="L2927" s="270"/>
    </row>
    <row r="2928" spans="2:12" x14ac:dyDescent="0.25">
      <c r="B2928" s="46">
        <f>SUBTOTAL(103,$C$10:C2928)</f>
        <v>2919</v>
      </c>
      <c r="C2928" s="157" t="s">
        <v>1441</v>
      </c>
      <c r="D2928" s="157" t="s">
        <v>738</v>
      </c>
      <c r="E2928" s="203" t="s">
        <v>1466</v>
      </c>
      <c r="F2928" s="212" t="s">
        <v>1043</v>
      </c>
      <c r="G2928" s="209" t="s">
        <v>1044</v>
      </c>
      <c r="H2928" s="241">
        <v>45709</v>
      </c>
      <c r="I2928" s="253">
        <v>0</v>
      </c>
      <c r="J2928" s="214">
        <v>-1250</v>
      </c>
      <c r="K2928" s="250">
        <f t="shared" si="45"/>
        <v>2612452.4046818153</v>
      </c>
      <c r="L2928" s="270"/>
    </row>
    <row r="2929" spans="2:12" x14ac:dyDescent="0.25">
      <c r="B2929" s="46">
        <f>SUBTOTAL(103,$C$10:C2929)</f>
        <v>2920</v>
      </c>
      <c r="C2929" s="157" t="s">
        <v>1423</v>
      </c>
      <c r="D2929" s="157" t="s">
        <v>608</v>
      </c>
      <c r="E2929" s="231" t="s">
        <v>1466</v>
      </c>
      <c r="F2929" s="212" t="s">
        <v>1045</v>
      </c>
      <c r="G2929" s="209" t="s">
        <v>1046</v>
      </c>
      <c r="H2929" s="241">
        <v>45709</v>
      </c>
      <c r="I2929" s="253">
        <v>0</v>
      </c>
      <c r="J2929" s="214">
        <v>-11900</v>
      </c>
      <c r="K2929" s="250">
        <f t="shared" si="45"/>
        <v>2600552.4046818153</v>
      </c>
      <c r="L2929" s="270"/>
    </row>
    <row r="2930" spans="2:12" x14ac:dyDescent="0.25">
      <c r="B2930" s="46">
        <f>SUBTOTAL(103,$C$10:C2930)</f>
        <v>2921</v>
      </c>
      <c r="C2930" s="157" t="s">
        <v>598</v>
      </c>
      <c r="D2930" s="157" t="s">
        <v>607</v>
      </c>
      <c r="E2930" s="203" t="s">
        <v>1467</v>
      </c>
      <c r="F2930" s="212" t="s">
        <v>581</v>
      </c>
      <c r="G2930" s="209" t="s">
        <v>620</v>
      </c>
      <c r="H2930" s="241">
        <v>45709</v>
      </c>
      <c r="I2930" s="253">
        <v>0</v>
      </c>
      <c r="J2930" s="214">
        <v>-20000</v>
      </c>
      <c r="K2930" s="250">
        <f t="shared" si="45"/>
        <v>2580552.4046818153</v>
      </c>
      <c r="L2930" s="270"/>
    </row>
    <row r="2931" spans="2:12" x14ac:dyDescent="0.25">
      <c r="B2931" s="46">
        <f>SUBTOTAL(103,$C$10:C2931)</f>
        <v>2922</v>
      </c>
      <c r="C2931" s="157" t="s">
        <v>598</v>
      </c>
      <c r="D2931" s="157" t="s">
        <v>607</v>
      </c>
      <c r="E2931" s="203" t="s">
        <v>1467</v>
      </c>
      <c r="F2931" s="212" t="s">
        <v>579</v>
      </c>
      <c r="G2931" s="209" t="s">
        <v>622</v>
      </c>
      <c r="H2931" s="241">
        <v>45709</v>
      </c>
      <c r="I2931" s="253">
        <v>0</v>
      </c>
      <c r="J2931" s="214">
        <v>-4835.4435665174396</v>
      </c>
      <c r="K2931" s="250">
        <f t="shared" si="45"/>
        <v>2575716.9611152979</v>
      </c>
      <c r="L2931" s="270"/>
    </row>
    <row r="2932" spans="2:12" x14ac:dyDescent="0.25">
      <c r="B2932" s="46">
        <f>SUBTOTAL(103,$C$10:C2932)</f>
        <v>2923</v>
      </c>
      <c r="C2932" s="157" t="s">
        <v>598</v>
      </c>
      <c r="D2932" s="157" t="s">
        <v>607</v>
      </c>
      <c r="E2932" s="203" t="s">
        <v>1467</v>
      </c>
      <c r="F2932" s="212" t="s">
        <v>746</v>
      </c>
      <c r="G2932" s="209" t="s">
        <v>747</v>
      </c>
      <c r="H2932" s="241">
        <v>45709</v>
      </c>
      <c r="I2932" s="253">
        <v>0</v>
      </c>
      <c r="J2932" s="214">
        <v>-4114.544068205365</v>
      </c>
      <c r="K2932" s="250">
        <f t="shared" si="45"/>
        <v>2571602.4170470927</v>
      </c>
      <c r="L2932" s="270"/>
    </row>
    <row r="2933" spans="2:12" x14ac:dyDescent="0.25">
      <c r="B2933" s="46">
        <f>SUBTOTAL(103,$C$10:C2933)</f>
        <v>2924</v>
      </c>
      <c r="C2933" s="157" t="s">
        <v>598</v>
      </c>
      <c r="D2933" s="157" t="s">
        <v>607</v>
      </c>
      <c r="E2933" s="203" t="s">
        <v>1467</v>
      </c>
      <c r="F2933" s="212" t="s">
        <v>726</v>
      </c>
      <c r="G2933" s="209" t="s">
        <v>724</v>
      </c>
      <c r="H2933" s="241">
        <v>45709</v>
      </c>
      <c r="I2933" s="253">
        <v>0</v>
      </c>
      <c r="J2933" s="214">
        <v>-1050.0123652771965</v>
      </c>
      <c r="K2933" s="250">
        <f t="shared" si="45"/>
        <v>2570552.4046818153</v>
      </c>
      <c r="L2933" s="270"/>
    </row>
    <row r="2934" spans="2:12" x14ac:dyDescent="0.25">
      <c r="B2934" s="46">
        <f>SUBTOTAL(103,$C$10:C2934)</f>
        <v>2925</v>
      </c>
      <c r="C2934" s="157" t="s">
        <v>598</v>
      </c>
      <c r="D2934" s="157" t="s">
        <v>738</v>
      </c>
      <c r="E2934" s="203" t="s">
        <v>1466</v>
      </c>
      <c r="F2934" s="212" t="s">
        <v>1043</v>
      </c>
      <c r="G2934" s="209" t="s">
        <v>1044</v>
      </c>
      <c r="H2934" s="241">
        <v>45709</v>
      </c>
      <c r="I2934" s="253">
        <v>0</v>
      </c>
      <c r="J2934" s="214">
        <v>-1000</v>
      </c>
      <c r="K2934" s="250">
        <f t="shared" si="45"/>
        <v>2569552.4046818153</v>
      </c>
      <c r="L2934" s="270"/>
    </row>
    <row r="2935" spans="2:12" x14ac:dyDescent="0.25">
      <c r="B2935" s="46">
        <f>SUBTOTAL(103,$C$10:C2935)</f>
        <v>2926</v>
      </c>
      <c r="C2935" s="157" t="s">
        <v>598</v>
      </c>
      <c r="D2935" s="157" t="s">
        <v>608</v>
      </c>
      <c r="E2935" s="231" t="s">
        <v>1466</v>
      </c>
      <c r="F2935" s="212" t="s">
        <v>1187</v>
      </c>
      <c r="G2935" s="209" t="s">
        <v>1188</v>
      </c>
      <c r="H2935" s="241">
        <v>45709</v>
      </c>
      <c r="I2935" s="253">
        <v>0</v>
      </c>
      <c r="J2935" s="214">
        <v>-6300</v>
      </c>
      <c r="K2935" s="250">
        <f t="shared" si="45"/>
        <v>2563252.4046818153</v>
      </c>
      <c r="L2935" s="270"/>
    </row>
    <row r="2936" spans="2:12" x14ac:dyDescent="0.25">
      <c r="B2936" s="46">
        <f>SUBTOTAL(103,$C$10:C2936)</f>
        <v>2927</v>
      </c>
      <c r="C2936" s="157" t="s">
        <v>600</v>
      </c>
      <c r="D2936" s="157" t="s">
        <v>608</v>
      </c>
      <c r="E2936" s="231" t="s">
        <v>1466</v>
      </c>
      <c r="F2936" s="212" t="s">
        <v>1143</v>
      </c>
      <c r="G2936" s="209" t="s">
        <v>1144</v>
      </c>
      <c r="H2936" s="241">
        <v>45709</v>
      </c>
      <c r="I2936" s="253">
        <v>0</v>
      </c>
      <c r="J2936" s="214">
        <v>-21322</v>
      </c>
      <c r="K2936" s="250">
        <f t="shared" si="45"/>
        <v>2541930.4046818153</v>
      </c>
      <c r="L2936" s="270"/>
    </row>
    <row r="2937" spans="2:12" x14ac:dyDescent="0.25">
      <c r="B2937" s="46">
        <f>SUBTOTAL(103,$C$10:C2937)</f>
        <v>2928</v>
      </c>
      <c r="C2937" s="157" t="s">
        <v>682</v>
      </c>
      <c r="D2937" s="157" t="s">
        <v>608</v>
      </c>
      <c r="E2937" s="231" t="s">
        <v>1466</v>
      </c>
      <c r="F2937" s="212" t="s">
        <v>1045</v>
      </c>
      <c r="G2937" s="209" t="s">
        <v>1046</v>
      </c>
      <c r="H2937" s="241">
        <v>45709</v>
      </c>
      <c r="I2937" s="253">
        <v>0</v>
      </c>
      <c r="J2937" s="214">
        <v>-2100</v>
      </c>
      <c r="K2937" s="250">
        <f t="shared" si="45"/>
        <v>2539830.4046818153</v>
      </c>
      <c r="L2937" s="270"/>
    </row>
    <row r="2938" spans="2:12" x14ac:dyDescent="0.25">
      <c r="B2938" s="46">
        <f>SUBTOTAL(103,$C$10:C2938)</f>
        <v>2929</v>
      </c>
      <c r="C2938" s="157" t="s">
        <v>601</v>
      </c>
      <c r="D2938" s="157" t="s">
        <v>648</v>
      </c>
      <c r="E2938" s="231" t="s">
        <v>1466</v>
      </c>
      <c r="F2938" s="212" t="s">
        <v>1143</v>
      </c>
      <c r="G2938" s="209" t="s">
        <v>1144</v>
      </c>
      <c r="H2938" s="241">
        <v>45709</v>
      </c>
      <c r="I2938" s="253">
        <v>0</v>
      </c>
      <c r="J2938" s="214">
        <v>-5331</v>
      </c>
      <c r="K2938" s="250">
        <f t="shared" si="45"/>
        <v>2534499.4046818153</v>
      </c>
      <c r="L2938" s="270"/>
    </row>
    <row r="2939" spans="2:12" x14ac:dyDescent="0.25">
      <c r="B2939" s="46">
        <f>SUBTOTAL(103,$C$10:C2939)</f>
        <v>2930</v>
      </c>
      <c r="C2939" s="157" t="s">
        <v>601</v>
      </c>
      <c r="D2939" s="157" t="s">
        <v>1443</v>
      </c>
      <c r="E2939" s="204" t="s">
        <v>1470</v>
      </c>
      <c r="F2939" s="212" t="s">
        <v>1135</v>
      </c>
      <c r="G2939" s="209" t="s">
        <v>1134</v>
      </c>
      <c r="H2939" s="241">
        <v>45709</v>
      </c>
      <c r="I2939" s="253">
        <v>0</v>
      </c>
      <c r="J2939" s="214">
        <v>-3000</v>
      </c>
      <c r="K2939" s="250">
        <f t="shared" si="45"/>
        <v>2531499.4046818153</v>
      </c>
      <c r="L2939" s="270"/>
    </row>
    <row r="2940" spans="2:12" x14ac:dyDescent="0.25">
      <c r="B2940" s="46">
        <f>SUBTOTAL(103,$C$10:C2940)</f>
        <v>2931</v>
      </c>
      <c r="C2940" s="157" t="s">
        <v>1444</v>
      </c>
      <c r="D2940" s="157" t="s">
        <v>688</v>
      </c>
      <c r="E2940" s="203" t="s">
        <v>1471</v>
      </c>
      <c r="F2940" s="212" t="s">
        <v>1135</v>
      </c>
      <c r="G2940" s="209" t="s">
        <v>1134</v>
      </c>
      <c r="H2940" s="241">
        <v>45709</v>
      </c>
      <c r="I2940" s="253">
        <v>0</v>
      </c>
      <c r="J2940" s="214">
        <v>-15000</v>
      </c>
      <c r="K2940" s="250">
        <f t="shared" si="45"/>
        <v>2516499.4046818153</v>
      </c>
      <c r="L2940" s="270"/>
    </row>
    <row r="2941" spans="2:12" x14ac:dyDescent="0.25">
      <c r="B2941" s="46">
        <f>SUBTOTAL(103,$C$10:C2941)</f>
        <v>2932</v>
      </c>
      <c r="C2941" s="157" t="s">
        <v>683</v>
      </c>
      <c r="D2941" s="157" t="s">
        <v>608</v>
      </c>
      <c r="E2941" s="231" t="s">
        <v>1466</v>
      </c>
      <c r="F2941" s="212" t="s">
        <v>1143</v>
      </c>
      <c r="G2941" s="209" t="s">
        <v>1144</v>
      </c>
      <c r="H2941" s="241">
        <v>45709</v>
      </c>
      <c r="I2941" s="253">
        <v>0</v>
      </c>
      <c r="J2941" s="214">
        <v>-7920</v>
      </c>
      <c r="K2941" s="250">
        <f t="shared" si="45"/>
        <v>2508579.4046818153</v>
      </c>
      <c r="L2941" s="270"/>
    </row>
    <row r="2942" spans="2:12" x14ac:dyDescent="0.25">
      <c r="B2942" s="46">
        <f>SUBTOTAL(103,$C$10:C2942)</f>
        <v>2933</v>
      </c>
      <c r="C2942" s="157" t="s">
        <v>665</v>
      </c>
      <c r="D2942" s="157" t="s">
        <v>648</v>
      </c>
      <c r="E2942" s="231" t="s">
        <v>1466</v>
      </c>
      <c r="F2942" s="212" t="s">
        <v>1045</v>
      </c>
      <c r="G2942" s="209" t="s">
        <v>1046</v>
      </c>
      <c r="H2942" s="241">
        <v>45709</v>
      </c>
      <c r="I2942" s="253">
        <v>0</v>
      </c>
      <c r="J2942" s="214">
        <v>-24500</v>
      </c>
      <c r="K2942" s="250">
        <f t="shared" si="45"/>
        <v>2484079.4046818153</v>
      </c>
      <c r="L2942" s="270"/>
    </row>
    <row r="2943" spans="2:12" x14ac:dyDescent="0.25">
      <c r="B2943" s="46">
        <f>SUBTOTAL(103,$C$10:C2943)</f>
        <v>2934</v>
      </c>
      <c r="C2943" s="157" t="s">
        <v>1151</v>
      </c>
      <c r="D2943" s="157" t="s">
        <v>608</v>
      </c>
      <c r="E2943" s="231" t="s">
        <v>1466</v>
      </c>
      <c r="F2943" s="212" t="s">
        <v>583</v>
      </c>
      <c r="G2943" s="209" t="s">
        <v>584</v>
      </c>
      <c r="H2943" s="241">
        <v>45709</v>
      </c>
      <c r="I2943" s="253">
        <v>0</v>
      </c>
      <c r="J2943" s="214">
        <v>-23100</v>
      </c>
      <c r="K2943" s="250">
        <f t="shared" si="45"/>
        <v>2460979.4046818153</v>
      </c>
      <c r="L2943" s="270"/>
    </row>
    <row r="2944" spans="2:12" x14ac:dyDescent="0.25">
      <c r="B2944" s="46">
        <f>SUBTOTAL(103,$C$10:C2944)</f>
        <v>2935</v>
      </c>
      <c r="C2944" s="157" t="s">
        <v>694</v>
      </c>
      <c r="D2944" s="157" t="s">
        <v>608</v>
      </c>
      <c r="E2944" s="231" t="s">
        <v>1466</v>
      </c>
      <c r="F2944" s="212" t="s">
        <v>641</v>
      </c>
      <c r="G2944" s="209" t="s">
        <v>642</v>
      </c>
      <c r="H2944" s="241">
        <v>45709</v>
      </c>
      <c r="I2944" s="253">
        <v>0</v>
      </c>
      <c r="J2944" s="214">
        <v>-6300</v>
      </c>
      <c r="K2944" s="250">
        <f t="shared" si="45"/>
        <v>2454679.4046818153</v>
      </c>
      <c r="L2944" s="270"/>
    </row>
    <row r="2945" spans="2:12" x14ac:dyDescent="0.25">
      <c r="B2945" s="46">
        <f>SUBTOTAL(103,$C$10:C2945)</f>
        <v>2936</v>
      </c>
      <c r="C2945" s="157" t="s">
        <v>694</v>
      </c>
      <c r="D2945" s="157" t="s">
        <v>608</v>
      </c>
      <c r="E2945" s="231" t="s">
        <v>1466</v>
      </c>
      <c r="F2945" s="212" t="s">
        <v>1187</v>
      </c>
      <c r="G2945" s="209" t="s">
        <v>1188</v>
      </c>
      <c r="H2945" s="241">
        <v>45709</v>
      </c>
      <c r="I2945" s="253">
        <v>0</v>
      </c>
      <c r="J2945" s="214">
        <v>-9100</v>
      </c>
      <c r="K2945" s="250">
        <f t="shared" si="45"/>
        <v>2445579.4046818153</v>
      </c>
      <c r="L2945" s="270"/>
    </row>
    <row r="2946" spans="2:12" x14ac:dyDescent="0.25">
      <c r="B2946" s="46">
        <f>SUBTOTAL(103,$C$10:C2946)</f>
        <v>2937</v>
      </c>
      <c r="C2946" s="157" t="s">
        <v>1342</v>
      </c>
      <c r="D2946" s="157" t="s">
        <v>607</v>
      </c>
      <c r="E2946" s="203" t="s">
        <v>1467</v>
      </c>
      <c r="F2946" s="212" t="s">
        <v>579</v>
      </c>
      <c r="G2946" s="209" t="s">
        <v>622</v>
      </c>
      <c r="H2946" s="241">
        <v>45709</v>
      </c>
      <c r="I2946" s="253">
        <v>0</v>
      </c>
      <c r="J2946" s="214">
        <v>-8600</v>
      </c>
      <c r="K2946" s="250">
        <f t="shared" si="45"/>
        <v>2436979.4046818153</v>
      </c>
      <c r="L2946" s="270"/>
    </row>
    <row r="2947" spans="2:12" x14ac:dyDescent="0.25">
      <c r="B2947" s="46">
        <f>SUBTOTAL(103,$C$10:C2947)</f>
        <v>2938</v>
      </c>
      <c r="C2947" s="157" t="s">
        <v>1165</v>
      </c>
      <c r="D2947" s="157" t="s">
        <v>738</v>
      </c>
      <c r="E2947" s="203" t="s">
        <v>1466</v>
      </c>
      <c r="F2947" s="212" t="s">
        <v>1043</v>
      </c>
      <c r="G2947" s="209" t="s">
        <v>1044</v>
      </c>
      <c r="H2947" s="241">
        <v>45709</v>
      </c>
      <c r="I2947" s="253">
        <v>0</v>
      </c>
      <c r="J2947" s="214">
        <v>-500</v>
      </c>
      <c r="K2947" s="250">
        <f t="shared" si="45"/>
        <v>2436479.4046818153</v>
      </c>
      <c r="L2947" s="270"/>
    </row>
    <row r="2948" spans="2:12" x14ac:dyDescent="0.25">
      <c r="B2948" s="46">
        <f>SUBTOTAL(103,$C$10:C2948)</f>
        <v>2939</v>
      </c>
      <c r="C2948" s="157" t="s">
        <v>1375</v>
      </c>
      <c r="D2948" s="157" t="s">
        <v>1402</v>
      </c>
      <c r="E2948" s="203" t="s">
        <v>1470</v>
      </c>
      <c r="F2948" s="212" t="s">
        <v>619</v>
      </c>
      <c r="G2948" s="209" t="s">
        <v>621</v>
      </c>
      <c r="H2948" s="241">
        <v>45709</v>
      </c>
      <c r="I2948" s="253">
        <v>0</v>
      </c>
      <c r="J2948" s="214">
        <v>-50000</v>
      </c>
      <c r="K2948" s="250">
        <f t="shared" si="45"/>
        <v>2386479.4046818153</v>
      </c>
      <c r="L2948" s="270"/>
    </row>
    <row r="2949" spans="2:12" x14ac:dyDescent="0.25">
      <c r="B2949" s="46">
        <f>SUBTOTAL(103,$C$10:C2949)</f>
        <v>2940</v>
      </c>
      <c r="C2949" s="157" t="s">
        <v>598</v>
      </c>
      <c r="D2949" s="157" t="s">
        <v>1446</v>
      </c>
      <c r="E2949" s="231" t="s">
        <v>1466</v>
      </c>
      <c r="F2949" s="212" t="s">
        <v>641</v>
      </c>
      <c r="G2949" s="209" t="s">
        <v>642</v>
      </c>
      <c r="H2949" s="241">
        <v>45714</v>
      </c>
      <c r="I2949" s="253">
        <v>0</v>
      </c>
      <c r="J2949" s="214">
        <v>-3500</v>
      </c>
      <c r="K2949" s="250">
        <f t="shared" si="45"/>
        <v>2382979.4046818153</v>
      </c>
      <c r="L2949" s="270"/>
    </row>
    <row r="2950" spans="2:12" x14ac:dyDescent="0.25">
      <c r="B2950" s="46">
        <f>SUBTOTAL(103,$C$10:C2950)</f>
        <v>2941</v>
      </c>
      <c r="C2950" s="157" t="s">
        <v>1266</v>
      </c>
      <c r="D2950" s="157" t="s">
        <v>738</v>
      </c>
      <c r="E2950" s="203" t="s">
        <v>1466</v>
      </c>
      <c r="F2950" s="212" t="s">
        <v>1043</v>
      </c>
      <c r="G2950" s="209" t="s">
        <v>1044</v>
      </c>
      <c r="H2950" s="241">
        <v>45716</v>
      </c>
      <c r="I2950" s="253">
        <v>0</v>
      </c>
      <c r="J2950" s="214">
        <v>-1000</v>
      </c>
      <c r="K2950" s="250">
        <f t="shared" si="45"/>
        <v>2381979.4046818153</v>
      </c>
      <c r="L2950" s="270"/>
    </row>
    <row r="2951" spans="2:12" x14ac:dyDescent="0.25">
      <c r="B2951" s="46">
        <f>SUBTOTAL(103,$C$10:C2951)</f>
        <v>2942</v>
      </c>
      <c r="C2951" s="157" t="s">
        <v>625</v>
      </c>
      <c r="D2951" s="157" t="s">
        <v>608</v>
      </c>
      <c r="E2951" s="231" t="s">
        <v>1466</v>
      </c>
      <c r="F2951" s="212" t="s">
        <v>641</v>
      </c>
      <c r="G2951" s="209" t="s">
        <v>642</v>
      </c>
      <c r="H2951" s="241">
        <v>45716</v>
      </c>
      <c r="I2951" s="253">
        <v>0</v>
      </c>
      <c r="J2951" s="214">
        <v>-9800</v>
      </c>
      <c r="K2951" s="250">
        <f t="shared" si="45"/>
        <v>2372179.4046818153</v>
      </c>
      <c r="L2951" s="270"/>
    </row>
    <row r="2952" spans="2:12" x14ac:dyDescent="0.25">
      <c r="B2952" s="46">
        <f>SUBTOTAL(103,$C$10:C2952)</f>
        <v>2943</v>
      </c>
      <c r="C2952" s="157" t="s">
        <v>625</v>
      </c>
      <c r="D2952" s="157" t="s">
        <v>918</v>
      </c>
      <c r="E2952" s="203" t="s">
        <v>1467</v>
      </c>
      <c r="F2952" s="212" t="s">
        <v>1045</v>
      </c>
      <c r="G2952" s="209" t="s">
        <v>1046</v>
      </c>
      <c r="H2952" s="241">
        <v>45716</v>
      </c>
      <c r="I2952" s="253">
        <v>0</v>
      </c>
      <c r="J2952" s="214">
        <v>-31409</v>
      </c>
      <c r="K2952" s="250">
        <f t="shared" si="45"/>
        <v>2340770.4046818153</v>
      </c>
      <c r="L2952" s="270"/>
    </row>
    <row r="2953" spans="2:12" x14ac:dyDescent="0.25">
      <c r="B2953" s="46">
        <f>SUBTOTAL(103,$C$10:C2953)</f>
        <v>2944</v>
      </c>
      <c r="C2953" s="157" t="s">
        <v>1441</v>
      </c>
      <c r="D2953" s="157" t="s">
        <v>738</v>
      </c>
      <c r="E2953" s="203" t="s">
        <v>1466</v>
      </c>
      <c r="F2953" s="212" t="s">
        <v>1043</v>
      </c>
      <c r="G2953" s="209" t="s">
        <v>1044</v>
      </c>
      <c r="H2953" s="241">
        <v>45716</v>
      </c>
      <c r="I2953" s="253">
        <v>0</v>
      </c>
      <c r="J2953" s="214">
        <v>-1250</v>
      </c>
      <c r="K2953" s="250">
        <f t="shared" si="45"/>
        <v>2339520.4046818153</v>
      </c>
      <c r="L2953" s="270"/>
    </row>
    <row r="2954" spans="2:12" x14ac:dyDescent="0.25">
      <c r="B2954" s="46">
        <f>SUBTOTAL(103,$C$10:C2954)</f>
        <v>2945</v>
      </c>
      <c r="C2954" s="157" t="s">
        <v>1423</v>
      </c>
      <c r="D2954" s="157" t="s">
        <v>608</v>
      </c>
      <c r="E2954" s="231" t="s">
        <v>1466</v>
      </c>
      <c r="F2954" s="212" t="s">
        <v>1045</v>
      </c>
      <c r="G2954" s="209" t="s">
        <v>1046</v>
      </c>
      <c r="H2954" s="241">
        <v>45716</v>
      </c>
      <c r="I2954" s="253">
        <v>0</v>
      </c>
      <c r="J2954" s="214">
        <v>-11900</v>
      </c>
      <c r="K2954" s="250">
        <f t="shared" si="45"/>
        <v>2327620.4046818153</v>
      </c>
      <c r="L2954" s="270"/>
    </row>
    <row r="2955" spans="2:12" x14ac:dyDescent="0.25">
      <c r="B2955" s="46">
        <f>SUBTOTAL(103,$C$10:C2955)</f>
        <v>2946</v>
      </c>
      <c r="C2955" s="157" t="s">
        <v>598</v>
      </c>
      <c r="D2955" s="157" t="s">
        <v>607</v>
      </c>
      <c r="E2955" s="203" t="s">
        <v>1467</v>
      </c>
      <c r="F2955" s="212" t="s">
        <v>581</v>
      </c>
      <c r="G2955" s="209" t="s">
        <v>620</v>
      </c>
      <c r="H2955" s="241">
        <v>45716</v>
      </c>
      <c r="I2955" s="253">
        <v>0</v>
      </c>
      <c r="J2955" s="214">
        <v>-20000</v>
      </c>
      <c r="K2955" s="250">
        <f t="shared" si="45"/>
        <v>2307620.4046818153</v>
      </c>
      <c r="L2955" s="270"/>
    </row>
    <row r="2956" spans="2:12" x14ac:dyDescent="0.25">
      <c r="B2956" s="46">
        <f>SUBTOTAL(103,$C$10:C2956)</f>
        <v>2947</v>
      </c>
      <c r="C2956" s="157" t="s">
        <v>598</v>
      </c>
      <c r="D2956" s="157" t="s">
        <v>607</v>
      </c>
      <c r="E2956" s="203" t="s">
        <v>1467</v>
      </c>
      <c r="F2956" s="212" t="s">
        <v>1135</v>
      </c>
      <c r="G2956" s="209" t="s">
        <v>1134</v>
      </c>
      <c r="H2956" s="241">
        <v>45716</v>
      </c>
      <c r="I2956" s="253">
        <v>0</v>
      </c>
      <c r="J2956" s="214">
        <v>-6747.834348170235</v>
      </c>
      <c r="K2956" s="250">
        <f t="shared" si="45"/>
        <v>2300872.5703336452</v>
      </c>
      <c r="L2956" s="270"/>
    </row>
    <row r="2957" spans="2:12" x14ac:dyDescent="0.25">
      <c r="B2957" s="46">
        <f>SUBTOTAL(103,$C$10:C2957)</f>
        <v>2948</v>
      </c>
      <c r="C2957" s="157" t="s">
        <v>598</v>
      </c>
      <c r="D2957" s="157" t="s">
        <v>607</v>
      </c>
      <c r="E2957" s="203" t="s">
        <v>1467</v>
      </c>
      <c r="F2957" s="212" t="s">
        <v>746</v>
      </c>
      <c r="G2957" s="209" t="s">
        <v>747</v>
      </c>
      <c r="H2957" s="241">
        <v>45716</v>
      </c>
      <c r="I2957" s="253">
        <v>0</v>
      </c>
      <c r="J2957" s="214">
        <v>-2146.448697140198</v>
      </c>
      <c r="K2957" s="250">
        <f t="shared" ref="K2957:K3020" si="46">I2957+K2956+J2957</f>
        <v>2298726.1216365052</v>
      </c>
      <c r="L2957" s="270"/>
    </row>
    <row r="2958" spans="2:12" x14ac:dyDescent="0.25">
      <c r="B2958" s="46">
        <f>SUBTOTAL(103,$C$10:C2958)</f>
        <v>2949</v>
      </c>
      <c r="C2958" s="157" t="s">
        <v>598</v>
      </c>
      <c r="D2958" s="157" t="s">
        <v>607</v>
      </c>
      <c r="E2958" s="203" t="s">
        <v>1467</v>
      </c>
      <c r="F2958" s="212" t="s">
        <v>1043</v>
      </c>
      <c r="G2958" s="209" t="s">
        <v>1044</v>
      </c>
      <c r="H2958" s="241">
        <v>45716</v>
      </c>
      <c r="I2958" s="253">
        <v>0</v>
      </c>
      <c r="J2958" s="214">
        <v>-1105.716954689568</v>
      </c>
      <c r="K2958" s="250">
        <f t="shared" si="46"/>
        <v>2297620.4046818158</v>
      </c>
      <c r="L2958" s="270"/>
    </row>
    <row r="2959" spans="2:12" x14ac:dyDescent="0.25">
      <c r="B2959" s="46">
        <f>SUBTOTAL(103,$C$10:C2959)</f>
        <v>2950</v>
      </c>
      <c r="C2959" s="157" t="s">
        <v>598</v>
      </c>
      <c r="D2959" s="157" t="s">
        <v>738</v>
      </c>
      <c r="E2959" s="203" t="s">
        <v>1466</v>
      </c>
      <c r="F2959" s="212" t="s">
        <v>1043</v>
      </c>
      <c r="G2959" s="209" t="s">
        <v>1044</v>
      </c>
      <c r="H2959" s="241">
        <v>45716</v>
      </c>
      <c r="I2959" s="253">
        <v>0</v>
      </c>
      <c r="J2959" s="214">
        <v>-1000</v>
      </c>
      <c r="K2959" s="250">
        <f t="shared" si="46"/>
        <v>2296620.4046818158</v>
      </c>
      <c r="L2959" s="270"/>
    </row>
    <row r="2960" spans="2:12" x14ac:dyDescent="0.25">
      <c r="B2960" s="46">
        <f>SUBTOTAL(103,$C$10:C2960)</f>
        <v>2951</v>
      </c>
      <c r="C2960" s="157" t="s">
        <v>598</v>
      </c>
      <c r="D2960" s="157" t="s">
        <v>608</v>
      </c>
      <c r="E2960" s="231" t="s">
        <v>1466</v>
      </c>
      <c r="F2960" s="212" t="s">
        <v>1135</v>
      </c>
      <c r="G2960" s="209" t="s">
        <v>1134</v>
      </c>
      <c r="H2960" s="241">
        <v>45716</v>
      </c>
      <c r="I2960" s="253">
        <v>0</v>
      </c>
      <c r="J2960" s="214">
        <v>-8400</v>
      </c>
      <c r="K2960" s="250">
        <f t="shared" si="46"/>
        <v>2288220.4046818158</v>
      </c>
      <c r="L2960" s="270"/>
    </row>
    <row r="2961" spans="2:12" x14ac:dyDescent="0.25">
      <c r="B2961" s="46">
        <f>SUBTOTAL(103,$C$10:C2961)</f>
        <v>2952</v>
      </c>
      <c r="C2961" s="157" t="s">
        <v>600</v>
      </c>
      <c r="D2961" s="157" t="s">
        <v>608</v>
      </c>
      <c r="E2961" s="231" t="s">
        <v>1466</v>
      </c>
      <c r="F2961" s="212" t="s">
        <v>1143</v>
      </c>
      <c r="G2961" s="209" t="s">
        <v>1144</v>
      </c>
      <c r="H2961" s="241">
        <v>45716</v>
      </c>
      <c r="I2961" s="253">
        <v>0</v>
      </c>
      <c r="J2961" s="214">
        <v>-12240</v>
      </c>
      <c r="K2961" s="250">
        <f t="shared" si="46"/>
        <v>2275980.4046818158</v>
      </c>
      <c r="L2961" s="270"/>
    </row>
    <row r="2962" spans="2:12" x14ac:dyDescent="0.25">
      <c r="B2962" s="46">
        <f>SUBTOTAL(103,$C$10:C2962)</f>
        <v>2953</v>
      </c>
      <c r="C2962" s="157" t="s">
        <v>682</v>
      </c>
      <c r="D2962" s="157" t="s">
        <v>608</v>
      </c>
      <c r="E2962" s="231" t="s">
        <v>1466</v>
      </c>
      <c r="F2962" s="212" t="s">
        <v>1045</v>
      </c>
      <c r="G2962" s="209" t="s">
        <v>1046</v>
      </c>
      <c r="H2962" s="241">
        <v>45716</v>
      </c>
      <c r="I2962" s="253">
        <v>0</v>
      </c>
      <c r="J2962" s="214">
        <v>-2100</v>
      </c>
      <c r="K2962" s="250">
        <f t="shared" si="46"/>
        <v>2273880.4046818158</v>
      </c>
      <c r="L2962" s="270"/>
    </row>
    <row r="2963" spans="2:12" x14ac:dyDescent="0.25">
      <c r="B2963" s="46">
        <f>SUBTOTAL(103,$C$10:C2963)</f>
        <v>2954</v>
      </c>
      <c r="C2963" s="157" t="s">
        <v>601</v>
      </c>
      <c r="D2963" s="157" t="s">
        <v>648</v>
      </c>
      <c r="E2963" s="231" t="s">
        <v>1466</v>
      </c>
      <c r="F2963" s="212" t="s">
        <v>1143</v>
      </c>
      <c r="G2963" s="209" t="s">
        <v>1144</v>
      </c>
      <c r="H2963" s="241">
        <v>45716</v>
      </c>
      <c r="I2963" s="253">
        <v>0</v>
      </c>
      <c r="J2963" s="214">
        <v>-19331</v>
      </c>
      <c r="K2963" s="250">
        <f t="shared" si="46"/>
        <v>2254549.4046818158</v>
      </c>
      <c r="L2963" s="270"/>
    </row>
    <row r="2964" spans="2:12" x14ac:dyDescent="0.25">
      <c r="B2964" s="46">
        <f>SUBTOTAL(103,$C$10:C2964)</f>
        <v>2955</v>
      </c>
      <c r="C2964" s="157" t="s">
        <v>1445</v>
      </c>
      <c r="D2964" s="157" t="s">
        <v>703</v>
      </c>
      <c r="E2964" s="204" t="s">
        <v>1471</v>
      </c>
      <c r="F2964" s="212" t="s">
        <v>746</v>
      </c>
      <c r="G2964" s="209" t="s">
        <v>747</v>
      </c>
      <c r="H2964" s="241">
        <v>45716</v>
      </c>
      <c r="I2964" s="253">
        <v>0</v>
      </c>
      <c r="J2964" s="214">
        <v>-15000</v>
      </c>
      <c r="K2964" s="250">
        <f t="shared" si="46"/>
        <v>2239549.4046818158</v>
      </c>
      <c r="L2964" s="270"/>
    </row>
    <row r="2965" spans="2:12" x14ac:dyDescent="0.25">
      <c r="B2965" s="46">
        <f>SUBTOTAL(103,$C$10:C2965)</f>
        <v>2956</v>
      </c>
      <c r="C2965" s="157" t="s">
        <v>596</v>
      </c>
      <c r="D2965" s="157" t="s">
        <v>608</v>
      </c>
      <c r="E2965" s="231" t="s">
        <v>1466</v>
      </c>
      <c r="F2965" s="212" t="s">
        <v>581</v>
      </c>
      <c r="G2965" s="209" t="s">
        <v>620</v>
      </c>
      <c r="H2965" s="241">
        <v>45716</v>
      </c>
      <c r="I2965" s="253">
        <v>0</v>
      </c>
      <c r="J2965" s="214">
        <v>-35000</v>
      </c>
      <c r="K2965" s="250">
        <f t="shared" si="46"/>
        <v>2204549.4046818158</v>
      </c>
      <c r="L2965" s="270"/>
    </row>
    <row r="2966" spans="2:12" x14ac:dyDescent="0.25">
      <c r="B2966" s="46">
        <f>SUBTOTAL(103,$C$10:C2966)</f>
        <v>2957</v>
      </c>
      <c r="C2966" s="157" t="s">
        <v>598</v>
      </c>
      <c r="D2966" s="157" t="s">
        <v>608</v>
      </c>
      <c r="E2966" s="231" t="s">
        <v>1466</v>
      </c>
      <c r="F2966" s="212" t="s">
        <v>581</v>
      </c>
      <c r="G2966" s="209" t="s">
        <v>620</v>
      </c>
      <c r="H2966" s="241">
        <v>45716</v>
      </c>
      <c r="I2966" s="253">
        <v>0</v>
      </c>
      <c r="J2966" s="214">
        <v>-35000</v>
      </c>
      <c r="K2966" s="250">
        <f t="shared" si="46"/>
        <v>2169549.4046818158</v>
      </c>
      <c r="L2966" s="270"/>
    </row>
    <row r="2967" spans="2:12" x14ac:dyDescent="0.25">
      <c r="B2967" s="46">
        <f>SUBTOTAL(103,$C$10:C2967)</f>
        <v>2958</v>
      </c>
      <c r="C2967" s="157" t="s">
        <v>597</v>
      </c>
      <c r="D2967" s="157" t="s">
        <v>608</v>
      </c>
      <c r="E2967" s="231" t="s">
        <v>1466</v>
      </c>
      <c r="F2967" s="212" t="s">
        <v>581</v>
      </c>
      <c r="G2967" s="209" t="s">
        <v>620</v>
      </c>
      <c r="H2967" s="241">
        <v>45716</v>
      </c>
      <c r="I2967" s="253">
        <v>0</v>
      </c>
      <c r="J2967" s="214">
        <v>-56000</v>
      </c>
      <c r="K2967" s="250">
        <f t="shared" si="46"/>
        <v>2113549.4046818158</v>
      </c>
      <c r="L2967" s="270"/>
    </row>
    <row r="2968" spans="2:12" x14ac:dyDescent="0.25">
      <c r="B2968" s="46">
        <f>SUBTOTAL(103,$C$10:C2968)</f>
        <v>2959</v>
      </c>
      <c r="C2968" s="157" t="s">
        <v>596</v>
      </c>
      <c r="D2968" s="157" t="s">
        <v>608</v>
      </c>
      <c r="E2968" s="231" t="s">
        <v>1466</v>
      </c>
      <c r="F2968" s="212" t="s">
        <v>746</v>
      </c>
      <c r="G2968" s="209" t="s">
        <v>747</v>
      </c>
      <c r="H2968" s="241">
        <v>45716</v>
      </c>
      <c r="I2968" s="253">
        <v>0</v>
      </c>
      <c r="J2968" s="214">
        <v>-33600</v>
      </c>
      <c r="K2968" s="250">
        <f t="shared" si="46"/>
        <v>2079949.4046818158</v>
      </c>
      <c r="L2968" s="270"/>
    </row>
    <row r="2969" spans="2:12" x14ac:dyDescent="0.25">
      <c r="B2969" s="46">
        <f>SUBTOTAL(103,$C$10:C2969)</f>
        <v>2960</v>
      </c>
      <c r="C2969" s="157" t="s">
        <v>692</v>
      </c>
      <c r="D2969" s="157" t="s">
        <v>1139</v>
      </c>
      <c r="E2969" s="203" t="s">
        <v>1466</v>
      </c>
      <c r="F2969" s="212" t="s">
        <v>581</v>
      </c>
      <c r="G2969" s="209" t="s">
        <v>620</v>
      </c>
      <c r="H2969" s="241">
        <v>45716</v>
      </c>
      <c r="I2969" s="253">
        <v>0</v>
      </c>
      <c r="J2969" s="214">
        <v>-2650</v>
      </c>
      <c r="K2969" s="250">
        <f t="shared" si="46"/>
        <v>2077299.4046818158</v>
      </c>
      <c r="L2969" s="270"/>
    </row>
    <row r="2970" spans="2:12" x14ac:dyDescent="0.25">
      <c r="B2970" s="46">
        <f>SUBTOTAL(103,$C$10:C2970)</f>
        <v>2961</v>
      </c>
      <c r="C2970" s="157" t="s">
        <v>692</v>
      </c>
      <c r="D2970" s="157" t="s">
        <v>608</v>
      </c>
      <c r="E2970" s="231" t="s">
        <v>1466</v>
      </c>
      <c r="F2970" s="212" t="s">
        <v>746</v>
      </c>
      <c r="G2970" s="209" t="s">
        <v>747</v>
      </c>
      <c r="H2970" s="241">
        <v>45716</v>
      </c>
      <c r="I2970" s="253">
        <v>0</v>
      </c>
      <c r="J2970" s="214">
        <v>-8400</v>
      </c>
      <c r="K2970" s="250">
        <f t="shared" si="46"/>
        <v>2068899.4046818158</v>
      </c>
      <c r="L2970" s="270"/>
    </row>
    <row r="2971" spans="2:12" x14ac:dyDescent="0.25">
      <c r="B2971" s="46">
        <f>SUBTOTAL(103,$C$10:C2971)</f>
        <v>2962</v>
      </c>
      <c r="C2971" s="157" t="s">
        <v>692</v>
      </c>
      <c r="D2971" s="157" t="s">
        <v>1139</v>
      </c>
      <c r="E2971" s="203" t="s">
        <v>1466</v>
      </c>
      <c r="F2971" s="212" t="s">
        <v>746</v>
      </c>
      <c r="G2971" s="209" t="s">
        <v>747</v>
      </c>
      <c r="H2971" s="241">
        <v>45716</v>
      </c>
      <c r="I2971" s="253">
        <v>0</v>
      </c>
      <c r="J2971" s="214">
        <v>-5548</v>
      </c>
      <c r="K2971" s="250">
        <f t="shared" si="46"/>
        <v>2063351.4046818158</v>
      </c>
      <c r="L2971" s="270"/>
    </row>
    <row r="2972" spans="2:12" x14ac:dyDescent="0.25">
      <c r="B2972" s="46">
        <f>SUBTOTAL(103,$C$10:C2972)</f>
        <v>2963</v>
      </c>
      <c r="C2972" s="157" t="s">
        <v>598</v>
      </c>
      <c r="D2972" s="157" t="s">
        <v>608</v>
      </c>
      <c r="E2972" s="231" t="s">
        <v>1466</v>
      </c>
      <c r="F2972" s="212" t="s">
        <v>746</v>
      </c>
      <c r="G2972" s="209" t="s">
        <v>747</v>
      </c>
      <c r="H2972" s="241">
        <v>45716</v>
      </c>
      <c r="I2972" s="253">
        <v>0</v>
      </c>
      <c r="J2972" s="214">
        <v>-100800</v>
      </c>
      <c r="K2972" s="250">
        <f t="shared" si="46"/>
        <v>1962551.4046818158</v>
      </c>
      <c r="L2972" s="270"/>
    </row>
    <row r="2973" spans="2:12" x14ac:dyDescent="0.25">
      <c r="B2973" s="46">
        <f>SUBTOTAL(103,$C$10:C2973)</f>
        <v>2964</v>
      </c>
      <c r="C2973" s="157" t="s">
        <v>693</v>
      </c>
      <c r="D2973" s="157" t="s">
        <v>608</v>
      </c>
      <c r="E2973" s="231" t="s">
        <v>1466</v>
      </c>
      <c r="F2973" s="212" t="s">
        <v>746</v>
      </c>
      <c r="G2973" s="209" t="s">
        <v>747</v>
      </c>
      <c r="H2973" s="241">
        <v>45716</v>
      </c>
      <c r="I2973" s="253">
        <v>0</v>
      </c>
      <c r="J2973" s="214">
        <v>-8400</v>
      </c>
      <c r="K2973" s="250">
        <f t="shared" si="46"/>
        <v>1954151.4046818158</v>
      </c>
      <c r="L2973" s="270"/>
    </row>
    <row r="2974" spans="2:12" x14ac:dyDescent="0.25">
      <c r="B2974" s="46">
        <f>SUBTOTAL(103,$C$10:C2974)</f>
        <v>2965</v>
      </c>
      <c r="C2974" s="157" t="s">
        <v>683</v>
      </c>
      <c r="D2974" s="157" t="s">
        <v>608</v>
      </c>
      <c r="E2974" s="231" t="s">
        <v>1466</v>
      </c>
      <c r="F2974" s="212" t="s">
        <v>1143</v>
      </c>
      <c r="G2974" s="209" t="s">
        <v>1144</v>
      </c>
      <c r="H2974" s="241">
        <v>45716</v>
      </c>
      <c r="I2974" s="253">
        <v>0</v>
      </c>
      <c r="J2974" s="214">
        <v>-7920</v>
      </c>
      <c r="K2974" s="250">
        <f t="shared" si="46"/>
        <v>1946231.4046818158</v>
      </c>
      <c r="L2974" s="270"/>
    </row>
    <row r="2975" spans="2:12" x14ac:dyDescent="0.25">
      <c r="B2975" s="46">
        <f>SUBTOTAL(103,$C$10:C2975)</f>
        <v>2966</v>
      </c>
      <c r="C2975" s="157" t="s">
        <v>665</v>
      </c>
      <c r="D2975" s="157" t="s">
        <v>648</v>
      </c>
      <c r="E2975" s="231" t="s">
        <v>1466</v>
      </c>
      <c r="F2975" s="212" t="s">
        <v>1045</v>
      </c>
      <c r="G2975" s="209" t="s">
        <v>1046</v>
      </c>
      <c r="H2975" s="241">
        <v>45716</v>
      </c>
      <c r="I2975" s="253">
        <v>0</v>
      </c>
      <c r="J2975" s="214">
        <v>-24500</v>
      </c>
      <c r="K2975" s="250">
        <f t="shared" si="46"/>
        <v>1921731.4046818158</v>
      </c>
      <c r="L2975" s="270"/>
    </row>
    <row r="2976" spans="2:12" x14ac:dyDescent="0.25">
      <c r="B2976" s="46">
        <f>SUBTOTAL(103,$C$10:C2976)</f>
        <v>2967</v>
      </c>
      <c r="C2976" s="157" t="s">
        <v>1151</v>
      </c>
      <c r="D2976" s="157" t="s">
        <v>608</v>
      </c>
      <c r="E2976" s="231" t="s">
        <v>1466</v>
      </c>
      <c r="F2976" s="212" t="s">
        <v>583</v>
      </c>
      <c r="G2976" s="209" t="s">
        <v>584</v>
      </c>
      <c r="H2976" s="241">
        <v>45716</v>
      </c>
      <c r="I2976" s="253">
        <v>0</v>
      </c>
      <c r="J2976" s="214">
        <v>-23100</v>
      </c>
      <c r="K2976" s="250">
        <f t="shared" si="46"/>
        <v>1898631.4046818158</v>
      </c>
      <c r="L2976" s="270"/>
    </row>
    <row r="2977" spans="2:12" x14ac:dyDescent="0.25">
      <c r="B2977" s="46">
        <f>SUBTOTAL(103,$C$10:C2977)</f>
        <v>2968</v>
      </c>
      <c r="C2977" s="157" t="s">
        <v>694</v>
      </c>
      <c r="D2977" s="157" t="s">
        <v>608</v>
      </c>
      <c r="E2977" s="231" t="s">
        <v>1466</v>
      </c>
      <c r="F2977" s="212" t="s">
        <v>1045</v>
      </c>
      <c r="G2977" s="209" t="s">
        <v>1046</v>
      </c>
      <c r="H2977" s="241">
        <v>45716</v>
      </c>
      <c r="I2977" s="253">
        <v>0</v>
      </c>
      <c r="J2977" s="214">
        <v>-6300</v>
      </c>
      <c r="K2977" s="250">
        <f t="shared" si="46"/>
        <v>1892331.4046818158</v>
      </c>
      <c r="L2977" s="270"/>
    </row>
    <row r="2978" spans="2:12" x14ac:dyDescent="0.25">
      <c r="B2978" s="46">
        <f>SUBTOTAL(103,$C$10:C2978)</f>
        <v>2969</v>
      </c>
      <c r="C2978" s="157" t="s">
        <v>694</v>
      </c>
      <c r="D2978" s="157" t="s">
        <v>608</v>
      </c>
      <c r="E2978" s="231" t="s">
        <v>1466</v>
      </c>
      <c r="F2978" s="212" t="s">
        <v>1187</v>
      </c>
      <c r="G2978" s="209" t="s">
        <v>1188</v>
      </c>
      <c r="H2978" s="241">
        <v>45716</v>
      </c>
      <c r="I2978" s="253">
        <v>0</v>
      </c>
      <c r="J2978" s="214">
        <v>-9100</v>
      </c>
      <c r="K2978" s="250">
        <f t="shared" si="46"/>
        <v>1883231.4046818158</v>
      </c>
      <c r="L2978" s="270"/>
    </row>
    <row r="2979" spans="2:12" x14ac:dyDescent="0.25">
      <c r="B2979" s="46">
        <f>SUBTOTAL(103,$C$10:C2979)</f>
        <v>2970</v>
      </c>
      <c r="C2979" s="157" t="s">
        <v>1342</v>
      </c>
      <c r="D2979" s="157" t="s">
        <v>607</v>
      </c>
      <c r="E2979" s="203" t="s">
        <v>1467</v>
      </c>
      <c r="F2979" s="212" t="s">
        <v>579</v>
      </c>
      <c r="G2979" s="209" t="s">
        <v>622</v>
      </c>
      <c r="H2979" s="241">
        <v>45716</v>
      </c>
      <c r="I2979" s="253">
        <v>0</v>
      </c>
      <c r="J2979" s="214">
        <v>-8600</v>
      </c>
      <c r="K2979" s="250">
        <f t="shared" si="46"/>
        <v>1874631.4046818158</v>
      </c>
      <c r="L2979" s="270"/>
    </row>
    <row r="2980" spans="2:12" x14ac:dyDescent="0.25">
      <c r="B2980" s="46">
        <f>SUBTOTAL(103,$C$10:C2980)</f>
        <v>2971</v>
      </c>
      <c r="C2980" s="157" t="s">
        <v>1165</v>
      </c>
      <c r="D2980" s="157" t="s">
        <v>738</v>
      </c>
      <c r="E2980" s="203" t="s">
        <v>1466</v>
      </c>
      <c r="F2980" s="212" t="s">
        <v>1043</v>
      </c>
      <c r="G2980" s="209" t="s">
        <v>1044</v>
      </c>
      <c r="H2980" s="241">
        <v>45716</v>
      </c>
      <c r="I2980" s="253">
        <v>0</v>
      </c>
      <c r="J2980" s="214">
        <v>-500</v>
      </c>
      <c r="K2980" s="250">
        <f t="shared" si="46"/>
        <v>1874131.4046818158</v>
      </c>
      <c r="L2980" s="270"/>
    </row>
    <row r="2981" spans="2:12" x14ac:dyDescent="0.25">
      <c r="B2981" s="46">
        <f>SUBTOTAL(103,$C$10:C2981)</f>
        <v>2972</v>
      </c>
      <c r="C2981" s="157" t="s">
        <v>810</v>
      </c>
      <c r="D2981" s="157" t="s">
        <v>775</v>
      </c>
      <c r="E2981" s="203" t="s">
        <v>1468</v>
      </c>
      <c r="F2981" s="212" t="s">
        <v>1187</v>
      </c>
      <c r="G2981" s="209" t="s">
        <v>1188</v>
      </c>
      <c r="H2981" s="241">
        <v>45721</v>
      </c>
      <c r="I2981" s="253">
        <v>0</v>
      </c>
      <c r="J2981" s="214">
        <v>-15000</v>
      </c>
      <c r="K2981" s="250">
        <f t="shared" si="46"/>
        <v>1859131.4046818158</v>
      </c>
      <c r="L2981" s="270"/>
    </row>
    <row r="2982" spans="2:12" x14ac:dyDescent="0.25">
      <c r="B2982" s="46">
        <f>SUBTOTAL(103,$C$10:C2982)</f>
        <v>2973</v>
      </c>
      <c r="C2982" s="294" t="s">
        <v>131</v>
      </c>
      <c r="D2982" s="157" t="s">
        <v>1448</v>
      </c>
      <c r="E2982" s="203" t="s">
        <v>1475</v>
      </c>
      <c r="F2982" s="212" t="s">
        <v>588</v>
      </c>
      <c r="G2982" s="209" t="s">
        <v>589</v>
      </c>
      <c r="H2982" s="241">
        <v>45722</v>
      </c>
      <c r="I2982" s="253">
        <v>0</v>
      </c>
      <c r="J2982" s="214">
        <v>-520000</v>
      </c>
      <c r="K2982" s="250">
        <f t="shared" si="46"/>
        <v>1339131.4046818158</v>
      </c>
      <c r="L2982" s="270"/>
    </row>
    <row r="2983" spans="2:12" x14ac:dyDescent="0.25">
      <c r="B2983" s="46">
        <f>SUBTOTAL(103,$C$10:C2983)</f>
        <v>2974</v>
      </c>
      <c r="C2983" s="157" t="s">
        <v>843</v>
      </c>
      <c r="D2983" s="157" t="s">
        <v>1449</v>
      </c>
      <c r="E2983" s="204" t="s">
        <v>1470</v>
      </c>
      <c r="F2983" s="220"/>
      <c r="G2983" s="221"/>
      <c r="H2983" s="241">
        <v>45722</v>
      </c>
      <c r="I2983" s="253">
        <v>0</v>
      </c>
      <c r="J2983" s="214">
        <v>-167300</v>
      </c>
      <c r="K2983" s="250">
        <f t="shared" si="46"/>
        <v>1171831.4046818158</v>
      </c>
      <c r="L2983" s="270"/>
    </row>
    <row r="2984" spans="2:12" x14ac:dyDescent="0.25">
      <c r="B2984" s="46">
        <f>SUBTOTAL(103,$C$10:C2984)</f>
        <v>2975</v>
      </c>
      <c r="C2984" s="157" t="s">
        <v>596</v>
      </c>
      <c r="D2984" s="157" t="s">
        <v>607</v>
      </c>
      <c r="E2984" s="203" t="s">
        <v>1467</v>
      </c>
      <c r="F2984" s="212" t="s">
        <v>591</v>
      </c>
      <c r="G2984" s="209" t="s">
        <v>592</v>
      </c>
      <c r="H2984" s="241">
        <v>45723</v>
      </c>
      <c r="I2984" s="253">
        <v>0</v>
      </c>
      <c r="J2984" s="214">
        <v>-11600</v>
      </c>
      <c r="K2984" s="250">
        <f t="shared" si="46"/>
        <v>1160231.4046818158</v>
      </c>
      <c r="L2984" s="270"/>
    </row>
    <row r="2985" spans="2:12" x14ac:dyDescent="0.25">
      <c r="B2985" s="46">
        <f>SUBTOTAL(103,$C$10:C2985)</f>
        <v>2976</v>
      </c>
      <c r="C2985" s="157" t="s">
        <v>1266</v>
      </c>
      <c r="D2985" s="157" t="s">
        <v>738</v>
      </c>
      <c r="E2985" s="203" t="s">
        <v>1466</v>
      </c>
      <c r="F2985" s="212" t="s">
        <v>1043</v>
      </c>
      <c r="G2985" s="209" t="s">
        <v>1044</v>
      </c>
      <c r="H2985" s="241">
        <v>45723</v>
      </c>
      <c r="I2985" s="253">
        <v>0</v>
      </c>
      <c r="J2985" s="214">
        <v>-950</v>
      </c>
      <c r="K2985" s="250">
        <f t="shared" si="46"/>
        <v>1159281.4046818158</v>
      </c>
      <c r="L2985" s="270"/>
    </row>
    <row r="2986" spans="2:12" x14ac:dyDescent="0.25">
      <c r="B2986" s="46">
        <f>SUBTOTAL(103,$C$10:C2986)</f>
        <v>2977</v>
      </c>
      <c r="C2986" s="157" t="s">
        <v>736</v>
      </c>
      <c r="D2986" s="157" t="s">
        <v>1447</v>
      </c>
      <c r="E2986" s="203" t="s">
        <v>1466</v>
      </c>
      <c r="F2986" s="212" t="s">
        <v>619</v>
      </c>
      <c r="G2986" s="209" t="s">
        <v>621</v>
      </c>
      <c r="H2986" s="241">
        <v>45723</v>
      </c>
      <c r="I2986" s="253">
        <v>0</v>
      </c>
      <c r="J2986" s="214">
        <v>-1500</v>
      </c>
      <c r="K2986" s="250">
        <f t="shared" si="46"/>
        <v>1157781.4046818158</v>
      </c>
      <c r="L2986" s="270"/>
    </row>
    <row r="2987" spans="2:12" x14ac:dyDescent="0.25">
      <c r="B2987" s="46">
        <f>SUBTOTAL(103,$C$10:C2987)</f>
        <v>2978</v>
      </c>
      <c r="C2987" s="157" t="s">
        <v>625</v>
      </c>
      <c r="D2987" s="157" t="s">
        <v>608</v>
      </c>
      <c r="E2987" s="231" t="s">
        <v>1466</v>
      </c>
      <c r="F2987" s="212" t="s">
        <v>641</v>
      </c>
      <c r="G2987" s="209" t="s">
        <v>642</v>
      </c>
      <c r="H2987" s="241">
        <v>45723</v>
      </c>
      <c r="I2987" s="253">
        <v>0</v>
      </c>
      <c r="J2987" s="214">
        <v>-19867</v>
      </c>
      <c r="K2987" s="250">
        <f t="shared" si="46"/>
        <v>1137914.4046818158</v>
      </c>
      <c r="L2987" s="270"/>
    </row>
    <row r="2988" spans="2:12" x14ac:dyDescent="0.25">
      <c r="B2988" s="46">
        <f>SUBTOTAL(103,$C$10:C2988)</f>
        <v>2979</v>
      </c>
      <c r="C2988" s="157" t="s">
        <v>625</v>
      </c>
      <c r="D2988" s="157" t="s">
        <v>703</v>
      </c>
      <c r="E2988" s="204" t="s">
        <v>1471</v>
      </c>
      <c r="F2988" s="212" t="s">
        <v>1187</v>
      </c>
      <c r="G2988" s="209" t="s">
        <v>1188</v>
      </c>
      <c r="H2988" s="241">
        <v>45723</v>
      </c>
      <c r="I2988" s="253">
        <v>0</v>
      </c>
      <c r="J2988" s="214">
        <v>-12000</v>
      </c>
      <c r="K2988" s="250">
        <f t="shared" si="46"/>
        <v>1125914.4046818158</v>
      </c>
      <c r="L2988" s="270"/>
    </row>
    <row r="2989" spans="2:12" x14ac:dyDescent="0.25">
      <c r="B2989" s="46">
        <f>SUBTOTAL(103,$C$10:C2989)</f>
        <v>2980</v>
      </c>
      <c r="C2989" s="157" t="s">
        <v>625</v>
      </c>
      <c r="D2989" s="157" t="s">
        <v>753</v>
      </c>
      <c r="E2989" s="203" t="s">
        <v>1471</v>
      </c>
      <c r="F2989" s="212" t="s">
        <v>1187</v>
      </c>
      <c r="G2989" s="209" t="s">
        <v>1188</v>
      </c>
      <c r="H2989" s="241">
        <v>45723</v>
      </c>
      <c r="I2989" s="253">
        <v>0</v>
      </c>
      <c r="J2989" s="214">
        <v>-6000</v>
      </c>
      <c r="K2989" s="250">
        <f t="shared" si="46"/>
        <v>1119914.4046818158</v>
      </c>
      <c r="L2989" s="270"/>
    </row>
    <row r="2990" spans="2:12" x14ac:dyDescent="0.25">
      <c r="B2990" s="46">
        <f>SUBTOTAL(103,$C$10:C2990)</f>
        <v>2981</v>
      </c>
      <c r="C2990" s="157" t="s">
        <v>1441</v>
      </c>
      <c r="D2990" s="157" t="s">
        <v>738</v>
      </c>
      <c r="E2990" s="203" t="s">
        <v>1466</v>
      </c>
      <c r="F2990" s="212" t="s">
        <v>1187</v>
      </c>
      <c r="G2990" s="209" t="s">
        <v>1188</v>
      </c>
      <c r="H2990" s="241">
        <v>45723</v>
      </c>
      <c r="I2990" s="253">
        <v>0</v>
      </c>
      <c r="J2990" s="214">
        <v>-18000</v>
      </c>
      <c r="K2990" s="250">
        <f t="shared" si="46"/>
        <v>1101914.4046818158</v>
      </c>
      <c r="L2990" s="270"/>
    </row>
    <row r="2991" spans="2:12" x14ac:dyDescent="0.25">
      <c r="B2991" s="46">
        <f>SUBTOTAL(103,$C$10:C2991)</f>
        <v>2982</v>
      </c>
      <c r="C2991" s="157" t="s">
        <v>1423</v>
      </c>
      <c r="D2991" s="157" t="s">
        <v>608</v>
      </c>
      <c r="E2991" s="231" t="s">
        <v>1466</v>
      </c>
      <c r="F2991" s="212" t="s">
        <v>1045</v>
      </c>
      <c r="G2991" s="209" t="s">
        <v>1046</v>
      </c>
      <c r="H2991" s="241">
        <v>45723</v>
      </c>
      <c r="I2991" s="253">
        <v>0</v>
      </c>
      <c r="J2991" s="214">
        <v>-11900</v>
      </c>
      <c r="K2991" s="250">
        <f t="shared" si="46"/>
        <v>1090014.4046818158</v>
      </c>
      <c r="L2991" s="270"/>
    </row>
    <row r="2992" spans="2:12" x14ac:dyDescent="0.25">
      <c r="B2992" s="46">
        <f>SUBTOTAL(103,$C$10:C2992)</f>
        <v>2983</v>
      </c>
      <c r="C2992" s="157" t="s">
        <v>598</v>
      </c>
      <c r="D2992" s="157" t="s">
        <v>607</v>
      </c>
      <c r="E2992" s="203" t="s">
        <v>1467</v>
      </c>
      <c r="F2992" s="212" t="s">
        <v>581</v>
      </c>
      <c r="G2992" s="209" t="s">
        <v>620</v>
      </c>
      <c r="H2992" s="241">
        <v>45723</v>
      </c>
      <c r="I2992" s="253">
        <v>0</v>
      </c>
      <c r="J2992" s="214">
        <v>-20000</v>
      </c>
      <c r="K2992" s="250">
        <f t="shared" si="46"/>
        <v>1070014.4046818158</v>
      </c>
      <c r="L2992" s="270"/>
    </row>
    <row r="2993" spans="2:12 16373:16373" x14ac:dyDescent="0.25">
      <c r="B2993" s="46">
        <f>SUBTOTAL(103,$C$10:C2993)</f>
        <v>2984</v>
      </c>
      <c r="C2993" s="157" t="s">
        <v>598</v>
      </c>
      <c r="D2993" s="157" t="s">
        <v>607</v>
      </c>
      <c r="E2993" s="203" t="s">
        <v>1467</v>
      </c>
      <c r="F2993" s="212" t="s">
        <v>1043</v>
      </c>
      <c r="G2993" s="209" t="s">
        <v>1044</v>
      </c>
      <c r="H2993" s="241">
        <v>45723</v>
      </c>
      <c r="I2993" s="253">
        <v>0</v>
      </c>
      <c r="J2993" s="214">
        <v>-10000</v>
      </c>
      <c r="K2993" s="250">
        <f t="shared" si="46"/>
        <v>1060014.4046818158</v>
      </c>
      <c r="L2993" s="270"/>
    </row>
    <row r="2994" spans="2:12 16373:16373" x14ac:dyDescent="0.25">
      <c r="B2994" s="46">
        <f>SUBTOTAL(103,$C$10:C2994)</f>
        <v>2985</v>
      </c>
      <c r="C2994" s="157" t="s">
        <v>598</v>
      </c>
      <c r="D2994" s="157" t="s">
        <v>738</v>
      </c>
      <c r="E2994" s="203" t="s">
        <v>1466</v>
      </c>
      <c r="F2994" s="212" t="s">
        <v>1043</v>
      </c>
      <c r="G2994" s="209" t="s">
        <v>1044</v>
      </c>
      <c r="H2994" s="241">
        <v>45723</v>
      </c>
      <c r="I2994" s="253">
        <v>0</v>
      </c>
      <c r="J2994" s="214">
        <v>-1000</v>
      </c>
      <c r="K2994" s="250">
        <f t="shared" si="46"/>
        <v>1059014.4046818158</v>
      </c>
      <c r="L2994" s="270"/>
    </row>
    <row r="2995" spans="2:12 16373:16373" x14ac:dyDescent="0.25">
      <c r="B2995" s="46">
        <f>SUBTOTAL(103,$C$10:C2995)</f>
        <v>2986</v>
      </c>
      <c r="C2995" s="157" t="s">
        <v>598</v>
      </c>
      <c r="D2995" s="157" t="s">
        <v>608</v>
      </c>
      <c r="E2995" s="231" t="s">
        <v>1466</v>
      </c>
      <c r="F2995" s="212" t="s">
        <v>1135</v>
      </c>
      <c r="G2995" s="209" t="s">
        <v>1134</v>
      </c>
      <c r="H2995" s="241">
        <v>45723</v>
      </c>
      <c r="I2995" s="253">
        <v>0</v>
      </c>
      <c r="J2995" s="214">
        <v>-8400</v>
      </c>
      <c r="K2995" s="250">
        <f t="shared" si="46"/>
        <v>1050614.4046818158</v>
      </c>
      <c r="L2995" s="270"/>
    </row>
    <row r="2996" spans="2:12 16373:16373" x14ac:dyDescent="0.25">
      <c r="B2996" s="46">
        <f>SUBTOTAL(103,$C$10:C2996)</f>
        <v>2987</v>
      </c>
      <c r="C2996" s="157" t="s">
        <v>600</v>
      </c>
      <c r="D2996" s="157" t="s">
        <v>608</v>
      </c>
      <c r="E2996" s="231" t="s">
        <v>1466</v>
      </c>
      <c r="F2996" s="212" t="s">
        <v>1143</v>
      </c>
      <c r="G2996" s="209" t="s">
        <v>1144</v>
      </c>
      <c r="H2996" s="241">
        <v>45723</v>
      </c>
      <c r="I2996" s="253">
        <v>0</v>
      </c>
      <c r="J2996" s="214">
        <v>-12240</v>
      </c>
      <c r="K2996" s="250">
        <f t="shared" si="46"/>
        <v>1038374.4046818158</v>
      </c>
      <c r="L2996" s="270"/>
    </row>
    <row r="2997" spans="2:12 16373:16373" x14ac:dyDescent="0.25">
      <c r="B2997" s="46">
        <f>SUBTOTAL(103,$C$10:C2997)</f>
        <v>2988</v>
      </c>
      <c r="C2997" s="157" t="s">
        <v>682</v>
      </c>
      <c r="D2997" s="157" t="s">
        <v>608</v>
      </c>
      <c r="E2997" s="231" t="s">
        <v>1466</v>
      </c>
      <c r="F2997" s="212" t="s">
        <v>1045</v>
      </c>
      <c r="G2997" s="209" t="s">
        <v>1046</v>
      </c>
      <c r="H2997" s="241">
        <v>45723</v>
      </c>
      <c r="I2997" s="253">
        <v>0</v>
      </c>
      <c r="J2997" s="214">
        <v>-2100</v>
      </c>
      <c r="K2997" s="250">
        <f t="shared" si="46"/>
        <v>1036274.4046818158</v>
      </c>
      <c r="L2997" s="270"/>
    </row>
    <row r="2998" spans="2:12 16373:16373" x14ac:dyDescent="0.25">
      <c r="B2998" s="46">
        <f>SUBTOTAL(103,$C$10:C2998)</f>
        <v>2989</v>
      </c>
      <c r="C2998" s="157" t="s">
        <v>601</v>
      </c>
      <c r="D2998" s="157" t="s">
        <v>648</v>
      </c>
      <c r="E2998" s="231" t="s">
        <v>1466</v>
      </c>
      <c r="F2998" s="212" t="s">
        <v>1143</v>
      </c>
      <c r="G2998" s="209" t="s">
        <v>1144</v>
      </c>
      <c r="H2998" s="241">
        <v>45723</v>
      </c>
      <c r="I2998" s="253">
        <v>0</v>
      </c>
      <c r="J2998" s="214">
        <v>-5331</v>
      </c>
      <c r="K2998" s="250">
        <f t="shared" si="46"/>
        <v>1030943.4046818158</v>
      </c>
      <c r="L2998" s="270"/>
    </row>
    <row r="2999" spans="2:12 16373:16373" x14ac:dyDescent="0.25">
      <c r="B2999" s="46">
        <f>SUBTOTAL(103,$C$10:C2999)</f>
        <v>2990</v>
      </c>
      <c r="C2999" s="157" t="s">
        <v>722</v>
      </c>
      <c r="D2999" s="157" t="s">
        <v>703</v>
      </c>
      <c r="E2999" s="203" t="s">
        <v>1471</v>
      </c>
      <c r="F2999" s="212" t="s">
        <v>641</v>
      </c>
      <c r="G2999" s="209" t="s">
        <v>642</v>
      </c>
      <c r="H2999" s="241">
        <v>45723</v>
      </c>
      <c r="I2999" s="253">
        <v>0</v>
      </c>
      <c r="J2999" s="214">
        <v>-25000</v>
      </c>
      <c r="K2999" s="250">
        <f t="shared" si="46"/>
        <v>1005943.4046818158</v>
      </c>
      <c r="L2999" s="270"/>
    </row>
    <row r="3000" spans="2:12 16373:16373" x14ac:dyDescent="0.25">
      <c r="B3000" s="46">
        <f>SUBTOTAL(103,$C$10:C3000)</f>
        <v>2991</v>
      </c>
      <c r="C3000" s="157" t="s">
        <v>683</v>
      </c>
      <c r="D3000" s="157" t="s">
        <v>608</v>
      </c>
      <c r="E3000" s="231" t="s">
        <v>1466</v>
      </c>
      <c r="F3000" s="212" t="s">
        <v>1143</v>
      </c>
      <c r="G3000" s="209" t="s">
        <v>1144</v>
      </c>
      <c r="H3000" s="241">
        <v>45723</v>
      </c>
      <c r="I3000" s="253">
        <v>0</v>
      </c>
      <c r="J3000" s="214">
        <v>-7920</v>
      </c>
      <c r="K3000" s="250">
        <f t="shared" si="46"/>
        <v>998023.40468181577</v>
      </c>
      <c r="L3000" s="270"/>
    </row>
    <row r="3001" spans="2:12 16373:16373" x14ac:dyDescent="0.25">
      <c r="B3001" s="46">
        <f>SUBTOTAL(103,$C$10:C3001)</f>
        <v>2992</v>
      </c>
      <c r="C3001" s="157" t="s">
        <v>665</v>
      </c>
      <c r="D3001" s="157" t="s">
        <v>648</v>
      </c>
      <c r="E3001" s="231" t="s">
        <v>1466</v>
      </c>
      <c r="F3001" s="212" t="s">
        <v>1045</v>
      </c>
      <c r="G3001" s="209" t="s">
        <v>1046</v>
      </c>
      <c r="H3001" s="241">
        <v>45723</v>
      </c>
      <c r="I3001" s="253">
        <v>0</v>
      </c>
      <c r="J3001" s="214">
        <v>-24500</v>
      </c>
      <c r="K3001" s="250">
        <f t="shared" si="46"/>
        <v>973523.40468181577</v>
      </c>
      <c r="L3001" s="270"/>
    </row>
    <row r="3002" spans="2:12 16373:16373" x14ac:dyDescent="0.25">
      <c r="B3002" s="46">
        <f>SUBTOTAL(103,$C$10:C3002)</f>
        <v>2993</v>
      </c>
      <c r="C3002" s="157" t="s">
        <v>665</v>
      </c>
      <c r="D3002" s="157" t="s">
        <v>918</v>
      </c>
      <c r="E3002" s="203" t="s">
        <v>1467</v>
      </c>
      <c r="F3002" s="212" t="s">
        <v>1045</v>
      </c>
      <c r="G3002" s="209" t="s">
        <v>1046</v>
      </c>
      <c r="H3002" s="241">
        <v>45723</v>
      </c>
      <c r="I3002" s="253">
        <v>0</v>
      </c>
      <c r="J3002" s="214">
        <v>-7144.3113636363632</v>
      </c>
      <c r="K3002" s="250">
        <f t="shared" si="46"/>
        <v>966379.09331817937</v>
      </c>
      <c r="L3002" s="270"/>
    </row>
    <row r="3003" spans="2:12 16373:16373" x14ac:dyDescent="0.25">
      <c r="B3003" s="46">
        <f>SUBTOTAL(103,$C$10:C3003)</f>
        <v>2994</v>
      </c>
      <c r="C3003" s="157" t="s">
        <v>1151</v>
      </c>
      <c r="D3003" s="157" t="s">
        <v>608</v>
      </c>
      <c r="E3003" s="231" t="s">
        <v>1466</v>
      </c>
      <c r="F3003" s="212" t="s">
        <v>583</v>
      </c>
      <c r="G3003" s="209" t="s">
        <v>584</v>
      </c>
      <c r="H3003" s="241">
        <v>45723</v>
      </c>
      <c r="I3003" s="253">
        <v>0</v>
      </c>
      <c r="J3003" s="214">
        <v>-23100</v>
      </c>
      <c r="K3003" s="250">
        <f t="shared" si="46"/>
        <v>943279.09331817937</v>
      </c>
      <c r="L3003" s="270"/>
    </row>
    <row r="3004" spans="2:12 16373:16373" x14ac:dyDescent="0.25">
      <c r="B3004" s="46">
        <f>SUBTOTAL(103,$C$10:C3004)</f>
        <v>2995</v>
      </c>
      <c r="C3004" s="157" t="s">
        <v>694</v>
      </c>
      <c r="D3004" s="157" t="s">
        <v>608</v>
      </c>
      <c r="E3004" s="231" t="s">
        <v>1466</v>
      </c>
      <c r="F3004" s="212" t="s">
        <v>1187</v>
      </c>
      <c r="G3004" s="209" t="s">
        <v>1188</v>
      </c>
      <c r="H3004" s="241">
        <v>45723</v>
      </c>
      <c r="I3004" s="253">
        <v>0</v>
      </c>
      <c r="J3004" s="214">
        <v>-28900</v>
      </c>
      <c r="K3004" s="250">
        <f t="shared" si="46"/>
        <v>914379.09331817937</v>
      </c>
      <c r="L3004" s="270"/>
    </row>
    <row r="3005" spans="2:12 16373:16373" x14ac:dyDescent="0.25">
      <c r="B3005" s="46">
        <f>SUBTOTAL(103,$C$10:C3005)</f>
        <v>2996</v>
      </c>
      <c r="C3005" s="157" t="s">
        <v>694</v>
      </c>
      <c r="D3005" s="157" t="s">
        <v>918</v>
      </c>
      <c r="E3005" s="203" t="s">
        <v>1467</v>
      </c>
      <c r="F3005" s="212" t="s">
        <v>1187</v>
      </c>
      <c r="G3005" s="209" t="s">
        <v>1188</v>
      </c>
      <c r="H3005" s="241">
        <v>45723</v>
      </c>
      <c r="I3005" s="253">
        <v>0</v>
      </c>
      <c r="J3005" s="214">
        <v>-5072</v>
      </c>
      <c r="K3005" s="250">
        <f t="shared" si="46"/>
        <v>909307.09331817937</v>
      </c>
      <c r="L3005" s="270"/>
    </row>
    <row r="3006" spans="2:12 16373:16373" x14ac:dyDescent="0.25">
      <c r="B3006" s="46">
        <f>SUBTOTAL(103,$C$10:C3006)</f>
        <v>2997</v>
      </c>
      <c r="C3006" s="157" t="s">
        <v>1342</v>
      </c>
      <c r="D3006" s="157" t="s">
        <v>607</v>
      </c>
      <c r="E3006" s="203" t="s">
        <v>1467</v>
      </c>
      <c r="F3006" s="212" t="s">
        <v>579</v>
      </c>
      <c r="G3006" s="209" t="s">
        <v>622</v>
      </c>
      <c r="H3006" s="241">
        <v>45723</v>
      </c>
      <c r="I3006" s="253">
        <v>0</v>
      </c>
      <c r="J3006" s="214">
        <v>-11131.77</v>
      </c>
      <c r="K3006" s="250">
        <f t="shared" si="46"/>
        <v>898175.32331817935</v>
      </c>
      <c r="L3006" s="270"/>
    </row>
    <row r="3007" spans="2:12 16373:16373" x14ac:dyDescent="0.25">
      <c r="B3007" s="46">
        <f>SUBTOTAL(103,$C$10:C3007)</f>
        <v>2998</v>
      </c>
      <c r="C3007" s="157" t="s">
        <v>1165</v>
      </c>
      <c r="D3007" s="157" t="s">
        <v>738</v>
      </c>
      <c r="E3007" s="203" t="s">
        <v>1466</v>
      </c>
      <c r="F3007" s="212" t="s">
        <v>1043</v>
      </c>
      <c r="G3007" s="209" t="s">
        <v>1044</v>
      </c>
      <c r="H3007" s="241">
        <v>45723</v>
      </c>
      <c r="I3007" s="253">
        <v>0</v>
      </c>
      <c r="J3007" s="214">
        <v>-500</v>
      </c>
      <c r="K3007" s="250">
        <f t="shared" si="46"/>
        <v>897675.32331817935</v>
      </c>
      <c r="L3007" s="270"/>
    </row>
    <row r="3008" spans="2:12 16373:16373" x14ac:dyDescent="0.25">
      <c r="B3008" s="46">
        <f>SUBTOTAL(103,$C$10:C3008)</f>
        <v>2999</v>
      </c>
      <c r="C3008" s="157" t="s">
        <v>24</v>
      </c>
      <c r="D3008" s="157" t="s">
        <v>830</v>
      </c>
      <c r="E3008" s="231" t="s">
        <v>1475</v>
      </c>
      <c r="F3008" s="212" t="s">
        <v>24</v>
      </c>
      <c r="G3008" s="209" t="s">
        <v>24</v>
      </c>
      <c r="H3008" s="241">
        <v>45729</v>
      </c>
      <c r="I3008" s="253">
        <v>0</v>
      </c>
      <c r="J3008" s="306">
        <v>-100000</v>
      </c>
      <c r="K3008" s="250">
        <f t="shared" si="46"/>
        <v>797675.32331817935</v>
      </c>
      <c r="L3008" s="270"/>
      <c r="XES3008" t="s">
        <v>1458</v>
      </c>
    </row>
    <row r="3009" spans="2:12" x14ac:dyDescent="0.25">
      <c r="B3009" s="46">
        <f>SUBTOTAL(103,$C$10:C3009)</f>
        <v>3000</v>
      </c>
      <c r="C3009" s="157" t="s">
        <v>596</v>
      </c>
      <c r="D3009" s="157" t="s">
        <v>607</v>
      </c>
      <c r="E3009" s="203" t="s">
        <v>1467</v>
      </c>
      <c r="F3009" s="212" t="s">
        <v>579</v>
      </c>
      <c r="G3009" s="209" t="s">
        <v>622</v>
      </c>
      <c r="H3009" s="241">
        <v>14</v>
      </c>
      <c r="I3009" s="253">
        <v>0</v>
      </c>
      <c r="J3009" s="214">
        <v>-11000</v>
      </c>
      <c r="K3009" s="250">
        <f t="shared" si="46"/>
        <v>786675.32331817935</v>
      </c>
      <c r="L3009" s="270"/>
    </row>
    <row r="3010" spans="2:12" x14ac:dyDescent="0.25">
      <c r="B3010" s="46">
        <f>SUBTOTAL(103,$C$10:C3010)</f>
        <v>3001</v>
      </c>
      <c r="C3010" s="157" t="s">
        <v>1266</v>
      </c>
      <c r="D3010" s="157" t="s">
        <v>738</v>
      </c>
      <c r="E3010" s="203" t="s">
        <v>1466</v>
      </c>
      <c r="F3010" s="212" t="s">
        <v>1043</v>
      </c>
      <c r="G3010" s="209" t="s">
        <v>1044</v>
      </c>
      <c r="H3010" s="241">
        <v>45730</v>
      </c>
      <c r="I3010" s="253">
        <v>0</v>
      </c>
      <c r="J3010" s="214">
        <v>-1000</v>
      </c>
      <c r="K3010" s="250">
        <f t="shared" si="46"/>
        <v>785675.32331817935</v>
      </c>
      <c r="L3010" s="270"/>
    </row>
    <row r="3011" spans="2:12" x14ac:dyDescent="0.25">
      <c r="B3011" s="46">
        <f>SUBTOTAL(103,$C$10:C3011)</f>
        <v>3002</v>
      </c>
      <c r="C3011" s="157" t="s">
        <v>736</v>
      </c>
      <c r="D3011" s="157" t="s">
        <v>738</v>
      </c>
      <c r="E3011" s="203" t="s">
        <v>1466</v>
      </c>
      <c r="F3011" s="212" t="s">
        <v>619</v>
      </c>
      <c r="G3011" s="209" t="s">
        <v>621</v>
      </c>
      <c r="H3011" s="241">
        <v>45730</v>
      </c>
      <c r="I3011" s="253">
        <v>0</v>
      </c>
      <c r="J3011" s="214">
        <v>-750</v>
      </c>
      <c r="K3011" s="250">
        <f t="shared" si="46"/>
        <v>784925.32331817935</v>
      </c>
      <c r="L3011" s="270"/>
    </row>
    <row r="3012" spans="2:12" x14ac:dyDescent="0.25">
      <c r="B3012" s="46">
        <f>SUBTOTAL(103,$C$10:C3012)</f>
        <v>3003</v>
      </c>
      <c r="C3012" s="157" t="s">
        <v>625</v>
      </c>
      <c r="D3012" s="157" t="s">
        <v>608</v>
      </c>
      <c r="E3012" s="231" t="s">
        <v>1466</v>
      </c>
      <c r="F3012" s="212" t="s">
        <v>641</v>
      </c>
      <c r="G3012" s="209" t="s">
        <v>642</v>
      </c>
      <c r="H3012" s="241">
        <v>45730</v>
      </c>
      <c r="I3012" s="253">
        <v>0</v>
      </c>
      <c r="J3012" s="214">
        <v>-14434</v>
      </c>
      <c r="K3012" s="250">
        <f t="shared" si="46"/>
        <v>770491.32331817935</v>
      </c>
      <c r="L3012" s="270"/>
    </row>
    <row r="3013" spans="2:12" x14ac:dyDescent="0.25">
      <c r="B3013" s="46">
        <f>SUBTOTAL(103,$C$10:C3013)</f>
        <v>3004</v>
      </c>
      <c r="C3013" s="157" t="s">
        <v>1441</v>
      </c>
      <c r="D3013" s="157" t="s">
        <v>738</v>
      </c>
      <c r="E3013" s="203" t="s">
        <v>1466</v>
      </c>
      <c r="F3013" s="212" t="s">
        <v>1187</v>
      </c>
      <c r="G3013" s="209" t="s">
        <v>1188</v>
      </c>
      <c r="H3013" s="241">
        <v>45730</v>
      </c>
      <c r="I3013" s="253">
        <v>0</v>
      </c>
      <c r="J3013" s="214">
        <v>-10500</v>
      </c>
      <c r="K3013" s="250">
        <f t="shared" si="46"/>
        <v>759991.32331817935</v>
      </c>
      <c r="L3013" s="270"/>
    </row>
    <row r="3014" spans="2:12" x14ac:dyDescent="0.25">
      <c r="B3014" s="46">
        <f>SUBTOTAL(103,$C$10:C3014)</f>
        <v>3005</v>
      </c>
      <c r="C3014" s="157" t="s">
        <v>1423</v>
      </c>
      <c r="D3014" s="157" t="s">
        <v>608</v>
      </c>
      <c r="E3014" s="231" t="s">
        <v>1466</v>
      </c>
      <c r="F3014" s="212" t="s">
        <v>1045</v>
      </c>
      <c r="G3014" s="209" t="s">
        <v>1046</v>
      </c>
      <c r="H3014" s="241">
        <v>45730</v>
      </c>
      <c r="I3014" s="253">
        <v>0</v>
      </c>
      <c r="J3014" s="214">
        <v>-11900</v>
      </c>
      <c r="K3014" s="250">
        <f t="shared" si="46"/>
        <v>748091.32331817935</v>
      </c>
      <c r="L3014" s="270"/>
    </row>
    <row r="3015" spans="2:12" x14ac:dyDescent="0.25">
      <c r="B3015" s="46">
        <f>SUBTOTAL(103,$C$10:C3015)</f>
        <v>3006</v>
      </c>
      <c r="C3015" s="157" t="s">
        <v>598</v>
      </c>
      <c r="D3015" s="157" t="s">
        <v>607</v>
      </c>
      <c r="E3015" s="203" t="s">
        <v>1467</v>
      </c>
      <c r="F3015" s="212" t="s">
        <v>581</v>
      </c>
      <c r="G3015" s="209" t="s">
        <v>620</v>
      </c>
      <c r="H3015" s="241">
        <v>45730</v>
      </c>
      <c r="I3015" s="253">
        <v>0</v>
      </c>
      <c r="J3015" s="214">
        <v>-23000</v>
      </c>
      <c r="K3015" s="250">
        <f t="shared" si="46"/>
        <v>725091.32331817935</v>
      </c>
      <c r="L3015" s="270"/>
    </row>
    <row r="3016" spans="2:12" x14ac:dyDescent="0.25">
      <c r="B3016" s="46">
        <f>SUBTOTAL(103,$C$10:C3016)</f>
        <v>3007</v>
      </c>
      <c r="C3016" s="157" t="s">
        <v>598</v>
      </c>
      <c r="D3016" s="157" t="s">
        <v>607</v>
      </c>
      <c r="E3016" s="203" t="s">
        <v>1467</v>
      </c>
      <c r="F3016" s="212" t="s">
        <v>579</v>
      </c>
      <c r="G3016" s="209" t="s">
        <v>622</v>
      </c>
      <c r="H3016" s="241">
        <v>45730</v>
      </c>
      <c r="I3016" s="253">
        <v>0</v>
      </c>
      <c r="J3016" s="214">
        <v>-4077.6235211592802</v>
      </c>
      <c r="K3016" s="250">
        <f t="shared" si="46"/>
        <v>721013.69979702006</v>
      </c>
      <c r="L3016" s="270"/>
    </row>
    <row r="3017" spans="2:12" x14ac:dyDescent="0.25">
      <c r="B3017" s="46">
        <f>SUBTOTAL(103,$C$10:C3017)</f>
        <v>3008</v>
      </c>
      <c r="C3017" s="157" t="s">
        <v>598</v>
      </c>
      <c r="D3017" s="157" t="s">
        <v>607</v>
      </c>
      <c r="E3017" s="203" t="s">
        <v>1467</v>
      </c>
      <c r="F3017" s="212" t="s">
        <v>1450</v>
      </c>
      <c r="G3017" s="209" t="s">
        <v>1451</v>
      </c>
      <c r="H3017" s="241">
        <v>45730</v>
      </c>
      <c r="I3017" s="253">
        <v>0</v>
      </c>
      <c r="J3017" s="214">
        <v>-2664.4011667645391</v>
      </c>
      <c r="K3017" s="250">
        <f t="shared" si="46"/>
        <v>718349.29863025551</v>
      </c>
      <c r="L3017" s="270"/>
    </row>
    <row r="3018" spans="2:12" x14ac:dyDescent="0.25">
      <c r="B3018" s="46">
        <f>SUBTOTAL(103,$C$10:C3018)</f>
        <v>3009</v>
      </c>
      <c r="C3018" s="157" t="s">
        <v>598</v>
      </c>
      <c r="D3018" s="157" t="s">
        <v>607</v>
      </c>
      <c r="E3018" s="203" t="s">
        <v>1467</v>
      </c>
      <c r="F3018" s="212" t="s">
        <v>581</v>
      </c>
      <c r="G3018" s="209" t="s">
        <v>620</v>
      </c>
      <c r="H3018" s="241">
        <v>45730</v>
      </c>
      <c r="I3018" s="253">
        <v>0</v>
      </c>
      <c r="J3018" s="214">
        <v>-3799.4131693353179</v>
      </c>
      <c r="K3018" s="250">
        <f t="shared" si="46"/>
        <v>714549.88546092017</v>
      </c>
      <c r="L3018" s="270"/>
    </row>
    <row r="3019" spans="2:12" x14ac:dyDescent="0.25">
      <c r="B3019" s="46">
        <f>SUBTOTAL(103,$C$10:C3019)</f>
        <v>3010</v>
      </c>
      <c r="C3019" s="157" t="s">
        <v>598</v>
      </c>
      <c r="D3019" s="157" t="s">
        <v>607</v>
      </c>
      <c r="E3019" s="203" t="s">
        <v>1467</v>
      </c>
      <c r="F3019" s="212" t="s">
        <v>1043</v>
      </c>
      <c r="G3019" s="209" t="s">
        <v>1044</v>
      </c>
      <c r="H3019" s="241">
        <v>45730</v>
      </c>
      <c r="I3019" s="253">
        <v>0</v>
      </c>
      <c r="J3019" s="214">
        <v>-2458.5621427408623</v>
      </c>
      <c r="K3019" s="250">
        <f t="shared" si="46"/>
        <v>712091.32331817935</v>
      </c>
      <c r="L3019" s="270"/>
    </row>
    <row r="3020" spans="2:12" x14ac:dyDescent="0.25">
      <c r="B3020" s="46">
        <f>SUBTOTAL(103,$C$10:C3020)</f>
        <v>3011</v>
      </c>
      <c r="C3020" s="157" t="s">
        <v>598</v>
      </c>
      <c r="D3020" s="157" t="s">
        <v>738</v>
      </c>
      <c r="E3020" s="203" t="s">
        <v>1466</v>
      </c>
      <c r="F3020" s="212" t="s">
        <v>1043</v>
      </c>
      <c r="G3020" s="209" t="s">
        <v>1044</v>
      </c>
      <c r="H3020" s="241">
        <v>45730</v>
      </c>
      <c r="I3020" s="253">
        <v>0</v>
      </c>
      <c r="J3020" s="214">
        <v>-1000</v>
      </c>
      <c r="K3020" s="250">
        <f t="shared" si="46"/>
        <v>711091.32331817935</v>
      </c>
      <c r="L3020" s="270"/>
    </row>
    <row r="3021" spans="2:12" x14ac:dyDescent="0.25">
      <c r="B3021" s="46">
        <f>SUBTOTAL(103,$C$10:C3021)</f>
        <v>3012</v>
      </c>
      <c r="C3021" s="157" t="s">
        <v>598</v>
      </c>
      <c r="D3021" s="157" t="s">
        <v>608</v>
      </c>
      <c r="E3021" s="231" t="s">
        <v>1466</v>
      </c>
      <c r="F3021" s="212" t="s">
        <v>1135</v>
      </c>
      <c r="G3021" s="209" t="s">
        <v>1134</v>
      </c>
      <c r="H3021" s="241">
        <v>45730</v>
      </c>
      <c r="I3021" s="253">
        <v>0</v>
      </c>
      <c r="J3021" s="214">
        <v>-8400</v>
      </c>
      <c r="K3021" s="250">
        <f t="shared" ref="K3021:K3084" si="47">I3021+K3020+J3021</f>
        <v>702691.32331817935</v>
      </c>
      <c r="L3021" s="270"/>
    </row>
    <row r="3022" spans="2:12" x14ac:dyDescent="0.25">
      <c r="B3022" s="46">
        <f>SUBTOTAL(103,$C$10:C3022)</f>
        <v>3013</v>
      </c>
      <c r="C3022" s="157" t="s">
        <v>600</v>
      </c>
      <c r="D3022" s="157" t="s">
        <v>608</v>
      </c>
      <c r="E3022" s="231" t="s">
        <v>1466</v>
      </c>
      <c r="F3022" s="212" t="s">
        <v>1143</v>
      </c>
      <c r="G3022" s="209" t="s">
        <v>1144</v>
      </c>
      <c r="H3022" s="241">
        <v>45730</v>
      </c>
      <c r="I3022" s="253">
        <v>0</v>
      </c>
      <c r="J3022" s="214">
        <v>-12240</v>
      </c>
      <c r="K3022" s="250">
        <f t="shared" si="47"/>
        <v>690451.32331817935</v>
      </c>
      <c r="L3022" s="270"/>
    </row>
    <row r="3023" spans="2:12" x14ac:dyDescent="0.25">
      <c r="B3023" s="46">
        <f>SUBTOTAL(103,$C$10:C3023)</f>
        <v>3014</v>
      </c>
      <c r="C3023" s="157" t="s">
        <v>682</v>
      </c>
      <c r="D3023" s="157" t="s">
        <v>608</v>
      </c>
      <c r="E3023" s="231" t="s">
        <v>1466</v>
      </c>
      <c r="F3023" s="212" t="s">
        <v>1045</v>
      </c>
      <c r="G3023" s="209" t="s">
        <v>1046</v>
      </c>
      <c r="H3023" s="241">
        <v>45730</v>
      </c>
      <c r="I3023" s="253">
        <v>0</v>
      </c>
      <c r="J3023" s="214">
        <v>-2100</v>
      </c>
      <c r="K3023" s="250">
        <f t="shared" si="47"/>
        <v>688351.32331817935</v>
      </c>
      <c r="L3023" s="270"/>
    </row>
    <row r="3024" spans="2:12" x14ac:dyDescent="0.25">
      <c r="B3024" s="46">
        <f>SUBTOTAL(103,$C$10:C3024)</f>
        <v>3015</v>
      </c>
      <c r="C3024" s="157" t="s">
        <v>601</v>
      </c>
      <c r="D3024" s="157" t="s">
        <v>648</v>
      </c>
      <c r="E3024" s="231" t="s">
        <v>1466</v>
      </c>
      <c r="F3024" s="212" t="s">
        <v>1143</v>
      </c>
      <c r="G3024" s="209" t="s">
        <v>1144</v>
      </c>
      <c r="H3024" s="241">
        <v>45730</v>
      </c>
      <c r="I3024" s="253">
        <v>0</v>
      </c>
      <c r="J3024" s="214">
        <v>-5331</v>
      </c>
      <c r="K3024" s="250">
        <f t="shared" si="47"/>
        <v>683020.32331817935</v>
      </c>
      <c r="L3024" s="270"/>
    </row>
    <row r="3025" spans="2:12" x14ac:dyDescent="0.25">
      <c r="B3025" s="46">
        <f>SUBTOTAL(103,$C$10:C3025)</f>
        <v>3016</v>
      </c>
      <c r="C3025" s="157" t="s">
        <v>683</v>
      </c>
      <c r="D3025" s="157" t="s">
        <v>608</v>
      </c>
      <c r="E3025" s="231" t="s">
        <v>1466</v>
      </c>
      <c r="F3025" s="212" t="s">
        <v>1143</v>
      </c>
      <c r="G3025" s="209" t="s">
        <v>1144</v>
      </c>
      <c r="H3025" s="241">
        <v>45730</v>
      </c>
      <c r="I3025" s="253">
        <v>0</v>
      </c>
      <c r="J3025" s="214">
        <v>-7920</v>
      </c>
      <c r="K3025" s="250">
        <f t="shared" si="47"/>
        <v>675100.32331817935</v>
      </c>
      <c r="L3025" s="270"/>
    </row>
    <row r="3026" spans="2:12" x14ac:dyDescent="0.25">
      <c r="B3026" s="46">
        <f>SUBTOTAL(103,$C$10:C3026)</f>
        <v>3017</v>
      </c>
      <c r="C3026" s="157" t="s">
        <v>665</v>
      </c>
      <c r="D3026" s="157" t="s">
        <v>648</v>
      </c>
      <c r="E3026" s="231" t="s">
        <v>1466</v>
      </c>
      <c r="F3026" s="212" t="s">
        <v>1045</v>
      </c>
      <c r="G3026" s="209" t="s">
        <v>1046</v>
      </c>
      <c r="H3026" s="241">
        <v>45730</v>
      </c>
      <c r="I3026" s="253">
        <v>0</v>
      </c>
      <c r="J3026" s="214">
        <v>-24500</v>
      </c>
      <c r="K3026" s="250">
        <f t="shared" si="47"/>
        <v>650600.32331817935</v>
      </c>
      <c r="L3026" s="270"/>
    </row>
    <row r="3027" spans="2:12" x14ac:dyDescent="0.25">
      <c r="B3027" s="46">
        <f>SUBTOTAL(103,$C$10:C3027)</f>
        <v>3018</v>
      </c>
      <c r="C3027" s="157" t="s">
        <v>665</v>
      </c>
      <c r="D3027" s="157" t="s">
        <v>1446</v>
      </c>
      <c r="E3027" s="231" t="s">
        <v>1466</v>
      </c>
      <c r="F3027" s="212" t="s">
        <v>1045</v>
      </c>
      <c r="G3027" s="209" t="s">
        <v>1046</v>
      </c>
      <c r="H3027" s="241">
        <v>45730</v>
      </c>
      <c r="I3027" s="253">
        <v>0</v>
      </c>
      <c r="J3027" s="214">
        <v>-3400</v>
      </c>
      <c r="K3027" s="250">
        <f t="shared" si="47"/>
        <v>647200.32331817935</v>
      </c>
      <c r="L3027" s="270"/>
    </row>
    <row r="3028" spans="2:12" x14ac:dyDescent="0.25">
      <c r="B3028" s="46">
        <f>SUBTOTAL(103,$C$10:C3028)</f>
        <v>3019</v>
      </c>
      <c r="C3028" s="157" t="s">
        <v>1151</v>
      </c>
      <c r="D3028" s="157" t="s">
        <v>608</v>
      </c>
      <c r="E3028" s="231" t="s">
        <v>1466</v>
      </c>
      <c r="F3028" s="212" t="s">
        <v>583</v>
      </c>
      <c r="G3028" s="209" t="s">
        <v>584</v>
      </c>
      <c r="H3028" s="241">
        <v>45730</v>
      </c>
      <c r="I3028" s="253">
        <v>0</v>
      </c>
      <c r="J3028" s="214">
        <v>-23100</v>
      </c>
      <c r="K3028" s="250">
        <f t="shared" si="47"/>
        <v>624100.32331817935</v>
      </c>
      <c r="L3028" s="270"/>
    </row>
    <row r="3029" spans="2:12" x14ac:dyDescent="0.25">
      <c r="B3029" s="46">
        <f>SUBTOTAL(103,$C$10:C3029)</f>
        <v>3020</v>
      </c>
      <c r="C3029" s="157" t="s">
        <v>694</v>
      </c>
      <c r="D3029" s="157" t="s">
        <v>608</v>
      </c>
      <c r="E3029" s="231" t="s">
        <v>1466</v>
      </c>
      <c r="F3029" s="212" t="s">
        <v>1187</v>
      </c>
      <c r="G3029" s="209" t="s">
        <v>1188</v>
      </c>
      <c r="H3029" s="241">
        <v>45730</v>
      </c>
      <c r="I3029" s="253">
        <v>0</v>
      </c>
      <c r="J3029" s="214">
        <v>-33100</v>
      </c>
      <c r="K3029" s="250">
        <f t="shared" si="47"/>
        <v>591000.32331817935</v>
      </c>
      <c r="L3029" s="270"/>
    </row>
    <row r="3030" spans="2:12" x14ac:dyDescent="0.25">
      <c r="B3030" s="46">
        <f>SUBTOTAL(103,$C$10:C3030)</f>
        <v>3021</v>
      </c>
      <c r="C3030" s="157" t="s">
        <v>1342</v>
      </c>
      <c r="D3030" s="157" t="s">
        <v>607</v>
      </c>
      <c r="E3030" s="203" t="s">
        <v>1467</v>
      </c>
      <c r="F3030" s="212" t="s">
        <v>579</v>
      </c>
      <c r="G3030" s="209" t="s">
        <v>622</v>
      </c>
      <c r="H3030" s="241">
        <v>45730</v>
      </c>
      <c r="I3030" s="253">
        <v>0</v>
      </c>
      <c r="J3030" s="214">
        <v>-16715</v>
      </c>
      <c r="K3030" s="250">
        <f t="shared" si="47"/>
        <v>574285.32331817935</v>
      </c>
      <c r="L3030" s="270"/>
    </row>
    <row r="3031" spans="2:12" x14ac:dyDescent="0.25">
      <c r="B3031" s="46">
        <f>SUBTOTAL(103,$C$10:C3031)</f>
        <v>3022</v>
      </c>
      <c r="C3031" s="157" t="s">
        <v>1165</v>
      </c>
      <c r="D3031" s="157" t="s">
        <v>738</v>
      </c>
      <c r="E3031" s="203" t="s">
        <v>1466</v>
      </c>
      <c r="F3031" s="212" t="s">
        <v>1043</v>
      </c>
      <c r="G3031" s="209" t="s">
        <v>1044</v>
      </c>
      <c r="H3031" s="241">
        <v>45730</v>
      </c>
      <c r="I3031" s="253">
        <v>0</v>
      </c>
      <c r="J3031" s="214">
        <v>-500</v>
      </c>
      <c r="K3031" s="250">
        <f t="shared" si="47"/>
        <v>573785.32331817935</v>
      </c>
      <c r="L3031" s="270"/>
    </row>
    <row r="3032" spans="2:12" x14ac:dyDescent="0.25">
      <c r="B3032" s="46">
        <f>SUBTOTAL(103,$C$10:C3032)</f>
        <v>3023</v>
      </c>
      <c r="C3032" s="157" t="s">
        <v>724</v>
      </c>
      <c r="D3032" s="157" t="s">
        <v>1025</v>
      </c>
      <c r="E3032" s="203" t="s">
        <v>6</v>
      </c>
      <c r="F3032" s="212" t="s">
        <v>726</v>
      </c>
      <c r="G3032" s="209" t="s">
        <v>724</v>
      </c>
      <c r="H3032" s="241">
        <v>45735</v>
      </c>
      <c r="I3032" s="253">
        <v>500000</v>
      </c>
      <c r="J3032" s="214">
        <v>0</v>
      </c>
      <c r="K3032" s="250">
        <f t="shared" si="47"/>
        <v>1073785.3233181792</v>
      </c>
      <c r="L3032" s="270"/>
    </row>
    <row r="3033" spans="2:12" x14ac:dyDescent="0.25">
      <c r="B3033" s="46">
        <f>SUBTOTAL(103,$C$10:C3033)</f>
        <v>3024</v>
      </c>
      <c r="C3033" s="157" t="s">
        <v>729</v>
      </c>
      <c r="D3033" s="157" t="s">
        <v>1452</v>
      </c>
      <c r="E3033" s="203" t="s">
        <v>1470</v>
      </c>
      <c r="F3033" s="227" t="s">
        <v>1072</v>
      </c>
      <c r="G3033" s="203" t="s">
        <v>455</v>
      </c>
      <c r="H3033" s="241">
        <v>45737</v>
      </c>
      <c r="I3033" s="253">
        <v>0</v>
      </c>
      <c r="J3033" s="214">
        <v>-30000</v>
      </c>
      <c r="K3033" s="250">
        <f t="shared" si="47"/>
        <v>1043785.3233181792</v>
      </c>
      <c r="L3033" s="270"/>
    </row>
    <row r="3034" spans="2:12" x14ac:dyDescent="0.25">
      <c r="B3034" s="46">
        <f>SUBTOTAL(103,$C$10:C3034)</f>
        <v>3025</v>
      </c>
      <c r="C3034" s="157" t="s">
        <v>596</v>
      </c>
      <c r="D3034" s="157" t="s">
        <v>607</v>
      </c>
      <c r="E3034" s="203" t="s">
        <v>1467</v>
      </c>
      <c r="F3034" s="212" t="s">
        <v>579</v>
      </c>
      <c r="G3034" s="209" t="s">
        <v>622</v>
      </c>
      <c r="H3034" s="241">
        <v>45737</v>
      </c>
      <c r="I3034" s="253">
        <v>0</v>
      </c>
      <c r="J3034" s="214">
        <v>-5000</v>
      </c>
      <c r="K3034" s="250">
        <f t="shared" si="47"/>
        <v>1038785.3233181792</v>
      </c>
      <c r="L3034" s="270"/>
    </row>
    <row r="3035" spans="2:12" x14ac:dyDescent="0.25">
      <c r="B3035" s="46">
        <f>SUBTOTAL(103,$C$10:C3035)</f>
        <v>3026</v>
      </c>
      <c r="C3035" s="157" t="s">
        <v>1266</v>
      </c>
      <c r="D3035" s="157" t="s">
        <v>738</v>
      </c>
      <c r="E3035" s="203" t="s">
        <v>1466</v>
      </c>
      <c r="F3035" s="212" t="s">
        <v>1043</v>
      </c>
      <c r="G3035" s="209" t="s">
        <v>1044</v>
      </c>
      <c r="H3035" s="241">
        <v>45737</v>
      </c>
      <c r="I3035" s="253">
        <v>0</v>
      </c>
      <c r="J3035" s="214">
        <v>-1000</v>
      </c>
      <c r="K3035" s="250">
        <f t="shared" si="47"/>
        <v>1037785.3233181792</v>
      </c>
      <c r="L3035" s="270"/>
    </row>
    <row r="3036" spans="2:12" x14ac:dyDescent="0.25">
      <c r="B3036" s="46">
        <f>SUBTOTAL(103,$C$10:C3036)</f>
        <v>3027</v>
      </c>
      <c r="C3036" s="157" t="s">
        <v>736</v>
      </c>
      <c r="D3036" s="157" t="s">
        <v>738</v>
      </c>
      <c r="E3036" s="203" t="s">
        <v>1466</v>
      </c>
      <c r="F3036" s="212" t="s">
        <v>619</v>
      </c>
      <c r="G3036" s="209" t="s">
        <v>621</v>
      </c>
      <c r="H3036" s="241">
        <v>45737</v>
      </c>
      <c r="I3036" s="253">
        <v>0</v>
      </c>
      <c r="J3036" s="214">
        <v>-750</v>
      </c>
      <c r="K3036" s="250">
        <f t="shared" si="47"/>
        <v>1037035.3233181792</v>
      </c>
      <c r="L3036" s="270"/>
    </row>
    <row r="3037" spans="2:12" x14ac:dyDescent="0.25">
      <c r="B3037" s="46">
        <f>SUBTOTAL(103,$C$10:C3037)</f>
        <v>3028</v>
      </c>
      <c r="C3037" s="157" t="s">
        <v>625</v>
      </c>
      <c r="D3037" s="157" t="s">
        <v>608</v>
      </c>
      <c r="E3037" s="231" t="s">
        <v>1466</v>
      </c>
      <c r="F3037" s="212" t="s">
        <v>641</v>
      </c>
      <c r="G3037" s="209" t="s">
        <v>642</v>
      </c>
      <c r="H3037" s="241">
        <v>45737</v>
      </c>
      <c r="I3037" s="253">
        <v>0</v>
      </c>
      <c r="J3037" s="214">
        <v>-9166</v>
      </c>
      <c r="K3037" s="250">
        <f t="shared" si="47"/>
        <v>1027869.3233181792</v>
      </c>
      <c r="L3037" s="270"/>
    </row>
    <row r="3038" spans="2:12" x14ac:dyDescent="0.25">
      <c r="B3038" s="46">
        <f>SUBTOTAL(103,$C$10:C3038)</f>
        <v>3029</v>
      </c>
      <c r="C3038" s="157" t="s">
        <v>1423</v>
      </c>
      <c r="D3038" s="157" t="s">
        <v>608</v>
      </c>
      <c r="E3038" s="231" t="s">
        <v>1466</v>
      </c>
      <c r="F3038" s="212" t="s">
        <v>1045</v>
      </c>
      <c r="G3038" s="209" t="s">
        <v>1046</v>
      </c>
      <c r="H3038" s="241">
        <v>45737</v>
      </c>
      <c r="I3038" s="253">
        <v>0</v>
      </c>
      <c r="J3038" s="214">
        <v>-11900</v>
      </c>
      <c r="K3038" s="250">
        <f t="shared" si="47"/>
        <v>1015969.3233181792</v>
      </c>
      <c r="L3038" s="270"/>
    </row>
    <row r="3039" spans="2:12" x14ac:dyDescent="0.25">
      <c r="B3039" s="46">
        <f>SUBTOTAL(103,$C$10:C3039)</f>
        <v>3030</v>
      </c>
      <c r="C3039" s="157" t="s">
        <v>598</v>
      </c>
      <c r="D3039" s="157" t="s">
        <v>607</v>
      </c>
      <c r="E3039" s="203" t="s">
        <v>1467</v>
      </c>
      <c r="F3039" s="212" t="s">
        <v>581</v>
      </c>
      <c r="G3039" s="209" t="s">
        <v>620</v>
      </c>
      <c r="H3039" s="241">
        <v>45737</v>
      </c>
      <c r="I3039" s="253">
        <v>0</v>
      </c>
      <c r="J3039" s="214">
        <v>-20000</v>
      </c>
      <c r="K3039" s="250">
        <f t="shared" si="47"/>
        <v>995969.32331817923</v>
      </c>
      <c r="L3039" s="270"/>
    </row>
    <row r="3040" spans="2:12" x14ac:dyDescent="0.25">
      <c r="B3040" s="46">
        <f>SUBTOTAL(103,$C$10:C3040)</f>
        <v>3031</v>
      </c>
      <c r="C3040" s="157" t="s">
        <v>598</v>
      </c>
      <c r="D3040" s="157" t="s">
        <v>607</v>
      </c>
      <c r="E3040" s="203" t="s">
        <v>1467</v>
      </c>
      <c r="F3040" s="212" t="s">
        <v>1450</v>
      </c>
      <c r="G3040" s="209" t="s">
        <v>1457</v>
      </c>
      <c r="H3040" s="241">
        <v>45737</v>
      </c>
      <c r="I3040" s="253">
        <v>0</v>
      </c>
      <c r="J3040" s="214">
        <v>-10000</v>
      </c>
      <c r="K3040" s="250">
        <f t="shared" si="47"/>
        <v>985969.32331817923</v>
      </c>
      <c r="L3040" s="270"/>
    </row>
    <row r="3041" spans="2:12" x14ac:dyDescent="0.25">
      <c r="B3041" s="46">
        <f>SUBTOTAL(103,$C$10:C3041)</f>
        <v>3032</v>
      </c>
      <c r="C3041" s="157" t="s">
        <v>598</v>
      </c>
      <c r="D3041" s="157" t="s">
        <v>738</v>
      </c>
      <c r="E3041" s="203" t="s">
        <v>1466</v>
      </c>
      <c r="F3041" s="212" t="s">
        <v>1043</v>
      </c>
      <c r="G3041" s="209" t="s">
        <v>1044</v>
      </c>
      <c r="H3041" s="241">
        <v>45737</v>
      </c>
      <c r="I3041" s="253">
        <v>0</v>
      </c>
      <c r="J3041" s="214">
        <v>-1000</v>
      </c>
      <c r="K3041" s="250">
        <f t="shared" si="47"/>
        <v>984969.32331817923</v>
      </c>
      <c r="L3041" s="270"/>
    </row>
    <row r="3042" spans="2:12" x14ac:dyDescent="0.25">
      <c r="B3042" s="46">
        <f>SUBTOTAL(103,$C$10:C3042)</f>
        <v>3033</v>
      </c>
      <c r="C3042" s="157" t="s">
        <v>598</v>
      </c>
      <c r="D3042" s="157" t="s">
        <v>1446</v>
      </c>
      <c r="E3042" s="231" t="s">
        <v>1466</v>
      </c>
      <c r="F3042" s="212" t="s">
        <v>583</v>
      </c>
      <c r="G3042" s="209" t="s">
        <v>584</v>
      </c>
      <c r="H3042" s="241">
        <v>45737</v>
      </c>
      <c r="I3042" s="253">
        <v>0</v>
      </c>
      <c r="J3042" s="214">
        <v>-5500</v>
      </c>
      <c r="K3042" s="250">
        <f t="shared" si="47"/>
        <v>979469.32331817923</v>
      </c>
      <c r="L3042" s="270"/>
    </row>
    <row r="3043" spans="2:12" x14ac:dyDescent="0.25">
      <c r="B3043" s="46">
        <f>SUBTOTAL(103,$C$10:C3043)</f>
        <v>3034</v>
      </c>
      <c r="C3043" s="157" t="s">
        <v>598</v>
      </c>
      <c r="D3043" s="157" t="s">
        <v>608</v>
      </c>
      <c r="E3043" s="231" t="s">
        <v>1466</v>
      </c>
      <c r="F3043" s="212" t="s">
        <v>1135</v>
      </c>
      <c r="G3043" s="209" t="s">
        <v>1134</v>
      </c>
      <c r="H3043" s="241">
        <v>45737</v>
      </c>
      <c r="I3043" s="253">
        <v>0</v>
      </c>
      <c r="J3043" s="214">
        <v>-8400</v>
      </c>
      <c r="K3043" s="250">
        <f t="shared" si="47"/>
        <v>971069.32331817923</v>
      </c>
      <c r="L3043" s="270"/>
    </row>
    <row r="3044" spans="2:12" x14ac:dyDescent="0.25">
      <c r="B3044" s="46">
        <f>SUBTOTAL(103,$C$10:C3044)</f>
        <v>3035</v>
      </c>
      <c r="C3044" s="157" t="s">
        <v>1114</v>
      </c>
      <c r="D3044" s="157" t="s">
        <v>607</v>
      </c>
      <c r="E3044" s="203" t="s">
        <v>1467</v>
      </c>
      <c r="F3044" s="212" t="s">
        <v>1132</v>
      </c>
      <c r="G3044" s="209" t="s">
        <v>1453</v>
      </c>
      <c r="H3044" s="241">
        <v>45737</v>
      </c>
      <c r="I3044" s="253">
        <v>0</v>
      </c>
      <c r="J3044" s="214">
        <v>-11500</v>
      </c>
      <c r="K3044" s="250">
        <f t="shared" si="47"/>
        <v>959569.32331817923</v>
      </c>
      <c r="L3044" s="270"/>
    </row>
    <row r="3045" spans="2:12" x14ac:dyDescent="0.25">
      <c r="B3045" s="46">
        <f>SUBTOTAL(103,$C$10:C3045)</f>
        <v>3036</v>
      </c>
      <c r="C3045" s="157" t="s">
        <v>600</v>
      </c>
      <c r="D3045" s="157" t="s">
        <v>608</v>
      </c>
      <c r="E3045" s="231" t="s">
        <v>1466</v>
      </c>
      <c r="F3045" s="212" t="s">
        <v>1143</v>
      </c>
      <c r="G3045" s="209" t="s">
        <v>1144</v>
      </c>
      <c r="H3045" s="241">
        <v>45737</v>
      </c>
      <c r="I3045" s="253">
        <v>0</v>
      </c>
      <c r="J3045" s="214">
        <v>-24240</v>
      </c>
      <c r="K3045" s="250">
        <f t="shared" si="47"/>
        <v>935329.32331817923</v>
      </c>
      <c r="L3045" s="270"/>
    </row>
    <row r="3046" spans="2:12" x14ac:dyDescent="0.25">
      <c r="B3046" s="46">
        <f>SUBTOTAL(103,$C$10:C3046)</f>
        <v>3037</v>
      </c>
      <c r="C3046" s="157" t="s">
        <v>682</v>
      </c>
      <c r="D3046" s="157" t="s">
        <v>608</v>
      </c>
      <c r="E3046" s="231" t="s">
        <v>1466</v>
      </c>
      <c r="F3046" s="212" t="s">
        <v>1045</v>
      </c>
      <c r="G3046" s="209" t="s">
        <v>1046</v>
      </c>
      <c r="H3046" s="241">
        <v>45737</v>
      </c>
      <c r="I3046" s="253">
        <v>0</v>
      </c>
      <c r="J3046" s="214">
        <v>-2100</v>
      </c>
      <c r="K3046" s="250">
        <f t="shared" si="47"/>
        <v>933229.32331817923</v>
      </c>
      <c r="L3046" s="270"/>
    </row>
    <row r="3047" spans="2:12" x14ac:dyDescent="0.25">
      <c r="B3047" s="46">
        <f>SUBTOTAL(103,$C$10:C3047)</f>
        <v>3038</v>
      </c>
      <c r="C3047" s="157" t="s">
        <v>601</v>
      </c>
      <c r="D3047" s="157" t="s">
        <v>648</v>
      </c>
      <c r="E3047" s="231" t="s">
        <v>1466</v>
      </c>
      <c r="F3047" s="212" t="s">
        <v>1143</v>
      </c>
      <c r="G3047" s="209" t="s">
        <v>1144</v>
      </c>
      <c r="H3047" s="241">
        <v>45737</v>
      </c>
      <c r="I3047" s="253">
        <v>0</v>
      </c>
      <c r="J3047" s="214">
        <v>-5331</v>
      </c>
      <c r="K3047" s="250">
        <f t="shared" si="47"/>
        <v>927898.32331817923</v>
      </c>
      <c r="L3047" s="270"/>
    </row>
    <row r="3048" spans="2:12" x14ac:dyDescent="0.25">
      <c r="B3048" s="46">
        <f>SUBTOTAL(103,$C$10:C3048)</f>
        <v>3039</v>
      </c>
      <c r="C3048" s="157" t="s">
        <v>1454</v>
      </c>
      <c r="D3048" s="157" t="s">
        <v>688</v>
      </c>
      <c r="E3048" s="203" t="s">
        <v>1471</v>
      </c>
      <c r="F3048" s="212" t="s">
        <v>641</v>
      </c>
      <c r="G3048" s="209" t="s">
        <v>642</v>
      </c>
      <c r="H3048" s="241">
        <v>45737</v>
      </c>
      <c r="I3048" s="253">
        <v>0</v>
      </c>
      <c r="J3048" s="214">
        <v>-13000</v>
      </c>
      <c r="K3048" s="250">
        <f t="shared" si="47"/>
        <v>914898.32331817923</v>
      </c>
      <c r="L3048" s="270"/>
    </row>
    <row r="3049" spans="2:12" x14ac:dyDescent="0.25">
      <c r="B3049" s="46">
        <f>SUBTOTAL(103,$C$10:C3049)</f>
        <v>3040</v>
      </c>
      <c r="C3049" s="157" t="s">
        <v>683</v>
      </c>
      <c r="D3049" s="157" t="s">
        <v>608</v>
      </c>
      <c r="E3049" s="231" t="s">
        <v>1466</v>
      </c>
      <c r="F3049" s="212" t="s">
        <v>1143</v>
      </c>
      <c r="G3049" s="209" t="s">
        <v>1144</v>
      </c>
      <c r="H3049" s="241">
        <v>45737</v>
      </c>
      <c r="I3049" s="253">
        <v>0</v>
      </c>
      <c r="J3049" s="214">
        <v>-7920</v>
      </c>
      <c r="K3049" s="250">
        <f t="shared" si="47"/>
        <v>906978.32331817923</v>
      </c>
      <c r="L3049" s="270"/>
    </row>
    <row r="3050" spans="2:12" x14ac:dyDescent="0.25">
      <c r="B3050" s="46">
        <f>SUBTOTAL(103,$C$10:C3050)</f>
        <v>3041</v>
      </c>
      <c r="C3050" s="157" t="s">
        <v>665</v>
      </c>
      <c r="D3050" s="157" t="s">
        <v>648</v>
      </c>
      <c r="E3050" s="231" t="s">
        <v>1466</v>
      </c>
      <c r="F3050" s="212" t="s">
        <v>1045</v>
      </c>
      <c r="G3050" s="209" t="s">
        <v>1046</v>
      </c>
      <c r="H3050" s="241">
        <v>45737</v>
      </c>
      <c r="I3050" s="253">
        <v>0</v>
      </c>
      <c r="J3050" s="214">
        <v>-24500</v>
      </c>
      <c r="K3050" s="250">
        <f t="shared" si="47"/>
        <v>882478.32331817923</v>
      </c>
      <c r="L3050" s="270"/>
    </row>
    <row r="3051" spans="2:12" x14ac:dyDescent="0.25">
      <c r="B3051" s="46">
        <f>SUBTOTAL(103,$C$10:C3051)</f>
        <v>3042</v>
      </c>
      <c r="C3051" s="157" t="s">
        <v>1151</v>
      </c>
      <c r="D3051" s="157" t="s">
        <v>608</v>
      </c>
      <c r="E3051" s="231" t="s">
        <v>1466</v>
      </c>
      <c r="F3051" s="212" t="s">
        <v>583</v>
      </c>
      <c r="G3051" s="209" t="s">
        <v>584</v>
      </c>
      <c r="H3051" s="241">
        <v>45737</v>
      </c>
      <c r="I3051" s="253">
        <v>0</v>
      </c>
      <c r="J3051" s="214">
        <v>-23100</v>
      </c>
      <c r="K3051" s="250">
        <f t="shared" si="47"/>
        <v>859378.32331817923</v>
      </c>
      <c r="L3051" s="270"/>
    </row>
    <row r="3052" spans="2:12" x14ac:dyDescent="0.25">
      <c r="B3052" s="46">
        <f>SUBTOTAL(103,$C$10:C3052)</f>
        <v>3043</v>
      </c>
      <c r="C3052" s="157" t="s">
        <v>694</v>
      </c>
      <c r="D3052" s="157" t="s">
        <v>608</v>
      </c>
      <c r="E3052" s="231" t="s">
        <v>1466</v>
      </c>
      <c r="F3052" s="212" t="s">
        <v>1187</v>
      </c>
      <c r="G3052" s="209" t="s">
        <v>1188</v>
      </c>
      <c r="H3052" s="241">
        <v>45737</v>
      </c>
      <c r="I3052" s="253">
        <v>0</v>
      </c>
      <c r="J3052" s="214">
        <v>-25900</v>
      </c>
      <c r="K3052" s="250">
        <f t="shared" si="47"/>
        <v>833478.32331817923</v>
      </c>
      <c r="L3052" s="270"/>
    </row>
    <row r="3053" spans="2:12" x14ac:dyDescent="0.25">
      <c r="B3053" s="46">
        <f>SUBTOTAL(103,$C$10:C3053)</f>
        <v>3044</v>
      </c>
      <c r="C3053" s="157" t="s">
        <v>1342</v>
      </c>
      <c r="D3053" s="157" t="s">
        <v>607</v>
      </c>
      <c r="E3053" s="203" t="s">
        <v>1467</v>
      </c>
      <c r="F3053" s="212" t="s">
        <v>579</v>
      </c>
      <c r="G3053" s="209" t="s">
        <v>622</v>
      </c>
      <c r="H3053" s="241">
        <v>45737</v>
      </c>
      <c r="I3053" s="253">
        <v>0</v>
      </c>
      <c r="J3053" s="214">
        <v>-13664.79</v>
      </c>
      <c r="K3053" s="250">
        <f t="shared" si="47"/>
        <v>819813.53331817919</v>
      </c>
      <c r="L3053" s="270"/>
    </row>
    <row r="3054" spans="2:12" x14ac:dyDescent="0.25">
      <c r="B3054" s="46">
        <f>SUBTOTAL(103,$C$10:C3054)</f>
        <v>3045</v>
      </c>
      <c r="C3054" s="157" t="s">
        <v>1165</v>
      </c>
      <c r="D3054" s="157" t="s">
        <v>738</v>
      </c>
      <c r="E3054" s="203" t="s">
        <v>1466</v>
      </c>
      <c r="F3054" s="212" t="s">
        <v>1043</v>
      </c>
      <c r="G3054" s="209" t="s">
        <v>1044</v>
      </c>
      <c r="H3054" s="241">
        <v>45737</v>
      </c>
      <c r="I3054" s="253">
        <v>0</v>
      </c>
      <c r="J3054" s="214">
        <v>-500</v>
      </c>
      <c r="K3054" s="250">
        <f t="shared" si="47"/>
        <v>819313.53331817919</v>
      </c>
      <c r="L3054" s="270"/>
    </row>
    <row r="3055" spans="2:12" x14ac:dyDescent="0.25">
      <c r="B3055" s="46">
        <f>SUBTOTAL(103,$C$10:C3055)</f>
        <v>3046</v>
      </c>
      <c r="C3055" s="157" t="s">
        <v>1455</v>
      </c>
      <c r="D3055" s="157" t="s">
        <v>1456</v>
      </c>
      <c r="E3055" s="204" t="s">
        <v>1470</v>
      </c>
      <c r="F3055" s="212" t="s">
        <v>588</v>
      </c>
      <c r="G3055" s="209" t="s">
        <v>589</v>
      </c>
      <c r="H3055" s="241">
        <v>45737</v>
      </c>
      <c r="I3055" s="253">
        <v>0</v>
      </c>
      <c r="J3055" s="214">
        <v>-1600</v>
      </c>
      <c r="K3055" s="250">
        <f t="shared" si="47"/>
        <v>817713.53331817919</v>
      </c>
      <c r="L3055" s="270"/>
    </row>
    <row r="3056" spans="2:12" x14ac:dyDescent="0.25">
      <c r="B3056" s="46">
        <f>SUBTOTAL(103,$C$10:C3056)</f>
        <v>3047</v>
      </c>
      <c r="C3056" s="157" t="s">
        <v>596</v>
      </c>
      <c r="D3056" s="157" t="s">
        <v>607</v>
      </c>
      <c r="E3056" s="203" t="s">
        <v>1467</v>
      </c>
      <c r="F3056" s="212" t="s">
        <v>579</v>
      </c>
      <c r="G3056" s="209" t="s">
        <v>622</v>
      </c>
      <c r="H3056" s="241">
        <v>45744</v>
      </c>
      <c r="I3056" s="253">
        <v>0</v>
      </c>
      <c r="J3056" s="214">
        <v>-5882.75</v>
      </c>
      <c r="K3056" s="250">
        <f t="shared" si="47"/>
        <v>811830.78331817919</v>
      </c>
      <c r="L3056" s="270"/>
    </row>
    <row r="3057" spans="2:12" x14ac:dyDescent="0.25">
      <c r="B3057" s="46">
        <f>SUBTOTAL(103,$C$10:C3057)</f>
        <v>3048</v>
      </c>
      <c r="C3057" s="157" t="s">
        <v>1266</v>
      </c>
      <c r="D3057" s="157" t="s">
        <v>738</v>
      </c>
      <c r="E3057" s="203" t="s">
        <v>1466</v>
      </c>
      <c r="F3057" s="212" t="s">
        <v>1043</v>
      </c>
      <c r="G3057" s="209" t="s">
        <v>1044</v>
      </c>
      <c r="H3057" s="241">
        <v>45744</v>
      </c>
      <c r="I3057" s="253">
        <v>0</v>
      </c>
      <c r="J3057" s="214">
        <v>-1000</v>
      </c>
      <c r="K3057" s="250">
        <f t="shared" si="47"/>
        <v>810830.78331817919</v>
      </c>
      <c r="L3057" s="270"/>
    </row>
    <row r="3058" spans="2:12" x14ac:dyDescent="0.25">
      <c r="B3058" s="46">
        <f>SUBTOTAL(103,$C$10:C3058)</f>
        <v>3049</v>
      </c>
      <c r="C3058" s="157" t="s">
        <v>736</v>
      </c>
      <c r="D3058" s="157" t="s">
        <v>738</v>
      </c>
      <c r="E3058" s="203" t="s">
        <v>1466</v>
      </c>
      <c r="F3058" s="212" t="s">
        <v>619</v>
      </c>
      <c r="G3058" s="209" t="s">
        <v>621</v>
      </c>
      <c r="H3058" s="241">
        <v>45744</v>
      </c>
      <c r="I3058" s="253">
        <v>0</v>
      </c>
      <c r="J3058" s="214">
        <v>-1000</v>
      </c>
      <c r="K3058" s="250">
        <f t="shared" si="47"/>
        <v>809830.78331817919</v>
      </c>
      <c r="L3058" s="270"/>
    </row>
    <row r="3059" spans="2:12" x14ac:dyDescent="0.25">
      <c r="B3059" s="46">
        <f>SUBTOTAL(103,$C$10:C3059)</f>
        <v>3050</v>
      </c>
      <c r="C3059" s="157" t="s">
        <v>625</v>
      </c>
      <c r="D3059" s="157" t="s">
        <v>608</v>
      </c>
      <c r="E3059" s="231" t="s">
        <v>1466</v>
      </c>
      <c r="F3059" s="212" t="s">
        <v>641</v>
      </c>
      <c r="G3059" s="209" t="s">
        <v>642</v>
      </c>
      <c r="H3059" s="241">
        <v>45744</v>
      </c>
      <c r="I3059" s="253">
        <v>0</v>
      </c>
      <c r="J3059" s="214">
        <v>-7572</v>
      </c>
      <c r="K3059" s="250">
        <f t="shared" si="47"/>
        <v>802258.78331817919</v>
      </c>
      <c r="L3059" s="270"/>
    </row>
    <row r="3060" spans="2:12" x14ac:dyDescent="0.25">
      <c r="B3060" s="46">
        <f>SUBTOTAL(103,$C$10:C3060)</f>
        <v>3051</v>
      </c>
      <c r="C3060" s="157" t="s">
        <v>1441</v>
      </c>
      <c r="D3060" s="157" t="s">
        <v>738</v>
      </c>
      <c r="E3060" s="203" t="s">
        <v>1466</v>
      </c>
      <c r="F3060" s="212" t="s">
        <v>1043</v>
      </c>
      <c r="G3060" s="209" t="s">
        <v>1044</v>
      </c>
      <c r="H3060" s="241">
        <v>45744</v>
      </c>
      <c r="I3060" s="253">
        <v>0</v>
      </c>
      <c r="J3060" s="214">
        <v>-1250</v>
      </c>
      <c r="K3060" s="250">
        <f t="shared" si="47"/>
        <v>801008.78331817919</v>
      </c>
      <c r="L3060" s="270"/>
    </row>
    <row r="3061" spans="2:12" x14ac:dyDescent="0.25">
      <c r="B3061" s="46">
        <f>SUBTOTAL(103,$C$10:C3061)</f>
        <v>3052</v>
      </c>
      <c r="C3061" s="157" t="s">
        <v>1423</v>
      </c>
      <c r="D3061" s="157" t="s">
        <v>608</v>
      </c>
      <c r="E3061" s="231" t="s">
        <v>1466</v>
      </c>
      <c r="F3061" s="212" t="s">
        <v>1045</v>
      </c>
      <c r="G3061" s="209" t="s">
        <v>1046</v>
      </c>
      <c r="H3061" s="241">
        <v>45744</v>
      </c>
      <c r="I3061" s="253">
        <v>0</v>
      </c>
      <c r="J3061" s="214">
        <v>-11900</v>
      </c>
      <c r="K3061" s="250">
        <f t="shared" si="47"/>
        <v>789108.78331817919</v>
      </c>
      <c r="L3061" s="270"/>
    </row>
    <row r="3062" spans="2:12" x14ac:dyDescent="0.25">
      <c r="B3062" s="46">
        <f>SUBTOTAL(103,$C$10:C3062)</f>
        <v>3053</v>
      </c>
      <c r="C3062" s="157" t="s">
        <v>598</v>
      </c>
      <c r="D3062" s="157" t="s">
        <v>607</v>
      </c>
      <c r="E3062" s="203" t="s">
        <v>1467</v>
      </c>
      <c r="F3062" s="212" t="s">
        <v>581</v>
      </c>
      <c r="G3062" s="209" t="s">
        <v>620</v>
      </c>
      <c r="H3062" s="241">
        <v>45744</v>
      </c>
      <c r="I3062" s="253">
        <v>0</v>
      </c>
      <c r="J3062" s="214">
        <v>-15000</v>
      </c>
      <c r="K3062" s="250">
        <f t="shared" si="47"/>
        <v>774108.78331817919</v>
      </c>
      <c r="L3062" s="270"/>
    </row>
    <row r="3063" spans="2:12" x14ac:dyDescent="0.25">
      <c r="B3063" s="46">
        <f>SUBTOTAL(103,$C$10:C3063)</f>
        <v>3054</v>
      </c>
      <c r="C3063" s="157" t="s">
        <v>598</v>
      </c>
      <c r="D3063" s="157" t="s">
        <v>607</v>
      </c>
      <c r="E3063" s="203" t="s">
        <v>1467</v>
      </c>
      <c r="F3063" s="212" t="s">
        <v>1450</v>
      </c>
      <c r="G3063" s="209" t="s">
        <v>1451</v>
      </c>
      <c r="H3063" s="241">
        <v>45744</v>
      </c>
      <c r="I3063" s="253">
        <v>0</v>
      </c>
      <c r="J3063" s="214">
        <v>-7500</v>
      </c>
      <c r="K3063" s="250">
        <f t="shared" si="47"/>
        <v>766608.78331817919</v>
      </c>
      <c r="L3063" s="270"/>
    </row>
    <row r="3064" spans="2:12" x14ac:dyDescent="0.25">
      <c r="B3064" s="46">
        <f>SUBTOTAL(103,$C$10:C3064)</f>
        <v>3055</v>
      </c>
      <c r="C3064" s="157" t="s">
        <v>598</v>
      </c>
      <c r="D3064" s="157" t="s">
        <v>738</v>
      </c>
      <c r="E3064" s="203" t="s">
        <v>1466</v>
      </c>
      <c r="F3064" s="212" t="s">
        <v>1043</v>
      </c>
      <c r="G3064" s="209" t="s">
        <v>1044</v>
      </c>
      <c r="H3064" s="241">
        <v>45744</v>
      </c>
      <c r="I3064" s="253">
        <v>0</v>
      </c>
      <c r="J3064" s="214">
        <v>-1000</v>
      </c>
      <c r="K3064" s="250">
        <f t="shared" si="47"/>
        <v>765608.78331817919</v>
      </c>
      <c r="L3064" s="270"/>
    </row>
    <row r="3065" spans="2:12" x14ac:dyDescent="0.25">
      <c r="B3065" s="46">
        <f>SUBTOTAL(103,$C$10:C3065)</f>
        <v>3056</v>
      </c>
      <c r="C3065" s="157" t="s">
        <v>598</v>
      </c>
      <c r="D3065" s="157" t="s">
        <v>608</v>
      </c>
      <c r="E3065" s="231" t="s">
        <v>1466</v>
      </c>
      <c r="F3065" s="212" t="s">
        <v>1135</v>
      </c>
      <c r="G3065" s="209" t="s">
        <v>1134</v>
      </c>
      <c r="H3065" s="241">
        <v>45744</v>
      </c>
      <c r="I3065" s="253">
        <v>0</v>
      </c>
      <c r="J3065" s="214">
        <v>-8400</v>
      </c>
      <c r="K3065" s="250">
        <f t="shared" si="47"/>
        <v>757208.78331817919</v>
      </c>
      <c r="L3065" s="270"/>
    </row>
    <row r="3066" spans="2:12" x14ac:dyDescent="0.25">
      <c r="B3066" s="46">
        <f>SUBTOTAL(103,$C$10:C3066)</f>
        <v>3057</v>
      </c>
      <c r="C3066" s="157" t="s">
        <v>598</v>
      </c>
      <c r="D3066" s="157" t="s">
        <v>1446</v>
      </c>
      <c r="E3066" s="231" t="s">
        <v>1466</v>
      </c>
      <c r="F3066" s="212" t="s">
        <v>583</v>
      </c>
      <c r="G3066" s="209" t="s">
        <v>584</v>
      </c>
      <c r="H3066" s="241">
        <v>45744</v>
      </c>
      <c r="I3066" s="253">
        <v>0</v>
      </c>
      <c r="J3066" s="214">
        <v>-5500</v>
      </c>
      <c r="K3066" s="250">
        <f t="shared" si="47"/>
        <v>751708.78331817919</v>
      </c>
      <c r="L3066" s="270"/>
    </row>
    <row r="3067" spans="2:12" x14ac:dyDescent="0.25">
      <c r="B3067" s="46">
        <f>SUBTOTAL(103,$C$10:C3067)</f>
        <v>3058</v>
      </c>
      <c r="C3067" s="157" t="s">
        <v>600</v>
      </c>
      <c r="D3067" s="157" t="s">
        <v>608</v>
      </c>
      <c r="E3067" s="231" t="s">
        <v>1466</v>
      </c>
      <c r="F3067" s="212" t="s">
        <v>1143</v>
      </c>
      <c r="G3067" s="209" t="s">
        <v>1144</v>
      </c>
      <c r="H3067" s="241">
        <v>45744</v>
      </c>
      <c r="I3067" s="253">
        <v>0</v>
      </c>
      <c r="J3067" s="214">
        <v>-14628</v>
      </c>
      <c r="K3067" s="250">
        <f t="shared" si="47"/>
        <v>737080.78331817919</v>
      </c>
      <c r="L3067" s="270"/>
    </row>
    <row r="3068" spans="2:12" x14ac:dyDescent="0.25">
      <c r="B3068" s="46">
        <f>SUBTOTAL(103,$C$10:C3068)</f>
        <v>3059</v>
      </c>
      <c r="C3068" s="157" t="s">
        <v>682</v>
      </c>
      <c r="D3068" s="157" t="s">
        <v>608</v>
      </c>
      <c r="E3068" s="231" t="s">
        <v>1466</v>
      </c>
      <c r="F3068" s="212" t="s">
        <v>1045</v>
      </c>
      <c r="G3068" s="209" t="s">
        <v>1046</v>
      </c>
      <c r="H3068" s="241">
        <v>45744</v>
      </c>
      <c r="I3068" s="253">
        <v>0</v>
      </c>
      <c r="J3068" s="214">
        <v>-2100</v>
      </c>
      <c r="K3068" s="250">
        <f t="shared" si="47"/>
        <v>734980.78331817919</v>
      </c>
      <c r="L3068" s="270"/>
    </row>
    <row r="3069" spans="2:12" x14ac:dyDescent="0.25">
      <c r="B3069" s="46">
        <f>SUBTOTAL(103,$C$10:C3069)</f>
        <v>3060</v>
      </c>
      <c r="C3069" s="157" t="s">
        <v>601</v>
      </c>
      <c r="D3069" s="157" t="s">
        <v>648</v>
      </c>
      <c r="E3069" s="231" t="s">
        <v>1466</v>
      </c>
      <c r="F3069" s="212" t="s">
        <v>1143</v>
      </c>
      <c r="G3069" s="209" t="s">
        <v>1144</v>
      </c>
      <c r="H3069" s="241">
        <v>45744</v>
      </c>
      <c r="I3069" s="253">
        <v>0</v>
      </c>
      <c r="J3069" s="214">
        <v>-19131</v>
      </c>
      <c r="K3069" s="250">
        <f t="shared" si="47"/>
        <v>715849.78331817919</v>
      </c>
      <c r="L3069" s="270"/>
    </row>
    <row r="3070" spans="2:12" x14ac:dyDescent="0.25">
      <c r="B3070" s="46">
        <f>SUBTOTAL(103,$C$10:C3070)</f>
        <v>3061</v>
      </c>
      <c r="C3070" s="157" t="s">
        <v>1445</v>
      </c>
      <c r="D3070" s="157" t="s">
        <v>703</v>
      </c>
      <c r="E3070" s="204" t="s">
        <v>1471</v>
      </c>
      <c r="F3070" s="212" t="s">
        <v>746</v>
      </c>
      <c r="G3070" s="209" t="s">
        <v>747</v>
      </c>
      <c r="H3070" s="241">
        <v>45744</v>
      </c>
      <c r="I3070" s="253">
        <v>0</v>
      </c>
      <c r="J3070" s="214">
        <v>-15000</v>
      </c>
      <c r="K3070" s="250">
        <f t="shared" si="47"/>
        <v>700849.78331817919</v>
      </c>
      <c r="L3070" s="270"/>
    </row>
    <row r="3071" spans="2:12" x14ac:dyDescent="0.25">
      <c r="B3071" s="46">
        <f>SUBTOTAL(103,$C$10:C3071)</f>
        <v>3062</v>
      </c>
      <c r="C3071" s="157" t="s">
        <v>596</v>
      </c>
      <c r="D3071" s="157" t="s">
        <v>608</v>
      </c>
      <c r="E3071" s="231" t="s">
        <v>1466</v>
      </c>
      <c r="F3071" s="212" t="s">
        <v>581</v>
      </c>
      <c r="G3071" s="209" t="s">
        <v>620</v>
      </c>
      <c r="H3071" s="241">
        <v>45744</v>
      </c>
      <c r="I3071" s="253">
        <v>0</v>
      </c>
      <c r="J3071" s="214">
        <v>-21000</v>
      </c>
      <c r="K3071" s="250">
        <f t="shared" si="47"/>
        <v>679849.78331817919</v>
      </c>
      <c r="L3071" s="270"/>
    </row>
    <row r="3072" spans="2:12" x14ac:dyDescent="0.25">
      <c r="B3072" s="46">
        <f>SUBTOTAL(103,$C$10:C3072)</f>
        <v>3063</v>
      </c>
      <c r="C3072" s="157" t="s">
        <v>597</v>
      </c>
      <c r="D3072" s="157" t="s">
        <v>608</v>
      </c>
      <c r="E3072" s="231" t="s">
        <v>1466</v>
      </c>
      <c r="F3072" s="212" t="s">
        <v>581</v>
      </c>
      <c r="G3072" s="209" t="s">
        <v>620</v>
      </c>
      <c r="H3072" s="241">
        <v>45744</v>
      </c>
      <c r="I3072" s="253">
        <v>0</v>
      </c>
      <c r="J3072" s="214">
        <f>-49000-12250</f>
        <v>-61250</v>
      </c>
      <c r="K3072" s="250">
        <f t="shared" si="47"/>
        <v>618599.78331817919</v>
      </c>
      <c r="L3072" s="270"/>
    </row>
    <row r="3073" spans="2:12" x14ac:dyDescent="0.25">
      <c r="B3073" s="46">
        <f>SUBTOTAL(103,$C$10:C3073)</f>
        <v>3064</v>
      </c>
      <c r="C3073" s="157" t="s">
        <v>596</v>
      </c>
      <c r="D3073" s="157" t="s">
        <v>608</v>
      </c>
      <c r="E3073" s="231" t="s">
        <v>1466</v>
      </c>
      <c r="F3073" s="212" t="s">
        <v>746</v>
      </c>
      <c r="G3073" s="209" t="s">
        <v>747</v>
      </c>
      <c r="H3073" s="241">
        <v>45744</v>
      </c>
      <c r="I3073" s="253">
        <v>0</v>
      </c>
      <c r="J3073" s="214">
        <v>-33600</v>
      </c>
      <c r="K3073" s="250">
        <f t="shared" si="47"/>
        <v>584999.78331817919</v>
      </c>
      <c r="L3073" s="270"/>
    </row>
    <row r="3074" spans="2:12" x14ac:dyDescent="0.25">
      <c r="B3074" s="46">
        <f>SUBTOTAL(103,$C$10:C3074)</f>
        <v>3065</v>
      </c>
      <c r="C3074" s="157" t="s">
        <v>692</v>
      </c>
      <c r="D3074" s="157" t="s">
        <v>1139</v>
      </c>
      <c r="E3074" s="203" t="s">
        <v>1466</v>
      </c>
      <c r="F3074" s="212" t="s">
        <v>581</v>
      </c>
      <c r="G3074" s="209" t="s">
        <v>620</v>
      </c>
      <c r="H3074" s="241">
        <v>45744</v>
      </c>
      <c r="I3074" s="253">
        <v>0</v>
      </c>
      <c r="J3074" s="214">
        <v>-2069.35</v>
      </c>
      <c r="K3074" s="250">
        <f t="shared" si="47"/>
        <v>582930.43331817922</v>
      </c>
      <c r="L3074" s="270"/>
    </row>
    <row r="3075" spans="2:12" x14ac:dyDescent="0.25">
      <c r="B3075" s="46">
        <f>SUBTOTAL(103,$C$10:C3075)</f>
        <v>3066</v>
      </c>
      <c r="C3075" s="157" t="s">
        <v>692</v>
      </c>
      <c r="D3075" s="157" t="s">
        <v>608</v>
      </c>
      <c r="E3075" s="231" t="s">
        <v>1466</v>
      </c>
      <c r="F3075" s="212" t="s">
        <v>746</v>
      </c>
      <c r="G3075" s="209" t="s">
        <v>747</v>
      </c>
      <c r="H3075" s="241">
        <v>45744</v>
      </c>
      <c r="I3075" s="253">
        <v>0</v>
      </c>
      <c r="J3075" s="214">
        <v>-8400</v>
      </c>
      <c r="K3075" s="250">
        <f t="shared" si="47"/>
        <v>574530.43331817922</v>
      </c>
      <c r="L3075" s="270"/>
    </row>
    <row r="3076" spans="2:12" x14ac:dyDescent="0.25">
      <c r="B3076" s="46">
        <f>SUBTOTAL(103,$C$10:C3076)</f>
        <v>3067</v>
      </c>
      <c r="C3076" s="157" t="s">
        <v>692</v>
      </c>
      <c r="D3076" s="157" t="s">
        <v>1139</v>
      </c>
      <c r="E3076" s="203" t="s">
        <v>1466</v>
      </c>
      <c r="F3076" s="212" t="s">
        <v>746</v>
      </c>
      <c r="G3076" s="209" t="s">
        <v>747</v>
      </c>
      <c r="H3076" s="241">
        <v>45744</v>
      </c>
      <c r="I3076" s="253">
        <v>0</v>
      </c>
      <c r="J3076" s="214">
        <v>-6959.61</v>
      </c>
      <c r="K3076" s="250">
        <f t="shared" si="47"/>
        <v>567570.82331817923</v>
      </c>
      <c r="L3076" s="270"/>
    </row>
    <row r="3077" spans="2:12" x14ac:dyDescent="0.25">
      <c r="B3077" s="46">
        <f>SUBTOTAL(103,$C$10:C3077)</f>
        <v>3068</v>
      </c>
      <c r="C3077" s="157" t="s">
        <v>598</v>
      </c>
      <c r="D3077" s="157" t="s">
        <v>608</v>
      </c>
      <c r="E3077" s="231" t="s">
        <v>1466</v>
      </c>
      <c r="F3077" s="212" t="s">
        <v>746</v>
      </c>
      <c r="G3077" s="209" t="s">
        <v>747</v>
      </c>
      <c r="H3077" s="241">
        <v>45744</v>
      </c>
      <c r="I3077" s="253">
        <v>0</v>
      </c>
      <c r="J3077" s="214">
        <v>-100800</v>
      </c>
      <c r="K3077" s="250">
        <f t="shared" si="47"/>
        <v>466770.82331817923</v>
      </c>
      <c r="L3077" s="270"/>
    </row>
    <row r="3078" spans="2:12" x14ac:dyDescent="0.25">
      <c r="B3078" s="46">
        <f>SUBTOTAL(103,$C$10:C3078)</f>
        <v>3069</v>
      </c>
      <c r="C3078" s="157" t="s">
        <v>693</v>
      </c>
      <c r="D3078" s="157" t="s">
        <v>608</v>
      </c>
      <c r="E3078" s="231" t="s">
        <v>1466</v>
      </c>
      <c r="F3078" s="212" t="s">
        <v>746</v>
      </c>
      <c r="G3078" s="209" t="s">
        <v>747</v>
      </c>
      <c r="H3078" s="241">
        <v>45744</v>
      </c>
      <c r="I3078" s="253">
        <v>0</v>
      </c>
      <c r="J3078" s="214">
        <v>-8400</v>
      </c>
      <c r="K3078" s="250">
        <f t="shared" si="47"/>
        <v>458370.82331817923</v>
      </c>
      <c r="L3078" s="270"/>
    </row>
    <row r="3079" spans="2:12" x14ac:dyDescent="0.25">
      <c r="B3079" s="46">
        <f>SUBTOTAL(103,$C$10:C3079)</f>
        <v>3070</v>
      </c>
      <c r="C3079" s="157" t="s">
        <v>683</v>
      </c>
      <c r="D3079" s="157" t="s">
        <v>608</v>
      </c>
      <c r="E3079" s="231" t="s">
        <v>1466</v>
      </c>
      <c r="F3079" s="212" t="s">
        <v>1143</v>
      </c>
      <c r="G3079" s="209" t="s">
        <v>1144</v>
      </c>
      <c r="H3079" s="241">
        <v>45744</v>
      </c>
      <c r="I3079" s="253">
        <v>0</v>
      </c>
      <c r="J3079" s="214">
        <v>-7920</v>
      </c>
      <c r="K3079" s="250">
        <f t="shared" si="47"/>
        <v>450450.82331817923</v>
      </c>
      <c r="L3079" s="270"/>
    </row>
    <row r="3080" spans="2:12" x14ac:dyDescent="0.25">
      <c r="B3080" s="46">
        <f>SUBTOTAL(103,$C$10:C3080)</f>
        <v>3071</v>
      </c>
      <c r="C3080" s="157" t="s">
        <v>665</v>
      </c>
      <c r="D3080" s="157" t="s">
        <v>648</v>
      </c>
      <c r="E3080" s="231" t="s">
        <v>1466</v>
      </c>
      <c r="F3080" s="212" t="s">
        <v>1045</v>
      </c>
      <c r="G3080" s="209" t="s">
        <v>1046</v>
      </c>
      <c r="H3080" s="241">
        <v>45744</v>
      </c>
      <c r="I3080" s="253">
        <v>0</v>
      </c>
      <c r="J3080" s="214">
        <v>-24500</v>
      </c>
      <c r="K3080" s="250">
        <f t="shared" si="47"/>
        <v>425950.82331817923</v>
      </c>
      <c r="L3080" s="270"/>
    </row>
    <row r="3081" spans="2:12" x14ac:dyDescent="0.25">
      <c r="B3081" s="46">
        <f>SUBTOTAL(103,$C$10:C3081)</f>
        <v>3072</v>
      </c>
      <c r="C3081" s="157" t="s">
        <v>1151</v>
      </c>
      <c r="D3081" s="157" t="s">
        <v>608</v>
      </c>
      <c r="E3081" s="231" t="s">
        <v>1466</v>
      </c>
      <c r="F3081" s="212" t="s">
        <v>585</v>
      </c>
      <c r="G3081" s="209" t="s">
        <v>586</v>
      </c>
      <c r="H3081" s="241">
        <v>45744</v>
      </c>
      <c r="I3081" s="253">
        <v>0</v>
      </c>
      <c r="J3081" s="214">
        <v>-11550</v>
      </c>
      <c r="K3081" s="250">
        <f t="shared" si="47"/>
        <v>414400.82331817923</v>
      </c>
      <c r="L3081" s="270"/>
    </row>
    <row r="3082" spans="2:12" x14ac:dyDescent="0.25">
      <c r="B3082" s="46">
        <f>SUBTOTAL(103,$C$10:C3082)</f>
        <v>3073</v>
      </c>
      <c r="C3082" s="157" t="s">
        <v>1151</v>
      </c>
      <c r="D3082" s="157" t="s">
        <v>608</v>
      </c>
      <c r="E3082" s="231" t="s">
        <v>1466</v>
      </c>
      <c r="F3082" s="212" t="s">
        <v>583</v>
      </c>
      <c r="G3082" s="209" t="s">
        <v>584</v>
      </c>
      <c r="H3082" s="241">
        <v>45744</v>
      </c>
      <c r="I3082" s="253">
        <v>0</v>
      </c>
      <c r="J3082" s="214">
        <v>-11550</v>
      </c>
      <c r="K3082" s="250">
        <f t="shared" si="47"/>
        <v>402850.82331817923</v>
      </c>
      <c r="L3082" s="270"/>
    </row>
    <row r="3083" spans="2:12" x14ac:dyDescent="0.25">
      <c r="B3083" s="46">
        <f>SUBTOTAL(103,$C$10:C3083)</f>
        <v>3074</v>
      </c>
      <c r="C3083" s="157" t="s">
        <v>694</v>
      </c>
      <c r="D3083" s="157" t="s">
        <v>608</v>
      </c>
      <c r="E3083" s="231" t="s">
        <v>1466</v>
      </c>
      <c r="F3083" s="212" t="s">
        <v>1187</v>
      </c>
      <c r="G3083" s="209" t="s">
        <v>1188</v>
      </c>
      <c r="H3083" s="241">
        <v>45744</v>
      </c>
      <c r="I3083" s="253">
        <v>0</v>
      </c>
      <c r="J3083" s="214">
        <v>-25900</v>
      </c>
      <c r="K3083" s="250">
        <f t="shared" si="47"/>
        <v>376950.82331817923</v>
      </c>
      <c r="L3083" s="270"/>
    </row>
    <row r="3084" spans="2:12" x14ac:dyDescent="0.25">
      <c r="B3084" s="46">
        <f>SUBTOTAL(103,$C$10:C3084)</f>
        <v>3075</v>
      </c>
      <c r="C3084" s="157" t="s">
        <v>1342</v>
      </c>
      <c r="D3084" s="157" t="s">
        <v>607</v>
      </c>
      <c r="E3084" s="203" t="s">
        <v>1467</v>
      </c>
      <c r="F3084" s="212" t="s">
        <v>579</v>
      </c>
      <c r="G3084" s="209" t="s">
        <v>622</v>
      </c>
      <c r="H3084" s="241">
        <v>45744</v>
      </c>
      <c r="I3084" s="253">
        <v>0</v>
      </c>
      <c r="J3084" s="214">
        <v>-14600</v>
      </c>
      <c r="K3084" s="250">
        <f t="shared" si="47"/>
        <v>362350.82331817923</v>
      </c>
      <c r="L3084" s="270"/>
    </row>
    <row r="3085" spans="2:12" x14ac:dyDescent="0.25">
      <c r="B3085" s="46">
        <f>SUBTOTAL(103,$C$10:C3085)</f>
        <v>3076</v>
      </c>
      <c r="C3085" s="157" t="s">
        <v>1165</v>
      </c>
      <c r="D3085" s="157" t="s">
        <v>738</v>
      </c>
      <c r="E3085" s="203" t="s">
        <v>1466</v>
      </c>
      <c r="F3085" s="212" t="s">
        <v>1043</v>
      </c>
      <c r="G3085" s="209" t="s">
        <v>1044</v>
      </c>
      <c r="H3085" s="241">
        <v>45744</v>
      </c>
      <c r="I3085" s="253">
        <v>0</v>
      </c>
      <c r="J3085" s="214">
        <v>-500</v>
      </c>
      <c r="K3085" s="250">
        <f t="shared" ref="K3085:K3148" si="48">I3085+K3084+J3085</f>
        <v>361850.82331817923</v>
      </c>
      <c r="L3085" s="270"/>
    </row>
    <row r="3086" spans="2:12" x14ac:dyDescent="0.25">
      <c r="B3086" s="46">
        <f>SUBTOTAL(103,$C$10:C3086)</f>
        <v>3077</v>
      </c>
      <c r="C3086" s="157" t="s">
        <v>596</v>
      </c>
      <c r="D3086" s="157" t="s">
        <v>607</v>
      </c>
      <c r="E3086" s="203" t="s">
        <v>1467</v>
      </c>
      <c r="F3086" s="212" t="s">
        <v>579</v>
      </c>
      <c r="G3086" s="209" t="s">
        <v>622</v>
      </c>
      <c r="H3086" s="241">
        <v>45751</v>
      </c>
      <c r="I3086" s="253">
        <v>0</v>
      </c>
      <c r="J3086" s="214">
        <v>-8349.1299999999992</v>
      </c>
      <c r="K3086" s="250">
        <f t="shared" si="48"/>
        <v>353501.69331817923</v>
      </c>
      <c r="L3086" s="270"/>
    </row>
    <row r="3087" spans="2:12" x14ac:dyDescent="0.25">
      <c r="B3087" s="46">
        <f>SUBTOTAL(103,$C$10:C3087)</f>
        <v>3078</v>
      </c>
      <c r="C3087" s="157" t="s">
        <v>1266</v>
      </c>
      <c r="D3087" s="157" t="s">
        <v>738</v>
      </c>
      <c r="E3087" s="203" t="s">
        <v>1466</v>
      </c>
      <c r="F3087" s="212" t="s">
        <v>1043</v>
      </c>
      <c r="G3087" s="209" t="s">
        <v>1044</v>
      </c>
      <c r="H3087" s="241">
        <v>45751</v>
      </c>
      <c r="I3087" s="253">
        <v>0</v>
      </c>
      <c r="J3087" s="214">
        <v>-1000</v>
      </c>
      <c r="K3087" s="250">
        <f t="shared" si="48"/>
        <v>352501.69331817923</v>
      </c>
      <c r="L3087" s="270"/>
    </row>
    <row r="3088" spans="2:12" x14ac:dyDescent="0.25">
      <c r="B3088" s="46">
        <f>SUBTOTAL(103,$C$10:C3088)</f>
        <v>3079</v>
      </c>
      <c r="C3088" s="157" t="s">
        <v>812</v>
      </c>
      <c r="D3088" s="157" t="s">
        <v>1459</v>
      </c>
      <c r="E3088" s="203" t="s">
        <v>1468</v>
      </c>
      <c r="F3088" s="212" t="s">
        <v>1143</v>
      </c>
      <c r="G3088" s="209" t="s">
        <v>1144</v>
      </c>
      <c r="H3088" s="241">
        <v>45751</v>
      </c>
      <c r="I3088" s="253">
        <v>0</v>
      </c>
      <c r="J3088" s="214">
        <v>-12000</v>
      </c>
      <c r="K3088" s="250">
        <f t="shared" si="48"/>
        <v>340501.69331817923</v>
      </c>
      <c r="L3088" s="270"/>
    </row>
    <row r="3089" spans="2:12" x14ac:dyDescent="0.25">
      <c r="B3089" s="46">
        <f>SUBTOTAL(103,$C$10:C3089)</f>
        <v>3080</v>
      </c>
      <c r="C3089" s="157" t="s">
        <v>736</v>
      </c>
      <c r="D3089" s="157" t="s">
        <v>738</v>
      </c>
      <c r="E3089" s="203" t="s">
        <v>1466</v>
      </c>
      <c r="F3089" s="212" t="s">
        <v>619</v>
      </c>
      <c r="G3089" s="209" t="s">
        <v>621</v>
      </c>
      <c r="H3089" s="241">
        <v>45751</v>
      </c>
      <c r="I3089" s="253">
        <v>0</v>
      </c>
      <c r="J3089" s="214">
        <v>-1000</v>
      </c>
      <c r="K3089" s="250">
        <f t="shared" si="48"/>
        <v>339501.69331817923</v>
      </c>
      <c r="L3089" s="270"/>
    </row>
    <row r="3090" spans="2:12" x14ac:dyDescent="0.25">
      <c r="B3090" s="46">
        <f>SUBTOTAL(103,$C$10:C3090)</f>
        <v>3081</v>
      </c>
      <c r="C3090" s="157" t="s">
        <v>625</v>
      </c>
      <c r="D3090" s="157" t="s">
        <v>608</v>
      </c>
      <c r="E3090" s="231" t="s">
        <v>1466</v>
      </c>
      <c r="F3090" s="212" t="s">
        <v>641</v>
      </c>
      <c r="G3090" s="209" t="s">
        <v>642</v>
      </c>
      <c r="H3090" s="241">
        <v>45751</v>
      </c>
      <c r="I3090" s="253">
        <v>0</v>
      </c>
      <c r="J3090" s="214">
        <v>-11631</v>
      </c>
      <c r="K3090" s="250">
        <f t="shared" si="48"/>
        <v>327870.69331817923</v>
      </c>
      <c r="L3090" s="270"/>
    </row>
    <row r="3091" spans="2:12" x14ac:dyDescent="0.25">
      <c r="B3091" s="46">
        <f>SUBTOTAL(103,$C$10:C3091)</f>
        <v>3082</v>
      </c>
      <c r="C3091" s="157" t="s">
        <v>1441</v>
      </c>
      <c r="D3091" s="157" t="s">
        <v>738</v>
      </c>
      <c r="E3091" s="203" t="s">
        <v>1466</v>
      </c>
      <c r="F3091" s="212" t="s">
        <v>1043</v>
      </c>
      <c r="G3091" s="209" t="s">
        <v>1044</v>
      </c>
      <c r="H3091" s="241">
        <v>45751</v>
      </c>
      <c r="I3091" s="253">
        <v>0</v>
      </c>
      <c r="J3091" s="214">
        <v>-1250</v>
      </c>
      <c r="K3091" s="250">
        <f t="shared" si="48"/>
        <v>326620.69331817923</v>
      </c>
      <c r="L3091" s="270"/>
    </row>
    <row r="3092" spans="2:12" x14ac:dyDescent="0.25">
      <c r="B3092" s="46">
        <f>SUBTOTAL(103,$C$10:C3092)</f>
        <v>3083</v>
      </c>
      <c r="C3092" s="157" t="s">
        <v>1423</v>
      </c>
      <c r="D3092" s="157" t="s">
        <v>608</v>
      </c>
      <c r="E3092" s="231" t="s">
        <v>1466</v>
      </c>
      <c r="F3092" s="212" t="s">
        <v>1045</v>
      </c>
      <c r="G3092" s="209" t="s">
        <v>1046</v>
      </c>
      <c r="H3092" s="241">
        <v>45751</v>
      </c>
      <c r="I3092" s="253">
        <v>0</v>
      </c>
      <c r="J3092" s="214">
        <v>-11900</v>
      </c>
      <c r="K3092" s="250">
        <f t="shared" si="48"/>
        <v>314720.69331817923</v>
      </c>
      <c r="L3092" s="270"/>
    </row>
    <row r="3093" spans="2:12" x14ac:dyDescent="0.25">
      <c r="B3093" s="46">
        <f>SUBTOTAL(103,$C$10:C3093)</f>
        <v>3084</v>
      </c>
      <c r="C3093" s="157" t="s">
        <v>598</v>
      </c>
      <c r="D3093" s="157" t="s">
        <v>607</v>
      </c>
      <c r="E3093" s="203" t="s">
        <v>1467</v>
      </c>
      <c r="F3093" s="212" t="s">
        <v>581</v>
      </c>
      <c r="G3093" s="209" t="s">
        <v>620</v>
      </c>
      <c r="H3093" s="241">
        <v>45751</v>
      </c>
      <c r="I3093" s="253">
        <v>0</v>
      </c>
      <c r="J3093" s="214">
        <v>-15000</v>
      </c>
      <c r="K3093" s="250">
        <f t="shared" si="48"/>
        <v>299720.69331817923</v>
      </c>
      <c r="L3093" s="270"/>
    </row>
    <row r="3094" spans="2:12" x14ac:dyDescent="0.25">
      <c r="B3094" s="46">
        <f>SUBTOTAL(103,$C$10:C3094)</f>
        <v>3085</v>
      </c>
      <c r="C3094" s="157" t="s">
        <v>598</v>
      </c>
      <c r="D3094" s="157" t="s">
        <v>607</v>
      </c>
      <c r="E3094" s="203" t="s">
        <v>1467</v>
      </c>
      <c r="F3094" s="212" t="s">
        <v>579</v>
      </c>
      <c r="G3094" s="209" t="s">
        <v>622</v>
      </c>
      <c r="H3094" s="241">
        <v>45751</v>
      </c>
      <c r="I3094" s="253">
        <v>0</v>
      </c>
      <c r="J3094" s="214">
        <v>-3727.9059060678264</v>
      </c>
      <c r="K3094" s="250">
        <f t="shared" si="48"/>
        <v>295992.78741211141</v>
      </c>
      <c r="L3094" s="270"/>
    </row>
    <row r="3095" spans="2:12" x14ac:dyDescent="0.25">
      <c r="B3095" s="46">
        <f>SUBTOTAL(103,$C$10:C3095)</f>
        <v>3086</v>
      </c>
      <c r="C3095" s="157" t="s">
        <v>598</v>
      </c>
      <c r="D3095" s="157" t="s">
        <v>607</v>
      </c>
      <c r="E3095" s="203" t="s">
        <v>1467</v>
      </c>
      <c r="F3095" s="212" t="s">
        <v>726</v>
      </c>
      <c r="G3095" s="209" t="s">
        <v>724</v>
      </c>
      <c r="H3095" s="241">
        <v>45751</v>
      </c>
      <c r="I3095" s="253">
        <v>0</v>
      </c>
      <c r="J3095" s="214">
        <v>-1679.8043961103194</v>
      </c>
      <c r="K3095" s="250">
        <f t="shared" si="48"/>
        <v>294312.98301600112</v>
      </c>
      <c r="L3095" s="270"/>
    </row>
    <row r="3096" spans="2:12" x14ac:dyDescent="0.25">
      <c r="B3096" s="46">
        <f>SUBTOTAL(103,$C$10:C3096)</f>
        <v>3087</v>
      </c>
      <c r="C3096" s="157" t="s">
        <v>598</v>
      </c>
      <c r="D3096" s="157" t="s">
        <v>607</v>
      </c>
      <c r="E3096" s="203" t="s">
        <v>1467</v>
      </c>
      <c r="F3096" s="212" t="s">
        <v>1043</v>
      </c>
      <c r="G3096" s="209" t="s">
        <v>1044</v>
      </c>
      <c r="H3096" s="241">
        <v>45751</v>
      </c>
      <c r="I3096" s="253">
        <v>0</v>
      </c>
      <c r="J3096" s="214">
        <v>-2092.2896978218537</v>
      </c>
      <c r="K3096" s="250">
        <f t="shared" si="48"/>
        <v>292220.69331817928</v>
      </c>
      <c r="L3096" s="270"/>
    </row>
    <row r="3097" spans="2:12" x14ac:dyDescent="0.25">
      <c r="B3097" s="46">
        <f>SUBTOTAL(103,$C$10:C3097)</f>
        <v>3088</v>
      </c>
      <c r="C3097" s="157" t="s">
        <v>598</v>
      </c>
      <c r="D3097" s="157" t="s">
        <v>738</v>
      </c>
      <c r="E3097" s="203" t="s">
        <v>1466</v>
      </c>
      <c r="F3097" s="212" t="s">
        <v>1043</v>
      </c>
      <c r="G3097" s="209" t="s">
        <v>1044</v>
      </c>
      <c r="H3097" s="241">
        <v>45751</v>
      </c>
      <c r="I3097" s="253">
        <v>0</v>
      </c>
      <c r="J3097" s="214">
        <v>-1000</v>
      </c>
      <c r="K3097" s="250">
        <f t="shared" si="48"/>
        <v>291220.69331817928</v>
      </c>
      <c r="L3097" s="270"/>
    </row>
    <row r="3098" spans="2:12" x14ac:dyDescent="0.25">
      <c r="B3098" s="46">
        <f>SUBTOTAL(103,$C$10:C3098)</f>
        <v>3089</v>
      </c>
      <c r="C3098" s="157" t="s">
        <v>598</v>
      </c>
      <c r="D3098" s="157" t="s">
        <v>608</v>
      </c>
      <c r="E3098" s="231" t="s">
        <v>1466</v>
      </c>
      <c r="F3098" s="212" t="s">
        <v>1135</v>
      </c>
      <c r="G3098" s="209" t="s">
        <v>1134</v>
      </c>
      <c r="H3098" s="241">
        <v>45751</v>
      </c>
      <c r="I3098" s="253">
        <v>0</v>
      </c>
      <c r="J3098" s="214">
        <v>-8400</v>
      </c>
      <c r="K3098" s="250">
        <f t="shared" si="48"/>
        <v>282820.69331817928</v>
      </c>
      <c r="L3098" s="270"/>
    </row>
    <row r="3099" spans="2:12" x14ac:dyDescent="0.25">
      <c r="B3099" s="46">
        <f>SUBTOTAL(103,$C$10:C3099)</f>
        <v>3090</v>
      </c>
      <c r="C3099" s="157" t="s">
        <v>600</v>
      </c>
      <c r="D3099" s="157" t="s">
        <v>608</v>
      </c>
      <c r="E3099" s="231" t="s">
        <v>1466</v>
      </c>
      <c r="F3099" s="212" t="s">
        <v>1143</v>
      </c>
      <c r="G3099" s="209" t="s">
        <v>1144</v>
      </c>
      <c r="H3099" s="241">
        <v>45751</v>
      </c>
      <c r="I3099" s="253">
        <v>0</v>
      </c>
      <c r="J3099" s="214">
        <v>-12240</v>
      </c>
      <c r="K3099" s="250">
        <f t="shared" si="48"/>
        <v>270580.69331817928</v>
      </c>
      <c r="L3099" s="270"/>
    </row>
    <row r="3100" spans="2:12" x14ac:dyDescent="0.25">
      <c r="B3100" s="46">
        <f>SUBTOTAL(103,$C$10:C3100)</f>
        <v>3091</v>
      </c>
      <c r="C3100" s="157" t="s">
        <v>682</v>
      </c>
      <c r="D3100" s="157" t="s">
        <v>608</v>
      </c>
      <c r="E3100" s="231" t="s">
        <v>1466</v>
      </c>
      <c r="F3100" s="212" t="s">
        <v>1045</v>
      </c>
      <c r="G3100" s="209" t="s">
        <v>1046</v>
      </c>
      <c r="H3100" s="241">
        <v>45751</v>
      </c>
      <c r="I3100" s="253">
        <v>0</v>
      </c>
      <c r="J3100" s="214">
        <v>-2100</v>
      </c>
      <c r="K3100" s="250">
        <f t="shared" si="48"/>
        <v>268480.69331817928</v>
      </c>
      <c r="L3100" s="270"/>
    </row>
    <row r="3101" spans="2:12" x14ac:dyDescent="0.25">
      <c r="B3101" s="46">
        <f>SUBTOTAL(103,$C$10:C3101)</f>
        <v>3092</v>
      </c>
      <c r="C3101" s="157" t="s">
        <v>601</v>
      </c>
      <c r="D3101" s="157" t="s">
        <v>648</v>
      </c>
      <c r="E3101" s="231" t="s">
        <v>1466</v>
      </c>
      <c r="F3101" s="212" t="s">
        <v>1143</v>
      </c>
      <c r="G3101" s="209" t="s">
        <v>1144</v>
      </c>
      <c r="H3101" s="241">
        <v>45751</v>
      </c>
      <c r="I3101" s="253">
        <v>0</v>
      </c>
      <c r="J3101" s="214">
        <v>-5331</v>
      </c>
      <c r="K3101" s="250">
        <f t="shared" si="48"/>
        <v>263149.69331817928</v>
      </c>
      <c r="L3101" s="270"/>
    </row>
    <row r="3102" spans="2:12" x14ac:dyDescent="0.25">
      <c r="B3102" s="46">
        <f>SUBTOTAL(103,$C$10:C3102)</f>
        <v>3093</v>
      </c>
      <c r="C3102" s="157" t="s">
        <v>683</v>
      </c>
      <c r="D3102" s="157" t="s">
        <v>608</v>
      </c>
      <c r="E3102" s="231" t="s">
        <v>1466</v>
      </c>
      <c r="F3102" s="212" t="s">
        <v>1143</v>
      </c>
      <c r="G3102" s="209" t="s">
        <v>1144</v>
      </c>
      <c r="H3102" s="241">
        <v>45751</v>
      </c>
      <c r="I3102" s="253">
        <v>0</v>
      </c>
      <c r="J3102" s="214">
        <v>-7920</v>
      </c>
      <c r="K3102" s="250">
        <f t="shared" si="48"/>
        <v>255229.69331817928</v>
      </c>
      <c r="L3102" s="270"/>
    </row>
    <row r="3103" spans="2:12" x14ac:dyDescent="0.25">
      <c r="B3103" s="46">
        <f>SUBTOTAL(103,$C$10:C3103)</f>
        <v>3094</v>
      </c>
      <c r="C3103" s="157" t="s">
        <v>728</v>
      </c>
      <c r="D3103" s="157" t="s">
        <v>738</v>
      </c>
      <c r="E3103" s="203" t="s">
        <v>1466</v>
      </c>
      <c r="F3103" s="212" t="s">
        <v>1043</v>
      </c>
      <c r="G3103" s="204" t="s">
        <v>1044</v>
      </c>
      <c r="H3103" s="241">
        <v>45758</v>
      </c>
      <c r="I3103" s="253">
        <v>0</v>
      </c>
      <c r="J3103" s="214">
        <v>-500</v>
      </c>
      <c r="K3103" s="250">
        <f t="shared" si="48"/>
        <v>254729.69331817928</v>
      </c>
      <c r="L3103" s="270"/>
    </row>
    <row r="3104" spans="2:12" x14ac:dyDescent="0.25">
      <c r="B3104" s="46">
        <f>SUBTOTAL(103,$C$10:C3104)</f>
        <v>3095</v>
      </c>
      <c r="C3104" s="157" t="s">
        <v>665</v>
      </c>
      <c r="D3104" s="157" t="s">
        <v>648</v>
      </c>
      <c r="E3104" s="231" t="s">
        <v>1466</v>
      </c>
      <c r="F3104" s="212" t="s">
        <v>1045</v>
      </c>
      <c r="G3104" s="209" t="s">
        <v>1046</v>
      </c>
      <c r="H3104" s="241">
        <v>45751</v>
      </c>
      <c r="I3104" s="253">
        <v>0</v>
      </c>
      <c r="J3104" s="214">
        <v>-24500</v>
      </c>
      <c r="K3104" s="250">
        <f t="shared" si="48"/>
        <v>230229.69331817928</v>
      </c>
      <c r="L3104" s="270"/>
    </row>
    <row r="3105" spans="2:12" x14ac:dyDescent="0.25">
      <c r="B3105" s="46">
        <f>SUBTOTAL(103,$C$10:C3105)</f>
        <v>3096</v>
      </c>
      <c r="C3105" s="157" t="s">
        <v>1151</v>
      </c>
      <c r="D3105" s="157" t="s">
        <v>608</v>
      </c>
      <c r="E3105" s="231" t="s">
        <v>1466</v>
      </c>
      <c r="F3105" s="212" t="s">
        <v>585</v>
      </c>
      <c r="G3105" s="209" t="s">
        <v>586</v>
      </c>
      <c r="H3105" s="241">
        <v>45751</v>
      </c>
      <c r="I3105" s="253">
        <v>0</v>
      </c>
      <c r="J3105" s="214">
        <v>-7350</v>
      </c>
      <c r="K3105" s="250">
        <f t="shared" si="48"/>
        <v>222879.69331817928</v>
      </c>
      <c r="L3105" s="270"/>
    </row>
    <row r="3106" spans="2:12" x14ac:dyDescent="0.25">
      <c r="B3106" s="46">
        <f>SUBTOTAL(103,$C$10:C3106)</f>
        <v>3097</v>
      </c>
      <c r="C3106" s="157" t="s">
        <v>1151</v>
      </c>
      <c r="D3106" s="157" t="s">
        <v>608</v>
      </c>
      <c r="E3106" s="231" t="s">
        <v>1466</v>
      </c>
      <c r="F3106" s="212" t="s">
        <v>583</v>
      </c>
      <c r="G3106" s="209" t="s">
        <v>584</v>
      </c>
      <c r="H3106" s="241">
        <v>45751</v>
      </c>
      <c r="I3106" s="253">
        <v>0</v>
      </c>
      <c r="J3106" s="214">
        <v>-11550</v>
      </c>
      <c r="K3106" s="250">
        <f t="shared" si="48"/>
        <v>211329.69331817928</v>
      </c>
      <c r="L3106" s="270"/>
    </row>
    <row r="3107" spans="2:12" x14ac:dyDescent="0.25">
      <c r="B3107" s="46">
        <f>SUBTOTAL(103,$C$10:C3107)</f>
        <v>3098</v>
      </c>
      <c r="C3107" s="157" t="s">
        <v>694</v>
      </c>
      <c r="D3107" s="157" t="s">
        <v>608</v>
      </c>
      <c r="E3107" s="231" t="s">
        <v>1466</v>
      </c>
      <c r="F3107" s="212" t="s">
        <v>1187</v>
      </c>
      <c r="G3107" s="209" t="s">
        <v>1188</v>
      </c>
      <c r="H3107" s="241">
        <v>45751</v>
      </c>
      <c r="I3107" s="253">
        <v>0</v>
      </c>
      <c r="J3107" s="214">
        <v>-19600</v>
      </c>
      <c r="K3107" s="250">
        <f t="shared" si="48"/>
        <v>191729.69331817928</v>
      </c>
      <c r="L3107" s="270"/>
    </row>
    <row r="3108" spans="2:12" x14ac:dyDescent="0.25">
      <c r="B3108" s="46">
        <f>SUBTOTAL(103,$C$10:C3108)</f>
        <v>3099</v>
      </c>
      <c r="C3108" s="157" t="s">
        <v>1342</v>
      </c>
      <c r="D3108" s="157" t="s">
        <v>607</v>
      </c>
      <c r="E3108" s="203" t="s">
        <v>1467</v>
      </c>
      <c r="F3108" s="212" t="s">
        <v>579</v>
      </c>
      <c r="G3108" s="209" t="s">
        <v>622</v>
      </c>
      <c r="H3108" s="241">
        <v>45751</v>
      </c>
      <c r="I3108" s="253">
        <v>0</v>
      </c>
      <c r="J3108" s="214">
        <v>-14618.349999999999</v>
      </c>
      <c r="K3108" s="250">
        <f t="shared" si="48"/>
        <v>177111.34331817928</v>
      </c>
      <c r="L3108" s="270"/>
    </row>
    <row r="3109" spans="2:12" x14ac:dyDescent="0.25">
      <c r="B3109" s="46">
        <f>SUBTOTAL(103,$C$10:C3109)</f>
        <v>3100</v>
      </c>
      <c r="C3109" s="157" t="s">
        <v>605</v>
      </c>
      <c r="D3109" s="157" t="s">
        <v>607</v>
      </c>
      <c r="E3109" s="203" t="s">
        <v>1467</v>
      </c>
      <c r="F3109" s="212" t="s">
        <v>1043</v>
      </c>
      <c r="G3109" s="209" t="s">
        <v>1044</v>
      </c>
      <c r="H3109" s="241">
        <v>45751</v>
      </c>
      <c r="I3109" s="253">
        <v>0</v>
      </c>
      <c r="J3109" s="214">
        <v>-3716.7614148320918</v>
      </c>
      <c r="K3109" s="250">
        <f t="shared" si="48"/>
        <v>173394.58190334719</v>
      </c>
      <c r="L3109" s="270"/>
    </row>
    <row r="3110" spans="2:12" x14ac:dyDescent="0.25">
      <c r="B3110" s="46">
        <f>SUBTOTAL(103,$C$10:C3110)</f>
        <v>3101</v>
      </c>
      <c r="C3110" s="157" t="s">
        <v>605</v>
      </c>
      <c r="D3110" s="157" t="s">
        <v>607</v>
      </c>
      <c r="E3110" s="203" t="s">
        <v>1467</v>
      </c>
      <c r="F3110" s="212" t="s">
        <v>746</v>
      </c>
      <c r="G3110" s="209" t="s">
        <v>747</v>
      </c>
      <c r="H3110" s="241">
        <v>45751</v>
      </c>
      <c r="I3110" s="253">
        <v>0</v>
      </c>
      <c r="J3110" s="214">
        <v>-5095.6235851679066</v>
      </c>
      <c r="K3110" s="250">
        <f t="shared" si="48"/>
        <v>168298.9583181793</v>
      </c>
      <c r="L3110" s="270"/>
    </row>
    <row r="3111" spans="2:12" x14ac:dyDescent="0.25">
      <c r="B3111" s="46">
        <f>SUBTOTAL(103,$C$10:C3111)</f>
        <v>3102</v>
      </c>
      <c r="C3111" s="157" t="s">
        <v>1165</v>
      </c>
      <c r="D3111" s="157" t="s">
        <v>607</v>
      </c>
      <c r="E3111" s="203" t="s">
        <v>1467</v>
      </c>
      <c r="F3111" s="212" t="s">
        <v>1460</v>
      </c>
      <c r="G3111" s="209" t="s">
        <v>1461</v>
      </c>
      <c r="H3111" s="241">
        <v>45751</v>
      </c>
      <c r="I3111" s="253">
        <v>0</v>
      </c>
      <c r="J3111" s="214">
        <v>-5000</v>
      </c>
      <c r="K3111" s="250">
        <f t="shared" si="48"/>
        <v>163298.9583181793</v>
      </c>
      <c r="L3111" s="270"/>
    </row>
    <row r="3112" spans="2:12" x14ac:dyDescent="0.25">
      <c r="B3112" s="46">
        <f>SUBTOTAL(103,$C$10:C3112)</f>
        <v>3103</v>
      </c>
      <c r="C3112" s="157" t="s">
        <v>1165</v>
      </c>
      <c r="D3112" s="157" t="s">
        <v>738</v>
      </c>
      <c r="E3112" s="203" t="s">
        <v>1466</v>
      </c>
      <c r="F3112" s="212" t="s">
        <v>1043</v>
      </c>
      <c r="G3112" s="209" t="s">
        <v>1044</v>
      </c>
      <c r="H3112" s="241">
        <v>45751</v>
      </c>
      <c r="I3112" s="253">
        <v>0</v>
      </c>
      <c r="J3112" s="214">
        <v>-500</v>
      </c>
      <c r="K3112" s="250">
        <f t="shared" si="48"/>
        <v>162798.9583181793</v>
      </c>
      <c r="L3112" s="270"/>
    </row>
    <row r="3113" spans="2:12" x14ac:dyDescent="0.25">
      <c r="B3113" s="46">
        <f>SUBTOTAL(103,$C$10:C3113)</f>
        <v>3104</v>
      </c>
      <c r="C3113" s="157" t="s">
        <v>843</v>
      </c>
      <c r="D3113" s="157" t="s">
        <v>1465</v>
      </c>
      <c r="E3113" s="203" t="s">
        <v>1470</v>
      </c>
      <c r="F3113" s="220"/>
      <c r="G3113" s="221"/>
      <c r="H3113" s="241">
        <v>45756</v>
      </c>
      <c r="I3113" s="253">
        <v>0</v>
      </c>
      <c r="J3113" s="214">
        <v>-650</v>
      </c>
      <c r="K3113" s="250">
        <f t="shared" si="48"/>
        <v>162148.9583181793</v>
      </c>
      <c r="L3113" s="270"/>
    </row>
    <row r="3114" spans="2:12" x14ac:dyDescent="0.25">
      <c r="B3114" s="46">
        <f>SUBTOTAL(103,$C$10:C3114)</f>
        <v>3105</v>
      </c>
      <c r="C3114" s="157" t="s">
        <v>724</v>
      </c>
      <c r="D3114" s="157" t="s">
        <v>1030</v>
      </c>
      <c r="E3114" s="203" t="s">
        <v>6</v>
      </c>
      <c r="F3114" s="212" t="s">
        <v>726</v>
      </c>
      <c r="G3114" s="204" t="s">
        <v>724</v>
      </c>
      <c r="H3114" s="241">
        <v>45757</v>
      </c>
      <c r="I3114" s="253">
        <v>400000</v>
      </c>
      <c r="J3114" s="214">
        <v>0</v>
      </c>
      <c r="K3114" s="250">
        <f t="shared" si="48"/>
        <v>562148.95831817924</v>
      </c>
      <c r="L3114" s="270"/>
    </row>
    <row r="3115" spans="2:12" x14ac:dyDescent="0.25">
      <c r="B3115" s="46">
        <f>SUBTOTAL(103,$C$10:C3115)</f>
        <v>3106</v>
      </c>
      <c r="C3115" s="157" t="s">
        <v>596</v>
      </c>
      <c r="D3115" s="157" t="s">
        <v>607</v>
      </c>
      <c r="E3115" s="203" t="s">
        <v>1467</v>
      </c>
      <c r="F3115" s="212" t="s">
        <v>579</v>
      </c>
      <c r="G3115" s="204" t="s">
        <v>622</v>
      </c>
      <c r="H3115" s="241">
        <v>45758</v>
      </c>
      <c r="I3115" s="253">
        <v>0</v>
      </c>
      <c r="J3115" s="214">
        <v>-6791.2899999999981</v>
      </c>
      <c r="K3115" s="250">
        <f t="shared" si="48"/>
        <v>555357.6683181792</v>
      </c>
      <c r="L3115" s="270"/>
    </row>
    <row r="3116" spans="2:12" x14ac:dyDescent="0.25">
      <c r="B3116" s="46">
        <f>SUBTOTAL(103,$C$10:C3116)</f>
        <v>3107</v>
      </c>
      <c r="C3116" s="157" t="s">
        <v>1266</v>
      </c>
      <c r="D3116" s="157" t="s">
        <v>738</v>
      </c>
      <c r="E3116" s="203" t="s">
        <v>1466</v>
      </c>
      <c r="F3116" s="212" t="s">
        <v>1043</v>
      </c>
      <c r="G3116" s="204" t="s">
        <v>1044</v>
      </c>
      <c r="H3116" s="241">
        <v>45758</v>
      </c>
      <c r="I3116" s="253">
        <v>0</v>
      </c>
      <c r="J3116" s="214">
        <v>-1000</v>
      </c>
      <c r="K3116" s="250">
        <f t="shared" si="48"/>
        <v>554357.6683181792</v>
      </c>
      <c r="L3116" s="270"/>
    </row>
    <row r="3117" spans="2:12" x14ac:dyDescent="0.25">
      <c r="B3117" s="46">
        <f>SUBTOTAL(103,$C$10:C3117)</f>
        <v>3108</v>
      </c>
      <c r="C3117" s="157" t="s">
        <v>843</v>
      </c>
      <c r="D3117" s="157" t="s">
        <v>1464</v>
      </c>
      <c r="E3117" s="203" t="s">
        <v>1470</v>
      </c>
      <c r="F3117" s="212" t="s">
        <v>1135</v>
      </c>
      <c r="G3117" s="204" t="s">
        <v>1134</v>
      </c>
      <c r="H3117" s="241">
        <v>45758</v>
      </c>
      <c r="I3117" s="253">
        <v>0</v>
      </c>
      <c r="J3117" s="214">
        <v>-26300</v>
      </c>
      <c r="K3117" s="250">
        <f t="shared" si="48"/>
        <v>528057.6683181792</v>
      </c>
      <c r="L3117" s="270"/>
    </row>
    <row r="3118" spans="2:12" x14ac:dyDescent="0.25">
      <c r="B3118" s="46">
        <f>SUBTOTAL(103,$C$10:C3118)</f>
        <v>3109</v>
      </c>
      <c r="C3118" s="157" t="s">
        <v>736</v>
      </c>
      <c r="D3118" s="157" t="s">
        <v>738</v>
      </c>
      <c r="E3118" s="203" t="s">
        <v>1466</v>
      </c>
      <c r="F3118" s="212" t="s">
        <v>619</v>
      </c>
      <c r="G3118" s="204" t="s">
        <v>621</v>
      </c>
      <c r="H3118" s="241">
        <v>45758</v>
      </c>
      <c r="I3118" s="253">
        <v>0</v>
      </c>
      <c r="J3118" s="214">
        <v>-1000</v>
      </c>
      <c r="K3118" s="250">
        <f t="shared" si="48"/>
        <v>527057.6683181792</v>
      </c>
      <c r="L3118" s="270"/>
    </row>
    <row r="3119" spans="2:12" x14ac:dyDescent="0.25">
      <c r="B3119" s="46">
        <f>SUBTOTAL(103,$C$10:C3119)</f>
        <v>3110</v>
      </c>
      <c r="C3119" s="157" t="s">
        <v>625</v>
      </c>
      <c r="D3119" s="157" t="s">
        <v>608</v>
      </c>
      <c r="E3119" s="231" t="s">
        <v>1466</v>
      </c>
      <c r="F3119" s="212" t="s">
        <v>641</v>
      </c>
      <c r="G3119" s="204" t="s">
        <v>642</v>
      </c>
      <c r="H3119" s="241">
        <v>45758</v>
      </c>
      <c r="I3119" s="253">
        <v>0</v>
      </c>
      <c r="J3119" s="214">
        <v>-3800</v>
      </c>
      <c r="K3119" s="250">
        <f t="shared" si="48"/>
        <v>523257.6683181792</v>
      </c>
      <c r="L3119" s="270"/>
    </row>
    <row r="3120" spans="2:12" x14ac:dyDescent="0.25">
      <c r="B3120" s="46">
        <f>SUBTOTAL(103,$C$10:C3120)</f>
        <v>3111</v>
      </c>
      <c r="C3120" s="157" t="s">
        <v>1441</v>
      </c>
      <c r="D3120" s="157" t="s">
        <v>738</v>
      </c>
      <c r="E3120" s="203" t="s">
        <v>1466</v>
      </c>
      <c r="F3120" s="212" t="s">
        <v>1043</v>
      </c>
      <c r="G3120" s="204" t="s">
        <v>1044</v>
      </c>
      <c r="H3120" s="241">
        <v>45758</v>
      </c>
      <c r="I3120" s="253">
        <v>0</v>
      </c>
      <c r="J3120" s="214">
        <v>-1100</v>
      </c>
      <c r="K3120" s="250">
        <f t="shared" si="48"/>
        <v>522157.6683181792</v>
      </c>
      <c r="L3120" s="270"/>
    </row>
    <row r="3121" spans="2:12" x14ac:dyDescent="0.25">
      <c r="B3121" s="46">
        <f>SUBTOTAL(103,$C$10:C3121)</f>
        <v>3112</v>
      </c>
      <c r="C3121" s="157" t="s">
        <v>1423</v>
      </c>
      <c r="D3121" s="157" t="s">
        <v>608</v>
      </c>
      <c r="E3121" s="231" t="s">
        <v>1466</v>
      </c>
      <c r="F3121" s="212" t="s">
        <v>1045</v>
      </c>
      <c r="G3121" s="204" t="s">
        <v>1046</v>
      </c>
      <c r="H3121" s="241">
        <v>45758</v>
      </c>
      <c r="I3121" s="253">
        <v>0</v>
      </c>
      <c r="J3121" s="214">
        <v>-10700</v>
      </c>
      <c r="K3121" s="250">
        <f t="shared" si="48"/>
        <v>511457.6683181792</v>
      </c>
      <c r="L3121" s="270"/>
    </row>
    <row r="3122" spans="2:12" x14ac:dyDescent="0.25">
      <c r="B3122" s="46">
        <f>SUBTOTAL(103,$C$10:C3122)</f>
        <v>3113</v>
      </c>
      <c r="C3122" s="157" t="s">
        <v>1423</v>
      </c>
      <c r="D3122" s="157" t="s">
        <v>918</v>
      </c>
      <c r="E3122" s="203" t="s">
        <v>1467</v>
      </c>
      <c r="F3122" s="212" t="s">
        <v>1045</v>
      </c>
      <c r="G3122" s="204" t="s">
        <v>1046</v>
      </c>
      <c r="H3122" s="241">
        <v>45758</v>
      </c>
      <c r="I3122" s="253">
        <v>0</v>
      </c>
      <c r="J3122" s="214">
        <v>-5985</v>
      </c>
      <c r="K3122" s="250">
        <f t="shared" si="48"/>
        <v>505472.6683181792</v>
      </c>
      <c r="L3122" s="270"/>
    </row>
    <row r="3123" spans="2:12" x14ac:dyDescent="0.25">
      <c r="B3123" s="46">
        <f>SUBTOTAL(103,$C$10:C3123)</f>
        <v>3114</v>
      </c>
      <c r="C3123" s="157" t="s">
        <v>598</v>
      </c>
      <c r="D3123" s="157" t="s">
        <v>607</v>
      </c>
      <c r="E3123" s="203" t="s">
        <v>1467</v>
      </c>
      <c r="F3123" s="212" t="s">
        <v>1432</v>
      </c>
      <c r="G3123" s="204" t="s">
        <v>1431</v>
      </c>
      <c r="H3123" s="241">
        <v>45758</v>
      </c>
      <c r="I3123" s="253">
        <v>0</v>
      </c>
      <c r="J3123" s="214">
        <v>-15000</v>
      </c>
      <c r="K3123" s="250">
        <f t="shared" si="48"/>
        <v>490472.6683181792</v>
      </c>
      <c r="L3123" s="270"/>
    </row>
    <row r="3124" spans="2:12" x14ac:dyDescent="0.25">
      <c r="B3124" s="46">
        <f>SUBTOTAL(103,$C$10:C3124)</f>
        <v>3115</v>
      </c>
      <c r="C3124" s="157" t="s">
        <v>598</v>
      </c>
      <c r="D3124" s="157" t="s">
        <v>607</v>
      </c>
      <c r="E3124" s="203" t="s">
        <v>1467</v>
      </c>
      <c r="F3124" s="212" t="s">
        <v>726</v>
      </c>
      <c r="G3124" s="204" t="s">
        <v>724</v>
      </c>
      <c r="H3124" s="241">
        <v>45758</v>
      </c>
      <c r="I3124" s="253">
        <v>0</v>
      </c>
      <c r="J3124" s="214">
        <v>-3777.5718345288024</v>
      </c>
      <c r="K3124" s="250">
        <f t="shared" si="48"/>
        <v>486695.09648365038</v>
      </c>
      <c r="L3124" s="270"/>
    </row>
    <row r="3125" spans="2:12" x14ac:dyDescent="0.25">
      <c r="B3125" s="46">
        <f>SUBTOTAL(103,$C$10:C3125)</f>
        <v>3116</v>
      </c>
      <c r="C3125" s="157" t="s">
        <v>598</v>
      </c>
      <c r="D3125" s="157" t="s">
        <v>607</v>
      </c>
      <c r="E3125" s="203" t="s">
        <v>1467</v>
      </c>
      <c r="F3125" s="212"/>
      <c r="G3125" s="204" t="s">
        <v>439</v>
      </c>
      <c r="H3125" s="241">
        <v>45758</v>
      </c>
      <c r="I3125" s="253">
        <v>0</v>
      </c>
      <c r="J3125" s="214">
        <v>-1702.1839966334585</v>
      </c>
      <c r="K3125" s="250">
        <f t="shared" si="48"/>
        <v>484992.91248701693</v>
      </c>
      <c r="L3125" s="270"/>
    </row>
    <row r="3126" spans="2:12" x14ac:dyDescent="0.25">
      <c r="B3126" s="46">
        <f>SUBTOTAL(103,$C$10:C3126)</f>
        <v>3117</v>
      </c>
      <c r="C3126" s="157" t="s">
        <v>598</v>
      </c>
      <c r="D3126" s="157" t="s">
        <v>607</v>
      </c>
      <c r="E3126" s="203" t="s">
        <v>1467</v>
      </c>
      <c r="F3126" s="212" t="s">
        <v>1043</v>
      </c>
      <c r="G3126" s="204" t="s">
        <v>1044</v>
      </c>
      <c r="H3126" s="241">
        <v>45758</v>
      </c>
      <c r="I3126" s="253">
        <v>0</v>
      </c>
      <c r="J3126" s="214">
        <v>-2120.1647335845632</v>
      </c>
      <c r="K3126" s="250">
        <f t="shared" si="48"/>
        <v>482872.74775343237</v>
      </c>
      <c r="L3126" s="270"/>
    </row>
    <row r="3127" spans="2:12" x14ac:dyDescent="0.25">
      <c r="B3127" s="46">
        <f>SUBTOTAL(103,$C$10:C3127)</f>
        <v>3118</v>
      </c>
      <c r="C3127" s="157" t="s">
        <v>598</v>
      </c>
      <c r="D3127" s="157" t="s">
        <v>607</v>
      </c>
      <c r="E3127" s="203" t="s">
        <v>1467</v>
      </c>
      <c r="F3127" s="212" t="s">
        <v>1432</v>
      </c>
      <c r="G3127" s="204" t="s">
        <v>1431</v>
      </c>
      <c r="H3127" s="241">
        <v>45758</v>
      </c>
      <c r="I3127" s="253">
        <v>0</v>
      </c>
      <c r="J3127" s="214">
        <v>-2400.0794352531761</v>
      </c>
      <c r="K3127" s="250">
        <f t="shared" si="48"/>
        <v>480472.6683181792</v>
      </c>
      <c r="L3127" s="270"/>
    </row>
    <row r="3128" spans="2:12" x14ac:dyDescent="0.25">
      <c r="B3128" s="46">
        <f>SUBTOTAL(103,$C$10:C3128)</f>
        <v>3119</v>
      </c>
      <c r="C3128" s="157" t="s">
        <v>598</v>
      </c>
      <c r="D3128" s="157" t="s">
        <v>738</v>
      </c>
      <c r="E3128" s="203" t="s">
        <v>1466</v>
      </c>
      <c r="F3128" s="212" t="s">
        <v>1043</v>
      </c>
      <c r="G3128" s="204" t="s">
        <v>1044</v>
      </c>
      <c r="H3128" s="241">
        <v>45758</v>
      </c>
      <c r="I3128" s="253">
        <v>0</v>
      </c>
      <c r="J3128" s="214">
        <v>-1000</v>
      </c>
      <c r="K3128" s="250">
        <f t="shared" si="48"/>
        <v>479472.6683181792</v>
      </c>
      <c r="L3128" s="270"/>
    </row>
    <row r="3129" spans="2:12" x14ac:dyDescent="0.25">
      <c r="B3129" s="46">
        <f>SUBTOTAL(103,$C$10:C3129)</f>
        <v>3120</v>
      </c>
      <c r="C3129" s="157" t="s">
        <v>598</v>
      </c>
      <c r="D3129" s="157" t="s">
        <v>608</v>
      </c>
      <c r="E3129" s="231" t="s">
        <v>1466</v>
      </c>
      <c r="F3129" s="212" t="s">
        <v>1135</v>
      </c>
      <c r="G3129" s="204" t="s">
        <v>1134</v>
      </c>
      <c r="H3129" s="241">
        <v>45758</v>
      </c>
      <c r="I3129" s="253">
        <v>0</v>
      </c>
      <c r="J3129" s="214">
        <v>-8400</v>
      </c>
      <c r="K3129" s="250">
        <f t="shared" si="48"/>
        <v>471072.6683181792</v>
      </c>
      <c r="L3129" s="270"/>
    </row>
    <row r="3130" spans="2:12" x14ac:dyDescent="0.25">
      <c r="B3130" s="46">
        <f>SUBTOTAL(103,$C$10:C3130)</f>
        <v>3121</v>
      </c>
      <c r="C3130" s="157" t="s">
        <v>600</v>
      </c>
      <c r="D3130" s="157" t="s">
        <v>608</v>
      </c>
      <c r="E3130" s="231" t="s">
        <v>1466</v>
      </c>
      <c r="F3130" s="212" t="s">
        <v>1143</v>
      </c>
      <c r="G3130" s="204" t="s">
        <v>1144</v>
      </c>
      <c r="H3130" s="241">
        <v>45758</v>
      </c>
      <c r="I3130" s="253">
        <v>0</v>
      </c>
      <c r="J3130" s="214">
        <v>-10500</v>
      </c>
      <c r="K3130" s="250">
        <f t="shared" si="48"/>
        <v>460572.6683181792</v>
      </c>
      <c r="L3130" s="270"/>
    </row>
    <row r="3131" spans="2:12" x14ac:dyDescent="0.25">
      <c r="B3131" s="46">
        <f>SUBTOTAL(103,$C$10:C3131)</f>
        <v>3122</v>
      </c>
      <c r="C3131" s="157" t="s">
        <v>682</v>
      </c>
      <c r="D3131" s="157" t="s">
        <v>608</v>
      </c>
      <c r="E3131" s="231" t="s">
        <v>1466</v>
      </c>
      <c r="F3131" s="212" t="s">
        <v>1045</v>
      </c>
      <c r="G3131" s="204" t="s">
        <v>1046</v>
      </c>
      <c r="H3131" s="241">
        <v>45758</v>
      </c>
      <c r="I3131" s="253">
        <v>0</v>
      </c>
      <c r="J3131" s="214">
        <v>-2100</v>
      </c>
      <c r="K3131" s="250">
        <f t="shared" si="48"/>
        <v>458472.6683181792</v>
      </c>
      <c r="L3131" s="270"/>
    </row>
    <row r="3132" spans="2:12" x14ac:dyDescent="0.25">
      <c r="B3132" s="46">
        <f>SUBTOTAL(103,$C$10:C3132)</f>
        <v>3123</v>
      </c>
      <c r="C3132" s="157" t="s">
        <v>682</v>
      </c>
      <c r="D3132" s="157" t="s">
        <v>918</v>
      </c>
      <c r="E3132" s="203" t="s">
        <v>1467</v>
      </c>
      <c r="F3132" s="212" t="s">
        <v>1045</v>
      </c>
      <c r="G3132" s="204" t="s">
        <v>1046</v>
      </c>
      <c r="H3132" s="241">
        <v>45758</v>
      </c>
      <c r="I3132" s="253">
        <v>0</v>
      </c>
      <c r="J3132" s="214">
        <v>-1657</v>
      </c>
      <c r="K3132" s="250">
        <f t="shared" si="48"/>
        <v>456815.6683181792</v>
      </c>
      <c r="L3132" s="270"/>
    </row>
    <row r="3133" spans="2:12" x14ac:dyDescent="0.25">
      <c r="B3133" s="46">
        <f>SUBTOTAL(103,$C$10:C3133)</f>
        <v>3124</v>
      </c>
      <c r="C3133" s="157" t="s">
        <v>601</v>
      </c>
      <c r="D3133" s="157" t="s">
        <v>648</v>
      </c>
      <c r="E3133" s="231" t="s">
        <v>1466</v>
      </c>
      <c r="F3133" s="212" t="s">
        <v>1143</v>
      </c>
      <c r="G3133" s="204" t="s">
        <v>1144</v>
      </c>
      <c r="H3133" s="241">
        <v>45758</v>
      </c>
      <c r="I3133" s="253">
        <v>0</v>
      </c>
      <c r="J3133" s="214">
        <v>-5100</v>
      </c>
      <c r="K3133" s="250">
        <f t="shared" si="48"/>
        <v>451715.6683181792</v>
      </c>
      <c r="L3133" s="270"/>
    </row>
    <row r="3134" spans="2:12" x14ac:dyDescent="0.25">
      <c r="B3134" s="46">
        <f>SUBTOTAL(103,$C$10:C3134)</f>
        <v>3125</v>
      </c>
      <c r="C3134" s="157" t="s">
        <v>728</v>
      </c>
      <c r="D3134" s="157" t="s">
        <v>738</v>
      </c>
      <c r="E3134" s="203" t="s">
        <v>1466</v>
      </c>
      <c r="F3134" s="212" t="s">
        <v>1043</v>
      </c>
      <c r="G3134" s="204" t="s">
        <v>1044</v>
      </c>
      <c r="H3134" s="241">
        <v>45758</v>
      </c>
      <c r="I3134" s="253">
        <v>0</v>
      </c>
      <c r="J3134" s="214">
        <v>-500</v>
      </c>
      <c r="K3134" s="250">
        <f t="shared" si="48"/>
        <v>451215.6683181792</v>
      </c>
      <c r="L3134" s="270"/>
    </row>
    <row r="3135" spans="2:12" x14ac:dyDescent="0.25">
      <c r="B3135" s="46">
        <f>SUBTOTAL(103,$C$10:C3135)</f>
        <v>3126</v>
      </c>
      <c r="C3135" s="157" t="s">
        <v>683</v>
      </c>
      <c r="D3135" s="157" t="s">
        <v>608</v>
      </c>
      <c r="E3135" s="231" t="s">
        <v>1466</v>
      </c>
      <c r="F3135" s="212" t="s">
        <v>1143</v>
      </c>
      <c r="G3135" s="204" t="s">
        <v>1144</v>
      </c>
      <c r="H3135" s="241">
        <v>45758</v>
      </c>
      <c r="I3135" s="253">
        <v>0</v>
      </c>
      <c r="J3135" s="214">
        <v>-4200</v>
      </c>
      <c r="K3135" s="250">
        <f t="shared" si="48"/>
        <v>447015.6683181792</v>
      </c>
      <c r="L3135" s="270"/>
    </row>
    <row r="3136" spans="2:12" x14ac:dyDescent="0.25">
      <c r="B3136" s="46">
        <f>SUBTOTAL(103,$C$10:C3136)</f>
        <v>3127</v>
      </c>
      <c r="C3136" s="157" t="s">
        <v>665</v>
      </c>
      <c r="D3136" s="157" t="s">
        <v>648</v>
      </c>
      <c r="E3136" s="231" t="s">
        <v>1466</v>
      </c>
      <c r="F3136" s="212" t="s">
        <v>1045</v>
      </c>
      <c r="G3136" s="204" t="s">
        <v>1046</v>
      </c>
      <c r="H3136" s="241">
        <v>45758</v>
      </c>
      <c r="I3136" s="253">
        <v>0</v>
      </c>
      <c r="J3136" s="214">
        <v>-23300</v>
      </c>
      <c r="K3136" s="250">
        <f t="shared" si="48"/>
        <v>423715.6683181792</v>
      </c>
      <c r="L3136" s="270"/>
    </row>
    <row r="3137" spans="2:12" x14ac:dyDescent="0.25">
      <c r="B3137" s="46">
        <f>SUBTOTAL(103,$C$10:C3137)</f>
        <v>3128</v>
      </c>
      <c r="C3137" s="157" t="s">
        <v>665</v>
      </c>
      <c r="D3137" s="157" t="s">
        <v>918</v>
      </c>
      <c r="E3137" s="203" t="s">
        <v>1467</v>
      </c>
      <c r="F3137" s="212" t="s">
        <v>1045</v>
      </c>
      <c r="G3137" s="204" t="s">
        <v>1046</v>
      </c>
      <c r="H3137" s="241">
        <v>45758</v>
      </c>
      <c r="I3137" s="253">
        <v>0</v>
      </c>
      <c r="J3137" s="214">
        <v>-12859</v>
      </c>
      <c r="K3137" s="250">
        <f t="shared" si="48"/>
        <v>410856.6683181792</v>
      </c>
      <c r="L3137" s="270"/>
    </row>
    <row r="3138" spans="2:12" x14ac:dyDescent="0.25">
      <c r="B3138" s="46">
        <f>SUBTOTAL(103,$C$10:C3138)</f>
        <v>3129</v>
      </c>
      <c r="C3138" s="157" t="s">
        <v>1151</v>
      </c>
      <c r="D3138" s="157" t="s">
        <v>608</v>
      </c>
      <c r="E3138" s="231" t="s">
        <v>1466</v>
      </c>
      <c r="F3138" s="212" t="s">
        <v>585</v>
      </c>
      <c r="G3138" s="204" t="s">
        <v>586</v>
      </c>
      <c r="H3138" s="241">
        <v>45758</v>
      </c>
      <c r="I3138" s="253">
        <v>0</v>
      </c>
      <c r="J3138" s="214">
        <v>-6900</v>
      </c>
      <c r="K3138" s="250">
        <f t="shared" si="48"/>
        <v>403956.6683181792</v>
      </c>
      <c r="L3138" s="270"/>
    </row>
    <row r="3139" spans="2:12" x14ac:dyDescent="0.25">
      <c r="B3139" s="46">
        <f>SUBTOTAL(103,$C$10:C3139)</f>
        <v>3130</v>
      </c>
      <c r="C3139" s="157" t="s">
        <v>1151</v>
      </c>
      <c r="D3139" s="157" t="s">
        <v>608</v>
      </c>
      <c r="E3139" s="231" t="s">
        <v>1466</v>
      </c>
      <c r="F3139" s="212" t="s">
        <v>583</v>
      </c>
      <c r="G3139" s="204" t="s">
        <v>584</v>
      </c>
      <c r="H3139" s="241">
        <v>45758</v>
      </c>
      <c r="I3139" s="253">
        <v>0</v>
      </c>
      <c r="J3139" s="214">
        <v>-3600</v>
      </c>
      <c r="K3139" s="250">
        <f t="shared" si="48"/>
        <v>400356.6683181792</v>
      </c>
      <c r="L3139" s="270"/>
    </row>
    <row r="3140" spans="2:12" x14ac:dyDescent="0.25">
      <c r="B3140" s="46">
        <f>SUBTOTAL(103,$C$10:C3140)</f>
        <v>3131</v>
      </c>
      <c r="C3140" s="157" t="s">
        <v>694</v>
      </c>
      <c r="D3140" s="157" t="s">
        <v>608</v>
      </c>
      <c r="E3140" s="231" t="s">
        <v>1466</v>
      </c>
      <c r="F3140" s="212" t="s">
        <v>1187</v>
      </c>
      <c r="G3140" s="204" t="s">
        <v>1188</v>
      </c>
      <c r="H3140" s="241">
        <v>45758</v>
      </c>
      <c r="I3140" s="253">
        <v>0</v>
      </c>
      <c r="J3140" s="214">
        <v>-9700</v>
      </c>
      <c r="K3140" s="250">
        <f t="shared" si="48"/>
        <v>390656.6683181792</v>
      </c>
      <c r="L3140" s="270"/>
    </row>
    <row r="3141" spans="2:12" x14ac:dyDescent="0.25">
      <c r="B3141" s="46">
        <f>SUBTOTAL(103,$C$10:C3141)</f>
        <v>3132</v>
      </c>
      <c r="C3141" s="157" t="s">
        <v>1342</v>
      </c>
      <c r="D3141" s="157" t="s">
        <v>607</v>
      </c>
      <c r="E3141" s="203" t="s">
        <v>1467</v>
      </c>
      <c r="F3141" s="212" t="s">
        <v>579</v>
      </c>
      <c r="G3141" s="204" t="s">
        <v>622</v>
      </c>
      <c r="H3141" s="241">
        <v>45758</v>
      </c>
      <c r="I3141" s="253">
        <v>0</v>
      </c>
      <c r="J3141" s="214">
        <v>-5500</v>
      </c>
      <c r="K3141" s="250">
        <f t="shared" si="48"/>
        <v>385156.6683181792</v>
      </c>
      <c r="L3141" s="270"/>
    </row>
    <row r="3142" spans="2:12" ht="13.5" customHeight="1" x14ac:dyDescent="0.25">
      <c r="B3142" s="46">
        <f>SUBTOTAL(103,$C$10:C3142)</f>
        <v>3133</v>
      </c>
      <c r="C3142" s="157" t="s">
        <v>1165</v>
      </c>
      <c r="D3142" s="157" t="s">
        <v>738</v>
      </c>
      <c r="E3142" s="203" t="s">
        <v>1466</v>
      </c>
      <c r="F3142" s="212" t="s">
        <v>1043</v>
      </c>
      <c r="G3142" s="204" t="s">
        <v>1044</v>
      </c>
      <c r="H3142" s="241">
        <v>45758</v>
      </c>
      <c r="I3142" s="253">
        <v>0</v>
      </c>
      <c r="J3142" s="214">
        <v>-500</v>
      </c>
      <c r="K3142" s="250">
        <f t="shared" si="48"/>
        <v>384656.6683181792</v>
      </c>
      <c r="L3142" s="270"/>
    </row>
    <row r="3143" spans="2:12" x14ac:dyDescent="0.25">
      <c r="B3143" s="46">
        <f>SUBTOTAL(103,$C$10:C3143)</f>
        <v>3134</v>
      </c>
      <c r="C3143" s="157" t="s">
        <v>694</v>
      </c>
      <c r="D3143" s="157" t="s">
        <v>607</v>
      </c>
      <c r="E3143" s="203" t="s">
        <v>1467</v>
      </c>
      <c r="F3143" s="212" t="s">
        <v>1460</v>
      </c>
      <c r="G3143" s="209" t="s">
        <v>1461</v>
      </c>
      <c r="H3143" s="241">
        <v>45761</v>
      </c>
      <c r="I3143" s="253">
        <v>0</v>
      </c>
      <c r="J3143" s="214">
        <v>-21000</v>
      </c>
      <c r="K3143" s="250">
        <f t="shared" si="48"/>
        <v>363656.6683181792</v>
      </c>
      <c r="L3143" s="270"/>
    </row>
    <row r="3144" spans="2:12" x14ac:dyDescent="0.25">
      <c r="B3144" s="46">
        <f>SUBTOTAL(103,$C$10:C3144)</f>
        <v>3135</v>
      </c>
      <c r="C3144" s="157" t="s">
        <v>1431</v>
      </c>
      <c r="D3144" s="157" t="s">
        <v>1543</v>
      </c>
      <c r="E3144" s="203" t="s">
        <v>6</v>
      </c>
      <c r="F3144" s="212" t="s">
        <v>1432</v>
      </c>
      <c r="G3144" s="204" t="s">
        <v>1431</v>
      </c>
      <c r="H3144" s="241">
        <v>45761</v>
      </c>
      <c r="I3144" s="253">
        <v>500000</v>
      </c>
      <c r="J3144" s="214">
        <v>0</v>
      </c>
      <c r="K3144" s="250">
        <f t="shared" si="48"/>
        <v>863656.6683181792</v>
      </c>
      <c r="L3144" s="270"/>
    </row>
    <row r="3145" spans="2:12" x14ac:dyDescent="0.25">
      <c r="B3145" s="46">
        <f>SUBTOTAL(103,$C$10:C3145)</f>
        <v>3136</v>
      </c>
      <c r="C3145" s="157" t="s">
        <v>1269</v>
      </c>
      <c r="D3145" s="157" t="s">
        <v>712</v>
      </c>
      <c r="E3145" s="203" t="s">
        <v>1467</v>
      </c>
      <c r="F3145" s="212" t="s">
        <v>1432</v>
      </c>
      <c r="G3145" s="204" t="s">
        <v>1431</v>
      </c>
      <c r="H3145" s="241">
        <v>45761</v>
      </c>
      <c r="I3145" s="253">
        <v>0</v>
      </c>
      <c r="J3145" s="214">
        <v>-30000</v>
      </c>
      <c r="K3145" s="250">
        <f t="shared" si="48"/>
        <v>833656.6683181792</v>
      </c>
      <c r="L3145" s="270"/>
    </row>
    <row r="3146" spans="2:12" x14ac:dyDescent="0.25">
      <c r="B3146" s="46">
        <f>SUBTOTAL(103,$C$10:C3146)</f>
        <v>3137</v>
      </c>
      <c r="C3146" s="157" t="s">
        <v>997</v>
      </c>
      <c r="D3146" s="157" t="s">
        <v>1477</v>
      </c>
      <c r="E3146" s="203" t="s">
        <v>1470</v>
      </c>
      <c r="F3146" s="212" t="s">
        <v>1478</v>
      </c>
      <c r="G3146" s="204" t="s">
        <v>1479</v>
      </c>
      <c r="H3146" s="241">
        <v>45763</v>
      </c>
      <c r="I3146" s="253">
        <v>0</v>
      </c>
      <c r="J3146" s="214">
        <v>-1800</v>
      </c>
      <c r="K3146" s="250">
        <f t="shared" si="48"/>
        <v>831856.6683181792</v>
      </c>
      <c r="L3146" s="270"/>
    </row>
    <row r="3147" spans="2:12" x14ac:dyDescent="0.25">
      <c r="B3147" s="46">
        <f>SUBTOTAL(103,$C$10:C3147)</f>
        <v>3138</v>
      </c>
      <c r="C3147" s="157" t="s">
        <v>598</v>
      </c>
      <c r="D3147" s="157" t="s">
        <v>607</v>
      </c>
      <c r="E3147" s="203" t="s">
        <v>1467</v>
      </c>
      <c r="F3147" s="212" t="s">
        <v>1432</v>
      </c>
      <c r="G3147" s="204" t="s">
        <v>1431</v>
      </c>
      <c r="H3147" s="241">
        <v>45763</v>
      </c>
      <c r="I3147" s="253">
        <v>0</v>
      </c>
      <c r="J3147" s="214">
        <v>-16800</v>
      </c>
      <c r="K3147" s="250">
        <f t="shared" si="48"/>
        <v>815056.6683181792</v>
      </c>
      <c r="L3147" s="270"/>
    </row>
    <row r="3148" spans="2:12" x14ac:dyDescent="0.25">
      <c r="B3148" s="46">
        <f>SUBTOTAL(103,$C$10:C3148)</f>
        <v>3139</v>
      </c>
      <c r="C3148" s="157" t="s">
        <v>598</v>
      </c>
      <c r="D3148" s="157" t="s">
        <v>607</v>
      </c>
      <c r="E3148" s="203" t="s">
        <v>1467</v>
      </c>
      <c r="F3148" s="212" t="s">
        <v>1432</v>
      </c>
      <c r="G3148" s="204" t="s">
        <v>1431</v>
      </c>
      <c r="H3148" s="241">
        <v>45763</v>
      </c>
      <c r="I3148" s="253">
        <v>0</v>
      </c>
      <c r="J3148" s="214">
        <v>-10000</v>
      </c>
      <c r="K3148" s="250">
        <f t="shared" si="48"/>
        <v>805056.6683181792</v>
      </c>
      <c r="L3148" s="270"/>
    </row>
    <row r="3149" spans="2:12" x14ac:dyDescent="0.25">
      <c r="B3149" s="46">
        <f>SUBTOTAL(103,$C$10:C3149)</f>
        <v>3140</v>
      </c>
      <c r="C3149" s="157" t="s">
        <v>598</v>
      </c>
      <c r="D3149" s="157" t="s">
        <v>608</v>
      </c>
      <c r="E3149" s="231" t="s">
        <v>1466</v>
      </c>
      <c r="F3149" s="212" t="s">
        <v>1135</v>
      </c>
      <c r="G3149" s="204" t="s">
        <v>1134</v>
      </c>
      <c r="H3149" s="241">
        <v>45763</v>
      </c>
      <c r="I3149" s="253">
        <v>0</v>
      </c>
      <c r="J3149" s="214">
        <v>-8400</v>
      </c>
      <c r="K3149" s="250">
        <f t="shared" ref="K3149:K3212" si="49">I3149+K3148+J3149</f>
        <v>796656.6683181792</v>
      </c>
      <c r="L3149" s="270"/>
    </row>
    <row r="3150" spans="2:12" x14ac:dyDescent="0.25">
      <c r="B3150" s="46">
        <f>SUBTOTAL(103,$C$10:C3150)</f>
        <v>3141</v>
      </c>
      <c r="C3150" s="157" t="s">
        <v>598</v>
      </c>
      <c r="D3150" s="157" t="s">
        <v>738</v>
      </c>
      <c r="E3150" s="203" t="s">
        <v>1466</v>
      </c>
      <c r="F3150" s="212" t="s">
        <v>1043</v>
      </c>
      <c r="G3150" s="204" t="s">
        <v>1044</v>
      </c>
      <c r="H3150" s="241">
        <v>45763</v>
      </c>
      <c r="I3150" s="253">
        <v>0</v>
      </c>
      <c r="J3150" s="214">
        <v>-1000</v>
      </c>
      <c r="K3150" s="250">
        <f t="shared" si="49"/>
        <v>795656.6683181792</v>
      </c>
      <c r="L3150" s="270"/>
    </row>
    <row r="3151" spans="2:12" x14ac:dyDescent="0.25">
      <c r="B3151" s="46">
        <f>SUBTOTAL(103,$C$10:C3151)</f>
        <v>3142</v>
      </c>
      <c r="C3151" s="157" t="s">
        <v>997</v>
      </c>
      <c r="D3151" s="157" t="s">
        <v>1477</v>
      </c>
      <c r="E3151" s="203" t="s">
        <v>1470</v>
      </c>
      <c r="F3151" s="212" t="s">
        <v>1478</v>
      </c>
      <c r="G3151" s="204" t="s">
        <v>1479</v>
      </c>
      <c r="H3151" s="241">
        <v>45768</v>
      </c>
      <c r="I3151" s="253">
        <v>0</v>
      </c>
      <c r="J3151" s="214">
        <v>-450</v>
      </c>
      <c r="K3151" s="250">
        <f t="shared" si="49"/>
        <v>795206.6683181792</v>
      </c>
      <c r="L3151" s="270"/>
    </row>
    <row r="3152" spans="2:12" x14ac:dyDescent="0.25">
      <c r="B3152" s="46">
        <f>SUBTOTAL(103,$C$10:C3152)</f>
        <v>3143</v>
      </c>
      <c r="C3152" s="157" t="s">
        <v>1352</v>
      </c>
      <c r="D3152" s="157" t="s">
        <v>1480</v>
      </c>
      <c r="E3152" s="231" t="s">
        <v>1466</v>
      </c>
      <c r="F3152" s="212" t="s">
        <v>1045</v>
      </c>
      <c r="G3152" s="204" t="s">
        <v>1046</v>
      </c>
      <c r="H3152" s="241">
        <v>45768</v>
      </c>
      <c r="I3152" s="253">
        <v>0</v>
      </c>
      <c r="J3152" s="214">
        <v>-2100</v>
      </c>
      <c r="K3152" s="250">
        <f t="shared" si="49"/>
        <v>793106.6683181792</v>
      </c>
      <c r="L3152" s="270"/>
    </row>
    <row r="3153" spans="2:12" x14ac:dyDescent="0.25">
      <c r="B3153" s="46">
        <f>SUBTOTAL(103,$C$10:C3153)</f>
        <v>3144</v>
      </c>
      <c r="C3153" s="157" t="s">
        <v>1352</v>
      </c>
      <c r="D3153" s="157" t="s">
        <v>608</v>
      </c>
      <c r="E3153" s="203" t="s">
        <v>1466</v>
      </c>
      <c r="F3153" s="212" t="s">
        <v>1478</v>
      </c>
      <c r="G3153" s="204" t="s">
        <v>1479</v>
      </c>
      <c r="H3153" s="241">
        <v>45768</v>
      </c>
      <c r="I3153" s="253">
        <v>0</v>
      </c>
      <c r="J3153" s="214">
        <v>-7000</v>
      </c>
      <c r="K3153" s="250">
        <f t="shared" si="49"/>
        <v>786106.6683181792</v>
      </c>
      <c r="L3153" s="270"/>
    </row>
    <row r="3154" spans="2:12" x14ac:dyDescent="0.25">
      <c r="B3154" s="46">
        <f>SUBTOTAL(103,$C$10:C3154)</f>
        <v>3145</v>
      </c>
      <c r="C3154" s="157" t="s">
        <v>1352</v>
      </c>
      <c r="D3154" s="157" t="s">
        <v>1480</v>
      </c>
      <c r="E3154" s="203" t="s">
        <v>1466</v>
      </c>
      <c r="F3154" s="212" t="s">
        <v>1478</v>
      </c>
      <c r="G3154" s="204" t="s">
        <v>1479</v>
      </c>
      <c r="H3154" s="241">
        <v>45768</v>
      </c>
      <c r="I3154" s="253">
        <v>0</v>
      </c>
      <c r="J3154" s="214">
        <v>-6000</v>
      </c>
      <c r="K3154" s="250">
        <f t="shared" si="49"/>
        <v>780106.6683181792</v>
      </c>
      <c r="L3154" s="270"/>
    </row>
    <row r="3155" spans="2:12" x14ac:dyDescent="0.25">
      <c r="B3155" s="46">
        <f>SUBTOTAL(103,$C$10:C3155)</f>
        <v>3146</v>
      </c>
      <c r="C3155" s="157" t="s">
        <v>625</v>
      </c>
      <c r="D3155" s="157" t="s">
        <v>608</v>
      </c>
      <c r="E3155" s="203" t="s">
        <v>1466</v>
      </c>
      <c r="F3155" s="212" t="s">
        <v>641</v>
      </c>
      <c r="G3155" s="204" t="s">
        <v>642</v>
      </c>
      <c r="H3155" s="241">
        <v>45769</v>
      </c>
      <c r="I3155" s="253">
        <v>0</v>
      </c>
      <c r="J3155" s="214">
        <v>-7700</v>
      </c>
      <c r="K3155" s="250">
        <f t="shared" si="49"/>
        <v>772406.6683181792</v>
      </c>
      <c r="L3155" s="270"/>
    </row>
    <row r="3156" spans="2:12" x14ac:dyDescent="0.25">
      <c r="B3156" s="46">
        <f>SUBTOTAL(103,$C$10:C3156)</f>
        <v>3147</v>
      </c>
      <c r="C3156" s="157" t="s">
        <v>1423</v>
      </c>
      <c r="D3156" s="157" t="s">
        <v>608</v>
      </c>
      <c r="E3156" s="203" t="s">
        <v>1466</v>
      </c>
      <c r="F3156" s="212" t="s">
        <v>1045</v>
      </c>
      <c r="G3156" s="204" t="s">
        <v>1046</v>
      </c>
      <c r="H3156" s="241">
        <v>45769</v>
      </c>
      <c r="I3156" s="253">
        <v>0</v>
      </c>
      <c r="J3156" s="214">
        <v>-11900</v>
      </c>
      <c r="K3156" s="250">
        <f t="shared" si="49"/>
        <v>760506.6683181792</v>
      </c>
      <c r="L3156" s="270"/>
    </row>
    <row r="3157" spans="2:12" x14ac:dyDescent="0.25">
      <c r="B3157" s="46">
        <f>SUBTOTAL(103,$C$10:C3157)</f>
        <v>3148</v>
      </c>
      <c r="C3157" s="157" t="s">
        <v>600</v>
      </c>
      <c r="D3157" s="157" t="s">
        <v>608</v>
      </c>
      <c r="E3157" s="203" t="s">
        <v>1466</v>
      </c>
      <c r="F3157" s="212" t="s">
        <v>1143</v>
      </c>
      <c r="G3157" s="204" t="s">
        <v>1144</v>
      </c>
      <c r="H3157" s="241">
        <v>45769</v>
      </c>
      <c r="I3157" s="253">
        <v>0</v>
      </c>
      <c r="J3157" s="214">
        <v>-20400</v>
      </c>
      <c r="K3157" s="250">
        <f t="shared" si="49"/>
        <v>740106.6683181792</v>
      </c>
      <c r="L3157" s="270"/>
    </row>
    <row r="3158" spans="2:12" x14ac:dyDescent="0.25">
      <c r="B3158" s="46">
        <f>SUBTOTAL(103,$C$10:C3158)</f>
        <v>3149</v>
      </c>
      <c r="C3158" s="157" t="s">
        <v>682</v>
      </c>
      <c r="D3158" s="157" t="s">
        <v>608</v>
      </c>
      <c r="E3158" s="203" t="s">
        <v>1466</v>
      </c>
      <c r="F3158" s="212" t="s">
        <v>1045</v>
      </c>
      <c r="G3158" s="204" t="s">
        <v>1046</v>
      </c>
      <c r="H3158" s="241">
        <v>45769</v>
      </c>
      <c r="I3158" s="253">
        <v>0</v>
      </c>
      <c r="J3158" s="214">
        <v>-2100</v>
      </c>
      <c r="K3158" s="250">
        <f t="shared" si="49"/>
        <v>738006.6683181792</v>
      </c>
      <c r="L3158" s="270"/>
    </row>
    <row r="3159" spans="2:12" x14ac:dyDescent="0.25">
      <c r="B3159" s="46">
        <f>SUBTOTAL(103,$C$10:C3159)</f>
        <v>3150</v>
      </c>
      <c r="C3159" s="157" t="s">
        <v>601</v>
      </c>
      <c r="D3159" s="157" t="s">
        <v>648</v>
      </c>
      <c r="E3159" s="203" t="s">
        <v>1466</v>
      </c>
      <c r="F3159" s="212" t="s">
        <v>1143</v>
      </c>
      <c r="G3159" s="204" t="s">
        <v>1144</v>
      </c>
      <c r="H3159" s="241">
        <v>45769</v>
      </c>
      <c r="I3159" s="253">
        <v>0</v>
      </c>
      <c r="J3159" s="214">
        <v>-5100</v>
      </c>
      <c r="K3159" s="250">
        <f t="shared" si="49"/>
        <v>732906.6683181792</v>
      </c>
      <c r="L3159" s="270"/>
    </row>
    <row r="3160" spans="2:12" x14ac:dyDescent="0.25">
      <c r="B3160" s="46">
        <f>SUBTOTAL(103,$C$10:C3160)</f>
        <v>3151</v>
      </c>
      <c r="C3160" s="157" t="s">
        <v>683</v>
      </c>
      <c r="D3160" s="157" t="s">
        <v>608</v>
      </c>
      <c r="E3160" s="203" t="s">
        <v>1466</v>
      </c>
      <c r="F3160" s="212" t="s">
        <v>1143</v>
      </c>
      <c r="G3160" s="204" t="s">
        <v>1144</v>
      </c>
      <c r="H3160" s="241">
        <v>45769</v>
      </c>
      <c r="I3160" s="253">
        <v>0</v>
      </c>
      <c r="J3160" s="214">
        <v>-4200</v>
      </c>
      <c r="K3160" s="250">
        <f t="shared" si="49"/>
        <v>728706.6683181792</v>
      </c>
      <c r="L3160" s="270"/>
    </row>
    <row r="3161" spans="2:12" x14ac:dyDescent="0.25">
      <c r="B3161" s="46">
        <f>SUBTOTAL(103,$C$10:C3161)</f>
        <v>3152</v>
      </c>
      <c r="C3161" s="157" t="s">
        <v>665</v>
      </c>
      <c r="D3161" s="157" t="s">
        <v>648</v>
      </c>
      <c r="E3161" s="203" t="s">
        <v>1466</v>
      </c>
      <c r="F3161" s="212" t="s">
        <v>1045</v>
      </c>
      <c r="G3161" s="204" t="s">
        <v>1046</v>
      </c>
      <c r="H3161" s="241">
        <v>45769</v>
      </c>
      <c r="I3161" s="253">
        <v>0</v>
      </c>
      <c r="J3161" s="214">
        <v>-9800</v>
      </c>
      <c r="K3161" s="250">
        <f t="shared" si="49"/>
        <v>718906.6683181792</v>
      </c>
      <c r="L3161" s="270"/>
    </row>
    <row r="3162" spans="2:12" x14ac:dyDescent="0.25">
      <c r="B3162" s="46">
        <f>SUBTOTAL(103,$C$10:C3162)</f>
        <v>3153</v>
      </c>
      <c r="C3162" s="157" t="s">
        <v>1151</v>
      </c>
      <c r="D3162" s="157" t="s">
        <v>608</v>
      </c>
      <c r="E3162" s="203" t="s">
        <v>1466</v>
      </c>
      <c r="F3162" s="212" t="s">
        <v>583</v>
      </c>
      <c r="G3162" s="204" t="s">
        <v>584</v>
      </c>
      <c r="H3162" s="241">
        <v>45769</v>
      </c>
      <c r="I3162" s="253">
        <v>0</v>
      </c>
      <c r="J3162" s="214">
        <v>-4200</v>
      </c>
      <c r="K3162" s="250">
        <f t="shared" si="49"/>
        <v>714706.6683181792</v>
      </c>
      <c r="L3162" s="270"/>
    </row>
    <row r="3163" spans="2:12" x14ac:dyDescent="0.25">
      <c r="B3163" s="46">
        <f>SUBTOTAL(103,$C$10:C3163)</f>
        <v>3154</v>
      </c>
      <c r="C3163" s="157" t="s">
        <v>694</v>
      </c>
      <c r="D3163" s="157" t="s">
        <v>608</v>
      </c>
      <c r="E3163" s="203" t="s">
        <v>1466</v>
      </c>
      <c r="F3163" s="212" t="s">
        <v>641</v>
      </c>
      <c r="G3163" s="204" t="s">
        <v>642</v>
      </c>
      <c r="H3163" s="241">
        <v>45769</v>
      </c>
      <c r="I3163" s="253">
        <v>0</v>
      </c>
      <c r="J3163" s="214">
        <v>-6300</v>
      </c>
      <c r="K3163" s="250">
        <f t="shared" si="49"/>
        <v>708406.6683181792</v>
      </c>
      <c r="L3163" s="270"/>
    </row>
    <row r="3164" spans="2:12" x14ac:dyDescent="0.25">
      <c r="B3164" s="46">
        <f>SUBTOTAL(103,$C$10:C3164)</f>
        <v>3155</v>
      </c>
      <c r="C3164" s="157" t="s">
        <v>694</v>
      </c>
      <c r="D3164" s="157" t="s">
        <v>608</v>
      </c>
      <c r="E3164" s="203" t="s">
        <v>1466</v>
      </c>
      <c r="F3164" s="212" t="s">
        <v>1187</v>
      </c>
      <c r="G3164" s="204" t="s">
        <v>1188</v>
      </c>
      <c r="H3164" s="241">
        <v>45769</v>
      </c>
      <c r="I3164" s="253">
        <v>0</v>
      </c>
      <c r="J3164" s="214">
        <v>-8400</v>
      </c>
      <c r="K3164" s="250">
        <f t="shared" si="49"/>
        <v>700006.6683181792</v>
      </c>
      <c r="L3164" s="270"/>
    </row>
    <row r="3165" spans="2:12" x14ac:dyDescent="0.25">
      <c r="B3165" s="46">
        <f>SUBTOTAL(103,$C$10:C3165)</f>
        <v>3156</v>
      </c>
      <c r="C3165" s="157" t="s">
        <v>724</v>
      </c>
      <c r="D3165" s="157" t="s">
        <v>1032</v>
      </c>
      <c r="E3165" s="203" t="s">
        <v>6</v>
      </c>
      <c r="F3165" s="212" t="s">
        <v>726</v>
      </c>
      <c r="G3165" s="204" t="s">
        <v>724</v>
      </c>
      <c r="H3165" s="241">
        <v>45770</v>
      </c>
      <c r="I3165" s="253">
        <v>700000</v>
      </c>
      <c r="J3165" s="214">
        <v>0</v>
      </c>
      <c r="K3165" s="250">
        <f t="shared" si="49"/>
        <v>1400006.6683181792</v>
      </c>
      <c r="L3165" s="270"/>
    </row>
    <row r="3166" spans="2:12" x14ac:dyDescent="0.25">
      <c r="B3166" s="46">
        <f>SUBTOTAL(103,$C$10:C3166)</f>
        <v>3157</v>
      </c>
      <c r="C3166" s="157" t="s">
        <v>596</v>
      </c>
      <c r="D3166" s="157" t="s">
        <v>607</v>
      </c>
      <c r="E3166" s="203" t="s">
        <v>1467</v>
      </c>
      <c r="F3166" s="212" t="s">
        <v>579</v>
      </c>
      <c r="G3166" s="204" t="s">
        <v>622</v>
      </c>
      <c r="H3166" s="241">
        <v>45772</v>
      </c>
      <c r="I3166" s="253">
        <v>0</v>
      </c>
      <c r="J3166" s="214">
        <v>-5882.3500000000022</v>
      </c>
      <c r="K3166" s="250">
        <f t="shared" si="49"/>
        <v>1394124.3183181791</v>
      </c>
      <c r="L3166" s="270"/>
    </row>
    <row r="3167" spans="2:12" x14ac:dyDescent="0.25">
      <c r="B3167" s="46">
        <f>SUBTOTAL(103,$C$10:C3167)</f>
        <v>3158</v>
      </c>
      <c r="C3167" s="157" t="s">
        <v>1266</v>
      </c>
      <c r="D3167" s="157" t="s">
        <v>738</v>
      </c>
      <c r="E3167" s="203" t="s">
        <v>1466</v>
      </c>
      <c r="F3167" s="212" t="s">
        <v>1043</v>
      </c>
      <c r="G3167" s="204" t="s">
        <v>1044</v>
      </c>
      <c r="H3167" s="241">
        <v>45772</v>
      </c>
      <c r="I3167" s="253">
        <v>0</v>
      </c>
      <c r="J3167" s="214">
        <v>-1000</v>
      </c>
      <c r="K3167" s="250">
        <f t="shared" si="49"/>
        <v>1393124.3183181791</v>
      </c>
      <c r="L3167" s="270"/>
    </row>
    <row r="3168" spans="2:12" x14ac:dyDescent="0.25">
      <c r="B3168" s="46">
        <f>SUBTOTAL(103,$C$10:C3168)</f>
        <v>3159</v>
      </c>
      <c r="C3168" s="157" t="s">
        <v>736</v>
      </c>
      <c r="D3168" s="157" t="s">
        <v>738</v>
      </c>
      <c r="E3168" s="203" t="s">
        <v>1466</v>
      </c>
      <c r="F3168" s="212" t="s">
        <v>619</v>
      </c>
      <c r="G3168" s="204" t="s">
        <v>621</v>
      </c>
      <c r="H3168" s="241">
        <v>45772</v>
      </c>
      <c r="I3168" s="253">
        <v>0</v>
      </c>
      <c r="J3168" s="214">
        <v>-1000</v>
      </c>
      <c r="K3168" s="250">
        <f t="shared" si="49"/>
        <v>1392124.3183181791</v>
      </c>
      <c r="L3168" s="270"/>
    </row>
    <row r="3169" spans="2:12" x14ac:dyDescent="0.25">
      <c r="B3169" s="46">
        <f>SUBTOTAL(103,$C$10:C3169)</f>
        <v>3160</v>
      </c>
      <c r="C3169" s="157" t="s">
        <v>625</v>
      </c>
      <c r="D3169" s="157" t="s">
        <v>608</v>
      </c>
      <c r="E3169" s="203" t="s">
        <v>1466</v>
      </c>
      <c r="F3169" s="212" t="s">
        <v>641</v>
      </c>
      <c r="G3169" s="204" t="s">
        <v>642</v>
      </c>
      <c r="H3169" s="241">
        <v>45772</v>
      </c>
      <c r="I3169" s="253">
        <v>0</v>
      </c>
      <c r="J3169" s="214">
        <v>-7128</v>
      </c>
      <c r="K3169" s="250">
        <f t="shared" si="49"/>
        <v>1384996.3183181791</v>
      </c>
      <c r="L3169" s="270"/>
    </row>
    <row r="3170" spans="2:12" x14ac:dyDescent="0.25">
      <c r="B3170" s="46">
        <f>SUBTOTAL(103,$C$10:C3170)</f>
        <v>3161</v>
      </c>
      <c r="C3170" s="157" t="s">
        <v>625</v>
      </c>
      <c r="D3170" s="157" t="s">
        <v>918</v>
      </c>
      <c r="E3170" s="203" t="s">
        <v>1467</v>
      </c>
      <c r="F3170" s="212" t="s">
        <v>1045</v>
      </c>
      <c r="G3170" s="204" t="s">
        <v>1046</v>
      </c>
      <c r="H3170" s="241">
        <v>45772</v>
      </c>
      <c r="I3170" s="253">
        <v>0</v>
      </c>
      <c r="J3170" s="214">
        <v>-3400</v>
      </c>
      <c r="K3170" s="250">
        <f t="shared" si="49"/>
        <v>1381596.3183181791</v>
      </c>
      <c r="L3170" s="270"/>
    </row>
    <row r="3171" spans="2:12" x14ac:dyDescent="0.25">
      <c r="B3171" s="46">
        <f>SUBTOTAL(103,$C$10:C3171)</f>
        <v>3162</v>
      </c>
      <c r="C3171" s="157" t="s">
        <v>1441</v>
      </c>
      <c r="D3171" s="157" t="s">
        <v>608</v>
      </c>
      <c r="E3171" s="203" t="s">
        <v>1466</v>
      </c>
      <c r="F3171" s="212" t="s">
        <v>1045</v>
      </c>
      <c r="G3171" s="204" t="s">
        <v>1046</v>
      </c>
      <c r="H3171" s="241">
        <v>45772</v>
      </c>
      <c r="I3171" s="253">
        <v>0</v>
      </c>
      <c r="J3171" s="214">
        <v>-10500</v>
      </c>
      <c r="K3171" s="250">
        <f t="shared" si="49"/>
        <v>1371096.3183181791</v>
      </c>
      <c r="L3171" s="270"/>
    </row>
    <row r="3172" spans="2:12" x14ac:dyDescent="0.25">
      <c r="B3172" s="46">
        <f>SUBTOTAL(103,$C$10:C3172)</f>
        <v>3163</v>
      </c>
      <c r="C3172" s="157" t="s">
        <v>1423</v>
      </c>
      <c r="D3172" s="157" t="s">
        <v>918</v>
      </c>
      <c r="E3172" s="204" t="s">
        <v>1467</v>
      </c>
      <c r="F3172" s="212" t="s">
        <v>1045</v>
      </c>
      <c r="G3172" s="204" t="s">
        <v>1046</v>
      </c>
      <c r="H3172" s="241">
        <v>45772</v>
      </c>
      <c r="I3172" s="253">
        <v>0</v>
      </c>
      <c r="J3172" s="214">
        <v>-11300</v>
      </c>
      <c r="K3172" s="250">
        <f t="shared" si="49"/>
        <v>1359796.3183181791</v>
      </c>
      <c r="L3172" s="270"/>
    </row>
    <row r="3173" spans="2:12" x14ac:dyDescent="0.25">
      <c r="B3173" s="46">
        <f>SUBTOTAL(103,$C$10:C3173)</f>
        <v>3164</v>
      </c>
      <c r="C3173" s="157" t="s">
        <v>1423</v>
      </c>
      <c r="D3173" s="157" t="s">
        <v>608</v>
      </c>
      <c r="E3173" s="204" t="s">
        <v>1466</v>
      </c>
      <c r="F3173" s="212" t="s">
        <v>1045</v>
      </c>
      <c r="G3173" s="204" t="s">
        <v>1046</v>
      </c>
      <c r="H3173" s="241">
        <v>45772</v>
      </c>
      <c r="I3173" s="253">
        <v>0</v>
      </c>
      <c r="J3173" s="214">
        <v>-10500</v>
      </c>
      <c r="K3173" s="250">
        <f t="shared" si="49"/>
        <v>1349296.3183181791</v>
      </c>
      <c r="L3173" s="270"/>
    </row>
    <row r="3174" spans="2:12" x14ac:dyDescent="0.25">
      <c r="B3174" s="46">
        <f>SUBTOTAL(103,$C$10:C3174)</f>
        <v>3165</v>
      </c>
      <c r="C3174" s="157" t="s">
        <v>598</v>
      </c>
      <c r="D3174" s="157" t="s">
        <v>607</v>
      </c>
      <c r="E3174" s="204" t="s">
        <v>1467</v>
      </c>
      <c r="F3174" s="212" t="s">
        <v>1432</v>
      </c>
      <c r="G3174" s="204" t="s">
        <v>1431</v>
      </c>
      <c r="H3174" s="241">
        <v>45772</v>
      </c>
      <c r="I3174" s="253">
        <v>0</v>
      </c>
      <c r="J3174" s="214">
        <v>-15000</v>
      </c>
      <c r="K3174" s="250">
        <f t="shared" si="49"/>
        <v>1334296.3183181791</v>
      </c>
      <c r="L3174" s="270"/>
    </row>
    <row r="3175" spans="2:12" x14ac:dyDescent="0.25">
      <c r="B3175" s="46">
        <f>SUBTOTAL(103,$C$10:C3175)</f>
        <v>3166</v>
      </c>
      <c r="C3175" s="157" t="s">
        <v>598</v>
      </c>
      <c r="D3175" s="157" t="s">
        <v>607</v>
      </c>
      <c r="E3175" s="204" t="s">
        <v>1467</v>
      </c>
      <c r="F3175" s="212" t="s">
        <v>1043</v>
      </c>
      <c r="G3175" s="204" t="s">
        <v>1044</v>
      </c>
      <c r="H3175" s="241">
        <v>45772</v>
      </c>
      <c r="I3175" s="253">
        <v>0</v>
      </c>
      <c r="J3175" s="214">
        <v>-2246.86992621028</v>
      </c>
      <c r="K3175" s="250">
        <f t="shared" si="49"/>
        <v>1332049.4483919689</v>
      </c>
      <c r="L3175" s="270"/>
    </row>
    <row r="3176" spans="2:12" x14ac:dyDescent="0.25">
      <c r="B3176" s="46">
        <f>SUBTOTAL(103,$C$10:C3176)</f>
        <v>3167</v>
      </c>
      <c r="C3176" s="157" t="s">
        <v>598</v>
      </c>
      <c r="D3176" s="157" t="s">
        <v>607</v>
      </c>
      <c r="E3176" s="204" t="s">
        <v>1467</v>
      </c>
      <c r="F3176" s="212" t="s">
        <v>1432</v>
      </c>
      <c r="G3176" s="204" t="s">
        <v>1431</v>
      </c>
      <c r="H3176" s="241">
        <v>45772</v>
      </c>
      <c r="I3176" s="253">
        <v>0</v>
      </c>
      <c r="J3176" s="214">
        <v>-7753.13007378972</v>
      </c>
      <c r="K3176" s="250">
        <f t="shared" si="49"/>
        <v>1324296.3183181791</v>
      </c>
      <c r="L3176" s="270"/>
    </row>
    <row r="3177" spans="2:12" x14ac:dyDescent="0.25">
      <c r="B3177" s="46">
        <f>SUBTOTAL(103,$C$10:C3177)</f>
        <v>3168</v>
      </c>
      <c r="C3177" s="157" t="s">
        <v>598</v>
      </c>
      <c r="D3177" s="157" t="s">
        <v>1480</v>
      </c>
      <c r="E3177" s="204" t="s">
        <v>1466</v>
      </c>
      <c r="F3177" s="212" t="s">
        <v>641</v>
      </c>
      <c r="G3177" s="204" t="s">
        <v>642</v>
      </c>
      <c r="H3177" s="241">
        <v>45772</v>
      </c>
      <c r="I3177" s="253">
        <v>0</v>
      </c>
      <c r="J3177" s="214">
        <v>-5000</v>
      </c>
      <c r="K3177" s="250">
        <f t="shared" si="49"/>
        <v>1319296.3183181791</v>
      </c>
      <c r="L3177" s="270"/>
    </row>
    <row r="3178" spans="2:12" x14ac:dyDescent="0.25">
      <c r="B3178" s="46">
        <f>SUBTOTAL(103,$C$10:C3178)</f>
        <v>3169</v>
      </c>
      <c r="C3178" s="157" t="s">
        <v>598</v>
      </c>
      <c r="D3178" s="157" t="s">
        <v>1418</v>
      </c>
      <c r="E3178" s="204" t="s">
        <v>1467</v>
      </c>
      <c r="F3178" s="212" t="s">
        <v>1432</v>
      </c>
      <c r="G3178" s="204" t="s">
        <v>1431</v>
      </c>
      <c r="H3178" s="241">
        <v>45772</v>
      </c>
      <c r="I3178" s="253">
        <v>0</v>
      </c>
      <c r="J3178" s="214">
        <v>-3000</v>
      </c>
      <c r="K3178" s="250">
        <f t="shared" si="49"/>
        <v>1316296.3183181791</v>
      </c>
      <c r="L3178" s="270"/>
    </row>
    <row r="3179" spans="2:12" x14ac:dyDescent="0.25">
      <c r="B3179" s="46">
        <f>SUBTOTAL(103,$C$10:C3179)</f>
        <v>3170</v>
      </c>
      <c r="C3179" s="157" t="s">
        <v>598</v>
      </c>
      <c r="D3179" s="157" t="s">
        <v>738</v>
      </c>
      <c r="E3179" s="204" t="s">
        <v>1466</v>
      </c>
      <c r="F3179" s="212" t="s">
        <v>1043</v>
      </c>
      <c r="G3179" s="204" t="s">
        <v>1044</v>
      </c>
      <c r="H3179" s="241">
        <v>45772</v>
      </c>
      <c r="I3179" s="253">
        <v>0</v>
      </c>
      <c r="J3179" s="214">
        <v>-1000</v>
      </c>
      <c r="K3179" s="250">
        <f t="shared" si="49"/>
        <v>1315296.3183181791</v>
      </c>
      <c r="L3179" s="270"/>
    </row>
    <row r="3180" spans="2:12" x14ac:dyDescent="0.25">
      <c r="B3180" s="46">
        <f>SUBTOTAL(103,$C$10:C3180)</f>
        <v>3171</v>
      </c>
      <c r="C3180" s="157" t="s">
        <v>598</v>
      </c>
      <c r="D3180" s="157" t="s">
        <v>608</v>
      </c>
      <c r="E3180" s="204" t="s">
        <v>1466</v>
      </c>
      <c r="F3180" s="212" t="s">
        <v>1135</v>
      </c>
      <c r="G3180" s="204" t="s">
        <v>1134</v>
      </c>
      <c r="H3180" s="241">
        <v>45772</v>
      </c>
      <c r="I3180" s="253">
        <v>0</v>
      </c>
      <c r="J3180" s="214">
        <v>-8400</v>
      </c>
      <c r="K3180" s="250">
        <f t="shared" si="49"/>
        <v>1306896.3183181791</v>
      </c>
      <c r="L3180" s="270"/>
    </row>
    <row r="3181" spans="2:12" x14ac:dyDescent="0.25">
      <c r="B3181" s="46">
        <f>SUBTOTAL(103,$C$10:C3181)</f>
        <v>3172</v>
      </c>
      <c r="C3181" s="157" t="s">
        <v>600</v>
      </c>
      <c r="D3181" s="157" t="s">
        <v>608</v>
      </c>
      <c r="E3181" s="204" t="s">
        <v>1466</v>
      </c>
      <c r="F3181" s="212" t="s">
        <v>1482</v>
      </c>
      <c r="G3181" s="204" t="s">
        <v>1483</v>
      </c>
      <c r="H3181" s="241">
        <v>45772</v>
      </c>
      <c r="I3181" s="253">
        <v>0</v>
      </c>
      <c r="J3181" s="214">
        <v>-8400</v>
      </c>
      <c r="K3181" s="250">
        <f t="shared" si="49"/>
        <v>1298496.3183181791</v>
      </c>
      <c r="L3181" s="270"/>
    </row>
    <row r="3182" spans="2:12" x14ac:dyDescent="0.25">
      <c r="B3182" s="46">
        <f>SUBTOTAL(103,$C$10:C3182)</f>
        <v>3173</v>
      </c>
      <c r="C3182" s="157" t="s">
        <v>751</v>
      </c>
      <c r="D3182" s="157" t="s">
        <v>607</v>
      </c>
      <c r="E3182" s="204" t="s">
        <v>1467</v>
      </c>
      <c r="F3182" s="212" t="s">
        <v>1143</v>
      </c>
      <c r="G3182" s="204" t="s">
        <v>1144</v>
      </c>
      <c r="H3182" s="241">
        <v>45772</v>
      </c>
      <c r="I3182" s="253">
        <v>0</v>
      </c>
      <c r="J3182" s="214">
        <v>-2000</v>
      </c>
      <c r="K3182" s="250">
        <f t="shared" si="49"/>
        <v>1296496.3183181791</v>
      </c>
      <c r="L3182" s="270"/>
    </row>
    <row r="3183" spans="2:12" x14ac:dyDescent="0.25">
      <c r="B3183" s="46">
        <f>SUBTOTAL(103,$C$10:C3183)</f>
        <v>3174</v>
      </c>
      <c r="C3183" s="157" t="s">
        <v>682</v>
      </c>
      <c r="D3183" s="157" t="s">
        <v>918</v>
      </c>
      <c r="E3183" s="204" t="s">
        <v>1467</v>
      </c>
      <c r="F3183" s="212" t="s">
        <v>1045</v>
      </c>
      <c r="G3183" s="204" t="s">
        <v>1046</v>
      </c>
      <c r="H3183" s="241">
        <v>45772</v>
      </c>
      <c r="I3183" s="253">
        <v>0</v>
      </c>
      <c r="J3183" s="214">
        <v>-3400</v>
      </c>
      <c r="K3183" s="250">
        <f t="shared" si="49"/>
        <v>1293096.3183181791</v>
      </c>
      <c r="L3183" s="270"/>
    </row>
    <row r="3184" spans="2:12" x14ac:dyDescent="0.25">
      <c r="B3184" s="46">
        <f>SUBTOTAL(103,$C$10:C3184)</f>
        <v>3175</v>
      </c>
      <c r="C3184" s="157" t="s">
        <v>682</v>
      </c>
      <c r="D3184" s="157" t="s">
        <v>608</v>
      </c>
      <c r="E3184" s="204" t="s">
        <v>1466</v>
      </c>
      <c r="F3184" s="212" t="s">
        <v>1045</v>
      </c>
      <c r="G3184" s="204" t="s">
        <v>1046</v>
      </c>
      <c r="H3184" s="241">
        <v>45772</v>
      </c>
      <c r="I3184" s="253">
        <v>0</v>
      </c>
      <c r="J3184" s="214">
        <v>-2100</v>
      </c>
      <c r="K3184" s="250">
        <f t="shared" si="49"/>
        <v>1290996.3183181791</v>
      </c>
      <c r="L3184" s="270"/>
    </row>
    <row r="3185" spans="2:12" x14ac:dyDescent="0.25">
      <c r="B3185" s="46">
        <f>SUBTOTAL(103,$C$10:C3185)</f>
        <v>3176</v>
      </c>
      <c r="C3185" s="157" t="s">
        <v>596</v>
      </c>
      <c r="D3185" s="157" t="s">
        <v>608</v>
      </c>
      <c r="E3185" s="204" t="s">
        <v>1466</v>
      </c>
      <c r="F3185" s="212" t="s">
        <v>581</v>
      </c>
      <c r="G3185" s="204" t="s">
        <v>620</v>
      </c>
      <c r="H3185" s="241">
        <v>45772</v>
      </c>
      <c r="I3185" s="253">
        <v>0</v>
      </c>
      <c r="J3185" s="214">
        <v>-21000</v>
      </c>
      <c r="K3185" s="250">
        <f t="shared" si="49"/>
        <v>1269996.3183181791</v>
      </c>
      <c r="L3185" s="270"/>
    </row>
    <row r="3186" spans="2:12" x14ac:dyDescent="0.25">
      <c r="B3186" s="46">
        <f>SUBTOTAL(103,$C$10:C3186)</f>
        <v>3177</v>
      </c>
      <c r="C3186" s="157" t="s">
        <v>597</v>
      </c>
      <c r="D3186" s="157" t="s">
        <v>608</v>
      </c>
      <c r="E3186" s="204" t="s">
        <v>1466</v>
      </c>
      <c r="F3186" s="212" t="s">
        <v>581</v>
      </c>
      <c r="G3186" s="204" t="s">
        <v>620</v>
      </c>
      <c r="H3186" s="241">
        <v>45772</v>
      </c>
      <c r="I3186" s="253">
        <v>0</v>
      </c>
      <c r="J3186" s="214">
        <v>-63000</v>
      </c>
      <c r="K3186" s="250">
        <f t="shared" si="49"/>
        <v>1206996.3183181791</v>
      </c>
      <c r="L3186" s="270"/>
    </row>
    <row r="3187" spans="2:12" x14ac:dyDescent="0.25">
      <c r="B3187" s="46">
        <f>SUBTOTAL(103,$C$10:C3187)</f>
        <v>3178</v>
      </c>
      <c r="C3187" s="157" t="s">
        <v>692</v>
      </c>
      <c r="D3187" s="157" t="s">
        <v>608</v>
      </c>
      <c r="E3187" s="204" t="s">
        <v>1466</v>
      </c>
      <c r="F3187" s="212" t="s">
        <v>746</v>
      </c>
      <c r="G3187" s="204" t="s">
        <v>747</v>
      </c>
      <c r="H3187" s="241">
        <v>45772</v>
      </c>
      <c r="I3187" s="253">
        <v>0</v>
      </c>
      <c r="J3187" s="214">
        <v>-23100</v>
      </c>
      <c r="K3187" s="250">
        <f t="shared" si="49"/>
        <v>1183896.3183181791</v>
      </c>
      <c r="L3187" s="270"/>
    </row>
    <row r="3188" spans="2:12" x14ac:dyDescent="0.25">
      <c r="B3188" s="46">
        <f>SUBTOTAL(103,$C$10:C3188)</f>
        <v>3179</v>
      </c>
      <c r="C3188" s="157" t="s">
        <v>692</v>
      </c>
      <c r="D3188" s="157" t="s">
        <v>1139</v>
      </c>
      <c r="E3188" s="204" t="s">
        <v>1466</v>
      </c>
      <c r="F3188" s="212" t="s">
        <v>746</v>
      </c>
      <c r="G3188" s="204" t="s">
        <v>747</v>
      </c>
      <c r="H3188" s="241">
        <v>45772</v>
      </c>
      <c r="I3188" s="253">
        <v>0</v>
      </c>
      <c r="J3188" s="214">
        <v>-8400</v>
      </c>
      <c r="K3188" s="250">
        <f t="shared" si="49"/>
        <v>1175496.3183181791</v>
      </c>
      <c r="L3188" s="270"/>
    </row>
    <row r="3189" spans="2:12" x14ac:dyDescent="0.25">
      <c r="B3189" s="46">
        <f>SUBTOTAL(103,$C$10:C3189)</f>
        <v>3180</v>
      </c>
      <c r="C3189" s="157" t="s">
        <v>598</v>
      </c>
      <c r="D3189" s="157" t="s">
        <v>608</v>
      </c>
      <c r="E3189" s="204" t="s">
        <v>1466</v>
      </c>
      <c r="F3189" s="212" t="s">
        <v>746</v>
      </c>
      <c r="G3189" s="204" t="s">
        <v>747</v>
      </c>
      <c r="H3189" s="241">
        <v>45772</v>
      </c>
      <c r="I3189" s="253">
        <v>0</v>
      </c>
      <c r="J3189" s="214">
        <v>-92400</v>
      </c>
      <c r="K3189" s="250">
        <f t="shared" si="49"/>
        <v>1083096.3183181791</v>
      </c>
      <c r="L3189" s="270"/>
    </row>
    <row r="3190" spans="2:12" x14ac:dyDescent="0.25">
      <c r="B3190" s="46">
        <f>SUBTOTAL(103,$C$10:C3190)</f>
        <v>3181</v>
      </c>
      <c r="C3190" s="157" t="s">
        <v>693</v>
      </c>
      <c r="D3190" s="157" t="s">
        <v>608</v>
      </c>
      <c r="E3190" s="204" t="s">
        <v>1466</v>
      </c>
      <c r="F3190" s="212" t="s">
        <v>746</v>
      </c>
      <c r="G3190" s="204" t="s">
        <v>747</v>
      </c>
      <c r="H3190" s="241">
        <v>45772</v>
      </c>
      <c r="I3190" s="253">
        <v>0</v>
      </c>
      <c r="J3190" s="214">
        <v>-8400</v>
      </c>
      <c r="K3190" s="250">
        <f t="shared" si="49"/>
        <v>1074696.3183181791</v>
      </c>
      <c r="L3190" s="270"/>
    </row>
    <row r="3191" spans="2:12" x14ac:dyDescent="0.25">
      <c r="B3191" s="46">
        <f>SUBTOTAL(103,$C$10:C3191)</f>
        <v>3182</v>
      </c>
      <c r="C3191" s="157" t="s">
        <v>601</v>
      </c>
      <c r="D3191" s="157" t="s">
        <v>648</v>
      </c>
      <c r="E3191" s="204" t="s">
        <v>1466</v>
      </c>
      <c r="F3191" s="212" t="s">
        <v>1482</v>
      </c>
      <c r="G3191" s="204" t="s">
        <v>1483</v>
      </c>
      <c r="H3191" s="241">
        <v>45772</v>
      </c>
      <c r="I3191" s="253">
        <v>0</v>
      </c>
      <c r="J3191" s="214">
        <v>-5831</v>
      </c>
      <c r="K3191" s="250">
        <f t="shared" si="49"/>
        <v>1068865.3183181791</v>
      </c>
      <c r="L3191" s="270"/>
    </row>
    <row r="3192" spans="2:12" x14ac:dyDescent="0.25">
      <c r="B3192" s="46">
        <f>SUBTOTAL(103,$C$10:C3192)</f>
        <v>3183</v>
      </c>
      <c r="C3192" s="157" t="s">
        <v>601</v>
      </c>
      <c r="D3192" s="157" t="s">
        <v>703</v>
      </c>
      <c r="E3192" s="204" t="s">
        <v>1471</v>
      </c>
      <c r="F3192" s="212" t="s">
        <v>1482</v>
      </c>
      <c r="G3192" s="204" t="s">
        <v>1483</v>
      </c>
      <c r="H3192" s="241">
        <v>45772</v>
      </c>
      <c r="I3192" s="253">
        <v>0</v>
      </c>
      <c r="J3192" s="214">
        <v>-14000</v>
      </c>
      <c r="K3192" s="250">
        <f t="shared" si="49"/>
        <v>1054865.3183181791</v>
      </c>
      <c r="L3192" s="270"/>
    </row>
    <row r="3193" spans="2:12" x14ac:dyDescent="0.25">
      <c r="B3193" s="46">
        <f>SUBTOTAL(103,$C$10:C3193)</f>
        <v>3184</v>
      </c>
      <c r="C3193" s="157" t="s">
        <v>780</v>
      </c>
      <c r="D3193" s="157" t="s">
        <v>607</v>
      </c>
      <c r="E3193" s="204" t="s">
        <v>1467</v>
      </c>
      <c r="F3193" s="212" t="s">
        <v>726</v>
      </c>
      <c r="G3193" s="204" t="s">
        <v>724</v>
      </c>
      <c r="H3193" s="241">
        <v>45772</v>
      </c>
      <c r="I3193" s="253">
        <v>0</v>
      </c>
      <c r="J3193" s="214">
        <v>-5000</v>
      </c>
      <c r="K3193" s="250">
        <f t="shared" si="49"/>
        <v>1049865.3183181791</v>
      </c>
      <c r="L3193" s="270"/>
    </row>
    <row r="3194" spans="2:12" x14ac:dyDescent="0.25">
      <c r="B3194" s="46">
        <f>SUBTOTAL(103,$C$10:C3194)</f>
        <v>3185</v>
      </c>
      <c r="C3194" s="157" t="s">
        <v>1445</v>
      </c>
      <c r="D3194" s="157" t="s">
        <v>703</v>
      </c>
      <c r="E3194" s="204" t="s">
        <v>1471</v>
      </c>
      <c r="F3194" s="212" t="s">
        <v>746</v>
      </c>
      <c r="G3194" s="204" t="s">
        <v>747</v>
      </c>
      <c r="H3194" s="241">
        <v>45772</v>
      </c>
      <c r="I3194" s="253">
        <v>0</v>
      </c>
      <c r="J3194" s="214">
        <v>-15000</v>
      </c>
      <c r="K3194" s="250">
        <f t="shared" si="49"/>
        <v>1034865.3183181791</v>
      </c>
      <c r="L3194" s="270"/>
    </row>
    <row r="3195" spans="2:12" x14ac:dyDescent="0.25">
      <c r="B3195" s="46">
        <f>SUBTOTAL(103,$C$10:C3195)</f>
        <v>3186</v>
      </c>
      <c r="C3195" s="157" t="s">
        <v>665</v>
      </c>
      <c r="D3195" s="157" t="s">
        <v>648</v>
      </c>
      <c r="E3195" s="204" t="s">
        <v>1466</v>
      </c>
      <c r="F3195" s="212" t="s">
        <v>1045</v>
      </c>
      <c r="G3195" s="204" t="s">
        <v>1046</v>
      </c>
      <c r="H3195" s="241">
        <v>45772</v>
      </c>
      <c r="I3195" s="253">
        <v>0</v>
      </c>
      <c r="J3195" s="214">
        <v>-8400</v>
      </c>
      <c r="K3195" s="250">
        <f t="shared" si="49"/>
        <v>1026465.3183181791</v>
      </c>
      <c r="L3195" s="270"/>
    </row>
    <row r="3196" spans="2:12" x14ac:dyDescent="0.25">
      <c r="B3196" s="46">
        <f>SUBTOTAL(103,$C$10:C3196)</f>
        <v>3187</v>
      </c>
      <c r="C3196" s="157" t="s">
        <v>665</v>
      </c>
      <c r="D3196" s="157" t="s">
        <v>918</v>
      </c>
      <c r="E3196" s="204" t="s">
        <v>1467</v>
      </c>
      <c r="F3196" s="212" t="s">
        <v>1045</v>
      </c>
      <c r="G3196" s="204" t="s">
        <v>1046</v>
      </c>
      <c r="H3196" s="241">
        <v>45772</v>
      </c>
      <c r="I3196" s="253">
        <v>0</v>
      </c>
      <c r="J3196" s="214">
        <v>-24250</v>
      </c>
      <c r="K3196" s="250">
        <f t="shared" si="49"/>
        <v>1002215.3183181791</v>
      </c>
      <c r="L3196" s="270"/>
    </row>
    <row r="3197" spans="2:12" x14ac:dyDescent="0.25">
      <c r="B3197" s="46">
        <f>SUBTOTAL(103,$C$10:C3197)</f>
        <v>3188</v>
      </c>
      <c r="C3197" s="157" t="s">
        <v>665</v>
      </c>
      <c r="D3197" s="157" t="s">
        <v>648</v>
      </c>
      <c r="E3197" s="204" t="s">
        <v>1466</v>
      </c>
      <c r="F3197" s="212" t="s">
        <v>1478</v>
      </c>
      <c r="G3197" s="204" t="s">
        <v>1479</v>
      </c>
      <c r="H3197" s="241">
        <v>45772</v>
      </c>
      <c r="I3197" s="253">
        <v>0</v>
      </c>
      <c r="J3197" s="214">
        <v>-7000</v>
      </c>
      <c r="K3197" s="250">
        <f t="shared" si="49"/>
        <v>995215.31831817911</v>
      </c>
      <c r="L3197" s="270"/>
    </row>
    <row r="3198" spans="2:12" x14ac:dyDescent="0.25">
      <c r="B3198" s="46">
        <f>SUBTOTAL(103,$C$10:C3198)</f>
        <v>3189</v>
      </c>
      <c r="C3198" s="157" t="s">
        <v>728</v>
      </c>
      <c r="D3198" s="157" t="s">
        <v>738</v>
      </c>
      <c r="E3198" s="204" t="s">
        <v>1466</v>
      </c>
      <c r="F3198" s="212" t="s">
        <v>1043</v>
      </c>
      <c r="G3198" s="204" t="s">
        <v>1044</v>
      </c>
      <c r="H3198" s="241">
        <v>45772</v>
      </c>
      <c r="I3198" s="253">
        <v>0</v>
      </c>
      <c r="J3198" s="214">
        <v>-500</v>
      </c>
      <c r="K3198" s="250">
        <f t="shared" si="49"/>
        <v>994715.31831817911</v>
      </c>
      <c r="L3198" s="270"/>
    </row>
    <row r="3199" spans="2:12" x14ac:dyDescent="0.25">
      <c r="B3199" s="46">
        <f>SUBTOTAL(103,$C$10:C3199)</f>
        <v>3190</v>
      </c>
      <c r="C3199" s="157" t="s">
        <v>1151</v>
      </c>
      <c r="D3199" s="157" t="s">
        <v>918</v>
      </c>
      <c r="E3199" s="204" t="s">
        <v>1467</v>
      </c>
      <c r="F3199" s="212" t="s">
        <v>1045</v>
      </c>
      <c r="G3199" s="204" t="s">
        <v>1046</v>
      </c>
      <c r="H3199" s="241">
        <v>45772</v>
      </c>
      <c r="I3199" s="253">
        <v>0</v>
      </c>
      <c r="J3199" s="214">
        <v>-3700</v>
      </c>
      <c r="K3199" s="250">
        <f t="shared" si="49"/>
        <v>991015.31831817911</v>
      </c>
      <c r="L3199" s="270"/>
    </row>
    <row r="3200" spans="2:12" x14ac:dyDescent="0.25">
      <c r="B3200" s="46">
        <f>SUBTOTAL(103,$C$10:C3200)</f>
        <v>3191</v>
      </c>
      <c r="C3200" s="157" t="s">
        <v>1151</v>
      </c>
      <c r="D3200" s="157" t="s">
        <v>608</v>
      </c>
      <c r="E3200" s="204" t="s">
        <v>1466</v>
      </c>
      <c r="F3200" s="212" t="s">
        <v>583</v>
      </c>
      <c r="G3200" s="204" t="s">
        <v>584</v>
      </c>
      <c r="H3200" s="241">
        <v>45772</v>
      </c>
      <c r="I3200" s="253">
        <v>0</v>
      </c>
      <c r="J3200" s="214">
        <v>-4200</v>
      </c>
      <c r="K3200" s="250">
        <f t="shared" si="49"/>
        <v>986815.31831817911</v>
      </c>
      <c r="L3200" s="270"/>
    </row>
    <row r="3201" spans="2:12" x14ac:dyDescent="0.25">
      <c r="B3201" s="46">
        <f>SUBTOTAL(103,$C$10:C3201)</f>
        <v>3192</v>
      </c>
      <c r="C3201" s="157" t="s">
        <v>683</v>
      </c>
      <c r="D3201" s="157" t="s">
        <v>608</v>
      </c>
      <c r="E3201" s="204" t="s">
        <v>1466</v>
      </c>
      <c r="F3201" s="212" t="s">
        <v>1482</v>
      </c>
      <c r="G3201" s="204" t="s">
        <v>1483</v>
      </c>
      <c r="H3201" s="241">
        <v>45772</v>
      </c>
      <c r="I3201" s="253">
        <v>0</v>
      </c>
      <c r="J3201" s="214">
        <v>-4200</v>
      </c>
      <c r="K3201" s="250">
        <f t="shared" si="49"/>
        <v>982615.31831817911</v>
      </c>
      <c r="L3201" s="270"/>
    </row>
    <row r="3202" spans="2:12" x14ac:dyDescent="0.25">
      <c r="B3202" s="46">
        <f>SUBTOTAL(103,$C$10:C3202)</f>
        <v>3193</v>
      </c>
      <c r="C3202" s="157" t="s">
        <v>1247</v>
      </c>
      <c r="D3202" s="157" t="s">
        <v>1481</v>
      </c>
      <c r="E3202" s="204" t="s">
        <v>1467</v>
      </c>
      <c r="F3202" s="212" t="s">
        <v>579</v>
      </c>
      <c r="G3202" s="204" t="s">
        <v>622</v>
      </c>
      <c r="H3202" s="241">
        <v>45772</v>
      </c>
      <c r="I3202" s="253">
        <v>0</v>
      </c>
      <c r="J3202" s="214">
        <v>-5000</v>
      </c>
      <c r="K3202" s="250">
        <f t="shared" si="49"/>
        <v>977615.31831817911</v>
      </c>
      <c r="L3202" s="270"/>
    </row>
    <row r="3203" spans="2:12" x14ac:dyDescent="0.25">
      <c r="B3203" s="46">
        <f>SUBTOTAL(103,$C$10:C3203)</f>
        <v>3194</v>
      </c>
      <c r="C3203" s="157" t="s">
        <v>694</v>
      </c>
      <c r="D3203" s="157" t="s">
        <v>607</v>
      </c>
      <c r="E3203" s="204" t="s">
        <v>1467</v>
      </c>
      <c r="F3203" s="212" t="s">
        <v>1043</v>
      </c>
      <c r="G3203" s="204" t="s">
        <v>1044</v>
      </c>
      <c r="H3203" s="241">
        <v>45772</v>
      </c>
      <c r="I3203" s="253">
        <v>0</v>
      </c>
      <c r="J3203" s="214">
        <v>-16300</v>
      </c>
      <c r="K3203" s="250">
        <f t="shared" si="49"/>
        <v>961315.31831817911</v>
      </c>
      <c r="L3203" s="270"/>
    </row>
    <row r="3204" spans="2:12" x14ac:dyDescent="0.25">
      <c r="B3204" s="46">
        <f>SUBTOTAL(103,$C$10:C3204)</f>
        <v>3195</v>
      </c>
      <c r="C3204" s="157" t="s">
        <v>694</v>
      </c>
      <c r="D3204" s="157" t="s">
        <v>608</v>
      </c>
      <c r="E3204" s="204" t="s">
        <v>1466</v>
      </c>
      <c r="F3204" s="212" t="s">
        <v>1187</v>
      </c>
      <c r="G3204" s="204" t="s">
        <v>1188</v>
      </c>
      <c r="H3204" s="241">
        <v>45772</v>
      </c>
      <c r="I3204" s="253">
        <v>0</v>
      </c>
      <c r="J3204" s="214">
        <v>-12600</v>
      </c>
      <c r="K3204" s="250">
        <f t="shared" si="49"/>
        <v>948715.31831817911</v>
      </c>
      <c r="L3204" s="270"/>
    </row>
    <row r="3205" spans="2:12" x14ac:dyDescent="0.25">
      <c r="B3205" s="46">
        <f>SUBTOTAL(103,$C$10:C3205)</f>
        <v>3196</v>
      </c>
      <c r="C3205" s="157" t="s">
        <v>1342</v>
      </c>
      <c r="D3205" s="157" t="s">
        <v>607</v>
      </c>
      <c r="E3205" s="204" t="s">
        <v>1467</v>
      </c>
      <c r="F3205" s="212" t="s">
        <v>579</v>
      </c>
      <c r="G3205" s="204" t="s">
        <v>622</v>
      </c>
      <c r="H3205" s="241">
        <v>45772</v>
      </c>
      <c r="I3205" s="253">
        <v>0</v>
      </c>
      <c r="J3205" s="214">
        <v>-27748.959999999999</v>
      </c>
      <c r="K3205" s="250">
        <f t="shared" si="49"/>
        <v>920966.35831817915</v>
      </c>
      <c r="L3205" s="270"/>
    </row>
    <row r="3206" spans="2:12" x14ac:dyDescent="0.25">
      <c r="B3206" s="46">
        <f>SUBTOTAL(103,$C$10:C3206)</f>
        <v>3197</v>
      </c>
      <c r="C3206" s="157" t="s">
        <v>605</v>
      </c>
      <c r="D3206" s="157" t="s">
        <v>1487</v>
      </c>
      <c r="E3206" s="204" t="s">
        <v>1467</v>
      </c>
      <c r="F3206" s="212" t="s">
        <v>1432</v>
      </c>
      <c r="G3206" s="204" t="s">
        <v>1431</v>
      </c>
      <c r="H3206" s="241">
        <v>45772</v>
      </c>
      <c r="I3206" s="253">
        <v>0</v>
      </c>
      <c r="J3206" s="214">
        <v>-3000</v>
      </c>
      <c r="K3206" s="250">
        <f t="shared" si="49"/>
        <v>917966.35831817915</v>
      </c>
      <c r="L3206" s="270"/>
    </row>
    <row r="3207" spans="2:12" x14ac:dyDescent="0.25">
      <c r="B3207" s="46">
        <f>SUBTOTAL(103,$C$10:C3207)</f>
        <v>3198</v>
      </c>
      <c r="C3207" s="157" t="s">
        <v>1165</v>
      </c>
      <c r="D3207" s="157" t="s">
        <v>738</v>
      </c>
      <c r="E3207" s="204" t="s">
        <v>1466</v>
      </c>
      <c r="F3207" s="212" t="s">
        <v>1043</v>
      </c>
      <c r="G3207" s="204" t="s">
        <v>1044</v>
      </c>
      <c r="H3207" s="241">
        <v>45772</v>
      </c>
      <c r="I3207" s="253">
        <v>0</v>
      </c>
      <c r="J3207" s="214">
        <v>-500</v>
      </c>
      <c r="K3207" s="250">
        <f t="shared" si="49"/>
        <v>917466.35831817915</v>
      </c>
      <c r="L3207" s="270"/>
    </row>
    <row r="3208" spans="2:12" x14ac:dyDescent="0.25">
      <c r="B3208" s="46">
        <f>SUBTOTAL(103,$C$10:C3208)</f>
        <v>3199</v>
      </c>
      <c r="C3208" s="157" t="s">
        <v>1486</v>
      </c>
      <c r="D3208" s="157" t="s">
        <v>1484</v>
      </c>
      <c r="E3208" s="203" t="s">
        <v>6</v>
      </c>
      <c r="F3208" s="212" t="s">
        <v>1050</v>
      </c>
      <c r="G3208" s="204" t="s">
        <v>442</v>
      </c>
      <c r="H3208" s="241">
        <v>45776</v>
      </c>
      <c r="I3208" s="253">
        <v>38090</v>
      </c>
      <c r="J3208" s="214">
        <v>0</v>
      </c>
      <c r="K3208" s="250">
        <f t="shared" si="49"/>
        <v>955556.35831817915</v>
      </c>
      <c r="L3208" s="270"/>
    </row>
    <row r="3209" spans="2:12" x14ac:dyDescent="0.25">
      <c r="B3209" s="46">
        <f>SUBTOTAL(103,$C$10:C3209)</f>
        <v>3200</v>
      </c>
      <c r="C3209" s="157" t="s">
        <v>1486</v>
      </c>
      <c r="D3209" s="157" t="s">
        <v>1485</v>
      </c>
      <c r="E3209" s="203" t="s">
        <v>6</v>
      </c>
      <c r="F3209" s="212" t="s">
        <v>1050</v>
      </c>
      <c r="G3209" s="204" t="s">
        <v>442</v>
      </c>
      <c r="H3209" s="241">
        <v>45776</v>
      </c>
      <c r="I3209" s="253">
        <v>150000</v>
      </c>
      <c r="J3209" s="214">
        <v>0</v>
      </c>
      <c r="K3209" s="250">
        <f t="shared" si="49"/>
        <v>1105556.3583181791</v>
      </c>
      <c r="L3209" s="270"/>
    </row>
    <row r="3210" spans="2:12" x14ac:dyDescent="0.25">
      <c r="B3210" s="46">
        <f>SUBTOTAL(103,$C$10:C3210)</f>
        <v>3201</v>
      </c>
      <c r="C3210" s="157" t="s">
        <v>1488</v>
      </c>
      <c r="D3210" s="157" t="s">
        <v>944</v>
      </c>
      <c r="E3210" s="204" t="s">
        <v>1467</v>
      </c>
      <c r="F3210" s="212" t="s">
        <v>1043</v>
      </c>
      <c r="G3210" s="204" t="s">
        <v>1044</v>
      </c>
      <c r="H3210" s="241">
        <v>45776</v>
      </c>
      <c r="I3210" s="253">
        <v>0</v>
      </c>
      <c r="J3210" s="214">
        <v>-200000</v>
      </c>
      <c r="K3210" s="250">
        <f t="shared" si="49"/>
        <v>905556.35831817915</v>
      </c>
      <c r="L3210" s="270"/>
    </row>
    <row r="3211" spans="2:12" x14ac:dyDescent="0.25">
      <c r="B3211" s="46">
        <f>SUBTOTAL(103,$C$10:C3211)</f>
        <v>3202</v>
      </c>
      <c r="C3211" s="157" t="s">
        <v>580</v>
      </c>
      <c r="D3211" s="157" t="s">
        <v>1032</v>
      </c>
      <c r="E3211" s="203" t="s">
        <v>6</v>
      </c>
      <c r="F3211" s="212" t="s">
        <v>579</v>
      </c>
      <c r="G3211" s="204" t="s">
        <v>622</v>
      </c>
      <c r="H3211" s="241">
        <v>45779</v>
      </c>
      <c r="I3211" s="253">
        <v>1000000</v>
      </c>
      <c r="J3211" s="214">
        <v>0</v>
      </c>
      <c r="K3211" s="250">
        <f t="shared" si="49"/>
        <v>1905556.3583181791</v>
      </c>
      <c r="L3211" s="270"/>
    </row>
    <row r="3212" spans="2:12" x14ac:dyDescent="0.25">
      <c r="B3212" s="46">
        <f>SUBTOTAL(103,$C$10:C3212)</f>
        <v>3203</v>
      </c>
      <c r="C3212" s="157" t="s">
        <v>1431</v>
      </c>
      <c r="D3212" s="157" t="s">
        <v>1544</v>
      </c>
      <c r="E3212" s="203" t="s">
        <v>6</v>
      </c>
      <c r="F3212" s="212" t="s">
        <v>1432</v>
      </c>
      <c r="G3212" s="204" t="s">
        <v>1431</v>
      </c>
      <c r="H3212" s="241">
        <v>45779</v>
      </c>
      <c r="I3212" s="253">
        <v>500000</v>
      </c>
      <c r="J3212" s="214">
        <v>0</v>
      </c>
      <c r="K3212" s="250">
        <f t="shared" si="49"/>
        <v>2405556.3583181789</v>
      </c>
      <c r="L3212" s="270"/>
    </row>
    <row r="3213" spans="2:12" x14ac:dyDescent="0.25">
      <c r="B3213" s="46">
        <f>SUBTOTAL(103,$C$10:C3213)</f>
        <v>3204</v>
      </c>
      <c r="C3213" s="157" t="s">
        <v>596</v>
      </c>
      <c r="D3213" s="157" t="s">
        <v>607</v>
      </c>
      <c r="E3213" s="204" t="s">
        <v>1467</v>
      </c>
      <c r="F3213" s="212" t="s">
        <v>579</v>
      </c>
      <c r="G3213" s="204" t="s">
        <v>622</v>
      </c>
      <c r="H3213" s="241">
        <v>45779</v>
      </c>
      <c r="I3213" s="253">
        <v>0</v>
      </c>
      <c r="J3213" s="214">
        <v>-7832.994999999999</v>
      </c>
      <c r="K3213" s="250">
        <f t="shared" ref="K3213:K3276" si="50">I3213+K3212+J3213</f>
        <v>2397723.3633181788</v>
      </c>
      <c r="L3213" s="270"/>
    </row>
    <row r="3214" spans="2:12" x14ac:dyDescent="0.25">
      <c r="B3214" s="46">
        <f>SUBTOTAL(103,$C$10:C3214)</f>
        <v>3205</v>
      </c>
      <c r="C3214" s="157" t="s">
        <v>1266</v>
      </c>
      <c r="D3214" s="157" t="s">
        <v>738</v>
      </c>
      <c r="E3214" s="204" t="s">
        <v>1466</v>
      </c>
      <c r="F3214" s="212" t="s">
        <v>1043</v>
      </c>
      <c r="G3214" s="204" t="s">
        <v>1044</v>
      </c>
      <c r="H3214" s="241">
        <v>45779</v>
      </c>
      <c r="I3214" s="253">
        <v>0</v>
      </c>
      <c r="J3214" s="214">
        <v>-800</v>
      </c>
      <c r="K3214" s="250">
        <f t="shared" si="50"/>
        <v>2396923.3633181788</v>
      </c>
      <c r="L3214" s="270"/>
    </row>
    <row r="3215" spans="2:12" x14ac:dyDescent="0.25">
      <c r="B3215" s="46">
        <f>SUBTOTAL(103,$C$10:C3215)</f>
        <v>3206</v>
      </c>
      <c r="C3215" s="157" t="s">
        <v>736</v>
      </c>
      <c r="D3215" s="157" t="s">
        <v>738</v>
      </c>
      <c r="E3215" s="204" t="s">
        <v>1466</v>
      </c>
      <c r="F3215" s="212" t="s">
        <v>619</v>
      </c>
      <c r="G3215" s="204" t="s">
        <v>621</v>
      </c>
      <c r="H3215" s="241">
        <v>45779</v>
      </c>
      <c r="I3215" s="253">
        <v>0</v>
      </c>
      <c r="J3215" s="214">
        <v>-800</v>
      </c>
      <c r="K3215" s="250">
        <f t="shared" si="50"/>
        <v>2396123.3633181788</v>
      </c>
      <c r="L3215" s="270"/>
    </row>
    <row r="3216" spans="2:12" x14ac:dyDescent="0.25">
      <c r="B3216" s="46">
        <f>SUBTOTAL(103,$C$10:C3216)</f>
        <v>3207</v>
      </c>
      <c r="C3216" s="157" t="s">
        <v>625</v>
      </c>
      <c r="D3216" s="157" t="s">
        <v>608</v>
      </c>
      <c r="E3216" s="204" t="s">
        <v>1466</v>
      </c>
      <c r="F3216" s="212" t="s">
        <v>641</v>
      </c>
      <c r="G3216" s="204" t="s">
        <v>642</v>
      </c>
      <c r="H3216" s="241">
        <v>45779</v>
      </c>
      <c r="I3216" s="253">
        <v>0</v>
      </c>
      <c r="J3216" s="214">
        <v>-25300</v>
      </c>
      <c r="K3216" s="250">
        <f t="shared" si="50"/>
        <v>2370823.3633181788</v>
      </c>
      <c r="L3216" s="270"/>
    </row>
    <row r="3217" spans="2:12" x14ac:dyDescent="0.25">
      <c r="B3217" s="46">
        <f>SUBTOTAL(103,$C$10:C3217)</f>
        <v>3208</v>
      </c>
      <c r="C3217" s="157" t="s">
        <v>1441</v>
      </c>
      <c r="D3217" s="157" t="s">
        <v>608</v>
      </c>
      <c r="E3217" s="204" t="s">
        <v>1466</v>
      </c>
      <c r="F3217" s="212" t="s">
        <v>1045</v>
      </c>
      <c r="G3217" s="204" t="s">
        <v>1046</v>
      </c>
      <c r="H3217" s="241">
        <v>45779</v>
      </c>
      <c r="I3217" s="253">
        <v>0</v>
      </c>
      <c r="J3217" s="214">
        <v>-10500</v>
      </c>
      <c r="K3217" s="250">
        <f t="shared" si="50"/>
        <v>2360323.3633181788</v>
      </c>
      <c r="L3217" s="270"/>
    </row>
    <row r="3218" spans="2:12" x14ac:dyDescent="0.25">
      <c r="B3218" s="46">
        <f>SUBTOTAL(103,$C$10:C3218)</f>
        <v>3209</v>
      </c>
      <c r="C3218" s="157" t="s">
        <v>1423</v>
      </c>
      <c r="D3218" s="157" t="s">
        <v>608</v>
      </c>
      <c r="E3218" s="204" t="s">
        <v>1466</v>
      </c>
      <c r="F3218" s="212" t="s">
        <v>1045</v>
      </c>
      <c r="G3218" s="204" t="s">
        <v>1046</v>
      </c>
      <c r="H3218" s="241">
        <v>45779</v>
      </c>
      <c r="I3218" s="253">
        <v>0</v>
      </c>
      <c r="J3218" s="214">
        <v>-10500</v>
      </c>
      <c r="K3218" s="250">
        <f t="shared" si="50"/>
        <v>2349823.3633181788</v>
      </c>
      <c r="L3218" s="270"/>
    </row>
    <row r="3219" spans="2:12" x14ac:dyDescent="0.25">
      <c r="B3219" s="46">
        <f>SUBTOTAL(103,$C$10:C3219)</f>
        <v>3210</v>
      </c>
      <c r="C3219" s="157" t="s">
        <v>598</v>
      </c>
      <c r="D3219" s="157" t="s">
        <v>607</v>
      </c>
      <c r="E3219" s="204" t="s">
        <v>1467</v>
      </c>
      <c r="F3219" s="212" t="s">
        <v>1432</v>
      </c>
      <c r="G3219" s="204" t="s">
        <v>1431</v>
      </c>
      <c r="H3219" s="241">
        <v>45779</v>
      </c>
      <c r="I3219" s="253">
        <v>0</v>
      </c>
      <c r="J3219" s="214">
        <v>-15000</v>
      </c>
      <c r="K3219" s="250">
        <f t="shared" si="50"/>
        <v>2334823.3633181788</v>
      </c>
      <c r="L3219" s="270"/>
    </row>
    <row r="3220" spans="2:12" x14ac:dyDescent="0.25">
      <c r="B3220" s="46">
        <f>SUBTOTAL(103,$C$10:C3220)</f>
        <v>3211</v>
      </c>
      <c r="C3220" s="157" t="s">
        <v>598</v>
      </c>
      <c r="D3220" s="157" t="s">
        <v>607</v>
      </c>
      <c r="E3220" s="204" t="s">
        <v>1467</v>
      </c>
      <c r="F3220" s="212" t="s">
        <v>1043</v>
      </c>
      <c r="G3220" s="204" t="s">
        <v>1044</v>
      </c>
      <c r="H3220" s="241">
        <v>45779</v>
      </c>
      <c r="I3220" s="253">
        <v>0</v>
      </c>
      <c r="J3220" s="214">
        <v>-1149.9844736569712</v>
      </c>
      <c r="K3220" s="250">
        <f t="shared" si="50"/>
        <v>2333673.3788445219</v>
      </c>
      <c r="L3220" s="270"/>
    </row>
    <row r="3221" spans="2:12" x14ac:dyDescent="0.25">
      <c r="B3221" s="46">
        <f>SUBTOTAL(103,$C$10:C3221)</f>
        <v>3212</v>
      </c>
      <c r="C3221" s="157" t="s">
        <v>598</v>
      </c>
      <c r="D3221" s="157" t="s">
        <v>607</v>
      </c>
      <c r="E3221" s="204" t="s">
        <v>1467</v>
      </c>
      <c r="F3221" s="212" t="s">
        <v>1432</v>
      </c>
      <c r="G3221" s="204" t="s">
        <v>1431</v>
      </c>
      <c r="H3221" s="241">
        <v>45779</v>
      </c>
      <c r="I3221" s="253">
        <v>0</v>
      </c>
      <c r="J3221" s="214">
        <v>-8850.0155263430297</v>
      </c>
      <c r="K3221" s="250">
        <f t="shared" si="50"/>
        <v>2324823.3633181788</v>
      </c>
      <c r="L3221" s="270"/>
    </row>
    <row r="3222" spans="2:12" x14ac:dyDescent="0.25">
      <c r="B3222" s="46">
        <f>SUBTOTAL(103,$C$10:C3222)</f>
        <v>3213</v>
      </c>
      <c r="C3222" s="157" t="s">
        <v>598</v>
      </c>
      <c r="D3222" s="157" t="s">
        <v>738</v>
      </c>
      <c r="E3222" s="204" t="s">
        <v>1466</v>
      </c>
      <c r="F3222" s="212" t="s">
        <v>1043</v>
      </c>
      <c r="G3222" s="204" t="s">
        <v>1044</v>
      </c>
      <c r="H3222" s="241">
        <v>45779</v>
      </c>
      <c r="I3222" s="253">
        <v>0</v>
      </c>
      <c r="J3222" s="214">
        <v>-800</v>
      </c>
      <c r="K3222" s="250">
        <f t="shared" si="50"/>
        <v>2324023.3633181788</v>
      </c>
      <c r="L3222" s="270"/>
    </row>
    <row r="3223" spans="2:12" x14ac:dyDescent="0.25">
      <c r="B3223" s="46">
        <f>SUBTOTAL(103,$C$10:C3223)</f>
        <v>3214</v>
      </c>
      <c r="C3223" s="157" t="s">
        <v>598</v>
      </c>
      <c r="D3223" s="157" t="s">
        <v>608</v>
      </c>
      <c r="E3223" s="204" t="s">
        <v>1466</v>
      </c>
      <c r="F3223" s="212" t="s">
        <v>1135</v>
      </c>
      <c r="G3223" s="204" t="s">
        <v>1134</v>
      </c>
      <c r="H3223" s="241">
        <v>45779</v>
      </c>
      <c r="I3223" s="253">
        <v>0</v>
      </c>
      <c r="J3223" s="214">
        <v>-8400</v>
      </c>
      <c r="K3223" s="250">
        <f t="shared" si="50"/>
        <v>2315623.3633181788</v>
      </c>
      <c r="L3223" s="270"/>
    </row>
    <row r="3224" spans="2:12" x14ac:dyDescent="0.25">
      <c r="B3224" s="46">
        <f>SUBTOTAL(103,$C$10:C3224)</f>
        <v>3215</v>
      </c>
      <c r="C3224" s="157" t="s">
        <v>600</v>
      </c>
      <c r="D3224" s="157" t="s">
        <v>608</v>
      </c>
      <c r="E3224" s="204" t="s">
        <v>1466</v>
      </c>
      <c r="F3224" s="212" t="s">
        <v>1482</v>
      </c>
      <c r="G3224" s="204" t="s">
        <v>1483</v>
      </c>
      <c r="H3224" s="241">
        <v>45779</v>
      </c>
      <c r="I3224" s="253">
        <v>0</v>
      </c>
      <c r="J3224" s="214">
        <v>-8400</v>
      </c>
      <c r="K3224" s="250">
        <f t="shared" si="50"/>
        <v>2307223.3633181788</v>
      </c>
      <c r="L3224" s="270"/>
    </row>
    <row r="3225" spans="2:12" x14ac:dyDescent="0.25">
      <c r="B3225" s="46">
        <f>SUBTOTAL(103,$C$10:C3225)</f>
        <v>3216</v>
      </c>
      <c r="C3225" s="157" t="s">
        <v>682</v>
      </c>
      <c r="D3225" s="157" t="s">
        <v>608</v>
      </c>
      <c r="E3225" s="204" t="s">
        <v>1466</v>
      </c>
      <c r="F3225" s="212" t="s">
        <v>1045</v>
      </c>
      <c r="G3225" s="204" t="s">
        <v>1046</v>
      </c>
      <c r="H3225" s="241">
        <v>45779</v>
      </c>
      <c r="I3225" s="253">
        <v>0</v>
      </c>
      <c r="J3225" s="214">
        <v>-2100</v>
      </c>
      <c r="K3225" s="250">
        <f t="shared" si="50"/>
        <v>2305123.3633181788</v>
      </c>
      <c r="L3225" s="270"/>
    </row>
    <row r="3226" spans="2:12" x14ac:dyDescent="0.25">
      <c r="B3226" s="46">
        <f>SUBTOTAL(103,$C$10:C3226)</f>
        <v>3217</v>
      </c>
      <c r="C3226" s="157" t="s">
        <v>601</v>
      </c>
      <c r="D3226" s="157" t="s">
        <v>648</v>
      </c>
      <c r="E3226" s="204" t="s">
        <v>1466</v>
      </c>
      <c r="F3226" s="212" t="s">
        <v>1482</v>
      </c>
      <c r="G3226" s="204" t="s">
        <v>1483</v>
      </c>
      <c r="H3226" s="241">
        <v>45779</v>
      </c>
      <c r="I3226" s="253">
        <v>0</v>
      </c>
      <c r="J3226" s="214">
        <v>-13610</v>
      </c>
      <c r="K3226" s="250">
        <f t="shared" si="50"/>
        <v>2291513.3633181788</v>
      </c>
      <c r="L3226" s="270"/>
    </row>
    <row r="3227" spans="2:12" x14ac:dyDescent="0.25">
      <c r="B3227" s="46">
        <f>SUBTOTAL(103,$C$10:C3227)</f>
        <v>3218</v>
      </c>
      <c r="C3227" s="157" t="s">
        <v>780</v>
      </c>
      <c r="D3227" s="157" t="s">
        <v>607</v>
      </c>
      <c r="E3227" s="204" t="s">
        <v>1467</v>
      </c>
      <c r="F3227" s="212" t="s">
        <v>726</v>
      </c>
      <c r="G3227" s="204" t="s">
        <v>724</v>
      </c>
      <c r="H3227" s="241">
        <v>45779</v>
      </c>
      <c r="I3227" s="253">
        <v>0</v>
      </c>
      <c r="J3227" s="214">
        <v>-3104.09</v>
      </c>
      <c r="K3227" s="250">
        <f t="shared" si="50"/>
        <v>2288409.273318179</v>
      </c>
      <c r="L3227" s="270"/>
    </row>
    <row r="3228" spans="2:12" x14ac:dyDescent="0.25">
      <c r="B3228" s="46">
        <f>SUBTOTAL(103,$C$10:C3228)</f>
        <v>3219</v>
      </c>
      <c r="C3228" s="157" t="s">
        <v>665</v>
      </c>
      <c r="D3228" s="157" t="s">
        <v>648</v>
      </c>
      <c r="E3228" s="204" t="s">
        <v>1466</v>
      </c>
      <c r="F3228" s="212" t="s">
        <v>641</v>
      </c>
      <c r="G3228" s="204" t="s">
        <v>642</v>
      </c>
      <c r="H3228" s="241">
        <v>45779</v>
      </c>
      <c r="I3228" s="253">
        <v>0</v>
      </c>
      <c r="J3228" s="214">
        <v>-8400</v>
      </c>
      <c r="K3228" s="250">
        <f t="shared" si="50"/>
        <v>2280009.273318179</v>
      </c>
      <c r="L3228" s="270"/>
    </row>
    <row r="3229" spans="2:12" x14ac:dyDescent="0.25">
      <c r="B3229" s="46">
        <f>SUBTOTAL(103,$C$10:C3229)</f>
        <v>3220</v>
      </c>
      <c r="C3229" s="157" t="s">
        <v>665</v>
      </c>
      <c r="D3229" s="157" t="s">
        <v>648</v>
      </c>
      <c r="E3229" s="204" t="s">
        <v>1466</v>
      </c>
      <c r="F3229" s="212" t="s">
        <v>1045</v>
      </c>
      <c r="G3229" s="204" t="s">
        <v>1046</v>
      </c>
      <c r="H3229" s="241">
        <v>45779</v>
      </c>
      <c r="I3229" s="253">
        <v>0</v>
      </c>
      <c r="J3229" s="214">
        <v>-4200</v>
      </c>
      <c r="K3229" s="250">
        <f t="shared" si="50"/>
        <v>2275809.273318179</v>
      </c>
      <c r="L3229" s="270"/>
    </row>
    <row r="3230" spans="2:12" x14ac:dyDescent="0.25">
      <c r="B3230" s="46">
        <f>SUBTOTAL(103,$C$10:C3230)</f>
        <v>3221</v>
      </c>
      <c r="C3230" s="157" t="s">
        <v>665</v>
      </c>
      <c r="D3230" s="157" t="s">
        <v>648</v>
      </c>
      <c r="E3230" s="204" t="s">
        <v>1466</v>
      </c>
      <c r="F3230" s="212" t="s">
        <v>1478</v>
      </c>
      <c r="G3230" s="204" t="s">
        <v>1479</v>
      </c>
      <c r="H3230" s="241">
        <v>45779</v>
      </c>
      <c r="I3230" s="253">
        <v>0</v>
      </c>
      <c r="J3230" s="214">
        <v>-7000</v>
      </c>
      <c r="K3230" s="250">
        <f t="shared" si="50"/>
        <v>2268809.273318179</v>
      </c>
      <c r="L3230" s="270"/>
    </row>
    <row r="3231" spans="2:12" x14ac:dyDescent="0.25">
      <c r="B3231" s="46">
        <f>SUBTOTAL(103,$C$10:C3231)</f>
        <v>3222</v>
      </c>
      <c r="C3231" s="157" t="s">
        <v>728</v>
      </c>
      <c r="D3231" s="157" t="s">
        <v>738</v>
      </c>
      <c r="E3231" s="204" t="s">
        <v>1466</v>
      </c>
      <c r="F3231" s="212" t="s">
        <v>1043</v>
      </c>
      <c r="G3231" s="204" t="s">
        <v>1044</v>
      </c>
      <c r="H3231" s="241">
        <v>45779</v>
      </c>
      <c r="I3231" s="253">
        <v>0</v>
      </c>
      <c r="J3231" s="214">
        <v>-400</v>
      </c>
      <c r="K3231" s="250">
        <f t="shared" si="50"/>
        <v>2268409.273318179</v>
      </c>
      <c r="L3231" s="270"/>
    </row>
    <row r="3232" spans="2:12" x14ac:dyDescent="0.25">
      <c r="B3232" s="46">
        <f>SUBTOTAL(103,$C$10:C3232)</f>
        <v>3223</v>
      </c>
      <c r="C3232" s="157" t="s">
        <v>1151</v>
      </c>
      <c r="D3232" s="157" t="s">
        <v>608</v>
      </c>
      <c r="E3232" s="204" t="s">
        <v>1466</v>
      </c>
      <c r="F3232" s="212" t="s">
        <v>583</v>
      </c>
      <c r="G3232" s="204" t="s">
        <v>584</v>
      </c>
      <c r="H3232" s="241">
        <v>45779</v>
      </c>
      <c r="I3232" s="253">
        <v>0</v>
      </c>
      <c r="J3232" s="214">
        <v>-4200</v>
      </c>
      <c r="K3232" s="250">
        <f t="shared" si="50"/>
        <v>2264209.273318179</v>
      </c>
      <c r="L3232" s="270"/>
    </row>
    <row r="3233" spans="2:12" x14ac:dyDescent="0.25">
      <c r="B3233" s="46">
        <f>SUBTOTAL(103,$C$10:C3233)</f>
        <v>3224</v>
      </c>
      <c r="C3233" s="157" t="s">
        <v>683</v>
      </c>
      <c r="D3233" s="157" t="s">
        <v>608</v>
      </c>
      <c r="E3233" s="204" t="s">
        <v>1466</v>
      </c>
      <c r="F3233" s="212" t="s">
        <v>1482</v>
      </c>
      <c r="G3233" s="204" t="s">
        <v>1483</v>
      </c>
      <c r="H3233" s="241">
        <v>45779</v>
      </c>
      <c r="I3233" s="253">
        <v>0</v>
      </c>
      <c r="J3233" s="214">
        <v>-4200</v>
      </c>
      <c r="K3233" s="250">
        <f t="shared" si="50"/>
        <v>2260009.273318179</v>
      </c>
      <c r="L3233" s="270"/>
    </row>
    <row r="3234" spans="2:12" x14ac:dyDescent="0.25">
      <c r="B3234" s="46">
        <f>SUBTOTAL(103,$C$10:C3234)</f>
        <v>3225</v>
      </c>
      <c r="C3234" s="157" t="s">
        <v>694</v>
      </c>
      <c r="D3234" s="157" t="s">
        <v>608</v>
      </c>
      <c r="E3234" s="204" t="s">
        <v>1466</v>
      </c>
      <c r="F3234" s="212" t="s">
        <v>641</v>
      </c>
      <c r="G3234" s="204" t="s">
        <v>642</v>
      </c>
      <c r="H3234" s="241">
        <v>45779</v>
      </c>
      <c r="I3234" s="253">
        <v>0</v>
      </c>
      <c r="J3234" s="214">
        <v>-6300</v>
      </c>
      <c r="K3234" s="250">
        <f t="shared" si="50"/>
        <v>2253709.273318179</v>
      </c>
      <c r="L3234" s="270"/>
    </row>
    <row r="3235" spans="2:12" x14ac:dyDescent="0.25">
      <c r="B3235" s="46">
        <f>SUBTOTAL(103,$C$10:C3235)</f>
        <v>3226</v>
      </c>
      <c r="C3235" s="157" t="s">
        <v>694</v>
      </c>
      <c r="D3235" s="157" t="s">
        <v>608</v>
      </c>
      <c r="E3235" s="204" t="s">
        <v>1466</v>
      </c>
      <c r="F3235" s="212" t="s">
        <v>641</v>
      </c>
      <c r="G3235" s="204" t="s">
        <v>642</v>
      </c>
      <c r="H3235" s="241">
        <v>45779</v>
      </c>
      <c r="I3235" s="253">
        <v>0</v>
      </c>
      <c r="J3235" s="214">
        <v>-6300</v>
      </c>
      <c r="K3235" s="250">
        <f t="shared" si="50"/>
        <v>2247409.273318179</v>
      </c>
      <c r="L3235" s="270"/>
    </row>
    <row r="3236" spans="2:12" x14ac:dyDescent="0.25">
      <c r="B3236" s="46">
        <f>SUBTOTAL(103,$C$10:C3236)</f>
        <v>3227</v>
      </c>
      <c r="C3236" s="157" t="s">
        <v>1342</v>
      </c>
      <c r="D3236" s="157" t="s">
        <v>607</v>
      </c>
      <c r="E3236" s="204" t="s">
        <v>1467</v>
      </c>
      <c r="F3236" s="212" t="s">
        <v>579</v>
      </c>
      <c r="G3236" s="204" t="s">
        <v>622</v>
      </c>
      <c r="H3236" s="241">
        <v>45779</v>
      </c>
      <c r="I3236" s="253">
        <v>0</v>
      </c>
      <c r="J3236" s="214">
        <v>-17748.96</v>
      </c>
      <c r="K3236" s="250">
        <f t="shared" si="50"/>
        <v>2229660.313318179</v>
      </c>
      <c r="L3236" s="270"/>
    </row>
    <row r="3237" spans="2:12" x14ac:dyDescent="0.25">
      <c r="B3237" s="46">
        <f>SUBTOTAL(103,$C$10:C3237)</f>
        <v>3228</v>
      </c>
      <c r="C3237" s="157" t="s">
        <v>605</v>
      </c>
      <c r="D3237" s="157" t="s">
        <v>607</v>
      </c>
      <c r="E3237" s="204" t="s">
        <v>1467</v>
      </c>
      <c r="F3237" s="212" t="s">
        <v>1135</v>
      </c>
      <c r="G3237" s="204" t="s">
        <v>1134</v>
      </c>
      <c r="H3237" s="241">
        <v>45779</v>
      </c>
      <c r="I3237" s="253">
        <v>0</v>
      </c>
      <c r="J3237" s="214">
        <v>-4311.5691982167036</v>
      </c>
      <c r="K3237" s="250">
        <f t="shared" si="50"/>
        <v>2225348.7441199622</v>
      </c>
      <c r="L3237" s="270"/>
    </row>
    <row r="3238" spans="2:12" x14ac:dyDescent="0.25">
      <c r="B3238" s="46">
        <f>SUBTOTAL(103,$C$10:C3238)</f>
        <v>3229</v>
      </c>
      <c r="C3238" s="157" t="s">
        <v>605</v>
      </c>
      <c r="D3238" s="157" t="s">
        <v>607</v>
      </c>
      <c r="E3238" s="204" t="s">
        <v>1467</v>
      </c>
      <c r="F3238" s="212" t="s">
        <v>1432</v>
      </c>
      <c r="G3238" s="204" t="s">
        <v>1431</v>
      </c>
      <c r="H3238" s="241">
        <v>45779</v>
      </c>
      <c r="I3238" s="253">
        <v>0</v>
      </c>
      <c r="J3238" s="214">
        <v>-16336.345801783296</v>
      </c>
      <c r="K3238" s="250">
        <f t="shared" si="50"/>
        <v>2209012.398318179</v>
      </c>
      <c r="L3238" s="270"/>
    </row>
    <row r="3239" spans="2:12" x14ac:dyDescent="0.25">
      <c r="B3239" s="46">
        <f>SUBTOTAL(103,$C$10:C3239)</f>
        <v>3230</v>
      </c>
      <c r="C3239" s="157" t="s">
        <v>1165</v>
      </c>
      <c r="D3239" s="157" t="s">
        <v>738</v>
      </c>
      <c r="E3239" s="204" t="s">
        <v>1466</v>
      </c>
      <c r="F3239" s="212" t="s">
        <v>1043</v>
      </c>
      <c r="G3239" s="204" t="s">
        <v>1044</v>
      </c>
      <c r="H3239" s="241">
        <v>45779</v>
      </c>
      <c r="I3239" s="253">
        <v>0</v>
      </c>
      <c r="J3239" s="214">
        <v>-600</v>
      </c>
      <c r="K3239" s="250">
        <f t="shared" si="50"/>
        <v>2208412.398318179</v>
      </c>
      <c r="L3239" s="270"/>
    </row>
    <row r="3240" spans="2:12" x14ac:dyDescent="0.25">
      <c r="B3240" s="46">
        <f>SUBTOTAL(103,$C$10:C3240)</f>
        <v>3231</v>
      </c>
      <c r="C3240" s="157" t="s">
        <v>843</v>
      </c>
      <c r="D3240" s="157" t="s">
        <v>1506</v>
      </c>
      <c r="E3240" s="204" t="s">
        <v>1470</v>
      </c>
      <c r="F3240" s="220"/>
      <c r="G3240" s="290"/>
      <c r="H3240" s="241">
        <v>45784</v>
      </c>
      <c r="I3240" s="253">
        <v>0</v>
      </c>
      <c r="J3240" s="214">
        <v>-5500</v>
      </c>
      <c r="K3240" s="250">
        <f t="shared" si="50"/>
        <v>2202912.398318179</v>
      </c>
      <c r="L3240" s="270"/>
    </row>
    <row r="3241" spans="2:12" x14ac:dyDescent="0.25">
      <c r="B3241" s="46">
        <f>SUBTOTAL(103,$C$10:C3241)</f>
        <v>3232</v>
      </c>
      <c r="C3241" s="157" t="s">
        <v>843</v>
      </c>
      <c r="D3241" s="157" t="s">
        <v>1465</v>
      </c>
      <c r="E3241" s="204" t="s">
        <v>1470</v>
      </c>
      <c r="F3241" s="220"/>
      <c r="G3241" s="290"/>
      <c r="H3241" s="241">
        <v>45784</v>
      </c>
      <c r="I3241" s="253">
        <v>0</v>
      </c>
      <c r="J3241" s="214">
        <v>-1300</v>
      </c>
      <c r="K3241" s="250">
        <f t="shared" si="50"/>
        <v>2201612.398318179</v>
      </c>
      <c r="L3241" s="270"/>
    </row>
    <row r="3242" spans="2:12" x14ac:dyDescent="0.25">
      <c r="B3242" s="46">
        <f>SUBTOTAL(103,$C$10:C3242)</f>
        <v>3233</v>
      </c>
      <c r="C3242" s="157" t="s">
        <v>131</v>
      </c>
      <c r="D3242" s="157" t="s">
        <v>1489</v>
      </c>
      <c r="E3242" s="203" t="s">
        <v>1475</v>
      </c>
      <c r="F3242" s="212" t="s">
        <v>588</v>
      </c>
      <c r="G3242" s="209" t="s">
        <v>589</v>
      </c>
      <c r="H3242" s="241">
        <v>45785</v>
      </c>
      <c r="I3242" s="253">
        <v>0</v>
      </c>
      <c r="J3242" s="214">
        <v>-300000</v>
      </c>
      <c r="K3242" s="250">
        <f t="shared" si="50"/>
        <v>1901612.398318179</v>
      </c>
      <c r="L3242" s="270"/>
    </row>
    <row r="3243" spans="2:12" x14ac:dyDescent="0.25">
      <c r="B3243" s="46">
        <f>SUBTOTAL(103,$C$10:C3243)</f>
        <v>3234</v>
      </c>
      <c r="C3243" s="157" t="s">
        <v>724</v>
      </c>
      <c r="D3243" s="157" t="s">
        <v>1033</v>
      </c>
      <c r="E3243" s="203" t="s">
        <v>6</v>
      </c>
      <c r="F3243" s="212" t="s">
        <v>726</v>
      </c>
      <c r="G3243" s="204" t="s">
        <v>724</v>
      </c>
      <c r="H3243" s="241">
        <v>45785</v>
      </c>
      <c r="I3243" s="253">
        <v>300000</v>
      </c>
      <c r="J3243" s="214">
        <v>0</v>
      </c>
      <c r="K3243" s="250">
        <f t="shared" si="50"/>
        <v>2201612.398318179</v>
      </c>
      <c r="L3243" s="270"/>
    </row>
    <row r="3244" spans="2:12" x14ac:dyDescent="0.25">
      <c r="B3244" s="46">
        <f>SUBTOTAL(103,$C$10:C3244)</f>
        <v>3235</v>
      </c>
      <c r="C3244" s="157" t="s">
        <v>596</v>
      </c>
      <c r="D3244" s="157" t="s">
        <v>607</v>
      </c>
      <c r="E3244" s="204" t="s">
        <v>1467</v>
      </c>
      <c r="F3244" s="212" t="s">
        <v>579</v>
      </c>
      <c r="G3244" s="204" t="s">
        <v>622</v>
      </c>
      <c r="H3244" s="241">
        <v>45786</v>
      </c>
      <c r="I3244" s="253">
        <v>0</v>
      </c>
      <c r="J3244" s="214">
        <v>-7832.0845000000045</v>
      </c>
      <c r="K3244" s="250">
        <f t="shared" si="50"/>
        <v>2193780.3138181791</v>
      </c>
      <c r="L3244" s="270"/>
    </row>
    <row r="3245" spans="2:12" x14ac:dyDescent="0.25">
      <c r="B3245" s="46">
        <f>SUBTOTAL(103,$C$10:C3245)</f>
        <v>3236</v>
      </c>
      <c r="C3245" s="157" t="s">
        <v>596</v>
      </c>
      <c r="D3245" s="157" t="s">
        <v>739</v>
      </c>
      <c r="E3245" s="204" t="s">
        <v>1467</v>
      </c>
      <c r="F3245" s="212" t="s">
        <v>746</v>
      </c>
      <c r="G3245" s="204" t="s">
        <v>747</v>
      </c>
      <c r="H3245" s="241">
        <v>45786</v>
      </c>
      <c r="I3245" s="253">
        <v>0</v>
      </c>
      <c r="J3245" s="214">
        <v>-2193.64</v>
      </c>
      <c r="K3245" s="250">
        <f t="shared" si="50"/>
        <v>2191586.6738181789</v>
      </c>
      <c r="L3245" s="270"/>
    </row>
    <row r="3246" spans="2:12" x14ac:dyDescent="0.25">
      <c r="B3246" s="46">
        <f>SUBTOTAL(103,$C$10:C3246)</f>
        <v>3237</v>
      </c>
      <c r="C3246" s="157" t="s">
        <v>1266</v>
      </c>
      <c r="D3246" s="157" t="s">
        <v>738</v>
      </c>
      <c r="E3246" s="204" t="s">
        <v>1466</v>
      </c>
      <c r="F3246" s="212" t="s">
        <v>1043</v>
      </c>
      <c r="G3246" s="204" t="s">
        <v>1044</v>
      </c>
      <c r="H3246" s="241">
        <v>45786</v>
      </c>
      <c r="I3246" s="253">
        <v>0</v>
      </c>
      <c r="J3246" s="214">
        <v>-1000</v>
      </c>
      <c r="K3246" s="250">
        <f t="shared" si="50"/>
        <v>2190586.6738181789</v>
      </c>
      <c r="L3246" s="270"/>
    </row>
    <row r="3247" spans="2:12" x14ac:dyDescent="0.25">
      <c r="B3247" s="46">
        <f>SUBTOTAL(103,$C$10:C3247)</f>
        <v>3238</v>
      </c>
      <c r="C3247" s="157" t="s">
        <v>1269</v>
      </c>
      <c r="D3247" s="157" t="s">
        <v>739</v>
      </c>
      <c r="E3247" s="204" t="s">
        <v>1467</v>
      </c>
      <c r="F3247" s="212" t="s">
        <v>1432</v>
      </c>
      <c r="G3247" s="204" t="s">
        <v>1431</v>
      </c>
      <c r="H3247" s="241">
        <v>45786</v>
      </c>
      <c r="I3247" s="253">
        <v>0</v>
      </c>
      <c r="J3247" s="214">
        <v>-807.24545454545466</v>
      </c>
      <c r="K3247" s="250">
        <f t="shared" si="50"/>
        <v>2189779.4283636333</v>
      </c>
      <c r="L3247" s="270"/>
    </row>
    <row r="3248" spans="2:12" x14ac:dyDescent="0.25">
      <c r="B3248" s="46">
        <f>SUBTOTAL(103,$C$10:C3248)</f>
        <v>3239</v>
      </c>
      <c r="C3248" s="157" t="s">
        <v>736</v>
      </c>
      <c r="D3248" s="157" t="s">
        <v>738</v>
      </c>
      <c r="E3248" s="204" t="s">
        <v>1466</v>
      </c>
      <c r="F3248" s="212" t="s">
        <v>619</v>
      </c>
      <c r="G3248" s="204" t="s">
        <v>621</v>
      </c>
      <c r="H3248" s="241">
        <v>45786</v>
      </c>
      <c r="I3248" s="253">
        <v>0</v>
      </c>
      <c r="J3248" s="214">
        <v>-1000</v>
      </c>
      <c r="K3248" s="250">
        <f t="shared" si="50"/>
        <v>2188779.4283636333</v>
      </c>
      <c r="L3248" s="270"/>
    </row>
    <row r="3249" spans="2:12" x14ac:dyDescent="0.25">
      <c r="B3249" s="46">
        <f>SUBTOTAL(103,$C$10:C3249)</f>
        <v>3240</v>
      </c>
      <c r="C3249" s="157" t="s">
        <v>625</v>
      </c>
      <c r="D3249" s="157" t="s">
        <v>608</v>
      </c>
      <c r="E3249" s="204" t="s">
        <v>1466</v>
      </c>
      <c r="F3249" s="212" t="s">
        <v>641</v>
      </c>
      <c r="G3249" s="204" t="s">
        <v>642</v>
      </c>
      <c r="H3249" s="241">
        <v>45786</v>
      </c>
      <c r="I3249" s="253">
        <v>0</v>
      </c>
      <c r="J3249" s="214">
        <v>-6636</v>
      </c>
      <c r="K3249" s="250">
        <f t="shared" si="50"/>
        <v>2182143.4283636333</v>
      </c>
      <c r="L3249" s="270"/>
    </row>
    <row r="3250" spans="2:12" x14ac:dyDescent="0.25">
      <c r="B3250" s="46">
        <f>SUBTOTAL(103,$C$10:C3250)</f>
        <v>3241</v>
      </c>
      <c r="C3250" s="157" t="s">
        <v>1441</v>
      </c>
      <c r="D3250" s="157" t="s">
        <v>608</v>
      </c>
      <c r="E3250" s="204" t="s">
        <v>1466</v>
      </c>
      <c r="F3250" s="212" t="s">
        <v>1045</v>
      </c>
      <c r="G3250" s="204" t="s">
        <v>1046</v>
      </c>
      <c r="H3250" s="241">
        <v>45786</v>
      </c>
      <c r="I3250" s="253">
        <v>0</v>
      </c>
      <c r="J3250" s="214">
        <v>-10500</v>
      </c>
      <c r="K3250" s="250">
        <f t="shared" si="50"/>
        <v>2171643.4283636333</v>
      </c>
      <c r="L3250" s="270"/>
    </row>
    <row r="3251" spans="2:12" x14ac:dyDescent="0.25">
      <c r="B3251" s="46">
        <f>SUBTOTAL(103,$C$10:C3251)</f>
        <v>3242</v>
      </c>
      <c r="C3251" s="157" t="s">
        <v>1423</v>
      </c>
      <c r="D3251" s="157" t="s">
        <v>608</v>
      </c>
      <c r="E3251" s="204" t="s">
        <v>1466</v>
      </c>
      <c r="F3251" s="212" t="s">
        <v>1045</v>
      </c>
      <c r="G3251" s="204" t="s">
        <v>1046</v>
      </c>
      <c r="H3251" s="241">
        <v>45786</v>
      </c>
      <c r="I3251" s="253">
        <v>0</v>
      </c>
      <c r="J3251" s="214">
        <v>-10500</v>
      </c>
      <c r="K3251" s="250">
        <f t="shared" si="50"/>
        <v>2161143.4283636333</v>
      </c>
      <c r="L3251" s="270"/>
    </row>
    <row r="3252" spans="2:12" x14ac:dyDescent="0.25">
      <c r="B3252" s="46">
        <f>SUBTOTAL(103,$C$10:C3252)</f>
        <v>3243</v>
      </c>
      <c r="C3252" s="157" t="s">
        <v>598</v>
      </c>
      <c r="D3252" s="157" t="s">
        <v>607</v>
      </c>
      <c r="E3252" s="204" t="s">
        <v>1467</v>
      </c>
      <c r="F3252" s="212" t="s">
        <v>1432</v>
      </c>
      <c r="G3252" s="204" t="s">
        <v>1131</v>
      </c>
      <c r="H3252" s="241">
        <v>45786</v>
      </c>
      <c r="I3252" s="253">
        <v>0</v>
      </c>
      <c r="J3252" s="214">
        <v>-4886.7170257764301</v>
      </c>
      <c r="K3252" s="250">
        <f t="shared" si="50"/>
        <v>2156256.7113378569</v>
      </c>
      <c r="L3252" s="270"/>
    </row>
    <row r="3253" spans="2:12" x14ac:dyDescent="0.25">
      <c r="B3253" s="46">
        <f>SUBTOTAL(103,$C$10:C3253)</f>
        <v>3244</v>
      </c>
      <c r="C3253" s="157" t="s">
        <v>598</v>
      </c>
      <c r="D3253" s="157" t="s">
        <v>607</v>
      </c>
      <c r="E3253" s="204" t="s">
        <v>1467</v>
      </c>
      <c r="F3253" s="212" t="s">
        <v>746</v>
      </c>
      <c r="G3253" s="204" t="s">
        <v>747</v>
      </c>
      <c r="H3253" s="241">
        <v>45786</v>
      </c>
      <c r="I3253" s="253">
        <v>0</v>
      </c>
      <c r="J3253" s="214">
        <v>-5802.7747222225007</v>
      </c>
      <c r="K3253" s="250">
        <f t="shared" si="50"/>
        <v>2150453.9366156342</v>
      </c>
      <c r="L3253" s="270"/>
    </row>
    <row r="3254" spans="2:12" x14ac:dyDescent="0.25">
      <c r="B3254" s="46">
        <f>SUBTOTAL(103,$C$10:C3254)</f>
        <v>3245</v>
      </c>
      <c r="C3254" s="157" t="s">
        <v>598</v>
      </c>
      <c r="D3254" s="157" t="s">
        <v>607</v>
      </c>
      <c r="E3254" s="204" t="s">
        <v>1467</v>
      </c>
      <c r="F3254" s="212" t="s">
        <v>1043</v>
      </c>
      <c r="G3254" s="204" t="s">
        <v>509</v>
      </c>
      <c r="H3254" s="241">
        <v>45786</v>
      </c>
      <c r="I3254" s="253">
        <v>0</v>
      </c>
      <c r="J3254" s="214">
        <v>-798.22558705863707</v>
      </c>
      <c r="K3254" s="250">
        <f t="shared" si="50"/>
        <v>2149655.7110285754</v>
      </c>
      <c r="L3254" s="270"/>
    </row>
    <row r="3255" spans="2:12" x14ac:dyDescent="0.25">
      <c r="B3255" s="46">
        <f>SUBTOTAL(103,$C$10:C3255)</f>
        <v>3246</v>
      </c>
      <c r="C3255" s="157" t="s">
        <v>598</v>
      </c>
      <c r="D3255" s="157" t="s">
        <v>607</v>
      </c>
      <c r="E3255" s="204" t="s">
        <v>1467</v>
      </c>
      <c r="F3255" s="212" t="s">
        <v>1432</v>
      </c>
      <c r="G3255" s="204" t="s">
        <v>1431</v>
      </c>
      <c r="H3255" s="241">
        <v>45786</v>
      </c>
      <c r="I3255" s="253">
        <v>0</v>
      </c>
      <c r="J3255" s="214">
        <v>-13512.28266494243</v>
      </c>
      <c r="K3255" s="250">
        <f t="shared" si="50"/>
        <v>2136143.4283636329</v>
      </c>
      <c r="L3255" s="270"/>
    </row>
    <row r="3256" spans="2:12" x14ac:dyDescent="0.25">
      <c r="B3256" s="46">
        <f>SUBTOTAL(103,$C$10:C3256)</f>
        <v>3247</v>
      </c>
      <c r="C3256" s="157" t="s">
        <v>598</v>
      </c>
      <c r="D3256" s="157" t="s">
        <v>1492</v>
      </c>
      <c r="E3256" s="204" t="s">
        <v>1467</v>
      </c>
      <c r="F3256" s="212" t="s">
        <v>1432</v>
      </c>
      <c r="G3256" s="204" t="s">
        <v>1431</v>
      </c>
      <c r="H3256" s="241">
        <v>45786</v>
      </c>
      <c r="I3256" s="253">
        <v>0</v>
      </c>
      <c r="J3256" s="214">
        <v>-6000</v>
      </c>
      <c r="K3256" s="250">
        <f t="shared" si="50"/>
        <v>2130143.4283636329</v>
      </c>
      <c r="L3256" s="270"/>
    </row>
    <row r="3257" spans="2:12" x14ac:dyDescent="0.25">
      <c r="B3257" s="46">
        <f>SUBTOTAL(103,$C$10:C3257)</f>
        <v>3248</v>
      </c>
      <c r="C3257" s="157" t="s">
        <v>598</v>
      </c>
      <c r="D3257" s="157" t="s">
        <v>739</v>
      </c>
      <c r="E3257" s="204" t="s">
        <v>1467</v>
      </c>
      <c r="F3257" s="212" t="s">
        <v>746</v>
      </c>
      <c r="G3257" s="204" t="s">
        <v>747</v>
      </c>
      <c r="H3257" s="241">
        <v>45786</v>
      </c>
      <c r="I3257" s="253">
        <v>0</v>
      </c>
      <c r="J3257" s="214">
        <v>-7701.63</v>
      </c>
      <c r="K3257" s="250">
        <f t="shared" si="50"/>
        <v>2122441.798363633</v>
      </c>
      <c r="L3257" s="270"/>
    </row>
    <row r="3258" spans="2:12" x14ac:dyDescent="0.25">
      <c r="B3258" s="46">
        <f>SUBTOTAL(103,$C$10:C3258)</f>
        <v>3249</v>
      </c>
      <c r="C3258" s="157" t="s">
        <v>598</v>
      </c>
      <c r="D3258" s="157" t="s">
        <v>738</v>
      </c>
      <c r="E3258" s="204" t="s">
        <v>1466</v>
      </c>
      <c r="F3258" s="212" t="s">
        <v>1043</v>
      </c>
      <c r="G3258" s="204" t="s">
        <v>1044</v>
      </c>
      <c r="H3258" s="241">
        <v>45786</v>
      </c>
      <c r="I3258" s="253">
        <v>0</v>
      </c>
      <c r="J3258" s="214">
        <v>-1000</v>
      </c>
      <c r="K3258" s="250">
        <f t="shared" si="50"/>
        <v>2121441.798363633</v>
      </c>
      <c r="L3258" s="270"/>
    </row>
    <row r="3259" spans="2:12" x14ac:dyDescent="0.25">
      <c r="B3259" s="46">
        <f>SUBTOTAL(103,$C$10:C3259)</f>
        <v>3250</v>
      </c>
      <c r="C3259" s="157" t="s">
        <v>598</v>
      </c>
      <c r="D3259" s="157" t="s">
        <v>608</v>
      </c>
      <c r="E3259" s="204" t="s">
        <v>1466</v>
      </c>
      <c r="F3259" s="212" t="s">
        <v>1135</v>
      </c>
      <c r="G3259" s="204" t="s">
        <v>1134</v>
      </c>
      <c r="H3259" s="241">
        <v>45786</v>
      </c>
      <c r="I3259" s="253">
        <v>0</v>
      </c>
      <c r="J3259" s="214">
        <v>-8400</v>
      </c>
      <c r="K3259" s="250">
        <f t="shared" si="50"/>
        <v>2113041.798363633</v>
      </c>
      <c r="L3259" s="270"/>
    </row>
    <row r="3260" spans="2:12" x14ac:dyDescent="0.25">
      <c r="B3260" s="46">
        <f>SUBTOTAL(103,$C$10:C3260)</f>
        <v>3251</v>
      </c>
      <c r="C3260" s="157" t="s">
        <v>1212</v>
      </c>
      <c r="D3260" s="157" t="s">
        <v>608</v>
      </c>
      <c r="E3260" s="204" t="s">
        <v>1466</v>
      </c>
      <c r="F3260" s="212" t="s">
        <v>641</v>
      </c>
      <c r="G3260" s="204" t="s">
        <v>642</v>
      </c>
      <c r="H3260" s="241">
        <v>45786</v>
      </c>
      <c r="I3260" s="253">
        <v>0</v>
      </c>
      <c r="J3260" s="214">
        <v>-6300</v>
      </c>
      <c r="K3260" s="250">
        <f t="shared" si="50"/>
        <v>2106741.798363633</v>
      </c>
      <c r="L3260" s="270"/>
    </row>
    <row r="3261" spans="2:12" x14ac:dyDescent="0.25">
      <c r="B3261" s="46">
        <f>SUBTOTAL(103,$C$10:C3261)</f>
        <v>3252</v>
      </c>
      <c r="C3261" s="157" t="s">
        <v>1488</v>
      </c>
      <c r="D3261" s="157" t="s">
        <v>739</v>
      </c>
      <c r="E3261" s="204" t="s">
        <v>1467</v>
      </c>
      <c r="F3261" s="212" t="s">
        <v>1432</v>
      </c>
      <c r="G3261" s="204" t="s">
        <v>1431</v>
      </c>
      <c r="H3261" s="241">
        <v>45786</v>
      </c>
      <c r="I3261" s="253">
        <v>0</v>
      </c>
      <c r="J3261" s="214">
        <v>-2727.2727272727275</v>
      </c>
      <c r="K3261" s="250">
        <f t="shared" si="50"/>
        <v>2104014.52563636</v>
      </c>
      <c r="L3261" s="270"/>
    </row>
    <row r="3262" spans="2:12" x14ac:dyDescent="0.25">
      <c r="B3262" s="46">
        <f>SUBTOTAL(103,$C$10:C3262)</f>
        <v>3253</v>
      </c>
      <c r="C3262" s="157" t="s">
        <v>600</v>
      </c>
      <c r="D3262" s="157" t="s">
        <v>608</v>
      </c>
      <c r="E3262" s="204" t="s">
        <v>1466</v>
      </c>
      <c r="F3262" s="212" t="s">
        <v>1482</v>
      </c>
      <c r="G3262" s="204" t="s">
        <v>1483</v>
      </c>
      <c r="H3262" s="241">
        <v>45786</v>
      </c>
      <c r="I3262" s="253">
        <v>0</v>
      </c>
      <c r="J3262" s="214">
        <v>-20400</v>
      </c>
      <c r="K3262" s="250">
        <f t="shared" si="50"/>
        <v>2083614.52563636</v>
      </c>
      <c r="L3262" s="270"/>
    </row>
    <row r="3263" spans="2:12" x14ac:dyDescent="0.25">
      <c r="B3263" s="46">
        <f>SUBTOTAL(103,$C$10:C3263)</f>
        <v>3254</v>
      </c>
      <c r="C3263" s="157" t="s">
        <v>682</v>
      </c>
      <c r="D3263" s="157" t="s">
        <v>608</v>
      </c>
      <c r="E3263" s="204" t="s">
        <v>1466</v>
      </c>
      <c r="F3263" s="212" t="s">
        <v>1045</v>
      </c>
      <c r="G3263" s="204" t="s">
        <v>1046</v>
      </c>
      <c r="H3263" s="241">
        <v>45786</v>
      </c>
      <c r="I3263" s="253">
        <v>0</v>
      </c>
      <c r="J3263" s="214">
        <v>-2100</v>
      </c>
      <c r="K3263" s="250">
        <f t="shared" si="50"/>
        <v>2081514.52563636</v>
      </c>
      <c r="L3263" s="270"/>
    </row>
    <row r="3264" spans="2:12" x14ac:dyDescent="0.25">
      <c r="B3264" s="46">
        <f>SUBTOTAL(103,$C$10:C3264)</f>
        <v>3255</v>
      </c>
      <c r="C3264" s="157" t="s">
        <v>601</v>
      </c>
      <c r="D3264" s="157" t="s">
        <v>648</v>
      </c>
      <c r="E3264" s="204" t="s">
        <v>1466</v>
      </c>
      <c r="F3264" s="212" t="s">
        <v>1482</v>
      </c>
      <c r="G3264" s="204" t="s">
        <v>1483</v>
      </c>
      <c r="H3264" s="241">
        <v>45786</v>
      </c>
      <c r="I3264" s="253">
        <v>0</v>
      </c>
      <c r="J3264" s="214">
        <v>-5331</v>
      </c>
      <c r="K3264" s="250">
        <f t="shared" si="50"/>
        <v>2076183.52563636</v>
      </c>
      <c r="L3264" s="270"/>
    </row>
    <row r="3265" spans="2:12" x14ac:dyDescent="0.25">
      <c r="B3265" s="46">
        <f>SUBTOTAL(103,$C$10:C3265)</f>
        <v>3256</v>
      </c>
      <c r="C3265" s="157" t="s">
        <v>780</v>
      </c>
      <c r="D3265" s="157" t="s">
        <v>607</v>
      </c>
      <c r="E3265" s="204" t="s">
        <v>1467</v>
      </c>
      <c r="F3265" s="212" t="s">
        <v>726</v>
      </c>
      <c r="G3265" s="204" t="s">
        <v>724</v>
      </c>
      <c r="H3265" s="241">
        <v>45786</v>
      </c>
      <c r="I3265" s="253">
        <v>0</v>
      </c>
      <c r="J3265" s="214">
        <v>-2500</v>
      </c>
      <c r="K3265" s="250">
        <f t="shared" si="50"/>
        <v>2073683.52563636</v>
      </c>
      <c r="L3265" s="270"/>
    </row>
    <row r="3266" spans="2:12" x14ac:dyDescent="0.25">
      <c r="B3266" s="46">
        <f>SUBTOTAL(103,$C$10:C3266)</f>
        <v>3257</v>
      </c>
      <c r="C3266" s="157" t="s">
        <v>665</v>
      </c>
      <c r="D3266" s="157" t="s">
        <v>648</v>
      </c>
      <c r="E3266" s="204" t="s">
        <v>1466</v>
      </c>
      <c r="F3266" s="212" t="s">
        <v>641</v>
      </c>
      <c r="G3266" s="204" t="s">
        <v>642</v>
      </c>
      <c r="H3266" s="241">
        <v>45786</v>
      </c>
      <c r="I3266" s="253">
        <v>0</v>
      </c>
      <c r="J3266" s="214">
        <v>-8400</v>
      </c>
      <c r="K3266" s="250">
        <f t="shared" si="50"/>
        <v>2065283.52563636</v>
      </c>
      <c r="L3266" s="270"/>
    </row>
    <row r="3267" spans="2:12" x14ac:dyDescent="0.25">
      <c r="B3267" s="46">
        <f>SUBTOTAL(103,$C$10:C3267)</f>
        <v>3258</v>
      </c>
      <c r="C3267" s="157" t="s">
        <v>665</v>
      </c>
      <c r="D3267" s="157" t="s">
        <v>648</v>
      </c>
      <c r="E3267" s="204" t="s">
        <v>1466</v>
      </c>
      <c r="F3267" s="212" t="s">
        <v>1045</v>
      </c>
      <c r="G3267" s="204" t="s">
        <v>1046</v>
      </c>
      <c r="H3267" s="241">
        <v>45786</v>
      </c>
      <c r="I3267" s="253">
        <v>0</v>
      </c>
      <c r="J3267" s="214">
        <v>-2100</v>
      </c>
      <c r="K3267" s="250">
        <f t="shared" si="50"/>
        <v>2063183.52563636</v>
      </c>
      <c r="L3267" s="270"/>
    </row>
    <row r="3268" spans="2:12" x14ac:dyDescent="0.25">
      <c r="B3268" s="46">
        <f>SUBTOTAL(103,$C$10:C3268)</f>
        <v>3259</v>
      </c>
      <c r="C3268" s="157" t="s">
        <v>665</v>
      </c>
      <c r="D3268" s="157" t="s">
        <v>739</v>
      </c>
      <c r="E3268" s="204" t="s">
        <v>1467</v>
      </c>
      <c r="F3268" s="212" t="s">
        <v>1478</v>
      </c>
      <c r="G3268" s="204" t="s">
        <v>1479</v>
      </c>
      <c r="H3268" s="241">
        <v>45786</v>
      </c>
      <c r="I3268" s="253">
        <v>0</v>
      </c>
      <c r="J3268" s="214">
        <v>-7943.7749999999987</v>
      </c>
      <c r="K3268" s="250">
        <f t="shared" si="50"/>
        <v>2055239.7506363601</v>
      </c>
      <c r="L3268" s="270"/>
    </row>
    <row r="3269" spans="2:12" x14ac:dyDescent="0.25">
      <c r="B3269" s="46">
        <f>SUBTOTAL(103,$C$10:C3269)</f>
        <v>3260</v>
      </c>
      <c r="C3269" s="157" t="s">
        <v>665</v>
      </c>
      <c r="D3269" s="157" t="s">
        <v>648</v>
      </c>
      <c r="E3269" s="204" t="s">
        <v>1466</v>
      </c>
      <c r="F3269" s="212" t="s">
        <v>1478</v>
      </c>
      <c r="G3269" s="204" t="s">
        <v>1479</v>
      </c>
      <c r="H3269" s="241">
        <v>45786</v>
      </c>
      <c r="I3269" s="253">
        <v>0</v>
      </c>
      <c r="J3269" s="214">
        <v>-7000</v>
      </c>
      <c r="K3269" s="250">
        <f t="shared" si="50"/>
        <v>2048239.7506363601</v>
      </c>
      <c r="L3269" s="270"/>
    </row>
    <row r="3270" spans="2:12" x14ac:dyDescent="0.25">
      <c r="B3270" s="46">
        <f>SUBTOTAL(103,$C$10:C3270)</f>
        <v>3261</v>
      </c>
      <c r="C3270" s="157" t="s">
        <v>1490</v>
      </c>
      <c r="D3270" s="157" t="s">
        <v>1492</v>
      </c>
      <c r="E3270" s="204" t="s">
        <v>1467</v>
      </c>
      <c r="F3270" s="212" t="s">
        <v>1043</v>
      </c>
      <c r="G3270" s="204" t="s">
        <v>1044</v>
      </c>
      <c r="H3270" s="241">
        <v>45786</v>
      </c>
      <c r="I3270" s="253">
        <v>0</v>
      </c>
      <c r="J3270" s="214">
        <v>-2500</v>
      </c>
      <c r="K3270" s="250">
        <f t="shared" si="50"/>
        <v>2045739.7506363601</v>
      </c>
      <c r="L3270" s="270"/>
    </row>
    <row r="3271" spans="2:12" x14ac:dyDescent="0.25">
      <c r="B3271" s="46">
        <f>SUBTOTAL(103,$C$10:C3271)</f>
        <v>3262</v>
      </c>
      <c r="C3271" s="157" t="s">
        <v>728</v>
      </c>
      <c r="D3271" s="157" t="s">
        <v>738</v>
      </c>
      <c r="E3271" s="204" t="s">
        <v>1466</v>
      </c>
      <c r="F3271" s="212" t="s">
        <v>1043</v>
      </c>
      <c r="G3271" s="204" t="s">
        <v>1044</v>
      </c>
      <c r="H3271" s="241">
        <v>45786</v>
      </c>
      <c r="I3271" s="253">
        <v>0</v>
      </c>
      <c r="J3271" s="214">
        <v>-500</v>
      </c>
      <c r="K3271" s="250">
        <f t="shared" si="50"/>
        <v>2045239.7506363601</v>
      </c>
      <c r="L3271" s="270"/>
    </row>
    <row r="3272" spans="2:12" x14ac:dyDescent="0.25">
      <c r="B3272" s="46">
        <f>SUBTOTAL(103,$C$10:C3272)</f>
        <v>3263</v>
      </c>
      <c r="C3272" s="157" t="s">
        <v>1151</v>
      </c>
      <c r="D3272" s="157" t="s">
        <v>608</v>
      </c>
      <c r="E3272" s="204" t="s">
        <v>1466</v>
      </c>
      <c r="F3272" s="212" t="s">
        <v>583</v>
      </c>
      <c r="G3272" s="204" t="s">
        <v>584</v>
      </c>
      <c r="H3272" s="241">
        <v>45786</v>
      </c>
      <c r="I3272" s="253">
        <v>0</v>
      </c>
      <c r="J3272" s="214">
        <v>-21000</v>
      </c>
      <c r="K3272" s="250">
        <f t="shared" si="50"/>
        <v>2024239.7506363601</v>
      </c>
      <c r="L3272" s="270"/>
    </row>
    <row r="3273" spans="2:12" x14ac:dyDescent="0.25">
      <c r="B3273" s="46">
        <f>SUBTOTAL(103,$C$10:C3273)</f>
        <v>3264</v>
      </c>
      <c r="C3273" s="157" t="s">
        <v>683</v>
      </c>
      <c r="D3273" s="157" t="s">
        <v>608</v>
      </c>
      <c r="E3273" s="204" t="s">
        <v>1466</v>
      </c>
      <c r="F3273" s="212" t="s">
        <v>1482</v>
      </c>
      <c r="G3273" s="204" t="s">
        <v>1483</v>
      </c>
      <c r="H3273" s="241">
        <v>45786</v>
      </c>
      <c r="I3273" s="253">
        <v>0</v>
      </c>
      <c r="J3273" s="214">
        <v>-4200</v>
      </c>
      <c r="K3273" s="250">
        <f t="shared" si="50"/>
        <v>2020039.7506363601</v>
      </c>
      <c r="L3273" s="270"/>
    </row>
    <row r="3274" spans="2:12" x14ac:dyDescent="0.25">
      <c r="B3274" s="46">
        <f>SUBTOTAL(103,$C$10:C3274)</f>
        <v>3265</v>
      </c>
      <c r="C3274" s="157" t="s">
        <v>694</v>
      </c>
      <c r="D3274" s="157" t="s">
        <v>608</v>
      </c>
      <c r="E3274" s="204" t="s">
        <v>1466</v>
      </c>
      <c r="F3274" s="212" t="s">
        <v>641</v>
      </c>
      <c r="G3274" s="204" t="s">
        <v>642</v>
      </c>
      <c r="H3274" s="241">
        <v>45786</v>
      </c>
      <c r="I3274" s="253">
        <v>0</v>
      </c>
      <c r="J3274" s="214">
        <v>-6300</v>
      </c>
      <c r="K3274" s="250">
        <f t="shared" si="50"/>
        <v>2013739.7506363601</v>
      </c>
      <c r="L3274" s="270"/>
    </row>
    <row r="3275" spans="2:12" x14ac:dyDescent="0.25">
      <c r="B3275" s="46">
        <f>SUBTOTAL(103,$C$10:C3275)</f>
        <v>3266</v>
      </c>
      <c r="C3275" s="157" t="s">
        <v>694</v>
      </c>
      <c r="D3275" s="157" t="s">
        <v>739</v>
      </c>
      <c r="E3275" s="204" t="s">
        <v>1467</v>
      </c>
      <c r="F3275" s="212" t="s">
        <v>1432</v>
      </c>
      <c r="G3275" s="204" t="s">
        <v>1431</v>
      </c>
      <c r="H3275" s="241">
        <v>45786</v>
      </c>
      <c r="I3275" s="253">
        <v>0</v>
      </c>
      <c r="J3275" s="214">
        <v>-5523.65</v>
      </c>
      <c r="K3275" s="250">
        <f t="shared" si="50"/>
        <v>2008216.1006363602</v>
      </c>
      <c r="L3275" s="270"/>
    </row>
    <row r="3276" spans="2:12" x14ac:dyDescent="0.25">
      <c r="B3276" s="46">
        <f>SUBTOTAL(103,$C$10:C3276)</f>
        <v>3267</v>
      </c>
      <c r="C3276" s="157" t="s">
        <v>694</v>
      </c>
      <c r="D3276" s="157" t="s">
        <v>607</v>
      </c>
      <c r="E3276" s="204" t="s">
        <v>1467</v>
      </c>
      <c r="F3276" s="212" t="s">
        <v>1432</v>
      </c>
      <c r="G3276" s="204" t="s">
        <v>1431</v>
      </c>
      <c r="H3276" s="241">
        <v>45786</v>
      </c>
      <c r="I3276" s="253">
        <v>0</v>
      </c>
      <c r="J3276" s="214">
        <v>-13162.939999999999</v>
      </c>
      <c r="K3276" s="250">
        <f t="shared" si="50"/>
        <v>1995053.1606363603</v>
      </c>
      <c r="L3276" s="270"/>
    </row>
    <row r="3277" spans="2:12" x14ac:dyDescent="0.25">
      <c r="B3277" s="46">
        <f>SUBTOTAL(103,$C$10:C3277)</f>
        <v>3268</v>
      </c>
      <c r="C3277" s="157" t="s">
        <v>1342</v>
      </c>
      <c r="D3277" s="157" t="s">
        <v>607</v>
      </c>
      <c r="E3277" s="204" t="s">
        <v>1467</v>
      </c>
      <c r="F3277" s="212" t="s">
        <v>579</v>
      </c>
      <c r="G3277" s="204" t="s">
        <v>622</v>
      </c>
      <c r="H3277" s="241">
        <v>45786</v>
      </c>
      <c r="I3277" s="253">
        <v>0</v>
      </c>
      <c r="J3277" s="214">
        <v>-20800</v>
      </c>
      <c r="K3277" s="250">
        <f t="shared" ref="K3277:K3340" si="51">I3277+K3276+J3277</f>
        <v>1974253.1606363603</v>
      </c>
      <c r="L3277" s="270"/>
    </row>
    <row r="3278" spans="2:12" x14ac:dyDescent="0.25">
      <c r="B3278" s="46">
        <f>SUBTOTAL(103,$C$10:C3278)</f>
        <v>3269</v>
      </c>
      <c r="C3278" s="157" t="s">
        <v>605</v>
      </c>
      <c r="D3278" s="157" t="s">
        <v>1492</v>
      </c>
      <c r="E3278" s="204" t="s">
        <v>1467</v>
      </c>
      <c r="F3278" s="212" t="s">
        <v>1135</v>
      </c>
      <c r="G3278" s="204" t="s">
        <v>1134</v>
      </c>
      <c r="H3278" s="241">
        <v>45786</v>
      </c>
      <c r="I3278" s="253">
        <v>0</v>
      </c>
      <c r="J3278" s="214">
        <v>-5000</v>
      </c>
      <c r="K3278" s="250">
        <f t="shared" si="51"/>
        <v>1969253.1606363603</v>
      </c>
      <c r="L3278" s="270"/>
    </row>
    <row r="3279" spans="2:12" x14ac:dyDescent="0.25">
      <c r="B3279" s="46">
        <f>SUBTOTAL(103,$C$10:C3279)</f>
        <v>3270</v>
      </c>
      <c r="C3279" s="157" t="s">
        <v>605</v>
      </c>
      <c r="D3279" s="157" t="s">
        <v>739</v>
      </c>
      <c r="E3279" s="204" t="s">
        <v>1467</v>
      </c>
      <c r="F3279" s="212" t="s">
        <v>1135</v>
      </c>
      <c r="G3279" s="204" t="s">
        <v>1134</v>
      </c>
      <c r="H3279" s="241">
        <v>45786</v>
      </c>
      <c r="I3279" s="253">
        <v>0</v>
      </c>
      <c r="J3279" s="214">
        <v>-14524.697727272727</v>
      </c>
      <c r="K3279" s="250">
        <f t="shared" si="51"/>
        <v>1954728.4629090875</v>
      </c>
      <c r="L3279" s="270"/>
    </row>
    <row r="3280" spans="2:12" x14ac:dyDescent="0.25">
      <c r="B3280" s="46">
        <f>SUBTOTAL(103,$C$10:C3280)</f>
        <v>3271</v>
      </c>
      <c r="C3280" s="157" t="s">
        <v>1165</v>
      </c>
      <c r="D3280" s="157" t="s">
        <v>738</v>
      </c>
      <c r="E3280" s="204" t="s">
        <v>1466</v>
      </c>
      <c r="F3280" s="212" t="s">
        <v>1043</v>
      </c>
      <c r="G3280" s="204" t="s">
        <v>1044</v>
      </c>
      <c r="H3280" s="241">
        <v>45786</v>
      </c>
      <c r="I3280" s="253">
        <v>0</v>
      </c>
      <c r="J3280" s="214">
        <v>-750</v>
      </c>
      <c r="K3280" s="250">
        <f t="shared" si="51"/>
        <v>1953978.4629090875</v>
      </c>
      <c r="L3280" s="270"/>
    </row>
    <row r="3281" spans="2:12" x14ac:dyDescent="0.25">
      <c r="B3281" s="46">
        <f>SUBTOTAL(103,$C$10:C3281)</f>
        <v>3272</v>
      </c>
      <c r="C3281" s="157" t="s">
        <v>1491</v>
      </c>
      <c r="D3281" s="157" t="s">
        <v>1492</v>
      </c>
      <c r="E3281" s="204" t="s">
        <v>1467</v>
      </c>
      <c r="F3281" s="212" t="s">
        <v>1043</v>
      </c>
      <c r="G3281" s="204" t="s">
        <v>1044</v>
      </c>
      <c r="H3281" s="241">
        <v>45786</v>
      </c>
      <c r="I3281" s="253">
        <v>0</v>
      </c>
      <c r="J3281" s="214">
        <v>-2500</v>
      </c>
      <c r="K3281" s="250">
        <f t="shared" si="51"/>
        <v>1951478.4629090875</v>
      </c>
      <c r="L3281" s="270"/>
    </row>
    <row r="3282" spans="2:12" x14ac:dyDescent="0.25">
      <c r="B3282" s="46">
        <f>SUBTOTAL(103,$C$10:C3282)</f>
        <v>3273</v>
      </c>
      <c r="C3282" s="157" t="s">
        <v>1493</v>
      </c>
      <c r="D3282" s="157" t="s">
        <v>1492</v>
      </c>
      <c r="E3282" s="204" t="s">
        <v>1467</v>
      </c>
      <c r="F3282" s="212" t="s">
        <v>1043</v>
      </c>
      <c r="G3282" s="204" t="s">
        <v>1044</v>
      </c>
      <c r="H3282" s="241">
        <v>45789</v>
      </c>
      <c r="I3282" s="253">
        <v>0</v>
      </c>
      <c r="J3282" s="214">
        <v>-2500</v>
      </c>
      <c r="K3282" s="250">
        <f t="shared" si="51"/>
        <v>1948978.4629090875</v>
      </c>
      <c r="L3282" s="270"/>
    </row>
    <row r="3283" spans="2:12" x14ac:dyDescent="0.25">
      <c r="B3283" s="46">
        <f>SUBTOTAL(103,$C$10:C3283)</f>
        <v>3274</v>
      </c>
      <c r="C3283" s="157" t="s">
        <v>1493</v>
      </c>
      <c r="D3283" s="157" t="s">
        <v>1492</v>
      </c>
      <c r="E3283" s="204" t="s">
        <v>1467</v>
      </c>
      <c r="F3283" s="212" t="s">
        <v>1043</v>
      </c>
      <c r="G3283" s="204" t="s">
        <v>1044</v>
      </c>
      <c r="H3283" s="241">
        <v>45789</v>
      </c>
      <c r="I3283" s="253">
        <v>0</v>
      </c>
      <c r="J3283" s="214">
        <v>-2500</v>
      </c>
      <c r="K3283" s="250">
        <f t="shared" si="51"/>
        <v>1946478.4629090875</v>
      </c>
      <c r="L3283" s="270"/>
    </row>
    <row r="3284" spans="2:12" x14ac:dyDescent="0.25">
      <c r="B3284" s="46">
        <f>SUBTOTAL(103,$C$10:C3284)</f>
        <v>3275</v>
      </c>
      <c r="C3284" s="157" t="s">
        <v>1494</v>
      </c>
      <c r="D3284" s="157" t="s">
        <v>1492</v>
      </c>
      <c r="E3284" s="204" t="s">
        <v>1467</v>
      </c>
      <c r="F3284" s="212" t="s">
        <v>1043</v>
      </c>
      <c r="G3284" s="204" t="s">
        <v>1044</v>
      </c>
      <c r="H3284" s="241">
        <v>45789</v>
      </c>
      <c r="I3284" s="253">
        <v>0</v>
      </c>
      <c r="J3284" s="214">
        <v>-3000</v>
      </c>
      <c r="K3284" s="250">
        <f t="shared" si="51"/>
        <v>1943478.4629090875</v>
      </c>
      <c r="L3284" s="270"/>
    </row>
    <row r="3285" spans="2:12" x14ac:dyDescent="0.25">
      <c r="B3285" s="46">
        <f>SUBTOTAL(103,$C$10:C3285)</f>
        <v>3276</v>
      </c>
      <c r="C3285" s="157" t="s">
        <v>1494</v>
      </c>
      <c r="D3285" s="157" t="s">
        <v>1492</v>
      </c>
      <c r="E3285" s="204" t="s">
        <v>1467</v>
      </c>
      <c r="F3285" s="212" t="s">
        <v>1043</v>
      </c>
      <c r="G3285" s="204" t="s">
        <v>1044</v>
      </c>
      <c r="H3285" s="241">
        <v>45789</v>
      </c>
      <c r="I3285" s="253">
        <v>0</v>
      </c>
      <c r="J3285" s="214">
        <v>-3000</v>
      </c>
      <c r="K3285" s="250">
        <f t="shared" si="51"/>
        <v>1940478.4629090875</v>
      </c>
      <c r="L3285" s="270"/>
    </row>
    <row r="3286" spans="2:12" x14ac:dyDescent="0.25">
      <c r="B3286" s="46">
        <f>SUBTOTAL(103,$C$10:C3286)</f>
        <v>3277</v>
      </c>
      <c r="C3286" s="157" t="s">
        <v>1495</v>
      </c>
      <c r="D3286" s="157" t="s">
        <v>1492</v>
      </c>
      <c r="E3286" s="204" t="s">
        <v>1467</v>
      </c>
      <c r="F3286" s="212" t="s">
        <v>1043</v>
      </c>
      <c r="G3286" s="204" t="s">
        <v>1044</v>
      </c>
      <c r="H3286" s="241">
        <v>45789</v>
      </c>
      <c r="I3286" s="253">
        <v>0</v>
      </c>
      <c r="J3286" s="214">
        <v>-2500</v>
      </c>
      <c r="K3286" s="250">
        <f t="shared" si="51"/>
        <v>1937978.4629090875</v>
      </c>
      <c r="L3286" s="270"/>
    </row>
    <row r="3287" spans="2:12" x14ac:dyDescent="0.25">
      <c r="B3287" s="46">
        <f>SUBTOTAL(103,$C$10:C3287)</f>
        <v>3278</v>
      </c>
      <c r="C3287" s="157" t="s">
        <v>1490</v>
      </c>
      <c r="D3287" s="157" t="s">
        <v>1492</v>
      </c>
      <c r="E3287" s="204" t="s">
        <v>1467</v>
      </c>
      <c r="F3287" s="212" t="s">
        <v>1043</v>
      </c>
      <c r="G3287" s="204" t="s">
        <v>1044</v>
      </c>
      <c r="H3287" s="241">
        <v>45789</v>
      </c>
      <c r="I3287" s="253">
        <v>0</v>
      </c>
      <c r="J3287" s="214">
        <v>-2500</v>
      </c>
      <c r="K3287" s="250">
        <f t="shared" si="51"/>
        <v>1935478.4629090875</v>
      </c>
      <c r="L3287" s="270"/>
    </row>
    <row r="3288" spans="2:12" x14ac:dyDescent="0.25">
      <c r="B3288" s="46">
        <f>SUBTOTAL(103,$C$10:C3288)</f>
        <v>3279</v>
      </c>
      <c r="C3288" s="157" t="s">
        <v>1496</v>
      </c>
      <c r="D3288" s="157" t="s">
        <v>1492</v>
      </c>
      <c r="E3288" s="204" t="s">
        <v>1467</v>
      </c>
      <c r="F3288" s="212" t="s">
        <v>726</v>
      </c>
      <c r="G3288" s="204" t="s">
        <v>724</v>
      </c>
      <c r="H3288" s="241">
        <v>45789</v>
      </c>
      <c r="I3288" s="253">
        <v>0</v>
      </c>
      <c r="J3288" s="214">
        <v>-8000</v>
      </c>
      <c r="K3288" s="250">
        <f t="shared" si="51"/>
        <v>1927478.4629090875</v>
      </c>
      <c r="L3288" s="270"/>
    </row>
    <row r="3289" spans="2:12" x14ac:dyDescent="0.25">
      <c r="B3289" s="46">
        <f>SUBTOTAL(103,$C$10:C3289)</f>
        <v>3280</v>
      </c>
      <c r="C3289" s="157" t="s">
        <v>1507</v>
      </c>
      <c r="D3289" s="157" t="s">
        <v>1492</v>
      </c>
      <c r="E3289" s="204" t="s">
        <v>1467</v>
      </c>
      <c r="F3289" s="212" t="s">
        <v>1043</v>
      </c>
      <c r="G3289" s="204" t="s">
        <v>1044</v>
      </c>
      <c r="H3289" s="241">
        <v>45790</v>
      </c>
      <c r="I3289" s="253">
        <v>0</v>
      </c>
      <c r="J3289" s="214">
        <v>-1800</v>
      </c>
      <c r="K3289" s="250">
        <f t="shared" si="51"/>
        <v>1925678.4629090875</v>
      </c>
      <c r="L3289" s="270"/>
    </row>
    <row r="3290" spans="2:12" x14ac:dyDescent="0.25">
      <c r="B3290" s="46">
        <f>SUBTOTAL(103,$C$10:C3290)</f>
        <v>3281</v>
      </c>
      <c r="C3290" s="157" t="s">
        <v>596</v>
      </c>
      <c r="D3290" s="157" t="s">
        <v>607</v>
      </c>
      <c r="E3290" s="204" t="s">
        <v>1467</v>
      </c>
      <c r="F3290" s="212" t="s">
        <v>579</v>
      </c>
      <c r="G3290" s="204" t="s">
        <v>622</v>
      </c>
      <c r="H3290" s="241">
        <v>45793</v>
      </c>
      <c r="I3290" s="253">
        <v>0</v>
      </c>
      <c r="J3290" s="214">
        <v>-9076</v>
      </c>
      <c r="K3290" s="250">
        <f t="shared" si="51"/>
        <v>1916602.4629090875</v>
      </c>
      <c r="L3290" s="270"/>
    </row>
    <row r="3291" spans="2:12" x14ac:dyDescent="0.25">
      <c r="B3291" s="46">
        <f>SUBTOTAL(103,$C$10:C3291)</f>
        <v>3282</v>
      </c>
      <c r="C3291" s="157" t="s">
        <v>1266</v>
      </c>
      <c r="D3291" s="157" t="s">
        <v>738</v>
      </c>
      <c r="E3291" s="204" t="s">
        <v>1466</v>
      </c>
      <c r="F3291" s="212" t="s">
        <v>1043</v>
      </c>
      <c r="G3291" s="204" t="s">
        <v>1044</v>
      </c>
      <c r="H3291" s="241">
        <v>45793</v>
      </c>
      <c r="I3291" s="253">
        <v>0</v>
      </c>
      <c r="J3291" s="214">
        <v>-1000</v>
      </c>
      <c r="K3291" s="250">
        <f t="shared" si="51"/>
        <v>1915602.4629090875</v>
      </c>
      <c r="L3291" s="270"/>
    </row>
    <row r="3292" spans="2:12" x14ac:dyDescent="0.25">
      <c r="B3292" s="46">
        <f>SUBTOTAL(103,$C$10:C3292)</f>
        <v>3283</v>
      </c>
      <c r="C3292" s="157" t="s">
        <v>843</v>
      </c>
      <c r="D3292" s="157" t="s">
        <v>895</v>
      </c>
      <c r="E3292" s="204" t="s">
        <v>1470</v>
      </c>
      <c r="F3292" s="212" t="s">
        <v>1143</v>
      </c>
      <c r="G3292" s="204" t="s">
        <v>1144</v>
      </c>
      <c r="H3292" s="241">
        <v>45793</v>
      </c>
      <c r="I3292" s="253">
        <v>0</v>
      </c>
      <c r="J3292" s="214">
        <v>-2000</v>
      </c>
      <c r="K3292" s="250">
        <f t="shared" si="51"/>
        <v>1913602.4629090875</v>
      </c>
      <c r="L3292" s="270"/>
    </row>
    <row r="3293" spans="2:12" x14ac:dyDescent="0.25">
      <c r="B3293" s="46">
        <f>SUBTOTAL(103,$C$10:C3293)</f>
        <v>3284</v>
      </c>
      <c r="C3293" s="157" t="s">
        <v>1497</v>
      </c>
      <c r="D3293" s="157" t="s">
        <v>1498</v>
      </c>
      <c r="E3293" s="204" t="s">
        <v>1467</v>
      </c>
      <c r="F3293" s="212" t="s">
        <v>1143</v>
      </c>
      <c r="G3293" s="204" t="s">
        <v>1144</v>
      </c>
      <c r="H3293" s="241">
        <v>45793</v>
      </c>
      <c r="I3293" s="253">
        <v>0</v>
      </c>
      <c r="J3293" s="214">
        <v>-25000</v>
      </c>
      <c r="K3293" s="250">
        <f t="shared" si="51"/>
        <v>1888602.4629090875</v>
      </c>
      <c r="L3293" s="270"/>
    </row>
    <row r="3294" spans="2:12" x14ac:dyDescent="0.25">
      <c r="B3294" s="46">
        <f>SUBTOTAL(103,$C$10:C3294)</f>
        <v>3285</v>
      </c>
      <c r="C3294" s="157" t="s">
        <v>736</v>
      </c>
      <c r="D3294" s="157" t="s">
        <v>738</v>
      </c>
      <c r="E3294" s="204" t="s">
        <v>1466</v>
      </c>
      <c r="F3294" s="212" t="s">
        <v>619</v>
      </c>
      <c r="G3294" s="204" t="s">
        <v>621</v>
      </c>
      <c r="H3294" s="241">
        <v>45793</v>
      </c>
      <c r="I3294" s="253">
        <v>0</v>
      </c>
      <c r="J3294" s="214">
        <v>-1000</v>
      </c>
      <c r="K3294" s="250">
        <f t="shared" si="51"/>
        <v>1887602.4629090875</v>
      </c>
      <c r="L3294" s="270"/>
    </row>
    <row r="3295" spans="2:12" x14ac:dyDescent="0.25">
      <c r="B3295" s="46">
        <f>SUBTOTAL(103,$C$10:C3295)</f>
        <v>3286</v>
      </c>
      <c r="C3295" s="157" t="s">
        <v>1499</v>
      </c>
      <c r="D3295" s="157" t="s">
        <v>1498</v>
      </c>
      <c r="E3295" s="204" t="s">
        <v>1467</v>
      </c>
      <c r="F3295" s="212" t="s">
        <v>1143</v>
      </c>
      <c r="G3295" s="204" t="s">
        <v>1144</v>
      </c>
      <c r="H3295" s="241">
        <v>45793</v>
      </c>
      <c r="I3295" s="253">
        <v>0</v>
      </c>
      <c r="J3295" s="214">
        <v>-23000</v>
      </c>
      <c r="K3295" s="250">
        <f t="shared" si="51"/>
        <v>1864602.4629090875</v>
      </c>
      <c r="L3295" s="270"/>
    </row>
    <row r="3296" spans="2:12" x14ac:dyDescent="0.25">
      <c r="B3296" s="46">
        <f>SUBTOTAL(103,$C$10:C3296)</f>
        <v>3287</v>
      </c>
      <c r="C3296" s="157" t="s">
        <v>625</v>
      </c>
      <c r="D3296" s="157" t="s">
        <v>608</v>
      </c>
      <c r="E3296" s="204" t="s">
        <v>1466</v>
      </c>
      <c r="F3296" s="212" t="s">
        <v>641</v>
      </c>
      <c r="G3296" s="204" t="s">
        <v>642</v>
      </c>
      <c r="H3296" s="241">
        <v>45793</v>
      </c>
      <c r="I3296" s="253">
        <v>0</v>
      </c>
      <c r="J3296" s="214">
        <v>-7576</v>
      </c>
      <c r="K3296" s="250">
        <f t="shared" si="51"/>
        <v>1857026.4629090875</v>
      </c>
      <c r="L3296" s="270"/>
    </row>
    <row r="3297" spans="2:12" x14ac:dyDescent="0.25">
      <c r="B3297" s="46">
        <f>SUBTOTAL(103,$C$10:C3297)</f>
        <v>3288</v>
      </c>
      <c r="C3297" s="157" t="s">
        <v>1441</v>
      </c>
      <c r="D3297" s="157" t="s">
        <v>608</v>
      </c>
      <c r="E3297" s="204" t="s">
        <v>1466</v>
      </c>
      <c r="F3297" s="212" t="s">
        <v>1045</v>
      </c>
      <c r="G3297" s="204" t="s">
        <v>1046</v>
      </c>
      <c r="H3297" s="241">
        <v>45793</v>
      </c>
      <c r="I3297" s="253">
        <v>0</v>
      </c>
      <c r="J3297" s="214">
        <v>-10500</v>
      </c>
      <c r="K3297" s="250">
        <f t="shared" si="51"/>
        <v>1846526.4629090875</v>
      </c>
      <c r="L3297" s="270"/>
    </row>
    <row r="3298" spans="2:12" x14ac:dyDescent="0.25">
      <c r="B3298" s="46">
        <f>SUBTOTAL(103,$C$10:C3298)</f>
        <v>3289</v>
      </c>
      <c r="C3298" s="157" t="s">
        <v>1423</v>
      </c>
      <c r="D3298" s="157" t="s">
        <v>608</v>
      </c>
      <c r="E3298" s="204" t="s">
        <v>1466</v>
      </c>
      <c r="F3298" s="212" t="s">
        <v>1045</v>
      </c>
      <c r="G3298" s="204" t="s">
        <v>1046</v>
      </c>
      <c r="H3298" s="241">
        <v>45793</v>
      </c>
      <c r="I3298" s="253">
        <v>0</v>
      </c>
      <c r="J3298" s="214">
        <v>-10500</v>
      </c>
      <c r="K3298" s="250">
        <f t="shared" si="51"/>
        <v>1836026.4629090875</v>
      </c>
      <c r="L3298" s="270"/>
    </row>
    <row r="3299" spans="2:12" x14ac:dyDescent="0.25">
      <c r="B3299" s="46">
        <f>SUBTOTAL(103,$C$10:C3299)</f>
        <v>3290</v>
      </c>
      <c r="C3299" s="157" t="s">
        <v>598</v>
      </c>
      <c r="D3299" s="157" t="s">
        <v>607</v>
      </c>
      <c r="E3299" s="204" t="s">
        <v>1467</v>
      </c>
      <c r="F3299" s="212" t="s">
        <v>726</v>
      </c>
      <c r="G3299" s="204" t="s">
        <v>724</v>
      </c>
      <c r="H3299" s="241">
        <v>45793</v>
      </c>
      <c r="I3299" s="253">
        <v>0</v>
      </c>
      <c r="J3299" s="214">
        <v>-13137.698139214301</v>
      </c>
      <c r="K3299" s="250">
        <f t="shared" si="51"/>
        <v>1822888.7647698733</v>
      </c>
      <c r="L3299" s="270"/>
    </row>
    <row r="3300" spans="2:12" x14ac:dyDescent="0.25">
      <c r="B3300" s="46">
        <f>SUBTOTAL(103,$C$10:C3300)</f>
        <v>3291</v>
      </c>
      <c r="C3300" s="157" t="s">
        <v>598</v>
      </c>
      <c r="D3300" s="157" t="s">
        <v>607</v>
      </c>
      <c r="E3300" s="204" t="s">
        <v>1467</v>
      </c>
      <c r="F3300" s="212" t="s">
        <v>1043</v>
      </c>
      <c r="G3300" s="204" t="s">
        <v>509</v>
      </c>
      <c r="H3300" s="241">
        <v>45793</v>
      </c>
      <c r="I3300" s="253">
        <v>0</v>
      </c>
      <c r="J3300" s="214">
        <v>-7227.9807029634703</v>
      </c>
      <c r="K3300" s="250">
        <f t="shared" si="51"/>
        <v>1815660.7840669099</v>
      </c>
      <c r="L3300" s="270"/>
    </row>
    <row r="3301" spans="2:12" x14ac:dyDescent="0.25">
      <c r="B3301" s="46">
        <f>SUBTOTAL(103,$C$10:C3301)</f>
        <v>3292</v>
      </c>
      <c r="C3301" s="157" t="s">
        <v>598</v>
      </c>
      <c r="D3301" s="157" t="s">
        <v>607</v>
      </c>
      <c r="E3301" s="204" t="s">
        <v>1467</v>
      </c>
      <c r="F3301" s="212" t="s">
        <v>1432</v>
      </c>
      <c r="G3301" s="204" t="s">
        <v>1431</v>
      </c>
      <c r="H3301" s="241">
        <v>45793</v>
      </c>
      <c r="I3301" s="253">
        <v>0</v>
      </c>
      <c r="J3301" s="214">
        <v>-13034.3211578222</v>
      </c>
      <c r="K3301" s="250">
        <f t="shared" si="51"/>
        <v>1802626.4629090878</v>
      </c>
      <c r="L3301" s="270"/>
    </row>
    <row r="3302" spans="2:12" x14ac:dyDescent="0.25">
      <c r="B3302" s="46">
        <f>SUBTOTAL(103,$C$10:C3302)</f>
        <v>3293</v>
      </c>
      <c r="C3302" s="157" t="s">
        <v>598</v>
      </c>
      <c r="D3302" s="157" t="s">
        <v>738</v>
      </c>
      <c r="E3302" s="204" t="s">
        <v>1466</v>
      </c>
      <c r="F3302" s="212" t="s">
        <v>1043</v>
      </c>
      <c r="G3302" s="204" t="s">
        <v>1044</v>
      </c>
      <c r="H3302" s="241">
        <v>45793</v>
      </c>
      <c r="I3302" s="253">
        <v>0</v>
      </c>
      <c r="J3302" s="214">
        <v>-1000</v>
      </c>
      <c r="K3302" s="250">
        <f t="shared" si="51"/>
        <v>1801626.4629090878</v>
      </c>
      <c r="L3302" s="270"/>
    </row>
    <row r="3303" spans="2:12" x14ac:dyDescent="0.25">
      <c r="B3303" s="46">
        <f>SUBTOTAL(103,$C$10:C3303)</f>
        <v>3294</v>
      </c>
      <c r="C3303" s="157" t="s">
        <v>598</v>
      </c>
      <c r="D3303" s="157" t="s">
        <v>608</v>
      </c>
      <c r="E3303" s="204" t="s">
        <v>1466</v>
      </c>
      <c r="F3303" s="212" t="s">
        <v>1135</v>
      </c>
      <c r="G3303" s="204" t="s">
        <v>1134</v>
      </c>
      <c r="H3303" s="241">
        <v>45793</v>
      </c>
      <c r="I3303" s="253">
        <v>0</v>
      </c>
      <c r="J3303" s="214">
        <v>-8400</v>
      </c>
      <c r="K3303" s="250">
        <f t="shared" si="51"/>
        <v>1793226.4629090878</v>
      </c>
      <c r="L3303" s="270"/>
    </row>
    <row r="3304" spans="2:12" x14ac:dyDescent="0.25">
      <c r="B3304" s="46">
        <f>SUBTOTAL(103,$C$10:C3304)</f>
        <v>3295</v>
      </c>
      <c r="C3304" s="157" t="s">
        <v>1212</v>
      </c>
      <c r="D3304" s="157" t="s">
        <v>608</v>
      </c>
      <c r="E3304" s="204" t="s">
        <v>1466</v>
      </c>
      <c r="F3304" s="212" t="s">
        <v>641</v>
      </c>
      <c r="G3304" s="204" t="s">
        <v>642</v>
      </c>
      <c r="H3304" s="241">
        <v>45793</v>
      </c>
      <c r="I3304" s="253">
        <v>0</v>
      </c>
      <c r="J3304" s="214">
        <v>-6300</v>
      </c>
      <c r="K3304" s="250">
        <f t="shared" si="51"/>
        <v>1786926.4629090878</v>
      </c>
      <c r="L3304" s="270"/>
    </row>
    <row r="3305" spans="2:12" x14ac:dyDescent="0.25">
      <c r="B3305" s="46">
        <f>SUBTOTAL(103,$C$10:C3305)</f>
        <v>3296</v>
      </c>
      <c r="C3305" s="157" t="s">
        <v>1500</v>
      </c>
      <c r="D3305" s="157" t="s">
        <v>775</v>
      </c>
      <c r="E3305" s="204" t="s">
        <v>1468</v>
      </c>
      <c r="F3305" s="212" t="s">
        <v>726</v>
      </c>
      <c r="G3305" s="204" t="s">
        <v>724</v>
      </c>
      <c r="H3305" s="241">
        <v>45793</v>
      </c>
      <c r="I3305" s="253">
        <v>0</v>
      </c>
      <c r="J3305" s="214">
        <v>-25000</v>
      </c>
      <c r="K3305" s="250">
        <f t="shared" si="51"/>
        <v>1761926.4629090878</v>
      </c>
      <c r="L3305" s="270"/>
    </row>
    <row r="3306" spans="2:12" x14ac:dyDescent="0.25">
      <c r="B3306" s="46">
        <f>SUBTOTAL(103,$C$10:C3306)</f>
        <v>3297</v>
      </c>
      <c r="C3306" s="157" t="s">
        <v>600</v>
      </c>
      <c r="D3306" s="157" t="s">
        <v>608</v>
      </c>
      <c r="E3306" s="204" t="s">
        <v>1466</v>
      </c>
      <c r="F3306" s="212" t="s">
        <v>1482</v>
      </c>
      <c r="G3306" s="204" t="s">
        <v>1483</v>
      </c>
      <c r="H3306" s="241">
        <v>45793</v>
      </c>
      <c r="I3306" s="253">
        <v>0</v>
      </c>
      <c r="J3306" s="214">
        <v>-8400</v>
      </c>
      <c r="K3306" s="250">
        <f t="shared" si="51"/>
        <v>1753526.4629090878</v>
      </c>
      <c r="L3306" s="270"/>
    </row>
    <row r="3307" spans="2:12" x14ac:dyDescent="0.25">
      <c r="B3307" s="46">
        <f>SUBTOTAL(103,$C$10:C3307)</f>
        <v>3298</v>
      </c>
      <c r="C3307" s="157" t="s">
        <v>682</v>
      </c>
      <c r="D3307" s="157" t="s">
        <v>608</v>
      </c>
      <c r="E3307" s="204" t="s">
        <v>1466</v>
      </c>
      <c r="F3307" s="212" t="s">
        <v>1045</v>
      </c>
      <c r="G3307" s="204" t="s">
        <v>1046</v>
      </c>
      <c r="H3307" s="241">
        <v>45793</v>
      </c>
      <c r="I3307" s="253">
        <v>0</v>
      </c>
      <c r="J3307" s="214">
        <v>-2100</v>
      </c>
      <c r="K3307" s="250">
        <f t="shared" si="51"/>
        <v>1751426.4629090878</v>
      </c>
      <c r="L3307" s="270"/>
    </row>
    <row r="3308" spans="2:12" x14ac:dyDescent="0.25">
      <c r="B3308" s="46">
        <f>SUBTOTAL(103,$C$10:C3308)</f>
        <v>3299</v>
      </c>
      <c r="C3308" s="157" t="s">
        <v>1501</v>
      </c>
      <c r="D3308" s="157" t="s">
        <v>738</v>
      </c>
      <c r="E3308" s="204" t="s">
        <v>1466</v>
      </c>
      <c r="F3308" s="212" t="s">
        <v>1043</v>
      </c>
      <c r="G3308" s="204" t="s">
        <v>1044</v>
      </c>
      <c r="H3308" s="241">
        <v>45793</v>
      </c>
      <c r="I3308" s="253">
        <v>0</v>
      </c>
      <c r="J3308" s="214">
        <v>-250</v>
      </c>
      <c r="K3308" s="250">
        <f t="shared" si="51"/>
        <v>1751176.4629090878</v>
      </c>
      <c r="L3308" s="270"/>
    </row>
    <row r="3309" spans="2:12" x14ac:dyDescent="0.25">
      <c r="B3309" s="46">
        <f>SUBTOTAL(103,$C$10:C3309)</f>
        <v>3300</v>
      </c>
      <c r="C3309" s="157" t="s">
        <v>1502</v>
      </c>
      <c r="D3309" s="157" t="s">
        <v>1498</v>
      </c>
      <c r="E3309" s="204" t="s">
        <v>1467</v>
      </c>
      <c r="F3309" s="212" t="s">
        <v>1143</v>
      </c>
      <c r="G3309" s="204" t="s">
        <v>1144</v>
      </c>
      <c r="H3309" s="241">
        <v>45793</v>
      </c>
      <c r="I3309" s="253">
        <v>0</v>
      </c>
      <c r="J3309" s="214">
        <v>-30000</v>
      </c>
      <c r="K3309" s="250">
        <f t="shared" si="51"/>
        <v>1721176.4629090878</v>
      </c>
      <c r="L3309" s="270"/>
    </row>
    <row r="3310" spans="2:12" x14ac:dyDescent="0.25">
      <c r="B3310" s="46">
        <f>SUBTOTAL(103,$C$10:C3310)</f>
        <v>3301</v>
      </c>
      <c r="C3310" s="157" t="s">
        <v>601</v>
      </c>
      <c r="D3310" s="157" t="s">
        <v>648</v>
      </c>
      <c r="E3310" s="204" t="s">
        <v>1466</v>
      </c>
      <c r="F3310" s="212" t="s">
        <v>1482</v>
      </c>
      <c r="G3310" s="204" t="s">
        <v>1483</v>
      </c>
      <c r="H3310" s="241">
        <v>45793</v>
      </c>
      <c r="I3310" s="253">
        <v>0</v>
      </c>
      <c r="J3310" s="214">
        <v>-5331</v>
      </c>
      <c r="K3310" s="250">
        <f t="shared" si="51"/>
        <v>1715845.4629090878</v>
      </c>
      <c r="L3310" s="270"/>
    </row>
    <row r="3311" spans="2:12" x14ac:dyDescent="0.25">
      <c r="B3311" s="46">
        <f>SUBTOTAL(103,$C$10:C3311)</f>
        <v>3302</v>
      </c>
      <c r="C3311" s="157" t="s">
        <v>665</v>
      </c>
      <c r="D3311" s="157" t="s">
        <v>648</v>
      </c>
      <c r="E3311" s="204" t="s">
        <v>1466</v>
      </c>
      <c r="F3311" s="212" t="s">
        <v>641</v>
      </c>
      <c r="G3311" s="204" t="s">
        <v>642</v>
      </c>
      <c r="H3311" s="241">
        <v>45793</v>
      </c>
      <c r="I3311" s="253">
        <v>0</v>
      </c>
      <c r="J3311" s="214">
        <v>-16800</v>
      </c>
      <c r="K3311" s="250">
        <f t="shared" si="51"/>
        <v>1699045.4629090878</v>
      </c>
      <c r="L3311" s="270"/>
    </row>
    <row r="3312" spans="2:12" x14ac:dyDescent="0.25">
      <c r="B3312" s="46">
        <f>SUBTOTAL(103,$C$10:C3312)</f>
        <v>3303</v>
      </c>
      <c r="C3312" s="157" t="s">
        <v>665</v>
      </c>
      <c r="D3312" s="157" t="s">
        <v>648</v>
      </c>
      <c r="E3312" s="204" t="s">
        <v>1466</v>
      </c>
      <c r="F3312" s="212" t="s">
        <v>1045</v>
      </c>
      <c r="G3312" s="204" t="s">
        <v>1046</v>
      </c>
      <c r="H3312" s="241">
        <v>45793</v>
      </c>
      <c r="I3312" s="253">
        <v>0</v>
      </c>
      <c r="J3312" s="214">
        <v>-6300</v>
      </c>
      <c r="K3312" s="250">
        <f t="shared" si="51"/>
        <v>1692745.4629090878</v>
      </c>
      <c r="L3312" s="270"/>
    </row>
    <row r="3313" spans="2:12" x14ac:dyDescent="0.25">
      <c r="B3313" s="46">
        <f>SUBTOTAL(103,$C$10:C3313)</f>
        <v>3304</v>
      </c>
      <c r="C3313" s="157" t="s">
        <v>1503</v>
      </c>
      <c r="D3313" s="157" t="s">
        <v>738</v>
      </c>
      <c r="E3313" s="204" t="s">
        <v>1466</v>
      </c>
      <c r="F3313" s="212" t="s">
        <v>1043</v>
      </c>
      <c r="G3313" s="204" t="s">
        <v>1044</v>
      </c>
      <c r="H3313" s="241">
        <v>45793</v>
      </c>
      <c r="I3313" s="253">
        <v>0</v>
      </c>
      <c r="J3313" s="214">
        <v>-250</v>
      </c>
      <c r="K3313" s="250">
        <f t="shared" si="51"/>
        <v>1692495.4629090878</v>
      </c>
      <c r="L3313" s="270"/>
    </row>
    <row r="3314" spans="2:12" x14ac:dyDescent="0.25">
      <c r="B3314" s="46">
        <f>SUBTOTAL(103,$C$10:C3314)</f>
        <v>3305</v>
      </c>
      <c r="C3314" s="157" t="s">
        <v>1504</v>
      </c>
      <c r="D3314" s="157" t="s">
        <v>738</v>
      </c>
      <c r="E3314" s="204" t="s">
        <v>1466</v>
      </c>
      <c r="F3314" s="212" t="s">
        <v>1043</v>
      </c>
      <c r="G3314" s="204" t="s">
        <v>1044</v>
      </c>
      <c r="H3314" s="241">
        <v>45793</v>
      </c>
      <c r="I3314" s="253">
        <v>0</v>
      </c>
      <c r="J3314" s="214">
        <v>-250</v>
      </c>
      <c r="K3314" s="250">
        <f t="shared" si="51"/>
        <v>1692245.4629090878</v>
      </c>
      <c r="L3314" s="270"/>
    </row>
    <row r="3315" spans="2:12" x14ac:dyDescent="0.25">
      <c r="B3315" s="46">
        <f>SUBTOTAL(103,$C$10:C3315)</f>
        <v>3306</v>
      </c>
      <c r="C3315" s="157" t="s">
        <v>728</v>
      </c>
      <c r="D3315" s="157" t="s">
        <v>738</v>
      </c>
      <c r="E3315" s="204" t="s">
        <v>1466</v>
      </c>
      <c r="F3315" s="212" t="s">
        <v>1043</v>
      </c>
      <c r="G3315" s="204" t="s">
        <v>1044</v>
      </c>
      <c r="H3315" s="241">
        <v>45793</v>
      </c>
      <c r="I3315" s="253">
        <v>0</v>
      </c>
      <c r="J3315" s="214">
        <v>-500</v>
      </c>
      <c r="K3315" s="250">
        <f t="shared" si="51"/>
        <v>1691745.4629090878</v>
      </c>
      <c r="L3315" s="270"/>
    </row>
    <row r="3316" spans="2:12" x14ac:dyDescent="0.25">
      <c r="B3316" s="46">
        <f>SUBTOTAL(103,$C$10:C3316)</f>
        <v>3307</v>
      </c>
      <c r="C3316" s="157" t="s">
        <v>1151</v>
      </c>
      <c r="D3316" s="157" t="s">
        <v>608</v>
      </c>
      <c r="E3316" s="204" t="s">
        <v>1466</v>
      </c>
      <c r="F3316" s="212" t="s">
        <v>583</v>
      </c>
      <c r="G3316" s="204" t="s">
        <v>584</v>
      </c>
      <c r="H3316" s="241">
        <v>45793</v>
      </c>
      <c r="I3316" s="253">
        <v>0</v>
      </c>
      <c r="J3316" s="214">
        <v>-12600</v>
      </c>
      <c r="K3316" s="250">
        <f t="shared" si="51"/>
        <v>1679145.4629090878</v>
      </c>
      <c r="L3316" s="270"/>
    </row>
    <row r="3317" spans="2:12" x14ac:dyDescent="0.25">
      <c r="B3317" s="46">
        <f>SUBTOTAL(103,$C$10:C3317)</f>
        <v>3308</v>
      </c>
      <c r="C3317" s="157" t="s">
        <v>683</v>
      </c>
      <c r="D3317" s="157" t="s">
        <v>608</v>
      </c>
      <c r="E3317" s="204" t="s">
        <v>1466</v>
      </c>
      <c r="F3317" s="212" t="s">
        <v>1482</v>
      </c>
      <c r="G3317" s="204" t="s">
        <v>1483</v>
      </c>
      <c r="H3317" s="241">
        <v>45793</v>
      </c>
      <c r="I3317" s="253">
        <v>0</v>
      </c>
      <c r="J3317" s="214">
        <v>-4200</v>
      </c>
      <c r="K3317" s="250">
        <f t="shared" si="51"/>
        <v>1674945.4629090878</v>
      </c>
      <c r="L3317" s="270"/>
    </row>
    <row r="3318" spans="2:12" x14ac:dyDescent="0.25">
      <c r="B3318" s="46">
        <f>SUBTOTAL(103,$C$10:C3318)</f>
        <v>3309</v>
      </c>
      <c r="C3318" s="157" t="s">
        <v>694</v>
      </c>
      <c r="D3318" s="157" t="s">
        <v>608</v>
      </c>
      <c r="E3318" s="204" t="s">
        <v>1466</v>
      </c>
      <c r="F3318" s="212" t="s">
        <v>641</v>
      </c>
      <c r="G3318" s="204" t="s">
        <v>642</v>
      </c>
      <c r="H3318" s="241">
        <v>45793</v>
      </c>
      <c r="I3318" s="253">
        <v>0</v>
      </c>
      <c r="J3318" s="214">
        <v>-10500</v>
      </c>
      <c r="K3318" s="250">
        <f t="shared" si="51"/>
        <v>1664445.4629090878</v>
      </c>
      <c r="L3318" s="270"/>
    </row>
    <row r="3319" spans="2:12" x14ac:dyDescent="0.25">
      <c r="B3319" s="46">
        <f>SUBTOTAL(103,$C$10:C3319)</f>
        <v>3310</v>
      </c>
      <c r="C3319" s="157" t="s">
        <v>694</v>
      </c>
      <c r="D3319" s="157" t="s">
        <v>607</v>
      </c>
      <c r="E3319" s="204" t="s">
        <v>1467</v>
      </c>
      <c r="F3319" s="212" t="s">
        <v>1432</v>
      </c>
      <c r="G3319" s="204" t="s">
        <v>1431</v>
      </c>
      <c r="H3319" s="241">
        <v>45793</v>
      </c>
      <c r="I3319" s="253">
        <v>0</v>
      </c>
      <c r="J3319" s="214">
        <v>-13162.939999999999</v>
      </c>
      <c r="K3319" s="250">
        <f t="shared" si="51"/>
        <v>1651282.5229090878</v>
      </c>
      <c r="L3319" s="270"/>
    </row>
    <row r="3320" spans="2:12" x14ac:dyDescent="0.25">
      <c r="B3320" s="46">
        <f>SUBTOTAL(103,$C$10:C3320)</f>
        <v>3311</v>
      </c>
      <c r="C3320" s="157" t="s">
        <v>1342</v>
      </c>
      <c r="D3320" s="157" t="s">
        <v>607</v>
      </c>
      <c r="E3320" s="204" t="s">
        <v>1467</v>
      </c>
      <c r="F3320" s="212" t="s">
        <v>579</v>
      </c>
      <c r="G3320" s="204" t="s">
        <v>622</v>
      </c>
      <c r="H3320" s="241">
        <v>45793</v>
      </c>
      <c r="I3320" s="253">
        <v>0</v>
      </c>
      <c r="J3320" s="214">
        <v>-17750.96</v>
      </c>
      <c r="K3320" s="250">
        <f t="shared" si="51"/>
        <v>1633531.5629090879</v>
      </c>
      <c r="L3320" s="270"/>
    </row>
    <row r="3321" spans="2:12" x14ac:dyDescent="0.25">
      <c r="B3321" s="46">
        <f>SUBTOTAL(103,$C$10:C3321)</f>
        <v>3312</v>
      </c>
      <c r="C3321" s="157" t="s">
        <v>1165</v>
      </c>
      <c r="D3321" s="157" t="s">
        <v>738</v>
      </c>
      <c r="E3321" s="204" t="s">
        <v>1466</v>
      </c>
      <c r="F3321" s="212" t="s">
        <v>1043</v>
      </c>
      <c r="G3321" s="204" t="s">
        <v>1044</v>
      </c>
      <c r="H3321" s="241">
        <v>45793</v>
      </c>
      <c r="I3321" s="253">
        <v>0</v>
      </c>
      <c r="J3321" s="214">
        <v>-750</v>
      </c>
      <c r="K3321" s="250">
        <f t="shared" si="51"/>
        <v>1632781.5629090879</v>
      </c>
      <c r="L3321" s="270"/>
    </row>
    <row r="3322" spans="2:12" x14ac:dyDescent="0.25">
      <c r="B3322" s="46">
        <f>SUBTOTAL(103,$C$10:C3322)</f>
        <v>3313</v>
      </c>
      <c r="C3322" s="157" t="s">
        <v>1505</v>
      </c>
      <c r="D3322" s="157" t="s">
        <v>738</v>
      </c>
      <c r="E3322" s="204" t="s">
        <v>1466</v>
      </c>
      <c r="F3322" s="212" t="s">
        <v>1043</v>
      </c>
      <c r="G3322" s="204" t="s">
        <v>1044</v>
      </c>
      <c r="H3322" s="241">
        <v>45793</v>
      </c>
      <c r="I3322" s="253">
        <v>0</v>
      </c>
      <c r="J3322" s="214">
        <v>-250</v>
      </c>
      <c r="K3322" s="250">
        <f t="shared" si="51"/>
        <v>1632531.5629090879</v>
      </c>
      <c r="L3322" s="270"/>
    </row>
    <row r="3323" spans="2:12" x14ac:dyDescent="0.25">
      <c r="B3323" s="46">
        <f>SUBTOTAL(103,$C$10:C3323)</f>
        <v>3314</v>
      </c>
      <c r="C3323" s="157" t="s">
        <v>1491</v>
      </c>
      <c r="D3323" s="157" t="s">
        <v>738</v>
      </c>
      <c r="E3323" s="204" t="s">
        <v>1467</v>
      </c>
      <c r="F3323" s="212" t="s">
        <v>1043</v>
      </c>
      <c r="G3323" s="204" t="s">
        <v>1044</v>
      </c>
      <c r="H3323" s="241">
        <v>45793</v>
      </c>
      <c r="I3323" s="253">
        <v>0</v>
      </c>
      <c r="J3323" s="214">
        <v>-500</v>
      </c>
      <c r="K3323" s="250">
        <f t="shared" si="51"/>
        <v>1632031.5629090879</v>
      </c>
      <c r="L3323" s="270"/>
    </row>
    <row r="3324" spans="2:12" x14ac:dyDescent="0.25">
      <c r="B3324" s="46">
        <f>SUBTOTAL(103,$C$10:C3324)</f>
        <v>3315</v>
      </c>
      <c r="C3324" s="157" t="s">
        <v>598</v>
      </c>
      <c r="D3324" s="157" t="s">
        <v>1166</v>
      </c>
      <c r="E3324" s="204" t="s">
        <v>1466</v>
      </c>
      <c r="F3324" s="212" t="s">
        <v>641</v>
      </c>
      <c r="G3324" s="204" t="s">
        <v>642</v>
      </c>
      <c r="H3324" s="241">
        <v>45793</v>
      </c>
      <c r="I3324" s="253">
        <v>0</v>
      </c>
      <c r="J3324" s="214">
        <v>-3400</v>
      </c>
      <c r="K3324" s="250">
        <f t="shared" si="51"/>
        <v>1628631.5629090879</v>
      </c>
      <c r="L3324" s="270"/>
    </row>
    <row r="3325" spans="2:12" x14ac:dyDescent="0.25">
      <c r="B3325" s="46">
        <f>SUBTOTAL(103,$C$10:C3325)</f>
        <v>3316</v>
      </c>
      <c r="C3325" s="157" t="s">
        <v>580</v>
      </c>
      <c r="D3325" s="157" t="s">
        <v>1033</v>
      </c>
      <c r="E3325" s="203" t="s">
        <v>6</v>
      </c>
      <c r="F3325" s="212" t="s">
        <v>579</v>
      </c>
      <c r="G3325" s="204" t="s">
        <v>622</v>
      </c>
      <c r="H3325" s="241">
        <v>45797</v>
      </c>
      <c r="I3325" s="253">
        <v>500000</v>
      </c>
      <c r="J3325" s="214">
        <v>0</v>
      </c>
      <c r="K3325" s="250">
        <f t="shared" si="51"/>
        <v>2128631.5629090881</v>
      </c>
      <c r="L3325" s="270"/>
    </row>
    <row r="3326" spans="2:12" x14ac:dyDescent="0.25">
      <c r="B3326" s="46">
        <f>SUBTOTAL(103,$C$10:C3326)</f>
        <v>3317</v>
      </c>
      <c r="C3326" s="157" t="s">
        <v>1508</v>
      </c>
      <c r="D3326" s="157" t="s">
        <v>775</v>
      </c>
      <c r="E3326" s="203" t="s">
        <v>1468</v>
      </c>
      <c r="F3326" s="212" t="s">
        <v>1509</v>
      </c>
      <c r="G3326" s="204" t="s">
        <v>1510</v>
      </c>
      <c r="H3326" s="241">
        <v>45798</v>
      </c>
      <c r="I3326" s="253">
        <v>0</v>
      </c>
      <c r="J3326" s="214">
        <v>-5000</v>
      </c>
      <c r="K3326" s="250">
        <f t="shared" si="51"/>
        <v>2123631.5629090881</v>
      </c>
      <c r="L3326" s="270"/>
    </row>
    <row r="3327" spans="2:12" x14ac:dyDescent="0.25">
      <c r="B3327" s="46">
        <f>SUBTOTAL(103,$C$10:C3327)</f>
        <v>3318</v>
      </c>
      <c r="C3327" s="157" t="s">
        <v>596</v>
      </c>
      <c r="D3327" s="157" t="s">
        <v>607</v>
      </c>
      <c r="E3327" s="204" t="s">
        <v>1467</v>
      </c>
      <c r="F3327" s="212" t="s">
        <v>579</v>
      </c>
      <c r="G3327" s="204" t="s">
        <v>622</v>
      </c>
      <c r="H3327" s="241">
        <v>45800</v>
      </c>
      <c r="I3327" s="253">
        <v>0</v>
      </c>
      <c r="J3327" s="214">
        <v>-7832.8430000000008</v>
      </c>
      <c r="K3327" s="250">
        <f t="shared" si="51"/>
        <v>2115798.7199090882</v>
      </c>
      <c r="L3327" s="270"/>
    </row>
    <row r="3328" spans="2:12" x14ac:dyDescent="0.25">
      <c r="B3328" s="46">
        <f>SUBTOTAL(103,$C$10:C3328)</f>
        <v>3319</v>
      </c>
      <c r="C3328" s="157" t="s">
        <v>1266</v>
      </c>
      <c r="D3328" s="157" t="s">
        <v>738</v>
      </c>
      <c r="E3328" s="204" t="s">
        <v>1466</v>
      </c>
      <c r="F3328" s="212" t="s">
        <v>1043</v>
      </c>
      <c r="G3328" s="204" t="s">
        <v>1044</v>
      </c>
      <c r="H3328" s="241">
        <v>45800</v>
      </c>
      <c r="I3328" s="253">
        <v>0</v>
      </c>
      <c r="J3328" s="214">
        <v>-1000</v>
      </c>
      <c r="K3328" s="250">
        <f t="shared" si="51"/>
        <v>2114798.7199090882</v>
      </c>
      <c r="L3328" s="270"/>
    </row>
    <row r="3329" spans="2:12" x14ac:dyDescent="0.25">
      <c r="B3329" s="46">
        <f>SUBTOTAL(103,$C$10:C3329)</f>
        <v>3320</v>
      </c>
      <c r="C3329" s="157" t="s">
        <v>1511</v>
      </c>
      <c r="D3329" s="157" t="s">
        <v>738</v>
      </c>
      <c r="E3329" s="204" t="s">
        <v>1466</v>
      </c>
      <c r="F3329" s="212" t="s">
        <v>1043</v>
      </c>
      <c r="G3329" s="204" t="s">
        <v>1044</v>
      </c>
      <c r="H3329" s="241">
        <v>45800</v>
      </c>
      <c r="I3329" s="253">
        <v>0</v>
      </c>
      <c r="J3329" s="214">
        <v>-200</v>
      </c>
      <c r="K3329" s="250">
        <f t="shared" si="51"/>
        <v>2114598.7199090882</v>
      </c>
      <c r="L3329" s="270"/>
    </row>
    <row r="3330" spans="2:12" x14ac:dyDescent="0.25">
      <c r="B3330" s="46">
        <f>SUBTOTAL(103,$C$10:C3330)</f>
        <v>3321</v>
      </c>
      <c r="C3330" s="157" t="s">
        <v>1511</v>
      </c>
      <c r="D3330" s="157" t="s">
        <v>712</v>
      </c>
      <c r="E3330" s="204" t="s">
        <v>1467</v>
      </c>
      <c r="F3330" s="212" t="s">
        <v>1043</v>
      </c>
      <c r="G3330" s="204" t="s">
        <v>1044</v>
      </c>
      <c r="H3330" s="241">
        <v>45800</v>
      </c>
      <c r="I3330" s="253">
        <v>0</v>
      </c>
      <c r="J3330" s="214">
        <v>-2500</v>
      </c>
      <c r="K3330" s="250">
        <f t="shared" si="51"/>
        <v>2112098.7199090882</v>
      </c>
      <c r="L3330" s="270"/>
    </row>
    <row r="3331" spans="2:12" x14ac:dyDescent="0.25">
      <c r="B3331" s="46">
        <f>SUBTOTAL(103,$C$10:C3331)</f>
        <v>3322</v>
      </c>
      <c r="C3331" s="157" t="s">
        <v>736</v>
      </c>
      <c r="D3331" s="157" t="s">
        <v>738</v>
      </c>
      <c r="E3331" s="204" t="s">
        <v>1466</v>
      </c>
      <c r="F3331" s="212" t="s">
        <v>619</v>
      </c>
      <c r="G3331" s="204" t="s">
        <v>621</v>
      </c>
      <c r="H3331" s="241">
        <v>45800</v>
      </c>
      <c r="I3331" s="253">
        <v>0</v>
      </c>
      <c r="J3331" s="214">
        <v>-1000</v>
      </c>
      <c r="K3331" s="250">
        <f t="shared" si="51"/>
        <v>2111098.7199090882</v>
      </c>
      <c r="L3331" s="270"/>
    </row>
    <row r="3332" spans="2:12" x14ac:dyDescent="0.25">
      <c r="B3332" s="46">
        <f>SUBTOTAL(103,$C$10:C3332)</f>
        <v>3323</v>
      </c>
      <c r="C3332" s="157" t="s">
        <v>1512</v>
      </c>
      <c r="D3332" s="157" t="s">
        <v>738</v>
      </c>
      <c r="E3332" s="204" t="s">
        <v>1466</v>
      </c>
      <c r="F3332" s="212" t="s">
        <v>1043</v>
      </c>
      <c r="G3332" s="204" t="s">
        <v>1044</v>
      </c>
      <c r="H3332" s="241">
        <v>45800</v>
      </c>
      <c r="I3332" s="253">
        <v>0</v>
      </c>
      <c r="J3332" s="214">
        <v>-100</v>
      </c>
      <c r="K3332" s="250">
        <f t="shared" si="51"/>
        <v>2110998.7199090882</v>
      </c>
      <c r="L3332" s="270"/>
    </row>
    <row r="3333" spans="2:12" x14ac:dyDescent="0.25">
      <c r="B3333" s="46">
        <f>SUBTOTAL(103,$C$10:C3333)</f>
        <v>3324</v>
      </c>
      <c r="C3333" s="157" t="s">
        <v>1512</v>
      </c>
      <c r="D3333" s="157" t="s">
        <v>712</v>
      </c>
      <c r="E3333" s="204" t="s">
        <v>1467</v>
      </c>
      <c r="F3333" s="212" t="s">
        <v>1043</v>
      </c>
      <c r="G3333" s="204" t="s">
        <v>1044</v>
      </c>
      <c r="H3333" s="241">
        <v>45800</v>
      </c>
      <c r="I3333" s="253">
        <v>0</v>
      </c>
      <c r="J3333" s="214">
        <v>-900</v>
      </c>
      <c r="K3333" s="250">
        <f t="shared" si="51"/>
        <v>2110098.7199090882</v>
      </c>
      <c r="L3333" s="270"/>
    </row>
    <row r="3334" spans="2:12" x14ac:dyDescent="0.25">
      <c r="B3334" s="46">
        <f>SUBTOTAL(103,$C$10:C3334)</f>
        <v>3325</v>
      </c>
      <c r="C3334" s="157" t="s">
        <v>625</v>
      </c>
      <c r="D3334" s="157" t="s">
        <v>608</v>
      </c>
      <c r="E3334" s="204" t="s">
        <v>1466</v>
      </c>
      <c r="F3334" s="212" t="s">
        <v>641</v>
      </c>
      <c r="G3334" s="204" t="s">
        <v>642</v>
      </c>
      <c r="H3334" s="241">
        <v>45800</v>
      </c>
      <c r="I3334" s="253">
        <v>0</v>
      </c>
      <c r="J3334" s="214">
        <v>-5400</v>
      </c>
      <c r="K3334" s="250">
        <f t="shared" si="51"/>
        <v>2104698.7199090882</v>
      </c>
      <c r="L3334" s="270"/>
    </row>
    <row r="3335" spans="2:12" x14ac:dyDescent="0.25">
      <c r="B3335" s="46">
        <f>SUBTOTAL(103,$C$10:C3335)</f>
        <v>3326</v>
      </c>
      <c r="C3335" s="157" t="s">
        <v>1441</v>
      </c>
      <c r="D3335" s="157" t="s">
        <v>608</v>
      </c>
      <c r="E3335" s="204" t="s">
        <v>1466</v>
      </c>
      <c r="F3335" s="212" t="s">
        <v>1045</v>
      </c>
      <c r="G3335" s="204" t="s">
        <v>1046</v>
      </c>
      <c r="H3335" s="241">
        <v>45800</v>
      </c>
      <c r="I3335" s="253">
        <v>0</v>
      </c>
      <c r="J3335" s="214">
        <v>-10500</v>
      </c>
      <c r="K3335" s="250">
        <f t="shared" si="51"/>
        <v>2094198.7199090882</v>
      </c>
      <c r="L3335" s="270"/>
    </row>
    <row r="3336" spans="2:12" x14ac:dyDescent="0.25">
      <c r="B3336" s="46">
        <f>SUBTOTAL(103,$C$10:C3336)</f>
        <v>3327</v>
      </c>
      <c r="C3336" s="157" t="s">
        <v>1423</v>
      </c>
      <c r="D3336" s="157" t="s">
        <v>608</v>
      </c>
      <c r="E3336" s="204" t="s">
        <v>1466</v>
      </c>
      <c r="F3336" s="212" t="s">
        <v>1045</v>
      </c>
      <c r="G3336" s="204" t="s">
        <v>1046</v>
      </c>
      <c r="H3336" s="241">
        <v>45800</v>
      </c>
      <c r="I3336" s="253">
        <v>0</v>
      </c>
      <c r="J3336" s="214">
        <v>-10500</v>
      </c>
      <c r="K3336" s="250">
        <f t="shared" si="51"/>
        <v>2083698.7199090882</v>
      </c>
      <c r="L3336" s="270"/>
    </row>
    <row r="3337" spans="2:12" x14ac:dyDescent="0.25">
      <c r="B3337" s="46">
        <f>SUBTOTAL(103,$C$10:C3337)</f>
        <v>3328</v>
      </c>
      <c r="C3337" s="157" t="s">
        <v>598</v>
      </c>
      <c r="D3337" s="157" t="s">
        <v>607</v>
      </c>
      <c r="E3337" s="204" t="s">
        <v>1467</v>
      </c>
      <c r="F3337" s="212" t="s">
        <v>1135</v>
      </c>
      <c r="G3337" s="204" t="s">
        <v>1134</v>
      </c>
      <c r="H3337" s="241">
        <v>45800</v>
      </c>
      <c r="I3337" s="253">
        <v>0</v>
      </c>
      <c r="J3337" s="214">
        <v>-6664.8239927095792</v>
      </c>
      <c r="K3337" s="250">
        <f t="shared" si="51"/>
        <v>2077033.8959163786</v>
      </c>
      <c r="L3337" s="270"/>
    </row>
    <row r="3338" spans="2:12" x14ac:dyDescent="0.25">
      <c r="B3338" s="46">
        <f>SUBTOTAL(103,$C$10:C3338)</f>
        <v>3329</v>
      </c>
      <c r="C3338" s="157" t="s">
        <v>598</v>
      </c>
      <c r="D3338" s="157" t="s">
        <v>607</v>
      </c>
      <c r="E3338" s="204" t="s">
        <v>1467</v>
      </c>
      <c r="F3338" s="212" t="s">
        <v>746</v>
      </c>
      <c r="G3338" s="204" t="s">
        <v>747</v>
      </c>
      <c r="H3338" s="241">
        <v>45800</v>
      </c>
      <c r="I3338" s="253">
        <v>0</v>
      </c>
      <c r="J3338" s="214">
        <v>-5872.4217388091765</v>
      </c>
      <c r="K3338" s="250">
        <f t="shared" si="51"/>
        <v>2071161.4741775694</v>
      </c>
      <c r="L3338" s="270"/>
    </row>
    <row r="3339" spans="2:12" x14ac:dyDescent="0.25">
      <c r="B3339" s="46">
        <f>SUBTOTAL(103,$C$10:C3339)</f>
        <v>3330</v>
      </c>
      <c r="C3339" s="157" t="s">
        <v>598</v>
      </c>
      <c r="D3339" s="157" t="s">
        <v>607</v>
      </c>
      <c r="E3339" s="204" t="s">
        <v>1467</v>
      </c>
      <c r="F3339" s="212" t="s">
        <v>726</v>
      </c>
      <c r="G3339" s="204" t="s">
        <v>724</v>
      </c>
      <c r="H3339" s="241">
        <v>45800</v>
      </c>
      <c r="I3339" s="253">
        <v>0</v>
      </c>
      <c r="J3339" s="214">
        <v>-7755.3084061508825</v>
      </c>
      <c r="K3339" s="250">
        <f t="shared" si="51"/>
        <v>2063406.1657714185</v>
      </c>
      <c r="L3339" s="270"/>
    </row>
    <row r="3340" spans="2:12" x14ac:dyDescent="0.25">
      <c r="B3340" s="46">
        <f>SUBTOTAL(103,$C$10:C3340)</f>
        <v>3331</v>
      </c>
      <c r="C3340" s="157" t="s">
        <v>598</v>
      </c>
      <c r="D3340" s="157" t="s">
        <v>607</v>
      </c>
      <c r="E3340" s="204" t="s">
        <v>1467</v>
      </c>
      <c r="F3340" s="212" t="s">
        <v>1432</v>
      </c>
      <c r="G3340" s="204" t="s">
        <v>1431</v>
      </c>
      <c r="H3340" s="241">
        <v>45800</v>
      </c>
      <c r="I3340" s="253">
        <v>0</v>
      </c>
      <c r="J3340" s="214">
        <v>-2207.4458623303622</v>
      </c>
      <c r="K3340" s="250">
        <f t="shared" si="51"/>
        <v>2061198.7199090882</v>
      </c>
      <c r="L3340" s="270"/>
    </row>
    <row r="3341" spans="2:12" x14ac:dyDescent="0.25">
      <c r="B3341" s="46">
        <f>SUBTOTAL(103,$C$10:C3341)</f>
        <v>3332</v>
      </c>
      <c r="C3341" s="157" t="s">
        <v>598</v>
      </c>
      <c r="D3341" s="157" t="s">
        <v>738</v>
      </c>
      <c r="E3341" s="204" t="s">
        <v>1466</v>
      </c>
      <c r="F3341" s="212" t="s">
        <v>1043</v>
      </c>
      <c r="G3341" s="204" t="s">
        <v>1044</v>
      </c>
      <c r="H3341" s="241">
        <v>45800</v>
      </c>
      <c r="I3341" s="253">
        <v>0</v>
      </c>
      <c r="J3341" s="214">
        <v>-1000</v>
      </c>
      <c r="K3341" s="250">
        <f t="shared" ref="K3341:K3404" si="52">I3341+K3340+J3341</f>
        <v>2060198.7199090882</v>
      </c>
      <c r="L3341" s="270"/>
    </row>
    <row r="3342" spans="2:12" x14ac:dyDescent="0.25">
      <c r="B3342" s="46">
        <f>SUBTOTAL(103,$C$10:C3342)</f>
        <v>3333</v>
      </c>
      <c r="C3342" s="157" t="s">
        <v>598</v>
      </c>
      <c r="D3342" s="157" t="s">
        <v>608</v>
      </c>
      <c r="E3342" s="204" t="s">
        <v>1466</v>
      </c>
      <c r="F3342" s="212" t="s">
        <v>1135</v>
      </c>
      <c r="G3342" s="204" t="s">
        <v>1134</v>
      </c>
      <c r="H3342" s="241">
        <v>45800</v>
      </c>
      <c r="I3342" s="253">
        <v>0</v>
      </c>
      <c r="J3342" s="214">
        <v>-8400</v>
      </c>
      <c r="K3342" s="250">
        <f t="shared" si="52"/>
        <v>2051798.7199090882</v>
      </c>
      <c r="L3342" s="270"/>
    </row>
    <row r="3343" spans="2:12" x14ac:dyDescent="0.25">
      <c r="B3343" s="46">
        <f>SUBTOTAL(103,$C$10:C3343)</f>
        <v>3334</v>
      </c>
      <c r="C3343" s="157" t="s">
        <v>1212</v>
      </c>
      <c r="D3343" s="157" t="s">
        <v>608</v>
      </c>
      <c r="E3343" s="204" t="s">
        <v>1466</v>
      </c>
      <c r="F3343" s="212" t="s">
        <v>641</v>
      </c>
      <c r="G3343" s="204" t="s">
        <v>642</v>
      </c>
      <c r="H3343" s="241">
        <v>45800</v>
      </c>
      <c r="I3343" s="253">
        <v>0</v>
      </c>
      <c r="J3343" s="214">
        <v>-6300</v>
      </c>
      <c r="K3343" s="250">
        <f t="shared" si="52"/>
        <v>2045498.7199090882</v>
      </c>
      <c r="L3343" s="270"/>
    </row>
    <row r="3344" spans="2:12" x14ac:dyDescent="0.25">
      <c r="B3344" s="46">
        <f>SUBTOTAL(103,$C$10:C3344)</f>
        <v>3335</v>
      </c>
      <c r="C3344" s="157" t="s">
        <v>600</v>
      </c>
      <c r="D3344" s="157" t="s">
        <v>607</v>
      </c>
      <c r="E3344" s="204" t="s">
        <v>1467</v>
      </c>
      <c r="F3344" s="212" t="s">
        <v>579</v>
      </c>
      <c r="G3344" s="204" t="s">
        <v>622</v>
      </c>
      <c r="H3344" s="241">
        <v>45800</v>
      </c>
      <c r="I3344" s="253">
        <v>0</v>
      </c>
      <c r="J3344" s="214">
        <v>-10235.1695</v>
      </c>
      <c r="K3344" s="250">
        <f t="shared" si="52"/>
        <v>2035263.5504090881</v>
      </c>
      <c r="L3344" s="270"/>
    </row>
    <row r="3345" spans="2:12" x14ac:dyDescent="0.25">
      <c r="B3345" s="46">
        <f>SUBTOTAL(103,$C$10:C3345)</f>
        <v>3336</v>
      </c>
      <c r="C3345" s="157" t="s">
        <v>600</v>
      </c>
      <c r="D3345" s="157" t="s">
        <v>608</v>
      </c>
      <c r="E3345" s="204" t="s">
        <v>1466</v>
      </c>
      <c r="F3345" s="212" t="s">
        <v>1482</v>
      </c>
      <c r="G3345" s="204" t="s">
        <v>1483</v>
      </c>
      <c r="H3345" s="241">
        <v>45800</v>
      </c>
      <c r="I3345" s="253">
        <v>0</v>
      </c>
      <c r="J3345" s="214">
        <v>-8400</v>
      </c>
      <c r="K3345" s="250">
        <f t="shared" si="52"/>
        <v>2026863.5504090881</v>
      </c>
      <c r="L3345" s="270"/>
    </row>
    <row r="3346" spans="2:12" x14ac:dyDescent="0.25">
      <c r="B3346" s="46">
        <f>SUBTOTAL(103,$C$10:C3346)</f>
        <v>3337</v>
      </c>
      <c r="C3346" s="157" t="s">
        <v>682</v>
      </c>
      <c r="D3346" s="157" t="s">
        <v>608</v>
      </c>
      <c r="E3346" s="204" t="s">
        <v>1466</v>
      </c>
      <c r="F3346" s="212" t="s">
        <v>1045</v>
      </c>
      <c r="G3346" s="204" t="s">
        <v>1046</v>
      </c>
      <c r="H3346" s="241">
        <v>45800</v>
      </c>
      <c r="I3346" s="253">
        <v>0</v>
      </c>
      <c r="J3346" s="214">
        <v>-2100</v>
      </c>
      <c r="K3346" s="250">
        <f t="shared" si="52"/>
        <v>2024763.5504090881</v>
      </c>
      <c r="L3346" s="270"/>
    </row>
    <row r="3347" spans="2:12" x14ac:dyDescent="0.25">
      <c r="B3347" s="46">
        <f>SUBTOTAL(103,$C$10:C3347)</f>
        <v>3338</v>
      </c>
      <c r="C3347" s="157" t="s">
        <v>1501</v>
      </c>
      <c r="D3347" s="157" t="s">
        <v>738</v>
      </c>
      <c r="E3347" s="204" t="s">
        <v>1466</v>
      </c>
      <c r="F3347" s="212" t="s">
        <v>1043</v>
      </c>
      <c r="G3347" s="204" t="s">
        <v>1044</v>
      </c>
      <c r="H3347" s="241">
        <v>45800</v>
      </c>
      <c r="I3347" s="253">
        <v>0</v>
      </c>
      <c r="J3347" s="214">
        <v>-400</v>
      </c>
      <c r="K3347" s="250">
        <f t="shared" si="52"/>
        <v>2024363.5504090881</v>
      </c>
      <c r="L3347" s="270"/>
    </row>
    <row r="3348" spans="2:12" x14ac:dyDescent="0.25">
      <c r="B3348" s="46">
        <f>SUBTOTAL(103,$C$10:C3348)</f>
        <v>3339</v>
      </c>
      <c r="C3348" s="157" t="s">
        <v>601</v>
      </c>
      <c r="D3348" s="157" t="s">
        <v>648</v>
      </c>
      <c r="E3348" s="204" t="s">
        <v>1466</v>
      </c>
      <c r="F3348" s="212" t="s">
        <v>1482</v>
      </c>
      <c r="G3348" s="204" t="s">
        <v>1483</v>
      </c>
      <c r="H3348" s="241">
        <v>45800</v>
      </c>
      <c r="I3348" s="253">
        <v>0</v>
      </c>
      <c r="J3348" s="214">
        <v>-19331</v>
      </c>
      <c r="K3348" s="250">
        <f t="shared" si="52"/>
        <v>2005032.5504090881</v>
      </c>
      <c r="L3348" s="270"/>
    </row>
    <row r="3349" spans="2:12" x14ac:dyDescent="0.25">
      <c r="B3349" s="46">
        <f>SUBTOTAL(103,$C$10:C3349)</f>
        <v>3340</v>
      </c>
      <c r="C3349" s="157" t="s">
        <v>596</v>
      </c>
      <c r="D3349" s="157" t="s">
        <v>608</v>
      </c>
      <c r="E3349" s="204" t="s">
        <v>1466</v>
      </c>
      <c r="F3349" s="212" t="s">
        <v>581</v>
      </c>
      <c r="G3349" s="204" t="s">
        <v>620</v>
      </c>
      <c r="H3349" s="241">
        <v>45800</v>
      </c>
      <c r="I3349" s="253">
        <v>0</v>
      </c>
      <c r="J3349" s="214">
        <v>-17500</v>
      </c>
      <c r="K3349" s="250">
        <f t="shared" si="52"/>
        <v>1987532.5504090881</v>
      </c>
      <c r="L3349" s="270"/>
    </row>
    <row r="3350" spans="2:12" x14ac:dyDescent="0.25">
      <c r="B3350" s="46">
        <f>SUBTOTAL(103,$C$10:C3350)</f>
        <v>3341</v>
      </c>
      <c r="C3350" s="157" t="s">
        <v>597</v>
      </c>
      <c r="D3350" s="157" t="s">
        <v>608</v>
      </c>
      <c r="E3350" s="204" t="s">
        <v>1466</v>
      </c>
      <c r="F3350" s="212" t="s">
        <v>581</v>
      </c>
      <c r="G3350" s="204" t="s">
        <v>620</v>
      </c>
      <c r="H3350" s="241">
        <v>45800</v>
      </c>
      <c r="I3350" s="253">
        <v>0</v>
      </c>
      <c r="J3350" s="214">
        <v>-63000</v>
      </c>
      <c r="K3350" s="250">
        <f t="shared" si="52"/>
        <v>1924532.5504090881</v>
      </c>
      <c r="L3350" s="270"/>
    </row>
    <row r="3351" spans="2:12" x14ac:dyDescent="0.25">
      <c r="B3351" s="46">
        <f>SUBTOTAL(103,$C$10:C3351)</f>
        <v>3342</v>
      </c>
      <c r="C3351" s="157" t="s">
        <v>692</v>
      </c>
      <c r="D3351" s="157" t="s">
        <v>1139</v>
      </c>
      <c r="E3351" s="204" t="s">
        <v>1466</v>
      </c>
      <c r="F3351" s="212" t="s">
        <v>746</v>
      </c>
      <c r="G3351" s="204" t="s">
        <v>747</v>
      </c>
      <c r="H3351" s="241">
        <v>45800</v>
      </c>
      <c r="I3351" s="253">
        <v>0</v>
      </c>
      <c r="J3351" s="214">
        <v>-889</v>
      </c>
      <c r="K3351" s="250">
        <f t="shared" si="52"/>
        <v>1923643.5504090881</v>
      </c>
      <c r="L3351" s="270"/>
    </row>
    <row r="3352" spans="2:12" x14ac:dyDescent="0.25">
      <c r="B3352" s="46">
        <f>SUBTOTAL(103,$C$10:C3352)</f>
        <v>3343</v>
      </c>
      <c r="C3352" s="157" t="s">
        <v>596</v>
      </c>
      <c r="D3352" s="157" t="s">
        <v>608</v>
      </c>
      <c r="E3352" s="204" t="s">
        <v>1466</v>
      </c>
      <c r="F3352" s="212" t="s">
        <v>746</v>
      </c>
      <c r="G3352" s="204" t="s">
        <v>747</v>
      </c>
      <c r="H3352" s="241">
        <v>45800</v>
      </c>
      <c r="I3352" s="253">
        <v>0</v>
      </c>
      <c r="J3352" s="214">
        <v>-25200</v>
      </c>
      <c r="K3352" s="250">
        <f t="shared" si="52"/>
        <v>1898443.5504090881</v>
      </c>
      <c r="L3352" s="270"/>
    </row>
    <row r="3353" spans="2:12" x14ac:dyDescent="0.25">
      <c r="B3353" s="46">
        <f>SUBTOTAL(103,$C$10:C3353)</f>
        <v>3344</v>
      </c>
      <c r="C3353" s="157" t="s">
        <v>692</v>
      </c>
      <c r="D3353" s="157" t="s">
        <v>608</v>
      </c>
      <c r="E3353" s="204" t="s">
        <v>1466</v>
      </c>
      <c r="F3353" s="212" t="s">
        <v>746</v>
      </c>
      <c r="G3353" s="204" t="s">
        <v>747</v>
      </c>
      <c r="H3353" s="241">
        <v>45800</v>
      </c>
      <c r="I3353" s="253">
        <v>0</v>
      </c>
      <c r="J3353" s="214">
        <v>-8400</v>
      </c>
      <c r="K3353" s="250">
        <f t="shared" si="52"/>
        <v>1890043.5504090881</v>
      </c>
      <c r="L3353" s="270"/>
    </row>
    <row r="3354" spans="2:12" x14ac:dyDescent="0.25">
      <c r="B3354" s="46">
        <f>SUBTOTAL(103,$C$10:C3354)</f>
        <v>3345</v>
      </c>
      <c r="C3354" s="157" t="s">
        <v>692</v>
      </c>
      <c r="D3354" s="157" t="s">
        <v>1139</v>
      </c>
      <c r="E3354" s="204" t="s">
        <v>1466</v>
      </c>
      <c r="F3354" s="212" t="s">
        <v>746</v>
      </c>
      <c r="G3354" s="204" t="s">
        <v>747</v>
      </c>
      <c r="H3354" s="241">
        <v>45800</v>
      </c>
      <c r="I3354" s="253">
        <v>0</v>
      </c>
      <c r="J3354" s="214">
        <v>-5968</v>
      </c>
      <c r="K3354" s="250">
        <f t="shared" si="52"/>
        <v>1884075.5504090881</v>
      </c>
      <c r="L3354" s="270"/>
    </row>
    <row r="3355" spans="2:12" x14ac:dyDescent="0.25">
      <c r="B3355" s="46">
        <f>SUBTOTAL(103,$C$10:C3355)</f>
        <v>3346</v>
      </c>
      <c r="C3355" s="157" t="s">
        <v>598</v>
      </c>
      <c r="D3355" s="157" t="s">
        <v>608</v>
      </c>
      <c r="E3355" s="204" t="s">
        <v>1466</v>
      </c>
      <c r="F3355" s="212" t="s">
        <v>746</v>
      </c>
      <c r="G3355" s="204" t="s">
        <v>747</v>
      </c>
      <c r="H3355" s="241">
        <v>45800</v>
      </c>
      <c r="I3355" s="253">
        <v>0</v>
      </c>
      <c r="J3355" s="214">
        <v>-75600</v>
      </c>
      <c r="K3355" s="250">
        <f t="shared" si="52"/>
        <v>1808475.5504090881</v>
      </c>
      <c r="L3355" s="270"/>
    </row>
    <row r="3356" spans="2:12" x14ac:dyDescent="0.25">
      <c r="B3356" s="46">
        <f>SUBTOTAL(103,$C$10:C3356)</f>
        <v>3347</v>
      </c>
      <c r="C3356" s="157" t="s">
        <v>693</v>
      </c>
      <c r="D3356" s="157" t="s">
        <v>608</v>
      </c>
      <c r="E3356" s="204" t="s">
        <v>1466</v>
      </c>
      <c r="F3356" s="212" t="s">
        <v>746</v>
      </c>
      <c r="G3356" s="204" t="s">
        <v>747</v>
      </c>
      <c r="H3356" s="241">
        <v>45800</v>
      </c>
      <c r="I3356" s="253">
        <v>0</v>
      </c>
      <c r="J3356" s="214">
        <v>-9081</v>
      </c>
      <c r="K3356" s="250">
        <f t="shared" si="52"/>
        <v>1799394.5504090881</v>
      </c>
      <c r="L3356" s="270"/>
    </row>
    <row r="3357" spans="2:12" x14ac:dyDescent="0.25">
      <c r="B3357" s="46">
        <f>SUBTOTAL(103,$C$10:C3357)</f>
        <v>3348</v>
      </c>
      <c r="C3357" s="157" t="s">
        <v>665</v>
      </c>
      <c r="D3357" s="157" t="s">
        <v>648</v>
      </c>
      <c r="E3357" s="204" t="s">
        <v>1466</v>
      </c>
      <c r="F3357" s="212" t="s">
        <v>641</v>
      </c>
      <c r="G3357" s="204" t="s">
        <v>642</v>
      </c>
      <c r="H3357" s="241">
        <v>45800</v>
      </c>
      <c r="I3357" s="253">
        <v>0</v>
      </c>
      <c r="J3357" s="214">
        <v>-16800</v>
      </c>
      <c r="K3357" s="250">
        <f t="shared" si="52"/>
        <v>1782594.5504090881</v>
      </c>
      <c r="L3357" s="270"/>
    </row>
    <row r="3358" spans="2:12" x14ac:dyDescent="0.25">
      <c r="B3358" s="46">
        <f>SUBTOTAL(103,$C$10:C3358)</f>
        <v>3349</v>
      </c>
      <c r="C3358" s="157" t="s">
        <v>665</v>
      </c>
      <c r="D3358" s="157" t="s">
        <v>648</v>
      </c>
      <c r="E3358" s="204" t="s">
        <v>1466</v>
      </c>
      <c r="F3358" s="212" t="s">
        <v>1045</v>
      </c>
      <c r="G3358" s="204" t="s">
        <v>1046</v>
      </c>
      <c r="H3358" s="241">
        <v>45800</v>
      </c>
      <c r="I3358" s="253">
        <v>0</v>
      </c>
      <c r="J3358" s="214">
        <v>-4200</v>
      </c>
      <c r="K3358" s="250">
        <f t="shared" si="52"/>
        <v>1778394.5504090881</v>
      </c>
      <c r="L3358" s="270"/>
    </row>
    <row r="3359" spans="2:12" x14ac:dyDescent="0.25">
      <c r="B3359" s="46">
        <f>SUBTOTAL(103,$C$10:C3359)</f>
        <v>3350</v>
      </c>
      <c r="C3359" s="157" t="s">
        <v>1503</v>
      </c>
      <c r="D3359" s="157" t="s">
        <v>738</v>
      </c>
      <c r="E3359" s="204" t="s">
        <v>1466</v>
      </c>
      <c r="F3359" s="212" t="s">
        <v>1043</v>
      </c>
      <c r="G3359" s="204" t="s">
        <v>1044</v>
      </c>
      <c r="H3359" s="241">
        <v>45800</v>
      </c>
      <c r="I3359" s="253">
        <v>0</v>
      </c>
      <c r="J3359" s="214">
        <v>-250</v>
      </c>
      <c r="K3359" s="250">
        <f t="shared" si="52"/>
        <v>1778144.5504090881</v>
      </c>
      <c r="L3359" s="270"/>
    </row>
    <row r="3360" spans="2:12" x14ac:dyDescent="0.25">
      <c r="B3360" s="46">
        <f>SUBTOTAL(103,$C$10:C3360)</f>
        <v>3351</v>
      </c>
      <c r="C3360" s="157" t="s">
        <v>1504</v>
      </c>
      <c r="D3360" s="157" t="s">
        <v>738</v>
      </c>
      <c r="E3360" s="204" t="s">
        <v>1466</v>
      </c>
      <c r="F3360" s="212" t="s">
        <v>1043</v>
      </c>
      <c r="G3360" s="204" t="s">
        <v>1044</v>
      </c>
      <c r="H3360" s="241">
        <v>45800</v>
      </c>
      <c r="I3360" s="253">
        <v>0</v>
      </c>
      <c r="J3360" s="214">
        <v>-878.2</v>
      </c>
      <c r="K3360" s="250">
        <f t="shared" si="52"/>
        <v>1777266.3504090882</v>
      </c>
      <c r="L3360" s="270"/>
    </row>
    <row r="3361" spans="2:12" x14ac:dyDescent="0.25">
      <c r="B3361" s="46">
        <f>SUBTOTAL(103,$C$10:C3361)</f>
        <v>3352</v>
      </c>
      <c r="C3361" s="157" t="s">
        <v>728</v>
      </c>
      <c r="D3361" s="157" t="s">
        <v>738</v>
      </c>
      <c r="E3361" s="204" t="s">
        <v>1466</v>
      </c>
      <c r="F3361" s="212" t="s">
        <v>1043</v>
      </c>
      <c r="G3361" s="204" t="s">
        <v>1044</v>
      </c>
      <c r="H3361" s="241">
        <v>45800</v>
      </c>
      <c r="I3361" s="253">
        <v>0</v>
      </c>
      <c r="J3361" s="214">
        <v>-500</v>
      </c>
      <c r="K3361" s="250">
        <f t="shared" si="52"/>
        <v>1776766.3504090882</v>
      </c>
      <c r="L3361" s="270"/>
    </row>
    <row r="3362" spans="2:12" x14ac:dyDescent="0.25">
      <c r="B3362" s="46">
        <f>SUBTOTAL(103,$C$10:C3362)</f>
        <v>3353</v>
      </c>
      <c r="C3362" s="157" t="s">
        <v>1151</v>
      </c>
      <c r="D3362" s="157" t="s">
        <v>608</v>
      </c>
      <c r="E3362" s="204" t="s">
        <v>1466</v>
      </c>
      <c r="F3362" s="212" t="s">
        <v>583</v>
      </c>
      <c r="G3362" s="204" t="s">
        <v>584</v>
      </c>
      <c r="H3362" s="241">
        <v>45800</v>
      </c>
      <c r="I3362" s="253">
        <v>0</v>
      </c>
      <c r="J3362" s="214">
        <v>-12600</v>
      </c>
      <c r="K3362" s="250">
        <f t="shared" si="52"/>
        <v>1764166.3504090882</v>
      </c>
      <c r="L3362" s="270"/>
    </row>
    <row r="3363" spans="2:12" x14ac:dyDescent="0.25">
      <c r="B3363" s="46">
        <f>SUBTOTAL(103,$C$10:C3363)</f>
        <v>3354</v>
      </c>
      <c r="C3363" s="157" t="s">
        <v>683</v>
      </c>
      <c r="D3363" s="157" t="s">
        <v>608</v>
      </c>
      <c r="E3363" s="204" t="s">
        <v>1466</v>
      </c>
      <c r="F3363" s="212" t="s">
        <v>1482</v>
      </c>
      <c r="G3363" s="204" t="s">
        <v>1483</v>
      </c>
      <c r="H3363" s="241">
        <v>45800</v>
      </c>
      <c r="I3363" s="253">
        <v>0</v>
      </c>
      <c r="J3363" s="214">
        <v>-4200</v>
      </c>
      <c r="K3363" s="250">
        <f t="shared" si="52"/>
        <v>1759966.3504090882</v>
      </c>
      <c r="L3363" s="270"/>
    </row>
    <row r="3364" spans="2:12" x14ac:dyDescent="0.25">
      <c r="B3364" s="46">
        <f>SUBTOTAL(103,$C$10:C3364)</f>
        <v>3355</v>
      </c>
      <c r="C3364" s="157" t="s">
        <v>694</v>
      </c>
      <c r="D3364" s="157" t="s">
        <v>608</v>
      </c>
      <c r="E3364" s="204" t="s">
        <v>1466</v>
      </c>
      <c r="F3364" s="212" t="s">
        <v>641</v>
      </c>
      <c r="G3364" s="204" t="s">
        <v>642</v>
      </c>
      <c r="H3364" s="241">
        <v>45800</v>
      </c>
      <c r="I3364" s="253">
        <v>0</v>
      </c>
      <c r="J3364" s="214">
        <v>-8400</v>
      </c>
      <c r="K3364" s="250">
        <f t="shared" si="52"/>
        <v>1751566.3504090882</v>
      </c>
      <c r="L3364" s="270"/>
    </row>
    <row r="3365" spans="2:12" x14ac:dyDescent="0.25">
      <c r="B3365" s="46">
        <f>SUBTOTAL(103,$C$10:C3365)</f>
        <v>3356</v>
      </c>
      <c r="C3365" s="157" t="s">
        <v>694</v>
      </c>
      <c r="D3365" s="157" t="s">
        <v>607</v>
      </c>
      <c r="E3365" s="204" t="s">
        <v>1467</v>
      </c>
      <c r="F3365" s="212" t="s">
        <v>1432</v>
      </c>
      <c r="G3365" s="204" t="s">
        <v>1431</v>
      </c>
      <c r="H3365" s="241">
        <v>45800</v>
      </c>
      <c r="I3365" s="253">
        <v>0</v>
      </c>
      <c r="J3365" s="214">
        <v>-13162.940000000002</v>
      </c>
      <c r="K3365" s="250">
        <f t="shared" si="52"/>
        <v>1738403.4104090882</v>
      </c>
      <c r="L3365" s="270"/>
    </row>
    <row r="3366" spans="2:12" x14ac:dyDescent="0.25">
      <c r="B3366" s="46">
        <f>SUBTOTAL(103,$C$10:C3366)</f>
        <v>3357</v>
      </c>
      <c r="C3366" s="157" t="s">
        <v>605</v>
      </c>
      <c r="D3366" s="157" t="s">
        <v>607</v>
      </c>
      <c r="E3366" s="204" t="s">
        <v>1467</v>
      </c>
      <c r="F3366" s="212" t="s">
        <v>1432</v>
      </c>
      <c r="G3366" s="204" t="s">
        <v>1431</v>
      </c>
      <c r="H3366" s="241">
        <v>45800</v>
      </c>
      <c r="I3366" s="253">
        <v>0</v>
      </c>
      <c r="J3366" s="214">
        <v>-10300.334499999997</v>
      </c>
      <c r="K3366" s="250">
        <f t="shared" si="52"/>
        <v>1728103.0759090884</v>
      </c>
      <c r="L3366" s="270"/>
    </row>
    <row r="3367" spans="2:12" x14ac:dyDescent="0.25">
      <c r="B3367" s="46">
        <f>SUBTOTAL(103,$C$10:C3367)</f>
        <v>3358</v>
      </c>
      <c r="C3367" s="157" t="s">
        <v>1165</v>
      </c>
      <c r="D3367" s="157" t="s">
        <v>738</v>
      </c>
      <c r="E3367" s="204" t="s">
        <v>1466</v>
      </c>
      <c r="F3367" s="212" t="s">
        <v>1043</v>
      </c>
      <c r="G3367" s="204" t="s">
        <v>1044</v>
      </c>
      <c r="H3367" s="241">
        <v>45800</v>
      </c>
      <c r="I3367" s="253">
        <v>0</v>
      </c>
      <c r="J3367" s="214">
        <v>-750</v>
      </c>
      <c r="K3367" s="250">
        <f t="shared" si="52"/>
        <v>1727353.0759090884</v>
      </c>
      <c r="L3367" s="270"/>
    </row>
    <row r="3368" spans="2:12" x14ac:dyDescent="0.25">
      <c r="B3368" s="46">
        <f>SUBTOTAL(103,$C$10:C3368)</f>
        <v>3359</v>
      </c>
      <c r="C3368" s="157" t="s">
        <v>1505</v>
      </c>
      <c r="D3368" s="157" t="s">
        <v>738</v>
      </c>
      <c r="E3368" s="204" t="s">
        <v>1466</v>
      </c>
      <c r="F3368" s="212" t="s">
        <v>1043</v>
      </c>
      <c r="G3368" s="204" t="s">
        <v>1044</v>
      </c>
      <c r="H3368" s="241">
        <v>45800</v>
      </c>
      <c r="I3368" s="253">
        <v>0</v>
      </c>
      <c r="J3368" s="214">
        <v>-250</v>
      </c>
      <c r="K3368" s="250">
        <f t="shared" si="52"/>
        <v>1727103.0759090884</v>
      </c>
      <c r="L3368" s="270"/>
    </row>
    <row r="3369" spans="2:12" x14ac:dyDescent="0.25">
      <c r="B3369" s="46">
        <f>SUBTOTAL(103,$C$10:C3369)</f>
        <v>3360</v>
      </c>
      <c r="C3369" s="157" t="s">
        <v>1491</v>
      </c>
      <c r="D3369" s="157" t="s">
        <v>738</v>
      </c>
      <c r="E3369" s="204" t="s">
        <v>1467</v>
      </c>
      <c r="F3369" s="212" t="s">
        <v>1043</v>
      </c>
      <c r="G3369" s="204" t="s">
        <v>1044</v>
      </c>
      <c r="H3369" s="241">
        <v>45800</v>
      </c>
      <c r="I3369" s="253">
        <v>0</v>
      </c>
      <c r="J3369" s="214">
        <v>-628.20000000000005</v>
      </c>
      <c r="K3369" s="250">
        <f t="shared" si="52"/>
        <v>1726474.8759090884</v>
      </c>
      <c r="L3369" s="270"/>
    </row>
    <row r="3370" spans="2:12" x14ac:dyDescent="0.25">
      <c r="B3370" s="46">
        <f>SUBTOTAL(103,$C$10:C3370)</f>
        <v>3361</v>
      </c>
      <c r="C3370" s="157" t="s">
        <v>24</v>
      </c>
      <c r="D3370" s="157" t="s">
        <v>1515</v>
      </c>
      <c r="E3370" s="204" t="s">
        <v>6</v>
      </c>
      <c r="F3370" s="212" t="s">
        <v>588</v>
      </c>
      <c r="G3370" s="204" t="s">
        <v>589</v>
      </c>
      <c r="H3370" s="241">
        <v>45804</v>
      </c>
      <c r="I3370" s="253">
        <v>408602</v>
      </c>
      <c r="J3370" s="214">
        <v>0</v>
      </c>
      <c r="K3370" s="250">
        <f t="shared" si="52"/>
        <v>2135076.8759090882</v>
      </c>
      <c r="L3370" s="270"/>
    </row>
    <row r="3371" spans="2:12" x14ac:dyDescent="0.25">
      <c r="B3371" s="46">
        <f>SUBTOTAL(103,$C$10:C3371)</f>
        <v>3362</v>
      </c>
      <c r="C3371" s="157" t="s">
        <v>131</v>
      </c>
      <c r="D3371" s="157" t="s">
        <v>1513</v>
      </c>
      <c r="E3371" s="204" t="s">
        <v>1475</v>
      </c>
      <c r="F3371" s="212" t="s">
        <v>588</v>
      </c>
      <c r="G3371" s="204" t="s">
        <v>589</v>
      </c>
      <c r="H3371" s="241">
        <v>45806</v>
      </c>
      <c r="I3371" s="253">
        <v>0</v>
      </c>
      <c r="J3371" s="214">
        <v>-300000</v>
      </c>
      <c r="K3371" s="250">
        <f t="shared" si="52"/>
        <v>1835076.8759090882</v>
      </c>
      <c r="L3371" s="270"/>
    </row>
    <row r="3372" spans="2:12" x14ac:dyDescent="0.25">
      <c r="B3372" s="46">
        <f>SUBTOTAL(103,$C$10:C3372)</f>
        <v>3363</v>
      </c>
      <c r="C3372" s="157" t="s">
        <v>625</v>
      </c>
      <c r="D3372" s="157" t="s">
        <v>1514</v>
      </c>
      <c r="E3372" s="204" t="s">
        <v>1468</v>
      </c>
      <c r="F3372" s="212" t="s">
        <v>1187</v>
      </c>
      <c r="G3372" s="204" t="s">
        <v>1188</v>
      </c>
      <c r="H3372" s="241">
        <v>45806</v>
      </c>
      <c r="I3372" s="253">
        <v>0</v>
      </c>
      <c r="J3372" s="214">
        <v>-120000</v>
      </c>
      <c r="K3372" s="250">
        <f t="shared" si="52"/>
        <v>1715076.8759090882</v>
      </c>
      <c r="L3372" s="270"/>
    </row>
    <row r="3373" spans="2:12" x14ac:dyDescent="0.25">
      <c r="B3373" s="46">
        <f>SUBTOTAL(103,$C$10:C3373)</f>
        <v>3364</v>
      </c>
      <c r="C3373" s="157" t="s">
        <v>580</v>
      </c>
      <c r="D3373" s="157" t="s">
        <v>1035</v>
      </c>
      <c r="E3373" s="204" t="s">
        <v>6</v>
      </c>
      <c r="F3373" s="212" t="s">
        <v>579</v>
      </c>
      <c r="G3373" s="204" t="s">
        <v>622</v>
      </c>
      <c r="H3373" s="241">
        <v>45807</v>
      </c>
      <c r="I3373" s="253">
        <v>500000</v>
      </c>
      <c r="J3373" s="214">
        <v>0</v>
      </c>
      <c r="K3373" s="250">
        <f t="shared" si="52"/>
        <v>2215076.8759090882</v>
      </c>
      <c r="L3373" s="270"/>
    </row>
    <row r="3374" spans="2:12" x14ac:dyDescent="0.25">
      <c r="B3374" s="46">
        <f>SUBTOTAL(103,$C$10:C3374)</f>
        <v>3365</v>
      </c>
      <c r="C3374" s="157" t="s">
        <v>1431</v>
      </c>
      <c r="D3374" s="157" t="s">
        <v>1516</v>
      </c>
      <c r="E3374" s="204" t="s">
        <v>6</v>
      </c>
      <c r="F3374" s="212" t="s">
        <v>1432</v>
      </c>
      <c r="G3374" s="204" t="s">
        <v>1431</v>
      </c>
      <c r="H3374" s="241">
        <v>45807</v>
      </c>
      <c r="I3374" s="253">
        <v>500000</v>
      </c>
      <c r="J3374" s="214">
        <v>0</v>
      </c>
      <c r="K3374" s="250">
        <f t="shared" si="52"/>
        <v>2715076.8759090882</v>
      </c>
      <c r="L3374" s="270"/>
    </row>
    <row r="3375" spans="2:12" x14ac:dyDescent="0.25">
      <c r="B3375" s="46">
        <f>SUBTOTAL(103,$C$10:C3375)</f>
        <v>3366</v>
      </c>
      <c r="C3375" s="157" t="s">
        <v>596</v>
      </c>
      <c r="D3375" s="157" t="s">
        <v>607</v>
      </c>
      <c r="E3375" s="204" t="s">
        <v>1467</v>
      </c>
      <c r="F3375" s="212" t="s">
        <v>579</v>
      </c>
      <c r="G3375" s="204" t="s">
        <v>622</v>
      </c>
      <c r="H3375" s="241">
        <v>45807</v>
      </c>
      <c r="I3375" s="253">
        <v>0</v>
      </c>
      <c r="J3375" s="214">
        <v>-7832.7079999999987</v>
      </c>
      <c r="K3375" s="250">
        <f t="shared" si="52"/>
        <v>2707244.1679090881</v>
      </c>
      <c r="L3375" s="270"/>
    </row>
    <row r="3376" spans="2:12" x14ac:dyDescent="0.25">
      <c r="B3376" s="46">
        <f>SUBTOTAL(103,$C$10:C3376)</f>
        <v>3367</v>
      </c>
      <c r="C3376" s="157" t="s">
        <v>1266</v>
      </c>
      <c r="D3376" s="157" t="s">
        <v>738</v>
      </c>
      <c r="E3376" s="204" t="s">
        <v>1466</v>
      </c>
      <c r="F3376" s="212" t="s">
        <v>1043</v>
      </c>
      <c r="G3376" s="204" t="s">
        <v>1044</v>
      </c>
      <c r="H3376" s="241">
        <v>45807</v>
      </c>
      <c r="I3376" s="253">
        <v>0</v>
      </c>
      <c r="J3376" s="214">
        <v>-1000</v>
      </c>
      <c r="K3376" s="250">
        <f t="shared" si="52"/>
        <v>2706244.1679090881</v>
      </c>
      <c r="L3376" s="270"/>
    </row>
    <row r="3377" spans="2:12" x14ac:dyDescent="0.25">
      <c r="B3377" s="46">
        <f>SUBTOTAL(103,$C$10:C3377)</f>
        <v>3368</v>
      </c>
      <c r="C3377" s="157" t="s">
        <v>1511</v>
      </c>
      <c r="D3377" s="157" t="s">
        <v>738</v>
      </c>
      <c r="E3377" s="204" t="s">
        <v>1466</v>
      </c>
      <c r="F3377" s="212" t="s">
        <v>1043</v>
      </c>
      <c r="G3377" s="204" t="s">
        <v>1044</v>
      </c>
      <c r="H3377" s="241">
        <v>45807</v>
      </c>
      <c r="I3377" s="253">
        <v>0</v>
      </c>
      <c r="J3377" s="214">
        <v>-200</v>
      </c>
      <c r="K3377" s="250">
        <f t="shared" si="52"/>
        <v>2706044.1679090881</v>
      </c>
      <c r="L3377" s="270"/>
    </row>
    <row r="3378" spans="2:12" x14ac:dyDescent="0.25">
      <c r="B3378" s="46">
        <f>SUBTOTAL(103,$C$10:C3378)</f>
        <v>3369</v>
      </c>
      <c r="C3378" s="157" t="s">
        <v>1511</v>
      </c>
      <c r="D3378" s="157" t="s">
        <v>712</v>
      </c>
      <c r="E3378" s="204" t="s">
        <v>1467</v>
      </c>
      <c r="F3378" s="212" t="s">
        <v>1043</v>
      </c>
      <c r="G3378" s="204" t="s">
        <v>1044</v>
      </c>
      <c r="H3378" s="241">
        <v>45807</v>
      </c>
      <c r="I3378" s="253">
        <v>0</v>
      </c>
      <c r="J3378" s="214">
        <v>-2500</v>
      </c>
      <c r="K3378" s="250">
        <f t="shared" si="52"/>
        <v>2703544.1679090881</v>
      </c>
      <c r="L3378" s="270"/>
    </row>
    <row r="3379" spans="2:12" x14ac:dyDescent="0.25">
      <c r="B3379" s="46">
        <f>SUBTOTAL(103,$C$10:C3379)</f>
        <v>3370</v>
      </c>
      <c r="C3379" s="157" t="s">
        <v>736</v>
      </c>
      <c r="D3379" s="157" t="s">
        <v>738</v>
      </c>
      <c r="E3379" s="204" t="s">
        <v>1466</v>
      </c>
      <c r="F3379" s="212" t="s">
        <v>619</v>
      </c>
      <c r="G3379" s="204" t="s">
        <v>621</v>
      </c>
      <c r="H3379" s="241">
        <v>45807</v>
      </c>
      <c r="I3379" s="253">
        <v>0</v>
      </c>
      <c r="J3379" s="214">
        <v>-1000</v>
      </c>
      <c r="K3379" s="250">
        <f t="shared" si="52"/>
        <v>2702544.1679090881</v>
      </c>
      <c r="L3379" s="270"/>
    </row>
    <row r="3380" spans="2:12" x14ac:dyDescent="0.25">
      <c r="B3380" s="46">
        <f>SUBTOTAL(103,$C$10:C3380)</f>
        <v>3371</v>
      </c>
      <c r="C3380" s="157" t="s">
        <v>1512</v>
      </c>
      <c r="D3380" s="157" t="s">
        <v>738</v>
      </c>
      <c r="E3380" s="204" t="s">
        <v>1466</v>
      </c>
      <c r="F3380" s="212" t="s">
        <v>1043</v>
      </c>
      <c r="G3380" s="204" t="s">
        <v>1044</v>
      </c>
      <c r="H3380" s="241">
        <v>45807</v>
      </c>
      <c r="I3380" s="253">
        <v>0</v>
      </c>
      <c r="J3380" s="214">
        <v>-250</v>
      </c>
      <c r="K3380" s="250">
        <f t="shared" si="52"/>
        <v>2702294.1679090881</v>
      </c>
      <c r="L3380" s="270"/>
    </row>
    <row r="3381" spans="2:12" x14ac:dyDescent="0.25">
      <c r="B3381" s="46">
        <f>SUBTOTAL(103,$C$10:C3381)</f>
        <v>3372</v>
      </c>
      <c r="C3381" s="157" t="s">
        <v>625</v>
      </c>
      <c r="D3381" s="157" t="s">
        <v>608</v>
      </c>
      <c r="E3381" s="204" t="s">
        <v>1466</v>
      </c>
      <c r="F3381" s="212" t="s">
        <v>641</v>
      </c>
      <c r="G3381" s="204" t="s">
        <v>642</v>
      </c>
      <c r="H3381" s="241">
        <v>45807</v>
      </c>
      <c r="I3381" s="253">
        <v>0</v>
      </c>
      <c r="J3381" s="214">
        <v>-9674</v>
      </c>
      <c r="K3381" s="250">
        <f t="shared" si="52"/>
        <v>2692620.1679090881</v>
      </c>
      <c r="L3381" s="270"/>
    </row>
    <row r="3382" spans="2:12" x14ac:dyDescent="0.25">
      <c r="B3382" s="46">
        <f>SUBTOTAL(103,$C$10:C3382)</f>
        <v>3373</v>
      </c>
      <c r="C3382" s="157" t="s">
        <v>1441</v>
      </c>
      <c r="D3382" s="157" t="s">
        <v>608</v>
      </c>
      <c r="E3382" s="204" t="s">
        <v>1466</v>
      </c>
      <c r="F3382" s="212" t="s">
        <v>1045</v>
      </c>
      <c r="G3382" s="204" t="s">
        <v>1046</v>
      </c>
      <c r="H3382" s="241">
        <v>45807</v>
      </c>
      <c r="I3382" s="253">
        <v>0</v>
      </c>
      <c r="J3382" s="214">
        <v>-10500</v>
      </c>
      <c r="K3382" s="250">
        <f t="shared" si="52"/>
        <v>2682120.1679090881</v>
      </c>
      <c r="L3382" s="270"/>
    </row>
    <row r="3383" spans="2:12" x14ac:dyDescent="0.25">
      <c r="B3383" s="46">
        <f>SUBTOTAL(103,$C$10:C3383)</f>
        <v>3374</v>
      </c>
      <c r="C3383" s="157" t="s">
        <v>1423</v>
      </c>
      <c r="D3383" s="157" t="s">
        <v>608</v>
      </c>
      <c r="E3383" s="204" t="s">
        <v>1466</v>
      </c>
      <c r="F3383" s="212" t="s">
        <v>1045</v>
      </c>
      <c r="G3383" s="204" t="s">
        <v>1046</v>
      </c>
      <c r="H3383" s="241">
        <v>45807</v>
      </c>
      <c r="I3383" s="253">
        <v>0</v>
      </c>
      <c r="J3383" s="214">
        <v>-10500</v>
      </c>
      <c r="K3383" s="250">
        <f t="shared" si="52"/>
        <v>2671620.1679090881</v>
      </c>
      <c r="L3383" s="270"/>
    </row>
    <row r="3384" spans="2:12" x14ac:dyDescent="0.25">
      <c r="B3384" s="46">
        <f>SUBTOTAL(103,$C$10:C3384)</f>
        <v>3375</v>
      </c>
      <c r="C3384" s="157" t="s">
        <v>598</v>
      </c>
      <c r="D3384" s="157" t="s">
        <v>607</v>
      </c>
      <c r="E3384" s="204" t="s">
        <v>1467</v>
      </c>
      <c r="F3384" s="212" t="s">
        <v>1518</v>
      </c>
      <c r="G3384" s="204" t="s">
        <v>1519</v>
      </c>
      <c r="H3384" s="241">
        <v>45807</v>
      </c>
      <c r="I3384" s="253">
        <v>0</v>
      </c>
      <c r="J3384" s="214">
        <v>-2783.0485033097898</v>
      </c>
      <c r="K3384" s="250">
        <f t="shared" si="52"/>
        <v>2668837.1194057781</v>
      </c>
      <c r="L3384" s="270"/>
    </row>
    <row r="3385" spans="2:12" x14ac:dyDescent="0.25">
      <c r="B3385" s="46">
        <f>SUBTOTAL(103,$C$10:C3385)</f>
        <v>3376</v>
      </c>
      <c r="C3385" s="157" t="s">
        <v>598</v>
      </c>
      <c r="D3385" s="157" t="s">
        <v>607</v>
      </c>
      <c r="E3385" s="204" t="s">
        <v>1467</v>
      </c>
      <c r="F3385" s="212" t="s">
        <v>726</v>
      </c>
      <c r="G3385" s="204" t="s">
        <v>724</v>
      </c>
      <c r="H3385" s="241">
        <v>45807</v>
      </c>
      <c r="I3385" s="253">
        <v>0</v>
      </c>
      <c r="J3385" s="214">
        <v>-10506.112841302083</v>
      </c>
      <c r="K3385" s="250">
        <f t="shared" si="52"/>
        <v>2658331.0065644761</v>
      </c>
      <c r="L3385" s="270"/>
    </row>
    <row r="3386" spans="2:12" x14ac:dyDescent="0.25">
      <c r="B3386" s="46">
        <f>SUBTOTAL(103,$C$10:C3386)</f>
        <v>3377</v>
      </c>
      <c r="C3386" s="157" t="s">
        <v>598</v>
      </c>
      <c r="D3386" s="157" t="s">
        <v>607</v>
      </c>
      <c r="E3386" s="204" t="s">
        <v>1467</v>
      </c>
      <c r="F3386" s="212" t="s">
        <v>1432</v>
      </c>
      <c r="G3386" s="204" t="s">
        <v>1431</v>
      </c>
      <c r="H3386" s="241">
        <v>45807</v>
      </c>
      <c r="I3386" s="253">
        <v>0</v>
      </c>
      <c r="J3386" s="214">
        <v>-9210.8386553881282</v>
      </c>
      <c r="K3386" s="250">
        <f t="shared" si="52"/>
        <v>2649120.1679090881</v>
      </c>
      <c r="L3386" s="270"/>
    </row>
    <row r="3387" spans="2:12" x14ac:dyDescent="0.25">
      <c r="B3387" s="46">
        <f>SUBTOTAL(103,$C$10:C3387)</f>
        <v>3378</v>
      </c>
      <c r="C3387" s="157" t="s">
        <v>598</v>
      </c>
      <c r="D3387" s="157" t="s">
        <v>738</v>
      </c>
      <c r="E3387" s="204" t="s">
        <v>1466</v>
      </c>
      <c r="F3387" s="212" t="s">
        <v>1043</v>
      </c>
      <c r="G3387" s="204" t="s">
        <v>1044</v>
      </c>
      <c r="H3387" s="241">
        <v>45807</v>
      </c>
      <c r="I3387" s="253">
        <v>0</v>
      </c>
      <c r="J3387" s="214">
        <v>-1000</v>
      </c>
      <c r="K3387" s="250">
        <f t="shared" si="52"/>
        <v>2648120.1679090881</v>
      </c>
      <c r="L3387" s="270"/>
    </row>
    <row r="3388" spans="2:12" x14ac:dyDescent="0.25">
      <c r="B3388" s="46">
        <f>SUBTOTAL(103,$C$10:C3388)</f>
        <v>3379</v>
      </c>
      <c r="C3388" s="157" t="s">
        <v>598</v>
      </c>
      <c r="D3388" s="157" t="s">
        <v>918</v>
      </c>
      <c r="E3388" s="204" t="s">
        <v>1467</v>
      </c>
      <c r="F3388" s="212" t="s">
        <v>1135</v>
      </c>
      <c r="G3388" s="204" t="s">
        <v>1134</v>
      </c>
      <c r="H3388" s="241">
        <v>45807</v>
      </c>
      <c r="I3388" s="253">
        <v>0</v>
      </c>
      <c r="J3388" s="214">
        <v>-16693.335454545457</v>
      </c>
      <c r="K3388" s="250">
        <f t="shared" si="52"/>
        <v>2631426.8324545426</v>
      </c>
      <c r="L3388" s="270"/>
    </row>
    <row r="3389" spans="2:12" x14ac:dyDescent="0.25">
      <c r="B3389" s="46">
        <f>SUBTOTAL(103,$C$10:C3389)</f>
        <v>3380</v>
      </c>
      <c r="C3389" s="157" t="s">
        <v>598</v>
      </c>
      <c r="D3389" s="157" t="s">
        <v>608</v>
      </c>
      <c r="E3389" s="204" t="s">
        <v>1466</v>
      </c>
      <c r="F3389" s="212" t="s">
        <v>1135</v>
      </c>
      <c r="G3389" s="204" t="s">
        <v>1134</v>
      </c>
      <c r="H3389" s="241">
        <v>45807</v>
      </c>
      <c r="I3389" s="253">
        <v>0</v>
      </c>
      <c r="J3389" s="214">
        <v>-8400</v>
      </c>
      <c r="K3389" s="250">
        <f t="shared" si="52"/>
        <v>2623026.8324545426</v>
      </c>
      <c r="L3389" s="270"/>
    </row>
    <row r="3390" spans="2:12" x14ac:dyDescent="0.25">
      <c r="B3390" s="46">
        <f>SUBTOTAL(103,$C$10:C3390)</f>
        <v>3381</v>
      </c>
      <c r="C3390" s="157" t="s">
        <v>600</v>
      </c>
      <c r="D3390" s="157" t="s">
        <v>607</v>
      </c>
      <c r="E3390" s="204" t="s">
        <v>1467</v>
      </c>
      <c r="F3390" s="212" t="s">
        <v>1432</v>
      </c>
      <c r="G3390" s="204" t="s">
        <v>1431</v>
      </c>
      <c r="H3390" s="241">
        <v>45807</v>
      </c>
      <c r="I3390" s="253">
        <v>0</v>
      </c>
      <c r="J3390" s="214">
        <v>-6179.3594999999987</v>
      </c>
      <c r="K3390" s="250">
        <f t="shared" si="52"/>
        <v>2616847.4729545428</v>
      </c>
      <c r="L3390" s="270"/>
    </row>
    <row r="3391" spans="2:12" x14ac:dyDescent="0.25">
      <c r="B3391" s="46">
        <f>SUBTOTAL(103,$C$10:C3391)</f>
        <v>3382</v>
      </c>
      <c r="C3391" s="157" t="s">
        <v>600</v>
      </c>
      <c r="D3391" s="157" t="s">
        <v>607</v>
      </c>
      <c r="E3391" s="204" t="s">
        <v>1467</v>
      </c>
      <c r="F3391" s="212" t="s">
        <v>1482</v>
      </c>
      <c r="G3391" s="204" t="s">
        <v>1483</v>
      </c>
      <c r="H3391" s="241">
        <v>45807</v>
      </c>
      <c r="I3391" s="253">
        <v>0</v>
      </c>
      <c r="J3391" s="214">
        <v>-1231.3199999999997</v>
      </c>
      <c r="K3391" s="250">
        <f t="shared" si="52"/>
        <v>2615616.152954543</v>
      </c>
      <c r="L3391" s="270"/>
    </row>
    <row r="3392" spans="2:12" x14ac:dyDescent="0.25">
      <c r="B3392" s="46">
        <f>SUBTOTAL(103,$C$10:C3392)</f>
        <v>3383</v>
      </c>
      <c r="C3392" s="157" t="s">
        <v>600</v>
      </c>
      <c r="D3392" s="157" t="s">
        <v>608</v>
      </c>
      <c r="E3392" s="204" t="s">
        <v>1466</v>
      </c>
      <c r="F3392" s="212" t="s">
        <v>1482</v>
      </c>
      <c r="G3392" s="204" t="s">
        <v>1483</v>
      </c>
      <c r="H3392" s="241">
        <v>45807</v>
      </c>
      <c r="I3392" s="253">
        <v>0</v>
      </c>
      <c r="J3392" s="214">
        <v>-8400</v>
      </c>
      <c r="K3392" s="250">
        <f t="shared" si="52"/>
        <v>2607216.152954543</v>
      </c>
      <c r="L3392" s="270"/>
    </row>
    <row r="3393" spans="2:12" x14ac:dyDescent="0.25">
      <c r="B3393" s="46">
        <f>SUBTOTAL(103,$C$10:C3393)</f>
        <v>3384</v>
      </c>
      <c r="C3393" s="157" t="s">
        <v>1520</v>
      </c>
      <c r="D3393" s="157" t="s">
        <v>608</v>
      </c>
      <c r="E3393" s="204" t="s">
        <v>1466</v>
      </c>
      <c r="F3393" s="212" t="s">
        <v>1482</v>
      </c>
      <c r="G3393" s="204" t="s">
        <v>1483</v>
      </c>
      <c r="H3393" s="241">
        <v>45807</v>
      </c>
      <c r="I3393" s="253">
        <v>0</v>
      </c>
      <c r="J3393" s="214">
        <f>-4200-4200</f>
        <v>-8400</v>
      </c>
      <c r="K3393" s="250">
        <f t="shared" si="52"/>
        <v>2598816.152954543</v>
      </c>
      <c r="L3393" s="270"/>
    </row>
    <row r="3394" spans="2:12" x14ac:dyDescent="0.25">
      <c r="B3394" s="46">
        <f>SUBTOTAL(103,$C$10:C3394)</f>
        <v>3385</v>
      </c>
      <c r="C3394" s="157" t="s">
        <v>682</v>
      </c>
      <c r="D3394" s="157" t="s">
        <v>608</v>
      </c>
      <c r="E3394" s="204" t="s">
        <v>1466</v>
      </c>
      <c r="F3394" s="212" t="s">
        <v>1045</v>
      </c>
      <c r="G3394" s="204" t="s">
        <v>1046</v>
      </c>
      <c r="H3394" s="241">
        <v>45807</v>
      </c>
      <c r="I3394" s="253">
        <v>0</v>
      </c>
      <c r="J3394" s="214">
        <v>-2100</v>
      </c>
      <c r="K3394" s="250">
        <f t="shared" si="52"/>
        <v>2596716.152954543</v>
      </c>
      <c r="L3394" s="270"/>
    </row>
    <row r="3395" spans="2:12" x14ac:dyDescent="0.25">
      <c r="B3395" s="46">
        <f>SUBTOTAL(103,$C$10:C3395)</f>
        <v>3386</v>
      </c>
      <c r="C3395" s="157" t="s">
        <v>1501</v>
      </c>
      <c r="D3395" s="157" t="s">
        <v>738</v>
      </c>
      <c r="E3395" s="204" t="s">
        <v>1466</v>
      </c>
      <c r="F3395" s="212" t="s">
        <v>1043</v>
      </c>
      <c r="G3395" s="204" t="s">
        <v>1044</v>
      </c>
      <c r="H3395" s="241">
        <v>45807</v>
      </c>
      <c r="I3395" s="253">
        <v>0</v>
      </c>
      <c r="J3395" s="214">
        <v>-250</v>
      </c>
      <c r="K3395" s="250">
        <f t="shared" si="52"/>
        <v>2596466.152954543</v>
      </c>
      <c r="L3395" s="270"/>
    </row>
    <row r="3396" spans="2:12" x14ac:dyDescent="0.25">
      <c r="B3396" s="46">
        <f>SUBTOTAL(103,$C$10:C3396)</f>
        <v>3387</v>
      </c>
      <c r="C3396" s="157" t="s">
        <v>1445</v>
      </c>
      <c r="D3396" s="157" t="s">
        <v>703</v>
      </c>
      <c r="E3396" s="204" t="s">
        <v>1471</v>
      </c>
      <c r="F3396" s="212" t="s">
        <v>746</v>
      </c>
      <c r="G3396" s="204" t="s">
        <v>747</v>
      </c>
      <c r="H3396" s="241">
        <v>45807</v>
      </c>
      <c r="I3396" s="253">
        <v>0</v>
      </c>
      <c r="J3396" s="214">
        <v>-15000</v>
      </c>
      <c r="K3396" s="250">
        <f t="shared" si="52"/>
        <v>2581466.152954543</v>
      </c>
      <c r="L3396" s="270"/>
    </row>
    <row r="3397" spans="2:12" x14ac:dyDescent="0.25">
      <c r="B3397" s="46">
        <f>SUBTOTAL(103,$C$10:C3397)</f>
        <v>3388</v>
      </c>
      <c r="C3397" s="157" t="s">
        <v>601</v>
      </c>
      <c r="D3397" s="157" t="s">
        <v>648</v>
      </c>
      <c r="E3397" s="204" t="s">
        <v>1466</v>
      </c>
      <c r="F3397" s="212" t="s">
        <v>1482</v>
      </c>
      <c r="G3397" s="204" t="s">
        <v>1483</v>
      </c>
      <c r="H3397" s="241">
        <v>45807</v>
      </c>
      <c r="I3397" s="253">
        <v>0</v>
      </c>
      <c r="J3397" s="214">
        <v>-5300</v>
      </c>
      <c r="K3397" s="250">
        <f t="shared" si="52"/>
        <v>2576166.152954543</v>
      </c>
      <c r="L3397" s="270"/>
    </row>
    <row r="3398" spans="2:12" x14ac:dyDescent="0.25">
      <c r="B3398" s="46">
        <f>SUBTOTAL(103,$C$10:C3398)</f>
        <v>3389</v>
      </c>
      <c r="C3398" s="157" t="s">
        <v>665</v>
      </c>
      <c r="D3398" s="157" t="s">
        <v>648</v>
      </c>
      <c r="E3398" s="204" t="s">
        <v>1466</v>
      </c>
      <c r="F3398" s="212" t="s">
        <v>641</v>
      </c>
      <c r="G3398" s="204" t="s">
        <v>642</v>
      </c>
      <c r="H3398" s="241">
        <v>45807</v>
      </c>
      <c r="I3398" s="253">
        <v>0</v>
      </c>
      <c r="J3398" s="214">
        <v>-17083</v>
      </c>
      <c r="K3398" s="250">
        <f t="shared" si="52"/>
        <v>2559083.152954543</v>
      </c>
      <c r="L3398" s="270"/>
    </row>
    <row r="3399" spans="2:12" x14ac:dyDescent="0.25">
      <c r="B3399" s="46">
        <f>SUBTOTAL(103,$C$10:C3399)</f>
        <v>3390</v>
      </c>
      <c r="C3399" s="157" t="s">
        <v>665</v>
      </c>
      <c r="D3399" s="157" t="s">
        <v>648</v>
      </c>
      <c r="E3399" s="204" t="s">
        <v>1466</v>
      </c>
      <c r="F3399" s="212" t="s">
        <v>1045</v>
      </c>
      <c r="G3399" s="204" t="s">
        <v>1046</v>
      </c>
      <c r="H3399" s="241">
        <v>45807</v>
      </c>
      <c r="I3399" s="253">
        <v>0</v>
      </c>
      <c r="J3399" s="214">
        <v>-4200</v>
      </c>
      <c r="K3399" s="250">
        <f t="shared" si="52"/>
        <v>2554883.152954543</v>
      </c>
      <c r="L3399" s="270"/>
    </row>
    <row r="3400" spans="2:12" x14ac:dyDescent="0.25">
      <c r="B3400" s="46">
        <f>SUBTOTAL(103,$C$10:C3400)</f>
        <v>3391</v>
      </c>
      <c r="C3400" s="157" t="s">
        <v>1503</v>
      </c>
      <c r="D3400" s="157" t="s">
        <v>738</v>
      </c>
      <c r="E3400" s="204" t="s">
        <v>1466</v>
      </c>
      <c r="F3400" s="212" t="s">
        <v>1043</v>
      </c>
      <c r="G3400" s="204" t="s">
        <v>1044</v>
      </c>
      <c r="H3400" s="241">
        <v>45807</v>
      </c>
      <c r="I3400" s="253">
        <v>0</v>
      </c>
      <c r="J3400" s="214">
        <v>-250</v>
      </c>
      <c r="K3400" s="250">
        <f t="shared" si="52"/>
        <v>2554633.152954543</v>
      </c>
      <c r="L3400" s="270"/>
    </row>
    <row r="3401" spans="2:12" x14ac:dyDescent="0.25">
      <c r="B3401" s="46">
        <f>SUBTOTAL(103,$C$10:C3401)</f>
        <v>3392</v>
      </c>
      <c r="C3401" s="157" t="s">
        <v>728</v>
      </c>
      <c r="D3401" s="157" t="s">
        <v>738</v>
      </c>
      <c r="E3401" s="204" t="s">
        <v>1466</v>
      </c>
      <c r="F3401" s="212" t="s">
        <v>1043</v>
      </c>
      <c r="G3401" s="204" t="s">
        <v>1044</v>
      </c>
      <c r="H3401" s="241">
        <v>45807</v>
      </c>
      <c r="I3401" s="253">
        <v>0</v>
      </c>
      <c r="J3401" s="214">
        <v>-500</v>
      </c>
      <c r="K3401" s="250">
        <f t="shared" si="52"/>
        <v>2554133.152954543</v>
      </c>
      <c r="L3401" s="270"/>
    </row>
    <row r="3402" spans="2:12" x14ac:dyDescent="0.25">
      <c r="B3402" s="46">
        <f>SUBTOTAL(103,$C$10:C3402)</f>
        <v>3393</v>
      </c>
      <c r="C3402" s="157" t="s">
        <v>1151</v>
      </c>
      <c r="D3402" s="157" t="s">
        <v>608</v>
      </c>
      <c r="E3402" s="204" t="s">
        <v>1466</v>
      </c>
      <c r="F3402" s="212" t="s">
        <v>585</v>
      </c>
      <c r="G3402" s="204" t="s">
        <v>586</v>
      </c>
      <c r="H3402" s="241">
        <v>45807</v>
      </c>
      <c r="I3402" s="253">
        <v>0</v>
      </c>
      <c r="J3402" s="214">
        <v>-6300</v>
      </c>
      <c r="K3402" s="250">
        <f t="shared" si="52"/>
        <v>2547833.152954543</v>
      </c>
      <c r="L3402" s="270"/>
    </row>
    <row r="3403" spans="2:12" x14ac:dyDescent="0.25">
      <c r="B3403" s="46">
        <f>SUBTOTAL(103,$C$10:C3403)</f>
        <v>3394</v>
      </c>
      <c r="C3403" s="157" t="s">
        <v>1151</v>
      </c>
      <c r="D3403" s="157" t="s">
        <v>608</v>
      </c>
      <c r="E3403" s="204" t="s">
        <v>1466</v>
      </c>
      <c r="F3403" s="212" t="s">
        <v>583</v>
      </c>
      <c r="G3403" s="204" t="s">
        <v>584</v>
      </c>
      <c r="H3403" s="241">
        <v>45807</v>
      </c>
      <c r="I3403" s="253">
        <v>0</v>
      </c>
      <c r="J3403" s="214">
        <v>-6300</v>
      </c>
      <c r="K3403" s="250">
        <f t="shared" si="52"/>
        <v>2541533.152954543</v>
      </c>
      <c r="L3403" s="270"/>
    </row>
    <row r="3404" spans="2:12" x14ac:dyDescent="0.25">
      <c r="B3404" s="46">
        <f>SUBTOTAL(103,$C$10:C3404)</f>
        <v>3395</v>
      </c>
      <c r="C3404" s="157" t="s">
        <v>683</v>
      </c>
      <c r="D3404" s="157" t="s">
        <v>608</v>
      </c>
      <c r="E3404" s="204" t="s">
        <v>1466</v>
      </c>
      <c r="F3404" s="212" t="s">
        <v>1482</v>
      </c>
      <c r="G3404" s="204" t="s">
        <v>1483</v>
      </c>
      <c r="H3404" s="241">
        <v>45807</v>
      </c>
      <c r="I3404" s="253">
        <v>0</v>
      </c>
      <c r="J3404" s="214">
        <v>-4200</v>
      </c>
      <c r="K3404" s="250">
        <f t="shared" si="52"/>
        <v>2537333.152954543</v>
      </c>
      <c r="L3404" s="270"/>
    </row>
    <row r="3405" spans="2:12" x14ac:dyDescent="0.25">
      <c r="B3405" s="46">
        <f>SUBTOTAL(103,$C$10:C3405)</f>
        <v>3396</v>
      </c>
      <c r="C3405" s="157" t="s">
        <v>683</v>
      </c>
      <c r="D3405" s="157" t="s">
        <v>607</v>
      </c>
      <c r="E3405" s="204" t="s">
        <v>1467</v>
      </c>
      <c r="F3405" s="212" t="s">
        <v>1482</v>
      </c>
      <c r="G3405" s="204" t="s">
        <v>1483</v>
      </c>
      <c r="H3405" s="241">
        <v>45807</v>
      </c>
      <c r="I3405" s="253">
        <v>0</v>
      </c>
      <c r="J3405" s="214">
        <v>-1180.8879999999995</v>
      </c>
      <c r="K3405" s="250">
        <f t="shared" ref="K3405:K3469" si="53">I3405+K3404+J3405</f>
        <v>2536152.2649545432</v>
      </c>
      <c r="L3405" s="270"/>
    </row>
    <row r="3406" spans="2:12" x14ac:dyDescent="0.25">
      <c r="B3406" s="46">
        <f>SUBTOTAL(103,$C$10:C3406)</f>
        <v>3397</v>
      </c>
      <c r="C3406" s="157" t="s">
        <v>1517</v>
      </c>
      <c r="D3406" s="157" t="s">
        <v>608</v>
      </c>
      <c r="E3406" s="204" t="s">
        <v>1466</v>
      </c>
      <c r="F3406" s="212" t="s">
        <v>1135</v>
      </c>
      <c r="G3406" s="204" t="s">
        <v>1134</v>
      </c>
      <c r="H3406" s="241">
        <v>45807</v>
      </c>
      <c r="I3406" s="253">
        <v>0</v>
      </c>
      <c r="J3406" s="214">
        <v>-20000</v>
      </c>
      <c r="K3406" s="250">
        <f t="shared" si="53"/>
        <v>2516152.2649545432</v>
      </c>
      <c r="L3406" s="270"/>
    </row>
    <row r="3407" spans="2:12" x14ac:dyDescent="0.25">
      <c r="B3407" s="46">
        <f>SUBTOTAL(103,$C$10:C3407)</f>
        <v>3398</v>
      </c>
      <c r="C3407" s="157" t="s">
        <v>694</v>
      </c>
      <c r="D3407" s="157" t="s">
        <v>608</v>
      </c>
      <c r="E3407" s="204" t="s">
        <v>1466</v>
      </c>
      <c r="F3407" s="212" t="s">
        <v>641</v>
      </c>
      <c r="G3407" s="204" t="s">
        <v>642</v>
      </c>
      <c r="H3407" s="241">
        <v>45807</v>
      </c>
      <c r="I3407" s="253">
        <v>0</v>
      </c>
      <c r="J3407" s="214">
        <v>-8400</v>
      </c>
      <c r="K3407" s="250">
        <f t="shared" si="53"/>
        <v>2507752.2649545432</v>
      </c>
      <c r="L3407" s="270"/>
    </row>
    <row r="3408" spans="2:12" x14ac:dyDescent="0.25">
      <c r="B3408" s="46">
        <f>SUBTOTAL(103,$C$10:C3408)</f>
        <v>3399</v>
      </c>
      <c r="C3408" s="157" t="s">
        <v>694</v>
      </c>
      <c r="D3408" s="157" t="s">
        <v>607</v>
      </c>
      <c r="E3408" s="204" t="s">
        <v>1467</v>
      </c>
      <c r="F3408" s="212" t="s">
        <v>1432</v>
      </c>
      <c r="G3408" s="204" t="s">
        <v>1431</v>
      </c>
      <c r="H3408" s="241">
        <v>45807</v>
      </c>
      <c r="I3408" s="253">
        <v>0</v>
      </c>
      <c r="J3408" s="214">
        <v>-13163.440000000002</v>
      </c>
      <c r="K3408" s="250">
        <f t="shared" si="53"/>
        <v>2494588.8249545433</v>
      </c>
      <c r="L3408" s="270"/>
    </row>
    <row r="3409" spans="2:12" x14ac:dyDescent="0.25">
      <c r="B3409" s="46">
        <f>SUBTOTAL(103,$C$10:C3409)</f>
        <v>3400</v>
      </c>
      <c r="C3409" s="157" t="s">
        <v>1342</v>
      </c>
      <c r="D3409" s="157" t="s">
        <v>607</v>
      </c>
      <c r="E3409" s="204" t="s">
        <v>1467</v>
      </c>
      <c r="F3409" s="212" t="s">
        <v>579</v>
      </c>
      <c r="G3409" s="204" t="s">
        <v>622</v>
      </c>
      <c r="H3409" s="241">
        <v>45807</v>
      </c>
      <c r="I3409" s="253">
        <v>0</v>
      </c>
      <c r="J3409" s="214">
        <v>-15000</v>
      </c>
      <c r="K3409" s="250">
        <f t="shared" si="53"/>
        <v>2479588.8249545433</v>
      </c>
      <c r="L3409" s="270"/>
    </row>
    <row r="3410" spans="2:12" x14ac:dyDescent="0.25">
      <c r="B3410" s="46">
        <f>SUBTOTAL(103,$C$10:C3410)</f>
        <v>3401</v>
      </c>
      <c r="C3410" s="157" t="s">
        <v>605</v>
      </c>
      <c r="D3410" s="157" t="s">
        <v>607</v>
      </c>
      <c r="E3410" s="204" t="s">
        <v>1467</v>
      </c>
      <c r="F3410" s="212" t="s">
        <v>1432</v>
      </c>
      <c r="G3410" s="204" t="s">
        <v>1431</v>
      </c>
      <c r="H3410" s="241">
        <v>45807</v>
      </c>
      <c r="I3410" s="253">
        <v>0</v>
      </c>
      <c r="J3410" s="214">
        <v>-10300.334499999997</v>
      </c>
      <c r="K3410" s="250">
        <f t="shared" si="53"/>
        <v>2469288.4904545434</v>
      </c>
      <c r="L3410" s="270"/>
    </row>
    <row r="3411" spans="2:12" x14ac:dyDescent="0.25">
      <c r="B3411" s="46">
        <f>SUBTOTAL(103,$C$10:C3411)</f>
        <v>3402</v>
      </c>
      <c r="C3411" s="157" t="s">
        <v>1165</v>
      </c>
      <c r="D3411" s="157" t="s">
        <v>738</v>
      </c>
      <c r="E3411" s="204" t="s">
        <v>1466</v>
      </c>
      <c r="F3411" s="212" t="s">
        <v>1043</v>
      </c>
      <c r="G3411" s="204" t="s">
        <v>1044</v>
      </c>
      <c r="H3411" s="241">
        <v>45807</v>
      </c>
      <c r="I3411" s="253">
        <v>0</v>
      </c>
      <c r="J3411" s="214">
        <v>-750</v>
      </c>
      <c r="K3411" s="250">
        <f t="shared" si="53"/>
        <v>2468538.4904545434</v>
      </c>
      <c r="L3411" s="270"/>
    </row>
    <row r="3412" spans="2:12" x14ac:dyDescent="0.25">
      <c r="B3412" s="46">
        <f>SUBTOTAL(103,$C$10:C3412)</f>
        <v>3403</v>
      </c>
      <c r="C3412" s="157" t="s">
        <v>1505</v>
      </c>
      <c r="D3412" s="157" t="s">
        <v>738</v>
      </c>
      <c r="E3412" s="204" t="s">
        <v>1466</v>
      </c>
      <c r="F3412" s="212" t="s">
        <v>1043</v>
      </c>
      <c r="G3412" s="204" t="s">
        <v>1044</v>
      </c>
      <c r="H3412" s="241">
        <v>45807</v>
      </c>
      <c r="I3412" s="253">
        <v>0</v>
      </c>
      <c r="J3412" s="214">
        <v>-250</v>
      </c>
      <c r="K3412" s="250">
        <f t="shared" si="53"/>
        <v>2468288.4904545434</v>
      </c>
      <c r="L3412" s="270"/>
    </row>
    <row r="3413" spans="2:12" x14ac:dyDescent="0.25">
      <c r="B3413" s="46">
        <f>SUBTOTAL(103,$C$10:C3413)</f>
        <v>3404</v>
      </c>
      <c r="C3413" s="157" t="s">
        <v>1521</v>
      </c>
      <c r="D3413" s="157" t="s">
        <v>1522</v>
      </c>
      <c r="E3413" s="204" t="s">
        <v>1466</v>
      </c>
      <c r="F3413" s="212" t="s">
        <v>641</v>
      </c>
      <c r="G3413" s="204" t="s">
        <v>642</v>
      </c>
      <c r="H3413" s="241">
        <v>45810</v>
      </c>
      <c r="I3413" s="253">
        <v>0</v>
      </c>
      <c r="J3413" s="214">
        <v>-600</v>
      </c>
      <c r="K3413" s="250">
        <f t="shared" si="53"/>
        <v>2467688.4904545434</v>
      </c>
      <c r="L3413" s="270"/>
    </row>
    <row r="3414" spans="2:12" x14ac:dyDescent="0.25">
      <c r="B3414" s="46">
        <f>SUBTOTAL(103,$C$10:C3414)</f>
        <v>3405</v>
      </c>
      <c r="C3414" s="157" t="s">
        <v>843</v>
      </c>
      <c r="D3414" s="157" t="s">
        <v>1523</v>
      </c>
      <c r="E3414" s="204" t="s">
        <v>1470</v>
      </c>
      <c r="F3414" s="212" t="s">
        <v>581</v>
      </c>
      <c r="G3414" s="204" t="s">
        <v>620</v>
      </c>
      <c r="H3414" s="241">
        <v>45813</v>
      </c>
      <c r="I3414" s="253">
        <v>0</v>
      </c>
      <c r="J3414" s="214">
        <v>-25000</v>
      </c>
      <c r="K3414" s="250">
        <f t="shared" si="53"/>
        <v>2442688.4904545434</v>
      </c>
      <c r="L3414" s="270"/>
    </row>
    <row r="3415" spans="2:12" x14ac:dyDescent="0.25">
      <c r="B3415" s="46">
        <f>SUBTOTAL(103,$C$10:C3415)</f>
        <v>3406</v>
      </c>
      <c r="C3415" s="157" t="s">
        <v>1531</v>
      </c>
      <c r="D3415" s="157" t="s">
        <v>703</v>
      </c>
      <c r="E3415" s="204" t="s">
        <v>1471</v>
      </c>
      <c r="F3415" s="212" t="s">
        <v>746</v>
      </c>
      <c r="G3415" s="204" t="s">
        <v>747</v>
      </c>
      <c r="H3415" s="241">
        <v>45814</v>
      </c>
      <c r="I3415" s="253">
        <v>0</v>
      </c>
      <c r="J3415" s="214">
        <v>-22000</v>
      </c>
      <c r="K3415" s="250">
        <f t="shared" si="53"/>
        <v>2420688.4904545434</v>
      </c>
      <c r="L3415" s="270"/>
    </row>
    <row r="3416" spans="2:12" x14ac:dyDescent="0.25">
      <c r="B3416" s="46">
        <f>SUBTOTAL(103,$C$10:C3416)</f>
        <v>3407</v>
      </c>
      <c r="C3416" s="157" t="s">
        <v>1488</v>
      </c>
      <c r="D3416" s="157" t="s">
        <v>712</v>
      </c>
      <c r="E3416" s="290"/>
      <c r="F3416" s="220"/>
      <c r="G3416" s="290"/>
      <c r="H3416" s="241">
        <v>45814</v>
      </c>
      <c r="I3416" s="253">
        <v>0</v>
      </c>
      <c r="J3416" s="214">
        <v>-100000</v>
      </c>
      <c r="K3416" s="250">
        <f t="shared" si="53"/>
        <v>2320688.4904545434</v>
      </c>
      <c r="L3416" s="270"/>
    </row>
    <row r="3417" spans="2:12" x14ac:dyDescent="0.25">
      <c r="B3417" s="46">
        <f>SUBTOTAL(103,$C$10:C3417)</f>
        <v>3408</v>
      </c>
      <c r="C3417" s="157" t="s">
        <v>1500</v>
      </c>
      <c r="D3417" s="157" t="s">
        <v>775</v>
      </c>
      <c r="E3417" s="204" t="s">
        <v>1468</v>
      </c>
      <c r="F3417" s="212" t="s">
        <v>726</v>
      </c>
      <c r="G3417" s="204" t="s">
        <v>724</v>
      </c>
      <c r="H3417" s="241">
        <v>45814</v>
      </c>
      <c r="I3417" s="253">
        <v>0</v>
      </c>
      <c r="J3417" s="214">
        <v>-25000</v>
      </c>
      <c r="K3417" s="250">
        <f t="shared" si="53"/>
        <v>2295688.4904545434</v>
      </c>
      <c r="L3417" s="270"/>
    </row>
    <row r="3418" spans="2:12" x14ac:dyDescent="0.25">
      <c r="B3418" s="46">
        <f>SUBTOTAL(103,$C$10:C3418)</f>
        <v>3409</v>
      </c>
      <c r="C3418" s="157" t="s">
        <v>596</v>
      </c>
      <c r="D3418" s="157" t="s">
        <v>607</v>
      </c>
      <c r="E3418" s="204" t="s">
        <v>1467</v>
      </c>
      <c r="F3418" s="212" t="s">
        <v>579</v>
      </c>
      <c r="G3418" s="204" t="s">
        <v>622</v>
      </c>
      <c r="H3418" s="241">
        <v>45814</v>
      </c>
      <c r="I3418" s="253">
        <v>0</v>
      </c>
      <c r="J3418" s="214">
        <v>-7800</v>
      </c>
      <c r="K3418" s="250">
        <f t="shared" si="53"/>
        <v>2287888.4904545434</v>
      </c>
      <c r="L3418" s="270"/>
    </row>
    <row r="3419" spans="2:12" x14ac:dyDescent="0.25">
      <c r="B3419" s="46">
        <f>SUBTOTAL(103,$C$10:C3419)</f>
        <v>3410</v>
      </c>
      <c r="C3419" s="157" t="s">
        <v>1266</v>
      </c>
      <c r="D3419" s="157" t="s">
        <v>738</v>
      </c>
      <c r="E3419" s="204" t="s">
        <v>1466</v>
      </c>
      <c r="F3419" s="212" t="s">
        <v>1043</v>
      </c>
      <c r="G3419" s="204" t="s">
        <v>1044</v>
      </c>
      <c r="H3419" s="241">
        <v>45814</v>
      </c>
      <c r="I3419" s="253">
        <v>0</v>
      </c>
      <c r="J3419" s="214">
        <v>-1000</v>
      </c>
      <c r="K3419" s="250">
        <f t="shared" si="53"/>
        <v>2286888.4904545434</v>
      </c>
      <c r="L3419" s="270"/>
    </row>
    <row r="3420" spans="2:12" x14ac:dyDescent="0.25">
      <c r="B3420" s="46">
        <f>SUBTOTAL(103,$C$10:C3420)</f>
        <v>3411</v>
      </c>
      <c r="C3420" s="157" t="s">
        <v>1511</v>
      </c>
      <c r="D3420" s="157" t="s">
        <v>738</v>
      </c>
      <c r="E3420" s="204" t="s">
        <v>1466</v>
      </c>
      <c r="F3420" s="212" t="s">
        <v>1043</v>
      </c>
      <c r="G3420" s="204" t="s">
        <v>1044</v>
      </c>
      <c r="H3420" s="241">
        <v>45814</v>
      </c>
      <c r="I3420" s="253">
        <v>0</v>
      </c>
      <c r="J3420" s="214">
        <v>-250</v>
      </c>
      <c r="K3420" s="250">
        <f t="shared" si="53"/>
        <v>2286638.4904545434</v>
      </c>
      <c r="L3420" s="270"/>
    </row>
    <row r="3421" spans="2:12" x14ac:dyDescent="0.25">
      <c r="B3421" s="46">
        <f>SUBTOTAL(103,$C$10:C3421)</f>
        <v>3412</v>
      </c>
      <c r="C3421" s="157" t="s">
        <v>736</v>
      </c>
      <c r="D3421" s="157" t="s">
        <v>738</v>
      </c>
      <c r="E3421" s="204" t="s">
        <v>1466</v>
      </c>
      <c r="F3421" s="212" t="s">
        <v>619</v>
      </c>
      <c r="G3421" s="204" t="s">
        <v>621</v>
      </c>
      <c r="H3421" s="241">
        <v>45814</v>
      </c>
      <c r="I3421" s="253">
        <v>0</v>
      </c>
      <c r="J3421" s="214">
        <v>-1000</v>
      </c>
      <c r="K3421" s="250">
        <f t="shared" si="53"/>
        <v>2285638.4904545434</v>
      </c>
      <c r="L3421" s="270"/>
    </row>
    <row r="3422" spans="2:12" x14ac:dyDescent="0.25">
      <c r="B3422" s="46">
        <f>SUBTOTAL(103,$C$10:C3422)</f>
        <v>3413</v>
      </c>
      <c r="C3422" s="157" t="s">
        <v>736</v>
      </c>
      <c r="D3422" s="157" t="s">
        <v>607</v>
      </c>
      <c r="E3422" s="204" t="s">
        <v>1467</v>
      </c>
      <c r="F3422" s="212" t="s">
        <v>619</v>
      </c>
      <c r="G3422" s="204" t="s">
        <v>621</v>
      </c>
      <c r="H3422" s="241">
        <v>45814</v>
      </c>
      <c r="I3422" s="253">
        <v>0</v>
      </c>
      <c r="J3422" s="214">
        <v>-2000</v>
      </c>
      <c r="K3422" s="250">
        <f t="shared" si="53"/>
        <v>2283638.4904545434</v>
      </c>
      <c r="L3422" s="270"/>
    </row>
    <row r="3423" spans="2:12" x14ac:dyDescent="0.25">
      <c r="B3423" s="46">
        <f>SUBTOTAL(103,$C$10:C3423)</f>
        <v>3414</v>
      </c>
      <c r="C3423" s="157" t="s">
        <v>625</v>
      </c>
      <c r="D3423" s="157" t="s">
        <v>608</v>
      </c>
      <c r="E3423" s="204" t="s">
        <v>1466</v>
      </c>
      <c r="F3423" s="212" t="s">
        <v>641</v>
      </c>
      <c r="G3423" s="204" t="s">
        <v>642</v>
      </c>
      <c r="H3423" s="241">
        <v>45814</v>
      </c>
      <c r="I3423" s="253">
        <v>0</v>
      </c>
      <c r="J3423" s="214">
        <v>-4400</v>
      </c>
      <c r="K3423" s="250">
        <f t="shared" si="53"/>
        <v>2279238.4904545434</v>
      </c>
      <c r="L3423" s="270"/>
    </row>
    <row r="3424" spans="2:12" x14ac:dyDescent="0.25">
      <c r="B3424" s="46">
        <f>SUBTOTAL(103,$C$10:C3424)</f>
        <v>3415</v>
      </c>
      <c r="C3424" s="157" t="s">
        <v>1441</v>
      </c>
      <c r="D3424" s="157" t="s">
        <v>608</v>
      </c>
      <c r="E3424" s="204" t="s">
        <v>1466</v>
      </c>
      <c r="F3424" s="212" t="s">
        <v>1045</v>
      </c>
      <c r="G3424" s="204" t="s">
        <v>1046</v>
      </c>
      <c r="H3424" s="241">
        <v>45814</v>
      </c>
      <c r="I3424" s="253">
        <v>0</v>
      </c>
      <c r="J3424" s="214">
        <v>-10500</v>
      </c>
      <c r="K3424" s="250">
        <f t="shared" si="53"/>
        <v>2268738.4904545434</v>
      </c>
      <c r="L3424" s="270"/>
    </row>
    <row r="3425" spans="2:12" x14ac:dyDescent="0.25">
      <c r="B3425" s="46">
        <f>SUBTOTAL(103,$C$10:C3425)</f>
        <v>3416</v>
      </c>
      <c r="C3425" s="157" t="s">
        <v>1423</v>
      </c>
      <c r="D3425" s="157" t="s">
        <v>608</v>
      </c>
      <c r="E3425" s="204" t="s">
        <v>1466</v>
      </c>
      <c r="F3425" s="212" t="s">
        <v>1045</v>
      </c>
      <c r="G3425" s="204" t="s">
        <v>1046</v>
      </c>
      <c r="H3425" s="241">
        <v>45814</v>
      </c>
      <c r="I3425" s="253">
        <v>0</v>
      </c>
      <c r="J3425" s="214">
        <v>-10500</v>
      </c>
      <c r="K3425" s="250">
        <f t="shared" si="53"/>
        <v>2258238.4904545434</v>
      </c>
      <c r="L3425" s="270"/>
    </row>
    <row r="3426" spans="2:12" x14ac:dyDescent="0.25">
      <c r="B3426" s="46">
        <f>SUBTOTAL(103,$C$10:C3426)</f>
        <v>3417</v>
      </c>
      <c r="C3426" s="157" t="s">
        <v>598</v>
      </c>
      <c r="D3426" s="157" t="s">
        <v>607</v>
      </c>
      <c r="E3426" s="204" t="s">
        <v>1467</v>
      </c>
      <c r="F3426" s="212" t="s">
        <v>1135</v>
      </c>
      <c r="G3426" s="204" t="s">
        <v>1134</v>
      </c>
      <c r="H3426" s="241">
        <v>45814</v>
      </c>
      <c r="I3426" s="253">
        <v>0</v>
      </c>
      <c r="J3426" s="214">
        <v>-10878.323932312651</v>
      </c>
      <c r="K3426" s="250">
        <f t="shared" si="53"/>
        <v>2247360.166522231</v>
      </c>
      <c r="L3426" s="270"/>
    </row>
    <row r="3427" spans="2:12" x14ac:dyDescent="0.25">
      <c r="B3427" s="46">
        <f>SUBTOTAL(103,$C$10:C3427)</f>
        <v>3418</v>
      </c>
      <c r="C3427" s="157" t="s">
        <v>598</v>
      </c>
      <c r="D3427" s="157" t="s">
        <v>607</v>
      </c>
      <c r="E3427" s="204" t="s">
        <v>1467</v>
      </c>
      <c r="F3427" s="212" t="s">
        <v>579</v>
      </c>
      <c r="G3427" s="204" t="s">
        <v>622</v>
      </c>
      <c r="H3427" s="241">
        <v>45814</v>
      </c>
      <c r="I3427" s="253">
        <v>0</v>
      </c>
      <c r="J3427" s="214">
        <v>-150.37683082902782</v>
      </c>
      <c r="K3427" s="250">
        <f t="shared" si="53"/>
        <v>2247209.7896914021</v>
      </c>
      <c r="L3427" s="270"/>
    </row>
    <row r="3428" spans="2:12" x14ac:dyDescent="0.25">
      <c r="B3428" s="46">
        <f>SUBTOTAL(103,$C$10:C3428)</f>
        <v>3419</v>
      </c>
      <c r="C3428" s="157" t="s">
        <v>598</v>
      </c>
      <c r="D3428" s="157" t="s">
        <v>607</v>
      </c>
      <c r="E3428" s="204" t="s">
        <v>1467</v>
      </c>
      <c r="F3428" s="212" t="s">
        <v>726</v>
      </c>
      <c r="G3428" s="204" t="s">
        <v>724</v>
      </c>
      <c r="H3428" s="241">
        <v>45814</v>
      </c>
      <c r="I3428" s="253">
        <v>0</v>
      </c>
      <c r="J3428" s="214">
        <v>-11471.299236858322</v>
      </c>
      <c r="K3428" s="250">
        <f t="shared" si="53"/>
        <v>2235738.4904545438</v>
      </c>
      <c r="L3428" s="270"/>
    </row>
    <row r="3429" spans="2:12" x14ac:dyDescent="0.25">
      <c r="B3429" s="46">
        <f>SUBTOTAL(103,$C$10:C3429)</f>
        <v>3420</v>
      </c>
      <c r="C3429" s="157" t="s">
        <v>598</v>
      </c>
      <c r="D3429" s="157" t="s">
        <v>738</v>
      </c>
      <c r="E3429" s="204" t="s">
        <v>1466</v>
      </c>
      <c r="F3429" s="212" t="s">
        <v>1043</v>
      </c>
      <c r="G3429" s="204" t="s">
        <v>1044</v>
      </c>
      <c r="H3429" s="241">
        <v>45814</v>
      </c>
      <c r="I3429" s="253">
        <v>0</v>
      </c>
      <c r="J3429" s="214">
        <v>-1000</v>
      </c>
      <c r="K3429" s="250">
        <f t="shared" si="53"/>
        <v>2234738.4904545438</v>
      </c>
      <c r="L3429" s="270"/>
    </row>
    <row r="3430" spans="2:12" x14ac:dyDescent="0.25">
      <c r="B3430" s="46">
        <f>SUBTOTAL(103,$C$10:C3430)</f>
        <v>3421</v>
      </c>
      <c r="C3430" s="157" t="s">
        <v>598</v>
      </c>
      <c r="D3430" s="157" t="s">
        <v>608</v>
      </c>
      <c r="E3430" s="204" t="s">
        <v>1466</v>
      </c>
      <c r="F3430" s="212" t="s">
        <v>1135</v>
      </c>
      <c r="G3430" s="204" t="s">
        <v>1134</v>
      </c>
      <c r="H3430" s="241">
        <v>45814</v>
      </c>
      <c r="I3430" s="253">
        <v>0</v>
      </c>
      <c r="J3430" s="214">
        <v>-8400</v>
      </c>
      <c r="K3430" s="250">
        <f t="shared" si="53"/>
        <v>2226338.4904545438</v>
      </c>
      <c r="L3430" s="270"/>
    </row>
    <row r="3431" spans="2:12" x14ac:dyDescent="0.25">
      <c r="B3431" s="46">
        <f>SUBTOTAL(103,$C$10:C3431)</f>
        <v>3422</v>
      </c>
      <c r="C3431" s="157" t="s">
        <v>600</v>
      </c>
      <c r="D3431" s="157" t="s">
        <v>608</v>
      </c>
      <c r="E3431" s="204" t="s">
        <v>1466</v>
      </c>
      <c r="F3431" s="212" t="s">
        <v>1482</v>
      </c>
      <c r="G3431" s="204" t="s">
        <v>1483</v>
      </c>
      <c r="H3431" s="241">
        <v>45814</v>
      </c>
      <c r="I3431" s="253">
        <v>0</v>
      </c>
      <c r="J3431" s="214">
        <v>-8400</v>
      </c>
      <c r="K3431" s="250">
        <f t="shared" si="53"/>
        <v>2217938.4904545438</v>
      </c>
      <c r="L3431" s="270"/>
    </row>
    <row r="3432" spans="2:12" x14ac:dyDescent="0.25">
      <c r="B3432" s="46">
        <f>SUBTOTAL(103,$C$10:C3432)</f>
        <v>3423</v>
      </c>
      <c r="C3432" s="157" t="s">
        <v>1524</v>
      </c>
      <c r="D3432" s="157" t="s">
        <v>608</v>
      </c>
      <c r="E3432" s="204" t="s">
        <v>1466</v>
      </c>
      <c r="F3432" s="212" t="s">
        <v>1482</v>
      </c>
      <c r="G3432" s="204" t="s">
        <v>1483</v>
      </c>
      <c r="H3432" s="241">
        <v>45814</v>
      </c>
      <c r="I3432" s="253">
        <v>0</v>
      </c>
      <c r="J3432" s="214">
        <v>-4200</v>
      </c>
      <c r="K3432" s="250">
        <f t="shared" si="53"/>
        <v>2213738.4904545438</v>
      </c>
      <c r="L3432" s="270"/>
    </row>
    <row r="3433" spans="2:12" x14ac:dyDescent="0.25">
      <c r="B3433" s="46">
        <f>SUBTOTAL(103,$C$10:C3433)</f>
        <v>3424</v>
      </c>
      <c r="C3433" s="157" t="s">
        <v>682</v>
      </c>
      <c r="D3433" s="157" t="s">
        <v>608</v>
      </c>
      <c r="E3433" s="204" t="s">
        <v>1466</v>
      </c>
      <c r="F3433" s="212" t="s">
        <v>1045</v>
      </c>
      <c r="G3433" s="204" t="s">
        <v>1046</v>
      </c>
      <c r="H3433" s="241">
        <v>45814</v>
      </c>
      <c r="I3433" s="253">
        <v>0</v>
      </c>
      <c r="J3433" s="214">
        <v>-2100</v>
      </c>
      <c r="K3433" s="250">
        <f t="shared" si="53"/>
        <v>2211638.4904545438</v>
      </c>
      <c r="L3433" s="270"/>
    </row>
    <row r="3434" spans="2:12" x14ac:dyDescent="0.25">
      <c r="B3434" s="46">
        <f>SUBTOTAL(103,$C$10:C3434)</f>
        <v>3425</v>
      </c>
      <c r="C3434" s="157" t="s">
        <v>1501</v>
      </c>
      <c r="D3434" s="157" t="s">
        <v>738</v>
      </c>
      <c r="E3434" s="204" t="s">
        <v>1466</v>
      </c>
      <c r="F3434" s="212" t="s">
        <v>1043</v>
      </c>
      <c r="G3434" s="204" t="s">
        <v>1044</v>
      </c>
      <c r="H3434" s="241">
        <v>45814</v>
      </c>
      <c r="I3434" s="253">
        <v>0</v>
      </c>
      <c r="J3434" s="214">
        <v>-250</v>
      </c>
      <c r="K3434" s="250">
        <f t="shared" si="53"/>
        <v>2211388.4904545438</v>
      </c>
      <c r="L3434" s="270"/>
    </row>
    <row r="3435" spans="2:12" x14ac:dyDescent="0.25">
      <c r="B3435" s="46">
        <f>SUBTOTAL(103,$C$10:C3435)</f>
        <v>3426</v>
      </c>
      <c r="C3435" s="157" t="s">
        <v>601</v>
      </c>
      <c r="D3435" s="157" t="s">
        <v>648</v>
      </c>
      <c r="E3435" s="204" t="s">
        <v>1466</v>
      </c>
      <c r="F3435" s="212" t="s">
        <v>1482</v>
      </c>
      <c r="G3435" s="204" t="s">
        <v>1483</v>
      </c>
      <c r="H3435" s="241">
        <v>45814</v>
      </c>
      <c r="I3435" s="253">
        <v>0</v>
      </c>
      <c r="J3435" s="214">
        <v>-9713</v>
      </c>
      <c r="K3435" s="250">
        <f t="shared" si="53"/>
        <v>2201675.4904545438</v>
      </c>
      <c r="L3435" s="270"/>
    </row>
    <row r="3436" spans="2:12" x14ac:dyDescent="0.25">
      <c r="B3436" s="46">
        <f>SUBTOTAL(103,$C$10:C3436)</f>
        <v>3427</v>
      </c>
      <c r="C3436" s="157" t="s">
        <v>665</v>
      </c>
      <c r="D3436" s="157" t="s">
        <v>648</v>
      </c>
      <c r="E3436" s="204" t="s">
        <v>1466</v>
      </c>
      <c r="F3436" s="212" t="s">
        <v>641</v>
      </c>
      <c r="G3436" s="204" t="s">
        <v>642</v>
      </c>
      <c r="H3436" s="241">
        <v>45814</v>
      </c>
      <c r="I3436" s="253">
        <v>0</v>
      </c>
      <c r="J3436" s="214">
        <v>-16800</v>
      </c>
      <c r="K3436" s="250">
        <f t="shared" si="53"/>
        <v>2184875.4904545438</v>
      </c>
      <c r="L3436" s="270"/>
    </row>
    <row r="3437" spans="2:12" x14ac:dyDescent="0.25">
      <c r="B3437" s="46">
        <f>SUBTOTAL(103,$C$10:C3437)</f>
        <v>3428</v>
      </c>
      <c r="C3437" s="157" t="s">
        <v>1525</v>
      </c>
      <c r="D3437" s="157" t="s">
        <v>738</v>
      </c>
      <c r="E3437" s="204" t="s">
        <v>1466</v>
      </c>
      <c r="F3437" s="212" t="s">
        <v>1043</v>
      </c>
      <c r="G3437" s="204" t="s">
        <v>1044</v>
      </c>
      <c r="H3437" s="241">
        <v>45814</v>
      </c>
      <c r="I3437" s="253">
        <v>0</v>
      </c>
      <c r="J3437" s="214">
        <v>-250</v>
      </c>
      <c r="K3437" s="250">
        <f t="shared" si="53"/>
        <v>2184625.4904545438</v>
      </c>
      <c r="L3437" s="270"/>
    </row>
    <row r="3438" spans="2:12" x14ac:dyDescent="0.25">
      <c r="B3438" s="46">
        <f>SUBTOTAL(103,$C$10:C3438)</f>
        <v>3429</v>
      </c>
      <c r="C3438" s="157" t="s">
        <v>1503</v>
      </c>
      <c r="D3438" s="157" t="s">
        <v>738</v>
      </c>
      <c r="E3438" s="204" t="s">
        <v>1466</v>
      </c>
      <c r="F3438" s="212" t="s">
        <v>1043</v>
      </c>
      <c r="G3438" s="204" t="s">
        <v>1044</v>
      </c>
      <c r="H3438" s="241">
        <v>45814</v>
      </c>
      <c r="I3438" s="253">
        <v>0</v>
      </c>
      <c r="J3438" s="214">
        <v>-250</v>
      </c>
      <c r="K3438" s="250">
        <f t="shared" si="53"/>
        <v>2184375.4904545438</v>
      </c>
      <c r="L3438" s="270"/>
    </row>
    <row r="3439" spans="2:12" x14ac:dyDescent="0.25">
      <c r="B3439" s="46">
        <f>SUBTOTAL(103,$C$10:C3439)</f>
        <v>3430</v>
      </c>
      <c r="C3439" s="157" t="s">
        <v>728</v>
      </c>
      <c r="D3439" s="157" t="s">
        <v>738</v>
      </c>
      <c r="E3439" s="204" t="s">
        <v>1466</v>
      </c>
      <c r="F3439" s="212" t="s">
        <v>1043</v>
      </c>
      <c r="G3439" s="204" t="s">
        <v>1044</v>
      </c>
      <c r="H3439" s="241">
        <v>45814</v>
      </c>
      <c r="I3439" s="253">
        <v>0</v>
      </c>
      <c r="J3439" s="214">
        <v>-500</v>
      </c>
      <c r="K3439" s="250">
        <f t="shared" si="53"/>
        <v>2183875.4904545438</v>
      </c>
      <c r="L3439" s="270"/>
    </row>
    <row r="3440" spans="2:12" x14ac:dyDescent="0.25">
      <c r="B3440" s="46">
        <f>SUBTOTAL(103,$C$10:C3440)</f>
        <v>3431</v>
      </c>
      <c r="C3440" s="157" t="s">
        <v>1151</v>
      </c>
      <c r="D3440" s="157" t="s">
        <v>608</v>
      </c>
      <c r="E3440" s="204" t="s">
        <v>1466</v>
      </c>
      <c r="F3440" s="212" t="s">
        <v>585</v>
      </c>
      <c r="G3440" s="204" t="s">
        <v>586</v>
      </c>
      <c r="H3440" s="241">
        <v>45814</v>
      </c>
      <c r="I3440" s="253">
        <v>0</v>
      </c>
      <c r="J3440" s="214">
        <v>-6300</v>
      </c>
      <c r="K3440" s="250">
        <f t="shared" si="53"/>
        <v>2177575.4904545438</v>
      </c>
      <c r="L3440" s="270"/>
    </row>
    <row r="3441" spans="2:12" x14ac:dyDescent="0.25">
      <c r="B3441" s="46">
        <f>SUBTOTAL(103,$C$10:C3441)</f>
        <v>3432</v>
      </c>
      <c r="C3441" s="157" t="s">
        <v>1151</v>
      </c>
      <c r="D3441" s="157" t="s">
        <v>608</v>
      </c>
      <c r="E3441" s="204" t="s">
        <v>1466</v>
      </c>
      <c r="F3441" s="212" t="s">
        <v>583</v>
      </c>
      <c r="G3441" s="204" t="s">
        <v>584</v>
      </c>
      <c r="H3441" s="241">
        <v>45814</v>
      </c>
      <c r="I3441" s="253">
        <v>0</v>
      </c>
      <c r="J3441" s="214">
        <v>-6300</v>
      </c>
      <c r="K3441" s="250">
        <f t="shared" si="53"/>
        <v>2171275.4904545438</v>
      </c>
      <c r="L3441" s="270"/>
    </row>
    <row r="3442" spans="2:12" x14ac:dyDescent="0.25">
      <c r="B3442" s="46">
        <f>SUBTOTAL(103,$C$10:C3442)</f>
        <v>3433</v>
      </c>
      <c r="C3442" s="157" t="s">
        <v>683</v>
      </c>
      <c r="D3442" s="157" t="s">
        <v>608</v>
      </c>
      <c r="E3442" s="204" t="s">
        <v>1466</v>
      </c>
      <c r="F3442" s="212" t="s">
        <v>1482</v>
      </c>
      <c r="G3442" s="204" t="s">
        <v>1483</v>
      </c>
      <c r="H3442" s="241">
        <v>45814</v>
      </c>
      <c r="I3442" s="253">
        <v>0</v>
      </c>
      <c r="J3442" s="214">
        <v>-4200</v>
      </c>
      <c r="K3442" s="250">
        <f t="shared" si="53"/>
        <v>2167075.4904545438</v>
      </c>
      <c r="L3442" s="270"/>
    </row>
    <row r="3443" spans="2:12" x14ac:dyDescent="0.25">
      <c r="B3443" s="46">
        <f>SUBTOTAL(103,$C$10:C3443)</f>
        <v>3434</v>
      </c>
      <c r="C3443" s="157" t="s">
        <v>1517</v>
      </c>
      <c r="D3443" s="157" t="s">
        <v>608</v>
      </c>
      <c r="E3443" s="204" t="s">
        <v>1466</v>
      </c>
      <c r="F3443" s="212" t="s">
        <v>1135</v>
      </c>
      <c r="G3443" s="204" t="s">
        <v>1134</v>
      </c>
      <c r="H3443" s="241">
        <v>45814</v>
      </c>
      <c r="I3443" s="253">
        <v>0</v>
      </c>
      <c r="J3443" s="214">
        <v>-2445.0600000000004</v>
      </c>
      <c r="K3443" s="250">
        <f t="shared" si="53"/>
        <v>2164630.4304545438</v>
      </c>
      <c r="L3443" s="270"/>
    </row>
    <row r="3444" spans="2:12" x14ac:dyDescent="0.25">
      <c r="B3444" s="46">
        <f>SUBTOTAL(103,$C$10:C3444)</f>
        <v>3435</v>
      </c>
      <c r="C3444" s="157" t="s">
        <v>694</v>
      </c>
      <c r="D3444" s="157" t="s">
        <v>608</v>
      </c>
      <c r="E3444" s="204" t="s">
        <v>1466</v>
      </c>
      <c r="F3444" s="212" t="s">
        <v>641</v>
      </c>
      <c r="G3444" s="204" t="s">
        <v>642</v>
      </c>
      <c r="H3444" s="241">
        <v>45814</v>
      </c>
      <c r="I3444" s="253">
        <v>0</v>
      </c>
      <c r="J3444" s="214">
        <v>-8400</v>
      </c>
      <c r="K3444" s="250">
        <f t="shared" si="53"/>
        <v>2156230.4304545438</v>
      </c>
      <c r="L3444" s="270"/>
    </row>
    <row r="3445" spans="2:12" x14ac:dyDescent="0.25">
      <c r="B3445" s="46">
        <f>SUBTOTAL(103,$C$10:C3445)</f>
        <v>3436</v>
      </c>
      <c r="C3445" s="157" t="s">
        <v>694</v>
      </c>
      <c r="D3445" s="157" t="s">
        <v>607</v>
      </c>
      <c r="E3445" s="204" t="s">
        <v>1467</v>
      </c>
      <c r="F3445" s="212" t="s">
        <v>1432</v>
      </c>
      <c r="G3445" s="204" t="s">
        <v>1431</v>
      </c>
      <c r="H3445" s="241">
        <v>45814</v>
      </c>
      <c r="I3445" s="253">
        <v>0</v>
      </c>
      <c r="J3445" s="214">
        <v>-13162.939999999999</v>
      </c>
      <c r="K3445" s="250">
        <f t="shared" si="53"/>
        <v>2143067.4904545438</v>
      </c>
      <c r="L3445" s="270"/>
    </row>
    <row r="3446" spans="2:12" x14ac:dyDescent="0.25">
      <c r="B3446" s="46">
        <f>SUBTOTAL(103,$C$10:C3446)</f>
        <v>3437</v>
      </c>
      <c r="C3446" s="157" t="s">
        <v>1342</v>
      </c>
      <c r="D3446" s="157" t="s">
        <v>607</v>
      </c>
      <c r="E3446" s="204" t="s">
        <v>1467</v>
      </c>
      <c r="F3446" s="212" t="s">
        <v>579</v>
      </c>
      <c r="G3446" s="204" t="s">
        <v>622</v>
      </c>
      <c r="H3446" s="241">
        <v>45814</v>
      </c>
      <c r="I3446" s="253">
        <v>0</v>
      </c>
      <c r="J3446" s="214">
        <v>-17748.96</v>
      </c>
      <c r="K3446" s="250">
        <f t="shared" si="53"/>
        <v>2125318.5304545439</v>
      </c>
      <c r="L3446" s="270"/>
    </row>
    <row r="3447" spans="2:12" x14ac:dyDescent="0.25">
      <c r="B3447" s="46">
        <f>SUBTOTAL(103,$C$10:C3447)</f>
        <v>3438</v>
      </c>
      <c r="C3447" s="157" t="s">
        <v>605</v>
      </c>
      <c r="D3447" s="157" t="s">
        <v>607</v>
      </c>
      <c r="E3447" s="204" t="s">
        <v>1467</v>
      </c>
      <c r="F3447" s="212" t="s">
        <v>1432</v>
      </c>
      <c r="G3447" s="204" t="s">
        <v>1431</v>
      </c>
      <c r="H3447" s="241">
        <v>45814</v>
      </c>
      <c r="I3447" s="253">
        <v>0</v>
      </c>
      <c r="J3447" s="214">
        <v>-5300</v>
      </c>
      <c r="K3447" s="250">
        <f t="shared" si="53"/>
        <v>2120018.5304545439</v>
      </c>
      <c r="L3447" s="270"/>
    </row>
    <row r="3448" spans="2:12" x14ac:dyDescent="0.25">
      <c r="B3448" s="46">
        <f>SUBTOTAL(103,$C$10:C3448)</f>
        <v>3439</v>
      </c>
      <c r="C3448" s="157" t="s">
        <v>131</v>
      </c>
      <c r="D3448" s="157" t="s">
        <v>1513</v>
      </c>
      <c r="E3448" s="204" t="s">
        <v>1475</v>
      </c>
      <c r="F3448" s="212" t="s">
        <v>588</v>
      </c>
      <c r="G3448" s="204" t="s">
        <v>589</v>
      </c>
      <c r="H3448" s="241">
        <v>45820</v>
      </c>
      <c r="I3448" s="253">
        <v>0</v>
      </c>
      <c r="J3448" s="214">
        <v>-200000</v>
      </c>
      <c r="K3448" s="250">
        <f t="shared" si="53"/>
        <v>1920018.5304545439</v>
      </c>
      <c r="L3448" s="270"/>
    </row>
    <row r="3449" spans="2:12" x14ac:dyDescent="0.25">
      <c r="B3449" s="46">
        <f>SUBTOTAL(103,$C$10:C3449)</f>
        <v>3440</v>
      </c>
      <c r="C3449" s="157" t="s">
        <v>1431</v>
      </c>
      <c r="D3449" s="157" t="s">
        <v>1526</v>
      </c>
      <c r="E3449" s="204" t="s">
        <v>6</v>
      </c>
      <c r="F3449" s="212" t="s">
        <v>1432</v>
      </c>
      <c r="G3449" s="204" t="s">
        <v>1431</v>
      </c>
      <c r="H3449" s="241">
        <v>45821</v>
      </c>
      <c r="I3449" s="253">
        <v>500000</v>
      </c>
      <c r="J3449" s="214">
        <v>0</v>
      </c>
      <c r="K3449" s="250">
        <f t="shared" si="53"/>
        <v>2420018.5304545439</v>
      </c>
      <c r="L3449" s="270"/>
    </row>
    <row r="3450" spans="2:12" x14ac:dyDescent="0.25">
      <c r="B3450" s="46">
        <f>SUBTOTAL(103,$C$10:C3450)</f>
        <v>3441</v>
      </c>
      <c r="C3450" s="157" t="s">
        <v>596</v>
      </c>
      <c r="D3450" s="157" t="s">
        <v>607</v>
      </c>
      <c r="E3450" s="204" t="s">
        <v>1467</v>
      </c>
      <c r="F3450" s="212" t="s">
        <v>579</v>
      </c>
      <c r="G3450" s="204" t="s">
        <v>622</v>
      </c>
      <c r="H3450" s="241">
        <v>45821</v>
      </c>
      <c r="I3450" s="253">
        <v>0</v>
      </c>
      <c r="J3450" s="214">
        <v>-7832.08</v>
      </c>
      <c r="K3450" s="250">
        <f t="shared" si="53"/>
        <v>2412186.4504545438</v>
      </c>
      <c r="L3450" s="270"/>
    </row>
    <row r="3451" spans="2:12" x14ac:dyDescent="0.25">
      <c r="B3451" s="46">
        <f>SUBTOTAL(103,$C$10:C3451)</f>
        <v>3442</v>
      </c>
      <c r="C3451" s="157" t="s">
        <v>1266</v>
      </c>
      <c r="D3451" s="157" t="s">
        <v>738</v>
      </c>
      <c r="E3451" s="204" t="s">
        <v>1466</v>
      </c>
      <c r="F3451" s="212" t="s">
        <v>1043</v>
      </c>
      <c r="G3451" s="204" t="s">
        <v>1044</v>
      </c>
      <c r="H3451" s="241">
        <v>45821</v>
      </c>
      <c r="I3451" s="253">
        <v>0</v>
      </c>
      <c r="J3451" s="214">
        <v>-950</v>
      </c>
      <c r="K3451" s="250">
        <f t="shared" si="53"/>
        <v>2411236.4504545438</v>
      </c>
      <c r="L3451" s="270"/>
    </row>
    <row r="3452" spans="2:12" x14ac:dyDescent="0.25">
      <c r="B3452" s="46">
        <f>SUBTOTAL(103,$C$10:C3452)</f>
        <v>3443</v>
      </c>
      <c r="C3452" s="157" t="s">
        <v>1511</v>
      </c>
      <c r="D3452" s="157" t="s">
        <v>738</v>
      </c>
      <c r="E3452" s="204" t="s">
        <v>1466</v>
      </c>
      <c r="F3452" s="212" t="s">
        <v>1043</v>
      </c>
      <c r="G3452" s="204" t="s">
        <v>1044</v>
      </c>
      <c r="H3452" s="241">
        <v>45821</v>
      </c>
      <c r="I3452" s="253">
        <v>0</v>
      </c>
      <c r="J3452" s="214">
        <v>-250</v>
      </c>
      <c r="K3452" s="250">
        <f t="shared" si="53"/>
        <v>2410986.4504545438</v>
      </c>
      <c r="L3452" s="270"/>
    </row>
    <row r="3453" spans="2:12" x14ac:dyDescent="0.25">
      <c r="B3453" s="46">
        <f>SUBTOTAL(103,$C$10:C3453)</f>
        <v>3444</v>
      </c>
      <c r="C3453" s="157" t="s">
        <v>736</v>
      </c>
      <c r="D3453" s="157" t="s">
        <v>738</v>
      </c>
      <c r="E3453" s="204" t="s">
        <v>1466</v>
      </c>
      <c r="F3453" s="212" t="s">
        <v>619</v>
      </c>
      <c r="G3453" s="204" t="s">
        <v>621</v>
      </c>
      <c r="H3453" s="241">
        <v>45821</v>
      </c>
      <c r="I3453" s="253">
        <v>0</v>
      </c>
      <c r="J3453" s="214">
        <v>-1000</v>
      </c>
      <c r="K3453" s="250">
        <f t="shared" si="53"/>
        <v>2409986.4504545438</v>
      </c>
      <c r="L3453" s="270"/>
    </row>
    <row r="3454" spans="2:12" x14ac:dyDescent="0.25">
      <c r="B3454" s="46">
        <f>SUBTOTAL(103,$C$10:C3454)</f>
        <v>3445</v>
      </c>
      <c r="C3454" s="157" t="s">
        <v>736</v>
      </c>
      <c r="D3454" s="157" t="s">
        <v>607</v>
      </c>
      <c r="E3454" s="204" t="s">
        <v>1467</v>
      </c>
      <c r="F3454" s="212" t="s">
        <v>619</v>
      </c>
      <c r="G3454" s="204" t="s">
        <v>621</v>
      </c>
      <c r="H3454" s="241">
        <v>45821</v>
      </c>
      <c r="I3454" s="253">
        <v>0</v>
      </c>
      <c r="J3454" s="214">
        <v>-2000</v>
      </c>
      <c r="K3454" s="250">
        <f t="shared" si="53"/>
        <v>2407986.4504545438</v>
      </c>
      <c r="L3454" s="270"/>
    </row>
    <row r="3455" spans="2:12" x14ac:dyDescent="0.25">
      <c r="B3455" s="46">
        <f>SUBTOTAL(103,$C$10:C3455)</f>
        <v>3446</v>
      </c>
      <c r="C3455" s="157" t="s">
        <v>625</v>
      </c>
      <c r="D3455" s="157" t="s">
        <v>608</v>
      </c>
      <c r="E3455" s="204" t="s">
        <v>1466</v>
      </c>
      <c r="F3455" s="212" t="s">
        <v>641</v>
      </c>
      <c r="G3455" s="204" t="s">
        <v>642</v>
      </c>
      <c r="H3455" s="241">
        <v>45821</v>
      </c>
      <c r="I3455" s="253">
        <v>0</v>
      </c>
      <c r="J3455" s="214">
        <v>-5521</v>
      </c>
      <c r="K3455" s="250">
        <f t="shared" si="53"/>
        <v>2402465.4504545438</v>
      </c>
      <c r="L3455" s="270"/>
    </row>
    <row r="3456" spans="2:12" x14ac:dyDescent="0.25">
      <c r="B3456" s="46">
        <f>SUBTOTAL(103,$C$10:C3456)</f>
        <v>3447</v>
      </c>
      <c r="C3456" s="157" t="s">
        <v>1423</v>
      </c>
      <c r="D3456" s="157" t="s">
        <v>608</v>
      </c>
      <c r="E3456" s="204" t="s">
        <v>1466</v>
      </c>
      <c r="F3456" s="212" t="s">
        <v>1045</v>
      </c>
      <c r="G3456" s="204" t="s">
        <v>1046</v>
      </c>
      <c r="H3456" s="241">
        <v>45821</v>
      </c>
      <c r="I3456" s="253">
        <v>0</v>
      </c>
      <c r="J3456" s="214">
        <v>-10500</v>
      </c>
      <c r="K3456" s="250">
        <f t="shared" si="53"/>
        <v>2391965.4504545438</v>
      </c>
      <c r="L3456" s="270"/>
    </row>
    <row r="3457" spans="2:12" x14ac:dyDescent="0.25">
      <c r="B3457" s="46">
        <f>SUBTOTAL(103,$C$10:C3457)</f>
        <v>3448</v>
      </c>
      <c r="C3457" s="157" t="s">
        <v>598</v>
      </c>
      <c r="D3457" s="157" t="s">
        <v>607</v>
      </c>
      <c r="E3457" s="204" t="s">
        <v>1467</v>
      </c>
      <c r="F3457" s="212" t="s">
        <v>1132</v>
      </c>
      <c r="G3457" s="204" t="s">
        <v>1453</v>
      </c>
      <c r="H3457" s="241">
        <v>45821</v>
      </c>
      <c r="I3457" s="253">
        <v>0</v>
      </c>
      <c r="J3457" s="214">
        <v>-1366.4748261484822</v>
      </c>
      <c r="K3457" s="250">
        <f t="shared" si="53"/>
        <v>2390598.9756283951</v>
      </c>
      <c r="L3457" s="270"/>
    </row>
    <row r="3458" spans="2:12" x14ac:dyDescent="0.25">
      <c r="B3458" s="46">
        <f>SUBTOTAL(103,$C$10:C3458)</f>
        <v>3449</v>
      </c>
      <c r="C3458" s="157" t="s">
        <v>598</v>
      </c>
      <c r="D3458" s="157" t="s">
        <v>607</v>
      </c>
      <c r="E3458" s="204" t="s">
        <v>1467</v>
      </c>
      <c r="F3458" s="212" t="s">
        <v>1135</v>
      </c>
      <c r="G3458" s="204" t="s">
        <v>1134</v>
      </c>
      <c r="H3458" s="241">
        <v>45821</v>
      </c>
      <c r="I3458" s="253">
        <v>0</v>
      </c>
      <c r="J3458" s="214">
        <v>-10615.375568597843</v>
      </c>
      <c r="K3458" s="250">
        <f t="shared" si="53"/>
        <v>2379983.6000597971</v>
      </c>
      <c r="L3458" s="270"/>
    </row>
    <row r="3459" spans="2:12" x14ac:dyDescent="0.25">
      <c r="B3459" s="46">
        <f>SUBTOTAL(103,$C$10:C3459)</f>
        <v>3450</v>
      </c>
      <c r="C3459" s="157" t="s">
        <v>598</v>
      </c>
      <c r="D3459" s="157" t="s">
        <v>607</v>
      </c>
      <c r="E3459" s="204" t="s">
        <v>1467</v>
      </c>
      <c r="F3459" s="212" t="s">
        <v>1432</v>
      </c>
      <c r="G3459" s="204" t="s">
        <v>1431</v>
      </c>
      <c r="H3459" s="241">
        <v>45821</v>
      </c>
      <c r="I3459" s="253">
        <v>0</v>
      </c>
      <c r="J3459" s="214">
        <v>-5518.1496052536731</v>
      </c>
      <c r="K3459" s="250">
        <f t="shared" si="53"/>
        <v>2374465.4504545433</v>
      </c>
      <c r="L3459" s="270"/>
    </row>
    <row r="3460" spans="2:12" x14ac:dyDescent="0.25">
      <c r="B3460" s="46">
        <f>SUBTOTAL(103,$C$10:C3460)</f>
        <v>3451</v>
      </c>
      <c r="C3460" s="157" t="s">
        <v>598</v>
      </c>
      <c r="D3460" s="157" t="s">
        <v>738</v>
      </c>
      <c r="E3460" s="204" t="s">
        <v>1466</v>
      </c>
      <c r="F3460" s="212" t="s">
        <v>1043</v>
      </c>
      <c r="G3460" s="204" t="s">
        <v>1044</v>
      </c>
      <c r="H3460" s="241">
        <v>45821</v>
      </c>
      <c r="I3460" s="253">
        <v>0</v>
      </c>
      <c r="J3460" s="214">
        <v>-1000</v>
      </c>
      <c r="K3460" s="250">
        <f t="shared" si="53"/>
        <v>2373465.4504545433</v>
      </c>
      <c r="L3460" s="270"/>
    </row>
    <row r="3461" spans="2:12" x14ac:dyDescent="0.25">
      <c r="B3461" s="46">
        <f>SUBTOTAL(103,$C$10:C3461)</f>
        <v>3452</v>
      </c>
      <c r="C3461" s="157" t="s">
        <v>598</v>
      </c>
      <c r="D3461" s="157" t="s">
        <v>608</v>
      </c>
      <c r="E3461" s="204" t="s">
        <v>1466</v>
      </c>
      <c r="F3461" s="212" t="s">
        <v>1135</v>
      </c>
      <c r="G3461" s="204" t="s">
        <v>1134</v>
      </c>
      <c r="H3461" s="241">
        <v>45821</v>
      </c>
      <c r="I3461" s="253">
        <v>0</v>
      </c>
      <c r="J3461" s="214">
        <v>-8400</v>
      </c>
      <c r="K3461" s="250">
        <f t="shared" si="53"/>
        <v>2365065.4504545433</v>
      </c>
      <c r="L3461" s="270"/>
    </row>
    <row r="3462" spans="2:12" x14ac:dyDescent="0.25">
      <c r="B3462" s="46">
        <f>SUBTOTAL(103,$C$10:C3462)</f>
        <v>3453</v>
      </c>
      <c r="C3462" s="157" t="s">
        <v>600</v>
      </c>
      <c r="D3462" s="157" t="s">
        <v>608</v>
      </c>
      <c r="E3462" s="204" t="s">
        <v>1466</v>
      </c>
      <c r="F3462" s="212" t="s">
        <v>1482</v>
      </c>
      <c r="G3462" s="204" t="s">
        <v>1483</v>
      </c>
      <c r="H3462" s="241">
        <v>45821</v>
      </c>
      <c r="I3462" s="253">
        <v>0</v>
      </c>
      <c r="J3462" s="214">
        <v>-20400</v>
      </c>
      <c r="K3462" s="250">
        <f t="shared" si="53"/>
        <v>2344665.4504545433</v>
      </c>
      <c r="L3462" s="270"/>
    </row>
    <row r="3463" spans="2:12" x14ac:dyDescent="0.25">
      <c r="B3463" s="46">
        <f>SUBTOTAL(103,$C$10:C3463)</f>
        <v>3454</v>
      </c>
      <c r="C3463" s="157" t="s">
        <v>600</v>
      </c>
      <c r="D3463" s="157" t="s">
        <v>607</v>
      </c>
      <c r="E3463" s="204" t="s">
        <v>1467</v>
      </c>
      <c r="F3463" s="212" t="s">
        <v>1482</v>
      </c>
      <c r="G3463" s="204" t="s">
        <v>1483</v>
      </c>
      <c r="H3463" s="241">
        <v>45821</v>
      </c>
      <c r="I3463" s="253">
        <v>0</v>
      </c>
      <c r="J3463" s="214">
        <v>-1834.4499999999989</v>
      </c>
      <c r="K3463" s="250">
        <f t="shared" si="53"/>
        <v>2342831.0004545432</v>
      </c>
      <c r="L3463" s="270"/>
    </row>
    <row r="3464" spans="2:12" x14ac:dyDescent="0.25">
      <c r="B3464" s="46">
        <f>SUBTOTAL(103,$C$10:C3464)</f>
        <v>3455</v>
      </c>
      <c r="C3464" s="157" t="s">
        <v>1524</v>
      </c>
      <c r="D3464" s="157" t="s">
        <v>608</v>
      </c>
      <c r="E3464" s="204" t="s">
        <v>1466</v>
      </c>
      <c r="F3464" s="212" t="s">
        <v>1482</v>
      </c>
      <c r="G3464" s="204" t="s">
        <v>1483</v>
      </c>
      <c r="H3464" s="241">
        <v>45821</v>
      </c>
      <c r="I3464" s="253">
        <v>0</v>
      </c>
      <c r="J3464" s="214">
        <v>-4200</v>
      </c>
      <c r="K3464" s="250">
        <f t="shared" si="53"/>
        <v>2338631.0004545432</v>
      </c>
      <c r="L3464" s="270"/>
    </row>
    <row r="3465" spans="2:12" x14ac:dyDescent="0.25">
      <c r="B3465" s="46">
        <f>SUBTOTAL(103,$C$10:C3465)</f>
        <v>3456</v>
      </c>
      <c r="C3465" s="157" t="s">
        <v>1524</v>
      </c>
      <c r="D3465" s="157" t="s">
        <v>607</v>
      </c>
      <c r="E3465" s="204" t="s">
        <v>1467</v>
      </c>
      <c r="F3465" s="212" t="s">
        <v>1482</v>
      </c>
      <c r="G3465" s="204" t="s">
        <v>1483</v>
      </c>
      <c r="H3465" s="241">
        <v>45821</v>
      </c>
      <c r="I3465" s="253">
        <v>0</v>
      </c>
      <c r="J3465" s="214">
        <v>-3598.17</v>
      </c>
      <c r="K3465" s="250">
        <f t="shared" si="53"/>
        <v>2335032.8304545432</v>
      </c>
      <c r="L3465" s="270"/>
    </row>
    <row r="3466" spans="2:12" x14ac:dyDescent="0.25">
      <c r="B3466" s="46">
        <f>SUBTOTAL(103,$C$10:C3466)</f>
        <v>3457</v>
      </c>
      <c r="C3466" s="157" t="s">
        <v>682</v>
      </c>
      <c r="D3466" s="157" t="s">
        <v>608</v>
      </c>
      <c r="E3466" s="204" t="s">
        <v>1466</v>
      </c>
      <c r="F3466" s="212" t="s">
        <v>1045</v>
      </c>
      <c r="G3466" s="204" t="s">
        <v>1046</v>
      </c>
      <c r="H3466" s="241">
        <v>45821</v>
      </c>
      <c r="I3466" s="253">
        <v>0</v>
      </c>
      <c r="J3466" s="214">
        <v>-2100</v>
      </c>
      <c r="K3466" s="250">
        <f t="shared" si="53"/>
        <v>2332932.8304545432</v>
      </c>
      <c r="L3466" s="270"/>
    </row>
    <row r="3467" spans="2:12" x14ac:dyDescent="0.25">
      <c r="B3467" s="46">
        <f>SUBTOTAL(103,$C$10:C3467)</f>
        <v>3458</v>
      </c>
      <c r="C3467" s="157" t="s">
        <v>682</v>
      </c>
      <c r="D3467" s="157" t="s">
        <v>1527</v>
      </c>
      <c r="E3467" s="204" t="s">
        <v>1470</v>
      </c>
      <c r="F3467" s="212" t="s">
        <v>1045</v>
      </c>
      <c r="G3467" s="204" t="s">
        <v>1046</v>
      </c>
      <c r="H3467" s="241">
        <v>45821</v>
      </c>
      <c r="I3467" s="253">
        <v>0</v>
      </c>
      <c r="J3467" s="214">
        <v>-7022</v>
      </c>
      <c r="K3467" s="250">
        <f t="shared" si="53"/>
        <v>2325910.8304545432</v>
      </c>
      <c r="L3467" s="270"/>
    </row>
    <row r="3468" spans="2:12" x14ac:dyDescent="0.25">
      <c r="B3468" s="46">
        <f>SUBTOTAL(103,$C$10:C3468)</f>
        <v>3459</v>
      </c>
      <c r="C3468" s="157" t="s">
        <v>601</v>
      </c>
      <c r="D3468" s="157" t="s">
        <v>648</v>
      </c>
      <c r="E3468" s="204" t="s">
        <v>1466</v>
      </c>
      <c r="F3468" s="212" t="s">
        <v>1482</v>
      </c>
      <c r="G3468" s="204" t="s">
        <v>1483</v>
      </c>
      <c r="H3468" s="241">
        <v>45821</v>
      </c>
      <c r="I3468" s="253">
        <v>0</v>
      </c>
      <c r="J3468" s="214">
        <v>-5331</v>
      </c>
      <c r="K3468" s="250">
        <f t="shared" si="53"/>
        <v>2320579.8304545432</v>
      </c>
      <c r="L3468" s="270"/>
    </row>
    <row r="3469" spans="2:12" x14ac:dyDescent="0.25">
      <c r="B3469" s="46">
        <f>SUBTOTAL(103,$C$10:C3469)</f>
        <v>3460</v>
      </c>
      <c r="C3469" s="157" t="s">
        <v>665</v>
      </c>
      <c r="D3469" s="157" t="s">
        <v>648</v>
      </c>
      <c r="E3469" s="204" t="s">
        <v>1466</v>
      </c>
      <c r="F3469" s="212" t="s">
        <v>641</v>
      </c>
      <c r="G3469" s="204" t="s">
        <v>642</v>
      </c>
      <c r="H3469" s="241">
        <v>45821</v>
      </c>
      <c r="I3469" s="253">
        <v>0</v>
      </c>
      <c r="J3469" s="214">
        <v>-16800</v>
      </c>
      <c r="K3469" s="250">
        <f t="shared" si="53"/>
        <v>2303779.8304545432</v>
      </c>
      <c r="L3469" s="270"/>
    </row>
    <row r="3470" spans="2:12" x14ac:dyDescent="0.25">
      <c r="B3470" s="46">
        <f>SUBTOTAL(103,$C$10:C3470)</f>
        <v>3461</v>
      </c>
      <c r="C3470" s="157" t="s">
        <v>1525</v>
      </c>
      <c r="D3470" s="157" t="s">
        <v>738</v>
      </c>
      <c r="E3470" s="204" t="s">
        <v>1466</v>
      </c>
      <c r="F3470" s="212" t="s">
        <v>1043</v>
      </c>
      <c r="G3470" s="204" t="s">
        <v>1044</v>
      </c>
      <c r="H3470" s="241">
        <v>45821</v>
      </c>
      <c r="I3470" s="253">
        <v>0</v>
      </c>
      <c r="J3470" s="214">
        <v>-250</v>
      </c>
      <c r="K3470" s="250">
        <f t="shared" ref="K3470:K3534" si="54">I3470+K3469+J3470</f>
        <v>2303529.8304545432</v>
      </c>
      <c r="L3470" s="270"/>
    </row>
    <row r="3471" spans="2:12" x14ac:dyDescent="0.25">
      <c r="B3471" s="46">
        <f>SUBTOTAL(103,$C$10:C3471)</f>
        <v>3462</v>
      </c>
      <c r="C3471" s="157" t="s">
        <v>1503</v>
      </c>
      <c r="D3471" s="157" t="s">
        <v>738</v>
      </c>
      <c r="E3471" s="204" t="s">
        <v>1466</v>
      </c>
      <c r="F3471" s="212" t="s">
        <v>1043</v>
      </c>
      <c r="G3471" s="204" t="s">
        <v>1044</v>
      </c>
      <c r="H3471" s="241">
        <v>45821</v>
      </c>
      <c r="I3471" s="253">
        <v>0</v>
      </c>
      <c r="J3471" s="214">
        <v>-250</v>
      </c>
      <c r="K3471" s="250">
        <f t="shared" si="54"/>
        <v>2303279.8304545432</v>
      </c>
      <c r="L3471" s="270"/>
    </row>
    <row r="3472" spans="2:12" x14ac:dyDescent="0.25">
      <c r="B3472" s="46">
        <f>SUBTOTAL(103,$C$10:C3472)</f>
        <v>3463</v>
      </c>
      <c r="C3472" s="157" t="s">
        <v>728</v>
      </c>
      <c r="D3472" s="157" t="s">
        <v>738</v>
      </c>
      <c r="E3472" s="204" t="s">
        <v>1466</v>
      </c>
      <c r="F3472" s="212" t="s">
        <v>1043</v>
      </c>
      <c r="G3472" s="204" t="s">
        <v>1044</v>
      </c>
      <c r="H3472" s="241">
        <v>45821</v>
      </c>
      <c r="I3472" s="253">
        <v>0</v>
      </c>
      <c r="J3472" s="214">
        <v>-500</v>
      </c>
      <c r="K3472" s="250">
        <f t="shared" si="54"/>
        <v>2302779.8304545432</v>
      </c>
      <c r="L3472" s="270"/>
    </row>
    <row r="3473" spans="2:12" x14ac:dyDescent="0.25">
      <c r="B3473" s="46">
        <f>SUBTOTAL(103,$C$10:C3473)</f>
        <v>3464</v>
      </c>
      <c r="C3473" s="157" t="s">
        <v>1151</v>
      </c>
      <c r="D3473" s="157" t="s">
        <v>608</v>
      </c>
      <c r="E3473" s="204" t="s">
        <v>1466</v>
      </c>
      <c r="F3473" s="212" t="s">
        <v>585</v>
      </c>
      <c r="G3473" s="204" t="s">
        <v>586</v>
      </c>
      <c r="H3473" s="241">
        <v>45821</v>
      </c>
      <c r="I3473" s="253">
        <v>0</v>
      </c>
      <c r="J3473" s="214">
        <v>-7300</v>
      </c>
      <c r="K3473" s="250">
        <f t="shared" si="54"/>
        <v>2295479.8304545432</v>
      </c>
      <c r="L3473" s="270"/>
    </row>
    <row r="3474" spans="2:12" x14ac:dyDescent="0.25">
      <c r="B3474" s="46">
        <f>SUBTOTAL(103,$C$10:C3474)</f>
        <v>3465</v>
      </c>
      <c r="C3474" s="157" t="s">
        <v>1151</v>
      </c>
      <c r="D3474" s="157" t="s">
        <v>608</v>
      </c>
      <c r="E3474" s="204" t="s">
        <v>1466</v>
      </c>
      <c r="F3474" s="212" t="s">
        <v>583</v>
      </c>
      <c r="G3474" s="204" t="s">
        <v>584</v>
      </c>
      <c r="H3474" s="241">
        <v>45821</v>
      </c>
      <c r="I3474" s="253">
        <v>0</v>
      </c>
      <c r="J3474" s="214">
        <v>-2100</v>
      </c>
      <c r="K3474" s="250">
        <f t="shared" si="54"/>
        <v>2293379.8304545432</v>
      </c>
      <c r="L3474" s="270"/>
    </row>
    <row r="3475" spans="2:12" x14ac:dyDescent="0.25">
      <c r="B3475" s="46">
        <f>SUBTOTAL(103,$C$10:C3475)</f>
        <v>3466</v>
      </c>
      <c r="C3475" s="157" t="s">
        <v>683</v>
      </c>
      <c r="D3475" s="157" t="s">
        <v>608</v>
      </c>
      <c r="E3475" s="204" t="s">
        <v>1466</v>
      </c>
      <c r="F3475" s="212" t="s">
        <v>1482</v>
      </c>
      <c r="G3475" s="204" t="s">
        <v>1483</v>
      </c>
      <c r="H3475" s="241">
        <v>45821</v>
      </c>
      <c r="I3475" s="253">
        <v>0</v>
      </c>
      <c r="J3475" s="214">
        <v>-4200</v>
      </c>
      <c r="K3475" s="250">
        <f t="shared" si="54"/>
        <v>2289179.8304545432</v>
      </c>
      <c r="L3475" s="270"/>
    </row>
    <row r="3476" spans="2:12" x14ac:dyDescent="0.25">
      <c r="B3476" s="46">
        <f>SUBTOTAL(103,$C$10:C3476)</f>
        <v>3467</v>
      </c>
      <c r="C3476" s="157" t="s">
        <v>683</v>
      </c>
      <c r="D3476" s="157" t="s">
        <v>607</v>
      </c>
      <c r="E3476" s="204" t="s">
        <v>1467</v>
      </c>
      <c r="F3476" s="212" t="s">
        <v>1482</v>
      </c>
      <c r="G3476" s="204" t="s">
        <v>1483</v>
      </c>
      <c r="H3476" s="241">
        <v>45821</v>
      </c>
      <c r="I3476" s="253">
        <v>0</v>
      </c>
      <c r="J3476" s="214">
        <v>-5101.72</v>
      </c>
      <c r="K3476" s="250">
        <f t="shared" si="54"/>
        <v>2284078.110454543</v>
      </c>
      <c r="L3476" s="270"/>
    </row>
    <row r="3477" spans="2:12" x14ac:dyDescent="0.25">
      <c r="B3477" s="46">
        <f>SUBTOTAL(103,$C$10:C3477)</f>
        <v>3468</v>
      </c>
      <c r="C3477" s="157" t="s">
        <v>1517</v>
      </c>
      <c r="D3477" s="157" t="s">
        <v>608</v>
      </c>
      <c r="E3477" s="204" t="s">
        <v>1466</v>
      </c>
      <c r="F3477" s="212" t="s">
        <v>1135</v>
      </c>
      <c r="G3477" s="204" t="s">
        <v>1134</v>
      </c>
      <c r="H3477" s="241">
        <v>45821</v>
      </c>
      <c r="I3477" s="253">
        <v>0</v>
      </c>
      <c r="J3477" s="214">
        <v>-5466.98</v>
      </c>
      <c r="K3477" s="250">
        <f t="shared" si="54"/>
        <v>2278611.130454543</v>
      </c>
      <c r="L3477" s="270"/>
    </row>
    <row r="3478" spans="2:12" x14ac:dyDescent="0.25">
      <c r="B3478" s="46">
        <f>SUBTOTAL(103,$C$10:C3478)</f>
        <v>3469</v>
      </c>
      <c r="C3478" s="157" t="s">
        <v>694</v>
      </c>
      <c r="D3478" s="157" t="s">
        <v>608</v>
      </c>
      <c r="E3478" s="204" t="s">
        <v>1466</v>
      </c>
      <c r="F3478" s="212" t="s">
        <v>641</v>
      </c>
      <c r="G3478" s="204" t="s">
        <v>642</v>
      </c>
      <c r="H3478" s="241">
        <v>45821</v>
      </c>
      <c r="I3478" s="253">
        <v>0</v>
      </c>
      <c r="J3478" s="214">
        <v>-8400</v>
      </c>
      <c r="K3478" s="250">
        <f t="shared" si="54"/>
        <v>2270211.130454543</v>
      </c>
      <c r="L3478" s="270"/>
    </row>
    <row r="3479" spans="2:12" x14ac:dyDescent="0.25">
      <c r="B3479" s="46">
        <f>SUBTOTAL(103,$C$10:C3479)</f>
        <v>3470</v>
      </c>
      <c r="C3479" s="157" t="s">
        <v>694</v>
      </c>
      <c r="D3479" s="157" t="s">
        <v>607</v>
      </c>
      <c r="E3479" s="204" t="s">
        <v>1467</v>
      </c>
      <c r="F3479" s="212" t="s">
        <v>1432</v>
      </c>
      <c r="G3479" s="204" t="s">
        <v>1431</v>
      </c>
      <c r="H3479" s="241">
        <v>45821</v>
      </c>
      <c r="I3479" s="253">
        <v>0</v>
      </c>
      <c r="J3479" s="214">
        <v>-13010.989999999998</v>
      </c>
      <c r="K3479" s="250">
        <f t="shared" si="54"/>
        <v>2257200.1404545428</v>
      </c>
      <c r="L3479" s="270"/>
    </row>
    <row r="3480" spans="2:12" x14ac:dyDescent="0.25">
      <c r="B3480" s="46">
        <f>SUBTOTAL(103,$C$10:C3480)</f>
        <v>3471</v>
      </c>
      <c r="C3480" s="157" t="s">
        <v>1342</v>
      </c>
      <c r="D3480" s="157" t="s">
        <v>607</v>
      </c>
      <c r="E3480" s="204" t="s">
        <v>1467</v>
      </c>
      <c r="F3480" s="212" t="s">
        <v>579</v>
      </c>
      <c r="G3480" s="204" t="s">
        <v>622</v>
      </c>
      <c r="H3480" s="241">
        <v>45821</v>
      </c>
      <c r="I3480" s="253">
        <v>0</v>
      </c>
      <c r="J3480" s="214">
        <v>-17750</v>
      </c>
      <c r="K3480" s="250">
        <f t="shared" si="54"/>
        <v>2239450.1404545428</v>
      </c>
      <c r="L3480" s="270"/>
    </row>
    <row r="3481" spans="2:12" x14ac:dyDescent="0.25">
      <c r="B3481" s="46">
        <f>SUBTOTAL(103,$C$10:C3481)</f>
        <v>3472</v>
      </c>
      <c r="C3481" s="157" t="s">
        <v>605</v>
      </c>
      <c r="D3481" s="157" t="s">
        <v>607</v>
      </c>
      <c r="E3481" s="204" t="s">
        <v>1467</v>
      </c>
      <c r="F3481" s="212" t="s">
        <v>1432</v>
      </c>
      <c r="G3481" s="204" t="s">
        <v>1431</v>
      </c>
      <c r="H3481" s="241">
        <v>45821</v>
      </c>
      <c r="I3481" s="253">
        <v>0</v>
      </c>
      <c r="J3481" s="214">
        <v>-5300.8344999999972</v>
      </c>
      <c r="K3481" s="250">
        <f t="shared" si="54"/>
        <v>2234149.3059545429</v>
      </c>
      <c r="L3481" s="270"/>
    </row>
    <row r="3482" spans="2:12" x14ac:dyDescent="0.25">
      <c r="B3482" s="46">
        <f>SUBTOTAL(103,$C$10:C3482)</f>
        <v>3473</v>
      </c>
      <c r="C3482" s="157" t="s">
        <v>1165</v>
      </c>
      <c r="D3482" s="157" t="s">
        <v>738</v>
      </c>
      <c r="E3482" s="204" t="s">
        <v>1466</v>
      </c>
      <c r="F3482" s="212" t="s">
        <v>1043</v>
      </c>
      <c r="G3482" s="204" t="s">
        <v>1044</v>
      </c>
      <c r="H3482" s="241">
        <v>45821</v>
      </c>
      <c r="I3482" s="253">
        <v>0</v>
      </c>
      <c r="J3482" s="214">
        <v>-750</v>
      </c>
      <c r="K3482" s="250">
        <f t="shared" si="54"/>
        <v>2233399.3059545429</v>
      </c>
      <c r="L3482" s="270"/>
    </row>
    <row r="3483" spans="2:12" x14ac:dyDescent="0.25">
      <c r="B3483" s="46">
        <f>SUBTOTAL(103,$C$10:C3483)</f>
        <v>3474</v>
      </c>
      <c r="C3483" s="157" t="s">
        <v>1528</v>
      </c>
      <c r="D3483" s="157" t="s">
        <v>738</v>
      </c>
      <c r="E3483" s="204" t="s">
        <v>1466</v>
      </c>
      <c r="F3483" s="212" t="s">
        <v>1043</v>
      </c>
      <c r="G3483" s="204" t="s">
        <v>1044</v>
      </c>
      <c r="H3483" s="241">
        <v>45821</v>
      </c>
      <c r="I3483" s="253">
        <v>0</v>
      </c>
      <c r="J3483" s="214">
        <v>-250</v>
      </c>
      <c r="K3483" s="250">
        <f t="shared" si="54"/>
        <v>2233149.3059545429</v>
      </c>
      <c r="L3483" s="270"/>
    </row>
    <row r="3484" spans="2:12" x14ac:dyDescent="0.25">
      <c r="B3484" s="46">
        <f>SUBTOTAL(103,$C$10:C3484)</f>
        <v>3475</v>
      </c>
      <c r="C3484" s="157" t="s">
        <v>1505</v>
      </c>
      <c r="D3484" s="157" t="s">
        <v>738</v>
      </c>
      <c r="E3484" s="204" t="s">
        <v>1466</v>
      </c>
      <c r="F3484" s="212" t="s">
        <v>1043</v>
      </c>
      <c r="G3484" s="204" t="s">
        <v>1044</v>
      </c>
      <c r="H3484" s="241">
        <v>45821</v>
      </c>
      <c r="I3484" s="253">
        <v>0</v>
      </c>
      <c r="J3484" s="214">
        <v>-250</v>
      </c>
      <c r="K3484" s="250">
        <f t="shared" si="54"/>
        <v>2232899.3059545429</v>
      </c>
      <c r="L3484" s="270"/>
    </row>
    <row r="3485" spans="2:12" x14ac:dyDescent="0.25">
      <c r="B3485" s="46">
        <f>SUBTOTAL(103,$C$10:C3485)</f>
        <v>3476</v>
      </c>
      <c r="C3485" s="157" t="s">
        <v>1529</v>
      </c>
      <c r="D3485" s="157" t="s">
        <v>849</v>
      </c>
      <c r="E3485" s="204" t="s">
        <v>1470</v>
      </c>
      <c r="F3485" s="212" t="s">
        <v>588</v>
      </c>
      <c r="G3485" s="204" t="s">
        <v>589</v>
      </c>
      <c r="H3485" s="241">
        <v>45824</v>
      </c>
      <c r="I3485" s="253">
        <v>0</v>
      </c>
      <c r="J3485" s="306">
        <v>-65000</v>
      </c>
      <c r="K3485" s="250">
        <f t="shared" si="54"/>
        <v>2167899.3059545429</v>
      </c>
      <c r="L3485" s="270"/>
    </row>
    <row r="3486" spans="2:12" x14ac:dyDescent="0.25">
      <c r="B3486" s="46">
        <f>SUBTOTAL(103,$C$10:C3486)</f>
        <v>3477</v>
      </c>
      <c r="C3486" s="157" t="s">
        <v>1530</v>
      </c>
      <c r="D3486" s="157" t="s">
        <v>849</v>
      </c>
      <c r="E3486" s="204" t="s">
        <v>1470</v>
      </c>
      <c r="F3486" s="212" t="s">
        <v>588</v>
      </c>
      <c r="G3486" s="204" t="s">
        <v>589</v>
      </c>
      <c r="H3486" s="241">
        <v>45824</v>
      </c>
      <c r="I3486" s="253">
        <v>0</v>
      </c>
      <c r="J3486" s="306">
        <v>-150000</v>
      </c>
      <c r="K3486" s="250">
        <f t="shared" si="54"/>
        <v>2017899.3059545429</v>
      </c>
      <c r="L3486" s="270"/>
    </row>
    <row r="3487" spans="2:12" x14ac:dyDescent="0.25">
      <c r="B3487" s="46">
        <f>SUBTOTAL(103,$C$10:C3487)</f>
        <v>3478</v>
      </c>
      <c r="C3487" s="157" t="s">
        <v>1517</v>
      </c>
      <c r="D3487" s="157" t="s">
        <v>607</v>
      </c>
      <c r="E3487" s="204" t="s">
        <v>1467</v>
      </c>
      <c r="F3487" s="212" t="s">
        <v>1135</v>
      </c>
      <c r="G3487" s="204" t="s">
        <v>1134</v>
      </c>
      <c r="H3487" s="241">
        <v>45824</v>
      </c>
      <c r="I3487" s="253">
        <v>0</v>
      </c>
      <c r="J3487" s="214">
        <v>-1900</v>
      </c>
      <c r="K3487" s="250">
        <f t="shared" si="54"/>
        <v>2015999.3059545429</v>
      </c>
      <c r="L3487" s="270"/>
    </row>
    <row r="3488" spans="2:12" x14ac:dyDescent="0.25">
      <c r="B3488" s="46">
        <f>SUBTOTAL(103,$C$10:C3488)</f>
        <v>3479</v>
      </c>
      <c r="C3488" s="157" t="s">
        <v>1488</v>
      </c>
      <c r="D3488" s="157" t="s">
        <v>712</v>
      </c>
      <c r="E3488" s="290"/>
      <c r="F3488" s="220"/>
      <c r="G3488" s="290"/>
      <c r="H3488" s="241">
        <v>45826</v>
      </c>
      <c r="I3488" s="253">
        <v>0</v>
      </c>
      <c r="J3488" s="306">
        <v>-200000</v>
      </c>
      <c r="K3488" s="250">
        <f t="shared" si="54"/>
        <v>1815999.3059545429</v>
      </c>
      <c r="L3488" s="270"/>
    </row>
    <row r="3489" spans="2:12" x14ac:dyDescent="0.25">
      <c r="B3489" s="46">
        <f>SUBTOTAL(103,$C$10:C3489)</f>
        <v>3480</v>
      </c>
      <c r="C3489" s="157" t="s">
        <v>131</v>
      </c>
      <c r="D3489" s="157" t="s">
        <v>1532</v>
      </c>
      <c r="E3489" s="204" t="s">
        <v>1475</v>
      </c>
      <c r="F3489" s="212" t="s">
        <v>588</v>
      </c>
      <c r="G3489" s="204" t="s">
        <v>589</v>
      </c>
      <c r="H3489" s="241">
        <v>45827</v>
      </c>
      <c r="I3489" s="253">
        <v>0</v>
      </c>
      <c r="J3489" s="214">
        <v>-330000</v>
      </c>
      <c r="K3489" s="250">
        <f t="shared" si="54"/>
        <v>1485999.3059545429</v>
      </c>
      <c r="L3489" s="270"/>
    </row>
    <row r="3490" spans="2:12" x14ac:dyDescent="0.25">
      <c r="B3490" s="46">
        <f>SUBTOTAL(103,$C$10:C3490)</f>
        <v>3481</v>
      </c>
      <c r="C3490" s="157" t="s">
        <v>743</v>
      </c>
      <c r="D3490" s="157" t="s">
        <v>1533</v>
      </c>
      <c r="E3490" s="204" t="s">
        <v>1470</v>
      </c>
      <c r="F3490" s="212" t="s">
        <v>1072</v>
      </c>
      <c r="G3490" s="204" t="s">
        <v>455</v>
      </c>
      <c r="H3490" s="241">
        <v>45828</v>
      </c>
      <c r="I3490" s="253">
        <v>0</v>
      </c>
      <c r="J3490" s="214">
        <v>-1696</v>
      </c>
      <c r="K3490" s="250">
        <f t="shared" si="54"/>
        <v>1484303.3059545429</v>
      </c>
      <c r="L3490" s="270"/>
    </row>
    <row r="3491" spans="2:12" x14ac:dyDescent="0.25">
      <c r="B3491" s="46">
        <f>SUBTOTAL(103,$C$10:C3491)</f>
        <v>3482</v>
      </c>
      <c r="C3491" s="157" t="s">
        <v>596</v>
      </c>
      <c r="D3491" s="157" t="s">
        <v>607</v>
      </c>
      <c r="E3491" s="204" t="s">
        <v>1467</v>
      </c>
      <c r="F3491" s="212" t="s">
        <v>579</v>
      </c>
      <c r="G3491" s="204" t="s">
        <v>622</v>
      </c>
      <c r="H3491" s="241">
        <v>45828</v>
      </c>
      <c r="I3491" s="253">
        <v>0</v>
      </c>
      <c r="J3491" s="214">
        <v>-7800</v>
      </c>
      <c r="K3491" s="250">
        <f t="shared" si="54"/>
        <v>1476503.3059545429</v>
      </c>
      <c r="L3491" s="270"/>
    </row>
    <row r="3492" spans="2:12" x14ac:dyDescent="0.25">
      <c r="B3492" s="46">
        <f>SUBTOTAL(103,$C$10:C3492)</f>
        <v>3483</v>
      </c>
      <c r="C3492" s="157" t="s">
        <v>1266</v>
      </c>
      <c r="D3492" s="157" t="s">
        <v>738</v>
      </c>
      <c r="E3492" s="204" t="s">
        <v>1466</v>
      </c>
      <c r="F3492" s="212" t="s">
        <v>1043</v>
      </c>
      <c r="G3492" s="204" t="s">
        <v>1044</v>
      </c>
      <c r="H3492" s="241">
        <v>45828</v>
      </c>
      <c r="I3492" s="253">
        <v>0</v>
      </c>
      <c r="J3492" s="214">
        <v>-1000</v>
      </c>
      <c r="K3492" s="250">
        <f t="shared" si="54"/>
        <v>1475503.3059545429</v>
      </c>
      <c r="L3492" s="270"/>
    </row>
    <row r="3493" spans="2:12" x14ac:dyDescent="0.25">
      <c r="B3493" s="46">
        <f>SUBTOTAL(103,$C$10:C3493)</f>
        <v>3484</v>
      </c>
      <c r="C3493" s="157" t="s">
        <v>1511</v>
      </c>
      <c r="D3493" s="157" t="s">
        <v>738</v>
      </c>
      <c r="E3493" s="204" t="s">
        <v>1466</v>
      </c>
      <c r="F3493" s="212" t="s">
        <v>1043</v>
      </c>
      <c r="G3493" s="204" t="s">
        <v>1044</v>
      </c>
      <c r="H3493" s="241">
        <v>45828</v>
      </c>
      <c r="I3493" s="253">
        <v>0</v>
      </c>
      <c r="J3493" s="214">
        <v>-250</v>
      </c>
      <c r="K3493" s="250">
        <f t="shared" si="54"/>
        <v>1475253.3059545429</v>
      </c>
      <c r="L3493" s="270"/>
    </row>
    <row r="3494" spans="2:12" x14ac:dyDescent="0.25">
      <c r="B3494" s="46">
        <f>SUBTOTAL(103,$C$10:C3494)</f>
        <v>3485</v>
      </c>
      <c r="C3494" s="157" t="s">
        <v>736</v>
      </c>
      <c r="D3494" s="157" t="s">
        <v>738</v>
      </c>
      <c r="E3494" s="204" t="s">
        <v>1466</v>
      </c>
      <c r="F3494" s="212" t="s">
        <v>619</v>
      </c>
      <c r="G3494" s="204" t="s">
        <v>621</v>
      </c>
      <c r="H3494" s="241">
        <v>45828</v>
      </c>
      <c r="I3494" s="253">
        <v>0</v>
      </c>
      <c r="J3494" s="214">
        <v>-1000</v>
      </c>
      <c r="K3494" s="250">
        <f t="shared" si="54"/>
        <v>1474253.3059545429</v>
      </c>
      <c r="L3494" s="270"/>
    </row>
    <row r="3495" spans="2:12" x14ac:dyDescent="0.25">
      <c r="B3495" s="46">
        <f>SUBTOTAL(103,$C$10:C3495)</f>
        <v>3486</v>
      </c>
      <c r="C3495" s="157" t="s">
        <v>736</v>
      </c>
      <c r="D3495" s="157" t="s">
        <v>607</v>
      </c>
      <c r="E3495" s="204" t="s">
        <v>1467</v>
      </c>
      <c r="F3495" s="212" t="s">
        <v>619</v>
      </c>
      <c r="G3495" s="204" t="s">
        <v>621</v>
      </c>
      <c r="H3495" s="241">
        <v>45828</v>
      </c>
      <c r="I3495" s="253">
        <v>0</v>
      </c>
      <c r="J3495" s="214">
        <v>-2000</v>
      </c>
      <c r="K3495" s="250">
        <f t="shared" si="54"/>
        <v>1472253.3059545429</v>
      </c>
      <c r="L3495" s="270"/>
    </row>
    <row r="3496" spans="2:12" x14ac:dyDescent="0.25">
      <c r="B3496" s="46">
        <f>SUBTOTAL(103,$C$10:C3496)</f>
        <v>3487</v>
      </c>
      <c r="C3496" s="157" t="s">
        <v>625</v>
      </c>
      <c r="D3496" s="157" t="s">
        <v>608</v>
      </c>
      <c r="E3496" s="204" t="s">
        <v>1466</v>
      </c>
      <c r="F3496" s="212" t="s">
        <v>641</v>
      </c>
      <c r="G3496" s="204" t="s">
        <v>642</v>
      </c>
      <c r="H3496" s="241">
        <v>45828</v>
      </c>
      <c r="I3496" s="253">
        <v>0</v>
      </c>
      <c r="J3496" s="214">
        <v>-6113</v>
      </c>
      <c r="K3496" s="250">
        <f t="shared" si="54"/>
        <v>1466140.3059545429</v>
      </c>
      <c r="L3496" s="270"/>
    </row>
    <row r="3497" spans="2:12" x14ac:dyDescent="0.25">
      <c r="B3497" s="46">
        <f>SUBTOTAL(103,$C$10:C3497)</f>
        <v>3488</v>
      </c>
      <c r="C3497" s="157" t="s">
        <v>1441</v>
      </c>
      <c r="D3497" s="157" t="s">
        <v>738</v>
      </c>
      <c r="E3497" s="204" t="s">
        <v>1466</v>
      </c>
      <c r="F3497" s="212" t="s">
        <v>1043</v>
      </c>
      <c r="G3497" s="204" t="s">
        <v>1044</v>
      </c>
      <c r="H3497" s="241">
        <v>45828</v>
      </c>
      <c r="I3497" s="253">
        <v>0</v>
      </c>
      <c r="J3497" s="214">
        <v>-750</v>
      </c>
      <c r="K3497" s="250">
        <f t="shared" si="54"/>
        <v>1465390.3059545429</v>
      </c>
      <c r="L3497" s="270"/>
    </row>
    <row r="3498" spans="2:12" x14ac:dyDescent="0.25">
      <c r="B3498" s="46">
        <f>SUBTOTAL(103,$C$10:C3498)</f>
        <v>3489</v>
      </c>
      <c r="C3498" s="157" t="s">
        <v>1423</v>
      </c>
      <c r="D3498" s="157" t="s">
        <v>608</v>
      </c>
      <c r="E3498" s="204" t="s">
        <v>1466</v>
      </c>
      <c r="F3498" s="212" t="s">
        <v>1045</v>
      </c>
      <c r="G3498" s="204" t="s">
        <v>1046</v>
      </c>
      <c r="H3498" s="241">
        <v>45828</v>
      </c>
      <c r="I3498" s="253">
        <v>0</v>
      </c>
      <c r="J3498" s="214">
        <v>-10500</v>
      </c>
      <c r="K3498" s="250">
        <f t="shared" si="54"/>
        <v>1454890.3059545429</v>
      </c>
      <c r="L3498" s="270"/>
    </row>
    <row r="3499" spans="2:12" x14ac:dyDescent="0.25">
      <c r="B3499" s="46">
        <f>SUBTOTAL(103,$C$10:C3499)</f>
        <v>3490</v>
      </c>
      <c r="C3499" s="157" t="s">
        <v>598</v>
      </c>
      <c r="D3499" s="157" t="s">
        <v>607</v>
      </c>
      <c r="E3499" s="204" t="s">
        <v>1467</v>
      </c>
      <c r="F3499" s="212" t="s">
        <v>746</v>
      </c>
      <c r="G3499" s="204" t="s">
        <v>747</v>
      </c>
      <c r="H3499" s="241">
        <v>45828</v>
      </c>
      <c r="I3499" s="253">
        <v>0</v>
      </c>
      <c r="J3499" s="214">
        <v>-2083.1788325034431</v>
      </c>
      <c r="K3499" s="250">
        <f t="shared" si="54"/>
        <v>1452807.1271220394</v>
      </c>
      <c r="L3499" s="270"/>
    </row>
    <row r="3500" spans="2:12" x14ac:dyDescent="0.25">
      <c r="B3500" s="46">
        <f>SUBTOTAL(103,$C$10:C3500)</f>
        <v>3491</v>
      </c>
      <c r="C3500" s="157" t="s">
        <v>598</v>
      </c>
      <c r="D3500" s="157" t="s">
        <v>607</v>
      </c>
      <c r="E3500" s="204" t="s">
        <v>1467</v>
      </c>
      <c r="F3500" s="212" t="s">
        <v>1043</v>
      </c>
      <c r="G3500" s="204" t="s">
        <v>509</v>
      </c>
      <c r="H3500" s="241">
        <v>45828</v>
      </c>
      <c r="I3500" s="253">
        <v>0</v>
      </c>
      <c r="J3500" s="214">
        <v>-1474.9311367729631</v>
      </c>
      <c r="K3500" s="250">
        <f t="shared" si="54"/>
        <v>1451332.1959852665</v>
      </c>
      <c r="L3500" s="270"/>
    </row>
    <row r="3501" spans="2:12" x14ac:dyDescent="0.25">
      <c r="B3501" s="46">
        <f>SUBTOTAL(103,$C$10:C3501)</f>
        <v>3492</v>
      </c>
      <c r="C3501" s="157" t="s">
        <v>598</v>
      </c>
      <c r="D3501" s="157" t="s">
        <v>607</v>
      </c>
      <c r="E3501" s="204" t="s">
        <v>1467</v>
      </c>
      <c r="F3501" s="212" t="s">
        <v>1432</v>
      </c>
      <c r="G3501" s="204" t="s">
        <v>1431</v>
      </c>
      <c r="H3501" s="241">
        <v>45828</v>
      </c>
      <c r="I3501" s="253">
        <v>0</v>
      </c>
      <c r="J3501" s="214">
        <v>-11441.890030723594</v>
      </c>
      <c r="K3501" s="250">
        <f t="shared" si="54"/>
        <v>1439890.3059545429</v>
      </c>
      <c r="L3501" s="270"/>
    </row>
    <row r="3502" spans="2:12" x14ac:dyDescent="0.25">
      <c r="B3502" s="46">
        <f>SUBTOTAL(103,$C$10:C3502)</f>
        <v>3493</v>
      </c>
      <c r="C3502" s="157" t="s">
        <v>598</v>
      </c>
      <c r="D3502" s="157" t="s">
        <v>738</v>
      </c>
      <c r="E3502" s="204" t="s">
        <v>1466</v>
      </c>
      <c r="F3502" s="212" t="s">
        <v>1043</v>
      </c>
      <c r="G3502" s="204" t="s">
        <v>1044</v>
      </c>
      <c r="H3502" s="241">
        <v>45828</v>
      </c>
      <c r="I3502" s="253">
        <v>0</v>
      </c>
      <c r="J3502" s="214">
        <v>-1000</v>
      </c>
      <c r="K3502" s="250">
        <f t="shared" si="54"/>
        <v>1438890.3059545429</v>
      </c>
      <c r="L3502" s="270"/>
    </row>
    <row r="3503" spans="2:12" x14ac:dyDescent="0.25">
      <c r="B3503" s="46">
        <f>SUBTOTAL(103,$C$10:C3503)</f>
        <v>3494</v>
      </c>
      <c r="C3503" s="157" t="s">
        <v>598</v>
      </c>
      <c r="D3503" s="157" t="s">
        <v>608</v>
      </c>
      <c r="E3503" s="204" t="s">
        <v>1466</v>
      </c>
      <c r="F3503" s="212" t="s">
        <v>1135</v>
      </c>
      <c r="G3503" s="204" t="s">
        <v>1134</v>
      </c>
      <c r="H3503" s="241">
        <v>45828</v>
      </c>
      <c r="I3503" s="253">
        <v>0</v>
      </c>
      <c r="J3503" s="214">
        <v>-8400</v>
      </c>
      <c r="K3503" s="250">
        <f t="shared" si="54"/>
        <v>1430490.3059545429</v>
      </c>
      <c r="L3503" s="270"/>
    </row>
    <row r="3504" spans="2:12" x14ac:dyDescent="0.25">
      <c r="B3504" s="46">
        <f>SUBTOTAL(103,$C$10:C3504)</f>
        <v>3495</v>
      </c>
      <c r="C3504" s="157" t="s">
        <v>600</v>
      </c>
      <c r="D3504" s="157" t="s">
        <v>608</v>
      </c>
      <c r="E3504" s="204" t="s">
        <v>1466</v>
      </c>
      <c r="F3504" s="212" t="s">
        <v>1482</v>
      </c>
      <c r="G3504" s="204" t="s">
        <v>1483</v>
      </c>
      <c r="H3504" s="241">
        <v>45828</v>
      </c>
      <c r="I3504" s="253">
        <v>0</v>
      </c>
      <c r="J3504" s="214">
        <v>-8400</v>
      </c>
      <c r="K3504" s="250">
        <f t="shared" si="54"/>
        <v>1422090.3059545429</v>
      </c>
      <c r="L3504" s="270"/>
    </row>
    <row r="3505" spans="2:12" x14ac:dyDescent="0.25">
      <c r="B3505" s="46">
        <f>SUBTOTAL(103,$C$10:C3505)</f>
        <v>3496</v>
      </c>
      <c r="C3505" s="157" t="s">
        <v>600</v>
      </c>
      <c r="D3505" s="157" t="s">
        <v>607</v>
      </c>
      <c r="E3505" s="204" t="s">
        <v>1467</v>
      </c>
      <c r="F3505" s="212" t="s">
        <v>1482</v>
      </c>
      <c r="G3505" s="204" t="s">
        <v>1483</v>
      </c>
      <c r="H3505" s="241">
        <v>45828</v>
      </c>
      <c r="I3505" s="253">
        <v>0</v>
      </c>
      <c r="J3505" s="214">
        <v>-1824.58</v>
      </c>
      <c r="K3505" s="250">
        <f t="shared" si="54"/>
        <v>1420265.7259545429</v>
      </c>
      <c r="L3505" s="270"/>
    </row>
    <row r="3506" spans="2:12" x14ac:dyDescent="0.25">
      <c r="B3506" s="46">
        <f>SUBTOTAL(103,$C$10:C3506)</f>
        <v>3497</v>
      </c>
      <c r="C3506" s="157" t="s">
        <v>1524</v>
      </c>
      <c r="D3506" s="157" t="s">
        <v>608</v>
      </c>
      <c r="E3506" s="204" t="s">
        <v>1466</v>
      </c>
      <c r="F3506" s="212" t="s">
        <v>1482</v>
      </c>
      <c r="G3506" s="204" t="s">
        <v>1483</v>
      </c>
      <c r="H3506" s="241">
        <v>45828</v>
      </c>
      <c r="I3506" s="253">
        <v>0</v>
      </c>
      <c r="J3506" s="214">
        <v>-4200</v>
      </c>
      <c r="K3506" s="250">
        <f t="shared" si="54"/>
        <v>1416065.7259545429</v>
      </c>
      <c r="L3506" s="270"/>
    </row>
    <row r="3507" spans="2:12" x14ac:dyDescent="0.25">
      <c r="B3507" s="46">
        <f>SUBTOTAL(103,$C$10:C3507)</f>
        <v>3498</v>
      </c>
      <c r="C3507" s="157" t="s">
        <v>682</v>
      </c>
      <c r="D3507" s="157" t="s">
        <v>608</v>
      </c>
      <c r="E3507" s="204" t="s">
        <v>1466</v>
      </c>
      <c r="F3507" s="212" t="s">
        <v>1045</v>
      </c>
      <c r="G3507" s="204" t="s">
        <v>1046</v>
      </c>
      <c r="H3507" s="241">
        <v>45828</v>
      </c>
      <c r="I3507" s="253">
        <v>0</v>
      </c>
      <c r="J3507" s="214">
        <v>-2100</v>
      </c>
      <c r="K3507" s="250">
        <f t="shared" si="54"/>
        <v>1413965.7259545429</v>
      </c>
      <c r="L3507" s="270"/>
    </row>
    <row r="3508" spans="2:12" x14ac:dyDescent="0.25">
      <c r="B3508" s="46">
        <f>SUBTOTAL(103,$C$10:C3508)</f>
        <v>3499</v>
      </c>
      <c r="C3508" s="157" t="s">
        <v>596</v>
      </c>
      <c r="D3508" s="157" t="s">
        <v>608</v>
      </c>
      <c r="E3508" s="204" t="s">
        <v>1466</v>
      </c>
      <c r="F3508" s="212" t="s">
        <v>581</v>
      </c>
      <c r="G3508" s="204" t="s">
        <v>620</v>
      </c>
      <c r="H3508" s="241">
        <v>45828</v>
      </c>
      <c r="I3508" s="253">
        <v>0</v>
      </c>
      <c r="J3508" s="214">
        <v>-21000</v>
      </c>
      <c r="K3508" s="250">
        <f t="shared" si="54"/>
        <v>1392965.7259545429</v>
      </c>
      <c r="L3508" s="270"/>
    </row>
    <row r="3509" spans="2:12" x14ac:dyDescent="0.25">
      <c r="B3509" s="46">
        <f>SUBTOTAL(103,$C$10:C3509)</f>
        <v>3500</v>
      </c>
      <c r="C3509" s="157" t="s">
        <v>597</v>
      </c>
      <c r="D3509" s="157" t="s">
        <v>608</v>
      </c>
      <c r="E3509" s="204" t="s">
        <v>1466</v>
      </c>
      <c r="F3509" s="212" t="s">
        <v>581</v>
      </c>
      <c r="G3509" s="204" t="s">
        <v>620</v>
      </c>
      <c r="H3509" s="241">
        <v>45828</v>
      </c>
      <c r="I3509" s="253">
        <v>0</v>
      </c>
      <c r="J3509" s="214">
        <v>-63000</v>
      </c>
      <c r="K3509" s="250">
        <f t="shared" si="54"/>
        <v>1329965.7259545429</v>
      </c>
      <c r="L3509" s="270"/>
    </row>
    <row r="3510" spans="2:12" x14ac:dyDescent="0.25">
      <c r="B3510" s="46">
        <f>SUBTOTAL(103,$C$10:C3510)</f>
        <v>3501</v>
      </c>
      <c r="C3510" s="157" t="s">
        <v>692</v>
      </c>
      <c r="D3510" s="157" t="s">
        <v>608</v>
      </c>
      <c r="E3510" s="204" t="s">
        <v>1466</v>
      </c>
      <c r="F3510" s="212" t="s">
        <v>746</v>
      </c>
      <c r="G3510" s="204" t="s">
        <v>747</v>
      </c>
      <c r="H3510" s="241">
        <v>45828</v>
      </c>
      <c r="I3510" s="253">
        <v>0</v>
      </c>
      <c r="J3510" s="214">
        <v>-8400</v>
      </c>
      <c r="K3510" s="250">
        <f t="shared" si="54"/>
        <v>1321565.7259545429</v>
      </c>
      <c r="L3510" s="270"/>
    </row>
    <row r="3511" spans="2:12" x14ac:dyDescent="0.25">
      <c r="B3511" s="46">
        <f>SUBTOTAL(103,$C$10:C3511)</f>
        <v>3502</v>
      </c>
      <c r="C3511" s="157" t="s">
        <v>692</v>
      </c>
      <c r="D3511" s="157" t="s">
        <v>1139</v>
      </c>
      <c r="E3511" s="204" t="s">
        <v>1466</v>
      </c>
      <c r="F3511" s="212" t="s">
        <v>746</v>
      </c>
      <c r="G3511" s="204" t="s">
        <v>747</v>
      </c>
      <c r="H3511" s="241">
        <v>45828</v>
      </c>
      <c r="I3511" s="253">
        <v>0</v>
      </c>
      <c r="J3511" s="214">
        <v>-4766</v>
      </c>
      <c r="K3511" s="250">
        <f t="shared" si="54"/>
        <v>1316799.7259545429</v>
      </c>
      <c r="L3511" s="270"/>
    </row>
    <row r="3512" spans="2:12" x14ac:dyDescent="0.25">
      <c r="B3512" s="46">
        <f>SUBTOTAL(103,$C$10:C3512)</f>
        <v>3503</v>
      </c>
      <c r="C3512" s="157" t="s">
        <v>598</v>
      </c>
      <c r="D3512" s="157" t="s">
        <v>608</v>
      </c>
      <c r="E3512" s="204" t="s">
        <v>1466</v>
      </c>
      <c r="F3512" s="212" t="s">
        <v>746</v>
      </c>
      <c r="G3512" s="204" t="s">
        <v>747</v>
      </c>
      <c r="H3512" s="241">
        <v>45828</v>
      </c>
      <c r="I3512" s="253">
        <v>0</v>
      </c>
      <c r="J3512" s="214">
        <v>-65100</v>
      </c>
      <c r="K3512" s="250">
        <f t="shared" si="54"/>
        <v>1251699.7259545429</v>
      </c>
      <c r="L3512" s="270"/>
    </row>
    <row r="3513" spans="2:12" x14ac:dyDescent="0.25">
      <c r="B3513" s="46">
        <f>SUBTOTAL(103,$C$10:C3513)</f>
        <v>3504</v>
      </c>
      <c r="C3513" s="157" t="s">
        <v>693</v>
      </c>
      <c r="D3513" s="157" t="s">
        <v>608</v>
      </c>
      <c r="E3513" s="204" t="s">
        <v>1466</v>
      </c>
      <c r="F3513" s="212" t="s">
        <v>746</v>
      </c>
      <c r="G3513" s="204" t="s">
        <v>747</v>
      </c>
      <c r="H3513" s="241">
        <v>45828</v>
      </c>
      <c r="I3513" s="253">
        <v>0</v>
      </c>
      <c r="J3513" s="214">
        <v>-8400</v>
      </c>
      <c r="K3513" s="250">
        <f t="shared" si="54"/>
        <v>1243299.7259545429</v>
      </c>
      <c r="L3513" s="270"/>
    </row>
    <row r="3514" spans="2:12" x14ac:dyDescent="0.25">
      <c r="B3514" s="46">
        <f>SUBTOTAL(103,$C$10:C3514)</f>
        <v>3505</v>
      </c>
      <c r="C3514" s="157" t="s">
        <v>601</v>
      </c>
      <c r="D3514" s="157" t="s">
        <v>648</v>
      </c>
      <c r="E3514" s="204" t="s">
        <v>1466</v>
      </c>
      <c r="F3514" s="212" t="s">
        <v>1482</v>
      </c>
      <c r="G3514" s="204" t="s">
        <v>1483</v>
      </c>
      <c r="H3514" s="241">
        <v>45828</v>
      </c>
      <c r="I3514" s="253">
        <v>0</v>
      </c>
      <c r="J3514" s="214">
        <v>-5331</v>
      </c>
      <c r="K3514" s="250">
        <f t="shared" si="54"/>
        <v>1237968.7259545429</v>
      </c>
      <c r="L3514" s="270"/>
    </row>
    <row r="3515" spans="2:12" x14ac:dyDescent="0.25">
      <c r="B3515" s="46">
        <f>SUBTOTAL(103,$C$10:C3515)</f>
        <v>3506</v>
      </c>
      <c r="C3515" s="157" t="s">
        <v>665</v>
      </c>
      <c r="D3515" s="157" t="s">
        <v>648</v>
      </c>
      <c r="E3515" s="204" t="s">
        <v>1466</v>
      </c>
      <c r="F3515" s="212" t="s">
        <v>641</v>
      </c>
      <c r="G3515" s="204" t="s">
        <v>642</v>
      </c>
      <c r="H3515" s="241">
        <v>45828</v>
      </c>
      <c r="I3515" s="253">
        <v>0</v>
      </c>
      <c r="J3515" s="214">
        <v>-16800</v>
      </c>
      <c r="K3515" s="250">
        <f t="shared" si="54"/>
        <v>1221168.7259545429</v>
      </c>
      <c r="L3515" s="270"/>
    </row>
    <row r="3516" spans="2:12" x14ac:dyDescent="0.25">
      <c r="B3516" s="46">
        <f>SUBTOTAL(103,$C$10:C3516)</f>
        <v>3507</v>
      </c>
      <c r="C3516" s="157" t="s">
        <v>1525</v>
      </c>
      <c r="D3516" s="157" t="s">
        <v>738</v>
      </c>
      <c r="E3516" s="204" t="s">
        <v>1466</v>
      </c>
      <c r="F3516" s="212" t="s">
        <v>1043</v>
      </c>
      <c r="G3516" s="204" t="s">
        <v>1044</v>
      </c>
      <c r="H3516" s="241">
        <v>45828</v>
      </c>
      <c r="I3516" s="253">
        <v>0</v>
      </c>
      <c r="J3516" s="214">
        <v>-250</v>
      </c>
      <c r="K3516" s="250">
        <f t="shared" si="54"/>
        <v>1220918.7259545429</v>
      </c>
      <c r="L3516" s="270"/>
    </row>
    <row r="3517" spans="2:12" x14ac:dyDescent="0.25">
      <c r="B3517" s="46">
        <f>SUBTOTAL(103,$C$10:C3517)</f>
        <v>3508</v>
      </c>
      <c r="C3517" s="157" t="s">
        <v>1503</v>
      </c>
      <c r="D3517" s="157" t="s">
        <v>738</v>
      </c>
      <c r="E3517" s="204" t="s">
        <v>1466</v>
      </c>
      <c r="F3517" s="212" t="s">
        <v>1043</v>
      </c>
      <c r="G3517" s="204" t="s">
        <v>1044</v>
      </c>
      <c r="H3517" s="241">
        <v>45828</v>
      </c>
      <c r="I3517" s="253">
        <v>0</v>
      </c>
      <c r="J3517" s="214">
        <v>-250</v>
      </c>
      <c r="K3517" s="250">
        <f t="shared" si="54"/>
        <v>1220668.7259545429</v>
      </c>
      <c r="L3517" s="270"/>
    </row>
    <row r="3518" spans="2:12" x14ac:dyDescent="0.25">
      <c r="B3518" s="46">
        <f>SUBTOTAL(103,$C$10:C3518)</f>
        <v>3509</v>
      </c>
      <c r="C3518" s="157" t="s">
        <v>728</v>
      </c>
      <c r="D3518" s="157" t="s">
        <v>738</v>
      </c>
      <c r="E3518" s="204" t="s">
        <v>1466</v>
      </c>
      <c r="F3518" s="212" t="s">
        <v>1043</v>
      </c>
      <c r="G3518" s="204" t="s">
        <v>1044</v>
      </c>
      <c r="H3518" s="241">
        <v>45828</v>
      </c>
      <c r="I3518" s="253">
        <v>0</v>
      </c>
      <c r="J3518" s="214">
        <v>-500</v>
      </c>
      <c r="K3518" s="250">
        <f t="shared" si="54"/>
        <v>1220168.7259545429</v>
      </c>
      <c r="L3518" s="270"/>
    </row>
    <row r="3519" spans="2:12" x14ac:dyDescent="0.25">
      <c r="B3519" s="46">
        <f>SUBTOTAL(103,$C$10:C3519)</f>
        <v>3510</v>
      </c>
      <c r="C3519" s="157" t="s">
        <v>1151</v>
      </c>
      <c r="D3519" s="157" t="s">
        <v>608</v>
      </c>
      <c r="E3519" s="204" t="s">
        <v>1466</v>
      </c>
      <c r="F3519" s="212" t="s">
        <v>585</v>
      </c>
      <c r="G3519" s="204" t="s">
        <v>586</v>
      </c>
      <c r="H3519" s="241">
        <v>45828</v>
      </c>
      <c r="I3519" s="253">
        <v>0</v>
      </c>
      <c r="J3519" s="214">
        <v>-5200</v>
      </c>
      <c r="K3519" s="250">
        <f t="shared" si="54"/>
        <v>1214968.7259545429</v>
      </c>
      <c r="L3519" s="270"/>
    </row>
    <row r="3520" spans="2:12" x14ac:dyDescent="0.25">
      <c r="B3520" s="46">
        <f>SUBTOTAL(103,$C$10:C3520)</f>
        <v>3511</v>
      </c>
      <c r="C3520" s="157" t="s">
        <v>1151</v>
      </c>
      <c r="D3520" s="157" t="s">
        <v>608</v>
      </c>
      <c r="E3520" s="204" t="s">
        <v>1466</v>
      </c>
      <c r="F3520" s="212" t="s">
        <v>583</v>
      </c>
      <c r="G3520" s="204" t="s">
        <v>584</v>
      </c>
      <c r="H3520" s="241">
        <v>45828</v>
      </c>
      <c r="I3520" s="253">
        <v>0</v>
      </c>
      <c r="J3520" s="214">
        <v>-4200</v>
      </c>
      <c r="K3520" s="250">
        <f t="shared" si="54"/>
        <v>1210768.7259545429</v>
      </c>
      <c r="L3520" s="270"/>
    </row>
    <row r="3521" spans="2:12" x14ac:dyDescent="0.25">
      <c r="B3521" s="46">
        <f>SUBTOTAL(103,$C$10:C3521)</f>
        <v>3512</v>
      </c>
      <c r="C3521" s="157" t="s">
        <v>683</v>
      </c>
      <c r="D3521" s="157" t="s">
        <v>608</v>
      </c>
      <c r="E3521" s="204" t="s">
        <v>1466</v>
      </c>
      <c r="F3521" s="212" t="s">
        <v>1482</v>
      </c>
      <c r="G3521" s="204" t="s">
        <v>1483</v>
      </c>
      <c r="H3521" s="241">
        <v>45828</v>
      </c>
      <c r="I3521" s="253">
        <v>0</v>
      </c>
      <c r="J3521" s="214">
        <v>-4200</v>
      </c>
      <c r="K3521" s="250">
        <f t="shared" si="54"/>
        <v>1206568.7259545429</v>
      </c>
      <c r="L3521" s="270"/>
    </row>
    <row r="3522" spans="2:12" x14ac:dyDescent="0.25">
      <c r="B3522" s="46">
        <f>SUBTOTAL(103,$C$10:C3522)</f>
        <v>3513</v>
      </c>
      <c r="C3522" s="157" t="s">
        <v>683</v>
      </c>
      <c r="D3522" s="157" t="s">
        <v>607</v>
      </c>
      <c r="E3522" s="204" t="s">
        <v>1467</v>
      </c>
      <c r="F3522" s="212" t="s">
        <v>1482</v>
      </c>
      <c r="G3522" s="204" t="s">
        <v>1483</v>
      </c>
      <c r="H3522" s="241">
        <v>45828</v>
      </c>
      <c r="I3522" s="253">
        <v>0</v>
      </c>
      <c r="J3522" s="214">
        <v>-839.22999999999956</v>
      </c>
      <c r="K3522" s="250">
        <f t="shared" si="54"/>
        <v>1205729.4959545429</v>
      </c>
      <c r="L3522" s="270"/>
    </row>
    <row r="3523" spans="2:12" x14ac:dyDescent="0.25">
      <c r="B3523" s="46">
        <f>SUBTOTAL(103,$C$10:C3523)</f>
        <v>3514</v>
      </c>
      <c r="C3523" s="157" t="s">
        <v>694</v>
      </c>
      <c r="D3523" s="157" t="s">
        <v>608</v>
      </c>
      <c r="E3523" s="204" t="s">
        <v>1466</v>
      </c>
      <c r="F3523" s="212" t="s">
        <v>641</v>
      </c>
      <c r="G3523" s="204" t="s">
        <v>642</v>
      </c>
      <c r="H3523" s="241">
        <v>45828</v>
      </c>
      <c r="I3523" s="253">
        <v>0</v>
      </c>
      <c r="J3523" s="214">
        <v>-8400</v>
      </c>
      <c r="K3523" s="250">
        <f t="shared" si="54"/>
        <v>1197329.4959545429</v>
      </c>
      <c r="L3523" s="270"/>
    </row>
    <row r="3524" spans="2:12" x14ac:dyDescent="0.25">
      <c r="B3524" s="46">
        <f>SUBTOTAL(103,$C$10:C3524)</f>
        <v>3515</v>
      </c>
      <c r="C3524" s="157" t="s">
        <v>694</v>
      </c>
      <c r="D3524" s="157" t="s">
        <v>607</v>
      </c>
      <c r="E3524" s="204" t="s">
        <v>1467</v>
      </c>
      <c r="F3524" s="212" t="s">
        <v>1432</v>
      </c>
      <c r="G3524" s="204" t="s">
        <v>1431</v>
      </c>
      <c r="H3524" s="241">
        <v>45828</v>
      </c>
      <c r="I3524" s="253">
        <v>0</v>
      </c>
      <c r="J3524" s="214">
        <v>-13011.489999999998</v>
      </c>
      <c r="K3524" s="250">
        <f t="shared" si="54"/>
        <v>1184318.0059545429</v>
      </c>
      <c r="L3524" s="270"/>
    </row>
    <row r="3525" spans="2:12" x14ac:dyDescent="0.25">
      <c r="B3525" s="46">
        <f>SUBTOTAL(103,$C$10:C3525)</f>
        <v>3516</v>
      </c>
      <c r="C3525" s="157" t="s">
        <v>1342</v>
      </c>
      <c r="D3525" s="157" t="s">
        <v>607</v>
      </c>
      <c r="E3525" s="204" t="s">
        <v>1467</v>
      </c>
      <c r="F3525" s="212" t="s">
        <v>579</v>
      </c>
      <c r="G3525" s="204" t="s">
        <v>622</v>
      </c>
      <c r="H3525" s="241">
        <v>45828</v>
      </c>
      <c r="I3525" s="253">
        <v>0</v>
      </c>
      <c r="J3525" s="214">
        <v>-17748.96</v>
      </c>
      <c r="K3525" s="250">
        <f t="shared" si="54"/>
        <v>1166569.0459545429</v>
      </c>
      <c r="L3525" s="270"/>
    </row>
    <row r="3526" spans="2:12" x14ac:dyDescent="0.25">
      <c r="B3526" s="46">
        <f>SUBTOTAL(103,$C$10:C3526)</f>
        <v>3517</v>
      </c>
      <c r="C3526" s="157" t="s">
        <v>605</v>
      </c>
      <c r="D3526" s="157" t="s">
        <v>607</v>
      </c>
      <c r="E3526" s="204" t="s">
        <v>1467</v>
      </c>
      <c r="F3526" s="212" t="s">
        <v>1432</v>
      </c>
      <c r="G3526" s="204" t="s">
        <v>1431</v>
      </c>
      <c r="H3526" s="241">
        <v>45828</v>
      </c>
      <c r="I3526" s="253">
        <v>0</v>
      </c>
      <c r="J3526" s="214">
        <v>-5300.8344999999972</v>
      </c>
      <c r="K3526" s="250">
        <f t="shared" si="54"/>
        <v>1161268.2114545428</v>
      </c>
      <c r="L3526" s="270"/>
    </row>
    <row r="3527" spans="2:12" x14ac:dyDescent="0.25">
      <c r="B3527" s="46">
        <f>SUBTOTAL(103,$C$10:C3527)</f>
        <v>3518</v>
      </c>
      <c r="C3527" s="157" t="s">
        <v>1165</v>
      </c>
      <c r="D3527" s="157" t="s">
        <v>738</v>
      </c>
      <c r="E3527" s="204" t="s">
        <v>1466</v>
      </c>
      <c r="F3527" s="212" t="s">
        <v>1043</v>
      </c>
      <c r="G3527" s="204" t="s">
        <v>1044</v>
      </c>
      <c r="H3527" s="241">
        <v>45828</v>
      </c>
      <c r="I3527" s="253">
        <v>0</v>
      </c>
      <c r="J3527" s="214">
        <v>-750</v>
      </c>
      <c r="K3527" s="250">
        <f t="shared" si="54"/>
        <v>1160518.2114545428</v>
      </c>
      <c r="L3527" s="270"/>
    </row>
    <row r="3528" spans="2:12" x14ac:dyDescent="0.25">
      <c r="B3528" s="46">
        <f>SUBTOTAL(103,$C$10:C3528)</f>
        <v>3519</v>
      </c>
      <c r="C3528" s="157" t="s">
        <v>1528</v>
      </c>
      <c r="D3528" s="157" t="s">
        <v>738</v>
      </c>
      <c r="E3528" s="204" t="s">
        <v>1466</v>
      </c>
      <c r="F3528" s="212" t="s">
        <v>1043</v>
      </c>
      <c r="G3528" s="204" t="s">
        <v>1044</v>
      </c>
      <c r="H3528" s="241">
        <v>45828</v>
      </c>
      <c r="I3528" s="253">
        <v>0</v>
      </c>
      <c r="J3528" s="214">
        <v>-250</v>
      </c>
      <c r="K3528" s="250">
        <f t="shared" si="54"/>
        <v>1160268.2114545428</v>
      </c>
      <c r="L3528" s="270"/>
    </row>
    <row r="3529" spans="2:12" x14ac:dyDescent="0.25">
      <c r="B3529" s="46">
        <f>SUBTOTAL(103,$C$10:C3529)</f>
        <v>3520</v>
      </c>
      <c r="C3529" s="157" t="s">
        <v>1505</v>
      </c>
      <c r="D3529" s="157" t="s">
        <v>738</v>
      </c>
      <c r="E3529" s="204" t="s">
        <v>1466</v>
      </c>
      <c r="F3529" s="212" t="s">
        <v>1043</v>
      </c>
      <c r="G3529" s="204" t="s">
        <v>1044</v>
      </c>
      <c r="H3529" s="241">
        <v>45828</v>
      </c>
      <c r="I3529" s="253">
        <v>0</v>
      </c>
      <c r="J3529" s="214">
        <v>-250</v>
      </c>
      <c r="K3529" s="250">
        <f t="shared" si="54"/>
        <v>1160018.2114545428</v>
      </c>
      <c r="L3529" s="270"/>
    </row>
    <row r="3530" spans="2:12" x14ac:dyDescent="0.25">
      <c r="B3530" s="46">
        <f>SUBTOTAL(103,$C$10:C3530)</f>
        <v>3521</v>
      </c>
      <c r="C3530" s="157" t="s">
        <v>736</v>
      </c>
      <c r="D3530" s="157" t="s">
        <v>712</v>
      </c>
      <c r="E3530" s="204" t="s">
        <v>1467</v>
      </c>
      <c r="F3530" s="212" t="s">
        <v>619</v>
      </c>
      <c r="G3530" s="204" t="s">
        <v>621</v>
      </c>
      <c r="H3530" s="241">
        <v>45831</v>
      </c>
      <c r="I3530" s="253">
        <v>0</v>
      </c>
      <c r="J3530" s="214">
        <v>-4000</v>
      </c>
      <c r="K3530" s="250">
        <f t="shared" si="54"/>
        <v>1156018.2114545428</v>
      </c>
      <c r="L3530" s="270"/>
    </row>
    <row r="3531" spans="2:12" x14ac:dyDescent="0.25">
      <c r="B3531" s="46">
        <f>SUBTOTAL(103,$C$10:C3531)</f>
        <v>3522</v>
      </c>
      <c r="C3531" s="157" t="s">
        <v>1500</v>
      </c>
      <c r="D3531" s="157" t="s">
        <v>1534</v>
      </c>
      <c r="E3531" s="204" t="s">
        <v>1470</v>
      </c>
      <c r="F3531" s="212" t="s">
        <v>726</v>
      </c>
      <c r="G3531" s="204" t="s">
        <v>724</v>
      </c>
      <c r="H3531" s="241">
        <v>45831</v>
      </c>
      <c r="I3531" s="253">
        <v>0</v>
      </c>
      <c r="J3531" s="306">
        <v>-5000</v>
      </c>
      <c r="K3531" s="250">
        <f t="shared" si="54"/>
        <v>1151018.2114545428</v>
      </c>
      <c r="L3531" s="270"/>
    </row>
    <row r="3532" spans="2:12" x14ac:dyDescent="0.25">
      <c r="B3532" s="46">
        <f>SUBTOTAL(103,$C$10:C3532)</f>
        <v>3523</v>
      </c>
      <c r="C3532" s="157" t="s">
        <v>724</v>
      </c>
      <c r="D3532" s="157" t="s">
        <v>1035</v>
      </c>
      <c r="E3532" s="204" t="s">
        <v>6</v>
      </c>
      <c r="F3532" s="212" t="s">
        <v>726</v>
      </c>
      <c r="G3532" s="204" t="s">
        <v>724</v>
      </c>
      <c r="H3532" s="241">
        <v>45831</v>
      </c>
      <c r="I3532" s="253">
        <v>500000</v>
      </c>
      <c r="J3532" s="214">
        <v>0</v>
      </c>
      <c r="K3532" s="250">
        <f t="shared" si="54"/>
        <v>1651018.2114545428</v>
      </c>
      <c r="L3532" s="270"/>
    </row>
    <row r="3533" spans="2:12" x14ac:dyDescent="0.25">
      <c r="B3533" s="46">
        <f>SUBTOTAL(103,$C$10:C3533)</f>
        <v>3524</v>
      </c>
      <c r="C3533" s="157" t="s">
        <v>580</v>
      </c>
      <c r="D3533" s="157" t="s">
        <v>1535</v>
      </c>
      <c r="E3533" s="204" t="s">
        <v>6</v>
      </c>
      <c r="F3533" s="212" t="s">
        <v>1432</v>
      </c>
      <c r="G3533" s="204" t="s">
        <v>1431</v>
      </c>
      <c r="H3533" s="241">
        <v>45833</v>
      </c>
      <c r="I3533" s="253">
        <v>500000</v>
      </c>
      <c r="J3533" s="214">
        <v>0</v>
      </c>
      <c r="K3533" s="250">
        <f t="shared" si="54"/>
        <v>2151018.2114545428</v>
      </c>
      <c r="L3533" s="270"/>
    </row>
    <row r="3534" spans="2:12" x14ac:dyDescent="0.25">
      <c r="B3534" s="46">
        <f>SUBTOTAL(103,$C$10:C3534)</f>
        <v>3525</v>
      </c>
      <c r="C3534" s="157" t="s">
        <v>798</v>
      </c>
      <c r="D3534" s="157" t="s">
        <v>846</v>
      </c>
      <c r="E3534" s="204" t="s">
        <v>24</v>
      </c>
      <c r="F3534" s="212" t="s">
        <v>24</v>
      </c>
      <c r="G3534" s="290" t="s">
        <v>24</v>
      </c>
      <c r="H3534" s="241">
        <v>45833</v>
      </c>
      <c r="I3534" s="253">
        <v>0</v>
      </c>
      <c r="J3534" s="306">
        <v>-100000</v>
      </c>
      <c r="K3534" s="250">
        <f t="shared" si="54"/>
        <v>2051018.2114545428</v>
      </c>
      <c r="L3534" s="270"/>
    </row>
    <row r="3535" spans="2:12" x14ac:dyDescent="0.25">
      <c r="B3535" s="46">
        <f>SUBTOTAL(103,$C$10:C3535)</f>
        <v>3526</v>
      </c>
      <c r="C3535" s="157" t="s">
        <v>596</v>
      </c>
      <c r="D3535" s="157" t="s">
        <v>607</v>
      </c>
      <c r="E3535" s="204" t="s">
        <v>1467</v>
      </c>
      <c r="F3535" s="212" t="s">
        <v>579</v>
      </c>
      <c r="G3535" s="204" t="s">
        <v>622</v>
      </c>
      <c r="H3535" s="241">
        <v>45835</v>
      </c>
      <c r="I3535" s="253">
        <v>0</v>
      </c>
      <c r="J3535" s="214">
        <v>-10365.277</v>
      </c>
      <c r="K3535" s="250">
        <f t="shared" ref="K3535:K3598" si="55">I3535+K3534+J3535</f>
        <v>2040652.9344545428</v>
      </c>
      <c r="L3535" s="270"/>
    </row>
    <row r="3536" spans="2:12" x14ac:dyDescent="0.25">
      <c r="B3536" s="46">
        <f>SUBTOTAL(103,$C$10:C3536)</f>
        <v>3527</v>
      </c>
      <c r="C3536" s="157" t="s">
        <v>596</v>
      </c>
      <c r="D3536" s="157" t="s">
        <v>738</v>
      </c>
      <c r="E3536" s="204" t="s">
        <v>1466</v>
      </c>
      <c r="F3536" s="212" t="s">
        <v>1043</v>
      </c>
      <c r="G3536" s="204" t="s">
        <v>1044</v>
      </c>
      <c r="H3536" s="241">
        <v>45835</v>
      </c>
      <c r="I3536" s="253">
        <v>0</v>
      </c>
      <c r="J3536" s="214">
        <v>-1000</v>
      </c>
      <c r="K3536" s="250">
        <f t="shared" si="55"/>
        <v>2039652.9344545428</v>
      </c>
      <c r="L3536" s="270"/>
    </row>
    <row r="3537" spans="2:12" x14ac:dyDescent="0.25">
      <c r="B3537" s="46">
        <f>SUBTOTAL(103,$C$10:C3537)</f>
        <v>3528</v>
      </c>
      <c r="C3537" s="157" t="s">
        <v>1266</v>
      </c>
      <c r="D3537" s="157" t="s">
        <v>738</v>
      </c>
      <c r="E3537" s="204" t="s">
        <v>1466</v>
      </c>
      <c r="F3537" s="212" t="s">
        <v>1043</v>
      </c>
      <c r="G3537" s="204" t="s">
        <v>1044</v>
      </c>
      <c r="H3537" s="241">
        <v>45835</v>
      </c>
      <c r="I3537" s="253">
        <v>0</v>
      </c>
      <c r="J3537" s="214">
        <v>-1000</v>
      </c>
      <c r="K3537" s="250">
        <f t="shared" si="55"/>
        <v>2038652.9344545428</v>
      </c>
      <c r="L3537" s="270"/>
    </row>
    <row r="3538" spans="2:12" x14ac:dyDescent="0.25">
      <c r="B3538" s="46">
        <f>SUBTOTAL(103,$C$10:C3538)</f>
        <v>3529</v>
      </c>
      <c r="C3538" s="157" t="s">
        <v>1511</v>
      </c>
      <c r="D3538" s="157" t="s">
        <v>738</v>
      </c>
      <c r="E3538" s="204" t="s">
        <v>1466</v>
      </c>
      <c r="F3538" s="212" t="s">
        <v>1043</v>
      </c>
      <c r="G3538" s="204" t="s">
        <v>1044</v>
      </c>
      <c r="H3538" s="241">
        <v>45835</v>
      </c>
      <c r="I3538" s="253">
        <v>0</v>
      </c>
      <c r="J3538" s="214">
        <v>-250</v>
      </c>
      <c r="K3538" s="250">
        <f t="shared" si="55"/>
        <v>2038402.9344545428</v>
      </c>
      <c r="L3538" s="270"/>
    </row>
    <row r="3539" spans="2:12" x14ac:dyDescent="0.25">
      <c r="B3539" s="46">
        <f>SUBTOTAL(103,$C$10:C3539)</f>
        <v>3530</v>
      </c>
      <c r="C3539" s="157" t="s">
        <v>736</v>
      </c>
      <c r="D3539" s="157" t="s">
        <v>738</v>
      </c>
      <c r="E3539" s="204" t="s">
        <v>1466</v>
      </c>
      <c r="F3539" s="212" t="s">
        <v>619</v>
      </c>
      <c r="G3539" s="204" t="s">
        <v>621</v>
      </c>
      <c r="H3539" s="241">
        <v>45835</v>
      </c>
      <c r="I3539" s="253">
        <v>0</v>
      </c>
      <c r="J3539" s="214">
        <v>-1000</v>
      </c>
      <c r="K3539" s="250">
        <f t="shared" si="55"/>
        <v>2037402.9344545428</v>
      </c>
      <c r="L3539" s="270"/>
    </row>
    <row r="3540" spans="2:12" x14ac:dyDescent="0.25">
      <c r="B3540" s="46">
        <f>SUBTOTAL(103,$C$10:C3540)</f>
        <v>3531</v>
      </c>
      <c r="C3540" s="157" t="s">
        <v>736</v>
      </c>
      <c r="D3540" s="157" t="s">
        <v>607</v>
      </c>
      <c r="E3540" s="204" t="s">
        <v>1467</v>
      </c>
      <c r="F3540" s="212" t="s">
        <v>619</v>
      </c>
      <c r="G3540" s="204" t="s">
        <v>621</v>
      </c>
      <c r="H3540" s="241">
        <v>45835</v>
      </c>
      <c r="I3540" s="253">
        <v>0</v>
      </c>
      <c r="J3540" s="214">
        <v>-2000</v>
      </c>
      <c r="K3540" s="250">
        <f t="shared" si="55"/>
        <v>2035402.9344545428</v>
      </c>
      <c r="L3540" s="270"/>
    </row>
    <row r="3541" spans="2:12" x14ac:dyDescent="0.25">
      <c r="B3541" s="46">
        <f>SUBTOTAL(103,$C$10:C3541)</f>
        <v>3532</v>
      </c>
      <c r="C3541" s="157" t="s">
        <v>625</v>
      </c>
      <c r="D3541" s="157" t="s">
        <v>608</v>
      </c>
      <c r="E3541" s="204" t="s">
        <v>1466</v>
      </c>
      <c r="F3541" s="212" t="s">
        <v>641</v>
      </c>
      <c r="G3541" s="204" t="s">
        <v>642</v>
      </c>
      <c r="H3541" s="241">
        <v>45835</v>
      </c>
      <c r="I3541" s="253">
        <v>0</v>
      </c>
      <c r="J3541" s="214">
        <v>-2100</v>
      </c>
      <c r="K3541" s="250">
        <f t="shared" si="55"/>
        <v>2033302.9344545428</v>
      </c>
      <c r="L3541" s="270"/>
    </row>
    <row r="3542" spans="2:12" x14ac:dyDescent="0.25">
      <c r="B3542" s="46">
        <f>SUBTOTAL(103,$C$10:C3542)</f>
        <v>3533</v>
      </c>
      <c r="C3542" s="157" t="s">
        <v>1441</v>
      </c>
      <c r="D3542" s="157" t="s">
        <v>738</v>
      </c>
      <c r="E3542" s="204" t="s">
        <v>1466</v>
      </c>
      <c r="F3542" s="212" t="s">
        <v>1043</v>
      </c>
      <c r="G3542" s="204" t="s">
        <v>1044</v>
      </c>
      <c r="H3542" s="241">
        <v>45835</v>
      </c>
      <c r="I3542" s="253">
        <v>0</v>
      </c>
      <c r="J3542" s="214">
        <v>-750</v>
      </c>
      <c r="K3542" s="250">
        <f t="shared" si="55"/>
        <v>2032552.9344545428</v>
      </c>
      <c r="L3542" s="270"/>
    </row>
    <row r="3543" spans="2:12" x14ac:dyDescent="0.25">
      <c r="B3543" s="46">
        <f>SUBTOTAL(103,$C$10:C3543)</f>
        <v>3534</v>
      </c>
      <c r="C3543" s="157" t="s">
        <v>1423</v>
      </c>
      <c r="D3543" s="157" t="s">
        <v>608</v>
      </c>
      <c r="E3543" s="204" t="s">
        <v>1466</v>
      </c>
      <c r="F3543" s="212" t="s">
        <v>1045</v>
      </c>
      <c r="G3543" s="204" t="s">
        <v>1046</v>
      </c>
      <c r="H3543" s="241">
        <v>45835</v>
      </c>
      <c r="I3543" s="253">
        <v>0</v>
      </c>
      <c r="J3543" s="214">
        <v>-10500</v>
      </c>
      <c r="K3543" s="250">
        <f t="shared" si="55"/>
        <v>2022052.9344545428</v>
      </c>
      <c r="L3543" s="270"/>
    </row>
    <row r="3544" spans="2:12" x14ac:dyDescent="0.25">
      <c r="B3544" s="46">
        <f>SUBTOTAL(103,$C$10:C3544)</f>
        <v>3535</v>
      </c>
      <c r="C3544" s="157" t="s">
        <v>598</v>
      </c>
      <c r="D3544" s="157" t="s">
        <v>607</v>
      </c>
      <c r="E3544" s="204" t="s">
        <v>1467</v>
      </c>
      <c r="F3544" s="212" t="s">
        <v>1135</v>
      </c>
      <c r="G3544" s="204" t="s">
        <v>1134</v>
      </c>
      <c r="H3544" s="241">
        <v>45835</v>
      </c>
      <c r="I3544" s="253">
        <v>0</v>
      </c>
      <c r="J3544" s="214">
        <v>-6430.4086881966277</v>
      </c>
      <c r="K3544" s="250">
        <f t="shared" si="55"/>
        <v>2015622.5257663461</v>
      </c>
      <c r="L3544" s="270"/>
    </row>
    <row r="3545" spans="2:12" x14ac:dyDescent="0.25">
      <c r="B3545" s="46">
        <f>SUBTOTAL(103,$C$10:C3545)</f>
        <v>3536</v>
      </c>
      <c r="C3545" s="157" t="s">
        <v>598</v>
      </c>
      <c r="D3545" s="157" t="s">
        <v>607</v>
      </c>
      <c r="E3545" s="204" t="s">
        <v>1467</v>
      </c>
      <c r="F3545" s="212" t="s">
        <v>579</v>
      </c>
      <c r="G3545" s="204" t="s">
        <v>622</v>
      </c>
      <c r="H3545" s="241">
        <v>45835</v>
      </c>
      <c r="I3545" s="253">
        <v>0</v>
      </c>
      <c r="J3545" s="214">
        <v>-2066.9170783489162</v>
      </c>
      <c r="K3545" s="250">
        <f t="shared" si="55"/>
        <v>2013555.6086879973</v>
      </c>
      <c r="L3545" s="270"/>
    </row>
    <row r="3546" spans="2:12" x14ac:dyDescent="0.25">
      <c r="B3546" s="46">
        <f>SUBTOTAL(103,$C$10:C3546)</f>
        <v>3537</v>
      </c>
      <c r="C3546" s="157" t="s">
        <v>598</v>
      </c>
      <c r="D3546" s="157" t="s">
        <v>607</v>
      </c>
      <c r="E3546" s="204" t="s">
        <v>1467</v>
      </c>
      <c r="F3546" s="212" t="s">
        <v>726</v>
      </c>
      <c r="G3546" s="204" t="s">
        <v>724</v>
      </c>
      <c r="H3546" s="241">
        <v>45835</v>
      </c>
      <c r="I3546" s="253">
        <v>0</v>
      </c>
      <c r="J3546" s="214">
        <v>-523.62</v>
      </c>
      <c r="K3546" s="250">
        <f t="shared" si="55"/>
        <v>2013031.9886879972</v>
      </c>
      <c r="L3546" s="270"/>
    </row>
    <row r="3547" spans="2:12" x14ac:dyDescent="0.25">
      <c r="B3547" s="46">
        <f>SUBTOTAL(103,$C$10:C3547)</f>
        <v>3538</v>
      </c>
      <c r="C3547" s="157" t="s">
        <v>598</v>
      </c>
      <c r="D3547" s="157" t="s">
        <v>607</v>
      </c>
      <c r="E3547" s="204" t="s">
        <v>1467</v>
      </c>
      <c r="F3547" s="212" t="s">
        <v>1432</v>
      </c>
      <c r="G3547" s="204" t="s">
        <v>1431</v>
      </c>
      <c r="H3547" s="241">
        <v>45835</v>
      </c>
      <c r="I3547" s="253">
        <v>0</v>
      </c>
      <c r="J3547" s="214">
        <v>-7979.0552402727299</v>
      </c>
      <c r="K3547" s="250">
        <f t="shared" si="55"/>
        <v>2005052.9334477244</v>
      </c>
      <c r="L3547" s="270"/>
    </row>
    <row r="3548" spans="2:12" x14ac:dyDescent="0.25">
      <c r="B3548" s="46">
        <f>SUBTOTAL(103,$C$10:C3548)</f>
        <v>3539</v>
      </c>
      <c r="C3548" s="157" t="s">
        <v>598</v>
      </c>
      <c r="D3548" s="157" t="s">
        <v>738</v>
      </c>
      <c r="E3548" s="204" t="s">
        <v>1466</v>
      </c>
      <c r="F3548" s="212" t="s">
        <v>1043</v>
      </c>
      <c r="G3548" s="204" t="s">
        <v>1044</v>
      </c>
      <c r="H3548" s="241">
        <v>45835</v>
      </c>
      <c r="I3548" s="253">
        <v>0</v>
      </c>
      <c r="J3548" s="214">
        <v>-1000</v>
      </c>
      <c r="K3548" s="250">
        <f t="shared" si="55"/>
        <v>2004052.9334477244</v>
      </c>
      <c r="L3548" s="270"/>
    </row>
    <row r="3549" spans="2:12" x14ac:dyDescent="0.25">
      <c r="B3549" s="46">
        <f>SUBTOTAL(103,$C$10:C3549)</f>
        <v>3540</v>
      </c>
      <c r="C3549" s="157" t="s">
        <v>598</v>
      </c>
      <c r="D3549" s="157" t="s">
        <v>608</v>
      </c>
      <c r="E3549" s="204" t="s">
        <v>1466</v>
      </c>
      <c r="F3549" s="212" t="s">
        <v>1135</v>
      </c>
      <c r="G3549" s="204" t="s">
        <v>1134</v>
      </c>
      <c r="H3549" s="241">
        <v>45835</v>
      </c>
      <c r="I3549" s="253">
        <v>0</v>
      </c>
      <c r="J3549" s="214">
        <v>-8400</v>
      </c>
      <c r="K3549" s="250">
        <f t="shared" si="55"/>
        <v>1995652.9334477244</v>
      </c>
      <c r="L3549" s="270"/>
    </row>
    <row r="3550" spans="2:12" x14ac:dyDescent="0.25">
      <c r="B3550" s="46">
        <f>SUBTOTAL(103,$C$10:C3550)</f>
        <v>3541</v>
      </c>
      <c r="C3550" s="157" t="s">
        <v>600</v>
      </c>
      <c r="D3550" s="157" t="s">
        <v>608</v>
      </c>
      <c r="E3550" s="204" t="s">
        <v>1466</v>
      </c>
      <c r="F3550" s="212" t="s">
        <v>1482</v>
      </c>
      <c r="G3550" s="204" t="s">
        <v>1483</v>
      </c>
      <c r="H3550" s="241">
        <v>45835</v>
      </c>
      <c r="I3550" s="253">
        <v>0</v>
      </c>
      <c r="J3550" s="214">
        <v>-8400</v>
      </c>
      <c r="K3550" s="250">
        <f t="shared" si="55"/>
        <v>1987252.9334477244</v>
      </c>
      <c r="L3550" s="270"/>
    </row>
    <row r="3551" spans="2:12" x14ac:dyDescent="0.25">
      <c r="B3551" s="46">
        <f>SUBTOTAL(103,$C$10:C3551)</f>
        <v>3542</v>
      </c>
      <c r="C3551" s="157" t="s">
        <v>600</v>
      </c>
      <c r="D3551" s="157" t="s">
        <v>607</v>
      </c>
      <c r="E3551" s="204" t="s">
        <v>1467</v>
      </c>
      <c r="F3551" s="212" t="s">
        <v>1482</v>
      </c>
      <c r="G3551" s="204" t="s">
        <v>1483</v>
      </c>
      <c r="H3551" s="241">
        <v>45835</v>
      </c>
      <c r="I3551" s="253">
        <v>0</v>
      </c>
      <c r="J3551" s="214">
        <v>-1923.2399999999998</v>
      </c>
      <c r="K3551" s="250">
        <f t="shared" si="55"/>
        <v>1985329.6934477245</v>
      </c>
      <c r="L3551" s="270"/>
    </row>
    <row r="3552" spans="2:12" x14ac:dyDescent="0.25">
      <c r="B3552" s="46">
        <f>SUBTOTAL(103,$C$10:C3552)</f>
        <v>3543</v>
      </c>
      <c r="C3552" s="157" t="s">
        <v>1520</v>
      </c>
      <c r="D3552" s="157" t="s">
        <v>608</v>
      </c>
      <c r="E3552" s="204" t="s">
        <v>1466</v>
      </c>
      <c r="F3552" s="212" t="s">
        <v>1482</v>
      </c>
      <c r="G3552" s="204" t="s">
        <v>1483</v>
      </c>
      <c r="H3552" s="241">
        <v>45835</v>
      </c>
      <c r="I3552" s="253">
        <v>0</v>
      </c>
      <c r="J3552" s="214">
        <v>-4200</v>
      </c>
      <c r="K3552" s="250">
        <f t="shared" si="55"/>
        <v>1981129.6934477245</v>
      </c>
      <c r="L3552" s="270"/>
    </row>
    <row r="3553" spans="2:12" x14ac:dyDescent="0.25">
      <c r="B3553" s="46">
        <f>SUBTOTAL(103,$C$10:C3553)</f>
        <v>3544</v>
      </c>
      <c r="C3553" s="157" t="s">
        <v>682</v>
      </c>
      <c r="D3553" s="157" t="s">
        <v>608</v>
      </c>
      <c r="E3553" s="204" t="s">
        <v>1466</v>
      </c>
      <c r="F3553" s="212" t="s">
        <v>1045</v>
      </c>
      <c r="G3553" s="204" t="s">
        <v>1046</v>
      </c>
      <c r="H3553" s="241">
        <v>45835</v>
      </c>
      <c r="I3553" s="253">
        <v>0</v>
      </c>
      <c r="J3553" s="214">
        <v>-2100</v>
      </c>
      <c r="K3553" s="250">
        <f t="shared" si="55"/>
        <v>1979029.6934477245</v>
      </c>
      <c r="L3553" s="270"/>
    </row>
    <row r="3554" spans="2:12" x14ac:dyDescent="0.25">
      <c r="B3554" s="46">
        <f>SUBTOTAL(103,$C$10:C3554)</f>
        <v>3545</v>
      </c>
      <c r="C3554" s="157" t="s">
        <v>601</v>
      </c>
      <c r="D3554" s="157" t="s">
        <v>648</v>
      </c>
      <c r="E3554" s="204" t="s">
        <v>1466</v>
      </c>
      <c r="F3554" s="212" t="s">
        <v>1482</v>
      </c>
      <c r="G3554" s="204" t="s">
        <v>1483</v>
      </c>
      <c r="H3554" s="241">
        <v>45835</v>
      </c>
      <c r="I3554" s="253">
        <v>0</v>
      </c>
      <c r="J3554" s="214">
        <v>-19331</v>
      </c>
      <c r="K3554" s="250">
        <f t="shared" si="55"/>
        <v>1959698.6934477245</v>
      </c>
      <c r="L3554" s="270"/>
    </row>
    <row r="3555" spans="2:12" x14ac:dyDescent="0.25">
      <c r="B3555" s="46">
        <f>SUBTOTAL(103,$C$10:C3555)</f>
        <v>3546</v>
      </c>
      <c r="C3555" s="157" t="s">
        <v>665</v>
      </c>
      <c r="D3555" s="157" t="s">
        <v>648</v>
      </c>
      <c r="E3555" s="204" t="s">
        <v>1466</v>
      </c>
      <c r="F3555" s="212" t="s">
        <v>641</v>
      </c>
      <c r="G3555" s="204" t="s">
        <v>642</v>
      </c>
      <c r="H3555" s="241">
        <v>45835</v>
      </c>
      <c r="I3555" s="253">
        <v>0</v>
      </c>
      <c r="J3555" s="214">
        <v>-16800</v>
      </c>
      <c r="K3555" s="250">
        <f t="shared" si="55"/>
        <v>1942898.6934477245</v>
      </c>
      <c r="L3555" s="270"/>
    </row>
    <row r="3556" spans="2:12" x14ac:dyDescent="0.25">
      <c r="B3556" s="46">
        <f>SUBTOTAL(103,$C$10:C3556)</f>
        <v>3547</v>
      </c>
      <c r="C3556" s="157" t="s">
        <v>1525</v>
      </c>
      <c r="D3556" s="157" t="s">
        <v>738</v>
      </c>
      <c r="E3556" s="204" t="s">
        <v>1466</v>
      </c>
      <c r="F3556" s="212" t="s">
        <v>1043</v>
      </c>
      <c r="G3556" s="204" t="s">
        <v>1044</v>
      </c>
      <c r="H3556" s="241">
        <v>45835</v>
      </c>
      <c r="I3556" s="253">
        <v>0</v>
      </c>
      <c r="J3556" s="214">
        <v>-250</v>
      </c>
      <c r="K3556" s="250">
        <f t="shared" si="55"/>
        <v>1942648.6934477245</v>
      </c>
      <c r="L3556" s="270"/>
    </row>
    <row r="3557" spans="2:12" x14ac:dyDescent="0.25">
      <c r="B3557" s="46">
        <f>SUBTOTAL(103,$C$10:C3557)</f>
        <v>3548</v>
      </c>
      <c r="C3557" s="157" t="s">
        <v>1503</v>
      </c>
      <c r="D3557" s="157" t="s">
        <v>738</v>
      </c>
      <c r="E3557" s="204" t="s">
        <v>1466</v>
      </c>
      <c r="F3557" s="212" t="s">
        <v>1043</v>
      </c>
      <c r="G3557" s="204" t="s">
        <v>1044</v>
      </c>
      <c r="H3557" s="241">
        <v>45835</v>
      </c>
      <c r="I3557" s="253">
        <v>0</v>
      </c>
      <c r="J3557" s="214">
        <v>-250</v>
      </c>
      <c r="K3557" s="250">
        <f t="shared" si="55"/>
        <v>1942398.6934477245</v>
      </c>
      <c r="L3557" s="270"/>
    </row>
    <row r="3558" spans="2:12" x14ac:dyDescent="0.25">
      <c r="B3558" s="46">
        <f>SUBTOTAL(103,$C$10:C3558)</f>
        <v>3549</v>
      </c>
      <c r="C3558" s="157" t="s">
        <v>728</v>
      </c>
      <c r="D3558" s="157" t="s">
        <v>738</v>
      </c>
      <c r="E3558" s="204" t="s">
        <v>1466</v>
      </c>
      <c r="F3558" s="212" t="s">
        <v>1043</v>
      </c>
      <c r="G3558" s="204" t="s">
        <v>1044</v>
      </c>
      <c r="H3558" s="241">
        <v>45835</v>
      </c>
      <c r="I3558" s="253">
        <v>0</v>
      </c>
      <c r="J3558" s="214">
        <v>-500</v>
      </c>
      <c r="K3558" s="250">
        <f t="shared" si="55"/>
        <v>1941898.6934477245</v>
      </c>
      <c r="L3558" s="270"/>
    </row>
    <row r="3559" spans="2:12" x14ac:dyDescent="0.25">
      <c r="B3559" s="46">
        <f>SUBTOTAL(103,$C$10:C3559)</f>
        <v>3550</v>
      </c>
      <c r="C3559" s="157" t="s">
        <v>1151</v>
      </c>
      <c r="D3559" s="157" t="s">
        <v>608</v>
      </c>
      <c r="E3559" s="204" t="s">
        <v>1466</v>
      </c>
      <c r="F3559" s="212" t="s">
        <v>585</v>
      </c>
      <c r="G3559" s="204" t="s">
        <v>586</v>
      </c>
      <c r="H3559" s="241">
        <v>45835</v>
      </c>
      <c r="I3559" s="253">
        <v>0</v>
      </c>
      <c r="J3559" s="214">
        <v>-5200</v>
      </c>
      <c r="K3559" s="250">
        <f t="shared" si="55"/>
        <v>1936698.6934477245</v>
      </c>
      <c r="L3559" s="270"/>
    </row>
    <row r="3560" spans="2:12" x14ac:dyDescent="0.25">
      <c r="B3560" s="46">
        <f>SUBTOTAL(103,$C$10:C3560)</f>
        <v>3551</v>
      </c>
      <c r="C3560" s="157" t="s">
        <v>1151</v>
      </c>
      <c r="D3560" s="157" t="s">
        <v>608</v>
      </c>
      <c r="E3560" s="204" t="s">
        <v>1466</v>
      </c>
      <c r="F3560" s="212" t="s">
        <v>583</v>
      </c>
      <c r="G3560" s="204" t="s">
        <v>584</v>
      </c>
      <c r="H3560" s="241">
        <v>45835</v>
      </c>
      <c r="I3560" s="253">
        <v>0</v>
      </c>
      <c r="J3560" s="214">
        <v>-4200</v>
      </c>
      <c r="K3560" s="250">
        <f t="shared" si="55"/>
        <v>1932498.6934477245</v>
      </c>
      <c r="L3560" s="270"/>
    </row>
    <row r="3561" spans="2:12" x14ac:dyDescent="0.25">
      <c r="B3561" s="46">
        <f>SUBTOTAL(103,$C$10:C3561)</f>
        <v>3552</v>
      </c>
      <c r="C3561" s="157" t="s">
        <v>683</v>
      </c>
      <c r="D3561" s="157" t="s">
        <v>608</v>
      </c>
      <c r="E3561" s="204" t="s">
        <v>1466</v>
      </c>
      <c r="F3561" s="212" t="s">
        <v>1482</v>
      </c>
      <c r="G3561" s="204" t="s">
        <v>1483</v>
      </c>
      <c r="H3561" s="241">
        <v>45835</v>
      </c>
      <c r="I3561" s="253">
        <v>0</v>
      </c>
      <c r="J3561" s="214">
        <v>-4200</v>
      </c>
      <c r="K3561" s="250">
        <f t="shared" si="55"/>
        <v>1928298.6934477245</v>
      </c>
      <c r="L3561" s="270"/>
    </row>
    <row r="3562" spans="2:12" x14ac:dyDescent="0.25">
      <c r="B3562" s="46">
        <f>SUBTOTAL(103,$C$10:C3562)</f>
        <v>3553</v>
      </c>
      <c r="C3562" s="157" t="s">
        <v>683</v>
      </c>
      <c r="D3562" s="157" t="s">
        <v>607</v>
      </c>
      <c r="E3562" s="204" t="s">
        <v>1467</v>
      </c>
      <c r="F3562" s="212" t="s">
        <v>1482</v>
      </c>
      <c r="G3562" s="204" t="s">
        <v>1483</v>
      </c>
      <c r="H3562" s="241">
        <v>45835</v>
      </c>
      <c r="I3562" s="253">
        <v>0</v>
      </c>
      <c r="J3562" s="214">
        <v>-2778.62</v>
      </c>
      <c r="K3562" s="250">
        <f t="shared" si="55"/>
        <v>1925520.0734477243</v>
      </c>
      <c r="L3562" s="270"/>
    </row>
    <row r="3563" spans="2:12" x14ac:dyDescent="0.25">
      <c r="B3563" s="46">
        <f>SUBTOTAL(103,$C$10:C3563)</f>
        <v>3554</v>
      </c>
      <c r="C3563" s="157" t="s">
        <v>694</v>
      </c>
      <c r="D3563" s="157" t="s">
        <v>608</v>
      </c>
      <c r="E3563" s="204" t="s">
        <v>1466</v>
      </c>
      <c r="F3563" s="212" t="s">
        <v>641</v>
      </c>
      <c r="G3563" s="204" t="s">
        <v>642</v>
      </c>
      <c r="H3563" s="241">
        <v>45835</v>
      </c>
      <c r="I3563" s="253">
        <v>0</v>
      </c>
      <c r="J3563" s="214">
        <v>-8400</v>
      </c>
      <c r="K3563" s="250">
        <f t="shared" si="55"/>
        <v>1917120.0734477243</v>
      </c>
      <c r="L3563" s="270"/>
    </row>
    <row r="3564" spans="2:12" x14ac:dyDescent="0.25">
      <c r="B3564" s="46">
        <f>SUBTOTAL(103,$C$10:C3564)</f>
        <v>3555</v>
      </c>
      <c r="C3564" s="157" t="s">
        <v>694</v>
      </c>
      <c r="D3564" s="157" t="s">
        <v>607</v>
      </c>
      <c r="E3564" s="204" t="s">
        <v>1467</v>
      </c>
      <c r="F3564" s="212" t="s">
        <v>1432</v>
      </c>
      <c r="G3564" s="204" t="s">
        <v>1431</v>
      </c>
      <c r="H3564" s="241">
        <v>45835</v>
      </c>
      <c r="I3564" s="253">
        <v>0</v>
      </c>
      <c r="J3564" s="214">
        <v>-13010.989999999998</v>
      </c>
      <c r="K3564" s="250">
        <f t="shared" si="55"/>
        <v>1904109.0834477243</v>
      </c>
      <c r="L3564" s="270"/>
    </row>
    <row r="3565" spans="2:12" x14ac:dyDescent="0.25">
      <c r="B3565" s="46">
        <f>SUBTOTAL(103,$C$10:C3565)</f>
        <v>3556</v>
      </c>
      <c r="C3565" s="157" t="s">
        <v>1342</v>
      </c>
      <c r="D3565" s="157" t="s">
        <v>607</v>
      </c>
      <c r="E3565" s="204" t="s">
        <v>1467</v>
      </c>
      <c r="F3565" s="212" t="s">
        <v>579</v>
      </c>
      <c r="G3565" s="204" t="s">
        <v>622</v>
      </c>
      <c r="H3565" s="241">
        <v>45835</v>
      </c>
      <c r="I3565" s="253">
        <v>0</v>
      </c>
      <c r="J3565" s="214">
        <v>-20799.68</v>
      </c>
      <c r="K3565" s="250">
        <f t="shared" si="55"/>
        <v>1883309.4034477244</v>
      </c>
      <c r="L3565" s="270"/>
    </row>
    <row r="3566" spans="2:12" x14ac:dyDescent="0.25">
      <c r="B3566" s="46">
        <f>SUBTOTAL(103,$C$10:C3566)</f>
        <v>3557</v>
      </c>
      <c r="C3566" s="157" t="s">
        <v>605</v>
      </c>
      <c r="D3566" s="157" t="s">
        <v>607</v>
      </c>
      <c r="E3566" s="204" t="s">
        <v>1467</v>
      </c>
      <c r="F3566" s="212" t="s">
        <v>1432</v>
      </c>
      <c r="G3566" s="204" t="s">
        <v>1431</v>
      </c>
      <c r="H3566" s="241">
        <v>45835</v>
      </c>
      <c r="I3566" s="253">
        <v>0</v>
      </c>
      <c r="J3566" s="214">
        <v>-5300.8344999999972</v>
      </c>
      <c r="K3566" s="250">
        <f t="shared" si="55"/>
        <v>1878008.5689477245</v>
      </c>
      <c r="L3566" s="270"/>
    </row>
    <row r="3567" spans="2:12" x14ac:dyDescent="0.25">
      <c r="B3567" s="46">
        <f>SUBTOTAL(103,$C$10:C3567)</f>
        <v>3558</v>
      </c>
      <c r="C3567" s="157" t="s">
        <v>1165</v>
      </c>
      <c r="D3567" s="157" t="s">
        <v>738</v>
      </c>
      <c r="E3567" s="204" t="s">
        <v>1466</v>
      </c>
      <c r="F3567" s="212" t="s">
        <v>1043</v>
      </c>
      <c r="G3567" s="204" t="s">
        <v>1044</v>
      </c>
      <c r="H3567" s="241">
        <v>45835</v>
      </c>
      <c r="I3567" s="253">
        <v>0</v>
      </c>
      <c r="J3567" s="214">
        <v>-750</v>
      </c>
      <c r="K3567" s="250">
        <f t="shared" si="55"/>
        <v>1877258.5689477245</v>
      </c>
      <c r="L3567" s="270"/>
    </row>
    <row r="3568" spans="2:12" x14ac:dyDescent="0.25">
      <c r="B3568" s="46">
        <f>SUBTOTAL(103,$C$10:C3568)</f>
        <v>3559</v>
      </c>
      <c r="C3568" s="157" t="s">
        <v>1528</v>
      </c>
      <c r="D3568" s="157" t="s">
        <v>738</v>
      </c>
      <c r="E3568" s="204" t="s">
        <v>1466</v>
      </c>
      <c r="F3568" s="212" t="s">
        <v>1043</v>
      </c>
      <c r="G3568" s="204" t="s">
        <v>1044</v>
      </c>
      <c r="H3568" s="241">
        <v>45835</v>
      </c>
      <c r="I3568" s="253">
        <v>0</v>
      </c>
      <c r="J3568" s="214">
        <v>-250</v>
      </c>
      <c r="K3568" s="250">
        <f t="shared" si="55"/>
        <v>1877008.5689477245</v>
      </c>
      <c r="L3568" s="270"/>
    </row>
    <row r="3569" spans="2:12" x14ac:dyDescent="0.25">
      <c r="B3569" s="46">
        <f>SUBTOTAL(103,$C$10:C3569)</f>
        <v>3560</v>
      </c>
      <c r="C3569" s="157" t="s">
        <v>1505</v>
      </c>
      <c r="D3569" s="157" t="s">
        <v>738</v>
      </c>
      <c r="E3569" s="204" t="s">
        <v>1466</v>
      </c>
      <c r="F3569" s="212" t="s">
        <v>1043</v>
      </c>
      <c r="G3569" s="204" t="s">
        <v>1044</v>
      </c>
      <c r="H3569" s="241">
        <v>45835</v>
      </c>
      <c r="I3569" s="253">
        <v>0</v>
      </c>
      <c r="J3569" s="214">
        <v>-250</v>
      </c>
      <c r="K3569" s="250">
        <f t="shared" si="55"/>
        <v>1876758.5689477245</v>
      </c>
      <c r="L3569" s="270"/>
    </row>
    <row r="3570" spans="2:12" x14ac:dyDescent="0.25">
      <c r="B3570" s="46">
        <f>SUBTOTAL(103,$C$10:C3570)</f>
        <v>3561</v>
      </c>
      <c r="C3570" s="157" t="s">
        <v>1431</v>
      </c>
      <c r="D3570" s="157" t="s">
        <v>1537</v>
      </c>
      <c r="E3570" s="204" t="s">
        <v>6</v>
      </c>
      <c r="F3570" s="212" t="s">
        <v>1432</v>
      </c>
      <c r="G3570" s="204" t="s">
        <v>1431</v>
      </c>
      <c r="H3570" s="241">
        <v>45842</v>
      </c>
      <c r="I3570" s="253">
        <v>500000</v>
      </c>
      <c r="J3570" s="214">
        <v>0</v>
      </c>
      <c r="K3570" s="250">
        <f t="shared" si="55"/>
        <v>2376758.5689477245</v>
      </c>
      <c r="L3570" s="270"/>
    </row>
    <row r="3571" spans="2:12" x14ac:dyDescent="0.25">
      <c r="B3571" s="46">
        <f>SUBTOTAL(103,$C$10:C3571)</f>
        <v>3562</v>
      </c>
      <c r="C3571" s="157" t="s">
        <v>596</v>
      </c>
      <c r="D3571" s="157" t="s">
        <v>607</v>
      </c>
      <c r="E3571" s="204" t="s">
        <v>1467</v>
      </c>
      <c r="F3571" s="212" t="s">
        <v>579</v>
      </c>
      <c r="G3571" s="204" t="s">
        <v>622</v>
      </c>
      <c r="H3571" s="241">
        <v>45842</v>
      </c>
      <c r="I3571" s="253">
        <v>0</v>
      </c>
      <c r="J3571" s="214">
        <v>-10366</v>
      </c>
      <c r="K3571" s="250">
        <f t="shared" si="55"/>
        <v>2366392.5689477245</v>
      </c>
      <c r="L3571" s="270"/>
    </row>
    <row r="3572" spans="2:12" x14ac:dyDescent="0.25">
      <c r="B3572" s="46">
        <f>SUBTOTAL(103,$C$10:C3572)</f>
        <v>3563</v>
      </c>
      <c r="C3572" s="157" t="s">
        <v>596</v>
      </c>
      <c r="D3572" s="157" t="s">
        <v>738</v>
      </c>
      <c r="E3572" s="204" t="s">
        <v>1466</v>
      </c>
      <c r="F3572" s="212" t="s">
        <v>1043</v>
      </c>
      <c r="G3572" s="204" t="s">
        <v>1044</v>
      </c>
      <c r="H3572" s="241">
        <v>45842</v>
      </c>
      <c r="I3572" s="253">
        <v>0</v>
      </c>
      <c r="J3572" s="214">
        <v>-1000</v>
      </c>
      <c r="K3572" s="250">
        <f t="shared" si="55"/>
        <v>2365392.5689477245</v>
      </c>
      <c r="L3572" s="270"/>
    </row>
    <row r="3573" spans="2:12" x14ac:dyDescent="0.25">
      <c r="B3573" s="46">
        <f>SUBTOTAL(103,$C$10:C3573)</f>
        <v>3564</v>
      </c>
      <c r="C3573" s="157" t="s">
        <v>1266</v>
      </c>
      <c r="D3573" s="157" t="s">
        <v>738</v>
      </c>
      <c r="E3573" s="204" t="s">
        <v>1466</v>
      </c>
      <c r="F3573" s="212" t="s">
        <v>1043</v>
      </c>
      <c r="G3573" s="204" t="s">
        <v>1044</v>
      </c>
      <c r="H3573" s="241">
        <v>45842</v>
      </c>
      <c r="I3573" s="253">
        <v>0</v>
      </c>
      <c r="J3573" s="214">
        <v>-1000</v>
      </c>
      <c r="K3573" s="250">
        <f t="shared" si="55"/>
        <v>2364392.5689477245</v>
      </c>
      <c r="L3573" s="270"/>
    </row>
    <row r="3574" spans="2:12" x14ac:dyDescent="0.25">
      <c r="B3574" s="46">
        <f>SUBTOTAL(103,$C$10:C3574)</f>
        <v>3565</v>
      </c>
      <c r="C3574" s="157" t="s">
        <v>1511</v>
      </c>
      <c r="D3574" s="157" t="s">
        <v>738</v>
      </c>
      <c r="E3574" s="204" t="s">
        <v>1466</v>
      </c>
      <c r="F3574" s="212" t="s">
        <v>1043</v>
      </c>
      <c r="G3574" s="204" t="s">
        <v>1044</v>
      </c>
      <c r="H3574" s="241">
        <v>45842</v>
      </c>
      <c r="I3574" s="253">
        <v>0</v>
      </c>
      <c r="J3574" s="214">
        <v>-250</v>
      </c>
      <c r="K3574" s="250">
        <f t="shared" si="55"/>
        <v>2364142.5689477245</v>
      </c>
      <c r="L3574" s="270"/>
    </row>
    <row r="3575" spans="2:12" x14ac:dyDescent="0.25">
      <c r="B3575" s="46">
        <f>SUBTOTAL(103,$C$10:C3575)</f>
        <v>3566</v>
      </c>
      <c r="C3575" s="157" t="s">
        <v>736</v>
      </c>
      <c r="D3575" s="157" t="s">
        <v>738</v>
      </c>
      <c r="E3575" s="204" t="s">
        <v>1466</v>
      </c>
      <c r="F3575" s="212" t="s">
        <v>619</v>
      </c>
      <c r="G3575" s="204" t="s">
        <v>621</v>
      </c>
      <c r="H3575" s="241">
        <v>45842</v>
      </c>
      <c r="I3575" s="253">
        <v>0</v>
      </c>
      <c r="J3575" s="214">
        <v>-1000</v>
      </c>
      <c r="K3575" s="250">
        <f t="shared" si="55"/>
        <v>2363142.5689477245</v>
      </c>
      <c r="L3575" s="270"/>
    </row>
    <row r="3576" spans="2:12" x14ac:dyDescent="0.25">
      <c r="B3576" s="46">
        <f>SUBTOTAL(103,$C$10:C3576)</f>
        <v>3567</v>
      </c>
      <c r="C3576" s="157" t="s">
        <v>736</v>
      </c>
      <c r="D3576" s="157" t="s">
        <v>607</v>
      </c>
      <c r="E3576" s="204" t="s">
        <v>1467</v>
      </c>
      <c r="F3576" s="212" t="s">
        <v>619</v>
      </c>
      <c r="G3576" s="204" t="s">
        <v>621</v>
      </c>
      <c r="H3576" s="241">
        <v>45842</v>
      </c>
      <c r="I3576" s="253">
        <v>0</v>
      </c>
      <c r="J3576" s="214">
        <v>-2000</v>
      </c>
      <c r="K3576" s="250">
        <f t="shared" si="55"/>
        <v>2361142.5689477245</v>
      </c>
      <c r="L3576" s="270"/>
    </row>
    <row r="3577" spans="2:12" x14ac:dyDescent="0.25">
      <c r="B3577" s="46">
        <f>SUBTOTAL(103,$C$10:C3577)</f>
        <v>3568</v>
      </c>
      <c r="C3577" s="157" t="s">
        <v>625</v>
      </c>
      <c r="D3577" s="157" t="s">
        <v>608</v>
      </c>
      <c r="E3577" s="204" t="s">
        <v>1466</v>
      </c>
      <c r="F3577" s="212" t="s">
        <v>641</v>
      </c>
      <c r="G3577" s="204" t="s">
        <v>642</v>
      </c>
      <c r="H3577" s="241">
        <v>45842</v>
      </c>
      <c r="I3577" s="253">
        <v>0</v>
      </c>
      <c r="J3577" s="214">
        <v>-9046</v>
      </c>
      <c r="K3577" s="250">
        <f t="shared" si="55"/>
        <v>2352096.5689477245</v>
      </c>
      <c r="L3577" s="270"/>
    </row>
    <row r="3578" spans="2:12" x14ac:dyDescent="0.25">
      <c r="B3578" s="46">
        <f>SUBTOTAL(103,$C$10:C3578)</f>
        <v>3569</v>
      </c>
      <c r="C3578" s="157" t="s">
        <v>1441</v>
      </c>
      <c r="D3578" s="157" t="s">
        <v>738</v>
      </c>
      <c r="E3578" s="204" t="s">
        <v>1466</v>
      </c>
      <c r="F3578" s="212" t="s">
        <v>1043</v>
      </c>
      <c r="G3578" s="204" t="s">
        <v>1044</v>
      </c>
      <c r="H3578" s="241">
        <v>45842</v>
      </c>
      <c r="I3578" s="253">
        <v>0</v>
      </c>
      <c r="J3578" s="214">
        <v>-750</v>
      </c>
      <c r="K3578" s="250">
        <f t="shared" si="55"/>
        <v>2351346.5689477245</v>
      </c>
      <c r="L3578" s="270"/>
    </row>
    <row r="3579" spans="2:12" x14ac:dyDescent="0.25">
      <c r="B3579" s="46">
        <f>SUBTOTAL(103,$C$10:C3579)</f>
        <v>3570</v>
      </c>
      <c r="C3579" s="157" t="s">
        <v>1423</v>
      </c>
      <c r="D3579" s="157" t="s">
        <v>608</v>
      </c>
      <c r="E3579" s="204" t="s">
        <v>1466</v>
      </c>
      <c r="F3579" s="212" t="s">
        <v>1045</v>
      </c>
      <c r="G3579" s="204" t="s">
        <v>1046</v>
      </c>
      <c r="H3579" s="241">
        <v>45842</v>
      </c>
      <c r="I3579" s="253">
        <v>0</v>
      </c>
      <c r="J3579" s="214">
        <v>-10500</v>
      </c>
      <c r="K3579" s="250">
        <f t="shared" si="55"/>
        <v>2340846.5689477245</v>
      </c>
      <c r="L3579" s="270"/>
    </row>
    <row r="3580" spans="2:12" x14ac:dyDescent="0.25">
      <c r="B3580" s="46">
        <f>SUBTOTAL(103,$C$10:C3580)</f>
        <v>3571</v>
      </c>
      <c r="C3580" s="157" t="s">
        <v>598</v>
      </c>
      <c r="D3580" s="157" t="s">
        <v>607</v>
      </c>
      <c r="E3580" s="204" t="s">
        <v>1467</v>
      </c>
      <c r="F3580" s="212" t="s">
        <v>1135</v>
      </c>
      <c r="G3580" s="204" t="s">
        <v>1134</v>
      </c>
      <c r="H3580" s="241">
        <v>45842</v>
      </c>
      <c r="I3580" s="253">
        <v>0</v>
      </c>
      <c r="J3580" s="214">
        <v>-8233.83</v>
      </c>
      <c r="K3580" s="250">
        <f t="shared" si="55"/>
        <v>2332612.7389477245</v>
      </c>
      <c r="L3580" s="270"/>
    </row>
    <row r="3581" spans="2:12" x14ac:dyDescent="0.25">
      <c r="B3581" s="46">
        <f>SUBTOTAL(103,$C$10:C3581)</f>
        <v>3572</v>
      </c>
      <c r="C3581" s="157" t="s">
        <v>598</v>
      </c>
      <c r="D3581" s="157" t="s">
        <v>607</v>
      </c>
      <c r="E3581" s="204" t="s">
        <v>1467</v>
      </c>
      <c r="F3581" s="212" t="s">
        <v>1043</v>
      </c>
      <c r="G3581" s="204" t="s">
        <v>1044</v>
      </c>
      <c r="H3581" s="241">
        <v>45842</v>
      </c>
      <c r="I3581" s="253">
        <v>0</v>
      </c>
      <c r="J3581" s="214">
        <v>-3653.8257615924135</v>
      </c>
      <c r="K3581" s="250">
        <f t="shared" si="55"/>
        <v>2328958.913186132</v>
      </c>
      <c r="L3581" s="270"/>
    </row>
    <row r="3582" spans="2:12" x14ac:dyDescent="0.25">
      <c r="B3582" s="46">
        <f>SUBTOTAL(103,$C$10:C3582)</f>
        <v>3573</v>
      </c>
      <c r="C3582" s="157" t="s">
        <v>598</v>
      </c>
      <c r="D3582" s="157" t="s">
        <v>607</v>
      </c>
      <c r="E3582" s="204" t="s">
        <v>1467</v>
      </c>
      <c r="F3582" s="212" t="s">
        <v>1432</v>
      </c>
      <c r="G3582" s="204" t="s">
        <v>1431</v>
      </c>
      <c r="H3582" s="241">
        <v>45842</v>
      </c>
      <c r="I3582" s="253">
        <v>0</v>
      </c>
      <c r="J3582" s="214">
        <v>-8112.341508490751</v>
      </c>
      <c r="K3582" s="250">
        <f t="shared" si="55"/>
        <v>2320846.571677641</v>
      </c>
      <c r="L3582" s="270"/>
    </row>
    <row r="3583" spans="2:12" x14ac:dyDescent="0.25">
      <c r="B3583" s="46">
        <f>SUBTOTAL(103,$C$10:C3583)</f>
        <v>3574</v>
      </c>
      <c r="C3583" s="157" t="s">
        <v>598</v>
      </c>
      <c r="D3583" s="157" t="s">
        <v>738</v>
      </c>
      <c r="E3583" s="204" t="s">
        <v>1466</v>
      </c>
      <c r="F3583" s="212" t="s">
        <v>1043</v>
      </c>
      <c r="G3583" s="204" t="s">
        <v>1044</v>
      </c>
      <c r="H3583" s="241">
        <v>45842</v>
      </c>
      <c r="I3583" s="253">
        <v>0</v>
      </c>
      <c r="J3583" s="214">
        <v>-1000</v>
      </c>
      <c r="K3583" s="250">
        <f t="shared" si="55"/>
        <v>2319846.571677641</v>
      </c>
      <c r="L3583" s="270"/>
    </row>
    <row r="3584" spans="2:12" x14ac:dyDescent="0.25">
      <c r="B3584" s="46">
        <f>SUBTOTAL(103,$C$10:C3584)</f>
        <v>3575</v>
      </c>
      <c r="C3584" s="157" t="s">
        <v>598</v>
      </c>
      <c r="D3584" s="157" t="s">
        <v>608</v>
      </c>
      <c r="E3584" s="204" t="s">
        <v>1466</v>
      </c>
      <c r="F3584" s="212" t="s">
        <v>1135</v>
      </c>
      <c r="G3584" s="204" t="s">
        <v>1134</v>
      </c>
      <c r="H3584" s="241">
        <v>45842</v>
      </c>
      <c r="I3584" s="253">
        <v>0</v>
      </c>
      <c r="J3584" s="214">
        <v>-8400</v>
      </c>
      <c r="K3584" s="250">
        <f t="shared" si="55"/>
        <v>2311446.571677641</v>
      </c>
      <c r="L3584" s="270"/>
    </row>
    <row r="3585" spans="2:12" x14ac:dyDescent="0.25">
      <c r="B3585" s="46">
        <f>SUBTOTAL(103,$C$10:C3585)</f>
        <v>3576</v>
      </c>
      <c r="C3585" s="157" t="s">
        <v>1520</v>
      </c>
      <c r="D3585" s="157" t="s">
        <v>608</v>
      </c>
      <c r="E3585" s="204" t="s">
        <v>1466</v>
      </c>
      <c r="F3585" s="212" t="s">
        <v>1482</v>
      </c>
      <c r="G3585" s="204" t="s">
        <v>1483</v>
      </c>
      <c r="H3585" s="241">
        <v>45842</v>
      </c>
      <c r="I3585" s="253">
        <v>0</v>
      </c>
      <c r="J3585" s="214">
        <v>-4200</v>
      </c>
      <c r="K3585" s="250">
        <f t="shared" si="55"/>
        <v>2307246.571677641</v>
      </c>
      <c r="L3585" s="270"/>
    </row>
    <row r="3586" spans="2:12" x14ac:dyDescent="0.25">
      <c r="B3586" s="46">
        <f>SUBTOTAL(103,$C$10:C3586)</f>
        <v>3577</v>
      </c>
      <c r="C3586" s="157" t="s">
        <v>600</v>
      </c>
      <c r="D3586" s="157" t="s">
        <v>608</v>
      </c>
      <c r="E3586" s="204" t="s">
        <v>1466</v>
      </c>
      <c r="F3586" s="212" t="s">
        <v>1482</v>
      </c>
      <c r="G3586" s="204" t="s">
        <v>1483</v>
      </c>
      <c r="H3586" s="241">
        <v>45842</v>
      </c>
      <c r="I3586" s="253">
        <v>0</v>
      </c>
      <c r="J3586" s="214">
        <v>-8400</v>
      </c>
      <c r="K3586" s="250">
        <f t="shared" si="55"/>
        <v>2298846.571677641</v>
      </c>
      <c r="L3586" s="270"/>
    </row>
    <row r="3587" spans="2:12" x14ac:dyDescent="0.25">
      <c r="B3587" s="46">
        <f>SUBTOTAL(103,$C$10:C3587)</f>
        <v>3578</v>
      </c>
      <c r="C3587" s="157" t="s">
        <v>682</v>
      </c>
      <c r="D3587" s="157" t="s">
        <v>608</v>
      </c>
      <c r="E3587" s="204" t="s">
        <v>1466</v>
      </c>
      <c r="F3587" s="212" t="s">
        <v>1045</v>
      </c>
      <c r="G3587" s="204" t="s">
        <v>1046</v>
      </c>
      <c r="H3587" s="241">
        <v>45842</v>
      </c>
      <c r="I3587" s="253">
        <v>0</v>
      </c>
      <c r="J3587" s="214">
        <v>-2100</v>
      </c>
      <c r="K3587" s="250">
        <f t="shared" si="55"/>
        <v>2296746.571677641</v>
      </c>
      <c r="L3587" s="270"/>
    </row>
    <row r="3588" spans="2:12" x14ac:dyDescent="0.25">
      <c r="B3588" s="46">
        <f>SUBTOTAL(103,$C$10:C3588)</f>
        <v>3579</v>
      </c>
      <c r="C3588" s="157" t="s">
        <v>1525</v>
      </c>
      <c r="D3588" s="157" t="s">
        <v>738</v>
      </c>
      <c r="E3588" s="204" t="s">
        <v>1466</v>
      </c>
      <c r="F3588" s="212" t="s">
        <v>1043</v>
      </c>
      <c r="G3588" s="204" t="s">
        <v>1044</v>
      </c>
      <c r="H3588" s="241">
        <v>45842</v>
      </c>
      <c r="I3588" s="253">
        <v>0</v>
      </c>
      <c r="J3588" s="214">
        <v>-250</v>
      </c>
      <c r="K3588" s="250">
        <f t="shared" si="55"/>
        <v>2296496.571677641</v>
      </c>
      <c r="L3588" s="270"/>
    </row>
    <row r="3589" spans="2:12" x14ac:dyDescent="0.25">
      <c r="B3589" s="46">
        <f>SUBTOTAL(103,$C$10:C3589)</f>
        <v>3580</v>
      </c>
      <c r="C3589" s="157" t="s">
        <v>601</v>
      </c>
      <c r="D3589" s="157" t="s">
        <v>648</v>
      </c>
      <c r="E3589" s="204" t="s">
        <v>1466</v>
      </c>
      <c r="F3589" s="212" t="s">
        <v>1482</v>
      </c>
      <c r="G3589" s="204" t="s">
        <v>1483</v>
      </c>
      <c r="H3589" s="241">
        <v>45842</v>
      </c>
      <c r="I3589" s="253">
        <v>0</v>
      </c>
      <c r="J3589" s="214">
        <v>-5331</v>
      </c>
      <c r="K3589" s="250">
        <f t="shared" si="55"/>
        <v>2291165.571677641</v>
      </c>
      <c r="L3589" s="270"/>
    </row>
    <row r="3590" spans="2:12" x14ac:dyDescent="0.25">
      <c r="B3590" s="46">
        <f>SUBTOTAL(103,$C$10:C3590)</f>
        <v>3581</v>
      </c>
      <c r="C3590" s="157" t="s">
        <v>665</v>
      </c>
      <c r="D3590" s="157" t="s">
        <v>648</v>
      </c>
      <c r="E3590" s="204" t="s">
        <v>1466</v>
      </c>
      <c r="F3590" s="212" t="s">
        <v>641</v>
      </c>
      <c r="G3590" s="204" t="s">
        <v>642</v>
      </c>
      <c r="H3590" s="241">
        <v>45842</v>
      </c>
      <c r="I3590" s="253">
        <v>0</v>
      </c>
      <c r="J3590" s="214">
        <v>-16800</v>
      </c>
      <c r="K3590" s="250">
        <f t="shared" si="55"/>
        <v>2274365.571677641</v>
      </c>
      <c r="L3590" s="270"/>
    </row>
    <row r="3591" spans="2:12" x14ac:dyDescent="0.25">
      <c r="B3591" s="46">
        <f>SUBTOTAL(103,$C$10:C3591)</f>
        <v>3582</v>
      </c>
      <c r="C3591" s="157" t="s">
        <v>665</v>
      </c>
      <c r="D3591" s="157" t="s">
        <v>1536</v>
      </c>
      <c r="E3591" s="204" t="s">
        <v>1466</v>
      </c>
      <c r="F3591" s="212" t="s">
        <v>641</v>
      </c>
      <c r="G3591" s="204" t="s">
        <v>642</v>
      </c>
      <c r="H3591" s="241">
        <v>45842</v>
      </c>
      <c r="I3591" s="253">
        <v>0</v>
      </c>
      <c r="J3591" s="214">
        <v>-3520.36</v>
      </c>
      <c r="K3591" s="250">
        <f t="shared" si="55"/>
        <v>2270845.2116776411</v>
      </c>
      <c r="L3591" s="270"/>
    </row>
    <row r="3592" spans="2:12" x14ac:dyDescent="0.25">
      <c r="B3592" s="46">
        <f>SUBTOTAL(103,$C$10:C3592)</f>
        <v>3583</v>
      </c>
      <c r="C3592" s="157" t="s">
        <v>1503</v>
      </c>
      <c r="D3592" s="157" t="s">
        <v>738</v>
      </c>
      <c r="E3592" s="204" t="s">
        <v>1466</v>
      </c>
      <c r="F3592" s="212" t="s">
        <v>1043</v>
      </c>
      <c r="G3592" s="204" t="s">
        <v>1044</v>
      </c>
      <c r="H3592" s="241">
        <v>45842</v>
      </c>
      <c r="I3592" s="253">
        <v>0</v>
      </c>
      <c r="J3592" s="214">
        <v>-250</v>
      </c>
      <c r="K3592" s="250">
        <f t="shared" si="55"/>
        <v>2270595.2116776411</v>
      </c>
      <c r="L3592" s="270"/>
    </row>
    <row r="3593" spans="2:12" x14ac:dyDescent="0.25">
      <c r="B3593" s="46">
        <f>SUBTOTAL(103,$C$10:C3593)</f>
        <v>3584</v>
      </c>
      <c r="C3593" s="157" t="s">
        <v>728</v>
      </c>
      <c r="D3593" s="157" t="s">
        <v>738</v>
      </c>
      <c r="E3593" s="204" t="s">
        <v>1466</v>
      </c>
      <c r="F3593" s="212" t="s">
        <v>1043</v>
      </c>
      <c r="G3593" s="204" t="s">
        <v>1044</v>
      </c>
      <c r="H3593" s="241">
        <v>45842</v>
      </c>
      <c r="I3593" s="253">
        <v>0</v>
      </c>
      <c r="J3593" s="214">
        <v>-500</v>
      </c>
      <c r="K3593" s="250">
        <f t="shared" si="55"/>
        <v>2270095.2116776411</v>
      </c>
      <c r="L3593" s="270"/>
    </row>
    <row r="3594" spans="2:12" x14ac:dyDescent="0.25">
      <c r="B3594" s="46">
        <f>SUBTOTAL(103,$C$10:C3594)</f>
        <v>3585</v>
      </c>
      <c r="C3594" s="157" t="s">
        <v>1151</v>
      </c>
      <c r="D3594" s="157" t="s">
        <v>608</v>
      </c>
      <c r="E3594" s="204" t="s">
        <v>1466</v>
      </c>
      <c r="F3594" s="212" t="s">
        <v>585</v>
      </c>
      <c r="G3594" s="204" t="s">
        <v>586</v>
      </c>
      <c r="H3594" s="241">
        <v>45842</v>
      </c>
      <c r="I3594" s="253">
        <v>0</v>
      </c>
      <c r="J3594" s="214">
        <v>-5200</v>
      </c>
      <c r="K3594" s="250">
        <f t="shared" si="55"/>
        <v>2264895.2116776411</v>
      </c>
      <c r="L3594" s="270"/>
    </row>
    <row r="3595" spans="2:12" x14ac:dyDescent="0.25">
      <c r="B3595" s="46">
        <f>SUBTOTAL(103,$C$10:C3595)</f>
        <v>3586</v>
      </c>
      <c r="C3595" s="157" t="s">
        <v>1151</v>
      </c>
      <c r="D3595" s="157" t="s">
        <v>608</v>
      </c>
      <c r="E3595" s="204" t="s">
        <v>1466</v>
      </c>
      <c r="F3595" s="212" t="s">
        <v>583</v>
      </c>
      <c r="G3595" s="204" t="s">
        <v>584</v>
      </c>
      <c r="H3595" s="241">
        <v>45842</v>
      </c>
      <c r="I3595" s="253">
        <v>0</v>
      </c>
      <c r="J3595" s="214">
        <v>-4200</v>
      </c>
      <c r="K3595" s="250">
        <f t="shared" si="55"/>
        <v>2260695.2116776411</v>
      </c>
      <c r="L3595" s="270"/>
    </row>
    <row r="3596" spans="2:12" x14ac:dyDescent="0.25">
      <c r="B3596" s="46">
        <f>SUBTOTAL(103,$C$10:C3596)</f>
        <v>3587</v>
      </c>
      <c r="C3596" s="157" t="s">
        <v>683</v>
      </c>
      <c r="D3596" s="157" t="s">
        <v>608</v>
      </c>
      <c r="E3596" s="204" t="s">
        <v>1466</v>
      </c>
      <c r="F3596" s="212" t="s">
        <v>1482</v>
      </c>
      <c r="G3596" s="204" t="s">
        <v>1483</v>
      </c>
      <c r="H3596" s="241">
        <v>45842</v>
      </c>
      <c r="I3596" s="253">
        <v>0</v>
      </c>
      <c r="J3596" s="214">
        <v>-4200</v>
      </c>
      <c r="K3596" s="250">
        <f t="shared" si="55"/>
        <v>2256495.2116776411</v>
      </c>
      <c r="L3596" s="270"/>
    </row>
    <row r="3597" spans="2:12" x14ac:dyDescent="0.25">
      <c r="B3597" s="46">
        <f>SUBTOTAL(103,$C$10:C3597)</f>
        <v>3588</v>
      </c>
      <c r="C3597" s="157" t="s">
        <v>694</v>
      </c>
      <c r="D3597" s="157" t="s">
        <v>608</v>
      </c>
      <c r="E3597" s="204" t="s">
        <v>1466</v>
      </c>
      <c r="F3597" s="212" t="s">
        <v>641</v>
      </c>
      <c r="G3597" s="204" t="s">
        <v>642</v>
      </c>
      <c r="H3597" s="241">
        <v>45842</v>
      </c>
      <c r="I3597" s="253">
        <v>0</v>
      </c>
      <c r="J3597" s="214">
        <v>-8400</v>
      </c>
      <c r="K3597" s="250">
        <f t="shared" si="55"/>
        <v>2248095.2116776411</v>
      </c>
      <c r="L3597" s="270"/>
    </row>
    <row r="3598" spans="2:12" x14ac:dyDescent="0.25">
      <c r="B3598" s="46">
        <f>SUBTOTAL(103,$C$10:C3598)</f>
        <v>3589</v>
      </c>
      <c r="C3598" s="157" t="s">
        <v>694</v>
      </c>
      <c r="D3598" s="157" t="s">
        <v>607</v>
      </c>
      <c r="E3598" s="204" t="s">
        <v>1467</v>
      </c>
      <c r="F3598" s="212" t="s">
        <v>1432</v>
      </c>
      <c r="G3598" s="204" t="s">
        <v>1431</v>
      </c>
      <c r="H3598" s="241">
        <v>45842</v>
      </c>
      <c r="I3598" s="253">
        <v>0</v>
      </c>
      <c r="J3598" s="214">
        <v>-13010.989999999998</v>
      </c>
      <c r="K3598" s="250">
        <f t="shared" si="55"/>
        <v>2235084.2216776409</v>
      </c>
      <c r="L3598" s="270"/>
    </row>
    <row r="3599" spans="2:12" x14ac:dyDescent="0.25">
      <c r="B3599" s="46">
        <f>SUBTOTAL(103,$C$10:C3599)</f>
        <v>3590</v>
      </c>
      <c r="C3599" s="157" t="s">
        <v>1342</v>
      </c>
      <c r="D3599" s="157" t="s">
        <v>607</v>
      </c>
      <c r="E3599" s="204" t="s">
        <v>1467</v>
      </c>
      <c r="F3599" s="212" t="s">
        <v>579</v>
      </c>
      <c r="G3599" s="204" t="s">
        <v>622</v>
      </c>
      <c r="H3599" s="241">
        <v>45842</v>
      </c>
      <c r="I3599" s="253">
        <v>0</v>
      </c>
      <c r="J3599" s="214">
        <v>-17748.96</v>
      </c>
      <c r="K3599" s="250">
        <f t="shared" ref="K3599:K3665" si="56">I3599+K3598+J3599</f>
        <v>2217335.261677641</v>
      </c>
      <c r="L3599" s="270"/>
    </row>
    <row r="3600" spans="2:12" x14ac:dyDescent="0.25">
      <c r="B3600" s="46">
        <f>SUBTOTAL(103,$C$10:C3600)</f>
        <v>3591</v>
      </c>
      <c r="C3600" s="157" t="s">
        <v>605</v>
      </c>
      <c r="D3600" s="157" t="s">
        <v>607</v>
      </c>
      <c r="E3600" s="204" t="s">
        <v>1467</v>
      </c>
      <c r="F3600" s="212" t="s">
        <v>1432</v>
      </c>
      <c r="G3600" s="204" t="s">
        <v>1431</v>
      </c>
      <c r="H3600" s="241">
        <v>45842</v>
      </c>
      <c r="I3600" s="253">
        <v>0</v>
      </c>
      <c r="J3600" s="214">
        <v>-5300.8344999999972</v>
      </c>
      <c r="K3600" s="250">
        <f t="shared" si="56"/>
        <v>2212034.4271776411</v>
      </c>
      <c r="L3600" s="270"/>
    </row>
    <row r="3601" spans="2:12" x14ac:dyDescent="0.25">
      <c r="B3601" s="46">
        <f>SUBTOTAL(103,$C$10:C3601)</f>
        <v>3592</v>
      </c>
      <c r="C3601" s="157" t="s">
        <v>1165</v>
      </c>
      <c r="D3601" s="157" t="s">
        <v>738</v>
      </c>
      <c r="E3601" s="204" t="s">
        <v>1466</v>
      </c>
      <c r="F3601" s="212" t="s">
        <v>1043</v>
      </c>
      <c r="G3601" s="204" t="s">
        <v>1044</v>
      </c>
      <c r="H3601" s="241">
        <v>45842</v>
      </c>
      <c r="I3601" s="253">
        <v>0</v>
      </c>
      <c r="J3601" s="214">
        <v>-750</v>
      </c>
      <c r="K3601" s="250">
        <f t="shared" si="56"/>
        <v>2211284.4271776411</v>
      </c>
      <c r="L3601" s="270"/>
    </row>
    <row r="3602" spans="2:12" x14ac:dyDescent="0.25">
      <c r="B3602" s="46">
        <f>SUBTOTAL(103,$C$10:C3602)</f>
        <v>3593</v>
      </c>
      <c r="C3602" s="157" t="s">
        <v>1528</v>
      </c>
      <c r="D3602" s="157" t="s">
        <v>738</v>
      </c>
      <c r="E3602" s="204" t="s">
        <v>1466</v>
      </c>
      <c r="F3602" s="212" t="s">
        <v>1043</v>
      </c>
      <c r="G3602" s="204" t="s">
        <v>1044</v>
      </c>
      <c r="H3602" s="241">
        <v>45842</v>
      </c>
      <c r="I3602" s="253">
        <v>0</v>
      </c>
      <c r="J3602" s="214">
        <v>-250</v>
      </c>
      <c r="K3602" s="250">
        <f t="shared" si="56"/>
        <v>2211034.4271776411</v>
      </c>
      <c r="L3602" s="270"/>
    </row>
    <row r="3603" spans="2:12" x14ac:dyDescent="0.25">
      <c r="B3603" s="46">
        <f>SUBTOTAL(103,$C$10:C3603)</f>
        <v>3594</v>
      </c>
      <c r="C3603" s="157" t="s">
        <v>1505</v>
      </c>
      <c r="D3603" s="157" t="s">
        <v>738</v>
      </c>
      <c r="E3603" s="204" t="s">
        <v>1466</v>
      </c>
      <c r="F3603" s="212" t="s">
        <v>1043</v>
      </c>
      <c r="G3603" s="204" t="s">
        <v>1044</v>
      </c>
      <c r="H3603" s="241">
        <v>45842</v>
      </c>
      <c r="I3603" s="253">
        <v>0</v>
      </c>
      <c r="J3603" s="214">
        <v>-250</v>
      </c>
      <c r="K3603" s="250">
        <f t="shared" si="56"/>
        <v>2210784.4271776411</v>
      </c>
      <c r="L3603" s="270"/>
    </row>
    <row r="3604" spans="2:12" x14ac:dyDescent="0.25">
      <c r="B3604" s="46">
        <f>SUBTOTAL(103,$C$10:C3604)</f>
        <v>3595</v>
      </c>
      <c r="C3604" s="157" t="s">
        <v>802</v>
      </c>
      <c r="D3604" s="157" t="s">
        <v>776</v>
      </c>
      <c r="E3604" s="204" t="s">
        <v>1469</v>
      </c>
      <c r="F3604" s="212" t="s">
        <v>726</v>
      </c>
      <c r="G3604" s="204" t="s">
        <v>724</v>
      </c>
      <c r="H3604" s="241">
        <v>45845</v>
      </c>
      <c r="I3604" s="253">
        <v>0</v>
      </c>
      <c r="J3604" s="306">
        <v>-200000</v>
      </c>
      <c r="K3604" s="250">
        <f t="shared" si="56"/>
        <v>2010784.4271776411</v>
      </c>
      <c r="L3604" s="270"/>
    </row>
    <row r="3605" spans="2:12" x14ac:dyDescent="0.25">
      <c r="B3605" s="46">
        <f>SUBTOTAL(103,$C$10:C3605)</f>
        <v>3596</v>
      </c>
      <c r="C3605" s="157" t="s">
        <v>798</v>
      </c>
      <c r="D3605" s="157" t="s">
        <v>846</v>
      </c>
      <c r="E3605" s="204" t="s">
        <v>24</v>
      </c>
      <c r="F3605" s="212" t="s">
        <v>24</v>
      </c>
      <c r="G3605" s="290" t="s">
        <v>24</v>
      </c>
      <c r="H3605" s="241">
        <v>45845</v>
      </c>
      <c r="I3605" s="253">
        <v>0</v>
      </c>
      <c r="J3605" s="306">
        <v>-70000</v>
      </c>
      <c r="K3605" s="250">
        <f t="shared" si="56"/>
        <v>1940784.4271776411</v>
      </c>
      <c r="L3605" s="270"/>
    </row>
    <row r="3606" spans="2:12" x14ac:dyDescent="0.25">
      <c r="B3606" s="46">
        <f>SUBTOTAL(103,$C$10:C3606)</f>
        <v>3597</v>
      </c>
      <c r="C3606" s="157" t="s">
        <v>1431</v>
      </c>
      <c r="D3606" s="157" t="s">
        <v>1433</v>
      </c>
      <c r="E3606" s="204" t="s">
        <v>6</v>
      </c>
      <c r="F3606" s="212" t="s">
        <v>1432</v>
      </c>
      <c r="G3606" s="204" t="s">
        <v>1431</v>
      </c>
      <c r="H3606" s="241">
        <v>45846</v>
      </c>
      <c r="I3606" s="253">
        <v>500000</v>
      </c>
      <c r="J3606" s="214">
        <v>0</v>
      </c>
      <c r="K3606" s="250">
        <f t="shared" si="56"/>
        <v>2440784.4271776411</v>
      </c>
      <c r="L3606" s="270"/>
    </row>
    <row r="3607" spans="2:12" x14ac:dyDescent="0.25">
      <c r="B3607" s="46">
        <f>SUBTOTAL(103,$C$10:C3607)</f>
        <v>3598</v>
      </c>
      <c r="C3607" s="157" t="s">
        <v>1500</v>
      </c>
      <c r="D3607" s="157" t="s">
        <v>1534</v>
      </c>
      <c r="E3607" s="204" t="s">
        <v>1470</v>
      </c>
      <c r="F3607" s="212" t="s">
        <v>726</v>
      </c>
      <c r="G3607" s="204" t="s">
        <v>724</v>
      </c>
      <c r="H3607" s="241">
        <v>45848</v>
      </c>
      <c r="I3607" s="253">
        <v>0</v>
      </c>
      <c r="J3607" s="306">
        <v>-5000</v>
      </c>
      <c r="K3607" s="250">
        <f t="shared" si="56"/>
        <v>2435784.4271776411</v>
      </c>
      <c r="L3607" s="270"/>
    </row>
    <row r="3608" spans="2:12" x14ac:dyDescent="0.25">
      <c r="B3608" s="46">
        <f>SUBTOTAL(103,$C$10:C3608)</f>
        <v>3599</v>
      </c>
      <c r="C3608" s="157" t="s">
        <v>131</v>
      </c>
      <c r="D3608" s="157" t="s">
        <v>1538</v>
      </c>
      <c r="E3608" s="204" t="s">
        <v>1475</v>
      </c>
      <c r="F3608" s="212" t="s">
        <v>588</v>
      </c>
      <c r="G3608" s="204" t="s">
        <v>589</v>
      </c>
      <c r="H3608" s="241">
        <v>45848</v>
      </c>
      <c r="I3608" s="253">
        <v>0</v>
      </c>
      <c r="J3608" s="214">
        <v>-250000</v>
      </c>
      <c r="K3608" s="250">
        <f t="shared" si="56"/>
        <v>2185784.4271776411</v>
      </c>
      <c r="L3608" s="270"/>
    </row>
    <row r="3609" spans="2:12" x14ac:dyDescent="0.25">
      <c r="B3609" s="46">
        <f>SUBTOTAL(103,$C$10:C3609)</f>
        <v>3600</v>
      </c>
      <c r="C3609" s="157" t="s">
        <v>596</v>
      </c>
      <c r="D3609" s="157" t="s">
        <v>607</v>
      </c>
      <c r="E3609" s="204" t="s">
        <v>1467</v>
      </c>
      <c r="F3609" s="212" t="s">
        <v>579</v>
      </c>
      <c r="G3609" s="204" t="s">
        <v>622</v>
      </c>
      <c r="H3609" s="241">
        <v>45849</v>
      </c>
      <c r="I3609" s="253">
        <v>0</v>
      </c>
      <c r="J3609" s="214">
        <v>-10366</v>
      </c>
      <c r="K3609" s="250">
        <f t="shared" si="56"/>
        <v>2175418.4271776411</v>
      </c>
      <c r="L3609" s="270"/>
    </row>
    <row r="3610" spans="2:12" x14ac:dyDescent="0.25">
      <c r="B3610" s="46">
        <f>SUBTOTAL(103,$C$10:C3610)</f>
        <v>3601</v>
      </c>
      <c r="C3610" s="157" t="s">
        <v>596</v>
      </c>
      <c r="D3610" s="157" t="s">
        <v>738</v>
      </c>
      <c r="E3610" s="204" t="s">
        <v>1466</v>
      </c>
      <c r="F3610" s="212" t="s">
        <v>1043</v>
      </c>
      <c r="G3610" s="204" t="s">
        <v>1044</v>
      </c>
      <c r="H3610" s="241">
        <v>45849</v>
      </c>
      <c r="I3610" s="253">
        <v>0</v>
      </c>
      <c r="J3610" s="214">
        <v>-1000</v>
      </c>
      <c r="K3610" s="250">
        <f t="shared" si="56"/>
        <v>2174418.4271776411</v>
      </c>
      <c r="L3610" s="270"/>
    </row>
    <row r="3611" spans="2:12" x14ac:dyDescent="0.25">
      <c r="B3611" s="46">
        <f>SUBTOTAL(103,$C$10:C3611)</f>
        <v>3602</v>
      </c>
      <c r="C3611" s="157" t="s">
        <v>1266</v>
      </c>
      <c r="D3611" s="157" t="s">
        <v>738</v>
      </c>
      <c r="E3611" s="204" t="s">
        <v>1466</v>
      </c>
      <c r="F3611" s="212" t="s">
        <v>1043</v>
      </c>
      <c r="G3611" s="204" t="s">
        <v>1044</v>
      </c>
      <c r="H3611" s="241">
        <v>45849</v>
      </c>
      <c r="I3611" s="253">
        <v>0</v>
      </c>
      <c r="J3611" s="214">
        <v>-1000</v>
      </c>
      <c r="K3611" s="250">
        <f t="shared" si="56"/>
        <v>2173418.4271776411</v>
      </c>
      <c r="L3611" s="270"/>
    </row>
    <row r="3612" spans="2:12" x14ac:dyDescent="0.25">
      <c r="B3612" s="46">
        <f>SUBTOTAL(103,$C$10:C3612)</f>
        <v>3603</v>
      </c>
      <c r="C3612" s="157" t="s">
        <v>1511</v>
      </c>
      <c r="D3612" s="157" t="s">
        <v>738</v>
      </c>
      <c r="E3612" s="204" t="s">
        <v>1466</v>
      </c>
      <c r="F3612" s="212" t="s">
        <v>1043</v>
      </c>
      <c r="G3612" s="204" t="s">
        <v>1044</v>
      </c>
      <c r="H3612" s="241">
        <v>45849</v>
      </c>
      <c r="I3612" s="253">
        <v>0</v>
      </c>
      <c r="J3612" s="214">
        <v>-250</v>
      </c>
      <c r="K3612" s="250">
        <f t="shared" si="56"/>
        <v>2173168.4271776411</v>
      </c>
      <c r="L3612" s="270"/>
    </row>
    <row r="3613" spans="2:12" x14ac:dyDescent="0.25">
      <c r="B3613" s="46">
        <f>SUBTOTAL(103,$C$10:C3613)</f>
        <v>3604</v>
      </c>
      <c r="C3613" s="157" t="s">
        <v>736</v>
      </c>
      <c r="D3613" s="157" t="s">
        <v>738</v>
      </c>
      <c r="E3613" s="204" t="s">
        <v>1466</v>
      </c>
      <c r="F3613" s="212" t="s">
        <v>619</v>
      </c>
      <c r="G3613" s="204" t="s">
        <v>621</v>
      </c>
      <c r="H3613" s="241">
        <v>45849</v>
      </c>
      <c r="I3613" s="253">
        <v>0</v>
      </c>
      <c r="J3613" s="214">
        <v>-1000</v>
      </c>
      <c r="K3613" s="250">
        <f t="shared" si="56"/>
        <v>2172168.4271776411</v>
      </c>
      <c r="L3613" s="270"/>
    </row>
    <row r="3614" spans="2:12" x14ac:dyDescent="0.25">
      <c r="B3614" s="46">
        <f>SUBTOTAL(103,$C$10:C3614)</f>
        <v>3605</v>
      </c>
      <c r="C3614" s="157" t="s">
        <v>625</v>
      </c>
      <c r="D3614" s="157" t="s">
        <v>608</v>
      </c>
      <c r="E3614" s="204" t="s">
        <v>1466</v>
      </c>
      <c r="F3614" s="212" t="s">
        <v>641</v>
      </c>
      <c r="G3614" s="204" t="s">
        <v>642</v>
      </c>
      <c r="H3614" s="241">
        <v>45849</v>
      </c>
      <c r="I3614" s="253">
        <v>0</v>
      </c>
      <c r="J3614" s="214">
        <v>-2100</v>
      </c>
      <c r="K3614" s="250">
        <f t="shared" si="56"/>
        <v>2170068.4271776411</v>
      </c>
      <c r="L3614" s="270"/>
    </row>
    <row r="3615" spans="2:12" x14ac:dyDescent="0.25">
      <c r="B3615" s="46">
        <f>SUBTOTAL(103,$C$10:C3615)</f>
        <v>3606</v>
      </c>
      <c r="C3615" s="157" t="s">
        <v>625</v>
      </c>
      <c r="D3615" s="157" t="s">
        <v>1139</v>
      </c>
      <c r="E3615" s="204" t="s">
        <v>1466</v>
      </c>
      <c r="F3615" s="212" t="s">
        <v>641</v>
      </c>
      <c r="G3615" s="204" t="s">
        <v>642</v>
      </c>
      <c r="H3615" s="241">
        <v>45849</v>
      </c>
      <c r="I3615" s="253">
        <v>0</v>
      </c>
      <c r="J3615" s="214">
        <v>-19861</v>
      </c>
      <c r="K3615" s="250">
        <f t="shared" si="56"/>
        <v>2150207.4271776411</v>
      </c>
      <c r="L3615" s="270"/>
    </row>
    <row r="3616" spans="2:12" x14ac:dyDescent="0.25">
      <c r="B3616" s="46">
        <f>SUBTOTAL(103,$C$10:C3616)</f>
        <v>3607</v>
      </c>
      <c r="C3616" s="157" t="s">
        <v>1441</v>
      </c>
      <c r="D3616" s="157" t="s">
        <v>738</v>
      </c>
      <c r="E3616" s="204" t="s">
        <v>1466</v>
      </c>
      <c r="F3616" s="212" t="s">
        <v>1043</v>
      </c>
      <c r="G3616" s="204" t="s">
        <v>1044</v>
      </c>
      <c r="H3616" s="241">
        <v>45849</v>
      </c>
      <c r="I3616" s="253">
        <v>0</v>
      </c>
      <c r="J3616" s="214">
        <v>-750</v>
      </c>
      <c r="K3616" s="250">
        <f t="shared" si="56"/>
        <v>2149457.4271776411</v>
      </c>
      <c r="L3616" s="270"/>
    </row>
    <row r="3617" spans="2:12" x14ac:dyDescent="0.25">
      <c r="B3617" s="46">
        <f>SUBTOTAL(103,$C$10:C3617)</f>
        <v>3608</v>
      </c>
      <c r="C3617" s="157" t="s">
        <v>1423</v>
      </c>
      <c r="D3617" s="157" t="s">
        <v>608</v>
      </c>
      <c r="E3617" s="204" t="s">
        <v>1466</v>
      </c>
      <c r="F3617" s="212" t="s">
        <v>1045</v>
      </c>
      <c r="G3617" s="204" t="s">
        <v>1046</v>
      </c>
      <c r="H3617" s="241">
        <v>45849</v>
      </c>
      <c r="I3617" s="253">
        <v>0</v>
      </c>
      <c r="J3617" s="214">
        <v>-10500</v>
      </c>
      <c r="K3617" s="250">
        <f t="shared" si="56"/>
        <v>2138957.4271776411</v>
      </c>
      <c r="L3617" s="270"/>
    </row>
    <row r="3618" spans="2:12" x14ac:dyDescent="0.25">
      <c r="B3618" s="46">
        <f>SUBTOTAL(103,$C$10:C3618)</f>
        <v>3609</v>
      </c>
      <c r="C3618" s="157" t="s">
        <v>598</v>
      </c>
      <c r="D3618" s="157" t="s">
        <v>607</v>
      </c>
      <c r="E3618" s="204" t="s">
        <v>1467</v>
      </c>
      <c r="F3618" s="212" t="s">
        <v>1135</v>
      </c>
      <c r="G3618" s="204" t="s">
        <v>1134</v>
      </c>
      <c r="H3618" s="241">
        <v>45849</v>
      </c>
      <c r="I3618" s="253">
        <v>0</v>
      </c>
      <c r="J3618" s="214">
        <v>-3138.9794460519638</v>
      </c>
      <c r="K3618" s="250">
        <f t="shared" si="56"/>
        <v>2135818.447731589</v>
      </c>
      <c r="L3618" s="270"/>
    </row>
    <row r="3619" spans="2:12" x14ac:dyDescent="0.25">
      <c r="B3619" s="46">
        <f>SUBTOTAL(103,$C$10:C3619)</f>
        <v>3610</v>
      </c>
      <c r="C3619" s="157" t="s">
        <v>598</v>
      </c>
      <c r="D3619" s="157" t="s">
        <v>607</v>
      </c>
      <c r="E3619" s="204" t="s">
        <v>1467</v>
      </c>
      <c r="F3619" s="212" t="s">
        <v>579</v>
      </c>
      <c r="G3619" s="204" t="s">
        <v>622</v>
      </c>
      <c r="H3619" s="241">
        <v>45849</v>
      </c>
      <c r="I3619" s="253">
        <v>0</v>
      </c>
      <c r="J3619" s="214">
        <v>-4128.9910775395101</v>
      </c>
      <c r="K3619" s="250">
        <f t="shared" si="56"/>
        <v>2131689.4566540495</v>
      </c>
      <c r="L3619" s="270"/>
    </row>
    <row r="3620" spans="2:12" x14ac:dyDescent="0.25">
      <c r="B3620" s="46">
        <f>SUBTOTAL(103,$C$10:C3620)</f>
        <v>3611</v>
      </c>
      <c r="C3620" s="157" t="s">
        <v>598</v>
      </c>
      <c r="D3620" s="157" t="s">
        <v>607</v>
      </c>
      <c r="E3620" s="204" t="s">
        <v>1467</v>
      </c>
      <c r="F3620" s="212" t="s">
        <v>1432</v>
      </c>
      <c r="G3620" s="204" t="s">
        <v>1431</v>
      </c>
      <c r="H3620" s="241">
        <v>45849</v>
      </c>
      <c r="I3620" s="253">
        <v>0</v>
      </c>
      <c r="J3620" s="214">
        <v>-15732.029476408525</v>
      </c>
      <c r="K3620" s="250">
        <f t="shared" si="56"/>
        <v>2115957.4271776411</v>
      </c>
      <c r="L3620" s="270"/>
    </row>
    <row r="3621" spans="2:12" x14ac:dyDescent="0.25">
      <c r="B3621" s="46">
        <f>SUBTOTAL(103,$C$10:C3621)</f>
        <v>3612</v>
      </c>
      <c r="C3621" s="157" t="s">
        <v>598</v>
      </c>
      <c r="D3621" s="157" t="s">
        <v>738</v>
      </c>
      <c r="E3621" s="204" t="s">
        <v>1466</v>
      </c>
      <c r="F3621" s="212" t="s">
        <v>1043</v>
      </c>
      <c r="G3621" s="204" t="s">
        <v>1044</v>
      </c>
      <c r="H3621" s="241">
        <v>45849</v>
      </c>
      <c r="I3621" s="253">
        <v>0</v>
      </c>
      <c r="J3621" s="214">
        <v>-1000</v>
      </c>
      <c r="K3621" s="250">
        <f t="shared" si="56"/>
        <v>2114957.4271776411</v>
      </c>
      <c r="L3621" s="270"/>
    </row>
    <row r="3622" spans="2:12" x14ac:dyDescent="0.25">
      <c r="B3622" s="46">
        <f>SUBTOTAL(103,$C$10:C3622)</f>
        <v>3613</v>
      </c>
      <c r="C3622" s="157" t="s">
        <v>598</v>
      </c>
      <c r="D3622" s="157" t="s">
        <v>608</v>
      </c>
      <c r="E3622" s="204" t="s">
        <v>1466</v>
      </c>
      <c r="F3622" s="212" t="s">
        <v>1135</v>
      </c>
      <c r="G3622" s="204" t="s">
        <v>1134</v>
      </c>
      <c r="H3622" s="241">
        <v>45849</v>
      </c>
      <c r="I3622" s="253">
        <v>0</v>
      </c>
      <c r="J3622" s="214">
        <v>-8400</v>
      </c>
      <c r="K3622" s="250">
        <f t="shared" si="56"/>
        <v>2106557.4271776411</v>
      </c>
      <c r="L3622" s="270"/>
    </row>
    <row r="3623" spans="2:12" x14ac:dyDescent="0.25">
      <c r="B3623" s="46">
        <f>SUBTOTAL(103,$C$10:C3623)</f>
        <v>3614</v>
      </c>
      <c r="C3623" s="157" t="s">
        <v>598</v>
      </c>
      <c r="D3623" s="157" t="s">
        <v>1166</v>
      </c>
      <c r="E3623" s="204" t="s">
        <v>1466</v>
      </c>
      <c r="F3623" s="212" t="s">
        <v>581</v>
      </c>
      <c r="G3623" s="204" t="s">
        <v>620</v>
      </c>
      <c r="H3623" s="241">
        <v>45849</v>
      </c>
      <c r="I3623" s="253">
        <v>0</v>
      </c>
      <c r="J3623" s="214">
        <v>-10000</v>
      </c>
      <c r="K3623" s="250">
        <f t="shared" si="56"/>
        <v>2096557.4271776411</v>
      </c>
      <c r="L3623" s="270"/>
    </row>
    <row r="3624" spans="2:12" x14ac:dyDescent="0.25">
      <c r="B3624" s="46">
        <f>SUBTOTAL(103,$C$10:C3624)</f>
        <v>3615</v>
      </c>
      <c r="C3624" s="157" t="s">
        <v>1524</v>
      </c>
      <c r="D3624" s="157" t="s">
        <v>608</v>
      </c>
      <c r="E3624" s="204" t="s">
        <v>1466</v>
      </c>
      <c r="F3624" s="212" t="s">
        <v>1482</v>
      </c>
      <c r="G3624" s="204" t="s">
        <v>1483</v>
      </c>
      <c r="H3624" s="241">
        <v>45849</v>
      </c>
      <c r="I3624" s="253">
        <v>0</v>
      </c>
      <c r="J3624" s="214">
        <v>-4200</v>
      </c>
      <c r="K3624" s="250">
        <f t="shared" si="56"/>
        <v>2092357.4271776411</v>
      </c>
      <c r="L3624" s="270"/>
    </row>
    <row r="3625" spans="2:12" x14ac:dyDescent="0.25">
      <c r="B3625" s="46">
        <f>SUBTOTAL(103,$C$10:C3625)</f>
        <v>3616</v>
      </c>
      <c r="C3625" s="157" t="s">
        <v>600</v>
      </c>
      <c r="D3625" s="157" t="s">
        <v>608</v>
      </c>
      <c r="E3625" s="204" t="s">
        <v>1466</v>
      </c>
      <c r="F3625" s="212" t="s">
        <v>1482</v>
      </c>
      <c r="G3625" s="204" t="s">
        <v>1483</v>
      </c>
      <c r="H3625" s="241">
        <v>45849</v>
      </c>
      <c r="I3625" s="253">
        <v>0</v>
      </c>
      <c r="J3625" s="214">
        <v>-20400</v>
      </c>
      <c r="K3625" s="250">
        <f t="shared" si="56"/>
        <v>2071957.4271776411</v>
      </c>
      <c r="L3625" s="270"/>
    </row>
    <row r="3626" spans="2:12" x14ac:dyDescent="0.25">
      <c r="B3626" s="46">
        <f>SUBTOTAL(103,$C$10:C3626)</f>
        <v>3617</v>
      </c>
      <c r="C3626" s="157" t="s">
        <v>682</v>
      </c>
      <c r="D3626" s="157" t="s">
        <v>608</v>
      </c>
      <c r="E3626" s="204" t="s">
        <v>1466</v>
      </c>
      <c r="F3626" s="212" t="s">
        <v>1045</v>
      </c>
      <c r="G3626" s="204" t="s">
        <v>1046</v>
      </c>
      <c r="H3626" s="241">
        <v>45849</v>
      </c>
      <c r="I3626" s="253">
        <v>0</v>
      </c>
      <c r="J3626" s="214">
        <v>-2100</v>
      </c>
      <c r="K3626" s="250">
        <f t="shared" si="56"/>
        <v>2069857.4271776411</v>
      </c>
      <c r="L3626" s="270"/>
    </row>
    <row r="3627" spans="2:12" x14ac:dyDescent="0.25">
      <c r="B3627" s="46">
        <f>SUBTOTAL(103,$C$10:C3627)</f>
        <v>3618</v>
      </c>
      <c r="C3627" s="157" t="s">
        <v>1525</v>
      </c>
      <c r="D3627" s="157" t="s">
        <v>738</v>
      </c>
      <c r="E3627" s="204" t="s">
        <v>1466</v>
      </c>
      <c r="F3627" s="212" t="s">
        <v>1043</v>
      </c>
      <c r="G3627" s="204" t="s">
        <v>1044</v>
      </c>
      <c r="H3627" s="241">
        <v>45849</v>
      </c>
      <c r="I3627" s="253">
        <v>0</v>
      </c>
      <c r="J3627" s="214">
        <v>-250</v>
      </c>
      <c r="K3627" s="250">
        <f t="shared" si="56"/>
        <v>2069607.4271776411</v>
      </c>
      <c r="L3627" s="270"/>
    </row>
    <row r="3628" spans="2:12" x14ac:dyDescent="0.25">
      <c r="B3628" s="46">
        <f>SUBTOTAL(103,$C$10:C3628)</f>
        <v>3619</v>
      </c>
      <c r="C3628" s="157" t="s">
        <v>601</v>
      </c>
      <c r="D3628" s="157" t="s">
        <v>648</v>
      </c>
      <c r="E3628" s="204" t="s">
        <v>1466</v>
      </c>
      <c r="F3628" s="212" t="s">
        <v>1482</v>
      </c>
      <c r="G3628" s="204" t="s">
        <v>1483</v>
      </c>
      <c r="H3628" s="241">
        <v>45849</v>
      </c>
      <c r="I3628" s="253">
        <v>0</v>
      </c>
      <c r="J3628" s="214">
        <v>-16035.619999999999</v>
      </c>
      <c r="K3628" s="250">
        <f t="shared" si="56"/>
        <v>2053571.807177641</v>
      </c>
      <c r="L3628" s="270"/>
    </row>
    <row r="3629" spans="2:12" x14ac:dyDescent="0.25">
      <c r="B3629" s="46">
        <f>SUBTOTAL(103,$C$10:C3629)</f>
        <v>3620</v>
      </c>
      <c r="C3629" s="157" t="s">
        <v>665</v>
      </c>
      <c r="D3629" s="157" t="s">
        <v>648</v>
      </c>
      <c r="E3629" s="204" t="s">
        <v>1466</v>
      </c>
      <c r="F3629" s="212" t="s">
        <v>641</v>
      </c>
      <c r="G3629" s="204" t="s">
        <v>642</v>
      </c>
      <c r="H3629" s="241">
        <v>45849</v>
      </c>
      <c r="I3629" s="253">
        <v>0</v>
      </c>
      <c r="J3629" s="214">
        <v>-12600</v>
      </c>
      <c r="K3629" s="250">
        <f t="shared" si="56"/>
        <v>2040971.807177641</v>
      </c>
      <c r="L3629" s="270"/>
    </row>
    <row r="3630" spans="2:12" x14ac:dyDescent="0.25">
      <c r="B3630" s="46">
        <f>SUBTOTAL(103,$C$10:C3630)</f>
        <v>3621</v>
      </c>
      <c r="C3630" s="157" t="s">
        <v>1503</v>
      </c>
      <c r="D3630" s="157" t="s">
        <v>738</v>
      </c>
      <c r="E3630" s="204" t="s">
        <v>1466</v>
      </c>
      <c r="F3630" s="212" t="s">
        <v>1043</v>
      </c>
      <c r="G3630" s="204" t="s">
        <v>1044</v>
      </c>
      <c r="H3630" s="241">
        <v>45849</v>
      </c>
      <c r="I3630" s="253">
        <v>0</v>
      </c>
      <c r="J3630" s="214">
        <v>-250</v>
      </c>
      <c r="K3630" s="250">
        <f t="shared" si="56"/>
        <v>2040721.807177641</v>
      </c>
      <c r="L3630" s="270"/>
    </row>
    <row r="3631" spans="2:12" x14ac:dyDescent="0.25">
      <c r="B3631" s="46">
        <f>SUBTOTAL(103,$C$10:C3631)</f>
        <v>3622</v>
      </c>
      <c r="C3631" s="157" t="s">
        <v>1539</v>
      </c>
      <c r="D3631" s="157" t="s">
        <v>738</v>
      </c>
      <c r="E3631" s="204" t="s">
        <v>1466</v>
      </c>
      <c r="F3631" s="212" t="s">
        <v>1043</v>
      </c>
      <c r="G3631" s="204" t="s">
        <v>1044</v>
      </c>
      <c r="H3631" s="241">
        <v>45849</v>
      </c>
      <c r="I3631" s="253">
        <v>0</v>
      </c>
      <c r="J3631" s="214">
        <v>-250</v>
      </c>
      <c r="K3631" s="250">
        <f t="shared" si="56"/>
        <v>2040471.807177641</v>
      </c>
      <c r="L3631" s="270"/>
    </row>
    <row r="3632" spans="2:12" x14ac:dyDescent="0.25">
      <c r="B3632" s="46">
        <f>SUBTOTAL(103,$C$10:C3632)</f>
        <v>3623</v>
      </c>
      <c r="C3632" s="157" t="s">
        <v>728</v>
      </c>
      <c r="D3632" s="157" t="s">
        <v>738</v>
      </c>
      <c r="E3632" s="204" t="s">
        <v>1466</v>
      </c>
      <c r="F3632" s="212" t="s">
        <v>1043</v>
      </c>
      <c r="G3632" s="204" t="s">
        <v>1044</v>
      </c>
      <c r="H3632" s="241">
        <v>45849</v>
      </c>
      <c r="I3632" s="253">
        <v>0</v>
      </c>
      <c r="J3632" s="214">
        <v>-250</v>
      </c>
      <c r="K3632" s="250">
        <f t="shared" si="56"/>
        <v>2040221.807177641</v>
      </c>
      <c r="L3632" s="270"/>
    </row>
    <row r="3633" spans="2:12" x14ac:dyDescent="0.25">
      <c r="B3633" s="46">
        <f>SUBTOTAL(103,$C$10:C3633)</f>
        <v>3624</v>
      </c>
      <c r="C3633" s="157" t="s">
        <v>1151</v>
      </c>
      <c r="D3633" s="157" t="s">
        <v>608</v>
      </c>
      <c r="E3633" s="204" t="s">
        <v>1466</v>
      </c>
      <c r="F3633" s="212" t="s">
        <v>585</v>
      </c>
      <c r="G3633" s="204" t="s">
        <v>586</v>
      </c>
      <c r="H3633" s="241">
        <v>45849</v>
      </c>
      <c r="I3633" s="253">
        <v>0</v>
      </c>
      <c r="J3633" s="214">
        <v>-5200</v>
      </c>
      <c r="K3633" s="250">
        <f t="shared" si="56"/>
        <v>2035021.807177641</v>
      </c>
      <c r="L3633" s="270"/>
    </row>
    <row r="3634" spans="2:12" x14ac:dyDescent="0.25">
      <c r="B3634" s="46">
        <f>SUBTOTAL(103,$C$10:C3634)</f>
        <v>3625</v>
      </c>
      <c r="C3634" s="157" t="s">
        <v>1151</v>
      </c>
      <c r="D3634" s="157" t="s">
        <v>608</v>
      </c>
      <c r="E3634" s="204" t="s">
        <v>1466</v>
      </c>
      <c r="F3634" s="212" t="s">
        <v>583</v>
      </c>
      <c r="G3634" s="204" t="s">
        <v>584</v>
      </c>
      <c r="H3634" s="241">
        <v>45849</v>
      </c>
      <c r="I3634" s="253">
        <v>0</v>
      </c>
      <c r="J3634" s="214">
        <v>-4200</v>
      </c>
      <c r="K3634" s="250">
        <f t="shared" si="56"/>
        <v>2030821.807177641</v>
      </c>
      <c r="L3634" s="270"/>
    </row>
    <row r="3635" spans="2:12" x14ac:dyDescent="0.25">
      <c r="B3635" s="46">
        <f>SUBTOTAL(103,$C$10:C3635)</f>
        <v>3626</v>
      </c>
      <c r="C3635" s="157" t="s">
        <v>683</v>
      </c>
      <c r="D3635" s="157" t="s">
        <v>608</v>
      </c>
      <c r="E3635" s="204" t="s">
        <v>1466</v>
      </c>
      <c r="F3635" s="212" t="s">
        <v>1482</v>
      </c>
      <c r="G3635" s="204" t="s">
        <v>1483</v>
      </c>
      <c r="H3635" s="241">
        <v>45849</v>
      </c>
      <c r="I3635" s="253">
        <v>0</v>
      </c>
      <c r="J3635" s="214">
        <v>-4200</v>
      </c>
      <c r="K3635" s="250">
        <f>I3635+K3634+J3635</f>
        <v>2026621.807177641</v>
      </c>
      <c r="L3635" s="270"/>
    </row>
    <row r="3636" spans="2:12" x14ac:dyDescent="0.25">
      <c r="B3636" s="46">
        <f>SUBTOTAL(103,$C$10:C3636)</f>
        <v>3627</v>
      </c>
      <c r="C3636" s="157" t="s">
        <v>694</v>
      </c>
      <c r="D3636" s="157" t="s">
        <v>608</v>
      </c>
      <c r="E3636" s="204" t="s">
        <v>1466</v>
      </c>
      <c r="F3636" s="212" t="s">
        <v>641</v>
      </c>
      <c r="G3636" s="204" t="s">
        <v>642</v>
      </c>
      <c r="H3636" s="241">
        <v>45849</v>
      </c>
      <c r="I3636" s="253">
        <v>0</v>
      </c>
      <c r="J3636" s="214">
        <v>-8400</v>
      </c>
      <c r="K3636" s="250">
        <f t="shared" si="56"/>
        <v>2018221.807177641</v>
      </c>
      <c r="L3636" s="270"/>
    </row>
    <row r="3637" spans="2:12" x14ac:dyDescent="0.25">
      <c r="B3637" s="46">
        <f>SUBTOTAL(103,$C$10:C3637)</f>
        <v>3628</v>
      </c>
      <c r="C3637" s="157" t="s">
        <v>694</v>
      </c>
      <c r="D3637" s="157" t="s">
        <v>607</v>
      </c>
      <c r="E3637" s="204" t="s">
        <v>1467</v>
      </c>
      <c r="F3637" s="212" t="s">
        <v>1432</v>
      </c>
      <c r="G3637" s="204" t="s">
        <v>1431</v>
      </c>
      <c r="H3637" s="241">
        <v>45849</v>
      </c>
      <c r="I3637" s="253">
        <v>0</v>
      </c>
      <c r="J3637" s="214">
        <v>-13010.989999999998</v>
      </c>
      <c r="K3637" s="250">
        <f t="shared" si="56"/>
        <v>2005210.817177641</v>
      </c>
      <c r="L3637" s="270"/>
    </row>
    <row r="3638" spans="2:12" x14ac:dyDescent="0.25">
      <c r="B3638" s="46">
        <f>SUBTOTAL(103,$C$10:C3638)</f>
        <v>3629</v>
      </c>
      <c r="C3638" s="157" t="s">
        <v>1342</v>
      </c>
      <c r="D3638" s="157" t="s">
        <v>607</v>
      </c>
      <c r="E3638" s="204" t="s">
        <v>1467</v>
      </c>
      <c r="F3638" s="212" t="s">
        <v>579</v>
      </c>
      <c r="G3638" s="204" t="s">
        <v>622</v>
      </c>
      <c r="H3638" s="241">
        <v>45849</v>
      </c>
      <c r="I3638" s="253">
        <v>0</v>
      </c>
      <c r="J3638" s="214">
        <v>-17750</v>
      </c>
      <c r="K3638" s="250">
        <f>I3638+K3637+J3638</f>
        <v>1987460.817177641</v>
      </c>
      <c r="L3638" s="270"/>
    </row>
    <row r="3639" spans="2:12" x14ac:dyDescent="0.25">
      <c r="B3639" s="46">
        <f>SUBTOTAL(103,$C$10:C3639)</f>
        <v>3630</v>
      </c>
      <c r="C3639" s="157" t="s">
        <v>605</v>
      </c>
      <c r="D3639" s="157" t="s">
        <v>607</v>
      </c>
      <c r="E3639" s="204" t="s">
        <v>1467</v>
      </c>
      <c r="F3639" s="212" t="s">
        <v>1432</v>
      </c>
      <c r="G3639" s="204" t="s">
        <v>1431</v>
      </c>
      <c r="H3639" s="241">
        <v>45849</v>
      </c>
      <c r="I3639" s="253">
        <v>0</v>
      </c>
      <c r="J3639" s="214">
        <v>-5300.8344999999972</v>
      </c>
      <c r="K3639" s="250">
        <f t="shared" si="56"/>
        <v>1982159.9826776409</v>
      </c>
      <c r="L3639" s="270"/>
    </row>
    <row r="3640" spans="2:12" x14ac:dyDescent="0.25">
      <c r="B3640" s="46">
        <f>SUBTOTAL(103,$C$10:C3640)</f>
        <v>3631</v>
      </c>
      <c r="C3640" s="157" t="s">
        <v>1165</v>
      </c>
      <c r="D3640" s="157" t="s">
        <v>738</v>
      </c>
      <c r="E3640" s="204" t="s">
        <v>1466</v>
      </c>
      <c r="F3640" s="212" t="s">
        <v>1043</v>
      </c>
      <c r="G3640" s="204" t="s">
        <v>1044</v>
      </c>
      <c r="H3640" s="241">
        <v>45849</v>
      </c>
      <c r="I3640" s="253">
        <v>0</v>
      </c>
      <c r="J3640" s="214">
        <v>-750</v>
      </c>
      <c r="K3640" s="250">
        <f t="shared" si="56"/>
        <v>1981409.9826776409</v>
      </c>
      <c r="L3640" s="270"/>
    </row>
    <row r="3641" spans="2:12" x14ac:dyDescent="0.25">
      <c r="B3641" s="46">
        <f>SUBTOTAL(103,$C$10:C3641)</f>
        <v>3632</v>
      </c>
      <c r="C3641" s="157" t="s">
        <v>1528</v>
      </c>
      <c r="D3641" s="157" t="s">
        <v>738</v>
      </c>
      <c r="E3641" s="204" t="s">
        <v>1466</v>
      </c>
      <c r="F3641" s="212" t="s">
        <v>1043</v>
      </c>
      <c r="G3641" s="204" t="s">
        <v>1044</v>
      </c>
      <c r="H3641" s="241">
        <v>45849</v>
      </c>
      <c r="I3641" s="253">
        <v>0</v>
      </c>
      <c r="J3641" s="214">
        <v>-250</v>
      </c>
      <c r="K3641" s="250">
        <f t="shared" si="56"/>
        <v>1981159.9826776409</v>
      </c>
      <c r="L3641" s="270"/>
    </row>
    <row r="3642" spans="2:12" x14ac:dyDescent="0.25">
      <c r="B3642" s="46">
        <f>SUBTOTAL(103,$C$10:C3642)</f>
        <v>3633</v>
      </c>
      <c r="C3642" s="157" t="s">
        <v>1505</v>
      </c>
      <c r="D3642" s="157" t="s">
        <v>738</v>
      </c>
      <c r="E3642" s="204" t="s">
        <v>1466</v>
      </c>
      <c r="F3642" s="212" t="s">
        <v>1043</v>
      </c>
      <c r="G3642" s="204" t="s">
        <v>1044</v>
      </c>
      <c r="H3642" s="241">
        <v>45849</v>
      </c>
      <c r="I3642" s="253">
        <v>0</v>
      </c>
      <c r="J3642" s="214">
        <v>-250</v>
      </c>
      <c r="K3642" s="250">
        <f t="shared" si="56"/>
        <v>1980909.9826776409</v>
      </c>
      <c r="L3642" s="270"/>
    </row>
    <row r="3643" spans="2:12" x14ac:dyDescent="0.25">
      <c r="B3643" s="46">
        <f>SUBTOTAL(103,$C$10:C3643)</f>
        <v>3634</v>
      </c>
      <c r="C3643" s="157" t="s">
        <v>1540</v>
      </c>
      <c r="D3643" s="157" t="s">
        <v>849</v>
      </c>
      <c r="E3643" s="204" t="s">
        <v>1470</v>
      </c>
      <c r="F3643" s="220"/>
      <c r="G3643" s="290"/>
      <c r="H3643" s="241">
        <v>45853</v>
      </c>
      <c r="I3643" s="253">
        <v>0</v>
      </c>
      <c r="J3643" s="214">
        <v>-150000</v>
      </c>
      <c r="K3643" s="250">
        <f t="shared" si="56"/>
        <v>1830909.9826776409</v>
      </c>
      <c r="L3643" s="270"/>
    </row>
    <row r="3644" spans="2:12" x14ac:dyDescent="0.25">
      <c r="B3644" s="46">
        <f>SUBTOTAL(103,$C$10:C3644)</f>
        <v>3635</v>
      </c>
      <c r="C3644" s="157" t="s">
        <v>598</v>
      </c>
      <c r="D3644" s="157" t="s">
        <v>657</v>
      </c>
      <c r="E3644" s="204" t="s">
        <v>1470</v>
      </c>
      <c r="F3644" s="212" t="s">
        <v>644</v>
      </c>
      <c r="G3644" s="204" t="s">
        <v>428</v>
      </c>
      <c r="H3644" s="241">
        <v>45855</v>
      </c>
      <c r="I3644" s="253">
        <v>11730</v>
      </c>
      <c r="J3644" s="214">
        <v>0</v>
      </c>
      <c r="K3644" s="250">
        <f t="shared" si="56"/>
        <v>1842639.9826776409</v>
      </c>
      <c r="L3644" s="305"/>
    </row>
    <row r="3645" spans="2:12" x14ac:dyDescent="0.25">
      <c r="B3645" s="46">
        <f>SUBTOTAL(103,$C$10:C3645)</f>
        <v>3636</v>
      </c>
      <c r="C3645" s="157" t="s">
        <v>598</v>
      </c>
      <c r="D3645" s="157" t="s">
        <v>924</v>
      </c>
      <c r="E3645" s="204" t="s">
        <v>1470</v>
      </c>
      <c r="F3645" s="212" t="s">
        <v>644</v>
      </c>
      <c r="G3645" s="204" t="s">
        <v>428</v>
      </c>
      <c r="H3645" s="241">
        <v>45855</v>
      </c>
      <c r="I3645" s="253">
        <v>0</v>
      </c>
      <c r="J3645" s="306">
        <v>-5000</v>
      </c>
      <c r="K3645" s="250">
        <f t="shared" si="56"/>
        <v>1837639.9826776409</v>
      </c>
      <c r="L3645" s="305"/>
    </row>
    <row r="3646" spans="2:12" x14ac:dyDescent="0.25">
      <c r="B3646" s="46">
        <f>SUBTOTAL(103,$C$10:C3646)</f>
        <v>3637</v>
      </c>
      <c r="C3646" s="157" t="s">
        <v>598</v>
      </c>
      <c r="D3646" s="157" t="s">
        <v>1534</v>
      </c>
      <c r="E3646" s="204" t="s">
        <v>1470</v>
      </c>
      <c r="F3646" s="212" t="s">
        <v>644</v>
      </c>
      <c r="G3646" s="204" t="s">
        <v>428</v>
      </c>
      <c r="H3646" s="241">
        <v>45855</v>
      </c>
      <c r="I3646" s="253">
        <v>0</v>
      </c>
      <c r="J3646" s="214">
        <v>-3000</v>
      </c>
      <c r="K3646" s="250">
        <f t="shared" si="56"/>
        <v>1834639.9826776409</v>
      </c>
      <c r="L3646" s="305"/>
    </row>
    <row r="3647" spans="2:12" x14ac:dyDescent="0.25">
      <c r="B3647" s="46">
        <f>SUBTOTAL(103,$C$10:C3647)</f>
        <v>3638</v>
      </c>
      <c r="C3647" s="157" t="s">
        <v>596</v>
      </c>
      <c r="D3647" s="157" t="s">
        <v>607</v>
      </c>
      <c r="E3647" s="204" t="s">
        <v>1467</v>
      </c>
      <c r="F3647" s="212" t="s">
        <v>579</v>
      </c>
      <c r="G3647" s="204" t="s">
        <v>622</v>
      </c>
      <c r="H3647" s="241">
        <v>45856</v>
      </c>
      <c r="I3647" s="253">
        <v>0</v>
      </c>
      <c r="J3647" s="214">
        <v>-10364.35</v>
      </c>
      <c r="K3647" s="250">
        <f t="shared" si="56"/>
        <v>1824275.6326776408</v>
      </c>
      <c r="L3647" s="270"/>
    </row>
    <row r="3648" spans="2:12" x14ac:dyDescent="0.25">
      <c r="B3648" s="46">
        <f>SUBTOTAL(103,$C$10:C3648)</f>
        <v>3639</v>
      </c>
      <c r="C3648" s="157" t="s">
        <v>596</v>
      </c>
      <c r="D3648" s="157" t="s">
        <v>738</v>
      </c>
      <c r="E3648" s="204" t="s">
        <v>1466</v>
      </c>
      <c r="F3648" s="212" t="s">
        <v>1043</v>
      </c>
      <c r="G3648" s="204" t="s">
        <v>1044</v>
      </c>
      <c r="H3648" s="241">
        <v>45856</v>
      </c>
      <c r="I3648" s="253">
        <v>0</v>
      </c>
      <c r="J3648" s="214">
        <v>-1000</v>
      </c>
      <c r="K3648" s="250">
        <f t="shared" si="56"/>
        <v>1823275.6326776408</v>
      </c>
      <c r="L3648" s="270"/>
    </row>
    <row r="3649" spans="2:12" x14ac:dyDescent="0.25">
      <c r="B3649" s="46">
        <f>SUBTOTAL(103,$C$10:C3649)</f>
        <v>3640</v>
      </c>
      <c r="C3649" s="157" t="s">
        <v>1266</v>
      </c>
      <c r="D3649" s="157" t="s">
        <v>738</v>
      </c>
      <c r="E3649" s="204" t="s">
        <v>1466</v>
      </c>
      <c r="F3649" s="212" t="s">
        <v>1043</v>
      </c>
      <c r="G3649" s="204" t="s">
        <v>1044</v>
      </c>
      <c r="H3649" s="241">
        <v>45856</v>
      </c>
      <c r="I3649" s="253">
        <v>0</v>
      </c>
      <c r="J3649" s="214">
        <v>-1000</v>
      </c>
      <c r="K3649" s="250">
        <f t="shared" si="56"/>
        <v>1822275.6326776408</v>
      </c>
      <c r="L3649" s="270"/>
    </row>
    <row r="3650" spans="2:12" x14ac:dyDescent="0.25">
      <c r="B3650" s="46">
        <f>SUBTOTAL(103,$C$10:C3650)</f>
        <v>3641</v>
      </c>
      <c r="C3650" s="157" t="s">
        <v>1511</v>
      </c>
      <c r="D3650" s="157" t="s">
        <v>738</v>
      </c>
      <c r="E3650" s="204" t="s">
        <v>1466</v>
      </c>
      <c r="F3650" s="212" t="s">
        <v>1043</v>
      </c>
      <c r="G3650" s="204" t="s">
        <v>1044</v>
      </c>
      <c r="H3650" s="241">
        <v>45856</v>
      </c>
      <c r="I3650" s="253">
        <v>0</v>
      </c>
      <c r="J3650" s="214">
        <v>-250</v>
      </c>
      <c r="K3650" s="250">
        <f t="shared" si="56"/>
        <v>1822025.6326776408</v>
      </c>
      <c r="L3650" s="270"/>
    </row>
    <row r="3651" spans="2:12" x14ac:dyDescent="0.25">
      <c r="B3651" s="46">
        <f>SUBTOTAL(103,$C$10:C3651)</f>
        <v>3642</v>
      </c>
      <c r="C3651" s="157" t="s">
        <v>736</v>
      </c>
      <c r="D3651" s="157" t="s">
        <v>738</v>
      </c>
      <c r="E3651" s="204" t="s">
        <v>1466</v>
      </c>
      <c r="F3651" s="212" t="s">
        <v>619</v>
      </c>
      <c r="G3651" s="204" t="s">
        <v>621</v>
      </c>
      <c r="H3651" s="241">
        <v>45856</v>
      </c>
      <c r="I3651" s="253">
        <v>0</v>
      </c>
      <c r="J3651" s="214">
        <v>-1000</v>
      </c>
      <c r="K3651" s="250">
        <f t="shared" si="56"/>
        <v>1821025.6326776408</v>
      </c>
      <c r="L3651" s="270"/>
    </row>
    <row r="3652" spans="2:12" x14ac:dyDescent="0.25">
      <c r="B3652" s="46">
        <f>SUBTOTAL(103,$C$10:C3652)</f>
        <v>3643</v>
      </c>
      <c r="C3652" s="157" t="s">
        <v>625</v>
      </c>
      <c r="D3652" s="157" t="s">
        <v>608</v>
      </c>
      <c r="E3652" s="204" t="s">
        <v>1466</v>
      </c>
      <c r="F3652" s="212" t="s">
        <v>641</v>
      </c>
      <c r="G3652" s="204" t="s">
        <v>642</v>
      </c>
      <c r="H3652" s="241">
        <v>45856</v>
      </c>
      <c r="I3652" s="253">
        <v>0</v>
      </c>
      <c r="J3652" s="214">
        <v>-2100</v>
      </c>
      <c r="K3652" s="250">
        <f t="shared" si="56"/>
        <v>1818925.6326776408</v>
      </c>
      <c r="L3652" s="270"/>
    </row>
    <row r="3653" spans="2:12" x14ac:dyDescent="0.25">
      <c r="B3653" s="46">
        <f>SUBTOTAL(103,$C$10:C3653)</f>
        <v>3644</v>
      </c>
      <c r="C3653" s="157" t="s">
        <v>1441</v>
      </c>
      <c r="D3653" s="157" t="s">
        <v>738</v>
      </c>
      <c r="E3653" s="204" t="s">
        <v>1466</v>
      </c>
      <c r="F3653" s="212" t="s">
        <v>1043</v>
      </c>
      <c r="G3653" s="204" t="s">
        <v>1044</v>
      </c>
      <c r="H3653" s="241">
        <v>45856</v>
      </c>
      <c r="I3653" s="253">
        <v>0</v>
      </c>
      <c r="J3653" s="214">
        <v>-750</v>
      </c>
      <c r="K3653" s="250">
        <f t="shared" si="56"/>
        <v>1818175.6326776408</v>
      </c>
      <c r="L3653" s="270"/>
    </row>
    <row r="3654" spans="2:12" x14ac:dyDescent="0.25">
      <c r="B3654" s="46">
        <f>SUBTOTAL(103,$C$10:C3654)</f>
        <v>3645</v>
      </c>
      <c r="C3654" s="157" t="s">
        <v>1423</v>
      </c>
      <c r="D3654" s="157" t="s">
        <v>608</v>
      </c>
      <c r="E3654" s="204" t="s">
        <v>1466</v>
      </c>
      <c r="F3654" s="212" t="s">
        <v>1045</v>
      </c>
      <c r="G3654" s="204" t="s">
        <v>1046</v>
      </c>
      <c r="H3654" s="241">
        <v>45856</v>
      </c>
      <c r="I3654" s="253">
        <v>0</v>
      </c>
      <c r="J3654" s="214">
        <v>-10500</v>
      </c>
      <c r="K3654" s="250">
        <f t="shared" si="56"/>
        <v>1807675.6326776408</v>
      </c>
      <c r="L3654" s="270"/>
    </row>
    <row r="3655" spans="2:12" x14ac:dyDescent="0.25">
      <c r="B3655" s="46">
        <f>SUBTOTAL(103,$C$10:C3655)</f>
        <v>3646</v>
      </c>
      <c r="C3655" s="157" t="s">
        <v>598</v>
      </c>
      <c r="D3655" s="157" t="s">
        <v>607</v>
      </c>
      <c r="E3655" s="204" t="s">
        <v>1467</v>
      </c>
      <c r="F3655" s="212" t="s">
        <v>1518</v>
      </c>
      <c r="G3655" s="204" t="s">
        <v>1546</v>
      </c>
      <c r="H3655" s="241">
        <v>45856</v>
      </c>
      <c r="I3655" s="253">
        <v>0</v>
      </c>
      <c r="J3655" s="214">
        <v>-1053.4339417308875</v>
      </c>
      <c r="K3655" s="250">
        <f t="shared" si="56"/>
        <v>1806622.1987359098</v>
      </c>
      <c r="L3655" s="270"/>
    </row>
    <row r="3656" spans="2:12" x14ac:dyDescent="0.25">
      <c r="B3656" s="46">
        <f>SUBTOTAL(103,$C$10:C3656)</f>
        <v>3647</v>
      </c>
      <c r="C3656" s="157" t="s">
        <v>598</v>
      </c>
      <c r="D3656" s="157" t="s">
        <v>607</v>
      </c>
      <c r="E3656" s="204" t="s">
        <v>1467</v>
      </c>
      <c r="F3656" s="212" t="s">
        <v>726</v>
      </c>
      <c r="G3656" s="204" t="s">
        <v>724</v>
      </c>
      <c r="H3656" s="241">
        <v>45856</v>
      </c>
      <c r="I3656" s="253">
        <v>0</v>
      </c>
      <c r="J3656" s="214">
        <v>-6026.8976626526273</v>
      </c>
      <c r="K3656" s="250">
        <f t="shared" si="56"/>
        <v>1800595.3010732571</v>
      </c>
      <c r="L3656" s="270"/>
    </row>
    <row r="3657" spans="2:12" x14ac:dyDescent="0.25">
      <c r="B3657" s="46">
        <f>SUBTOTAL(103,$C$10:C3657)</f>
        <v>3648</v>
      </c>
      <c r="C3657" s="157" t="s">
        <v>598</v>
      </c>
      <c r="D3657" s="157" t="s">
        <v>607</v>
      </c>
      <c r="E3657" s="204" t="s">
        <v>1467</v>
      </c>
      <c r="F3657" s="212" t="s">
        <v>1043</v>
      </c>
      <c r="G3657" s="204" t="s">
        <v>1044</v>
      </c>
      <c r="H3657" s="241">
        <v>45856</v>
      </c>
      <c r="I3657" s="253">
        <v>0</v>
      </c>
      <c r="J3657" s="214">
        <v>-2319.3028669050777</v>
      </c>
      <c r="K3657" s="250">
        <f t="shared" si="56"/>
        <v>1798275.9982063521</v>
      </c>
      <c r="L3657" s="270"/>
    </row>
    <row r="3658" spans="2:12" x14ac:dyDescent="0.25">
      <c r="B3658" s="46">
        <f>SUBTOTAL(103,$C$10:C3658)</f>
        <v>3649</v>
      </c>
      <c r="C3658" s="157" t="s">
        <v>598</v>
      </c>
      <c r="D3658" s="157" t="s">
        <v>607</v>
      </c>
      <c r="E3658" s="204" t="s">
        <v>1467</v>
      </c>
      <c r="F3658" s="212" t="s">
        <v>1432</v>
      </c>
      <c r="G3658" s="204" t="s">
        <v>1431</v>
      </c>
      <c r="H3658" s="241">
        <v>45856</v>
      </c>
      <c r="I3658" s="253">
        <v>0</v>
      </c>
      <c r="J3658" s="214">
        <v>-10600.365528711407</v>
      </c>
      <c r="K3658" s="250">
        <f t="shared" si="56"/>
        <v>1787675.6326776408</v>
      </c>
      <c r="L3658" s="270"/>
    </row>
    <row r="3659" spans="2:12" x14ac:dyDescent="0.25">
      <c r="B3659" s="46">
        <f>SUBTOTAL(103,$C$10:C3659)</f>
        <v>3650</v>
      </c>
      <c r="C3659" s="157" t="s">
        <v>598</v>
      </c>
      <c r="D3659" s="157" t="s">
        <v>738</v>
      </c>
      <c r="E3659" s="204" t="s">
        <v>1466</v>
      </c>
      <c r="F3659" s="212" t="s">
        <v>1043</v>
      </c>
      <c r="G3659" s="204" t="s">
        <v>1044</v>
      </c>
      <c r="H3659" s="241">
        <v>45856</v>
      </c>
      <c r="I3659" s="253">
        <v>0</v>
      </c>
      <c r="J3659" s="214">
        <v>-1000</v>
      </c>
      <c r="K3659" s="250">
        <f t="shared" si="56"/>
        <v>1786675.6326776408</v>
      </c>
      <c r="L3659" s="270"/>
    </row>
    <row r="3660" spans="2:12" x14ac:dyDescent="0.25">
      <c r="B3660" s="46">
        <f>SUBTOTAL(103,$C$10:C3660)</f>
        <v>3651</v>
      </c>
      <c r="C3660" s="157" t="s">
        <v>598</v>
      </c>
      <c r="D3660" s="157" t="s">
        <v>918</v>
      </c>
      <c r="E3660" s="204" t="s">
        <v>1466</v>
      </c>
      <c r="F3660" s="212" t="s">
        <v>1135</v>
      </c>
      <c r="G3660" s="204" t="s">
        <v>1134</v>
      </c>
      <c r="H3660" s="241">
        <v>45856</v>
      </c>
      <c r="I3660" s="253">
        <v>0</v>
      </c>
      <c r="J3660" s="214">
        <v>-7196</v>
      </c>
      <c r="K3660" s="250">
        <f t="shared" si="56"/>
        <v>1779479.6326776408</v>
      </c>
      <c r="L3660" s="270"/>
    </row>
    <row r="3661" spans="2:12" x14ac:dyDescent="0.25">
      <c r="B3661" s="46">
        <f>SUBTOTAL(103,$C$10:C3661)</f>
        <v>3652</v>
      </c>
      <c r="C3661" s="157" t="s">
        <v>598</v>
      </c>
      <c r="D3661" s="157" t="s">
        <v>608</v>
      </c>
      <c r="E3661" s="204" t="s">
        <v>1466</v>
      </c>
      <c r="F3661" s="212" t="s">
        <v>1135</v>
      </c>
      <c r="G3661" s="204" t="s">
        <v>1134</v>
      </c>
      <c r="H3661" s="241">
        <v>45856</v>
      </c>
      <c r="I3661" s="253">
        <v>0</v>
      </c>
      <c r="J3661" s="214">
        <v>-8400</v>
      </c>
      <c r="K3661" s="250">
        <f t="shared" si="56"/>
        <v>1771079.6326776408</v>
      </c>
      <c r="L3661" s="270"/>
    </row>
    <row r="3662" spans="2:12" x14ac:dyDescent="0.25">
      <c r="B3662" s="46">
        <f>SUBTOTAL(103,$C$10:C3662)</f>
        <v>3653</v>
      </c>
      <c r="C3662" s="157" t="s">
        <v>1524</v>
      </c>
      <c r="D3662" s="157" t="s">
        <v>608</v>
      </c>
      <c r="E3662" s="204" t="s">
        <v>1466</v>
      </c>
      <c r="F3662" s="212" t="s">
        <v>1482</v>
      </c>
      <c r="G3662" s="204" t="s">
        <v>1483</v>
      </c>
      <c r="H3662" s="241">
        <v>45856</v>
      </c>
      <c r="I3662" s="253">
        <v>0</v>
      </c>
      <c r="J3662" s="214">
        <v>-4200</v>
      </c>
      <c r="K3662" s="250">
        <f t="shared" si="56"/>
        <v>1766879.6326776408</v>
      </c>
      <c r="L3662" s="270"/>
    </row>
    <row r="3663" spans="2:12" x14ac:dyDescent="0.25">
      <c r="B3663" s="46">
        <f>SUBTOTAL(103,$C$10:C3663)</f>
        <v>3654</v>
      </c>
      <c r="C3663" s="157" t="s">
        <v>600</v>
      </c>
      <c r="D3663" s="157" t="s">
        <v>608</v>
      </c>
      <c r="E3663" s="204" t="s">
        <v>1466</v>
      </c>
      <c r="F3663" s="212" t="s">
        <v>1482</v>
      </c>
      <c r="G3663" s="204" t="s">
        <v>1483</v>
      </c>
      <c r="H3663" s="241">
        <v>45856</v>
      </c>
      <c r="I3663" s="253">
        <v>0</v>
      </c>
      <c r="J3663" s="214">
        <v>-8400</v>
      </c>
      <c r="K3663" s="250">
        <f t="shared" si="56"/>
        <v>1758479.6326776408</v>
      </c>
      <c r="L3663" s="270"/>
    </row>
    <row r="3664" spans="2:12" x14ac:dyDescent="0.25">
      <c r="B3664" s="46">
        <f>SUBTOTAL(103,$C$10:C3664)</f>
        <v>3655</v>
      </c>
      <c r="C3664" s="157" t="s">
        <v>682</v>
      </c>
      <c r="D3664" s="157" t="s">
        <v>608</v>
      </c>
      <c r="E3664" s="204" t="s">
        <v>1466</v>
      </c>
      <c r="F3664" s="212" t="s">
        <v>1045</v>
      </c>
      <c r="G3664" s="204" t="s">
        <v>1046</v>
      </c>
      <c r="H3664" s="241">
        <v>45856</v>
      </c>
      <c r="I3664" s="253">
        <v>0</v>
      </c>
      <c r="J3664" s="214">
        <v>-2100</v>
      </c>
      <c r="K3664" s="250">
        <f t="shared" si="56"/>
        <v>1756379.6326776408</v>
      </c>
      <c r="L3664" s="270"/>
    </row>
    <row r="3665" spans="2:12" x14ac:dyDescent="0.25">
      <c r="B3665" s="46">
        <f>SUBTOTAL(103,$C$10:C3665)</f>
        <v>3656</v>
      </c>
      <c r="C3665" s="157" t="s">
        <v>596</v>
      </c>
      <c r="D3665" s="157" t="s">
        <v>608</v>
      </c>
      <c r="E3665" s="204" t="s">
        <v>1466</v>
      </c>
      <c r="F3665" s="212" t="s">
        <v>581</v>
      </c>
      <c r="G3665" s="204" t="s">
        <v>620</v>
      </c>
      <c r="H3665" s="241">
        <v>45856</v>
      </c>
      <c r="I3665" s="253">
        <v>0</v>
      </c>
      <c r="J3665" s="214">
        <v>-21000</v>
      </c>
      <c r="K3665" s="250">
        <f t="shared" si="56"/>
        <v>1735379.6326776408</v>
      </c>
      <c r="L3665" s="270"/>
    </row>
    <row r="3666" spans="2:12" x14ac:dyDescent="0.25">
      <c r="B3666" s="46">
        <f>SUBTOTAL(103,$C$10:C3666)</f>
        <v>3657</v>
      </c>
      <c r="C3666" s="157" t="s">
        <v>597</v>
      </c>
      <c r="D3666" s="157" t="s">
        <v>608</v>
      </c>
      <c r="E3666" s="204" t="s">
        <v>1466</v>
      </c>
      <c r="F3666" s="212" t="s">
        <v>581</v>
      </c>
      <c r="G3666" s="204" t="s">
        <v>620</v>
      </c>
      <c r="H3666" s="241">
        <v>45856</v>
      </c>
      <c r="I3666" s="253">
        <v>0</v>
      </c>
      <c r="J3666" s="214">
        <v>-35000</v>
      </c>
      <c r="K3666" s="250">
        <f t="shared" ref="K3666:K3675" si="57">I3666+K3665+J3666</f>
        <v>1700379.6326776408</v>
      </c>
      <c r="L3666" s="270"/>
    </row>
    <row r="3667" spans="2:12" x14ac:dyDescent="0.25">
      <c r="B3667" s="46">
        <f>SUBTOTAL(103,$C$10:C3667)</f>
        <v>3658</v>
      </c>
      <c r="C3667" s="157" t="s">
        <v>692</v>
      </c>
      <c r="D3667" s="157" t="s">
        <v>1139</v>
      </c>
      <c r="E3667" s="204" t="s">
        <v>1466</v>
      </c>
      <c r="F3667" s="212" t="s">
        <v>581</v>
      </c>
      <c r="G3667" s="204" t="s">
        <v>620</v>
      </c>
      <c r="H3667" s="241">
        <v>45856</v>
      </c>
      <c r="I3667" s="253">
        <v>0</v>
      </c>
      <c r="J3667" s="214">
        <v>-1045</v>
      </c>
      <c r="K3667" s="250">
        <f t="shared" si="57"/>
        <v>1699334.6326776408</v>
      </c>
      <c r="L3667" s="270"/>
    </row>
    <row r="3668" spans="2:12" x14ac:dyDescent="0.25">
      <c r="B3668" s="46">
        <f>SUBTOTAL(103,$C$10:C3668)</f>
        <v>3659</v>
      </c>
      <c r="C3668" s="157" t="s">
        <v>692</v>
      </c>
      <c r="D3668" s="157" t="s">
        <v>918</v>
      </c>
      <c r="E3668" s="204" t="s">
        <v>1466</v>
      </c>
      <c r="F3668" s="212" t="s">
        <v>581</v>
      </c>
      <c r="G3668" s="204" t="s">
        <v>620</v>
      </c>
      <c r="H3668" s="241">
        <v>45856</v>
      </c>
      <c r="I3668" s="253">
        <v>0</v>
      </c>
      <c r="J3668" s="214">
        <v>-15176</v>
      </c>
      <c r="K3668" s="250">
        <f t="shared" si="57"/>
        <v>1684158.6326776408</v>
      </c>
      <c r="L3668" s="270"/>
    </row>
    <row r="3669" spans="2:12" x14ac:dyDescent="0.25">
      <c r="B3669" s="46">
        <f>SUBTOTAL(103,$C$10:C3669)</f>
        <v>3660</v>
      </c>
      <c r="C3669" s="157" t="s">
        <v>692</v>
      </c>
      <c r="D3669" s="157" t="s">
        <v>918</v>
      </c>
      <c r="E3669" s="204" t="s">
        <v>1466</v>
      </c>
      <c r="F3669" s="212" t="s">
        <v>746</v>
      </c>
      <c r="G3669" s="204" t="s">
        <v>747</v>
      </c>
      <c r="H3669" s="241">
        <v>45856</v>
      </c>
      <c r="I3669" s="253">
        <v>0</v>
      </c>
      <c r="J3669" s="214">
        <v>-13421</v>
      </c>
      <c r="K3669" s="250">
        <f t="shared" si="57"/>
        <v>1670737.6326776408</v>
      </c>
      <c r="L3669" s="270"/>
    </row>
    <row r="3670" spans="2:12" x14ac:dyDescent="0.25">
      <c r="B3670" s="46">
        <f>SUBTOTAL(103,$C$10:C3670)</f>
        <v>3661</v>
      </c>
      <c r="C3670" s="157" t="s">
        <v>692</v>
      </c>
      <c r="D3670" s="157" t="s">
        <v>608</v>
      </c>
      <c r="E3670" s="204" t="s">
        <v>1466</v>
      </c>
      <c r="F3670" s="212" t="s">
        <v>746</v>
      </c>
      <c r="G3670" s="204" t="s">
        <v>747</v>
      </c>
      <c r="H3670" s="241">
        <v>45856</v>
      </c>
      <c r="I3670" s="253">
        <v>0</v>
      </c>
      <c r="J3670" s="214">
        <v>-8400</v>
      </c>
      <c r="K3670" s="250">
        <f t="shared" si="57"/>
        <v>1662337.6326776408</v>
      </c>
      <c r="L3670" s="270"/>
    </row>
    <row r="3671" spans="2:12" x14ac:dyDescent="0.25">
      <c r="B3671" s="46">
        <f>SUBTOTAL(103,$C$10:C3671)</f>
        <v>3662</v>
      </c>
      <c r="C3671" s="157" t="s">
        <v>692</v>
      </c>
      <c r="D3671" s="157" t="s">
        <v>1139</v>
      </c>
      <c r="E3671" s="204" t="s">
        <v>1466</v>
      </c>
      <c r="F3671" s="212" t="s">
        <v>746</v>
      </c>
      <c r="G3671" s="204" t="s">
        <v>747</v>
      </c>
      <c r="H3671" s="241">
        <v>45856</v>
      </c>
      <c r="I3671" s="253">
        <v>0</v>
      </c>
      <c r="J3671" s="214">
        <v>-4598</v>
      </c>
      <c r="K3671" s="250">
        <f t="shared" si="57"/>
        <v>1657739.6326776408</v>
      </c>
      <c r="L3671" s="270"/>
    </row>
    <row r="3672" spans="2:12" x14ac:dyDescent="0.25">
      <c r="B3672" s="46">
        <f>SUBTOTAL(103,$C$10:C3672)</f>
        <v>3663</v>
      </c>
      <c r="C3672" s="157" t="s">
        <v>598</v>
      </c>
      <c r="D3672" s="157" t="s">
        <v>608</v>
      </c>
      <c r="E3672" s="204" t="s">
        <v>1466</v>
      </c>
      <c r="F3672" s="212" t="s">
        <v>746</v>
      </c>
      <c r="G3672" s="204" t="s">
        <v>747</v>
      </c>
      <c r="H3672" s="241">
        <v>45856</v>
      </c>
      <c r="I3672" s="253">
        <v>0</v>
      </c>
      <c r="J3672" s="214">
        <v>-63000</v>
      </c>
      <c r="K3672" s="250">
        <f t="shared" si="57"/>
        <v>1594739.6326776408</v>
      </c>
      <c r="L3672" s="270"/>
    </row>
    <row r="3673" spans="2:12" x14ac:dyDescent="0.25">
      <c r="B3673" s="46">
        <f>SUBTOTAL(103,$C$10:C3673)</f>
        <v>3664</v>
      </c>
      <c r="C3673" s="157" t="s">
        <v>693</v>
      </c>
      <c r="D3673" s="157" t="s">
        <v>608</v>
      </c>
      <c r="E3673" s="204" t="s">
        <v>1466</v>
      </c>
      <c r="F3673" s="212" t="s">
        <v>746</v>
      </c>
      <c r="G3673" s="204" t="s">
        <v>747</v>
      </c>
      <c r="H3673" s="241">
        <v>45856</v>
      </c>
      <c r="I3673" s="253">
        <v>0</v>
      </c>
      <c r="J3673" s="214">
        <v>-8400</v>
      </c>
      <c r="K3673" s="250">
        <f t="shared" si="57"/>
        <v>1586339.6326776408</v>
      </c>
      <c r="L3673" s="270"/>
    </row>
    <row r="3674" spans="2:12" x14ac:dyDescent="0.25">
      <c r="B3674" s="46">
        <f>SUBTOTAL(103,$C$10:C3674)</f>
        <v>3665</v>
      </c>
      <c r="C3674" s="157" t="s">
        <v>1525</v>
      </c>
      <c r="D3674" s="157" t="s">
        <v>738</v>
      </c>
      <c r="E3674" s="204" t="s">
        <v>1466</v>
      </c>
      <c r="F3674" s="212" t="s">
        <v>1043</v>
      </c>
      <c r="G3674" s="204" t="s">
        <v>1044</v>
      </c>
      <c r="H3674" s="241">
        <v>45856</v>
      </c>
      <c r="I3674" s="253">
        <v>0</v>
      </c>
      <c r="J3674" s="214">
        <v>-250</v>
      </c>
      <c r="K3674" s="250">
        <f t="shared" si="57"/>
        <v>1586089.6326776408</v>
      </c>
      <c r="L3674" s="270"/>
    </row>
    <row r="3675" spans="2:12" x14ac:dyDescent="0.25">
      <c r="B3675" s="46">
        <f>SUBTOTAL(103,$C$10:C3675)</f>
        <v>3666</v>
      </c>
      <c r="C3675" s="157" t="s">
        <v>601</v>
      </c>
      <c r="D3675" s="157" t="s">
        <v>648</v>
      </c>
      <c r="E3675" s="204" t="s">
        <v>1466</v>
      </c>
      <c r="F3675" s="212" t="s">
        <v>1482</v>
      </c>
      <c r="G3675" s="204" t="s">
        <v>1483</v>
      </c>
      <c r="H3675" s="241">
        <v>45856</v>
      </c>
      <c r="I3675" s="253">
        <v>0</v>
      </c>
      <c r="J3675" s="214">
        <v>-5331</v>
      </c>
      <c r="K3675" s="250">
        <f t="shared" si="57"/>
        <v>1580758.6326776408</v>
      </c>
      <c r="L3675" s="270"/>
    </row>
    <row r="3676" spans="2:12" x14ac:dyDescent="0.25">
      <c r="B3676" s="46">
        <f>SUBTOTAL(103,$C$10:C3676)</f>
        <v>3667</v>
      </c>
      <c r="C3676" s="157" t="s">
        <v>665</v>
      </c>
      <c r="D3676" s="157" t="s">
        <v>648</v>
      </c>
      <c r="E3676" s="204" t="s">
        <v>1466</v>
      </c>
      <c r="F3676" s="212" t="s">
        <v>641</v>
      </c>
      <c r="G3676" s="204" t="s">
        <v>642</v>
      </c>
      <c r="H3676" s="241">
        <v>45856</v>
      </c>
      <c r="I3676" s="253">
        <v>0</v>
      </c>
      <c r="J3676" s="214">
        <v>-12600</v>
      </c>
      <c r="K3676" s="250">
        <f t="shared" ref="K3676:K3739" si="58">I3676+K3675+J3676</f>
        <v>1568158.6326776408</v>
      </c>
      <c r="L3676" s="270"/>
    </row>
    <row r="3677" spans="2:12" x14ac:dyDescent="0.25">
      <c r="B3677" s="46">
        <f>SUBTOTAL(103,$C$10:C3677)</f>
        <v>3668</v>
      </c>
      <c r="C3677" s="157" t="s">
        <v>1503</v>
      </c>
      <c r="D3677" s="157" t="s">
        <v>738</v>
      </c>
      <c r="E3677" s="204" t="s">
        <v>1466</v>
      </c>
      <c r="F3677" s="212" t="s">
        <v>1043</v>
      </c>
      <c r="G3677" s="204" t="s">
        <v>1044</v>
      </c>
      <c r="H3677" s="241">
        <v>45856</v>
      </c>
      <c r="I3677" s="253">
        <v>0</v>
      </c>
      <c r="J3677" s="214">
        <v>-250</v>
      </c>
      <c r="K3677" s="250">
        <f t="shared" si="58"/>
        <v>1567908.6326776408</v>
      </c>
      <c r="L3677" s="270"/>
    </row>
    <row r="3678" spans="2:12" x14ac:dyDescent="0.25">
      <c r="B3678" s="46">
        <f>SUBTOTAL(103,$C$10:C3678)</f>
        <v>3669</v>
      </c>
      <c r="C3678" s="157" t="s">
        <v>1539</v>
      </c>
      <c r="D3678" s="157" t="s">
        <v>738</v>
      </c>
      <c r="E3678" s="204" t="s">
        <v>1466</v>
      </c>
      <c r="F3678" s="212" t="s">
        <v>1043</v>
      </c>
      <c r="G3678" s="204" t="s">
        <v>1044</v>
      </c>
      <c r="H3678" s="241">
        <v>45856</v>
      </c>
      <c r="I3678" s="253">
        <v>0</v>
      </c>
      <c r="J3678" s="214">
        <v>-250</v>
      </c>
      <c r="K3678" s="250">
        <f t="shared" si="58"/>
        <v>1567658.6326776408</v>
      </c>
      <c r="L3678" s="270"/>
    </row>
    <row r="3679" spans="2:12" x14ac:dyDescent="0.25">
      <c r="B3679" s="46">
        <f>SUBTOTAL(103,$C$10:C3679)</f>
        <v>3670</v>
      </c>
      <c r="C3679" s="157" t="s">
        <v>728</v>
      </c>
      <c r="D3679" s="157" t="s">
        <v>738</v>
      </c>
      <c r="E3679" s="204" t="s">
        <v>1466</v>
      </c>
      <c r="F3679" s="212" t="s">
        <v>1043</v>
      </c>
      <c r="G3679" s="204" t="s">
        <v>1044</v>
      </c>
      <c r="H3679" s="241">
        <v>45856</v>
      </c>
      <c r="I3679" s="253">
        <v>0</v>
      </c>
      <c r="J3679" s="214">
        <v>-250</v>
      </c>
      <c r="K3679" s="250">
        <f t="shared" si="58"/>
        <v>1567408.6326776408</v>
      </c>
      <c r="L3679" s="270"/>
    </row>
    <row r="3680" spans="2:12" x14ac:dyDescent="0.25">
      <c r="B3680" s="46">
        <f>SUBTOTAL(103,$C$10:C3680)</f>
        <v>3671</v>
      </c>
      <c r="C3680" s="157" t="s">
        <v>1151</v>
      </c>
      <c r="D3680" s="157" t="s">
        <v>608</v>
      </c>
      <c r="E3680" s="204" t="s">
        <v>1466</v>
      </c>
      <c r="F3680" s="212" t="s">
        <v>585</v>
      </c>
      <c r="G3680" s="204" t="s">
        <v>586</v>
      </c>
      <c r="H3680" s="241">
        <v>45856</v>
      </c>
      <c r="I3680" s="253">
        <v>0</v>
      </c>
      <c r="J3680" s="214">
        <v>-5200</v>
      </c>
      <c r="K3680" s="250">
        <f t="shared" si="58"/>
        <v>1562208.6326776408</v>
      </c>
      <c r="L3680" s="270"/>
    </row>
    <row r="3681" spans="2:12" x14ac:dyDescent="0.25">
      <c r="B3681" s="46">
        <f>SUBTOTAL(103,$C$10:C3681)</f>
        <v>3672</v>
      </c>
      <c r="C3681" s="157" t="s">
        <v>1151</v>
      </c>
      <c r="D3681" s="157" t="s">
        <v>608</v>
      </c>
      <c r="E3681" s="204" t="s">
        <v>1466</v>
      </c>
      <c r="F3681" s="212" t="s">
        <v>583</v>
      </c>
      <c r="G3681" s="204" t="s">
        <v>584</v>
      </c>
      <c r="H3681" s="241">
        <v>45856</v>
      </c>
      <c r="I3681" s="253">
        <v>0</v>
      </c>
      <c r="J3681" s="214">
        <v>-4200</v>
      </c>
      <c r="K3681" s="250">
        <f t="shared" si="58"/>
        <v>1558008.6326776408</v>
      </c>
      <c r="L3681" s="270"/>
    </row>
    <row r="3682" spans="2:12" x14ac:dyDescent="0.25">
      <c r="B3682" s="46">
        <f>SUBTOTAL(103,$C$10:C3682)</f>
        <v>3673</v>
      </c>
      <c r="C3682" s="157" t="s">
        <v>683</v>
      </c>
      <c r="D3682" s="157" t="s">
        <v>608</v>
      </c>
      <c r="E3682" s="204" t="s">
        <v>1466</v>
      </c>
      <c r="F3682" s="212" t="s">
        <v>1482</v>
      </c>
      <c r="G3682" s="204" t="s">
        <v>1483</v>
      </c>
      <c r="H3682" s="241">
        <v>45856</v>
      </c>
      <c r="I3682" s="253">
        <v>0</v>
      </c>
      <c r="J3682" s="214">
        <v>-4200</v>
      </c>
      <c r="K3682" s="250">
        <f t="shared" si="58"/>
        <v>1553808.6326776408</v>
      </c>
      <c r="L3682" s="270"/>
    </row>
    <row r="3683" spans="2:12" x14ac:dyDescent="0.25">
      <c r="B3683" s="46">
        <f>SUBTOTAL(103,$C$10:C3683)</f>
        <v>3674</v>
      </c>
      <c r="C3683" s="157" t="s">
        <v>694</v>
      </c>
      <c r="D3683" s="157" t="s">
        <v>608</v>
      </c>
      <c r="E3683" s="204" t="s">
        <v>1466</v>
      </c>
      <c r="F3683" s="212" t="s">
        <v>641</v>
      </c>
      <c r="G3683" s="204" t="s">
        <v>642</v>
      </c>
      <c r="H3683" s="241">
        <v>45856</v>
      </c>
      <c r="I3683" s="253">
        <v>0</v>
      </c>
      <c r="J3683" s="214">
        <v>-8400</v>
      </c>
      <c r="K3683" s="250">
        <f t="shared" si="58"/>
        <v>1545408.6326776408</v>
      </c>
      <c r="L3683" s="270"/>
    </row>
    <row r="3684" spans="2:12" x14ac:dyDescent="0.25">
      <c r="B3684" s="46">
        <f>SUBTOTAL(103,$C$10:C3684)</f>
        <v>3675</v>
      </c>
      <c r="C3684" s="157" t="s">
        <v>694</v>
      </c>
      <c r="D3684" s="157" t="s">
        <v>607</v>
      </c>
      <c r="E3684" s="204" t="s">
        <v>1467</v>
      </c>
      <c r="F3684" s="212" t="s">
        <v>1432</v>
      </c>
      <c r="G3684" s="204" t="s">
        <v>1431</v>
      </c>
      <c r="H3684" s="241">
        <v>45856</v>
      </c>
      <c r="I3684" s="253">
        <v>0</v>
      </c>
      <c r="J3684" s="214">
        <v>-13010.989999999998</v>
      </c>
      <c r="K3684" s="250">
        <f t="shared" si="58"/>
        <v>1532397.6426776408</v>
      </c>
      <c r="L3684" s="270"/>
    </row>
    <row r="3685" spans="2:12" x14ac:dyDescent="0.25">
      <c r="B3685" s="46">
        <f>SUBTOTAL(103,$C$10:C3685)</f>
        <v>3676</v>
      </c>
      <c r="C3685" s="157" t="s">
        <v>1342</v>
      </c>
      <c r="D3685" s="157" t="s">
        <v>607</v>
      </c>
      <c r="E3685" s="204" t="s">
        <v>1467</v>
      </c>
      <c r="F3685" s="212" t="s">
        <v>579</v>
      </c>
      <c r="G3685" s="204" t="s">
        <v>622</v>
      </c>
      <c r="H3685" s="241">
        <v>45856</v>
      </c>
      <c r="I3685" s="253">
        <v>0</v>
      </c>
      <c r="J3685" s="214">
        <v>-17700</v>
      </c>
      <c r="K3685" s="250">
        <f t="shared" si="58"/>
        <v>1514697.6426776408</v>
      </c>
      <c r="L3685" s="270"/>
    </row>
    <row r="3686" spans="2:12" x14ac:dyDescent="0.25">
      <c r="B3686" s="46">
        <f>SUBTOTAL(103,$C$10:C3686)</f>
        <v>3677</v>
      </c>
      <c r="C3686" s="157" t="s">
        <v>605</v>
      </c>
      <c r="D3686" s="157" t="s">
        <v>607</v>
      </c>
      <c r="E3686" s="204" t="s">
        <v>1467</v>
      </c>
      <c r="F3686" s="212" t="s">
        <v>1432</v>
      </c>
      <c r="G3686" s="204" t="s">
        <v>1431</v>
      </c>
      <c r="H3686" s="241">
        <v>45856</v>
      </c>
      <c r="I3686" s="253">
        <v>0</v>
      </c>
      <c r="J3686" s="214">
        <v>-5300.8344999999972</v>
      </c>
      <c r="K3686" s="250">
        <f t="shared" si="58"/>
        <v>1509396.8081776407</v>
      </c>
      <c r="L3686" s="270"/>
    </row>
    <row r="3687" spans="2:12" x14ac:dyDescent="0.25">
      <c r="B3687" s="46">
        <f>SUBTOTAL(103,$C$10:C3687)</f>
        <v>3678</v>
      </c>
      <c r="C3687" s="157" t="s">
        <v>1165</v>
      </c>
      <c r="D3687" s="157" t="s">
        <v>738</v>
      </c>
      <c r="E3687" s="204" t="s">
        <v>1466</v>
      </c>
      <c r="F3687" s="212" t="s">
        <v>1043</v>
      </c>
      <c r="G3687" s="204" t="s">
        <v>1044</v>
      </c>
      <c r="H3687" s="241">
        <v>45856</v>
      </c>
      <c r="I3687" s="253">
        <v>0</v>
      </c>
      <c r="J3687" s="214">
        <v>-750</v>
      </c>
      <c r="K3687" s="250">
        <f t="shared" si="58"/>
        <v>1508646.8081776407</v>
      </c>
      <c r="L3687" s="270"/>
    </row>
    <row r="3688" spans="2:12" x14ac:dyDescent="0.25">
      <c r="B3688" s="46">
        <f>SUBTOTAL(103,$C$10:C3688)</f>
        <v>3679</v>
      </c>
      <c r="C3688" s="157" t="s">
        <v>1528</v>
      </c>
      <c r="D3688" s="157" t="s">
        <v>738</v>
      </c>
      <c r="E3688" s="204" t="s">
        <v>1466</v>
      </c>
      <c r="F3688" s="212" t="s">
        <v>1043</v>
      </c>
      <c r="G3688" s="204" t="s">
        <v>1044</v>
      </c>
      <c r="H3688" s="241">
        <v>45856</v>
      </c>
      <c r="I3688" s="253">
        <v>0</v>
      </c>
      <c r="J3688" s="214">
        <v>-250</v>
      </c>
      <c r="K3688" s="250">
        <f t="shared" si="58"/>
        <v>1508396.8081776407</v>
      </c>
      <c r="L3688" s="270"/>
    </row>
    <row r="3689" spans="2:12" x14ac:dyDescent="0.25">
      <c r="B3689" s="46">
        <f>SUBTOTAL(103,$C$10:C3689)</f>
        <v>3680</v>
      </c>
      <c r="C3689" s="157" t="s">
        <v>1505</v>
      </c>
      <c r="D3689" s="157" t="s">
        <v>738</v>
      </c>
      <c r="E3689" s="204" t="s">
        <v>1466</v>
      </c>
      <c r="F3689" s="212" t="s">
        <v>1043</v>
      </c>
      <c r="G3689" s="204" t="s">
        <v>1044</v>
      </c>
      <c r="H3689" s="241">
        <v>45856</v>
      </c>
      <c r="I3689" s="253">
        <v>0</v>
      </c>
      <c r="J3689" s="214">
        <v>-250</v>
      </c>
      <c r="K3689" s="250">
        <f t="shared" si="58"/>
        <v>1508146.8081776407</v>
      </c>
      <c r="L3689" s="270"/>
    </row>
    <row r="3690" spans="2:12" x14ac:dyDescent="0.25">
      <c r="B3690" s="46">
        <f>SUBTOTAL(103,$C$10:C3690)</f>
        <v>3681</v>
      </c>
      <c r="C3690" s="157" t="s">
        <v>1180</v>
      </c>
      <c r="D3690" s="157" t="s">
        <v>1547</v>
      </c>
      <c r="E3690" s="204" t="s">
        <v>1470</v>
      </c>
      <c r="F3690" s="212" t="s">
        <v>1043</v>
      </c>
      <c r="G3690" s="204" t="s">
        <v>1044</v>
      </c>
      <c r="H3690" s="241">
        <v>45859</v>
      </c>
      <c r="I3690" s="253">
        <v>0</v>
      </c>
      <c r="J3690" s="306">
        <f>-400-400</f>
        <v>-800</v>
      </c>
      <c r="K3690" s="250">
        <f t="shared" si="58"/>
        <v>1507346.8081776407</v>
      </c>
      <c r="L3690" s="270"/>
    </row>
    <row r="3691" spans="2:12" x14ac:dyDescent="0.25">
      <c r="B3691" s="46">
        <f>SUBTOTAL(103,$C$10:C3691)</f>
        <v>3682</v>
      </c>
      <c r="C3691" s="157" t="s">
        <v>1548</v>
      </c>
      <c r="D3691" s="157" t="s">
        <v>1549</v>
      </c>
      <c r="E3691" s="204" t="s">
        <v>1470</v>
      </c>
      <c r="F3691" s="212"/>
      <c r="G3691" s="204"/>
      <c r="H3691" s="241">
        <v>45859</v>
      </c>
      <c r="I3691" s="253">
        <v>0</v>
      </c>
      <c r="J3691" s="306">
        <v>-2500</v>
      </c>
      <c r="K3691" s="250">
        <f t="shared" si="58"/>
        <v>1504846.8081776407</v>
      </c>
      <c r="L3691" s="270"/>
    </row>
    <row r="3692" spans="2:12" x14ac:dyDescent="0.25">
      <c r="B3692" s="46">
        <f>SUBTOTAL(103,$C$10:C3692)</f>
        <v>3683</v>
      </c>
      <c r="C3692" s="157" t="s">
        <v>131</v>
      </c>
      <c r="D3692" s="157" t="s">
        <v>1550</v>
      </c>
      <c r="E3692" s="203" t="s">
        <v>1475</v>
      </c>
      <c r="F3692" s="212" t="s">
        <v>588</v>
      </c>
      <c r="G3692" s="209" t="s">
        <v>589</v>
      </c>
      <c r="H3692" s="241">
        <v>45862</v>
      </c>
      <c r="I3692" s="253">
        <v>0</v>
      </c>
      <c r="J3692" s="214">
        <v>-250000</v>
      </c>
      <c r="K3692" s="250">
        <f t="shared" si="58"/>
        <v>1254846.8081776407</v>
      </c>
      <c r="L3692" s="270"/>
    </row>
    <row r="3693" spans="2:12" x14ac:dyDescent="0.25">
      <c r="B3693" s="46">
        <f>SUBTOTAL(103,$C$10:C3693)</f>
        <v>3684</v>
      </c>
      <c r="C3693" s="157" t="s">
        <v>596</v>
      </c>
      <c r="D3693" s="157" t="s">
        <v>738</v>
      </c>
      <c r="E3693" s="204" t="s">
        <v>1466</v>
      </c>
      <c r="F3693" s="212" t="s">
        <v>1043</v>
      </c>
      <c r="G3693" s="209" t="s">
        <v>1044</v>
      </c>
      <c r="H3693" s="241">
        <v>45863</v>
      </c>
      <c r="I3693" s="253">
        <v>0</v>
      </c>
      <c r="J3693" s="214">
        <v>-1000</v>
      </c>
      <c r="K3693" s="250">
        <f t="shared" si="58"/>
        <v>1253846.8081776407</v>
      </c>
      <c r="L3693" s="270"/>
    </row>
    <row r="3694" spans="2:12" x14ac:dyDescent="0.25">
      <c r="B3694" s="46">
        <f>SUBTOTAL(103,$C$10:C3694)</f>
        <v>3685</v>
      </c>
      <c r="C3694" s="157" t="s">
        <v>1266</v>
      </c>
      <c r="D3694" s="157" t="s">
        <v>738</v>
      </c>
      <c r="E3694" s="204" t="s">
        <v>1466</v>
      </c>
      <c r="F3694" s="212" t="s">
        <v>1043</v>
      </c>
      <c r="G3694" s="209" t="s">
        <v>1044</v>
      </c>
      <c r="H3694" s="241">
        <v>45863</v>
      </c>
      <c r="I3694" s="253">
        <v>0</v>
      </c>
      <c r="J3694" s="214">
        <v>-1000</v>
      </c>
      <c r="K3694" s="250">
        <f t="shared" si="58"/>
        <v>1252846.8081776407</v>
      </c>
      <c r="L3694" s="270"/>
    </row>
    <row r="3695" spans="2:12" x14ac:dyDescent="0.25">
      <c r="B3695" s="46">
        <f>SUBTOTAL(103,$C$10:C3695)</f>
        <v>3686</v>
      </c>
      <c r="C3695" s="157" t="s">
        <v>1511</v>
      </c>
      <c r="D3695" s="157" t="s">
        <v>738</v>
      </c>
      <c r="E3695" s="204" t="s">
        <v>1466</v>
      </c>
      <c r="F3695" s="212" t="s">
        <v>1043</v>
      </c>
      <c r="G3695" s="209" t="s">
        <v>1044</v>
      </c>
      <c r="H3695" s="241">
        <v>45863</v>
      </c>
      <c r="I3695" s="253">
        <v>0</v>
      </c>
      <c r="J3695" s="214">
        <v>-250</v>
      </c>
      <c r="K3695" s="250">
        <f t="shared" si="58"/>
        <v>1252596.8081776407</v>
      </c>
      <c r="L3695" s="270"/>
    </row>
    <row r="3696" spans="2:12" x14ac:dyDescent="0.25">
      <c r="B3696" s="46">
        <f>SUBTOTAL(103,$C$10:C3696)</f>
        <v>3687</v>
      </c>
      <c r="C3696" s="157" t="s">
        <v>736</v>
      </c>
      <c r="D3696" s="157" t="s">
        <v>738</v>
      </c>
      <c r="E3696" s="204" t="s">
        <v>1466</v>
      </c>
      <c r="F3696" s="212" t="s">
        <v>619</v>
      </c>
      <c r="G3696" s="209" t="s">
        <v>621</v>
      </c>
      <c r="H3696" s="241">
        <v>45863</v>
      </c>
      <c r="I3696" s="253">
        <v>0</v>
      </c>
      <c r="J3696" s="214">
        <v>-1000</v>
      </c>
      <c r="K3696" s="250">
        <f t="shared" si="58"/>
        <v>1251596.8081776407</v>
      </c>
      <c r="L3696" s="270"/>
    </row>
    <row r="3697" spans="2:12" x14ac:dyDescent="0.25">
      <c r="B3697" s="46">
        <f>SUBTOTAL(103,$C$10:C3697)</f>
        <v>3688</v>
      </c>
      <c r="C3697" s="157" t="s">
        <v>625</v>
      </c>
      <c r="D3697" s="157" t="s">
        <v>608</v>
      </c>
      <c r="E3697" s="204" t="s">
        <v>1466</v>
      </c>
      <c r="F3697" s="212" t="s">
        <v>641</v>
      </c>
      <c r="G3697" s="209" t="s">
        <v>642</v>
      </c>
      <c r="H3697" s="241">
        <v>45863</v>
      </c>
      <c r="I3697" s="253">
        <v>0</v>
      </c>
      <c r="J3697" s="214">
        <v>-2100</v>
      </c>
      <c r="K3697" s="250">
        <f t="shared" si="58"/>
        <v>1249496.8081776407</v>
      </c>
      <c r="L3697" s="270"/>
    </row>
    <row r="3698" spans="2:12" x14ac:dyDescent="0.25">
      <c r="B3698" s="46">
        <f>SUBTOTAL(103,$C$10:C3698)</f>
        <v>3689</v>
      </c>
      <c r="C3698" s="157" t="s">
        <v>1441</v>
      </c>
      <c r="D3698" s="157" t="s">
        <v>738</v>
      </c>
      <c r="E3698" s="204" t="s">
        <v>1466</v>
      </c>
      <c r="F3698" s="212" t="s">
        <v>1043</v>
      </c>
      <c r="G3698" s="209" t="s">
        <v>1044</v>
      </c>
      <c r="H3698" s="241">
        <v>45863</v>
      </c>
      <c r="I3698" s="253">
        <v>0</v>
      </c>
      <c r="J3698" s="214">
        <v>-1250</v>
      </c>
      <c r="K3698" s="250">
        <f t="shared" si="58"/>
        <v>1248246.8081776407</v>
      </c>
      <c r="L3698" s="270"/>
    </row>
    <row r="3699" spans="2:12" x14ac:dyDescent="0.25">
      <c r="B3699" s="46">
        <f>SUBTOTAL(103,$C$10:C3699)</f>
        <v>3690</v>
      </c>
      <c r="C3699" s="157" t="s">
        <v>1423</v>
      </c>
      <c r="D3699" s="157" t="s">
        <v>608</v>
      </c>
      <c r="E3699" s="204" t="s">
        <v>1466</v>
      </c>
      <c r="F3699" s="212" t="s">
        <v>641</v>
      </c>
      <c r="G3699" s="209" t="s">
        <v>642</v>
      </c>
      <c r="H3699" s="241">
        <v>45863</v>
      </c>
      <c r="I3699" s="253">
        <v>0</v>
      </c>
      <c r="J3699" s="214">
        <v>-10500</v>
      </c>
      <c r="K3699" s="250">
        <f t="shared" si="58"/>
        <v>1237746.8081776407</v>
      </c>
      <c r="L3699" s="270"/>
    </row>
    <row r="3700" spans="2:12" x14ac:dyDescent="0.25">
      <c r="B3700" s="46">
        <f>SUBTOTAL(103,$C$10:C3700)</f>
        <v>3691</v>
      </c>
      <c r="C3700" s="157" t="s">
        <v>598</v>
      </c>
      <c r="D3700" s="157" t="s">
        <v>607</v>
      </c>
      <c r="E3700" s="204" t="s">
        <v>1467</v>
      </c>
      <c r="F3700" s="212" t="s">
        <v>1518</v>
      </c>
      <c r="G3700" s="209" t="s">
        <v>1546</v>
      </c>
      <c r="H3700" s="241">
        <v>45863</v>
      </c>
      <c r="I3700" s="253">
        <v>0</v>
      </c>
      <c r="J3700" s="214">
        <v>-2474.1936325979509</v>
      </c>
      <c r="K3700" s="250">
        <f t="shared" si="58"/>
        <v>1235272.6145450426</v>
      </c>
      <c r="L3700" s="270"/>
    </row>
    <row r="3701" spans="2:12" x14ac:dyDescent="0.25">
      <c r="B3701" s="46">
        <f>SUBTOTAL(103,$C$10:C3701)</f>
        <v>3692</v>
      </c>
      <c r="C3701" s="157" t="s">
        <v>598</v>
      </c>
      <c r="D3701" s="157" t="s">
        <v>607</v>
      </c>
      <c r="E3701" s="204" t="s">
        <v>1467</v>
      </c>
      <c r="F3701" s="212" t="s">
        <v>726</v>
      </c>
      <c r="G3701" s="209" t="s">
        <v>724</v>
      </c>
      <c r="H3701" s="241">
        <v>45863</v>
      </c>
      <c r="I3701" s="253">
        <v>0</v>
      </c>
      <c r="J3701" s="214">
        <v>-11211.950671788176</v>
      </c>
      <c r="K3701" s="250">
        <f t="shared" si="58"/>
        <v>1224060.6638732546</v>
      </c>
      <c r="L3701" s="270"/>
    </row>
    <row r="3702" spans="2:12" x14ac:dyDescent="0.25">
      <c r="B3702" s="46">
        <f>SUBTOTAL(103,$C$10:C3702)</f>
        <v>3693</v>
      </c>
      <c r="C3702" s="157" t="s">
        <v>598</v>
      </c>
      <c r="D3702" s="157" t="s">
        <v>607</v>
      </c>
      <c r="E3702" s="204" t="s">
        <v>1467</v>
      </c>
      <c r="F3702" s="212" t="s">
        <v>1043</v>
      </c>
      <c r="G3702" s="209" t="s">
        <v>509</v>
      </c>
      <c r="H3702" s="241">
        <v>45863</v>
      </c>
      <c r="I3702" s="253">
        <v>0</v>
      </c>
      <c r="J3702" s="214">
        <v>-1602.7479842712141</v>
      </c>
      <c r="K3702" s="250">
        <f t="shared" si="58"/>
        <v>1222457.9158889833</v>
      </c>
      <c r="L3702" s="270"/>
    </row>
    <row r="3703" spans="2:12" x14ac:dyDescent="0.25">
      <c r="B3703" s="46">
        <f>SUBTOTAL(103,$C$10:C3703)</f>
        <v>3694</v>
      </c>
      <c r="C3703" s="157" t="s">
        <v>598</v>
      </c>
      <c r="D3703" s="157" t="s">
        <v>607</v>
      </c>
      <c r="E3703" s="204" t="s">
        <v>1467</v>
      </c>
      <c r="F3703" s="212" t="s">
        <v>1432</v>
      </c>
      <c r="G3703" s="209" t="s">
        <v>1431</v>
      </c>
      <c r="H3703" s="241">
        <v>45863</v>
      </c>
      <c r="I3703" s="253">
        <v>0</v>
      </c>
      <c r="J3703" s="214">
        <v>-4711.10771134266</v>
      </c>
      <c r="K3703" s="250">
        <f t="shared" si="58"/>
        <v>1217746.8081776407</v>
      </c>
      <c r="L3703" s="270"/>
    </row>
    <row r="3704" spans="2:12" x14ac:dyDescent="0.25">
      <c r="B3704" s="46">
        <f>SUBTOTAL(103,$C$10:C3704)</f>
        <v>3695</v>
      </c>
      <c r="C3704" s="157" t="s">
        <v>598</v>
      </c>
      <c r="D3704" s="157" t="s">
        <v>738</v>
      </c>
      <c r="E3704" s="204" t="s">
        <v>1466</v>
      </c>
      <c r="F3704" s="212" t="s">
        <v>1043</v>
      </c>
      <c r="G3704" s="209" t="s">
        <v>1044</v>
      </c>
      <c r="H3704" s="241">
        <v>45863</v>
      </c>
      <c r="I3704" s="253">
        <v>0</v>
      </c>
      <c r="J3704" s="214">
        <v>-1000</v>
      </c>
      <c r="K3704" s="250">
        <f t="shared" si="58"/>
        <v>1216746.8081776407</v>
      </c>
      <c r="L3704" s="270"/>
    </row>
    <row r="3705" spans="2:12" x14ac:dyDescent="0.25">
      <c r="B3705" s="46">
        <f>SUBTOTAL(103,$C$10:C3705)</f>
        <v>3696</v>
      </c>
      <c r="C3705" s="157" t="s">
        <v>598</v>
      </c>
      <c r="D3705" s="157" t="s">
        <v>608</v>
      </c>
      <c r="E3705" s="204" t="s">
        <v>1466</v>
      </c>
      <c r="F3705" s="212" t="s">
        <v>1135</v>
      </c>
      <c r="G3705" s="209" t="s">
        <v>1134</v>
      </c>
      <c r="H3705" s="241">
        <v>45863</v>
      </c>
      <c r="I3705" s="253">
        <v>0</v>
      </c>
      <c r="J3705" s="214">
        <v>-8400</v>
      </c>
      <c r="K3705" s="250">
        <f t="shared" si="58"/>
        <v>1208346.8081776407</v>
      </c>
      <c r="L3705" s="270"/>
    </row>
    <row r="3706" spans="2:12" x14ac:dyDescent="0.25">
      <c r="B3706" s="46">
        <f>SUBTOTAL(103,$C$10:C3706)</f>
        <v>3697</v>
      </c>
      <c r="C3706" s="157" t="s">
        <v>1524</v>
      </c>
      <c r="D3706" s="157" t="s">
        <v>608</v>
      </c>
      <c r="E3706" s="204" t="s">
        <v>1466</v>
      </c>
      <c r="F3706" s="212" t="s">
        <v>1482</v>
      </c>
      <c r="G3706" s="209" t="s">
        <v>1483</v>
      </c>
      <c r="H3706" s="241">
        <v>45863</v>
      </c>
      <c r="I3706" s="253">
        <v>0</v>
      </c>
      <c r="J3706" s="214">
        <v>-4200</v>
      </c>
      <c r="K3706" s="250">
        <f t="shared" si="58"/>
        <v>1204146.8081776407</v>
      </c>
      <c r="L3706" s="270"/>
    </row>
    <row r="3707" spans="2:12" x14ac:dyDescent="0.25">
      <c r="B3707" s="46">
        <f>SUBTOTAL(103,$C$10:C3707)</f>
        <v>3698</v>
      </c>
      <c r="C3707" s="157" t="s">
        <v>600</v>
      </c>
      <c r="D3707" s="157" t="s">
        <v>608</v>
      </c>
      <c r="E3707" s="204" t="s">
        <v>1466</v>
      </c>
      <c r="F3707" s="212" t="s">
        <v>1482</v>
      </c>
      <c r="G3707" s="209" t="s">
        <v>1483</v>
      </c>
      <c r="H3707" s="241">
        <v>45863</v>
      </c>
      <c r="I3707" s="253">
        <v>0</v>
      </c>
      <c r="J3707" s="214">
        <v>-8400</v>
      </c>
      <c r="K3707" s="250">
        <f t="shared" si="58"/>
        <v>1195746.8081776407</v>
      </c>
      <c r="L3707" s="270"/>
    </row>
    <row r="3708" spans="2:12" x14ac:dyDescent="0.25">
      <c r="B3708" s="46">
        <f>SUBTOTAL(103,$C$10:C3708)</f>
        <v>3699</v>
      </c>
      <c r="C3708" s="157" t="s">
        <v>682</v>
      </c>
      <c r="D3708" s="157" t="s">
        <v>608</v>
      </c>
      <c r="E3708" s="204" t="s">
        <v>1466</v>
      </c>
      <c r="F3708" s="212" t="s">
        <v>1045</v>
      </c>
      <c r="G3708" s="209" t="s">
        <v>1046</v>
      </c>
      <c r="H3708" s="241">
        <v>45863</v>
      </c>
      <c r="I3708" s="253">
        <v>0</v>
      </c>
      <c r="J3708" s="214">
        <v>-2100</v>
      </c>
      <c r="K3708" s="250">
        <f t="shared" si="58"/>
        <v>1193646.8081776407</v>
      </c>
      <c r="L3708" s="270"/>
    </row>
    <row r="3709" spans="2:12" x14ac:dyDescent="0.25">
      <c r="B3709" s="46">
        <f>SUBTOTAL(103,$C$10:C3709)</f>
        <v>3700</v>
      </c>
      <c r="C3709" s="157" t="s">
        <v>1525</v>
      </c>
      <c r="D3709" s="157" t="s">
        <v>738</v>
      </c>
      <c r="E3709" s="204" t="s">
        <v>1466</v>
      </c>
      <c r="F3709" s="212" t="s">
        <v>1043</v>
      </c>
      <c r="G3709" s="209" t="s">
        <v>1044</v>
      </c>
      <c r="H3709" s="241">
        <v>45863</v>
      </c>
      <c r="I3709" s="253">
        <v>0</v>
      </c>
      <c r="J3709" s="214">
        <v>-250</v>
      </c>
      <c r="K3709" s="250">
        <f t="shared" si="58"/>
        <v>1193396.8081776407</v>
      </c>
      <c r="L3709" s="270"/>
    </row>
    <row r="3710" spans="2:12" x14ac:dyDescent="0.25">
      <c r="B3710" s="46">
        <f>SUBTOTAL(103,$C$10:C3710)</f>
        <v>3701</v>
      </c>
      <c r="C3710" s="157" t="s">
        <v>780</v>
      </c>
      <c r="D3710" s="157" t="s">
        <v>607</v>
      </c>
      <c r="E3710" s="204" t="s">
        <v>1467</v>
      </c>
      <c r="F3710" s="212" t="s">
        <v>726</v>
      </c>
      <c r="G3710" s="209" t="s">
        <v>724</v>
      </c>
      <c r="H3710" s="241">
        <v>45863</v>
      </c>
      <c r="I3710" s="253">
        <v>0</v>
      </c>
      <c r="J3710" s="214">
        <v>-6959.9</v>
      </c>
      <c r="K3710" s="250">
        <f t="shared" si="58"/>
        <v>1186436.9081776408</v>
      </c>
      <c r="L3710" s="270"/>
    </row>
    <row r="3711" spans="2:12" x14ac:dyDescent="0.25">
      <c r="B3711" s="46">
        <f>SUBTOTAL(103,$C$10:C3711)</f>
        <v>3702</v>
      </c>
      <c r="C3711" s="157" t="s">
        <v>601</v>
      </c>
      <c r="D3711" s="157" t="s">
        <v>648</v>
      </c>
      <c r="E3711" s="204" t="s">
        <v>1466</v>
      </c>
      <c r="F3711" s="212" t="s">
        <v>1482</v>
      </c>
      <c r="G3711" s="209" t="s">
        <v>1483</v>
      </c>
      <c r="H3711" s="241">
        <v>45863</v>
      </c>
      <c r="I3711" s="253">
        <v>0</v>
      </c>
      <c r="J3711" s="214">
        <v>-19331</v>
      </c>
      <c r="K3711" s="250">
        <f t="shared" si="58"/>
        <v>1167105.9081776408</v>
      </c>
      <c r="L3711" s="270"/>
    </row>
    <row r="3712" spans="2:12" x14ac:dyDescent="0.25">
      <c r="B3712" s="46">
        <f>SUBTOTAL(103,$C$10:C3712)</f>
        <v>3703</v>
      </c>
      <c r="C3712" s="157" t="s">
        <v>665</v>
      </c>
      <c r="D3712" s="157" t="s">
        <v>648</v>
      </c>
      <c r="E3712" s="204" t="s">
        <v>1466</v>
      </c>
      <c r="F3712" s="212" t="s">
        <v>641</v>
      </c>
      <c r="G3712" s="209" t="s">
        <v>642</v>
      </c>
      <c r="H3712" s="241">
        <v>45863</v>
      </c>
      <c r="I3712" s="253">
        <v>0</v>
      </c>
      <c r="J3712" s="214">
        <v>-12600</v>
      </c>
      <c r="K3712" s="250">
        <f t="shared" si="58"/>
        <v>1154505.9081776408</v>
      </c>
      <c r="L3712" s="270"/>
    </row>
    <row r="3713" spans="2:12" x14ac:dyDescent="0.25">
      <c r="B3713" s="46">
        <f>SUBTOTAL(103,$C$10:C3713)</f>
        <v>3704</v>
      </c>
      <c r="C3713" s="157" t="s">
        <v>1503</v>
      </c>
      <c r="D3713" s="157" t="s">
        <v>738</v>
      </c>
      <c r="E3713" s="204" t="s">
        <v>1466</v>
      </c>
      <c r="F3713" s="212" t="s">
        <v>1043</v>
      </c>
      <c r="G3713" s="209" t="s">
        <v>1044</v>
      </c>
      <c r="H3713" s="241">
        <v>45863</v>
      </c>
      <c r="I3713" s="253">
        <v>0</v>
      </c>
      <c r="J3713" s="214">
        <v>-250</v>
      </c>
      <c r="K3713" s="250">
        <f t="shared" si="58"/>
        <v>1154255.9081776408</v>
      </c>
      <c r="L3713" s="270"/>
    </row>
    <row r="3714" spans="2:12" x14ac:dyDescent="0.25">
      <c r="B3714" s="46">
        <f>SUBTOTAL(103,$C$10:C3714)</f>
        <v>3705</v>
      </c>
      <c r="C3714" s="157" t="s">
        <v>728</v>
      </c>
      <c r="D3714" s="157" t="s">
        <v>738</v>
      </c>
      <c r="E3714" s="204" t="s">
        <v>1466</v>
      </c>
      <c r="F3714" s="212" t="s">
        <v>1043</v>
      </c>
      <c r="G3714" s="209" t="s">
        <v>1044</v>
      </c>
      <c r="H3714" s="241">
        <v>45863</v>
      </c>
      <c r="I3714" s="253">
        <v>0</v>
      </c>
      <c r="J3714" s="214">
        <v>-250</v>
      </c>
      <c r="K3714" s="250">
        <f t="shared" si="58"/>
        <v>1154005.9081776408</v>
      </c>
      <c r="L3714" s="270"/>
    </row>
    <row r="3715" spans="2:12" x14ac:dyDescent="0.25">
      <c r="B3715" s="46">
        <f>SUBTOTAL(103,$C$10:C3715)</f>
        <v>3706</v>
      </c>
      <c r="C3715" s="157" t="s">
        <v>1151</v>
      </c>
      <c r="D3715" s="157" t="s">
        <v>608</v>
      </c>
      <c r="E3715" s="204" t="s">
        <v>1466</v>
      </c>
      <c r="F3715" s="212" t="s">
        <v>585</v>
      </c>
      <c r="G3715" s="209" t="s">
        <v>586</v>
      </c>
      <c r="H3715" s="241">
        <v>45863</v>
      </c>
      <c r="I3715" s="253">
        <v>0</v>
      </c>
      <c r="J3715" s="214">
        <v>-5200</v>
      </c>
      <c r="K3715" s="250">
        <f t="shared" si="58"/>
        <v>1148805.9081776408</v>
      </c>
      <c r="L3715" s="270"/>
    </row>
    <row r="3716" spans="2:12" x14ac:dyDescent="0.25">
      <c r="B3716" s="46">
        <f>SUBTOTAL(103,$C$10:C3716)</f>
        <v>3707</v>
      </c>
      <c r="C3716" s="157" t="s">
        <v>1151</v>
      </c>
      <c r="D3716" s="157" t="s">
        <v>608</v>
      </c>
      <c r="E3716" s="204" t="s">
        <v>1466</v>
      </c>
      <c r="F3716" s="212" t="s">
        <v>583</v>
      </c>
      <c r="G3716" s="209" t="s">
        <v>584</v>
      </c>
      <c r="H3716" s="241">
        <v>45863</v>
      </c>
      <c r="I3716" s="253">
        <v>0</v>
      </c>
      <c r="J3716" s="214">
        <v>-4200</v>
      </c>
      <c r="K3716" s="250">
        <f t="shared" si="58"/>
        <v>1144605.9081776408</v>
      </c>
      <c r="L3716" s="270"/>
    </row>
    <row r="3717" spans="2:12" x14ac:dyDescent="0.25">
      <c r="B3717" s="46">
        <f>SUBTOTAL(103,$C$10:C3717)</f>
        <v>3708</v>
      </c>
      <c r="C3717" s="157" t="s">
        <v>683</v>
      </c>
      <c r="D3717" s="157" t="s">
        <v>608</v>
      </c>
      <c r="E3717" s="204" t="s">
        <v>1466</v>
      </c>
      <c r="F3717" s="212" t="s">
        <v>1482</v>
      </c>
      <c r="G3717" s="209" t="s">
        <v>1483</v>
      </c>
      <c r="H3717" s="241">
        <v>45863</v>
      </c>
      <c r="I3717" s="253">
        <v>0</v>
      </c>
      <c r="J3717" s="214">
        <v>-4200</v>
      </c>
      <c r="K3717" s="250">
        <f t="shared" si="58"/>
        <v>1140405.9081776408</v>
      </c>
      <c r="L3717" s="270"/>
    </row>
    <row r="3718" spans="2:12" x14ac:dyDescent="0.25">
      <c r="B3718" s="46">
        <f>SUBTOTAL(103,$C$10:C3718)</f>
        <v>3709</v>
      </c>
      <c r="C3718" s="157" t="s">
        <v>694</v>
      </c>
      <c r="D3718" s="157" t="s">
        <v>608</v>
      </c>
      <c r="E3718" s="204" t="s">
        <v>1466</v>
      </c>
      <c r="F3718" s="212" t="s">
        <v>641</v>
      </c>
      <c r="G3718" s="209" t="s">
        <v>642</v>
      </c>
      <c r="H3718" s="241">
        <v>45863</v>
      </c>
      <c r="I3718" s="253">
        <v>0</v>
      </c>
      <c r="J3718" s="214">
        <v>-8400</v>
      </c>
      <c r="K3718" s="250">
        <f t="shared" si="58"/>
        <v>1132005.9081776408</v>
      </c>
      <c r="L3718" s="270"/>
    </row>
    <row r="3719" spans="2:12" x14ac:dyDescent="0.25">
      <c r="B3719" s="46">
        <f>SUBTOTAL(103,$C$10:C3719)</f>
        <v>3710</v>
      </c>
      <c r="C3719" s="157" t="s">
        <v>694</v>
      </c>
      <c r="D3719" s="157" t="s">
        <v>607</v>
      </c>
      <c r="E3719" s="204" t="s">
        <v>1467</v>
      </c>
      <c r="F3719" s="212" t="s">
        <v>1432</v>
      </c>
      <c r="G3719" s="209" t="s">
        <v>1431</v>
      </c>
      <c r="H3719" s="241">
        <v>45863</v>
      </c>
      <c r="I3719" s="253">
        <v>0</v>
      </c>
      <c r="J3719" s="214">
        <v>-13010.989999999998</v>
      </c>
      <c r="K3719" s="250">
        <f t="shared" si="58"/>
        <v>1118994.9181776408</v>
      </c>
      <c r="L3719" s="270"/>
    </row>
    <row r="3720" spans="2:12" x14ac:dyDescent="0.25">
      <c r="B3720" s="46">
        <f>SUBTOTAL(103,$C$10:C3720)</f>
        <v>3711</v>
      </c>
      <c r="C3720" s="157" t="s">
        <v>1342</v>
      </c>
      <c r="D3720" s="157" t="s">
        <v>607</v>
      </c>
      <c r="E3720" s="204" t="s">
        <v>1467</v>
      </c>
      <c r="F3720" s="212" t="s">
        <v>579</v>
      </c>
      <c r="G3720" s="209" t="s">
        <v>622</v>
      </c>
      <c r="H3720" s="241">
        <v>45863</v>
      </c>
      <c r="I3720" s="253">
        <v>0</v>
      </c>
      <c r="J3720" s="214">
        <v>-17700</v>
      </c>
      <c r="K3720" s="250">
        <f t="shared" si="58"/>
        <v>1101294.9181776408</v>
      </c>
      <c r="L3720" s="270"/>
    </row>
    <row r="3721" spans="2:12" x14ac:dyDescent="0.25">
      <c r="B3721" s="46">
        <f>SUBTOTAL(103,$C$10:C3721)</f>
        <v>3712</v>
      </c>
      <c r="C3721" s="157" t="s">
        <v>1165</v>
      </c>
      <c r="D3721" s="157" t="s">
        <v>738</v>
      </c>
      <c r="E3721" s="204" t="s">
        <v>1466</v>
      </c>
      <c r="F3721" s="212" t="s">
        <v>1043</v>
      </c>
      <c r="G3721" s="209" t="s">
        <v>1044</v>
      </c>
      <c r="H3721" s="241">
        <v>45863</v>
      </c>
      <c r="I3721" s="253">
        <v>0</v>
      </c>
      <c r="J3721" s="214">
        <v>-750</v>
      </c>
      <c r="K3721" s="250">
        <f t="shared" si="58"/>
        <v>1100544.9181776408</v>
      </c>
      <c r="L3721" s="270"/>
    </row>
    <row r="3722" spans="2:12" x14ac:dyDescent="0.25">
      <c r="B3722" s="46">
        <f>SUBTOTAL(103,$C$10:C3722)</f>
        <v>3713</v>
      </c>
      <c r="C3722" s="157" t="s">
        <v>1528</v>
      </c>
      <c r="D3722" s="157" t="s">
        <v>738</v>
      </c>
      <c r="E3722" s="204" t="s">
        <v>1466</v>
      </c>
      <c r="F3722" s="212" t="s">
        <v>1043</v>
      </c>
      <c r="G3722" s="209" t="s">
        <v>1044</v>
      </c>
      <c r="H3722" s="241">
        <v>45863</v>
      </c>
      <c r="I3722" s="253">
        <v>0</v>
      </c>
      <c r="J3722" s="214">
        <v>-250</v>
      </c>
      <c r="K3722" s="250">
        <f t="shared" si="58"/>
        <v>1100294.9181776408</v>
      </c>
      <c r="L3722" s="270"/>
    </row>
    <row r="3723" spans="2:12" x14ac:dyDescent="0.25">
      <c r="B3723" s="46">
        <f>SUBTOTAL(103,$C$10:C3723)</f>
        <v>3714</v>
      </c>
      <c r="C3723" s="157" t="s">
        <v>1505</v>
      </c>
      <c r="D3723" s="157" t="s">
        <v>738</v>
      </c>
      <c r="E3723" s="204" t="s">
        <v>1466</v>
      </c>
      <c r="F3723" s="212" t="s">
        <v>1043</v>
      </c>
      <c r="G3723" s="209" t="s">
        <v>1044</v>
      </c>
      <c r="H3723" s="241">
        <v>45863</v>
      </c>
      <c r="I3723" s="253">
        <v>0</v>
      </c>
      <c r="J3723" s="214">
        <v>-250</v>
      </c>
      <c r="K3723" s="250">
        <f t="shared" si="58"/>
        <v>1100044.9181776408</v>
      </c>
      <c r="L3723" s="270"/>
    </row>
    <row r="3724" spans="2:12" x14ac:dyDescent="0.25">
      <c r="B3724" s="46">
        <f>SUBTOTAL(103,$C$10:C3724)</f>
        <v>3715</v>
      </c>
      <c r="C3724" s="157" t="s">
        <v>1508</v>
      </c>
      <c r="D3724" s="157" t="s">
        <v>775</v>
      </c>
      <c r="E3724" s="204" t="s">
        <v>1468</v>
      </c>
      <c r="F3724" s="212" t="s">
        <v>1043</v>
      </c>
      <c r="G3724" s="209" t="s">
        <v>1044</v>
      </c>
      <c r="H3724" s="241">
        <v>45866</v>
      </c>
      <c r="I3724" s="253">
        <v>0</v>
      </c>
      <c r="J3724" s="214">
        <v>-2500</v>
      </c>
      <c r="K3724" s="250">
        <f t="shared" si="58"/>
        <v>1097544.9181776408</v>
      </c>
      <c r="L3724" s="270"/>
    </row>
    <row r="3725" spans="2:12" x14ac:dyDescent="0.25">
      <c r="B3725" s="46">
        <f>SUBTOTAL(103,$C$10:C3725)</f>
        <v>3716</v>
      </c>
      <c r="C3725" s="157" t="s">
        <v>1508</v>
      </c>
      <c r="D3725" s="157" t="s">
        <v>775</v>
      </c>
      <c r="E3725" s="204" t="s">
        <v>1468</v>
      </c>
      <c r="F3725" s="212" t="s">
        <v>1551</v>
      </c>
      <c r="G3725" s="209" t="s">
        <v>1552</v>
      </c>
      <c r="H3725" s="241">
        <v>45866</v>
      </c>
      <c r="I3725" s="253">
        <v>0</v>
      </c>
      <c r="J3725" s="214">
        <v>-2500</v>
      </c>
      <c r="K3725" s="250">
        <f t="shared" si="58"/>
        <v>1095044.9181776408</v>
      </c>
      <c r="L3725" s="270"/>
    </row>
    <row r="3726" spans="2:12" x14ac:dyDescent="0.25">
      <c r="B3726" s="46">
        <f>SUBTOTAL(103,$C$10:C3726)</f>
        <v>3717</v>
      </c>
      <c r="C3726" s="157" t="s">
        <v>798</v>
      </c>
      <c r="D3726" s="157" t="s">
        <v>846</v>
      </c>
      <c r="E3726" s="204" t="s">
        <v>24</v>
      </c>
      <c r="F3726" s="212" t="s">
        <v>24</v>
      </c>
      <c r="G3726" s="221" t="s">
        <v>24</v>
      </c>
      <c r="H3726" s="241">
        <v>45867</v>
      </c>
      <c r="I3726" s="253">
        <v>0</v>
      </c>
      <c r="J3726" s="306">
        <v>-100000</v>
      </c>
      <c r="K3726" s="250">
        <f t="shared" si="58"/>
        <v>995044.91817764076</v>
      </c>
      <c r="L3726" s="270"/>
    </row>
    <row r="3727" spans="2:12" x14ac:dyDescent="0.25">
      <c r="B3727" s="46">
        <f>SUBTOTAL(103,$C$10:C3727)</f>
        <v>3718</v>
      </c>
      <c r="C3727" s="157" t="s">
        <v>596</v>
      </c>
      <c r="D3727" s="157" t="s">
        <v>607</v>
      </c>
      <c r="E3727" s="204" t="s">
        <v>1467</v>
      </c>
      <c r="F3727" s="212" t="s">
        <v>579</v>
      </c>
      <c r="G3727" s="209" t="s">
        <v>622</v>
      </c>
      <c r="H3727" s="241">
        <v>45870</v>
      </c>
      <c r="I3727" s="253">
        <v>0</v>
      </c>
      <c r="J3727" s="214">
        <v>-10364.73</v>
      </c>
      <c r="K3727" s="250">
        <f t="shared" si="58"/>
        <v>984680.18817764078</v>
      </c>
      <c r="L3727" s="270"/>
    </row>
    <row r="3728" spans="2:12" x14ac:dyDescent="0.25">
      <c r="B3728" s="46">
        <f>SUBTOTAL(103,$C$10:C3728)</f>
        <v>3719</v>
      </c>
      <c r="C3728" s="157" t="s">
        <v>596</v>
      </c>
      <c r="D3728" s="157" t="s">
        <v>738</v>
      </c>
      <c r="E3728" s="204" t="s">
        <v>1466</v>
      </c>
      <c r="F3728" s="212" t="s">
        <v>1043</v>
      </c>
      <c r="G3728" s="209" t="s">
        <v>1044</v>
      </c>
      <c r="H3728" s="241">
        <v>45870</v>
      </c>
      <c r="I3728" s="253">
        <v>0</v>
      </c>
      <c r="J3728" s="214">
        <v>-1000</v>
      </c>
      <c r="K3728" s="250">
        <f t="shared" si="58"/>
        <v>983680.18817764078</v>
      </c>
      <c r="L3728" s="270"/>
    </row>
    <row r="3729" spans="2:12" x14ac:dyDescent="0.25">
      <c r="B3729" s="46">
        <f>SUBTOTAL(103,$C$10:C3729)</f>
        <v>3720</v>
      </c>
      <c r="C3729" s="157" t="s">
        <v>1266</v>
      </c>
      <c r="D3729" s="157" t="s">
        <v>738</v>
      </c>
      <c r="E3729" s="204" t="s">
        <v>1466</v>
      </c>
      <c r="F3729" s="212" t="s">
        <v>1043</v>
      </c>
      <c r="G3729" s="209" t="s">
        <v>1044</v>
      </c>
      <c r="H3729" s="241">
        <v>45870</v>
      </c>
      <c r="I3729" s="253">
        <v>0</v>
      </c>
      <c r="J3729" s="214">
        <v>-1000</v>
      </c>
      <c r="K3729" s="250">
        <f t="shared" si="58"/>
        <v>982680.18817764078</v>
      </c>
      <c r="L3729" s="270"/>
    </row>
    <row r="3730" spans="2:12" x14ac:dyDescent="0.25">
      <c r="B3730" s="46">
        <f>SUBTOTAL(103,$C$10:C3730)</f>
        <v>3721</v>
      </c>
      <c r="C3730" s="157" t="s">
        <v>1511</v>
      </c>
      <c r="D3730" s="157" t="s">
        <v>738</v>
      </c>
      <c r="E3730" s="204" t="s">
        <v>1466</v>
      </c>
      <c r="F3730" s="212" t="s">
        <v>1043</v>
      </c>
      <c r="G3730" s="209" t="s">
        <v>1044</v>
      </c>
      <c r="H3730" s="241">
        <v>45870</v>
      </c>
      <c r="I3730" s="253">
        <v>0</v>
      </c>
      <c r="J3730" s="214">
        <v>-250</v>
      </c>
      <c r="K3730" s="250">
        <f t="shared" si="58"/>
        <v>982430.18817764078</v>
      </c>
      <c r="L3730" s="270"/>
    </row>
    <row r="3731" spans="2:12" x14ac:dyDescent="0.25">
      <c r="B3731" s="46">
        <f>SUBTOTAL(103,$C$10:C3731)</f>
        <v>3722</v>
      </c>
      <c r="C3731" s="157" t="s">
        <v>736</v>
      </c>
      <c r="D3731" s="157" t="s">
        <v>738</v>
      </c>
      <c r="E3731" s="204" t="s">
        <v>1466</v>
      </c>
      <c r="F3731" s="212" t="s">
        <v>619</v>
      </c>
      <c r="G3731" s="209" t="s">
        <v>621</v>
      </c>
      <c r="H3731" s="241">
        <v>45870</v>
      </c>
      <c r="I3731" s="253">
        <v>0</v>
      </c>
      <c r="J3731" s="214">
        <v>-1000</v>
      </c>
      <c r="K3731" s="250">
        <f t="shared" si="58"/>
        <v>981430.18817764078</v>
      </c>
      <c r="L3731" s="270"/>
    </row>
    <row r="3732" spans="2:12" x14ac:dyDescent="0.25">
      <c r="B3732" s="46">
        <f>SUBTOTAL(103,$C$10:C3732)</f>
        <v>3723</v>
      </c>
      <c r="C3732" s="157" t="s">
        <v>625</v>
      </c>
      <c r="D3732" s="157" t="s">
        <v>608</v>
      </c>
      <c r="E3732" s="204" t="s">
        <v>1466</v>
      </c>
      <c r="F3732" s="212" t="s">
        <v>641</v>
      </c>
      <c r="G3732" s="209" t="s">
        <v>642</v>
      </c>
      <c r="H3732" s="241">
        <v>45870</v>
      </c>
      <c r="I3732" s="253">
        <v>0</v>
      </c>
      <c r="J3732" s="214">
        <v>-2100</v>
      </c>
      <c r="K3732" s="250">
        <f t="shared" si="58"/>
        <v>979330.18817764078</v>
      </c>
      <c r="L3732" s="270"/>
    </row>
    <row r="3733" spans="2:12" x14ac:dyDescent="0.25">
      <c r="B3733" s="46">
        <f>SUBTOTAL(103,$C$10:C3733)</f>
        <v>3724</v>
      </c>
      <c r="C3733" s="157" t="s">
        <v>1441</v>
      </c>
      <c r="D3733" s="157" t="s">
        <v>738</v>
      </c>
      <c r="E3733" s="204" t="s">
        <v>1466</v>
      </c>
      <c r="F3733" s="212" t="s">
        <v>1043</v>
      </c>
      <c r="G3733" s="209" t="s">
        <v>1044</v>
      </c>
      <c r="H3733" s="241">
        <v>45870</v>
      </c>
      <c r="I3733" s="253">
        <v>0</v>
      </c>
      <c r="J3733" s="214">
        <v>-1000</v>
      </c>
      <c r="K3733" s="250">
        <f t="shared" si="58"/>
        <v>978330.18817764078</v>
      </c>
      <c r="L3733" s="270"/>
    </row>
    <row r="3734" spans="2:12" x14ac:dyDescent="0.25">
      <c r="B3734" s="46">
        <f>SUBTOTAL(103,$C$10:C3734)</f>
        <v>3725</v>
      </c>
      <c r="C3734" s="157" t="s">
        <v>1423</v>
      </c>
      <c r="D3734" s="157" t="s">
        <v>608</v>
      </c>
      <c r="E3734" s="204" t="s">
        <v>1466</v>
      </c>
      <c r="F3734" s="212" t="s">
        <v>641</v>
      </c>
      <c r="G3734" s="209" t="s">
        <v>642</v>
      </c>
      <c r="H3734" s="241">
        <v>45870</v>
      </c>
      <c r="I3734" s="253">
        <v>0</v>
      </c>
      <c r="J3734" s="214">
        <v>-10500</v>
      </c>
      <c r="K3734" s="250">
        <f t="shared" si="58"/>
        <v>967830.18817764078</v>
      </c>
      <c r="L3734" s="270"/>
    </row>
    <row r="3735" spans="2:12" x14ac:dyDescent="0.25">
      <c r="B3735" s="46">
        <f>SUBTOTAL(103,$C$10:C3735)</f>
        <v>3726</v>
      </c>
      <c r="C3735" s="157" t="s">
        <v>598</v>
      </c>
      <c r="D3735" s="157" t="s">
        <v>607</v>
      </c>
      <c r="E3735" s="204" t="s">
        <v>1467</v>
      </c>
      <c r="F3735" s="212" t="s">
        <v>1135</v>
      </c>
      <c r="G3735" s="209" t="s">
        <v>1134</v>
      </c>
      <c r="H3735" s="241">
        <v>45870</v>
      </c>
      <c r="I3735" s="253">
        <v>0</v>
      </c>
      <c r="J3735" s="214">
        <v>-7498.9539679691907</v>
      </c>
      <c r="K3735" s="250">
        <f t="shared" si="58"/>
        <v>960331.23420967162</v>
      </c>
      <c r="L3735" s="270"/>
    </row>
    <row r="3736" spans="2:12" x14ac:dyDescent="0.25">
      <c r="B3736" s="46">
        <f>SUBTOTAL(103,$C$10:C3736)</f>
        <v>3727</v>
      </c>
      <c r="C3736" s="157" t="s">
        <v>598</v>
      </c>
      <c r="D3736" s="157" t="s">
        <v>607</v>
      </c>
      <c r="E3736" s="204" t="s">
        <v>1467</v>
      </c>
      <c r="F3736" s="212" t="s">
        <v>726</v>
      </c>
      <c r="G3736" s="209" t="s">
        <v>724</v>
      </c>
      <c r="H3736" s="241">
        <v>45870</v>
      </c>
      <c r="I3736" s="253">
        <v>0</v>
      </c>
      <c r="J3736" s="214">
        <v>-7188.1177067446442</v>
      </c>
      <c r="K3736" s="250">
        <f t="shared" si="58"/>
        <v>953143.11650292692</v>
      </c>
      <c r="L3736" s="270"/>
    </row>
    <row r="3737" spans="2:12" x14ac:dyDescent="0.25">
      <c r="B3737" s="46">
        <f>SUBTOTAL(103,$C$10:C3737)</f>
        <v>3728</v>
      </c>
      <c r="C3737" s="157" t="s">
        <v>598</v>
      </c>
      <c r="D3737" s="157" t="s">
        <v>607</v>
      </c>
      <c r="E3737" s="204" t="s">
        <v>1467</v>
      </c>
      <c r="F3737" s="212" t="s">
        <v>1432</v>
      </c>
      <c r="G3737" s="209" t="s">
        <v>1431</v>
      </c>
      <c r="H3737" s="241">
        <v>45870</v>
      </c>
      <c r="I3737" s="253">
        <v>0</v>
      </c>
      <c r="J3737" s="214">
        <v>-5312.9283252861651</v>
      </c>
      <c r="K3737" s="250">
        <f t="shared" si="58"/>
        <v>947830.18817764078</v>
      </c>
      <c r="L3737" s="270"/>
    </row>
    <row r="3738" spans="2:12" x14ac:dyDescent="0.25">
      <c r="B3738" s="46">
        <f>SUBTOTAL(103,$C$10:C3738)</f>
        <v>3729</v>
      </c>
      <c r="C3738" s="157" t="s">
        <v>598</v>
      </c>
      <c r="D3738" s="157" t="s">
        <v>738</v>
      </c>
      <c r="E3738" s="204" t="s">
        <v>1466</v>
      </c>
      <c r="F3738" s="212" t="s">
        <v>1043</v>
      </c>
      <c r="G3738" s="209" t="s">
        <v>1044</v>
      </c>
      <c r="H3738" s="241">
        <v>45870</v>
      </c>
      <c r="I3738" s="253">
        <v>0</v>
      </c>
      <c r="J3738" s="214">
        <v>-1000</v>
      </c>
      <c r="K3738" s="250">
        <f t="shared" si="58"/>
        <v>946830.18817764078</v>
      </c>
      <c r="L3738" s="270"/>
    </row>
    <row r="3739" spans="2:12" x14ac:dyDescent="0.25">
      <c r="B3739" s="46">
        <f>SUBTOTAL(103,$C$10:C3739)</f>
        <v>3730</v>
      </c>
      <c r="C3739" s="157" t="s">
        <v>598</v>
      </c>
      <c r="D3739" s="157" t="s">
        <v>608</v>
      </c>
      <c r="E3739" s="204" t="s">
        <v>1466</v>
      </c>
      <c r="F3739" s="212" t="s">
        <v>1135</v>
      </c>
      <c r="G3739" s="209" t="s">
        <v>1134</v>
      </c>
      <c r="H3739" s="241">
        <v>45870</v>
      </c>
      <c r="I3739" s="253">
        <v>0</v>
      </c>
      <c r="J3739" s="214">
        <v>-8400</v>
      </c>
      <c r="K3739" s="250">
        <f t="shared" si="58"/>
        <v>938430.18817764078</v>
      </c>
      <c r="L3739" s="270"/>
    </row>
    <row r="3740" spans="2:12" x14ac:dyDescent="0.25">
      <c r="B3740" s="46">
        <f>SUBTOTAL(103,$C$10:C3740)</f>
        <v>3731</v>
      </c>
      <c r="C3740" s="157" t="s">
        <v>1524</v>
      </c>
      <c r="D3740" s="157" t="s">
        <v>608</v>
      </c>
      <c r="E3740" s="204" t="s">
        <v>1466</v>
      </c>
      <c r="F3740" s="212" t="s">
        <v>1482</v>
      </c>
      <c r="G3740" s="209" t="s">
        <v>1483</v>
      </c>
      <c r="H3740" s="241">
        <v>45870</v>
      </c>
      <c r="I3740" s="253">
        <v>0</v>
      </c>
      <c r="J3740" s="214">
        <v>-4200</v>
      </c>
      <c r="K3740" s="250">
        <f t="shared" ref="K3740:K3795" si="59">I3740+K3739+J3740</f>
        <v>934230.18817764078</v>
      </c>
      <c r="L3740" s="270"/>
    </row>
    <row r="3741" spans="2:12" x14ac:dyDescent="0.25">
      <c r="B3741" s="46">
        <f>SUBTOTAL(103,$C$10:C3741)</f>
        <v>3732</v>
      </c>
      <c r="C3741" s="157" t="s">
        <v>600</v>
      </c>
      <c r="D3741" s="157" t="s">
        <v>608</v>
      </c>
      <c r="E3741" s="204" t="s">
        <v>1466</v>
      </c>
      <c r="F3741" s="212" t="s">
        <v>1482</v>
      </c>
      <c r="G3741" s="209" t="s">
        <v>1483</v>
      </c>
      <c r="H3741" s="241">
        <v>45870</v>
      </c>
      <c r="I3741" s="253">
        <v>0</v>
      </c>
      <c r="J3741" s="214">
        <v>-8400</v>
      </c>
      <c r="K3741" s="250">
        <f t="shared" si="59"/>
        <v>925830.18817764078</v>
      </c>
      <c r="L3741" s="270"/>
    </row>
    <row r="3742" spans="2:12" x14ac:dyDescent="0.25">
      <c r="B3742" s="46">
        <f>SUBTOTAL(103,$C$10:C3742)</f>
        <v>3733</v>
      </c>
      <c r="C3742" s="157" t="s">
        <v>600</v>
      </c>
      <c r="D3742" s="157" t="s">
        <v>607</v>
      </c>
      <c r="E3742" s="204" t="s">
        <v>1467</v>
      </c>
      <c r="F3742" s="212" t="s">
        <v>1143</v>
      </c>
      <c r="G3742" s="209" t="s">
        <v>1144</v>
      </c>
      <c r="H3742" s="241">
        <v>45870</v>
      </c>
      <c r="I3742" s="253">
        <v>0</v>
      </c>
      <c r="J3742" s="214">
        <v>-7600</v>
      </c>
      <c r="K3742" s="250">
        <f t="shared" si="59"/>
        <v>918230.18817764078</v>
      </c>
      <c r="L3742" s="270"/>
    </row>
    <row r="3743" spans="2:12" x14ac:dyDescent="0.25">
      <c r="B3743" s="46">
        <f>SUBTOTAL(103,$C$10:C3743)</f>
        <v>3734</v>
      </c>
      <c r="C3743" s="157" t="s">
        <v>682</v>
      </c>
      <c r="D3743" s="157" t="s">
        <v>608</v>
      </c>
      <c r="E3743" s="204" t="s">
        <v>1466</v>
      </c>
      <c r="F3743" s="212" t="s">
        <v>1045</v>
      </c>
      <c r="G3743" s="209" t="s">
        <v>1046</v>
      </c>
      <c r="H3743" s="241">
        <v>45870</v>
      </c>
      <c r="I3743" s="253">
        <v>0</v>
      </c>
      <c r="J3743" s="214">
        <v>-2100</v>
      </c>
      <c r="K3743" s="250">
        <f t="shared" si="59"/>
        <v>916130.18817764078</v>
      </c>
      <c r="L3743" s="270"/>
    </row>
    <row r="3744" spans="2:12" x14ac:dyDescent="0.25">
      <c r="B3744" s="46">
        <f>SUBTOTAL(103,$C$10:C3744)</f>
        <v>3735</v>
      </c>
      <c r="C3744" s="157" t="s">
        <v>1525</v>
      </c>
      <c r="D3744" s="157" t="s">
        <v>738</v>
      </c>
      <c r="E3744" s="204" t="s">
        <v>1466</v>
      </c>
      <c r="F3744" s="212" t="s">
        <v>1043</v>
      </c>
      <c r="G3744" s="209" t="s">
        <v>1044</v>
      </c>
      <c r="H3744" s="241">
        <v>45870</v>
      </c>
      <c r="I3744" s="253">
        <v>0</v>
      </c>
      <c r="J3744" s="214">
        <v>-250</v>
      </c>
      <c r="K3744" s="250">
        <f t="shared" si="59"/>
        <v>915880.18817764078</v>
      </c>
      <c r="L3744" s="270"/>
    </row>
    <row r="3745" spans="2:12" x14ac:dyDescent="0.25">
      <c r="B3745" s="46">
        <f>SUBTOTAL(103,$C$10:C3745)</f>
        <v>3736</v>
      </c>
      <c r="C3745" s="157" t="s">
        <v>601</v>
      </c>
      <c r="D3745" s="157" t="s">
        <v>648</v>
      </c>
      <c r="E3745" s="204" t="s">
        <v>1466</v>
      </c>
      <c r="F3745" s="212" t="s">
        <v>1482</v>
      </c>
      <c r="G3745" s="209" t="s">
        <v>1483</v>
      </c>
      <c r="H3745" s="241">
        <v>45870</v>
      </c>
      <c r="I3745" s="253">
        <v>0</v>
      </c>
      <c r="J3745" s="214">
        <v>-5331</v>
      </c>
      <c r="K3745" s="250">
        <f t="shared" si="59"/>
        <v>910549.18817764078</v>
      </c>
      <c r="L3745" s="270"/>
    </row>
    <row r="3746" spans="2:12" x14ac:dyDescent="0.25">
      <c r="B3746" s="46">
        <f>SUBTOTAL(103,$C$10:C3746)</f>
        <v>3737</v>
      </c>
      <c r="C3746" s="157" t="s">
        <v>665</v>
      </c>
      <c r="D3746" s="157" t="s">
        <v>648</v>
      </c>
      <c r="E3746" s="204" t="s">
        <v>1466</v>
      </c>
      <c r="F3746" s="212" t="s">
        <v>641</v>
      </c>
      <c r="G3746" s="209" t="s">
        <v>642</v>
      </c>
      <c r="H3746" s="241">
        <v>45870</v>
      </c>
      <c r="I3746" s="253">
        <v>0</v>
      </c>
      <c r="J3746" s="214">
        <v>-12600</v>
      </c>
      <c r="K3746" s="250">
        <f t="shared" si="59"/>
        <v>897949.18817764078</v>
      </c>
      <c r="L3746" s="270"/>
    </row>
    <row r="3747" spans="2:12" x14ac:dyDescent="0.25">
      <c r="B3747" s="46">
        <f>SUBTOTAL(103,$C$10:C3747)</f>
        <v>3738</v>
      </c>
      <c r="C3747" s="157" t="s">
        <v>1503</v>
      </c>
      <c r="D3747" s="157" t="s">
        <v>738</v>
      </c>
      <c r="E3747" s="204" t="s">
        <v>1466</v>
      </c>
      <c r="F3747" s="212" t="s">
        <v>1043</v>
      </c>
      <c r="G3747" s="209" t="s">
        <v>1044</v>
      </c>
      <c r="H3747" s="241">
        <v>45870</v>
      </c>
      <c r="I3747" s="253">
        <v>0</v>
      </c>
      <c r="J3747" s="214">
        <v>-250</v>
      </c>
      <c r="K3747" s="250">
        <f t="shared" si="59"/>
        <v>897699.18817764078</v>
      </c>
      <c r="L3747" s="270"/>
    </row>
    <row r="3748" spans="2:12" x14ac:dyDescent="0.25">
      <c r="B3748" s="46">
        <f>SUBTOTAL(103,$C$10:C3748)</f>
        <v>3739</v>
      </c>
      <c r="C3748" s="157" t="s">
        <v>728</v>
      </c>
      <c r="D3748" s="157" t="s">
        <v>738</v>
      </c>
      <c r="E3748" s="204" t="s">
        <v>1466</v>
      </c>
      <c r="F3748" s="212" t="s">
        <v>1043</v>
      </c>
      <c r="G3748" s="209" t="s">
        <v>1044</v>
      </c>
      <c r="H3748" s="241">
        <v>45870</v>
      </c>
      <c r="I3748" s="253">
        <v>0</v>
      </c>
      <c r="J3748" s="214">
        <v>-750</v>
      </c>
      <c r="K3748" s="250">
        <f t="shared" si="59"/>
        <v>896949.18817764078</v>
      </c>
      <c r="L3748" s="270"/>
    </row>
    <row r="3749" spans="2:12" x14ac:dyDescent="0.25">
      <c r="B3749" s="46">
        <f>SUBTOTAL(103,$C$10:C3749)</f>
        <v>3740</v>
      </c>
      <c r="C3749" s="157" t="s">
        <v>1151</v>
      </c>
      <c r="D3749" s="157" t="s">
        <v>608</v>
      </c>
      <c r="E3749" s="204" t="s">
        <v>1466</v>
      </c>
      <c r="F3749" s="212" t="s">
        <v>585</v>
      </c>
      <c r="G3749" s="209" t="s">
        <v>586</v>
      </c>
      <c r="H3749" s="241">
        <v>45870</v>
      </c>
      <c r="I3749" s="253">
        <v>0</v>
      </c>
      <c r="J3749" s="214">
        <v>-5200</v>
      </c>
      <c r="K3749" s="250">
        <f t="shared" si="59"/>
        <v>891749.18817764078</v>
      </c>
      <c r="L3749" s="270"/>
    </row>
    <row r="3750" spans="2:12" x14ac:dyDescent="0.25">
      <c r="B3750" s="46">
        <f>SUBTOTAL(103,$C$10:C3750)</f>
        <v>3741</v>
      </c>
      <c r="C3750" s="157" t="s">
        <v>1151</v>
      </c>
      <c r="D3750" s="157" t="s">
        <v>608</v>
      </c>
      <c r="E3750" s="204" t="s">
        <v>1466</v>
      </c>
      <c r="F3750" s="212" t="s">
        <v>583</v>
      </c>
      <c r="G3750" s="209" t="s">
        <v>584</v>
      </c>
      <c r="H3750" s="241">
        <v>45870</v>
      </c>
      <c r="I3750" s="253">
        <v>0</v>
      </c>
      <c r="J3750" s="214">
        <v>-4200</v>
      </c>
      <c r="K3750" s="250">
        <f t="shared" si="59"/>
        <v>887549.18817764078</v>
      </c>
      <c r="L3750" s="270"/>
    </row>
    <row r="3751" spans="2:12" x14ac:dyDescent="0.25">
      <c r="B3751" s="46">
        <f>SUBTOTAL(103,$C$10:C3751)</f>
        <v>3742</v>
      </c>
      <c r="C3751" s="157" t="s">
        <v>683</v>
      </c>
      <c r="D3751" s="157" t="s">
        <v>608</v>
      </c>
      <c r="E3751" s="204" t="s">
        <v>1466</v>
      </c>
      <c r="F3751" s="212" t="s">
        <v>1482</v>
      </c>
      <c r="G3751" s="209" t="s">
        <v>1483</v>
      </c>
      <c r="H3751" s="241">
        <v>45870</v>
      </c>
      <c r="I3751" s="253">
        <v>0</v>
      </c>
      <c r="J3751" s="214">
        <v>-4200</v>
      </c>
      <c r="K3751" s="250">
        <f t="shared" si="59"/>
        <v>883349.18817764078</v>
      </c>
      <c r="L3751" s="270"/>
    </row>
    <row r="3752" spans="2:12" x14ac:dyDescent="0.25">
      <c r="B3752" s="46">
        <f>SUBTOTAL(103,$C$10:C3752)</f>
        <v>3743</v>
      </c>
      <c r="C3752" s="157" t="s">
        <v>683</v>
      </c>
      <c r="D3752" s="157" t="s">
        <v>607</v>
      </c>
      <c r="E3752" s="204" t="s">
        <v>1467</v>
      </c>
      <c r="F3752" s="212" t="s">
        <v>1143</v>
      </c>
      <c r="G3752" s="209" t="s">
        <v>1144</v>
      </c>
      <c r="H3752" s="241">
        <v>45870</v>
      </c>
      <c r="I3752" s="253">
        <v>0</v>
      </c>
      <c r="J3752" s="214">
        <v>-6000</v>
      </c>
      <c r="K3752" s="250">
        <f t="shared" si="59"/>
        <v>877349.18817764078</v>
      </c>
      <c r="L3752" s="270"/>
    </row>
    <row r="3753" spans="2:12" x14ac:dyDescent="0.25">
      <c r="B3753" s="46">
        <f>SUBTOTAL(103,$C$10:C3753)</f>
        <v>3744</v>
      </c>
      <c r="C3753" s="157" t="s">
        <v>694</v>
      </c>
      <c r="D3753" s="157" t="s">
        <v>608</v>
      </c>
      <c r="E3753" s="204" t="s">
        <v>1466</v>
      </c>
      <c r="F3753" s="212" t="s">
        <v>641</v>
      </c>
      <c r="G3753" s="209" t="s">
        <v>642</v>
      </c>
      <c r="H3753" s="241">
        <v>45870</v>
      </c>
      <c r="I3753" s="253">
        <v>0</v>
      </c>
      <c r="J3753" s="214">
        <v>-8400</v>
      </c>
      <c r="K3753" s="250">
        <f t="shared" si="59"/>
        <v>868949.18817764078</v>
      </c>
      <c r="L3753" s="270"/>
    </row>
    <row r="3754" spans="2:12" x14ac:dyDescent="0.25">
      <c r="B3754" s="46">
        <f>SUBTOTAL(103,$C$10:C3754)</f>
        <v>3745</v>
      </c>
      <c r="C3754" s="157" t="s">
        <v>694</v>
      </c>
      <c r="D3754" s="157" t="s">
        <v>607</v>
      </c>
      <c r="E3754" s="204" t="s">
        <v>1467</v>
      </c>
      <c r="F3754" s="212" t="s">
        <v>1432</v>
      </c>
      <c r="G3754" s="209" t="s">
        <v>1431</v>
      </c>
      <c r="H3754" s="241">
        <v>45870</v>
      </c>
      <c r="I3754" s="253">
        <v>0</v>
      </c>
      <c r="J3754" s="214">
        <v>-13010.989999999998</v>
      </c>
      <c r="K3754" s="250">
        <f t="shared" si="59"/>
        <v>855938.19817764079</v>
      </c>
      <c r="L3754" s="270"/>
    </row>
    <row r="3755" spans="2:12" x14ac:dyDescent="0.25">
      <c r="B3755" s="46">
        <f>SUBTOTAL(103,$C$10:C3755)</f>
        <v>3746</v>
      </c>
      <c r="C3755" s="157" t="s">
        <v>1342</v>
      </c>
      <c r="D3755" s="157" t="s">
        <v>607</v>
      </c>
      <c r="E3755" s="204" t="s">
        <v>1467</v>
      </c>
      <c r="F3755" s="212" t="s">
        <v>579</v>
      </c>
      <c r="G3755" s="209" t="s">
        <v>622</v>
      </c>
      <c r="H3755" s="241">
        <v>45870</v>
      </c>
      <c r="I3755" s="253">
        <v>0</v>
      </c>
      <c r="J3755" s="214">
        <v>-22249.739999999998</v>
      </c>
      <c r="K3755" s="250">
        <f t="shared" si="59"/>
        <v>833688.4581776408</v>
      </c>
      <c r="L3755" s="270"/>
    </row>
    <row r="3756" spans="2:12" x14ac:dyDescent="0.25">
      <c r="B3756" s="46">
        <f>SUBTOTAL(103,$C$10:C3756)</f>
        <v>3747</v>
      </c>
      <c r="C3756" s="157" t="s">
        <v>605</v>
      </c>
      <c r="D3756" s="157" t="s">
        <v>607</v>
      </c>
      <c r="E3756" s="204" t="s">
        <v>1467</v>
      </c>
      <c r="F3756" s="212" t="s">
        <v>1432</v>
      </c>
      <c r="G3756" s="209" t="s">
        <v>1431</v>
      </c>
      <c r="H3756" s="241">
        <v>45870</v>
      </c>
      <c r="I3756" s="253">
        <v>0</v>
      </c>
      <c r="J3756" s="214">
        <v>-5300.8344999999972</v>
      </c>
      <c r="K3756" s="250">
        <f t="shared" si="59"/>
        <v>828387.6236776408</v>
      </c>
      <c r="L3756" s="270"/>
    </row>
    <row r="3757" spans="2:12" x14ac:dyDescent="0.25">
      <c r="B3757" s="46">
        <f>SUBTOTAL(103,$C$10:C3757)</f>
        <v>3748</v>
      </c>
      <c r="C3757" s="157" t="s">
        <v>1165</v>
      </c>
      <c r="D3757" s="157" t="s">
        <v>738</v>
      </c>
      <c r="E3757" s="204" t="s">
        <v>1466</v>
      </c>
      <c r="F3757" s="212" t="s">
        <v>1043</v>
      </c>
      <c r="G3757" s="209" t="s">
        <v>1044</v>
      </c>
      <c r="H3757" s="241">
        <v>45870</v>
      </c>
      <c r="I3757" s="253">
        <v>0</v>
      </c>
      <c r="J3757" s="214">
        <v>-750</v>
      </c>
      <c r="K3757" s="250">
        <f t="shared" si="59"/>
        <v>827637.6236776408</v>
      </c>
      <c r="L3757" s="270"/>
    </row>
    <row r="3758" spans="2:12" x14ac:dyDescent="0.25">
      <c r="B3758" s="46">
        <f>SUBTOTAL(103,$C$10:C3758)</f>
        <v>3749</v>
      </c>
      <c r="C3758" s="157" t="s">
        <v>1528</v>
      </c>
      <c r="D3758" s="157" t="s">
        <v>738</v>
      </c>
      <c r="E3758" s="204" t="s">
        <v>1466</v>
      </c>
      <c r="F3758" s="212" t="s">
        <v>1043</v>
      </c>
      <c r="G3758" s="209" t="s">
        <v>1044</v>
      </c>
      <c r="H3758" s="241">
        <v>45870</v>
      </c>
      <c r="I3758" s="253">
        <v>0</v>
      </c>
      <c r="J3758" s="214">
        <v>-250</v>
      </c>
      <c r="K3758" s="250">
        <f t="shared" si="59"/>
        <v>827387.6236776408</v>
      </c>
      <c r="L3758" s="270"/>
    </row>
    <row r="3759" spans="2:12" x14ac:dyDescent="0.25">
      <c r="B3759" s="46">
        <f>SUBTOTAL(103,$C$10:C3759)</f>
        <v>3750</v>
      </c>
      <c r="C3759" s="157" t="s">
        <v>1505</v>
      </c>
      <c r="D3759" s="157" t="s">
        <v>738</v>
      </c>
      <c r="E3759" s="204" t="s">
        <v>1466</v>
      </c>
      <c r="F3759" s="212" t="s">
        <v>1043</v>
      </c>
      <c r="G3759" s="209" t="s">
        <v>1044</v>
      </c>
      <c r="H3759" s="241">
        <v>45870</v>
      </c>
      <c r="I3759" s="253">
        <v>0</v>
      </c>
      <c r="J3759" s="214">
        <v>-250</v>
      </c>
      <c r="K3759" s="250">
        <f t="shared" si="59"/>
        <v>827137.6236776408</v>
      </c>
      <c r="L3759" s="270"/>
    </row>
    <row r="3760" spans="2:12" x14ac:dyDescent="0.25">
      <c r="B3760" s="46">
        <f>SUBTOTAL(103,$C$10:C3760)</f>
        <v>3751</v>
      </c>
      <c r="C3760" s="157" t="s">
        <v>1553</v>
      </c>
      <c r="D3760" s="157" t="s">
        <v>944</v>
      </c>
      <c r="E3760" s="204" t="s">
        <v>1467</v>
      </c>
      <c r="F3760" s="212" t="s">
        <v>1432</v>
      </c>
      <c r="G3760" s="209" t="s">
        <v>1431</v>
      </c>
      <c r="H3760" s="241">
        <v>45870</v>
      </c>
      <c r="I3760" s="253">
        <v>0</v>
      </c>
      <c r="J3760" s="214">
        <v>-2500</v>
      </c>
      <c r="K3760" s="250">
        <f t="shared" si="59"/>
        <v>824637.6236776408</v>
      </c>
      <c r="L3760" s="270"/>
    </row>
    <row r="3761" spans="2:12" x14ac:dyDescent="0.25">
      <c r="B3761" s="46">
        <f>SUBTOTAL(103,$C$10:C3761)</f>
        <v>3752</v>
      </c>
      <c r="C3761" s="157" t="s">
        <v>1279</v>
      </c>
      <c r="D3761" s="157" t="s">
        <v>1554</v>
      </c>
      <c r="E3761" s="204" t="s">
        <v>1466</v>
      </c>
      <c r="F3761" s="212" t="s">
        <v>1135</v>
      </c>
      <c r="G3761" s="209" t="s">
        <v>1134</v>
      </c>
      <c r="H3761" s="241">
        <v>45870</v>
      </c>
      <c r="I3761" s="253">
        <v>0</v>
      </c>
      <c r="J3761" s="214">
        <v>-1440</v>
      </c>
      <c r="K3761" s="250">
        <f t="shared" si="59"/>
        <v>823197.6236776408</v>
      </c>
      <c r="L3761" s="270"/>
    </row>
    <row r="3762" spans="2:12" x14ac:dyDescent="0.25">
      <c r="B3762" s="46">
        <f>SUBTOTAL(103,$C$10:C3762)</f>
        <v>3753</v>
      </c>
      <c r="C3762" s="157" t="s">
        <v>131</v>
      </c>
      <c r="D3762" s="157" t="s">
        <v>1555</v>
      </c>
      <c r="E3762" s="204" t="s">
        <v>1470</v>
      </c>
      <c r="F3762" s="212" t="s">
        <v>588</v>
      </c>
      <c r="G3762" s="204" t="s">
        <v>589</v>
      </c>
      <c r="H3762" s="241">
        <v>45876</v>
      </c>
      <c r="I3762" s="253">
        <v>0</v>
      </c>
      <c r="J3762" s="214">
        <v>-250000</v>
      </c>
      <c r="K3762" s="250">
        <f t="shared" si="59"/>
        <v>573197.6236776408</v>
      </c>
      <c r="L3762" s="270"/>
    </row>
    <row r="3763" spans="2:12" x14ac:dyDescent="0.25">
      <c r="B3763" s="46">
        <f>SUBTOTAL(103,$C$10:C3763)</f>
        <v>3754</v>
      </c>
      <c r="C3763" s="157" t="s">
        <v>596</v>
      </c>
      <c r="D3763" s="157" t="s">
        <v>607</v>
      </c>
      <c r="E3763" s="204" t="s">
        <v>1467</v>
      </c>
      <c r="F3763" s="212" t="s">
        <v>579</v>
      </c>
      <c r="G3763" s="209" t="s">
        <v>622</v>
      </c>
      <c r="H3763" s="241">
        <v>45877</v>
      </c>
      <c r="I3763" s="253">
        <v>0</v>
      </c>
      <c r="J3763" s="214">
        <v>-16455.18</v>
      </c>
      <c r="K3763" s="250">
        <f t="shared" si="59"/>
        <v>556742.44367764075</v>
      </c>
      <c r="L3763" s="270"/>
    </row>
    <row r="3764" spans="2:12" x14ac:dyDescent="0.25">
      <c r="B3764" s="46">
        <f>SUBTOTAL(103,$C$10:C3764)</f>
        <v>3755</v>
      </c>
      <c r="C3764" s="157" t="s">
        <v>596</v>
      </c>
      <c r="D3764" s="157" t="s">
        <v>738</v>
      </c>
      <c r="E3764" s="204" t="s">
        <v>1466</v>
      </c>
      <c r="F3764" s="212" t="s">
        <v>1043</v>
      </c>
      <c r="G3764" s="209" t="s">
        <v>1044</v>
      </c>
      <c r="H3764" s="241">
        <v>45877</v>
      </c>
      <c r="I3764" s="253">
        <v>0</v>
      </c>
      <c r="J3764" s="214">
        <v>-1000</v>
      </c>
      <c r="K3764" s="250">
        <f t="shared" si="59"/>
        <v>555742.44367764075</v>
      </c>
      <c r="L3764" s="270"/>
    </row>
    <row r="3765" spans="2:12" x14ac:dyDescent="0.25">
      <c r="B3765" s="46">
        <f>SUBTOTAL(103,$C$10:C3765)</f>
        <v>3756</v>
      </c>
      <c r="C3765" s="157" t="s">
        <v>1266</v>
      </c>
      <c r="D3765" s="157" t="s">
        <v>738</v>
      </c>
      <c r="E3765" s="204" t="s">
        <v>1466</v>
      </c>
      <c r="F3765" s="212" t="s">
        <v>1043</v>
      </c>
      <c r="G3765" s="209" t="s">
        <v>1044</v>
      </c>
      <c r="H3765" s="241">
        <v>45877</v>
      </c>
      <c r="I3765" s="253">
        <v>0</v>
      </c>
      <c r="J3765" s="214">
        <v>-1000</v>
      </c>
      <c r="K3765" s="250">
        <f t="shared" si="59"/>
        <v>554742.44367764075</v>
      </c>
      <c r="L3765" s="270"/>
    </row>
    <row r="3766" spans="2:12" x14ac:dyDescent="0.25">
      <c r="B3766" s="46">
        <f>SUBTOTAL(103,$C$10:C3766)</f>
        <v>3757</v>
      </c>
      <c r="C3766" s="157" t="s">
        <v>1511</v>
      </c>
      <c r="D3766" s="157" t="s">
        <v>738</v>
      </c>
      <c r="E3766" s="204" t="s">
        <v>1466</v>
      </c>
      <c r="F3766" s="212" t="s">
        <v>1043</v>
      </c>
      <c r="G3766" s="209" t="s">
        <v>1044</v>
      </c>
      <c r="H3766" s="241">
        <v>45877</v>
      </c>
      <c r="I3766" s="253">
        <v>0</v>
      </c>
      <c r="J3766" s="214">
        <v>-250</v>
      </c>
      <c r="K3766" s="250">
        <f t="shared" si="59"/>
        <v>554492.44367764075</v>
      </c>
      <c r="L3766" s="270"/>
    </row>
    <row r="3767" spans="2:12" x14ac:dyDescent="0.25">
      <c r="B3767" s="46">
        <f>SUBTOTAL(103,$C$10:C3767)</f>
        <v>3758</v>
      </c>
      <c r="C3767" s="157" t="s">
        <v>736</v>
      </c>
      <c r="D3767" s="157" t="s">
        <v>738</v>
      </c>
      <c r="E3767" s="204" t="s">
        <v>1466</v>
      </c>
      <c r="F3767" s="212" t="s">
        <v>619</v>
      </c>
      <c r="G3767" s="209" t="s">
        <v>621</v>
      </c>
      <c r="H3767" s="241">
        <v>45877</v>
      </c>
      <c r="I3767" s="253">
        <v>0</v>
      </c>
      <c r="J3767" s="214">
        <v>-1000</v>
      </c>
      <c r="K3767" s="250">
        <f t="shared" si="59"/>
        <v>553492.44367764075</v>
      </c>
      <c r="L3767" s="270"/>
    </row>
    <row r="3768" spans="2:12" x14ac:dyDescent="0.25">
      <c r="B3768" s="46">
        <f>SUBTOTAL(103,$C$10:C3768)</f>
        <v>3759</v>
      </c>
      <c r="C3768" s="157" t="s">
        <v>625</v>
      </c>
      <c r="D3768" s="157" t="s">
        <v>608</v>
      </c>
      <c r="E3768" s="204" t="s">
        <v>1466</v>
      </c>
      <c r="F3768" s="212" t="s">
        <v>641</v>
      </c>
      <c r="G3768" s="209" t="s">
        <v>642</v>
      </c>
      <c r="H3768" s="241">
        <v>45877</v>
      </c>
      <c r="I3768" s="253">
        <v>0</v>
      </c>
      <c r="J3768" s="214">
        <v>-3480</v>
      </c>
      <c r="K3768" s="250">
        <f t="shared" si="59"/>
        <v>550012.44367764075</v>
      </c>
      <c r="L3768" s="270"/>
    </row>
    <row r="3769" spans="2:12" x14ac:dyDescent="0.25">
      <c r="B3769" s="46">
        <f>SUBTOTAL(103,$C$10:C3769)</f>
        <v>3760</v>
      </c>
      <c r="C3769" s="157" t="s">
        <v>1441</v>
      </c>
      <c r="D3769" s="157" t="s">
        <v>738</v>
      </c>
      <c r="E3769" s="204" t="s">
        <v>1466</v>
      </c>
      <c r="F3769" s="212" t="s">
        <v>1043</v>
      </c>
      <c r="G3769" s="209" t="s">
        <v>1044</v>
      </c>
      <c r="H3769" s="241">
        <v>45877</v>
      </c>
      <c r="I3769" s="253">
        <v>0</v>
      </c>
      <c r="J3769" s="214">
        <v>-1000</v>
      </c>
      <c r="K3769" s="250">
        <f t="shared" si="59"/>
        <v>549012.44367764075</v>
      </c>
      <c r="L3769" s="270"/>
    </row>
    <row r="3770" spans="2:12" x14ac:dyDescent="0.25">
      <c r="B3770" s="46">
        <f>SUBTOTAL(103,$C$10:C3770)</f>
        <v>3761</v>
      </c>
      <c r="C3770" s="157" t="s">
        <v>1423</v>
      </c>
      <c r="D3770" s="157" t="s">
        <v>608</v>
      </c>
      <c r="E3770" s="204" t="s">
        <v>1466</v>
      </c>
      <c r="F3770" s="212" t="s">
        <v>641</v>
      </c>
      <c r="G3770" s="209" t="s">
        <v>642</v>
      </c>
      <c r="H3770" s="241">
        <v>45877</v>
      </c>
      <c r="I3770" s="253">
        <v>0</v>
      </c>
      <c r="J3770" s="214">
        <v>-10500</v>
      </c>
      <c r="K3770" s="250">
        <f t="shared" si="59"/>
        <v>538512.44367764075</v>
      </c>
      <c r="L3770" s="270"/>
    </row>
    <row r="3771" spans="2:12" x14ac:dyDescent="0.25">
      <c r="B3771" s="46">
        <f>SUBTOTAL(103,$C$10:C3771)</f>
        <v>3762</v>
      </c>
      <c r="C3771" s="157" t="s">
        <v>598</v>
      </c>
      <c r="D3771" s="157" t="s">
        <v>607</v>
      </c>
      <c r="E3771" s="204" t="s">
        <v>1467</v>
      </c>
      <c r="F3771" s="212" t="s">
        <v>726</v>
      </c>
      <c r="G3771" s="209" t="s">
        <v>724</v>
      </c>
      <c r="H3771" s="241">
        <v>45877</v>
      </c>
      <c r="I3771" s="253">
        <v>0</v>
      </c>
      <c r="J3771" s="214">
        <v>-6469.4958541314063</v>
      </c>
      <c r="K3771" s="250">
        <f t="shared" si="59"/>
        <v>532042.94782350934</v>
      </c>
      <c r="L3771" s="270"/>
    </row>
    <row r="3772" spans="2:12" x14ac:dyDescent="0.25">
      <c r="B3772" s="46">
        <f>SUBTOTAL(103,$C$10:C3772)</f>
        <v>3763</v>
      </c>
      <c r="C3772" s="157" t="s">
        <v>598</v>
      </c>
      <c r="D3772" s="157" t="s">
        <v>607</v>
      </c>
      <c r="E3772" s="204" t="s">
        <v>1467</v>
      </c>
      <c r="F3772" s="212" t="s">
        <v>1043</v>
      </c>
      <c r="G3772" s="209" t="s">
        <v>509</v>
      </c>
      <c r="H3772" s="241">
        <v>45877</v>
      </c>
      <c r="I3772" s="253">
        <v>0</v>
      </c>
      <c r="J3772" s="214">
        <v>-1922.8665844296638</v>
      </c>
      <c r="K3772" s="250">
        <f t="shared" si="59"/>
        <v>530120.08123907971</v>
      </c>
      <c r="L3772" s="270"/>
    </row>
    <row r="3773" spans="2:12" x14ac:dyDescent="0.25">
      <c r="B3773" s="46">
        <f>SUBTOTAL(103,$C$10:C3773)</f>
        <v>3764</v>
      </c>
      <c r="C3773" s="157" t="s">
        <v>598</v>
      </c>
      <c r="D3773" s="157" t="s">
        <v>607</v>
      </c>
      <c r="E3773" s="204" t="s">
        <v>1467</v>
      </c>
      <c r="F3773" s="212" t="s">
        <v>1432</v>
      </c>
      <c r="G3773" s="209" t="s">
        <v>1431</v>
      </c>
      <c r="H3773" s="241">
        <v>45877</v>
      </c>
      <c r="I3773" s="253">
        <v>0</v>
      </c>
      <c r="J3773" s="214">
        <v>-11607.637561438929</v>
      </c>
      <c r="K3773" s="250">
        <f t="shared" si="59"/>
        <v>518512.44367764075</v>
      </c>
      <c r="L3773" s="270"/>
    </row>
    <row r="3774" spans="2:12" x14ac:dyDescent="0.25">
      <c r="B3774" s="46">
        <f>SUBTOTAL(103,$C$10:C3774)</f>
        <v>3765</v>
      </c>
      <c r="C3774" s="157" t="s">
        <v>598</v>
      </c>
      <c r="D3774" s="157" t="s">
        <v>738</v>
      </c>
      <c r="E3774" s="204" t="s">
        <v>1466</v>
      </c>
      <c r="F3774" s="212" t="s">
        <v>1043</v>
      </c>
      <c r="G3774" s="209" t="s">
        <v>1044</v>
      </c>
      <c r="H3774" s="241">
        <v>45877</v>
      </c>
      <c r="I3774" s="253">
        <v>0</v>
      </c>
      <c r="J3774" s="214">
        <v>-1000</v>
      </c>
      <c r="K3774" s="250">
        <f t="shared" si="59"/>
        <v>517512.44367764075</v>
      </c>
      <c r="L3774" s="270"/>
    </row>
    <row r="3775" spans="2:12" x14ac:dyDescent="0.25">
      <c r="B3775" s="46">
        <f>SUBTOTAL(103,$C$10:C3775)</f>
        <v>3766</v>
      </c>
      <c r="C3775" s="157" t="s">
        <v>598</v>
      </c>
      <c r="D3775" s="157" t="s">
        <v>608</v>
      </c>
      <c r="E3775" s="204" t="s">
        <v>1466</v>
      </c>
      <c r="F3775" s="212" t="s">
        <v>1135</v>
      </c>
      <c r="G3775" s="209" t="s">
        <v>1134</v>
      </c>
      <c r="H3775" s="241">
        <v>45877</v>
      </c>
      <c r="I3775" s="253">
        <v>0</v>
      </c>
      <c r="J3775" s="214">
        <v>-8400</v>
      </c>
      <c r="K3775" s="250">
        <f t="shared" si="59"/>
        <v>509112.44367764075</v>
      </c>
      <c r="L3775" s="270"/>
    </row>
    <row r="3776" spans="2:12" x14ac:dyDescent="0.25">
      <c r="B3776" s="46">
        <f>SUBTOTAL(103,$C$10:C3776)</f>
        <v>3767</v>
      </c>
      <c r="C3776" s="157" t="s">
        <v>1524</v>
      </c>
      <c r="D3776" s="157" t="s">
        <v>608</v>
      </c>
      <c r="E3776" s="204" t="s">
        <v>1466</v>
      </c>
      <c r="F3776" s="212" t="s">
        <v>1482</v>
      </c>
      <c r="G3776" s="209" t="s">
        <v>1483</v>
      </c>
      <c r="H3776" s="241">
        <v>45877</v>
      </c>
      <c r="I3776" s="253">
        <v>0</v>
      </c>
      <c r="J3776" s="214">
        <v>-4200</v>
      </c>
      <c r="K3776" s="250">
        <f t="shared" si="59"/>
        <v>504912.44367764075</v>
      </c>
      <c r="L3776" s="270"/>
    </row>
    <row r="3777" spans="2:12" x14ac:dyDescent="0.25">
      <c r="B3777" s="46">
        <f>SUBTOTAL(103,$C$10:C3777)</f>
        <v>3768</v>
      </c>
      <c r="C3777" s="157" t="s">
        <v>600</v>
      </c>
      <c r="D3777" s="157" t="s">
        <v>608</v>
      </c>
      <c r="E3777" s="204" t="s">
        <v>1466</v>
      </c>
      <c r="F3777" s="212" t="s">
        <v>1482</v>
      </c>
      <c r="G3777" s="209" t="s">
        <v>1483</v>
      </c>
      <c r="H3777" s="241">
        <v>45877</v>
      </c>
      <c r="I3777" s="253">
        <v>0</v>
      </c>
      <c r="J3777" s="214">
        <v>-8400</v>
      </c>
      <c r="K3777" s="250">
        <f t="shared" si="59"/>
        <v>496512.44367764075</v>
      </c>
      <c r="L3777" s="270"/>
    </row>
    <row r="3778" spans="2:12" x14ac:dyDescent="0.25">
      <c r="B3778" s="46">
        <f>SUBTOTAL(103,$C$10:C3778)</f>
        <v>3769</v>
      </c>
      <c r="C3778" s="157" t="s">
        <v>600</v>
      </c>
      <c r="D3778" s="157" t="s">
        <v>607</v>
      </c>
      <c r="E3778" s="204" t="s">
        <v>1467</v>
      </c>
      <c r="F3778" s="212" t="s">
        <v>1143</v>
      </c>
      <c r="G3778" s="209" t="s">
        <v>1144</v>
      </c>
      <c r="H3778" s="241">
        <v>45877</v>
      </c>
      <c r="I3778" s="253">
        <v>0</v>
      </c>
      <c r="J3778" s="214">
        <v>-1900</v>
      </c>
      <c r="K3778" s="250">
        <f t="shared" si="59"/>
        <v>494612.44367764075</v>
      </c>
      <c r="L3778" s="270"/>
    </row>
    <row r="3779" spans="2:12" x14ac:dyDescent="0.25">
      <c r="B3779" s="46">
        <f>SUBTOTAL(103,$C$10:C3779)</f>
        <v>3770</v>
      </c>
      <c r="C3779" s="157" t="s">
        <v>682</v>
      </c>
      <c r="D3779" s="157" t="s">
        <v>608</v>
      </c>
      <c r="E3779" s="204" t="s">
        <v>1466</v>
      </c>
      <c r="F3779" s="212" t="s">
        <v>1045</v>
      </c>
      <c r="G3779" s="209" t="s">
        <v>1046</v>
      </c>
      <c r="H3779" s="241">
        <v>45877</v>
      </c>
      <c r="I3779" s="253">
        <v>0</v>
      </c>
      <c r="J3779" s="214">
        <v>-2100</v>
      </c>
      <c r="K3779" s="250">
        <f t="shared" si="59"/>
        <v>492512.44367764075</v>
      </c>
      <c r="L3779" s="270"/>
    </row>
    <row r="3780" spans="2:12" x14ac:dyDescent="0.25">
      <c r="B3780" s="46">
        <f>SUBTOTAL(103,$C$10:C3780)</f>
        <v>3771</v>
      </c>
      <c r="C3780" s="157" t="s">
        <v>1525</v>
      </c>
      <c r="D3780" s="157" t="s">
        <v>738</v>
      </c>
      <c r="E3780" s="204" t="s">
        <v>1466</v>
      </c>
      <c r="F3780" s="212" t="s">
        <v>1043</v>
      </c>
      <c r="G3780" s="209" t="s">
        <v>1044</v>
      </c>
      <c r="H3780" s="241">
        <v>45877</v>
      </c>
      <c r="I3780" s="253">
        <v>0</v>
      </c>
      <c r="J3780" s="214">
        <v>-250</v>
      </c>
      <c r="K3780" s="250">
        <f t="shared" si="59"/>
        <v>492262.44367764075</v>
      </c>
      <c r="L3780" s="270"/>
    </row>
    <row r="3781" spans="2:12" x14ac:dyDescent="0.25">
      <c r="B3781" s="46">
        <f>SUBTOTAL(103,$C$10:C3781)</f>
        <v>3772</v>
      </c>
      <c r="C3781" s="157" t="s">
        <v>601</v>
      </c>
      <c r="D3781" s="157" t="s">
        <v>648</v>
      </c>
      <c r="E3781" s="204" t="s">
        <v>1466</v>
      </c>
      <c r="F3781" s="212" t="s">
        <v>1482</v>
      </c>
      <c r="G3781" s="209" t="s">
        <v>1483</v>
      </c>
      <c r="H3781" s="241">
        <v>45877</v>
      </c>
      <c r="I3781" s="253">
        <v>0</v>
      </c>
      <c r="J3781" s="214">
        <v>-5331</v>
      </c>
      <c r="K3781" s="250">
        <f t="shared" si="59"/>
        <v>486931.44367764075</v>
      </c>
      <c r="L3781" s="270"/>
    </row>
    <row r="3782" spans="2:12" x14ac:dyDescent="0.25">
      <c r="B3782" s="46">
        <f>SUBTOTAL(103,$C$10:C3782)</f>
        <v>3773</v>
      </c>
      <c r="C3782" s="157" t="s">
        <v>665</v>
      </c>
      <c r="D3782" s="157" t="s">
        <v>648</v>
      </c>
      <c r="E3782" s="204" t="s">
        <v>1466</v>
      </c>
      <c r="F3782" s="212" t="s">
        <v>641</v>
      </c>
      <c r="G3782" s="209" t="s">
        <v>642</v>
      </c>
      <c r="H3782" s="241">
        <v>45877</v>
      </c>
      <c r="I3782" s="253">
        <v>0</v>
      </c>
      <c r="J3782" s="214">
        <v>-12600</v>
      </c>
      <c r="K3782" s="250">
        <f t="shared" si="59"/>
        <v>474331.44367764075</v>
      </c>
      <c r="L3782" s="270"/>
    </row>
    <row r="3783" spans="2:12" x14ac:dyDescent="0.25">
      <c r="B3783" s="46">
        <f>SUBTOTAL(103,$C$10:C3783)</f>
        <v>3774</v>
      </c>
      <c r="C3783" s="157" t="s">
        <v>1503</v>
      </c>
      <c r="D3783" s="157" t="s">
        <v>738</v>
      </c>
      <c r="E3783" s="204" t="s">
        <v>1466</v>
      </c>
      <c r="F3783" s="212" t="s">
        <v>1043</v>
      </c>
      <c r="G3783" s="209" t="s">
        <v>1044</v>
      </c>
      <c r="H3783" s="241">
        <v>45877</v>
      </c>
      <c r="I3783" s="253">
        <v>0</v>
      </c>
      <c r="J3783" s="214">
        <v>-250</v>
      </c>
      <c r="K3783" s="250">
        <f t="shared" si="59"/>
        <v>474081.44367764075</v>
      </c>
      <c r="L3783" s="270"/>
    </row>
    <row r="3784" spans="2:12" x14ac:dyDescent="0.25">
      <c r="B3784" s="46">
        <f>SUBTOTAL(103,$C$10:C3784)</f>
        <v>3775</v>
      </c>
      <c r="C3784" s="157" t="s">
        <v>728</v>
      </c>
      <c r="D3784" s="157" t="s">
        <v>738</v>
      </c>
      <c r="E3784" s="204" t="s">
        <v>1466</v>
      </c>
      <c r="F3784" s="212" t="s">
        <v>1043</v>
      </c>
      <c r="G3784" s="209" t="s">
        <v>1044</v>
      </c>
      <c r="H3784" s="241">
        <v>45877</v>
      </c>
      <c r="I3784" s="253">
        <v>0</v>
      </c>
      <c r="J3784" s="214">
        <v>-750</v>
      </c>
      <c r="K3784" s="250">
        <f t="shared" si="59"/>
        <v>473331.44367764075</v>
      </c>
      <c r="L3784" s="270"/>
    </row>
    <row r="3785" spans="2:12" x14ac:dyDescent="0.25">
      <c r="B3785" s="46">
        <f>SUBTOTAL(103,$C$10:C3785)</f>
        <v>3776</v>
      </c>
      <c r="C3785" s="157" t="s">
        <v>1151</v>
      </c>
      <c r="D3785" s="157" t="s">
        <v>608</v>
      </c>
      <c r="E3785" s="204" t="s">
        <v>1466</v>
      </c>
      <c r="F3785" s="212" t="s">
        <v>583</v>
      </c>
      <c r="G3785" s="209" t="s">
        <v>584</v>
      </c>
      <c r="H3785" s="241">
        <v>45877</v>
      </c>
      <c r="I3785" s="253">
        <v>0</v>
      </c>
      <c r="J3785" s="214">
        <v>-4800</v>
      </c>
      <c r="K3785" s="250">
        <f t="shared" si="59"/>
        <v>468531.44367764075</v>
      </c>
      <c r="L3785" s="270"/>
    </row>
    <row r="3786" spans="2:12" x14ac:dyDescent="0.25">
      <c r="B3786" s="46">
        <f>SUBTOTAL(103,$C$10:C3786)</f>
        <v>3777</v>
      </c>
      <c r="C3786" s="157" t="s">
        <v>683</v>
      </c>
      <c r="D3786" s="157" t="s">
        <v>608</v>
      </c>
      <c r="E3786" s="204" t="s">
        <v>1466</v>
      </c>
      <c r="F3786" s="212" t="s">
        <v>1482</v>
      </c>
      <c r="G3786" s="209" t="s">
        <v>1483</v>
      </c>
      <c r="H3786" s="241">
        <v>45877</v>
      </c>
      <c r="I3786" s="253">
        <v>0</v>
      </c>
      <c r="J3786" s="214">
        <v>-4200</v>
      </c>
      <c r="K3786" s="250">
        <f t="shared" si="59"/>
        <v>464331.44367764075</v>
      </c>
      <c r="L3786" s="270"/>
    </row>
    <row r="3787" spans="2:12" x14ac:dyDescent="0.25">
      <c r="B3787" s="46">
        <f>SUBTOTAL(103,$C$10:C3787)</f>
        <v>3778</v>
      </c>
      <c r="C3787" s="157" t="s">
        <v>683</v>
      </c>
      <c r="D3787" s="157" t="s">
        <v>607</v>
      </c>
      <c r="E3787" s="204" t="s">
        <v>1467</v>
      </c>
      <c r="F3787" s="212" t="s">
        <v>1143</v>
      </c>
      <c r="G3787" s="209" t="s">
        <v>1144</v>
      </c>
      <c r="H3787" s="241">
        <v>45877</v>
      </c>
      <c r="I3787" s="253">
        <v>0</v>
      </c>
      <c r="J3787" s="214">
        <v>-1500</v>
      </c>
      <c r="K3787" s="250">
        <f t="shared" si="59"/>
        <v>462831.44367764075</v>
      </c>
      <c r="L3787" s="270"/>
    </row>
    <row r="3788" spans="2:12" x14ac:dyDescent="0.25">
      <c r="B3788" s="46">
        <f>SUBTOTAL(103,$C$10:C3788)</f>
        <v>3779</v>
      </c>
      <c r="C3788" s="157" t="s">
        <v>694</v>
      </c>
      <c r="D3788" s="157" t="s">
        <v>608</v>
      </c>
      <c r="E3788" s="204" t="s">
        <v>1466</v>
      </c>
      <c r="F3788" s="212" t="s">
        <v>641</v>
      </c>
      <c r="G3788" s="209" t="s">
        <v>642</v>
      </c>
      <c r="H3788" s="241">
        <v>45877</v>
      </c>
      <c r="I3788" s="253">
        <v>0</v>
      </c>
      <c r="J3788" s="214">
        <v>-8400</v>
      </c>
      <c r="K3788" s="250">
        <f t="shared" si="59"/>
        <v>454431.44367764075</v>
      </c>
      <c r="L3788" s="270"/>
    </row>
    <row r="3789" spans="2:12" x14ac:dyDescent="0.25">
      <c r="B3789" s="46">
        <f>SUBTOTAL(103,$C$10:C3789)</f>
        <v>3780</v>
      </c>
      <c r="C3789" s="157" t="s">
        <v>694</v>
      </c>
      <c r="D3789" s="157" t="s">
        <v>607</v>
      </c>
      <c r="E3789" s="204" t="s">
        <v>1467</v>
      </c>
      <c r="F3789" s="212" t="s">
        <v>1432</v>
      </c>
      <c r="G3789" s="209" t="s">
        <v>1431</v>
      </c>
      <c r="H3789" s="241">
        <v>45877</v>
      </c>
      <c r="I3789" s="253">
        <v>0</v>
      </c>
      <c r="J3789" s="214">
        <v>-12163.989999999998</v>
      </c>
      <c r="K3789" s="250">
        <f t="shared" si="59"/>
        <v>442267.45367764076</v>
      </c>
      <c r="L3789" s="270"/>
    </row>
    <row r="3790" spans="2:12" x14ac:dyDescent="0.25">
      <c r="B3790" s="46">
        <f>SUBTOTAL(103,$C$10:C3790)</f>
        <v>3781</v>
      </c>
      <c r="C3790" s="157" t="s">
        <v>1342</v>
      </c>
      <c r="D3790" s="157" t="s">
        <v>607</v>
      </c>
      <c r="E3790" s="204" t="s">
        <v>1467</v>
      </c>
      <c r="F3790" s="212" t="s">
        <v>579</v>
      </c>
      <c r="G3790" s="209" t="s">
        <v>622</v>
      </c>
      <c r="H3790" s="241">
        <v>45877</v>
      </c>
      <c r="I3790" s="253">
        <v>0</v>
      </c>
      <c r="J3790" s="214">
        <v>-23916.989999999998</v>
      </c>
      <c r="K3790" s="250">
        <f t="shared" si="59"/>
        <v>418350.46367764077</v>
      </c>
      <c r="L3790" s="270"/>
    </row>
    <row r="3791" spans="2:12" x14ac:dyDescent="0.25">
      <c r="B3791" s="46">
        <f>SUBTOTAL(103,$C$10:C3791)</f>
        <v>3782</v>
      </c>
      <c r="C3791" s="157" t="s">
        <v>605</v>
      </c>
      <c r="D3791" s="157" t="s">
        <v>607</v>
      </c>
      <c r="E3791" s="204" t="s">
        <v>1467</v>
      </c>
      <c r="F3791" s="212" t="s">
        <v>1432</v>
      </c>
      <c r="G3791" s="209" t="s">
        <v>1431</v>
      </c>
      <c r="H3791" s="241">
        <v>45877</v>
      </c>
      <c r="I3791" s="253">
        <v>0</v>
      </c>
      <c r="J3791" s="214">
        <v>-5300</v>
      </c>
      <c r="K3791" s="250">
        <f t="shared" si="59"/>
        <v>413050.46367764077</v>
      </c>
      <c r="L3791" s="270"/>
    </row>
    <row r="3792" spans="2:12" x14ac:dyDescent="0.25">
      <c r="B3792" s="46">
        <f>SUBTOTAL(103,$C$10:C3792)</f>
        <v>3783</v>
      </c>
      <c r="C3792" s="157" t="s">
        <v>1165</v>
      </c>
      <c r="D3792" s="157" t="s">
        <v>738</v>
      </c>
      <c r="E3792" s="204" t="s">
        <v>1466</v>
      </c>
      <c r="F3792" s="212" t="s">
        <v>1043</v>
      </c>
      <c r="G3792" s="209" t="s">
        <v>1044</v>
      </c>
      <c r="H3792" s="241">
        <v>45877</v>
      </c>
      <c r="I3792" s="253">
        <v>0</v>
      </c>
      <c r="J3792" s="214">
        <v>-750</v>
      </c>
      <c r="K3792" s="250">
        <f t="shared" si="59"/>
        <v>412300.46367764077</v>
      </c>
      <c r="L3792" s="270"/>
    </row>
    <row r="3793" spans="2:12" x14ac:dyDescent="0.25">
      <c r="B3793" s="46">
        <f>SUBTOTAL(103,$C$10:C3793)</f>
        <v>3784</v>
      </c>
      <c r="C3793" s="157" t="s">
        <v>1528</v>
      </c>
      <c r="D3793" s="157" t="s">
        <v>738</v>
      </c>
      <c r="E3793" s="204" t="s">
        <v>1466</v>
      </c>
      <c r="F3793" s="212" t="s">
        <v>1043</v>
      </c>
      <c r="G3793" s="209" t="s">
        <v>1044</v>
      </c>
      <c r="H3793" s="241">
        <v>45877</v>
      </c>
      <c r="I3793" s="253">
        <v>0</v>
      </c>
      <c r="J3793" s="214">
        <v>-250</v>
      </c>
      <c r="K3793" s="250">
        <f t="shared" si="59"/>
        <v>412050.46367764077</v>
      </c>
      <c r="L3793" s="270"/>
    </row>
    <row r="3794" spans="2:12" x14ac:dyDescent="0.25">
      <c r="B3794" s="46">
        <f>SUBTOTAL(103,$C$10:C3794)</f>
        <v>3785</v>
      </c>
      <c r="C3794" s="157" t="s">
        <v>1505</v>
      </c>
      <c r="D3794" s="157" t="s">
        <v>738</v>
      </c>
      <c r="E3794" s="204" t="s">
        <v>1466</v>
      </c>
      <c r="F3794" s="212" t="s">
        <v>1043</v>
      </c>
      <c r="G3794" s="209" t="s">
        <v>1044</v>
      </c>
      <c r="H3794" s="241">
        <v>45877</v>
      </c>
      <c r="I3794" s="253">
        <v>0</v>
      </c>
      <c r="J3794" s="214">
        <v>-250</v>
      </c>
      <c r="K3794" s="250">
        <f t="shared" si="59"/>
        <v>411800.46367764077</v>
      </c>
      <c r="L3794" s="270"/>
    </row>
    <row r="3795" spans="2:12" x14ac:dyDescent="0.25">
      <c r="B3795" s="46">
        <f>SUBTOTAL(103,$C$10:C3795)</f>
        <v>3786</v>
      </c>
      <c r="C3795" s="157" t="s">
        <v>1431</v>
      </c>
      <c r="D3795" s="157" t="s">
        <v>1025</v>
      </c>
      <c r="E3795" s="204" t="s">
        <v>6</v>
      </c>
      <c r="F3795" s="212" t="s">
        <v>1432</v>
      </c>
      <c r="G3795" s="204" t="s">
        <v>1431</v>
      </c>
      <c r="H3795" s="241">
        <v>45877</v>
      </c>
      <c r="I3795" s="253">
        <v>500000</v>
      </c>
      <c r="J3795" s="214">
        <v>0</v>
      </c>
      <c r="K3795" s="250">
        <f t="shared" si="59"/>
        <v>911800.46367764077</v>
      </c>
      <c r="L3795" s="270"/>
    </row>
    <row r="3796" spans="2:12" x14ac:dyDescent="0.25">
      <c r="B3796" s="46">
        <f>SUBTOTAL(103,$C$10:C3796)</f>
        <v>3787</v>
      </c>
      <c r="C3796" s="157" t="s">
        <v>24</v>
      </c>
      <c r="D3796" s="157" t="s">
        <v>1556</v>
      </c>
      <c r="E3796" s="204" t="s">
        <v>24</v>
      </c>
      <c r="F3796" s="212" t="s">
        <v>24</v>
      </c>
      <c r="G3796" s="204" t="s">
        <v>24</v>
      </c>
      <c r="H3796" s="241">
        <v>45881</v>
      </c>
      <c r="I3796" s="253">
        <v>0</v>
      </c>
      <c r="J3796" s="306">
        <v>-5000</v>
      </c>
      <c r="K3796" s="250">
        <f t="shared" ref="K3796:K3859" si="60">I3796+K3795+J3796</f>
        <v>906800.46367764077</v>
      </c>
      <c r="L3796" s="270"/>
    </row>
    <row r="3797" spans="2:12" x14ac:dyDescent="0.25">
      <c r="B3797" s="46">
        <f>SUBTOTAL(103,$C$10:C3797)</f>
        <v>3788</v>
      </c>
      <c r="C3797" s="157" t="s">
        <v>1180</v>
      </c>
      <c r="D3797" s="157" t="s">
        <v>1547</v>
      </c>
      <c r="E3797" s="204" t="s">
        <v>1470</v>
      </c>
      <c r="F3797" s="212" t="s">
        <v>1043</v>
      </c>
      <c r="G3797" s="209" t="s">
        <v>1044</v>
      </c>
      <c r="H3797" s="241">
        <v>45883</v>
      </c>
      <c r="I3797" s="253">
        <v>0</v>
      </c>
      <c r="J3797" s="306">
        <v>-500</v>
      </c>
      <c r="K3797" s="250">
        <f t="shared" si="60"/>
        <v>906300.46367764077</v>
      </c>
      <c r="L3797" s="270"/>
    </row>
    <row r="3798" spans="2:12" x14ac:dyDescent="0.25">
      <c r="B3798" s="46">
        <f>SUBTOTAL(103,$C$10:C3798)</f>
        <v>3789</v>
      </c>
      <c r="C3798" s="157" t="s">
        <v>596</v>
      </c>
      <c r="D3798" s="157" t="s">
        <v>607</v>
      </c>
      <c r="E3798" s="204" t="s">
        <v>1467</v>
      </c>
      <c r="F3798" s="212" t="s">
        <v>579</v>
      </c>
      <c r="G3798" s="204" t="s">
        <v>622</v>
      </c>
      <c r="H3798" s="241">
        <v>45884</v>
      </c>
      <c r="I3798" s="253">
        <v>0</v>
      </c>
      <c r="J3798" s="214">
        <v>-10364.6</v>
      </c>
      <c r="K3798" s="250">
        <f t="shared" si="60"/>
        <v>895935.86367764079</v>
      </c>
      <c r="L3798" s="270"/>
    </row>
    <row r="3799" spans="2:12" x14ac:dyDescent="0.25">
      <c r="B3799" s="46">
        <f>SUBTOTAL(103,$C$10:C3799)</f>
        <v>3790</v>
      </c>
      <c r="C3799" s="157" t="s">
        <v>596</v>
      </c>
      <c r="D3799" s="157" t="s">
        <v>738</v>
      </c>
      <c r="E3799" s="204" t="s">
        <v>1466</v>
      </c>
      <c r="F3799" s="212" t="s">
        <v>1043</v>
      </c>
      <c r="G3799" s="204" t="s">
        <v>1044</v>
      </c>
      <c r="H3799" s="241">
        <v>45884</v>
      </c>
      <c r="I3799" s="253">
        <v>0</v>
      </c>
      <c r="J3799" s="214">
        <v>-1000</v>
      </c>
      <c r="K3799" s="250">
        <f t="shared" si="60"/>
        <v>894935.86367764079</v>
      </c>
      <c r="L3799" s="270"/>
    </row>
    <row r="3800" spans="2:12" x14ac:dyDescent="0.25">
      <c r="B3800" s="46">
        <f>SUBTOTAL(103,$C$10:C3800)</f>
        <v>3791</v>
      </c>
      <c r="C3800" s="157" t="s">
        <v>1266</v>
      </c>
      <c r="D3800" s="157" t="s">
        <v>738</v>
      </c>
      <c r="E3800" s="204" t="s">
        <v>1466</v>
      </c>
      <c r="F3800" s="212" t="s">
        <v>1043</v>
      </c>
      <c r="G3800" s="204" t="s">
        <v>1044</v>
      </c>
      <c r="H3800" s="241">
        <v>45884</v>
      </c>
      <c r="I3800" s="253">
        <v>0</v>
      </c>
      <c r="J3800" s="214">
        <v>-1000</v>
      </c>
      <c r="K3800" s="250">
        <f t="shared" si="60"/>
        <v>893935.86367764079</v>
      </c>
      <c r="L3800" s="270"/>
    </row>
    <row r="3801" spans="2:12" x14ac:dyDescent="0.25">
      <c r="B3801" s="46">
        <f>SUBTOTAL(103,$C$10:C3801)</f>
        <v>3792</v>
      </c>
      <c r="C3801" s="157" t="s">
        <v>1511</v>
      </c>
      <c r="D3801" s="157" t="s">
        <v>738</v>
      </c>
      <c r="E3801" s="204" t="s">
        <v>1466</v>
      </c>
      <c r="F3801" s="212" t="s">
        <v>1043</v>
      </c>
      <c r="G3801" s="204" t="s">
        <v>1044</v>
      </c>
      <c r="H3801" s="241">
        <v>45884</v>
      </c>
      <c r="I3801" s="253">
        <v>0</v>
      </c>
      <c r="J3801" s="214">
        <v>-250</v>
      </c>
      <c r="K3801" s="250">
        <f t="shared" si="60"/>
        <v>893685.86367764079</v>
      </c>
      <c r="L3801" s="270"/>
    </row>
    <row r="3802" spans="2:12" x14ac:dyDescent="0.25">
      <c r="B3802" s="46">
        <f>SUBTOTAL(103,$C$10:C3802)</f>
        <v>3793</v>
      </c>
      <c r="C3802" s="157" t="s">
        <v>736</v>
      </c>
      <c r="D3802" s="157" t="s">
        <v>738</v>
      </c>
      <c r="E3802" s="204" t="s">
        <v>1466</v>
      </c>
      <c r="F3802" s="212" t="s">
        <v>619</v>
      </c>
      <c r="G3802" s="204" t="s">
        <v>621</v>
      </c>
      <c r="H3802" s="241">
        <v>45884</v>
      </c>
      <c r="I3802" s="253">
        <v>0</v>
      </c>
      <c r="J3802" s="214">
        <v>-1000</v>
      </c>
      <c r="K3802" s="250">
        <f t="shared" si="60"/>
        <v>892685.86367764079</v>
      </c>
      <c r="L3802" s="270"/>
    </row>
    <row r="3803" spans="2:12" x14ac:dyDescent="0.25">
      <c r="B3803" s="46">
        <f>SUBTOTAL(103,$C$10:C3803)</f>
        <v>3794</v>
      </c>
      <c r="C3803" s="157" t="s">
        <v>625</v>
      </c>
      <c r="D3803" s="157" t="s">
        <v>608</v>
      </c>
      <c r="E3803" s="204" t="s">
        <v>1466</v>
      </c>
      <c r="F3803" s="212" t="s">
        <v>641</v>
      </c>
      <c r="G3803" s="204" t="s">
        <v>642</v>
      </c>
      <c r="H3803" s="241">
        <v>45884</v>
      </c>
      <c r="I3803" s="253">
        <v>0</v>
      </c>
      <c r="J3803" s="214">
        <v>-2100</v>
      </c>
      <c r="K3803" s="250">
        <f t="shared" si="60"/>
        <v>890585.86367764079</v>
      </c>
      <c r="L3803" s="270"/>
    </row>
    <row r="3804" spans="2:12" x14ac:dyDescent="0.25">
      <c r="B3804" s="46">
        <f>SUBTOTAL(103,$C$10:C3804)</f>
        <v>3795</v>
      </c>
      <c r="C3804" s="157" t="s">
        <v>1441</v>
      </c>
      <c r="D3804" s="157" t="s">
        <v>738</v>
      </c>
      <c r="E3804" s="204" t="s">
        <v>1466</v>
      </c>
      <c r="F3804" s="212" t="s">
        <v>1043</v>
      </c>
      <c r="G3804" s="204" t="s">
        <v>1044</v>
      </c>
      <c r="H3804" s="241">
        <v>45884</v>
      </c>
      <c r="I3804" s="253">
        <v>0</v>
      </c>
      <c r="J3804" s="214">
        <v>-1000</v>
      </c>
      <c r="K3804" s="250">
        <f t="shared" si="60"/>
        <v>889585.86367764079</v>
      </c>
      <c r="L3804" s="270"/>
    </row>
    <row r="3805" spans="2:12" x14ac:dyDescent="0.25">
      <c r="B3805" s="46">
        <f>SUBTOTAL(103,$C$10:C3805)</f>
        <v>3796</v>
      </c>
      <c r="C3805" s="157" t="s">
        <v>1423</v>
      </c>
      <c r="D3805" s="157" t="s">
        <v>608</v>
      </c>
      <c r="E3805" s="204" t="s">
        <v>1466</v>
      </c>
      <c r="F3805" s="212" t="s">
        <v>641</v>
      </c>
      <c r="G3805" s="204" t="s">
        <v>642</v>
      </c>
      <c r="H3805" s="241">
        <v>45884</v>
      </c>
      <c r="I3805" s="253">
        <v>0</v>
      </c>
      <c r="J3805" s="214">
        <v>-10500</v>
      </c>
      <c r="K3805" s="250">
        <f t="shared" si="60"/>
        <v>879085.86367764079</v>
      </c>
      <c r="L3805" s="270"/>
    </row>
    <row r="3806" spans="2:12" x14ac:dyDescent="0.25">
      <c r="B3806" s="46">
        <f>SUBTOTAL(103,$C$10:C3806)</f>
        <v>3797</v>
      </c>
      <c r="C3806" s="157" t="s">
        <v>598</v>
      </c>
      <c r="D3806" s="157" t="s">
        <v>607</v>
      </c>
      <c r="E3806" s="204" t="s">
        <v>1467</v>
      </c>
      <c r="F3806" s="212" t="s">
        <v>1132</v>
      </c>
      <c r="G3806" s="204" t="s">
        <v>1557</v>
      </c>
      <c r="H3806" s="241">
        <v>45884</v>
      </c>
      <c r="I3806" s="253">
        <v>0</v>
      </c>
      <c r="J3806" s="214">
        <v>-563.62866434631326</v>
      </c>
      <c r="K3806" s="250">
        <f t="shared" si="60"/>
        <v>878522.2350132945</v>
      </c>
      <c r="L3806" s="270"/>
    </row>
    <row r="3807" spans="2:12" x14ac:dyDescent="0.25">
      <c r="B3807" s="46">
        <f>SUBTOTAL(103,$C$10:C3807)</f>
        <v>3798</v>
      </c>
      <c r="C3807" s="157" t="s">
        <v>598</v>
      </c>
      <c r="D3807" s="157" t="s">
        <v>607</v>
      </c>
      <c r="E3807" s="204" t="s">
        <v>1467</v>
      </c>
      <c r="F3807" s="212" t="s">
        <v>1518</v>
      </c>
      <c r="G3807" s="204" t="s">
        <v>1558</v>
      </c>
      <c r="H3807" s="241">
        <v>45884</v>
      </c>
      <c r="I3807" s="253">
        <v>0</v>
      </c>
      <c r="J3807" s="214">
        <v>-2217.9264479382118</v>
      </c>
      <c r="K3807" s="250">
        <f t="shared" si="60"/>
        <v>876304.3085653563</v>
      </c>
      <c r="L3807" s="270"/>
    </row>
    <row r="3808" spans="2:12" x14ac:dyDescent="0.25">
      <c r="B3808" s="46">
        <f>SUBTOTAL(103,$C$10:C3808)</f>
        <v>3799</v>
      </c>
      <c r="C3808" s="157" t="s">
        <v>598</v>
      </c>
      <c r="D3808" s="157" t="s">
        <v>607</v>
      </c>
      <c r="E3808" s="204" t="s">
        <v>1467</v>
      </c>
      <c r="F3808" s="212" t="s">
        <v>579</v>
      </c>
      <c r="G3808" s="204" t="s">
        <v>622</v>
      </c>
      <c r="H3808" s="241">
        <v>45884</v>
      </c>
      <c r="I3808" s="253">
        <v>0</v>
      </c>
      <c r="J3808" s="214">
        <v>-6604.8077360745519</v>
      </c>
      <c r="K3808" s="250">
        <f t="shared" si="60"/>
        <v>869699.50082928175</v>
      </c>
      <c r="L3808" s="270"/>
    </row>
    <row r="3809" spans="2:12" x14ac:dyDescent="0.25">
      <c r="B3809" s="46">
        <f>SUBTOTAL(103,$C$10:C3809)</f>
        <v>3800</v>
      </c>
      <c r="C3809" s="157" t="s">
        <v>598</v>
      </c>
      <c r="D3809" s="157" t="s">
        <v>607</v>
      </c>
      <c r="E3809" s="204" t="s">
        <v>1467</v>
      </c>
      <c r="F3809" s="212" t="s">
        <v>726</v>
      </c>
      <c r="G3809" s="209" t="s">
        <v>724</v>
      </c>
      <c r="H3809" s="241">
        <v>45884</v>
      </c>
      <c r="I3809" s="253">
        <v>0</v>
      </c>
      <c r="J3809" s="214">
        <v>-2262.7308186730997</v>
      </c>
      <c r="K3809" s="250">
        <f t="shared" si="60"/>
        <v>867436.7700106086</v>
      </c>
      <c r="L3809" s="270"/>
    </row>
    <row r="3810" spans="2:12" x14ac:dyDescent="0.25">
      <c r="B3810" s="46">
        <f>SUBTOTAL(103,$C$10:C3810)</f>
        <v>3801</v>
      </c>
      <c r="C3810" s="157" t="s">
        <v>598</v>
      </c>
      <c r="D3810" s="157" t="s">
        <v>607</v>
      </c>
      <c r="E3810" s="204" t="s">
        <v>1467</v>
      </c>
      <c r="F3810" s="212" t="s">
        <v>1432</v>
      </c>
      <c r="G3810" s="204" t="s">
        <v>1559</v>
      </c>
      <c r="H3810" s="241">
        <v>45884</v>
      </c>
      <c r="I3810" s="253">
        <v>0</v>
      </c>
      <c r="J3810" s="214">
        <v>-8350.9063329678229</v>
      </c>
      <c r="K3810" s="250">
        <f t="shared" si="60"/>
        <v>859085.86367764079</v>
      </c>
      <c r="L3810" s="270"/>
    </row>
    <row r="3811" spans="2:12" x14ac:dyDescent="0.25">
      <c r="B3811" s="46">
        <f>SUBTOTAL(103,$C$10:C3811)</f>
        <v>3802</v>
      </c>
      <c r="C3811" s="157" t="s">
        <v>598</v>
      </c>
      <c r="D3811" s="157" t="s">
        <v>738</v>
      </c>
      <c r="E3811" s="204" t="s">
        <v>1466</v>
      </c>
      <c r="F3811" s="212" t="s">
        <v>1043</v>
      </c>
      <c r="G3811" s="204" t="s">
        <v>1044</v>
      </c>
      <c r="H3811" s="241">
        <v>45884</v>
      </c>
      <c r="I3811" s="253">
        <v>0</v>
      </c>
      <c r="J3811" s="214">
        <v>-1000</v>
      </c>
      <c r="K3811" s="250">
        <f t="shared" si="60"/>
        <v>858085.86367764079</v>
      </c>
      <c r="L3811" s="270"/>
    </row>
    <row r="3812" spans="2:12" x14ac:dyDescent="0.25">
      <c r="B3812" s="46">
        <f>SUBTOTAL(103,$C$10:C3812)</f>
        <v>3803</v>
      </c>
      <c r="C3812" s="157" t="s">
        <v>598</v>
      </c>
      <c r="D3812" s="157" t="s">
        <v>608</v>
      </c>
      <c r="E3812" s="204" t="s">
        <v>1466</v>
      </c>
      <c r="F3812" s="212" t="s">
        <v>1135</v>
      </c>
      <c r="G3812" s="204" t="s">
        <v>1134</v>
      </c>
      <c r="H3812" s="241">
        <v>45884</v>
      </c>
      <c r="I3812" s="253">
        <v>0</v>
      </c>
      <c r="J3812" s="214">
        <v>-8400</v>
      </c>
      <c r="K3812" s="250">
        <f t="shared" si="60"/>
        <v>849685.86367764079</v>
      </c>
      <c r="L3812" s="270"/>
    </row>
    <row r="3813" spans="2:12" x14ac:dyDescent="0.25">
      <c r="B3813" s="46">
        <f>SUBTOTAL(103,$C$10:C3813)</f>
        <v>3804</v>
      </c>
      <c r="C3813" s="157" t="s">
        <v>600</v>
      </c>
      <c r="D3813" s="157" t="s">
        <v>608</v>
      </c>
      <c r="E3813" s="204" t="s">
        <v>1466</v>
      </c>
      <c r="F3813" s="212" t="s">
        <v>1482</v>
      </c>
      <c r="G3813" s="204" t="s">
        <v>1483</v>
      </c>
      <c r="H3813" s="241">
        <v>45884</v>
      </c>
      <c r="I3813" s="253">
        <v>0</v>
      </c>
      <c r="J3813" s="214">
        <v>-20400</v>
      </c>
      <c r="K3813" s="250">
        <f t="shared" si="60"/>
        <v>829285.86367764079</v>
      </c>
      <c r="L3813" s="270"/>
    </row>
    <row r="3814" spans="2:12" x14ac:dyDescent="0.25">
      <c r="B3814" s="46">
        <f>SUBTOTAL(103,$C$10:C3814)</f>
        <v>3805</v>
      </c>
      <c r="C3814" s="157" t="s">
        <v>600</v>
      </c>
      <c r="D3814" s="157" t="s">
        <v>607</v>
      </c>
      <c r="E3814" s="204" t="s">
        <v>1467</v>
      </c>
      <c r="F3814" s="212" t="s">
        <v>1143</v>
      </c>
      <c r="G3814" s="204" t="s">
        <v>1144</v>
      </c>
      <c r="H3814" s="241">
        <v>45884</v>
      </c>
      <c r="I3814" s="253">
        <v>0</v>
      </c>
      <c r="J3814" s="214">
        <v>-1900</v>
      </c>
      <c r="K3814" s="250">
        <f t="shared" si="60"/>
        <v>827385.86367764079</v>
      </c>
      <c r="L3814" s="270"/>
    </row>
    <row r="3815" spans="2:12" x14ac:dyDescent="0.25">
      <c r="B3815" s="46">
        <f>SUBTOTAL(103,$C$10:C3815)</f>
        <v>3806</v>
      </c>
      <c r="C3815" s="157" t="s">
        <v>682</v>
      </c>
      <c r="D3815" s="157" t="s">
        <v>608</v>
      </c>
      <c r="E3815" s="204" t="s">
        <v>1466</v>
      </c>
      <c r="F3815" s="212" t="s">
        <v>1045</v>
      </c>
      <c r="G3815" s="204" t="s">
        <v>1046</v>
      </c>
      <c r="H3815" s="241">
        <v>45884</v>
      </c>
      <c r="I3815" s="253">
        <v>0</v>
      </c>
      <c r="J3815" s="214">
        <v>-2100</v>
      </c>
      <c r="K3815" s="250">
        <f t="shared" si="60"/>
        <v>825285.86367764079</v>
      </c>
      <c r="L3815" s="270"/>
    </row>
    <row r="3816" spans="2:12" x14ac:dyDescent="0.25">
      <c r="B3816" s="46">
        <f>SUBTOTAL(103,$C$10:C3816)</f>
        <v>3807</v>
      </c>
      <c r="C3816" s="157" t="s">
        <v>1525</v>
      </c>
      <c r="D3816" s="157" t="s">
        <v>738</v>
      </c>
      <c r="E3816" s="204" t="s">
        <v>1466</v>
      </c>
      <c r="F3816" s="212" t="s">
        <v>1043</v>
      </c>
      <c r="G3816" s="204" t="s">
        <v>1044</v>
      </c>
      <c r="H3816" s="241">
        <v>45884</v>
      </c>
      <c r="I3816" s="253">
        <v>0</v>
      </c>
      <c r="J3816" s="214">
        <v>-250</v>
      </c>
      <c r="K3816" s="250">
        <f t="shared" si="60"/>
        <v>825035.86367764079</v>
      </c>
      <c r="L3816" s="270"/>
    </row>
    <row r="3817" spans="2:12" x14ac:dyDescent="0.25">
      <c r="B3817" s="46">
        <f>SUBTOTAL(103,$C$10:C3817)</f>
        <v>3808</v>
      </c>
      <c r="C3817" s="157" t="s">
        <v>601</v>
      </c>
      <c r="D3817" s="157" t="s">
        <v>648</v>
      </c>
      <c r="E3817" s="204" t="s">
        <v>1466</v>
      </c>
      <c r="F3817" s="212" t="s">
        <v>1482</v>
      </c>
      <c r="G3817" s="204" t="s">
        <v>1483</v>
      </c>
      <c r="H3817" s="241">
        <v>45884</v>
      </c>
      <c r="I3817" s="253">
        <v>0</v>
      </c>
      <c r="J3817" s="214">
        <v>-5331</v>
      </c>
      <c r="K3817" s="250">
        <f t="shared" si="60"/>
        <v>819704.86367764079</v>
      </c>
      <c r="L3817" s="270"/>
    </row>
    <row r="3818" spans="2:12" x14ac:dyDescent="0.25">
      <c r="B3818" s="46">
        <f>SUBTOTAL(103,$C$10:C3818)</f>
        <v>3809</v>
      </c>
      <c r="C3818" s="157" t="s">
        <v>596</v>
      </c>
      <c r="D3818" s="157" t="s">
        <v>608</v>
      </c>
      <c r="E3818" s="204" t="s">
        <v>1466</v>
      </c>
      <c r="F3818" s="212" t="s">
        <v>581</v>
      </c>
      <c r="G3818" s="204" t="s">
        <v>620</v>
      </c>
      <c r="H3818" s="241">
        <v>45884</v>
      </c>
      <c r="I3818" s="253">
        <v>0</v>
      </c>
      <c r="J3818" s="214">
        <v>-15750</v>
      </c>
      <c r="K3818" s="250">
        <f t="shared" si="60"/>
        <v>803954.86367764079</v>
      </c>
      <c r="L3818" s="270"/>
    </row>
    <row r="3819" spans="2:12" x14ac:dyDescent="0.25">
      <c r="B3819" s="46">
        <f>SUBTOTAL(103,$C$10:C3819)</f>
        <v>3810</v>
      </c>
      <c r="C3819" s="157" t="s">
        <v>597</v>
      </c>
      <c r="D3819" s="157" t="s">
        <v>608</v>
      </c>
      <c r="E3819" s="204" t="s">
        <v>1466</v>
      </c>
      <c r="F3819" s="212" t="s">
        <v>581</v>
      </c>
      <c r="G3819" s="204" t="s">
        <v>620</v>
      </c>
      <c r="H3819" s="241">
        <v>45884</v>
      </c>
      <c r="I3819" s="253">
        <v>0</v>
      </c>
      <c r="J3819" s="214">
        <v>-49000</v>
      </c>
      <c r="K3819" s="250">
        <f t="shared" si="60"/>
        <v>754954.86367764079</v>
      </c>
      <c r="L3819" s="270"/>
    </row>
    <row r="3820" spans="2:12" x14ac:dyDescent="0.25">
      <c r="B3820" s="46">
        <f>SUBTOTAL(103,$C$10:C3820)</f>
        <v>3811</v>
      </c>
      <c r="C3820" s="157" t="s">
        <v>692</v>
      </c>
      <c r="D3820" s="157" t="s">
        <v>1139</v>
      </c>
      <c r="E3820" s="204" t="s">
        <v>1466</v>
      </c>
      <c r="F3820" s="212" t="s">
        <v>581</v>
      </c>
      <c r="G3820" s="204" t="s">
        <v>620</v>
      </c>
      <c r="H3820" s="241">
        <v>45884</v>
      </c>
      <c r="I3820" s="253">
        <v>0</v>
      </c>
      <c r="J3820" s="214">
        <v>-3842</v>
      </c>
      <c r="K3820" s="250">
        <f t="shared" si="60"/>
        <v>751112.86367764079</v>
      </c>
      <c r="L3820" s="270"/>
    </row>
    <row r="3821" spans="2:12" x14ac:dyDescent="0.25">
      <c r="B3821" s="46">
        <f>SUBTOTAL(103,$C$10:C3821)</f>
        <v>3812</v>
      </c>
      <c r="C3821" s="157" t="s">
        <v>692</v>
      </c>
      <c r="D3821" s="157" t="s">
        <v>608</v>
      </c>
      <c r="E3821" s="204" t="s">
        <v>1466</v>
      </c>
      <c r="F3821" s="212" t="s">
        <v>746</v>
      </c>
      <c r="G3821" s="204" t="s">
        <v>747</v>
      </c>
      <c r="H3821" s="241">
        <v>45884</v>
      </c>
      <c r="I3821" s="253">
        <v>0</v>
      </c>
      <c r="J3821" s="214">
        <v>-8400</v>
      </c>
      <c r="K3821" s="250">
        <f t="shared" si="60"/>
        <v>742712.86367764079</v>
      </c>
      <c r="L3821" s="270"/>
    </row>
    <row r="3822" spans="2:12" x14ac:dyDescent="0.25">
      <c r="B3822" s="46">
        <f>SUBTOTAL(103,$C$10:C3822)</f>
        <v>3813</v>
      </c>
      <c r="C3822" s="157" t="s">
        <v>626</v>
      </c>
      <c r="D3822" s="157" t="s">
        <v>608</v>
      </c>
      <c r="E3822" s="204" t="s">
        <v>1466</v>
      </c>
      <c r="F3822" s="212" t="s">
        <v>746</v>
      </c>
      <c r="G3822" s="204" t="s">
        <v>747</v>
      </c>
      <c r="H3822" s="241">
        <v>45884</v>
      </c>
      <c r="I3822" s="253">
        <v>0</v>
      </c>
      <c r="J3822" s="214">
        <v>-84000</v>
      </c>
      <c r="K3822" s="250">
        <f t="shared" si="60"/>
        <v>658712.86367764079</v>
      </c>
      <c r="L3822" s="270"/>
    </row>
    <row r="3823" spans="2:12" x14ac:dyDescent="0.25">
      <c r="B3823" s="46">
        <f>SUBTOTAL(103,$C$10:C3823)</f>
        <v>3814</v>
      </c>
      <c r="C3823" s="157" t="s">
        <v>693</v>
      </c>
      <c r="D3823" s="157" t="s">
        <v>608</v>
      </c>
      <c r="E3823" s="204" t="s">
        <v>1466</v>
      </c>
      <c r="F3823" s="212" t="s">
        <v>746</v>
      </c>
      <c r="G3823" s="204" t="s">
        <v>747</v>
      </c>
      <c r="H3823" s="241">
        <v>45884</v>
      </c>
      <c r="I3823" s="253">
        <v>0</v>
      </c>
      <c r="J3823" s="214">
        <v>-8400</v>
      </c>
      <c r="K3823" s="250">
        <f t="shared" si="60"/>
        <v>650312.86367764079</v>
      </c>
      <c r="L3823" s="270"/>
    </row>
    <row r="3824" spans="2:12" x14ac:dyDescent="0.25">
      <c r="B3824" s="46">
        <f>SUBTOTAL(103,$C$10:C3824)</f>
        <v>3815</v>
      </c>
      <c r="C3824" s="157" t="s">
        <v>665</v>
      </c>
      <c r="D3824" s="157" t="s">
        <v>648</v>
      </c>
      <c r="E3824" s="204" t="s">
        <v>1466</v>
      </c>
      <c r="F3824" s="212" t="s">
        <v>641</v>
      </c>
      <c r="G3824" s="204" t="s">
        <v>642</v>
      </c>
      <c r="H3824" s="241">
        <v>45884</v>
      </c>
      <c r="I3824" s="253">
        <v>0</v>
      </c>
      <c r="J3824" s="214">
        <v>-12600</v>
      </c>
      <c r="K3824" s="250">
        <f t="shared" si="60"/>
        <v>637712.86367764079</v>
      </c>
      <c r="L3824" s="270"/>
    </row>
    <row r="3825" spans="2:12" x14ac:dyDescent="0.25">
      <c r="B3825" s="46">
        <f>SUBTOTAL(103,$C$10:C3825)</f>
        <v>3816</v>
      </c>
      <c r="C3825" s="157" t="s">
        <v>1503</v>
      </c>
      <c r="D3825" s="157" t="s">
        <v>738</v>
      </c>
      <c r="E3825" s="204" t="s">
        <v>1466</v>
      </c>
      <c r="F3825" s="212" t="s">
        <v>1043</v>
      </c>
      <c r="G3825" s="204" t="s">
        <v>1044</v>
      </c>
      <c r="H3825" s="241">
        <v>45884</v>
      </c>
      <c r="I3825" s="253">
        <v>0</v>
      </c>
      <c r="J3825" s="214">
        <v>-250</v>
      </c>
      <c r="K3825" s="250">
        <f t="shared" si="60"/>
        <v>637462.86367764079</v>
      </c>
      <c r="L3825" s="270"/>
    </row>
    <row r="3826" spans="2:12" x14ac:dyDescent="0.25">
      <c r="B3826" s="46">
        <f>SUBTOTAL(103,$C$10:C3826)</f>
        <v>3817</v>
      </c>
      <c r="C3826" s="157" t="s">
        <v>728</v>
      </c>
      <c r="D3826" s="157" t="s">
        <v>738</v>
      </c>
      <c r="E3826" s="204" t="s">
        <v>1466</v>
      </c>
      <c r="F3826" s="212" t="s">
        <v>1043</v>
      </c>
      <c r="G3826" s="204" t="s">
        <v>1044</v>
      </c>
      <c r="H3826" s="241">
        <v>45884</v>
      </c>
      <c r="I3826" s="253">
        <v>0</v>
      </c>
      <c r="J3826" s="214">
        <v>-750</v>
      </c>
      <c r="K3826" s="250">
        <f t="shared" si="60"/>
        <v>636712.86367764079</v>
      </c>
      <c r="L3826" s="270"/>
    </row>
    <row r="3827" spans="2:12" x14ac:dyDescent="0.25">
      <c r="B3827" s="46">
        <f>SUBTOTAL(103,$C$10:C3827)</f>
        <v>3818</v>
      </c>
      <c r="C3827" s="157" t="s">
        <v>1151</v>
      </c>
      <c r="D3827" s="157" t="s">
        <v>608</v>
      </c>
      <c r="E3827" s="204" t="s">
        <v>1466</v>
      </c>
      <c r="F3827" s="212" t="s">
        <v>585</v>
      </c>
      <c r="G3827" s="204" t="s">
        <v>586</v>
      </c>
      <c r="H3827" s="241">
        <v>45884</v>
      </c>
      <c r="I3827" s="253">
        <v>0</v>
      </c>
      <c r="J3827" s="214">
        <v>-8400</v>
      </c>
      <c r="K3827" s="250">
        <f t="shared" si="60"/>
        <v>628312.86367764079</v>
      </c>
      <c r="L3827" s="270"/>
    </row>
    <row r="3828" spans="2:12" x14ac:dyDescent="0.25">
      <c r="B3828" s="46">
        <f>SUBTOTAL(103,$C$10:C3828)</f>
        <v>3819</v>
      </c>
      <c r="C3828" s="157" t="s">
        <v>1151</v>
      </c>
      <c r="D3828" s="157" t="s">
        <v>608</v>
      </c>
      <c r="E3828" s="204" t="s">
        <v>1466</v>
      </c>
      <c r="F3828" s="212" t="s">
        <v>583</v>
      </c>
      <c r="G3828" s="204" t="s">
        <v>584</v>
      </c>
      <c r="H3828" s="241">
        <v>45884</v>
      </c>
      <c r="I3828" s="253">
        <v>0</v>
      </c>
      <c r="J3828" s="214">
        <v>-5200</v>
      </c>
      <c r="K3828" s="250">
        <f t="shared" si="60"/>
        <v>623112.86367764079</v>
      </c>
      <c r="L3828" s="270"/>
    </row>
    <row r="3829" spans="2:12" x14ac:dyDescent="0.25">
      <c r="B3829" s="46">
        <f>SUBTOTAL(103,$C$10:C3829)</f>
        <v>3820</v>
      </c>
      <c r="C3829" s="157" t="s">
        <v>683</v>
      </c>
      <c r="D3829" s="157" t="s">
        <v>608</v>
      </c>
      <c r="E3829" s="204" t="s">
        <v>1466</v>
      </c>
      <c r="F3829" s="212" t="s">
        <v>1482</v>
      </c>
      <c r="G3829" s="204" t="s">
        <v>1483</v>
      </c>
      <c r="H3829" s="241">
        <v>45884</v>
      </c>
      <c r="I3829" s="253">
        <v>0</v>
      </c>
      <c r="J3829" s="214">
        <v>-4200</v>
      </c>
      <c r="K3829" s="250">
        <f t="shared" si="60"/>
        <v>618912.86367764079</v>
      </c>
      <c r="L3829" s="270"/>
    </row>
    <row r="3830" spans="2:12" x14ac:dyDescent="0.25">
      <c r="B3830" s="46">
        <f>SUBTOTAL(103,$C$10:C3830)</f>
        <v>3821</v>
      </c>
      <c r="C3830" s="157" t="s">
        <v>683</v>
      </c>
      <c r="D3830" s="157" t="s">
        <v>607</v>
      </c>
      <c r="E3830" s="204" t="s">
        <v>1467</v>
      </c>
      <c r="F3830" s="212" t="s">
        <v>1143</v>
      </c>
      <c r="G3830" s="204" t="s">
        <v>1144</v>
      </c>
      <c r="H3830" s="241">
        <v>45884</v>
      </c>
      <c r="I3830" s="253">
        <v>0</v>
      </c>
      <c r="J3830" s="214">
        <v>-1500</v>
      </c>
      <c r="K3830" s="250">
        <f t="shared" si="60"/>
        <v>617412.86367764079</v>
      </c>
      <c r="L3830" s="270"/>
    </row>
    <row r="3831" spans="2:12" x14ac:dyDescent="0.25">
      <c r="B3831" s="46">
        <f>SUBTOTAL(103,$C$10:C3831)</f>
        <v>3822</v>
      </c>
      <c r="C3831" s="157" t="s">
        <v>694</v>
      </c>
      <c r="D3831" s="157" t="s">
        <v>608</v>
      </c>
      <c r="E3831" s="204" t="s">
        <v>1466</v>
      </c>
      <c r="F3831" s="212" t="s">
        <v>641</v>
      </c>
      <c r="G3831" s="204" t="s">
        <v>642</v>
      </c>
      <c r="H3831" s="241">
        <v>45884</v>
      </c>
      <c r="I3831" s="253">
        <v>0</v>
      </c>
      <c r="J3831" s="214">
        <v>-8400</v>
      </c>
      <c r="K3831" s="250">
        <f t="shared" si="60"/>
        <v>609012.86367764079</v>
      </c>
      <c r="L3831" s="270"/>
    </row>
    <row r="3832" spans="2:12" x14ac:dyDescent="0.25">
      <c r="B3832" s="46">
        <f>SUBTOTAL(103,$C$10:C3832)</f>
        <v>3823</v>
      </c>
      <c r="C3832" s="157" t="s">
        <v>694</v>
      </c>
      <c r="D3832" s="157" t="s">
        <v>608</v>
      </c>
      <c r="E3832" s="204" t="s">
        <v>1466</v>
      </c>
      <c r="F3832" s="212" t="s">
        <v>1560</v>
      </c>
      <c r="G3832" s="204" t="s">
        <v>1561</v>
      </c>
      <c r="H3832" s="241">
        <v>45884</v>
      </c>
      <c r="I3832" s="253">
        <v>0</v>
      </c>
      <c r="J3832" s="214">
        <v>-12600</v>
      </c>
      <c r="K3832" s="250">
        <f t="shared" si="60"/>
        <v>596412.86367764079</v>
      </c>
      <c r="L3832" s="270"/>
    </row>
    <row r="3833" spans="2:12" x14ac:dyDescent="0.25">
      <c r="B3833" s="46">
        <f>SUBTOTAL(103,$C$10:C3833)</f>
        <v>3824</v>
      </c>
      <c r="C3833" s="157" t="s">
        <v>694</v>
      </c>
      <c r="D3833" s="157" t="s">
        <v>607</v>
      </c>
      <c r="E3833" s="204" t="s">
        <v>1467</v>
      </c>
      <c r="F3833" s="212" t="s">
        <v>1432</v>
      </c>
      <c r="G3833" s="204" t="s">
        <v>1431</v>
      </c>
      <c r="H3833" s="241">
        <v>45884</v>
      </c>
      <c r="I3833" s="253">
        <v>0</v>
      </c>
      <c r="J3833" s="214">
        <v>-13010.989999999998</v>
      </c>
      <c r="K3833" s="250">
        <f t="shared" si="60"/>
        <v>583401.8736776408</v>
      </c>
      <c r="L3833" s="270"/>
    </row>
    <row r="3834" spans="2:12" x14ac:dyDescent="0.25">
      <c r="B3834" s="46">
        <f>SUBTOTAL(103,$C$10:C3834)</f>
        <v>3825</v>
      </c>
      <c r="C3834" s="157" t="s">
        <v>1342</v>
      </c>
      <c r="D3834" s="157" t="s">
        <v>607</v>
      </c>
      <c r="E3834" s="204" t="s">
        <v>1467</v>
      </c>
      <c r="F3834" s="212" t="s">
        <v>579</v>
      </c>
      <c r="G3834" s="204" t="s">
        <v>622</v>
      </c>
      <c r="H3834" s="241">
        <v>45884</v>
      </c>
      <c r="I3834" s="253">
        <v>0</v>
      </c>
      <c r="J3834" s="214">
        <v>-22248.489999999998</v>
      </c>
      <c r="K3834" s="250">
        <f t="shared" si="60"/>
        <v>561153.38367764081</v>
      </c>
      <c r="L3834" s="270"/>
    </row>
    <row r="3835" spans="2:12" x14ac:dyDescent="0.25">
      <c r="B3835" s="46">
        <f>SUBTOTAL(103,$C$10:C3835)</f>
        <v>3826</v>
      </c>
      <c r="C3835" s="157" t="s">
        <v>605</v>
      </c>
      <c r="D3835" s="157" t="s">
        <v>607</v>
      </c>
      <c r="E3835" s="204" t="s">
        <v>1467</v>
      </c>
      <c r="F3835" s="212" t="s">
        <v>1432</v>
      </c>
      <c r="G3835" s="204" t="s">
        <v>1431</v>
      </c>
      <c r="H3835" s="241">
        <v>45884</v>
      </c>
      <c r="I3835" s="253">
        <v>0</v>
      </c>
      <c r="J3835" s="214">
        <v>-5300</v>
      </c>
      <c r="K3835" s="250">
        <f t="shared" si="60"/>
        <v>555853.38367764081</v>
      </c>
      <c r="L3835" s="270"/>
    </row>
    <row r="3836" spans="2:12" x14ac:dyDescent="0.25">
      <c r="B3836" s="46">
        <f>SUBTOTAL(103,$C$10:C3836)</f>
        <v>3827</v>
      </c>
      <c r="C3836" s="157" t="s">
        <v>1562</v>
      </c>
      <c r="D3836" s="157" t="s">
        <v>679</v>
      </c>
      <c r="E3836" s="204" t="s">
        <v>1471</v>
      </c>
      <c r="F3836" s="212" t="s">
        <v>1560</v>
      </c>
      <c r="G3836" s="204" t="s">
        <v>1561</v>
      </c>
      <c r="H3836" s="241">
        <v>45884</v>
      </c>
      <c r="I3836" s="253">
        <v>0</v>
      </c>
      <c r="J3836" s="214">
        <v>-12000</v>
      </c>
      <c r="K3836" s="250">
        <f t="shared" si="60"/>
        <v>543853.38367764081</v>
      </c>
      <c r="L3836" s="270"/>
    </row>
    <row r="3837" spans="2:12" x14ac:dyDescent="0.25">
      <c r="B3837" s="46">
        <f>SUBTOTAL(103,$C$10:C3837)</f>
        <v>3828</v>
      </c>
      <c r="C3837" s="157" t="s">
        <v>1562</v>
      </c>
      <c r="D3837" s="157" t="s">
        <v>1563</v>
      </c>
      <c r="E3837" s="204" t="s">
        <v>1471</v>
      </c>
      <c r="F3837" s="212" t="s">
        <v>1560</v>
      </c>
      <c r="G3837" s="204" t="s">
        <v>1561</v>
      </c>
      <c r="H3837" s="241">
        <v>45884</v>
      </c>
      <c r="I3837" s="253">
        <v>0</v>
      </c>
      <c r="J3837" s="214">
        <v>-6000</v>
      </c>
      <c r="K3837" s="250">
        <f t="shared" si="60"/>
        <v>537853.38367764081</v>
      </c>
      <c r="L3837" s="270"/>
    </row>
    <row r="3838" spans="2:12" x14ac:dyDescent="0.25">
      <c r="B3838" s="46">
        <f>SUBTOTAL(103,$C$10:C3838)</f>
        <v>3829</v>
      </c>
      <c r="C3838" s="157" t="s">
        <v>1165</v>
      </c>
      <c r="D3838" s="157" t="s">
        <v>738</v>
      </c>
      <c r="E3838" s="204" t="s">
        <v>1466</v>
      </c>
      <c r="F3838" s="212" t="s">
        <v>1043</v>
      </c>
      <c r="G3838" s="204" t="s">
        <v>1044</v>
      </c>
      <c r="H3838" s="241">
        <v>45884</v>
      </c>
      <c r="I3838" s="253">
        <v>0</v>
      </c>
      <c r="J3838" s="214">
        <v>-750</v>
      </c>
      <c r="K3838" s="250">
        <f t="shared" si="60"/>
        <v>537103.38367764081</v>
      </c>
      <c r="L3838" s="270"/>
    </row>
    <row r="3839" spans="2:12" x14ac:dyDescent="0.25">
      <c r="B3839" s="46">
        <f>SUBTOTAL(103,$C$10:C3839)</f>
        <v>3830</v>
      </c>
      <c r="C3839" s="157" t="s">
        <v>1505</v>
      </c>
      <c r="D3839" s="157" t="s">
        <v>738</v>
      </c>
      <c r="E3839" s="204" t="s">
        <v>1466</v>
      </c>
      <c r="F3839" s="212" t="s">
        <v>1043</v>
      </c>
      <c r="G3839" s="204" t="s">
        <v>1044</v>
      </c>
      <c r="H3839" s="241">
        <v>45884</v>
      </c>
      <c r="I3839" s="253">
        <v>0</v>
      </c>
      <c r="J3839" s="214">
        <v>-250</v>
      </c>
      <c r="K3839" s="250">
        <f t="shared" si="60"/>
        <v>536853.38367764081</v>
      </c>
      <c r="L3839" s="270"/>
    </row>
    <row r="3840" spans="2:12" x14ac:dyDescent="0.25">
      <c r="B3840" s="46">
        <f>SUBTOTAL(103,$C$10:C3840)</f>
        <v>3831</v>
      </c>
      <c r="C3840" s="157" t="s">
        <v>812</v>
      </c>
      <c r="D3840" s="157" t="s">
        <v>1564</v>
      </c>
      <c r="E3840" s="204" t="s">
        <v>1470</v>
      </c>
      <c r="F3840" s="212" t="s">
        <v>1565</v>
      </c>
      <c r="G3840" s="204" t="s">
        <v>1567</v>
      </c>
      <c r="H3840" s="241">
        <v>45887</v>
      </c>
      <c r="I3840" s="253">
        <v>0</v>
      </c>
      <c r="J3840" s="306">
        <v>-2800</v>
      </c>
      <c r="K3840" s="250">
        <f t="shared" si="60"/>
        <v>534053.38367764081</v>
      </c>
      <c r="L3840" s="270"/>
    </row>
    <row r="3841" spans="2:12" x14ac:dyDescent="0.25">
      <c r="B3841" s="46">
        <f>SUBTOTAL(103,$C$10:C3841)</f>
        <v>3832</v>
      </c>
      <c r="C3841" s="157" t="s">
        <v>812</v>
      </c>
      <c r="D3841" s="157" t="s">
        <v>1563</v>
      </c>
      <c r="E3841" s="204" t="s">
        <v>1471</v>
      </c>
      <c r="F3841" s="212" t="s">
        <v>1565</v>
      </c>
      <c r="G3841" s="204" t="s">
        <v>1567</v>
      </c>
      <c r="H3841" s="241">
        <v>45887</v>
      </c>
      <c r="I3841" s="253">
        <v>0</v>
      </c>
      <c r="J3841" s="306">
        <v>-15000</v>
      </c>
      <c r="K3841" s="250">
        <f t="shared" si="60"/>
        <v>519053.38367764081</v>
      </c>
      <c r="L3841" s="270"/>
    </row>
    <row r="3842" spans="2:12" x14ac:dyDescent="0.25">
      <c r="B3842" s="46">
        <f>SUBTOTAL(103,$C$10:C3842)</f>
        <v>3833</v>
      </c>
      <c r="C3842" s="157" t="s">
        <v>1566</v>
      </c>
      <c r="D3842" s="157" t="s">
        <v>1554</v>
      </c>
      <c r="E3842" s="204" t="s">
        <v>1466</v>
      </c>
      <c r="F3842" s="212" t="s">
        <v>1565</v>
      </c>
      <c r="G3842" s="204" t="s">
        <v>1567</v>
      </c>
      <c r="H3842" s="241">
        <v>45888</v>
      </c>
      <c r="I3842" s="253">
        <v>0</v>
      </c>
      <c r="J3842" s="214">
        <v>-5760</v>
      </c>
      <c r="K3842" s="250">
        <f t="shared" si="60"/>
        <v>513293.38367764081</v>
      </c>
      <c r="L3842" s="270"/>
    </row>
    <row r="3843" spans="2:12" x14ac:dyDescent="0.25">
      <c r="B3843" s="46">
        <f>SUBTOTAL(103,$C$10:C3843)</f>
        <v>3834</v>
      </c>
      <c r="C3843" s="157" t="s">
        <v>580</v>
      </c>
      <c r="D3843" s="157" t="s">
        <v>655</v>
      </c>
      <c r="E3843" s="204" t="s">
        <v>6</v>
      </c>
      <c r="F3843" s="212" t="s">
        <v>579</v>
      </c>
      <c r="G3843" s="204" t="s">
        <v>622</v>
      </c>
      <c r="H3843" s="241">
        <v>45890</v>
      </c>
      <c r="I3843" s="253">
        <v>400000</v>
      </c>
      <c r="J3843" s="214">
        <v>0</v>
      </c>
      <c r="K3843" s="250">
        <f t="shared" si="60"/>
        <v>913293.38367764081</v>
      </c>
      <c r="L3843" s="270"/>
    </row>
    <row r="3844" spans="2:12" x14ac:dyDescent="0.25">
      <c r="B3844" s="46">
        <f>SUBTOTAL(103,$C$10:C3844)</f>
        <v>3835</v>
      </c>
      <c r="C3844" s="157" t="s">
        <v>131</v>
      </c>
      <c r="D3844" s="157" t="s">
        <v>1570</v>
      </c>
      <c r="E3844" s="204" t="s">
        <v>1475</v>
      </c>
      <c r="F3844" s="212" t="s">
        <v>588</v>
      </c>
      <c r="G3844" s="204" t="s">
        <v>589</v>
      </c>
      <c r="H3844" s="241">
        <v>45890</v>
      </c>
      <c r="I3844" s="253">
        <v>0</v>
      </c>
      <c r="J3844" s="214">
        <v>-250000</v>
      </c>
      <c r="K3844" s="250">
        <f t="shared" si="60"/>
        <v>663293.38367764081</v>
      </c>
      <c r="L3844" s="270"/>
    </row>
    <row r="3845" spans="2:12" x14ac:dyDescent="0.25">
      <c r="B3845" s="46">
        <f>SUBTOTAL(103,$C$10:C3845)</f>
        <v>3836</v>
      </c>
      <c r="C3845" s="157" t="s">
        <v>24</v>
      </c>
      <c r="D3845" s="157" t="s">
        <v>1568</v>
      </c>
      <c r="E3845" s="204" t="s">
        <v>1470</v>
      </c>
      <c r="F3845" s="212" t="s">
        <v>24</v>
      </c>
      <c r="G3845" s="204" t="s">
        <v>24</v>
      </c>
      <c r="H3845" s="241">
        <v>45890</v>
      </c>
      <c r="I3845" s="253">
        <v>0</v>
      </c>
      <c r="J3845" s="306">
        <v>-1260</v>
      </c>
      <c r="K3845" s="250">
        <f t="shared" si="60"/>
        <v>662033.38367764081</v>
      </c>
      <c r="L3845" s="270"/>
    </row>
    <row r="3846" spans="2:12" x14ac:dyDescent="0.25">
      <c r="B3846" s="46">
        <f>SUBTOTAL(103,$C$10:C3847)</f>
        <v>3838</v>
      </c>
      <c r="C3846" s="157" t="s">
        <v>24</v>
      </c>
      <c r="D3846" s="157" t="s">
        <v>1569</v>
      </c>
      <c r="E3846" s="204" t="s">
        <v>1470</v>
      </c>
      <c r="F3846" s="212" t="s">
        <v>24</v>
      </c>
      <c r="G3846" s="204" t="s">
        <v>24</v>
      </c>
      <c r="H3846" s="241">
        <v>45890</v>
      </c>
      <c r="I3846" s="253">
        <v>0</v>
      </c>
      <c r="J3846" s="306">
        <v>-1200</v>
      </c>
      <c r="K3846" s="250">
        <f t="shared" si="60"/>
        <v>660833.38367764081</v>
      </c>
      <c r="L3846" s="270"/>
    </row>
    <row r="3847" spans="2:12" x14ac:dyDescent="0.25">
      <c r="B3847" s="46">
        <f>SUBTOTAL(103,$C$10:C3847)</f>
        <v>3838</v>
      </c>
      <c r="C3847" s="157" t="s">
        <v>1431</v>
      </c>
      <c r="D3847" s="157" t="s">
        <v>1030</v>
      </c>
      <c r="E3847" s="204" t="s">
        <v>6</v>
      </c>
      <c r="F3847" s="212" t="s">
        <v>1432</v>
      </c>
      <c r="G3847" s="204" t="s">
        <v>1431</v>
      </c>
      <c r="H3847" s="241">
        <v>45891</v>
      </c>
      <c r="I3847" s="253">
        <v>500000</v>
      </c>
      <c r="J3847" s="214">
        <v>0</v>
      </c>
      <c r="K3847" s="250">
        <f t="shared" si="60"/>
        <v>1160833.3836776409</v>
      </c>
      <c r="L3847" s="270"/>
    </row>
    <row r="3848" spans="2:12" x14ac:dyDescent="0.25">
      <c r="B3848" s="46">
        <f>SUBTOTAL(103,$C$10:C3848)</f>
        <v>3839</v>
      </c>
      <c r="C3848" s="157" t="s">
        <v>596</v>
      </c>
      <c r="D3848" s="157" t="s">
        <v>607</v>
      </c>
      <c r="E3848" s="204" t="s">
        <v>1467</v>
      </c>
      <c r="F3848" s="212" t="s">
        <v>579</v>
      </c>
      <c r="G3848" s="204" t="s">
        <v>622</v>
      </c>
      <c r="H3848" s="241">
        <v>45891</v>
      </c>
      <c r="I3848" s="253">
        <v>0</v>
      </c>
      <c r="J3848" s="214">
        <v>-10350</v>
      </c>
      <c r="K3848" s="250">
        <f t="shared" si="60"/>
        <v>1150483.3836776409</v>
      </c>
      <c r="L3848" s="270"/>
    </row>
    <row r="3849" spans="2:12" x14ac:dyDescent="0.25">
      <c r="B3849" s="46">
        <f>SUBTOTAL(103,$C$10:C3849)</f>
        <v>3840</v>
      </c>
      <c r="C3849" s="157" t="s">
        <v>1266</v>
      </c>
      <c r="D3849" s="157" t="s">
        <v>738</v>
      </c>
      <c r="E3849" s="204" t="s">
        <v>1466</v>
      </c>
      <c r="F3849" s="212" t="s">
        <v>1043</v>
      </c>
      <c r="G3849" s="204" t="s">
        <v>1044</v>
      </c>
      <c r="H3849" s="241">
        <v>45891</v>
      </c>
      <c r="I3849" s="253">
        <v>0</v>
      </c>
      <c r="J3849" s="214">
        <v>-1000</v>
      </c>
      <c r="K3849" s="250">
        <f t="shared" si="60"/>
        <v>1149483.3836776409</v>
      </c>
      <c r="L3849" s="270"/>
    </row>
    <row r="3850" spans="2:12" x14ac:dyDescent="0.25">
      <c r="B3850" s="46">
        <f>SUBTOTAL(103,$C$10:C3850)</f>
        <v>3841</v>
      </c>
      <c r="C3850" s="157" t="s">
        <v>1511</v>
      </c>
      <c r="D3850" s="157" t="s">
        <v>738</v>
      </c>
      <c r="E3850" s="204" t="s">
        <v>1466</v>
      </c>
      <c r="F3850" s="212" t="s">
        <v>1043</v>
      </c>
      <c r="G3850" s="204" t="s">
        <v>1044</v>
      </c>
      <c r="H3850" s="241">
        <v>45891</v>
      </c>
      <c r="I3850" s="253">
        <v>0</v>
      </c>
      <c r="J3850" s="214">
        <v>-250</v>
      </c>
      <c r="K3850" s="250">
        <f t="shared" si="60"/>
        <v>1149233.3836776409</v>
      </c>
      <c r="L3850" s="270"/>
    </row>
    <row r="3851" spans="2:12" x14ac:dyDescent="0.25">
      <c r="B3851" s="46">
        <f>SUBTOTAL(103,$C$10:C3851)</f>
        <v>3842</v>
      </c>
      <c r="C3851" s="157" t="s">
        <v>736</v>
      </c>
      <c r="D3851" s="157" t="s">
        <v>738</v>
      </c>
      <c r="E3851" s="204" t="s">
        <v>1466</v>
      </c>
      <c r="F3851" s="212" t="s">
        <v>619</v>
      </c>
      <c r="G3851" s="204" t="s">
        <v>621</v>
      </c>
      <c r="H3851" s="241">
        <v>45891</v>
      </c>
      <c r="I3851" s="253">
        <v>0</v>
      </c>
      <c r="J3851" s="214">
        <v>-1000</v>
      </c>
      <c r="K3851" s="250">
        <f t="shared" si="60"/>
        <v>1148233.3836776409</v>
      </c>
      <c r="L3851" s="270"/>
    </row>
    <row r="3852" spans="2:12" x14ac:dyDescent="0.25">
      <c r="B3852" s="46">
        <f>SUBTOTAL(103,$C$10:C3852)</f>
        <v>3843</v>
      </c>
      <c r="C3852" s="157" t="s">
        <v>625</v>
      </c>
      <c r="D3852" s="157" t="s">
        <v>608</v>
      </c>
      <c r="E3852" s="204" t="s">
        <v>1466</v>
      </c>
      <c r="F3852" s="212" t="s">
        <v>641</v>
      </c>
      <c r="G3852" s="204" t="s">
        <v>642</v>
      </c>
      <c r="H3852" s="241">
        <v>45891</v>
      </c>
      <c r="I3852" s="253">
        <v>0</v>
      </c>
      <c r="J3852" s="214">
        <v>-3100</v>
      </c>
      <c r="K3852" s="250">
        <f t="shared" si="60"/>
        <v>1145133.3836776409</v>
      </c>
      <c r="L3852" s="270"/>
    </row>
    <row r="3853" spans="2:12" x14ac:dyDescent="0.25">
      <c r="B3853" s="46">
        <f>SUBTOTAL(103,$C$10:C3853)</f>
        <v>3844</v>
      </c>
      <c r="C3853" s="157" t="s">
        <v>1441</v>
      </c>
      <c r="D3853" s="157" t="s">
        <v>738</v>
      </c>
      <c r="E3853" s="204" t="s">
        <v>1466</v>
      </c>
      <c r="F3853" s="212" t="s">
        <v>1043</v>
      </c>
      <c r="G3853" s="204" t="s">
        <v>1044</v>
      </c>
      <c r="H3853" s="241">
        <v>45891</v>
      </c>
      <c r="I3853" s="253">
        <v>0</v>
      </c>
      <c r="J3853" s="214">
        <v>-1000</v>
      </c>
      <c r="K3853" s="250">
        <f t="shared" si="60"/>
        <v>1144133.3836776409</v>
      </c>
      <c r="L3853" s="270"/>
    </row>
    <row r="3854" spans="2:12" x14ac:dyDescent="0.25">
      <c r="B3854" s="46">
        <f>SUBTOTAL(103,$C$10:C3854)</f>
        <v>3845</v>
      </c>
      <c r="C3854" s="157" t="s">
        <v>1423</v>
      </c>
      <c r="D3854" s="157" t="s">
        <v>608</v>
      </c>
      <c r="E3854" s="204" t="s">
        <v>1466</v>
      </c>
      <c r="F3854" s="212" t="s">
        <v>641</v>
      </c>
      <c r="G3854" s="204" t="s">
        <v>642</v>
      </c>
      <c r="H3854" s="241">
        <v>45891</v>
      </c>
      <c r="I3854" s="253">
        <v>0</v>
      </c>
      <c r="J3854" s="214">
        <v>-10500</v>
      </c>
      <c r="K3854" s="250">
        <f t="shared" si="60"/>
        <v>1133633.3836776409</v>
      </c>
      <c r="L3854" s="270"/>
    </row>
    <row r="3855" spans="2:12" x14ac:dyDescent="0.25">
      <c r="B3855" s="46">
        <f>SUBTOTAL(103,$C$10:C3855)</f>
        <v>3846</v>
      </c>
      <c r="C3855" s="157" t="s">
        <v>626</v>
      </c>
      <c r="D3855" s="157" t="s">
        <v>607</v>
      </c>
      <c r="E3855" s="204" t="s">
        <v>1467</v>
      </c>
      <c r="F3855" s="212" t="s">
        <v>1432</v>
      </c>
      <c r="G3855" s="204" t="s">
        <v>1559</v>
      </c>
      <c r="H3855" s="241">
        <v>45891</v>
      </c>
      <c r="I3855" s="253">
        <v>0</v>
      </c>
      <c r="J3855" s="214">
        <v>-20000</v>
      </c>
      <c r="K3855" s="250">
        <f t="shared" si="60"/>
        <v>1113633.3836776409</v>
      </c>
      <c r="L3855" s="270"/>
    </row>
    <row r="3856" spans="2:12" x14ac:dyDescent="0.25">
      <c r="B3856" s="46">
        <f>SUBTOTAL(103,$C$10:C3856)</f>
        <v>3847</v>
      </c>
      <c r="C3856" s="157" t="s">
        <v>626</v>
      </c>
      <c r="D3856" s="157" t="s">
        <v>738</v>
      </c>
      <c r="E3856" s="204" t="s">
        <v>1466</v>
      </c>
      <c r="F3856" s="212" t="s">
        <v>1043</v>
      </c>
      <c r="G3856" s="204" t="s">
        <v>1044</v>
      </c>
      <c r="H3856" s="241">
        <v>45891</v>
      </c>
      <c r="I3856" s="253">
        <v>0</v>
      </c>
      <c r="J3856" s="214">
        <v>-1000</v>
      </c>
      <c r="K3856" s="250">
        <f t="shared" si="60"/>
        <v>1112633.3836776409</v>
      </c>
      <c r="L3856" s="270"/>
    </row>
    <row r="3857" spans="2:12" x14ac:dyDescent="0.25">
      <c r="B3857" s="46">
        <f>SUBTOTAL(103,$C$10:C3857)</f>
        <v>3848</v>
      </c>
      <c r="C3857" s="157" t="s">
        <v>626</v>
      </c>
      <c r="D3857" s="157" t="s">
        <v>1166</v>
      </c>
      <c r="E3857" s="204" t="s">
        <v>1466</v>
      </c>
      <c r="F3857" s="212" t="s">
        <v>641</v>
      </c>
      <c r="G3857" s="204" t="s">
        <v>642</v>
      </c>
      <c r="H3857" s="241">
        <v>45891</v>
      </c>
      <c r="I3857" s="253">
        <v>0</v>
      </c>
      <c r="J3857" s="214">
        <v>-5000</v>
      </c>
      <c r="K3857" s="250">
        <f t="shared" si="60"/>
        <v>1107633.3836776409</v>
      </c>
      <c r="L3857" s="270"/>
    </row>
    <row r="3858" spans="2:12" x14ac:dyDescent="0.25">
      <c r="B3858" s="46">
        <f>SUBTOTAL(103,$C$10:C3858)</f>
        <v>3849</v>
      </c>
      <c r="C3858" s="157" t="s">
        <v>626</v>
      </c>
      <c r="D3858" s="157" t="s">
        <v>608</v>
      </c>
      <c r="E3858" s="204" t="s">
        <v>1466</v>
      </c>
      <c r="F3858" s="212" t="s">
        <v>1135</v>
      </c>
      <c r="G3858" s="204" t="s">
        <v>1134</v>
      </c>
      <c r="H3858" s="241">
        <v>45891</v>
      </c>
      <c r="I3858" s="253">
        <v>0</v>
      </c>
      <c r="J3858" s="214">
        <v>-8400</v>
      </c>
      <c r="K3858" s="250">
        <f t="shared" si="60"/>
        <v>1099233.3836776409</v>
      </c>
      <c r="L3858" s="270"/>
    </row>
    <row r="3859" spans="2:12" x14ac:dyDescent="0.25">
      <c r="B3859" s="46">
        <f>SUBTOTAL(103,$C$10:C3859)</f>
        <v>3850</v>
      </c>
      <c r="C3859" s="157" t="s">
        <v>600</v>
      </c>
      <c r="D3859" s="157" t="s">
        <v>608</v>
      </c>
      <c r="E3859" s="204" t="s">
        <v>1466</v>
      </c>
      <c r="F3859" s="212" t="s">
        <v>1135</v>
      </c>
      <c r="G3859" s="204" t="s">
        <v>1134</v>
      </c>
      <c r="H3859" s="241">
        <v>45891</v>
      </c>
      <c r="I3859" s="253">
        <v>0</v>
      </c>
      <c r="J3859" s="214">
        <v>-4200</v>
      </c>
      <c r="K3859" s="250">
        <f t="shared" si="60"/>
        <v>1095033.3836776409</v>
      </c>
      <c r="L3859" s="270"/>
    </row>
    <row r="3860" spans="2:12" x14ac:dyDescent="0.25">
      <c r="B3860" s="46">
        <f>SUBTOTAL(103,$C$10:C3860)</f>
        <v>3851</v>
      </c>
      <c r="C3860" s="157" t="s">
        <v>682</v>
      </c>
      <c r="D3860" s="157" t="s">
        <v>608</v>
      </c>
      <c r="E3860" s="204" t="s">
        <v>1466</v>
      </c>
      <c r="F3860" s="212" t="s">
        <v>1045</v>
      </c>
      <c r="G3860" s="204" t="s">
        <v>1046</v>
      </c>
      <c r="H3860" s="241">
        <v>45891</v>
      </c>
      <c r="I3860" s="253">
        <v>0</v>
      </c>
      <c r="J3860" s="214">
        <v>-2100</v>
      </c>
      <c r="K3860" s="250">
        <f t="shared" ref="K3860:K3923" si="61">I3860+K3859+J3860</f>
        <v>1092933.3836776409</v>
      </c>
      <c r="L3860" s="270"/>
    </row>
    <row r="3861" spans="2:12" x14ac:dyDescent="0.25">
      <c r="B3861" s="46">
        <f>SUBTOTAL(103,$C$10:C3861)</f>
        <v>3852</v>
      </c>
      <c r="C3861" s="157" t="s">
        <v>1525</v>
      </c>
      <c r="D3861" s="157" t="s">
        <v>738</v>
      </c>
      <c r="E3861" s="204" t="s">
        <v>1466</v>
      </c>
      <c r="F3861" s="212" t="s">
        <v>1043</v>
      </c>
      <c r="G3861" s="204" t="s">
        <v>1044</v>
      </c>
      <c r="H3861" s="241">
        <v>45891</v>
      </c>
      <c r="I3861" s="253">
        <v>0</v>
      </c>
      <c r="J3861" s="214">
        <v>-250</v>
      </c>
      <c r="K3861" s="250">
        <f t="shared" si="61"/>
        <v>1092683.3836776409</v>
      </c>
      <c r="L3861" s="270"/>
    </row>
    <row r="3862" spans="2:12" x14ac:dyDescent="0.25">
      <c r="B3862" s="46">
        <f>SUBTOTAL(103,$C$10:C3862)</f>
        <v>3853</v>
      </c>
      <c r="C3862" s="157" t="s">
        <v>601</v>
      </c>
      <c r="D3862" s="157" t="s">
        <v>648</v>
      </c>
      <c r="E3862" s="204" t="s">
        <v>1466</v>
      </c>
      <c r="F3862" s="212" t="s">
        <v>1482</v>
      </c>
      <c r="G3862" s="204" t="s">
        <v>1483</v>
      </c>
      <c r="H3862" s="241">
        <v>45891</v>
      </c>
      <c r="I3862" s="253">
        <v>0</v>
      </c>
      <c r="J3862" s="214">
        <v>-5331</v>
      </c>
      <c r="K3862" s="250">
        <f t="shared" si="61"/>
        <v>1087352.3836776409</v>
      </c>
      <c r="L3862" s="270"/>
    </row>
    <row r="3863" spans="2:12" x14ac:dyDescent="0.25">
      <c r="B3863" s="46">
        <f>SUBTOTAL(103,$C$10:C3863)</f>
        <v>3854</v>
      </c>
      <c r="C3863" s="157" t="s">
        <v>665</v>
      </c>
      <c r="D3863" s="157" t="s">
        <v>648</v>
      </c>
      <c r="E3863" s="204" t="s">
        <v>1466</v>
      </c>
      <c r="F3863" s="212" t="s">
        <v>641</v>
      </c>
      <c r="G3863" s="204" t="s">
        <v>642</v>
      </c>
      <c r="H3863" s="241">
        <v>45891</v>
      </c>
      <c r="I3863" s="253">
        <v>0</v>
      </c>
      <c r="J3863" s="214">
        <v>-12600</v>
      </c>
      <c r="K3863" s="250">
        <f t="shared" si="61"/>
        <v>1074752.3836776409</v>
      </c>
      <c r="L3863" s="270"/>
    </row>
    <row r="3864" spans="2:12" x14ac:dyDescent="0.25">
      <c r="B3864" s="46">
        <f>SUBTOTAL(103,$C$10:C3864)</f>
        <v>3855</v>
      </c>
      <c r="C3864" s="157" t="s">
        <v>1503</v>
      </c>
      <c r="D3864" s="157" t="s">
        <v>738</v>
      </c>
      <c r="E3864" s="204" t="s">
        <v>1466</v>
      </c>
      <c r="F3864" s="212" t="s">
        <v>1043</v>
      </c>
      <c r="G3864" s="204" t="s">
        <v>1044</v>
      </c>
      <c r="H3864" s="241">
        <v>45891</v>
      </c>
      <c r="I3864" s="253">
        <v>0</v>
      </c>
      <c r="J3864" s="214">
        <v>-250</v>
      </c>
      <c r="K3864" s="250">
        <f t="shared" si="61"/>
        <v>1074502.3836776409</v>
      </c>
      <c r="L3864" s="270"/>
    </row>
    <row r="3865" spans="2:12" x14ac:dyDescent="0.25">
      <c r="B3865" s="46">
        <f>SUBTOTAL(103,$C$10:C3865)</f>
        <v>3856</v>
      </c>
      <c r="C3865" s="157" t="s">
        <v>728</v>
      </c>
      <c r="D3865" s="157" t="s">
        <v>738</v>
      </c>
      <c r="E3865" s="204" t="s">
        <v>1466</v>
      </c>
      <c r="F3865" s="212" t="s">
        <v>1043</v>
      </c>
      <c r="G3865" s="204" t="s">
        <v>1044</v>
      </c>
      <c r="H3865" s="241">
        <v>45891</v>
      </c>
      <c r="I3865" s="253">
        <v>0</v>
      </c>
      <c r="J3865" s="214">
        <v>-750</v>
      </c>
      <c r="K3865" s="250">
        <f t="shared" si="61"/>
        <v>1073752.3836776409</v>
      </c>
      <c r="L3865" s="270"/>
    </row>
    <row r="3866" spans="2:12" x14ac:dyDescent="0.25">
      <c r="B3866" s="46">
        <f>SUBTOTAL(103,$C$10:C3866)</f>
        <v>3857</v>
      </c>
      <c r="C3866" s="157" t="s">
        <v>683</v>
      </c>
      <c r="D3866" s="157" t="s">
        <v>608</v>
      </c>
      <c r="E3866" s="204" t="s">
        <v>1466</v>
      </c>
      <c r="F3866" s="212" t="s">
        <v>1565</v>
      </c>
      <c r="G3866" s="204" t="s">
        <v>1567</v>
      </c>
      <c r="H3866" s="241">
        <v>45891</v>
      </c>
      <c r="I3866" s="253">
        <v>0</v>
      </c>
      <c r="J3866" s="214">
        <v>-23100</v>
      </c>
      <c r="K3866" s="250">
        <f t="shared" si="61"/>
        <v>1050652.3836776409</v>
      </c>
      <c r="L3866" s="270"/>
    </row>
    <row r="3867" spans="2:12" x14ac:dyDescent="0.25">
      <c r="B3867" s="46">
        <f>SUBTOTAL(103,$C$10:C3867)</f>
        <v>3858</v>
      </c>
      <c r="C3867" s="157" t="s">
        <v>1151</v>
      </c>
      <c r="D3867" s="157" t="s">
        <v>608</v>
      </c>
      <c r="E3867" s="204" t="s">
        <v>1466</v>
      </c>
      <c r="F3867" s="212" t="s">
        <v>585</v>
      </c>
      <c r="G3867" s="204" t="s">
        <v>586</v>
      </c>
      <c r="H3867" s="241">
        <v>45891</v>
      </c>
      <c r="I3867" s="253">
        <v>0</v>
      </c>
      <c r="J3867" s="214">
        <v>-4200</v>
      </c>
      <c r="K3867" s="250">
        <f t="shared" si="61"/>
        <v>1046452.3836776409</v>
      </c>
      <c r="L3867" s="270"/>
    </row>
    <row r="3868" spans="2:12" x14ac:dyDescent="0.25">
      <c r="B3868" s="46">
        <f>SUBTOTAL(103,$C$10:C3868)</f>
        <v>3859</v>
      </c>
      <c r="C3868" s="157" t="s">
        <v>1151</v>
      </c>
      <c r="D3868" s="157" t="s">
        <v>608</v>
      </c>
      <c r="E3868" s="204" t="s">
        <v>1466</v>
      </c>
      <c r="F3868" s="212" t="s">
        <v>583</v>
      </c>
      <c r="G3868" s="204" t="s">
        <v>584</v>
      </c>
      <c r="H3868" s="241">
        <v>45891</v>
      </c>
      <c r="I3868" s="253">
        <v>0</v>
      </c>
      <c r="J3868" s="214">
        <v>-5200</v>
      </c>
      <c r="K3868" s="250">
        <f t="shared" si="61"/>
        <v>1041252.3836776409</v>
      </c>
      <c r="L3868" s="270"/>
    </row>
    <row r="3869" spans="2:12" x14ac:dyDescent="0.25">
      <c r="B3869" s="46">
        <f>SUBTOTAL(103,$C$10:C3869)</f>
        <v>3860</v>
      </c>
      <c r="C3869" s="157" t="s">
        <v>694</v>
      </c>
      <c r="D3869" s="157" t="s">
        <v>608</v>
      </c>
      <c r="E3869" s="204" t="s">
        <v>1466</v>
      </c>
      <c r="F3869" s="212" t="s">
        <v>641</v>
      </c>
      <c r="G3869" s="204" t="s">
        <v>642</v>
      </c>
      <c r="H3869" s="241">
        <v>45891</v>
      </c>
      <c r="I3869" s="253">
        <v>0</v>
      </c>
      <c r="J3869" s="214">
        <v>-8400</v>
      </c>
      <c r="K3869" s="250">
        <f t="shared" si="61"/>
        <v>1032852.3836776409</v>
      </c>
      <c r="L3869" s="270"/>
    </row>
    <row r="3870" spans="2:12" x14ac:dyDescent="0.25">
      <c r="B3870" s="46">
        <f>SUBTOTAL(103,$C$10:C3870)</f>
        <v>3861</v>
      </c>
      <c r="C3870" s="157" t="s">
        <v>694</v>
      </c>
      <c r="D3870" s="157" t="s">
        <v>608</v>
      </c>
      <c r="E3870" s="204" t="s">
        <v>1466</v>
      </c>
      <c r="F3870" s="212" t="s">
        <v>1560</v>
      </c>
      <c r="G3870" s="204" t="s">
        <v>1561</v>
      </c>
      <c r="H3870" s="241">
        <v>45891</v>
      </c>
      <c r="I3870" s="253">
        <v>0</v>
      </c>
      <c r="J3870" s="214">
        <v>-12600</v>
      </c>
      <c r="K3870" s="250">
        <f t="shared" si="61"/>
        <v>1020252.3836776409</v>
      </c>
      <c r="L3870" s="270"/>
    </row>
    <row r="3871" spans="2:12" x14ac:dyDescent="0.25">
      <c r="B3871" s="46">
        <f>SUBTOTAL(103,$C$10:C3871)</f>
        <v>3862</v>
      </c>
      <c r="C3871" s="157" t="s">
        <v>694</v>
      </c>
      <c r="D3871" s="157" t="s">
        <v>607</v>
      </c>
      <c r="E3871" s="204" t="s">
        <v>1467</v>
      </c>
      <c r="F3871" s="212" t="s">
        <v>1432</v>
      </c>
      <c r="G3871" s="204" t="s">
        <v>1431</v>
      </c>
      <c r="H3871" s="241">
        <v>45891</v>
      </c>
      <c r="I3871" s="253">
        <v>0</v>
      </c>
      <c r="J3871" s="214">
        <v>-13000</v>
      </c>
      <c r="K3871" s="250">
        <f t="shared" si="61"/>
        <v>1007252.3836776409</v>
      </c>
      <c r="L3871" s="270"/>
    </row>
    <row r="3872" spans="2:12" x14ac:dyDescent="0.25">
      <c r="B3872" s="46">
        <f>SUBTOTAL(103,$C$10:C3872)</f>
        <v>3863</v>
      </c>
      <c r="C3872" s="157" t="s">
        <v>1342</v>
      </c>
      <c r="D3872" s="157" t="s">
        <v>607</v>
      </c>
      <c r="E3872" s="204" t="s">
        <v>1467</v>
      </c>
      <c r="F3872" s="212" t="s">
        <v>579</v>
      </c>
      <c r="G3872" s="204" t="s">
        <v>622</v>
      </c>
      <c r="H3872" s="241">
        <v>45891</v>
      </c>
      <c r="I3872" s="253">
        <v>0</v>
      </c>
      <c r="J3872" s="214">
        <v>-22250</v>
      </c>
      <c r="K3872" s="250">
        <f t="shared" si="61"/>
        <v>985002.38367764093</v>
      </c>
      <c r="L3872" s="270"/>
    </row>
    <row r="3873" spans="2:12" x14ac:dyDescent="0.25">
      <c r="B3873" s="46">
        <f>SUBTOTAL(103,$C$10:C3873)</f>
        <v>3864</v>
      </c>
      <c r="C3873" s="157" t="s">
        <v>1165</v>
      </c>
      <c r="D3873" s="157" t="s">
        <v>738</v>
      </c>
      <c r="E3873" s="204" t="s">
        <v>1466</v>
      </c>
      <c r="F3873" s="212" t="s">
        <v>1043</v>
      </c>
      <c r="G3873" s="204" t="s">
        <v>1044</v>
      </c>
      <c r="H3873" s="241">
        <v>45891</v>
      </c>
      <c r="I3873" s="253">
        <v>0</v>
      </c>
      <c r="J3873" s="214">
        <v>-750</v>
      </c>
      <c r="K3873" s="250">
        <f t="shared" si="61"/>
        <v>984252.38367764093</v>
      </c>
      <c r="L3873" s="270"/>
    </row>
    <row r="3874" spans="2:12" x14ac:dyDescent="0.25">
      <c r="B3874" s="46">
        <f>SUBTOTAL(103,$C$10:C3874)</f>
        <v>3865</v>
      </c>
      <c r="C3874" s="157" t="s">
        <v>1505</v>
      </c>
      <c r="D3874" s="157" t="s">
        <v>738</v>
      </c>
      <c r="E3874" s="204" t="s">
        <v>1466</v>
      </c>
      <c r="F3874" s="212" t="s">
        <v>1043</v>
      </c>
      <c r="G3874" s="204" t="s">
        <v>1044</v>
      </c>
      <c r="H3874" s="241">
        <v>45891</v>
      </c>
      <c r="I3874" s="253">
        <v>0</v>
      </c>
      <c r="J3874" s="214">
        <v>-250</v>
      </c>
      <c r="K3874" s="250">
        <f t="shared" si="61"/>
        <v>984002.38367764093</v>
      </c>
      <c r="L3874" s="270"/>
    </row>
    <row r="3875" spans="2:12" x14ac:dyDescent="0.25">
      <c r="B3875" s="46">
        <f>SUBTOTAL(103,$C$10:C3875)</f>
        <v>3866</v>
      </c>
      <c r="C3875" s="157" t="s">
        <v>1577</v>
      </c>
      <c r="D3875" s="157" t="s">
        <v>1578</v>
      </c>
      <c r="E3875" s="204" t="s">
        <v>1470</v>
      </c>
      <c r="F3875" s="212" t="s">
        <v>1579</v>
      </c>
      <c r="G3875" s="204" t="s">
        <v>1580</v>
      </c>
      <c r="H3875" s="241">
        <v>45929</v>
      </c>
      <c r="I3875" s="253">
        <v>0</v>
      </c>
      <c r="J3875" s="214">
        <v>-15000</v>
      </c>
      <c r="K3875" s="250">
        <f t="shared" si="61"/>
        <v>969002.38367764093</v>
      </c>
      <c r="L3875" s="270"/>
    </row>
    <row r="3876" spans="2:12" x14ac:dyDescent="0.25">
      <c r="B3876" s="46">
        <f>SUBTOTAL(103,$C$10:C3876)</f>
        <v>3867</v>
      </c>
      <c r="C3876" s="157" t="s">
        <v>596</v>
      </c>
      <c r="D3876" s="157" t="s">
        <v>607</v>
      </c>
      <c r="E3876" s="204" t="s">
        <v>1467</v>
      </c>
      <c r="F3876" s="212" t="s">
        <v>579</v>
      </c>
      <c r="G3876" s="204" t="s">
        <v>622</v>
      </c>
      <c r="H3876" s="241">
        <v>45898</v>
      </c>
      <c r="I3876" s="253">
        <v>0</v>
      </c>
      <c r="J3876" s="214">
        <v>-5350</v>
      </c>
      <c r="K3876" s="250">
        <f t="shared" si="61"/>
        <v>963652.38367764093</v>
      </c>
      <c r="L3876" s="270"/>
    </row>
    <row r="3877" spans="2:12" x14ac:dyDescent="0.25">
      <c r="B3877" s="46">
        <f>SUBTOTAL(103,$C$10:C3877)</f>
        <v>3868</v>
      </c>
      <c r="C3877" s="157" t="s">
        <v>1511</v>
      </c>
      <c r="D3877" s="157" t="s">
        <v>738</v>
      </c>
      <c r="E3877" s="204" t="s">
        <v>1466</v>
      </c>
      <c r="F3877" s="212" t="s">
        <v>1043</v>
      </c>
      <c r="G3877" s="204" t="s">
        <v>1044</v>
      </c>
      <c r="H3877" s="241">
        <v>45898</v>
      </c>
      <c r="I3877" s="253">
        <v>0</v>
      </c>
      <c r="J3877" s="214">
        <v>-250</v>
      </c>
      <c r="K3877" s="250">
        <f t="shared" si="61"/>
        <v>963402.38367764093</v>
      </c>
      <c r="L3877" s="270"/>
    </row>
    <row r="3878" spans="2:12" x14ac:dyDescent="0.25">
      <c r="B3878" s="46">
        <f>SUBTOTAL(103,$C$10:C3878)</f>
        <v>3869</v>
      </c>
      <c r="C3878" s="157" t="s">
        <v>736</v>
      </c>
      <c r="D3878" s="157" t="s">
        <v>738</v>
      </c>
      <c r="E3878" s="204" t="s">
        <v>1466</v>
      </c>
      <c r="F3878" s="212" t="s">
        <v>619</v>
      </c>
      <c r="G3878" s="204" t="s">
        <v>621</v>
      </c>
      <c r="H3878" s="241">
        <v>45898</v>
      </c>
      <c r="I3878" s="253">
        <v>0</v>
      </c>
      <c r="J3878" s="214">
        <v>-1000</v>
      </c>
      <c r="K3878" s="250">
        <f t="shared" si="61"/>
        <v>962402.38367764093</v>
      </c>
      <c r="L3878" s="270"/>
    </row>
    <row r="3879" spans="2:12" x14ac:dyDescent="0.25">
      <c r="B3879" s="46">
        <f>SUBTOTAL(103,$C$10:C3879)</f>
        <v>3870</v>
      </c>
      <c r="C3879" s="157" t="s">
        <v>625</v>
      </c>
      <c r="D3879" s="157" t="s">
        <v>608</v>
      </c>
      <c r="E3879" s="204" t="s">
        <v>1466</v>
      </c>
      <c r="F3879" s="212" t="s">
        <v>641</v>
      </c>
      <c r="G3879" s="204" t="s">
        <v>642</v>
      </c>
      <c r="H3879" s="241">
        <v>45898</v>
      </c>
      <c r="I3879" s="253">
        <v>0</v>
      </c>
      <c r="J3879" s="214">
        <v>-4050</v>
      </c>
      <c r="K3879" s="250">
        <f t="shared" si="61"/>
        <v>958352.38367764093</v>
      </c>
      <c r="L3879" s="270"/>
    </row>
    <row r="3880" spans="2:12" x14ac:dyDescent="0.25">
      <c r="B3880" s="46">
        <f>SUBTOTAL(103,$C$10:C3880)</f>
        <v>3871</v>
      </c>
      <c r="C3880" s="157" t="s">
        <v>1441</v>
      </c>
      <c r="D3880" s="157" t="s">
        <v>738</v>
      </c>
      <c r="E3880" s="204" t="s">
        <v>1466</v>
      </c>
      <c r="F3880" s="212" t="s">
        <v>1043</v>
      </c>
      <c r="G3880" s="204" t="s">
        <v>1044</v>
      </c>
      <c r="H3880" s="241">
        <v>45898</v>
      </c>
      <c r="I3880" s="253">
        <v>0</v>
      </c>
      <c r="J3880" s="214">
        <v>-1000</v>
      </c>
      <c r="K3880" s="250">
        <f t="shared" si="61"/>
        <v>957352.38367764093</v>
      </c>
      <c r="L3880" s="270"/>
    </row>
    <row r="3881" spans="2:12" x14ac:dyDescent="0.25">
      <c r="B3881" s="46">
        <f>SUBTOTAL(103,$C$10:C3881)</f>
        <v>3872</v>
      </c>
      <c r="C3881" s="157" t="s">
        <v>1423</v>
      </c>
      <c r="D3881" s="157" t="s">
        <v>608</v>
      </c>
      <c r="E3881" s="204" t="s">
        <v>1466</v>
      </c>
      <c r="F3881" s="212" t="s">
        <v>641</v>
      </c>
      <c r="G3881" s="204" t="s">
        <v>642</v>
      </c>
      <c r="H3881" s="241">
        <v>45898</v>
      </c>
      <c r="I3881" s="253">
        <v>0</v>
      </c>
      <c r="J3881" s="214">
        <v>-10500</v>
      </c>
      <c r="K3881" s="250">
        <f t="shared" si="61"/>
        <v>946852.38367764093</v>
      </c>
      <c r="L3881" s="270"/>
    </row>
    <row r="3882" spans="2:12" x14ac:dyDescent="0.25">
      <c r="B3882" s="46">
        <f>SUBTOTAL(103,$C$10:C3882)</f>
        <v>3873</v>
      </c>
      <c r="C3882" s="157" t="s">
        <v>626</v>
      </c>
      <c r="D3882" s="157" t="s">
        <v>607</v>
      </c>
      <c r="E3882" s="204" t="s">
        <v>1467</v>
      </c>
      <c r="F3882" s="212" t="s">
        <v>1572</v>
      </c>
      <c r="G3882" s="204" t="s">
        <v>1573</v>
      </c>
      <c r="H3882" s="241">
        <v>45898</v>
      </c>
      <c r="I3882" s="253">
        <v>0</v>
      </c>
      <c r="J3882" s="214">
        <v>-1403.6910670742313</v>
      </c>
      <c r="K3882" s="250">
        <f t="shared" si="61"/>
        <v>945448.69261056674</v>
      </c>
      <c r="L3882" s="270"/>
    </row>
    <row r="3883" spans="2:12" x14ac:dyDescent="0.25">
      <c r="B3883" s="46">
        <f>SUBTOTAL(103,$C$10:C3883)</f>
        <v>3874</v>
      </c>
      <c r="C3883" s="157" t="s">
        <v>626</v>
      </c>
      <c r="D3883" s="157" t="s">
        <v>607</v>
      </c>
      <c r="E3883" s="204" t="s">
        <v>1467</v>
      </c>
      <c r="F3883" s="212" t="s">
        <v>1432</v>
      </c>
      <c r="G3883" s="204" t="s">
        <v>1431</v>
      </c>
      <c r="H3883" s="241">
        <v>45898</v>
      </c>
      <c r="I3883" s="253">
        <v>0</v>
      </c>
      <c r="J3883" s="214">
        <v>-18596.308932925771</v>
      </c>
      <c r="K3883" s="250">
        <f t="shared" si="61"/>
        <v>926852.38367764093</v>
      </c>
      <c r="L3883" s="270"/>
    </row>
    <row r="3884" spans="2:12" x14ac:dyDescent="0.25">
      <c r="B3884" s="46">
        <f>SUBTOTAL(103,$C$10:C3884)</f>
        <v>3875</v>
      </c>
      <c r="C3884" s="157" t="s">
        <v>626</v>
      </c>
      <c r="D3884" s="157" t="s">
        <v>738</v>
      </c>
      <c r="E3884" s="204" t="s">
        <v>1466</v>
      </c>
      <c r="F3884" s="212" t="s">
        <v>1043</v>
      </c>
      <c r="G3884" s="204" t="s">
        <v>1044</v>
      </c>
      <c r="H3884" s="241">
        <v>45898</v>
      </c>
      <c r="I3884" s="253">
        <v>0</v>
      </c>
      <c r="J3884" s="214">
        <v>-1000</v>
      </c>
      <c r="K3884" s="250">
        <f t="shared" si="61"/>
        <v>925852.38367764093</v>
      </c>
      <c r="L3884" s="270"/>
    </row>
    <row r="3885" spans="2:12" x14ac:dyDescent="0.25">
      <c r="B3885" s="46">
        <f>SUBTOTAL(103,$C$10:C3885)</f>
        <v>3876</v>
      </c>
      <c r="C3885" s="157" t="s">
        <v>626</v>
      </c>
      <c r="D3885" s="157" t="s">
        <v>738</v>
      </c>
      <c r="E3885" s="204" t="s">
        <v>1466</v>
      </c>
      <c r="F3885" s="212" t="s">
        <v>1135</v>
      </c>
      <c r="G3885" s="204" t="s">
        <v>1134</v>
      </c>
      <c r="H3885" s="241">
        <v>45898</v>
      </c>
      <c r="I3885" s="253">
        <v>0</v>
      </c>
      <c r="J3885" s="214">
        <v>-1400</v>
      </c>
      <c r="K3885" s="250">
        <f t="shared" si="61"/>
        <v>924452.38367764093</v>
      </c>
      <c r="L3885" s="270"/>
    </row>
    <row r="3886" spans="2:12" x14ac:dyDescent="0.25">
      <c r="B3886" s="46">
        <f>SUBTOTAL(103,$C$10:C3886)</f>
        <v>3877</v>
      </c>
      <c r="C3886" s="157" t="s">
        <v>626</v>
      </c>
      <c r="D3886" s="157" t="s">
        <v>608</v>
      </c>
      <c r="E3886" s="204" t="s">
        <v>1466</v>
      </c>
      <c r="F3886" s="212" t="s">
        <v>1135</v>
      </c>
      <c r="G3886" s="204" t="s">
        <v>1134</v>
      </c>
      <c r="H3886" s="241">
        <v>45898</v>
      </c>
      <c r="I3886" s="253">
        <v>0</v>
      </c>
      <c r="J3886" s="214">
        <v>-8400</v>
      </c>
      <c r="K3886" s="250">
        <f t="shared" si="61"/>
        <v>916052.38367764093</v>
      </c>
      <c r="L3886" s="270"/>
    </row>
    <row r="3887" spans="2:12" x14ac:dyDescent="0.25">
      <c r="B3887" s="46">
        <f>SUBTOTAL(103,$C$10:C3887)</f>
        <v>3878</v>
      </c>
      <c r="C3887" s="157" t="s">
        <v>600</v>
      </c>
      <c r="D3887" s="157" t="s">
        <v>608</v>
      </c>
      <c r="E3887" s="204" t="s">
        <v>1466</v>
      </c>
      <c r="F3887" s="212" t="s">
        <v>1135</v>
      </c>
      <c r="G3887" s="204" t="s">
        <v>1134</v>
      </c>
      <c r="H3887" s="241">
        <v>45898</v>
      </c>
      <c r="I3887" s="253">
        <v>0</v>
      </c>
      <c r="J3887" s="214">
        <v>-13768</v>
      </c>
      <c r="K3887" s="250">
        <f t="shared" si="61"/>
        <v>902284.38367764093</v>
      </c>
      <c r="L3887" s="270"/>
    </row>
    <row r="3888" spans="2:12" x14ac:dyDescent="0.25">
      <c r="B3888" s="46">
        <f>SUBTOTAL(103,$C$10:C3888)</f>
        <v>3879</v>
      </c>
      <c r="C3888" s="157" t="s">
        <v>682</v>
      </c>
      <c r="D3888" s="157" t="s">
        <v>608</v>
      </c>
      <c r="E3888" s="204" t="s">
        <v>1466</v>
      </c>
      <c r="F3888" s="212" t="s">
        <v>1045</v>
      </c>
      <c r="G3888" s="204" t="s">
        <v>1046</v>
      </c>
      <c r="H3888" s="241">
        <v>45898</v>
      </c>
      <c r="I3888" s="253">
        <v>0</v>
      </c>
      <c r="J3888" s="214">
        <v>-2100</v>
      </c>
      <c r="K3888" s="250">
        <f t="shared" si="61"/>
        <v>900184.38367764093</v>
      </c>
      <c r="L3888" s="270"/>
    </row>
    <row r="3889" spans="2:12" x14ac:dyDescent="0.25">
      <c r="B3889" s="46">
        <f>SUBTOTAL(103,$C$10:C3889)</f>
        <v>3880</v>
      </c>
      <c r="C3889" s="157" t="s">
        <v>601</v>
      </c>
      <c r="D3889" s="157" t="s">
        <v>648</v>
      </c>
      <c r="E3889" s="204" t="s">
        <v>1466</v>
      </c>
      <c r="F3889" s="212" t="s">
        <v>1482</v>
      </c>
      <c r="G3889" s="204" t="s">
        <v>1483</v>
      </c>
      <c r="H3889" s="241">
        <v>45898</v>
      </c>
      <c r="I3889" s="253">
        <v>0</v>
      </c>
      <c r="J3889" s="214">
        <v>-20813</v>
      </c>
      <c r="K3889" s="250">
        <f t="shared" si="61"/>
        <v>879371.38367764093</v>
      </c>
      <c r="L3889" s="270"/>
    </row>
    <row r="3890" spans="2:12" x14ac:dyDescent="0.25">
      <c r="B3890" s="46">
        <f>SUBTOTAL(103,$C$10:C3890)</f>
        <v>3881</v>
      </c>
      <c r="C3890" s="157" t="s">
        <v>665</v>
      </c>
      <c r="D3890" s="157" t="s">
        <v>648</v>
      </c>
      <c r="E3890" s="204" t="s">
        <v>1466</v>
      </c>
      <c r="F3890" s="212" t="s">
        <v>641</v>
      </c>
      <c r="G3890" s="204" t="s">
        <v>642</v>
      </c>
      <c r="H3890" s="241">
        <v>45898</v>
      </c>
      <c r="I3890" s="253">
        <v>0</v>
      </c>
      <c r="J3890" s="214">
        <v>-12600</v>
      </c>
      <c r="K3890" s="250">
        <f t="shared" si="61"/>
        <v>866771.38367764093</v>
      </c>
      <c r="L3890" s="270"/>
    </row>
    <row r="3891" spans="2:12" x14ac:dyDescent="0.25">
      <c r="B3891" s="46">
        <f>SUBTOTAL(103,$C$10:C3891)</f>
        <v>3882</v>
      </c>
      <c r="C3891" s="157" t="s">
        <v>1539</v>
      </c>
      <c r="D3891" s="157" t="s">
        <v>738</v>
      </c>
      <c r="E3891" s="204" t="s">
        <v>1466</v>
      </c>
      <c r="F3891" s="212" t="s">
        <v>1043</v>
      </c>
      <c r="G3891" s="204" t="s">
        <v>1044</v>
      </c>
      <c r="H3891" s="241">
        <v>45898</v>
      </c>
      <c r="I3891" s="253">
        <v>0</v>
      </c>
      <c r="J3891" s="214">
        <v>-250</v>
      </c>
      <c r="K3891" s="250">
        <f t="shared" si="61"/>
        <v>866521.38367764093</v>
      </c>
      <c r="L3891" s="270"/>
    </row>
    <row r="3892" spans="2:12" x14ac:dyDescent="0.25">
      <c r="B3892" s="46">
        <f>SUBTOTAL(103,$C$10:C3892)</f>
        <v>3883</v>
      </c>
      <c r="C3892" s="157" t="s">
        <v>728</v>
      </c>
      <c r="D3892" s="157" t="s">
        <v>738</v>
      </c>
      <c r="E3892" s="204" t="s">
        <v>1466</v>
      </c>
      <c r="F3892" s="212" t="s">
        <v>1043</v>
      </c>
      <c r="G3892" s="204" t="s">
        <v>1044</v>
      </c>
      <c r="H3892" s="241">
        <v>45898</v>
      </c>
      <c r="I3892" s="253">
        <v>0</v>
      </c>
      <c r="J3892" s="214">
        <v>-750</v>
      </c>
      <c r="K3892" s="250">
        <f t="shared" si="61"/>
        <v>865771.38367764093</v>
      </c>
      <c r="L3892" s="270"/>
    </row>
    <row r="3893" spans="2:12" x14ac:dyDescent="0.25">
      <c r="B3893" s="46">
        <f>SUBTOTAL(103,$C$10:C3893)</f>
        <v>3884</v>
      </c>
      <c r="C3893" s="157" t="s">
        <v>683</v>
      </c>
      <c r="D3893" s="157" t="s">
        <v>608</v>
      </c>
      <c r="E3893" s="204" t="s">
        <v>1466</v>
      </c>
      <c r="F3893" s="212" t="s">
        <v>1565</v>
      </c>
      <c r="G3893" s="204" t="s">
        <v>1567</v>
      </c>
      <c r="H3893" s="241">
        <v>45898</v>
      </c>
      <c r="I3893" s="253">
        <v>0</v>
      </c>
      <c r="J3893" s="214">
        <v>-18900</v>
      </c>
      <c r="K3893" s="250">
        <f t="shared" si="61"/>
        <v>846871.38367764093</v>
      </c>
      <c r="L3893" s="270"/>
    </row>
    <row r="3894" spans="2:12" x14ac:dyDescent="0.25">
      <c r="B3894" s="46">
        <f>SUBTOTAL(103,$C$10:C3894)</f>
        <v>3885</v>
      </c>
      <c r="C3894" s="157" t="s">
        <v>1151</v>
      </c>
      <c r="D3894" s="157" t="s">
        <v>608</v>
      </c>
      <c r="E3894" s="204" t="s">
        <v>1466</v>
      </c>
      <c r="F3894" s="212" t="s">
        <v>585</v>
      </c>
      <c r="G3894" s="204" t="s">
        <v>586</v>
      </c>
      <c r="H3894" s="241">
        <v>45898</v>
      </c>
      <c r="I3894" s="253">
        <v>0</v>
      </c>
      <c r="J3894" s="214">
        <v>-4200</v>
      </c>
      <c r="K3894" s="250">
        <f t="shared" si="61"/>
        <v>842671.38367764093</v>
      </c>
      <c r="L3894" s="270"/>
    </row>
    <row r="3895" spans="2:12" x14ac:dyDescent="0.25">
      <c r="B3895" s="46">
        <f>SUBTOTAL(103,$C$10:C3895)</f>
        <v>3886</v>
      </c>
      <c r="C3895" s="157" t="s">
        <v>1151</v>
      </c>
      <c r="D3895" s="157" t="s">
        <v>608</v>
      </c>
      <c r="E3895" s="204" t="s">
        <v>1466</v>
      </c>
      <c r="F3895" s="212" t="s">
        <v>583</v>
      </c>
      <c r="G3895" s="204" t="s">
        <v>584</v>
      </c>
      <c r="H3895" s="241">
        <v>45898</v>
      </c>
      <c r="I3895" s="253">
        <v>0</v>
      </c>
      <c r="J3895" s="214">
        <v>-5200</v>
      </c>
      <c r="K3895" s="250">
        <f t="shared" si="61"/>
        <v>837471.38367764093</v>
      </c>
      <c r="L3895" s="270"/>
    </row>
    <row r="3896" spans="2:12" x14ac:dyDescent="0.25">
      <c r="B3896" s="46">
        <f>SUBTOTAL(103,$C$10:C3896)</f>
        <v>3887</v>
      </c>
      <c r="C3896" s="157" t="s">
        <v>694</v>
      </c>
      <c r="D3896" s="157" t="s">
        <v>608</v>
      </c>
      <c r="E3896" s="204" t="s">
        <v>1466</v>
      </c>
      <c r="F3896" s="212" t="s">
        <v>641</v>
      </c>
      <c r="G3896" s="204" t="s">
        <v>642</v>
      </c>
      <c r="H3896" s="241">
        <v>45898</v>
      </c>
      <c r="I3896" s="253">
        <v>0</v>
      </c>
      <c r="J3896" s="214">
        <v>-8400</v>
      </c>
      <c r="K3896" s="250">
        <f t="shared" si="61"/>
        <v>829071.38367764093</v>
      </c>
      <c r="L3896" s="270"/>
    </row>
    <row r="3897" spans="2:12" x14ac:dyDescent="0.25">
      <c r="B3897" s="46">
        <f>SUBTOTAL(103,$C$10:C3897)</f>
        <v>3888</v>
      </c>
      <c r="C3897" s="157" t="s">
        <v>694</v>
      </c>
      <c r="D3897" s="157" t="s">
        <v>608</v>
      </c>
      <c r="E3897" s="204" t="s">
        <v>1466</v>
      </c>
      <c r="F3897" s="212" t="s">
        <v>1560</v>
      </c>
      <c r="G3897" s="204" t="s">
        <v>1561</v>
      </c>
      <c r="H3897" s="241">
        <v>45898</v>
      </c>
      <c r="I3897" s="253">
        <v>0</v>
      </c>
      <c r="J3897" s="214">
        <v>-12600</v>
      </c>
      <c r="K3897" s="250">
        <f t="shared" si="61"/>
        <v>816471.38367764093</v>
      </c>
      <c r="L3897" s="270"/>
    </row>
    <row r="3898" spans="2:12" x14ac:dyDescent="0.25">
      <c r="B3898" s="46">
        <f>SUBTOTAL(103,$C$10:C3898)</f>
        <v>3889</v>
      </c>
      <c r="C3898" s="157" t="s">
        <v>694</v>
      </c>
      <c r="D3898" s="157" t="s">
        <v>607</v>
      </c>
      <c r="E3898" s="204" t="s">
        <v>1467</v>
      </c>
      <c r="F3898" s="212" t="s">
        <v>1432</v>
      </c>
      <c r="G3898" s="204" t="s">
        <v>1431</v>
      </c>
      <c r="H3898" s="241">
        <v>45898</v>
      </c>
      <c r="I3898" s="253">
        <v>0</v>
      </c>
      <c r="J3898" s="214">
        <v>-13000</v>
      </c>
      <c r="K3898" s="250">
        <f t="shared" si="61"/>
        <v>803471.38367764093</v>
      </c>
      <c r="L3898" s="270"/>
    </row>
    <row r="3899" spans="2:12" x14ac:dyDescent="0.25">
      <c r="B3899" s="46">
        <f>SUBTOTAL(103,$C$10:C3899)</f>
        <v>3890</v>
      </c>
      <c r="C3899" s="157" t="s">
        <v>1342</v>
      </c>
      <c r="D3899" s="157" t="s">
        <v>607</v>
      </c>
      <c r="E3899" s="204" t="s">
        <v>1467</v>
      </c>
      <c r="F3899" s="212" t="s">
        <v>579</v>
      </c>
      <c r="G3899" s="204" t="s">
        <v>622</v>
      </c>
      <c r="H3899" s="241">
        <v>45898</v>
      </c>
      <c r="I3899" s="253">
        <v>0</v>
      </c>
      <c r="J3899" s="214">
        <v>-22250</v>
      </c>
      <c r="K3899" s="250">
        <f t="shared" si="61"/>
        <v>781221.38367764093</v>
      </c>
      <c r="L3899" s="270"/>
    </row>
    <row r="3900" spans="2:12" x14ac:dyDescent="0.25">
      <c r="B3900" s="46">
        <f>SUBTOTAL(103,$C$10:C3900)</f>
        <v>3891</v>
      </c>
      <c r="C3900" s="157" t="s">
        <v>1165</v>
      </c>
      <c r="D3900" s="157" t="s">
        <v>738</v>
      </c>
      <c r="E3900" s="204" t="s">
        <v>1466</v>
      </c>
      <c r="F3900" s="212" t="s">
        <v>1043</v>
      </c>
      <c r="G3900" s="204" t="s">
        <v>1044</v>
      </c>
      <c r="H3900" s="241">
        <v>45898</v>
      </c>
      <c r="I3900" s="253">
        <v>0</v>
      </c>
      <c r="J3900" s="214">
        <v>-750</v>
      </c>
      <c r="K3900" s="250">
        <f t="shared" si="61"/>
        <v>780471.38367764093</v>
      </c>
      <c r="L3900" s="270"/>
    </row>
    <row r="3901" spans="2:12" x14ac:dyDescent="0.25">
      <c r="B3901" s="46">
        <f>SUBTOTAL(103,$C$10:C3901)</f>
        <v>3892</v>
      </c>
      <c r="C3901" s="157" t="s">
        <v>131</v>
      </c>
      <c r="D3901" s="157" t="s">
        <v>1574</v>
      </c>
      <c r="E3901" s="204" t="s">
        <v>1470</v>
      </c>
      <c r="F3901" s="212" t="s">
        <v>588</v>
      </c>
      <c r="G3901" s="204" t="s">
        <v>589</v>
      </c>
      <c r="H3901" s="241">
        <v>45904</v>
      </c>
      <c r="I3901" s="253">
        <v>0</v>
      </c>
      <c r="J3901" s="214">
        <v>-250000</v>
      </c>
      <c r="K3901" s="250">
        <f t="shared" si="61"/>
        <v>530471.38367764093</v>
      </c>
      <c r="L3901" s="270"/>
    </row>
    <row r="3902" spans="2:12" x14ac:dyDescent="0.25">
      <c r="B3902" s="46">
        <f>SUBTOTAL(103,$C$10:C3902)</f>
        <v>3893</v>
      </c>
      <c r="C3902" s="157" t="s">
        <v>1431</v>
      </c>
      <c r="D3902" s="157" t="s">
        <v>1032</v>
      </c>
      <c r="E3902" s="204" t="s">
        <v>6</v>
      </c>
      <c r="F3902" s="212" t="s">
        <v>1432</v>
      </c>
      <c r="G3902" s="204" t="s">
        <v>1431</v>
      </c>
      <c r="H3902" s="241">
        <v>45905</v>
      </c>
      <c r="I3902" s="253">
        <v>500000</v>
      </c>
      <c r="J3902" s="214">
        <v>0</v>
      </c>
      <c r="K3902" s="250">
        <f t="shared" si="61"/>
        <v>1030471.3836776409</v>
      </c>
      <c r="L3902" s="270"/>
    </row>
    <row r="3903" spans="2:12" x14ac:dyDescent="0.25">
      <c r="B3903" s="46">
        <f>SUBTOTAL(103,$C$10:C3903)</f>
        <v>3894</v>
      </c>
      <c r="C3903" s="157" t="s">
        <v>1511</v>
      </c>
      <c r="D3903" s="157" t="s">
        <v>738</v>
      </c>
      <c r="E3903" s="204" t="s">
        <v>1466</v>
      </c>
      <c r="F3903" s="212" t="s">
        <v>1043</v>
      </c>
      <c r="G3903" s="204" t="s">
        <v>1044</v>
      </c>
      <c r="H3903" s="241">
        <v>45905</v>
      </c>
      <c r="I3903" s="253">
        <v>0</v>
      </c>
      <c r="J3903" s="214">
        <v>-250</v>
      </c>
      <c r="K3903" s="250">
        <f t="shared" si="61"/>
        <v>1030221.3836776409</v>
      </c>
      <c r="L3903" s="270"/>
    </row>
    <row r="3904" spans="2:12" x14ac:dyDescent="0.25">
      <c r="B3904" s="46">
        <f>SUBTOTAL(103,$C$10:C3904)</f>
        <v>3895</v>
      </c>
      <c r="C3904" s="157" t="s">
        <v>736</v>
      </c>
      <c r="D3904" s="157" t="s">
        <v>738</v>
      </c>
      <c r="E3904" s="204" t="s">
        <v>1466</v>
      </c>
      <c r="F3904" s="212" t="s">
        <v>619</v>
      </c>
      <c r="G3904" s="204" t="s">
        <v>621</v>
      </c>
      <c r="H3904" s="241">
        <v>45905</v>
      </c>
      <c r="I3904" s="253">
        <v>0</v>
      </c>
      <c r="J3904" s="214">
        <v>-1000</v>
      </c>
      <c r="K3904" s="250">
        <f t="shared" si="61"/>
        <v>1029221.3836776409</v>
      </c>
      <c r="L3904" s="270"/>
    </row>
    <row r="3905" spans="2:12" x14ac:dyDescent="0.25">
      <c r="B3905" s="46">
        <f>SUBTOTAL(103,$C$10:C3905)</f>
        <v>3896</v>
      </c>
      <c r="C3905" s="157" t="s">
        <v>625</v>
      </c>
      <c r="D3905" s="157" t="s">
        <v>608</v>
      </c>
      <c r="E3905" s="204" t="s">
        <v>1466</v>
      </c>
      <c r="F3905" s="212" t="s">
        <v>641</v>
      </c>
      <c r="G3905" s="204" t="s">
        <v>642</v>
      </c>
      <c r="H3905" s="241">
        <v>45905</v>
      </c>
      <c r="I3905" s="253">
        <v>0</v>
      </c>
      <c r="J3905" s="214">
        <v>-2100</v>
      </c>
      <c r="K3905" s="250">
        <f t="shared" si="61"/>
        <v>1027121.3836776409</v>
      </c>
      <c r="L3905" s="270"/>
    </row>
    <row r="3906" spans="2:12" x14ac:dyDescent="0.25">
      <c r="B3906" s="46">
        <f>SUBTOTAL(103,$C$10:C3906)</f>
        <v>3897</v>
      </c>
      <c r="C3906" s="157" t="s">
        <v>625</v>
      </c>
      <c r="D3906" s="157" t="s">
        <v>1139</v>
      </c>
      <c r="E3906" s="204" t="s">
        <v>1466</v>
      </c>
      <c r="F3906" s="212" t="s">
        <v>641</v>
      </c>
      <c r="G3906" s="204" t="s">
        <v>642</v>
      </c>
      <c r="H3906" s="241">
        <v>45905</v>
      </c>
      <c r="I3906" s="253">
        <v>0</v>
      </c>
      <c r="J3906" s="214">
        <v>-15500</v>
      </c>
      <c r="K3906" s="250">
        <f t="shared" si="61"/>
        <v>1011621.3836776409</v>
      </c>
      <c r="L3906" s="270"/>
    </row>
    <row r="3907" spans="2:12" x14ac:dyDescent="0.25">
      <c r="B3907" s="46">
        <f>SUBTOTAL(103,$C$10:C3907)</f>
        <v>3898</v>
      </c>
      <c r="C3907" s="157" t="s">
        <v>1441</v>
      </c>
      <c r="D3907" s="157" t="s">
        <v>738</v>
      </c>
      <c r="E3907" s="204" t="s">
        <v>1466</v>
      </c>
      <c r="F3907" s="212" t="s">
        <v>1043</v>
      </c>
      <c r="G3907" s="204" t="s">
        <v>1044</v>
      </c>
      <c r="H3907" s="241">
        <v>45905</v>
      </c>
      <c r="I3907" s="253">
        <v>0</v>
      </c>
      <c r="J3907" s="214">
        <v>-1000</v>
      </c>
      <c r="K3907" s="250">
        <f t="shared" si="61"/>
        <v>1010621.3836776409</v>
      </c>
      <c r="L3907" s="270"/>
    </row>
    <row r="3908" spans="2:12" x14ac:dyDescent="0.25">
      <c r="B3908" s="46">
        <f>SUBTOTAL(103,$C$10:C3908)</f>
        <v>3899</v>
      </c>
      <c r="C3908" s="157" t="s">
        <v>1423</v>
      </c>
      <c r="D3908" s="157" t="s">
        <v>608</v>
      </c>
      <c r="E3908" s="204" t="s">
        <v>1466</v>
      </c>
      <c r="F3908" s="212" t="s">
        <v>641</v>
      </c>
      <c r="G3908" s="204" t="s">
        <v>642</v>
      </c>
      <c r="H3908" s="241">
        <v>45905</v>
      </c>
      <c r="I3908" s="253">
        <v>0</v>
      </c>
      <c r="J3908" s="214">
        <v>-10500</v>
      </c>
      <c r="K3908" s="250">
        <f t="shared" si="61"/>
        <v>1000121.3836776409</v>
      </c>
      <c r="L3908" s="270"/>
    </row>
    <row r="3909" spans="2:12" x14ac:dyDescent="0.25">
      <c r="B3909" s="46">
        <f>SUBTOTAL(103,$C$10:C3909)</f>
        <v>3900</v>
      </c>
      <c r="C3909" s="157" t="s">
        <v>598</v>
      </c>
      <c r="D3909" s="157" t="s">
        <v>607</v>
      </c>
      <c r="E3909" s="204" t="s">
        <v>1467</v>
      </c>
      <c r="F3909" s="212" t="s">
        <v>1432</v>
      </c>
      <c r="G3909" s="204" t="s">
        <v>1431</v>
      </c>
      <c r="H3909" s="241">
        <v>45905</v>
      </c>
      <c r="I3909" s="253">
        <v>0</v>
      </c>
      <c r="J3909" s="214">
        <v>-20000</v>
      </c>
      <c r="K3909" s="250">
        <f t="shared" si="61"/>
        <v>980121.38367764093</v>
      </c>
      <c r="L3909" s="270"/>
    </row>
    <row r="3910" spans="2:12" x14ac:dyDescent="0.25">
      <c r="B3910" s="46">
        <f>SUBTOTAL(103,$C$10:C3910)</f>
        <v>3901</v>
      </c>
      <c r="C3910" s="157" t="s">
        <v>598</v>
      </c>
      <c r="D3910" s="157" t="s">
        <v>738</v>
      </c>
      <c r="E3910" s="204" t="s">
        <v>1466</v>
      </c>
      <c r="F3910" s="212" t="s">
        <v>1043</v>
      </c>
      <c r="G3910" s="204" t="s">
        <v>1044</v>
      </c>
      <c r="H3910" s="241">
        <v>45905</v>
      </c>
      <c r="I3910" s="253">
        <v>0</v>
      </c>
      <c r="J3910" s="214">
        <v>-1000</v>
      </c>
      <c r="K3910" s="250">
        <f t="shared" si="61"/>
        <v>979121.38367764093</v>
      </c>
      <c r="L3910" s="270"/>
    </row>
    <row r="3911" spans="2:12" x14ac:dyDescent="0.25">
      <c r="B3911" s="46">
        <f>SUBTOTAL(103,$C$10:C3911)</f>
        <v>3902</v>
      </c>
      <c r="C3911" s="157" t="s">
        <v>598</v>
      </c>
      <c r="D3911" s="157" t="s">
        <v>608</v>
      </c>
      <c r="E3911" s="204" t="s">
        <v>1466</v>
      </c>
      <c r="F3911" s="212" t="s">
        <v>1135</v>
      </c>
      <c r="G3911" s="204" t="s">
        <v>1134</v>
      </c>
      <c r="H3911" s="241">
        <v>45905</v>
      </c>
      <c r="I3911" s="253">
        <v>0</v>
      </c>
      <c r="J3911" s="214">
        <v>-8400</v>
      </c>
      <c r="K3911" s="250">
        <f t="shared" si="61"/>
        <v>970721.38367764093</v>
      </c>
      <c r="L3911" s="270"/>
    </row>
    <row r="3912" spans="2:12" x14ac:dyDescent="0.25">
      <c r="B3912" s="46">
        <f>SUBTOTAL(103,$C$10:C3912)</f>
        <v>3903</v>
      </c>
      <c r="C3912" s="157" t="s">
        <v>600</v>
      </c>
      <c r="D3912" s="157" t="s">
        <v>608</v>
      </c>
      <c r="E3912" s="204" t="s">
        <v>1466</v>
      </c>
      <c r="F3912" s="212" t="s">
        <v>1135</v>
      </c>
      <c r="G3912" s="204" t="s">
        <v>1134</v>
      </c>
      <c r="H3912" s="241">
        <v>45905</v>
      </c>
      <c r="I3912" s="253">
        <v>0</v>
      </c>
      <c r="J3912" s="214">
        <v>-6300</v>
      </c>
      <c r="K3912" s="250">
        <f t="shared" si="61"/>
        <v>964421.38367764093</v>
      </c>
      <c r="L3912" s="270"/>
    </row>
    <row r="3913" spans="2:12" x14ac:dyDescent="0.25">
      <c r="B3913" s="46">
        <f>SUBTOTAL(103,$C$10:C3913)</f>
        <v>3904</v>
      </c>
      <c r="C3913" s="157" t="s">
        <v>682</v>
      </c>
      <c r="D3913" s="157" t="s">
        <v>608</v>
      </c>
      <c r="E3913" s="204" t="s">
        <v>1466</v>
      </c>
      <c r="F3913" s="212" t="s">
        <v>1575</v>
      </c>
      <c r="G3913" s="204" t="s">
        <v>1576</v>
      </c>
      <c r="H3913" s="241">
        <v>45905</v>
      </c>
      <c r="I3913" s="253">
        <v>0</v>
      </c>
      <c r="J3913" s="214">
        <v>-2100</v>
      </c>
      <c r="K3913" s="250">
        <f t="shared" si="61"/>
        <v>962321.38367764093</v>
      </c>
      <c r="L3913" s="270"/>
    </row>
    <row r="3914" spans="2:12" x14ac:dyDescent="0.25">
      <c r="B3914" s="46">
        <f>SUBTOTAL(103,$C$10:C3914)</f>
        <v>3905</v>
      </c>
      <c r="C3914" s="157" t="s">
        <v>682</v>
      </c>
      <c r="D3914" s="157" t="s">
        <v>918</v>
      </c>
      <c r="E3914" s="204" t="s">
        <v>1467</v>
      </c>
      <c r="F3914" s="212" t="s">
        <v>1575</v>
      </c>
      <c r="G3914" s="204" t="s">
        <v>1576</v>
      </c>
      <c r="H3914" s="241">
        <v>45905</v>
      </c>
      <c r="I3914" s="253">
        <v>0</v>
      </c>
      <c r="J3914" s="214">
        <v>-17573</v>
      </c>
      <c r="K3914" s="250">
        <f t="shared" si="61"/>
        <v>944748.38367764093</v>
      </c>
      <c r="L3914" s="270"/>
    </row>
    <row r="3915" spans="2:12" x14ac:dyDescent="0.25">
      <c r="B3915" s="46">
        <f>SUBTOTAL(103,$C$10:C3915)</f>
        <v>3906</v>
      </c>
      <c r="C3915" s="157" t="s">
        <v>601</v>
      </c>
      <c r="D3915" s="157" t="s">
        <v>648</v>
      </c>
      <c r="E3915" s="204" t="s">
        <v>1466</v>
      </c>
      <c r="F3915" s="212" t="s">
        <v>1565</v>
      </c>
      <c r="G3915" s="204" t="s">
        <v>1567</v>
      </c>
      <c r="H3915" s="241">
        <v>45905</v>
      </c>
      <c r="I3915" s="253">
        <v>0</v>
      </c>
      <c r="J3915" s="214">
        <v>-5331</v>
      </c>
      <c r="K3915" s="250">
        <f t="shared" si="61"/>
        <v>939417.38367764093</v>
      </c>
      <c r="L3915" s="270"/>
    </row>
    <row r="3916" spans="2:12" x14ac:dyDescent="0.25">
      <c r="B3916" s="46">
        <f>SUBTOTAL(103,$C$10:C3916)</f>
        <v>3907</v>
      </c>
      <c r="C3916" s="157" t="s">
        <v>692</v>
      </c>
      <c r="D3916" s="157" t="s">
        <v>918</v>
      </c>
      <c r="E3916" s="204" t="s">
        <v>1467</v>
      </c>
      <c r="F3916" s="212" t="s">
        <v>746</v>
      </c>
      <c r="G3916" s="204" t="s">
        <v>747</v>
      </c>
      <c r="H3916" s="241">
        <v>45905</v>
      </c>
      <c r="I3916" s="253">
        <v>0</v>
      </c>
      <c r="J3916" s="214">
        <v>-101942.38</v>
      </c>
      <c r="K3916" s="250">
        <f t="shared" si="61"/>
        <v>837475.00367764093</v>
      </c>
      <c r="L3916" s="270"/>
    </row>
    <row r="3917" spans="2:12" x14ac:dyDescent="0.25">
      <c r="B3917" s="46">
        <f>SUBTOTAL(103,$C$10:C3917)</f>
        <v>3908</v>
      </c>
      <c r="C3917" s="157" t="s">
        <v>665</v>
      </c>
      <c r="D3917" s="157" t="s">
        <v>648</v>
      </c>
      <c r="E3917" s="204" t="s">
        <v>1466</v>
      </c>
      <c r="F3917" s="212" t="s">
        <v>641</v>
      </c>
      <c r="G3917" s="204" t="s">
        <v>642</v>
      </c>
      <c r="H3917" s="241">
        <v>45905</v>
      </c>
      <c r="I3917" s="253">
        <v>0</v>
      </c>
      <c r="J3917" s="214">
        <v>-12600</v>
      </c>
      <c r="K3917" s="250">
        <f t="shared" si="61"/>
        <v>824875.00367764093</v>
      </c>
      <c r="L3917" s="270"/>
    </row>
    <row r="3918" spans="2:12" x14ac:dyDescent="0.25">
      <c r="B3918" s="46">
        <f>SUBTOTAL(103,$C$10:C3918)</f>
        <v>3909</v>
      </c>
      <c r="C3918" s="157" t="s">
        <v>665</v>
      </c>
      <c r="D3918" s="157" t="s">
        <v>1166</v>
      </c>
      <c r="E3918" s="204" t="s">
        <v>1466</v>
      </c>
      <c r="F3918" s="212" t="s">
        <v>641</v>
      </c>
      <c r="G3918" s="204" t="s">
        <v>642</v>
      </c>
      <c r="H3918" s="241">
        <v>45905</v>
      </c>
      <c r="I3918" s="253">
        <v>0</v>
      </c>
      <c r="J3918" s="214">
        <v>-4500</v>
      </c>
      <c r="K3918" s="250">
        <f t="shared" si="61"/>
        <v>820375.00367764093</v>
      </c>
      <c r="L3918" s="270"/>
    </row>
    <row r="3919" spans="2:12" x14ac:dyDescent="0.25">
      <c r="B3919" s="46">
        <f>SUBTOTAL(103,$C$10:C3919)</f>
        <v>3910</v>
      </c>
      <c r="C3919" s="157" t="s">
        <v>1539</v>
      </c>
      <c r="D3919" s="157" t="s">
        <v>738</v>
      </c>
      <c r="E3919" s="204" t="s">
        <v>1466</v>
      </c>
      <c r="F3919" s="212" t="s">
        <v>1043</v>
      </c>
      <c r="G3919" s="204" t="s">
        <v>1044</v>
      </c>
      <c r="H3919" s="241">
        <v>45905</v>
      </c>
      <c r="I3919" s="253">
        <v>0</v>
      </c>
      <c r="J3919" s="214">
        <v>-250</v>
      </c>
      <c r="K3919" s="250">
        <f t="shared" si="61"/>
        <v>820125.00367764093</v>
      </c>
      <c r="L3919" s="270"/>
    </row>
    <row r="3920" spans="2:12" x14ac:dyDescent="0.25">
      <c r="B3920" s="46">
        <f>SUBTOTAL(103,$C$10:C3920)</f>
        <v>3911</v>
      </c>
      <c r="C3920" s="157" t="s">
        <v>683</v>
      </c>
      <c r="D3920" s="157" t="s">
        <v>608</v>
      </c>
      <c r="E3920" s="204" t="s">
        <v>1466</v>
      </c>
      <c r="F3920" s="212" t="s">
        <v>1565</v>
      </c>
      <c r="G3920" s="204" t="s">
        <v>1567</v>
      </c>
      <c r="H3920" s="241">
        <v>45905</v>
      </c>
      <c r="I3920" s="253">
        <v>0</v>
      </c>
      <c r="J3920" s="214">
        <v>-21000</v>
      </c>
      <c r="K3920" s="250">
        <f t="shared" si="61"/>
        <v>799125.00367764093</v>
      </c>
      <c r="L3920" s="270"/>
    </row>
    <row r="3921" spans="2:12" x14ac:dyDescent="0.25">
      <c r="B3921" s="46">
        <f>SUBTOTAL(103,$C$10:C3921)</f>
        <v>3912</v>
      </c>
      <c r="C3921" s="157" t="s">
        <v>683</v>
      </c>
      <c r="D3921" s="157" t="s">
        <v>775</v>
      </c>
      <c r="E3921" s="204" t="s">
        <v>1468</v>
      </c>
      <c r="F3921" s="212" t="s">
        <v>1565</v>
      </c>
      <c r="G3921" s="204" t="s">
        <v>1567</v>
      </c>
      <c r="H3921" s="241">
        <v>45905</v>
      </c>
      <c r="I3921" s="253">
        <v>0</v>
      </c>
      <c r="J3921" s="214">
        <v>-22000</v>
      </c>
      <c r="K3921" s="250">
        <f t="shared" si="61"/>
        <v>777125.00367764093</v>
      </c>
      <c r="L3921" s="270"/>
    </row>
    <row r="3922" spans="2:12" x14ac:dyDescent="0.25">
      <c r="B3922" s="46">
        <f>SUBTOTAL(103,$C$10:C3922)</f>
        <v>3913</v>
      </c>
      <c r="C3922" s="157" t="s">
        <v>1151</v>
      </c>
      <c r="D3922" s="157" t="s">
        <v>608</v>
      </c>
      <c r="E3922" s="204" t="s">
        <v>1466</v>
      </c>
      <c r="F3922" s="212" t="s">
        <v>1575</v>
      </c>
      <c r="G3922" s="204" t="s">
        <v>1576</v>
      </c>
      <c r="H3922" s="241">
        <v>45905</v>
      </c>
      <c r="I3922" s="253">
        <v>0</v>
      </c>
      <c r="J3922" s="214">
        <v>-9400</v>
      </c>
      <c r="K3922" s="250">
        <f t="shared" si="61"/>
        <v>767725.00367764093</v>
      </c>
      <c r="L3922" s="270"/>
    </row>
    <row r="3923" spans="2:12" x14ac:dyDescent="0.25">
      <c r="B3923" s="46">
        <f>SUBTOTAL(103,$C$10:C3923)</f>
        <v>3914</v>
      </c>
      <c r="C3923" s="157" t="s">
        <v>694</v>
      </c>
      <c r="D3923" s="157" t="s">
        <v>608</v>
      </c>
      <c r="E3923" s="204" t="s">
        <v>1466</v>
      </c>
      <c r="F3923" s="212" t="s">
        <v>641</v>
      </c>
      <c r="G3923" s="204" t="s">
        <v>642</v>
      </c>
      <c r="H3923" s="241">
        <v>45905</v>
      </c>
      <c r="I3923" s="253">
        <v>0</v>
      </c>
      <c r="J3923" s="214">
        <v>-8400</v>
      </c>
      <c r="K3923" s="250">
        <f t="shared" si="61"/>
        <v>759325.00367764093</v>
      </c>
      <c r="L3923" s="270"/>
    </row>
    <row r="3924" spans="2:12" x14ac:dyDescent="0.25">
      <c r="B3924" s="46">
        <f>SUBTOTAL(103,$C$10:C3924)</f>
        <v>3915</v>
      </c>
      <c r="C3924" s="157" t="s">
        <v>694</v>
      </c>
      <c r="D3924" s="157" t="s">
        <v>607</v>
      </c>
      <c r="E3924" s="204" t="s">
        <v>1467</v>
      </c>
      <c r="F3924" s="212" t="s">
        <v>1432</v>
      </c>
      <c r="G3924" s="204" t="s">
        <v>1431</v>
      </c>
      <c r="H3924" s="241">
        <v>45905</v>
      </c>
      <c r="I3924" s="253">
        <v>0</v>
      </c>
      <c r="J3924" s="214">
        <v>-5307.4600000000009</v>
      </c>
      <c r="K3924" s="250">
        <f t="shared" ref="K3924:K3926" si="62">I3924+K3923+J3924</f>
        <v>754017.54367764096</v>
      </c>
      <c r="L3924" s="270"/>
    </row>
    <row r="3925" spans="2:12" x14ac:dyDescent="0.25">
      <c r="B3925" s="46">
        <f>SUBTOTAL(103,$C$10:C3925)</f>
        <v>3916</v>
      </c>
      <c r="C3925" s="157" t="s">
        <v>1342</v>
      </c>
      <c r="D3925" s="157" t="s">
        <v>607</v>
      </c>
      <c r="E3925" s="204" t="s">
        <v>1467</v>
      </c>
      <c r="F3925" s="212" t="s">
        <v>579</v>
      </c>
      <c r="G3925" s="204" t="s">
        <v>622</v>
      </c>
      <c r="H3925" s="241">
        <v>45905</v>
      </c>
      <c r="I3925" s="253">
        <v>0</v>
      </c>
      <c r="J3925" s="214">
        <v>-5761.489999999998</v>
      </c>
      <c r="K3925" s="250">
        <f t="shared" si="62"/>
        <v>748256.05367764097</v>
      </c>
      <c r="L3925" s="270"/>
    </row>
    <row r="3926" spans="2:12" x14ac:dyDescent="0.25">
      <c r="B3926" s="46">
        <f>SUBTOTAL(103,$C$10:C3926)</f>
        <v>3917</v>
      </c>
      <c r="C3926" s="157" t="s">
        <v>1165</v>
      </c>
      <c r="D3926" s="157" t="s">
        <v>738</v>
      </c>
      <c r="E3926" s="204" t="s">
        <v>1466</v>
      </c>
      <c r="F3926" s="212" t="s">
        <v>1043</v>
      </c>
      <c r="G3926" s="204" t="s">
        <v>1044</v>
      </c>
      <c r="H3926" s="241">
        <v>45905</v>
      </c>
      <c r="I3926" s="253">
        <v>0</v>
      </c>
      <c r="J3926" s="214">
        <v>-750</v>
      </c>
      <c r="K3926" s="250">
        <f t="shared" si="62"/>
        <v>747506.05367764097</v>
      </c>
      <c r="L3926" s="270"/>
    </row>
    <row r="3927" spans="2:12" x14ac:dyDescent="0.25">
      <c r="B3927" s="46">
        <f>SUBTOTAL(103,$C$10:C3927)</f>
        <v>3918</v>
      </c>
      <c r="C3927" s="157" t="s">
        <v>1581</v>
      </c>
      <c r="D3927" s="157" t="s">
        <v>712</v>
      </c>
      <c r="E3927" s="204" t="s">
        <v>1467</v>
      </c>
      <c r="F3927" s="212" t="s">
        <v>1572</v>
      </c>
      <c r="G3927" s="204" t="s">
        <v>1573</v>
      </c>
      <c r="H3927" s="241">
        <v>45909</v>
      </c>
      <c r="I3927" s="253">
        <v>0</v>
      </c>
      <c r="J3927" s="214">
        <v>-3000</v>
      </c>
      <c r="K3927" s="250">
        <f t="shared" ref="K3927" si="63">I3927+K3926+J3927</f>
        <v>744506.05367764097</v>
      </c>
      <c r="L3927" s="270"/>
    </row>
    <row r="3928" spans="2:12" x14ac:dyDescent="0.25">
      <c r="B3928" s="46">
        <f>SUBTOTAL(103,$C$10:C3928)</f>
        <v>3919</v>
      </c>
      <c r="C3928" s="157" t="s">
        <v>812</v>
      </c>
      <c r="D3928" s="157" t="s">
        <v>1582</v>
      </c>
      <c r="E3928" s="204" t="s">
        <v>1466</v>
      </c>
      <c r="F3928" s="212" t="s">
        <v>1135</v>
      </c>
      <c r="G3928" s="204" t="s">
        <v>1134</v>
      </c>
      <c r="H3928" s="241">
        <v>45909</v>
      </c>
      <c r="I3928" s="253">
        <v>0</v>
      </c>
      <c r="J3928" s="214">
        <v>-7000</v>
      </c>
      <c r="K3928" s="250">
        <f t="shared" ref="K3928:K3992" si="64">I3928+K3927+J3928</f>
        <v>737506.05367764097</v>
      </c>
      <c r="L3928" s="270"/>
    </row>
    <row r="3929" spans="2:12" x14ac:dyDescent="0.25">
      <c r="B3929" s="46">
        <f>SUBTOTAL(103,$C$10:C3929)</f>
        <v>3920</v>
      </c>
      <c r="C3929" s="157" t="s">
        <v>1511</v>
      </c>
      <c r="D3929" s="157" t="s">
        <v>738</v>
      </c>
      <c r="E3929" s="204" t="s">
        <v>1466</v>
      </c>
      <c r="F3929" s="212" t="s">
        <v>1043</v>
      </c>
      <c r="G3929" s="204" t="s">
        <v>1044</v>
      </c>
      <c r="H3929" s="241">
        <v>45912</v>
      </c>
      <c r="I3929" s="253">
        <v>0</v>
      </c>
      <c r="J3929" s="214">
        <v>-250</v>
      </c>
      <c r="K3929" s="250">
        <f t="shared" si="64"/>
        <v>737256.05367764097</v>
      </c>
      <c r="L3929" s="270"/>
    </row>
    <row r="3930" spans="2:12" x14ac:dyDescent="0.25">
      <c r="B3930" s="46">
        <f>SUBTOTAL(103,$C$10:C3930)</f>
        <v>3921</v>
      </c>
      <c r="C3930" s="157" t="s">
        <v>736</v>
      </c>
      <c r="D3930" s="157" t="s">
        <v>738</v>
      </c>
      <c r="E3930" s="204" t="s">
        <v>1466</v>
      </c>
      <c r="F3930" s="212" t="s">
        <v>619</v>
      </c>
      <c r="G3930" s="204" t="s">
        <v>621</v>
      </c>
      <c r="H3930" s="241">
        <v>45912</v>
      </c>
      <c r="I3930" s="253">
        <v>0</v>
      </c>
      <c r="J3930" s="214">
        <v>-1000</v>
      </c>
      <c r="K3930" s="250">
        <f t="shared" si="64"/>
        <v>736256.05367764097</v>
      </c>
      <c r="L3930" s="270"/>
    </row>
    <row r="3931" spans="2:12" x14ac:dyDescent="0.25">
      <c r="B3931" s="46">
        <f>SUBTOTAL(103,$C$10:C3931)</f>
        <v>3922</v>
      </c>
      <c r="C3931" s="157" t="s">
        <v>625</v>
      </c>
      <c r="D3931" s="157" t="s">
        <v>608</v>
      </c>
      <c r="E3931" s="204" t="s">
        <v>1466</v>
      </c>
      <c r="F3931" s="212" t="s">
        <v>641</v>
      </c>
      <c r="G3931" s="204" t="s">
        <v>642</v>
      </c>
      <c r="H3931" s="241">
        <v>45912</v>
      </c>
      <c r="I3931" s="253">
        <v>0</v>
      </c>
      <c r="J3931" s="214">
        <v>-2100</v>
      </c>
      <c r="K3931" s="250">
        <f t="shared" si="64"/>
        <v>734156.05367764097</v>
      </c>
      <c r="L3931" s="270"/>
    </row>
    <row r="3932" spans="2:12" x14ac:dyDescent="0.25">
      <c r="B3932" s="46">
        <f>SUBTOTAL(103,$C$10:C3932)</f>
        <v>3923</v>
      </c>
      <c r="C3932" s="157" t="s">
        <v>1441</v>
      </c>
      <c r="D3932" s="157" t="s">
        <v>738</v>
      </c>
      <c r="E3932" s="204" t="s">
        <v>1466</v>
      </c>
      <c r="F3932" s="212" t="s">
        <v>1043</v>
      </c>
      <c r="G3932" s="204" t="s">
        <v>1044</v>
      </c>
      <c r="H3932" s="241">
        <v>45912</v>
      </c>
      <c r="I3932" s="253">
        <v>0</v>
      </c>
      <c r="J3932" s="214">
        <v>-1000</v>
      </c>
      <c r="K3932" s="250">
        <f t="shared" si="64"/>
        <v>733156.05367764097</v>
      </c>
      <c r="L3932" s="270"/>
    </row>
    <row r="3933" spans="2:12" x14ac:dyDescent="0.25">
      <c r="B3933" s="46">
        <f>SUBTOTAL(103,$C$10:C3933)</f>
        <v>3924</v>
      </c>
      <c r="C3933" s="157" t="s">
        <v>1423</v>
      </c>
      <c r="D3933" s="157" t="s">
        <v>608</v>
      </c>
      <c r="E3933" s="204" t="s">
        <v>1466</v>
      </c>
      <c r="F3933" s="212" t="s">
        <v>641</v>
      </c>
      <c r="G3933" s="204" t="s">
        <v>642</v>
      </c>
      <c r="H3933" s="241">
        <v>45912</v>
      </c>
      <c r="I3933" s="253">
        <v>0</v>
      </c>
      <c r="J3933" s="214">
        <v>-10500</v>
      </c>
      <c r="K3933" s="250">
        <f t="shared" si="64"/>
        <v>722656.05367764097</v>
      </c>
      <c r="L3933" s="270"/>
    </row>
    <row r="3934" spans="2:12" x14ac:dyDescent="0.25">
      <c r="B3934" s="46">
        <f>SUBTOTAL(103,$C$10:C3934)</f>
        <v>3925</v>
      </c>
      <c r="C3934" s="157" t="s">
        <v>598</v>
      </c>
      <c r="D3934" s="157" t="s">
        <v>607</v>
      </c>
      <c r="E3934" s="204" t="s">
        <v>1467</v>
      </c>
      <c r="F3934" s="212" t="s">
        <v>579</v>
      </c>
      <c r="G3934" s="204" t="s">
        <v>622</v>
      </c>
      <c r="H3934" s="241">
        <v>45912</v>
      </c>
      <c r="I3934" s="253">
        <v>0</v>
      </c>
      <c r="J3934" s="214">
        <v>-968.65648133564343</v>
      </c>
      <c r="K3934" s="250">
        <f t="shared" si="64"/>
        <v>721687.39719630533</v>
      </c>
      <c r="L3934" s="270"/>
    </row>
    <row r="3935" spans="2:12" x14ac:dyDescent="0.25">
      <c r="B3935" s="46">
        <f>SUBTOTAL(103,$C$10:C3935)</f>
        <v>3926</v>
      </c>
      <c r="C3935" s="157" t="s">
        <v>598</v>
      </c>
      <c r="D3935" s="157" t="s">
        <v>607</v>
      </c>
      <c r="E3935" s="204" t="s">
        <v>1467</v>
      </c>
      <c r="F3935" s="212" t="s">
        <v>1432</v>
      </c>
      <c r="G3935" s="204" t="s">
        <v>1431</v>
      </c>
      <c r="H3935" s="241">
        <v>45912</v>
      </c>
      <c r="I3935" s="253">
        <v>0</v>
      </c>
      <c r="J3935" s="214">
        <v>-19031.343518664358</v>
      </c>
      <c r="K3935" s="250">
        <f t="shared" si="64"/>
        <v>702656.05367764097</v>
      </c>
      <c r="L3935" s="270"/>
    </row>
    <row r="3936" spans="2:12" x14ac:dyDescent="0.25">
      <c r="B3936" s="46">
        <f>SUBTOTAL(103,$C$10:C3936)</f>
        <v>3927</v>
      </c>
      <c r="C3936" s="157" t="s">
        <v>598</v>
      </c>
      <c r="D3936" s="157" t="s">
        <v>738</v>
      </c>
      <c r="E3936" s="204" t="s">
        <v>1466</v>
      </c>
      <c r="F3936" s="212" t="s">
        <v>1043</v>
      </c>
      <c r="G3936" s="204" t="s">
        <v>1044</v>
      </c>
      <c r="H3936" s="241">
        <v>45912</v>
      </c>
      <c r="I3936" s="253">
        <v>0</v>
      </c>
      <c r="J3936" s="214">
        <v>-1000</v>
      </c>
      <c r="K3936" s="250">
        <f t="shared" si="64"/>
        <v>701656.05367764097</v>
      </c>
      <c r="L3936" s="270"/>
    </row>
    <row r="3937" spans="2:12" x14ac:dyDescent="0.25">
      <c r="B3937" s="46">
        <f>SUBTOTAL(103,$C$10:C3937)</f>
        <v>3928</v>
      </c>
      <c r="C3937" s="157" t="s">
        <v>598</v>
      </c>
      <c r="D3937" s="157" t="s">
        <v>608</v>
      </c>
      <c r="E3937" s="204" t="s">
        <v>1466</v>
      </c>
      <c r="F3937" s="212" t="s">
        <v>1135</v>
      </c>
      <c r="G3937" s="204" t="s">
        <v>1134</v>
      </c>
      <c r="H3937" s="241">
        <v>45912</v>
      </c>
      <c r="I3937" s="253">
        <v>0</v>
      </c>
      <c r="J3937" s="214">
        <v>-8400</v>
      </c>
      <c r="K3937" s="250">
        <f t="shared" si="64"/>
        <v>693256.05367764097</v>
      </c>
      <c r="L3937" s="270"/>
    </row>
    <row r="3938" spans="2:12" x14ac:dyDescent="0.25">
      <c r="B3938" s="46">
        <f>SUBTOTAL(103,$C$10:C3938)</f>
        <v>3929</v>
      </c>
      <c r="C3938" s="157" t="s">
        <v>600</v>
      </c>
      <c r="D3938" s="157" t="s">
        <v>608</v>
      </c>
      <c r="E3938" s="204" t="s">
        <v>1466</v>
      </c>
      <c r="F3938" s="212" t="s">
        <v>1135</v>
      </c>
      <c r="G3938" s="204" t="s">
        <v>1134</v>
      </c>
      <c r="H3938" s="241">
        <v>45912</v>
      </c>
      <c r="I3938" s="253">
        <v>0</v>
      </c>
      <c r="J3938" s="214">
        <v>-18300</v>
      </c>
      <c r="K3938" s="250">
        <f t="shared" si="64"/>
        <v>674956.05367764097</v>
      </c>
      <c r="L3938" s="270"/>
    </row>
    <row r="3939" spans="2:12" x14ac:dyDescent="0.25">
      <c r="B3939" s="46">
        <f>SUBTOTAL(103,$C$10:C3939)</f>
        <v>3930</v>
      </c>
      <c r="C3939" s="157" t="s">
        <v>682</v>
      </c>
      <c r="D3939" s="157" t="s">
        <v>608</v>
      </c>
      <c r="E3939" s="204" t="s">
        <v>1466</v>
      </c>
      <c r="F3939" s="212" t="s">
        <v>1575</v>
      </c>
      <c r="G3939" s="204" t="s">
        <v>1576</v>
      </c>
      <c r="H3939" s="241">
        <v>45912</v>
      </c>
      <c r="I3939" s="253">
        <v>0</v>
      </c>
      <c r="J3939" s="214">
        <v>-2100</v>
      </c>
      <c r="K3939" s="250">
        <f t="shared" si="64"/>
        <v>672856.05367764097</v>
      </c>
      <c r="L3939" s="270"/>
    </row>
    <row r="3940" spans="2:12" x14ac:dyDescent="0.25">
      <c r="B3940" s="46">
        <f>SUBTOTAL(103,$C$10:C3940)</f>
        <v>3931</v>
      </c>
      <c r="C3940" s="157" t="s">
        <v>682</v>
      </c>
      <c r="D3940" s="157" t="s">
        <v>918</v>
      </c>
      <c r="E3940" s="204" t="s">
        <v>1467</v>
      </c>
      <c r="F3940" s="212" t="s">
        <v>1575</v>
      </c>
      <c r="G3940" s="204" t="s">
        <v>1576</v>
      </c>
      <c r="H3940" s="241">
        <v>45912</v>
      </c>
      <c r="I3940" s="253">
        <v>0</v>
      </c>
      <c r="J3940" s="214">
        <v>-2409</v>
      </c>
      <c r="K3940" s="250">
        <f t="shared" si="64"/>
        <v>670447.05367764097</v>
      </c>
      <c r="L3940" s="270"/>
    </row>
    <row r="3941" spans="2:12" x14ac:dyDescent="0.25">
      <c r="B3941" s="46">
        <f>SUBTOTAL(103,$C$10:C3941)</f>
        <v>3932</v>
      </c>
      <c r="C3941" s="157" t="s">
        <v>596</v>
      </c>
      <c r="D3941" s="157" t="s">
        <v>608</v>
      </c>
      <c r="E3941" s="204" t="s">
        <v>1466</v>
      </c>
      <c r="F3941" s="212" t="s">
        <v>581</v>
      </c>
      <c r="G3941" s="204" t="s">
        <v>620</v>
      </c>
      <c r="H3941" s="241">
        <v>45912</v>
      </c>
      <c r="I3941" s="253">
        <v>0</v>
      </c>
      <c r="J3941" s="214">
        <v>-3750</v>
      </c>
      <c r="K3941" s="250">
        <f t="shared" si="64"/>
        <v>666697.05367764097</v>
      </c>
      <c r="L3941" s="270"/>
    </row>
    <row r="3942" spans="2:12" x14ac:dyDescent="0.25">
      <c r="B3942" s="46">
        <f>SUBTOTAL(103,$C$10:C3942)</f>
        <v>3933</v>
      </c>
      <c r="C3942" s="157" t="s">
        <v>597</v>
      </c>
      <c r="D3942" s="157" t="s">
        <v>608</v>
      </c>
      <c r="E3942" s="204" t="s">
        <v>1466</v>
      </c>
      <c r="F3942" s="212" t="s">
        <v>581</v>
      </c>
      <c r="G3942" s="204" t="s">
        <v>620</v>
      </c>
      <c r="H3942" s="241">
        <v>45912</v>
      </c>
      <c r="I3942" s="253">
        <v>0</v>
      </c>
      <c r="J3942" s="214">
        <v>-5500</v>
      </c>
      <c r="K3942" s="250">
        <f t="shared" si="64"/>
        <v>661197.05367764097</v>
      </c>
      <c r="L3942" s="270"/>
    </row>
    <row r="3943" spans="2:12" x14ac:dyDescent="0.25">
      <c r="B3943" s="46">
        <f>SUBTOTAL(103,$C$10:C3943)</f>
        <v>3934</v>
      </c>
      <c r="C3943" s="157" t="s">
        <v>692</v>
      </c>
      <c r="D3943" s="157" t="s">
        <v>1139</v>
      </c>
      <c r="E3943" s="204" t="s">
        <v>1466</v>
      </c>
      <c r="F3943" s="212" t="s">
        <v>581</v>
      </c>
      <c r="G3943" s="204" t="s">
        <v>620</v>
      </c>
      <c r="H3943" s="241">
        <v>45912</v>
      </c>
      <c r="I3943" s="253">
        <v>0</v>
      </c>
      <c r="J3943" s="214">
        <v>-460</v>
      </c>
      <c r="K3943" s="250">
        <f t="shared" si="64"/>
        <v>660737.05367764097</v>
      </c>
      <c r="L3943" s="270"/>
    </row>
    <row r="3944" spans="2:12" x14ac:dyDescent="0.25">
      <c r="B3944" s="46">
        <f>SUBTOTAL(103,$C$10:C3944)</f>
        <v>3935</v>
      </c>
      <c r="C3944" s="157" t="s">
        <v>692</v>
      </c>
      <c r="D3944" s="157" t="s">
        <v>608</v>
      </c>
      <c r="E3944" s="204" t="s">
        <v>1466</v>
      </c>
      <c r="F3944" s="212" t="s">
        <v>746</v>
      </c>
      <c r="G3944" s="204" t="s">
        <v>747</v>
      </c>
      <c r="H3944" s="241">
        <v>45912</v>
      </c>
      <c r="I3944" s="253">
        <v>0</v>
      </c>
      <c r="J3944" s="214">
        <v>-8400</v>
      </c>
      <c r="K3944" s="250">
        <f t="shared" si="64"/>
        <v>652337.05367764097</v>
      </c>
      <c r="L3944" s="270"/>
    </row>
    <row r="3945" spans="2:12" x14ac:dyDescent="0.25">
      <c r="B3945" s="46">
        <f>SUBTOTAL(103,$C$10:C3945)</f>
        <v>3936</v>
      </c>
      <c r="C3945" s="157" t="s">
        <v>692</v>
      </c>
      <c r="D3945" s="157" t="s">
        <v>1139</v>
      </c>
      <c r="E3945" s="204" t="s">
        <v>1466</v>
      </c>
      <c r="F3945" s="212" t="s">
        <v>581</v>
      </c>
      <c r="G3945" s="204" t="s">
        <v>620</v>
      </c>
      <c r="H3945" s="241">
        <v>45912</v>
      </c>
      <c r="I3945" s="253">
        <v>0</v>
      </c>
      <c r="J3945" s="214">
        <v>-1986</v>
      </c>
      <c r="K3945" s="250">
        <f t="shared" si="64"/>
        <v>650351.05367764097</v>
      </c>
      <c r="L3945" s="270"/>
    </row>
    <row r="3946" spans="2:12" x14ac:dyDescent="0.25">
      <c r="B3946" s="46">
        <f>SUBTOTAL(103,$C$10:C3946)</f>
        <v>3937</v>
      </c>
      <c r="C3946" s="157" t="s">
        <v>626</v>
      </c>
      <c r="D3946" s="157" t="s">
        <v>608</v>
      </c>
      <c r="E3946" s="204" t="s">
        <v>1466</v>
      </c>
      <c r="F3946" s="212" t="s">
        <v>746</v>
      </c>
      <c r="G3946" s="204" t="s">
        <v>747</v>
      </c>
      <c r="H3946" s="241">
        <v>45912</v>
      </c>
      <c r="I3946" s="253">
        <v>0</v>
      </c>
      <c r="J3946" s="214">
        <v>-84000</v>
      </c>
      <c r="K3946" s="250">
        <f t="shared" si="64"/>
        <v>566351.05367764097</v>
      </c>
      <c r="L3946" s="270"/>
    </row>
    <row r="3947" spans="2:12" x14ac:dyDescent="0.25">
      <c r="B3947" s="46">
        <f>SUBTOTAL(103,$C$10:C3947)</f>
        <v>3938</v>
      </c>
      <c r="C3947" s="157" t="s">
        <v>693</v>
      </c>
      <c r="D3947" s="157" t="s">
        <v>608</v>
      </c>
      <c r="E3947" s="204" t="s">
        <v>1466</v>
      </c>
      <c r="F3947" s="212" t="s">
        <v>746</v>
      </c>
      <c r="G3947" s="204" t="s">
        <v>747</v>
      </c>
      <c r="H3947" s="241">
        <v>45912</v>
      </c>
      <c r="I3947" s="253">
        <v>0</v>
      </c>
      <c r="J3947" s="214">
        <v>-8400</v>
      </c>
      <c r="K3947" s="250">
        <f t="shared" si="64"/>
        <v>557951.05367764097</v>
      </c>
      <c r="L3947" s="270"/>
    </row>
    <row r="3948" spans="2:12" x14ac:dyDescent="0.25">
      <c r="B3948" s="46">
        <f>SUBTOTAL(103,$C$10:C3948)</f>
        <v>3939</v>
      </c>
      <c r="C3948" s="157" t="s">
        <v>601</v>
      </c>
      <c r="D3948" s="157" t="s">
        <v>648</v>
      </c>
      <c r="E3948" s="204" t="s">
        <v>1466</v>
      </c>
      <c r="F3948" s="212" t="s">
        <v>1482</v>
      </c>
      <c r="G3948" s="204" t="s">
        <v>1483</v>
      </c>
      <c r="H3948" s="241">
        <v>45912</v>
      </c>
      <c r="I3948" s="253">
        <v>0</v>
      </c>
      <c r="J3948" s="214">
        <v>-5331</v>
      </c>
      <c r="K3948" s="250">
        <f t="shared" si="64"/>
        <v>552620.05367764097</v>
      </c>
      <c r="L3948" s="270"/>
    </row>
    <row r="3949" spans="2:12" x14ac:dyDescent="0.25">
      <c r="B3949" s="46">
        <f>SUBTOTAL(103,$C$10:C3949)</f>
        <v>3940</v>
      </c>
      <c r="C3949" s="157" t="s">
        <v>665</v>
      </c>
      <c r="D3949" s="157" t="s">
        <v>648</v>
      </c>
      <c r="E3949" s="204" t="s">
        <v>1466</v>
      </c>
      <c r="F3949" s="212" t="s">
        <v>641</v>
      </c>
      <c r="G3949" s="204" t="s">
        <v>642</v>
      </c>
      <c r="H3949" s="241">
        <v>45912</v>
      </c>
      <c r="I3949" s="253">
        <v>0</v>
      </c>
      <c r="J3949" s="214">
        <v>-12600</v>
      </c>
      <c r="K3949" s="250">
        <f t="shared" si="64"/>
        <v>540020.05367764097</v>
      </c>
      <c r="L3949" s="270"/>
    </row>
    <row r="3950" spans="2:12" x14ac:dyDescent="0.25">
      <c r="B3950" s="46">
        <f>SUBTOTAL(103,$C$10:C3950)</f>
        <v>3941</v>
      </c>
      <c r="C3950" s="157" t="s">
        <v>1503</v>
      </c>
      <c r="D3950" s="157" t="s">
        <v>738</v>
      </c>
      <c r="E3950" s="204" t="s">
        <v>1466</v>
      </c>
      <c r="F3950" s="212" t="s">
        <v>1043</v>
      </c>
      <c r="G3950" s="204" t="s">
        <v>1044</v>
      </c>
      <c r="H3950" s="241">
        <v>45912</v>
      </c>
      <c r="I3950" s="253">
        <v>0</v>
      </c>
      <c r="J3950" s="214">
        <v>-250</v>
      </c>
      <c r="K3950" s="250">
        <f t="shared" si="64"/>
        <v>539770.05367764097</v>
      </c>
      <c r="L3950" s="270"/>
    </row>
    <row r="3951" spans="2:12" x14ac:dyDescent="0.25">
      <c r="B3951" s="46">
        <f>SUBTOTAL(103,$C$10:C3951)</f>
        <v>3942</v>
      </c>
      <c r="C3951" s="157" t="s">
        <v>1151</v>
      </c>
      <c r="D3951" s="157" t="s">
        <v>608</v>
      </c>
      <c r="E3951" s="204" t="s">
        <v>1466</v>
      </c>
      <c r="F3951" s="212" t="s">
        <v>1575</v>
      </c>
      <c r="G3951" s="204" t="s">
        <v>1576</v>
      </c>
      <c r="H3951" s="241">
        <v>45912</v>
      </c>
      <c r="I3951" s="253">
        <v>0</v>
      </c>
      <c r="J3951" s="214">
        <v>-9400</v>
      </c>
      <c r="K3951" s="250">
        <f t="shared" si="64"/>
        <v>530370.05367764097</v>
      </c>
      <c r="L3951" s="270"/>
    </row>
    <row r="3952" spans="2:12" x14ac:dyDescent="0.25">
      <c r="B3952" s="46">
        <f>SUBTOTAL(103,$C$10:C3952)</f>
        <v>3943</v>
      </c>
      <c r="C3952" s="157" t="s">
        <v>683</v>
      </c>
      <c r="D3952" s="157" t="s">
        <v>608</v>
      </c>
      <c r="E3952" s="204" t="s">
        <v>1466</v>
      </c>
      <c r="F3952" s="212" t="s">
        <v>1135</v>
      </c>
      <c r="G3952" s="204" t="s">
        <v>1134</v>
      </c>
      <c r="H3952" s="241">
        <v>45912</v>
      </c>
      <c r="I3952" s="253">
        <v>0</v>
      </c>
      <c r="J3952" s="214">
        <v>-21000</v>
      </c>
      <c r="K3952" s="250">
        <f t="shared" si="64"/>
        <v>509370.05367764097</v>
      </c>
      <c r="L3952" s="270"/>
    </row>
    <row r="3953" spans="2:12" x14ac:dyDescent="0.25">
      <c r="B3953" s="46">
        <f>SUBTOTAL(103,$C$10:C3953)</f>
        <v>3944</v>
      </c>
      <c r="C3953" s="157" t="s">
        <v>694</v>
      </c>
      <c r="D3953" s="157" t="s">
        <v>608</v>
      </c>
      <c r="E3953" s="204" t="s">
        <v>1466</v>
      </c>
      <c r="F3953" s="212"/>
      <c r="G3953" s="204" t="s">
        <v>1583</v>
      </c>
      <c r="H3953" s="241">
        <v>45912</v>
      </c>
      <c r="I3953" s="253">
        <v>0</v>
      </c>
      <c r="J3953" s="214">
        <v>-8400</v>
      </c>
      <c r="K3953" s="250">
        <f t="shared" si="64"/>
        <v>500970.05367764097</v>
      </c>
      <c r="L3953" s="270"/>
    </row>
    <row r="3954" spans="2:12" x14ac:dyDescent="0.25">
      <c r="B3954" s="46">
        <f>SUBTOTAL(103,$C$10:C3954)</f>
        <v>3945</v>
      </c>
      <c r="C3954" s="157" t="s">
        <v>694</v>
      </c>
      <c r="D3954" s="157" t="s">
        <v>607</v>
      </c>
      <c r="E3954" s="204" t="s">
        <v>1467</v>
      </c>
      <c r="F3954" s="212" t="s">
        <v>1432</v>
      </c>
      <c r="G3954" s="204" t="s">
        <v>1431</v>
      </c>
      <c r="H3954" s="241">
        <v>45912</v>
      </c>
      <c r="I3954" s="253">
        <v>0</v>
      </c>
      <c r="J3954" s="214">
        <v>-4200</v>
      </c>
      <c r="K3954" s="250">
        <f t="shared" si="64"/>
        <v>496770.05367764097</v>
      </c>
      <c r="L3954" s="270"/>
    </row>
    <row r="3955" spans="2:12" x14ac:dyDescent="0.25">
      <c r="B3955" s="46">
        <f>SUBTOTAL(103,$C$10:C3955)</f>
        <v>3946</v>
      </c>
      <c r="C3955" s="157" t="s">
        <v>1342</v>
      </c>
      <c r="D3955" s="157" t="s">
        <v>607</v>
      </c>
      <c r="E3955" s="204" t="s">
        <v>1467</v>
      </c>
      <c r="F3955" s="212" t="s">
        <v>579</v>
      </c>
      <c r="G3955" s="204" t="s">
        <v>622</v>
      </c>
      <c r="H3955" s="241">
        <v>45912</v>
      </c>
      <c r="I3955" s="253">
        <v>0</v>
      </c>
      <c r="J3955" s="214">
        <v>-15300.629999999997</v>
      </c>
      <c r="K3955" s="250">
        <f t="shared" si="64"/>
        <v>481469.42367764097</v>
      </c>
      <c r="L3955" s="270"/>
    </row>
    <row r="3956" spans="2:12" x14ac:dyDescent="0.25">
      <c r="B3956" s="46">
        <f>SUBTOTAL(103,$C$10:C3956)</f>
        <v>3947</v>
      </c>
      <c r="C3956" s="157" t="s">
        <v>605</v>
      </c>
      <c r="D3956" s="157" t="s">
        <v>607</v>
      </c>
      <c r="E3956" s="204" t="s">
        <v>1467</v>
      </c>
      <c r="F3956" s="212" t="s">
        <v>1432</v>
      </c>
      <c r="G3956" s="204" t="s">
        <v>1431</v>
      </c>
      <c r="H3956" s="241">
        <v>45912</v>
      </c>
      <c r="I3956" s="253">
        <v>0</v>
      </c>
      <c r="J3956" s="214">
        <v>-5300</v>
      </c>
      <c r="K3956" s="250">
        <f t="shared" si="64"/>
        <v>476169.42367764097</v>
      </c>
      <c r="L3956" s="270"/>
    </row>
    <row r="3957" spans="2:12" x14ac:dyDescent="0.25">
      <c r="B3957" s="46">
        <f>SUBTOTAL(103,$C$10:C3957)</f>
        <v>3948</v>
      </c>
      <c r="C3957" s="157" t="s">
        <v>1165</v>
      </c>
      <c r="D3957" s="157" t="s">
        <v>738</v>
      </c>
      <c r="E3957" s="204" t="s">
        <v>1466</v>
      </c>
      <c r="F3957" s="212" t="s">
        <v>1043</v>
      </c>
      <c r="G3957" s="204" t="s">
        <v>1044</v>
      </c>
      <c r="H3957" s="241">
        <v>45912</v>
      </c>
      <c r="I3957" s="253">
        <v>0</v>
      </c>
      <c r="J3957" s="214">
        <v>-750</v>
      </c>
      <c r="K3957" s="250">
        <f t="shared" si="64"/>
        <v>475419.42367764097</v>
      </c>
      <c r="L3957" s="270"/>
    </row>
    <row r="3958" spans="2:12" x14ac:dyDescent="0.25">
      <c r="B3958" s="46">
        <f>SUBTOTAL(103,$C$10:C3958)</f>
        <v>3949</v>
      </c>
      <c r="C3958" s="157" t="s">
        <v>596</v>
      </c>
      <c r="D3958" s="157" t="s">
        <v>607</v>
      </c>
      <c r="E3958" s="204" t="s">
        <v>1467</v>
      </c>
      <c r="F3958" s="212" t="s">
        <v>579</v>
      </c>
      <c r="G3958" s="204" t="s">
        <v>622</v>
      </c>
      <c r="H3958" s="241">
        <v>45919</v>
      </c>
      <c r="I3958" s="253">
        <v>0</v>
      </c>
      <c r="J3958" s="214">
        <v>-3763.29</v>
      </c>
      <c r="K3958" s="250">
        <f t="shared" si="64"/>
        <v>471656.13367764099</v>
      </c>
      <c r="L3958" s="270"/>
    </row>
    <row r="3959" spans="2:12" x14ac:dyDescent="0.25">
      <c r="B3959" s="46">
        <f>SUBTOTAL(103,$C$10:C3959)</f>
        <v>3950</v>
      </c>
      <c r="C3959" s="157" t="s">
        <v>1511</v>
      </c>
      <c r="D3959" s="157" t="s">
        <v>738</v>
      </c>
      <c r="E3959" s="204" t="s">
        <v>1466</v>
      </c>
      <c r="F3959" s="212" t="s">
        <v>1043</v>
      </c>
      <c r="G3959" s="204" t="s">
        <v>1044</v>
      </c>
      <c r="H3959" s="241">
        <v>45919</v>
      </c>
      <c r="I3959" s="253">
        <v>0</v>
      </c>
      <c r="J3959" s="214">
        <v>-250</v>
      </c>
      <c r="K3959" s="250">
        <f t="shared" si="64"/>
        <v>471406.13367764099</v>
      </c>
      <c r="L3959" s="270"/>
    </row>
    <row r="3960" spans="2:12" x14ac:dyDescent="0.25">
      <c r="B3960" s="46">
        <f>SUBTOTAL(103,$C$10:C3960)</f>
        <v>3951</v>
      </c>
      <c r="C3960" s="157" t="s">
        <v>736</v>
      </c>
      <c r="D3960" s="157" t="s">
        <v>738</v>
      </c>
      <c r="E3960" s="204" t="s">
        <v>1466</v>
      </c>
      <c r="F3960" s="212" t="s">
        <v>619</v>
      </c>
      <c r="G3960" s="204" t="s">
        <v>621</v>
      </c>
      <c r="H3960" s="241">
        <v>45919</v>
      </c>
      <c r="I3960" s="253">
        <v>0</v>
      </c>
      <c r="J3960" s="214">
        <v>-1000</v>
      </c>
      <c r="K3960" s="250">
        <f t="shared" si="64"/>
        <v>470406.13367764099</v>
      </c>
      <c r="L3960" s="270"/>
    </row>
    <row r="3961" spans="2:12" x14ac:dyDescent="0.25">
      <c r="B3961" s="46">
        <f>SUBTOTAL(103,$C$10:C3961)</f>
        <v>3952</v>
      </c>
      <c r="C3961" s="157" t="s">
        <v>625</v>
      </c>
      <c r="D3961" s="157" t="s">
        <v>608</v>
      </c>
      <c r="E3961" s="204" t="s">
        <v>1466</v>
      </c>
      <c r="F3961" s="212" t="s">
        <v>641</v>
      </c>
      <c r="G3961" s="204" t="s">
        <v>642</v>
      </c>
      <c r="H3961" s="241">
        <v>45919</v>
      </c>
      <c r="I3961" s="253">
        <v>0</v>
      </c>
      <c r="J3961" s="214">
        <v>-3060</v>
      </c>
      <c r="K3961" s="250">
        <f t="shared" si="64"/>
        <v>467346.13367764099</v>
      </c>
      <c r="L3961" s="270"/>
    </row>
    <row r="3962" spans="2:12" x14ac:dyDescent="0.25">
      <c r="B3962" s="46">
        <f>SUBTOTAL(103,$C$10:C3962)</f>
        <v>3953</v>
      </c>
      <c r="C3962" s="157" t="s">
        <v>1441</v>
      </c>
      <c r="D3962" s="157" t="s">
        <v>738</v>
      </c>
      <c r="E3962" s="204" t="s">
        <v>1466</v>
      </c>
      <c r="F3962" s="212" t="s">
        <v>1043</v>
      </c>
      <c r="G3962" s="204" t="s">
        <v>1044</v>
      </c>
      <c r="H3962" s="241">
        <v>45919</v>
      </c>
      <c r="I3962" s="253">
        <v>0</v>
      </c>
      <c r="J3962" s="214">
        <v>-1000</v>
      </c>
      <c r="K3962" s="250">
        <f t="shared" si="64"/>
        <v>466346.13367764099</v>
      </c>
      <c r="L3962" s="270"/>
    </row>
    <row r="3963" spans="2:12" x14ac:dyDescent="0.25">
      <c r="B3963" s="46">
        <f>SUBTOTAL(103,$C$10:C3963)</f>
        <v>3954</v>
      </c>
      <c r="C3963" s="157" t="s">
        <v>1423</v>
      </c>
      <c r="D3963" s="157" t="s">
        <v>608</v>
      </c>
      <c r="E3963" s="204" t="s">
        <v>1466</v>
      </c>
      <c r="F3963" s="212" t="s">
        <v>641</v>
      </c>
      <c r="G3963" s="204" t="s">
        <v>642</v>
      </c>
      <c r="H3963" s="241">
        <v>45919</v>
      </c>
      <c r="I3963" s="253">
        <v>0</v>
      </c>
      <c r="J3963" s="214">
        <v>-10500</v>
      </c>
      <c r="K3963" s="250">
        <f t="shared" si="64"/>
        <v>455846.13367764099</v>
      </c>
      <c r="L3963" s="270"/>
    </row>
    <row r="3964" spans="2:12" x14ac:dyDescent="0.25">
      <c r="B3964" s="46">
        <f>SUBTOTAL(103,$C$10:C3964)</f>
        <v>3955</v>
      </c>
      <c r="C3964" s="157" t="s">
        <v>598</v>
      </c>
      <c r="D3964" s="157" t="s">
        <v>607</v>
      </c>
      <c r="E3964" s="204" t="s">
        <v>1467</v>
      </c>
      <c r="F3964" s="212" t="s">
        <v>1575</v>
      </c>
      <c r="G3964" s="204" t="s">
        <v>1576</v>
      </c>
      <c r="H3964" s="241">
        <v>45919</v>
      </c>
      <c r="I3964" s="253">
        <v>0</v>
      </c>
      <c r="J3964" s="214">
        <v>-3253.3361099057456</v>
      </c>
      <c r="K3964" s="250">
        <f t="shared" si="64"/>
        <v>452592.79756773525</v>
      </c>
      <c r="L3964" s="270"/>
    </row>
    <row r="3965" spans="2:12" x14ac:dyDescent="0.25">
      <c r="B3965" s="46">
        <f>SUBTOTAL(103,$C$10:C3965)</f>
        <v>3956</v>
      </c>
      <c r="C3965" s="157" t="s">
        <v>598</v>
      </c>
      <c r="D3965" s="157" t="s">
        <v>607</v>
      </c>
      <c r="E3965" s="204" t="s">
        <v>1467</v>
      </c>
      <c r="F3965" s="212" t="s">
        <v>579</v>
      </c>
      <c r="G3965" s="204" t="s">
        <v>580</v>
      </c>
      <c r="H3965" s="241">
        <v>45919</v>
      </c>
      <c r="I3965" s="253">
        <v>0</v>
      </c>
      <c r="J3965" s="214">
        <v>-2104.5828121490922</v>
      </c>
      <c r="K3965" s="250">
        <f t="shared" si="64"/>
        <v>450488.21475558617</v>
      </c>
      <c r="L3965" s="270"/>
    </row>
    <row r="3966" spans="2:12" x14ac:dyDescent="0.25">
      <c r="B3966" s="46">
        <f>SUBTOTAL(103,$C$10:C3966)</f>
        <v>3957</v>
      </c>
      <c r="C3966" s="157" t="s">
        <v>598</v>
      </c>
      <c r="D3966" s="157" t="s">
        <v>607</v>
      </c>
      <c r="E3966" s="204"/>
      <c r="F3966" s="212" t="s">
        <v>1432</v>
      </c>
      <c r="G3966" s="204" t="s">
        <v>1431</v>
      </c>
      <c r="H3966" s="241">
        <v>45919</v>
      </c>
      <c r="I3966" s="253">
        <v>0</v>
      </c>
      <c r="J3966" s="214">
        <v>-14642.081077945164</v>
      </c>
      <c r="K3966" s="250">
        <f t="shared" si="64"/>
        <v>435846.13367764099</v>
      </c>
      <c r="L3966" s="270"/>
    </row>
    <row r="3967" spans="2:12" x14ac:dyDescent="0.25">
      <c r="B3967" s="46">
        <f>SUBTOTAL(103,$C$10:C3967)</f>
        <v>3958</v>
      </c>
      <c r="C3967" s="157" t="s">
        <v>598</v>
      </c>
      <c r="D3967" s="157" t="s">
        <v>738</v>
      </c>
      <c r="E3967" s="204" t="s">
        <v>1466</v>
      </c>
      <c r="F3967" s="212" t="s">
        <v>1043</v>
      </c>
      <c r="G3967" s="204" t="s">
        <v>1044</v>
      </c>
      <c r="H3967" s="241">
        <v>45919</v>
      </c>
      <c r="I3967" s="253">
        <v>0</v>
      </c>
      <c r="J3967" s="214">
        <v>-1000</v>
      </c>
      <c r="K3967" s="250">
        <f t="shared" si="64"/>
        <v>434846.13367764099</v>
      </c>
      <c r="L3967" s="270"/>
    </row>
    <row r="3968" spans="2:12" x14ac:dyDescent="0.25">
      <c r="B3968" s="46">
        <f>SUBTOTAL(103,$C$10:C3968)</f>
        <v>3959</v>
      </c>
      <c r="C3968" s="157" t="s">
        <v>598</v>
      </c>
      <c r="D3968" s="157" t="s">
        <v>608</v>
      </c>
      <c r="E3968" s="204" t="s">
        <v>1466</v>
      </c>
      <c r="F3968" s="212" t="s">
        <v>1135</v>
      </c>
      <c r="G3968" s="204" t="s">
        <v>1134</v>
      </c>
      <c r="H3968" s="241">
        <v>45919</v>
      </c>
      <c r="I3968" s="253">
        <v>0</v>
      </c>
      <c r="J3968" s="214">
        <v>-8400</v>
      </c>
      <c r="K3968" s="250">
        <f t="shared" si="64"/>
        <v>426446.13367764099</v>
      </c>
      <c r="L3968" s="270"/>
    </row>
    <row r="3969" spans="2:12" x14ac:dyDescent="0.25">
      <c r="B3969" s="46">
        <f>SUBTOTAL(103,$C$10:C3969)</f>
        <v>3960</v>
      </c>
      <c r="C3969" s="157" t="s">
        <v>600</v>
      </c>
      <c r="D3969" s="157" t="s">
        <v>608</v>
      </c>
      <c r="E3969" s="204" t="s">
        <v>1466</v>
      </c>
      <c r="F3969" s="212" t="s">
        <v>1135</v>
      </c>
      <c r="G3969" s="204" t="s">
        <v>1134</v>
      </c>
      <c r="H3969" s="241">
        <v>45919</v>
      </c>
      <c r="I3969" s="253">
        <v>0</v>
      </c>
      <c r="J3969" s="214">
        <v>-6300</v>
      </c>
      <c r="K3969" s="250">
        <f t="shared" si="64"/>
        <v>420146.13367764099</v>
      </c>
      <c r="L3969" s="270"/>
    </row>
    <row r="3970" spans="2:12" x14ac:dyDescent="0.25">
      <c r="B3970" s="46">
        <f>SUBTOTAL(103,$C$10:C3970)</f>
        <v>3961</v>
      </c>
      <c r="C3970" s="157" t="s">
        <v>682</v>
      </c>
      <c r="D3970" s="157" t="s">
        <v>608</v>
      </c>
      <c r="E3970" s="204" t="s">
        <v>1466</v>
      </c>
      <c r="F3970" s="212" t="s">
        <v>1575</v>
      </c>
      <c r="G3970" s="204" t="s">
        <v>1576</v>
      </c>
      <c r="H3970" s="241">
        <v>45919</v>
      </c>
      <c r="I3970" s="253">
        <v>0</v>
      </c>
      <c r="J3970" s="214">
        <v>-2100</v>
      </c>
      <c r="K3970" s="250">
        <f t="shared" si="64"/>
        <v>418046.13367764099</v>
      </c>
      <c r="L3970" s="270"/>
    </row>
    <row r="3971" spans="2:12" x14ac:dyDescent="0.25">
      <c r="B3971" s="46">
        <f>SUBTOTAL(103,$C$10:C3971)</f>
        <v>3962</v>
      </c>
      <c r="C3971" s="157" t="s">
        <v>682</v>
      </c>
      <c r="D3971" s="157" t="s">
        <v>918</v>
      </c>
      <c r="E3971" s="204" t="s">
        <v>1467</v>
      </c>
      <c r="F3971" s="212" t="s">
        <v>1575</v>
      </c>
      <c r="G3971" s="204" t="s">
        <v>1576</v>
      </c>
      <c r="H3971" s="241">
        <v>45919</v>
      </c>
      <c r="I3971" s="253">
        <v>0</v>
      </c>
      <c r="J3971" s="214">
        <v>-11540</v>
      </c>
      <c r="K3971" s="250">
        <f t="shared" si="64"/>
        <v>406506.13367764099</v>
      </c>
      <c r="L3971" s="270"/>
    </row>
    <row r="3972" spans="2:12" x14ac:dyDescent="0.25">
      <c r="B3972" s="46">
        <f>SUBTOTAL(103,$C$10:C3972)</f>
        <v>3963</v>
      </c>
      <c r="C3972" s="157" t="s">
        <v>601</v>
      </c>
      <c r="D3972" s="157" t="s">
        <v>648</v>
      </c>
      <c r="E3972" s="204" t="s">
        <v>1466</v>
      </c>
      <c r="F3972" s="212" t="s">
        <v>1482</v>
      </c>
      <c r="G3972" s="204" t="s">
        <v>1483</v>
      </c>
      <c r="H3972" s="241">
        <v>45919</v>
      </c>
      <c r="I3972" s="253">
        <v>0</v>
      </c>
      <c r="J3972" s="214">
        <v>-5331</v>
      </c>
      <c r="K3972" s="250">
        <f t="shared" si="64"/>
        <v>401175.13367764099</v>
      </c>
      <c r="L3972" s="270"/>
    </row>
    <row r="3973" spans="2:12" x14ac:dyDescent="0.25">
      <c r="B3973" s="46">
        <f>SUBTOTAL(103,$C$10:C3973)</f>
        <v>3964</v>
      </c>
      <c r="C3973" s="157" t="s">
        <v>665</v>
      </c>
      <c r="D3973" s="157" t="s">
        <v>648</v>
      </c>
      <c r="E3973" s="204" t="s">
        <v>1466</v>
      </c>
      <c r="F3973" s="212" t="s">
        <v>641</v>
      </c>
      <c r="G3973" s="204" t="s">
        <v>642</v>
      </c>
      <c r="H3973" s="241">
        <v>45919</v>
      </c>
      <c r="I3973" s="253">
        <v>0</v>
      </c>
      <c r="J3973" s="214">
        <v>-9900</v>
      </c>
      <c r="K3973" s="250">
        <f t="shared" si="64"/>
        <v>391275.13367764099</v>
      </c>
      <c r="L3973" s="270"/>
    </row>
    <row r="3974" spans="2:12" x14ac:dyDescent="0.25">
      <c r="B3974" s="46">
        <f>SUBTOTAL(103,$C$10:C3974)</f>
        <v>3965</v>
      </c>
      <c r="C3974" s="157" t="s">
        <v>1503</v>
      </c>
      <c r="D3974" s="157" t="s">
        <v>738</v>
      </c>
      <c r="E3974" s="204" t="s">
        <v>1466</v>
      </c>
      <c r="F3974" s="212" t="s">
        <v>1043</v>
      </c>
      <c r="G3974" s="204" t="s">
        <v>1044</v>
      </c>
      <c r="H3974" s="241">
        <v>45919</v>
      </c>
      <c r="I3974" s="253">
        <v>0</v>
      </c>
      <c r="J3974" s="214">
        <v>-250</v>
      </c>
      <c r="K3974" s="250">
        <f t="shared" si="64"/>
        <v>391025.13367764099</v>
      </c>
      <c r="L3974" s="270"/>
    </row>
    <row r="3975" spans="2:12" x14ac:dyDescent="0.25">
      <c r="B3975" s="46">
        <f>SUBTOTAL(103,$C$10:C3975)</f>
        <v>3966</v>
      </c>
      <c r="C3975" s="157" t="s">
        <v>1151</v>
      </c>
      <c r="D3975" s="157" t="s">
        <v>608</v>
      </c>
      <c r="E3975" s="204" t="s">
        <v>1466</v>
      </c>
      <c r="F3975" s="212" t="s">
        <v>1575</v>
      </c>
      <c r="G3975" s="204" t="s">
        <v>1576</v>
      </c>
      <c r="H3975" s="241">
        <v>45919</v>
      </c>
      <c r="I3975" s="253">
        <v>0</v>
      </c>
      <c r="J3975" s="214">
        <v>-9400</v>
      </c>
      <c r="K3975" s="250">
        <f t="shared" si="64"/>
        <v>381625.13367764099</v>
      </c>
      <c r="L3975" s="270"/>
    </row>
    <row r="3976" spans="2:12" x14ac:dyDescent="0.25">
      <c r="B3976" s="46">
        <f>SUBTOTAL(103,$C$10:C3976)</f>
        <v>3967</v>
      </c>
      <c r="C3976" s="157" t="s">
        <v>683</v>
      </c>
      <c r="D3976" s="157" t="s">
        <v>608</v>
      </c>
      <c r="E3976" s="204" t="s">
        <v>1466</v>
      </c>
      <c r="F3976" s="212" t="s">
        <v>1135</v>
      </c>
      <c r="G3976" s="204" t="s">
        <v>1134</v>
      </c>
      <c r="H3976" s="241">
        <v>45919</v>
      </c>
      <c r="I3976" s="253">
        <v>0</v>
      </c>
      <c r="J3976" s="214">
        <v>-21000</v>
      </c>
      <c r="K3976" s="250">
        <f t="shared" si="64"/>
        <v>360625.13367764099</v>
      </c>
      <c r="L3976" s="270"/>
    </row>
    <row r="3977" spans="2:12" x14ac:dyDescent="0.25">
      <c r="B3977" s="46">
        <f>SUBTOTAL(103,$C$10:C3977)</f>
        <v>3968</v>
      </c>
      <c r="C3977" s="157" t="s">
        <v>683</v>
      </c>
      <c r="D3977" s="157" t="s">
        <v>1584</v>
      </c>
      <c r="E3977" s="204" t="s">
        <v>1466</v>
      </c>
      <c r="F3977" s="212" t="s">
        <v>1135</v>
      </c>
      <c r="G3977" s="204" t="s">
        <v>1134</v>
      </c>
      <c r="H3977" s="241">
        <v>45919</v>
      </c>
      <c r="I3977" s="253">
        <v>0</v>
      </c>
      <c r="J3977" s="214">
        <v>-7000</v>
      </c>
      <c r="K3977" s="250">
        <f t="shared" si="64"/>
        <v>353625.13367764099</v>
      </c>
      <c r="L3977" s="270"/>
    </row>
    <row r="3978" spans="2:12" x14ac:dyDescent="0.25">
      <c r="B3978" s="46">
        <f>SUBTOTAL(103,$C$10:C3978)</f>
        <v>3969</v>
      </c>
      <c r="C3978" s="157" t="s">
        <v>694</v>
      </c>
      <c r="D3978" s="157" t="s">
        <v>648</v>
      </c>
      <c r="E3978" s="204" t="s">
        <v>1466</v>
      </c>
      <c r="F3978" s="212" t="s">
        <v>641</v>
      </c>
      <c r="G3978" s="204" t="s">
        <v>642</v>
      </c>
      <c r="H3978" s="241">
        <v>45919</v>
      </c>
      <c r="I3978" s="253">
        <v>0</v>
      </c>
      <c r="J3978" s="214">
        <v>-6600</v>
      </c>
      <c r="K3978" s="250">
        <f t="shared" si="64"/>
        <v>347025.13367764099</v>
      </c>
      <c r="L3978" s="270"/>
    </row>
    <row r="3979" spans="2:12" x14ac:dyDescent="0.25">
      <c r="B3979" s="46">
        <f>SUBTOTAL(103,$C$10:C3979)</f>
        <v>3970</v>
      </c>
      <c r="C3979" s="157" t="s">
        <v>694</v>
      </c>
      <c r="D3979" s="157" t="s">
        <v>607</v>
      </c>
      <c r="E3979" s="204" t="s">
        <v>1467</v>
      </c>
      <c r="F3979" s="212" t="s">
        <v>1432</v>
      </c>
      <c r="G3979" s="204" t="s">
        <v>1431</v>
      </c>
      <c r="H3979" s="241">
        <v>45919</v>
      </c>
      <c r="I3979" s="253">
        <v>0</v>
      </c>
      <c r="J3979" s="214">
        <v>-9324.9599999999991</v>
      </c>
      <c r="K3979" s="250">
        <f t="shared" si="64"/>
        <v>337700.17367764097</v>
      </c>
      <c r="L3979" s="270"/>
    </row>
    <row r="3980" spans="2:12" x14ac:dyDescent="0.25">
      <c r="B3980" s="46">
        <f>SUBTOTAL(103,$C$10:C3980)</f>
        <v>3971</v>
      </c>
      <c r="C3980" s="157" t="s">
        <v>1342</v>
      </c>
      <c r="D3980" s="157" t="s">
        <v>607</v>
      </c>
      <c r="E3980" s="204" t="s">
        <v>1467</v>
      </c>
      <c r="F3980" s="212" t="s">
        <v>579</v>
      </c>
      <c r="G3980" s="204" t="s">
        <v>622</v>
      </c>
      <c r="H3980" s="241">
        <v>45919</v>
      </c>
      <c r="I3980" s="253">
        <v>0</v>
      </c>
      <c r="J3980" s="214">
        <v>-5300</v>
      </c>
      <c r="K3980" s="250">
        <f t="shared" si="64"/>
        <v>332400.17367764097</v>
      </c>
      <c r="L3980" s="270"/>
    </row>
    <row r="3981" spans="2:12" x14ac:dyDescent="0.25">
      <c r="B3981" s="46">
        <f>SUBTOTAL(103,$C$10:C3981)</f>
        <v>3972</v>
      </c>
      <c r="C3981" s="157" t="s">
        <v>605</v>
      </c>
      <c r="D3981" s="157" t="s">
        <v>607</v>
      </c>
      <c r="E3981" s="204" t="s">
        <v>1467</v>
      </c>
      <c r="F3981" s="212" t="s">
        <v>1432</v>
      </c>
      <c r="G3981" s="204" t="s">
        <v>1431</v>
      </c>
      <c r="H3981" s="241">
        <v>45919</v>
      </c>
      <c r="I3981" s="253">
        <v>0</v>
      </c>
      <c r="J3981" s="214">
        <v>-5002.6299999999974</v>
      </c>
      <c r="K3981" s="250">
        <f t="shared" si="64"/>
        <v>327397.54367764096</v>
      </c>
      <c r="L3981" s="270"/>
    </row>
    <row r="3982" spans="2:12" x14ac:dyDescent="0.25">
      <c r="B3982" s="46">
        <f>SUBTOTAL(103,$C$10:C3982)</f>
        <v>3973</v>
      </c>
      <c r="C3982" s="157" t="s">
        <v>1165</v>
      </c>
      <c r="D3982" s="157" t="s">
        <v>738</v>
      </c>
      <c r="E3982" s="204" t="s">
        <v>1466</v>
      </c>
      <c r="F3982" s="212" t="s">
        <v>1043</v>
      </c>
      <c r="G3982" s="204" t="s">
        <v>1044</v>
      </c>
      <c r="H3982" s="241">
        <v>45919</v>
      </c>
      <c r="I3982" s="253">
        <v>0</v>
      </c>
      <c r="J3982" s="214">
        <v>-750</v>
      </c>
      <c r="K3982" s="250">
        <f t="shared" si="64"/>
        <v>326647.54367764096</v>
      </c>
      <c r="L3982" s="270"/>
    </row>
    <row r="3983" spans="2:12" x14ac:dyDescent="0.25">
      <c r="B3983" s="46">
        <f>SUBTOTAL(103,$C$10:C3983)</f>
        <v>3974</v>
      </c>
      <c r="C3983" s="157" t="s">
        <v>131</v>
      </c>
      <c r="D3983" s="157" t="s">
        <v>1585</v>
      </c>
      <c r="E3983" s="204" t="s">
        <v>1470</v>
      </c>
      <c r="F3983" s="212" t="s">
        <v>588</v>
      </c>
      <c r="G3983" s="204" t="s">
        <v>589</v>
      </c>
      <c r="H3983" s="241">
        <v>45925</v>
      </c>
      <c r="I3983" s="253">
        <v>0</v>
      </c>
      <c r="J3983" s="214">
        <v>-250000</v>
      </c>
      <c r="K3983" s="250">
        <f t="shared" si="64"/>
        <v>76647.543677640962</v>
      </c>
      <c r="L3983" s="270"/>
    </row>
    <row r="3984" spans="2:12" x14ac:dyDescent="0.25">
      <c r="B3984" s="46">
        <f>SUBTOTAL(103,$C$10:C3984)</f>
        <v>3975</v>
      </c>
      <c r="C3984" s="157" t="s">
        <v>1180</v>
      </c>
      <c r="D3984" s="157" t="s">
        <v>1547</v>
      </c>
      <c r="E3984" s="204" t="s">
        <v>1470</v>
      </c>
      <c r="F3984" s="212" t="s">
        <v>1043</v>
      </c>
      <c r="G3984" s="204" t="s">
        <v>1044</v>
      </c>
      <c r="H3984" s="241">
        <v>45925</v>
      </c>
      <c r="I3984" s="253">
        <v>0</v>
      </c>
      <c r="J3984" s="214">
        <v>-500</v>
      </c>
      <c r="K3984" s="250">
        <f t="shared" si="64"/>
        <v>76147.543677640962</v>
      </c>
      <c r="L3984" s="270"/>
    </row>
    <row r="3985" spans="2:12" x14ac:dyDescent="0.25">
      <c r="B3985" s="46">
        <f>SUBTOTAL(103,$C$10:C3985)</f>
        <v>3976</v>
      </c>
      <c r="C3985" s="157" t="s">
        <v>1431</v>
      </c>
      <c r="D3985" s="157" t="s">
        <v>1033</v>
      </c>
      <c r="E3985" s="204" t="s">
        <v>6</v>
      </c>
      <c r="F3985" s="212" t="s">
        <v>1432</v>
      </c>
      <c r="G3985" s="204" t="s">
        <v>1431</v>
      </c>
      <c r="H3985" s="241">
        <v>45926</v>
      </c>
      <c r="I3985" s="253">
        <v>500000</v>
      </c>
      <c r="J3985" s="214">
        <v>0</v>
      </c>
      <c r="K3985" s="250">
        <f t="shared" si="64"/>
        <v>576147.54367764096</v>
      </c>
      <c r="L3985" s="270"/>
    </row>
    <row r="3986" spans="2:12" x14ac:dyDescent="0.25">
      <c r="B3986" s="46">
        <f>SUBTOTAL(103,$C$10:C3986)</f>
        <v>3977</v>
      </c>
      <c r="C3986" s="157" t="s">
        <v>596</v>
      </c>
      <c r="D3986" s="157" t="s">
        <v>607</v>
      </c>
      <c r="E3986" s="204" t="s">
        <v>1467</v>
      </c>
      <c r="F3986" s="212" t="s">
        <v>579</v>
      </c>
      <c r="G3986" s="204" t="s">
        <v>622</v>
      </c>
      <c r="H3986" s="241">
        <v>45926</v>
      </c>
      <c r="I3986" s="253">
        <v>0</v>
      </c>
      <c r="J3986" s="214">
        <v>-4111.5600000000013</v>
      </c>
      <c r="K3986" s="250">
        <f t="shared" si="64"/>
        <v>572035.98367764091</v>
      </c>
      <c r="L3986" s="270"/>
    </row>
    <row r="3987" spans="2:12" x14ac:dyDescent="0.25">
      <c r="B3987" s="46">
        <f>SUBTOTAL(103,$C$10:C3987)</f>
        <v>3978</v>
      </c>
      <c r="C3987" s="157" t="s">
        <v>736</v>
      </c>
      <c r="D3987" s="157" t="s">
        <v>738</v>
      </c>
      <c r="E3987" s="204" t="s">
        <v>1466</v>
      </c>
      <c r="F3987" s="212" t="s">
        <v>619</v>
      </c>
      <c r="G3987" s="204" t="s">
        <v>621</v>
      </c>
      <c r="H3987" s="241">
        <v>45926</v>
      </c>
      <c r="I3987" s="253">
        <v>0</v>
      </c>
      <c r="J3987" s="214">
        <v>-1000</v>
      </c>
      <c r="K3987" s="250">
        <f t="shared" si="64"/>
        <v>571035.98367764091</v>
      </c>
      <c r="L3987" s="270"/>
    </row>
    <row r="3988" spans="2:12" x14ac:dyDescent="0.25">
      <c r="B3988" s="46">
        <f>SUBTOTAL(103,$C$10:C3988)</f>
        <v>3979</v>
      </c>
      <c r="C3988" s="157" t="s">
        <v>625</v>
      </c>
      <c r="D3988" s="157" t="s">
        <v>608</v>
      </c>
      <c r="E3988" s="204" t="s">
        <v>1466</v>
      </c>
      <c r="F3988" s="212" t="s">
        <v>641</v>
      </c>
      <c r="G3988" s="204" t="s">
        <v>642</v>
      </c>
      <c r="H3988" s="241">
        <v>45926</v>
      </c>
      <c r="I3988" s="253">
        <v>0</v>
      </c>
      <c r="J3988" s="214">
        <v>-6450</v>
      </c>
      <c r="K3988" s="250">
        <f t="shared" si="64"/>
        <v>564585.98367764091</v>
      </c>
      <c r="L3988" s="270"/>
    </row>
    <row r="3989" spans="2:12" x14ac:dyDescent="0.25">
      <c r="B3989" s="46">
        <f>SUBTOTAL(103,$C$10:C3989)</f>
        <v>3980</v>
      </c>
      <c r="C3989" s="157" t="s">
        <v>1441</v>
      </c>
      <c r="D3989" s="157" t="s">
        <v>738</v>
      </c>
      <c r="E3989" s="204" t="s">
        <v>1466</v>
      </c>
      <c r="F3989" s="212" t="s">
        <v>1043</v>
      </c>
      <c r="G3989" s="204" t="s">
        <v>1044</v>
      </c>
      <c r="H3989" s="241">
        <v>45926</v>
      </c>
      <c r="I3989" s="253">
        <v>0</v>
      </c>
      <c r="J3989" s="214">
        <v>-1000</v>
      </c>
      <c r="K3989" s="250">
        <f t="shared" si="64"/>
        <v>563585.98367764091</v>
      </c>
      <c r="L3989" s="270"/>
    </row>
    <row r="3990" spans="2:12" x14ac:dyDescent="0.25">
      <c r="B3990" s="46">
        <f>SUBTOTAL(103,$C$10:C3990)</f>
        <v>3981</v>
      </c>
      <c r="C3990" s="157" t="s">
        <v>597</v>
      </c>
      <c r="D3990" s="157" t="s">
        <v>608</v>
      </c>
      <c r="E3990" s="204" t="s">
        <v>1466</v>
      </c>
      <c r="F3990" s="212" t="s">
        <v>581</v>
      </c>
      <c r="G3990" s="204" t="s">
        <v>434</v>
      </c>
      <c r="H3990" s="241">
        <v>45926</v>
      </c>
      <c r="I3990" s="253">
        <v>0</v>
      </c>
      <c r="J3990" s="214">
        <v>-14000</v>
      </c>
      <c r="K3990" s="250">
        <f t="shared" si="64"/>
        <v>549585.98367764091</v>
      </c>
      <c r="L3990" s="270"/>
    </row>
    <row r="3991" spans="2:12" x14ac:dyDescent="0.25">
      <c r="B3991" s="46">
        <f>SUBTOTAL(103,$C$10:C3991)</f>
        <v>3982</v>
      </c>
      <c r="C3991" s="157" t="s">
        <v>1423</v>
      </c>
      <c r="D3991" s="157" t="s">
        <v>608</v>
      </c>
      <c r="E3991" s="204" t="s">
        <v>1466</v>
      </c>
      <c r="F3991" s="212" t="s">
        <v>641</v>
      </c>
      <c r="G3991" s="204" t="s">
        <v>642</v>
      </c>
      <c r="H3991" s="241">
        <v>45926</v>
      </c>
      <c r="I3991" s="253">
        <v>0</v>
      </c>
      <c r="J3991" s="214">
        <v>-4200</v>
      </c>
      <c r="K3991" s="250">
        <f t="shared" si="64"/>
        <v>545385.98367764091</v>
      </c>
      <c r="L3991" s="270"/>
    </row>
    <row r="3992" spans="2:12" x14ac:dyDescent="0.25">
      <c r="B3992" s="46">
        <f>SUBTOTAL(103,$C$10:C3992)</f>
        <v>3983</v>
      </c>
      <c r="C3992" s="157" t="s">
        <v>1423</v>
      </c>
      <c r="D3992" s="157" t="s">
        <v>608</v>
      </c>
      <c r="E3992" s="204" t="s">
        <v>1466</v>
      </c>
      <c r="F3992" s="212" t="s">
        <v>1045</v>
      </c>
      <c r="G3992" s="204" t="s">
        <v>1046</v>
      </c>
      <c r="H3992" s="241">
        <v>45926</v>
      </c>
      <c r="I3992" s="253">
        <v>0</v>
      </c>
      <c r="J3992" s="214">
        <v>-4200</v>
      </c>
      <c r="K3992" s="250">
        <f t="shared" si="64"/>
        <v>541185.98367764091</v>
      </c>
      <c r="L3992" s="270"/>
    </row>
    <row r="3993" spans="2:12" x14ac:dyDescent="0.25">
      <c r="B3993" s="46">
        <f>SUBTOTAL(103,$C$10:C3993)</f>
        <v>3984</v>
      </c>
      <c r="C3993" s="157" t="s">
        <v>598</v>
      </c>
      <c r="D3993" s="157" t="s">
        <v>607</v>
      </c>
      <c r="E3993" s="204" t="s">
        <v>1467</v>
      </c>
      <c r="F3993" s="212" t="s">
        <v>1575</v>
      </c>
      <c r="G3993" s="204" t="s">
        <v>1576</v>
      </c>
      <c r="H3993" s="241">
        <v>45926</v>
      </c>
      <c r="I3993" s="253">
        <v>0</v>
      </c>
      <c r="J3993" s="214">
        <v>-674.02447722443378</v>
      </c>
      <c r="K3993" s="250">
        <f t="shared" ref="K3993:K4006" si="65">I3993+K3992+J3993</f>
        <v>540511.95920041646</v>
      </c>
      <c r="L3993" s="270"/>
    </row>
    <row r="3994" spans="2:12" x14ac:dyDescent="0.25">
      <c r="B3994" s="46">
        <f>SUBTOTAL(103,$C$10:C3994)</f>
        <v>3985</v>
      </c>
      <c r="C3994" s="157" t="s">
        <v>598</v>
      </c>
      <c r="D3994" s="157" t="s">
        <v>607</v>
      </c>
      <c r="E3994" s="204" t="s">
        <v>1467</v>
      </c>
      <c r="F3994" s="212" t="s">
        <v>1135</v>
      </c>
      <c r="G3994" s="204" t="s">
        <v>1134</v>
      </c>
      <c r="H3994" s="241">
        <v>45926</v>
      </c>
      <c r="I3994" s="253">
        <v>0</v>
      </c>
      <c r="J3994" s="214">
        <v>-5607.5129629583917</v>
      </c>
      <c r="K3994" s="250">
        <f t="shared" si="65"/>
        <v>534904.44623745803</v>
      </c>
      <c r="L3994" s="270"/>
    </row>
    <row r="3995" spans="2:12" x14ac:dyDescent="0.25">
      <c r="B3995" s="46">
        <f>SUBTOTAL(103,$C$10:C3995)</f>
        <v>3986</v>
      </c>
      <c r="C3995" s="157" t="s">
        <v>598</v>
      </c>
      <c r="D3995" s="157" t="s">
        <v>607</v>
      </c>
      <c r="E3995" s="204" t="s">
        <v>1467</v>
      </c>
      <c r="F3995" s="212" t="s">
        <v>1432</v>
      </c>
      <c r="G3995" s="204" t="s">
        <v>1431</v>
      </c>
      <c r="H3995" s="241">
        <v>45926</v>
      </c>
      <c r="I3995" s="253">
        <v>0</v>
      </c>
      <c r="J3995" s="214">
        <v>-13718.462559817173</v>
      </c>
      <c r="K3995" s="250">
        <f t="shared" si="65"/>
        <v>521185.98367764085</v>
      </c>
      <c r="L3995" s="270"/>
    </row>
    <row r="3996" spans="2:12" x14ac:dyDescent="0.25">
      <c r="B3996" s="46">
        <f>SUBTOTAL(103,$C$10:C3996)</f>
        <v>3987</v>
      </c>
      <c r="C3996" s="157" t="s">
        <v>598</v>
      </c>
      <c r="D3996" s="157" t="s">
        <v>608</v>
      </c>
      <c r="E3996" s="204" t="s">
        <v>1466</v>
      </c>
      <c r="F3996" s="212" t="s">
        <v>1135</v>
      </c>
      <c r="G3996" s="204" t="s">
        <v>1134</v>
      </c>
      <c r="H3996" s="241">
        <v>45926</v>
      </c>
      <c r="I3996" s="253">
        <v>0</v>
      </c>
      <c r="J3996" s="214">
        <v>-8400</v>
      </c>
      <c r="K3996" s="250">
        <f t="shared" si="65"/>
        <v>512785.98367764085</v>
      </c>
      <c r="L3996" s="270"/>
    </row>
    <row r="3997" spans="2:12" x14ac:dyDescent="0.25">
      <c r="B3997" s="46">
        <f>SUBTOTAL(103,$C$10:C3997)</f>
        <v>3988</v>
      </c>
      <c r="C3997" s="157" t="s">
        <v>600</v>
      </c>
      <c r="D3997" s="157" t="s">
        <v>608</v>
      </c>
      <c r="E3997" s="204" t="s">
        <v>1466</v>
      </c>
      <c r="F3997" s="212" t="s">
        <v>1135</v>
      </c>
      <c r="G3997" s="204" t="s">
        <v>1134</v>
      </c>
      <c r="H3997" s="241">
        <v>45926</v>
      </c>
      <c r="I3997" s="253">
        <v>0</v>
      </c>
      <c r="J3997" s="214">
        <v>-6300</v>
      </c>
      <c r="K3997" s="250">
        <f t="shared" si="65"/>
        <v>506485.98367764085</v>
      </c>
      <c r="L3997" s="270"/>
    </row>
    <row r="3998" spans="2:12" x14ac:dyDescent="0.25">
      <c r="B3998" s="46">
        <f>SUBTOTAL(103,$C$10:C3998)</f>
        <v>3989</v>
      </c>
      <c r="C3998" s="157" t="s">
        <v>682</v>
      </c>
      <c r="D3998" s="157" t="s">
        <v>608</v>
      </c>
      <c r="E3998" s="204" t="s">
        <v>1466</v>
      </c>
      <c r="F3998" s="212" t="s">
        <v>1575</v>
      </c>
      <c r="G3998" s="204" t="s">
        <v>1576</v>
      </c>
      <c r="H3998" s="241">
        <v>45926</v>
      </c>
      <c r="I3998" s="253">
        <v>0</v>
      </c>
      <c r="J3998" s="214">
        <v>-2100</v>
      </c>
      <c r="K3998" s="250">
        <f t="shared" si="65"/>
        <v>504385.98367764085</v>
      </c>
      <c r="L3998" s="270"/>
    </row>
    <row r="3999" spans="2:12" x14ac:dyDescent="0.25">
      <c r="B3999" s="46">
        <f>SUBTOTAL(103,$C$10:C3999)</f>
        <v>3990</v>
      </c>
      <c r="C3999" s="157" t="s">
        <v>682</v>
      </c>
      <c r="D3999" s="157" t="s">
        <v>918</v>
      </c>
      <c r="E3999" s="204" t="s">
        <v>1467</v>
      </c>
      <c r="F3999" s="212" t="s">
        <v>1575</v>
      </c>
      <c r="G3999" s="204" t="s">
        <v>1576</v>
      </c>
      <c r="H3999" s="241">
        <v>45926</v>
      </c>
      <c r="I3999" s="253">
        <v>0</v>
      </c>
      <c r="J3999" s="214">
        <v>-18304</v>
      </c>
      <c r="K3999" s="250">
        <f t="shared" si="65"/>
        <v>486081.98367764085</v>
      </c>
      <c r="L3999" s="270"/>
    </row>
    <row r="4000" spans="2:12" x14ac:dyDescent="0.25">
      <c r="B4000" s="46">
        <f>SUBTOTAL(103,$C$10:C4000)</f>
        <v>3991</v>
      </c>
      <c r="C4000" s="157" t="s">
        <v>601</v>
      </c>
      <c r="D4000" s="157" t="s">
        <v>648</v>
      </c>
      <c r="E4000" s="204" t="s">
        <v>1466</v>
      </c>
      <c r="F4000" s="212" t="s">
        <v>1482</v>
      </c>
      <c r="G4000" s="204" t="s">
        <v>1483</v>
      </c>
      <c r="H4000" s="241">
        <v>45926</v>
      </c>
      <c r="I4000" s="253">
        <v>0</v>
      </c>
      <c r="J4000" s="214">
        <v>-19331</v>
      </c>
      <c r="K4000" s="250">
        <f t="shared" si="65"/>
        <v>466750.98367764085</v>
      </c>
      <c r="L4000" s="270"/>
    </row>
    <row r="4001" spans="2:12" x14ac:dyDescent="0.25">
      <c r="B4001" s="46">
        <f>SUBTOTAL(103,$C$10:C4001)</f>
        <v>3992</v>
      </c>
      <c r="C4001" s="157" t="s">
        <v>1524</v>
      </c>
      <c r="D4001" s="157" t="s">
        <v>608</v>
      </c>
      <c r="E4001" s="204" t="s">
        <v>1466</v>
      </c>
      <c r="F4001" s="212" t="s">
        <v>1482</v>
      </c>
      <c r="G4001" s="204" t="s">
        <v>1483</v>
      </c>
      <c r="H4001" s="241">
        <v>45926</v>
      </c>
      <c r="I4001" s="253">
        <v>0</v>
      </c>
      <c r="J4001" s="214">
        <v>-8400</v>
      </c>
      <c r="K4001" s="250">
        <f t="shared" si="65"/>
        <v>458350.98367764085</v>
      </c>
      <c r="L4001" s="270"/>
    </row>
    <row r="4002" spans="2:12" x14ac:dyDescent="0.25">
      <c r="B4002" s="46">
        <f>SUBTOTAL(103,$C$10:C4002)</f>
        <v>3993</v>
      </c>
      <c r="C4002" s="157" t="s">
        <v>665</v>
      </c>
      <c r="D4002" s="157" t="s">
        <v>648</v>
      </c>
      <c r="E4002" s="204" t="s">
        <v>1466</v>
      </c>
      <c r="F4002" s="212" t="s">
        <v>641</v>
      </c>
      <c r="G4002" s="204" t="s">
        <v>642</v>
      </c>
      <c r="H4002" s="241">
        <v>45926</v>
      </c>
      <c r="I4002" s="253">
        <v>0</v>
      </c>
      <c r="J4002" s="214">
        <v>-12600</v>
      </c>
      <c r="K4002" s="250">
        <f t="shared" si="65"/>
        <v>445750.98367764085</v>
      </c>
      <c r="L4002" s="270"/>
    </row>
    <row r="4003" spans="2:12" x14ac:dyDescent="0.25">
      <c r="B4003" s="46">
        <f>SUBTOTAL(103,$C$10:C4003)</f>
        <v>3994</v>
      </c>
      <c r="C4003" s="157" t="s">
        <v>1151</v>
      </c>
      <c r="D4003" s="157" t="s">
        <v>608</v>
      </c>
      <c r="E4003" s="204" t="s">
        <v>1466</v>
      </c>
      <c r="F4003" s="212" t="s">
        <v>1575</v>
      </c>
      <c r="G4003" s="204" t="s">
        <v>1576</v>
      </c>
      <c r="H4003" s="241">
        <v>45926</v>
      </c>
      <c r="I4003" s="253">
        <v>0</v>
      </c>
      <c r="J4003" s="214">
        <v>-9400</v>
      </c>
      <c r="K4003" s="250">
        <f t="shared" si="65"/>
        <v>436350.98367764085</v>
      </c>
      <c r="L4003" s="270"/>
    </row>
    <row r="4004" spans="2:12" x14ac:dyDescent="0.25">
      <c r="B4004" s="46">
        <f>SUBTOTAL(103,$C$10:C4004)</f>
        <v>3995</v>
      </c>
      <c r="C4004" s="157" t="s">
        <v>683</v>
      </c>
      <c r="D4004" s="157" t="s">
        <v>608</v>
      </c>
      <c r="E4004" s="204" t="s">
        <v>1466</v>
      </c>
      <c r="F4004" s="212" t="s">
        <v>1565</v>
      </c>
      <c r="G4004" s="204" t="s">
        <v>1567</v>
      </c>
      <c r="H4004" s="241">
        <v>45926</v>
      </c>
      <c r="I4004" s="253">
        <v>0</v>
      </c>
      <c r="J4004" s="214">
        <v>-18900</v>
      </c>
      <c r="K4004" s="250">
        <f t="shared" si="65"/>
        <v>417450.98367764085</v>
      </c>
      <c r="L4004" s="270"/>
    </row>
    <row r="4005" spans="2:12" x14ac:dyDescent="0.25">
      <c r="B4005" s="46">
        <f>SUBTOTAL(103,$C$10:C4005)</f>
        <v>3996</v>
      </c>
      <c r="C4005" s="157" t="s">
        <v>683</v>
      </c>
      <c r="D4005" s="157" t="s">
        <v>703</v>
      </c>
      <c r="E4005" s="204" t="s">
        <v>1471</v>
      </c>
      <c r="F4005" s="212" t="s">
        <v>1565</v>
      </c>
      <c r="G4005" s="204" t="s">
        <v>1567</v>
      </c>
      <c r="H4005" s="241">
        <v>45926</v>
      </c>
      <c r="I4005" s="253">
        <v>0</v>
      </c>
      <c r="J4005" s="214">
        <v>-15000</v>
      </c>
      <c r="K4005" s="250">
        <f t="shared" si="65"/>
        <v>402450.98367764085</v>
      </c>
      <c r="L4005" s="270"/>
    </row>
    <row r="4006" spans="2:12" x14ac:dyDescent="0.25">
      <c r="B4006" s="46">
        <f>SUBTOTAL(103,$C$10:C4006)</f>
        <v>3997</v>
      </c>
      <c r="C4006" s="157" t="s">
        <v>683</v>
      </c>
      <c r="D4006" s="157" t="s">
        <v>775</v>
      </c>
      <c r="E4006" s="204" t="s">
        <v>1468</v>
      </c>
      <c r="F4006" s="212" t="s">
        <v>1565</v>
      </c>
      <c r="G4006" s="204" t="s">
        <v>1567</v>
      </c>
      <c r="H4006" s="241">
        <v>45926</v>
      </c>
      <c r="I4006" s="253">
        <v>0</v>
      </c>
      <c r="J4006" s="214">
        <v>-8924.2999999999993</v>
      </c>
      <c r="K4006" s="250">
        <f t="shared" si="65"/>
        <v>393526.68367764086</v>
      </c>
      <c r="L4006" s="270"/>
    </row>
    <row r="4007" spans="2:12" x14ac:dyDescent="0.25">
      <c r="B4007" s="46">
        <f>SUBTOTAL(103,$C$10:C4007)</f>
        <v>3998</v>
      </c>
      <c r="C4007" s="157" t="s">
        <v>683</v>
      </c>
      <c r="D4007" s="157" t="s">
        <v>1584</v>
      </c>
      <c r="E4007" s="204" t="s">
        <v>1466</v>
      </c>
      <c r="F4007" s="212" t="s">
        <v>1565</v>
      </c>
      <c r="G4007" s="204" t="s">
        <v>1567</v>
      </c>
      <c r="H4007" s="241">
        <v>45926</v>
      </c>
      <c r="I4007" s="253">
        <v>0</v>
      </c>
      <c r="J4007" s="214">
        <v>-1120</v>
      </c>
      <c r="K4007" s="250">
        <f t="shared" ref="K4007:K4056" si="66">I4007+K4006+J4007</f>
        <v>392406.68367764086</v>
      </c>
      <c r="L4007" s="270"/>
    </row>
    <row r="4008" spans="2:12" x14ac:dyDescent="0.25">
      <c r="B4008" s="46">
        <f>SUBTOTAL(103,$C$10:C4008)</f>
        <v>3999</v>
      </c>
      <c r="C4008" s="157" t="s">
        <v>694</v>
      </c>
      <c r="D4008" s="157" t="s">
        <v>648</v>
      </c>
      <c r="E4008" s="204" t="s">
        <v>1466</v>
      </c>
      <c r="F4008" s="212" t="s">
        <v>641</v>
      </c>
      <c r="G4008" s="204" t="s">
        <v>642</v>
      </c>
      <c r="H4008" s="241">
        <v>45926</v>
      </c>
      <c r="I4008" s="253">
        <v>0</v>
      </c>
      <c r="J4008" s="214">
        <v>-8400</v>
      </c>
      <c r="K4008" s="250">
        <f t="shared" si="66"/>
        <v>384006.68367764086</v>
      </c>
      <c r="L4008" s="270"/>
    </row>
    <row r="4009" spans="2:12" x14ac:dyDescent="0.25">
      <c r="B4009" s="46">
        <f>SUBTOTAL(103,$C$10:C4009)</f>
        <v>4000</v>
      </c>
      <c r="C4009" s="157" t="s">
        <v>694</v>
      </c>
      <c r="D4009" s="157" t="s">
        <v>607</v>
      </c>
      <c r="E4009" s="204" t="s">
        <v>1467</v>
      </c>
      <c r="F4009" s="212" t="s">
        <v>1432</v>
      </c>
      <c r="G4009" s="204" t="s">
        <v>1431</v>
      </c>
      <c r="H4009" s="241">
        <v>45926</v>
      </c>
      <c r="I4009" s="253">
        <v>0</v>
      </c>
      <c r="J4009" s="214">
        <v>-3008.489999999998</v>
      </c>
      <c r="K4009" s="250">
        <f t="shared" si="66"/>
        <v>380998.19367764087</v>
      </c>
      <c r="L4009" s="270"/>
    </row>
    <row r="4010" spans="2:12" x14ac:dyDescent="0.25">
      <c r="B4010" s="46">
        <f>SUBTOTAL(103,$C$10:C4010)</f>
        <v>4001</v>
      </c>
      <c r="C4010" s="157" t="s">
        <v>605</v>
      </c>
      <c r="D4010" s="157" t="s">
        <v>607</v>
      </c>
      <c r="E4010" s="204" t="s">
        <v>1467</v>
      </c>
      <c r="F4010" s="212" t="s">
        <v>1432</v>
      </c>
      <c r="G4010" s="204" t="s">
        <v>1431</v>
      </c>
      <c r="H4010" s="241">
        <v>45926</v>
      </c>
      <c r="I4010" s="253">
        <v>0</v>
      </c>
      <c r="J4010" s="214">
        <v>-10395.129999999997</v>
      </c>
      <c r="K4010" s="250">
        <f t="shared" si="66"/>
        <v>370603.06367764086</v>
      </c>
      <c r="L4010" s="270"/>
    </row>
    <row r="4011" spans="2:12" x14ac:dyDescent="0.25">
      <c r="B4011" s="46">
        <f>SUBTOTAL(103,$C$10:C4011)</f>
        <v>4002</v>
      </c>
      <c r="C4011" s="157" t="s">
        <v>1165</v>
      </c>
      <c r="D4011" s="157" t="s">
        <v>738</v>
      </c>
      <c r="E4011" s="204" t="s">
        <v>1466</v>
      </c>
      <c r="F4011" s="212" t="s">
        <v>1043</v>
      </c>
      <c r="G4011" s="204" t="s">
        <v>1044</v>
      </c>
      <c r="H4011" s="241">
        <v>45926</v>
      </c>
      <c r="I4011" s="253">
        <v>0</v>
      </c>
      <c r="J4011" s="214">
        <v>-750</v>
      </c>
      <c r="K4011" s="250">
        <f t="shared" si="66"/>
        <v>369853.06367764086</v>
      </c>
      <c r="L4011" s="270"/>
    </row>
    <row r="4012" spans="2:12" x14ac:dyDescent="0.25">
      <c r="B4012" s="46">
        <f>SUBTOTAL(103,$C$10:C4012)</f>
        <v>4003</v>
      </c>
      <c r="C4012" s="157" t="s">
        <v>596</v>
      </c>
      <c r="D4012" s="157" t="s">
        <v>607</v>
      </c>
      <c r="E4012" s="204" t="s">
        <v>1467</v>
      </c>
      <c r="F4012" s="212" t="s">
        <v>579</v>
      </c>
      <c r="G4012" s="204" t="s">
        <v>622</v>
      </c>
      <c r="H4012" s="241">
        <v>45933</v>
      </c>
      <c r="I4012" s="253">
        <v>0</v>
      </c>
      <c r="J4012" s="214">
        <v>-4111.2050000000017</v>
      </c>
      <c r="K4012" s="250">
        <f t="shared" si="66"/>
        <v>365741.85867764085</v>
      </c>
      <c r="L4012" s="270"/>
    </row>
    <row r="4013" spans="2:12" x14ac:dyDescent="0.25">
      <c r="B4013" s="46">
        <f>SUBTOTAL(103,$C$10:C4013)</f>
        <v>4004</v>
      </c>
      <c r="C4013" s="157" t="s">
        <v>1511</v>
      </c>
      <c r="D4013" s="157" t="s">
        <v>738</v>
      </c>
      <c r="E4013" s="204" t="s">
        <v>1466</v>
      </c>
      <c r="F4013" s="212" t="s">
        <v>1043</v>
      </c>
      <c r="G4013" s="204" t="s">
        <v>1044</v>
      </c>
      <c r="H4013" s="241">
        <v>45933</v>
      </c>
      <c r="I4013" s="253">
        <v>0</v>
      </c>
      <c r="J4013" s="214">
        <v>-250</v>
      </c>
      <c r="K4013" s="250">
        <f t="shared" si="66"/>
        <v>365491.85867764085</v>
      </c>
      <c r="L4013" s="270"/>
    </row>
    <row r="4014" spans="2:12" x14ac:dyDescent="0.25">
      <c r="B4014" s="46">
        <f>SUBTOTAL(103,$C$10:C4014)</f>
        <v>4005</v>
      </c>
      <c r="C4014" s="157" t="s">
        <v>1269</v>
      </c>
      <c r="D4014" s="157" t="s">
        <v>918</v>
      </c>
      <c r="E4014" s="204" t="s">
        <v>1467</v>
      </c>
      <c r="F4014" s="212" t="s">
        <v>1432</v>
      </c>
      <c r="G4014" s="204" t="s">
        <v>1431</v>
      </c>
      <c r="H4014" s="241">
        <v>45933</v>
      </c>
      <c r="I4014" s="253">
        <v>0</v>
      </c>
      <c r="J4014" s="214">
        <v>-645.79636363636371</v>
      </c>
      <c r="K4014" s="250">
        <f t="shared" si="66"/>
        <v>364846.06231400446</v>
      </c>
      <c r="L4014" s="270"/>
    </row>
    <row r="4015" spans="2:12" x14ac:dyDescent="0.25">
      <c r="B4015" s="46">
        <f>SUBTOTAL(103,$C$10:C4015)</f>
        <v>4006</v>
      </c>
      <c r="C4015" s="157" t="s">
        <v>1586</v>
      </c>
      <c r="D4015" s="157" t="s">
        <v>918</v>
      </c>
      <c r="E4015" s="204" t="s">
        <v>1467</v>
      </c>
      <c r="F4015" s="212" t="s">
        <v>1432</v>
      </c>
      <c r="G4015" s="204" t="s">
        <v>1431</v>
      </c>
      <c r="H4015" s="241">
        <v>45933</v>
      </c>
      <c r="I4015" s="253">
        <v>0</v>
      </c>
      <c r="J4015" s="214">
        <v>-727.27272727272725</v>
      </c>
      <c r="K4015" s="250">
        <f t="shared" si="66"/>
        <v>364118.78958673176</v>
      </c>
      <c r="L4015" s="270"/>
    </row>
    <row r="4016" spans="2:12" x14ac:dyDescent="0.25">
      <c r="B4016" s="46">
        <f>SUBTOTAL(103,$C$10:C4016)</f>
        <v>4007</v>
      </c>
      <c r="C4016" s="157" t="s">
        <v>736</v>
      </c>
      <c r="D4016" s="157" t="s">
        <v>738</v>
      </c>
      <c r="E4016" s="204" t="s">
        <v>1466</v>
      </c>
      <c r="F4016" s="212" t="s">
        <v>619</v>
      </c>
      <c r="G4016" s="204" t="s">
        <v>621</v>
      </c>
      <c r="H4016" s="241">
        <v>45933</v>
      </c>
      <c r="I4016" s="253">
        <v>0</v>
      </c>
      <c r="J4016" s="214">
        <v>-1000</v>
      </c>
      <c r="K4016" s="250">
        <f t="shared" si="66"/>
        <v>363118.78958673176</v>
      </c>
      <c r="L4016" s="270"/>
    </row>
    <row r="4017" spans="2:12" x14ac:dyDescent="0.25">
      <c r="B4017" s="46">
        <f>SUBTOTAL(103,$C$10:C4017)</f>
        <v>4008</v>
      </c>
      <c r="C4017" s="157" t="s">
        <v>625</v>
      </c>
      <c r="D4017" s="157" t="s">
        <v>608</v>
      </c>
      <c r="E4017" s="204" t="s">
        <v>1466</v>
      </c>
      <c r="F4017" s="212" t="s">
        <v>641</v>
      </c>
      <c r="G4017" s="204" t="s">
        <v>642</v>
      </c>
      <c r="H4017" s="241">
        <v>45933</v>
      </c>
      <c r="I4017" s="253">
        <v>0</v>
      </c>
      <c r="J4017" s="214">
        <v>-2100</v>
      </c>
      <c r="K4017" s="250">
        <f t="shared" si="66"/>
        <v>361018.78958673176</v>
      </c>
      <c r="L4017" s="270"/>
    </row>
    <row r="4018" spans="2:12" x14ac:dyDescent="0.25">
      <c r="B4018" s="46">
        <f>SUBTOTAL(103,$C$10:C4018)</f>
        <v>4009</v>
      </c>
      <c r="C4018" s="157" t="s">
        <v>625</v>
      </c>
      <c r="D4018" s="157" t="s">
        <v>1166</v>
      </c>
      <c r="E4018" s="204" t="s">
        <v>1466</v>
      </c>
      <c r="F4018" s="212" t="s">
        <v>641</v>
      </c>
      <c r="G4018" s="204" t="s">
        <v>642</v>
      </c>
      <c r="H4018" s="241">
        <v>45933</v>
      </c>
      <c r="I4018" s="253">
        <v>0</v>
      </c>
      <c r="J4018" s="214">
        <v>-2347</v>
      </c>
      <c r="K4018" s="250">
        <f t="shared" si="66"/>
        <v>358671.78958673176</v>
      </c>
      <c r="L4018" s="270"/>
    </row>
    <row r="4019" spans="2:12" x14ac:dyDescent="0.25">
      <c r="B4019" s="46">
        <f>SUBTOTAL(103,$C$10:C4019)</f>
        <v>4010</v>
      </c>
      <c r="C4019" s="157" t="s">
        <v>1441</v>
      </c>
      <c r="D4019" s="157" t="s">
        <v>738</v>
      </c>
      <c r="E4019" s="204" t="s">
        <v>1466</v>
      </c>
      <c r="F4019" s="212" t="s">
        <v>1043</v>
      </c>
      <c r="G4019" s="204" t="s">
        <v>1044</v>
      </c>
      <c r="H4019" s="241">
        <v>45933</v>
      </c>
      <c r="I4019" s="253">
        <v>0</v>
      </c>
      <c r="J4019" s="214">
        <v>-1000</v>
      </c>
      <c r="K4019" s="250">
        <f t="shared" si="66"/>
        <v>357671.78958673176</v>
      </c>
      <c r="L4019" s="270"/>
    </row>
    <row r="4020" spans="2:12" x14ac:dyDescent="0.25">
      <c r="B4020" s="46">
        <f>SUBTOTAL(103,$C$10:C4020)</f>
        <v>4011</v>
      </c>
      <c r="C4020" s="157" t="s">
        <v>1423</v>
      </c>
      <c r="D4020" s="157" t="s">
        <v>608</v>
      </c>
      <c r="E4020" s="204" t="s">
        <v>1466</v>
      </c>
      <c r="F4020" s="212" t="s">
        <v>641</v>
      </c>
      <c r="G4020" s="204" t="s">
        <v>642</v>
      </c>
      <c r="H4020" s="241">
        <v>45933</v>
      </c>
      <c r="I4020" s="253">
        <v>0</v>
      </c>
      <c r="J4020" s="214">
        <v>-8400</v>
      </c>
      <c r="K4020" s="250">
        <f t="shared" si="66"/>
        <v>349271.78958673176</v>
      </c>
      <c r="L4020" s="270"/>
    </row>
    <row r="4021" spans="2:12" x14ac:dyDescent="0.25">
      <c r="B4021" s="46">
        <f>SUBTOTAL(103,$C$10:C4021)</f>
        <v>4012</v>
      </c>
      <c r="C4021" s="157" t="s">
        <v>1423</v>
      </c>
      <c r="D4021" s="157" t="s">
        <v>608</v>
      </c>
      <c r="E4021" s="204" t="s">
        <v>1466</v>
      </c>
      <c r="F4021" s="212" t="s">
        <v>1045</v>
      </c>
      <c r="G4021" s="204" t="s">
        <v>1046</v>
      </c>
      <c r="H4021" s="241">
        <v>45933</v>
      </c>
      <c r="I4021" s="253">
        <v>0</v>
      </c>
      <c r="J4021" s="214">
        <v>-4200</v>
      </c>
      <c r="K4021" s="250">
        <f t="shared" si="66"/>
        <v>345071.78958673176</v>
      </c>
      <c r="L4021" s="270"/>
    </row>
    <row r="4022" spans="2:12" x14ac:dyDescent="0.25">
      <c r="B4022" s="46">
        <f>SUBTOTAL(103,$C$10:C4022)</f>
        <v>4013</v>
      </c>
      <c r="C4022" s="157" t="s">
        <v>598</v>
      </c>
      <c r="D4022" s="157" t="s">
        <v>607</v>
      </c>
      <c r="E4022" s="204" t="s">
        <v>1467</v>
      </c>
      <c r="F4022" s="212" t="s">
        <v>1135</v>
      </c>
      <c r="G4022" s="204" t="s">
        <v>1134</v>
      </c>
      <c r="H4022" s="241">
        <v>45933</v>
      </c>
      <c r="I4022" s="253">
        <v>0</v>
      </c>
      <c r="J4022" s="214">
        <v>-12911.781538713105</v>
      </c>
      <c r="K4022" s="250">
        <f t="shared" si="66"/>
        <v>332160.00804801867</v>
      </c>
      <c r="L4022" s="270"/>
    </row>
    <row r="4023" spans="2:12" x14ac:dyDescent="0.25">
      <c r="B4023" s="46">
        <f>SUBTOTAL(103,$C$10:C4023)</f>
        <v>4014</v>
      </c>
      <c r="C4023" s="157" t="s">
        <v>598</v>
      </c>
      <c r="D4023" s="157" t="s">
        <v>607</v>
      </c>
      <c r="E4023" s="204" t="s">
        <v>1467</v>
      </c>
      <c r="F4023" s="212" t="s">
        <v>579</v>
      </c>
      <c r="G4023" s="204" t="s">
        <v>580</v>
      </c>
      <c r="H4023" s="241">
        <v>45933</v>
      </c>
      <c r="I4023" s="253">
        <v>0</v>
      </c>
      <c r="J4023" s="214">
        <v>-1274.7935573542638</v>
      </c>
      <c r="K4023" s="250">
        <f t="shared" si="66"/>
        <v>330885.21449066442</v>
      </c>
      <c r="L4023" s="270"/>
    </row>
    <row r="4024" spans="2:12" x14ac:dyDescent="0.25">
      <c r="B4024" s="46">
        <f>SUBTOTAL(103,$C$10:C4024)</f>
        <v>4015</v>
      </c>
      <c r="C4024" s="157" t="s">
        <v>598</v>
      </c>
      <c r="D4024" s="157" t="s">
        <v>607</v>
      </c>
      <c r="E4024" s="204" t="s">
        <v>1467</v>
      </c>
      <c r="F4024" s="212" t="s">
        <v>1432</v>
      </c>
      <c r="G4024" s="204" t="s">
        <v>1431</v>
      </c>
      <c r="H4024" s="241">
        <v>45933</v>
      </c>
      <c r="I4024" s="253">
        <v>0</v>
      </c>
      <c r="J4024" s="214">
        <v>-5813.4249039326305</v>
      </c>
      <c r="K4024" s="250">
        <f t="shared" si="66"/>
        <v>325071.78958673181</v>
      </c>
      <c r="L4024" s="270"/>
    </row>
    <row r="4025" spans="2:12" x14ac:dyDescent="0.25">
      <c r="B4025" s="46">
        <f>SUBTOTAL(103,$C$10:C4025)</f>
        <v>4016</v>
      </c>
      <c r="C4025" s="157" t="s">
        <v>598</v>
      </c>
      <c r="D4025" s="157" t="s">
        <v>608</v>
      </c>
      <c r="E4025" s="204" t="s">
        <v>1466</v>
      </c>
      <c r="F4025" s="212" t="s">
        <v>1135</v>
      </c>
      <c r="G4025" s="204" t="s">
        <v>1134</v>
      </c>
      <c r="H4025" s="241">
        <v>45933</v>
      </c>
      <c r="I4025" s="253">
        <v>0</v>
      </c>
      <c r="J4025" s="214">
        <v>-8400</v>
      </c>
      <c r="K4025" s="250">
        <f t="shared" si="66"/>
        <v>316671.78958673181</v>
      </c>
      <c r="L4025" s="270"/>
    </row>
    <row r="4026" spans="2:12" x14ac:dyDescent="0.25">
      <c r="B4026" s="46">
        <f>SUBTOTAL(103,$C$10:C4026)</f>
        <v>4017</v>
      </c>
      <c r="C4026" s="157" t="s">
        <v>600</v>
      </c>
      <c r="D4026" s="157" t="s">
        <v>608</v>
      </c>
      <c r="E4026" s="204" t="s">
        <v>1466</v>
      </c>
      <c r="F4026" s="212" t="s">
        <v>1135</v>
      </c>
      <c r="G4026" s="204" t="s">
        <v>1134</v>
      </c>
      <c r="H4026" s="241">
        <v>45933</v>
      </c>
      <c r="I4026" s="253">
        <v>0</v>
      </c>
      <c r="J4026" s="214">
        <v>-6300</v>
      </c>
      <c r="K4026" s="250">
        <f t="shared" si="66"/>
        <v>310371.78958673181</v>
      </c>
      <c r="L4026" s="270"/>
    </row>
    <row r="4027" spans="2:12" x14ac:dyDescent="0.25">
      <c r="B4027" s="46">
        <f>SUBTOTAL(103,$C$10:C4027)</f>
        <v>4018</v>
      </c>
      <c r="C4027" s="157" t="s">
        <v>682</v>
      </c>
      <c r="D4027" s="157" t="s">
        <v>608</v>
      </c>
      <c r="E4027" s="204" t="s">
        <v>1466</v>
      </c>
      <c r="F4027" s="212" t="s">
        <v>1575</v>
      </c>
      <c r="G4027" s="204" t="s">
        <v>1576</v>
      </c>
      <c r="H4027" s="241">
        <v>45933</v>
      </c>
      <c r="I4027" s="253">
        <v>0</v>
      </c>
      <c r="J4027" s="214">
        <v>-2100</v>
      </c>
      <c r="K4027" s="250">
        <f t="shared" si="66"/>
        <v>308271.78958673181</v>
      </c>
      <c r="L4027" s="270"/>
    </row>
    <row r="4028" spans="2:12" x14ac:dyDescent="0.25">
      <c r="B4028" s="46">
        <f>SUBTOTAL(103,$C$10:C4028)</f>
        <v>4019</v>
      </c>
      <c r="C4028" s="157" t="s">
        <v>682</v>
      </c>
      <c r="D4028" s="157" t="s">
        <v>918</v>
      </c>
      <c r="E4028" s="204" t="s">
        <v>1467</v>
      </c>
      <c r="F4028" s="212" t="s">
        <v>1575</v>
      </c>
      <c r="G4028" s="204" t="s">
        <v>1576</v>
      </c>
      <c r="H4028" s="241">
        <v>45933</v>
      </c>
      <c r="I4028" s="253">
        <v>0</v>
      </c>
      <c r="J4028" s="214">
        <v>-4121</v>
      </c>
      <c r="K4028" s="250">
        <f t="shared" si="66"/>
        <v>304150.78958673181</v>
      </c>
      <c r="L4028" s="270"/>
    </row>
    <row r="4029" spans="2:12" x14ac:dyDescent="0.25">
      <c r="B4029" s="46">
        <f>SUBTOTAL(103,$C$10:C4029)</f>
        <v>4020</v>
      </c>
      <c r="C4029" s="157" t="s">
        <v>601</v>
      </c>
      <c r="D4029" s="157" t="s">
        <v>648</v>
      </c>
      <c r="E4029" s="204" t="s">
        <v>1466</v>
      </c>
      <c r="F4029" s="212" t="s">
        <v>1482</v>
      </c>
      <c r="G4029" s="204" t="s">
        <v>1483</v>
      </c>
      <c r="H4029" s="241">
        <v>45933</v>
      </c>
      <c r="I4029" s="253">
        <v>0</v>
      </c>
      <c r="J4029" s="214">
        <v>-5331</v>
      </c>
      <c r="K4029" s="250">
        <f t="shared" si="66"/>
        <v>298819.78958673181</v>
      </c>
      <c r="L4029" s="270"/>
    </row>
    <row r="4030" spans="2:12" x14ac:dyDescent="0.25">
      <c r="B4030" s="46">
        <f>SUBTOTAL(103,$C$10:C4030)</f>
        <v>4021</v>
      </c>
      <c r="C4030" s="157" t="s">
        <v>1524</v>
      </c>
      <c r="D4030" s="157" t="s">
        <v>608</v>
      </c>
      <c r="E4030" s="204" t="s">
        <v>1466</v>
      </c>
      <c r="F4030" s="212" t="s">
        <v>1135</v>
      </c>
      <c r="G4030" s="204" t="s">
        <v>1134</v>
      </c>
      <c r="H4030" s="241">
        <v>45933</v>
      </c>
      <c r="I4030" s="253">
        <v>0</v>
      </c>
      <c r="J4030" s="214">
        <v>-8400</v>
      </c>
      <c r="K4030" s="250">
        <f t="shared" si="66"/>
        <v>290419.78958673181</v>
      </c>
      <c r="L4030" s="270"/>
    </row>
    <row r="4031" spans="2:12" x14ac:dyDescent="0.25">
      <c r="B4031" s="46">
        <f>SUBTOTAL(103,$C$10:C4031)</f>
        <v>4022</v>
      </c>
      <c r="C4031" s="157" t="s">
        <v>1524</v>
      </c>
      <c r="D4031" s="157" t="s">
        <v>1584</v>
      </c>
      <c r="E4031" s="204" t="s">
        <v>1466</v>
      </c>
      <c r="F4031" s="212" t="s">
        <v>1135</v>
      </c>
      <c r="G4031" s="204" t="s">
        <v>1134</v>
      </c>
      <c r="H4031" s="241">
        <v>45933</v>
      </c>
      <c r="I4031" s="253">
        <v>0</v>
      </c>
      <c r="J4031" s="214">
        <v>-4620</v>
      </c>
      <c r="K4031" s="250">
        <f t="shared" si="66"/>
        <v>285799.78958673181</v>
      </c>
      <c r="L4031" s="270"/>
    </row>
    <row r="4032" spans="2:12" x14ac:dyDescent="0.25">
      <c r="B4032" s="46">
        <f>SUBTOTAL(103,$C$10:C4032)</f>
        <v>4023</v>
      </c>
      <c r="C4032" s="157" t="s">
        <v>665</v>
      </c>
      <c r="D4032" s="157" t="s">
        <v>648</v>
      </c>
      <c r="E4032" s="204" t="s">
        <v>1466</v>
      </c>
      <c r="F4032" s="212" t="s">
        <v>641</v>
      </c>
      <c r="G4032" s="204" t="s">
        <v>642</v>
      </c>
      <c r="H4032" s="241">
        <v>45933</v>
      </c>
      <c r="I4032" s="253">
        <v>0</v>
      </c>
      <c r="J4032" s="214">
        <v>-12600</v>
      </c>
      <c r="K4032" s="250">
        <f t="shared" si="66"/>
        <v>273199.78958673181</v>
      </c>
      <c r="L4032" s="270"/>
    </row>
    <row r="4033" spans="2:12" x14ac:dyDescent="0.25">
      <c r="B4033" s="46">
        <f>SUBTOTAL(103,$C$10:C4033)</f>
        <v>4024</v>
      </c>
      <c r="C4033" s="157" t="s">
        <v>1151</v>
      </c>
      <c r="D4033" s="157" t="s">
        <v>608</v>
      </c>
      <c r="E4033" s="204" t="s">
        <v>1466</v>
      </c>
      <c r="F4033" s="212" t="s">
        <v>1575</v>
      </c>
      <c r="G4033" s="204" t="s">
        <v>1576</v>
      </c>
      <c r="H4033" s="241">
        <v>45933</v>
      </c>
      <c r="I4033" s="253">
        <v>0</v>
      </c>
      <c r="J4033" s="214">
        <v>-9400</v>
      </c>
      <c r="K4033" s="250">
        <f t="shared" si="66"/>
        <v>263799.78958673181</v>
      </c>
      <c r="L4033" s="270"/>
    </row>
    <row r="4034" spans="2:12" x14ac:dyDescent="0.25">
      <c r="B4034" s="46">
        <f>SUBTOTAL(103,$C$10:C4034)</f>
        <v>4025</v>
      </c>
      <c r="C4034" s="157" t="s">
        <v>683</v>
      </c>
      <c r="D4034" s="157" t="s">
        <v>608</v>
      </c>
      <c r="E4034" s="204" t="s">
        <v>1466</v>
      </c>
      <c r="F4034" s="212" t="s">
        <v>1565</v>
      </c>
      <c r="G4034" s="204" t="s">
        <v>1567</v>
      </c>
      <c r="H4034" s="241">
        <v>45933</v>
      </c>
      <c r="I4034" s="253">
        <v>0</v>
      </c>
      <c r="J4034" s="214">
        <v>-18900</v>
      </c>
      <c r="K4034" s="250">
        <f t="shared" si="66"/>
        <v>244899.78958673181</v>
      </c>
      <c r="L4034" s="270"/>
    </row>
    <row r="4035" spans="2:12" x14ac:dyDescent="0.25">
      <c r="B4035" s="46">
        <f>SUBTOTAL(103,$C$10:C4035)</f>
        <v>4026</v>
      </c>
      <c r="C4035" s="157" t="s">
        <v>694</v>
      </c>
      <c r="D4035" s="157" t="s">
        <v>648</v>
      </c>
      <c r="E4035" s="204" t="s">
        <v>1466</v>
      </c>
      <c r="F4035" s="212" t="s">
        <v>641</v>
      </c>
      <c r="G4035" s="204" t="s">
        <v>642</v>
      </c>
      <c r="H4035" s="241">
        <v>45933</v>
      </c>
      <c r="I4035" s="253">
        <v>0</v>
      </c>
      <c r="J4035" s="214">
        <v>-8400</v>
      </c>
      <c r="K4035" s="250">
        <f t="shared" si="66"/>
        <v>236499.78958673181</v>
      </c>
      <c r="L4035" s="270"/>
    </row>
    <row r="4036" spans="2:12" x14ac:dyDescent="0.25">
      <c r="B4036" s="46">
        <f>SUBTOTAL(103,$C$10:C4036)</f>
        <v>4027</v>
      </c>
      <c r="C4036" s="157" t="s">
        <v>694</v>
      </c>
      <c r="D4036" s="157" t="s">
        <v>918</v>
      </c>
      <c r="E4036" s="204" t="s">
        <v>1467</v>
      </c>
      <c r="F4036" s="212" t="s">
        <v>1432</v>
      </c>
      <c r="G4036" s="204" t="s">
        <v>1431</v>
      </c>
      <c r="H4036" s="241">
        <v>45933</v>
      </c>
      <c r="I4036" s="253">
        <v>0</v>
      </c>
      <c r="J4036" s="214">
        <v>-6725.27</v>
      </c>
      <c r="K4036" s="250">
        <f t="shared" si="66"/>
        <v>229774.51958673183</v>
      </c>
      <c r="L4036" s="270"/>
    </row>
    <row r="4037" spans="2:12" x14ac:dyDescent="0.25">
      <c r="B4037" s="46">
        <f>SUBTOTAL(103,$C$10:C4037)</f>
        <v>4028</v>
      </c>
      <c r="C4037" s="157" t="s">
        <v>694</v>
      </c>
      <c r="D4037" s="157" t="s">
        <v>607</v>
      </c>
      <c r="E4037" s="204" t="s">
        <v>1467</v>
      </c>
      <c r="F4037" s="212" t="s">
        <v>1432</v>
      </c>
      <c r="G4037" s="204" t="s">
        <v>1431</v>
      </c>
      <c r="H4037" s="241">
        <v>45933</v>
      </c>
      <c r="I4037" s="253">
        <v>0</v>
      </c>
      <c r="J4037" s="214">
        <v>-11907.489999999998</v>
      </c>
      <c r="K4037" s="250">
        <f t="shared" si="66"/>
        <v>217867.02958673183</v>
      </c>
      <c r="L4037" s="270"/>
    </row>
    <row r="4038" spans="2:12" x14ac:dyDescent="0.25">
      <c r="B4038" s="46">
        <f>SUBTOTAL(103,$C$10:C4038)</f>
        <v>4029</v>
      </c>
      <c r="C4038" s="157" t="s">
        <v>1165</v>
      </c>
      <c r="D4038" s="157" t="s">
        <v>738</v>
      </c>
      <c r="E4038" s="204" t="s">
        <v>1466</v>
      </c>
      <c r="F4038" s="212" t="s">
        <v>1043</v>
      </c>
      <c r="G4038" s="204" t="s">
        <v>1044</v>
      </c>
      <c r="H4038" s="241">
        <v>45933</v>
      </c>
      <c r="I4038" s="253">
        <v>0</v>
      </c>
      <c r="J4038" s="214">
        <v>-750</v>
      </c>
      <c r="K4038" s="250">
        <f t="shared" si="66"/>
        <v>217117.02958673183</v>
      </c>
      <c r="L4038" s="270"/>
    </row>
    <row r="4039" spans="2:12" x14ac:dyDescent="0.25">
      <c r="B4039" s="46">
        <f>SUBTOTAL(103,$C$10:C4039)</f>
        <v>4030</v>
      </c>
      <c r="C4039" s="157" t="s">
        <v>1431</v>
      </c>
      <c r="D4039" s="157" t="s">
        <v>1035</v>
      </c>
      <c r="E4039" s="204" t="s">
        <v>6</v>
      </c>
      <c r="F4039" s="212" t="s">
        <v>1432</v>
      </c>
      <c r="G4039" s="204" t="s">
        <v>1431</v>
      </c>
      <c r="H4039" s="241">
        <v>45937</v>
      </c>
      <c r="I4039" s="253">
        <v>1000000</v>
      </c>
      <c r="J4039" s="214">
        <v>0</v>
      </c>
      <c r="K4039" s="250">
        <f t="shared" si="66"/>
        <v>1217117.0295867319</v>
      </c>
      <c r="L4039" s="270"/>
    </row>
    <row r="4040" spans="2:12" x14ac:dyDescent="0.25">
      <c r="B4040" s="46">
        <f>SUBTOTAL(103,$C$10:C4040)</f>
        <v>4031</v>
      </c>
      <c r="C4040" s="157" t="s">
        <v>131</v>
      </c>
      <c r="D4040" s="157" t="s">
        <v>1587</v>
      </c>
      <c r="E4040" s="204" t="s">
        <v>1470</v>
      </c>
      <c r="F4040" s="212" t="s">
        <v>588</v>
      </c>
      <c r="G4040" s="204" t="s">
        <v>589</v>
      </c>
      <c r="H4040" s="241">
        <v>45939</v>
      </c>
      <c r="I4040" s="253">
        <v>0</v>
      </c>
      <c r="J4040" s="214">
        <v>-250000</v>
      </c>
      <c r="K4040" s="250">
        <f t="shared" si="66"/>
        <v>967117.02958673192</v>
      </c>
      <c r="L4040" s="270"/>
    </row>
    <row r="4041" spans="2:12" x14ac:dyDescent="0.25">
      <c r="B4041" s="46">
        <f>SUBTOTAL(103,$C$10:C4041)</f>
        <v>4032</v>
      </c>
      <c r="C4041" s="157" t="s">
        <v>1588</v>
      </c>
      <c r="D4041" s="157" t="s">
        <v>712</v>
      </c>
      <c r="E4041" s="204" t="s">
        <v>1467</v>
      </c>
      <c r="F4041" s="212" t="s">
        <v>1575</v>
      </c>
      <c r="G4041" s="204" t="s">
        <v>1576</v>
      </c>
      <c r="H4041" s="241">
        <v>45940</v>
      </c>
      <c r="I4041" s="253">
        <v>0</v>
      </c>
      <c r="J4041" s="214">
        <v>-900</v>
      </c>
      <c r="K4041" s="250">
        <f t="shared" si="66"/>
        <v>966217.02958673192</v>
      </c>
      <c r="L4041" s="270"/>
    </row>
    <row r="4042" spans="2:12" x14ac:dyDescent="0.25">
      <c r="B4042" s="46">
        <f>SUBTOTAL(103,$C$10:C4042)</f>
        <v>4033</v>
      </c>
      <c r="C4042" s="157" t="s">
        <v>596</v>
      </c>
      <c r="D4042" s="157" t="s">
        <v>607</v>
      </c>
      <c r="E4042" s="204" t="s">
        <v>1467</v>
      </c>
      <c r="F4042" s="212" t="s">
        <v>579</v>
      </c>
      <c r="G4042" s="204" t="s">
        <v>622</v>
      </c>
      <c r="H4042" s="241">
        <v>45940</v>
      </c>
      <c r="I4042" s="253">
        <v>0</v>
      </c>
      <c r="J4042" s="214">
        <v>-4111.3050000000012</v>
      </c>
      <c r="K4042" s="250">
        <f t="shared" si="66"/>
        <v>962105.72458673187</v>
      </c>
      <c r="L4042" s="270"/>
    </row>
    <row r="4043" spans="2:12" x14ac:dyDescent="0.25">
      <c r="B4043" s="46">
        <f>SUBTOTAL(103,$C$10:C4043)</f>
        <v>4034</v>
      </c>
      <c r="C4043" s="157" t="s">
        <v>1511</v>
      </c>
      <c r="D4043" s="157" t="s">
        <v>738</v>
      </c>
      <c r="E4043" s="204" t="s">
        <v>1466</v>
      </c>
      <c r="F4043" s="212" t="s">
        <v>1043</v>
      </c>
      <c r="G4043" s="204" t="s">
        <v>1044</v>
      </c>
      <c r="H4043" s="241">
        <v>45940</v>
      </c>
      <c r="I4043" s="253">
        <v>0</v>
      </c>
      <c r="J4043" s="214">
        <v>-250</v>
      </c>
      <c r="K4043" s="250">
        <f t="shared" si="66"/>
        <v>961855.72458673187</v>
      </c>
      <c r="L4043" s="270"/>
    </row>
    <row r="4044" spans="2:12" x14ac:dyDescent="0.25">
      <c r="B4044" s="46">
        <f>SUBTOTAL(103,$C$10:C4044)</f>
        <v>4035</v>
      </c>
      <c r="C4044" s="157" t="s">
        <v>736</v>
      </c>
      <c r="D4044" s="157" t="s">
        <v>738</v>
      </c>
      <c r="E4044" s="204" t="s">
        <v>1466</v>
      </c>
      <c r="F4044" s="212" t="s">
        <v>619</v>
      </c>
      <c r="G4044" s="204" t="s">
        <v>621</v>
      </c>
      <c r="H4044" s="241">
        <v>45940</v>
      </c>
      <c r="I4044" s="253">
        <v>0</v>
      </c>
      <c r="J4044" s="214">
        <v>-1000</v>
      </c>
      <c r="K4044" s="250">
        <f t="shared" si="66"/>
        <v>960855.72458673187</v>
      </c>
      <c r="L4044" s="270"/>
    </row>
    <row r="4045" spans="2:12" x14ac:dyDescent="0.25">
      <c r="B4045" s="46">
        <f>SUBTOTAL(103,$C$10:C4045)</f>
        <v>4036</v>
      </c>
      <c r="C4045" s="157" t="s">
        <v>625</v>
      </c>
      <c r="D4045" s="157" t="s">
        <v>608</v>
      </c>
      <c r="E4045" s="204" t="s">
        <v>1466</v>
      </c>
      <c r="F4045" s="212" t="s">
        <v>641</v>
      </c>
      <c r="G4045" s="204" t="s">
        <v>642</v>
      </c>
      <c r="H4045" s="241">
        <v>45940</v>
      </c>
      <c r="I4045" s="253">
        <v>0</v>
      </c>
      <c r="J4045" s="214">
        <v>-2100</v>
      </c>
      <c r="K4045" s="250">
        <f t="shared" si="66"/>
        <v>958755.72458673187</v>
      </c>
      <c r="L4045" s="270"/>
    </row>
    <row r="4046" spans="2:12" x14ac:dyDescent="0.25">
      <c r="B4046" s="46">
        <f>SUBTOTAL(103,$C$10:C4046)</f>
        <v>4037</v>
      </c>
      <c r="C4046" s="157" t="s">
        <v>1589</v>
      </c>
      <c r="D4046" s="157" t="s">
        <v>1590</v>
      </c>
      <c r="E4046" s="204" t="s">
        <v>1466</v>
      </c>
      <c r="F4046" s="212" t="s">
        <v>1575</v>
      </c>
      <c r="G4046" s="204" t="s">
        <v>1576</v>
      </c>
      <c r="H4046" s="241">
        <v>45940</v>
      </c>
      <c r="I4046" s="253">
        <v>0</v>
      </c>
      <c r="J4046" s="214">
        <v>-6000</v>
      </c>
      <c r="K4046" s="250">
        <f t="shared" si="66"/>
        <v>952755.72458673187</v>
      </c>
      <c r="L4046" s="270"/>
    </row>
    <row r="4047" spans="2:12" x14ac:dyDescent="0.25">
      <c r="B4047" s="46">
        <f>SUBTOTAL(103,$C$10:C4047)</f>
        <v>4038</v>
      </c>
      <c r="C4047" s="157" t="s">
        <v>1441</v>
      </c>
      <c r="D4047" s="157" t="s">
        <v>738</v>
      </c>
      <c r="E4047" s="204" t="s">
        <v>1466</v>
      </c>
      <c r="F4047" s="212" t="s">
        <v>1043</v>
      </c>
      <c r="G4047" s="204" t="s">
        <v>1044</v>
      </c>
      <c r="H4047" s="241">
        <v>45940</v>
      </c>
      <c r="I4047" s="253">
        <v>0</v>
      </c>
      <c r="J4047" s="214">
        <v>-1000</v>
      </c>
      <c r="K4047" s="250">
        <f t="shared" si="66"/>
        <v>951755.72458673187</v>
      </c>
      <c r="L4047" s="270"/>
    </row>
    <row r="4048" spans="2:12" x14ac:dyDescent="0.25">
      <c r="B4048" s="46">
        <f>SUBTOTAL(103,$C$10:C4048)</f>
        <v>4039</v>
      </c>
      <c r="C4048" s="157" t="s">
        <v>1423</v>
      </c>
      <c r="D4048" s="157" t="s">
        <v>608</v>
      </c>
      <c r="E4048" s="204" t="s">
        <v>1466</v>
      </c>
      <c r="F4048" s="212" t="s">
        <v>641</v>
      </c>
      <c r="G4048" s="204" t="s">
        <v>642</v>
      </c>
      <c r="H4048" s="241">
        <v>45940</v>
      </c>
      <c r="I4048" s="253">
        <v>0</v>
      </c>
      <c r="J4048" s="214">
        <v>-8400</v>
      </c>
      <c r="K4048" s="250">
        <f t="shared" si="66"/>
        <v>943355.72458673187</v>
      </c>
      <c r="L4048" s="270"/>
    </row>
    <row r="4049" spans="2:12" x14ac:dyDescent="0.25">
      <c r="B4049" s="46">
        <f>SUBTOTAL(103,$C$10:C4049)</f>
        <v>4040</v>
      </c>
      <c r="C4049" s="157" t="s">
        <v>1423</v>
      </c>
      <c r="D4049" s="157" t="s">
        <v>608</v>
      </c>
      <c r="E4049" s="204" t="s">
        <v>1466</v>
      </c>
      <c r="F4049" s="212" t="s">
        <v>1045</v>
      </c>
      <c r="G4049" s="204" t="s">
        <v>1046</v>
      </c>
      <c r="H4049" s="241">
        <v>45940</v>
      </c>
      <c r="I4049" s="253">
        <v>0</v>
      </c>
      <c r="J4049" s="214">
        <v>-4200</v>
      </c>
      <c r="K4049" s="250">
        <f t="shared" si="66"/>
        <v>939155.72458673187</v>
      </c>
      <c r="L4049" s="270"/>
    </row>
    <row r="4050" spans="2:12" x14ac:dyDescent="0.25">
      <c r="B4050" s="46">
        <f>SUBTOTAL(103,$C$10:C4050)</f>
        <v>4041</v>
      </c>
      <c r="C4050" s="157" t="s">
        <v>598</v>
      </c>
      <c r="D4050" s="157" t="s">
        <v>607</v>
      </c>
      <c r="E4050" s="204" t="s">
        <v>1467</v>
      </c>
      <c r="F4050" s="212" t="s">
        <v>1575</v>
      </c>
      <c r="G4050" s="204" t="s">
        <v>1576</v>
      </c>
      <c r="H4050" s="241">
        <v>45940</v>
      </c>
      <c r="I4050" s="253">
        <v>0</v>
      </c>
      <c r="J4050" s="214">
        <v>-4638.4588898740658</v>
      </c>
      <c r="K4050" s="250">
        <f t="shared" si="66"/>
        <v>934517.26569685782</v>
      </c>
      <c r="L4050" s="270"/>
    </row>
    <row r="4051" spans="2:12" x14ac:dyDescent="0.25">
      <c r="B4051" s="46">
        <f>SUBTOTAL(103,$C$10:C4051)</f>
        <v>4042</v>
      </c>
      <c r="C4051" s="157" t="s">
        <v>598</v>
      </c>
      <c r="D4051" s="157" t="s">
        <v>607</v>
      </c>
      <c r="E4051" s="204" t="s">
        <v>1467</v>
      </c>
      <c r="F4051" s="212" t="s">
        <v>1135</v>
      </c>
      <c r="G4051" s="204" t="s">
        <v>1134</v>
      </c>
      <c r="H4051" s="241">
        <v>45940</v>
      </c>
      <c r="I4051" s="253">
        <v>0</v>
      </c>
      <c r="J4051" s="214">
        <v>-6013.2624243797391</v>
      </c>
      <c r="K4051" s="250">
        <f t="shared" si="66"/>
        <v>928504.00327247812</v>
      </c>
      <c r="L4051" s="270"/>
    </row>
    <row r="4052" spans="2:12" x14ac:dyDescent="0.25">
      <c r="B4052" s="46">
        <f>SUBTOTAL(103,$C$10:C4052)</f>
        <v>4043</v>
      </c>
      <c r="C4052" s="157" t="s">
        <v>598</v>
      </c>
      <c r="D4052" s="157" t="s">
        <v>607</v>
      </c>
      <c r="E4052" s="204" t="s">
        <v>1467</v>
      </c>
      <c r="F4052" s="212" t="s">
        <v>1432</v>
      </c>
      <c r="G4052" s="204" t="s">
        <v>1431</v>
      </c>
      <c r="H4052" s="241">
        <v>45940</v>
      </c>
      <c r="I4052" s="253">
        <v>0</v>
      </c>
      <c r="J4052" s="214">
        <v>-9348.2786857461942</v>
      </c>
      <c r="K4052" s="250">
        <f t="shared" si="66"/>
        <v>919155.72458673187</v>
      </c>
      <c r="L4052" s="270"/>
    </row>
    <row r="4053" spans="2:12" x14ac:dyDescent="0.25">
      <c r="B4053" s="46">
        <f>SUBTOTAL(103,$C$10:C4053)</f>
        <v>4044</v>
      </c>
      <c r="C4053" s="157" t="s">
        <v>598</v>
      </c>
      <c r="D4053" s="157" t="s">
        <v>608</v>
      </c>
      <c r="E4053" s="204" t="s">
        <v>1466</v>
      </c>
      <c r="F4053" s="212" t="s">
        <v>1135</v>
      </c>
      <c r="G4053" s="204" t="s">
        <v>1134</v>
      </c>
      <c r="H4053" s="241">
        <v>45940</v>
      </c>
      <c r="I4053" s="253">
        <v>0</v>
      </c>
      <c r="J4053" s="214">
        <v>-8400</v>
      </c>
      <c r="K4053" s="250">
        <f t="shared" si="66"/>
        <v>910755.72458673187</v>
      </c>
      <c r="L4053" s="270"/>
    </row>
    <row r="4054" spans="2:12" x14ac:dyDescent="0.25">
      <c r="B4054" s="46">
        <f>SUBTOTAL(103,$C$10:C4054)</f>
        <v>4045</v>
      </c>
      <c r="C4054" s="157" t="s">
        <v>600</v>
      </c>
      <c r="D4054" s="157" t="s">
        <v>608</v>
      </c>
      <c r="E4054" s="204" t="s">
        <v>1466</v>
      </c>
      <c r="F4054" s="212" t="s">
        <v>1135</v>
      </c>
      <c r="G4054" s="204" t="s">
        <v>1134</v>
      </c>
      <c r="H4054" s="241">
        <v>45940</v>
      </c>
      <c r="I4054" s="253">
        <v>0</v>
      </c>
      <c r="J4054" s="214">
        <v>-6300</v>
      </c>
      <c r="K4054" s="250">
        <f t="shared" si="66"/>
        <v>904455.72458673187</v>
      </c>
      <c r="L4054" s="270"/>
    </row>
    <row r="4055" spans="2:12" x14ac:dyDescent="0.25">
      <c r="B4055" s="46">
        <f>SUBTOTAL(103,$C$10:C4055)</f>
        <v>4046</v>
      </c>
      <c r="C4055" s="157" t="s">
        <v>682</v>
      </c>
      <c r="D4055" s="157" t="s">
        <v>608</v>
      </c>
      <c r="E4055" s="204" t="s">
        <v>1466</v>
      </c>
      <c r="F4055" s="212" t="s">
        <v>1575</v>
      </c>
      <c r="G4055" s="204" t="s">
        <v>1576</v>
      </c>
      <c r="H4055" s="241">
        <v>45940</v>
      </c>
      <c r="I4055" s="253">
        <v>0</v>
      </c>
      <c r="J4055" s="214">
        <v>-2100</v>
      </c>
      <c r="K4055" s="250">
        <f t="shared" si="66"/>
        <v>902355.72458673187</v>
      </c>
      <c r="L4055" s="270"/>
    </row>
    <row r="4056" spans="2:12" x14ac:dyDescent="0.25">
      <c r="B4056" s="46">
        <f>SUBTOTAL(103,$C$10:C4056)</f>
        <v>4047</v>
      </c>
      <c r="C4056" s="157" t="s">
        <v>596</v>
      </c>
      <c r="D4056" s="157" t="s">
        <v>608</v>
      </c>
      <c r="E4056" s="204" t="s">
        <v>1466</v>
      </c>
      <c r="F4056" s="212" t="s">
        <v>581</v>
      </c>
      <c r="G4056" s="204" t="s">
        <v>620</v>
      </c>
      <c r="H4056" s="241">
        <v>45940</v>
      </c>
      <c r="I4056" s="253">
        <v>0</v>
      </c>
      <c r="J4056" s="214">
        <v>-5250</v>
      </c>
      <c r="K4056" s="250">
        <f t="shared" si="66"/>
        <v>897105.72458673187</v>
      </c>
      <c r="L4056" s="270"/>
    </row>
    <row r="4057" spans="2:12" x14ac:dyDescent="0.25">
      <c r="B4057" s="46">
        <f>SUBTOTAL(103,$C$10:C4057)</f>
        <v>4048</v>
      </c>
      <c r="C4057" s="157" t="s">
        <v>597</v>
      </c>
      <c r="D4057" s="157" t="s">
        <v>608</v>
      </c>
      <c r="E4057" s="204" t="s">
        <v>1466</v>
      </c>
      <c r="F4057" s="212" t="s">
        <v>581</v>
      </c>
      <c r="G4057" s="204" t="s">
        <v>620</v>
      </c>
      <c r="H4057" s="241">
        <v>45940</v>
      </c>
      <c r="I4057" s="253">
        <v>0</v>
      </c>
      <c r="J4057" s="214">
        <v>-10500</v>
      </c>
      <c r="K4057" s="250">
        <f t="shared" ref="K4057:K4124" si="67">I4057+K4056+J4057</f>
        <v>886605.72458673187</v>
      </c>
      <c r="L4057" s="270"/>
    </row>
    <row r="4058" spans="2:12" x14ac:dyDescent="0.25">
      <c r="B4058" s="46">
        <f>SUBTOTAL(103,$C$10:C4058)</f>
        <v>4049</v>
      </c>
      <c r="C4058" s="157" t="s">
        <v>692</v>
      </c>
      <c r="D4058" s="157" t="s">
        <v>1139</v>
      </c>
      <c r="E4058" s="204" t="s">
        <v>1466</v>
      </c>
      <c r="F4058" s="212" t="s">
        <v>581</v>
      </c>
      <c r="G4058" s="204" t="s">
        <v>620</v>
      </c>
      <c r="H4058" s="241">
        <v>45940</v>
      </c>
      <c r="I4058" s="253">
        <v>0</v>
      </c>
      <c r="J4058" s="214">
        <v>-294</v>
      </c>
      <c r="K4058" s="250">
        <f t="shared" si="67"/>
        <v>886311.72458673187</v>
      </c>
      <c r="L4058" s="270"/>
    </row>
    <row r="4059" spans="2:12" x14ac:dyDescent="0.25">
      <c r="B4059" s="46">
        <f>SUBTOTAL(103,$C$10:C4059)</f>
        <v>4050</v>
      </c>
      <c r="C4059" s="157" t="s">
        <v>692</v>
      </c>
      <c r="D4059" s="157" t="s">
        <v>608</v>
      </c>
      <c r="E4059" s="204" t="s">
        <v>1466</v>
      </c>
      <c r="F4059" s="212" t="s">
        <v>746</v>
      </c>
      <c r="G4059" s="204" t="s">
        <v>747</v>
      </c>
      <c r="H4059" s="241">
        <v>45940</v>
      </c>
      <c r="I4059" s="253">
        <v>0</v>
      </c>
      <c r="J4059" s="214">
        <v>-8400</v>
      </c>
      <c r="K4059" s="250">
        <f t="shared" si="67"/>
        <v>877911.72458673187</v>
      </c>
      <c r="L4059" s="270"/>
    </row>
    <row r="4060" spans="2:12" x14ac:dyDescent="0.25">
      <c r="B4060" s="46">
        <f>SUBTOTAL(103,$C$10:C4060)</f>
        <v>4051</v>
      </c>
      <c r="C4060" s="157" t="s">
        <v>692</v>
      </c>
      <c r="D4060" s="157" t="s">
        <v>1139</v>
      </c>
      <c r="E4060" s="204" t="s">
        <v>1466</v>
      </c>
      <c r="F4060" s="212" t="s">
        <v>581</v>
      </c>
      <c r="G4060" s="204" t="s">
        <v>620</v>
      </c>
      <c r="H4060" s="241">
        <v>45940</v>
      </c>
      <c r="I4060" s="253">
        <v>0</v>
      </c>
      <c r="J4060" s="214">
        <v>-1974</v>
      </c>
      <c r="K4060" s="250">
        <f t="shared" si="67"/>
        <v>875937.72458673187</v>
      </c>
      <c r="L4060" s="270"/>
    </row>
    <row r="4061" spans="2:12" x14ac:dyDescent="0.25">
      <c r="B4061" s="46">
        <f>SUBTOTAL(103,$C$10:C4061)</f>
        <v>4052</v>
      </c>
      <c r="C4061" s="157" t="s">
        <v>626</v>
      </c>
      <c r="D4061" s="157" t="s">
        <v>608</v>
      </c>
      <c r="E4061" s="204" t="s">
        <v>1466</v>
      </c>
      <c r="F4061" s="212" t="s">
        <v>746</v>
      </c>
      <c r="G4061" s="204" t="s">
        <v>747</v>
      </c>
      <c r="H4061" s="241">
        <v>45940</v>
      </c>
      <c r="I4061" s="253">
        <v>0</v>
      </c>
      <c r="J4061" s="214">
        <v>-84000</v>
      </c>
      <c r="K4061" s="250">
        <f t="shared" si="67"/>
        <v>791937.72458673187</v>
      </c>
      <c r="L4061" s="270"/>
    </row>
    <row r="4062" spans="2:12" x14ac:dyDescent="0.25">
      <c r="B4062" s="46">
        <f>SUBTOTAL(103,$C$10:C4062)</f>
        <v>4053</v>
      </c>
      <c r="C4062" s="157" t="s">
        <v>693</v>
      </c>
      <c r="D4062" s="157" t="s">
        <v>608</v>
      </c>
      <c r="E4062" s="204" t="s">
        <v>1466</v>
      </c>
      <c r="F4062" s="212" t="s">
        <v>746</v>
      </c>
      <c r="G4062" s="204" t="s">
        <v>747</v>
      </c>
      <c r="H4062" s="241">
        <v>45940</v>
      </c>
      <c r="I4062" s="253">
        <v>0</v>
      </c>
      <c r="J4062" s="214">
        <v>-8400</v>
      </c>
      <c r="K4062" s="250">
        <f t="shared" si="67"/>
        <v>783537.72458673187</v>
      </c>
      <c r="L4062" s="270"/>
    </row>
    <row r="4063" spans="2:12" x14ac:dyDescent="0.25">
      <c r="B4063" s="46">
        <f>SUBTOTAL(103,$C$10:C4063)</f>
        <v>4054</v>
      </c>
      <c r="C4063" s="157" t="s">
        <v>1444</v>
      </c>
      <c r="D4063" s="157" t="s">
        <v>1590</v>
      </c>
      <c r="E4063" s="204" t="s">
        <v>1466</v>
      </c>
      <c r="F4063" s="212" t="s">
        <v>1135</v>
      </c>
      <c r="G4063" s="204" t="s">
        <v>1134</v>
      </c>
      <c r="H4063" s="241">
        <v>45940</v>
      </c>
      <c r="I4063" s="253">
        <v>0</v>
      </c>
      <c r="J4063" s="214">
        <v>-16000</v>
      </c>
      <c r="K4063" s="250">
        <f t="shared" si="67"/>
        <v>767537.72458673187</v>
      </c>
      <c r="L4063" s="270"/>
    </row>
    <row r="4064" spans="2:12" x14ac:dyDescent="0.25">
      <c r="B4064" s="46">
        <f>SUBTOTAL(103,$C$10:C4064)</f>
        <v>4055</v>
      </c>
      <c r="C4064" s="157" t="s">
        <v>601</v>
      </c>
      <c r="D4064" s="157" t="s">
        <v>648</v>
      </c>
      <c r="E4064" s="204" t="s">
        <v>1466</v>
      </c>
      <c r="F4064" s="212" t="s">
        <v>1135</v>
      </c>
      <c r="G4064" s="204" t="s">
        <v>1134</v>
      </c>
      <c r="H4064" s="241">
        <v>45940</v>
      </c>
      <c r="I4064" s="253">
        <v>0</v>
      </c>
      <c r="J4064" s="214">
        <v>-5331</v>
      </c>
      <c r="K4064" s="250">
        <f t="shared" si="67"/>
        <v>762206.72458673187</v>
      </c>
      <c r="L4064" s="270"/>
    </row>
    <row r="4065" spans="2:12" x14ac:dyDescent="0.25">
      <c r="B4065" s="46">
        <f>SUBTOTAL(103,$C$10:C4065)</f>
        <v>4056</v>
      </c>
      <c r="C4065" s="157" t="s">
        <v>1524</v>
      </c>
      <c r="D4065" s="157" t="s">
        <v>608</v>
      </c>
      <c r="E4065" s="204" t="s">
        <v>1466</v>
      </c>
      <c r="F4065" s="212" t="s">
        <v>1135</v>
      </c>
      <c r="G4065" s="204" t="s">
        <v>1134</v>
      </c>
      <c r="H4065" s="241">
        <v>45940</v>
      </c>
      <c r="I4065" s="253">
        <v>0</v>
      </c>
      <c r="J4065" s="214">
        <v>-8400</v>
      </c>
      <c r="K4065" s="250">
        <f t="shared" si="67"/>
        <v>753806.72458673187</v>
      </c>
      <c r="L4065" s="270"/>
    </row>
    <row r="4066" spans="2:12" x14ac:dyDescent="0.25">
      <c r="B4066" s="46">
        <f>SUBTOTAL(103,$C$10:C4066)</f>
        <v>4057</v>
      </c>
      <c r="C4066" s="157" t="s">
        <v>665</v>
      </c>
      <c r="D4066" s="157" t="s">
        <v>648</v>
      </c>
      <c r="E4066" s="204" t="s">
        <v>1466</v>
      </c>
      <c r="F4066" s="212" t="s">
        <v>641</v>
      </c>
      <c r="G4066" s="204" t="s">
        <v>642</v>
      </c>
      <c r="H4066" s="241">
        <v>45940</v>
      </c>
      <c r="I4066" s="253">
        <v>0</v>
      </c>
      <c r="J4066" s="214">
        <v>-12600</v>
      </c>
      <c r="K4066" s="250">
        <f t="shared" si="67"/>
        <v>741206.72458673187</v>
      </c>
      <c r="L4066" s="270"/>
    </row>
    <row r="4067" spans="2:12" x14ac:dyDescent="0.25">
      <c r="B4067" s="46">
        <f>SUBTOTAL(103,$C$10:C4067)</f>
        <v>4058</v>
      </c>
      <c r="C4067" s="157" t="s">
        <v>1151</v>
      </c>
      <c r="D4067" s="157" t="s">
        <v>608</v>
      </c>
      <c r="E4067" s="204" t="s">
        <v>1466</v>
      </c>
      <c r="F4067" s="212" t="s">
        <v>1575</v>
      </c>
      <c r="G4067" s="204" t="s">
        <v>1576</v>
      </c>
      <c r="H4067" s="241">
        <v>45940</v>
      </c>
      <c r="I4067" s="253">
        <v>0</v>
      </c>
      <c r="J4067" s="214">
        <v>-9400</v>
      </c>
      <c r="K4067" s="250">
        <f t="shared" si="67"/>
        <v>731806.72458673187</v>
      </c>
      <c r="L4067" s="270"/>
    </row>
    <row r="4068" spans="2:12" x14ac:dyDescent="0.25">
      <c r="B4068" s="46">
        <f>SUBTOTAL(103,$C$10:C4068)</f>
        <v>4059</v>
      </c>
      <c r="C4068" s="157" t="s">
        <v>683</v>
      </c>
      <c r="D4068" s="157" t="s">
        <v>608</v>
      </c>
      <c r="E4068" s="204" t="s">
        <v>1466</v>
      </c>
      <c r="F4068" s="212" t="s">
        <v>1565</v>
      </c>
      <c r="G4068" s="204" t="s">
        <v>1567</v>
      </c>
      <c r="H4068" s="241">
        <v>45940</v>
      </c>
      <c r="I4068" s="253">
        <v>0</v>
      </c>
      <c r="J4068" s="214">
        <v>-25200</v>
      </c>
      <c r="K4068" s="250">
        <f t="shared" si="67"/>
        <v>706606.72458673187</v>
      </c>
      <c r="L4068" s="270"/>
    </row>
    <row r="4069" spans="2:12" x14ac:dyDescent="0.25">
      <c r="B4069" s="46">
        <f>SUBTOTAL(103,$C$10:C4069)</f>
        <v>4060</v>
      </c>
      <c r="C4069" s="157" t="s">
        <v>683</v>
      </c>
      <c r="D4069" s="157" t="s">
        <v>607</v>
      </c>
      <c r="E4069" s="204" t="s">
        <v>1467</v>
      </c>
      <c r="F4069" s="212" t="s">
        <v>1565</v>
      </c>
      <c r="G4069" s="204" t="s">
        <v>1567</v>
      </c>
      <c r="H4069" s="241">
        <v>45940</v>
      </c>
      <c r="I4069" s="253">
        <v>0</v>
      </c>
      <c r="J4069" s="214">
        <v>-24400</v>
      </c>
      <c r="K4069" s="250">
        <f t="shared" si="67"/>
        <v>682206.72458673187</v>
      </c>
      <c r="L4069" s="270"/>
    </row>
    <row r="4070" spans="2:12" x14ac:dyDescent="0.25">
      <c r="B4070" s="46">
        <f>SUBTOTAL(103,$C$10:C4070)</f>
        <v>4061</v>
      </c>
      <c r="C4070" s="157" t="s">
        <v>694</v>
      </c>
      <c r="D4070" s="157" t="s">
        <v>648</v>
      </c>
      <c r="E4070" s="204" t="s">
        <v>1466</v>
      </c>
      <c r="F4070" s="212" t="s">
        <v>641</v>
      </c>
      <c r="G4070" s="204" t="s">
        <v>642</v>
      </c>
      <c r="H4070" s="241">
        <v>45940</v>
      </c>
      <c r="I4070" s="253">
        <v>0</v>
      </c>
      <c r="J4070" s="214">
        <v>-8400</v>
      </c>
      <c r="K4070" s="250">
        <f t="shared" si="67"/>
        <v>673806.72458673187</v>
      </c>
      <c r="L4070" s="270"/>
    </row>
    <row r="4071" spans="2:12" x14ac:dyDescent="0.25">
      <c r="B4071" s="46">
        <f>SUBTOTAL(103,$C$10:C4071)</f>
        <v>4062</v>
      </c>
      <c r="C4071" s="157" t="s">
        <v>694</v>
      </c>
      <c r="D4071" s="157" t="s">
        <v>607</v>
      </c>
      <c r="E4071" s="204" t="s">
        <v>1467</v>
      </c>
      <c r="F4071" s="212" t="s">
        <v>1432</v>
      </c>
      <c r="G4071" s="204" t="s">
        <v>1431</v>
      </c>
      <c r="H4071" s="241">
        <v>45940</v>
      </c>
      <c r="I4071" s="253">
        <v>0</v>
      </c>
      <c r="J4071" s="214">
        <v>-13011.489999999998</v>
      </c>
      <c r="K4071" s="250">
        <f t="shared" si="67"/>
        <v>660795.23458673188</v>
      </c>
      <c r="L4071" s="270"/>
    </row>
    <row r="4072" spans="2:12" x14ac:dyDescent="0.25">
      <c r="B4072" s="46">
        <f>SUBTOTAL(103,$C$10:C4072)</f>
        <v>4063</v>
      </c>
      <c r="C4072" s="157" t="s">
        <v>605</v>
      </c>
      <c r="D4072" s="157" t="s">
        <v>607</v>
      </c>
      <c r="E4072" s="204" t="s">
        <v>1467</v>
      </c>
      <c r="F4072" s="212" t="s">
        <v>1432</v>
      </c>
      <c r="G4072" s="204" t="s">
        <v>1431</v>
      </c>
      <c r="H4072" s="241">
        <v>45940</v>
      </c>
      <c r="I4072" s="253">
        <v>0</v>
      </c>
      <c r="J4072" s="214">
        <v>-8257.6299999999974</v>
      </c>
      <c r="K4072" s="250">
        <f t="shared" si="67"/>
        <v>652537.60458673188</v>
      </c>
      <c r="L4072" s="270"/>
    </row>
    <row r="4073" spans="2:12" x14ac:dyDescent="0.25">
      <c r="B4073" s="46">
        <f>SUBTOTAL(103,$C$10:C4073)</f>
        <v>4064</v>
      </c>
      <c r="C4073" s="157" t="s">
        <v>1165</v>
      </c>
      <c r="D4073" s="157" t="s">
        <v>738</v>
      </c>
      <c r="E4073" s="204" t="s">
        <v>1466</v>
      </c>
      <c r="F4073" s="212" t="s">
        <v>1043</v>
      </c>
      <c r="G4073" s="204" t="s">
        <v>1044</v>
      </c>
      <c r="H4073" s="241">
        <v>45940</v>
      </c>
      <c r="I4073" s="253">
        <v>0</v>
      </c>
      <c r="J4073" s="214">
        <v>-750</v>
      </c>
      <c r="K4073" s="250">
        <f t="shared" si="67"/>
        <v>651787.60458673188</v>
      </c>
      <c r="L4073" s="270"/>
    </row>
    <row r="4074" spans="2:12" x14ac:dyDescent="0.25">
      <c r="B4074" s="46">
        <f>SUBTOTAL(103,$C$10:C4074)</f>
        <v>4065</v>
      </c>
      <c r="C4074" s="157" t="s">
        <v>596</v>
      </c>
      <c r="D4074" s="157" t="s">
        <v>608</v>
      </c>
      <c r="E4074" s="204" t="s">
        <v>1467</v>
      </c>
      <c r="F4074" s="212" t="s">
        <v>1135</v>
      </c>
      <c r="G4074" s="204" t="s">
        <v>1134</v>
      </c>
      <c r="H4074" s="241">
        <v>45947</v>
      </c>
      <c r="I4074" s="253">
        <v>0</v>
      </c>
      <c r="J4074" s="214">
        <v>-16800</v>
      </c>
      <c r="K4074" s="250">
        <f t="shared" si="67"/>
        <v>634987.60458673188</v>
      </c>
      <c r="L4074" s="270"/>
    </row>
    <row r="4075" spans="2:12" x14ac:dyDescent="0.25">
      <c r="B4075" s="46">
        <f>SUBTOTAL(103,$C$10:C4075)</f>
        <v>4066</v>
      </c>
      <c r="C4075" s="157" t="s">
        <v>1591</v>
      </c>
      <c r="D4075" s="157" t="s">
        <v>738</v>
      </c>
      <c r="E4075" s="204" t="s">
        <v>1466</v>
      </c>
      <c r="F4075" s="212" t="s">
        <v>1043</v>
      </c>
      <c r="G4075" s="204" t="s">
        <v>1044</v>
      </c>
      <c r="H4075" s="241">
        <v>45947</v>
      </c>
      <c r="I4075" s="253">
        <v>0</v>
      </c>
      <c r="J4075" s="214">
        <v>-250</v>
      </c>
      <c r="K4075" s="250">
        <f t="shared" si="67"/>
        <v>634737.60458673188</v>
      </c>
      <c r="L4075" s="270"/>
    </row>
    <row r="4076" spans="2:12" x14ac:dyDescent="0.25">
      <c r="B4076" s="46">
        <f>SUBTOTAL(103,$C$10:C4076)</f>
        <v>4067</v>
      </c>
      <c r="C4076" s="157" t="s">
        <v>736</v>
      </c>
      <c r="D4076" s="157" t="s">
        <v>738</v>
      </c>
      <c r="E4076" s="204" t="s">
        <v>1466</v>
      </c>
      <c r="F4076" s="212" t="s">
        <v>619</v>
      </c>
      <c r="G4076" s="204" t="s">
        <v>621</v>
      </c>
      <c r="H4076" s="241">
        <v>45947</v>
      </c>
      <c r="I4076" s="253">
        <v>0</v>
      </c>
      <c r="J4076" s="214">
        <v>-1000</v>
      </c>
      <c r="K4076" s="250">
        <f t="shared" si="67"/>
        <v>633737.60458673188</v>
      </c>
      <c r="L4076" s="270"/>
    </row>
    <row r="4077" spans="2:12" x14ac:dyDescent="0.25">
      <c r="B4077" s="46">
        <f>SUBTOTAL(103,$C$10:C4077)</f>
        <v>4068</v>
      </c>
      <c r="C4077" s="157" t="s">
        <v>625</v>
      </c>
      <c r="D4077" s="157" t="s">
        <v>608</v>
      </c>
      <c r="E4077" s="204" t="s">
        <v>1466</v>
      </c>
      <c r="F4077" s="212" t="s">
        <v>641</v>
      </c>
      <c r="G4077" s="204" t="s">
        <v>642</v>
      </c>
      <c r="H4077" s="241">
        <v>45947</v>
      </c>
      <c r="I4077" s="253">
        <v>0</v>
      </c>
      <c r="J4077" s="214">
        <v>-2100</v>
      </c>
      <c r="K4077" s="250">
        <f t="shared" si="67"/>
        <v>631637.60458673188</v>
      </c>
      <c r="L4077" s="270"/>
    </row>
    <row r="4078" spans="2:12" x14ac:dyDescent="0.25">
      <c r="B4078" s="46">
        <f>SUBTOTAL(103,$C$10:C4078)</f>
        <v>4069</v>
      </c>
      <c r="C4078" s="157" t="s">
        <v>1441</v>
      </c>
      <c r="D4078" s="157" t="s">
        <v>738</v>
      </c>
      <c r="E4078" s="204" t="s">
        <v>1466</v>
      </c>
      <c r="F4078" s="212" t="s">
        <v>1043</v>
      </c>
      <c r="G4078" s="204" t="s">
        <v>1044</v>
      </c>
      <c r="H4078" s="241">
        <v>45947</v>
      </c>
      <c r="I4078" s="253">
        <v>0</v>
      </c>
      <c r="J4078" s="214">
        <v>-1000</v>
      </c>
      <c r="K4078" s="250">
        <f t="shared" si="67"/>
        <v>630637.60458673188</v>
      </c>
      <c r="L4078" s="270"/>
    </row>
    <row r="4079" spans="2:12" x14ac:dyDescent="0.25">
      <c r="B4079" s="46">
        <f>SUBTOTAL(103,$C$10:C4079)</f>
        <v>4070</v>
      </c>
      <c r="C4079" s="157" t="s">
        <v>1423</v>
      </c>
      <c r="D4079" s="157" t="s">
        <v>608</v>
      </c>
      <c r="E4079" s="204" t="s">
        <v>1466</v>
      </c>
      <c r="F4079" s="212" t="s">
        <v>641</v>
      </c>
      <c r="G4079" s="204" t="s">
        <v>642</v>
      </c>
      <c r="H4079" s="241">
        <v>45947</v>
      </c>
      <c r="I4079" s="253">
        <v>0</v>
      </c>
      <c r="J4079" s="214">
        <v>-6300</v>
      </c>
      <c r="K4079" s="250">
        <f t="shared" si="67"/>
        <v>624337.60458673188</v>
      </c>
      <c r="L4079" s="270"/>
    </row>
    <row r="4080" spans="2:12" x14ac:dyDescent="0.25">
      <c r="B4080" s="46">
        <f>SUBTOTAL(103,$C$10:C4080)</f>
        <v>4071</v>
      </c>
      <c r="C4080" s="157" t="s">
        <v>1423</v>
      </c>
      <c r="D4080" s="157" t="s">
        <v>608</v>
      </c>
      <c r="E4080" s="204" t="s">
        <v>1466</v>
      </c>
      <c r="F4080" s="212" t="s">
        <v>1045</v>
      </c>
      <c r="G4080" s="204" t="s">
        <v>1046</v>
      </c>
      <c r="H4080" s="241">
        <v>45947</v>
      </c>
      <c r="I4080" s="253">
        <v>0</v>
      </c>
      <c r="J4080" s="214">
        <v>-4200</v>
      </c>
      <c r="K4080" s="250">
        <f t="shared" si="67"/>
        <v>620137.60458673188</v>
      </c>
      <c r="L4080" s="270"/>
    </row>
    <row r="4081" spans="2:12" x14ac:dyDescent="0.25">
      <c r="B4081" s="46">
        <f>SUBTOTAL(103,$C$10:C4081)</f>
        <v>4072</v>
      </c>
      <c r="C4081" s="157" t="s">
        <v>598</v>
      </c>
      <c r="D4081" s="157" t="s">
        <v>607</v>
      </c>
      <c r="E4081" s="204" t="s">
        <v>1467</v>
      </c>
      <c r="F4081" s="212" t="s">
        <v>1572</v>
      </c>
      <c r="G4081" s="204" t="s">
        <v>1592</v>
      </c>
      <c r="H4081" s="241">
        <v>45947</v>
      </c>
      <c r="I4081" s="253">
        <v>0</v>
      </c>
      <c r="J4081" s="214">
        <v>-1902.5472209664138</v>
      </c>
      <c r="K4081" s="250">
        <f t="shared" si="67"/>
        <v>618235.05736576545</v>
      </c>
      <c r="L4081" s="270"/>
    </row>
    <row r="4082" spans="2:12" x14ac:dyDescent="0.25">
      <c r="B4082" s="46">
        <f>SUBTOTAL(103,$C$10:C4082)</f>
        <v>4073</v>
      </c>
      <c r="C4082" s="157" t="s">
        <v>598</v>
      </c>
      <c r="D4082" s="157" t="s">
        <v>607</v>
      </c>
      <c r="E4082" s="204" t="s">
        <v>1467</v>
      </c>
      <c r="F4082" s="212" t="s">
        <v>1135</v>
      </c>
      <c r="G4082" s="204" t="s">
        <v>1134</v>
      </c>
      <c r="H4082" s="241">
        <v>45947</v>
      </c>
      <c r="I4082" s="253">
        <v>0</v>
      </c>
      <c r="J4082" s="214">
        <v>-5900.1449077456036</v>
      </c>
      <c r="K4082" s="250">
        <f t="shared" si="67"/>
        <v>612334.9124580198</v>
      </c>
      <c r="L4082" s="270"/>
    </row>
    <row r="4083" spans="2:12" x14ac:dyDescent="0.25">
      <c r="B4083" s="46">
        <f>SUBTOTAL(103,$C$10:C4083)</f>
        <v>4074</v>
      </c>
      <c r="C4083" s="157" t="s">
        <v>598</v>
      </c>
      <c r="D4083" s="157" t="s">
        <v>607</v>
      </c>
      <c r="E4083" s="204" t="s">
        <v>1467</v>
      </c>
      <c r="F4083" s="212" t="s">
        <v>579</v>
      </c>
      <c r="G4083" s="204" t="s">
        <v>580</v>
      </c>
      <c r="H4083" s="241">
        <v>45947</v>
      </c>
      <c r="I4083" s="253">
        <v>0</v>
      </c>
      <c r="J4083" s="214">
        <v>-1097.215464427336</v>
      </c>
      <c r="K4083" s="250">
        <f t="shared" si="67"/>
        <v>611237.69699359243</v>
      </c>
      <c r="L4083" s="270"/>
    </row>
    <row r="4084" spans="2:12" x14ac:dyDescent="0.25">
      <c r="B4084" s="46">
        <f>SUBTOTAL(103,$C$10:C4084)</f>
        <v>4075</v>
      </c>
      <c r="C4084" s="157" t="s">
        <v>598</v>
      </c>
      <c r="D4084" s="157" t="s">
        <v>607</v>
      </c>
      <c r="E4084" s="204" t="s">
        <v>1467</v>
      </c>
      <c r="F4084" s="212" t="s">
        <v>1593</v>
      </c>
      <c r="G4084" s="204" t="s">
        <v>1594</v>
      </c>
      <c r="H4084" s="241">
        <v>45947</v>
      </c>
      <c r="I4084" s="253">
        <v>0</v>
      </c>
      <c r="J4084" s="214">
        <v>-3469.9637929502974</v>
      </c>
      <c r="K4084" s="250">
        <f t="shared" si="67"/>
        <v>607767.73320064216</v>
      </c>
      <c r="L4084" s="270"/>
    </row>
    <row r="4085" spans="2:12" x14ac:dyDescent="0.25">
      <c r="B4085" s="46">
        <f>SUBTOTAL(103,$C$10:C4085)</f>
        <v>4076</v>
      </c>
      <c r="C4085" s="157" t="s">
        <v>598</v>
      </c>
      <c r="D4085" s="157" t="s">
        <v>607</v>
      </c>
      <c r="E4085" s="204" t="s">
        <v>1467</v>
      </c>
      <c r="F4085" s="212" t="s">
        <v>1432</v>
      </c>
      <c r="G4085" s="204" t="s">
        <v>1431</v>
      </c>
      <c r="H4085" s="241">
        <v>45947</v>
      </c>
      <c r="I4085" s="253">
        <v>0</v>
      </c>
      <c r="J4085" s="214">
        <v>-7630.1286139103477</v>
      </c>
      <c r="K4085" s="250">
        <f t="shared" si="67"/>
        <v>600137.60458673176</v>
      </c>
      <c r="L4085" s="270"/>
    </row>
    <row r="4086" spans="2:12" x14ac:dyDescent="0.25">
      <c r="B4086" s="46">
        <f>SUBTOTAL(103,$C$10:C4086)</f>
        <v>4077</v>
      </c>
      <c r="C4086" s="157" t="s">
        <v>598</v>
      </c>
      <c r="D4086" s="157" t="s">
        <v>608</v>
      </c>
      <c r="E4086" s="204" t="s">
        <v>1466</v>
      </c>
      <c r="F4086" s="212" t="s">
        <v>1043</v>
      </c>
      <c r="G4086" s="204" t="s">
        <v>1044</v>
      </c>
      <c r="H4086" s="241">
        <v>45947</v>
      </c>
      <c r="I4086" s="253">
        <v>0</v>
      </c>
      <c r="J4086" s="214">
        <v>-2000</v>
      </c>
      <c r="K4086" s="250">
        <f t="shared" si="67"/>
        <v>598137.60458673176</v>
      </c>
      <c r="L4086" s="270"/>
    </row>
    <row r="4087" spans="2:12" x14ac:dyDescent="0.25">
      <c r="B4087" s="46">
        <f>SUBTOTAL(103,$C$10:C4087)</f>
        <v>4078</v>
      </c>
      <c r="C4087" s="157" t="s">
        <v>598</v>
      </c>
      <c r="D4087" s="157" t="s">
        <v>608</v>
      </c>
      <c r="E4087" s="204" t="s">
        <v>1466</v>
      </c>
      <c r="F4087" s="212" t="s">
        <v>1135</v>
      </c>
      <c r="G4087" s="204" t="s">
        <v>1134</v>
      </c>
      <c r="H4087" s="241">
        <v>45947</v>
      </c>
      <c r="I4087" s="253">
        <v>0</v>
      </c>
      <c r="J4087" s="214">
        <v>-8400</v>
      </c>
      <c r="K4087" s="250">
        <f t="shared" si="67"/>
        <v>589737.60458673176</v>
      </c>
      <c r="L4087" s="270"/>
    </row>
    <row r="4088" spans="2:12" x14ac:dyDescent="0.25">
      <c r="B4088" s="46">
        <f>SUBTOTAL(103,$C$10:C4088)</f>
        <v>4079</v>
      </c>
      <c r="C4088" s="157" t="s">
        <v>600</v>
      </c>
      <c r="D4088" s="157" t="s">
        <v>608</v>
      </c>
      <c r="E4088" s="204" t="s">
        <v>1466</v>
      </c>
      <c r="F4088" s="212" t="s">
        <v>1135</v>
      </c>
      <c r="G4088" s="204" t="s">
        <v>1134</v>
      </c>
      <c r="H4088" s="241">
        <v>45947</v>
      </c>
      <c r="I4088" s="253">
        <v>0</v>
      </c>
      <c r="J4088" s="214">
        <v>-18300</v>
      </c>
      <c r="K4088" s="250">
        <f t="shared" si="67"/>
        <v>571437.60458673176</v>
      </c>
      <c r="L4088" s="270"/>
    </row>
    <row r="4089" spans="2:12" x14ac:dyDescent="0.25">
      <c r="B4089" s="46">
        <f>SUBTOTAL(103,$C$10:C4089)</f>
        <v>4080</v>
      </c>
      <c r="C4089" s="157" t="s">
        <v>682</v>
      </c>
      <c r="D4089" s="157" t="s">
        <v>608</v>
      </c>
      <c r="E4089" s="204" t="s">
        <v>1466</v>
      </c>
      <c r="F4089" s="212" t="s">
        <v>1575</v>
      </c>
      <c r="G4089" s="204" t="s">
        <v>1576</v>
      </c>
      <c r="H4089" s="241">
        <v>45947</v>
      </c>
      <c r="I4089" s="253">
        <v>0</v>
      </c>
      <c r="J4089" s="214">
        <v>-2100</v>
      </c>
      <c r="K4089" s="250">
        <f t="shared" si="67"/>
        <v>569337.60458673176</v>
      </c>
      <c r="L4089" s="270"/>
    </row>
    <row r="4090" spans="2:12" x14ac:dyDescent="0.25">
      <c r="B4090" s="46">
        <f>SUBTOTAL(103,$C$10:C4090)</f>
        <v>4081</v>
      </c>
      <c r="C4090" s="157" t="s">
        <v>1595</v>
      </c>
      <c r="D4090" s="157" t="s">
        <v>608</v>
      </c>
      <c r="E4090" s="204" t="s">
        <v>1466</v>
      </c>
      <c r="F4090" s="212" t="s">
        <v>1596</v>
      </c>
      <c r="G4090" s="204" t="s">
        <v>1597</v>
      </c>
      <c r="H4090" s="241">
        <v>45947</v>
      </c>
      <c r="I4090" s="253">
        <v>0</v>
      </c>
      <c r="J4090" s="214">
        <v>-14700</v>
      </c>
      <c r="K4090" s="250">
        <f t="shared" si="67"/>
        <v>554637.60458673176</v>
      </c>
      <c r="L4090" s="270"/>
    </row>
    <row r="4091" spans="2:12" x14ac:dyDescent="0.25">
      <c r="B4091" s="46">
        <f>SUBTOTAL(103,$C$10:C4091)</f>
        <v>4082</v>
      </c>
      <c r="C4091" s="157" t="s">
        <v>601</v>
      </c>
      <c r="D4091" s="157" t="s">
        <v>648</v>
      </c>
      <c r="E4091" s="204" t="s">
        <v>1466</v>
      </c>
      <c r="F4091" s="212" t="s">
        <v>1135</v>
      </c>
      <c r="G4091" s="204" t="s">
        <v>1134</v>
      </c>
      <c r="H4091" s="241">
        <v>45947</v>
      </c>
      <c r="I4091" s="253">
        <v>0</v>
      </c>
      <c r="J4091" s="214">
        <v>-5331</v>
      </c>
      <c r="K4091" s="250">
        <f t="shared" si="67"/>
        <v>549306.60458673176</v>
      </c>
      <c r="L4091" s="270"/>
    </row>
    <row r="4092" spans="2:12" x14ac:dyDescent="0.25">
      <c r="B4092" s="46">
        <f>SUBTOTAL(103,$C$10:C4092)</f>
        <v>4083</v>
      </c>
      <c r="C4092" s="157" t="s">
        <v>1524</v>
      </c>
      <c r="D4092" s="157" t="s">
        <v>608</v>
      </c>
      <c r="E4092" s="204" t="s">
        <v>1466</v>
      </c>
      <c r="F4092" s="212" t="s">
        <v>1135</v>
      </c>
      <c r="G4092" s="204" t="s">
        <v>1134</v>
      </c>
      <c r="H4092" s="241">
        <v>45947</v>
      </c>
      <c r="I4092" s="253">
        <v>0</v>
      </c>
      <c r="J4092" s="214">
        <v>-8400</v>
      </c>
      <c r="K4092" s="250">
        <f t="shared" si="67"/>
        <v>540906.60458673176</v>
      </c>
      <c r="L4092" s="270"/>
    </row>
    <row r="4093" spans="2:12" x14ac:dyDescent="0.25">
      <c r="B4093" s="46">
        <f>SUBTOTAL(103,$C$10:C4093)</f>
        <v>4084</v>
      </c>
      <c r="C4093" s="157" t="s">
        <v>665</v>
      </c>
      <c r="D4093" s="157" t="s">
        <v>648</v>
      </c>
      <c r="E4093" s="204" t="s">
        <v>1466</v>
      </c>
      <c r="F4093" s="212" t="s">
        <v>641</v>
      </c>
      <c r="G4093" s="204" t="s">
        <v>642</v>
      </c>
      <c r="H4093" s="241">
        <v>45947</v>
      </c>
      <c r="I4093" s="253">
        <v>0</v>
      </c>
      <c r="J4093" s="214">
        <v>-12600</v>
      </c>
      <c r="K4093" s="250">
        <f t="shared" si="67"/>
        <v>528306.60458673176</v>
      </c>
      <c r="L4093" s="270"/>
    </row>
    <row r="4094" spans="2:12" x14ac:dyDescent="0.25">
      <c r="B4094" s="46">
        <f>SUBTOTAL(103,$C$10:C4094)</f>
        <v>4085</v>
      </c>
      <c r="C4094" s="157" t="s">
        <v>728</v>
      </c>
      <c r="D4094" s="157" t="s">
        <v>608</v>
      </c>
      <c r="E4094" s="204" t="s">
        <v>1466</v>
      </c>
      <c r="F4094" s="212" t="s">
        <v>1575</v>
      </c>
      <c r="G4094" s="204" t="s">
        <v>1576</v>
      </c>
      <c r="H4094" s="241">
        <v>45947</v>
      </c>
      <c r="I4094" s="253">
        <v>0</v>
      </c>
      <c r="J4094" s="214">
        <v>-9900</v>
      </c>
      <c r="K4094" s="250">
        <f t="shared" si="67"/>
        <v>518406.60458673176</v>
      </c>
      <c r="L4094" s="270"/>
    </row>
    <row r="4095" spans="2:12" x14ac:dyDescent="0.25">
      <c r="B4095" s="46">
        <f>SUBTOTAL(103,$C$10:C4095)</f>
        <v>4086</v>
      </c>
      <c r="C4095" s="157" t="s">
        <v>1151</v>
      </c>
      <c r="D4095" s="157" t="s">
        <v>608</v>
      </c>
      <c r="E4095" s="204" t="s">
        <v>1466</v>
      </c>
      <c r="F4095" s="212" t="s">
        <v>1575</v>
      </c>
      <c r="G4095" s="204" t="s">
        <v>1576</v>
      </c>
      <c r="H4095" s="241">
        <v>45947</v>
      </c>
      <c r="I4095" s="253">
        <v>0</v>
      </c>
      <c r="J4095" s="214">
        <v>-9400</v>
      </c>
      <c r="K4095" s="250">
        <f t="shared" si="67"/>
        <v>509006.60458673176</v>
      </c>
      <c r="L4095" s="270"/>
    </row>
    <row r="4096" spans="2:12" x14ac:dyDescent="0.25">
      <c r="B4096" s="46">
        <f>SUBTOTAL(103,$C$10:C4096)</f>
        <v>4087</v>
      </c>
      <c r="C4096" s="157" t="s">
        <v>683</v>
      </c>
      <c r="D4096" s="157" t="s">
        <v>608</v>
      </c>
      <c r="E4096" s="204" t="s">
        <v>1466</v>
      </c>
      <c r="F4096" s="212" t="s">
        <v>1565</v>
      </c>
      <c r="G4096" s="204" t="s">
        <v>1567</v>
      </c>
      <c r="H4096" s="241">
        <v>45947</v>
      </c>
      <c r="I4096" s="253">
        <v>0</v>
      </c>
      <c r="J4096" s="214">
        <v>-25200</v>
      </c>
      <c r="K4096" s="250">
        <f t="shared" si="67"/>
        <v>483806.60458673176</v>
      </c>
      <c r="L4096" s="270"/>
    </row>
    <row r="4097" spans="2:12" x14ac:dyDescent="0.25">
      <c r="B4097" s="46">
        <f>SUBTOTAL(103,$C$10:C4097)</f>
        <v>4088</v>
      </c>
      <c r="C4097" s="157" t="s">
        <v>694</v>
      </c>
      <c r="D4097" s="157" t="s">
        <v>648</v>
      </c>
      <c r="E4097" s="204" t="s">
        <v>1466</v>
      </c>
      <c r="F4097" s="212" t="s">
        <v>641</v>
      </c>
      <c r="G4097" s="204" t="s">
        <v>642</v>
      </c>
      <c r="H4097" s="241">
        <v>45947</v>
      </c>
      <c r="I4097" s="253">
        <v>0</v>
      </c>
      <c r="J4097" s="214">
        <v>-8400</v>
      </c>
      <c r="K4097" s="250">
        <f t="shared" si="67"/>
        <v>475406.60458673176</v>
      </c>
      <c r="L4097" s="270"/>
    </row>
    <row r="4098" spans="2:12" x14ac:dyDescent="0.25">
      <c r="B4098" s="46">
        <f>SUBTOTAL(103,$C$10:C4098)</f>
        <v>4089</v>
      </c>
      <c r="C4098" s="157" t="s">
        <v>694</v>
      </c>
      <c r="D4098" s="157" t="s">
        <v>607</v>
      </c>
      <c r="E4098" s="204" t="s">
        <v>1467</v>
      </c>
      <c r="F4098" s="212" t="s">
        <v>1432</v>
      </c>
      <c r="G4098" s="204" t="s">
        <v>1431</v>
      </c>
      <c r="H4098" s="241">
        <v>45947</v>
      </c>
      <c r="I4098" s="253">
        <v>0</v>
      </c>
      <c r="J4098" s="214">
        <v>-13010.989999999998</v>
      </c>
      <c r="K4098" s="250">
        <f t="shared" si="67"/>
        <v>462395.61458673177</v>
      </c>
      <c r="L4098" s="270"/>
    </row>
    <row r="4099" spans="2:12" x14ac:dyDescent="0.25">
      <c r="B4099" s="46">
        <f>SUBTOTAL(103,$C$10:C4099)</f>
        <v>4090</v>
      </c>
      <c r="C4099" s="157" t="s">
        <v>605</v>
      </c>
      <c r="D4099" s="157" t="s">
        <v>607</v>
      </c>
      <c r="E4099" s="204" t="s">
        <v>1467</v>
      </c>
      <c r="F4099" s="212" t="s">
        <v>1432</v>
      </c>
      <c r="G4099" s="204" t="s">
        <v>1431</v>
      </c>
      <c r="H4099" s="241">
        <v>45947</v>
      </c>
      <c r="I4099" s="253">
        <v>0</v>
      </c>
      <c r="J4099" s="214">
        <v>-6230.1299999999974</v>
      </c>
      <c r="K4099" s="250">
        <f t="shared" si="67"/>
        <v>456165.48458673176</v>
      </c>
      <c r="L4099" s="270"/>
    </row>
    <row r="4100" spans="2:12" x14ac:dyDescent="0.25">
      <c r="B4100" s="46">
        <f>SUBTOTAL(103,$C$10:C4100)</f>
        <v>4091</v>
      </c>
      <c r="C4100" s="157" t="s">
        <v>1165</v>
      </c>
      <c r="D4100" s="157" t="s">
        <v>738</v>
      </c>
      <c r="E4100" s="204" t="s">
        <v>1466</v>
      </c>
      <c r="F4100" s="212" t="s">
        <v>1043</v>
      </c>
      <c r="G4100" s="204" t="s">
        <v>1044</v>
      </c>
      <c r="H4100" s="241">
        <v>45947</v>
      </c>
      <c r="I4100" s="253">
        <v>0</v>
      </c>
      <c r="J4100" s="214">
        <v>-750</v>
      </c>
      <c r="K4100" s="250">
        <f t="shared" si="67"/>
        <v>455415.48458673176</v>
      </c>
      <c r="L4100" s="270"/>
    </row>
    <row r="4101" spans="2:12" x14ac:dyDescent="0.25">
      <c r="B4101" s="46">
        <f>SUBTOTAL(103,$C$10:C4101)</f>
        <v>4092</v>
      </c>
      <c r="C4101" s="157" t="s">
        <v>131</v>
      </c>
      <c r="D4101" s="157" t="s">
        <v>1599</v>
      </c>
      <c r="E4101" s="204" t="s">
        <v>1470</v>
      </c>
      <c r="F4101" s="212" t="s">
        <v>588</v>
      </c>
      <c r="G4101" s="204" t="s">
        <v>589</v>
      </c>
      <c r="H4101" s="241">
        <v>45953</v>
      </c>
      <c r="I4101" s="253">
        <v>0</v>
      </c>
      <c r="J4101" s="214">
        <v>-250000</v>
      </c>
      <c r="K4101" s="250">
        <f t="shared" si="67"/>
        <v>205415.48458673176</v>
      </c>
      <c r="L4101" s="270"/>
    </row>
    <row r="4102" spans="2:12" x14ac:dyDescent="0.25">
      <c r="B4102" s="46">
        <f>SUBTOTAL(103,$C$10:C4102)</f>
        <v>4093</v>
      </c>
      <c r="C4102" s="157" t="s">
        <v>1600</v>
      </c>
      <c r="D4102" s="157" t="s">
        <v>1590</v>
      </c>
      <c r="E4102" s="204" t="s">
        <v>1466</v>
      </c>
      <c r="F4102" s="212" t="s">
        <v>1565</v>
      </c>
      <c r="G4102" s="204" t="s">
        <v>1567</v>
      </c>
      <c r="H4102" s="241">
        <v>45953</v>
      </c>
      <c r="I4102" s="253">
        <v>0</v>
      </c>
      <c r="J4102" s="214">
        <v>-18000</v>
      </c>
      <c r="K4102" s="250">
        <f t="shared" si="67"/>
        <v>187415.48458673176</v>
      </c>
      <c r="L4102" s="270"/>
    </row>
    <row r="4103" spans="2:12" x14ac:dyDescent="0.25">
      <c r="B4103" s="46">
        <f>SUBTOTAL(103,$C$10:C4103)</f>
        <v>4094</v>
      </c>
      <c r="C4103" s="157" t="s">
        <v>1600</v>
      </c>
      <c r="D4103" s="157" t="s">
        <v>703</v>
      </c>
      <c r="E4103" s="204" t="s">
        <v>1466</v>
      </c>
      <c r="F4103" s="212" t="s">
        <v>1565</v>
      </c>
      <c r="G4103" s="204" t="s">
        <v>1567</v>
      </c>
      <c r="H4103" s="241">
        <v>45953</v>
      </c>
      <c r="I4103" s="253">
        <v>0</v>
      </c>
      <c r="J4103" s="214">
        <v>-18000</v>
      </c>
      <c r="K4103" s="250">
        <f t="shared" si="67"/>
        <v>169415.48458673176</v>
      </c>
      <c r="L4103" s="270"/>
    </row>
    <row r="4104" spans="2:12" x14ac:dyDescent="0.25">
      <c r="B4104" s="46">
        <f>SUBTOTAL(103,$C$10:C4104)</f>
        <v>4095</v>
      </c>
      <c r="C4104" s="157" t="s">
        <v>1600</v>
      </c>
      <c r="D4104" s="157" t="s">
        <v>1601</v>
      </c>
      <c r="E4104" s="204" t="s">
        <v>1466</v>
      </c>
      <c r="F4104" s="212" t="s">
        <v>1565</v>
      </c>
      <c r="G4104" s="204" t="s">
        <v>1567</v>
      </c>
      <c r="H4104" s="241">
        <v>45953</v>
      </c>
      <c r="I4104" s="253">
        <v>0</v>
      </c>
      <c r="J4104" s="214">
        <v>-1000</v>
      </c>
      <c r="K4104" s="250">
        <f t="shared" si="67"/>
        <v>168415.48458673176</v>
      </c>
      <c r="L4104" s="270"/>
    </row>
    <row r="4105" spans="2:12" x14ac:dyDescent="0.25">
      <c r="B4105" s="46">
        <f>SUBTOTAL(103,$C$10:C4105)</f>
        <v>4096</v>
      </c>
      <c r="C4105" s="157" t="s">
        <v>580</v>
      </c>
      <c r="D4105" s="157" t="s">
        <v>656</v>
      </c>
      <c r="E4105" s="204" t="s">
        <v>6</v>
      </c>
      <c r="F4105" s="212" t="s">
        <v>579</v>
      </c>
      <c r="G4105" s="204" t="s">
        <v>622</v>
      </c>
      <c r="H4105" s="241">
        <v>45954</v>
      </c>
      <c r="I4105" s="253">
        <v>500000</v>
      </c>
      <c r="J4105" s="214">
        <v>0</v>
      </c>
      <c r="K4105" s="250">
        <f t="shared" si="67"/>
        <v>668415.48458673176</v>
      </c>
      <c r="L4105" s="270"/>
    </row>
    <row r="4106" spans="2:12" x14ac:dyDescent="0.25">
      <c r="B4106" s="46">
        <f>SUBTOTAL(103,$C$10:C4106)</f>
        <v>4097</v>
      </c>
      <c r="C4106" s="157" t="s">
        <v>810</v>
      </c>
      <c r="D4106" s="157" t="s">
        <v>674</v>
      </c>
      <c r="E4106" s="204" t="s">
        <v>1468</v>
      </c>
      <c r="F4106" s="212" t="s">
        <v>726</v>
      </c>
      <c r="G4106" s="209" t="s">
        <v>724</v>
      </c>
      <c r="H4106" s="241">
        <v>45954</v>
      </c>
      <c r="I4106" s="253">
        <v>0</v>
      </c>
      <c r="J4106" s="214">
        <v>-50000</v>
      </c>
      <c r="K4106" s="250">
        <f t="shared" si="67"/>
        <v>618415.48458673176</v>
      </c>
      <c r="L4106" s="270"/>
    </row>
    <row r="4107" spans="2:12" x14ac:dyDescent="0.25">
      <c r="B4107" s="46">
        <f>SUBTOTAL(103,$C$10:C4107)</f>
        <v>4098</v>
      </c>
      <c r="C4107" s="157" t="s">
        <v>596</v>
      </c>
      <c r="D4107" s="157" t="s">
        <v>608</v>
      </c>
      <c r="E4107" s="204" t="s">
        <v>1467</v>
      </c>
      <c r="F4107" s="212" t="s">
        <v>1135</v>
      </c>
      <c r="G4107" s="204" t="s">
        <v>1134</v>
      </c>
      <c r="H4107" s="241">
        <v>45954</v>
      </c>
      <c r="I4107" s="253">
        <v>0</v>
      </c>
      <c r="J4107" s="214">
        <v>-16800</v>
      </c>
      <c r="K4107" s="250">
        <f t="shared" si="67"/>
        <v>601615.48458673176</v>
      </c>
      <c r="L4107" s="270"/>
    </row>
    <row r="4108" spans="2:12" x14ac:dyDescent="0.25">
      <c r="B4108" s="46">
        <f>SUBTOTAL(103,$C$10:C4108)</f>
        <v>4099</v>
      </c>
      <c r="C4108" s="157" t="s">
        <v>596</v>
      </c>
      <c r="D4108" s="157" t="s">
        <v>607</v>
      </c>
      <c r="E4108" s="204" t="s">
        <v>1467</v>
      </c>
      <c r="F4108" s="212" t="s">
        <v>579</v>
      </c>
      <c r="G4108" s="204" t="s">
        <v>622</v>
      </c>
      <c r="H4108" s="241">
        <v>45954</v>
      </c>
      <c r="I4108" s="253">
        <v>0</v>
      </c>
      <c r="J4108" s="214">
        <v>-8100</v>
      </c>
      <c r="K4108" s="250">
        <f t="shared" si="67"/>
        <v>593515.48458673176</v>
      </c>
      <c r="L4108" s="270"/>
    </row>
    <row r="4109" spans="2:12" x14ac:dyDescent="0.25">
      <c r="B4109" s="46">
        <f>SUBTOTAL(103,$C$10:C4109)</f>
        <v>4100</v>
      </c>
      <c r="C4109" s="157" t="s">
        <v>1591</v>
      </c>
      <c r="D4109" s="157" t="s">
        <v>738</v>
      </c>
      <c r="E4109" s="204" t="s">
        <v>1466</v>
      </c>
      <c r="F4109" s="212" t="s">
        <v>1043</v>
      </c>
      <c r="G4109" s="204" t="s">
        <v>1044</v>
      </c>
      <c r="H4109" s="241">
        <v>45954</v>
      </c>
      <c r="I4109" s="253">
        <v>0</v>
      </c>
      <c r="J4109" s="214">
        <v>-250</v>
      </c>
      <c r="K4109" s="250">
        <f t="shared" si="67"/>
        <v>593265.48458673176</v>
      </c>
      <c r="L4109" s="270"/>
    </row>
    <row r="4110" spans="2:12" x14ac:dyDescent="0.25">
      <c r="B4110" s="46">
        <f>SUBTOTAL(103,$C$10:C4110)</f>
        <v>4101</v>
      </c>
      <c r="C4110" s="157" t="s">
        <v>736</v>
      </c>
      <c r="D4110" s="157" t="s">
        <v>738</v>
      </c>
      <c r="E4110" s="204" t="s">
        <v>1466</v>
      </c>
      <c r="F4110" s="212" t="s">
        <v>619</v>
      </c>
      <c r="G4110" s="204" t="s">
        <v>621</v>
      </c>
      <c r="H4110" s="241">
        <v>45954</v>
      </c>
      <c r="I4110" s="253">
        <v>0</v>
      </c>
      <c r="J4110" s="214">
        <v>-1000</v>
      </c>
      <c r="K4110" s="250">
        <f t="shared" si="67"/>
        <v>592265.48458673176</v>
      </c>
      <c r="L4110" s="270"/>
    </row>
    <row r="4111" spans="2:12" x14ac:dyDescent="0.25">
      <c r="B4111" s="46">
        <f>SUBTOTAL(103,$C$10:C4111)</f>
        <v>4102</v>
      </c>
      <c r="C4111" s="157" t="s">
        <v>625</v>
      </c>
      <c r="D4111" s="157" t="s">
        <v>608</v>
      </c>
      <c r="E4111" s="204" t="s">
        <v>1466</v>
      </c>
      <c r="F4111" s="212" t="s">
        <v>641</v>
      </c>
      <c r="G4111" s="204" t="s">
        <v>642</v>
      </c>
      <c r="H4111" s="241">
        <v>45954</v>
      </c>
      <c r="I4111" s="253">
        <v>0</v>
      </c>
      <c r="J4111" s="214">
        <v>-3450</v>
      </c>
      <c r="K4111" s="250">
        <f t="shared" si="67"/>
        <v>588815.48458673176</v>
      </c>
      <c r="L4111" s="270"/>
    </row>
    <row r="4112" spans="2:12" x14ac:dyDescent="0.25">
      <c r="B4112" s="46">
        <f>SUBTOTAL(103,$C$10:C4112)</f>
        <v>4103</v>
      </c>
      <c r="C4112" s="157" t="s">
        <v>1441</v>
      </c>
      <c r="D4112" s="157" t="s">
        <v>738</v>
      </c>
      <c r="E4112" s="204" t="s">
        <v>1466</v>
      </c>
      <c r="F4112" s="212" t="s">
        <v>1043</v>
      </c>
      <c r="G4112" s="204" t="s">
        <v>1044</v>
      </c>
      <c r="H4112" s="241">
        <v>45954</v>
      </c>
      <c r="I4112" s="253">
        <v>0</v>
      </c>
      <c r="J4112" s="214">
        <v>-1000</v>
      </c>
      <c r="K4112" s="250">
        <f t="shared" si="67"/>
        <v>587815.48458673176</v>
      </c>
      <c r="L4112" s="270"/>
    </row>
    <row r="4113" spans="2:12" x14ac:dyDescent="0.25">
      <c r="B4113" s="46">
        <f>SUBTOTAL(103,$C$10:C4113)</f>
        <v>4104</v>
      </c>
      <c r="C4113" s="157" t="s">
        <v>1423</v>
      </c>
      <c r="D4113" s="157" t="s">
        <v>608</v>
      </c>
      <c r="E4113" s="204" t="s">
        <v>1466</v>
      </c>
      <c r="F4113" s="212" t="s">
        <v>641</v>
      </c>
      <c r="G4113" s="204" t="s">
        <v>642</v>
      </c>
      <c r="H4113" s="241">
        <v>45954</v>
      </c>
      <c r="I4113" s="253">
        <v>0</v>
      </c>
      <c r="J4113" s="214">
        <v>-6300</v>
      </c>
      <c r="K4113" s="250">
        <f t="shared" si="67"/>
        <v>581515.48458673176</v>
      </c>
      <c r="L4113" s="270"/>
    </row>
    <row r="4114" spans="2:12" x14ac:dyDescent="0.25">
      <c r="B4114" s="46">
        <f>SUBTOTAL(103,$C$10:C4114)</f>
        <v>4105</v>
      </c>
      <c r="C4114" s="157" t="s">
        <v>1423</v>
      </c>
      <c r="D4114" s="157" t="s">
        <v>608</v>
      </c>
      <c r="E4114" s="204" t="s">
        <v>1466</v>
      </c>
      <c r="F4114" s="212" t="s">
        <v>1045</v>
      </c>
      <c r="G4114" s="204" t="s">
        <v>1046</v>
      </c>
      <c r="H4114" s="241">
        <v>45954</v>
      </c>
      <c r="I4114" s="253">
        <v>0</v>
      </c>
      <c r="J4114" s="214">
        <v>-4200</v>
      </c>
      <c r="K4114" s="250">
        <f t="shared" si="67"/>
        <v>577315.48458673176</v>
      </c>
      <c r="L4114" s="270"/>
    </row>
    <row r="4115" spans="2:12" x14ac:dyDescent="0.25">
      <c r="B4115" s="46">
        <f>SUBTOTAL(103,$C$10:C4115)</f>
        <v>4106</v>
      </c>
      <c r="C4115" s="157" t="s">
        <v>598</v>
      </c>
      <c r="D4115" s="157" t="s">
        <v>607</v>
      </c>
      <c r="E4115" s="204" t="s">
        <v>1467</v>
      </c>
      <c r="F4115" s="212" t="s">
        <v>579</v>
      </c>
      <c r="G4115" s="204" t="s">
        <v>580</v>
      </c>
      <c r="H4115" s="241">
        <v>45954</v>
      </c>
      <c r="I4115" s="253">
        <v>0</v>
      </c>
      <c r="J4115" s="214">
        <v>-9512.0064187059434</v>
      </c>
      <c r="K4115" s="250">
        <f t="shared" si="67"/>
        <v>567803.47816802585</v>
      </c>
      <c r="L4115" s="270"/>
    </row>
    <row r="4116" spans="2:12" x14ac:dyDescent="0.25">
      <c r="B4116" s="46">
        <f>SUBTOTAL(103,$C$10:C4116)</f>
        <v>4107</v>
      </c>
      <c r="C4116" s="157" t="s">
        <v>598</v>
      </c>
      <c r="D4116" s="157" t="s">
        <v>607</v>
      </c>
      <c r="E4116" s="204" t="s">
        <v>1467</v>
      </c>
      <c r="F4116" s="212" t="s">
        <v>1432</v>
      </c>
      <c r="G4116" s="204" t="s">
        <v>1431</v>
      </c>
      <c r="H4116" s="241">
        <v>45954</v>
      </c>
      <c r="I4116" s="253">
        <v>0</v>
      </c>
      <c r="J4116" s="214">
        <v>-10487.993581294057</v>
      </c>
      <c r="K4116" s="250">
        <f t="shared" si="67"/>
        <v>557315.48458673176</v>
      </c>
      <c r="L4116" s="270"/>
    </row>
    <row r="4117" spans="2:12" x14ac:dyDescent="0.25">
      <c r="B4117" s="46">
        <f>SUBTOTAL(103,$C$10:C4117)</f>
        <v>4108</v>
      </c>
      <c r="C4117" s="157" t="s">
        <v>598</v>
      </c>
      <c r="D4117" s="157" t="s">
        <v>608</v>
      </c>
      <c r="E4117" s="204" t="s">
        <v>1466</v>
      </c>
      <c r="F4117" s="212" t="s">
        <v>1043</v>
      </c>
      <c r="G4117" s="204" t="s">
        <v>1044</v>
      </c>
      <c r="H4117" s="241">
        <v>45954</v>
      </c>
      <c r="I4117" s="253">
        <v>0</v>
      </c>
      <c r="J4117" s="214">
        <v>-1000</v>
      </c>
      <c r="K4117" s="250">
        <f t="shared" si="67"/>
        <v>556315.48458673176</v>
      </c>
      <c r="L4117" s="270"/>
    </row>
    <row r="4118" spans="2:12" x14ac:dyDescent="0.25">
      <c r="B4118" s="46">
        <f>SUBTOTAL(103,$C$10:C4118)</f>
        <v>4109</v>
      </c>
      <c r="C4118" s="157" t="s">
        <v>598</v>
      </c>
      <c r="D4118" s="157" t="s">
        <v>608</v>
      </c>
      <c r="E4118" s="204" t="s">
        <v>1466</v>
      </c>
      <c r="F4118" s="212" t="s">
        <v>1135</v>
      </c>
      <c r="G4118" s="204" t="s">
        <v>1134</v>
      </c>
      <c r="H4118" s="241">
        <v>45954</v>
      </c>
      <c r="I4118" s="253">
        <v>0</v>
      </c>
      <c r="J4118" s="214">
        <v>-8400</v>
      </c>
      <c r="K4118" s="250">
        <f t="shared" si="67"/>
        <v>547915.48458673176</v>
      </c>
      <c r="L4118" s="270"/>
    </row>
    <row r="4119" spans="2:12" x14ac:dyDescent="0.25">
      <c r="B4119" s="46">
        <f>SUBTOTAL(103,$C$10:C4119)</f>
        <v>4110</v>
      </c>
      <c r="C4119" s="157" t="s">
        <v>1524</v>
      </c>
      <c r="D4119" s="157" t="s">
        <v>608</v>
      </c>
      <c r="E4119" s="204" t="s">
        <v>1466</v>
      </c>
      <c r="F4119" s="212" t="s">
        <v>1135</v>
      </c>
      <c r="G4119" s="204" t="s">
        <v>1134</v>
      </c>
      <c r="H4119" s="241">
        <v>45954</v>
      </c>
      <c r="I4119" s="253">
        <v>0</v>
      </c>
      <c r="J4119" s="214">
        <v>-16380</v>
      </c>
      <c r="K4119" s="250">
        <f t="shared" si="67"/>
        <v>531535.48458673176</v>
      </c>
      <c r="L4119" s="270"/>
    </row>
    <row r="4120" spans="2:12" x14ac:dyDescent="0.25">
      <c r="B4120" s="46">
        <f>SUBTOTAL(103,$C$10:C4120)</f>
        <v>4111</v>
      </c>
      <c r="C4120" s="157" t="s">
        <v>600</v>
      </c>
      <c r="D4120" s="157" t="s">
        <v>608</v>
      </c>
      <c r="E4120" s="204" t="s">
        <v>1466</v>
      </c>
      <c r="F4120" s="212" t="s">
        <v>1135</v>
      </c>
      <c r="G4120" s="204" t="s">
        <v>1134</v>
      </c>
      <c r="H4120" s="241">
        <v>45954</v>
      </c>
      <c r="I4120" s="253">
        <v>0</v>
      </c>
      <c r="J4120" s="214">
        <v>-6300</v>
      </c>
      <c r="K4120" s="250">
        <f t="shared" si="67"/>
        <v>525235.48458673176</v>
      </c>
      <c r="L4120" s="270"/>
    </row>
    <row r="4121" spans="2:12" x14ac:dyDescent="0.25">
      <c r="B4121" s="46">
        <f>SUBTOTAL(103,$C$10:C4121)</f>
        <v>4112</v>
      </c>
      <c r="C4121" s="157" t="s">
        <v>682</v>
      </c>
      <c r="D4121" s="157" t="s">
        <v>608</v>
      </c>
      <c r="E4121" s="204" t="s">
        <v>1466</v>
      </c>
      <c r="F4121" s="212" t="s">
        <v>1575</v>
      </c>
      <c r="G4121" s="204" t="s">
        <v>1576</v>
      </c>
      <c r="H4121" s="241">
        <v>45954</v>
      </c>
      <c r="I4121" s="253">
        <v>0</v>
      </c>
      <c r="J4121" s="214">
        <v>-6100</v>
      </c>
      <c r="K4121" s="250">
        <f t="shared" si="67"/>
        <v>519135.48458673176</v>
      </c>
      <c r="L4121" s="270"/>
    </row>
    <row r="4122" spans="2:12" x14ac:dyDescent="0.25">
      <c r="B4122" s="46">
        <f>SUBTOTAL(103,$C$10:C4122)</f>
        <v>4113</v>
      </c>
      <c r="C4122" s="157" t="s">
        <v>682</v>
      </c>
      <c r="D4122" s="157" t="s">
        <v>918</v>
      </c>
      <c r="E4122" s="204" t="s">
        <v>1467</v>
      </c>
      <c r="F4122" s="212" t="s">
        <v>1575</v>
      </c>
      <c r="G4122" s="204" t="s">
        <v>1576</v>
      </c>
      <c r="H4122" s="241">
        <v>45954</v>
      </c>
      <c r="I4122" s="253">
        <v>0</v>
      </c>
      <c r="J4122" s="214">
        <v>-18142</v>
      </c>
      <c r="K4122" s="250">
        <f t="shared" si="67"/>
        <v>500993.48458673176</v>
      </c>
      <c r="L4122" s="270"/>
    </row>
    <row r="4123" spans="2:12" x14ac:dyDescent="0.25">
      <c r="B4123" s="46">
        <f>SUBTOTAL(103,$C$10:C4123)</f>
        <v>4114</v>
      </c>
      <c r="C4123" s="157" t="s">
        <v>601</v>
      </c>
      <c r="D4123" s="157" t="s">
        <v>648</v>
      </c>
      <c r="E4123" s="204" t="s">
        <v>1466</v>
      </c>
      <c r="F4123" s="212" t="s">
        <v>1135</v>
      </c>
      <c r="G4123" s="204" t="s">
        <v>1134</v>
      </c>
      <c r="H4123" s="241">
        <v>45954</v>
      </c>
      <c r="I4123" s="253">
        <v>0</v>
      </c>
      <c r="J4123" s="214">
        <v>-42497</v>
      </c>
      <c r="K4123" s="250">
        <f t="shared" si="67"/>
        <v>458496.48458673176</v>
      </c>
      <c r="L4123" s="270"/>
    </row>
    <row r="4124" spans="2:12" x14ac:dyDescent="0.25">
      <c r="B4124" s="46">
        <f>SUBTOTAL(103,$C$10:C4124)</f>
        <v>4115</v>
      </c>
      <c r="C4124" s="157" t="s">
        <v>665</v>
      </c>
      <c r="D4124" s="157" t="s">
        <v>648</v>
      </c>
      <c r="E4124" s="204" t="s">
        <v>1466</v>
      </c>
      <c r="F4124" s="212" t="s">
        <v>641</v>
      </c>
      <c r="G4124" s="204" t="s">
        <v>642</v>
      </c>
      <c r="H4124" s="241">
        <v>45954</v>
      </c>
      <c r="I4124" s="253">
        <v>0</v>
      </c>
      <c r="J4124" s="214">
        <v>-12600</v>
      </c>
      <c r="K4124" s="250">
        <f t="shared" si="67"/>
        <v>445896.48458673176</v>
      </c>
      <c r="L4124" s="270"/>
    </row>
    <row r="4125" spans="2:12" x14ac:dyDescent="0.25">
      <c r="B4125" s="46">
        <f>SUBTOTAL(103,$C$10:C4125)</f>
        <v>4116</v>
      </c>
      <c r="C4125" s="157" t="s">
        <v>1598</v>
      </c>
      <c r="D4125" s="157" t="s">
        <v>648</v>
      </c>
      <c r="E4125" s="204" t="s">
        <v>1466</v>
      </c>
      <c r="F4125" s="212" t="s">
        <v>1565</v>
      </c>
      <c r="G4125" s="204" t="s">
        <v>1567</v>
      </c>
      <c r="H4125" s="241">
        <v>45954</v>
      </c>
      <c r="I4125" s="253">
        <v>0</v>
      </c>
      <c r="J4125" s="214">
        <v>-14700</v>
      </c>
      <c r="K4125" s="250">
        <f t="shared" ref="K4125:K4188" si="68">I4125+K4124+J4125</f>
        <v>431196.48458673176</v>
      </c>
      <c r="L4125" s="270"/>
    </row>
    <row r="4126" spans="2:12" x14ac:dyDescent="0.25">
      <c r="B4126" s="46">
        <f>SUBTOTAL(103,$C$10:C4126)</f>
        <v>4117</v>
      </c>
      <c r="C4126" s="157" t="s">
        <v>728</v>
      </c>
      <c r="D4126" s="157" t="s">
        <v>608</v>
      </c>
      <c r="E4126" s="204" t="s">
        <v>1466</v>
      </c>
      <c r="F4126" s="212" t="s">
        <v>1575</v>
      </c>
      <c r="G4126" s="204" t="s">
        <v>1576</v>
      </c>
      <c r="H4126" s="241">
        <v>45954</v>
      </c>
      <c r="I4126" s="253">
        <v>0</v>
      </c>
      <c r="J4126" s="214">
        <v>-6300</v>
      </c>
      <c r="K4126" s="250">
        <f t="shared" si="68"/>
        <v>424896.48458673176</v>
      </c>
      <c r="L4126" s="270"/>
    </row>
    <row r="4127" spans="2:12" x14ac:dyDescent="0.25">
      <c r="B4127" s="46">
        <f>SUBTOTAL(103,$C$10:C4127)</f>
        <v>4118</v>
      </c>
      <c r="C4127" s="157" t="s">
        <v>1151</v>
      </c>
      <c r="D4127" s="157" t="s">
        <v>608</v>
      </c>
      <c r="E4127" s="204" t="s">
        <v>1466</v>
      </c>
      <c r="F4127" s="212" t="s">
        <v>1575</v>
      </c>
      <c r="G4127" s="204" t="s">
        <v>1576</v>
      </c>
      <c r="H4127" s="241">
        <v>45954</v>
      </c>
      <c r="I4127" s="253">
        <v>0</v>
      </c>
      <c r="J4127" s="214">
        <v>-9400</v>
      </c>
      <c r="K4127" s="250">
        <f t="shared" si="68"/>
        <v>415496.48458673176</v>
      </c>
      <c r="L4127" s="270"/>
    </row>
    <row r="4128" spans="2:12" x14ac:dyDescent="0.25">
      <c r="B4128" s="46">
        <f>SUBTOTAL(103,$C$10:C4128)</f>
        <v>4119</v>
      </c>
      <c r="C4128" s="157" t="s">
        <v>683</v>
      </c>
      <c r="D4128" s="157" t="s">
        <v>608</v>
      </c>
      <c r="E4128" s="204" t="s">
        <v>1466</v>
      </c>
      <c r="F4128" s="212" t="s">
        <v>1565</v>
      </c>
      <c r="G4128" s="204" t="s">
        <v>1567</v>
      </c>
      <c r="H4128" s="241">
        <v>45954</v>
      </c>
      <c r="I4128" s="253">
        <v>0</v>
      </c>
      <c r="J4128" s="214">
        <v>-25200</v>
      </c>
      <c r="K4128" s="250">
        <f t="shared" si="68"/>
        <v>390296.48458673176</v>
      </c>
      <c r="L4128" s="270"/>
    </row>
    <row r="4129" spans="2:12" x14ac:dyDescent="0.25">
      <c r="B4129" s="46">
        <f>SUBTOTAL(103,$C$10:C4129)</f>
        <v>4120</v>
      </c>
      <c r="C4129" s="157" t="s">
        <v>683</v>
      </c>
      <c r="D4129" s="157" t="s">
        <v>775</v>
      </c>
      <c r="E4129" s="204" t="s">
        <v>1468</v>
      </c>
      <c r="F4129" s="212" t="s">
        <v>1565</v>
      </c>
      <c r="G4129" s="204" t="s">
        <v>1567</v>
      </c>
      <c r="H4129" s="241">
        <v>45954</v>
      </c>
      <c r="I4129" s="253">
        <v>0</v>
      </c>
      <c r="J4129" s="214">
        <v>-24400</v>
      </c>
      <c r="K4129" s="250">
        <f t="shared" si="68"/>
        <v>365896.48458673176</v>
      </c>
      <c r="L4129" s="270"/>
    </row>
    <row r="4130" spans="2:12" x14ac:dyDescent="0.25">
      <c r="B4130" s="46">
        <f>SUBTOTAL(103,$C$10:C4130)</f>
        <v>4121</v>
      </c>
      <c r="C4130" s="157" t="s">
        <v>694</v>
      </c>
      <c r="D4130" s="157" t="s">
        <v>648</v>
      </c>
      <c r="E4130" s="204" t="s">
        <v>1466</v>
      </c>
      <c r="F4130" s="212" t="s">
        <v>641</v>
      </c>
      <c r="G4130" s="204" t="s">
        <v>642</v>
      </c>
      <c r="H4130" s="241">
        <v>45954</v>
      </c>
      <c r="I4130" s="253">
        <v>0</v>
      </c>
      <c r="J4130" s="214">
        <v>-8400</v>
      </c>
      <c r="K4130" s="250">
        <f t="shared" si="68"/>
        <v>357496.48458673176</v>
      </c>
      <c r="L4130" s="270"/>
    </row>
    <row r="4131" spans="2:12" x14ac:dyDescent="0.25">
      <c r="B4131" s="46">
        <f>SUBTOTAL(103,$C$10:C4131)</f>
        <v>4122</v>
      </c>
      <c r="C4131" s="157" t="s">
        <v>694</v>
      </c>
      <c r="D4131" s="157" t="s">
        <v>607</v>
      </c>
      <c r="E4131" s="204" t="s">
        <v>1467</v>
      </c>
      <c r="F4131" s="212" t="s">
        <v>1432</v>
      </c>
      <c r="G4131" s="204" t="s">
        <v>1431</v>
      </c>
      <c r="H4131" s="241">
        <v>45954</v>
      </c>
      <c r="I4131" s="253">
        <v>0</v>
      </c>
      <c r="J4131" s="214">
        <v>-13010.989999999998</v>
      </c>
      <c r="K4131" s="250">
        <f t="shared" si="68"/>
        <v>344485.49458673177</v>
      </c>
      <c r="L4131" s="270"/>
    </row>
    <row r="4132" spans="2:12" x14ac:dyDescent="0.25">
      <c r="B4132" s="46">
        <f>SUBTOTAL(103,$C$10:C4132)</f>
        <v>4123</v>
      </c>
      <c r="C4132" s="157" t="s">
        <v>605</v>
      </c>
      <c r="D4132" s="157" t="s">
        <v>607</v>
      </c>
      <c r="E4132" s="204" t="s">
        <v>1467</v>
      </c>
      <c r="F4132" s="212" t="s">
        <v>1432</v>
      </c>
      <c r="G4132" s="204" t="s">
        <v>1431</v>
      </c>
      <c r="H4132" s="241">
        <v>45954</v>
      </c>
      <c r="I4132" s="253">
        <v>0</v>
      </c>
      <c r="J4132" s="214">
        <v>-6230</v>
      </c>
      <c r="K4132" s="250">
        <f t="shared" si="68"/>
        <v>338255.49458673177</v>
      </c>
      <c r="L4132" s="270"/>
    </row>
    <row r="4133" spans="2:12" x14ac:dyDescent="0.25">
      <c r="B4133" s="46">
        <f>SUBTOTAL(103,$C$10:C4133)</f>
        <v>4124</v>
      </c>
      <c r="C4133" s="157" t="s">
        <v>1165</v>
      </c>
      <c r="D4133" s="157" t="s">
        <v>738</v>
      </c>
      <c r="E4133" s="204" t="s">
        <v>1466</v>
      </c>
      <c r="F4133" s="212" t="s">
        <v>1043</v>
      </c>
      <c r="G4133" s="204" t="s">
        <v>1044</v>
      </c>
      <c r="H4133" s="241">
        <v>45954</v>
      </c>
      <c r="I4133" s="253">
        <v>0</v>
      </c>
      <c r="J4133" s="214">
        <v>-750</v>
      </c>
      <c r="K4133" s="250">
        <f t="shared" si="68"/>
        <v>337505.49458673177</v>
      </c>
      <c r="L4133" s="270"/>
    </row>
    <row r="4134" spans="2:12" x14ac:dyDescent="0.25">
      <c r="B4134" s="46">
        <f>SUBTOTAL(103,$C$10:C4134)</f>
        <v>4125</v>
      </c>
      <c r="C4134" s="157" t="s">
        <v>24</v>
      </c>
      <c r="D4134" s="157" t="s">
        <v>1569</v>
      </c>
      <c r="E4134" s="204" t="s">
        <v>24</v>
      </c>
      <c r="F4134" s="212" t="s">
        <v>24</v>
      </c>
      <c r="G4134" s="204" t="s">
        <v>24</v>
      </c>
      <c r="H4134" s="241">
        <v>45959</v>
      </c>
      <c r="I4134" s="253">
        <v>0</v>
      </c>
      <c r="J4134" s="214">
        <v>-1200</v>
      </c>
      <c r="K4134" s="250">
        <f t="shared" si="68"/>
        <v>336305.49458673177</v>
      </c>
      <c r="L4134" s="270"/>
    </row>
    <row r="4135" spans="2:12" x14ac:dyDescent="0.25">
      <c r="B4135" s="46">
        <f>SUBTOTAL(103,$C$10:C4135)</f>
        <v>4126</v>
      </c>
      <c r="C4135" s="157" t="s">
        <v>596</v>
      </c>
      <c r="D4135" s="157" t="s">
        <v>608</v>
      </c>
      <c r="E4135" s="204" t="s">
        <v>1467</v>
      </c>
      <c r="F4135" s="212" t="s">
        <v>1135</v>
      </c>
      <c r="G4135" s="204" t="s">
        <v>1134</v>
      </c>
      <c r="H4135" s="241">
        <v>45961</v>
      </c>
      <c r="I4135" s="253">
        <v>0</v>
      </c>
      <c r="J4135" s="214">
        <v>-16800</v>
      </c>
      <c r="K4135" s="250">
        <f t="shared" si="68"/>
        <v>319505.49458673177</v>
      </c>
      <c r="L4135" s="270"/>
    </row>
    <row r="4136" spans="2:12" x14ac:dyDescent="0.25">
      <c r="B4136" s="46">
        <f>SUBTOTAL(103,$C$10:C4136)</f>
        <v>4127</v>
      </c>
      <c r="C4136" s="157" t="s">
        <v>812</v>
      </c>
      <c r="D4136" s="157" t="s">
        <v>688</v>
      </c>
      <c r="E4136" s="204" t="s">
        <v>1466</v>
      </c>
      <c r="F4136" s="212" t="s">
        <v>1135</v>
      </c>
      <c r="G4136" s="204" t="s">
        <v>1134</v>
      </c>
      <c r="H4136" s="241">
        <v>45961</v>
      </c>
      <c r="I4136" s="253">
        <v>0</v>
      </c>
      <c r="J4136" s="214">
        <v>-16000</v>
      </c>
      <c r="K4136" s="250">
        <f t="shared" si="68"/>
        <v>303505.49458673177</v>
      </c>
      <c r="L4136" s="270"/>
    </row>
    <row r="4137" spans="2:12" x14ac:dyDescent="0.25">
      <c r="B4137" s="46">
        <f>SUBTOTAL(103,$C$10:C4137)</f>
        <v>4128</v>
      </c>
      <c r="C4137" s="157" t="s">
        <v>812</v>
      </c>
      <c r="D4137" s="157" t="s">
        <v>703</v>
      </c>
      <c r="E4137" s="204" t="s">
        <v>1466</v>
      </c>
      <c r="F4137" s="212" t="s">
        <v>1135</v>
      </c>
      <c r="G4137" s="204" t="s">
        <v>1134</v>
      </c>
      <c r="H4137" s="241">
        <v>45961</v>
      </c>
      <c r="I4137" s="253">
        <v>0</v>
      </c>
      <c r="J4137" s="214">
        <v>-16000</v>
      </c>
      <c r="K4137" s="250">
        <f t="shared" si="68"/>
        <v>287505.49458673177</v>
      </c>
      <c r="L4137" s="270"/>
    </row>
    <row r="4138" spans="2:12" x14ac:dyDescent="0.25">
      <c r="B4138" s="46">
        <f>SUBTOTAL(103,$C$10:C4138)</f>
        <v>4129</v>
      </c>
      <c r="C4138" s="157" t="s">
        <v>812</v>
      </c>
      <c r="D4138" s="157" t="s">
        <v>1602</v>
      </c>
      <c r="E4138" s="204" t="s">
        <v>1466</v>
      </c>
      <c r="F4138" s="212" t="s">
        <v>1135</v>
      </c>
      <c r="G4138" s="204" t="s">
        <v>1134</v>
      </c>
      <c r="H4138" s="241">
        <v>45961</v>
      </c>
      <c r="I4138" s="253">
        <v>0</v>
      </c>
      <c r="J4138" s="214">
        <v>-8500</v>
      </c>
      <c r="K4138" s="250">
        <f t="shared" si="68"/>
        <v>279005.49458673177</v>
      </c>
      <c r="L4138" s="270"/>
    </row>
    <row r="4139" spans="2:12" x14ac:dyDescent="0.25">
      <c r="B4139" s="46">
        <f>SUBTOTAL(103,$C$10:C4139)</f>
        <v>4130</v>
      </c>
      <c r="C4139" s="157" t="s">
        <v>1591</v>
      </c>
      <c r="D4139" s="157" t="s">
        <v>738</v>
      </c>
      <c r="E4139" s="204" t="s">
        <v>1466</v>
      </c>
      <c r="F4139" s="212" t="s">
        <v>1043</v>
      </c>
      <c r="G4139" s="204" t="s">
        <v>1044</v>
      </c>
      <c r="H4139" s="241">
        <v>45961</v>
      </c>
      <c r="I4139" s="253">
        <v>0</v>
      </c>
      <c r="J4139" s="214">
        <v>-250</v>
      </c>
      <c r="K4139" s="250">
        <f t="shared" si="68"/>
        <v>278755.49458673177</v>
      </c>
      <c r="L4139" s="270"/>
    </row>
    <row r="4140" spans="2:12" x14ac:dyDescent="0.25">
      <c r="B4140" s="46">
        <f>SUBTOTAL(103,$C$10:C4140)</f>
        <v>4131</v>
      </c>
      <c r="C4140" s="157" t="s">
        <v>736</v>
      </c>
      <c r="D4140" s="157" t="s">
        <v>738</v>
      </c>
      <c r="E4140" s="204" t="s">
        <v>1466</v>
      </c>
      <c r="F4140" s="212" t="s">
        <v>619</v>
      </c>
      <c r="G4140" s="204" t="s">
        <v>621</v>
      </c>
      <c r="H4140" s="241">
        <v>45961</v>
      </c>
      <c r="I4140" s="253">
        <v>0</v>
      </c>
      <c r="J4140" s="214">
        <v>-1000</v>
      </c>
      <c r="K4140" s="250">
        <f t="shared" si="68"/>
        <v>277755.49458673177</v>
      </c>
      <c r="L4140" s="270"/>
    </row>
    <row r="4141" spans="2:12" x14ac:dyDescent="0.25">
      <c r="B4141" s="46">
        <f>SUBTOTAL(103,$C$10:C4141)</f>
        <v>4132</v>
      </c>
      <c r="C4141" s="157" t="s">
        <v>625</v>
      </c>
      <c r="D4141" s="157" t="s">
        <v>608</v>
      </c>
      <c r="E4141" s="204" t="s">
        <v>1466</v>
      </c>
      <c r="F4141" s="212" t="s">
        <v>641</v>
      </c>
      <c r="G4141" s="204" t="s">
        <v>642</v>
      </c>
      <c r="H4141" s="241">
        <v>45961</v>
      </c>
      <c r="I4141" s="253">
        <v>0</v>
      </c>
      <c r="J4141" s="214">
        <v>-8353</v>
      </c>
      <c r="K4141" s="250">
        <f t="shared" si="68"/>
        <v>269402.49458673177</v>
      </c>
      <c r="L4141" s="270"/>
    </row>
    <row r="4142" spans="2:12" x14ac:dyDescent="0.25">
      <c r="B4142" s="46">
        <f>SUBTOTAL(103,$C$10:C4142)</f>
        <v>4133</v>
      </c>
      <c r="C4142" s="157" t="s">
        <v>1441</v>
      </c>
      <c r="D4142" s="157" t="s">
        <v>738</v>
      </c>
      <c r="E4142" s="204" t="s">
        <v>1466</v>
      </c>
      <c r="F4142" s="212" t="s">
        <v>1043</v>
      </c>
      <c r="G4142" s="204" t="s">
        <v>1044</v>
      </c>
      <c r="H4142" s="241">
        <v>45961</v>
      </c>
      <c r="I4142" s="253">
        <v>0</v>
      </c>
      <c r="J4142" s="214">
        <v>-1000</v>
      </c>
      <c r="K4142" s="250">
        <f t="shared" si="68"/>
        <v>268402.49458673177</v>
      </c>
      <c r="L4142" s="270"/>
    </row>
    <row r="4143" spans="2:12" x14ac:dyDescent="0.25">
      <c r="B4143" s="46">
        <f>SUBTOTAL(103,$C$10:C4143)</f>
        <v>4134</v>
      </c>
      <c r="C4143" s="157" t="s">
        <v>1423</v>
      </c>
      <c r="D4143" s="157" t="s">
        <v>608</v>
      </c>
      <c r="E4143" s="204" t="s">
        <v>1466</v>
      </c>
      <c r="F4143" s="212" t="s">
        <v>641</v>
      </c>
      <c r="G4143" s="204" t="s">
        <v>642</v>
      </c>
      <c r="H4143" s="241">
        <v>45961</v>
      </c>
      <c r="I4143" s="253">
        <v>0</v>
      </c>
      <c r="J4143" s="214">
        <v>-6300</v>
      </c>
      <c r="K4143" s="250">
        <f t="shared" si="68"/>
        <v>262102.49458673177</v>
      </c>
      <c r="L4143" s="270"/>
    </row>
    <row r="4144" spans="2:12" x14ac:dyDescent="0.25">
      <c r="B4144" s="46">
        <f>SUBTOTAL(103,$C$10:C4144)</f>
        <v>4135</v>
      </c>
      <c r="C4144" s="157" t="s">
        <v>1423</v>
      </c>
      <c r="D4144" s="157" t="s">
        <v>608</v>
      </c>
      <c r="E4144" s="204" t="s">
        <v>1466</v>
      </c>
      <c r="F4144" s="212" t="s">
        <v>1045</v>
      </c>
      <c r="G4144" s="204" t="s">
        <v>1046</v>
      </c>
      <c r="H4144" s="241">
        <v>45961</v>
      </c>
      <c r="I4144" s="253">
        <v>0</v>
      </c>
      <c r="J4144" s="214">
        <v>-4200</v>
      </c>
      <c r="K4144" s="250">
        <f t="shared" si="68"/>
        <v>257902.49458673177</v>
      </c>
      <c r="L4144" s="270"/>
    </row>
    <row r="4145" spans="2:12" x14ac:dyDescent="0.25">
      <c r="B4145" s="46">
        <f>SUBTOTAL(103,$C$10:C4145)</f>
        <v>4136</v>
      </c>
      <c r="C4145" s="157" t="s">
        <v>598</v>
      </c>
      <c r="D4145" s="157" t="s">
        <v>607</v>
      </c>
      <c r="E4145" s="204" t="s">
        <v>1467</v>
      </c>
      <c r="F4145" s="212" t="s">
        <v>1135</v>
      </c>
      <c r="G4145" s="204" t="s">
        <v>1134</v>
      </c>
      <c r="H4145" s="241">
        <v>45961</v>
      </c>
      <c r="I4145" s="253">
        <v>0</v>
      </c>
      <c r="J4145" s="214">
        <v>-5932.1200196753562</v>
      </c>
      <c r="K4145" s="250">
        <f t="shared" si="68"/>
        <v>251970.37456705642</v>
      </c>
      <c r="L4145" s="270"/>
    </row>
    <row r="4146" spans="2:12" x14ac:dyDescent="0.25">
      <c r="B4146" s="46">
        <f>SUBTOTAL(103,$C$10:C4146)</f>
        <v>4137</v>
      </c>
      <c r="C4146" s="157" t="s">
        <v>598</v>
      </c>
      <c r="D4146" s="157" t="s">
        <v>607</v>
      </c>
      <c r="E4146" s="204" t="s">
        <v>1467</v>
      </c>
      <c r="F4146" s="212" t="s">
        <v>1432</v>
      </c>
      <c r="G4146" s="204" t="s">
        <v>1431</v>
      </c>
      <c r="H4146" s="241">
        <v>45961</v>
      </c>
      <c r="I4146" s="253">
        <v>0</v>
      </c>
      <c r="J4146" s="214">
        <v>-14067.879980324642</v>
      </c>
      <c r="K4146" s="250">
        <f t="shared" si="68"/>
        <v>237902.49458673177</v>
      </c>
      <c r="L4146" s="270"/>
    </row>
    <row r="4147" spans="2:12" x14ac:dyDescent="0.25">
      <c r="B4147" s="46">
        <f>SUBTOTAL(103,$C$10:C4147)</f>
        <v>4138</v>
      </c>
      <c r="C4147" s="157" t="s">
        <v>598</v>
      </c>
      <c r="D4147" s="157" t="s">
        <v>608</v>
      </c>
      <c r="E4147" s="204" t="s">
        <v>1466</v>
      </c>
      <c r="F4147" s="212" t="s">
        <v>1043</v>
      </c>
      <c r="G4147" s="204" t="s">
        <v>1044</v>
      </c>
      <c r="H4147" s="241">
        <v>45961</v>
      </c>
      <c r="I4147" s="253">
        <v>0</v>
      </c>
      <c r="J4147" s="214">
        <v>-1000</v>
      </c>
      <c r="K4147" s="250">
        <f t="shared" si="68"/>
        <v>236902.49458673177</v>
      </c>
      <c r="L4147" s="270"/>
    </row>
    <row r="4148" spans="2:12" x14ac:dyDescent="0.25">
      <c r="B4148" s="46">
        <f>SUBTOTAL(103,$C$10:C4148)</f>
        <v>4139</v>
      </c>
      <c r="C4148" s="157" t="s">
        <v>598</v>
      </c>
      <c r="D4148" s="157" t="s">
        <v>608</v>
      </c>
      <c r="E4148" s="204" t="s">
        <v>1466</v>
      </c>
      <c r="F4148" s="212" t="s">
        <v>1135</v>
      </c>
      <c r="G4148" s="204" t="s">
        <v>1134</v>
      </c>
      <c r="H4148" s="241">
        <v>45961</v>
      </c>
      <c r="I4148" s="253">
        <v>0</v>
      </c>
      <c r="J4148" s="214">
        <v>-8400</v>
      </c>
      <c r="K4148" s="250">
        <f t="shared" si="68"/>
        <v>228502.49458673177</v>
      </c>
      <c r="L4148" s="270"/>
    </row>
    <row r="4149" spans="2:12" x14ac:dyDescent="0.25">
      <c r="B4149" s="46">
        <f>SUBTOTAL(103,$C$10:C4149)</f>
        <v>4140</v>
      </c>
      <c r="C4149" s="157" t="s">
        <v>1524</v>
      </c>
      <c r="D4149" s="157" t="s">
        <v>608</v>
      </c>
      <c r="E4149" s="204" t="s">
        <v>1466</v>
      </c>
      <c r="F4149" s="212" t="s">
        <v>1135</v>
      </c>
      <c r="G4149" s="204" t="s">
        <v>1134</v>
      </c>
      <c r="H4149" s="241">
        <v>45961</v>
      </c>
      <c r="I4149" s="253">
        <v>0</v>
      </c>
      <c r="J4149" s="214">
        <v>-8400</v>
      </c>
      <c r="K4149" s="250">
        <f t="shared" si="68"/>
        <v>220102.49458673177</v>
      </c>
      <c r="L4149" s="270"/>
    </row>
    <row r="4150" spans="2:12" x14ac:dyDescent="0.25">
      <c r="B4150" s="46">
        <f>SUBTOTAL(103,$C$10:C4150)</f>
        <v>4141</v>
      </c>
      <c r="C4150" s="157" t="s">
        <v>600</v>
      </c>
      <c r="D4150" s="157" t="s">
        <v>608</v>
      </c>
      <c r="E4150" s="204" t="s">
        <v>1466</v>
      </c>
      <c r="F4150" s="212" t="s">
        <v>1135</v>
      </c>
      <c r="G4150" s="204" t="s">
        <v>1134</v>
      </c>
      <c r="H4150" s="241">
        <v>45961</v>
      </c>
      <c r="I4150" s="253">
        <v>0</v>
      </c>
      <c r="J4150" s="214">
        <v>-6300</v>
      </c>
      <c r="K4150" s="250">
        <f t="shared" si="68"/>
        <v>213802.49458673177</v>
      </c>
      <c r="L4150" s="270"/>
    </row>
    <row r="4151" spans="2:12" x14ac:dyDescent="0.25">
      <c r="B4151" s="46">
        <f>SUBTOTAL(103,$C$10:C4151)</f>
        <v>4142</v>
      </c>
      <c r="C4151" s="157" t="s">
        <v>682</v>
      </c>
      <c r="D4151" s="157" t="s">
        <v>608</v>
      </c>
      <c r="E4151" s="204" t="s">
        <v>1466</v>
      </c>
      <c r="F4151" s="212" t="s">
        <v>1575</v>
      </c>
      <c r="G4151" s="204" t="s">
        <v>1576</v>
      </c>
      <c r="H4151" s="241">
        <v>45961</v>
      </c>
      <c r="I4151" s="253">
        <v>0</v>
      </c>
      <c r="J4151" s="214">
        <v>-2100</v>
      </c>
      <c r="K4151" s="250">
        <f t="shared" si="68"/>
        <v>211702.49458673177</v>
      </c>
      <c r="L4151" s="270"/>
    </row>
    <row r="4152" spans="2:12" x14ac:dyDescent="0.25">
      <c r="B4152" s="46">
        <f>SUBTOTAL(103,$C$10:C4152)</f>
        <v>4143</v>
      </c>
      <c r="C4152" s="157" t="s">
        <v>601</v>
      </c>
      <c r="D4152" s="157" t="s">
        <v>648</v>
      </c>
      <c r="E4152" s="204" t="s">
        <v>1466</v>
      </c>
      <c r="F4152" s="212" t="s">
        <v>1135</v>
      </c>
      <c r="G4152" s="204" t="s">
        <v>1134</v>
      </c>
      <c r="H4152" s="241">
        <v>45961</v>
      </c>
      <c r="I4152" s="253">
        <v>0</v>
      </c>
      <c r="J4152" s="214">
        <v>-5331</v>
      </c>
      <c r="K4152" s="250">
        <f t="shared" si="68"/>
        <v>206371.49458673177</v>
      </c>
      <c r="L4152" s="270"/>
    </row>
    <row r="4153" spans="2:12" x14ac:dyDescent="0.25">
      <c r="B4153" s="46">
        <f>SUBTOTAL(103,$C$10:C4153)</f>
        <v>4144</v>
      </c>
      <c r="C4153" s="157" t="s">
        <v>665</v>
      </c>
      <c r="D4153" s="157" t="s">
        <v>648</v>
      </c>
      <c r="E4153" s="204" t="s">
        <v>1466</v>
      </c>
      <c r="F4153" s="212" t="s">
        <v>641</v>
      </c>
      <c r="G4153" s="204" t="s">
        <v>642</v>
      </c>
      <c r="H4153" s="241">
        <v>45961</v>
      </c>
      <c r="I4153" s="253">
        <v>0</v>
      </c>
      <c r="J4153" s="214">
        <v>-12600</v>
      </c>
      <c r="K4153" s="250">
        <f t="shared" si="68"/>
        <v>193771.49458673177</v>
      </c>
      <c r="L4153" s="270"/>
    </row>
    <row r="4154" spans="2:12" x14ac:dyDescent="0.25">
      <c r="B4154" s="46">
        <f>SUBTOTAL(103,$C$10:C4154)</f>
        <v>4145</v>
      </c>
      <c r="C4154" s="157" t="s">
        <v>1598</v>
      </c>
      <c r="D4154" s="157" t="s">
        <v>648</v>
      </c>
      <c r="E4154" s="204" t="s">
        <v>1466</v>
      </c>
      <c r="F4154" s="212" t="s">
        <v>1565</v>
      </c>
      <c r="G4154" s="204" t="s">
        <v>1567</v>
      </c>
      <c r="H4154" s="241">
        <v>45961</v>
      </c>
      <c r="I4154" s="253">
        <v>0</v>
      </c>
      <c r="J4154" s="214">
        <v>-14700</v>
      </c>
      <c r="K4154" s="250">
        <f t="shared" si="68"/>
        <v>179071.49458673177</v>
      </c>
      <c r="L4154" s="270"/>
    </row>
    <row r="4155" spans="2:12" x14ac:dyDescent="0.25">
      <c r="B4155" s="46">
        <f>SUBTOTAL(103,$C$10:C4155)</f>
        <v>4146</v>
      </c>
      <c r="C4155" s="157" t="s">
        <v>728</v>
      </c>
      <c r="D4155" s="157" t="s">
        <v>608</v>
      </c>
      <c r="E4155" s="204" t="s">
        <v>1466</v>
      </c>
      <c r="F4155" s="212" t="s">
        <v>1575</v>
      </c>
      <c r="G4155" s="204" t="s">
        <v>1576</v>
      </c>
      <c r="H4155" s="241">
        <v>45961</v>
      </c>
      <c r="I4155" s="253">
        <v>0</v>
      </c>
      <c r="J4155" s="214">
        <v>-6300</v>
      </c>
      <c r="K4155" s="250">
        <f t="shared" si="68"/>
        <v>172771.49458673177</v>
      </c>
      <c r="L4155" s="270"/>
    </row>
    <row r="4156" spans="2:12" x14ac:dyDescent="0.25">
      <c r="B4156" s="46">
        <f>SUBTOTAL(103,$C$10:C4156)</f>
        <v>4147</v>
      </c>
      <c r="C4156" s="157" t="s">
        <v>1151</v>
      </c>
      <c r="D4156" s="157" t="s">
        <v>608</v>
      </c>
      <c r="E4156" s="204" t="s">
        <v>1466</v>
      </c>
      <c r="F4156" s="212" t="s">
        <v>1575</v>
      </c>
      <c r="G4156" s="204" t="s">
        <v>1576</v>
      </c>
      <c r="H4156" s="241">
        <v>45961</v>
      </c>
      <c r="I4156" s="253">
        <v>0</v>
      </c>
      <c r="J4156" s="214">
        <v>-9400</v>
      </c>
      <c r="K4156" s="250">
        <f t="shared" si="68"/>
        <v>163371.49458673177</v>
      </c>
      <c r="L4156" s="270"/>
    </row>
    <row r="4157" spans="2:12" x14ac:dyDescent="0.25">
      <c r="B4157" s="46">
        <f>SUBTOTAL(103,$C$10:C4157)</f>
        <v>4148</v>
      </c>
      <c r="C4157" s="157" t="s">
        <v>1151</v>
      </c>
      <c r="D4157" s="157" t="s">
        <v>607</v>
      </c>
      <c r="E4157" s="204" t="s">
        <v>1467</v>
      </c>
      <c r="F4157" s="212" t="s">
        <v>1575</v>
      </c>
      <c r="G4157" s="204" t="s">
        <v>1576</v>
      </c>
      <c r="H4157" s="241">
        <v>45961</v>
      </c>
      <c r="I4157" s="253">
        <v>0</v>
      </c>
      <c r="J4157" s="214">
        <v>-20000</v>
      </c>
      <c r="K4157" s="250">
        <f t="shared" si="68"/>
        <v>143371.49458673177</v>
      </c>
      <c r="L4157" s="270"/>
    </row>
    <row r="4158" spans="2:12" x14ac:dyDescent="0.25">
      <c r="B4158" s="46">
        <f>SUBTOTAL(103,$C$10:C4158)</f>
        <v>4149</v>
      </c>
      <c r="C4158" s="157" t="s">
        <v>683</v>
      </c>
      <c r="D4158" s="157" t="s">
        <v>608</v>
      </c>
      <c r="E4158" s="204" t="s">
        <v>1466</v>
      </c>
      <c r="F4158" s="212" t="s">
        <v>1565</v>
      </c>
      <c r="G4158" s="204" t="s">
        <v>1567</v>
      </c>
      <c r="H4158" s="241">
        <v>45961</v>
      </c>
      <c r="I4158" s="253">
        <v>0</v>
      </c>
      <c r="J4158" s="214">
        <v>-40200</v>
      </c>
      <c r="K4158" s="250">
        <f t="shared" si="68"/>
        <v>103171.49458673177</v>
      </c>
      <c r="L4158" s="270"/>
    </row>
    <row r="4159" spans="2:12" x14ac:dyDescent="0.25">
      <c r="B4159" s="46">
        <f>SUBTOTAL(103,$C$10:C4159)</f>
        <v>4150</v>
      </c>
      <c r="C4159" s="157" t="s">
        <v>694</v>
      </c>
      <c r="D4159" s="157" t="s">
        <v>648</v>
      </c>
      <c r="E4159" s="204" t="s">
        <v>1466</v>
      </c>
      <c r="F4159" s="212" t="s">
        <v>1575</v>
      </c>
      <c r="G4159" s="204" t="s">
        <v>1576</v>
      </c>
      <c r="H4159" s="241">
        <v>45961</v>
      </c>
      <c r="I4159" s="253">
        <v>0</v>
      </c>
      <c r="J4159" s="214">
        <v>-8400</v>
      </c>
      <c r="K4159" s="250">
        <f t="shared" si="68"/>
        <v>94771.494586731773</v>
      </c>
      <c r="L4159" s="270"/>
    </row>
    <row r="4160" spans="2:12" x14ac:dyDescent="0.25">
      <c r="B4160" s="46">
        <f>SUBTOTAL(103,$C$10:C4160)</f>
        <v>4151</v>
      </c>
      <c r="C4160" s="157" t="s">
        <v>694</v>
      </c>
      <c r="D4160" s="157" t="s">
        <v>607</v>
      </c>
      <c r="E4160" s="204" t="s">
        <v>1467</v>
      </c>
      <c r="F4160" s="212" t="s">
        <v>1432</v>
      </c>
      <c r="G4160" s="204" t="s">
        <v>1431</v>
      </c>
      <c r="H4160" s="241">
        <v>45961</v>
      </c>
      <c r="I4160" s="253">
        <v>0</v>
      </c>
      <c r="J4160" s="214">
        <v>-15544.009999999995</v>
      </c>
      <c r="K4160" s="250">
        <f t="shared" si="68"/>
        <v>79227.484586731778</v>
      </c>
      <c r="L4160" s="270"/>
    </row>
    <row r="4161" spans="2:12" x14ac:dyDescent="0.25">
      <c r="B4161" s="46">
        <f>SUBTOTAL(103,$C$10:C4161)</f>
        <v>4152</v>
      </c>
      <c r="C4161" s="157" t="s">
        <v>1165</v>
      </c>
      <c r="D4161" s="157" t="s">
        <v>738</v>
      </c>
      <c r="E4161" s="204" t="s">
        <v>1466</v>
      </c>
      <c r="F4161" s="212" t="s">
        <v>1043</v>
      </c>
      <c r="G4161" s="204" t="s">
        <v>1044</v>
      </c>
      <c r="H4161" s="241">
        <v>45961</v>
      </c>
      <c r="I4161" s="253">
        <v>0</v>
      </c>
      <c r="J4161" s="214">
        <v>-750</v>
      </c>
      <c r="K4161" s="250">
        <f t="shared" si="68"/>
        <v>78477.484586731778</v>
      </c>
      <c r="L4161" s="270"/>
    </row>
    <row r="4162" spans="2:12" x14ac:dyDescent="0.25">
      <c r="B4162" s="46">
        <f>SUBTOTAL(103,$C$10:C4162)</f>
        <v>4153</v>
      </c>
      <c r="C4162" s="157" t="s">
        <v>1180</v>
      </c>
      <c r="D4162" s="157" t="s">
        <v>1603</v>
      </c>
      <c r="E4162" s="204" t="s">
        <v>1470</v>
      </c>
      <c r="F4162" s="212" t="s">
        <v>1043</v>
      </c>
      <c r="G4162" s="204" t="s">
        <v>1044</v>
      </c>
      <c r="H4162" s="241">
        <v>45961</v>
      </c>
      <c r="I4162" s="253">
        <v>0</v>
      </c>
      <c r="J4162" s="214">
        <v>-500</v>
      </c>
      <c r="K4162" s="250">
        <f t="shared" si="68"/>
        <v>77977.484586731778</v>
      </c>
      <c r="L4162" s="270"/>
    </row>
    <row r="4163" spans="2:12" x14ac:dyDescent="0.25">
      <c r="B4163" s="46">
        <f>SUBTOTAL(103,$C$10:C4163)</f>
        <v>4154</v>
      </c>
      <c r="C4163" s="157" t="s">
        <v>1431</v>
      </c>
      <c r="D4163" s="157" t="s">
        <v>655</v>
      </c>
      <c r="E4163" s="204" t="s">
        <v>6</v>
      </c>
      <c r="F4163" s="212" t="s">
        <v>1432</v>
      </c>
      <c r="G4163" s="204" t="s">
        <v>1431</v>
      </c>
      <c r="H4163" s="241">
        <v>45961</v>
      </c>
      <c r="I4163" s="253">
        <v>1000000</v>
      </c>
      <c r="J4163" s="214">
        <v>0</v>
      </c>
      <c r="K4163" s="250">
        <f t="shared" si="68"/>
        <v>1077977.4845867318</v>
      </c>
      <c r="L4163" s="270"/>
    </row>
    <row r="4164" spans="2:12" x14ac:dyDescent="0.25">
      <c r="B4164" s="46">
        <f>SUBTOTAL(103,$C$10:C4164)</f>
        <v>4155</v>
      </c>
      <c r="C4164" s="157" t="s">
        <v>131</v>
      </c>
      <c r="D4164" s="157" t="s">
        <v>1604</v>
      </c>
      <c r="E4164" s="204" t="s">
        <v>1470</v>
      </c>
      <c r="F4164" s="212" t="s">
        <v>588</v>
      </c>
      <c r="G4164" s="204" t="s">
        <v>589</v>
      </c>
      <c r="H4164" s="241">
        <v>45967</v>
      </c>
      <c r="I4164" s="253">
        <v>0</v>
      </c>
      <c r="J4164" s="214">
        <v>-250000</v>
      </c>
      <c r="K4164" s="250">
        <f t="shared" si="68"/>
        <v>827977.48458673176</v>
      </c>
      <c r="L4164" s="270"/>
    </row>
    <row r="4165" spans="2:12" x14ac:dyDescent="0.25">
      <c r="B4165" s="46">
        <f>SUBTOTAL(103,$C$10:C4165)</f>
        <v>4156</v>
      </c>
      <c r="C4165" s="157" t="s">
        <v>596</v>
      </c>
      <c r="D4165" s="157" t="s">
        <v>608</v>
      </c>
      <c r="E4165" s="204" t="s">
        <v>1467</v>
      </c>
      <c r="F4165" s="212" t="s">
        <v>1135</v>
      </c>
      <c r="G4165" s="204" t="s">
        <v>1134</v>
      </c>
      <c r="H4165" s="241">
        <v>45968</v>
      </c>
      <c r="I4165" s="253">
        <v>0</v>
      </c>
      <c r="J4165" s="214">
        <v>-16800</v>
      </c>
      <c r="K4165" s="250">
        <f t="shared" si="68"/>
        <v>811177.48458673176</v>
      </c>
      <c r="L4165" s="270"/>
    </row>
    <row r="4166" spans="2:12" x14ac:dyDescent="0.25">
      <c r="B4166" s="46">
        <f>SUBTOTAL(103,$C$10:C4166)</f>
        <v>4157</v>
      </c>
      <c r="C4166" s="157" t="s">
        <v>1591</v>
      </c>
      <c r="D4166" s="157" t="s">
        <v>738</v>
      </c>
      <c r="E4166" s="204" t="s">
        <v>1466</v>
      </c>
      <c r="F4166" s="212" t="s">
        <v>1043</v>
      </c>
      <c r="G4166" s="204" t="s">
        <v>1044</v>
      </c>
      <c r="H4166" s="241">
        <v>45968</v>
      </c>
      <c r="I4166" s="253">
        <v>0</v>
      </c>
      <c r="J4166" s="214">
        <v>-250</v>
      </c>
      <c r="K4166" s="250">
        <f t="shared" si="68"/>
        <v>810927.48458673176</v>
      </c>
      <c r="L4166" s="270"/>
    </row>
    <row r="4167" spans="2:12" x14ac:dyDescent="0.25">
      <c r="B4167" s="46">
        <f>SUBTOTAL(103,$C$10:C4167)</f>
        <v>4158</v>
      </c>
      <c r="C4167" s="157" t="s">
        <v>736</v>
      </c>
      <c r="D4167" s="157" t="s">
        <v>738</v>
      </c>
      <c r="E4167" s="204" t="s">
        <v>1466</v>
      </c>
      <c r="F4167" s="212" t="s">
        <v>619</v>
      </c>
      <c r="G4167" s="204" t="s">
        <v>621</v>
      </c>
      <c r="H4167" s="241">
        <v>45968</v>
      </c>
      <c r="I4167" s="253">
        <v>0</v>
      </c>
      <c r="J4167" s="214">
        <v>-1000</v>
      </c>
      <c r="K4167" s="250">
        <f t="shared" si="68"/>
        <v>809927.48458673176</v>
      </c>
      <c r="L4167" s="270"/>
    </row>
    <row r="4168" spans="2:12" x14ac:dyDescent="0.25">
      <c r="B4168" s="46">
        <f>SUBTOTAL(103,$C$10:C4168)</f>
        <v>4159</v>
      </c>
      <c r="C4168" s="157" t="s">
        <v>625</v>
      </c>
      <c r="D4168" s="157" t="s">
        <v>608</v>
      </c>
      <c r="E4168" s="204" t="s">
        <v>1466</v>
      </c>
      <c r="F4168" s="212" t="s">
        <v>641</v>
      </c>
      <c r="G4168" s="204" t="s">
        <v>642</v>
      </c>
      <c r="H4168" s="241">
        <v>45968</v>
      </c>
      <c r="I4168" s="253">
        <v>0</v>
      </c>
      <c r="J4168" s="214">
        <v>-2100</v>
      </c>
      <c r="K4168" s="250">
        <f t="shared" si="68"/>
        <v>807827.48458673176</v>
      </c>
      <c r="L4168" s="270"/>
    </row>
    <row r="4169" spans="2:12" x14ac:dyDescent="0.25">
      <c r="B4169" s="46">
        <f>SUBTOTAL(103,$C$10:C4169)</f>
        <v>4160</v>
      </c>
      <c r="C4169" s="157" t="s">
        <v>1441</v>
      </c>
      <c r="D4169" s="157" t="s">
        <v>738</v>
      </c>
      <c r="E4169" s="204" t="s">
        <v>1466</v>
      </c>
      <c r="F4169" s="212" t="s">
        <v>1043</v>
      </c>
      <c r="G4169" s="204" t="s">
        <v>1044</v>
      </c>
      <c r="H4169" s="241">
        <v>45968</v>
      </c>
      <c r="I4169" s="253">
        <v>0</v>
      </c>
      <c r="J4169" s="214">
        <v>-1000</v>
      </c>
      <c r="K4169" s="250">
        <f t="shared" si="68"/>
        <v>806827.48458673176</v>
      </c>
      <c r="L4169" s="270"/>
    </row>
    <row r="4170" spans="2:12" x14ac:dyDescent="0.25">
      <c r="B4170" s="46">
        <f>SUBTOTAL(103,$C$10:C4170)</f>
        <v>4161</v>
      </c>
      <c r="C4170" s="157" t="s">
        <v>1441</v>
      </c>
      <c r="D4170" s="157" t="s">
        <v>608</v>
      </c>
      <c r="E4170" s="204" t="s">
        <v>1466</v>
      </c>
      <c r="F4170" s="212" t="s">
        <v>1135</v>
      </c>
      <c r="G4170" s="204" t="s">
        <v>1134</v>
      </c>
      <c r="H4170" s="241">
        <v>45968</v>
      </c>
      <c r="I4170" s="253">
        <v>0</v>
      </c>
      <c r="J4170" s="214">
        <v>-16800</v>
      </c>
      <c r="K4170" s="250">
        <f t="shared" si="68"/>
        <v>790027.48458673176</v>
      </c>
      <c r="L4170" s="270"/>
    </row>
    <row r="4171" spans="2:12" x14ac:dyDescent="0.25">
      <c r="B4171" s="46">
        <f>SUBTOTAL(103,$C$10:C4171)</f>
        <v>4162</v>
      </c>
      <c r="C4171" s="157" t="s">
        <v>1423</v>
      </c>
      <c r="D4171" s="157" t="s">
        <v>608</v>
      </c>
      <c r="E4171" s="204" t="s">
        <v>1466</v>
      </c>
      <c r="F4171" s="212" t="s">
        <v>641</v>
      </c>
      <c r="G4171" s="204" t="s">
        <v>642</v>
      </c>
      <c r="H4171" s="241">
        <v>45968</v>
      </c>
      <c r="I4171" s="253">
        <v>0</v>
      </c>
      <c r="J4171" s="214">
        <v>-6300</v>
      </c>
      <c r="K4171" s="250">
        <f t="shared" si="68"/>
        <v>783727.48458673176</v>
      </c>
      <c r="L4171" s="270"/>
    </row>
    <row r="4172" spans="2:12" x14ac:dyDescent="0.25">
      <c r="B4172" s="46">
        <f>SUBTOTAL(103,$C$10:C4172)</f>
        <v>4163</v>
      </c>
      <c r="C4172" s="157" t="s">
        <v>1423</v>
      </c>
      <c r="D4172" s="157" t="s">
        <v>608</v>
      </c>
      <c r="E4172" s="204" t="s">
        <v>1466</v>
      </c>
      <c r="F4172" s="212" t="s">
        <v>1045</v>
      </c>
      <c r="G4172" s="204" t="s">
        <v>1046</v>
      </c>
      <c r="H4172" s="241">
        <v>45968</v>
      </c>
      <c r="I4172" s="253">
        <v>0</v>
      </c>
      <c r="J4172" s="214">
        <v>-4200</v>
      </c>
      <c r="K4172" s="250">
        <f t="shared" si="68"/>
        <v>779527.48458673176</v>
      </c>
      <c r="L4172" s="270"/>
    </row>
    <row r="4173" spans="2:12" x14ac:dyDescent="0.25">
      <c r="B4173" s="46">
        <f>SUBTOTAL(103,$C$10:C4173)</f>
        <v>4164</v>
      </c>
      <c r="C4173" s="157" t="s">
        <v>598</v>
      </c>
      <c r="D4173" s="157" t="s">
        <v>607</v>
      </c>
      <c r="E4173" s="204" t="s">
        <v>1467</v>
      </c>
      <c r="F4173" s="212" t="s">
        <v>1135</v>
      </c>
      <c r="G4173" s="204" t="s">
        <v>1134</v>
      </c>
      <c r="H4173" s="241">
        <v>45968</v>
      </c>
      <c r="I4173" s="253">
        <v>0</v>
      </c>
      <c r="J4173" s="214">
        <v>-9884.262867341642</v>
      </c>
      <c r="K4173" s="250">
        <f t="shared" si="68"/>
        <v>769643.22171939013</v>
      </c>
      <c r="L4173" s="270"/>
    </row>
    <row r="4174" spans="2:12" x14ac:dyDescent="0.25">
      <c r="B4174" s="46">
        <f>SUBTOTAL(103,$C$10:C4174)</f>
        <v>4165</v>
      </c>
      <c r="C4174" s="157" t="s">
        <v>598</v>
      </c>
      <c r="D4174" s="157" t="s">
        <v>607</v>
      </c>
      <c r="E4174" s="204" t="s">
        <v>1467</v>
      </c>
      <c r="F4174" s="212" t="s">
        <v>579</v>
      </c>
      <c r="G4174" s="204" t="s">
        <v>622</v>
      </c>
      <c r="H4174" s="241">
        <v>45968</v>
      </c>
      <c r="I4174" s="253">
        <v>0</v>
      </c>
      <c r="J4174" s="214">
        <v>-883.48694724257177</v>
      </c>
      <c r="K4174" s="250">
        <f t="shared" si="68"/>
        <v>768759.73477214761</v>
      </c>
      <c r="L4174" s="270"/>
    </row>
    <row r="4175" spans="2:12" x14ac:dyDescent="0.25">
      <c r="B4175" s="46">
        <f>SUBTOTAL(103,$C$10:C4175)</f>
        <v>4166</v>
      </c>
      <c r="C4175" s="157" t="s">
        <v>598</v>
      </c>
      <c r="D4175" s="157" t="s">
        <v>607</v>
      </c>
      <c r="E4175" s="204" t="s">
        <v>1467</v>
      </c>
      <c r="F4175" s="212" t="s">
        <v>1432</v>
      </c>
      <c r="G4175" s="204" t="s">
        <v>1431</v>
      </c>
      <c r="H4175" s="241">
        <v>45968</v>
      </c>
      <c r="I4175" s="253">
        <v>0</v>
      </c>
      <c r="J4175" s="214">
        <v>-9232.2501854157854</v>
      </c>
      <c r="K4175" s="250">
        <f t="shared" si="68"/>
        <v>759527.48458673188</v>
      </c>
      <c r="L4175" s="270"/>
    </row>
    <row r="4176" spans="2:12" x14ac:dyDescent="0.25">
      <c r="B4176" s="46">
        <f>SUBTOTAL(103,$C$10:C4176)</f>
        <v>4167</v>
      </c>
      <c r="C4176" s="157" t="s">
        <v>598</v>
      </c>
      <c r="D4176" s="157" t="s">
        <v>608</v>
      </c>
      <c r="E4176" s="204" t="s">
        <v>1466</v>
      </c>
      <c r="F4176" s="212" t="s">
        <v>1043</v>
      </c>
      <c r="G4176" s="204" t="s">
        <v>1044</v>
      </c>
      <c r="H4176" s="241">
        <v>45968</v>
      </c>
      <c r="I4176" s="253">
        <v>0</v>
      </c>
      <c r="J4176" s="214">
        <v>-1000</v>
      </c>
      <c r="K4176" s="250">
        <f t="shared" si="68"/>
        <v>758527.48458673188</v>
      </c>
      <c r="L4176" s="270"/>
    </row>
    <row r="4177" spans="2:12" x14ac:dyDescent="0.25">
      <c r="B4177" s="46">
        <f>SUBTOTAL(103,$C$10:C4177)</f>
        <v>4168</v>
      </c>
      <c r="C4177" s="157" t="s">
        <v>598</v>
      </c>
      <c r="D4177" s="157" t="s">
        <v>608</v>
      </c>
      <c r="E4177" s="204" t="s">
        <v>1466</v>
      </c>
      <c r="F4177" s="212" t="s">
        <v>1135</v>
      </c>
      <c r="G4177" s="204" t="s">
        <v>1134</v>
      </c>
      <c r="H4177" s="241">
        <v>45968</v>
      </c>
      <c r="I4177" s="253">
        <v>0</v>
      </c>
      <c r="J4177" s="214">
        <v>-8400</v>
      </c>
      <c r="K4177" s="250">
        <f t="shared" si="68"/>
        <v>750127.48458673188</v>
      </c>
      <c r="L4177" s="270"/>
    </row>
    <row r="4178" spans="2:12" x14ac:dyDescent="0.25">
      <c r="B4178" s="46">
        <f>SUBTOTAL(103,$C$10:C4178)</f>
        <v>4169</v>
      </c>
      <c r="C4178" s="157" t="s">
        <v>1524</v>
      </c>
      <c r="D4178" s="157" t="s">
        <v>608</v>
      </c>
      <c r="E4178" s="204" t="s">
        <v>1466</v>
      </c>
      <c r="F4178" s="212" t="s">
        <v>1135</v>
      </c>
      <c r="G4178" s="204" t="s">
        <v>1134</v>
      </c>
      <c r="H4178" s="241">
        <v>45968</v>
      </c>
      <c r="I4178" s="253">
        <v>0</v>
      </c>
      <c r="J4178" s="214">
        <v>-8400</v>
      </c>
      <c r="K4178" s="250">
        <f t="shared" si="68"/>
        <v>741727.48458673188</v>
      </c>
      <c r="L4178" s="270"/>
    </row>
    <row r="4179" spans="2:12" x14ac:dyDescent="0.25">
      <c r="B4179" s="46">
        <f>SUBTOTAL(103,$C$10:C4179)</f>
        <v>4170</v>
      </c>
      <c r="C4179" s="157" t="s">
        <v>600</v>
      </c>
      <c r="D4179" s="157" t="s">
        <v>608</v>
      </c>
      <c r="E4179" s="204" t="s">
        <v>1466</v>
      </c>
      <c r="F4179" s="212" t="s">
        <v>1135</v>
      </c>
      <c r="G4179" s="204" t="s">
        <v>1134</v>
      </c>
      <c r="H4179" s="241">
        <v>45968</v>
      </c>
      <c r="I4179" s="253">
        <v>0</v>
      </c>
      <c r="J4179" s="214">
        <v>-6300</v>
      </c>
      <c r="K4179" s="250">
        <f t="shared" si="68"/>
        <v>735427.48458673188</v>
      </c>
      <c r="L4179" s="270"/>
    </row>
    <row r="4180" spans="2:12" x14ac:dyDescent="0.25">
      <c r="B4180" s="46">
        <f>SUBTOTAL(103,$C$10:C4180)</f>
        <v>4171</v>
      </c>
      <c r="C4180" s="157" t="s">
        <v>682</v>
      </c>
      <c r="D4180" s="157" t="s">
        <v>608</v>
      </c>
      <c r="E4180" s="204" t="s">
        <v>1466</v>
      </c>
      <c r="F4180" s="212" t="s">
        <v>1575</v>
      </c>
      <c r="G4180" s="204" t="s">
        <v>1576</v>
      </c>
      <c r="H4180" s="241">
        <v>45968</v>
      </c>
      <c r="I4180" s="253">
        <v>0</v>
      </c>
      <c r="J4180" s="214">
        <v>-2100</v>
      </c>
      <c r="K4180" s="250">
        <f t="shared" si="68"/>
        <v>733327.48458673188</v>
      </c>
      <c r="L4180" s="270"/>
    </row>
    <row r="4181" spans="2:12" x14ac:dyDescent="0.25">
      <c r="B4181" s="46">
        <f>SUBTOTAL(103,$C$10:C4181)</f>
        <v>4172</v>
      </c>
      <c r="C4181" s="157" t="s">
        <v>596</v>
      </c>
      <c r="D4181" s="157" t="s">
        <v>608</v>
      </c>
      <c r="E4181" s="204" t="s">
        <v>1466</v>
      </c>
      <c r="F4181" s="212" t="s">
        <v>581</v>
      </c>
      <c r="G4181" s="204" t="s">
        <v>620</v>
      </c>
      <c r="H4181" s="241">
        <v>45968</v>
      </c>
      <c r="I4181" s="253">
        <v>0</v>
      </c>
      <c r="J4181" s="214">
        <v>-7000</v>
      </c>
      <c r="K4181" s="250">
        <f t="shared" si="68"/>
        <v>726327.48458673188</v>
      </c>
      <c r="L4181" s="270"/>
    </row>
    <row r="4182" spans="2:12" x14ac:dyDescent="0.25">
      <c r="B4182" s="46">
        <f>SUBTOTAL(103,$C$10:C4182)</f>
        <v>4173</v>
      </c>
      <c r="C4182" s="157" t="s">
        <v>597</v>
      </c>
      <c r="D4182" s="157" t="s">
        <v>608</v>
      </c>
      <c r="E4182" s="204" t="s">
        <v>1466</v>
      </c>
      <c r="F4182" s="212" t="s">
        <v>581</v>
      </c>
      <c r="G4182" s="204" t="s">
        <v>620</v>
      </c>
      <c r="H4182" s="241">
        <v>45968</v>
      </c>
      <c r="I4182" s="253">
        <v>0</v>
      </c>
      <c r="J4182" s="214">
        <v>-14000</v>
      </c>
      <c r="K4182" s="250">
        <f t="shared" si="68"/>
        <v>712327.48458673188</v>
      </c>
      <c r="L4182" s="270"/>
    </row>
    <row r="4183" spans="2:12" x14ac:dyDescent="0.25">
      <c r="B4183" s="46">
        <f>SUBTOTAL(103,$C$10:C4183)</f>
        <v>4174</v>
      </c>
      <c r="C4183" s="157" t="s">
        <v>692</v>
      </c>
      <c r="D4183" s="157" t="s">
        <v>608</v>
      </c>
      <c r="E4183" s="204" t="s">
        <v>1466</v>
      </c>
      <c r="F4183" s="212" t="s">
        <v>746</v>
      </c>
      <c r="G4183" s="204" t="s">
        <v>747</v>
      </c>
      <c r="H4183" s="241">
        <v>45968</v>
      </c>
      <c r="I4183" s="253">
        <v>0</v>
      </c>
      <c r="J4183" s="214">
        <v>-6300</v>
      </c>
      <c r="K4183" s="250">
        <f t="shared" si="68"/>
        <v>706027.48458673188</v>
      </c>
      <c r="L4183" s="270"/>
    </row>
    <row r="4184" spans="2:12" x14ac:dyDescent="0.25">
      <c r="B4184" s="46">
        <f>SUBTOTAL(103,$C$10:C4184)</f>
        <v>4175</v>
      </c>
      <c r="C4184" s="157" t="s">
        <v>626</v>
      </c>
      <c r="D4184" s="157" t="s">
        <v>608</v>
      </c>
      <c r="E4184" s="204" t="s">
        <v>1466</v>
      </c>
      <c r="F4184" s="212" t="s">
        <v>746</v>
      </c>
      <c r="G4184" s="204" t="s">
        <v>747</v>
      </c>
      <c r="H4184" s="241">
        <v>45968</v>
      </c>
      <c r="I4184" s="253">
        <v>0</v>
      </c>
      <c r="J4184" s="214">
        <v>-63000</v>
      </c>
      <c r="K4184" s="250">
        <f t="shared" si="68"/>
        <v>643027.48458673188</v>
      </c>
      <c r="L4184" s="270"/>
    </row>
    <row r="4185" spans="2:12" x14ac:dyDescent="0.25">
      <c r="B4185" s="46">
        <f>SUBTOTAL(103,$C$10:C4185)</f>
        <v>4176</v>
      </c>
      <c r="C4185" s="157" t="s">
        <v>693</v>
      </c>
      <c r="D4185" s="157" t="s">
        <v>608</v>
      </c>
      <c r="E4185" s="204" t="s">
        <v>1466</v>
      </c>
      <c r="F4185" s="212" t="s">
        <v>746</v>
      </c>
      <c r="G4185" s="204" t="s">
        <v>747</v>
      </c>
      <c r="H4185" s="241">
        <v>45968</v>
      </c>
      <c r="I4185" s="253">
        <v>0</v>
      </c>
      <c r="J4185" s="214">
        <v>-6300</v>
      </c>
      <c r="K4185" s="250">
        <f t="shared" si="68"/>
        <v>636727.48458673188</v>
      </c>
      <c r="L4185" s="270"/>
    </row>
    <row r="4186" spans="2:12" x14ac:dyDescent="0.25">
      <c r="B4186" s="46">
        <f>SUBTOTAL(103,$C$10:C4186)</f>
        <v>4177</v>
      </c>
      <c r="C4186" s="157" t="s">
        <v>601</v>
      </c>
      <c r="D4186" s="157" t="s">
        <v>648</v>
      </c>
      <c r="E4186" s="204" t="s">
        <v>1466</v>
      </c>
      <c r="F4186" s="212" t="s">
        <v>1135</v>
      </c>
      <c r="G4186" s="204" t="s">
        <v>1134</v>
      </c>
      <c r="H4186" s="241">
        <v>45968</v>
      </c>
      <c r="I4186" s="253">
        <v>0</v>
      </c>
      <c r="J4186" s="214">
        <v>-2331</v>
      </c>
      <c r="K4186" s="250">
        <f t="shared" si="68"/>
        <v>634396.48458673188</v>
      </c>
      <c r="L4186" s="270"/>
    </row>
    <row r="4187" spans="2:12" x14ac:dyDescent="0.25">
      <c r="B4187" s="46">
        <f>SUBTOTAL(103,$C$10:C4187)</f>
        <v>4178</v>
      </c>
      <c r="C4187" s="157" t="s">
        <v>665</v>
      </c>
      <c r="D4187" s="157" t="s">
        <v>648</v>
      </c>
      <c r="E4187" s="204" t="s">
        <v>1466</v>
      </c>
      <c r="F4187" s="212" t="s">
        <v>641</v>
      </c>
      <c r="G4187" s="204" t="s">
        <v>642</v>
      </c>
      <c r="H4187" s="241">
        <v>45968</v>
      </c>
      <c r="I4187" s="253">
        <v>0</v>
      </c>
      <c r="J4187" s="214">
        <v>-12600</v>
      </c>
      <c r="K4187" s="250">
        <f t="shared" si="68"/>
        <v>621796.48458673188</v>
      </c>
      <c r="L4187" s="270"/>
    </row>
    <row r="4188" spans="2:12" x14ac:dyDescent="0.25">
      <c r="B4188" s="46">
        <f>SUBTOTAL(103,$C$10:C4188)</f>
        <v>4179</v>
      </c>
      <c r="C4188" s="157" t="s">
        <v>1598</v>
      </c>
      <c r="D4188" s="157" t="s">
        <v>648</v>
      </c>
      <c r="E4188" s="204" t="s">
        <v>1466</v>
      </c>
      <c r="F4188" s="212" t="s">
        <v>1565</v>
      </c>
      <c r="G4188" s="204" t="s">
        <v>1567</v>
      </c>
      <c r="H4188" s="241">
        <v>45968</v>
      </c>
      <c r="I4188" s="253">
        <v>0</v>
      </c>
      <c r="J4188" s="214">
        <v>-14700</v>
      </c>
      <c r="K4188" s="250">
        <f t="shared" si="68"/>
        <v>607096.48458673188</v>
      </c>
      <c r="L4188" s="270"/>
    </row>
    <row r="4189" spans="2:12" x14ac:dyDescent="0.25">
      <c r="B4189" s="46">
        <f>SUBTOTAL(103,$C$10:C4189)</f>
        <v>4180</v>
      </c>
      <c r="C4189" s="157" t="s">
        <v>1151</v>
      </c>
      <c r="D4189" s="157" t="s">
        <v>608</v>
      </c>
      <c r="E4189" s="204" t="s">
        <v>1466</v>
      </c>
      <c r="F4189" s="212" t="s">
        <v>1575</v>
      </c>
      <c r="G4189" s="204" t="s">
        <v>1576</v>
      </c>
      <c r="H4189" s="241">
        <v>45968</v>
      </c>
      <c r="I4189" s="253">
        <v>0</v>
      </c>
      <c r="J4189" s="214">
        <v>-9400</v>
      </c>
      <c r="K4189" s="250">
        <f t="shared" ref="K4189:K4252" si="69">I4189+K4188+J4189</f>
        <v>597696.48458673188</v>
      </c>
      <c r="L4189" s="270"/>
    </row>
    <row r="4190" spans="2:12" x14ac:dyDescent="0.25">
      <c r="B4190" s="46">
        <f>SUBTOTAL(103,$C$10:C4190)</f>
        <v>4181</v>
      </c>
      <c r="C4190" s="157" t="s">
        <v>683</v>
      </c>
      <c r="D4190" s="157" t="s">
        <v>608</v>
      </c>
      <c r="E4190" s="204" t="s">
        <v>1466</v>
      </c>
      <c r="F4190" s="212" t="s">
        <v>1565</v>
      </c>
      <c r="G4190" s="204" t="s">
        <v>1567</v>
      </c>
      <c r="H4190" s="241">
        <v>45968</v>
      </c>
      <c r="I4190" s="253">
        <v>0</v>
      </c>
      <c r="J4190" s="214">
        <v>-25200</v>
      </c>
      <c r="K4190" s="250">
        <f t="shared" si="69"/>
        <v>572496.48458673188</v>
      </c>
      <c r="L4190" s="270"/>
    </row>
    <row r="4191" spans="2:12" x14ac:dyDescent="0.25">
      <c r="B4191" s="46">
        <f>SUBTOTAL(103,$C$10:C4191)</f>
        <v>4182</v>
      </c>
      <c r="C4191" s="157" t="s">
        <v>694</v>
      </c>
      <c r="D4191" s="157" t="s">
        <v>648</v>
      </c>
      <c r="E4191" s="204" t="s">
        <v>1466</v>
      </c>
      <c r="F4191" s="212" t="s">
        <v>1575</v>
      </c>
      <c r="G4191" s="204" t="s">
        <v>1576</v>
      </c>
      <c r="H4191" s="241">
        <v>45968</v>
      </c>
      <c r="I4191" s="253">
        <v>0</v>
      </c>
      <c r="J4191" s="214">
        <v>-8400</v>
      </c>
      <c r="K4191" s="250">
        <f t="shared" si="69"/>
        <v>564096.48458673188</v>
      </c>
      <c r="L4191" s="270"/>
    </row>
    <row r="4192" spans="2:12" x14ac:dyDescent="0.25">
      <c r="B4192" s="46">
        <f>SUBTOTAL(103,$C$10:C4192)</f>
        <v>4183</v>
      </c>
      <c r="C4192" s="157" t="s">
        <v>1165</v>
      </c>
      <c r="D4192" s="157" t="s">
        <v>738</v>
      </c>
      <c r="E4192" s="204" t="s">
        <v>1466</v>
      </c>
      <c r="F4192" s="212" t="s">
        <v>1043</v>
      </c>
      <c r="G4192" s="204" t="s">
        <v>1044</v>
      </c>
      <c r="H4192" s="241">
        <v>45968</v>
      </c>
      <c r="I4192" s="253">
        <v>0</v>
      </c>
      <c r="J4192" s="214">
        <v>-750</v>
      </c>
      <c r="K4192" s="250">
        <f t="shared" si="69"/>
        <v>563346.48458673188</v>
      </c>
      <c r="L4192" s="270"/>
    </row>
    <row r="4193" spans="2:12" x14ac:dyDescent="0.25">
      <c r="B4193" s="46">
        <f>SUBTOTAL(103,$C$10:C4193)</f>
        <v>4184</v>
      </c>
      <c r="C4193" s="157" t="s">
        <v>1508</v>
      </c>
      <c r="D4193" s="157" t="s">
        <v>674</v>
      </c>
      <c r="E4193" s="204" t="s">
        <v>1468</v>
      </c>
      <c r="F4193" s="212" t="s">
        <v>1135</v>
      </c>
      <c r="G4193" s="204" t="s">
        <v>1134</v>
      </c>
      <c r="H4193" s="241">
        <v>45973</v>
      </c>
      <c r="I4193" s="253">
        <v>0</v>
      </c>
      <c r="J4193" s="214">
        <v>-18000</v>
      </c>
      <c r="K4193" s="250">
        <f t="shared" si="69"/>
        <v>545346.48458673188</v>
      </c>
      <c r="L4193" s="270"/>
    </row>
    <row r="4194" spans="2:12" x14ac:dyDescent="0.25">
      <c r="B4194" s="46">
        <f>SUBTOTAL(103,$C$10:C4194)</f>
        <v>4185</v>
      </c>
      <c r="C4194" s="157" t="s">
        <v>812</v>
      </c>
      <c r="D4194" s="157" t="s">
        <v>688</v>
      </c>
      <c r="E4194" s="204" t="s">
        <v>1471</v>
      </c>
      <c r="F4194" s="212" t="s">
        <v>1135</v>
      </c>
      <c r="G4194" s="204" t="s">
        <v>1134</v>
      </c>
      <c r="H4194" s="241">
        <v>45973</v>
      </c>
      <c r="I4194" s="253">
        <v>0</v>
      </c>
      <c r="J4194" s="214">
        <v>-18000</v>
      </c>
      <c r="K4194" s="250">
        <f t="shared" si="69"/>
        <v>527346.48458673188</v>
      </c>
      <c r="L4194" s="270"/>
    </row>
    <row r="4195" spans="2:12" x14ac:dyDescent="0.25">
      <c r="B4195" s="46">
        <f>SUBTOTAL(103,$C$10:C4195)</f>
        <v>4186</v>
      </c>
      <c r="C4195" s="157" t="s">
        <v>812</v>
      </c>
      <c r="D4195" s="157" t="s">
        <v>1564</v>
      </c>
      <c r="E4195" s="290" t="s">
        <v>1470</v>
      </c>
      <c r="F4195" s="220"/>
      <c r="G4195" s="290" t="s">
        <v>1605</v>
      </c>
      <c r="H4195" s="241">
        <v>45973</v>
      </c>
      <c r="I4195" s="253">
        <v>0</v>
      </c>
      <c r="J4195" s="214">
        <v>-5000</v>
      </c>
      <c r="K4195" s="250">
        <f t="shared" si="69"/>
        <v>522346.48458673188</v>
      </c>
      <c r="L4195" s="270"/>
    </row>
    <row r="4196" spans="2:12" x14ac:dyDescent="0.25">
      <c r="B4196" s="46">
        <f>SUBTOTAL(103,$C$10:C4196)</f>
        <v>4187</v>
      </c>
      <c r="C4196" s="157" t="s">
        <v>596</v>
      </c>
      <c r="D4196" s="157" t="s">
        <v>608</v>
      </c>
      <c r="E4196" s="204" t="s">
        <v>1467</v>
      </c>
      <c r="F4196" s="212" t="s">
        <v>1135</v>
      </c>
      <c r="G4196" s="204" t="s">
        <v>1134</v>
      </c>
      <c r="H4196" s="241">
        <v>45975</v>
      </c>
      <c r="I4196" s="253">
        <v>0</v>
      </c>
      <c r="J4196" s="214">
        <v>-16800</v>
      </c>
      <c r="K4196" s="250">
        <f t="shared" si="69"/>
        <v>505546.48458673188</v>
      </c>
      <c r="L4196" s="270"/>
    </row>
    <row r="4197" spans="2:12" x14ac:dyDescent="0.25">
      <c r="B4197" s="46">
        <f>SUBTOTAL(103,$C$10:C4197)</f>
        <v>4188</v>
      </c>
      <c r="C4197" s="157" t="s">
        <v>1591</v>
      </c>
      <c r="D4197" s="157" t="s">
        <v>738</v>
      </c>
      <c r="E4197" s="204" t="s">
        <v>1466</v>
      </c>
      <c r="F4197" s="212" t="s">
        <v>1043</v>
      </c>
      <c r="G4197" s="204" t="s">
        <v>1044</v>
      </c>
      <c r="H4197" s="241">
        <v>45975</v>
      </c>
      <c r="I4197" s="253">
        <v>0</v>
      </c>
      <c r="J4197" s="214">
        <v>-250</v>
      </c>
      <c r="K4197" s="250">
        <f t="shared" si="69"/>
        <v>505296.48458673188</v>
      </c>
      <c r="L4197" s="270"/>
    </row>
    <row r="4198" spans="2:12" x14ac:dyDescent="0.25">
      <c r="B4198" s="46">
        <f>SUBTOTAL(103,$C$10:C4198)</f>
        <v>4189</v>
      </c>
      <c r="C4198" s="157" t="s">
        <v>736</v>
      </c>
      <c r="D4198" s="157" t="s">
        <v>738</v>
      </c>
      <c r="E4198" s="204" t="s">
        <v>1466</v>
      </c>
      <c r="F4198" s="212" t="s">
        <v>619</v>
      </c>
      <c r="G4198" s="204" t="s">
        <v>621</v>
      </c>
      <c r="H4198" s="241">
        <v>45975</v>
      </c>
      <c r="I4198" s="253">
        <v>0</v>
      </c>
      <c r="J4198" s="214">
        <v>-750</v>
      </c>
      <c r="K4198" s="250">
        <f t="shared" si="69"/>
        <v>504546.48458673188</v>
      </c>
      <c r="L4198" s="270"/>
    </row>
    <row r="4199" spans="2:12" x14ac:dyDescent="0.25">
      <c r="B4199" s="46">
        <f>SUBTOTAL(103,$C$10:C4199)</f>
        <v>4190</v>
      </c>
      <c r="C4199" s="157" t="s">
        <v>625</v>
      </c>
      <c r="D4199" s="157" t="s">
        <v>608</v>
      </c>
      <c r="E4199" s="204" t="s">
        <v>1466</v>
      </c>
      <c r="F4199" s="212" t="s">
        <v>641</v>
      </c>
      <c r="G4199" s="204" t="s">
        <v>642</v>
      </c>
      <c r="H4199" s="241">
        <v>45975</v>
      </c>
      <c r="I4199" s="253">
        <v>0</v>
      </c>
      <c r="J4199" s="214">
        <v>-2100</v>
      </c>
      <c r="K4199" s="250">
        <f t="shared" si="69"/>
        <v>502446.48458673188</v>
      </c>
      <c r="L4199" s="270"/>
    </row>
    <row r="4200" spans="2:12" x14ac:dyDescent="0.25">
      <c r="B4200" s="46">
        <f>SUBTOTAL(103,$C$10:C4200)</f>
        <v>4191</v>
      </c>
      <c r="C4200" s="157" t="s">
        <v>1441</v>
      </c>
      <c r="D4200" s="157" t="s">
        <v>608</v>
      </c>
      <c r="E4200" s="204" t="s">
        <v>1466</v>
      </c>
      <c r="F4200" s="212" t="s">
        <v>1135</v>
      </c>
      <c r="G4200" s="204" t="s">
        <v>1134</v>
      </c>
      <c r="H4200" s="241">
        <v>45975</v>
      </c>
      <c r="I4200" s="253">
        <v>0</v>
      </c>
      <c r="J4200" s="214">
        <v>-12600</v>
      </c>
      <c r="K4200" s="250">
        <f t="shared" si="69"/>
        <v>489846.48458673188</v>
      </c>
      <c r="L4200" s="270"/>
    </row>
    <row r="4201" spans="2:12" x14ac:dyDescent="0.25">
      <c r="B4201" s="46">
        <f>SUBTOTAL(103,$C$10:C4201)</f>
        <v>4192</v>
      </c>
      <c r="C4201" s="157" t="s">
        <v>1423</v>
      </c>
      <c r="D4201" s="157" t="s">
        <v>608</v>
      </c>
      <c r="E4201" s="204" t="s">
        <v>1466</v>
      </c>
      <c r="F4201" s="212" t="s">
        <v>1045</v>
      </c>
      <c r="G4201" s="204" t="s">
        <v>1046</v>
      </c>
      <c r="H4201" s="241">
        <v>45975</v>
      </c>
      <c r="I4201" s="253">
        <v>0</v>
      </c>
      <c r="J4201" s="214">
        <v>-8400</v>
      </c>
      <c r="K4201" s="250">
        <f t="shared" si="69"/>
        <v>481446.48458673188</v>
      </c>
      <c r="L4201" s="270"/>
    </row>
    <row r="4202" spans="2:12" x14ac:dyDescent="0.25">
      <c r="B4202" s="46">
        <f>SUBTOTAL(103,$C$10:C4202)</f>
        <v>4193</v>
      </c>
      <c r="C4202" s="157" t="s">
        <v>598</v>
      </c>
      <c r="D4202" s="157" t="s">
        <v>607</v>
      </c>
      <c r="E4202" s="204" t="s">
        <v>1467</v>
      </c>
      <c r="F4202" s="212" t="s">
        <v>1606</v>
      </c>
      <c r="G4202" s="204" t="s">
        <v>1607</v>
      </c>
      <c r="H4202" s="241">
        <v>45975</v>
      </c>
      <c r="I4202" s="253">
        <v>0</v>
      </c>
      <c r="J4202" s="214">
        <v>-714.40964248900309</v>
      </c>
      <c r="K4202" s="250">
        <f t="shared" si="69"/>
        <v>480732.07494424289</v>
      </c>
      <c r="L4202" s="270"/>
    </row>
    <row r="4203" spans="2:12" x14ac:dyDescent="0.25">
      <c r="B4203" s="46">
        <f>SUBTOTAL(103,$C$10:C4203)</f>
        <v>4194</v>
      </c>
      <c r="C4203" s="157" t="s">
        <v>598</v>
      </c>
      <c r="D4203" s="157" t="s">
        <v>607</v>
      </c>
      <c r="E4203" s="204" t="s">
        <v>1467</v>
      </c>
      <c r="F4203" s="212" t="s">
        <v>1135</v>
      </c>
      <c r="G4203" s="204" t="s">
        <v>1134</v>
      </c>
      <c r="H4203" s="241">
        <v>45975</v>
      </c>
      <c r="I4203" s="253">
        <v>0</v>
      </c>
      <c r="J4203" s="214">
        <v>-6044.3323656329994</v>
      </c>
      <c r="K4203" s="250">
        <f t="shared" si="69"/>
        <v>474687.7425786099</v>
      </c>
      <c r="L4203" s="270"/>
    </row>
    <row r="4204" spans="2:12" x14ac:dyDescent="0.25">
      <c r="B4204" s="46">
        <f>SUBTOTAL(103,$C$10:C4204)</f>
        <v>4195</v>
      </c>
      <c r="C4204" s="157" t="s">
        <v>598</v>
      </c>
      <c r="D4204" s="157" t="s">
        <v>607</v>
      </c>
      <c r="E4204" s="204" t="s">
        <v>1467</v>
      </c>
      <c r="F4204" s="212" t="s">
        <v>579</v>
      </c>
      <c r="G4204" s="204" t="s">
        <v>580</v>
      </c>
      <c r="H4204" s="241">
        <v>45975</v>
      </c>
      <c r="I4204" s="253">
        <v>0</v>
      </c>
      <c r="J4204" s="214">
        <v>-3240.8219236546597</v>
      </c>
      <c r="K4204" s="250">
        <f t="shared" si="69"/>
        <v>471446.92065495526</v>
      </c>
      <c r="L4204" s="270"/>
    </row>
    <row r="4205" spans="2:12" x14ac:dyDescent="0.25">
      <c r="B4205" s="46">
        <f>SUBTOTAL(103,$C$10:C4205)</f>
        <v>4196</v>
      </c>
      <c r="C4205" s="157" t="s">
        <v>598</v>
      </c>
      <c r="D4205" s="157" t="s">
        <v>607</v>
      </c>
      <c r="E4205" s="204" t="s">
        <v>1467</v>
      </c>
      <c r="F4205" s="212" t="s">
        <v>1043</v>
      </c>
      <c r="G4205" s="204" t="s">
        <v>509</v>
      </c>
      <c r="H4205" s="241">
        <v>45975</v>
      </c>
      <c r="I4205" s="253">
        <v>0</v>
      </c>
      <c r="J4205" s="214">
        <v>-1104.0876293011868</v>
      </c>
      <c r="K4205" s="250">
        <f t="shared" si="69"/>
        <v>470342.83302565408</v>
      </c>
      <c r="L4205" s="270"/>
    </row>
    <row r="4206" spans="2:12" x14ac:dyDescent="0.25">
      <c r="B4206" s="46">
        <f>SUBTOTAL(103,$C$10:C4206)</f>
        <v>4197</v>
      </c>
      <c r="C4206" s="157" t="s">
        <v>598</v>
      </c>
      <c r="D4206" s="157" t="s">
        <v>607</v>
      </c>
      <c r="E4206" s="204" t="s">
        <v>1467</v>
      </c>
      <c r="F4206" s="212" t="s">
        <v>1432</v>
      </c>
      <c r="G4206" s="204" t="s">
        <v>1431</v>
      </c>
      <c r="H4206" s="241">
        <v>45975</v>
      </c>
      <c r="I4206" s="253">
        <v>0</v>
      </c>
      <c r="J4206" s="214">
        <v>-8896.3484389221503</v>
      </c>
      <c r="K4206" s="250">
        <f t="shared" si="69"/>
        <v>461446.48458673194</v>
      </c>
      <c r="L4206" s="270"/>
    </row>
    <row r="4207" spans="2:12" x14ac:dyDescent="0.25">
      <c r="B4207" s="46">
        <f>SUBTOTAL(103,$C$10:C4207)</f>
        <v>4198</v>
      </c>
      <c r="C4207" s="157" t="s">
        <v>598</v>
      </c>
      <c r="D4207" s="157" t="s">
        <v>608</v>
      </c>
      <c r="E4207" s="204" t="s">
        <v>1466</v>
      </c>
      <c r="F4207" s="212" t="s">
        <v>1043</v>
      </c>
      <c r="G4207" s="204" t="s">
        <v>1044</v>
      </c>
      <c r="H4207" s="241">
        <v>45975</v>
      </c>
      <c r="I4207" s="253">
        <v>0</v>
      </c>
      <c r="J4207" s="214">
        <v>-1000</v>
      </c>
      <c r="K4207" s="250">
        <f t="shared" si="69"/>
        <v>460446.48458673194</v>
      </c>
      <c r="L4207" s="270"/>
    </row>
    <row r="4208" spans="2:12" x14ac:dyDescent="0.25">
      <c r="B4208" s="46">
        <f>SUBTOTAL(103,$C$10:C4208)</f>
        <v>4199</v>
      </c>
      <c r="C4208" s="157" t="s">
        <v>598</v>
      </c>
      <c r="D4208" s="157" t="s">
        <v>608</v>
      </c>
      <c r="E4208" s="204" t="s">
        <v>1466</v>
      </c>
      <c r="F4208" s="212" t="s">
        <v>1135</v>
      </c>
      <c r="G4208" s="204" t="s">
        <v>1134</v>
      </c>
      <c r="H4208" s="241">
        <v>45975</v>
      </c>
      <c r="I4208" s="253">
        <v>0</v>
      </c>
      <c r="J4208" s="214">
        <v>-8400</v>
      </c>
      <c r="K4208" s="250">
        <f t="shared" si="69"/>
        <v>452046.48458673194</v>
      </c>
      <c r="L4208" s="270"/>
    </row>
    <row r="4209" spans="2:12" x14ac:dyDescent="0.25">
      <c r="B4209" s="46">
        <f>SUBTOTAL(103,$C$10:C4209)</f>
        <v>4200</v>
      </c>
      <c r="C4209" s="157" t="s">
        <v>1524</v>
      </c>
      <c r="D4209" s="157" t="s">
        <v>608</v>
      </c>
      <c r="E4209" s="204" t="s">
        <v>1466</v>
      </c>
      <c r="F4209" s="212" t="s">
        <v>1135</v>
      </c>
      <c r="G4209" s="204" t="s">
        <v>1134</v>
      </c>
      <c r="H4209" s="241">
        <v>45975</v>
      </c>
      <c r="I4209" s="253">
        <v>0</v>
      </c>
      <c r="J4209" s="214">
        <v>-8400</v>
      </c>
      <c r="K4209" s="250">
        <f t="shared" si="69"/>
        <v>443646.48458673194</v>
      </c>
      <c r="L4209" s="270"/>
    </row>
    <row r="4210" spans="2:12" x14ac:dyDescent="0.25">
      <c r="B4210" s="46">
        <f>SUBTOTAL(103,$C$10:C4210)</f>
        <v>4201</v>
      </c>
      <c r="C4210" s="157" t="s">
        <v>600</v>
      </c>
      <c r="D4210" s="157" t="s">
        <v>608</v>
      </c>
      <c r="E4210" s="204" t="s">
        <v>1466</v>
      </c>
      <c r="F4210" s="212" t="s">
        <v>1135</v>
      </c>
      <c r="G4210" s="204" t="s">
        <v>1134</v>
      </c>
      <c r="H4210" s="241">
        <v>45975</v>
      </c>
      <c r="I4210" s="253">
        <v>0</v>
      </c>
      <c r="J4210" s="214">
        <v>-21300</v>
      </c>
      <c r="K4210" s="250">
        <f t="shared" si="69"/>
        <v>422346.48458673194</v>
      </c>
      <c r="L4210" s="270"/>
    </row>
    <row r="4211" spans="2:12" x14ac:dyDescent="0.25">
      <c r="B4211" s="46">
        <f>SUBTOTAL(103,$C$10:C4211)</f>
        <v>4202</v>
      </c>
      <c r="C4211" s="157" t="s">
        <v>682</v>
      </c>
      <c r="D4211" s="157" t="s">
        <v>608</v>
      </c>
      <c r="E4211" s="204" t="s">
        <v>1466</v>
      </c>
      <c r="F4211" s="212" t="s">
        <v>1575</v>
      </c>
      <c r="G4211" s="204" t="s">
        <v>1576</v>
      </c>
      <c r="H4211" s="241">
        <v>45975</v>
      </c>
      <c r="I4211" s="253">
        <v>0</v>
      </c>
      <c r="J4211" s="214">
        <v>-2100</v>
      </c>
      <c r="K4211" s="250">
        <f t="shared" si="69"/>
        <v>420246.48458673194</v>
      </c>
      <c r="L4211" s="270"/>
    </row>
    <row r="4212" spans="2:12" x14ac:dyDescent="0.25">
      <c r="B4212" s="46">
        <f>SUBTOTAL(103,$C$10:C4212)</f>
        <v>4203</v>
      </c>
      <c r="C4212" s="157" t="s">
        <v>601</v>
      </c>
      <c r="D4212" s="157" t="s">
        <v>648</v>
      </c>
      <c r="E4212" s="204" t="s">
        <v>1466</v>
      </c>
      <c r="F4212" s="212" t="s">
        <v>1135</v>
      </c>
      <c r="G4212" s="204" t="s">
        <v>1134</v>
      </c>
      <c r="H4212" s="241">
        <v>45975</v>
      </c>
      <c r="I4212" s="253">
        <v>0</v>
      </c>
      <c r="J4212" s="214">
        <v>-5331</v>
      </c>
      <c r="K4212" s="250">
        <f t="shared" si="69"/>
        <v>414915.48458673194</v>
      </c>
      <c r="L4212" s="270"/>
    </row>
    <row r="4213" spans="2:12" x14ac:dyDescent="0.25">
      <c r="B4213" s="46">
        <f>SUBTOTAL(103,$C$10:C4213)</f>
        <v>4204</v>
      </c>
      <c r="C4213" s="157" t="s">
        <v>665</v>
      </c>
      <c r="D4213" s="157" t="s">
        <v>648</v>
      </c>
      <c r="E4213" s="204" t="s">
        <v>1466</v>
      </c>
      <c r="F4213" s="212" t="s">
        <v>641</v>
      </c>
      <c r="G4213" s="204" t="s">
        <v>642</v>
      </c>
      <c r="H4213" s="241">
        <v>45975</v>
      </c>
      <c r="I4213" s="253">
        <v>0</v>
      </c>
      <c r="J4213" s="214">
        <v>-12600</v>
      </c>
      <c r="K4213" s="250">
        <f t="shared" si="69"/>
        <v>402315.48458673194</v>
      </c>
      <c r="L4213" s="270"/>
    </row>
    <row r="4214" spans="2:12" x14ac:dyDescent="0.25">
      <c r="B4214" s="46">
        <f>SUBTOTAL(103,$C$10:C4214)</f>
        <v>4205</v>
      </c>
      <c r="C4214" s="157" t="s">
        <v>1598</v>
      </c>
      <c r="D4214" s="157" t="s">
        <v>648</v>
      </c>
      <c r="E4214" s="204" t="s">
        <v>1466</v>
      </c>
      <c r="F4214" s="212" t="s">
        <v>1565</v>
      </c>
      <c r="G4214" s="204" t="s">
        <v>1567</v>
      </c>
      <c r="H4214" s="241">
        <v>45975</v>
      </c>
      <c r="I4214" s="253">
        <v>0</v>
      </c>
      <c r="J4214" s="214">
        <v>-12600</v>
      </c>
      <c r="K4214" s="250">
        <f t="shared" si="69"/>
        <v>389715.48458673194</v>
      </c>
      <c r="L4214" s="270"/>
    </row>
    <row r="4215" spans="2:12" x14ac:dyDescent="0.25">
      <c r="B4215" s="46">
        <f>SUBTOTAL(103,$C$10:C4215)</f>
        <v>4206</v>
      </c>
      <c r="C4215" s="157" t="s">
        <v>1151</v>
      </c>
      <c r="D4215" s="157" t="s">
        <v>608</v>
      </c>
      <c r="E4215" s="204" t="s">
        <v>1466</v>
      </c>
      <c r="F4215" s="212" t="s">
        <v>1575</v>
      </c>
      <c r="G4215" s="204" t="s">
        <v>1576</v>
      </c>
      <c r="H4215" s="241">
        <v>45975</v>
      </c>
      <c r="I4215" s="253">
        <v>0</v>
      </c>
      <c r="J4215" s="214">
        <v>-9400</v>
      </c>
      <c r="K4215" s="250">
        <f t="shared" si="69"/>
        <v>380315.48458673194</v>
      </c>
      <c r="L4215" s="270"/>
    </row>
    <row r="4216" spans="2:12" x14ac:dyDescent="0.25">
      <c r="B4216" s="46">
        <f>SUBTOTAL(103,$C$10:C4216)</f>
        <v>4207</v>
      </c>
      <c r="C4216" s="157" t="s">
        <v>728</v>
      </c>
      <c r="D4216" s="157" t="s">
        <v>738</v>
      </c>
      <c r="E4216" s="204" t="s">
        <v>1466</v>
      </c>
      <c r="F4216" s="212" t="s">
        <v>1043</v>
      </c>
      <c r="G4216" s="204" t="s">
        <v>1044</v>
      </c>
      <c r="H4216" s="241">
        <v>45975</v>
      </c>
      <c r="I4216" s="253">
        <v>0</v>
      </c>
      <c r="J4216" s="214">
        <v>-750</v>
      </c>
      <c r="K4216" s="250">
        <f t="shared" si="69"/>
        <v>379565.48458673194</v>
      </c>
      <c r="L4216" s="270"/>
    </row>
    <row r="4217" spans="2:12" x14ac:dyDescent="0.25">
      <c r="B4217" s="46">
        <f>SUBTOTAL(103,$C$10:C4217)</f>
        <v>4208</v>
      </c>
      <c r="C4217" s="157" t="s">
        <v>683</v>
      </c>
      <c r="D4217" s="157" t="s">
        <v>608</v>
      </c>
      <c r="E4217" s="204" t="s">
        <v>1466</v>
      </c>
      <c r="F4217" s="212" t="s">
        <v>1565</v>
      </c>
      <c r="G4217" s="204" t="s">
        <v>1567</v>
      </c>
      <c r="H4217" s="241">
        <v>45975</v>
      </c>
      <c r="I4217" s="253">
        <v>0</v>
      </c>
      <c r="J4217" s="214">
        <v>-25200</v>
      </c>
      <c r="K4217" s="250">
        <f t="shared" si="69"/>
        <v>354365.48458673194</v>
      </c>
      <c r="L4217" s="270"/>
    </row>
    <row r="4218" spans="2:12" x14ac:dyDescent="0.25">
      <c r="B4218" s="46">
        <f>SUBTOTAL(103,$C$10:C4218)</f>
        <v>4209</v>
      </c>
      <c r="C4218" s="157" t="s">
        <v>683</v>
      </c>
      <c r="D4218" s="157" t="s">
        <v>607</v>
      </c>
      <c r="E4218" s="204" t="s">
        <v>1467</v>
      </c>
      <c r="F4218" s="212" t="s">
        <v>1565</v>
      </c>
      <c r="G4218" s="204" t="s">
        <v>1567</v>
      </c>
      <c r="H4218" s="241">
        <v>45975</v>
      </c>
      <c r="I4218" s="253">
        <v>0</v>
      </c>
      <c r="J4218" s="214">
        <v>-25200</v>
      </c>
      <c r="K4218" s="250">
        <f t="shared" si="69"/>
        <v>329165.48458673194</v>
      </c>
      <c r="L4218" s="270"/>
    </row>
    <row r="4219" spans="2:12" x14ac:dyDescent="0.25">
      <c r="B4219" s="46">
        <f>SUBTOTAL(103,$C$10:C4219)</f>
        <v>4210</v>
      </c>
      <c r="C4219" s="157" t="s">
        <v>694</v>
      </c>
      <c r="D4219" s="157" t="s">
        <v>648</v>
      </c>
      <c r="E4219" s="204" t="s">
        <v>1466</v>
      </c>
      <c r="F4219" s="212" t="s">
        <v>1575</v>
      </c>
      <c r="G4219" s="204" t="s">
        <v>1576</v>
      </c>
      <c r="H4219" s="241">
        <v>45975</v>
      </c>
      <c r="I4219" s="253">
        <v>0</v>
      </c>
      <c r="J4219" s="214">
        <v>-8400</v>
      </c>
      <c r="K4219" s="250">
        <f t="shared" si="69"/>
        <v>320765.48458673194</v>
      </c>
      <c r="L4219" s="270"/>
    </row>
    <row r="4220" spans="2:12" x14ac:dyDescent="0.25">
      <c r="B4220" s="46">
        <f>SUBTOTAL(103,$C$10:C4220)</f>
        <v>4211</v>
      </c>
      <c r="C4220" s="157" t="s">
        <v>694</v>
      </c>
      <c r="D4220" s="157" t="s">
        <v>607</v>
      </c>
      <c r="E4220" s="204" t="s">
        <v>1467</v>
      </c>
      <c r="F4220" s="212" t="s">
        <v>1432</v>
      </c>
      <c r="G4220" s="204" t="s">
        <v>1431</v>
      </c>
      <c r="H4220" s="241">
        <v>45975</v>
      </c>
      <c r="I4220" s="253">
        <v>0</v>
      </c>
      <c r="J4220" s="214">
        <v>-15544.509999999995</v>
      </c>
      <c r="K4220" s="250">
        <f t="shared" si="69"/>
        <v>305220.97458673193</v>
      </c>
      <c r="L4220" s="270"/>
    </row>
    <row r="4221" spans="2:12" x14ac:dyDescent="0.25">
      <c r="B4221" s="46">
        <f>SUBTOTAL(103,$C$10:C4221)</f>
        <v>4212</v>
      </c>
      <c r="C4221" s="157" t="s">
        <v>605</v>
      </c>
      <c r="D4221" s="157" t="s">
        <v>607</v>
      </c>
      <c r="E4221" s="204" t="s">
        <v>1467</v>
      </c>
      <c r="F4221" s="212" t="s">
        <v>1432</v>
      </c>
      <c r="G4221" s="204" t="s">
        <v>1431</v>
      </c>
      <c r="H4221" s="241">
        <v>45975</v>
      </c>
      <c r="I4221" s="253">
        <v>0</v>
      </c>
      <c r="J4221" s="214">
        <v>-6230.9999999999973</v>
      </c>
      <c r="K4221" s="250">
        <f t="shared" si="69"/>
        <v>298989.97458673193</v>
      </c>
      <c r="L4221" s="270"/>
    </row>
    <row r="4222" spans="2:12" x14ac:dyDescent="0.25">
      <c r="B4222" s="46">
        <f>SUBTOTAL(103,$C$10:C4222)</f>
        <v>4213</v>
      </c>
      <c r="C4222" s="157" t="s">
        <v>1165</v>
      </c>
      <c r="D4222" s="157" t="s">
        <v>738</v>
      </c>
      <c r="E4222" s="204" t="s">
        <v>1466</v>
      </c>
      <c r="F4222" s="212" t="s">
        <v>1043</v>
      </c>
      <c r="G4222" s="204" t="s">
        <v>1044</v>
      </c>
      <c r="H4222" s="241">
        <v>45975</v>
      </c>
      <c r="I4222" s="253">
        <v>0</v>
      </c>
      <c r="J4222" s="214">
        <v>-750</v>
      </c>
      <c r="K4222" s="250">
        <f t="shared" si="69"/>
        <v>298239.97458673193</v>
      </c>
      <c r="L4222" s="270"/>
    </row>
    <row r="4223" spans="2:12" x14ac:dyDescent="0.25">
      <c r="B4223" s="46">
        <f>SUBTOTAL(103,$C$10:C4223)</f>
        <v>4214</v>
      </c>
      <c r="C4223" s="157" t="s">
        <v>1103</v>
      </c>
      <c r="D4223" s="157" t="s">
        <v>688</v>
      </c>
      <c r="E4223" s="204" t="s">
        <v>1471</v>
      </c>
      <c r="F4223" s="212" t="s">
        <v>1135</v>
      </c>
      <c r="G4223" s="204" t="s">
        <v>1134</v>
      </c>
      <c r="H4223" s="241">
        <v>45982</v>
      </c>
      <c r="I4223" s="253">
        <v>0</v>
      </c>
      <c r="J4223" s="214">
        <v>-15000</v>
      </c>
      <c r="K4223" s="250">
        <f t="shared" si="69"/>
        <v>283239.97458673193</v>
      </c>
      <c r="L4223" s="270"/>
    </row>
    <row r="4224" spans="2:12" x14ac:dyDescent="0.25">
      <c r="B4224" s="46">
        <f>SUBTOTAL(103,$C$10:C4224)</f>
        <v>4215</v>
      </c>
      <c r="C4224" s="157" t="s">
        <v>1103</v>
      </c>
      <c r="D4224" s="157" t="s">
        <v>703</v>
      </c>
      <c r="E4224" s="204" t="s">
        <v>1471</v>
      </c>
      <c r="F4224" s="212" t="s">
        <v>1135</v>
      </c>
      <c r="G4224" s="204" t="s">
        <v>1134</v>
      </c>
      <c r="H4224" s="241">
        <v>45982</v>
      </c>
      <c r="I4224" s="253">
        <v>0</v>
      </c>
      <c r="J4224" s="214">
        <v>-15000</v>
      </c>
      <c r="K4224" s="250">
        <f t="shared" si="69"/>
        <v>268239.97458673193</v>
      </c>
      <c r="L4224" s="270"/>
    </row>
    <row r="4225" spans="2:12" x14ac:dyDescent="0.25">
      <c r="B4225" s="46">
        <f>SUBTOTAL(103,$C$10:C4225)</f>
        <v>4216</v>
      </c>
      <c r="C4225" s="157" t="s">
        <v>1103</v>
      </c>
      <c r="D4225" s="157" t="s">
        <v>1608</v>
      </c>
      <c r="E4225" s="204" t="s">
        <v>1470</v>
      </c>
      <c r="F4225" s="212" t="s">
        <v>1135</v>
      </c>
      <c r="G4225" s="204" t="s">
        <v>1134</v>
      </c>
      <c r="H4225" s="241">
        <v>45982</v>
      </c>
      <c r="I4225" s="253">
        <v>0</v>
      </c>
      <c r="J4225" s="214">
        <v>-12800</v>
      </c>
      <c r="K4225" s="250">
        <f t="shared" si="69"/>
        <v>255439.97458673193</v>
      </c>
      <c r="L4225" s="270"/>
    </row>
    <row r="4226" spans="2:12" x14ac:dyDescent="0.25">
      <c r="B4226" s="46">
        <f>SUBTOTAL(103,$C$10:C4226)</f>
        <v>4217</v>
      </c>
      <c r="C4226" s="157" t="s">
        <v>736</v>
      </c>
      <c r="D4226" s="157" t="s">
        <v>738</v>
      </c>
      <c r="E4226" s="204" t="s">
        <v>1466</v>
      </c>
      <c r="F4226" s="212" t="s">
        <v>619</v>
      </c>
      <c r="G4226" s="204" t="s">
        <v>621</v>
      </c>
      <c r="H4226" s="241">
        <v>45982</v>
      </c>
      <c r="I4226" s="253">
        <v>0</v>
      </c>
      <c r="J4226" s="214">
        <v>-750</v>
      </c>
      <c r="K4226" s="250">
        <f t="shared" si="69"/>
        <v>254689.97458673193</v>
      </c>
      <c r="L4226" s="270"/>
    </row>
    <row r="4227" spans="2:12" x14ac:dyDescent="0.25">
      <c r="B4227" s="46">
        <f>SUBTOTAL(103,$C$10:C4227)</f>
        <v>4218</v>
      </c>
      <c r="C4227" s="157" t="s">
        <v>625</v>
      </c>
      <c r="D4227" s="157" t="s">
        <v>608</v>
      </c>
      <c r="E4227" s="204" t="s">
        <v>1466</v>
      </c>
      <c r="F4227" s="212" t="s">
        <v>641</v>
      </c>
      <c r="G4227" s="204" t="s">
        <v>642</v>
      </c>
      <c r="H4227" s="241">
        <v>45982</v>
      </c>
      <c r="I4227" s="253">
        <v>0</v>
      </c>
      <c r="J4227" s="214">
        <v>-18650</v>
      </c>
      <c r="K4227" s="250">
        <f t="shared" si="69"/>
        <v>236039.97458673193</v>
      </c>
      <c r="L4227" s="270"/>
    </row>
    <row r="4228" spans="2:12" x14ac:dyDescent="0.25">
      <c r="B4228" s="46">
        <f>SUBTOTAL(103,$C$10:C4228)</f>
        <v>4219</v>
      </c>
      <c r="C4228" s="157" t="s">
        <v>1441</v>
      </c>
      <c r="D4228" s="157" t="s">
        <v>608</v>
      </c>
      <c r="E4228" s="204" t="s">
        <v>1466</v>
      </c>
      <c r="F4228" s="212" t="s">
        <v>1135</v>
      </c>
      <c r="G4228" s="204" t="s">
        <v>1134</v>
      </c>
      <c r="H4228" s="241">
        <v>45982</v>
      </c>
      <c r="I4228" s="253">
        <v>0</v>
      </c>
      <c r="J4228" s="214">
        <v>-27600</v>
      </c>
      <c r="K4228" s="250">
        <f t="shared" si="69"/>
        <v>208439.97458673193</v>
      </c>
      <c r="L4228" s="270"/>
    </row>
    <row r="4229" spans="2:12" x14ac:dyDescent="0.25">
      <c r="B4229" s="46">
        <f>SUBTOTAL(103,$C$10:C4229)</f>
        <v>4220</v>
      </c>
      <c r="C4229" s="157" t="s">
        <v>1423</v>
      </c>
      <c r="D4229" s="157" t="s">
        <v>608</v>
      </c>
      <c r="E4229" s="204" t="s">
        <v>1466</v>
      </c>
      <c r="F4229" s="212" t="s">
        <v>1045</v>
      </c>
      <c r="G4229" s="204" t="s">
        <v>1046</v>
      </c>
      <c r="H4229" s="241">
        <v>45982</v>
      </c>
      <c r="I4229" s="253">
        <v>0</v>
      </c>
      <c r="J4229" s="214">
        <v>-12600</v>
      </c>
      <c r="K4229" s="250">
        <f t="shared" si="69"/>
        <v>195839.97458673193</v>
      </c>
      <c r="L4229" s="270"/>
    </row>
    <row r="4230" spans="2:12" x14ac:dyDescent="0.25">
      <c r="B4230" s="46">
        <f>SUBTOTAL(103,$C$10:C4230)</f>
        <v>4221</v>
      </c>
      <c r="C4230" s="157" t="s">
        <v>598</v>
      </c>
      <c r="D4230" s="157" t="s">
        <v>607</v>
      </c>
      <c r="E4230" s="204" t="s">
        <v>1467</v>
      </c>
      <c r="F4230" s="212" t="s">
        <v>726</v>
      </c>
      <c r="G4230" s="204" t="s">
        <v>724</v>
      </c>
      <c r="H4230" s="241">
        <v>45982</v>
      </c>
      <c r="I4230" s="253">
        <v>0</v>
      </c>
      <c r="J4230" s="214">
        <v>-2858.889454915945</v>
      </c>
      <c r="K4230" s="250">
        <f t="shared" si="69"/>
        <v>192981.08513181598</v>
      </c>
      <c r="L4230" s="270"/>
    </row>
    <row r="4231" spans="2:12" x14ac:dyDescent="0.25">
      <c r="B4231" s="46">
        <f>SUBTOTAL(103,$C$10:C4231)</f>
        <v>4222</v>
      </c>
      <c r="C4231" s="157" t="s">
        <v>598</v>
      </c>
      <c r="D4231" s="157" t="s">
        <v>607</v>
      </c>
      <c r="E4231" s="204" t="s">
        <v>1467</v>
      </c>
      <c r="F4231" s="212" t="s">
        <v>1043</v>
      </c>
      <c r="G4231" s="204" t="s">
        <v>1044</v>
      </c>
      <c r="H4231" s="241">
        <v>45982</v>
      </c>
      <c r="I4231" s="253">
        <v>0</v>
      </c>
      <c r="J4231" s="214">
        <v>-855.83290881304129</v>
      </c>
      <c r="K4231" s="250">
        <f t="shared" si="69"/>
        <v>192125.25222300296</v>
      </c>
      <c r="L4231" s="270"/>
    </row>
    <row r="4232" spans="2:12" x14ac:dyDescent="0.25">
      <c r="B4232" s="46">
        <f>SUBTOTAL(103,$C$10:C4232)</f>
        <v>4223</v>
      </c>
      <c r="C4232" s="157" t="s">
        <v>598</v>
      </c>
      <c r="D4232" s="157" t="s">
        <v>607</v>
      </c>
      <c r="E4232" s="204" t="s">
        <v>1467</v>
      </c>
      <c r="F4232" s="212" t="s">
        <v>1432</v>
      </c>
      <c r="G4232" s="204" t="s">
        <v>1431</v>
      </c>
      <c r="H4232" s="241">
        <v>45982</v>
      </c>
      <c r="I4232" s="253">
        <v>0</v>
      </c>
      <c r="J4232" s="214">
        <v>-16285.277636271014</v>
      </c>
      <c r="K4232" s="250">
        <f t="shared" si="69"/>
        <v>175839.97458673193</v>
      </c>
      <c r="L4232" s="270"/>
    </row>
    <row r="4233" spans="2:12" x14ac:dyDescent="0.25">
      <c r="B4233" s="46">
        <f>SUBTOTAL(103,$C$10:C4233)</f>
        <v>4224</v>
      </c>
      <c r="C4233" s="157" t="s">
        <v>598</v>
      </c>
      <c r="D4233" s="157" t="s">
        <v>608</v>
      </c>
      <c r="E4233" s="204" t="s">
        <v>1466</v>
      </c>
      <c r="F4233" s="212" t="s">
        <v>1043</v>
      </c>
      <c r="G4233" s="204" t="s">
        <v>1044</v>
      </c>
      <c r="H4233" s="241">
        <v>45982</v>
      </c>
      <c r="I4233" s="253">
        <v>0</v>
      </c>
      <c r="J4233" s="214">
        <v>-1000</v>
      </c>
      <c r="K4233" s="250">
        <f t="shared" si="69"/>
        <v>174839.97458673193</v>
      </c>
      <c r="L4233" s="270"/>
    </row>
    <row r="4234" spans="2:12" x14ac:dyDescent="0.25">
      <c r="B4234" s="46">
        <f>SUBTOTAL(103,$C$10:C4234)</f>
        <v>4225</v>
      </c>
      <c r="C4234" s="157" t="s">
        <v>598</v>
      </c>
      <c r="D4234" s="157" t="s">
        <v>608</v>
      </c>
      <c r="E4234" s="204" t="s">
        <v>1466</v>
      </c>
      <c r="F4234" s="212" t="s">
        <v>1135</v>
      </c>
      <c r="G4234" s="204" t="s">
        <v>1134</v>
      </c>
      <c r="H4234" s="241">
        <v>45982</v>
      </c>
      <c r="I4234" s="253">
        <v>0</v>
      </c>
      <c r="J4234" s="214">
        <v>-12600</v>
      </c>
      <c r="K4234" s="250">
        <f t="shared" si="69"/>
        <v>162239.97458673193</v>
      </c>
      <c r="L4234" s="270"/>
    </row>
    <row r="4235" spans="2:12" x14ac:dyDescent="0.25">
      <c r="B4235" s="46">
        <f>SUBTOTAL(103,$C$10:C4235)</f>
        <v>4226</v>
      </c>
      <c r="C4235" s="157" t="s">
        <v>1524</v>
      </c>
      <c r="D4235" s="157" t="s">
        <v>608</v>
      </c>
      <c r="E4235" s="204" t="s">
        <v>1466</v>
      </c>
      <c r="F4235" s="212" t="s">
        <v>1135</v>
      </c>
      <c r="G4235" s="204" t="s">
        <v>1134</v>
      </c>
      <c r="H4235" s="241">
        <v>45982</v>
      </c>
      <c r="I4235" s="253">
        <v>0</v>
      </c>
      <c r="J4235" s="214">
        <v>-15120</v>
      </c>
      <c r="K4235" s="250">
        <f t="shared" si="69"/>
        <v>147119.97458673193</v>
      </c>
      <c r="L4235" s="270"/>
    </row>
    <row r="4236" spans="2:12" x14ac:dyDescent="0.25">
      <c r="B4236" s="46">
        <f>SUBTOTAL(103,$C$10:C4236)</f>
        <v>4227</v>
      </c>
      <c r="C4236" s="157" t="s">
        <v>600</v>
      </c>
      <c r="D4236" s="157" t="s">
        <v>608</v>
      </c>
      <c r="E4236" s="204" t="s">
        <v>1466</v>
      </c>
      <c r="F4236" s="212" t="s">
        <v>1135</v>
      </c>
      <c r="G4236" s="204" t="s">
        <v>1134</v>
      </c>
      <c r="H4236" s="241">
        <v>45982</v>
      </c>
      <c r="I4236" s="253">
        <v>0</v>
      </c>
      <c r="J4236" s="214">
        <v>-6300</v>
      </c>
      <c r="K4236" s="250">
        <f t="shared" si="69"/>
        <v>140819.97458673193</v>
      </c>
      <c r="L4236" s="270"/>
    </row>
    <row r="4237" spans="2:12" x14ac:dyDescent="0.25">
      <c r="B4237" s="46">
        <f>SUBTOTAL(103,$C$10:C4237)</f>
        <v>4228</v>
      </c>
      <c r="C4237" s="157" t="s">
        <v>682</v>
      </c>
      <c r="D4237" s="157" t="s">
        <v>608</v>
      </c>
      <c r="E4237" s="204" t="s">
        <v>1466</v>
      </c>
      <c r="F4237" s="212" t="s">
        <v>1575</v>
      </c>
      <c r="G4237" s="204" t="s">
        <v>1576</v>
      </c>
      <c r="H4237" s="241">
        <v>45982</v>
      </c>
      <c r="I4237" s="253">
        <v>0</v>
      </c>
      <c r="J4237" s="214">
        <v>-2100</v>
      </c>
      <c r="K4237" s="250">
        <f t="shared" si="69"/>
        <v>138719.97458673193</v>
      </c>
      <c r="L4237" s="270"/>
    </row>
    <row r="4238" spans="2:12" x14ac:dyDescent="0.25">
      <c r="B4238" s="46">
        <f>SUBTOTAL(103,$C$10:C4238)</f>
        <v>4229</v>
      </c>
      <c r="C4238" s="157" t="s">
        <v>601</v>
      </c>
      <c r="D4238" s="157" t="s">
        <v>775</v>
      </c>
      <c r="E4238" s="204" t="s">
        <v>1468</v>
      </c>
      <c r="F4238" s="212">
        <v>562</v>
      </c>
      <c r="G4238" s="204" t="s">
        <v>1144</v>
      </c>
      <c r="H4238" s="241">
        <v>45982</v>
      </c>
      <c r="I4238" s="253">
        <v>0</v>
      </c>
      <c r="J4238" s="214">
        <v>-30000</v>
      </c>
      <c r="K4238" s="250">
        <f t="shared" si="69"/>
        <v>108719.97458673193</v>
      </c>
      <c r="L4238" s="270"/>
    </row>
    <row r="4239" spans="2:12" x14ac:dyDescent="0.25">
      <c r="B4239" s="46">
        <f>SUBTOTAL(103,$C$10:C4239)</f>
        <v>4230</v>
      </c>
      <c r="C4239" s="157" t="s">
        <v>601</v>
      </c>
      <c r="D4239" s="157" t="s">
        <v>648</v>
      </c>
      <c r="E4239" s="204" t="s">
        <v>1466</v>
      </c>
      <c r="F4239" s="212" t="s">
        <v>1135</v>
      </c>
      <c r="G4239" s="204" t="s">
        <v>1134</v>
      </c>
      <c r="H4239" s="241">
        <v>45982</v>
      </c>
      <c r="I4239" s="253">
        <v>0</v>
      </c>
      <c r="J4239" s="214">
        <v>-5331</v>
      </c>
      <c r="K4239" s="250">
        <f t="shared" si="69"/>
        <v>103388.97458673193</v>
      </c>
      <c r="L4239" s="270"/>
    </row>
    <row r="4240" spans="2:12" x14ac:dyDescent="0.25">
      <c r="B4240" s="46">
        <f>SUBTOTAL(103,$C$10:C4240)</f>
        <v>4231</v>
      </c>
      <c r="C4240" s="157" t="s">
        <v>665</v>
      </c>
      <c r="D4240" s="157" t="s">
        <v>648</v>
      </c>
      <c r="E4240" s="204" t="s">
        <v>1466</v>
      </c>
      <c r="F4240" s="212" t="s">
        <v>641</v>
      </c>
      <c r="G4240" s="204" t="s">
        <v>642</v>
      </c>
      <c r="H4240" s="241">
        <v>45982</v>
      </c>
      <c r="I4240" s="253">
        <v>0</v>
      </c>
      <c r="J4240" s="214">
        <v>-12600</v>
      </c>
      <c r="K4240" s="250">
        <f t="shared" si="69"/>
        <v>90788.974586731929</v>
      </c>
      <c r="L4240" s="270"/>
    </row>
    <row r="4241" spans="2:12" x14ac:dyDescent="0.25">
      <c r="B4241" s="46">
        <f>SUBTOTAL(103,$C$10:C4241)</f>
        <v>4232</v>
      </c>
      <c r="C4241" s="157" t="s">
        <v>1598</v>
      </c>
      <c r="D4241" s="157" t="s">
        <v>648</v>
      </c>
      <c r="E4241" s="204" t="s">
        <v>1466</v>
      </c>
      <c r="F4241" s="212" t="s">
        <v>1565</v>
      </c>
      <c r="G4241" s="204" t="s">
        <v>1567</v>
      </c>
      <c r="H4241" s="241">
        <v>45982</v>
      </c>
      <c r="I4241" s="253">
        <v>0</v>
      </c>
      <c r="J4241" s="214">
        <v>-12600</v>
      </c>
      <c r="K4241" s="250">
        <f t="shared" si="69"/>
        <v>78188.974586731929</v>
      </c>
      <c r="L4241" s="270"/>
    </row>
    <row r="4242" spans="2:12" x14ac:dyDescent="0.25">
      <c r="B4242" s="46">
        <f>SUBTOTAL(103,$C$10:C4242)</f>
        <v>4233</v>
      </c>
      <c r="C4242" s="157" t="s">
        <v>1151</v>
      </c>
      <c r="D4242" s="157" t="s">
        <v>608</v>
      </c>
      <c r="E4242" s="204" t="s">
        <v>1466</v>
      </c>
      <c r="F4242" s="212" t="s">
        <v>1575</v>
      </c>
      <c r="G4242" s="204" t="s">
        <v>1576</v>
      </c>
      <c r="H4242" s="241">
        <v>45982</v>
      </c>
      <c r="I4242" s="253">
        <v>0</v>
      </c>
      <c r="J4242" s="214">
        <v>-9400</v>
      </c>
      <c r="K4242" s="250">
        <f t="shared" si="69"/>
        <v>68788.974586731929</v>
      </c>
      <c r="L4242" s="270"/>
    </row>
    <row r="4243" spans="2:12" x14ac:dyDescent="0.25">
      <c r="B4243" s="46">
        <f>SUBTOTAL(103,$C$10:C4243)</f>
        <v>4234</v>
      </c>
      <c r="C4243" s="157" t="s">
        <v>728</v>
      </c>
      <c r="D4243" s="157" t="s">
        <v>738</v>
      </c>
      <c r="E4243" s="204" t="s">
        <v>1466</v>
      </c>
      <c r="F4243" s="212" t="s">
        <v>1043</v>
      </c>
      <c r="G4243" s="204" t="s">
        <v>1044</v>
      </c>
      <c r="H4243" s="241">
        <v>45982</v>
      </c>
      <c r="I4243" s="253">
        <v>0</v>
      </c>
      <c r="J4243" s="214">
        <v>-750</v>
      </c>
      <c r="K4243" s="250">
        <f t="shared" si="69"/>
        <v>68038.974586731929</v>
      </c>
      <c r="L4243" s="270"/>
    </row>
    <row r="4244" spans="2:12" x14ac:dyDescent="0.25">
      <c r="B4244" s="46">
        <f>SUBTOTAL(103,$C$10:C4244)</f>
        <v>4235</v>
      </c>
      <c r="C4244" s="157" t="s">
        <v>683</v>
      </c>
      <c r="D4244" s="157" t="s">
        <v>608</v>
      </c>
      <c r="E4244" s="204" t="s">
        <v>1466</v>
      </c>
      <c r="F4244" s="212" t="s">
        <v>1565</v>
      </c>
      <c r="G4244" s="204" t="s">
        <v>1567</v>
      </c>
      <c r="H4244" s="241">
        <v>45982</v>
      </c>
      <c r="I4244" s="253">
        <v>0</v>
      </c>
      <c r="J4244" s="214">
        <v>-25200</v>
      </c>
      <c r="K4244" s="250">
        <f t="shared" si="69"/>
        <v>42838.974586731929</v>
      </c>
      <c r="L4244" s="270"/>
    </row>
    <row r="4245" spans="2:12" x14ac:dyDescent="0.25">
      <c r="B4245" s="46">
        <f>SUBTOTAL(103,$C$10:C4245)</f>
        <v>4236</v>
      </c>
      <c r="C4245" s="157" t="s">
        <v>683</v>
      </c>
      <c r="D4245" s="157" t="s">
        <v>607</v>
      </c>
      <c r="E4245" s="204" t="s">
        <v>1467</v>
      </c>
      <c r="F4245" s="212" t="s">
        <v>1565</v>
      </c>
      <c r="G4245" s="204" t="s">
        <v>1567</v>
      </c>
      <c r="H4245" s="241">
        <v>45982</v>
      </c>
      <c r="I4245" s="253">
        <v>0</v>
      </c>
      <c r="J4245" s="214">
        <v>-10400</v>
      </c>
      <c r="K4245" s="250">
        <f t="shared" si="69"/>
        <v>32438.974586731929</v>
      </c>
      <c r="L4245" s="270"/>
    </row>
    <row r="4246" spans="2:12" x14ac:dyDescent="0.25">
      <c r="B4246" s="46">
        <f>SUBTOTAL(103,$C$10:C4246)</f>
        <v>4237</v>
      </c>
      <c r="C4246" s="157" t="s">
        <v>694</v>
      </c>
      <c r="D4246" s="157" t="s">
        <v>648</v>
      </c>
      <c r="E4246" s="204" t="s">
        <v>1466</v>
      </c>
      <c r="F4246" s="212" t="s">
        <v>1135</v>
      </c>
      <c r="G4246" s="204" t="s">
        <v>1134</v>
      </c>
      <c r="H4246" s="241">
        <v>45982</v>
      </c>
      <c r="I4246" s="253">
        <v>0</v>
      </c>
      <c r="J4246" s="214">
        <v>-8400</v>
      </c>
      <c r="K4246" s="250">
        <f t="shared" si="69"/>
        <v>24038.974586731929</v>
      </c>
      <c r="L4246" s="270"/>
    </row>
    <row r="4247" spans="2:12" x14ac:dyDescent="0.25">
      <c r="B4247" s="46">
        <f>SUBTOTAL(103,$C$10:C4247)</f>
        <v>4238</v>
      </c>
      <c r="C4247" s="157" t="s">
        <v>694</v>
      </c>
      <c r="D4247" s="157" t="s">
        <v>607</v>
      </c>
      <c r="E4247" s="204" t="s">
        <v>1467</v>
      </c>
      <c r="F4247" s="212" t="s">
        <v>1432</v>
      </c>
      <c r="G4247" s="204" t="s">
        <v>1431</v>
      </c>
      <c r="H4247" s="241">
        <v>45982</v>
      </c>
      <c r="I4247" s="253">
        <v>0</v>
      </c>
      <c r="J4247" s="214">
        <v>-15544.509999999995</v>
      </c>
      <c r="K4247" s="250">
        <f t="shared" si="69"/>
        <v>8494.4645867319341</v>
      </c>
      <c r="L4247" s="270"/>
    </row>
    <row r="4248" spans="2:12" x14ac:dyDescent="0.25">
      <c r="B4248" s="46">
        <f>SUBTOTAL(103,$C$10:C4248)</f>
        <v>4239</v>
      </c>
      <c r="C4248" s="157" t="s">
        <v>605</v>
      </c>
      <c r="D4248" s="157" t="s">
        <v>607</v>
      </c>
      <c r="E4248" s="204" t="s">
        <v>1467</v>
      </c>
      <c r="F4248" s="212" t="s">
        <v>1432</v>
      </c>
      <c r="G4248" s="204" t="s">
        <v>1431</v>
      </c>
      <c r="H4248" s="241">
        <v>45982</v>
      </c>
      <c r="I4248" s="253">
        <v>0</v>
      </c>
      <c r="J4248" s="214">
        <v>-6230.1299999999974</v>
      </c>
      <c r="K4248" s="250">
        <f t="shared" si="69"/>
        <v>2264.3345867319367</v>
      </c>
      <c r="L4248" s="270"/>
    </row>
    <row r="4249" spans="2:12" x14ac:dyDescent="0.25">
      <c r="B4249" s="46">
        <f>SUBTOTAL(103,$C$10:C4249)</f>
        <v>4240</v>
      </c>
      <c r="C4249" s="157" t="s">
        <v>1165</v>
      </c>
      <c r="D4249" s="157" t="s">
        <v>738</v>
      </c>
      <c r="E4249" s="204" t="s">
        <v>1466</v>
      </c>
      <c r="F4249" s="212" t="s">
        <v>1043</v>
      </c>
      <c r="G4249" s="204" t="s">
        <v>1044</v>
      </c>
      <c r="H4249" s="241">
        <v>45982</v>
      </c>
      <c r="I4249" s="253">
        <v>0</v>
      </c>
      <c r="J4249" s="214">
        <v>-750</v>
      </c>
      <c r="K4249" s="250">
        <f t="shared" si="69"/>
        <v>1514.3345867319367</v>
      </c>
      <c r="L4249" s="270"/>
    </row>
    <row r="4250" spans="2:12" x14ac:dyDescent="0.25">
      <c r="B4250" s="46">
        <f>SUBTOTAL(103,$C$10:C4250)</f>
        <v>4241</v>
      </c>
      <c r="C4250" s="157" t="s">
        <v>897</v>
      </c>
      <c r="D4250" s="157" t="s">
        <v>1609</v>
      </c>
      <c r="E4250" s="204" t="s">
        <v>6</v>
      </c>
      <c r="F4250" s="212"/>
      <c r="G4250" s="204"/>
      <c r="H4250" s="241">
        <v>45992</v>
      </c>
      <c r="I4250" s="253">
        <v>400000</v>
      </c>
      <c r="J4250" s="214">
        <v>0</v>
      </c>
      <c r="K4250" s="250">
        <f t="shared" si="69"/>
        <v>401514.33458673191</v>
      </c>
      <c r="L4250" s="270"/>
    </row>
    <row r="4251" spans="2:12" x14ac:dyDescent="0.25">
      <c r="B4251" s="46">
        <f>SUBTOTAL(103,$C$10:C4251)</f>
        <v>4242</v>
      </c>
      <c r="C4251" s="157" t="s">
        <v>812</v>
      </c>
      <c r="D4251" s="157" t="s">
        <v>1610</v>
      </c>
      <c r="E4251" s="290"/>
      <c r="F4251" s="220"/>
      <c r="G4251" s="204"/>
      <c r="H4251" s="241">
        <v>45992</v>
      </c>
      <c r="I4251" s="253">
        <v>0</v>
      </c>
      <c r="J4251" s="214">
        <v>-100000</v>
      </c>
      <c r="K4251" s="250">
        <f t="shared" si="69"/>
        <v>301514.33458673191</v>
      </c>
      <c r="L4251" s="270"/>
    </row>
    <row r="4252" spans="2:12" x14ac:dyDescent="0.25">
      <c r="B4252" s="46">
        <f>SUBTOTAL(103,$C$10:C4252)</f>
        <v>4243</v>
      </c>
      <c r="C4252" s="157" t="s">
        <v>812</v>
      </c>
      <c r="D4252" s="157" t="s">
        <v>1611</v>
      </c>
      <c r="E4252" s="204"/>
      <c r="F4252" s="212"/>
      <c r="G4252" s="204"/>
      <c r="H4252" s="241"/>
      <c r="I4252" s="253"/>
      <c r="J4252" s="214"/>
      <c r="K4252" s="250">
        <f t="shared" si="69"/>
        <v>301514.33458673191</v>
      </c>
      <c r="L4252" s="270"/>
    </row>
    <row r="4253" spans="2:12" x14ac:dyDescent="0.25">
      <c r="B4253" s="46">
        <f>SUBTOTAL(103,$C$10:C4253)</f>
        <v>4243</v>
      </c>
      <c r="C4253" s="157"/>
      <c r="D4253" s="157"/>
      <c r="E4253" s="204"/>
      <c r="F4253" s="212"/>
      <c r="G4253" s="204"/>
      <c r="H4253" s="241"/>
      <c r="I4253" s="253"/>
      <c r="J4253" s="214"/>
      <c r="K4253" s="250">
        <f t="shared" ref="K4253:K4254" si="70">I4253+K4252+J4253</f>
        <v>301514.33458673191</v>
      </c>
      <c r="L4253" s="270"/>
    </row>
    <row r="4254" spans="2:12" x14ac:dyDescent="0.25">
      <c r="B4254" s="46">
        <f>SUBTOTAL(103,$C$10:C4254)</f>
        <v>4243</v>
      </c>
      <c r="C4254" s="157"/>
      <c r="D4254" s="157"/>
      <c r="E4254" s="204"/>
      <c r="F4254" s="212"/>
      <c r="G4254" s="204"/>
      <c r="H4254" s="241"/>
      <c r="I4254" s="253"/>
      <c r="J4254" s="214"/>
      <c r="K4254" s="250">
        <f t="shared" si="70"/>
        <v>301514.33458673191</v>
      </c>
      <c r="L4254" s="270"/>
    </row>
    <row r="4255" spans="2:12" x14ac:dyDescent="0.25">
      <c r="B4255" s="46">
        <f>SUBTOTAL(103,$C$10:C4255)</f>
        <v>4243</v>
      </c>
      <c r="C4255" s="157"/>
      <c r="D4255" s="157"/>
      <c r="E4255" s="204"/>
      <c r="F4255" s="212"/>
      <c r="G4255" s="204"/>
      <c r="H4255" s="241"/>
      <c r="I4255" s="253"/>
      <c r="J4255" s="214"/>
      <c r="K4255" s="307"/>
      <c r="L4255" s="270"/>
    </row>
    <row r="4256" spans="2:12" x14ac:dyDescent="0.25">
      <c r="B4256" s="46">
        <f>SUBTOTAL(103,$C$10:C4256)</f>
        <v>4243</v>
      </c>
      <c r="C4256" s="157"/>
      <c r="D4256" s="157"/>
      <c r="E4256" s="204"/>
      <c r="F4256" s="212"/>
      <c r="G4256" s="204"/>
      <c r="H4256" s="241"/>
      <c r="I4256" s="253"/>
      <c r="J4256" s="214"/>
      <c r="K4256" s="307"/>
      <c r="L4256" s="270"/>
    </row>
    <row r="4257" spans="2:12" x14ac:dyDescent="0.25">
      <c r="B4257" s="46"/>
      <c r="C4257" s="157"/>
      <c r="D4257" s="157"/>
      <c r="E4257" s="204"/>
      <c r="F4257" s="212"/>
      <c r="G4257" s="204"/>
      <c r="H4257" s="241"/>
      <c r="I4257" s="253"/>
      <c r="J4257" s="214"/>
      <c r="K4257" s="307"/>
      <c r="L4257" s="270"/>
    </row>
    <row r="4258" spans="2:12" x14ac:dyDescent="0.25">
      <c r="B4258" s="46"/>
      <c r="C4258" s="157"/>
      <c r="D4258" s="157"/>
      <c r="E4258" s="204"/>
      <c r="F4258" s="212"/>
      <c r="G4258" s="204"/>
      <c r="H4258" s="241"/>
      <c r="I4258" s="253"/>
      <c r="J4258" s="214"/>
      <c r="K4258" s="307"/>
      <c r="L4258" s="270"/>
    </row>
    <row r="4259" spans="2:12" x14ac:dyDescent="0.25">
      <c r="B4259" s="46"/>
      <c r="C4259" s="157"/>
      <c r="D4259" s="157"/>
      <c r="E4259" s="204"/>
      <c r="F4259" s="212"/>
      <c r="G4259" s="204"/>
      <c r="H4259" s="241"/>
      <c r="I4259" s="253"/>
      <c r="J4259" s="214"/>
      <c r="K4259" s="307"/>
      <c r="L4259" s="270"/>
    </row>
    <row r="4260" spans="2:12" x14ac:dyDescent="0.25">
      <c r="B4260" s="46"/>
      <c r="C4260" s="157"/>
      <c r="D4260" s="157"/>
      <c r="E4260" s="204"/>
      <c r="F4260" s="212"/>
      <c r="G4260" s="204"/>
      <c r="H4260" s="241"/>
      <c r="I4260" s="253"/>
      <c r="J4260" s="214"/>
      <c r="K4260" s="307"/>
      <c r="L4260" s="270"/>
    </row>
    <row r="4261" spans="2:12" x14ac:dyDescent="0.25">
      <c r="B4261" s="46"/>
      <c r="C4261" s="157"/>
      <c r="D4261" s="157"/>
      <c r="E4261" s="204"/>
      <c r="F4261" s="212"/>
      <c r="G4261" s="204"/>
      <c r="H4261" s="241"/>
      <c r="I4261" s="253"/>
      <c r="J4261" s="214"/>
      <c r="K4261" s="307"/>
      <c r="L4261" s="270"/>
    </row>
    <row r="4262" spans="2:12" x14ac:dyDescent="0.25">
      <c r="B4262" s="46"/>
      <c r="C4262" s="157"/>
      <c r="D4262" s="157"/>
      <c r="E4262" s="204"/>
      <c r="F4262" s="212"/>
      <c r="G4262" s="204"/>
      <c r="H4262" s="241"/>
      <c r="I4262" s="253"/>
      <c r="J4262" s="214"/>
      <c r="K4262" s="307"/>
      <c r="L4262" s="270"/>
    </row>
    <row r="4263" spans="2:12" x14ac:dyDescent="0.25">
      <c r="B4263" s="46"/>
      <c r="C4263" s="157"/>
      <c r="D4263" s="157"/>
      <c r="E4263" s="204"/>
      <c r="F4263" s="212"/>
      <c r="G4263" s="204"/>
      <c r="H4263" s="241"/>
      <c r="I4263" s="253"/>
      <c r="J4263" s="214"/>
      <c r="K4263" s="307"/>
      <c r="L4263" s="270"/>
    </row>
    <row r="4264" spans="2:12" x14ac:dyDescent="0.25">
      <c r="B4264" s="46"/>
      <c r="C4264" s="157"/>
      <c r="D4264" s="157"/>
      <c r="E4264" s="204"/>
      <c r="F4264" s="212"/>
      <c r="G4264" s="204"/>
      <c r="H4264" s="241"/>
      <c r="I4264" s="253"/>
      <c r="J4264" s="214"/>
      <c r="K4264" s="307"/>
      <c r="L4264" s="270"/>
    </row>
    <row r="4265" spans="2:12" x14ac:dyDescent="0.25">
      <c r="B4265" s="46"/>
      <c r="C4265" s="157"/>
      <c r="D4265" s="157"/>
      <c r="E4265" s="204"/>
      <c r="F4265" s="212"/>
      <c r="G4265" s="204"/>
      <c r="H4265" s="241"/>
      <c r="I4265" s="253"/>
      <c r="J4265" s="214"/>
      <c r="K4265" s="307"/>
      <c r="L4265" s="270"/>
    </row>
    <row r="4266" spans="2:12" x14ac:dyDescent="0.25">
      <c r="B4266" s="46"/>
      <c r="C4266" s="157"/>
      <c r="D4266" s="157"/>
      <c r="E4266" s="204"/>
      <c r="F4266" s="212"/>
      <c r="G4266" s="204"/>
      <c r="H4266" s="241"/>
      <c r="I4266" s="253"/>
      <c r="J4266" s="214"/>
      <c r="K4266" s="307"/>
      <c r="L4266" s="270"/>
    </row>
    <row r="4267" spans="2:12" x14ac:dyDescent="0.25">
      <c r="B4267" s="46"/>
      <c r="C4267" s="157"/>
      <c r="D4267" s="157"/>
      <c r="E4267" s="204"/>
      <c r="F4267" s="212"/>
      <c r="G4267" s="204"/>
      <c r="H4267" s="241"/>
      <c r="I4267" s="253"/>
      <c r="J4267" s="214"/>
      <c r="K4267" s="307"/>
      <c r="L4267" s="270"/>
    </row>
    <row r="4268" spans="2:12" x14ac:dyDescent="0.25">
      <c r="B4268" s="46"/>
      <c r="C4268" s="157"/>
      <c r="D4268" s="157"/>
      <c r="E4268" s="204"/>
      <c r="F4268" s="212"/>
      <c r="G4268" s="204"/>
      <c r="H4268" s="241"/>
      <c r="I4268" s="253"/>
      <c r="J4268" s="214"/>
      <c r="K4268" s="307"/>
      <c r="L4268" s="270"/>
    </row>
    <row r="4269" spans="2:12" x14ac:dyDescent="0.25">
      <c r="B4269" s="46"/>
      <c r="C4269" s="157"/>
      <c r="D4269" s="157"/>
      <c r="E4269" s="204"/>
      <c r="F4269" s="212"/>
      <c r="G4269" s="204"/>
      <c r="H4269" s="241"/>
      <c r="I4269" s="253"/>
      <c r="J4269" s="214"/>
      <c r="K4269" s="307"/>
      <c r="L4269" s="270"/>
    </row>
    <row r="4270" spans="2:12" x14ac:dyDescent="0.25">
      <c r="B4270" s="46"/>
      <c r="C4270" s="157"/>
      <c r="D4270" s="157"/>
      <c r="E4270" s="204"/>
      <c r="F4270" s="212"/>
      <c r="G4270" s="204"/>
      <c r="H4270" s="241"/>
      <c r="I4270" s="253"/>
      <c r="J4270" s="214"/>
      <c r="K4270" s="307"/>
      <c r="L4270" s="270"/>
    </row>
    <row r="4271" spans="2:12" x14ac:dyDescent="0.25">
      <c r="B4271" s="46"/>
      <c r="C4271" s="157"/>
      <c r="D4271" s="157"/>
      <c r="E4271" s="204"/>
      <c r="F4271" s="212"/>
      <c r="G4271" s="204"/>
      <c r="H4271" s="241"/>
      <c r="I4271" s="253"/>
      <c r="J4271" s="214"/>
      <c r="K4271" s="307"/>
      <c r="L4271" s="270"/>
    </row>
    <row r="4272" spans="2:12" ht="15.75" thickBot="1" x14ac:dyDescent="0.3">
      <c r="B4272" s="46"/>
      <c r="C4272" s="106"/>
      <c r="D4272" s="106"/>
      <c r="E4272" s="210"/>
      <c r="F4272" s="301"/>
      <c r="G4272" s="210"/>
      <c r="H4272" s="246"/>
      <c r="I4272" s="251"/>
      <c r="J4272" s="107"/>
      <c r="K4272" s="257"/>
      <c r="L4272" s="264"/>
    </row>
    <row r="4273" spans="2:12" s="10" customFormat="1" ht="15.75" thickBot="1" x14ac:dyDescent="0.3">
      <c r="B4273" s="275"/>
      <c r="C4273" s="276"/>
      <c r="D4273" s="276"/>
      <c r="E4273" s="206"/>
      <c r="F4273" s="302"/>
      <c r="G4273" s="206"/>
      <c r="H4273" s="84"/>
      <c r="I4273" s="273">
        <f>SUBTOTAL(9,I10:I4272)</f>
        <v>77431759.549999997</v>
      </c>
      <c r="J4273" s="273">
        <f>SUBTOTAL(9,J10:J4272)</f>
        <v>-77130245.215413183</v>
      </c>
      <c r="K4273" s="274">
        <f>I4273+J4273</f>
        <v>301514.33458681405</v>
      </c>
      <c r="L4273" s="85"/>
    </row>
    <row r="4275" spans="2:12" x14ac:dyDescent="0.25">
      <c r="I4275" s="1"/>
      <c r="K4275" s="1"/>
    </row>
  </sheetData>
  <autoFilter ref="B9:L4272" xr:uid="{E3CB9801-0ACA-4098-98CA-A9C3A174C487}"/>
  <mergeCells count="16370">
    <mergeCell ref="XEO844:XEO848"/>
    <mergeCell ref="XEP844:XEP848"/>
    <mergeCell ref="XEQ844:XEQ848"/>
    <mergeCell ref="XER844:XER848"/>
    <mergeCell ref="XES844:XES848"/>
    <mergeCell ref="XEI844:XEI848"/>
    <mergeCell ref="XEJ844:XEJ848"/>
    <mergeCell ref="XEK844:XEK848"/>
    <mergeCell ref="XEL844:XEL848"/>
    <mergeCell ref="XEM844:XEM848"/>
    <mergeCell ref="XEN844:XEN848"/>
    <mergeCell ref="XEC844:XEC848"/>
    <mergeCell ref="XED844:XED848"/>
    <mergeCell ref="XEE844:XEE848"/>
    <mergeCell ref="XEF844:XEF848"/>
    <mergeCell ref="XEG844:XEG848"/>
    <mergeCell ref="XEH844:XEH848"/>
    <mergeCell ref="XDW844:XDW848"/>
    <mergeCell ref="XDX844:XDX848"/>
    <mergeCell ref="XDY844:XDY848"/>
    <mergeCell ref="XDZ844:XDZ848"/>
    <mergeCell ref="XEA844:XEA848"/>
    <mergeCell ref="XEB844:XEB848"/>
    <mergeCell ref="XDQ844:XDQ848"/>
    <mergeCell ref="XDR844:XDR848"/>
    <mergeCell ref="XDS844:XDS848"/>
    <mergeCell ref="XDT844:XDT848"/>
    <mergeCell ref="XDU844:XDU848"/>
    <mergeCell ref="XDV844:XDV848"/>
    <mergeCell ref="XDK844:XDK848"/>
    <mergeCell ref="XDL844:XDL848"/>
    <mergeCell ref="XDM844:XDM848"/>
    <mergeCell ref="XDN844:XDN848"/>
    <mergeCell ref="XDO844:XDO848"/>
    <mergeCell ref="XDP844:XDP848"/>
    <mergeCell ref="XDE844:XDE848"/>
    <mergeCell ref="XDF844:XDF848"/>
    <mergeCell ref="XDG844:XDG848"/>
    <mergeCell ref="XDH844:XDH848"/>
    <mergeCell ref="XDI844:XDI848"/>
    <mergeCell ref="XDJ844:XDJ848"/>
    <mergeCell ref="XCY844:XCY848"/>
    <mergeCell ref="XCZ844:XCZ848"/>
    <mergeCell ref="XDA844:XDA848"/>
    <mergeCell ref="XDB844:XDB848"/>
    <mergeCell ref="XDC844:XDC848"/>
    <mergeCell ref="XDD844:XDD848"/>
    <mergeCell ref="XCS844:XCS848"/>
    <mergeCell ref="XCT844:XCT848"/>
    <mergeCell ref="XCU844:XCU848"/>
    <mergeCell ref="XCV844:XCV848"/>
    <mergeCell ref="XCW844:XCW848"/>
    <mergeCell ref="XCX844:XCX848"/>
    <mergeCell ref="XCM844:XCM848"/>
    <mergeCell ref="XCN844:XCN848"/>
    <mergeCell ref="XCO844:XCO848"/>
    <mergeCell ref="XCP844:XCP848"/>
    <mergeCell ref="XCQ844:XCQ848"/>
    <mergeCell ref="XCR844:XCR848"/>
    <mergeCell ref="XCG844:XCG848"/>
    <mergeCell ref="XCH844:XCH848"/>
    <mergeCell ref="XCI844:XCI848"/>
    <mergeCell ref="XCJ844:XCJ848"/>
    <mergeCell ref="XCK844:XCK848"/>
    <mergeCell ref="XCL844:XCL848"/>
    <mergeCell ref="XCA844:XCA848"/>
    <mergeCell ref="XCB844:XCB848"/>
    <mergeCell ref="XCC844:XCC848"/>
    <mergeCell ref="XCD844:XCD848"/>
    <mergeCell ref="XCE844:XCE848"/>
    <mergeCell ref="XCF844:XCF848"/>
    <mergeCell ref="XBU844:XBU848"/>
    <mergeCell ref="XBV844:XBV848"/>
    <mergeCell ref="XBW844:XBW848"/>
    <mergeCell ref="XBX844:XBX848"/>
    <mergeCell ref="XBY844:XBY848"/>
    <mergeCell ref="XBZ844:XBZ848"/>
    <mergeCell ref="XBO844:XBO848"/>
    <mergeCell ref="XBP844:XBP848"/>
    <mergeCell ref="XBQ844:XBQ848"/>
    <mergeCell ref="XBR844:XBR848"/>
    <mergeCell ref="XBS844:XBS848"/>
    <mergeCell ref="XBT844:XBT848"/>
    <mergeCell ref="XBI844:XBI848"/>
    <mergeCell ref="XBJ844:XBJ848"/>
    <mergeCell ref="XBK844:XBK848"/>
    <mergeCell ref="XBL844:XBL848"/>
    <mergeCell ref="XBM844:XBM848"/>
    <mergeCell ref="XBN844:XBN848"/>
    <mergeCell ref="XBC844:XBC848"/>
    <mergeCell ref="XBD844:XBD848"/>
    <mergeCell ref="XBE844:XBE848"/>
    <mergeCell ref="XBF844:XBF848"/>
    <mergeCell ref="XBG844:XBG848"/>
    <mergeCell ref="XBH844:XBH848"/>
    <mergeCell ref="XAW844:XAW848"/>
    <mergeCell ref="XAX844:XAX848"/>
    <mergeCell ref="XAY844:XAY848"/>
    <mergeCell ref="XAZ844:XAZ848"/>
    <mergeCell ref="XBA844:XBA848"/>
    <mergeCell ref="XBB844:XBB848"/>
    <mergeCell ref="XAQ844:XAQ848"/>
    <mergeCell ref="XAR844:XAR848"/>
    <mergeCell ref="XAS844:XAS848"/>
    <mergeCell ref="XAT844:XAT848"/>
    <mergeCell ref="XAU844:XAU848"/>
    <mergeCell ref="XAV844:XAV848"/>
    <mergeCell ref="XAK844:XAK848"/>
    <mergeCell ref="XAL844:XAL848"/>
    <mergeCell ref="XAM844:XAM848"/>
    <mergeCell ref="XAN844:XAN848"/>
    <mergeCell ref="XAO844:XAO848"/>
    <mergeCell ref="XAP844:XAP848"/>
    <mergeCell ref="XAE844:XAE848"/>
    <mergeCell ref="XAF844:XAF848"/>
    <mergeCell ref="XAG844:XAG848"/>
    <mergeCell ref="XAH844:XAH848"/>
    <mergeCell ref="XAI844:XAI848"/>
    <mergeCell ref="XAJ844:XAJ848"/>
    <mergeCell ref="WZY844:WZY848"/>
    <mergeCell ref="WZZ844:WZZ848"/>
    <mergeCell ref="XAA844:XAA848"/>
    <mergeCell ref="XAB844:XAB848"/>
    <mergeCell ref="XAC844:XAC848"/>
    <mergeCell ref="XAD844:XAD848"/>
    <mergeCell ref="WZS844:WZS848"/>
    <mergeCell ref="WZT844:WZT848"/>
    <mergeCell ref="WZU844:WZU848"/>
    <mergeCell ref="WZV844:WZV848"/>
    <mergeCell ref="WZW844:WZW848"/>
    <mergeCell ref="WZX844:WZX848"/>
    <mergeCell ref="WZM844:WZM848"/>
    <mergeCell ref="WZN844:WZN848"/>
    <mergeCell ref="WZO844:WZO848"/>
    <mergeCell ref="WZP844:WZP848"/>
    <mergeCell ref="WZQ844:WZQ848"/>
    <mergeCell ref="WZR844:WZR848"/>
    <mergeCell ref="WZG844:WZG848"/>
    <mergeCell ref="WZH844:WZH848"/>
    <mergeCell ref="WZI844:WZI848"/>
    <mergeCell ref="WZJ844:WZJ848"/>
    <mergeCell ref="WZK844:WZK848"/>
    <mergeCell ref="WZL844:WZL848"/>
    <mergeCell ref="WZA844:WZA848"/>
    <mergeCell ref="WZB844:WZB848"/>
    <mergeCell ref="WZC844:WZC848"/>
    <mergeCell ref="WZD844:WZD848"/>
    <mergeCell ref="WZE844:WZE848"/>
    <mergeCell ref="WZF844:WZF848"/>
    <mergeCell ref="WYU844:WYU848"/>
    <mergeCell ref="WYV844:WYV848"/>
    <mergeCell ref="WYW844:WYW848"/>
    <mergeCell ref="WYX844:WYX848"/>
    <mergeCell ref="WYY844:WYY848"/>
    <mergeCell ref="WYZ844:WYZ848"/>
    <mergeCell ref="WYO844:WYO848"/>
    <mergeCell ref="WYP844:WYP848"/>
    <mergeCell ref="WYQ844:WYQ848"/>
    <mergeCell ref="WYR844:WYR848"/>
    <mergeCell ref="WYS844:WYS848"/>
    <mergeCell ref="WYT844:WYT848"/>
    <mergeCell ref="WYI844:WYI848"/>
    <mergeCell ref="WYJ844:WYJ848"/>
    <mergeCell ref="WYK844:WYK848"/>
    <mergeCell ref="WYL844:WYL848"/>
    <mergeCell ref="WYM844:WYM848"/>
    <mergeCell ref="WYN844:WYN848"/>
    <mergeCell ref="WYC844:WYC848"/>
    <mergeCell ref="WYD844:WYD848"/>
    <mergeCell ref="WYE844:WYE848"/>
    <mergeCell ref="WYF844:WYF848"/>
    <mergeCell ref="WYG844:WYG848"/>
    <mergeCell ref="WYH844:WYH848"/>
    <mergeCell ref="WXW844:WXW848"/>
    <mergeCell ref="WXX844:WXX848"/>
    <mergeCell ref="WXY844:WXY848"/>
    <mergeCell ref="WXZ844:WXZ848"/>
    <mergeCell ref="WYA844:WYA848"/>
    <mergeCell ref="WYB844:WYB848"/>
    <mergeCell ref="WXQ844:WXQ848"/>
    <mergeCell ref="WXR844:WXR848"/>
    <mergeCell ref="WXS844:WXS848"/>
    <mergeCell ref="WXT844:WXT848"/>
    <mergeCell ref="WXU844:WXU848"/>
    <mergeCell ref="WXV844:WXV848"/>
    <mergeCell ref="WXK844:WXK848"/>
    <mergeCell ref="WXL844:WXL848"/>
    <mergeCell ref="WXM844:WXM848"/>
    <mergeCell ref="WXN844:WXN848"/>
    <mergeCell ref="WXO844:WXO848"/>
    <mergeCell ref="WXP844:WXP848"/>
    <mergeCell ref="WXE844:WXE848"/>
    <mergeCell ref="WXF844:WXF848"/>
    <mergeCell ref="WXG844:WXG848"/>
    <mergeCell ref="WXH844:WXH848"/>
    <mergeCell ref="WXI844:WXI848"/>
    <mergeCell ref="WXJ844:WXJ848"/>
    <mergeCell ref="WWY844:WWY848"/>
    <mergeCell ref="WWZ844:WWZ848"/>
    <mergeCell ref="WXA844:WXA848"/>
    <mergeCell ref="WXB844:WXB848"/>
    <mergeCell ref="WXC844:WXC848"/>
    <mergeCell ref="WXD844:WXD848"/>
    <mergeCell ref="WWS844:WWS848"/>
    <mergeCell ref="WWT844:WWT848"/>
    <mergeCell ref="WWU844:WWU848"/>
    <mergeCell ref="WWV844:WWV848"/>
    <mergeCell ref="WWW844:WWW848"/>
    <mergeCell ref="WWX844:WWX848"/>
    <mergeCell ref="WWM844:WWM848"/>
    <mergeCell ref="WWN844:WWN848"/>
    <mergeCell ref="WWO844:WWO848"/>
    <mergeCell ref="WWP844:WWP848"/>
    <mergeCell ref="WWQ844:WWQ848"/>
    <mergeCell ref="WWR844:WWR848"/>
    <mergeCell ref="WWG844:WWG848"/>
    <mergeCell ref="WWH844:WWH848"/>
    <mergeCell ref="WWI844:WWI848"/>
    <mergeCell ref="WWJ844:WWJ848"/>
    <mergeCell ref="WWK844:WWK848"/>
    <mergeCell ref="WWL844:WWL848"/>
    <mergeCell ref="WWA844:WWA848"/>
    <mergeCell ref="WWB844:WWB848"/>
    <mergeCell ref="WWC844:WWC848"/>
    <mergeCell ref="WWD844:WWD848"/>
    <mergeCell ref="WWE844:WWE848"/>
    <mergeCell ref="WWF844:WWF848"/>
    <mergeCell ref="WVU844:WVU848"/>
    <mergeCell ref="WVV844:WVV848"/>
    <mergeCell ref="WVW844:WVW848"/>
    <mergeCell ref="WVX844:WVX848"/>
    <mergeCell ref="WVY844:WVY848"/>
    <mergeCell ref="WVZ844:WVZ848"/>
    <mergeCell ref="WVO844:WVO848"/>
    <mergeCell ref="WVP844:WVP848"/>
    <mergeCell ref="WVQ844:WVQ848"/>
    <mergeCell ref="WVR844:WVR848"/>
    <mergeCell ref="WVS844:WVS848"/>
    <mergeCell ref="WVT844:WVT848"/>
    <mergeCell ref="WVI844:WVI848"/>
    <mergeCell ref="WVJ844:WVJ848"/>
    <mergeCell ref="WVK844:WVK848"/>
    <mergeCell ref="WVL844:WVL848"/>
    <mergeCell ref="WVM844:WVM848"/>
    <mergeCell ref="WVN844:WVN848"/>
    <mergeCell ref="WVC844:WVC848"/>
    <mergeCell ref="WVD844:WVD848"/>
    <mergeCell ref="WVE844:WVE848"/>
    <mergeCell ref="WVF844:WVF848"/>
    <mergeCell ref="WVG844:WVG848"/>
    <mergeCell ref="WVH844:WVH848"/>
    <mergeCell ref="WUW844:WUW848"/>
    <mergeCell ref="WUX844:WUX848"/>
    <mergeCell ref="WUY844:WUY848"/>
    <mergeCell ref="WUZ844:WUZ848"/>
    <mergeCell ref="WVA844:WVA848"/>
    <mergeCell ref="WVB844:WVB848"/>
    <mergeCell ref="WUQ844:WUQ848"/>
    <mergeCell ref="WUR844:WUR848"/>
    <mergeCell ref="WUS844:WUS848"/>
    <mergeCell ref="WUT844:WUT848"/>
    <mergeCell ref="WUU844:WUU848"/>
    <mergeCell ref="WUV844:WUV848"/>
    <mergeCell ref="WUK844:WUK848"/>
    <mergeCell ref="WUL844:WUL848"/>
    <mergeCell ref="WUM844:WUM848"/>
    <mergeCell ref="WUN844:WUN848"/>
    <mergeCell ref="WUO844:WUO848"/>
    <mergeCell ref="WUP844:WUP848"/>
    <mergeCell ref="WUE844:WUE848"/>
    <mergeCell ref="WUF844:WUF848"/>
    <mergeCell ref="WUG844:WUG848"/>
    <mergeCell ref="WUH844:WUH848"/>
    <mergeCell ref="WUI844:WUI848"/>
    <mergeCell ref="WUJ844:WUJ848"/>
    <mergeCell ref="WTY844:WTY848"/>
    <mergeCell ref="WTZ844:WTZ848"/>
    <mergeCell ref="WUA844:WUA848"/>
    <mergeCell ref="WUB844:WUB848"/>
    <mergeCell ref="WUC844:WUC848"/>
    <mergeCell ref="WUD844:WUD848"/>
    <mergeCell ref="WTS844:WTS848"/>
    <mergeCell ref="WTT844:WTT848"/>
    <mergeCell ref="WTU844:WTU848"/>
    <mergeCell ref="WTV844:WTV848"/>
    <mergeCell ref="WTW844:WTW848"/>
    <mergeCell ref="WTX844:WTX848"/>
    <mergeCell ref="WTM844:WTM848"/>
    <mergeCell ref="WTN844:WTN848"/>
    <mergeCell ref="WTO844:WTO848"/>
    <mergeCell ref="WTP844:WTP848"/>
    <mergeCell ref="WTQ844:WTQ848"/>
    <mergeCell ref="WTR844:WTR848"/>
    <mergeCell ref="WTG844:WTG848"/>
    <mergeCell ref="WTH844:WTH848"/>
    <mergeCell ref="WTI844:WTI848"/>
    <mergeCell ref="WTJ844:WTJ848"/>
    <mergeCell ref="WTK844:WTK848"/>
    <mergeCell ref="WTL844:WTL848"/>
    <mergeCell ref="WTA844:WTA848"/>
    <mergeCell ref="WTB844:WTB848"/>
    <mergeCell ref="WTC844:WTC848"/>
    <mergeCell ref="WTD844:WTD848"/>
    <mergeCell ref="WTE844:WTE848"/>
    <mergeCell ref="WTF844:WTF848"/>
    <mergeCell ref="WSU844:WSU848"/>
    <mergeCell ref="WSV844:WSV848"/>
    <mergeCell ref="WSW844:WSW848"/>
    <mergeCell ref="WSX844:WSX848"/>
    <mergeCell ref="WSY844:WSY848"/>
    <mergeCell ref="WSZ844:WSZ848"/>
    <mergeCell ref="WSO844:WSO848"/>
    <mergeCell ref="WSP844:WSP848"/>
    <mergeCell ref="WSQ844:WSQ848"/>
    <mergeCell ref="WSR844:WSR848"/>
    <mergeCell ref="WSS844:WSS848"/>
    <mergeCell ref="WST844:WST848"/>
    <mergeCell ref="WSI844:WSI848"/>
    <mergeCell ref="WSJ844:WSJ848"/>
    <mergeCell ref="WSK844:WSK848"/>
    <mergeCell ref="WSL844:WSL848"/>
    <mergeCell ref="WSM844:WSM848"/>
    <mergeCell ref="WSN844:WSN848"/>
    <mergeCell ref="WSC844:WSC848"/>
    <mergeCell ref="WSD844:WSD848"/>
    <mergeCell ref="WSE844:WSE848"/>
    <mergeCell ref="WSF844:WSF848"/>
    <mergeCell ref="WSG844:WSG848"/>
    <mergeCell ref="WSH844:WSH848"/>
    <mergeCell ref="WRW844:WRW848"/>
    <mergeCell ref="WRX844:WRX848"/>
    <mergeCell ref="WRY844:WRY848"/>
    <mergeCell ref="WRZ844:WRZ848"/>
    <mergeCell ref="WSA844:WSA848"/>
    <mergeCell ref="WSB844:WSB848"/>
    <mergeCell ref="WRQ844:WRQ848"/>
    <mergeCell ref="WRR844:WRR848"/>
    <mergeCell ref="WRS844:WRS848"/>
    <mergeCell ref="WRT844:WRT848"/>
    <mergeCell ref="WRU844:WRU848"/>
    <mergeCell ref="WRV844:WRV848"/>
    <mergeCell ref="WRK844:WRK848"/>
    <mergeCell ref="WRL844:WRL848"/>
    <mergeCell ref="WRM844:WRM848"/>
    <mergeCell ref="WRN844:WRN848"/>
    <mergeCell ref="WRO844:WRO848"/>
    <mergeCell ref="WRP844:WRP848"/>
    <mergeCell ref="WRE844:WRE848"/>
    <mergeCell ref="WRF844:WRF848"/>
    <mergeCell ref="WRG844:WRG848"/>
    <mergeCell ref="WRH844:WRH848"/>
    <mergeCell ref="WRI844:WRI848"/>
    <mergeCell ref="WRJ844:WRJ848"/>
    <mergeCell ref="WQY844:WQY848"/>
    <mergeCell ref="WQZ844:WQZ848"/>
    <mergeCell ref="WRA844:WRA848"/>
    <mergeCell ref="WRB844:WRB848"/>
    <mergeCell ref="WRC844:WRC848"/>
    <mergeCell ref="WRD844:WRD848"/>
    <mergeCell ref="WQS844:WQS848"/>
    <mergeCell ref="WQT844:WQT848"/>
    <mergeCell ref="WQU844:WQU848"/>
    <mergeCell ref="WQV844:WQV848"/>
    <mergeCell ref="WQW844:WQW848"/>
    <mergeCell ref="WQX844:WQX848"/>
    <mergeCell ref="WQM844:WQM848"/>
    <mergeCell ref="WQN844:WQN848"/>
    <mergeCell ref="WQO844:WQO848"/>
    <mergeCell ref="WQP844:WQP848"/>
    <mergeCell ref="WQQ844:WQQ848"/>
    <mergeCell ref="WQR844:WQR848"/>
    <mergeCell ref="WQG844:WQG848"/>
    <mergeCell ref="WQH844:WQH848"/>
    <mergeCell ref="WQI844:WQI848"/>
    <mergeCell ref="WQJ844:WQJ848"/>
    <mergeCell ref="WQK844:WQK848"/>
    <mergeCell ref="WQL844:WQL848"/>
    <mergeCell ref="WQA844:WQA848"/>
    <mergeCell ref="WQB844:WQB848"/>
    <mergeCell ref="WQC844:WQC848"/>
    <mergeCell ref="WQD844:WQD848"/>
    <mergeCell ref="WQE844:WQE848"/>
    <mergeCell ref="WQF844:WQF848"/>
    <mergeCell ref="WPU844:WPU848"/>
    <mergeCell ref="WPV844:WPV848"/>
    <mergeCell ref="WPW844:WPW848"/>
    <mergeCell ref="WPX844:WPX848"/>
    <mergeCell ref="WPY844:WPY848"/>
    <mergeCell ref="WPZ844:WPZ848"/>
    <mergeCell ref="WPO844:WPO848"/>
    <mergeCell ref="WPP844:WPP848"/>
    <mergeCell ref="WPQ844:WPQ848"/>
    <mergeCell ref="WPR844:WPR848"/>
    <mergeCell ref="WPS844:WPS848"/>
    <mergeCell ref="WPT844:WPT848"/>
    <mergeCell ref="WPI844:WPI848"/>
    <mergeCell ref="WPJ844:WPJ848"/>
    <mergeCell ref="WPK844:WPK848"/>
    <mergeCell ref="WPL844:WPL848"/>
    <mergeCell ref="WPM844:WPM848"/>
    <mergeCell ref="WPN844:WPN848"/>
    <mergeCell ref="WPC844:WPC848"/>
    <mergeCell ref="WPD844:WPD848"/>
    <mergeCell ref="WPE844:WPE848"/>
    <mergeCell ref="WPF844:WPF848"/>
    <mergeCell ref="WPG844:WPG848"/>
    <mergeCell ref="WPH844:WPH848"/>
    <mergeCell ref="WOW844:WOW848"/>
    <mergeCell ref="WOX844:WOX848"/>
    <mergeCell ref="WOY844:WOY848"/>
    <mergeCell ref="WOZ844:WOZ848"/>
    <mergeCell ref="WPA844:WPA848"/>
    <mergeCell ref="WPB844:WPB848"/>
    <mergeCell ref="WOQ844:WOQ848"/>
    <mergeCell ref="WOR844:WOR848"/>
    <mergeCell ref="WOS844:WOS848"/>
    <mergeCell ref="WOT844:WOT848"/>
    <mergeCell ref="WOU844:WOU848"/>
    <mergeCell ref="WOV844:WOV848"/>
    <mergeCell ref="WOK844:WOK848"/>
    <mergeCell ref="WOL844:WOL848"/>
    <mergeCell ref="WOM844:WOM848"/>
    <mergeCell ref="WON844:WON848"/>
    <mergeCell ref="WOO844:WOO848"/>
    <mergeCell ref="WOP844:WOP848"/>
    <mergeCell ref="WOE844:WOE848"/>
    <mergeCell ref="WOF844:WOF848"/>
    <mergeCell ref="WOG844:WOG848"/>
    <mergeCell ref="WOH844:WOH848"/>
    <mergeCell ref="WOI844:WOI848"/>
    <mergeCell ref="WOJ844:WOJ848"/>
    <mergeCell ref="WNY844:WNY848"/>
    <mergeCell ref="WNZ844:WNZ848"/>
    <mergeCell ref="WOA844:WOA848"/>
    <mergeCell ref="WOB844:WOB848"/>
    <mergeCell ref="WOC844:WOC848"/>
    <mergeCell ref="WOD844:WOD848"/>
    <mergeCell ref="WNS844:WNS848"/>
    <mergeCell ref="WNT844:WNT848"/>
    <mergeCell ref="WNU844:WNU848"/>
    <mergeCell ref="WNV844:WNV848"/>
    <mergeCell ref="WNW844:WNW848"/>
    <mergeCell ref="WNX844:WNX848"/>
    <mergeCell ref="WNM844:WNM848"/>
    <mergeCell ref="WNN844:WNN848"/>
    <mergeCell ref="WNO844:WNO848"/>
    <mergeCell ref="WNP844:WNP848"/>
    <mergeCell ref="WNQ844:WNQ848"/>
    <mergeCell ref="WNR844:WNR848"/>
    <mergeCell ref="WNG844:WNG848"/>
    <mergeCell ref="WNH844:WNH848"/>
    <mergeCell ref="WNI844:WNI848"/>
    <mergeCell ref="WNJ844:WNJ848"/>
    <mergeCell ref="WNK844:WNK848"/>
    <mergeCell ref="WNL844:WNL848"/>
    <mergeCell ref="WNA844:WNA848"/>
    <mergeCell ref="WNB844:WNB848"/>
    <mergeCell ref="WNC844:WNC848"/>
    <mergeCell ref="WND844:WND848"/>
    <mergeCell ref="WNE844:WNE848"/>
    <mergeCell ref="WNF844:WNF848"/>
    <mergeCell ref="WMU844:WMU848"/>
    <mergeCell ref="WMV844:WMV848"/>
    <mergeCell ref="WMW844:WMW848"/>
    <mergeCell ref="WMX844:WMX848"/>
    <mergeCell ref="WMY844:WMY848"/>
    <mergeCell ref="WMZ844:WMZ848"/>
    <mergeCell ref="WMO844:WMO848"/>
    <mergeCell ref="WMP844:WMP848"/>
    <mergeCell ref="WMQ844:WMQ848"/>
    <mergeCell ref="WMR844:WMR848"/>
    <mergeCell ref="WMS844:WMS848"/>
    <mergeCell ref="WMT844:WMT848"/>
    <mergeCell ref="WMI844:WMI848"/>
    <mergeCell ref="WMJ844:WMJ848"/>
    <mergeCell ref="WMK844:WMK848"/>
    <mergeCell ref="WML844:WML848"/>
    <mergeCell ref="WMM844:WMM848"/>
    <mergeCell ref="WMN844:WMN848"/>
    <mergeCell ref="WMC844:WMC848"/>
    <mergeCell ref="WMD844:WMD848"/>
    <mergeCell ref="WME844:WME848"/>
    <mergeCell ref="WMF844:WMF848"/>
    <mergeCell ref="WMG844:WMG848"/>
    <mergeCell ref="WMH844:WMH848"/>
    <mergeCell ref="WLW844:WLW848"/>
    <mergeCell ref="WLX844:WLX848"/>
    <mergeCell ref="WLY844:WLY848"/>
    <mergeCell ref="WLZ844:WLZ848"/>
    <mergeCell ref="WMA844:WMA848"/>
    <mergeCell ref="WMB844:WMB848"/>
    <mergeCell ref="WLQ844:WLQ848"/>
    <mergeCell ref="WLR844:WLR848"/>
    <mergeCell ref="WLS844:WLS848"/>
    <mergeCell ref="WLT844:WLT848"/>
    <mergeCell ref="WLU844:WLU848"/>
    <mergeCell ref="WLV844:WLV848"/>
    <mergeCell ref="WLK844:WLK848"/>
    <mergeCell ref="WLL844:WLL848"/>
    <mergeCell ref="WLM844:WLM848"/>
    <mergeCell ref="WLN844:WLN848"/>
    <mergeCell ref="WLO844:WLO848"/>
    <mergeCell ref="WLP844:WLP848"/>
    <mergeCell ref="WLE844:WLE848"/>
    <mergeCell ref="WLF844:WLF848"/>
    <mergeCell ref="WLG844:WLG848"/>
    <mergeCell ref="WLH844:WLH848"/>
    <mergeCell ref="WLI844:WLI848"/>
    <mergeCell ref="WLJ844:WLJ848"/>
    <mergeCell ref="WKY844:WKY848"/>
    <mergeCell ref="WKZ844:WKZ848"/>
    <mergeCell ref="WLA844:WLA848"/>
    <mergeCell ref="WLB844:WLB848"/>
    <mergeCell ref="WLC844:WLC848"/>
    <mergeCell ref="WLD844:WLD848"/>
    <mergeCell ref="WKS844:WKS848"/>
    <mergeCell ref="WKT844:WKT848"/>
    <mergeCell ref="WKU844:WKU848"/>
    <mergeCell ref="WKV844:WKV848"/>
    <mergeCell ref="WKW844:WKW848"/>
    <mergeCell ref="WKX844:WKX848"/>
    <mergeCell ref="WKM844:WKM848"/>
    <mergeCell ref="WKN844:WKN848"/>
    <mergeCell ref="WKO844:WKO848"/>
    <mergeCell ref="WKP844:WKP848"/>
    <mergeCell ref="WKQ844:WKQ848"/>
    <mergeCell ref="WKR844:WKR848"/>
    <mergeCell ref="WKG844:WKG848"/>
    <mergeCell ref="WKH844:WKH848"/>
    <mergeCell ref="WKI844:WKI848"/>
    <mergeCell ref="WKJ844:WKJ848"/>
    <mergeCell ref="WKK844:WKK848"/>
    <mergeCell ref="WKL844:WKL848"/>
    <mergeCell ref="WKA844:WKA848"/>
    <mergeCell ref="WKB844:WKB848"/>
    <mergeCell ref="WKC844:WKC848"/>
    <mergeCell ref="WKD844:WKD848"/>
    <mergeCell ref="WKE844:WKE848"/>
    <mergeCell ref="WKF844:WKF848"/>
    <mergeCell ref="WJU844:WJU848"/>
    <mergeCell ref="WJV844:WJV848"/>
    <mergeCell ref="WJW844:WJW848"/>
    <mergeCell ref="WJX844:WJX848"/>
    <mergeCell ref="WJY844:WJY848"/>
    <mergeCell ref="WJZ844:WJZ848"/>
    <mergeCell ref="WJO844:WJO848"/>
    <mergeCell ref="WJP844:WJP848"/>
    <mergeCell ref="WJQ844:WJQ848"/>
    <mergeCell ref="WJR844:WJR848"/>
    <mergeCell ref="WJS844:WJS848"/>
    <mergeCell ref="WJT844:WJT848"/>
    <mergeCell ref="WJI844:WJI848"/>
    <mergeCell ref="WJJ844:WJJ848"/>
    <mergeCell ref="WJK844:WJK848"/>
    <mergeCell ref="WJL844:WJL848"/>
    <mergeCell ref="WJM844:WJM848"/>
    <mergeCell ref="WJN844:WJN848"/>
    <mergeCell ref="WJC844:WJC848"/>
    <mergeCell ref="WJD844:WJD848"/>
    <mergeCell ref="WJE844:WJE848"/>
    <mergeCell ref="WJF844:WJF848"/>
    <mergeCell ref="WJG844:WJG848"/>
    <mergeCell ref="WJH844:WJH848"/>
    <mergeCell ref="WIW844:WIW848"/>
    <mergeCell ref="WIX844:WIX848"/>
    <mergeCell ref="WIY844:WIY848"/>
    <mergeCell ref="WIZ844:WIZ848"/>
    <mergeCell ref="WJA844:WJA848"/>
    <mergeCell ref="WJB844:WJB848"/>
    <mergeCell ref="WIQ844:WIQ848"/>
    <mergeCell ref="WIR844:WIR848"/>
    <mergeCell ref="WIS844:WIS848"/>
    <mergeCell ref="WIT844:WIT848"/>
    <mergeCell ref="WIU844:WIU848"/>
    <mergeCell ref="WIV844:WIV848"/>
    <mergeCell ref="WIK844:WIK848"/>
    <mergeCell ref="WIL844:WIL848"/>
    <mergeCell ref="WIM844:WIM848"/>
    <mergeCell ref="WIN844:WIN848"/>
    <mergeCell ref="WIO844:WIO848"/>
    <mergeCell ref="WIP844:WIP848"/>
    <mergeCell ref="WIE844:WIE848"/>
    <mergeCell ref="WIF844:WIF848"/>
    <mergeCell ref="WIG844:WIG848"/>
    <mergeCell ref="WIH844:WIH848"/>
    <mergeCell ref="WII844:WII848"/>
    <mergeCell ref="WIJ844:WIJ848"/>
    <mergeCell ref="WHY844:WHY848"/>
    <mergeCell ref="WHZ844:WHZ848"/>
    <mergeCell ref="WIA844:WIA848"/>
    <mergeCell ref="WIB844:WIB848"/>
    <mergeCell ref="WIC844:WIC848"/>
    <mergeCell ref="WID844:WID848"/>
    <mergeCell ref="WHS844:WHS848"/>
    <mergeCell ref="WHT844:WHT848"/>
    <mergeCell ref="WHU844:WHU848"/>
    <mergeCell ref="WHV844:WHV848"/>
    <mergeCell ref="WHW844:WHW848"/>
    <mergeCell ref="WHX844:WHX848"/>
    <mergeCell ref="WHM844:WHM848"/>
    <mergeCell ref="WHN844:WHN848"/>
    <mergeCell ref="WHO844:WHO848"/>
    <mergeCell ref="WHP844:WHP848"/>
    <mergeCell ref="WHQ844:WHQ848"/>
    <mergeCell ref="WHR844:WHR848"/>
    <mergeCell ref="WHG844:WHG848"/>
    <mergeCell ref="WHH844:WHH848"/>
    <mergeCell ref="WHI844:WHI848"/>
    <mergeCell ref="WHJ844:WHJ848"/>
    <mergeCell ref="WHK844:WHK848"/>
    <mergeCell ref="WHL844:WHL848"/>
    <mergeCell ref="WHA844:WHA848"/>
    <mergeCell ref="WHB844:WHB848"/>
    <mergeCell ref="WHC844:WHC848"/>
    <mergeCell ref="WHD844:WHD848"/>
    <mergeCell ref="WHE844:WHE848"/>
    <mergeCell ref="WHF844:WHF848"/>
    <mergeCell ref="WGU844:WGU848"/>
    <mergeCell ref="WGV844:WGV848"/>
    <mergeCell ref="WGW844:WGW848"/>
    <mergeCell ref="WGX844:WGX848"/>
    <mergeCell ref="WGY844:WGY848"/>
    <mergeCell ref="WGZ844:WGZ848"/>
    <mergeCell ref="WGO844:WGO848"/>
    <mergeCell ref="WGP844:WGP848"/>
    <mergeCell ref="WGQ844:WGQ848"/>
    <mergeCell ref="WGR844:WGR848"/>
    <mergeCell ref="WGS844:WGS848"/>
    <mergeCell ref="WGT844:WGT848"/>
    <mergeCell ref="WGI844:WGI848"/>
    <mergeCell ref="WGJ844:WGJ848"/>
    <mergeCell ref="WGK844:WGK848"/>
    <mergeCell ref="WGL844:WGL848"/>
    <mergeCell ref="WGM844:WGM848"/>
    <mergeCell ref="WGN844:WGN848"/>
    <mergeCell ref="WGC844:WGC848"/>
    <mergeCell ref="WGD844:WGD848"/>
    <mergeCell ref="WGE844:WGE848"/>
    <mergeCell ref="WGF844:WGF848"/>
    <mergeCell ref="WGG844:WGG848"/>
    <mergeCell ref="WGH844:WGH848"/>
    <mergeCell ref="WFW844:WFW848"/>
    <mergeCell ref="WFX844:WFX848"/>
    <mergeCell ref="WFY844:WFY848"/>
    <mergeCell ref="WFZ844:WFZ848"/>
    <mergeCell ref="WGA844:WGA848"/>
    <mergeCell ref="WGB844:WGB848"/>
    <mergeCell ref="WFQ844:WFQ848"/>
    <mergeCell ref="WFR844:WFR848"/>
    <mergeCell ref="WFS844:WFS848"/>
    <mergeCell ref="WFT844:WFT848"/>
    <mergeCell ref="WFU844:WFU848"/>
    <mergeCell ref="WFV844:WFV848"/>
    <mergeCell ref="WFK844:WFK848"/>
    <mergeCell ref="WFL844:WFL848"/>
    <mergeCell ref="WFM844:WFM848"/>
    <mergeCell ref="WFN844:WFN848"/>
    <mergeCell ref="WFO844:WFO848"/>
    <mergeCell ref="WFP844:WFP848"/>
    <mergeCell ref="WFE844:WFE848"/>
    <mergeCell ref="WFF844:WFF848"/>
    <mergeCell ref="WFG844:WFG848"/>
    <mergeCell ref="WFH844:WFH848"/>
    <mergeCell ref="WFI844:WFI848"/>
    <mergeCell ref="WFJ844:WFJ848"/>
    <mergeCell ref="WEY844:WEY848"/>
    <mergeCell ref="WEZ844:WEZ848"/>
    <mergeCell ref="WFA844:WFA848"/>
    <mergeCell ref="WFB844:WFB848"/>
    <mergeCell ref="WFC844:WFC848"/>
    <mergeCell ref="WFD844:WFD848"/>
    <mergeCell ref="WES844:WES848"/>
    <mergeCell ref="WET844:WET848"/>
    <mergeCell ref="WEU844:WEU848"/>
    <mergeCell ref="WEV844:WEV848"/>
    <mergeCell ref="WEW844:WEW848"/>
    <mergeCell ref="WEX844:WEX848"/>
    <mergeCell ref="WEM844:WEM848"/>
    <mergeCell ref="WEN844:WEN848"/>
    <mergeCell ref="WEO844:WEO848"/>
    <mergeCell ref="WEP844:WEP848"/>
    <mergeCell ref="WEQ844:WEQ848"/>
    <mergeCell ref="WER844:WER848"/>
    <mergeCell ref="WEG844:WEG848"/>
    <mergeCell ref="WEH844:WEH848"/>
    <mergeCell ref="WEI844:WEI848"/>
    <mergeCell ref="WEJ844:WEJ848"/>
    <mergeCell ref="WEK844:WEK848"/>
    <mergeCell ref="WEL844:WEL848"/>
    <mergeCell ref="WEA844:WEA848"/>
    <mergeCell ref="WEB844:WEB848"/>
    <mergeCell ref="WEC844:WEC848"/>
    <mergeCell ref="WED844:WED848"/>
    <mergeCell ref="WEE844:WEE848"/>
    <mergeCell ref="WEF844:WEF848"/>
    <mergeCell ref="WDU844:WDU848"/>
    <mergeCell ref="WDV844:WDV848"/>
    <mergeCell ref="WDW844:WDW848"/>
    <mergeCell ref="WDX844:WDX848"/>
    <mergeCell ref="WDY844:WDY848"/>
    <mergeCell ref="WDZ844:WDZ848"/>
    <mergeCell ref="WDO844:WDO848"/>
    <mergeCell ref="WDP844:WDP848"/>
    <mergeCell ref="WDQ844:WDQ848"/>
    <mergeCell ref="WDR844:WDR848"/>
    <mergeCell ref="WDS844:WDS848"/>
    <mergeCell ref="WDT844:WDT848"/>
    <mergeCell ref="WDI844:WDI848"/>
    <mergeCell ref="WDJ844:WDJ848"/>
    <mergeCell ref="WDK844:WDK848"/>
    <mergeCell ref="WDL844:WDL848"/>
    <mergeCell ref="WDM844:WDM848"/>
    <mergeCell ref="WDN844:WDN848"/>
    <mergeCell ref="WDC844:WDC848"/>
    <mergeCell ref="WDD844:WDD848"/>
    <mergeCell ref="WDE844:WDE848"/>
    <mergeCell ref="WDF844:WDF848"/>
    <mergeCell ref="WDG844:WDG848"/>
    <mergeCell ref="WDH844:WDH848"/>
    <mergeCell ref="WCW844:WCW848"/>
    <mergeCell ref="WCX844:WCX848"/>
    <mergeCell ref="WCY844:WCY848"/>
    <mergeCell ref="WCZ844:WCZ848"/>
    <mergeCell ref="WDA844:WDA848"/>
    <mergeCell ref="WDB844:WDB848"/>
    <mergeCell ref="WCQ844:WCQ848"/>
    <mergeCell ref="WCR844:WCR848"/>
    <mergeCell ref="WCS844:WCS848"/>
    <mergeCell ref="WCT844:WCT848"/>
    <mergeCell ref="WCU844:WCU848"/>
    <mergeCell ref="WCV844:WCV848"/>
    <mergeCell ref="WCK844:WCK848"/>
    <mergeCell ref="WCL844:WCL848"/>
    <mergeCell ref="WCM844:WCM848"/>
    <mergeCell ref="WCN844:WCN848"/>
    <mergeCell ref="WCO844:WCO848"/>
    <mergeCell ref="WCP844:WCP848"/>
    <mergeCell ref="WCE844:WCE848"/>
    <mergeCell ref="WCF844:WCF848"/>
    <mergeCell ref="WCG844:WCG848"/>
    <mergeCell ref="WCH844:WCH848"/>
    <mergeCell ref="WCI844:WCI848"/>
    <mergeCell ref="WCJ844:WCJ848"/>
    <mergeCell ref="WBY844:WBY848"/>
    <mergeCell ref="WBZ844:WBZ848"/>
    <mergeCell ref="WCA844:WCA848"/>
    <mergeCell ref="WCB844:WCB848"/>
    <mergeCell ref="WCC844:WCC848"/>
    <mergeCell ref="WCD844:WCD848"/>
    <mergeCell ref="WBS844:WBS848"/>
    <mergeCell ref="WBT844:WBT848"/>
    <mergeCell ref="WBU844:WBU848"/>
    <mergeCell ref="WBV844:WBV848"/>
    <mergeCell ref="WBW844:WBW848"/>
    <mergeCell ref="WBX844:WBX848"/>
    <mergeCell ref="WBM844:WBM848"/>
    <mergeCell ref="WBN844:WBN848"/>
    <mergeCell ref="WBO844:WBO848"/>
    <mergeCell ref="WBP844:WBP848"/>
    <mergeCell ref="WBQ844:WBQ848"/>
    <mergeCell ref="WBR844:WBR848"/>
    <mergeCell ref="WBG844:WBG848"/>
    <mergeCell ref="WBH844:WBH848"/>
    <mergeCell ref="WBI844:WBI848"/>
    <mergeCell ref="WBJ844:WBJ848"/>
    <mergeCell ref="WBK844:WBK848"/>
    <mergeCell ref="WBL844:WBL848"/>
    <mergeCell ref="WBA844:WBA848"/>
    <mergeCell ref="WBB844:WBB848"/>
    <mergeCell ref="WBC844:WBC848"/>
    <mergeCell ref="WBD844:WBD848"/>
    <mergeCell ref="WBE844:WBE848"/>
    <mergeCell ref="WBF844:WBF848"/>
    <mergeCell ref="WAU844:WAU848"/>
    <mergeCell ref="WAV844:WAV848"/>
    <mergeCell ref="WAW844:WAW848"/>
    <mergeCell ref="WAX844:WAX848"/>
    <mergeCell ref="WAY844:WAY848"/>
    <mergeCell ref="WAZ844:WAZ848"/>
    <mergeCell ref="WAO844:WAO848"/>
    <mergeCell ref="WAP844:WAP848"/>
    <mergeCell ref="WAQ844:WAQ848"/>
    <mergeCell ref="WAR844:WAR848"/>
    <mergeCell ref="WAS844:WAS848"/>
    <mergeCell ref="WAT844:WAT848"/>
    <mergeCell ref="WAI844:WAI848"/>
    <mergeCell ref="WAJ844:WAJ848"/>
    <mergeCell ref="WAK844:WAK848"/>
    <mergeCell ref="WAL844:WAL848"/>
    <mergeCell ref="WAM844:WAM848"/>
    <mergeCell ref="WAN844:WAN848"/>
    <mergeCell ref="WAC844:WAC848"/>
    <mergeCell ref="WAD844:WAD848"/>
    <mergeCell ref="WAE844:WAE848"/>
    <mergeCell ref="WAF844:WAF848"/>
    <mergeCell ref="WAG844:WAG848"/>
    <mergeCell ref="WAH844:WAH848"/>
    <mergeCell ref="VZW844:VZW848"/>
    <mergeCell ref="VZX844:VZX848"/>
    <mergeCell ref="VZY844:VZY848"/>
    <mergeCell ref="VZZ844:VZZ848"/>
    <mergeCell ref="WAA844:WAA848"/>
    <mergeCell ref="WAB844:WAB848"/>
    <mergeCell ref="VZQ844:VZQ848"/>
    <mergeCell ref="VZR844:VZR848"/>
    <mergeCell ref="VZS844:VZS848"/>
    <mergeCell ref="VZT844:VZT848"/>
    <mergeCell ref="VZU844:VZU848"/>
    <mergeCell ref="VZV844:VZV848"/>
    <mergeCell ref="VZK844:VZK848"/>
    <mergeCell ref="VZL844:VZL848"/>
    <mergeCell ref="VZM844:VZM848"/>
    <mergeCell ref="VZN844:VZN848"/>
    <mergeCell ref="VZO844:VZO848"/>
    <mergeCell ref="VZP844:VZP848"/>
    <mergeCell ref="VZE844:VZE848"/>
    <mergeCell ref="VZF844:VZF848"/>
    <mergeCell ref="VZG844:VZG848"/>
    <mergeCell ref="VZH844:VZH848"/>
    <mergeCell ref="VZI844:VZI848"/>
    <mergeCell ref="VZJ844:VZJ848"/>
    <mergeCell ref="VYY844:VYY848"/>
    <mergeCell ref="VYZ844:VYZ848"/>
    <mergeCell ref="VZA844:VZA848"/>
    <mergeCell ref="VZB844:VZB848"/>
    <mergeCell ref="VZC844:VZC848"/>
    <mergeCell ref="VZD844:VZD848"/>
    <mergeCell ref="VYS844:VYS848"/>
    <mergeCell ref="VYT844:VYT848"/>
    <mergeCell ref="VYU844:VYU848"/>
    <mergeCell ref="VYV844:VYV848"/>
    <mergeCell ref="VYW844:VYW848"/>
    <mergeCell ref="VYX844:VYX848"/>
    <mergeCell ref="VYM844:VYM848"/>
    <mergeCell ref="VYN844:VYN848"/>
    <mergeCell ref="VYO844:VYO848"/>
    <mergeCell ref="VYP844:VYP848"/>
    <mergeCell ref="VYQ844:VYQ848"/>
    <mergeCell ref="VYR844:VYR848"/>
    <mergeCell ref="VYG844:VYG848"/>
    <mergeCell ref="VYH844:VYH848"/>
    <mergeCell ref="VYI844:VYI848"/>
    <mergeCell ref="VYJ844:VYJ848"/>
    <mergeCell ref="VYK844:VYK848"/>
    <mergeCell ref="VYL844:VYL848"/>
    <mergeCell ref="VYA844:VYA848"/>
    <mergeCell ref="VYB844:VYB848"/>
    <mergeCell ref="VYC844:VYC848"/>
    <mergeCell ref="VYD844:VYD848"/>
    <mergeCell ref="VYE844:VYE848"/>
    <mergeCell ref="VYF844:VYF848"/>
    <mergeCell ref="VXU844:VXU848"/>
    <mergeCell ref="VXV844:VXV848"/>
    <mergeCell ref="VXW844:VXW848"/>
    <mergeCell ref="VXX844:VXX848"/>
    <mergeCell ref="VXY844:VXY848"/>
    <mergeCell ref="VXZ844:VXZ848"/>
    <mergeCell ref="VXO844:VXO848"/>
    <mergeCell ref="VXP844:VXP848"/>
    <mergeCell ref="VXQ844:VXQ848"/>
    <mergeCell ref="VXR844:VXR848"/>
    <mergeCell ref="VXS844:VXS848"/>
    <mergeCell ref="VXT844:VXT848"/>
    <mergeCell ref="VXI844:VXI848"/>
    <mergeCell ref="VXJ844:VXJ848"/>
    <mergeCell ref="VXK844:VXK848"/>
    <mergeCell ref="VXL844:VXL848"/>
    <mergeCell ref="VXM844:VXM848"/>
    <mergeCell ref="VXN844:VXN848"/>
    <mergeCell ref="VXC844:VXC848"/>
    <mergeCell ref="VXD844:VXD848"/>
    <mergeCell ref="VXE844:VXE848"/>
    <mergeCell ref="VXF844:VXF848"/>
    <mergeCell ref="VXG844:VXG848"/>
    <mergeCell ref="VXH844:VXH848"/>
    <mergeCell ref="VWW844:VWW848"/>
    <mergeCell ref="VWX844:VWX848"/>
    <mergeCell ref="VWY844:VWY848"/>
    <mergeCell ref="VWZ844:VWZ848"/>
    <mergeCell ref="VXA844:VXA848"/>
    <mergeCell ref="VXB844:VXB848"/>
    <mergeCell ref="VWQ844:VWQ848"/>
    <mergeCell ref="VWR844:VWR848"/>
    <mergeCell ref="VWS844:VWS848"/>
    <mergeCell ref="VWT844:VWT848"/>
    <mergeCell ref="VWU844:VWU848"/>
    <mergeCell ref="VWV844:VWV848"/>
    <mergeCell ref="VWK844:VWK848"/>
    <mergeCell ref="VWL844:VWL848"/>
    <mergeCell ref="VWM844:VWM848"/>
    <mergeCell ref="VWN844:VWN848"/>
    <mergeCell ref="VWO844:VWO848"/>
    <mergeCell ref="VWP844:VWP848"/>
    <mergeCell ref="VWE844:VWE848"/>
    <mergeCell ref="VWF844:VWF848"/>
    <mergeCell ref="VWG844:VWG848"/>
    <mergeCell ref="VWH844:VWH848"/>
    <mergeCell ref="VWI844:VWI848"/>
    <mergeCell ref="VWJ844:VWJ848"/>
    <mergeCell ref="VVY844:VVY848"/>
    <mergeCell ref="VVZ844:VVZ848"/>
    <mergeCell ref="VWA844:VWA848"/>
    <mergeCell ref="VWB844:VWB848"/>
    <mergeCell ref="VWC844:VWC848"/>
    <mergeCell ref="VWD844:VWD848"/>
    <mergeCell ref="VVS844:VVS848"/>
    <mergeCell ref="VVT844:VVT848"/>
    <mergeCell ref="VVU844:VVU848"/>
    <mergeCell ref="VVV844:VVV848"/>
    <mergeCell ref="VVW844:VVW848"/>
    <mergeCell ref="VVX844:VVX848"/>
    <mergeCell ref="VVM844:VVM848"/>
    <mergeCell ref="VVN844:VVN848"/>
    <mergeCell ref="VVO844:VVO848"/>
    <mergeCell ref="VVP844:VVP848"/>
    <mergeCell ref="VVQ844:VVQ848"/>
    <mergeCell ref="VVR844:VVR848"/>
    <mergeCell ref="VVG844:VVG848"/>
    <mergeCell ref="VVH844:VVH848"/>
    <mergeCell ref="VVI844:VVI848"/>
    <mergeCell ref="VVJ844:VVJ848"/>
    <mergeCell ref="VVK844:VVK848"/>
    <mergeCell ref="VVL844:VVL848"/>
    <mergeCell ref="VVA844:VVA848"/>
    <mergeCell ref="VVB844:VVB848"/>
    <mergeCell ref="VVC844:VVC848"/>
    <mergeCell ref="VVD844:VVD848"/>
    <mergeCell ref="VVE844:VVE848"/>
    <mergeCell ref="VVF844:VVF848"/>
    <mergeCell ref="VUU844:VUU848"/>
    <mergeCell ref="VUV844:VUV848"/>
    <mergeCell ref="VUW844:VUW848"/>
    <mergeCell ref="VUX844:VUX848"/>
    <mergeCell ref="VUY844:VUY848"/>
    <mergeCell ref="VUZ844:VUZ848"/>
    <mergeCell ref="VUO844:VUO848"/>
    <mergeCell ref="VUP844:VUP848"/>
    <mergeCell ref="VUQ844:VUQ848"/>
    <mergeCell ref="VUR844:VUR848"/>
    <mergeCell ref="VUS844:VUS848"/>
    <mergeCell ref="VUT844:VUT848"/>
    <mergeCell ref="VUI844:VUI848"/>
    <mergeCell ref="VUJ844:VUJ848"/>
    <mergeCell ref="VUK844:VUK848"/>
    <mergeCell ref="VUL844:VUL848"/>
    <mergeCell ref="VUM844:VUM848"/>
    <mergeCell ref="VUN844:VUN848"/>
    <mergeCell ref="VUC844:VUC848"/>
    <mergeCell ref="VUD844:VUD848"/>
    <mergeCell ref="VUE844:VUE848"/>
    <mergeCell ref="VUF844:VUF848"/>
    <mergeCell ref="VUG844:VUG848"/>
    <mergeCell ref="VUH844:VUH848"/>
    <mergeCell ref="VTW844:VTW848"/>
    <mergeCell ref="VTX844:VTX848"/>
    <mergeCell ref="VTY844:VTY848"/>
    <mergeCell ref="VTZ844:VTZ848"/>
    <mergeCell ref="VUA844:VUA848"/>
    <mergeCell ref="VUB844:VUB848"/>
    <mergeCell ref="VTQ844:VTQ848"/>
    <mergeCell ref="VTR844:VTR848"/>
    <mergeCell ref="VTS844:VTS848"/>
    <mergeCell ref="VTT844:VTT848"/>
    <mergeCell ref="VTU844:VTU848"/>
    <mergeCell ref="VTV844:VTV848"/>
    <mergeCell ref="VTK844:VTK848"/>
    <mergeCell ref="VTL844:VTL848"/>
    <mergeCell ref="VTM844:VTM848"/>
    <mergeCell ref="VTN844:VTN848"/>
    <mergeCell ref="VTO844:VTO848"/>
    <mergeCell ref="VTP844:VTP848"/>
    <mergeCell ref="VTE844:VTE848"/>
    <mergeCell ref="VTF844:VTF848"/>
    <mergeCell ref="VTG844:VTG848"/>
    <mergeCell ref="VTH844:VTH848"/>
    <mergeCell ref="VTI844:VTI848"/>
    <mergeCell ref="VTJ844:VTJ848"/>
    <mergeCell ref="VSY844:VSY848"/>
    <mergeCell ref="VSZ844:VSZ848"/>
    <mergeCell ref="VTA844:VTA848"/>
    <mergeCell ref="VTB844:VTB848"/>
    <mergeCell ref="VTC844:VTC848"/>
    <mergeCell ref="VTD844:VTD848"/>
    <mergeCell ref="VSS844:VSS848"/>
    <mergeCell ref="VST844:VST848"/>
    <mergeCell ref="VSU844:VSU848"/>
    <mergeCell ref="VSV844:VSV848"/>
    <mergeCell ref="VSW844:VSW848"/>
    <mergeCell ref="VSX844:VSX848"/>
    <mergeCell ref="VSM844:VSM848"/>
    <mergeCell ref="VSN844:VSN848"/>
    <mergeCell ref="VSO844:VSO848"/>
    <mergeCell ref="VSP844:VSP848"/>
    <mergeCell ref="VSQ844:VSQ848"/>
    <mergeCell ref="VSR844:VSR848"/>
    <mergeCell ref="VSG844:VSG848"/>
    <mergeCell ref="VSH844:VSH848"/>
    <mergeCell ref="VSI844:VSI848"/>
    <mergeCell ref="VSJ844:VSJ848"/>
    <mergeCell ref="VSK844:VSK848"/>
    <mergeCell ref="VSL844:VSL848"/>
    <mergeCell ref="VSA844:VSA848"/>
    <mergeCell ref="VSB844:VSB848"/>
    <mergeCell ref="VSC844:VSC848"/>
    <mergeCell ref="VSD844:VSD848"/>
    <mergeCell ref="VSE844:VSE848"/>
    <mergeCell ref="VSF844:VSF848"/>
    <mergeCell ref="VRU844:VRU848"/>
    <mergeCell ref="VRV844:VRV848"/>
    <mergeCell ref="VRW844:VRW848"/>
    <mergeCell ref="VRX844:VRX848"/>
    <mergeCell ref="VRY844:VRY848"/>
    <mergeCell ref="VRZ844:VRZ848"/>
    <mergeCell ref="VRO844:VRO848"/>
    <mergeCell ref="VRP844:VRP848"/>
    <mergeCell ref="VRQ844:VRQ848"/>
    <mergeCell ref="VRR844:VRR848"/>
    <mergeCell ref="VRS844:VRS848"/>
    <mergeCell ref="VRT844:VRT848"/>
    <mergeCell ref="VRI844:VRI848"/>
    <mergeCell ref="VRJ844:VRJ848"/>
    <mergeCell ref="VRK844:VRK848"/>
    <mergeCell ref="VRL844:VRL848"/>
    <mergeCell ref="VRM844:VRM848"/>
    <mergeCell ref="VRN844:VRN848"/>
    <mergeCell ref="VRC844:VRC848"/>
    <mergeCell ref="VRD844:VRD848"/>
    <mergeCell ref="VRE844:VRE848"/>
    <mergeCell ref="VRF844:VRF848"/>
    <mergeCell ref="VRG844:VRG848"/>
    <mergeCell ref="VRH844:VRH848"/>
    <mergeCell ref="VQW844:VQW848"/>
    <mergeCell ref="VQX844:VQX848"/>
    <mergeCell ref="VQY844:VQY848"/>
    <mergeCell ref="VQZ844:VQZ848"/>
    <mergeCell ref="VRA844:VRA848"/>
    <mergeCell ref="VRB844:VRB848"/>
    <mergeCell ref="VQQ844:VQQ848"/>
    <mergeCell ref="VQR844:VQR848"/>
    <mergeCell ref="VQS844:VQS848"/>
    <mergeCell ref="VQT844:VQT848"/>
    <mergeCell ref="VQU844:VQU848"/>
    <mergeCell ref="VQV844:VQV848"/>
    <mergeCell ref="VQK844:VQK848"/>
    <mergeCell ref="VQL844:VQL848"/>
    <mergeCell ref="VQM844:VQM848"/>
    <mergeCell ref="VQN844:VQN848"/>
    <mergeCell ref="VQO844:VQO848"/>
    <mergeCell ref="VQP844:VQP848"/>
    <mergeCell ref="VQE844:VQE848"/>
    <mergeCell ref="VQF844:VQF848"/>
    <mergeCell ref="VQG844:VQG848"/>
    <mergeCell ref="VQH844:VQH848"/>
    <mergeCell ref="VQI844:VQI848"/>
    <mergeCell ref="VQJ844:VQJ848"/>
    <mergeCell ref="VPY844:VPY848"/>
    <mergeCell ref="VPZ844:VPZ848"/>
    <mergeCell ref="VQA844:VQA848"/>
    <mergeCell ref="VQB844:VQB848"/>
    <mergeCell ref="VQC844:VQC848"/>
    <mergeCell ref="VQD844:VQD848"/>
    <mergeCell ref="VPS844:VPS848"/>
    <mergeCell ref="VPT844:VPT848"/>
    <mergeCell ref="VPU844:VPU848"/>
    <mergeCell ref="VPV844:VPV848"/>
    <mergeCell ref="VPW844:VPW848"/>
    <mergeCell ref="VPX844:VPX848"/>
    <mergeCell ref="VPM844:VPM848"/>
    <mergeCell ref="VPN844:VPN848"/>
    <mergeCell ref="VPO844:VPO848"/>
    <mergeCell ref="VPP844:VPP848"/>
    <mergeCell ref="VPQ844:VPQ848"/>
    <mergeCell ref="VPR844:VPR848"/>
    <mergeCell ref="VPG844:VPG848"/>
    <mergeCell ref="VPH844:VPH848"/>
    <mergeCell ref="VPI844:VPI848"/>
    <mergeCell ref="VPJ844:VPJ848"/>
    <mergeCell ref="VPK844:VPK848"/>
    <mergeCell ref="VPL844:VPL848"/>
    <mergeCell ref="VPA844:VPA848"/>
    <mergeCell ref="VPB844:VPB848"/>
    <mergeCell ref="VPC844:VPC848"/>
    <mergeCell ref="VPD844:VPD848"/>
    <mergeCell ref="VPE844:VPE848"/>
    <mergeCell ref="VPF844:VPF848"/>
    <mergeCell ref="VOU844:VOU848"/>
    <mergeCell ref="VOV844:VOV848"/>
    <mergeCell ref="VOW844:VOW848"/>
    <mergeCell ref="VOX844:VOX848"/>
    <mergeCell ref="VOY844:VOY848"/>
    <mergeCell ref="VOZ844:VOZ848"/>
    <mergeCell ref="VOO844:VOO848"/>
    <mergeCell ref="VOP844:VOP848"/>
    <mergeCell ref="VOQ844:VOQ848"/>
    <mergeCell ref="VOR844:VOR848"/>
    <mergeCell ref="VOS844:VOS848"/>
    <mergeCell ref="VOT844:VOT848"/>
    <mergeCell ref="VOI844:VOI848"/>
    <mergeCell ref="VOJ844:VOJ848"/>
    <mergeCell ref="VOK844:VOK848"/>
    <mergeCell ref="VOL844:VOL848"/>
    <mergeCell ref="VOM844:VOM848"/>
    <mergeCell ref="VON844:VON848"/>
    <mergeCell ref="VOC844:VOC848"/>
    <mergeCell ref="VOD844:VOD848"/>
    <mergeCell ref="VOE844:VOE848"/>
    <mergeCell ref="VOF844:VOF848"/>
    <mergeCell ref="VOG844:VOG848"/>
    <mergeCell ref="VOH844:VOH848"/>
    <mergeCell ref="VNW844:VNW848"/>
    <mergeCell ref="VNX844:VNX848"/>
    <mergeCell ref="VNY844:VNY848"/>
    <mergeCell ref="VNZ844:VNZ848"/>
    <mergeCell ref="VOA844:VOA848"/>
    <mergeCell ref="VOB844:VOB848"/>
    <mergeCell ref="VNQ844:VNQ848"/>
    <mergeCell ref="VNR844:VNR848"/>
    <mergeCell ref="VNS844:VNS848"/>
    <mergeCell ref="VNT844:VNT848"/>
    <mergeCell ref="VNU844:VNU848"/>
    <mergeCell ref="VNV844:VNV848"/>
    <mergeCell ref="VNK844:VNK848"/>
    <mergeCell ref="VNL844:VNL848"/>
    <mergeCell ref="VNM844:VNM848"/>
    <mergeCell ref="VNN844:VNN848"/>
    <mergeCell ref="VNO844:VNO848"/>
    <mergeCell ref="VNP844:VNP848"/>
    <mergeCell ref="VNE844:VNE848"/>
    <mergeCell ref="VNF844:VNF848"/>
    <mergeCell ref="VNG844:VNG848"/>
    <mergeCell ref="VNH844:VNH848"/>
    <mergeCell ref="VNI844:VNI848"/>
    <mergeCell ref="VNJ844:VNJ848"/>
    <mergeCell ref="VMY844:VMY848"/>
    <mergeCell ref="VMZ844:VMZ848"/>
    <mergeCell ref="VNA844:VNA848"/>
    <mergeCell ref="VNB844:VNB848"/>
    <mergeCell ref="VNC844:VNC848"/>
    <mergeCell ref="VND844:VND848"/>
    <mergeCell ref="VMS844:VMS848"/>
    <mergeCell ref="VMT844:VMT848"/>
    <mergeCell ref="VMU844:VMU848"/>
    <mergeCell ref="VMV844:VMV848"/>
    <mergeCell ref="VMW844:VMW848"/>
    <mergeCell ref="VMX844:VMX848"/>
    <mergeCell ref="VMM844:VMM848"/>
    <mergeCell ref="VMN844:VMN848"/>
    <mergeCell ref="VMO844:VMO848"/>
    <mergeCell ref="VMP844:VMP848"/>
    <mergeCell ref="VMQ844:VMQ848"/>
    <mergeCell ref="VMR844:VMR848"/>
    <mergeCell ref="VMG844:VMG848"/>
    <mergeCell ref="VMH844:VMH848"/>
    <mergeCell ref="VMI844:VMI848"/>
    <mergeCell ref="VMJ844:VMJ848"/>
    <mergeCell ref="VMK844:VMK848"/>
    <mergeCell ref="VML844:VML848"/>
    <mergeCell ref="VMA844:VMA848"/>
    <mergeCell ref="VMB844:VMB848"/>
    <mergeCell ref="VMC844:VMC848"/>
    <mergeCell ref="VMD844:VMD848"/>
    <mergeCell ref="VME844:VME848"/>
    <mergeCell ref="VMF844:VMF848"/>
    <mergeCell ref="VLU844:VLU848"/>
    <mergeCell ref="VLV844:VLV848"/>
    <mergeCell ref="VLW844:VLW848"/>
    <mergeCell ref="VLX844:VLX848"/>
    <mergeCell ref="VLY844:VLY848"/>
    <mergeCell ref="VLZ844:VLZ848"/>
    <mergeCell ref="VLO844:VLO848"/>
    <mergeCell ref="VLP844:VLP848"/>
    <mergeCell ref="VLQ844:VLQ848"/>
    <mergeCell ref="VLR844:VLR848"/>
    <mergeCell ref="VLS844:VLS848"/>
    <mergeCell ref="VLT844:VLT848"/>
    <mergeCell ref="VLI844:VLI848"/>
    <mergeCell ref="VLJ844:VLJ848"/>
    <mergeCell ref="VLK844:VLK848"/>
    <mergeCell ref="VLL844:VLL848"/>
    <mergeCell ref="VLM844:VLM848"/>
    <mergeCell ref="VLN844:VLN848"/>
    <mergeCell ref="VLC844:VLC848"/>
    <mergeCell ref="VLD844:VLD848"/>
    <mergeCell ref="VLE844:VLE848"/>
    <mergeCell ref="VLF844:VLF848"/>
    <mergeCell ref="VLG844:VLG848"/>
    <mergeCell ref="VLH844:VLH848"/>
    <mergeCell ref="VKW844:VKW848"/>
    <mergeCell ref="VKX844:VKX848"/>
    <mergeCell ref="VKY844:VKY848"/>
    <mergeCell ref="VKZ844:VKZ848"/>
    <mergeCell ref="VLA844:VLA848"/>
    <mergeCell ref="VLB844:VLB848"/>
    <mergeCell ref="VKQ844:VKQ848"/>
    <mergeCell ref="VKR844:VKR848"/>
    <mergeCell ref="VKS844:VKS848"/>
    <mergeCell ref="VKT844:VKT848"/>
    <mergeCell ref="VKU844:VKU848"/>
    <mergeCell ref="VKV844:VKV848"/>
    <mergeCell ref="VKK844:VKK848"/>
    <mergeCell ref="VKL844:VKL848"/>
    <mergeCell ref="VKM844:VKM848"/>
    <mergeCell ref="VKN844:VKN848"/>
    <mergeCell ref="VKO844:VKO848"/>
    <mergeCell ref="VKP844:VKP848"/>
    <mergeCell ref="VKE844:VKE848"/>
    <mergeCell ref="VKF844:VKF848"/>
    <mergeCell ref="VKG844:VKG848"/>
    <mergeCell ref="VKH844:VKH848"/>
    <mergeCell ref="VKI844:VKI848"/>
    <mergeCell ref="VKJ844:VKJ848"/>
    <mergeCell ref="VJY844:VJY848"/>
    <mergeCell ref="VJZ844:VJZ848"/>
    <mergeCell ref="VKA844:VKA848"/>
    <mergeCell ref="VKB844:VKB848"/>
    <mergeCell ref="VKC844:VKC848"/>
    <mergeCell ref="VKD844:VKD848"/>
    <mergeCell ref="VJS844:VJS848"/>
    <mergeCell ref="VJT844:VJT848"/>
    <mergeCell ref="VJU844:VJU848"/>
    <mergeCell ref="VJV844:VJV848"/>
    <mergeCell ref="VJW844:VJW848"/>
    <mergeCell ref="VJX844:VJX848"/>
    <mergeCell ref="VJM844:VJM848"/>
    <mergeCell ref="VJN844:VJN848"/>
    <mergeCell ref="VJO844:VJO848"/>
    <mergeCell ref="VJP844:VJP848"/>
    <mergeCell ref="VJQ844:VJQ848"/>
    <mergeCell ref="VJR844:VJR848"/>
    <mergeCell ref="VJG844:VJG848"/>
    <mergeCell ref="VJH844:VJH848"/>
    <mergeCell ref="VJI844:VJI848"/>
    <mergeCell ref="VJJ844:VJJ848"/>
    <mergeCell ref="VJK844:VJK848"/>
    <mergeCell ref="VJL844:VJL848"/>
    <mergeCell ref="VJA844:VJA848"/>
    <mergeCell ref="VJB844:VJB848"/>
    <mergeCell ref="VJC844:VJC848"/>
    <mergeCell ref="VJD844:VJD848"/>
    <mergeCell ref="VJE844:VJE848"/>
    <mergeCell ref="VJF844:VJF848"/>
    <mergeCell ref="VIU844:VIU848"/>
    <mergeCell ref="VIV844:VIV848"/>
    <mergeCell ref="VIW844:VIW848"/>
    <mergeCell ref="VIX844:VIX848"/>
    <mergeCell ref="VIY844:VIY848"/>
    <mergeCell ref="VIZ844:VIZ848"/>
    <mergeCell ref="VIO844:VIO848"/>
    <mergeCell ref="VIP844:VIP848"/>
    <mergeCell ref="VIQ844:VIQ848"/>
    <mergeCell ref="VIR844:VIR848"/>
    <mergeCell ref="VIS844:VIS848"/>
    <mergeCell ref="VIT844:VIT848"/>
    <mergeCell ref="VII844:VII848"/>
    <mergeCell ref="VIJ844:VIJ848"/>
    <mergeCell ref="VIK844:VIK848"/>
    <mergeCell ref="VIL844:VIL848"/>
    <mergeCell ref="VIM844:VIM848"/>
    <mergeCell ref="VIN844:VIN848"/>
    <mergeCell ref="VIC844:VIC848"/>
    <mergeCell ref="VID844:VID848"/>
    <mergeCell ref="VIE844:VIE848"/>
    <mergeCell ref="VIF844:VIF848"/>
    <mergeCell ref="VIG844:VIG848"/>
    <mergeCell ref="VIH844:VIH848"/>
    <mergeCell ref="VHW844:VHW848"/>
    <mergeCell ref="VHX844:VHX848"/>
    <mergeCell ref="VHY844:VHY848"/>
    <mergeCell ref="VHZ844:VHZ848"/>
    <mergeCell ref="VIA844:VIA848"/>
    <mergeCell ref="VIB844:VIB848"/>
    <mergeCell ref="VHQ844:VHQ848"/>
    <mergeCell ref="VHR844:VHR848"/>
    <mergeCell ref="VHS844:VHS848"/>
    <mergeCell ref="VHT844:VHT848"/>
    <mergeCell ref="VHU844:VHU848"/>
    <mergeCell ref="VHV844:VHV848"/>
    <mergeCell ref="VHK844:VHK848"/>
    <mergeCell ref="VHL844:VHL848"/>
    <mergeCell ref="VHM844:VHM848"/>
    <mergeCell ref="VHN844:VHN848"/>
    <mergeCell ref="VHO844:VHO848"/>
    <mergeCell ref="VHP844:VHP848"/>
    <mergeCell ref="VHE844:VHE848"/>
    <mergeCell ref="VHF844:VHF848"/>
    <mergeCell ref="VHG844:VHG848"/>
    <mergeCell ref="VHH844:VHH848"/>
    <mergeCell ref="VHI844:VHI848"/>
    <mergeCell ref="VHJ844:VHJ848"/>
    <mergeCell ref="VGY844:VGY848"/>
    <mergeCell ref="VGZ844:VGZ848"/>
    <mergeCell ref="VHA844:VHA848"/>
    <mergeCell ref="VHB844:VHB848"/>
    <mergeCell ref="VHC844:VHC848"/>
    <mergeCell ref="VHD844:VHD848"/>
    <mergeCell ref="VGS844:VGS848"/>
    <mergeCell ref="VGT844:VGT848"/>
    <mergeCell ref="VGU844:VGU848"/>
    <mergeCell ref="VGV844:VGV848"/>
    <mergeCell ref="VGW844:VGW848"/>
    <mergeCell ref="VGX844:VGX848"/>
    <mergeCell ref="VGM844:VGM848"/>
    <mergeCell ref="VGN844:VGN848"/>
    <mergeCell ref="VGO844:VGO848"/>
    <mergeCell ref="VGP844:VGP848"/>
    <mergeCell ref="VGQ844:VGQ848"/>
    <mergeCell ref="VGR844:VGR848"/>
    <mergeCell ref="VGG844:VGG848"/>
    <mergeCell ref="VGH844:VGH848"/>
    <mergeCell ref="VGI844:VGI848"/>
    <mergeCell ref="VGJ844:VGJ848"/>
    <mergeCell ref="VGK844:VGK848"/>
    <mergeCell ref="VGL844:VGL848"/>
    <mergeCell ref="VGA844:VGA848"/>
    <mergeCell ref="VGB844:VGB848"/>
    <mergeCell ref="VGC844:VGC848"/>
    <mergeCell ref="VGD844:VGD848"/>
    <mergeCell ref="VGE844:VGE848"/>
    <mergeCell ref="VGF844:VGF848"/>
    <mergeCell ref="VFU844:VFU848"/>
    <mergeCell ref="VFV844:VFV848"/>
    <mergeCell ref="VFW844:VFW848"/>
    <mergeCell ref="VFX844:VFX848"/>
    <mergeCell ref="VFY844:VFY848"/>
    <mergeCell ref="VFZ844:VFZ848"/>
    <mergeCell ref="VFO844:VFO848"/>
    <mergeCell ref="VFP844:VFP848"/>
    <mergeCell ref="VFQ844:VFQ848"/>
    <mergeCell ref="VFR844:VFR848"/>
    <mergeCell ref="VFS844:VFS848"/>
    <mergeCell ref="VFT844:VFT848"/>
    <mergeCell ref="VFI844:VFI848"/>
    <mergeCell ref="VFJ844:VFJ848"/>
    <mergeCell ref="VFK844:VFK848"/>
    <mergeCell ref="VFL844:VFL848"/>
    <mergeCell ref="VFM844:VFM848"/>
    <mergeCell ref="VFN844:VFN848"/>
    <mergeCell ref="VFC844:VFC848"/>
    <mergeCell ref="VFD844:VFD848"/>
    <mergeCell ref="VFE844:VFE848"/>
    <mergeCell ref="VFF844:VFF848"/>
    <mergeCell ref="VFG844:VFG848"/>
    <mergeCell ref="VFH844:VFH848"/>
    <mergeCell ref="VEW844:VEW848"/>
    <mergeCell ref="VEX844:VEX848"/>
    <mergeCell ref="VEY844:VEY848"/>
    <mergeCell ref="VEZ844:VEZ848"/>
    <mergeCell ref="VFA844:VFA848"/>
    <mergeCell ref="VFB844:VFB848"/>
    <mergeCell ref="VEQ844:VEQ848"/>
    <mergeCell ref="VER844:VER848"/>
    <mergeCell ref="VES844:VES848"/>
    <mergeCell ref="VET844:VET848"/>
    <mergeCell ref="VEU844:VEU848"/>
    <mergeCell ref="VEV844:VEV848"/>
    <mergeCell ref="VEK844:VEK848"/>
    <mergeCell ref="VEL844:VEL848"/>
    <mergeCell ref="VEM844:VEM848"/>
    <mergeCell ref="VEN844:VEN848"/>
    <mergeCell ref="VEO844:VEO848"/>
    <mergeCell ref="VEP844:VEP848"/>
    <mergeCell ref="VEE844:VEE848"/>
    <mergeCell ref="VEF844:VEF848"/>
    <mergeCell ref="VEG844:VEG848"/>
    <mergeCell ref="VEH844:VEH848"/>
    <mergeCell ref="VEI844:VEI848"/>
    <mergeCell ref="VEJ844:VEJ848"/>
    <mergeCell ref="VDY844:VDY848"/>
    <mergeCell ref="VDZ844:VDZ848"/>
    <mergeCell ref="VEA844:VEA848"/>
    <mergeCell ref="VEB844:VEB848"/>
    <mergeCell ref="VEC844:VEC848"/>
    <mergeCell ref="VED844:VED848"/>
    <mergeCell ref="VDS844:VDS848"/>
    <mergeCell ref="VDT844:VDT848"/>
    <mergeCell ref="VDU844:VDU848"/>
    <mergeCell ref="VDV844:VDV848"/>
    <mergeCell ref="VDW844:VDW848"/>
    <mergeCell ref="VDX844:VDX848"/>
    <mergeCell ref="VDM844:VDM848"/>
    <mergeCell ref="VDN844:VDN848"/>
    <mergeCell ref="VDO844:VDO848"/>
    <mergeCell ref="VDP844:VDP848"/>
    <mergeCell ref="VDQ844:VDQ848"/>
    <mergeCell ref="VDR844:VDR848"/>
    <mergeCell ref="VDG844:VDG848"/>
    <mergeCell ref="VDH844:VDH848"/>
    <mergeCell ref="VDI844:VDI848"/>
    <mergeCell ref="VDJ844:VDJ848"/>
    <mergeCell ref="VDK844:VDK848"/>
    <mergeCell ref="VDL844:VDL848"/>
    <mergeCell ref="VDA844:VDA848"/>
    <mergeCell ref="VDB844:VDB848"/>
    <mergeCell ref="VDC844:VDC848"/>
    <mergeCell ref="VDD844:VDD848"/>
    <mergeCell ref="VDE844:VDE848"/>
    <mergeCell ref="VDF844:VDF848"/>
    <mergeCell ref="VCU844:VCU848"/>
    <mergeCell ref="VCV844:VCV848"/>
    <mergeCell ref="VCW844:VCW848"/>
    <mergeCell ref="VCX844:VCX848"/>
    <mergeCell ref="VCY844:VCY848"/>
    <mergeCell ref="VCZ844:VCZ848"/>
    <mergeCell ref="VCO844:VCO848"/>
    <mergeCell ref="VCP844:VCP848"/>
    <mergeCell ref="VCQ844:VCQ848"/>
    <mergeCell ref="VCR844:VCR848"/>
    <mergeCell ref="VCS844:VCS848"/>
    <mergeCell ref="VCT844:VCT848"/>
    <mergeCell ref="VCI844:VCI848"/>
    <mergeCell ref="VCJ844:VCJ848"/>
    <mergeCell ref="VCK844:VCK848"/>
    <mergeCell ref="VCL844:VCL848"/>
    <mergeCell ref="VCM844:VCM848"/>
    <mergeCell ref="VCN844:VCN848"/>
    <mergeCell ref="VCC844:VCC848"/>
    <mergeCell ref="VCD844:VCD848"/>
    <mergeCell ref="VCE844:VCE848"/>
    <mergeCell ref="VCF844:VCF848"/>
    <mergeCell ref="VCG844:VCG848"/>
    <mergeCell ref="VCH844:VCH848"/>
    <mergeCell ref="VBW844:VBW848"/>
    <mergeCell ref="VBX844:VBX848"/>
    <mergeCell ref="VBY844:VBY848"/>
    <mergeCell ref="VBZ844:VBZ848"/>
    <mergeCell ref="VCA844:VCA848"/>
    <mergeCell ref="VCB844:VCB848"/>
    <mergeCell ref="VBQ844:VBQ848"/>
    <mergeCell ref="VBR844:VBR848"/>
    <mergeCell ref="VBS844:VBS848"/>
    <mergeCell ref="VBT844:VBT848"/>
    <mergeCell ref="VBU844:VBU848"/>
    <mergeCell ref="VBV844:VBV848"/>
    <mergeCell ref="VBK844:VBK848"/>
    <mergeCell ref="VBL844:VBL848"/>
    <mergeCell ref="VBM844:VBM848"/>
    <mergeCell ref="VBN844:VBN848"/>
    <mergeCell ref="VBO844:VBO848"/>
    <mergeCell ref="VBP844:VBP848"/>
    <mergeCell ref="VBE844:VBE848"/>
    <mergeCell ref="VBF844:VBF848"/>
    <mergeCell ref="VBG844:VBG848"/>
    <mergeCell ref="VBH844:VBH848"/>
    <mergeCell ref="VBI844:VBI848"/>
    <mergeCell ref="VBJ844:VBJ848"/>
    <mergeCell ref="VAY844:VAY848"/>
    <mergeCell ref="VAZ844:VAZ848"/>
    <mergeCell ref="VBA844:VBA848"/>
    <mergeCell ref="VBB844:VBB848"/>
    <mergeCell ref="VBC844:VBC848"/>
    <mergeCell ref="VBD844:VBD848"/>
    <mergeCell ref="VAS844:VAS848"/>
    <mergeCell ref="VAT844:VAT848"/>
    <mergeCell ref="VAU844:VAU848"/>
    <mergeCell ref="VAV844:VAV848"/>
    <mergeCell ref="VAW844:VAW848"/>
    <mergeCell ref="VAX844:VAX848"/>
    <mergeCell ref="VAM844:VAM848"/>
    <mergeCell ref="VAN844:VAN848"/>
    <mergeCell ref="VAO844:VAO848"/>
    <mergeCell ref="VAP844:VAP848"/>
    <mergeCell ref="VAQ844:VAQ848"/>
    <mergeCell ref="VAR844:VAR848"/>
    <mergeCell ref="VAG844:VAG848"/>
    <mergeCell ref="VAH844:VAH848"/>
    <mergeCell ref="VAI844:VAI848"/>
    <mergeCell ref="VAJ844:VAJ848"/>
    <mergeCell ref="VAK844:VAK848"/>
    <mergeCell ref="VAL844:VAL848"/>
    <mergeCell ref="VAA844:VAA848"/>
    <mergeCell ref="VAB844:VAB848"/>
    <mergeCell ref="VAC844:VAC848"/>
    <mergeCell ref="VAD844:VAD848"/>
    <mergeCell ref="VAE844:VAE848"/>
    <mergeCell ref="VAF844:VAF848"/>
    <mergeCell ref="UZU844:UZU848"/>
    <mergeCell ref="UZV844:UZV848"/>
    <mergeCell ref="UZW844:UZW848"/>
    <mergeCell ref="UZX844:UZX848"/>
    <mergeCell ref="UZY844:UZY848"/>
    <mergeCell ref="UZZ844:UZZ848"/>
    <mergeCell ref="UZO844:UZO848"/>
    <mergeCell ref="UZP844:UZP848"/>
    <mergeCell ref="UZQ844:UZQ848"/>
    <mergeCell ref="UZR844:UZR848"/>
    <mergeCell ref="UZS844:UZS848"/>
    <mergeCell ref="UZT844:UZT848"/>
    <mergeCell ref="UZI844:UZI848"/>
    <mergeCell ref="UZJ844:UZJ848"/>
    <mergeCell ref="UZK844:UZK848"/>
    <mergeCell ref="UZL844:UZL848"/>
    <mergeCell ref="UZM844:UZM848"/>
    <mergeCell ref="UZN844:UZN848"/>
    <mergeCell ref="UZC844:UZC848"/>
    <mergeCell ref="UZD844:UZD848"/>
    <mergeCell ref="UZE844:UZE848"/>
    <mergeCell ref="UZF844:UZF848"/>
    <mergeCell ref="UZG844:UZG848"/>
    <mergeCell ref="UZH844:UZH848"/>
    <mergeCell ref="UYW844:UYW848"/>
    <mergeCell ref="UYX844:UYX848"/>
    <mergeCell ref="UYY844:UYY848"/>
    <mergeCell ref="UYZ844:UYZ848"/>
    <mergeCell ref="UZA844:UZA848"/>
    <mergeCell ref="UZB844:UZB848"/>
    <mergeCell ref="UYQ844:UYQ848"/>
    <mergeCell ref="UYR844:UYR848"/>
    <mergeCell ref="UYS844:UYS848"/>
    <mergeCell ref="UYT844:UYT848"/>
    <mergeCell ref="UYU844:UYU848"/>
    <mergeCell ref="UYV844:UYV848"/>
    <mergeCell ref="UYK844:UYK848"/>
    <mergeCell ref="UYL844:UYL848"/>
    <mergeCell ref="UYM844:UYM848"/>
    <mergeCell ref="UYN844:UYN848"/>
    <mergeCell ref="UYO844:UYO848"/>
    <mergeCell ref="UYP844:UYP848"/>
    <mergeCell ref="UYE844:UYE848"/>
    <mergeCell ref="UYF844:UYF848"/>
    <mergeCell ref="UYG844:UYG848"/>
    <mergeCell ref="UYH844:UYH848"/>
    <mergeCell ref="UYI844:UYI848"/>
    <mergeCell ref="UYJ844:UYJ848"/>
    <mergeCell ref="UXY844:UXY848"/>
    <mergeCell ref="UXZ844:UXZ848"/>
    <mergeCell ref="UYA844:UYA848"/>
    <mergeCell ref="UYB844:UYB848"/>
    <mergeCell ref="UYC844:UYC848"/>
    <mergeCell ref="UYD844:UYD848"/>
    <mergeCell ref="UXS844:UXS848"/>
    <mergeCell ref="UXT844:UXT848"/>
    <mergeCell ref="UXU844:UXU848"/>
    <mergeCell ref="UXV844:UXV848"/>
    <mergeCell ref="UXW844:UXW848"/>
    <mergeCell ref="UXX844:UXX848"/>
    <mergeCell ref="UXM844:UXM848"/>
    <mergeCell ref="UXN844:UXN848"/>
    <mergeCell ref="UXO844:UXO848"/>
    <mergeCell ref="UXP844:UXP848"/>
    <mergeCell ref="UXQ844:UXQ848"/>
    <mergeCell ref="UXR844:UXR848"/>
    <mergeCell ref="UXG844:UXG848"/>
    <mergeCell ref="UXH844:UXH848"/>
    <mergeCell ref="UXI844:UXI848"/>
    <mergeCell ref="UXJ844:UXJ848"/>
    <mergeCell ref="UXK844:UXK848"/>
    <mergeCell ref="UXL844:UXL848"/>
    <mergeCell ref="UXA844:UXA848"/>
    <mergeCell ref="UXB844:UXB848"/>
    <mergeCell ref="UXC844:UXC848"/>
    <mergeCell ref="UXD844:UXD848"/>
    <mergeCell ref="UXE844:UXE848"/>
    <mergeCell ref="UXF844:UXF848"/>
    <mergeCell ref="UWU844:UWU848"/>
    <mergeCell ref="UWV844:UWV848"/>
    <mergeCell ref="UWW844:UWW848"/>
    <mergeCell ref="UWX844:UWX848"/>
    <mergeCell ref="UWY844:UWY848"/>
    <mergeCell ref="UWZ844:UWZ848"/>
    <mergeCell ref="UWO844:UWO848"/>
    <mergeCell ref="UWP844:UWP848"/>
    <mergeCell ref="UWQ844:UWQ848"/>
    <mergeCell ref="UWR844:UWR848"/>
    <mergeCell ref="UWS844:UWS848"/>
    <mergeCell ref="UWT844:UWT848"/>
    <mergeCell ref="UWI844:UWI848"/>
    <mergeCell ref="UWJ844:UWJ848"/>
    <mergeCell ref="UWK844:UWK848"/>
    <mergeCell ref="UWL844:UWL848"/>
    <mergeCell ref="UWM844:UWM848"/>
    <mergeCell ref="UWN844:UWN848"/>
    <mergeCell ref="UWC844:UWC848"/>
    <mergeCell ref="UWD844:UWD848"/>
    <mergeCell ref="UWE844:UWE848"/>
    <mergeCell ref="UWF844:UWF848"/>
    <mergeCell ref="UWG844:UWG848"/>
    <mergeCell ref="UWH844:UWH848"/>
    <mergeCell ref="UVW844:UVW848"/>
    <mergeCell ref="UVX844:UVX848"/>
    <mergeCell ref="UVY844:UVY848"/>
    <mergeCell ref="UVZ844:UVZ848"/>
    <mergeCell ref="UWA844:UWA848"/>
    <mergeCell ref="UWB844:UWB848"/>
    <mergeCell ref="UVQ844:UVQ848"/>
    <mergeCell ref="UVR844:UVR848"/>
    <mergeCell ref="UVS844:UVS848"/>
    <mergeCell ref="UVT844:UVT848"/>
    <mergeCell ref="UVU844:UVU848"/>
    <mergeCell ref="UVV844:UVV848"/>
    <mergeCell ref="UVK844:UVK848"/>
    <mergeCell ref="UVL844:UVL848"/>
    <mergeCell ref="UVM844:UVM848"/>
    <mergeCell ref="UVN844:UVN848"/>
    <mergeCell ref="UVO844:UVO848"/>
    <mergeCell ref="UVP844:UVP848"/>
    <mergeCell ref="UVE844:UVE848"/>
    <mergeCell ref="UVF844:UVF848"/>
    <mergeCell ref="UVG844:UVG848"/>
    <mergeCell ref="UVH844:UVH848"/>
    <mergeCell ref="UVI844:UVI848"/>
    <mergeCell ref="UVJ844:UVJ848"/>
    <mergeCell ref="UUY844:UUY848"/>
    <mergeCell ref="UUZ844:UUZ848"/>
    <mergeCell ref="UVA844:UVA848"/>
    <mergeCell ref="UVB844:UVB848"/>
    <mergeCell ref="UVC844:UVC848"/>
    <mergeCell ref="UVD844:UVD848"/>
    <mergeCell ref="UUS844:UUS848"/>
    <mergeCell ref="UUT844:UUT848"/>
    <mergeCell ref="UUU844:UUU848"/>
    <mergeCell ref="UUV844:UUV848"/>
    <mergeCell ref="UUW844:UUW848"/>
    <mergeCell ref="UUX844:UUX848"/>
    <mergeCell ref="UUM844:UUM848"/>
    <mergeCell ref="UUN844:UUN848"/>
    <mergeCell ref="UUO844:UUO848"/>
    <mergeCell ref="UUP844:UUP848"/>
    <mergeCell ref="UUQ844:UUQ848"/>
    <mergeCell ref="UUR844:UUR848"/>
    <mergeCell ref="UUG844:UUG848"/>
    <mergeCell ref="UUH844:UUH848"/>
    <mergeCell ref="UUI844:UUI848"/>
    <mergeCell ref="UUJ844:UUJ848"/>
    <mergeCell ref="UUK844:UUK848"/>
    <mergeCell ref="UUL844:UUL848"/>
    <mergeCell ref="UUA844:UUA848"/>
    <mergeCell ref="UUB844:UUB848"/>
    <mergeCell ref="UUC844:UUC848"/>
    <mergeCell ref="UUD844:UUD848"/>
    <mergeCell ref="UUE844:UUE848"/>
    <mergeCell ref="UUF844:UUF848"/>
    <mergeCell ref="UTU844:UTU848"/>
    <mergeCell ref="UTV844:UTV848"/>
    <mergeCell ref="UTW844:UTW848"/>
    <mergeCell ref="UTX844:UTX848"/>
    <mergeCell ref="UTY844:UTY848"/>
    <mergeCell ref="UTZ844:UTZ848"/>
    <mergeCell ref="UTO844:UTO848"/>
    <mergeCell ref="UTP844:UTP848"/>
    <mergeCell ref="UTQ844:UTQ848"/>
    <mergeCell ref="UTR844:UTR848"/>
    <mergeCell ref="UTS844:UTS848"/>
    <mergeCell ref="UTT844:UTT848"/>
    <mergeCell ref="UTI844:UTI848"/>
    <mergeCell ref="UTJ844:UTJ848"/>
    <mergeCell ref="UTK844:UTK848"/>
    <mergeCell ref="UTL844:UTL848"/>
    <mergeCell ref="UTM844:UTM848"/>
    <mergeCell ref="UTN844:UTN848"/>
    <mergeCell ref="UTC844:UTC848"/>
    <mergeCell ref="UTD844:UTD848"/>
    <mergeCell ref="UTE844:UTE848"/>
    <mergeCell ref="UTF844:UTF848"/>
    <mergeCell ref="UTG844:UTG848"/>
    <mergeCell ref="UTH844:UTH848"/>
    <mergeCell ref="USW844:USW848"/>
    <mergeCell ref="USX844:USX848"/>
    <mergeCell ref="USY844:USY848"/>
    <mergeCell ref="USZ844:USZ848"/>
    <mergeCell ref="UTA844:UTA848"/>
    <mergeCell ref="UTB844:UTB848"/>
    <mergeCell ref="USQ844:USQ848"/>
    <mergeCell ref="USR844:USR848"/>
    <mergeCell ref="USS844:USS848"/>
    <mergeCell ref="UST844:UST848"/>
    <mergeCell ref="USU844:USU848"/>
    <mergeCell ref="USV844:USV848"/>
    <mergeCell ref="USK844:USK848"/>
    <mergeCell ref="USL844:USL848"/>
    <mergeCell ref="USM844:USM848"/>
    <mergeCell ref="USN844:USN848"/>
    <mergeCell ref="USO844:USO848"/>
    <mergeCell ref="USP844:USP848"/>
    <mergeCell ref="USE844:USE848"/>
    <mergeCell ref="USF844:USF848"/>
    <mergeCell ref="USG844:USG848"/>
    <mergeCell ref="USH844:USH848"/>
    <mergeCell ref="USI844:USI848"/>
    <mergeCell ref="USJ844:USJ848"/>
    <mergeCell ref="URY844:URY848"/>
    <mergeCell ref="URZ844:URZ848"/>
    <mergeCell ref="USA844:USA848"/>
    <mergeCell ref="USB844:USB848"/>
    <mergeCell ref="USC844:USC848"/>
    <mergeCell ref="USD844:USD848"/>
    <mergeCell ref="URS844:URS848"/>
    <mergeCell ref="URT844:URT848"/>
    <mergeCell ref="URU844:URU848"/>
    <mergeCell ref="URV844:URV848"/>
    <mergeCell ref="URW844:URW848"/>
    <mergeCell ref="URX844:URX848"/>
    <mergeCell ref="URM844:URM848"/>
    <mergeCell ref="URN844:URN848"/>
    <mergeCell ref="URO844:URO848"/>
    <mergeCell ref="URP844:URP848"/>
    <mergeCell ref="URQ844:URQ848"/>
    <mergeCell ref="URR844:URR848"/>
    <mergeCell ref="URG844:URG848"/>
    <mergeCell ref="URH844:URH848"/>
    <mergeCell ref="URI844:URI848"/>
    <mergeCell ref="URJ844:URJ848"/>
    <mergeCell ref="URK844:URK848"/>
    <mergeCell ref="URL844:URL848"/>
    <mergeCell ref="URA844:URA848"/>
    <mergeCell ref="URB844:URB848"/>
    <mergeCell ref="URC844:URC848"/>
    <mergeCell ref="URD844:URD848"/>
    <mergeCell ref="URE844:URE848"/>
    <mergeCell ref="URF844:URF848"/>
    <mergeCell ref="UQU844:UQU848"/>
    <mergeCell ref="UQV844:UQV848"/>
    <mergeCell ref="UQW844:UQW848"/>
    <mergeCell ref="UQX844:UQX848"/>
    <mergeCell ref="UQY844:UQY848"/>
    <mergeCell ref="UQZ844:UQZ848"/>
    <mergeCell ref="UQO844:UQO848"/>
    <mergeCell ref="UQP844:UQP848"/>
    <mergeCell ref="UQQ844:UQQ848"/>
    <mergeCell ref="UQR844:UQR848"/>
    <mergeCell ref="UQS844:UQS848"/>
    <mergeCell ref="UQT844:UQT848"/>
    <mergeCell ref="UQI844:UQI848"/>
    <mergeCell ref="UQJ844:UQJ848"/>
    <mergeCell ref="UQK844:UQK848"/>
    <mergeCell ref="UQL844:UQL848"/>
    <mergeCell ref="UQM844:UQM848"/>
    <mergeCell ref="UQN844:UQN848"/>
    <mergeCell ref="UQC844:UQC848"/>
    <mergeCell ref="UQD844:UQD848"/>
    <mergeCell ref="UQE844:UQE848"/>
    <mergeCell ref="UQF844:UQF848"/>
    <mergeCell ref="UQG844:UQG848"/>
    <mergeCell ref="UQH844:UQH848"/>
    <mergeCell ref="UPW844:UPW848"/>
    <mergeCell ref="UPX844:UPX848"/>
    <mergeCell ref="UPY844:UPY848"/>
    <mergeCell ref="UPZ844:UPZ848"/>
    <mergeCell ref="UQA844:UQA848"/>
    <mergeCell ref="UQB844:UQB848"/>
    <mergeCell ref="UPQ844:UPQ848"/>
    <mergeCell ref="UPR844:UPR848"/>
    <mergeCell ref="UPS844:UPS848"/>
    <mergeCell ref="UPT844:UPT848"/>
    <mergeCell ref="UPU844:UPU848"/>
    <mergeCell ref="UPV844:UPV848"/>
    <mergeCell ref="UPK844:UPK848"/>
    <mergeCell ref="UPL844:UPL848"/>
    <mergeCell ref="UPM844:UPM848"/>
    <mergeCell ref="UPN844:UPN848"/>
    <mergeCell ref="UPO844:UPO848"/>
    <mergeCell ref="UPP844:UPP848"/>
    <mergeCell ref="UPE844:UPE848"/>
    <mergeCell ref="UPF844:UPF848"/>
    <mergeCell ref="UPG844:UPG848"/>
    <mergeCell ref="UPH844:UPH848"/>
    <mergeCell ref="UPI844:UPI848"/>
    <mergeCell ref="UPJ844:UPJ848"/>
    <mergeCell ref="UOY844:UOY848"/>
    <mergeCell ref="UOZ844:UOZ848"/>
    <mergeCell ref="UPA844:UPA848"/>
    <mergeCell ref="UPB844:UPB848"/>
    <mergeCell ref="UPC844:UPC848"/>
    <mergeCell ref="UPD844:UPD848"/>
    <mergeCell ref="UOS844:UOS848"/>
    <mergeCell ref="UOT844:UOT848"/>
    <mergeCell ref="UOU844:UOU848"/>
    <mergeCell ref="UOV844:UOV848"/>
    <mergeCell ref="UOW844:UOW848"/>
    <mergeCell ref="UOX844:UOX848"/>
    <mergeCell ref="UOM844:UOM848"/>
    <mergeCell ref="UON844:UON848"/>
    <mergeCell ref="UOO844:UOO848"/>
    <mergeCell ref="UOP844:UOP848"/>
    <mergeCell ref="UOQ844:UOQ848"/>
    <mergeCell ref="UOR844:UOR848"/>
    <mergeCell ref="UOG844:UOG848"/>
    <mergeCell ref="UOH844:UOH848"/>
    <mergeCell ref="UOI844:UOI848"/>
    <mergeCell ref="UOJ844:UOJ848"/>
    <mergeCell ref="UOK844:UOK848"/>
    <mergeCell ref="UOL844:UOL848"/>
    <mergeCell ref="UOA844:UOA848"/>
    <mergeCell ref="UOB844:UOB848"/>
    <mergeCell ref="UOC844:UOC848"/>
    <mergeCell ref="UOD844:UOD848"/>
    <mergeCell ref="UOE844:UOE848"/>
    <mergeCell ref="UOF844:UOF848"/>
    <mergeCell ref="UNU844:UNU848"/>
    <mergeCell ref="UNV844:UNV848"/>
    <mergeCell ref="UNW844:UNW848"/>
    <mergeCell ref="UNX844:UNX848"/>
    <mergeCell ref="UNY844:UNY848"/>
    <mergeCell ref="UNZ844:UNZ848"/>
    <mergeCell ref="UNO844:UNO848"/>
    <mergeCell ref="UNP844:UNP848"/>
    <mergeCell ref="UNQ844:UNQ848"/>
    <mergeCell ref="UNR844:UNR848"/>
    <mergeCell ref="UNS844:UNS848"/>
    <mergeCell ref="UNT844:UNT848"/>
    <mergeCell ref="UNI844:UNI848"/>
    <mergeCell ref="UNJ844:UNJ848"/>
    <mergeCell ref="UNK844:UNK848"/>
    <mergeCell ref="UNL844:UNL848"/>
    <mergeCell ref="UNM844:UNM848"/>
    <mergeCell ref="UNN844:UNN848"/>
    <mergeCell ref="UNC844:UNC848"/>
    <mergeCell ref="UND844:UND848"/>
    <mergeCell ref="UNE844:UNE848"/>
    <mergeCell ref="UNF844:UNF848"/>
    <mergeCell ref="UNG844:UNG848"/>
    <mergeCell ref="UNH844:UNH848"/>
    <mergeCell ref="UMW844:UMW848"/>
    <mergeCell ref="UMX844:UMX848"/>
    <mergeCell ref="UMY844:UMY848"/>
    <mergeCell ref="UMZ844:UMZ848"/>
    <mergeCell ref="UNA844:UNA848"/>
    <mergeCell ref="UNB844:UNB848"/>
    <mergeCell ref="UMQ844:UMQ848"/>
    <mergeCell ref="UMR844:UMR848"/>
    <mergeCell ref="UMS844:UMS848"/>
    <mergeCell ref="UMT844:UMT848"/>
    <mergeCell ref="UMU844:UMU848"/>
    <mergeCell ref="UMV844:UMV848"/>
    <mergeCell ref="UMK844:UMK848"/>
    <mergeCell ref="UML844:UML848"/>
    <mergeCell ref="UMM844:UMM848"/>
    <mergeCell ref="UMN844:UMN848"/>
    <mergeCell ref="UMO844:UMO848"/>
    <mergeCell ref="UMP844:UMP848"/>
    <mergeCell ref="UME844:UME848"/>
    <mergeCell ref="UMF844:UMF848"/>
    <mergeCell ref="UMG844:UMG848"/>
    <mergeCell ref="UMH844:UMH848"/>
    <mergeCell ref="UMI844:UMI848"/>
    <mergeCell ref="UMJ844:UMJ848"/>
    <mergeCell ref="ULY844:ULY848"/>
    <mergeCell ref="ULZ844:ULZ848"/>
    <mergeCell ref="UMA844:UMA848"/>
    <mergeCell ref="UMB844:UMB848"/>
    <mergeCell ref="UMC844:UMC848"/>
    <mergeCell ref="UMD844:UMD848"/>
    <mergeCell ref="ULS844:ULS848"/>
    <mergeCell ref="ULT844:ULT848"/>
    <mergeCell ref="ULU844:ULU848"/>
    <mergeCell ref="ULV844:ULV848"/>
    <mergeCell ref="ULW844:ULW848"/>
    <mergeCell ref="ULX844:ULX848"/>
    <mergeCell ref="ULM844:ULM848"/>
    <mergeCell ref="ULN844:ULN848"/>
    <mergeCell ref="ULO844:ULO848"/>
    <mergeCell ref="ULP844:ULP848"/>
    <mergeCell ref="ULQ844:ULQ848"/>
    <mergeCell ref="ULR844:ULR848"/>
    <mergeCell ref="ULG844:ULG848"/>
    <mergeCell ref="ULH844:ULH848"/>
    <mergeCell ref="ULI844:ULI848"/>
    <mergeCell ref="ULJ844:ULJ848"/>
    <mergeCell ref="ULK844:ULK848"/>
    <mergeCell ref="ULL844:ULL848"/>
    <mergeCell ref="ULA844:ULA848"/>
    <mergeCell ref="ULB844:ULB848"/>
    <mergeCell ref="ULC844:ULC848"/>
    <mergeCell ref="ULD844:ULD848"/>
    <mergeCell ref="ULE844:ULE848"/>
    <mergeCell ref="ULF844:ULF848"/>
    <mergeCell ref="UKU844:UKU848"/>
    <mergeCell ref="UKV844:UKV848"/>
    <mergeCell ref="UKW844:UKW848"/>
    <mergeCell ref="UKX844:UKX848"/>
    <mergeCell ref="UKY844:UKY848"/>
    <mergeCell ref="UKZ844:UKZ848"/>
    <mergeCell ref="UKO844:UKO848"/>
    <mergeCell ref="UKP844:UKP848"/>
    <mergeCell ref="UKQ844:UKQ848"/>
    <mergeCell ref="UKR844:UKR848"/>
    <mergeCell ref="UKS844:UKS848"/>
    <mergeCell ref="UKT844:UKT848"/>
    <mergeCell ref="UKI844:UKI848"/>
    <mergeCell ref="UKJ844:UKJ848"/>
    <mergeCell ref="UKK844:UKK848"/>
    <mergeCell ref="UKL844:UKL848"/>
    <mergeCell ref="UKM844:UKM848"/>
    <mergeCell ref="UKN844:UKN848"/>
    <mergeCell ref="UKC844:UKC848"/>
    <mergeCell ref="UKD844:UKD848"/>
    <mergeCell ref="UKE844:UKE848"/>
    <mergeCell ref="UKF844:UKF848"/>
    <mergeCell ref="UKG844:UKG848"/>
    <mergeCell ref="UKH844:UKH848"/>
    <mergeCell ref="UJW844:UJW848"/>
    <mergeCell ref="UJX844:UJX848"/>
    <mergeCell ref="UJY844:UJY848"/>
    <mergeCell ref="UJZ844:UJZ848"/>
    <mergeCell ref="UKA844:UKA848"/>
    <mergeCell ref="UKB844:UKB848"/>
    <mergeCell ref="UJQ844:UJQ848"/>
    <mergeCell ref="UJR844:UJR848"/>
    <mergeCell ref="UJS844:UJS848"/>
    <mergeCell ref="UJT844:UJT848"/>
    <mergeCell ref="UJU844:UJU848"/>
    <mergeCell ref="UJV844:UJV848"/>
    <mergeCell ref="UJK844:UJK848"/>
    <mergeCell ref="UJL844:UJL848"/>
    <mergeCell ref="UJM844:UJM848"/>
    <mergeCell ref="UJN844:UJN848"/>
    <mergeCell ref="UJO844:UJO848"/>
    <mergeCell ref="UJP844:UJP848"/>
    <mergeCell ref="UJE844:UJE848"/>
    <mergeCell ref="UJF844:UJF848"/>
    <mergeCell ref="UJG844:UJG848"/>
    <mergeCell ref="UJH844:UJH848"/>
    <mergeCell ref="UJI844:UJI848"/>
    <mergeCell ref="UJJ844:UJJ848"/>
    <mergeCell ref="UIY844:UIY848"/>
    <mergeCell ref="UIZ844:UIZ848"/>
    <mergeCell ref="UJA844:UJA848"/>
    <mergeCell ref="UJB844:UJB848"/>
    <mergeCell ref="UJC844:UJC848"/>
    <mergeCell ref="UJD844:UJD848"/>
    <mergeCell ref="UIS844:UIS848"/>
    <mergeCell ref="UIT844:UIT848"/>
    <mergeCell ref="UIU844:UIU848"/>
    <mergeCell ref="UIV844:UIV848"/>
    <mergeCell ref="UIW844:UIW848"/>
    <mergeCell ref="UIX844:UIX848"/>
    <mergeCell ref="UIM844:UIM848"/>
    <mergeCell ref="UIN844:UIN848"/>
    <mergeCell ref="UIO844:UIO848"/>
    <mergeCell ref="UIP844:UIP848"/>
    <mergeCell ref="UIQ844:UIQ848"/>
    <mergeCell ref="UIR844:UIR848"/>
    <mergeCell ref="UIG844:UIG848"/>
    <mergeCell ref="UIH844:UIH848"/>
    <mergeCell ref="UII844:UII848"/>
    <mergeCell ref="UIJ844:UIJ848"/>
    <mergeCell ref="UIK844:UIK848"/>
    <mergeCell ref="UIL844:UIL848"/>
    <mergeCell ref="UIA844:UIA848"/>
    <mergeCell ref="UIB844:UIB848"/>
    <mergeCell ref="UIC844:UIC848"/>
    <mergeCell ref="UID844:UID848"/>
    <mergeCell ref="UIE844:UIE848"/>
    <mergeCell ref="UIF844:UIF848"/>
    <mergeCell ref="UHU844:UHU848"/>
    <mergeCell ref="UHV844:UHV848"/>
    <mergeCell ref="UHW844:UHW848"/>
    <mergeCell ref="UHX844:UHX848"/>
    <mergeCell ref="UHY844:UHY848"/>
    <mergeCell ref="UHZ844:UHZ848"/>
    <mergeCell ref="UHO844:UHO848"/>
    <mergeCell ref="UHP844:UHP848"/>
    <mergeCell ref="UHQ844:UHQ848"/>
    <mergeCell ref="UHR844:UHR848"/>
    <mergeCell ref="UHS844:UHS848"/>
    <mergeCell ref="UHT844:UHT848"/>
    <mergeCell ref="UHI844:UHI848"/>
    <mergeCell ref="UHJ844:UHJ848"/>
    <mergeCell ref="UHK844:UHK848"/>
    <mergeCell ref="UHL844:UHL848"/>
    <mergeCell ref="UHM844:UHM848"/>
    <mergeCell ref="UHN844:UHN848"/>
    <mergeCell ref="UHC844:UHC848"/>
    <mergeCell ref="UHD844:UHD848"/>
    <mergeCell ref="UHE844:UHE848"/>
    <mergeCell ref="UHF844:UHF848"/>
    <mergeCell ref="UHG844:UHG848"/>
    <mergeCell ref="UHH844:UHH848"/>
    <mergeCell ref="UGW844:UGW848"/>
    <mergeCell ref="UGX844:UGX848"/>
    <mergeCell ref="UGY844:UGY848"/>
    <mergeCell ref="UGZ844:UGZ848"/>
    <mergeCell ref="UHA844:UHA848"/>
    <mergeCell ref="UHB844:UHB848"/>
    <mergeCell ref="UGQ844:UGQ848"/>
    <mergeCell ref="UGR844:UGR848"/>
    <mergeCell ref="UGS844:UGS848"/>
    <mergeCell ref="UGT844:UGT848"/>
    <mergeCell ref="UGU844:UGU848"/>
    <mergeCell ref="UGV844:UGV848"/>
    <mergeCell ref="UGK844:UGK848"/>
    <mergeCell ref="UGL844:UGL848"/>
    <mergeCell ref="UGM844:UGM848"/>
    <mergeCell ref="UGN844:UGN848"/>
    <mergeCell ref="UGO844:UGO848"/>
    <mergeCell ref="UGP844:UGP848"/>
    <mergeCell ref="UGE844:UGE848"/>
    <mergeCell ref="UGF844:UGF848"/>
    <mergeCell ref="UGG844:UGG848"/>
    <mergeCell ref="UGH844:UGH848"/>
    <mergeCell ref="UGI844:UGI848"/>
    <mergeCell ref="UGJ844:UGJ848"/>
    <mergeCell ref="UFY844:UFY848"/>
    <mergeCell ref="UFZ844:UFZ848"/>
    <mergeCell ref="UGA844:UGA848"/>
    <mergeCell ref="UGB844:UGB848"/>
    <mergeCell ref="UGC844:UGC848"/>
    <mergeCell ref="UGD844:UGD848"/>
    <mergeCell ref="UFS844:UFS848"/>
    <mergeCell ref="UFT844:UFT848"/>
    <mergeCell ref="UFU844:UFU848"/>
    <mergeCell ref="UFV844:UFV848"/>
    <mergeCell ref="UFW844:UFW848"/>
    <mergeCell ref="UFX844:UFX848"/>
    <mergeCell ref="UFM844:UFM848"/>
    <mergeCell ref="UFN844:UFN848"/>
    <mergeCell ref="UFO844:UFO848"/>
    <mergeCell ref="UFP844:UFP848"/>
    <mergeCell ref="UFQ844:UFQ848"/>
    <mergeCell ref="UFR844:UFR848"/>
    <mergeCell ref="UFG844:UFG848"/>
    <mergeCell ref="UFH844:UFH848"/>
    <mergeCell ref="UFI844:UFI848"/>
    <mergeCell ref="UFJ844:UFJ848"/>
    <mergeCell ref="UFK844:UFK848"/>
    <mergeCell ref="UFL844:UFL848"/>
    <mergeCell ref="UFA844:UFA848"/>
    <mergeCell ref="UFB844:UFB848"/>
    <mergeCell ref="UFC844:UFC848"/>
    <mergeCell ref="UFD844:UFD848"/>
    <mergeCell ref="UFE844:UFE848"/>
    <mergeCell ref="UFF844:UFF848"/>
    <mergeCell ref="UEU844:UEU848"/>
    <mergeCell ref="UEV844:UEV848"/>
    <mergeCell ref="UEW844:UEW848"/>
    <mergeCell ref="UEX844:UEX848"/>
    <mergeCell ref="UEY844:UEY848"/>
    <mergeCell ref="UEZ844:UEZ848"/>
    <mergeCell ref="UEO844:UEO848"/>
    <mergeCell ref="UEP844:UEP848"/>
    <mergeCell ref="UEQ844:UEQ848"/>
    <mergeCell ref="UER844:UER848"/>
    <mergeCell ref="UES844:UES848"/>
    <mergeCell ref="UET844:UET848"/>
    <mergeCell ref="UEI844:UEI848"/>
    <mergeCell ref="UEJ844:UEJ848"/>
    <mergeCell ref="UEK844:UEK848"/>
    <mergeCell ref="UEL844:UEL848"/>
    <mergeCell ref="UEM844:UEM848"/>
    <mergeCell ref="UEN844:UEN848"/>
    <mergeCell ref="UEC844:UEC848"/>
    <mergeCell ref="UED844:UED848"/>
    <mergeCell ref="UEE844:UEE848"/>
    <mergeCell ref="UEF844:UEF848"/>
    <mergeCell ref="UEG844:UEG848"/>
    <mergeCell ref="UEH844:UEH848"/>
    <mergeCell ref="UDW844:UDW848"/>
    <mergeCell ref="UDX844:UDX848"/>
    <mergeCell ref="UDY844:UDY848"/>
    <mergeCell ref="UDZ844:UDZ848"/>
    <mergeCell ref="UEA844:UEA848"/>
    <mergeCell ref="UEB844:UEB848"/>
    <mergeCell ref="UDQ844:UDQ848"/>
    <mergeCell ref="UDR844:UDR848"/>
    <mergeCell ref="UDS844:UDS848"/>
    <mergeCell ref="UDT844:UDT848"/>
    <mergeCell ref="UDU844:UDU848"/>
    <mergeCell ref="UDV844:UDV848"/>
    <mergeCell ref="UDK844:UDK848"/>
    <mergeCell ref="UDL844:UDL848"/>
    <mergeCell ref="UDM844:UDM848"/>
    <mergeCell ref="UDN844:UDN848"/>
    <mergeCell ref="UDO844:UDO848"/>
    <mergeCell ref="UDP844:UDP848"/>
    <mergeCell ref="UDE844:UDE848"/>
    <mergeCell ref="UDF844:UDF848"/>
    <mergeCell ref="UDG844:UDG848"/>
    <mergeCell ref="UDH844:UDH848"/>
    <mergeCell ref="UDI844:UDI848"/>
    <mergeCell ref="UDJ844:UDJ848"/>
    <mergeCell ref="UCY844:UCY848"/>
    <mergeCell ref="UCZ844:UCZ848"/>
    <mergeCell ref="UDA844:UDA848"/>
    <mergeCell ref="UDB844:UDB848"/>
    <mergeCell ref="UDC844:UDC848"/>
    <mergeCell ref="UDD844:UDD848"/>
    <mergeCell ref="UCS844:UCS848"/>
    <mergeCell ref="UCT844:UCT848"/>
    <mergeCell ref="UCU844:UCU848"/>
    <mergeCell ref="UCV844:UCV848"/>
    <mergeCell ref="UCW844:UCW848"/>
    <mergeCell ref="UCX844:UCX848"/>
    <mergeCell ref="UCM844:UCM848"/>
    <mergeCell ref="UCN844:UCN848"/>
    <mergeCell ref="UCO844:UCO848"/>
    <mergeCell ref="UCP844:UCP848"/>
    <mergeCell ref="UCQ844:UCQ848"/>
    <mergeCell ref="UCR844:UCR848"/>
    <mergeCell ref="UCG844:UCG848"/>
    <mergeCell ref="UCH844:UCH848"/>
    <mergeCell ref="UCI844:UCI848"/>
    <mergeCell ref="UCJ844:UCJ848"/>
    <mergeCell ref="UCK844:UCK848"/>
    <mergeCell ref="UCL844:UCL848"/>
    <mergeCell ref="UCA844:UCA848"/>
    <mergeCell ref="UCB844:UCB848"/>
    <mergeCell ref="UCC844:UCC848"/>
    <mergeCell ref="UCD844:UCD848"/>
    <mergeCell ref="UCE844:UCE848"/>
    <mergeCell ref="UCF844:UCF848"/>
    <mergeCell ref="UBU844:UBU848"/>
    <mergeCell ref="UBV844:UBV848"/>
    <mergeCell ref="UBW844:UBW848"/>
    <mergeCell ref="UBX844:UBX848"/>
    <mergeCell ref="UBY844:UBY848"/>
    <mergeCell ref="UBZ844:UBZ848"/>
    <mergeCell ref="UBO844:UBO848"/>
    <mergeCell ref="UBP844:UBP848"/>
    <mergeCell ref="UBQ844:UBQ848"/>
    <mergeCell ref="UBR844:UBR848"/>
    <mergeCell ref="UBS844:UBS848"/>
    <mergeCell ref="UBT844:UBT848"/>
    <mergeCell ref="UBI844:UBI848"/>
    <mergeCell ref="UBJ844:UBJ848"/>
    <mergeCell ref="UBK844:UBK848"/>
    <mergeCell ref="UBL844:UBL848"/>
    <mergeCell ref="UBM844:UBM848"/>
    <mergeCell ref="UBN844:UBN848"/>
    <mergeCell ref="UBC844:UBC848"/>
    <mergeCell ref="UBD844:UBD848"/>
    <mergeCell ref="UBE844:UBE848"/>
    <mergeCell ref="UBF844:UBF848"/>
    <mergeCell ref="UBG844:UBG848"/>
    <mergeCell ref="UBH844:UBH848"/>
    <mergeCell ref="UAW844:UAW848"/>
    <mergeCell ref="UAX844:UAX848"/>
    <mergeCell ref="UAY844:UAY848"/>
    <mergeCell ref="UAZ844:UAZ848"/>
    <mergeCell ref="UBA844:UBA848"/>
    <mergeCell ref="UBB844:UBB848"/>
    <mergeCell ref="UAQ844:UAQ848"/>
    <mergeCell ref="UAR844:UAR848"/>
    <mergeCell ref="UAS844:UAS848"/>
    <mergeCell ref="UAT844:UAT848"/>
    <mergeCell ref="UAU844:UAU848"/>
    <mergeCell ref="UAV844:UAV848"/>
    <mergeCell ref="UAK844:UAK848"/>
    <mergeCell ref="UAL844:UAL848"/>
    <mergeCell ref="UAM844:UAM848"/>
    <mergeCell ref="UAN844:UAN848"/>
    <mergeCell ref="UAO844:UAO848"/>
    <mergeCell ref="UAP844:UAP848"/>
    <mergeCell ref="UAE844:UAE848"/>
    <mergeCell ref="UAF844:UAF848"/>
    <mergeCell ref="UAG844:UAG848"/>
    <mergeCell ref="UAH844:UAH848"/>
    <mergeCell ref="UAI844:UAI848"/>
    <mergeCell ref="UAJ844:UAJ848"/>
    <mergeCell ref="TZY844:TZY848"/>
    <mergeCell ref="TZZ844:TZZ848"/>
    <mergeCell ref="UAA844:UAA848"/>
    <mergeCell ref="UAB844:UAB848"/>
    <mergeCell ref="UAC844:UAC848"/>
    <mergeCell ref="UAD844:UAD848"/>
    <mergeCell ref="TZS844:TZS848"/>
    <mergeCell ref="TZT844:TZT848"/>
    <mergeCell ref="TZU844:TZU848"/>
    <mergeCell ref="TZV844:TZV848"/>
    <mergeCell ref="TZW844:TZW848"/>
    <mergeCell ref="TZX844:TZX848"/>
    <mergeCell ref="TZM844:TZM848"/>
    <mergeCell ref="TZN844:TZN848"/>
    <mergeCell ref="TZO844:TZO848"/>
    <mergeCell ref="TZP844:TZP848"/>
    <mergeCell ref="TZQ844:TZQ848"/>
    <mergeCell ref="TZR844:TZR848"/>
    <mergeCell ref="TZG844:TZG848"/>
    <mergeCell ref="TZH844:TZH848"/>
    <mergeCell ref="TZI844:TZI848"/>
    <mergeCell ref="TZJ844:TZJ848"/>
    <mergeCell ref="TZK844:TZK848"/>
    <mergeCell ref="TZL844:TZL848"/>
    <mergeCell ref="TZA844:TZA848"/>
    <mergeCell ref="TZB844:TZB848"/>
    <mergeCell ref="TZC844:TZC848"/>
    <mergeCell ref="TZD844:TZD848"/>
    <mergeCell ref="TZE844:TZE848"/>
    <mergeCell ref="TZF844:TZF848"/>
    <mergeCell ref="TYU844:TYU848"/>
    <mergeCell ref="TYV844:TYV848"/>
    <mergeCell ref="TYW844:TYW848"/>
    <mergeCell ref="TYX844:TYX848"/>
    <mergeCell ref="TYY844:TYY848"/>
    <mergeCell ref="TYZ844:TYZ848"/>
    <mergeCell ref="TYO844:TYO848"/>
    <mergeCell ref="TYP844:TYP848"/>
    <mergeCell ref="TYQ844:TYQ848"/>
    <mergeCell ref="TYR844:TYR848"/>
    <mergeCell ref="TYS844:TYS848"/>
    <mergeCell ref="TYT844:TYT848"/>
    <mergeCell ref="TYI844:TYI848"/>
    <mergeCell ref="TYJ844:TYJ848"/>
    <mergeCell ref="TYK844:TYK848"/>
    <mergeCell ref="TYL844:TYL848"/>
    <mergeCell ref="TYM844:TYM848"/>
    <mergeCell ref="TYN844:TYN848"/>
    <mergeCell ref="TYC844:TYC848"/>
    <mergeCell ref="TYD844:TYD848"/>
    <mergeCell ref="TYE844:TYE848"/>
    <mergeCell ref="TYF844:TYF848"/>
    <mergeCell ref="TYG844:TYG848"/>
    <mergeCell ref="TYH844:TYH848"/>
    <mergeCell ref="TXW844:TXW848"/>
    <mergeCell ref="TXX844:TXX848"/>
    <mergeCell ref="TXY844:TXY848"/>
    <mergeCell ref="TXZ844:TXZ848"/>
    <mergeCell ref="TYA844:TYA848"/>
    <mergeCell ref="TYB844:TYB848"/>
    <mergeCell ref="TXQ844:TXQ848"/>
    <mergeCell ref="TXR844:TXR848"/>
    <mergeCell ref="TXS844:TXS848"/>
    <mergeCell ref="TXT844:TXT848"/>
    <mergeCell ref="TXU844:TXU848"/>
    <mergeCell ref="TXV844:TXV848"/>
    <mergeCell ref="TXK844:TXK848"/>
    <mergeCell ref="TXL844:TXL848"/>
    <mergeCell ref="TXM844:TXM848"/>
    <mergeCell ref="TXN844:TXN848"/>
    <mergeCell ref="TXO844:TXO848"/>
    <mergeCell ref="TXP844:TXP848"/>
    <mergeCell ref="TXE844:TXE848"/>
    <mergeCell ref="TXF844:TXF848"/>
    <mergeCell ref="TXG844:TXG848"/>
    <mergeCell ref="TXH844:TXH848"/>
    <mergeCell ref="TXI844:TXI848"/>
    <mergeCell ref="TXJ844:TXJ848"/>
    <mergeCell ref="TWY844:TWY848"/>
    <mergeCell ref="TWZ844:TWZ848"/>
    <mergeCell ref="TXA844:TXA848"/>
    <mergeCell ref="TXB844:TXB848"/>
    <mergeCell ref="TXC844:TXC848"/>
    <mergeCell ref="TXD844:TXD848"/>
    <mergeCell ref="TWS844:TWS848"/>
    <mergeCell ref="TWT844:TWT848"/>
    <mergeCell ref="TWU844:TWU848"/>
    <mergeCell ref="TWV844:TWV848"/>
    <mergeCell ref="TWW844:TWW848"/>
    <mergeCell ref="TWX844:TWX848"/>
    <mergeCell ref="TWM844:TWM848"/>
    <mergeCell ref="TWN844:TWN848"/>
    <mergeCell ref="TWO844:TWO848"/>
    <mergeCell ref="TWP844:TWP848"/>
    <mergeCell ref="TWQ844:TWQ848"/>
    <mergeCell ref="TWR844:TWR848"/>
    <mergeCell ref="TWG844:TWG848"/>
    <mergeCell ref="TWH844:TWH848"/>
    <mergeCell ref="TWI844:TWI848"/>
    <mergeCell ref="TWJ844:TWJ848"/>
    <mergeCell ref="TWK844:TWK848"/>
    <mergeCell ref="TWL844:TWL848"/>
    <mergeCell ref="TWA844:TWA848"/>
    <mergeCell ref="TWB844:TWB848"/>
    <mergeCell ref="TWC844:TWC848"/>
    <mergeCell ref="TWD844:TWD848"/>
    <mergeCell ref="TWE844:TWE848"/>
    <mergeCell ref="TWF844:TWF848"/>
    <mergeCell ref="TVU844:TVU848"/>
    <mergeCell ref="TVV844:TVV848"/>
    <mergeCell ref="TVW844:TVW848"/>
    <mergeCell ref="TVX844:TVX848"/>
    <mergeCell ref="TVY844:TVY848"/>
    <mergeCell ref="TVZ844:TVZ848"/>
    <mergeCell ref="TVO844:TVO848"/>
    <mergeCell ref="TVP844:TVP848"/>
    <mergeCell ref="TVQ844:TVQ848"/>
    <mergeCell ref="TVR844:TVR848"/>
    <mergeCell ref="TVS844:TVS848"/>
    <mergeCell ref="TVT844:TVT848"/>
    <mergeCell ref="TVI844:TVI848"/>
    <mergeCell ref="TVJ844:TVJ848"/>
    <mergeCell ref="TVK844:TVK848"/>
    <mergeCell ref="TVL844:TVL848"/>
    <mergeCell ref="TVM844:TVM848"/>
    <mergeCell ref="TVN844:TVN848"/>
    <mergeCell ref="TVC844:TVC848"/>
    <mergeCell ref="TVD844:TVD848"/>
    <mergeCell ref="TVE844:TVE848"/>
    <mergeCell ref="TVF844:TVF848"/>
    <mergeCell ref="TVG844:TVG848"/>
    <mergeCell ref="TVH844:TVH848"/>
    <mergeCell ref="TUW844:TUW848"/>
    <mergeCell ref="TUX844:TUX848"/>
    <mergeCell ref="TUY844:TUY848"/>
    <mergeCell ref="TUZ844:TUZ848"/>
    <mergeCell ref="TVA844:TVA848"/>
    <mergeCell ref="TVB844:TVB848"/>
    <mergeCell ref="TUQ844:TUQ848"/>
    <mergeCell ref="TUR844:TUR848"/>
    <mergeCell ref="TUS844:TUS848"/>
    <mergeCell ref="TUT844:TUT848"/>
    <mergeCell ref="TUU844:TUU848"/>
    <mergeCell ref="TUV844:TUV848"/>
    <mergeCell ref="TUK844:TUK848"/>
    <mergeCell ref="TUL844:TUL848"/>
    <mergeCell ref="TUM844:TUM848"/>
    <mergeCell ref="TUN844:TUN848"/>
    <mergeCell ref="TUO844:TUO848"/>
    <mergeCell ref="TUP844:TUP848"/>
    <mergeCell ref="TUE844:TUE848"/>
    <mergeCell ref="TUF844:TUF848"/>
    <mergeCell ref="TUG844:TUG848"/>
    <mergeCell ref="TUH844:TUH848"/>
    <mergeCell ref="TUI844:TUI848"/>
    <mergeCell ref="TUJ844:TUJ848"/>
    <mergeCell ref="TTY844:TTY848"/>
    <mergeCell ref="TTZ844:TTZ848"/>
    <mergeCell ref="TUA844:TUA848"/>
    <mergeCell ref="TUB844:TUB848"/>
    <mergeCell ref="TUC844:TUC848"/>
    <mergeCell ref="TUD844:TUD848"/>
    <mergeCell ref="TTS844:TTS848"/>
    <mergeCell ref="TTT844:TTT848"/>
    <mergeCell ref="TTU844:TTU848"/>
    <mergeCell ref="TTV844:TTV848"/>
    <mergeCell ref="TTW844:TTW848"/>
    <mergeCell ref="TTX844:TTX848"/>
    <mergeCell ref="TTM844:TTM848"/>
    <mergeCell ref="TTN844:TTN848"/>
    <mergeCell ref="TTO844:TTO848"/>
    <mergeCell ref="TTP844:TTP848"/>
    <mergeCell ref="TTQ844:TTQ848"/>
    <mergeCell ref="TTR844:TTR848"/>
    <mergeCell ref="TTG844:TTG848"/>
    <mergeCell ref="TTH844:TTH848"/>
    <mergeCell ref="TTI844:TTI848"/>
    <mergeCell ref="TTJ844:TTJ848"/>
    <mergeCell ref="TTK844:TTK848"/>
    <mergeCell ref="TTL844:TTL848"/>
    <mergeCell ref="TTA844:TTA848"/>
    <mergeCell ref="TTB844:TTB848"/>
    <mergeCell ref="TTC844:TTC848"/>
    <mergeCell ref="TTD844:TTD848"/>
    <mergeCell ref="TTE844:TTE848"/>
    <mergeCell ref="TTF844:TTF848"/>
    <mergeCell ref="TSU844:TSU848"/>
    <mergeCell ref="TSV844:TSV848"/>
    <mergeCell ref="TSW844:TSW848"/>
    <mergeCell ref="TSX844:TSX848"/>
    <mergeCell ref="TSY844:TSY848"/>
    <mergeCell ref="TSZ844:TSZ848"/>
    <mergeCell ref="TSO844:TSO848"/>
    <mergeCell ref="TSP844:TSP848"/>
    <mergeCell ref="TSQ844:TSQ848"/>
    <mergeCell ref="TSR844:TSR848"/>
    <mergeCell ref="TSS844:TSS848"/>
    <mergeCell ref="TST844:TST848"/>
    <mergeCell ref="TSI844:TSI848"/>
    <mergeCell ref="TSJ844:TSJ848"/>
    <mergeCell ref="TSK844:TSK848"/>
    <mergeCell ref="TSL844:TSL848"/>
    <mergeCell ref="TSM844:TSM848"/>
    <mergeCell ref="TSN844:TSN848"/>
    <mergeCell ref="TSC844:TSC848"/>
    <mergeCell ref="TSD844:TSD848"/>
    <mergeCell ref="TSE844:TSE848"/>
    <mergeCell ref="TSF844:TSF848"/>
    <mergeCell ref="TSG844:TSG848"/>
    <mergeCell ref="TSH844:TSH848"/>
    <mergeCell ref="TRW844:TRW848"/>
    <mergeCell ref="TRX844:TRX848"/>
    <mergeCell ref="TRY844:TRY848"/>
    <mergeCell ref="TRZ844:TRZ848"/>
    <mergeCell ref="TSA844:TSA848"/>
    <mergeCell ref="TSB844:TSB848"/>
    <mergeCell ref="TRQ844:TRQ848"/>
    <mergeCell ref="TRR844:TRR848"/>
    <mergeCell ref="TRS844:TRS848"/>
    <mergeCell ref="TRT844:TRT848"/>
    <mergeCell ref="TRU844:TRU848"/>
    <mergeCell ref="TRV844:TRV848"/>
    <mergeCell ref="TRK844:TRK848"/>
    <mergeCell ref="TRL844:TRL848"/>
    <mergeCell ref="TRM844:TRM848"/>
    <mergeCell ref="TRN844:TRN848"/>
    <mergeCell ref="TRO844:TRO848"/>
    <mergeCell ref="TRP844:TRP848"/>
    <mergeCell ref="TRE844:TRE848"/>
    <mergeCell ref="TRF844:TRF848"/>
    <mergeCell ref="TRG844:TRG848"/>
    <mergeCell ref="TRH844:TRH848"/>
    <mergeCell ref="TRI844:TRI848"/>
    <mergeCell ref="TRJ844:TRJ848"/>
    <mergeCell ref="TQY844:TQY848"/>
    <mergeCell ref="TQZ844:TQZ848"/>
    <mergeCell ref="TRA844:TRA848"/>
    <mergeCell ref="TRB844:TRB848"/>
    <mergeCell ref="TRC844:TRC848"/>
    <mergeCell ref="TRD844:TRD848"/>
    <mergeCell ref="TQS844:TQS848"/>
    <mergeCell ref="TQT844:TQT848"/>
    <mergeCell ref="TQU844:TQU848"/>
    <mergeCell ref="TQV844:TQV848"/>
    <mergeCell ref="TQW844:TQW848"/>
    <mergeCell ref="TQX844:TQX848"/>
    <mergeCell ref="TQM844:TQM848"/>
    <mergeCell ref="TQN844:TQN848"/>
    <mergeCell ref="TQO844:TQO848"/>
    <mergeCell ref="TQP844:TQP848"/>
    <mergeCell ref="TQQ844:TQQ848"/>
    <mergeCell ref="TQR844:TQR848"/>
    <mergeCell ref="TQG844:TQG848"/>
    <mergeCell ref="TQH844:TQH848"/>
    <mergeCell ref="TQI844:TQI848"/>
    <mergeCell ref="TQJ844:TQJ848"/>
    <mergeCell ref="TQK844:TQK848"/>
    <mergeCell ref="TQL844:TQL848"/>
    <mergeCell ref="TQA844:TQA848"/>
    <mergeCell ref="TQB844:TQB848"/>
    <mergeCell ref="TQC844:TQC848"/>
    <mergeCell ref="TQD844:TQD848"/>
    <mergeCell ref="TQE844:TQE848"/>
    <mergeCell ref="TQF844:TQF848"/>
    <mergeCell ref="TPU844:TPU848"/>
    <mergeCell ref="TPV844:TPV848"/>
    <mergeCell ref="TPW844:TPW848"/>
    <mergeCell ref="TPX844:TPX848"/>
    <mergeCell ref="TPY844:TPY848"/>
    <mergeCell ref="TPZ844:TPZ848"/>
    <mergeCell ref="TPO844:TPO848"/>
    <mergeCell ref="TPP844:TPP848"/>
    <mergeCell ref="TPQ844:TPQ848"/>
    <mergeCell ref="TPR844:TPR848"/>
    <mergeCell ref="TPS844:TPS848"/>
    <mergeCell ref="TPT844:TPT848"/>
    <mergeCell ref="TPI844:TPI848"/>
    <mergeCell ref="TPJ844:TPJ848"/>
    <mergeCell ref="TPK844:TPK848"/>
    <mergeCell ref="TPL844:TPL848"/>
    <mergeCell ref="TPM844:TPM848"/>
    <mergeCell ref="TPN844:TPN848"/>
    <mergeCell ref="TPC844:TPC848"/>
    <mergeCell ref="TPD844:TPD848"/>
    <mergeCell ref="TPE844:TPE848"/>
    <mergeCell ref="TPF844:TPF848"/>
    <mergeCell ref="TPG844:TPG848"/>
    <mergeCell ref="TPH844:TPH848"/>
    <mergeCell ref="TOW844:TOW848"/>
    <mergeCell ref="TOX844:TOX848"/>
    <mergeCell ref="TOY844:TOY848"/>
    <mergeCell ref="TOZ844:TOZ848"/>
    <mergeCell ref="TPA844:TPA848"/>
    <mergeCell ref="TPB844:TPB848"/>
    <mergeCell ref="TOQ844:TOQ848"/>
    <mergeCell ref="TOR844:TOR848"/>
    <mergeCell ref="TOS844:TOS848"/>
    <mergeCell ref="TOT844:TOT848"/>
    <mergeCell ref="TOU844:TOU848"/>
    <mergeCell ref="TOV844:TOV848"/>
    <mergeCell ref="TOK844:TOK848"/>
    <mergeCell ref="TOL844:TOL848"/>
    <mergeCell ref="TOM844:TOM848"/>
    <mergeCell ref="TON844:TON848"/>
    <mergeCell ref="TOO844:TOO848"/>
    <mergeCell ref="TOP844:TOP848"/>
    <mergeCell ref="TOE844:TOE848"/>
    <mergeCell ref="TOF844:TOF848"/>
    <mergeCell ref="TOG844:TOG848"/>
    <mergeCell ref="TOH844:TOH848"/>
    <mergeCell ref="TOI844:TOI848"/>
    <mergeCell ref="TOJ844:TOJ848"/>
    <mergeCell ref="TNY844:TNY848"/>
    <mergeCell ref="TNZ844:TNZ848"/>
    <mergeCell ref="TOA844:TOA848"/>
    <mergeCell ref="TOB844:TOB848"/>
    <mergeCell ref="TOC844:TOC848"/>
    <mergeCell ref="TOD844:TOD848"/>
    <mergeCell ref="TNS844:TNS848"/>
    <mergeCell ref="TNT844:TNT848"/>
    <mergeCell ref="TNU844:TNU848"/>
    <mergeCell ref="TNV844:TNV848"/>
    <mergeCell ref="TNW844:TNW848"/>
    <mergeCell ref="TNX844:TNX848"/>
    <mergeCell ref="TNM844:TNM848"/>
    <mergeCell ref="TNN844:TNN848"/>
    <mergeCell ref="TNO844:TNO848"/>
    <mergeCell ref="TNP844:TNP848"/>
    <mergeCell ref="TNQ844:TNQ848"/>
    <mergeCell ref="TNR844:TNR848"/>
    <mergeCell ref="TNG844:TNG848"/>
    <mergeCell ref="TNH844:TNH848"/>
    <mergeCell ref="TNI844:TNI848"/>
    <mergeCell ref="TNJ844:TNJ848"/>
    <mergeCell ref="TNK844:TNK848"/>
    <mergeCell ref="TNL844:TNL848"/>
    <mergeCell ref="TNA844:TNA848"/>
    <mergeCell ref="TNB844:TNB848"/>
    <mergeCell ref="TNC844:TNC848"/>
    <mergeCell ref="TND844:TND848"/>
    <mergeCell ref="TNE844:TNE848"/>
    <mergeCell ref="TNF844:TNF848"/>
    <mergeCell ref="TMU844:TMU848"/>
    <mergeCell ref="TMV844:TMV848"/>
    <mergeCell ref="TMW844:TMW848"/>
    <mergeCell ref="TMX844:TMX848"/>
    <mergeCell ref="TMY844:TMY848"/>
    <mergeCell ref="TMZ844:TMZ848"/>
    <mergeCell ref="TMO844:TMO848"/>
    <mergeCell ref="TMP844:TMP848"/>
    <mergeCell ref="TMQ844:TMQ848"/>
    <mergeCell ref="TMR844:TMR848"/>
    <mergeCell ref="TMS844:TMS848"/>
    <mergeCell ref="TMT844:TMT848"/>
    <mergeCell ref="TMI844:TMI848"/>
    <mergeCell ref="TMJ844:TMJ848"/>
    <mergeCell ref="TMK844:TMK848"/>
    <mergeCell ref="TML844:TML848"/>
    <mergeCell ref="TMM844:TMM848"/>
    <mergeCell ref="TMN844:TMN848"/>
    <mergeCell ref="TMC844:TMC848"/>
    <mergeCell ref="TMD844:TMD848"/>
    <mergeCell ref="TME844:TME848"/>
    <mergeCell ref="TMF844:TMF848"/>
    <mergeCell ref="TMG844:TMG848"/>
    <mergeCell ref="TMH844:TMH848"/>
    <mergeCell ref="TLW844:TLW848"/>
    <mergeCell ref="TLX844:TLX848"/>
    <mergeCell ref="TLY844:TLY848"/>
    <mergeCell ref="TLZ844:TLZ848"/>
    <mergeCell ref="TMA844:TMA848"/>
    <mergeCell ref="TMB844:TMB848"/>
    <mergeCell ref="TLQ844:TLQ848"/>
    <mergeCell ref="TLR844:TLR848"/>
    <mergeCell ref="TLS844:TLS848"/>
    <mergeCell ref="TLT844:TLT848"/>
    <mergeCell ref="TLU844:TLU848"/>
    <mergeCell ref="TLV844:TLV848"/>
    <mergeCell ref="TLK844:TLK848"/>
    <mergeCell ref="TLL844:TLL848"/>
    <mergeCell ref="TLM844:TLM848"/>
    <mergeCell ref="TLN844:TLN848"/>
    <mergeCell ref="TLO844:TLO848"/>
    <mergeCell ref="TLP844:TLP848"/>
    <mergeCell ref="TLE844:TLE848"/>
    <mergeCell ref="TLF844:TLF848"/>
    <mergeCell ref="TLG844:TLG848"/>
    <mergeCell ref="TLH844:TLH848"/>
    <mergeCell ref="TLI844:TLI848"/>
    <mergeCell ref="TLJ844:TLJ848"/>
    <mergeCell ref="TKY844:TKY848"/>
    <mergeCell ref="TKZ844:TKZ848"/>
    <mergeCell ref="TLA844:TLA848"/>
    <mergeCell ref="TLB844:TLB848"/>
    <mergeCell ref="TLC844:TLC848"/>
    <mergeCell ref="TLD844:TLD848"/>
    <mergeCell ref="TKS844:TKS848"/>
    <mergeCell ref="TKT844:TKT848"/>
    <mergeCell ref="TKU844:TKU848"/>
    <mergeCell ref="TKV844:TKV848"/>
    <mergeCell ref="TKW844:TKW848"/>
    <mergeCell ref="TKX844:TKX848"/>
    <mergeCell ref="TKM844:TKM848"/>
    <mergeCell ref="TKN844:TKN848"/>
    <mergeCell ref="TKO844:TKO848"/>
    <mergeCell ref="TKP844:TKP848"/>
    <mergeCell ref="TKQ844:TKQ848"/>
    <mergeCell ref="TKR844:TKR848"/>
    <mergeCell ref="TKG844:TKG848"/>
    <mergeCell ref="TKH844:TKH848"/>
    <mergeCell ref="TKI844:TKI848"/>
    <mergeCell ref="TKJ844:TKJ848"/>
    <mergeCell ref="TKK844:TKK848"/>
    <mergeCell ref="TKL844:TKL848"/>
    <mergeCell ref="TKA844:TKA848"/>
    <mergeCell ref="TKB844:TKB848"/>
    <mergeCell ref="TKC844:TKC848"/>
    <mergeCell ref="TKD844:TKD848"/>
    <mergeCell ref="TKE844:TKE848"/>
    <mergeCell ref="TKF844:TKF848"/>
    <mergeCell ref="TJU844:TJU848"/>
    <mergeCell ref="TJV844:TJV848"/>
    <mergeCell ref="TJW844:TJW848"/>
    <mergeCell ref="TJX844:TJX848"/>
    <mergeCell ref="TJY844:TJY848"/>
    <mergeCell ref="TJZ844:TJZ848"/>
    <mergeCell ref="TJO844:TJO848"/>
    <mergeCell ref="TJP844:TJP848"/>
    <mergeCell ref="TJQ844:TJQ848"/>
    <mergeCell ref="TJR844:TJR848"/>
    <mergeCell ref="TJS844:TJS848"/>
    <mergeCell ref="TJT844:TJT848"/>
    <mergeCell ref="TJI844:TJI848"/>
    <mergeCell ref="TJJ844:TJJ848"/>
    <mergeCell ref="TJK844:TJK848"/>
    <mergeCell ref="TJL844:TJL848"/>
    <mergeCell ref="TJM844:TJM848"/>
    <mergeCell ref="TJN844:TJN848"/>
    <mergeCell ref="TJC844:TJC848"/>
    <mergeCell ref="TJD844:TJD848"/>
    <mergeCell ref="TJE844:TJE848"/>
    <mergeCell ref="TJF844:TJF848"/>
    <mergeCell ref="TJG844:TJG848"/>
    <mergeCell ref="TJH844:TJH848"/>
    <mergeCell ref="TIW844:TIW848"/>
    <mergeCell ref="TIX844:TIX848"/>
    <mergeCell ref="TIY844:TIY848"/>
    <mergeCell ref="TIZ844:TIZ848"/>
    <mergeCell ref="TJA844:TJA848"/>
    <mergeCell ref="TJB844:TJB848"/>
    <mergeCell ref="TIQ844:TIQ848"/>
    <mergeCell ref="TIR844:TIR848"/>
    <mergeCell ref="TIS844:TIS848"/>
    <mergeCell ref="TIT844:TIT848"/>
    <mergeCell ref="TIU844:TIU848"/>
    <mergeCell ref="TIV844:TIV848"/>
    <mergeCell ref="TIK844:TIK848"/>
    <mergeCell ref="TIL844:TIL848"/>
    <mergeCell ref="TIM844:TIM848"/>
    <mergeCell ref="TIN844:TIN848"/>
    <mergeCell ref="TIO844:TIO848"/>
    <mergeCell ref="TIP844:TIP848"/>
    <mergeCell ref="TIE844:TIE848"/>
    <mergeCell ref="TIF844:TIF848"/>
    <mergeCell ref="TIG844:TIG848"/>
    <mergeCell ref="TIH844:TIH848"/>
    <mergeCell ref="TII844:TII848"/>
    <mergeCell ref="TIJ844:TIJ848"/>
    <mergeCell ref="THY844:THY848"/>
    <mergeCell ref="THZ844:THZ848"/>
    <mergeCell ref="TIA844:TIA848"/>
    <mergeCell ref="TIB844:TIB848"/>
    <mergeCell ref="TIC844:TIC848"/>
    <mergeCell ref="TID844:TID848"/>
    <mergeCell ref="THS844:THS848"/>
    <mergeCell ref="THT844:THT848"/>
    <mergeCell ref="THU844:THU848"/>
    <mergeCell ref="THV844:THV848"/>
    <mergeCell ref="THW844:THW848"/>
    <mergeCell ref="THX844:THX848"/>
    <mergeCell ref="THM844:THM848"/>
    <mergeCell ref="THN844:THN848"/>
    <mergeCell ref="THO844:THO848"/>
    <mergeCell ref="THP844:THP848"/>
    <mergeCell ref="THQ844:THQ848"/>
    <mergeCell ref="THR844:THR848"/>
    <mergeCell ref="THG844:THG848"/>
    <mergeCell ref="THH844:THH848"/>
    <mergeCell ref="THI844:THI848"/>
    <mergeCell ref="THJ844:THJ848"/>
    <mergeCell ref="THK844:THK848"/>
    <mergeCell ref="THL844:THL848"/>
    <mergeCell ref="THA844:THA848"/>
    <mergeCell ref="THB844:THB848"/>
    <mergeCell ref="THC844:THC848"/>
    <mergeCell ref="THD844:THD848"/>
    <mergeCell ref="THE844:THE848"/>
    <mergeCell ref="THF844:THF848"/>
    <mergeCell ref="TGU844:TGU848"/>
    <mergeCell ref="TGV844:TGV848"/>
    <mergeCell ref="TGW844:TGW848"/>
    <mergeCell ref="TGX844:TGX848"/>
    <mergeCell ref="TGY844:TGY848"/>
    <mergeCell ref="TGZ844:TGZ848"/>
    <mergeCell ref="TGO844:TGO848"/>
    <mergeCell ref="TGP844:TGP848"/>
    <mergeCell ref="TGQ844:TGQ848"/>
    <mergeCell ref="TGR844:TGR848"/>
    <mergeCell ref="TGS844:TGS848"/>
    <mergeCell ref="TGT844:TGT848"/>
    <mergeCell ref="TGI844:TGI848"/>
    <mergeCell ref="TGJ844:TGJ848"/>
    <mergeCell ref="TGK844:TGK848"/>
    <mergeCell ref="TGL844:TGL848"/>
    <mergeCell ref="TGM844:TGM848"/>
    <mergeCell ref="TGN844:TGN848"/>
    <mergeCell ref="TGC844:TGC848"/>
    <mergeCell ref="TGD844:TGD848"/>
    <mergeCell ref="TGE844:TGE848"/>
    <mergeCell ref="TGF844:TGF848"/>
    <mergeCell ref="TGG844:TGG848"/>
    <mergeCell ref="TGH844:TGH848"/>
    <mergeCell ref="TFW844:TFW848"/>
    <mergeCell ref="TFX844:TFX848"/>
    <mergeCell ref="TFY844:TFY848"/>
    <mergeCell ref="TFZ844:TFZ848"/>
    <mergeCell ref="TGA844:TGA848"/>
    <mergeCell ref="TGB844:TGB848"/>
    <mergeCell ref="TFQ844:TFQ848"/>
    <mergeCell ref="TFR844:TFR848"/>
    <mergeCell ref="TFS844:TFS848"/>
    <mergeCell ref="TFT844:TFT848"/>
    <mergeCell ref="TFU844:TFU848"/>
    <mergeCell ref="TFV844:TFV848"/>
    <mergeCell ref="TFK844:TFK848"/>
    <mergeCell ref="TFL844:TFL848"/>
    <mergeCell ref="TFM844:TFM848"/>
    <mergeCell ref="TFN844:TFN848"/>
    <mergeCell ref="TFO844:TFO848"/>
    <mergeCell ref="TFP844:TFP848"/>
    <mergeCell ref="TFE844:TFE848"/>
    <mergeCell ref="TFF844:TFF848"/>
    <mergeCell ref="TFG844:TFG848"/>
    <mergeCell ref="TFH844:TFH848"/>
    <mergeCell ref="TFI844:TFI848"/>
    <mergeCell ref="TFJ844:TFJ848"/>
    <mergeCell ref="TEY844:TEY848"/>
    <mergeCell ref="TEZ844:TEZ848"/>
    <mergeCell ref="TFA844:TFA848"/>
    <mergeCell ref="TFB844:TFB848"/>
    <mergeCell ref="TFC844:TFC848"/>
    <mergeCell ref="TFD844:TFD848"/>
    <mergeCell ref="TES844:TES848"/>
    <mergeCell ref="TET844:TET848"/>
    <mergeCell ref="TEU844:TEU848"/>
    <mergeCell ref="TEV844:TEV848"/>
    <mergeCell ref="TEW844:TEW848"/>
    <mergeCell ref="TEX844:TEX848"/>
    <mergeCell ref="TEM844:TEM848"/>
    <mergeCell ref="TEN844:TEN848"/>
    <mergeCell ref="TEO844:TEO848"/>
    <mergeCell ref="TEP844:TEP848"/>
    <mergeCell ref="TEQ844:TEQ848"/>
    <mergeCell ref="TER844:TER848"/>
    <mergeCell ref="TEG844:TEG848"/>
    <mergeCell ref="TEH844:TEH848"/>
    <mergeCell ref="TEI844:TEI848"/>
    <mergeCell ref="TEJ844:TEJ848"/>
    <mergeCell ref="TEK844:TEK848"/>
    <mergeCell ref="TEL844:TEL848"/>
    <mergeCell ref="TEA844:TEA848"/>
    <mergeCell ref="TEB844:TEB848"/>
    <mergeCell ref="TEC844:TEC848"/>
    <mergeCell ref="TED844:TED848"/>
    <mergeCell ref="TEE844:TEE848"/>
    <mergeCell ref="TEF844:TEF848"/>
    <mergeCell ref="TDU844:TDU848"/>
    <mergeCell ref="TDV844:TDV848"/>
    <mergeCell ref="TDW844:TDW848"/>
    <mergeCell ref="TDX844:TDX848"/>
    <mergeCell ref="TDY844:TDY848"/>
    <mergeCell ref="TDZ844:TDZ848"/>
    <mergeCell ref="TDO844:TDO848"/>
    <mergeCell ref="TDP844:TDP848"/>
    <mergeCell ref="TDQ844:TDQ848"/>
    <mergeCell ref="TDR844:TDR848"/>
    <mergeCell ref="TDS844:TDS848"/>
    <mergeCell ref="TDT844:TDT848"/>
    <mergeCell ref="TDI844:TDI848"/>
    <mergeCell ref="TDJ844:TDJ848"/>
    <mergeCell ref="TDK844:TDK848"/>
    <mergeCell ref="TDL844:TDL848"/>
    <mergeCell ref="TDM844:TDM848"/>
    <mergeCell ref="TDN844:TDN848"/>
    <mergeCell ref="TDC844:TDC848"/>
    <mergeCell ref="TDD844:TDD848"/>
    <mergeCell ref="TDE844:TDE848"/>
    <mergeCell ref="TDF844:TDF848"/>
    <mergeCell ref="TDG844:TDG848"/>
    <mergeCell ref="TDH844:TDH848"/>
    <mergeCell ref="TCW844:TCW848"/>
    <mergeCell ref="TCX844:TCX848"/>
    <mergeCell ref="TCY844:TCY848"/>
    <mergeCell ref="TCZ844:TCZ848"/>
    <mergeCell ref="TDA844:TDA848"/>
    <mergeCell ref="TDB844:TDB848"/>
    <mergeCell ref="TCQ844:TCQ848"/>
    <mergeCell ref="TCR844:TCR848"/>
    <mergeCell ref="TCS844:TCS848"/>
    <mergeCell ref="TCT844:TCT848"/>
    <mergeCell ref="TCU844:TCU848"/>
    <mergeCell ref="TCV844:TCV848"/>
    <mergeCell ref="TCK844:TCK848"/>
    <mergeCell ref="TCL844:TCL848"/>
    <mergeCell ref="TCM844:TCM848"/>
    <mergeCell ref="TCN844:TCN848"/>
    <mergeCell ref="TCO844:TCO848"/>
    <mergeCell ref="TCP844:TCP848"/>
    <mergeCell ref="TCE844:TCE848"/>
    <mergeCell ref="TCF844:TCF848"/>
    <mergeCell ref="TCG844:TCG848"/>
    <mergeCell ref="TCH844:TCH848"/>
    <mergeCell ref="TCI844:TCI848"/>
    <mergeCell ref="TCJ844:TCJ848"/>
    <mergeCell ref="TBY844:TBY848"/>
    <mergeCell ref="TBZ844:TBZ848"/>
    <mergeCell ref="TCA844:TCA848"/>
    <mergeCell ref="TCB844:TCB848"/>
    <mergeCell ref="TCC844:TCC848"/>
    <mergeCell ref="TCD844:TCD848"/>
    <mergeCell ref="TBS844:TBS848"/>
    <mergeCell ref="TBT844:TBT848"/>
    <mergeCell ref="TBU844:TBU848"/>
    <mergeCell ref="TBV844:TBV848"/>
    <mergeCell ref="TBW844:TBW848"/>
    <mergeCell ref="TBX844:TBX848"/>
    <mergeCell ref="TBM844:TBM848"/>
    <mergeCell ref="TBN844:TBN848"/>
    <mergeCell ref="TBO844:TBO848"/>
    <mergeCell ref="TBP844:TBP848"/>
    <mergeCell ref="TBQ844:TBQ848"/>
    <mergeCell ref="TBR844:TBR848"/>
    <mergeCell ref="TBG844:TBG848"/>
    <mergeCell ref="TBH844:TBH848"/>
    <mergeCell ref="TBI844:TBI848"/>
    <mergeCell ref="TBJ844:TBJ848"/>
    <mergeCell ref="TBK844:TBK848"/>
    <mergeCell ref="TBL844:TBL848"/>
    <mergeCell ref="TBA844:TBA848"/>
    <mergeCell ref="TBB844:TBB848"/>
    <mergeCell ref="TBC844:TBC848"/>
    <mergeCell ref="TBD844:TBD848"/>
    <mergeCell ref="TBE844:TBE848"/>
    <mergeCell ref="TBF844:TBF848"/>
    <mergeCell ref="TAU844:TAU848"/>
    <mergeCell ref="TAV844:TAV848"/>
    <mergeCell ref="TAW844:TAW848"/>
    <mergeCell ref="TAX844:TAX848"/>
    <mergeCell ref="TAY844:TAY848"/>
    <mergeCell ref="TAZ844:TAZ848"/>
    <mergeCell ref="TAO844:TAO848"/>
    <mergeCell ref="TAP844:TAP848"/>
    <mergeCell ref="TAQ844:TAQ848"/>
    <mergeCell ref="TAR844:TAR848"/>
    <mergeCell ref="TAS844:TAS848"/>
    <mergeCell ref="TAT844:TAT848"/>
    <mergeCell ref="TAI844:TAI848"/>
    <mergeCell ref="TAJ844:TAJ848"/>
    <mergeCell ref="TAK844:TAK848"/>
    <mergeCell ref="TAL844:TAL848"/>
    <mergeCell ref="TAM844:TAM848"/>
    <mergeCell ref="TAN844:TAN848"/>
    <mergeCell ref="TAC844:TAC848"/>
    <mergeCell ref="TAD844:TAD848"/>
    <mergeCell ref="TAE844:TAE848"/>
    <mergeCell ref="TAF844:TAF848"/>
    <mergeCell ref="TAG844:TAG848"/>
    <mergeCell ref="TAH844:TAH848"/>
    <mergeCell ref="SZW844:SZW848"/>
    <mergeCell ref="SZX844:SZX848"/>
    <mergeCell ref="SZY844:SZY848"/>
    <mergeCell ref="SZZ844:SZZ848"/>
    <mergeCell ref="TAA844:TAA848"/>
    <mergeCell ref="TAB844:TAB848"/>
    <mergeCell ref="SZQ844:SZQ848"/>
    <mergeCell ref="SZR844:SZR848"/>
    <mergeCell ref="SZS844:SZS848"/>
    <mergeCell ref="SZT844:SZT848"/>
    <mergeCell ref="SZU844:SZU848"/>
    <mergeCell ref="SZV844:SZV848"/>
    <mergeCell ref="SZK844:SZK848"/>
    <mergeCell ref="SZL844:SZL848"/>
    <mergeCell ref="SZM844:SZM848"/>
    <mergeCell ref="SZN844:SZN848"/>
    <mergeCell ref="SZO844:SZO848"/>
    <mergeCell ref="SZP844:SZP848"/>
    <mergeCell ref="SZE844:SZE848"/>
    <mergeCell ref="SZF844:SZF848"/>
    <mergeCell ref="SZG844:SZG848"/>
    <mergeCell ref="SZH844:SZH848"/>
    <mergeCell ref="SZI844:SZI848"/>
    <mergeCell ref="SZJ844:SZJ848"/>
    <mergeCell ref="SYY844:SYY848"/>
    <mergeCell ref="SYZ844:SYZ848"/>
    <mergeCell ref="SZA844:SZA848"/>
    <mergeCell ref="SZB844:SZB848"/>
    <mergeCell ref="SZC844:SZC848"/>
    <mergeCell ref="SZD844:SZD848"/>
    <mergeCell ref="SYS844:SYS848"/>
    <mergeCell ref="SYT844:SYT848"/>
    <mergeCell ref="SYU844:SYU848"/>
    <mergeCell ref="SYV844:SYV848"/>
    <mergeCell ref="SYW844:SYW848"/>
    <mergeCell ref="SYX844:SYX848"/>
    <mergeCell ref="SYM844:SYM848"/>
    <mergeCell ref="SYN844:SYN848"/>
    <mergeCell ref="SYO844:SYO848"/>
    <mergeCell ref="SYP844:SYP848"/>
    <mergeCell ref="SYQ844:SYQ848"/>
    <mergeCell ref="SYR844:SYR848"/>
    <mergeCell ref="SYG844:SYG848"/>
    <mergeCell ref="SYH844:SYH848"/>
    <mergeCell ref="SYI844:SYI848"/>
    <mergeCell ref="SYJ844:SYJ848"/>
    <mergeCell ref="SYK844:SYK848"/>
    <mergeCell ref="SYL844:SYL848"/>
    <mergeCell ref="SYA844:SYA848"/>
    <mergeCell ref="SYB844:SYB848"/>
    <mergeCell ref="SYC844:SYC848"/>
    <mergeCell ref="SYD844:SYD848"/>
    <mergeCell ref="SYE844:SYE848"/>
    <mergeCell ref="SYF844:SYF848"/>
    <mergeCell ref="SXU844:SXU848"/>
    <mergeCell ref="SXV844:SXV848"/>
    <mergeCell ref="SXW844:SXW848"/>
    <mergeCell ref="SXX844:SXX848"/>
    <mergeCell ref="SXY844:SXY848"/>
    <mergeCell ref="SXZ844:SXZ848"/>
    <mergeCell ref="SXO844:SXO848"/>
    <mergeCell ref="SXP844:SXP848"/>
    <mergeCell ref="SXQ844:SXQ848"/>
    <mergeCell ref="SXR844:SXR848"/>
    <mergeCell ref="SXS844:SXS848"/>
    <mergeCell ref="SXT844:SXT848"/>
    <mergeCell ref="SXI844:SXI848"/>
    <mergeCell ref="SXJ844:SXJ848"/>
    <mergeCell ref="SXK844:SXK848"/>
    <mergeCell ref="SXL844:SXL848"/>
    <mergeCell ref="SXM844:SXM848"/>
    <mergeCell ref="SXN844:SXN848"/>
    <mergeCell ref="SXC844:SXC848"/>
    <mergeCell ref="SXD844:SXD848"/>
    <mergeCell ref="SXE844:SXE848"/>
    <mergeCell ref="SXF844:SXF848"/>
    <mergeCell ref="SXG844:SXG848"/>
    <mergeCell ref="SXH844:SXH848"/>
    <mergeCell ref="SWW844:SWW848"/>
    <mergeCell ref="SWX844:SWX848"/>
    <mergeCell ref="SWY844:SWY848"/>
    <mergeCell ref="SWZ844:SWZ848"/>
    <mergeCell ref="SXA844:SXA848"/>
    <mergeCell ref="SXB844:SXB848"/>
    <mergeCell ref="SWQ844:SWQ848"/>
    <mergeCell ref="SWR844:SWR848"/>
    <mergeCell ref="SWS844:SWS848"/>
    <mergeCell ref="SWT844:SWT848"/>
    <mergeCell ref="SWU844:SWU848"/>
    <mergeCell ref="SWV844:SWV848"/>
    <mergeCell ref="SWK844:SWK848"/>
    <mergeCell ref="SWL844:SWL848"/>
    <mergeCell ref="SWM844:SWM848"/>
    <mergeCell ref="SWN844:SWN848"/>
    <mergeCell ref="SWO844:SWO848"/>
    <mergeCell ref="SWP844:SWP848"/>
    <mergeCell ref="SWE844:SWE848"/>
    <mergeCell ref="SWF844:SWF848"/>
    <mergeCell ref="SWG844:SWG848"/>
    <mergeCell ref="SWH844:SWH848"/>
    <mergeCell ref="SWI844:SWI848"/>
    <mergeCell ref="SWJ844:SWJ848"/>
    <mergeCell ref="SVY844:SVY848"/>
    <mergeCell ref="SVZ844:SVZ848"/>
    <mergeCell ref="SWA844:SWA848"/>
    <mergeCell ref="SWB844:SWB848"/>
    <mergeCell ref="SWC844:SWC848"/>
    <mergeCell ref="SWD844:SWD848"/>
    <mergeCell ref="SVS844:SVS848"/>
    <mergeCell ref="SVT844:SVT848"/>
    <mergeCell ref="SVU844:SVU848"/>
    <mergeCell ref="SVV844:SVV848"/>
    <mergeCell ref="SVW844:SVW848"/>
    <mergeCell ref="SVX844:SVX848"/>
    <mergeCell ref="SVM844:SVM848"/>
    <mergeCell ref="SVN844:SVN848"/>
    <mergeCell ref="SVO844:SVO848"/>
    <mergeCell ref="SVP844:SVP848"/>
    <mergeCell ref="SVQ844:SVQ848"/>
    <mergeCell ref="SVR844:SVR848"/>
    <mergeCell ref="SVG844:SVG848"/>
    <mergeCell ref="SVH844:SVH848"/>
    <mergeCell ref="SVI844:SVI848"/>
    <mergeCell ref="SVJ844:SVJ848"/>
    <mergeCell ref="SVK844:SVK848"/>
    <mergeCell ref="SVL844:SVL848"/>
    <mergeCell ref="SVA844:SVA848"/>
    <mergeCell ref="SVB844:SVB848"/>
    <mergeCell ref="SVC844:SVC848"/>
    <mergeCell ref="SVD844:SVD848"/>
    <mergeCell ref="SVE844:SVE848"/>
    <mergeCell ref="SVF844:SVF848"/>
    <mergeCell ref="SUU844:SUU848"/>
    <mergeCell ref="SUV844:SUV848"/>
    <mergeCell ref="SUW844:SUW848"/>
    <mergeCell ref="SUX844:SUX848"/>
    <mergeCell ref="SUY844:SUY848"/>
    <mergeCell ref="SUZ844:SUZ848"/>
    <mergeCell ref="SUO844:SUO848"/>
    <mergeCell ref="SUP844:SUP848"/>
    <mergeCell ref="SUQ844:SUQ848"/>
    <mergeCell ref="SUR844:SUR848"/>
    <mergeCell ref="SUS844:SUS848"/>
    <mergeCell ref="SUT844:SUT848"/>
    <mergeCell ref="SUI844:SUI848"/>
    <mergeCell ref="SUJ844:SUJ848"/>
    <mergeCell ref="SUK844:SUK848"/>
    <mergeCell ref="SUL844:SUL848"/>
    <mergeCell ref="SUM844:SUM848"/>
    <mergeCell ref="SUN844:SUN848"/>
    <mergeCell ref="SUC844:SUC848"/>
    <mergeCell ref="SUD844:SUD848"/>
    <mergeCell ref="SUE844:SUE848"/>
    <mergeCell ref="SUF844:SUF848"/>
    <mergeCell ref="SUG844:SUG848"/>
    <mergeCell ref="SUH844:SUH848"/>
    <mergeCell ref="STW844:STW848"/>
    <mergeCell ref="STX844:STX848"/>
    <mergeCell ref="STY844:STY848"/>
    <mergeCell ref="STZ844:STZ848"/>
    <mergeCell ref="SUA844:SUA848"/>
    <mergeCell ref="SUB844:SUB848"/>
    <mergeCell ref="STQ844:STQ848"/>
    <mergeCell ref="STR844:STR848"/>
    <mergeCell ref="STS844:STS848"/>
    <mergeCell ref="STT844:STT848"/>
    <mergeCell ref="STU844:STU848"/>
    <mergeCell ref="STV844:STV848"/>
    <mergeCell ref="STK844:STK848"/>
    <mergeCell ref="STL844:STL848"/>
    <mergeCell ref="STM844:STM848"/>
    <mergeCell ref="STN844:STN848"/>
    <mergeCell ref="STO844:STO848"/>
    <mergeCell ref="STP844:STP848"/>
    <mergeCell ref="STE844:STE848"/>
    <mergeCell ref="STF844:STF848"/>
    <mergeCell ref="STG844:STG848"/>
    <mergeCell ref="STH844:STH848"/>
    <mergeCell ref="STI844:STI848"/>
    <mergeCell ref="STJ844:STJ848"/>
    <mergeCell ref="SSY844:SSY848"/>
    <mergeCell ref="SSZ844:SSZ848"/>
    <mergeCell ref="STA844:STA848"/>
    <mergeCell ref="STB844:STB848"/>
    <mergeCell ref="STC844:STC848"/>
    <mergeCell ref="STD844:STD848"/>
    <mergeCell ref="SSS844:SSS848"/>
    <mergeCell ref="SST844:SST848"/>
    <mergeCell ref="SSU844:SSU848"/>
    <mergeCell ref="SSV844:SSV848"/>
    <mergeCell ref="SSW844:SSW848"/>
    <mergeCell ref="SSX844:SSX848"/>
    <mergeCell ref="SSM844:SSM848"/>
    <mergeCell ref="SSN844:SSN848"/>
    <mergeCell ref="SSO844:SSO848"/>
    <mergeCell ref="SSP844:SSP848"/>
    <mergeCell ref="SSQ844:SSQ848"/>
    <mergeCell ref="SSR844:SSR848"/>
    <mergeCell ref="SSG844:SSG848"/>
    <mergeCell ref="SSH844:SSH848"/>
    <mergeCell ref="SSI844:SSI848"/>
    <mergeCell ref="SSJ844:SSJ848"/>
    <mergeCell ref="SSK844:SSK848"/>
    <mergeCell ref="SSL844:SSL848"/>
    <mergeCell ref="SSA844:SSA848"/>
    <mergeCell ref="SSB844:SSB848"/>
    <mergeCell ref="SSC844:SSC848"/>
    <mergeCell ref="SSD844:SSD848"/>
    <mergeCell ref="SSE844:SSE848"/>
    <mergeCell ref="SSF844:SSF848"/>
    <mergeCell ref="SRU844:SRU848"/>
    <mergeCell ref="SRV844:SRV848"/>
    <mergeCell ref="SRW844:SRW848"/>
    <mergeCell ref="SRX844:SRX848"/>
    <mergeCell ref="SRY844:SRY848"/>
    <mergeCell ref="SRZ844:SRZ848"/>
    <mergeCell ref="SRO844:SRO848"/>
    <mergeCell ref="SRP844:SRP848"/>
    <mergeCell ref="SRQ844:SRQ848"/>
    <mergeCell ref="SRR844:SRR848"/>
    <mergeCell ref="SRS844:SRS848"/>
    <mergeCell ref="SRT844:SRT848"/>
    <mergeCell ref="SRI844:SRI848"/>
    <mergeCell ref="SRJ844:SRJ848"/>
    <mergeCell ref="SRK844:SRK848"/>
    <mergeCell ref="SRL844:SRL848"/>
    <mergeCell ref="SRM844:SRM848"/>
    <mergeCell ref="SRN844:SRN848"/>
    <mergeCell ref="SRC844:SRC848"/>
    <mergeCell ref="SRD844:SRD848"/>
    <mergeCell ref="SRE844:SRE848"/>
    <mergeCell ref="SRF844:SRF848"/>
    <mergeCell ref="SRG844:SRG848"/>
    <mergeCell ref="SRH844:SRH848"/>
    <mergeCell ref="SQW844:SQW848"/>
    <mergeCell ref="SQX844:SQX848"/>
    <mergeCell ref="SQY844:SQY848"/>
    <mergeCell ref="SQZ844:SQZ848"/>
    <mergeCell ref="SRA844:SRA848"/>
    <mergeCell ref="SRB844:SRB848"/>
    <mergeCell ref="SQQ844:SQQ848"/>
    <mergeCell ref="SQR844:SQR848"/>
    <mergeCell ref="SQS844:SQS848"/>
    <mergeCell ref="SQT844:SQT848"/>
    <mergeCell ref="SQU844:SQU848"/>
    <mergeCell ref="SQV844:SQV848"/>
    <mergeCell ref="SQK844:SQK848"/>
    <mergeCell ref="SQL844:SQL848"/>
    <mergeCell ref="SQM844:SQM848"/>
    <mergeCell ref="SQN844:SQN848"/>
    <mergeCell ref="SQO844:SQO848"/>
    <mergeCell ref="SQP844:SQP848"/>
    <mergeCell ref="SQE844:SQE848"/>
    <mergeCell ref="SQF844:SQF848"/>
    <mergeCell ref="SQG844:SQG848"/>
    <mergeCell ref="SQH844:SQH848"/>
    <mergeCell ref="SQI844:SQI848"/>
    <mergeCell ref="SQJ844:SQJ848"/>
    <mergeCell ref="SPY844:SPY848"/>
    <mergeCell ref="SPZ844:SPZ848"/>
    <mergeCell ref="SQA844:SQA848"/>
    <mergeCell ref="SQB844:SQB848"/>
    <mergeCell ref="SQC844:SQC848"/>
    <mergeCell ref="SQD844:SQD848"/>
    <mergeCell ref="SPS844:SPS848"/>
    <mergeCell ref="SPT844:SPT848"/>
    <mergeCell ref="SPU844:SPU848"/>
    <mergeCell ref="SPV844:SPV848"/>
    <mergeCell ref="SPW844:SPW848"/>
    <mergeCell ref="SPX844:SPX848"/>
    <mergeCell ref="SPM844:SPM848"/>
    <mergeCell ref="SPN844:SPN848"/>
    <mergeCell ref="SPO844:SPO848"/>
    <mergeCell ref="SPP844:SPP848"/>
    <mergeCell ref="SPQ844:SPQ848"/>
    <mergeCell ref="SPR844:SPR848"/>
    <mergeCell ref="SPG844:SPG848"/>
    <mergeCell ref="SPH844:SPH848"/>
    <mergeCell ref="SPI844:SPI848"/>
    <mergeCell ref="SPJ844:SPJ848"/>
    <mergeCell ref="SPK844:SPK848"/>
    <mergeCell ref="SPL844:SPL848"/>
    <mergeCell ref="SPA844:SPA848"/>
    <mergeCell ref="SPB844:SPB848"/>
    <mergeCell ref="SPC844:SPC848"/>
    <mergeCell ref="SPD844:SPD848"/>
    <mergeCell ref="SPE844:SPE848"/>
    <mergeCell ref="SPF844:SPF848"/>
    <mergeCell ref="SOU844:SOU848"/>
    <mergeCell ref="SOV844:SOV848"/>
    <mergeCell ref="SOW844:SOW848"/>
    <mergeCell ref="SOX844:SOX848"/>
    <mergeCell ref="SOY844:SOY848"/>
    <mergeCell ref="SOZ844:SOZ848"/>
    <mergeCell ref="SOO844:SOO848"/>
    <mergeCell ref="SOP844:SOP848"/>
    <mergeCell ref="SOQ844:SOQ848"/>
    <mergeCell ref="SOR844:SOR848"/>
    <mergeCell ref="SOS844:SOS848"/>
    <mergeCell ref="SOT844:SOT848"/>
    <mergeCell ref="SOI844:SOI848"/>
    <mergeCell ref="SOJ844:SOJ848"/>
    <mergeCell ref="SOK844:SOK848"/>
    <mergeCell ref="SOL844:SOL848"/>
    <mergeCell ref="SOM844:SOM848"/>
    <mergeCell ref="SON844:SON848"/>
    <mergeCell ref="SOC844:SOC848"/>
    <mergeCell ref="SOD844:SOD848"/>
    <mergeCell ref="SOE844:SOE848"/>
    <mergeCell ref="SOF844:SOF848"/>
    <mergeCell ref="SOG844:SOG848"/>
    <mergeCell ref="SOH844:SOH848"/>
    <mergeCell ref="SNW844:SNW848"/>
    <mergeCell ref="SNX844:SNX848"/>
    <mergeCell ref="SNY844:SNY848"/>
    <mergeCell ref="SNZ844:SNZ848"/>
    <mergeCell ref="SOA844:SOA848"/>
    <mergeCell ref="SOB844:SOB848"/>
    <mergeCell ref="SNQ844:SNQ848"/>
    <mergeCell ref="SNR844:SNR848"/>
    <mergeCell ref="SNS844:SNS848"/>
    <mergeCell ref="SNT844:SNT848"/>
    <mergeCell ref="SNU844:SNU848"/>
    <mergeCell ref="SNV844:SNV848"/>
    <mergeCell ref="SNK844:SNK848"/>
    <mergeCell ref="SNL844:SNL848"/>
    <mergeCell ref="SNM844:SNM848"/>
    <mergeCell ref="SNN844:SNN848"/>
    <mergeCell ref="SNO844:SNO848"/>
    <mergeCell ref="SNP844:SNP848"/>
    <mergeCell ref="SNE844:SNE848"/>
    <mergeCell ref="SNF844:SNF848"/>
    <mergeCell ref="SNG844:SNG848"/>
    <mergeCell ref="SNH844:SNH848"/>
    <mergeCell ref="SNI844:SNI848"/>
    <mergeCell ref="SNJ844:SNJ848"/>
    <mergeCell ref="SMY844:SMY848"/>
    <mergeCell ref="SMZ844:SMZ848"/>
    <mergeCell ref="SNA844:SNA848"/>
    <mergeCell ref="SNB844:SNB848"/>
    <mergeCell ref="SNC844:SNC848"/>
    <mergeCell ref="SND844:SND848"/>
    <mergeCell ref="SMS844:SMS848"/>
    <mergeCell ref="SMT844:SMT848"/>
    <mergeCell ref="SMU844:SMU848"/>
    <mergeCell ref="SMV844:SMV848"/>
    <mergeCell ref="SMW844:SMW848"/>
    <mergeCell ref="SMX844:SMX848"/>
    <mergeCell ref="SMM844:SMM848"/>
    <mergeCell ref="SMN844:SMN848"/>
    <mergeCell ref="SMO844:SMO848"/>
    <mergeCell ref="SMP844:SMP848"/>
    <mergeCell ref="SMQ844:SMQ848"/>
    <mergeCell ref="SMR844:SMR848"/>
    <mergeCell ref="SMG844:SMG848"/>
    <mergeCell ref="SMH844:SMH848"/>
    <mergeCell ref="SMI844:SMI848"/>
    <mergeCell ref="SMJ844:SMJ848"/>
    <mergeCell ref="SMK844:SMK848"/>
    <mergeCell ref="SML844:SML848"/>
    <mergeCell ref="SMA844:SMA848"/>
    <mergeCell ref="SMB844:SMB848"/>
    <mergeCell ref="SMC844:SMC848"/>
    <mergeCell ref="SMD844:SMD848"/>
    <mergeCell ref="SME844:SME848"/>
    <mergeCell ref="SMF844:SMF848"/>
    <mergeCell ref="SLU844:SLU848"/>
    <mergeCell ref="SLV844:SLV848"/>
    <mergeCell ref="SLW844:SLW848"/>
    <mergeCell ref="SLX844:SLX848"/>
    <mergeCell ref="SLY844:SLY848"/>
    <mergeCell ref="SLZ844:SLZ848"/>
    <mergeCell ref="SLO844:SLO848"/>
    <mergeCell ref="SLP844:SLP848"/>
    <mergeCell ref="SLQ844:SLQ848"/>
    <mergeCell ref="SLR844:SLR848"/>
    <mergeCell ref="SLS844:SLS848"/>
    <mergeCell ref="SLT844:SLT848"/>
    <mergeCell ref="SLI844:SLI848"/>
    <mergeCell ref="SLJ844:SLJ848"/>
    <mergeCell ref="SLK844:SLK848"/>
    <mergeCell ref="SLL844:SLL848"/>
    <mergeCell ref="SLM844:SLM848"/>
    <mergeCell ref="SLN844:SLN848"/>
    <mergeCell ref="SLC844:SLC848"/>
    <mergeCell ref="SLD844:SLD848"/>
    <mergeCell ref="SLE844:SLE848"/>
    <mergeCell ref="SLF844:SLF848"/>
    <mergeCell ref="SLG844:SLG848"/>
    <mergeCell ref="SLH844:SLH848"/>
    <mergeCell ref="SKW844:SKW848"/>
    <mergeCell ref="SKX844:SKX848"/>
    <mergeCell ref="SKY844:SKY848"/>
    <mergeCell ref="SKZ844:SKZ848"/>
    <mergeCell ref="SLA844:SLA848"/>
    <mergeCell ref="SLB844:SLB848"/>
    <mergeCell ref="SKQ844:SKQ848"/>
    <mergeCell ref="SKR844:SKR848"/>
    <mergeCell ref="SKS844:SKS848"/>
    <mergeCell ref="SKT844:SKT848"/>
    <mergeCell ref="SKU844:SKU848"/>
    <mergeCell ref="SKV844:SKV848"/>
    <mergeCell ref="SKK844:SKK848"/>
    <mergeCell ref="SKL844:SKL848"/>
    <mergeCell ref="SKM844:SKM848"/>
    <mergeCell ref="SKN844:SKN848"/>
    <mergeCell ref="SKO844:SKO848"/>
    <mergeCell ref="SKP844:SKP848"/>
    <mergeCell ref="SKE844:SKE848"/>
    <mergeCell ref="SKF844:SKF848"/>
    <mergeCell ref="SKG844:SKG848"/>
    <mergeCell ref="SKH844:SKH848"/>
    <mergeCell ref="SKI844:SKI848"/>
    <mergeCell ref="SKJ844:SKJ848"/>
    <mergeCell ref="SJY844:SJY848"/>
    <mergeCell ref="SJZ844:SJZ848"/>
    <mergeCell ref="SKA844:SKA848"/>
    <mergeCell ref="SKB844:SKB848"/>
    <mergeCell ref="SKC844:SKC848"/>
    <mergeCell ref="SKD844:SKD848"/>
    <mergeCell ref="SJS844:SJS848"/>
    <mergeCell ref="SJT844:SJT848"/>
    <mergeCell ref="SJU844:SJU848"/>
    <mergeCell ref="SJV844:SJV848"/>
    <mergeCell ref="SJW844:SJW848"/>
    <mergeCell ref="SJX844:SJX848"/>
    <mergeCell ref="SJM844:SJM848"/>
    <mergeCell ref="SJN844:SJN848"/>
    <mergeCell ref="SJO844:SJO848"/>
    <mergeCell ref="SJP844:SJP848"/>
    <mergeCell ref="SJQ844:SJQ848"/>
    <mergeCell ref="SJR844:SJR848"/>
    <mergeCell ref="SJG844:SJG848"/>
    <mergeCell ref="SJH844:SJH848"/>
    <mergeCell ref="SJI844:SJI848"/>
    <mergeCell ref="SJJ844:SJJ848"/>
    <mergeCell ref="SJK844:SJK848"/>
    <mergeCell ref="SJL844:SJL848"/>
    <mergeCell ref="SJA844:SJA848"/>
    <mergeCell ref="SJB844:SJB848"/>
    <mergeCell ref="SJC844:SJC848"/>
    <mergeCell ref="SJD844:SJD848"/>
    <mergeCell ref="SJE844:SJE848"/>
    <mergeCell ref="SJF844:SJF848"/>
    <mergeCell ref="SIU844:SIU848"/>
    <mergeCell ref="SIV844:SIV848"/>
    <mergeCell ref="SIW844:SIW848"/>
    <mergeCell ref="SIX844:SIX848"/>
    <mergeCell ref="SIY844:SIY848"/>
    <mergeCell ref="SIZ844:SIZ848"/>
    <mergeCell ref="SIO844:SIO848"/>
    <mergeCell ref="SIP844:SIP848"/>
    <mergeCell ref="SIQ844:SIQ848"/>
    <mergeCell ref="SIR844:SIR848"/>
    <mergeCell ref="SIS844:SIS848"/>
    <mergeCell ref="SIT844:SIT848"/>
    <mergeCell ref="SII844:SII848"/>
    <mergeCell ref="SIJ844:SIJ848"/>
    <mergeCell ref="SIK844:SIK848"/>
    <mergeCell ref="SIL844:SIL848"/>
    <mergeCell ref="SIM844:SIM848"/>
    <mergeCell ref="SIN844:SIN848"/>
    <mergeCell ref="SIC844:SIC848"/>
    <mergeCell ref="SID844:SID848"/>
    <mergeCell ref="SIE844:SIE848"/>
    <mergeCell ref="SIF844:SIF848"/>
    <mergeCell ref="SIG844:SIG848"/>
    <mergeCell ref="SIH844:SIH848"/>
    <mergeCell ref="SHW844:SHW848"/>
    <mergeCell ref="SHX844:SHX848"/>
    <mergeCell ref="SHY844:SHY848"/>
    <mergeCell ref="SHZ844:SHZ848"/>
    <mergeCell ref="SIA844:SIA848"/>
    <mergeCell ref="SIB844:SIB848"/>
    <mergeCell ref="SHQ844:SHQ848"/>
    <mergeCell ref="SHR844:SHR848"/>
    <mergeCell ref="SHS844:SHS848"/>
    <mergeCell ref="SHT844:SHT848"/>
    <mergeCell ref="SHU844:SHU848"/>
    <mergeCell ref="SHV844:SHV848"/>
    <mergeCell ref="SHK844:SHK848"/>
    <mergeCell ref="SHL844:SHL848"/>
    <mergeCell ref="SHM844:SHM848"/>
    <mergeCell ref="SHN844:SHN848"/>
    <mergeCell ref="SHO844:SHO848"/>
    <mergeCell ref="SHP844:SHP848"/>
    <mergeCell ref="SHE844:SHE848"/>
    <mergeCell ref="SHF844:SHF848"/>
    <mergeCell ref="SHG844:SHG848"/>
    <mergeCell ref="SHH844:SHH848"/>
    <mergeCell ref="SHI844:SHI848"/>
    <mergeCell ref="SHJ844:SHJ848"/>
    <mergeCell ref="SGY844:SGY848"/>
    <mergeCell ref="SGZ844:SGZ848"/>
    <mergeCell ref="SHA844:SHA848"/>
    <mergeCell ref="SHB844:SHB848"/>
    <mergeCell ref="SHC844:SHC848"/>
    <mergeCell ref="SHD844:SHD848"/>
    <mergeCell ref="SGS844:SGS848"/>
    <mergeCell ref="SGT844:SGT848"/>
    <mergeCell ref="SGU844:SGU848"/>
    <mergeCell ref="SGV844:SGV848"/>
    <mergeCell ref="SGW844:SGW848"/>
    <mergeCell ref="SGX844:SGX848"/>
    <mergeCell ref="SGM844:SGM848"/>
    <mergeCell ref="SGN844:SGN848"/>
    <mergeCell ref="SGO844:SGO848"/>
    <mergeCell ref="SGP844:SGP848"/>
    <mergeCell ref="SGQ844:SGQ848"/>
    <mergeCell ref="SGR844:SGR848"/>
    <mergeCell ref="SGG844:SGG848"/>
    <mergeCell ref="SGH844:SGH848"/>
    <mergeCell ref="SGI844:SGI848"/>
    <mergeCell ref="SGJ844:SGJ848"/>
    <mergeCell ref="SGK844:SGK848"/>
    <mergeCell ref="SGL844:SGL848"/>
    <mergeCell ref="SGA844:SGA848"/>
    <mergeCell ref="SGB844:SGB848"/>
    <mergeCell ref="SGC844:SGC848"/>
    <mergeCell ref="SGD844:SGD848"/>
    <mergeCell ref="SGE844:SGE848"/>
    <mergeCell ref="SGF844:SGF848"/>
    <mergeCell ref="SFU844:SFU848"/>
    <mergeCell ref="SFV844:SFV848"/>
    <mergeCell ref="SFW844:SFW848"/>
    <mergeCell ref="SFX844:SFX848"/>
    <mergeCell ref="SFY844:SFY848"/>
    <mergeCell ref="SFZ844:SFZ848"/>
    <mergeCell ref="SFO844:SFO848"/>
    <mergeCell ref="SFP844:SFP848"/>
    <mergeCell ref="SFQ844:SFQ848"/>
    <mergeCell ref="SFR844:SFR848"/>
    <mergeCell ref="SFS844:SFS848"/>
    <mergeCell ref="SFT844:SFT848"/>
    <mergeCell ref="SFI844:SFI848"/>
    <mergeCell ref="SFJ844:SFJ848"/>
    <mergeCell ref="SFK844:SFK848"/>
    <mergeCell ref="SFL844:SFL848"/>
    <mergeCell ref="SFM844:SFM848"/>
    <mergeCell ref="SFN844:SFN848"/>
    <mergeCell ref="SFC844:SFC848"/>
    <mergeCell ref="SFD844:SFD848"/>
    <mergeCell ref="SFE844:SFE848"/>
    <mergeCell ref="SFF844:SFF848"/>
    <mergeCell ref="SFG844:SFG848"/>
    <mergeCell ref="SFH844:SFH848"/>
    <mergeCell ref="SEW844:SEW848"/>
    <mergeCell ref="SEX844:SEX848"/>
    <mergeCell ref="SEY844:SEY848"/>
    <mergeCell ref="SEZ844:SEZ848"/>
    <mergeCell ref="SFA844:SFA848"/>
    <mergeCell ref="SFB844:SFB848"/>
    <mergeCell ref="SEQ844:SEQ848"/>
    <mergeCell ref="SER844:SER848"/>
    <mergeCell ref="SES844:SES848"/>
    <mergeCell ref="SET844:SET848"/>
    <mergeCell ref="SEU844:SEU848"/>
    <mergeCell ref="SEV844:SEV848"/>
    <mergeCell ref="SEK844:SEK848"/>
    <mergeCell ref="SEL844:SEL848"/>
    <mergeCell ref="SEM844:SEM848"/>
    <mergeCell ref="SEN844:SEN848"/>
    <mergeCell ref="SEO844:SEO848"/>
    <mergeCell ref="SEP844:SEP848"/>
    <mergeCell ref="SEE844:SEE848"/>
    <mergeCell ref="SEF844:SEF848"/>
    <mergeCell ref="SEG844:SEG848"/>
    <mergeCell ref="SEH844:SEH848"/>
    <mergeCell ref="SEI844:SEI848"/>
    <mergeCell ref="SEJ844:SEJ848"/>
    <mergeCell ref="SDY844:SDY848"/>
    <mergeCell ref="SDZ844:SDZ848"/>
    <mergeCell ref="SEA844:SEA848"/>
    <mergeCell ref="SEB844:SEB848"/>
    <mergeCell ref="SEC844:SEC848"/>
    <mergeCell ref="SED844:SED848"/>
    <mergeCell ref="SDS844:SDS848"/>
    <mergeCell ref="SDT844:SDT848"/>
    <mergeCell ref="SDU844:SDU848"/>
    <mergeCell ref="SDV844:SDV848"/>
    <mergeCell ref="SDW844:SDW848"/>
    <mergeCell ref="SDX844:SDX848"/>
    <mergeCell ref="SDM844:SDM848"/>
    <mergeCell ref="SDN844:SDN848"/>
    <mergeCell ref="SDO844:SDO848"/>
    <mergeCell ref="SDP844:SDP848"/>
    <mergeCell ref="SDQ844:SDQ848"/>
    <mergeCell ref="SDR844:SDR848"/>
    <mergeCell ref="SDG844:SDG848"/>
    <mergeCell ref="SDH844:SDH848"/>
    <mergeCell ref="SDI844:SDI848"/>
    <mergeCell ref="SDJ844:SDJ848"/>
    <mergeCell ref="SDK844:SDK848"/>
    <mergeCell ref="SDL844:SDL848"/>
    <mergeCell ref="SDA844:SDA848"/>
    <mergeCell ref="SDB844:SDB848"/>
    <mergeCell ref="SDC844:SDC848"/>
    <mergeCell ref="SDD844:SDD848"/>
    <mergeCell ref="SDE844:SDE848"/>
    <mergeCell ref="SDF844:SDF848"/>
    <mergeCell ref="SCU844:SCU848"/>
    <mergeCell ref="SCV844:SCV848"/>
    <mergeCell ref="SCW844:SCW848"/>
    <mergeCell ref="SCX844:SCX848"/>
    <mergeCell ref="SCY844:SCY848"/>
    <mergeCell ref="SCZ844:SCZ848"/>
    <mergeCell ref="SCO844:SCO848"/>
    <mergeCell ref="SCP844:SCP848"/>
    <mergeCell ref="SCQ844:SCQ848"/>
    <mergeCell ref="SCR844:SCR848"/>
    <mergeCell ref="SCS844:SCS848"/>
    <mergeCell ref="SCT844:SCT848"/>
    <mergeCell ref="SCI844:SCI848"/>
    <mergeCell ref="SCJ844:SCJ848"/>
    <mergeCell ref="SCK844:SCK848"/>
    <mergeCell ref="SCL844:SCL848"/>
    <mergeCell ref="SCM844:SCM848"/>
    <mergeCell ref="SCN844:SCN848"/>
    <mergeCell ref="SCC844:SCC848"/>
    <mergeCell ref="SCD844:SCD848"/>
    <mergeCell ref="SCE844:SCE848"/>
    <mergeCell ref="SCF844:SCF848"/>
    <mergeCell ref="SCG844:SCG848"/>
    <mergeCell ref="SCH844:SCH848"/>
    <mergeCell ref="SBW844:SBW848"/>
    <mergeCell ref="SBX844:SBX848"/>
    <mergeCell ref="SBY844:SBY848"/>
    <mergeCell ref="SBZ844:SBZ848"/>
    <mergeCell ref="SCA844:SCA848"/>
    <mergeCell ref="SCB844:SCB848"/>
    <mergeCell ref="SBQ844:SBQ848"/>
    <mergeCell ref="SBR844:SBR848"/>
    <mergeCell ref="SBS844:SBS848"/>
    <mergeCell ref="SBT844:SBT848"/>
    <mergeCell ref="SBU844:SBU848"/>
    <mergeCell ref="SBV844:SBV848"/>
    <mergeCell ref="SBK844:SBK848"/>
    <mergeCell ref="SBL844:SBL848"/>
    <mergeCell ref="SBM844:SBM848"/>
    <mergeCell ref="SBN844:SBN848"/>
    <mergeCell ref="SBO844:SBO848"/>
    <mergeCell ref="SBP844:SBP848"/>
    <mergeCell ref="SBE844:SBE848"/>
    <mergeCell ref="SBF844:SBF848"/>
    <mergeCell ref="SBG844:SBG848"/>
    <mergeCell ref="SBH844:SBH848"/>
    <mergeCell ref="SBI844:SBI848"/>
    <mergeCell ref="SBJ844:SBJ848"/>
    <mergeCell ref="SAY844:SAY848"/>
    <mergeCell ref="SAZ844:SAZ848"/>
    <mergeCell ref="SBA844:SBA848"/>
    <mergeCell ref="SBB844:SBB848"/>
    <mergeCell ref="SBC844:SBC848"/>
    <mergeCell ref="SBD844:SBD848"/>
    <mergeCell ref="SAS844:SAS848"/>
    <mergeCell ref="SAT844:SAT848"/>
    <mergeCell ref="SAU844:SAU848"/>
    <mergeCell ref="SAV844:SAV848"/>
    <mergeCell ref="SAW844:SAW848"/>
    <mergeCell ref="SAX844:SAX848"/>
    <mergeCell ref="SAM844:SAM848"/>
    <mergeCell ref="SAN844:SAN848"/>
    <mergeCell ref="SAO844:SAO848"/>
    <mergeCell ref="SAP844:SAP848"/>
    <mergeCell ref="SAQ844:SAQ848"/>
    <mergeCell ref="SAR844:SAR848"/>
    <mergeCell ref="SAG844:SAG848"/>
    <mergeCell ref="SAH844:SAH848"/>
    <mergeCell ref="SAI844:SAI848"/>
    <mergeCell ref="SAJ844:SAJ848"/>
    <mergeCell ref="SAK844:SAK848"/>
    <mergeCell ref="SAL844:SAL848"/>
    <mergeCell ref="SAA844:SAA848"/>
    <mergeCell ref="SAB844:SAB848"/>
    <mergeCell ref="SAC844:SAC848"/>
    <mergeCell ref="SAD844:SAD848"/>
    <mergeCell ref="SAE844:SAE848"/>
    <mergeCell ref="SAF844:SAF848"/>
    <mergeCell ref="RZU844:RZU848"/>
    <mergeCell ref="RZV844:RZV848"/>
    <mergeCell ref="RZW844:RZW848"/>
    <mergeCell ref="RZX844:RZX848"/>
    <mergeCell ref="RZY844:RZY848"/>
    <mergeCell ref="RZZ844:RZZ848"/>
    <mergeCell ref="RZO844:RZO848"/>
    <mergeCell ref="RZP844:RZP848"/>
    <mergeCell ref="RZQ844:RZQ848"/>
    <mergeCell ref="RZR844:RZR848"/>
    <mergeCell ref="RZS844:RZS848"/>
    <mergeCell ref="RZT844:RZT848"/>
    <mergeCell ref="RZI844:RZI848"/>
    <mergeCell ref="RZJ844:RZJ848"/>
    <mergeCell ref="RZK844:RZK848"/>
    <mergeCell ref="RZL844:RZL848"/>
    <mergeCell ref="RZM844:RZM848"/>
    <mergeCell ref="RZN844:RZN848"/>
    <mergeCell ref="RZC844:RZC848"/>
    <mergeCell ref="RZD844:RZD848"/>
    <mergeCell ref="RZE844:RZE848"/>
    <mergeCell ref="RZF844:RZF848"/>
    <mergeCell ref="RZG844:RZG848"/>
    <mergeCell ref="RZH844:RZH848"/>
    <mergeCell ref="RYW844:RYW848"/>
    <mergeCell ref="RYX844:RYX848"/>
    <mergeCell ref="RYY844:RYY848"/>
    <mergeCell ref="RYZ844:RYZ848"/>
    <mergeCell ref="RZA844:RZA848"/>
    <mergeCell ref="RZB844:RZB848"/>
    <mergeCell ref="RYQ844:RYQ848"/>
    <mergeCell ref="RYR844:RYR848"/>
    <mergeCell ref="RYS844:RYS848"/>
    <mergeCell ref="RYT844:RYT848"/>
    <mergeCell ref="RYU844:RYU848"/>
    <mergeCell ref="RYV844:RYV848"/>
    <mergeCell ref="RYK844:RYK848"/>
    <mergeCell ref="RYL844:RYL848"/>
    <mergeCell ref="RYM844:RYM848"/>
    <mergeCell ref="RYN844:RYN848"/>
    <mergeCell ref="RYO844:RYO848"/>
    <mergeCell ref="RYP844:RYP848"/>
    <mergeCell ref="RYE844:RYE848"/>
    <mergeCell ref="RYF844:RYF848"/>
    <mergeCell ref="RYG844:RYG848"/>
    <mergeCell ref="RYH844:RYH848"/>
    <mergeCell ref="RYI844:RYI848"/>
    <mergeCell ref="RYJ844:RYJ848"/>
    <mergeCell ref="RXY844:RXY848"/>
    <mergeCell ref="RXZ844:RXZ848"/>
    <mergeCell ref="RYA844:RYA848"/>
    <mergeCell ref="RYB844:RYB848"/>
    <mergeCell ref="RYC844:RYC848"/>
    <mergeCell ref="RYD844:RYD848"/>
    <mergeCell ref="RXS844:RXS848"/>
    <mergeCell ref="RXT844:RXT848"/>
    <mergeCell ref="RXU844:RXU848"/>
    <mergeCell ref="RXV844:RXV848"/>
    <mergeCell ref="RXW844:RXW848"/>
    <mergeCell ref="RXX844:RXX848"/>
    <mergeCell ref="RXM844:RXM848"/>
    <mergeCell ref="RXN844:RXN848"/>
    <mergeCell ref="RXO844:RXO848"/>
    <mergeCell ref="RXP844:RXP848"/>
    <mergeCell ref="RXQ844:RXQ848"/>
    <mergeCell ref="RXR844:RXR848"/>
    <mergeCell ref="RXG844:RXG848"/>
    <mergeCell ref="RXH844:RXH848"/>
    <mergeCell ref="RXI844:RXI848"/>
    <mergeCell ref="RXJ844:RXJ848"/>
    <mergeCell ref="RXK844:RXK848"/>
    <mergeCell ref="RXL844:RXL848"/>
    <mergeCell ref="RXA844:RXA848"/>
    <mergeCell ref="RXB844:RXB848"/>
    <mergeCell ref="RXC844:RXC848"/>
    <mergeCell ref="RXD844:RXD848"/>
    <mergeCell ref="RXE844:RXE848"/>
    <mergeCell ref="RXF844:RXF848"/>
    <mergeCell ref="RWU844:RWU848"/>
    <mergeCell ref="RWV844:RWV848"/>
    <mergeCell ref="RWW844:RWW848"/>
    <mergeCell ref="RWX844:RWX848"/>
    <mergeCell ref="RWY844:RWY848"/>
    <mergeCell ref="RWZ844:RWZ848"/>
    <mergeCell ref="RWO844:RWO848"/>
    <mergeCell ref="RWP844:RWP848"/>
    <mergeCell ref="RWQ844:RWQ848"/>
    <mergeCell ref="RWR844:RWR848"/>
    <mergeCell ref="RWS844:RWS848"/>
    <mergeCell ref="RWT844:RWT848"/>
    <mergeCell ref="RWI844:RWI848"/>
    <mergeCell ref="RWJ844:RWJ848"/>
    <mergeCell ref="RWK844:RWK848"/>
    <mergeCell ref="RWL844:RWL848"/>
    <mergeCell ref="RWM844:RWM848"/>
    <mergeCell ref="RWN844:RWN848"/>
    <mergeCell ref="RWC844:RWC848"/>
    <mergeCell ref="RWD844:RWD848"/>
    <mergeCell ref="RWE844:RWE848"/>
    <mergeCell ref="RWF844:RWF848"/>
    <mergeCell ref="RWG844:RWG848"/>
    <mergeCell ref="RWH844:RWH848"/>
    <mergeCell ref="RVW844:RVW848"/>
    <mergeCell ref="RVX844:RVX848"/>
    <mergeCell ref="RVY844:RVY848"/>
    <mergeCell ref="RVZ844:RVZ848"/>
    <mergeCell ref="RWA844:RWA848"/>
    <mergeCell ref="RWB844:RWB848"/>
    <mergeCell ref="RVQ844:RVQ848"/>
    <mergeCell ref="RVR844:RVR848"/>
    <mergeCell ref="RVS844:RVS848"/>
    <mergeCell ref="RVT844:RVT848"/>
    <mergeCell ref="RVU844:RVU848"/>
    <mergeCell ref="RVV844:RVV848"/>
    <mergeCell ref="RVK844:RVK848"/>
    <mergeCell ref="RVL844:RVL848"/>
    <mergeCell ref="RVM844:RVM848"/>
    <mergeCell ref="RVN844:RVN848"/>
    <mergeCell ref="RVO844:RVO848"/>
    <mergeCell ref="RVP844:RVP848"/>
    <mergeCell ref="RVE844:RVE848"/>
    <mergeCell ref="RVF844:RVF848"/>
    <mergeCell ref="RVG844:RVG848"/>
    <mergeCell ref="RVH844:RVH848"/>
    <mergeCell ref="RVI844:RVI848"/>
    <mergeCell ref="RVJ844:RVJ848"/>
    <mergeCell ref="RUY844:RUY848"/>
    <mergeCell ref="RUZ844:RUZ848"/>
    <mergeCell ref="RVA844:RVA848"/>
    <mergeCell ref="RVB844:RVB848"/>
    <mergeCell ref="RVC844:RVC848"/>
    <mergeCell ref="RVD844:RVD848"/>
    <mergeCell ref="RUS844:RUS848"/>
    <mergeCell ref="RUT844:RUT848"/>
    <mergeCell ref="RUU844:RUU848"/>
    <mergeCell ref="RUV844:RUV848"/>
    <mergeCell ref="RUW844:RUW848"/>
    <mergeCell ref="RUX844:RUX848"/>
    <mergeCell ref="RUM844:RUM848"/>
    <mergeCell ref="RUN844:RUN848"/>
    <mergeCell ref="RUO844:RUO848"/>
    <mergeCell ref="RUP844:RUP848"/>
    <mergeCell ref="RUQ844:RUQ848"/>
    <mergeCell ref="RUR844:RUR848"/>
    <mergeCell ref="RUG844:RUG848"/>
    <mergeCell ref="RUH844:RUH848"/>
    <mergeCell ref="RUI844:RUI848"/>
    <mergeCell ref="RUJ844:RUJ848"/>
    <mergeCell ref="RUK844:RUK848"/>
    <mergeCell ref="RUL844:RUL848"/>
    <mergeCell ref="RUA844:RUA848"/>
    <mergeCell ref="RUB844:RUB848"/>
    <mergeCell ref="RUC844:RUC848"/>
    <mergeCell ref="RUD844:RUD848"/>
    <mergeCell ref="RUE844:RUE848"/>
    <mergeCell ref="RUF844:RUF848"/>
    <mergeCell ref="RTU844:RTU848"/>
    <mergeCell ref="RTV844:RTV848"/>
    <mergeCell ref="RTW844:RTW848"/>
    <mergeCell ref="RTX844:RTX848"/>
    <mergeCell ref="RTY844:RTY848"/>
    <mergeCell ref="RTZ844:RTZ848"/>
    <mergeCell ref="RTO844:RTO848"/>
    <mergeCell ref="RTP844:RTP848"/>
    <mergeCell ref="RTQ844:RTQ848"/>
    <mergeCell ref="RTR844:RTR848"/>
    <mergeCell ref="RTS844:RTS848"/>
    <mergeCell ref="RTT844:RTT848"/>
    <mergeCell ref="RTI844:RTI848"/>
    <mergeCell ref="RTJ844:RTJ848"/>
    <mergeCell ref="RTK844:RTK848"/>
    <mergeCell ref="RTL844:RTL848"/>
    <mergeCell ref="RTM844:RTM848"/>
    <mergeCell ref="RTN844:RTN848"/>
    <mergeCell ref="RTC844:RTC848"/>
    <mergeCell ref="RTD844:RTD848"/>
    <mergeCell ref="RTE844:RTE848"/>
    <mergeCell ref="RTF844:RTF848"/>
    <mergeCell ref="RTG844:RTG848"/>
    <mergeCell ref="RTH844:RTH848"/>
    <mergeCell ref="RSW844:RSW848"/>
    <mergeCell ref="RSX844:RSX848"/>
    <mergeCell ref="RSY844:RSY848"/>
    <mergeCell ref="RSZ844:RSZ848"/>
    <mergeCell ref="RTA844:RTA848"/>
    <mergeCell ref="RTB844:RTB848"/>
    <mergeCell ref="RSQ844:RSQ848"/>
    <mergeCell ref="RSR844:RSR848"/>
    <mergeCell ref="RSS844:RSS848"/>
    <mergeCell ref="RST844:RST848"/>
    <mergeCell ref="RSU844:RSU848"/>
    <mergeCell ref="RSV844:RSV848"/>
    <mergeCell ref="RSK844:RSK848"/>
    <mergeCell ref="RSL844:RSL848"/>
    <mergeCell ref="RSM844:RSM848"/>
    <mergeCell ref="RSN844:RSN848"/>
    <mergeCell ref="RSO844:RSO848"/>
    <mergeCell ref="RSP844:RSP848"/>
    <mergeCell ref="RSE844:RSE848"/>
    <mergeCell ref="RSF844:RSF848"/>
    <mergeCell ref="RSG844:RSG848"/>
    <mergeCell ref="RSH844:RSH848"/>
    <mergeCell ref="RSI844:RSI848"/>
    <mergeCell ref="RSJ844:RSJ848"/>
    <mergeCell ref="RRY844:RRY848"/>
    <mergeCell ref="RRZ844:RRZ848"/>
    <mergeCell ref="RSA844:RSA848"/>
    <mergeCell ref="RSB844:RSB848"/>
    <mergeCell ref="RSC844:RSC848"/>
    <mergeCell ref="RSD844:RSD848"/>
    <mergeCell ref="RRS844:RRS848"/>
    <mergeCell ref="RRT844:RRT848"/>
    <mergeCell ref="RRU844:RRU848"/>
    <mergeCell ref="RRV844:RRV848"/>
    <mergeCell ref="RRW844:RRW848"/>
    <mergeCell ref="RRX844:RRX848"/>
    <mergeCell ref="RRM844:RRM848"/>
    <mergeCell ref="RRN844:RRN848"/>
    <mergeCell ref="RRO844:RRO848"/>
    <mergeCell ref="RRP844:RRP848"/>
    <mergeCell ref="RRQ844:RRQ848"/>
    <mergeCell ref="RRR844:RRR848"/>
    <mergeCell ref="RRG844:RRG848"/>
    <mergeCell ref="RRH844:RRH848"/>
    <mergeCell ref="RRI844:RRI848"/>
    <mergeCell ref="RRJ844:RRJ848"/>
    <mergeCell ref="RRK844:RRK848"/>
    <mergeCell ref="RRL844:RRL848"/>
    <mergeCell ref="RRA844:RRA848"/>
    <mergeCell ref="RRB844:RRB848"/>
    <mergeCell ref="RRC844:RRC848"/>
    <mergeCell ref="RRD844:RRD848"/>
    <mergeCell ref="RRE844:RRE848"/>
    <mergeCell ref="RRF844:RRF848"/>
    <mergeCell ref="RQU844:RQU848"/>
    <mergeCell ref="RQV844:RQV848"/>
    <mergeCell ref="RQW844:RQW848"/>
    <mergeCell ref="RQX844:RQX848"/>
    <mergeCell ref="RQY844:RQY848"/>
    <mergeCell ref="RQZ844:RQZ848"/>
    <mergeCell ref="RQO844:RQO848"/>
    <mergeCell ref="RQP844:RQP848"/>
    <mergeCell ref="RQQ844:RQQ848"/>
    <mergeCell ref="RQR844:RQR848"/>
    <mergeCell ref="RQS844:RQS848"/>
    <mergeCell ref="RQT844:RQT848"/>
    <mergeCell ref="RQI844:RQI848"/>
    <mergeCell ref="RQJ844:RQJ848"/>
    <mergeCell ref="RQK844:RQK848"/>
    <mergeCell ref="RQL844:RQL848"/>
    <mergeCell ref="RQM844:RQM848"/>
    <mergeCell ref="RQN844:RQN848"/>
    <mergeCell ref="RQC844:RQC848"/>
    <mergeCell ref="RQD844:RQD848"/>
    <mergeCell ref="RQE844:RQE848"/>
    <mergeCell ref="RQF844:RQF848"/>
    <mergeCell ref="RQG844:RQG848"/>
    <mergeCell ref="RQH844:RQH848"/>
    <mergeCell ref="RPW844:RPW848"/>
    <mergeCell ref="RPX844:RPX848"/>
    <mergeCell ref="RPY844:RPY848"/>
    <mergeCell ref="RPZ844:RPZ848"/>
    <mergeCell ref="RQA844:RQA848"/>
    <mergeCell ref="RQB844:RQB848"/>
    <mergeCell ref="RPQ844:RPQ848"/>
    <mergeCell ref="RPR844:RPR848"/>
    <mergeCell ref="RPS844:RPS848"/>
    <mergeCell ref="RPT844:RPT848"/>
    <mergeCell ref="RPU844:RPU848"/>
    <mergeCell ref="RPV844:RPV848"/>
    <mergeCell ref="RPK844:RPK848"/>
    <mergeCell ref="RPL844:RPL848"/>
    <mergeCell ref="RPM844:RPM848"/>
    <mergeCell ref="RPN844:RPN848"/>
    <mergeCell ref="RPO844:RPO848"/>
    <mergeCell ref="RPP844:RPP848"/>
    <mergeCell ref="RPE844:RPE848"/>
    <mergeCell ref="RPF844:RPF848"/>
    <mergeCell ref="RPG844:RPG848"/>
    <mergeCell ref="RPH844:RPH848"/>
    <mergeCell ref="RPI844:RPI848"/>
    <mergeCell ref="RPJ844:RPJ848"/>
    <mergeCell ref="ROY844:ROY848"/>
    <mergeCell ref="ROZ844:ROZ848"/>
    <mergeCell ref="RPA844:RPA848"/>
    <mergeCell ref="RPB844:RPB848"/>
    <mergeCell ref="RPC844:RPC848"/>
    <mergeCell ref="RPD844:RPD848"/>
    <mergeCell ref="ROS844:ROS848"/>
    <mergeCell ref="ROT844:ROT848"/>
    <mergeCell ref="ROU844:ROU848"/>
    <mergeCell ref="ROV844:ROV848"/>
    <mergeCell ref="ROW844:ROW848"/>
    <mergeCell ref="ROX844:ROX848"/>
    <mergeCell ref="ROM844:ROM848"/>
    <mergeCell ref="RON844:RON848"/>
    <mergeCell ref="ROO844:ROO848"/>
    <mergeCell ref="ROP844:ROP848"/>
    <mergeCell ref="ROQ844:ROQ848"/>
    <mergeCell ref="ROR844:ROR848"/>
    <mergeCell ref="ROG844:ROG848"/>
    <mergeCell ref="ROH844:ROH848"/>
    <mergeCell ref="ROI844:ROI848"/>
    <mergeCell ref="ROJ844:ROJ848"/>
    <mergeCell ref="ROK844:ROK848"/>
    <mergeCell ref="ROL844:ROL848"/>
    <mergeCell ref="ROA844:ROA848"/>
    <mergeCell ref="ROB844:ROB848"/>
    <mergeCell ref="ROC844:ROC848"/>
    <mergeCell ref="ROD844:ROD848"/>
    <mergeCell ref="ROE844:ROE848"/>
    <mergeCell ref="ROF844:ROF848"/>
    <mergeCell ref="RNU844:RNU848"/>
    <mergeCell ref="RNV844:RNV848"/>
    <mergeCell ref="RNW844:RNW848"/>
    <mergeCell ref="RNX844:RNX848"/>
    <mergeCell ref="RNY844:RNY848"/>
    <mergeCell ref="RNZ844:RNZ848"/>
    <mergeCell ref="RNO844:RNO848"/>
    <mergeCell ref="RNP844:RNP848"/>
    <mergeCell ref="RNQ844:RNQ848"/>
    <mergeCell ref="RNR844:RNR848"/>
    <mergeCell ref="RNS844:RNS848"/>
    <mergeCell ref="RNT844:RNT848"/>
    <mergeCell ref="RNI844:RNI848"/>
    <mergeCell ref="RNJ844:RNJ848"/>
    <mergeCell ref="RNK844:RNK848"/>
    <mergeCell ref="RNL844:RNL848"/>
    <mergeCell ref="RNM844:RNM848"/>
    <mergeCell ref="RNN844:RNN848"/>
    <mergeCell ref="RNC844:RNC848"/>
    <mergeCell ref="RND844:RND848"/>
    <mergeCell ref="RNE844:RNE848"/>
    <mergeCell ref="RNF844:RNF848"/>
    <mergeCell ref="RNG844:RNG848"/>
    <mergeCell ref="RNH844:RNH848"/>
    <mergeCell ref="RMW844:RMW848"/>
    <mergeCell ref="RMX844:RMX848"/>
    <mergeCell ref="RMY844:RMY848"/>
    <mergeCell ref="RMZ844:RMZ848"/>
    <mergeCell ref="RNA844:RNA848"/>
    <mergeCell ref="RNB844:RNB848"/>
    <mergeCell ref="RMQ844:RMQ848"/>
    <mergeCell ref="RMR844:RMR848"/>
    <mergeCell ref="RMS844:RMS848"/>
    <mergeCell ref="RMT844:RMT848"/>
    <mergeCell ref="RMU844:RMU848"/>
    <mergeCell ref="RMV844:RMV848"/>
    <mergeCell ref="RMK844:RMK848"/>
    <mergeCell ref="RML844:RML848"/>
    <mergeCell ref="RMM844:RMM848"/>
    <mergeCell ref="RMN844:RMN848"/>
    <mergeCell ref="RMO844:RMO848"/>
    <mergeCell ref="RMP844:RMP848"/>
    <mergeCell ref="RME844:RME848"/>
    <mergeCell ref="RMF844:RMF848"/>
    <mergeCell ref="RMG844:RMG848"/>
    <mergeCell ref="RMH844:RMH848"/>
    <mergeCell ref="RMI844:RMI848"/>
    <mergeCell ref="RMJ844:RMJ848"/>
    <mergeCell ref="RLY844:RLY848"/>
    <mergeCell ref="RLZ844:RLZ848"/>
    <mergeCell ref="RMA844:RMA848"/>
    <mergeCell ref="RMB844:RMB848"/>
    <mergeCell ref="RMC844:RMC848"/>
    <mergeCell ref="RMD844:RMD848"/>
    <mergeCell ref="RLS844:RLS848"/>
    <mergeCell ref="RLT844:RLT848"/>
    <mergeCell ref="RLU844:RLU848"/>
    <mergeCell ref="RLV844:RLV848"/>
    <mergeCell ref="RLW844:RLW848"/>
    <mergeCell ref="RLX844:RLX848"/>
    <mergeCell ref="RLM844:RLM848"/>
    <mergeCell ref="RLN844:RLN848"/>
    <mergeCell ref="RLO844:RLO848"/>
    <mergeCell ref="RLP844:RLP848"/>
    <mergeCell ref="RLQ844:RLQ848"/>
    <mergeCell ref="RLR844:RLR848"/>
    <mergeCell ref="RLG844:RLG848"/>
    <mergeCell ref="RLH844:RLH848"/>
    <mergeCell ref="RLI844:RLI848"/>
    <mergeCell ref="RLJ844:RLJ848"/>
    <mergeCell ref="RLK844:RLK848"/>
    <mergeCell ref="RLL844:RLL848"/>
    <mergeCell ref="RLA844:RLA848"/>
    <mergeCell ref="RLB844:RLB848"/>
    <mergeCell ref="RLC844:RLC848"/>
    <mergeCell ref="RLD844:RLD848"/>
    <mergeCell ref="RLE844:RLE848"/>
    <mergeCell ref="RLF844:RLF848"/>
    <mergeCell ref="RKU844:RKU848"/>
    <mergeCell ref="RKV844:RKV848"/>
    <mergeCell ref="RKW844:RKW848"/>
    <mergeCell ref="RKX844:RKX848"/>
    <mergeCell ref="RKY844:RKY848"/>
    <mergeCell ref="RKZ844:RKZ848"/>
    <mergeCell ref="RKO844:RKO848"/>
    <mergeCell ref="RKP844:RKP848"/>
    <mergeCell ref="RKQ844:RKQ848"/>
    <mergeCell ref="RKR844:RKR848"/>
    <mergeCell ref="RKS844:RKS848"/>
    <mergeCell ref="RKT844:RKT848"/>
    <mergeCell ref="RKI844:RKI848"/>
    <mergeCell ref="RKJ844:RKJ848"/>
    <mergeCell ref="RKK844:RKK848"/>
    <mergeCell ref="RKL844:RKL848"/>
    <mergeCell ref="RKM844:RKM848"/>
    <mergeCell ref="RKN844:RKN848"/>
    <mergeCell ref="RKC844:RKC848"/>
    <mergeCell ref="RKD844:RKD848"/>
    <mergeCell ref="RKE844:RKE848"/>
    <mergeCell ref="RKF844:RKF848"/>
    <mergeCell ref="RKG844:RKG848"/>
    <mergeCell ref="RKH844:RKH848"/>
    <mergeCell ref="RJW844:RJW848"/>
    <mergeCell ref="RJX844:RJX848"/>
    <mergeCell ref="RJY844:RJY848"/>
    <mergeCell ref="RJZ844:RJZ848"/>
    <mergeCell ref="RKA844:RKA848"/>
    <mergeCell ref="RKB844:RKB848"/>
    <mergeCell ref="RJQ844:RJQ848"/>
    <mergeCell ref="RJR844:RJR848"/>
    <mergeCell ref="RJS844:RJS848"/>
    <mergeCell ref="RJT844:RJT848"/>
    <mergeCell ref="RJU844:RJU848"/>
    <mergeCell ref="RJV844:RJV848"/>
    <mergeCell ref="RJK844:RJK848"/>
    <mergeCell ref="RJL844:RJL848"/>
    <mergeCell ref="RJM844:RJM848"/>
    <mergeCell ref="RJN844:RJN848"/>
    <mergeCell ref="RJO844:RJO848"/>
    <mergeCell ref="RJP844:RJP848"/>
    <mergeCell ref="RJE844:RJE848"/>
    <mergeCell ref="RJF844:RJF848"/>
    <mergeCell ref="RJG844:RJG848"/>
    <mergeCell ref="RJH844:RJH848"/>
    <mergeCell ref="RJI844:RJI848"/>
    <mergeCell ref="RJJ844:RJJ848"/>
    <mergeCell ref="RIY844:RIY848"/>
    <mergeCell ref="RIZ844:RIZ848"/>
    <mergeCell ref="RJA844:RJA848"/>
    <mergeCell ref="RJB844:RJB848"/>
    <mergeCell ref="RJC844:RJC848"/>
    <mergeCell ref="RJD844:RJD848"/>
    <mergeCell ref="RIS844:RIS848"/>
    <mergeCell ref="RIT844:RIT848"/>
    <mergeCell ref="RIU844:RIU848"/>
    <mergeCell ref="RIV844:RIV848"/>
    <mergeCell ref="RIW844:RIW848"/>
    <mergeCell ref="RIX844:RIX848"/>
    <mergeCell ref="RIM844:RIM848"/>
    <mergeCell ref="RIN844:RIN848"/>
    <mergeCell ref="RIO844:RIO848"/>
    <mergeCell ref="RIP844:RIP848"/>
    <mergeCell ref="RIQ844:RIQ848"/>
    <mergeCell ref="RIR844:RIR848"/>
    <mergeCell ref="RIG844:RIG848"/>
    <mergeCell ref="RIH844:RIH848"/>
    <mergeCell ref="RII844:RII848"/>
    <mergeCell ref="RIJ844:RIJ848"/>
    <mergeCell ref="RIK844:RIK848"/>
    <mergeCell ref="RIL844:RIL848"/>
    <mergeCell ref="RIA844:RIA848"/>
    <mergeCell ref="RIB844:RIB848"/>
    <mergeCell ref="RIC844:RIC848"/>
    <mergeCell ref="RID844:RID848"/>
    <mergeCell ref="RIE844:RIE848"/>
    <mergeCell ref="RIF844:RIF848"/>
    <mergeCell ref="RHU844:RHU848"/>
    <mergeCell ref="RHV844:RHV848"/>
    <mergeCell ref="RHW844:RHW848"/>
    <mergeCell ref="RHX844:RHX848"/>
    <mergeCell ref="RHY844:RHY848"/>
    <mergeCell ref="RHZ844:RHZ848"/>
    <mergeCell ref="RHO844:RHO848"/>
    <mergeCell ref="RHP844:RHP848"/>
    <mergeCell ref="RHQ844:RHQ848"/>
    <mergeCell ref="RHR844:RHR848"/>
    <mergeCell ref="RHS844:RHS848"/>
    <mergeCell ref="RHT844:RHT848"/>
    <mergeCell ref="RHI844:RHI848"/>
    <mergeCell ref="RHJ844:RHJ848"/>
    <mergeCell ref="RHK844:RHK848"/>
    <mergeCell ref="RHL844:RHL848"/>
    <mergeCell ref="RHM844:RHM848"/>
    <mergeCell ref="RHN844:RHN848"/>
    <mergeCell ref="RHC844:RHC848"/>
    <mergeCell ref="RHD844:RHD848"/>
    <mergeCell ref="RHE844:RHE848"/>
    <mergeCell ref="RHF844:RHF848"/>
    <mergeCell ref="RHG844:RHG848"/>
    <mergeCell ref="RHH844:RHH848"/>
    <mergeCell ref="RGW844:RGW848"/>
    <mergeCell ref="RGX844:RGX848"/>
    <mergeCell ref="RGY844:RGY848"/>
    <mergeCell ref="RGZ844:RGZ848"/>
    <mergeCell ref="RHA844:RHA848"/>
    <mergeCell ref="RHB844:RHB848"/>
    <mergeCell ref="RGQ844:RGQ848"/>
    <mergeCell ref="RGR844:RGR848"/>
    <mergeCell ref="RGS844:RGS848"/>
    <mergeCell ref="RGT844:RGT848"/>
    <mergeCell ref="RGU844:RGU848"/>
    <mergeCell ref="RGV844:RGV848"/>
    <mergeCell ref="RGK844:RGK848"/>
    <mergeCell ref="RGL844:RGL848"/>
    <mergeCell ref="RGM844:RGM848"/>
    <mergeCell ref="RGN844:RGN848"/>
    <mergeCell ref="RGO844:RGO848"/>
    <mergeCell ref="RGP844:RGP848"/>
    <mergeCell ref="RGE844:RGE848"/>
    <mergeCell ref="RGF844:RGF848"/>
    <mergeCell ref="RGG844:RGG848"/>
    <mergeCell ref="RGH844:RGH848"/>
    <mergeCell ref="RGI844:RGI848"/>
    <mergeCell ref="RGJ844:RGJ848"/>
    <mergeCell ref="RFY844:RFY848"/>
    <mergeCell ref="RFZ844:RFZ848"/>
    <mergeCell ref="RGA844:RGA848"/>
    <mergeCell ref="RGB844:RGB848"/>
    <mergeCell ref="RGC844:RGC848"/>
    <mergeCell ref="RGD844:RGD848"/>
    <mergeCell ref="RFS844:RFS848"/>
    <mergeCell ref="RFT844:RFT848"/>
    <mergeCell ref="RFU844:RFU848"/>
    <mergeCell ref="RFV844:RFV848"/>
    <mergeCell ref="RFW844:RFW848"/>
    <mergeCell ref="RFX844:RFX848"/>
    <mergeCell ref="RFM844:RFM848"/>
    <mergeCell ref="RFN844:RFN848"/>
    <mergeCell ref="RFO844:RFO848"/>
    <mergeCell ref="RFP844:RFP848"/>
    <mergeCell ref="RFQ844:RFQ848"/>
    <mergeCell ref="RFR844:RFR848"/>
    <mergeCell ref="RFG844:RFG848"/>
    <mergeCell ref="RFH844:RFH848"/>
    <mergeCell ref="RFI844:RFI848"/>
    <mergeCell ref="RFJ844:RFJ848"/>
    <mergeCell ref="RFK844:RFK848"/>
    <mergeCell ref="RFL844:RFL848"/>
    <mergeCell ref="RFA844:RFA848"/>
    <mergeCell ref="RFB844:RFB848"/>
    <mergeCell ref="RFC844:RFC848"/>
    <mergeCell ref="RFD844:RFD848"/>
    <mergeCell ref="RFE844:RFE848"/>
    <mergeCell ref="RFF844:RFF848"/>
    <mergeCell ref="REU844:REU848"/>
    <mergeCell ref="REV844:REV848"/>
    <mergeCell ref="REW844:REW848"/>
    <mergeCell ref="REX844:REX848"/>
    <mergeCell ref="REY844:REY848"/>
    <mergeCell ref="REZ844:REZ848"/>
    <mergeCell ref="REO844:REO848"/>
    <mergeCell ref="REP844:REP848"/>
    <mergeCell ref="REQ844:REQ848"/>
    <mergeCell ref="RER844:RER848"/>
    <mergeCell ref="RES844:RES848"/>
    <mergeCell ref="RET844:RET848"/>
    <mergeCell ref="REI844:REI848"/>
    <mergeCell ref="REJ844:REJ848"/>
    <mergeCell ref="REK844:REK848"/>
    <mergeCell ref="REL844:REL848"/>
    <mergeCell ref="REM844:REM848"/>
    <mergeCell ref="REN844:REN848"/>
    <mergeCell ref="REC844:REC848"/>
    <mergeCell ref="RED844:RED848"/>
    <mergeCell ref="REE844:REE848"/>
    <mergeCell ref="REF844:REF848"/>
    <mergeCell ref="REG844:REG848"/>
    <mergeCell ref="REH844:REH848"/>
    <mergeCell ref="RDW844:RDW848"/>
    <mergeCell ref="RDX844:RDX848"/>
    <mergeCell ref="RDY844:RDY848"/>
    <mergeCell ref="RDZ844:RDZ848"/>
    <mergeCell ref="REA844:REA848"/>
    <mergeCell ref="REB844:REB848"/>
    <mergeCell ref="RDQ844:RDQ848"/>
    <mergeCell ref="RDR844:RDR848"/>
    <mergeCell ref="RDS844:RDS848"/>
    <mergeCell ref="RDT844:RDT848"/>
    <mergeCell ref="RDU844:RDU848"/>
    <mergeCell ref="RDV844:RDV848"/>
    <mergeCell ref="RDK844:RDK848"/>
    <mergeCell ref="RDL844:RDL848"/>
    <mergeCell ref="RDM844:RDM848"/>
    <mergeCell ref="RDN844:RDN848"/>
    <mergeCell ref="RDO844:RDO848"/>
    <mergeCell ref="RDP844:RDP848"/>
    <mergeCell ref="RDE844:RDE848"/>
    <mergeCell ref="RDF844:RDF848"/>
    <mergeCell ref="RDG844:RDG848"/>
    <mergeCell ref="RDH844:RDH848"/>
    <mergeCell ref="RDI844:RDI848"/>
    <mergeCell ref="RDJ844:RDJ848"/>
    <mergeCell ref="RCY844:RCY848"/>
    <mergeCell ref="RCZ844:RCZ848"/>
    <mergeCell ref="RDA844:RDA848"/>
    <mergeCell ref="RDB844:RDB848"/>
    <mergeCell ref="RDC844:RDC848"/>
    <mergeCell ref="RDD844:RDD848"/>
    <mergeCell ref="RCS844:RCS848"/>
    <mergeCell ref="RCT844:RCT848"/>
    <mergeCell ref="RCU844:RCU848"/>
    <mergeCell ref="RCV844:RCV848"/>
    <mergeCell ref="RCW844:RCW848"/>
    <mergeCell ref="RCX844:RCX848"/>
    <mergeCell ref="RCM844:RCM848"/>
    <mergeCell ref="RCN844:RCN848"/>
    <mergeCell ref="RCO844:RCO848"/>
    <mergeCell ref="RCP844:RCP848"/>
    <mergeCell ref="RCQ844:RCQ848"/>
    <mergeCell ref="RCR844:RCR848"/>
    <mergeCell ref="RCG844:RCG848"/>
    <mergeCell ref="RCH844:RCH848"/>
    <mergeCell ref="RCI844:RCI848"/>
    <mergeCell ref="RCJ844:RCJ848"/>
    <mergeCell ref="RCK844:RCK848"/>
    <mergeCell ref="RCL844:RCL848"/>
    <mergeCell ref="RCA844:RCA848"/>
    <mergeCell ref="RCB844:RCB848"/>
    <mergeCell ref="RCC844:RCC848"/>
    <mergeCell ref="RCD844:RCD848"/>
    <mergeCell ref="RCE844:RCE848"/>
    <mergeCell ref="RCF844:RCF848"/>
    <mergeCell ref="RBU844:RBU848"/>
    <mergeCell ref="RBV844:RBV848"/>
    <mergeCell ref="RBW844:RBW848"/>
    <mergeCell ref="RBX844:RBX848"/>
    <mergeCell ref="RBY844:RBY848"/>
    <mergeCell ref="RBZ844:RBZ848"/>
    <mergeCell ref="RBO844:RBO848"/>
    <mergeCell ref="RBP844:RBP848"/>
    <mergeCell ref="RBQ844:RBQ848"/>
    <mergeCell ref="RBR844:RBR848"/>
    <mergeCell ref="RBS844:RBS848"/>
    <mergeCell ref="RBT844:RBT848"/>
    <mergeCell ref="RBI844:RBI848"/>
    <mergeCell ref="RBJ844:RBJ848"/>
    <mergeCell ref="RBK844:RBK848"/>
    <mergeCell ref="RBL844:RBL848"/>
    <mergeCell ref="RBM844:RBM848"/>
    <mergeCell ref="RBN844:RBN848"/>
    <mergeCell ref="RBC844:RBC848"/>
    <mergeCell ref="RBD844:RBD848"/>
    <mergeCell ref="RBE844:RBE848"/>
    <mergeCell ref="RBF844:RBF848"/>
    <mergeCell ref="RBG844:RBG848"/>
    <mergeCell ref="RBH844:RBH848"/>
    <mergeCell ref="RAW844:RAW848"/>
    <mergeCell ref="RAX844:RAX848"/>
    <mergeCell ref="RAY844:RAY848"/>
    <mergeCell ref="RAZ844:RAZ848"/>
    <mergeCell ref="RBA844:RBA848"/>
    <mergeCell ref="RBB844:RBB848"/>
    <mergeCell ref="RAQ844:RAQ848"/>
    <mergeCell ref="RAR844:RAR848"/>
    <mergeCell ref="RAS844:RAS848"/>
    <mergeCell ref="RAT844:RAT848"/>
    <mergeCell ref="RAU844:RAU848"/>
    <mergeCell ref="RAV844:RAV848"/>
    <mergeCell ref="RAK844:RAK848"/>
    <mergeCell ref="RAL844:RAL848"/>
    <mergeCell ref="RAM844:RAM848"/>
    <mergeCell ref="RAN844:RAN848"/>
    <mergeCell ref="RAO844:RAO848"/>
    <mergeCell ref="RAP844:RAP848"/>
    <mergeCell ref="RAE844:RAE848"/>
    <mergeCell ref="RAF844:RAF848"/>
    <mergeCell ref="RAG844:RAG848"/>
    <mergeCell ref="RAH844:RAH848"/>
    <mergeCell ref="RAI844:RAI848"/>
    <mergeCell ref="RAJ844:RAJ848"/>
    <mergeCell ref="QZY844:QZY848"/>
    <mergeCell ref="QZZ844:QZZ848"/>
    <mergeCell ref="RAA844:RAA848"/>
    <mergeCell ref="RAB844:RAB848"/>
    <mergeCell ref="RAC844:RAC848"/>
    <mergeCell ref="RAD844:RAD848"/>
    <mergeCell ref="QZS844:QZS848"/>
    <mergeCell ref="QZT844:QZT848"/>
    <mergeCell ref="QZU844:QZU848"/>
    <mergeCell ref="QZV844:QZV848"/>
    <mergeCell ref="QZW844:QZW848"/>
    <mergeCell ref="QZX844:QZX848"/>
    <mergeCell ref="QZM844:QZM848"/>
    <mergeCell ref="QZN844:QZN848"/>
    <mergeCell ref="QZO844:QZO848"/>
    <mergeCell ref="QZP844:QZP848"/>
    <mergeCell ref="QZQ844:QZQ848"/>
    <mergeCell ref="QZR844:QZR848"/>
    <mergeCell ref="QZG844:QZG848"/>
    <mergeCell ref="QZH844:QZH848"/>
    <mergeCell ref="QZI844:QZI848"/>
    <mergeCell ref="QZJ844:QZJ848"/>
    <mergeCell ref="QZK844:QZK848"/>
    <mergeCell ref="QZL844:QZL848"/>
    <mergeCell ref="QZA844:QZA848"/>
    <mergeCell ref="QZB844:QZB848"/>
    <mergeCell ref="QZC844:QZC848"/>
    <mergeCell ref="QZD844:QZD848"/>
    <mergeCell ref="QZE844:QZE848"/>
    <mergeCell ref="QZF844:QZF848"/>
    <mergeCell ref="QYU844:QYU848"/>
    <mergeCell ref="QYV844:QYV848"/>
    <mergeCell ref="QYW844:QYW848"/>
    <mergeCell ref="QYX844:QYX848"/>
    <mergeCell ref="QYY844:QYY848"/>
    <mergeCell ref="QYZ844:QYZ848"/>
    <mergeCell ref="QYO844:QYO848"/>
    <mergeCell ref="QYP844:QYP848"/>
    <mergeCell ref="QYQ844:QYQ848"/>
    <mergeCell ref="QYR844:QYR848"/>
    <mergeCell ref="QYS844:QYS848"/>
    <mergeCell ref="QYT844:QYT848"/>
    <mergeCell ref="QYI844:QYI848"/>
    <mergeCell ref="QYJ844:QYJ848"/>
    <mergeCell ref="QYK844:QYK848"/>
    <mergeCell ref="QYL844:QYL848"/>
    <mergeCell ref="QYM844:QYM848"/>
    <mergeCell ref="QYN844:QYN848"/>
    <mergeCell ref="QYC844:QYC848"/>
    <mergeCell ref="QYD844:QYD848"/>
    <mergeCell ref="QYE844:QYE848"/>
    <mergeCell ref="QYF844:QYF848"/>
    <mergeCell ref="QYG844:QYG848"/>
    <mergeCell ref="QYH844:QYH848"/>
    <mergeCell ref="QXW844:QXW848"/>
    <mergeCell ref="QXX844:QXX848"/>
    <mergeCell ref="QXY844:QXY848"/>
    <mergeCell ref="QXZ844:QXZ848"/>
    <mergeCell ref="QYA844:QYA848"/>
    <mergeCell ref="QYB844:QYB848"/>
    <mergeCell ref="QXQ844:QXQ848"/>
    <mergeCell ref="QXR844:QXR848"/>
    <mergeCell ref="QXS844:QXS848"/>
    <mergeCell ref="QXT844:QXT848"/>
    <mergeCell ref="QXU844:QXU848"/>
    <mergeCell ref="QXV844:QXV848"/>
    <mergeCell ref="QXK844:QXK848"/>
    <mergeCell ref="QXL844:QXL848"/>
    <mergeCell ref="QXM844:QXM848"/>
    <mergeCell ref="QXN844:QXN848"/>
    <mergeCell ref="QXO844:QXO848"/>
    <mergeCell ref="QXP844:QXP848"/>
    <mergeCell ref="QXE844:QXE848"/>
    <mergeCell ref="QXF844:QXF848"/>
    <mergeCell ref="QXG844:QXG848"/>
    <mergeCell ref="QXH844:QXH848"/>
    <mergeCell ref="QXI844:QXI848"/>
    <mergeCell ref="QXJ844:QXJ848"/>
    <mergeCell ref="QWY844:QWY848"/>
    <mergeCell ref="QWZ844:QWZ848"/>
    <mergeCell ref="QXA844:QXA848"/>
    <mergeCell ref="QXB844:QXB848"/>
    <mergeCell ref="QXC844:QXC848"/>
    <mergeCell ref="QXD844:QXD848"/>
    <mergeCell ref="QWS844:QWS848"/>
    <mergeCell ref="QWT844:QWT848"/>
    <mergeCell ref="QWU844:QWU848"/>
    <mergeCell ref="QWV844:QWV848"/>
    <mergeCell ref="QWW844:QWW848"/>
    <mergeCell ref="QWX844:QWX848"/>
    <mergeCell ref="QWM844:QWM848"/>
    <mergeCell ref="QWN844:QWN848"/>
    <mergeCell ref="QWO844:QWO848"/>
    <mergeCell ref="QWP844:QWP848"/>
    <mergeCell ref="QWQ844:QWQ848"/>
    <mergeCell ref="QWR844:QWR848"/>
    <mergeCell ref="QWG844:QWG848"/>
    <mergeCell ref="QWH844:QWH848"/>
    <mergeCell ref="QWI844:QWI848"/>
    <mergeCell ref="QWJ844:QWJ848"/>
    <mergeCell ref="QWK844:QWK848"/>
    <mergeCell ref="QWL844:QWL848"/>
    <mergeCell ref="QWA844:QWA848"/>
    <mergeCell ref="QWB844:QWB848"/>
    <mergeCell ref="QWC844:QWC848"/>
    <mergeCell ref="QWD844:QWD848"/>
    <mergeCell ref="QWE844:QWE848"/>
    <mergeCell ref="QWF844:QWF848"/>
    <mergeCell ref="QVU844:QVU848"/>
    <mergeCell ref="QVV844:QVV848"/>
    <mergeCell ref="QVW844:QVW848"/>
    <mergeCell ref="QVX844:QVX848"/>
    <mergeCell ref="QVY844:QVY848"/>
    <mergeCell ref="QVZ844:QVZ848"/>
    <mergeCell ref="QVO844:QVO848"/>
    <mergeCell ref="QVP844:QVP848"/>
    <mergeCell ref="QVQ844:QVQ848"/>
    <mergeCell ref="QVR844:QVR848"/>
    <mergeCell ref="QVS844:QVS848"/>
    <mergeCell ref="QVT844:QVT848"/>
    <mergeCell ref="QVI844:QVI848"/>
    <mergeCell ref="QVJ844:QVJ848"/>
    <mergeCell ref="QVK844:QVK848"/>
    <mergeCell ref="QVL844:QVL848"/>
    <mergeCell ref="QVM844:QVM848"/>
    <mergeCell ref="QVN844:QVN848"/>
    <mergeCell ref="QVC844:QVC848"/>
    <mergeCell ref="QVD844:QVD848"/>
    <mergeCell ref="QVE844:QVE848"/>
    <mergeCell ref="QVF844:QVF848"/>
    <mergeCell ref="QVG844:QVG848"/>
    <mergeCell ref="QVH844:QVH848"/>
    <mergeCell ref="QUW844:QUW848"/>
    <mergeCell ref="QUX844:QUX848"/>
    <mergeCell ref="QUY844:QUY848"/>
    <mergeCell ref="QUZ844:QUZ848"/>
    <mergeCell ref="QVA844:QVA848"/>
    <mergeCell ref="QVB844:QVB848"/>
    <mergeCell ref="QUQ844:QUQ848"/>
    <mergeCell ref="QUR844:QUR848"/>
    <mergeCell ref="QUS844:QUS848"/>
    <mergeCell ref="QUT844:QUT848"/>
    <mergeCell ref="QUU844:QUU848"/>
    <mergeCell ref="QUV844:QUV848"/>
    <mergeCell ref="QUK844:QUK848"/>
    <mergeCell ref="QUL844:QUL848"/>
    <mergeCell ref="QUM844:QUM848"/>
    <mergeCell ref="QUN844:QUN848"/>
    <mergeCell ref="QUO844:QUO848"/>
    <mergeCell ref="QUP844:QUP848"/>
    <mergeCell ref="QUE844:QUE848"/>
    <mergeCell ref="QUF844:QUF848"/>
    <mergeCell ref="QUG844:QUG848"/>
    <mergeCell ref="QUH844:QUH848"/>
    <mergeCell ref="QUI844:QUI848"/>
    <mergeCell ref="QUJ844:QUJ848"/>
    <mergeCell ref="QTY844:QTY848"/>
    <mergeCell ref="QTZ844:QTZ848"/>
    <mergeCell ref="QUA844:QUA848"/>
    <mergeCell ref="QUB844:QUB848"/>
    <mergeCell ref="QUC844:QUC848"/>
    <mergeCell ref="QUD844:QUD848"/>
    <mergeCell ref="QTS844:QTS848"/>
    <mergeCell ref="QTT844:QTT848"/>
    <mergeCell ref="QTU844:QTU848"/>
    <mergeCell ref="QTV844:QTV848"/>
    <mergeCell ref="QTW844:QTW848"/>
    <mergeCell ref="QTX844:QTX848"/>
    <mergeCell ref="QTM844:QTM848"/>
    <mergeCell ref="QTN844:QTN848"/>
    <mergeCell ref="QTO844:QTO848"/>
    <mergeCell ref="QTP844:QTP848"/>
    <mergeCell ref="QTQ844:QTQ848"/>
    <mergeCell ref="QTR844:QTR848"/>
    <mergeCell ref="QTG844:QTG848"/>
    <mergeCell ref="QTH844:QTH848"/>
    <mergeCell ref="QTI844:QTI848"/>
    <mergeCell ref="QTJ844:QTJ848"/>
    <mergeCell ref="QTK844:QTK848"/>
    <mergeCell ref="QTL844:QTL848"/>
    <mergeCell ref="QTA844:QTA848"/>
    <mergeCell ref="QTB844:QTB848"/>
    <mergeCell ref="QTC844:QTC848"/>
    <mergeCell ref="QTD844:QTD848"/>
    <mergeCell ref="QTE844:QTE848"/>
    <mergeCell ref="QTF844:QTF848"/>
    <mergeCell ref="QSU844:QSU848"/>
    <mergeCell ref="QSV844:QSV848"/>
    <mergeCell ref="QSW844:QSW848"/>
    <mergeCell ref="QSX844:QSX848"/>
    <mergeCell ref="QSY844:QSY848"/>
    <mergeCell ref="QSZ844:QSZ848"/>
    <mergeCell ref="QSO844:QSO848"/>
    <mergeCell ref="QSP844:QSP848"/>
    <mergeCell ref="QSQ844:QSQ848"/>
    <mergeCell ref="QSR844:QSR848"/>
    <mergeCell ref="QSS844:QSS848"/>
    <mergeCell ref="QST844:QST848"/>
    <mergeCell ref="QSI844:QSI848"/>
    <mergeCell ref="QSJ844:QSJ848"/>
    <mergeCell ref="QSK844:QSK848"/>
    <mergeCell ref="QSL844:QSL848"/>
    <mergeCell ref="QSM844:QSM848"/>
    <mergeCell ref="QSN844:QSN848"/>
    <mergeCell ref="QSC844:QSC848"/>
    <mergeCell ref="QSD844:QSD848"/>
    <mergeCell ref="QSE844:QSE848"/>
    <mergeCell ref="QSF844:QSF848"/>
    <mergeCell ref="QSG844:QSG848"/>
    <mergeCell ref="QSH844:QSH848"/>
    <mergeCell ref="QRW844:QRW848"/>
    <mergeCell ref="QRX844:QRX848"/>
    <mergeCell ref="QRY844:QRY848"/>
    <mergeCell ref="QRZ844:QRZ848"/>
    <mergeCell ref="QSA844:QSA848"/>
    <mergeCell ref="QSB844:QSB848"/>
    <mergeCell ref="QRQ844:QRQ848"/>
    <mergeCell ref="QRR844:QRR848"/>
    <mergeCell ref="QRS844:QRS848"/>
    <mergeCell ref="QRT844:QRT848"/>
    <mergeCell ref="QRU844:QRU848"/>
    <mergeCell ref="QRV844:QRV848"/>
    <mergeCell ref="QRK844:QRK848"/>
    <mergeCell ref="QRL844:QRL848"/>
    <mergeCell ref="QRM844:QRM848"/>
    <mergeCell ref="QRN844:QRN848"/>
    <mergeCell ref="QRO844:QRO848"/>
    <mergeCell ref="QRP844:QRP848"/>
    <mergeCell ref="QRE844:QRE848"/>
    <mergeCell ref="QRF844:QRF848"/>
    <mergeCell ref="QRG844:QRG848"/>
    <mergeCell ref="QRH844:QRH848"/>
    <mergeCell ref="QRI844:QRI848"/>
    <mergeCell ref="QRJ844:QRJ848"/>
    <mergeCell ref="QQY844:QQY848"/>
    <mergeCell ref="QQZ844:QQZ848"/>
    <mergeCell ref="QRA844:QRA848"/>
    <mergeCell ref="QRB844:QRB848"/>
    <mergeCell ref="QRC844:QRC848"/>
    <mergeCell ref="QRD844:QRD848"/>
    <mergeCell ref="QQS844:QQS848"/>
    <mergeCell ref="QQT844:QQT848"/>
    <mergeCell ref="QQU844:QQU848"/>
    <mergeCell ref="QQV844:QQV848"/>
    <mergeCell ref="QQW844:QQW848"/>
    <mergeCell ref="QQX844:QQX848"/>
    <mergeCell ref="QQM844:QQM848"/>
    <mergeCell ref="QQN844:QQN848"/>
    <mergeCell ref="QQO844:QQO848"/>
    <mergeCell ref="QQP844:QQP848"/>
    <mergeCell ref="QQQ844:QQQ848"/>
    <mergeCell ref="QQR844:QQR848"/>
    <mergeCell ref="QQG844:QQG848"/>
    <mergeCell ref="QQH844:QQH848"/>
    <mergeCell ref="QQI844:QQI848"/>
    <mergeCell ref="QQJ844:QQJ848"/>
    <mergeCell ref="QQK844:QQK848"/>
    <mergeCell ref="QQL844:QQL848"/>
    <mergeCell ref="QQA844:QQA848"/>
    <mergeCell ref="QQB844:QQB848"/>
    <mergeCell ref="QQC844:QQC848"/>
    <mergeCell ref="QQD844:QQD848"/>
    <mergeCell ref="QQE844:QQE848"/>
    <mergeCell ref="QQF844:QQF848"/>
    <mergeCell ref="QPU844:QPU848"/>
    <mergeCell ref="QPV844:QPV848"/>
    <mergeCell ref="QPW844:QPW848"/>
    <mergeCell ref="QPX844:QPX848"/>
    <mergeCell ref="QPY844:QPY848"/>
    <mergeCell ref="QPZ844:QPZ848"/>
    <mergeCell ref="QPO844:QPO848"/>
    <mergeCell ref="QPP844:QPP848"/>
    <mergeCell ref="QPQ844:QPQ848"/>
    <mergeCell ref="QPR844:QPR848"/>
    <mergeCell ref="QPS844:QPS848"/>
    <mergeCell ref="QPT844:QPT848"/>
    <mergeCell ref="QPI844:QPI848"/>
    <mergeCell ref="QPJ844:QPJ848"/>
    <mergeCell ref="QPK844:QPK848"/>
    <mergeCell ref="QPL844:QPL848"/>
    <mergeCell ref="QPM844:QPM848"/>
    <mergeCell ref="QPN844:QPN848"/>
    <mergeCell ref="QPC844:QPC848"/>
    <mergeCell ref="QPD844:QPD848"/>
    <mergeCell ref="QPE844:QPE848"/>
    <mergeCell ref="QPF844:QPF848"/>
    <mergeCell ref="QPG844:QPG848"/>
    <mergeCell ref="QPH844:QPH848"/>
    <mergeCell ref="QOW844:QOW848"/>
    <mergeCell ref="QOX844:QOX848"/>
    <mergeCell ref="QOY844:QOY848"/>
    <mergeCell ref="QOZ844:QOZ848"/>
    <mergeCell ref="QPA844:QPA848"/>
    <mergeCell ref="QPB844:QPB848"/>
    <mergeCell ref="QOQ844:QOQ848"/>
    <mergeCell ref="QOR844:QOR848"/>
    <mergeCell ref="QOS844:QOS848"/>
    <mergeCell ref="QOT844:QOT848"/>
    <mergeCell ref="QOU844:QOU848"/>
    <mergeCell ref="QOV844:QOV848"/>
    <mergeCell ref="QOK844:QOK848"/>
    <mergeCell ref="QOL844:QOL848"/>
    <mergeCell ref="QOM844:QOM848"/>
    <mergeCell ref="QON844:QON848"/>
    <mergeCell ref="QOO844:QOO848"/>
    <mergeCell ref="QOP844:QOP848"/>
    <mergeCell ref="QOE844:QOE848"/>
    <mergeCell ref="QOF844:QOF848"/>
    <mergeCell ref="QOG844:QOG848"/>
    <mergeCell ref="QOH844:QOH848"/>
    <mergeCell ref="QOI844:QOI848"/>
    <mergeCell ref="QOJ844:QOJ848"/>
    <mergeCell ref="QNY844:QNY848"/>
    <mergeCell ref="QNZ844:QNZ848"/>
    <mergeCell ref="QOA844:QOA848"/>
    <mergeCell ref="QOB844:QOB848"/>
    <mergeCell ref="QOC844:QOC848"/>
    <mergeCell ref="QOD844:QOD848"/>
    <mergeCell ref="QNS844:QNS848"/>
    <mergeCell ref="QNT844:QNT848"/>
    <mergeCell ref="QNU844:QNU848"/>
    <mergeCell ref="QNV844:QNV848"/>
    <mergeCell ref="QNW844:QNW848"/>
    <mergeCell ref="QNX844:QNX848"/>
    <mergeCell ref="QNM844:QNM848"/>
    <mergeCell ref="QNN844:QNN848"/>
    <mergeCell ref="QNO844:QNO848"/>
    <mergeCell ref="QNP844:QNP848"/>
    <mergeCell ref="QNQ844:QNQ848"/>
    <mergeCell ref="QNR844:QNR848"/>
    <mergeCell ref="QNG844:QNG848"/>
    <mergeCell ref="QNH844:QNH848"/>
    <mergeCell ref="QNI844:QNI848"/>
    <mergeCell ref="QNJ844:QNJ848"/>
    <mergeCell ref="QNK844:QNK848"/>
    <mergeCell ref="QNL844:QNL848"/>
    <mergeCell ref="QNA844:QNA848"/>
    <mergeCell ref="QNB844:QNB848"/>
    <mergeCell ref="QNC844:QNC848"/>
    <mergeCell ref="QND844:QND848"/>
    <mergeCell ref="QNE844:QNE848"/>
    <mergeCell ref="QNF844:QNF848"/>
    <mergeCell ref="QMU844:QMU848"/>
    <mergeCell ref="QMV844:QMV848"/>
    <mergeCell ref="QMW844:QMW848"/>
    <mergeCell ref="QMX844:QMX848"/>
    <mergeCell ref="QMY844:QMY848"/>
    <mergeCell ref="QMZ844:QMZ848"/>
    <mergeCell ref="QMO844:QMO848"/>
    <mergeCell ref="QMP844:QMP848"/>
    <mergeCell ref="QMQ844:QMQ848"/>
    <mergeCell ref="QMR844:QMR848"/>
    <mergeCell ref="QMS844:QMS848"/>
    <mergeCell ref="QMT844:QMT848"/>
    <mergeCell ref="QMI844:QMI848"/>
    <mergeCell ref="QMJ844:QMJ848"/>
    <mergeCell ref="QMK844:QMK848"/>
    <mergeCell ref="QML844:QML848"/>
    <mergeCell ref="QMM844:QMM848"/>
    <mergeCell ref="QMN844:QMN848"/>
    <mergeCell ref="QMC844:QMC848"/>
    <mergeCell ref="QMD844:QMD848"/>
    <mergeCell ref="QME844:QME848"/>
    <mergeCell ref="QMF844:QMF848"/>
    <mergeCell ref="QMG844:QMG848"/>
    <mergeCell ref="QMH844:QMH848"/>
    <mergeCell ref="QLW844:QLW848"/>
    <mergeCell ref="QLX844:QLX848"/>
    <mergeCell ref="QLY844:QLY848"/>
    <mergeCell ref="QLZ844:QLZ848"/>
    <mergeCell ref="QMA844:QMA848"/>
    <mergeCell ref="QMB844:QMB848"/>
    <mergeCell ref="QLQ844:QLQ848"/>
    <mergeCell ref="QLR844:QLR848"/>
    <mergeCell ref="QLS844:QLS848"/>
    <mergeCell ref="QLT844:QLT848"/>
    <mergeCell ref="QLU844:QLU848"/>
    <mergeCell ref="QLV844:QLV848"/>
    <mergeCell ref="QLK844:QLK848"/>
    <mergeCell ref="QLL844:QLL848"/>
    <mergeCell ref="QLM844:QLM848"/>
    <mergeCell ref="QLN844:QLN848"/>
    <mergeCell ref="QLO844:QLO848"/>
    <mergeCell ref="QLP844:QLP848"/>
    <mergeCell ref="QLE844:QLE848"/>
    <mergeCell ref="QLF844:QLF848"/>
    <mergeCell ref="QLG844:QLG848"/>
    <mergeCell ref="QLH844:QLH848"/>
    <mergeCell ref="QLI844:QLI848"/>
    <mergeCell ref="QLJ844:QLJ848"/>
    <mergeCell ref="QKY844:QKY848"/>
    <mergeCell ref="QKZ844:QKZ848"/>
    <mergeCell ref="QLA844:QLA848"/>
    <mergeCell ref="QLB844:QLB848"/>
    <mergeCell ref="QLC844:QLC848"/>
    <mergeCell ref="QLD844:QLD848"/>
    <mergeCell ref="QKS844:QKS848"/>
    <mergeCell ref="QKT844:QKT848"/>
    <mergeCell ref="QKU844:QKU848"/>
    <mergeCell ref="QKV844:QKV848"/>
    <mergeCell ref="QKW844:QKW848"/>
    <mergeCell ref="QKX844:QKX848"/>
    <mergeCell ref="QKM844:QKM848"/>
    <mergeCell ref="QKN844:QKN848"/>
    <mergeCell ref="QKO844:QKO848"/>
    <mergeCell ref="QKP844:QKP848"/>
    <mergeCell ref="QKQ844:QKQ848"/>
    <mergeCell ref="QKR844:QKR848"/>
    <mergeCell ref="QKG844:QKG848"/>
    <mergeCell ref="QKH844:QKH848"/>
    <mergeCell ref="QKI844:QKI848"/>
    <mergeCell ref="QKJ844:QKJ848"/>
    <mergeCell ref="QKK844:QKK848"/>
    <mergeCell ref="QKL844:QKL848"/>
    <mergeCell ref="QKA844:QKA848"/>
    <mergeCell ref="QKB844:QKB848"/>
    <mergeCell ref="QKC844:QKC848"/>
    <mergeCell ref="QKD844:QKD848"/>
    <mergeCell ref="QKE844:QKE848"/>
    <mergeCell ref="QKF844:QKF848"/>
    <mergeCell ref="QJU844:QJU848"/>
    <mergeCell ref="QJV844:QJV848"/>
    <mergeCell ref="QJW844:QJW848"/>
    <mergeCell ref="QJX844:QJX848"/>
    <mergeCell ref="QJY844:QJY848"/>
    <mergeCell ref="QJZ844:QJZ848"/>
    <mergeCell ref="QJO844:QJO848"/>
    <mergeCell ref="QJP844:QJP848"/>
    <mergeCell ref="QJQ844:QJQ848"/>
    <mergeCell ref="QJR844:QJR848"/>
    <mergeCell ref="QJS844:QJS848"/>
    <mergeCell ref="QJT844:QJT848"/>
    <mergeCell ref="QJI844:QJI848"/>
    <mergeCell ref="QJJ844:QJJ848"/>
    <mergeCell ref="QJK844:QJK848"/>
    <mergeCell ref="QJL844:QJL848"/>
    <mergeCell ref="QJM844:QJM848"/>
    <mergeCell ref="QJN844:QJN848"/>
    <mergeCell ref="QJC844:QJC848"/>
    <mergeCell ref="QJD844:QJD848"/>
    <mergeCell ref="QJE844:QJE848"/>
    <mergeCell ref="QJF844:QJF848"/>
    <mergeCell ref="QJG844:QJG848"/>
    <mergeCell ref="QJH844:QJH848"/>
    <mergeCell ref="QIW844:QIW848"/>
    <mergeCell ref="QIX844:QIX848"/>
    <mergeCell ref="QIY844:QIY848"/>
    <mergeCell ref="QIZ844:QIZ848"/>
    <mergeCell ref="QJA844:QJA848"/>
    <mergeCell ref="QJB844:QJB848"/>
    <mergeCell ref="QIQ844:QIQ848"/>
    <mergeCell ref="QIR844:QIR848"/>
    <mergeCell ref="QIS844:QIS848"/>
    <mergeCell ref="QIT844:QIT848"/>
    <mergeCell ref="QIU844:QIU848"/>
    <mergeCell ref="QIV844:QIV848"/>
    <mergeCell ref="QIK844:QIK848"/>
    <mergeCell ref="QIL844:QIL848"/>
    <mergeCell ref="QIM844:QIM848"/>
    <mergeCell ref="QIN844:QIN848"/>
    <mergeCell ref="QIO844:QIO848"/>
    <mergeCell ref="QIP844:QIP848"/>
    <mergeCell ref="QIE844:QIE848"/>
    <mergeCell ref="QIF844:QIF848"/>
    <mergeCell ref="QIG844:QIG848"/>
    <mergeCell ref="QIH844:QIH848"/>
    <mergeCell ref="QII844:QII848"/>
    <mergeCell ref="QIJ844:QIJ848"/>
    <mergeCell ref="QHY844:QHY848"/>
    <mergeCell ref="QHZ844:QHZ848"/>
    <mergeCell ref="QIA844:QIA848"/>
    <mergeCell ref="QIB844:QIB848"/>
    <mergeCell ref="QIC844:QIC848"/>
    <mergeCell ref="QID844:QID848"/>
    <mergeCell ref="QHS844:QHS848"/>
    <mergeCell ref="QHT844:QHT848"/>
    <mergeCell ref="QHU844:QHU848"/>
    <mergeCell ref="QHV844:QHV848"/>
    <mergeCell ref="QHW844:QHW848"/>
    <mergeCell ref="QHX844:QHX848"/>
    <mergeCell ref="QHM844:QHM848"/>
    <mergeCell ref="QHN844:QHN848"/>
    <mergeCell ref="QHO844:QHO848"/>
    <mergeCell ref="QHP844:QHP848"/>
    <mergeCell ref="QHQ844:QHQ848"/>
    <mergeCell ref="QHR844:QHR848"/>
    <mergeCell ref="QHG844:QHG848"/>
    <mergeCell ref="QHH844:QHH848"/>
    <mergeCell ref="QHI844:QHI848"/>
    <mergeCell ref="QHJ844:QHJ848"/>
    <mergeCell ref="QHK844:QHK848"/>
    <mergeCell ref="QHL844:QHL848"/>
    <mergeCell ref="QHA844:QHA848"/>
    <mergeCell ref="QHB844:QHB848"/>
    <mergeCell ref="QHC844:QHC848"/>
    <mergeCell ref="QHD844:QHD848"/>
    <mergeCell ref="QHE844:QHE848"/>
    <mergeCell ref="QHF844:QHF848"/>
    <mergeCell ref="QGU844:QGU848"/>
    <mergeCell ref="QGV844:QGV848"/>
    <mergeCell ref="QGW844:QGW848"/>
    <mergeCell ref="QGX844:QGX848"/>
    <mergeCell ref="QGY844:QGY848"/>
    <mergeCell ref="QGZ844:QGZ848"/>
    <mergeCell ref="QGO844:QGO848"/>
    <mergeCell ref="QGP844:QGP848"/>
    <mergeCell ref="QGQ844:QGQ848"/>
    <mergeCell ref="QGR844:QGR848"/>
    <mergeCell ref="QGS844:QGS848"/>
    <mergeCell ref="QGT844:QGT848"/>
    <mergeCell ref="QGI844:QGI848"/>
    <mergeCell ref="QGJ844:QGJ848"/>
    <mergeCell ref="QGK844:QGK848"/>
    <mergeCell ref="QGL844:QGL848"/>
    <mergeCell ref="QGM844:QGM848"/>
    <mergeCell ref="QGN844:QGN848"/>
    <mergeCell ref="QGC844:QGC848"/>
    <mergeCell ref="QGD844:QGD848"/>
    <mergeCell ref="QGE844:QGE848"/>
    <mergeCell ref="QGF844:QGF848"/>
    <mergeCell ref="QGG844:QGG848"/>
    <mergeCell ref="QGH844:QGH848"/>
    <mergeCell ref="QFW844:QFW848"/>
    <mergeCell ref="QFX844:QFX848"/>
    <mergeCell ref="QFY844:QFY848"/>
    <mergeCell ref="QFZ844:QFZ848"/>
    <mergeCell ref="QGA844:QGA848"/>
    <mergeCell ref="QGB844:QGB848"/>
    <mergeCell ref="QFQ844:QFQ848"/>
    <mergeCell ref="QFR844:QFR848"/>
    <mergeCell ref="QFS844:QFS848"/>
    <mergeCell ref="QFT844:QFT848"/>
    <mergeCell ref="QFU844:QFU848"/>
    <mergeCell ref="QFV844:QFV848"/>
    <mergeCell ref="QFK844:QFK848"/>
    <mergeCell ref="QFL844:QFL848"/>
    <mergeCell ref="QFM844:QFM848"/>
    <mergeCell ref="QFN844:QFN848"/>
    <mergeCell ref="QFO844:QFO848"/>
    <mergeCell ref="QFP844:QFP848"/>
    <mergeCell ref="QFE844:QFE848"/>
    <mergeCell ref="QFF844:QFF848"/>
    <mergeCell ref="QFG844:QFG848"/>
    <mergeCell ref="QFH844:QFH848"/>
    <mergeCell ref="QFI844:QFI848"/>
    <mergeCell ref="QFJ844:QFJ848"/>
    <mergeCell ref="QEY844:QEY848"/>
    <mergeCell ref="QEZ844:QEZ848"/>
    <mergeCell ref="QFA844:QFA848"/>
    <mergeCell ref="QFB844:QFB848"/>
    <mergeCell ref="QFC844:QFC848"/>
    <mergeCell ref="QFD844:QFD848"/>
    <mergeCell ref="QES844:QES848"/>
    <mergeCell ref="QET844:QET848"/>
    <mergeCell ref="QEU844:QEU848"/>
    <mergeCell ref="QEV844:QEV848"/>
    <mergeCell ref="QEW844:QEW848"/>
    <mergeCell ref="QEX844:QEX848"/>
    <mergeCell ref="QEM844:QEM848"/>
    <mergeCell ref="QEN844:QEN848"/>
    <mergeCell ref="QEO844:QEO848"/>
    <mergeCell ref="QEP844:QEP848"/>
    <mergeCell ref="QEQ844:QEQ848"/>
    <mergeCell ref="QER844:QER848"/>
    <mergeCell ref="QEG844:QEG848"/>
    <mergeCell ref="QEH844:QEH848"/>
    <mergeCell ref="QEI844:QEI848"/>
    <mergeCell ref="QEJ844:QEJ848"/>
    <mergeCell ref="QEK844:QEK848"/>
    <mergeCell ref="QEL844:QEL848"/>
    <mergeCell ref="QEA844:QEA848"/>
    <mergeCell ref="QEB844:QEB848"/>
    <mergeCell ref="QEC844:QEC848"/>
    <mergeCell ref="QED844:QED848"/>
    <mergeCell ref="QEE844:QEE848"/>
    <mergeCell ref="QEF844:QEF848"/>
    <mergeCell ref="QDU844:QDU848"/>
    <mergeCell ref="QDV844:QDV848"/>
    <mergeCell ref="QDW844:QDW848"/>
    <mergeCell ref="QDX844:QDX848"/>
    <mergeCell ref="QDY844:QDY848"/>
    <mergeCell ref="QDZ844:QDZ848"/>
    <mergeCell ref="QDO844:QDO848"/>
    <mergeCell ref="QDP844:QDP848"/>
    <mergeCell ref="QDQ844:QDQ848"/>
    <mergeCell ref="QDR844:QDR848"/>
    <mergeCell ref="QDS844:QDS848"/>
    <mergeCell ref="QDT844:QDT848"/>
    <mergeCell ref="QDI844:QDI848"/>
    <mergeCell ref="QDJ844:QDJ848"/>
    <mergeCell ref="QDK844:QDK848"/>
    <mergeCell ref="QDL844:QDL848"/>
    <mergeCell ref="QDM844:QDM848"/>
    <mergeCell ref="QDN844:QDN848"/>
    <mergeCell ref="QDC844:QDC848"/>
    <mergeCell ref="QDD844:QDD848"/>
    <mergeCell ref="QDE844:QDE848"/>
    <mergeCell ref="QDF844:QDF848"/>
    <mergeCell ref="QDG844:QDG848"/>
    <mergeCell ref="QDH844:QDH848"/>
    <mergeCell ref="QCW844:QCW848"/>
    <mergeCell ref="QCX844:QCX848"/>
    <mergeCell ref="QCY844:QCY848"/>
    <mergeCell ref="QCZ844:QCZ848"/>
    <mergeCell ref="QDA844:QDA848"/>
    <mergeCell ref="QDB844:QDB848"/>
    <mergeCell ref="QCQ844:QCQ848"/>
    <mergeCell ref="QCR844:QCR848"/>
    <mergeCell ref="QCS844:QCS848"/>
    <mergeCell ref="QCT844:QCT848"/>
    <mergeCell ref="QCU844:QCU848"/>
    <mergeCell ref="QCV844:QCV848"/>
    <mergeCell ref="QCK844:QCK848"/>
    <mergeCell ref="QCL844:QCL848"/>
    <mergeCell ref="QCM844:QCM848"/>
    <mergeCell ref="QCN844:QCN848"/>
    <mergeCell ref="QCO844:QCO848"/>
    <mergeCell ref="QCP844:QCP848"/>
    <mergeCell ref="QCE844:QCE848"/>
    <mergeCell ref="QCF844:QCF848"/>
    <mergeCell ref="QCG844:QCG848"/>
    <mergeCell ref="QCH844:QCH848"/>
    <mergeCell ref="QCI844:QCI848"/>
    <mergeCell ref="QCJ844:QCJ848"/>
    <mergeCell ref="QBY844:QBY848"/>
    <mergeCell ref="QBZ844:QBZ848"/>
    <mergeCell ref="QCA844:QCA848"/>
    <mergeCell ref="QCB844:QCB848"/>
    <mergeCell ref="QCC844:QCC848"/>
    <mergeCell ref="QCD844:QCD848"/>
    <mergeCell ref="QBS844:QBS848"/>
    <mergeCell ref="QBT844:QBT848"/>
    <mergeCell ref="QBU844:QBU848"/>
    <mergeCell ref="QBV844:QBV848"/>
    <mergeCell ref="QBW844:QBW848"/>
    <mergeCell ref="QBX844:QBX848"/>
    <mergeCell ref="QBM844:QBM848"/>
    <mergeCell ref="QBN844:QBN848"/>
    <mergeCell ref="QBO844:QBO848"/>
    <mergeCell ref="QBP844:QBP848"/>
    <mergeCell ref="QBQ844:QBQ848"/>
    <mergeCell ref="QBR844:QBR848"/>
    <mergeCell ref="QBG844:QBG848"/>
    <mergeCell ref="QBH844:QBH848"/>
    <mergeCell ref="QBI844:QBI848"/>
    <mergeCell ref="QBJ844:QBJ848"/>
    <mergeCell ref="QBK844:QBK848"/>
    <mergeCell ref="QBL844:QBL848"/>
    <mergeCell ref="QBA844:QBA848"/>
    <mergeCell ref="QBB844:QBB848"/>
    <mergeCell ref="QBC844:QBC848"/>
    <mergeCell ref="QBD844:QBD848"/>
    <mergeCell ref="QBE844:QBE848"/>
    <mergeCell ref="QBF844:QBF848"/>
    <mergeCell ref="QAU844:QAU848"/>
    <mergeCell ref="QAV844:QAV848"/>
    <mergeCell ref="QAW844:QAW848"/>
    <mergeCell ref="QAX844:QAX848"/>
    <mergeCell ref="QAY844:QAY848"/>
    <mergeCell ref="QAZ844:QAZ848"/>
    <mergeCell ref="QAO844:QAO848"/>
    <mergeCell ref="QAP844:QAP848"/>
    <mergeCell ref="QAQ844:QAQ848"/>
    <mergeCell ref="QAR844:QAR848"/>
    <mergeCell ref="QAS844:QAS848"/>
    <mergeCell ref="QAT844:QAT848"/>
    <mergeCell ref="QAI844:QAI848"/>
    <mergeCell ref="QAJ844:QAJ848"/>
    <mergeCell ref="QAK844:QAK848"/>
    <mergeCell ref="QAL844:QAL848"/>
    <mergeCell ref="QAM844:QAM848"/>
    <mergeCell ref="QAN844:QAN848"/>
    <mergeCell ref="QAC844:QAC848"/>
    <mergeCell ref="QAD844:QAD848"/>
    <mergeCell ref="QAE844:QAE848"/>
    <mergeCell ref="QAF844:QAF848"/>
    <mergeCell ref="QAG844:QAG848"/>
    <mergeCell ref="QAH844:QAH848"/>
    <mergeCell ref="PZW844:PZW848"/>
    <mergeCell ref="PZX844:PZX848"/>
    <mergeCell ref="PZY844:PZY848"/>
    <mergeCell ref="PZZ844:PZZ848"/>
    <mergeCell ref="QAA844:QAA848"/>
    <mergeCell ref="QAB844:QAB848"/>
    <mergeCell ref="PZQ844:PZQ848"/>
    <mergeCell ref="PZR844:PZR848"/>
    <mergeCell ref="PZS844:PZS848"/>
    <mergeCell ref="PZT844:PZT848"/>
    <mergeCell ref="PZU844:PZU848"/>
    <mergeCell ref="PZV844:PZV848"/>
    <mergeCell ref="PZK844:PZK848"/>
    <mergeCell ref="PZL844:PZL848"/>
    <mergeCell ref="PZM844:PZM848"/>
    <mergeCell ref="PZN844:PZN848"/>
    <mergeCell ref="PZO844:PZO848"/>
    <mergeCell ref="PZP844:PZP848"/>
    <mergeCell ref="PZE844:PZE848"/>
    <mergeCell ref="PZF844:PZF848"/>
    <mergeCell ref="PZG844:PZG848"/>
    <mergeCell ref="PZH844:PZH848"/>
    <mergeCell ref="PZI844:PZI848"/>
    <mergeCell ref="PZJ844:PZJ848"/>
    <mergeCell ref="PYY844:PYY848"/>
    <mergeCell ref="PYZ844:PYZ848"/>
    <mergeCell ref="PZA844:PZA848"/>
    <mergeCell ref="PZB844:PZB848"/>
    <mergeCell ref="PZC844:PZC848"/>
    <mergeCell ref="PZD844:PZD848"/>
    <mergeCell ref="PYS844:PYS848"/>
    <mergeCell ref="PYT844:PYT848"/>
    <mergeCell ref="PYU844:PYU848"/>
    <mergeCell ref="PYV844:PYV848"/>
    <mergeCell ref="PYW844:PYW848"/>
    <mergeCell ref="PYX844:PYX848"/>
    <mergeCell ref="PYM844:PYM848"/>
    <mergeCell ref="PYN844:PYN848"/>
    <mergeCell ref="PYO844:PYO848"/>
    <mergeCell ref="PYP844:PYP848"/>
    <mergeCell ref="PYQ844:PYQ848"/>
    <mergeCell ref="PYR844:PYR848"/>
    <mergeCell ref="PYG844:PYG848"/>
    <mergeCell ref="PYH844:PYH848"/>
    <mergeCell ref="PYI844:PYI848"/>
    <mergeCell ref="PYJ844:PYJ848"/>
    <mergeCell ref="PYK844:PYK848"/>
    <mergeCell ref="PYL844:PYL848"/>
    <mergeCell ref="PYA844:PYA848"/>
    <mergeCell ref="PYB844:PYB848"/>
    <mergeCell ref="PYC844:PYC848"/>
    <mergeCell ref="PYD844:PYD848"/>
    <mergeCell ref="PYE844:PYE848"/>
    <mergeCell ref="PYF844:PYF848"/>
    <mergeCell ref="PXU844:PXU848"/>
    <mergeCell ref="PXV844:PXV848"/>
    <mergeCell ref="PXW844:PXW848"/>
    <mergeCell ref="PXX844:PXX848"/>
    <mergeCell ref="PXY844:PXY848"/>
    <mergeCell ref="PXZ844:PXZ848"/>
    <mergeCell ref="PXO844:PXO848"/>
    <mergeCell ref="PXP844:PXP848"/>
    <mergeCell ref="PXQ844:PXQ848"/>
    <mergeCell ref="PXR844:PXR848"/>
    <mergeCell ref="PXS844:PXS848"/>
    <mergeCell ref="PXT844:PXT848"/>
    <mergeCell ref="PXI844:PXI848"/>
    <mergeCell ref="PXJ844:PXJ848"/>
    <mergeCell ref="PXK844:PXK848"/>
    <mergeCell ref="PXL844:PXL848"/>
    <mergeCell ref="PXM844:PXM848"/>
    <mergeCell ref="PXN844:PXN848"/>
    <mergeCell ref="PXC844:PXC848"/>
    <mergeCell ref="PXD844:PXD848"/>
    <mergeCell ref="PXE844:PXE848"/>
    <mergeCell ref="PXF844:PXF848"/>
    <mergeCell ref="PXG844:PXG848"/>
    <mergeCell ref="PXH844:PXH848"/>
    <mergeCell ref="PWW844:PWW848"/>
    <mergeCell ref="PWX844:PWX848"/>
    <mergeCell ref="PWY844:PWY848"/>
    <mergeCell ref="PWZ844:PWZ848"/>
    <mergeCell ref="PXA844:PXA848"/>
    <mergeCell ref="PXB844:PXB848"/>
    <mergeCell ref="PWQ844:PWQ848"/>
    <mergeCell ref="PWR844:PWR848"/>
    <mergeCell ref="PWS844:PWS848"/>
    <mergeCell ref="PWT844:PWT848"/>
    <mergeCell ref="PWU844:PWU848"/>
    <mergeCell ref="PWV844:PWV848"/>
    <mergeCell ref="PWK844:PWK848"/>
    <mergeCell ref="PWL844:PWL848"/>
    <mergeCell ref="PWM844:PWM848"/>
    <mergeCell ref="PWN844:PWN848"/>
    <mergeCell ref="PWO844:PWO848"/>
    <mergeCell ref="PWP844:PWP848"/>
    <mergeCell ref="PWE844:PWE848"/>
    <mergeCell ref="PWF844:PWF848"/>
    <mergeCell ref="PWG844:PWG848"/>
    <mergeCell ref="PWH844:PWH848"/>
    <mergeCell ref="PWI844:PWI848"/>
    <mergeCell ref="PWJ844:PWJ848"/>
    <mergeCell ref="PVY844:PVY848"/>
    <mergeCell ref="PVZ844:PVZ848"/>
    <mergeCell ref="PWA844:PWA848"/>
    <mergeCell ref="PWB844:PWB848"/>
    <mergeCell ref="PWC844:PWC848"/>
    <mergeCell ref="PWD844:PWD848"/>
    <mergeCell ref="PVS844:PVS848"/>
    <mergeCell ref="PVT844:PVT848"/>
    <mergeCell ref="PVU844:PVU848"/>
    <mergeCell ref="PVV844:PVV848"/>
    <mergeCell ref="PVW844:PVW848"/>
    <mergeCell ref="PVX844:PVX848"/>
    <mergeCell ref="PVM844:PVM848"/>
    <mergeCell ref="PVN844:PVN848"/>
    <mergeCell ref="PVO844:PVO848"/>
    <mergeCell ref="PVP844:PVP848"/>
    <mergeCell ref="PVQ844:PVQ848"/>
    <mergeCell ref="PVR844:PVR848"/>
    <mergeCell ref="PVG844:PVG848"/>
    <mergeCell ref="PVH844:PVH848"/>
    <mergeCell ref="PVI844:PVI848"/>
    <mergeCell ref="PVJ844:PVJ848"/>
    <mergeCell ref="PVK844:PVK848"/>
    <mergeCell ref="PVL844:PVL848"/>
    <mergeCell ref="PVA844:PVA848"/>
    <mergeCell ref="PVB844:PVB848"/>
    <mergeCell ref="PVC844:PVC848"/>
    <mergeCell ref="PVD844:PVD848"/>
    <mergeCell ref="PVE844:PVE848"/>
    <mergeCell ref="PVF844:PVF848"/>
    <mergeCell ref="PUU844:PUU848"/>
    <mergeCell ref="PUV844:PUV848"/>
    <mergeCell ref="PUW844:PUW848"/>
    <mergeCell ref="PUX844:PUX848"/>
    <mergeCell ref="PUY844:PUY848"/>
    <mergeCell ref="PUZ844:PUZ848"/>
    <mergeCell ref="PUO844:PUO848"/>
    <mergeCell ref="PUP844:PUP848"/>
    <mergeCell ref="PUQ844:PUQ848"/>
    <mergeCell ref="PUR844:PUR848"/>
    <mergeCell ref="PUS844:PUS848"/>
    <mergeCell ref="PUT844:PUT848"/>
    <mergeCell ref="PUI844:PUI848"/>
    <mergeCell ref="PUJ844:PUJ848"/>
    <mergeCell ref="PUK844:PUK848"/>
    <mergeCell ref="PUL844:PUL848"/>
    <mergeCell ref="PUM844:PUM848"/>
    <mergeCell ref="PUN844:PUN848"/>
    <mergeCell ref="PUC844:PUC848"/>
    <mergeCell ref="PUD844:PUD848"/>
    <mergeCell ref="PUE844:PUE848"/>
    <mergeCell ref="PUF844:PUF848"/>
    <mergeCell ref="PUG844:PUG848"/>
    <mergeCell ref="PUH844:PUH848"/>
    <mergeCell ref="PTW844:PTW848"/>
    <mergeCell ref="PTX844:PTX848"/>
    <mergeCell ref="PTY844:PTY848"/>
    <mergeCell ref="PTZ844:PTZ848"/>
    <mergeCell ref="PUA844:PUA848"/>
    <mergeCell ref="PUB844:PUB848"/>
    <mergeCell ref="PTQ844:PTQ848"/>
    <mergeCell ref="PTR844:PTR848"/>
    <mergeCell ref="PTS844:PTS848"/>
    <mergeCell ref="PTT844:PTT848"/>
    <mergeCell ref="PTU844:PTU848"/>
    <mergeCell ref="PTV844:PTV848"/>
    <mergeCell ref="PTK844:PTK848"/>
    <mergeCell ref="PTL844:PTL848"/>
    <mergeCell ref="PTM844:PTM848"/>
    <mergeCell ref="PTN844:PTN848"/>
    <mergeCell ref="PTO844:PTO848"/>
    <mergeCell ref="PTP844:PTP848"/>
    <mergeCell ref="PTE844:PTE848"/>
    <mergeCell ref="PTF844:PTF848"/>
    <mergeCell ref="PTG844:PTG848"/>
    <mergeCell ref="PTH844:PTH848"/>
    <mergeCell ref="PTI844:PTI848"/>
    <mergeCell ref="PTJ844:PTJ848"/>
    <mergeCell ref="PSY844:PSY848"/>
    <mergeCell ref="PSZ844:PSZ848"/>
    <mergeCell ref="PTA844:PTA848"/>
    <mergeCell ref="PTB844:PTB848"/>
    <mergeCell ref="PTC844:PTC848"/>
    <mergeCell ref="PTD844:PTD848"/>
    <mergeCell ref="PSS844:PSS848"/>
    <mergeCell ref="PST844:PST848"/>
    <mergeCell ref="PSU844:PSU848"/>
    <mergeCell ref="PSV844:PSV848"/>
    <mergeCell ref="PSW844:PSW848"/>
    <mergeCell ref="PSX844:PSX848"/>
    <mergeCell ref="PSM844:PSM848"/>
    <mergeCell ref="PSN844:PSN848"/>
    <mergeCell ref="PSO844:PSO848"/>
    <mergeCell ref="PSP844:PSP848"/>
    <mergeCell ref="PSQ844:PSQ848"/>
    <mergeCell ref="PSR844:PSR848"/>
    <mergeCell ref="PSG844:PSG848"/>
    <mergeCell ref="PSH844:PSH848"/>
    <mergeCell ref="PSI844:PSI848"/>
    <mergeCell ref="PSJ844:PSJ848"/>
    <mergeCell ref="PSK844:PSK848"/>
    <mergeCell ref="PSL844:PSL848"/>
    <mergeCell ref="PSA844:PSA848"/>
    <mergeCell ref="PSB844:PSB848"/>
    <mergeCell ref="PSC844:PSC848"/>
    <mergeCell ref="PSD844:PSD848"/>
    <mergeCell ref="PSE844:PSE848"/>
    <mergeCell ref="PSF844:PSF848"/>
    <mergeCell ref="PRU844:PRU848"/>
    <mergeCell ref="PRV844:PRV848"/>
    <mergeCell ref="PRW844:PRW848"/>
    <mergeCell ref="PRX844:PRX848"/>
    <mergeCell ref="PRY844:PRY848"/>
    <mergeCell ref="PRZ844:PRZ848"/>
    <mergeCell ref="PRO844:PRO848"/>
    <mergeCell ref="PRP844:PRP848"/>
    <mergeCell ref="PRQ844:PRQ848"/>
    <mergeCell ref="PRR844:PRR848"/>
    <mergeCell ref="PRS844:PRS848"/>
    <mergeCell ref="PRT844:PRT848"/>
    <mergeCell ref="PRI844:PRI848"/>
    <mergeCell ref="PRJ844:PRJ848"/>
    <mergeCell ref="PRK844:PRK848"/>
    <mergeCell ref="PRL844:PRL848"/>
    <mergeCell ref="PRM844:PRM848"/>
    <mergeCell ref="PRN844:PRN848"/>
    <mergeCell ref="PRC844:PRC848"/>
    <mergeCell ref="PRD844:PRD848"/>
    <mergeCell ref="PRE844:PRE848"/>
    <mergeCell ref="PRF844:PRF848"/>
    <mergeCell ref="PRG844:PRG848"/>
    <mergeCell ref="PRH844:PRH848"/>
    <mergeCell ref="PQW844:PQW848"/>
    <mergeCell ref="PQX844:PQX848"/>
    <mergeCell ref="PQY844:PQY848"/>
    <mergeCell ref="PQZ844:PQZ848"/>
    <mergeCell ref="PRA844:PRA848"/>
    <mergeCell ref="PRB844:PRB848"/>
    <mergeCell ref="PQQ844:PQQ848"/>
    <mergeCell ref="PQR844:PQR848"/>
    <mergeCell ref="PQS844:PQS848"/>
    <mergeCell ref="PQT844:PQT848"/>
    <mergeCell ref="PQU844:PQU848"/>
    <mergeCell ref="PQV844:PQV848"/>
    <mergeCell ref="PQK844:PQK848"/>
    <mergeCell ref="PQL844:PQL848"/>
    <mergeCell ref="PQM844:PQM848"/>
    <mergeCell ref="PQN844:PQN848"/>
    <mergeCell ref="PQO844:PQO848"/>
    <mergeCell ref="PQP844:PQP848"/>
    <mergeCell ref="PQE844:PQE848"/>
    <mergeCell ref="PQF844:PQF848"/>
    <mergeCell ref="PQG844:PQG848"/>
    <mergeCell ref="PQH844:PQH848"/>
    <mergeCell ref="PQI844:PQI848"/>
    <mergeCell ref="PQJ844:PQJ848"/>
    <mergeCell ref="PPY844:PPY848"/>
    <mergeCell ref="PPZ844:PPZ848"/>
    <mergeCell ref="PQA844:PQA848"/>
    <mergeCell ref="PQB844:PQB848"/>
    <mergeCell ref="PQC844:PQC848"/>
    <mergeCell ref="PQD844:PQD848"/>
    <mergeCell ref="PPS844:PPS848"/>
    <mergeCell ref="PPT844:PPT848"/>
    <mergeCell ref="PPU844:PPU848"/>
    <mergeCell ref="PPV844:PPV848"/>
    <mergeCell ref="PPW844:PPW848"/>
    <mergeCell ref="PPX844:PPX848"/>
    <mergeCell ref="PPM844:PPM848"/>
    <mergeCell ref="PPN844:PPN848"/>
    <mergeCell ref="PPO844:PPO848"/>
    <mergeCell ref="PPP844:PPP848"/>
    <mergeCell ref="PPQ844:PPQ848"/>
    <mergeCell ref="PPR844:PPR848"/>
    <mergeCell ref="PPG844:PPG848"/>
    <mergeCell ref="PPH844:PPH848"/>
    <mergeCell ref="PPI844:PPI848"/>
    <mergeCell ref="PPJ844:PPJ848"/>
    <mergeCell ref="PPK844:PPK848"/>
    <mergeCell ref="PPL844:PPL848"/>
    <mergeCell ref="PPA844:PPA848"/>
    <mergeCell ref="PPB844:PPB848"/>
    <mergeCell ref="PPC844:PPC848"/>
    <mergeCell ref="PPD844:PPD848"/>
    <mergeCell ref="PPE844:PPE848"/>
    <mergeCell ref="PPF844:PPF848"/>
    <mergeCell ref="POU844:POU848"/>
    <mergeCell ref="POV844:POV848"/>
    <mergeCell ref="POW844:POW848"/>
    <mergeCell ref="POX844:POX848"/>
    <mergeCell ref="POY844:POY848"/>
    <mergeCell ref="POZ844:POZ848"/>
    <mergeCell ref="POO844:POO848"/>
    <mergeCell ref="POP844:POP848"/>
    <mergeCell ref="POQ844:POQ848"/>
    <mergeCell ref="POR844:POR848"/>
    <mergeCell ref="POS844:POS848"/>
    <mergeCell ref="POT844:POT848"/>
    <mergeCell ref="POI844:POI848"/>
    <mergeCell ref="POJ844:POJ848"/>
    <mergeCell ref="POK844:POK848"/>
    <mergeCell ref="POL844:POL848"/>
    <mergeCell ref="POM844:POM848"/>
    <mergeCell ref="PON844:PON848"/>
    <mergeCell ref="POC844:POC848"/>
    <mergeCell ref="POD844:POD848"/>
    <mergeCell ref="POE844:POE848"/>
    <mergeCell ref="POF844:POF848"/>
    <mergeCell ref="POG844:POG848"/>
    <mergeCell ref="POH844:POH848"/>
    <mergeCell ref="PNW844:PNW848"/>
    <mergeCell ref="PNX844:PNX848"/>
    <mergeCell ref="PNY844:PNY848"/>
    <mergeCell ref="PNZ844:PNZ848"/>
    <mergeCell ref="POA844:POA848"/>
    <mergeCell ref="POB844:POB848"/>
    <mergeCell ref="PNQ844:PNQ848"/>
    <mergeCell ref="PNR844:PNR848"/>
    <mergeCell ref="PNS844:PNS848"/>
    <mergeCell ref="PNT844:PNT848"/>
    <mergeCell ref="PNU844:PNU848"/>
    <mergeCell ref="PNV844:PNV848"/>
    <mergeCell ref="PNK844:PNK848"/>
    <mergeCell ref="PNL844:PNL848"/>
    <mergeCell ref="PNM844:PNM848"/>
    <mergeCell ref="PNN844:PNN848"/>
    <mergeCell ref="PNO844:PNO848"/>
    <mergeCell ref="PNP844:PNP848"/>
    <mergeCell ref="PNE844:PNE848"/>
    <mergeCell ref="PNF844:PNF848"/>
    <mergeCell ref="PNG844:PNG848"/>
    <mergeCell ref="PNH844:PNH848"/>
    <mergeCell ref="PNI844:PNI848"/>
    <mergeCell ref="PNJ844:PNJ848"/>
    <mergeCell ref="PMY844:PMY848"/>
    <mergeCell ref="PMZ844:PMZ848"/>
    <mergeCell ref="PNA844:PNA848"/>
    <mergeCell ref="PNB844:PNB848"/>
    <mergeCell ref="PNC844:PNC848"/>
    <mergeCell ref="PND844:PND848"/>
    <mergeCell ref="PMS844:PMS848"/>
    <mergeCell ref="PMT844:PMT848"/>
    <mergeCell ref="PMU844:PMU848"/>
    <mergeCell ref="PMV844:PMV848"/>
    <mergeCell ref="PMW844:PMW848"/>
    <mergeCell ref="PMX844:PMX848"/>
    <mergeCell ref="PMM844:PMM848"/>
    <mergeCell ref="PMN844:PMN848"/>
    <mergeCell ref="PMO844:PMO848"/>
    <mergeCell ref="PMP844:PMP848"/>
    <mergeCell ref="PMQ844:PMQ848"/>
    <mergeCell ref="PMR844:PMR848"/>
    <mergeCell ref="PMG844:PMG848"/>
    <mergeCell ref="PMH844:PMH848"/>
    <mergeCell ref="PMI844:PMI848"/>
    <mergeCell ref="PMJ844:PMJ848"/>
    <mergeCell ref="PMK844:PMK848"/>
    <mergeCell ref="PML844:PML848"/>
    <mergeCell ref="PMA844:PMA848"/>
    <mergeCell ref="PMB844:PMB848"/>
    <mergeCell ref="PMC844:PMC848"/>
    <mergeCell ref="PMD844:PMD848"/>
    <mergeCell ref="PME844:PME848"/>
    <mergeCell ref="PMF844:PMF848"/>
    <mergeCell ref="PLU844:PLU848"/>
    <mergeCell ref="PLV844:PLV848"/>
    <mergeCell ref="PLW844:PLW848"/>
    <mergeCell ref="PLX844:PLX848"/>
    <mergeCell ref="PLY844:PLY848"/>
    <mergeCell ref="PLZ844:PLZ848"/>
    <mergeCell ref="PLO844:PLO848"/>
    <mergeCell ref="PLP844:PLP848"/>
    <mergeCell ref="PLQ844:PLQ848"/>
    <mergeCell ref="PLR844:PLR848"/>
    <mergeCell ref="PLS844:PLS848"/>
    <mergeCell ref="PLT844:PLT848"/>
    <mergeCell ref="PLI844:PLI848"/>
    <mergeCell ref="PLJ844:PLJ848"/>
    <mergeCell ref="PLK844:PLK848"/>
    <mergeCell ref="PLL844:PLL848"/>
    <mergeCell ref="PLM844:PLM848"/>
    <mergeCell ref="PLN844:PLN848"/>
    <mergeCell ref="PLC844:PLC848"/>
    <mergeCell ref="PLD844:PLD848"/>
    <mergeCell ref="PLE844:PLE848"/>
    <mergeCell ref="PLF844:PLF848"/>
    <mergeCell ref="PLG844:PLG848"/>
    <mergeCell ref="PLH844:PLH848"/>
    <mergeCell ref="PKW844:PKW848"/>
    <mergeCell ref="PKX844:PKX848"/>
    <mergeCell ref="PKY844:PKY848"/>
    <mergeCell ref="PKZ844:PKZ848"/>
    <mergeCell ref="PLA844:PLA848"/>
    <mergeCell ref="PLB844:PLB848"/>
    <mergeCell ref="PKQ844:PKQ848"/>
    <mergeCell ref="PKR844:PKR848"/>
    <mergeCell ref="PKS844:PKS848"/>
    <mergeCell ref="PKT844:PKT848"/>
    <mergeCell ref="PKU844:PKU848"/>
    <mergeCell ref="PKV844:PKV848"/>
    <mergeCell ref="PKK844:PKK848"/>
    <mergeCell ref="PKL844:PKL848"/>
    <mergeCell ref="PKM844:PKM848"/>
    <mergeCell ref="PKN844:PKN848"/>
    <mergeCell ref="PKO844:PKO848"/>
    <mergeCell ref="PKP844:PKP848"/>
    <mergeCell ref="PKE844:PKE848"/>
    <mergeCell ref="PKF844:PKF848"/>
    <mergeCell ref="PKG844:PKG848"/>
    <mergeCell ref="PKH844:PKH848"/>
    <mergeCell ref="PKI844:PKI848"/>
    <mergeCell ref="PKJ844:PKJ848"/>
    <mergeCell ref="PJY844:PJY848"/>
    <mergeCell ref="PJZ844:PJZ848"/>
    <mergeCell ref="PKA844:PKA848"/>
    <mergeCell ref="PKB844:PKB848"/>
    <mergeCell ref="PKC844:PKC848"/>
    <mergeCell ref="PKD844:PKD848"/>
    <mergeCell ref="PJS844:PJS848"/>
    <mergeCell ref="PJT844:PJT848"/>
    <mergeCell ref="PJU844:PJU848"/>
    <mergeCell ref="PJV844:PJV848"/>
    <mergeCell ref="PJW844:PJW848"/>
    <mergeCell ref="PJX844:PJX848"/>
    <mergeCell ref="PJM844:PJM848"/>
    <mergeCell ref="PJN844:PJN848"/>
    <mergeCell ref="PJO844:PJO848"/>
    <mergeCell ref="PJP844:PJP848"/>
    <mergeCell ref="PJQ844:PJQ848"/>
    <mergeCell ref="PJR844:PJR848"/>
    <mergeCell ref="PJG844:PJG848"/>
    <mergeCell ref="PJH844:PJH848"/>
    <mergeCell ref="PJI844:PJI848"/>
    <mergeCell ref="PJJ844:PJJ848"/>
    <mergeCell ref="PJK844:PJK848"/>
    <mergeCell ref="PJL844:PJL848"/>
    <mergeCell ref="PJA844:PJA848"/>
    <mergeCell ref="PJB844:PJB848"/>
    <mergeCell ref="PJC844:PJC848"/>
    <mergeCell ref="PJD844:PJD848"/>
    <mergeCell ref="PJE844:PJE848"/>
    <mergeCell ref="PJF844:PJF848"/>
    <mergeCell ref="PIU844:PIU848"/>
    <mergeCell ref="PIV844:PIV848"/>
    <mergeCell ref="PIW844:PIW848"/>
    <mergeCell ref="PIX844:PIX848"/>
    <mergeCell ref="PIY844:PIY848"/>
    <mergeCell ref="PIZ844:PIZ848"/>
    <mergeCell ref="PIO844:PIO848"/>
    <mergeCell ref="PIP844:PIP848"/>
    <mergeCell ref="PIQ844:PIQ848"/>
    <mergeCell ref="PIR844:PIR848"/>
    <mergeCell ref="PIS844:PIS848"/>
    <mergeCell ref="PIT844:PIT848"/>
    <mergeCell ref="PII844:PII848"/>
    <mergeCell ref="PIJ844:PIJ848"/>
    <mergeCell ref="PIK844:PIK848"/>
    <mergeCell ref="PIL844:PIL848"/>
    <mergeCell ref="PIM844:PIM848"/>
    <mergeCell ref="PIN844:PIN848"/>
    <mergeCell ref="PIC844:PIC848"/>
    <mergeCell ref="PID844:PID848"/>
    <mergeCell ref="PIE844:PIE848"/>
    <mergeCell ref="PIF844:PIF848"/>
    <mergeCell ref="PIG844:PIG848"/>
    <mergeCell ref="PIH844:PIH848"/>
    <mergeCell ref="PHW844:PHW848"/>
    <mergeCell ref="PHX844:PHX848"/>
    <mergeCell ref="PHY844:PHY848"/>
    <mergeCell ref="PHZ844:PHZ848"/>
    <mergeCell ref="PIA844:PIA848"/>
    <mergeCell ref="PIB844:PIB848"/>
    <mergeCell ref="PHQ844:PHQ848"/>
    <mergeCell ref="PHR844:PHR848"/>
    <mergeCell ref="PHS844:PHS848"/>
    <mergeCell ref="PHT844:PHT848"/>
    <mergeCell ref="PHU844:PHU848"/>
    <mergeCell ref="PHV844:PHV848"/>
    <mergeCell ref="PHK844:PHK848"/>
    <mergeCell ref="PHL844:PHL848"/>
    <mergeCell ref="PHM844:PHM848"/>
    <mergeCell ref="PHN844:PHN848"/>
    <mergeCell ref="PHO844:PHO848"/>
    <mergeCell ref="PHP844:PHP848"/>
    <mergeCell ref="PHE844:PHE848"/>
    <mergeCell ref="PHF844:PHF848"/>
    <mergeCell ref="PHG844:PHG848"/>
    <mergeCell ref="PHH844:PHH848"/>
    <mergeCell ref="PHI844:PHI848"/>
    <mergeCell ref="PHJ844:PHJ848"/>
    <mergeCell ref="PGY844:PGY848"/>
    <mergeCell ref="PGZ844:PGZ848"/>
    <mergeCell ref="PHA844:PHA848"/>
    <mergeCell ref="PHB844:PHB848"/>
    <mergeCell ref="PHC844:PHC848"/>
    <mergeCell ref="PHD844:PHD848"/>
    <mergeCell ref="PGS844:PGS848"/>
    <mergeCell ref="PGT844:PGT848"/>
    <mergeCell ref="PGU844:PGU848"/>
    <mergeCell ref="PGV844:PGV848"/>
    <mergeCell ref="PGW844:PGW848"/>
    <mergeCell ref="PGX844:PGX848"/>
    <mergeCell ref="PGM844:PGM848"/>
    <mergeCell ref="PGN844:PGN848"/>
    <mergeCell ref="PGO844:PGO848"/>
    <mergeCell ref="PGP844:PGP848"/>
    <mergeCell ref="PGQ844:PGQ848"/>
    <mergeCell ref="PGR844:PGR848"/>
    <mergeCell ref="PGG844:PGG848"/>
    <mergeCell ref="PGH844:PGH848"/>
    <mergeCell ref="PGI844:PGI848"/>
    <mergeCell ref="PGJ844:PGJ848"/>
    <mergeCell ref="PGK844:PGK848"/>
    <mergeCell ref="PGL844:PGL848"/>
    <mergeCell ref="PGA844:PGA848"/>
    <mergeCell ref="PGB844:PGB848"/>
    <mergeCell ref="PGC844:PGC848"/>
    <mergeCell ref="PGD844:PGD848"/>
    <mergeCell ref="PGE844:PGE848"/>
    <mergeCell ref="PGF844:PGF848"/>
    <mergeCell ref="PFU844:PFU848"/>
    <mergeCell ref="PFV844:PFV848"/>
    <mergeCell ref="PFW844:PFW848"/>
    <mergeCell ref="PFX844:PFX848"/>
    <mergeCell ref="PFY844:PFY848"/>
    <mergeCell ref="PFZ844:PFZ848"/>
    <mergeCell ref="PFO844:PFO848"/>
    <mergeCell ref="PFP844:PFP848"/>
    <mergeCell ref="PFQ844:PFQ848"/>
    <mergeCell ref="PFR844:PFR848"/>
    <mergeCell ref="PFS844:PFS848"/>
    <mergeCell ref="PFT844:PFT848"/>
    <mergeCell ref="PFI844:PFI848"/>
    <mergeCell ref="PFJ844:PFJ848"/>
    <mergeCell ref="PFK844:PFK848"/>
    <mergeCell ref="PFL844:PFL848"/>
    <mergeCell ref="PFM844:PFM848"/>
    <mergeCell ref="PFN844:PFN848"/>
    <mergeCell ref="PFC844:PFC848"/>
    <mergeCell ref="PFD844:PFD848"/>
    <mergeCell ref="PFE844:PFE848"/>
    <mergeCell ref="PFF844:PFF848"/>
    <mergeCell ref="PFG844:PFG848"/>
    <mergeCell ref="PFH844:PFH848"/>
    <mergeCell ref="PEW844:PEW848"/>
    <mergeCell ref="PEX844:PEX848"/>
    <mergeCell ref="PEY844:PEY848"/>
    <mergeCell ref="PEZ844:PEZ848"/>
    <mergeCell ref="PFA844:PFA848"/>
    <mergeCell ref="PFB844:PFB848"/>
    <mergeCell ref="PEQ844:PEQ848"/>
    <mergeCell ref="PER844:PER848"/>
    <mergeCell ref="PES844:PES848"/>
    <mergeCell ref="PET844:PET848"/>
    <mergeCell ref="PEU844:PEU848"/>
    <mergeCell ref="PEV844:PEV848"/>
    <mergeCell ref="PEK844:PEK848"/>
    <mergeCell ref="PEL844:PEL848"/>
    <mergeCell ref="PEM844:PEM848"/>
    <mergeCell ref="PEN844:PEN848"/>
    <mergeCell ref="PEO844:PEO848"/>
    <mergeCell ref="PEP844:PEP848"/>
    <mergeCell ref="PEE844:PEE848"/>
    <mergeCell ref="PEF844:PEF848"/>
    <mergeCell ref="PEG844:PEG848"/>
    <mergeCell ref="PEH844:PEH848"/>
    <mergeCell ref="PEI844:PEI848"/>
    <mergeCell ref="PEJ844:PEJ848"/>
    <mergeCell ref="PDY844:PDY848"/>
    <mergeCell ref="PDZ844:PDZ848"/>
    <mergeCell ref="PEA844:PEA848"/>
    <mergeCell ref="PEB844:PEB848"/>
    <mergeCell ref="PEC844:PEC848"/>
    <mergeCell ref="PED844:PED848"/>
    <mergeCell ref="PDS844:PDS848"/>
    <mergeCell ref="PDT844:PDT848"/>
    <mergeCell ref="PDU844:PDU848"/>
    <mergeCell ref="PDV844:PDV848"/>
    <mergeCell ref="PDW844:PDW848"/>
    <mergeCell ref="PDX844:PDX848"/>
    <mergeCell ref="PDM844:PDM848"/>
    <mergeCell ref="PDN844:PDN848"/>
    <mergeCell ref="PDO844:PDO848"/>
    <mergeCell ref="PDP844:PDP848"/>
    <mergeCell ref="PDQ844:PDQ848"/>
    <mergeCell ref="PDR844:PDR848"/>
    <mergeCell ref="PDG844:PDG848"/>
    <mergeCell ref="PDH844:PDH848"/>
    <mergeCell ref="PDI844:PDI848"/>
    <mergeCell ref="PDJ844:PDJ848"/>
    <mergeCell ref="PDK844:PDK848"/>
    <mergeCell ref="PDL844:PDL848"/>
    <mergeCell ref="PDA844:PDA848"/>
    <mergeCell ref="PDB844:PDB848"/>
    <mergeCell ref="PDC844:PDC848"/>
    <mergeCell ref="PDD844:PDD848"/>
    <mergeCell ref="PDE844:PDE848"/>
    <mergeCell ref="PDF844:PDF848"/>
    <mergeCell ref="PCU844:PCU848"/>
    <mergeCell ref="PCV844:PCV848"/>
    <mergeCell ref="PCW844:PCW848"/>
    <mergeCell ref="PCX844:PCX848"/>
    <mergeCell ref="PCY844:PCY848"/>
    <mergeCell ref="PCZ844:PCZ848"/>
    <mergeCell ref="PCO844:PCO848"/>
    <mergeCell ref="PCP844:PCP848"/>
    <mergeCell ref="PCQ844:PCQ848"/>
    <mergeCell ref="PCR844:PCR848"/>
    <mergeCell ref="PCS844:PCS848"/>
    <mergeCell ref="PCT844:PCT848"/>
    <mergeCell ref="PCI844:PCI848"/>
    <mergeCell ref="PCJ844:PCJ848"/>
    <mergeCell ref="PCK844:PCK848"/>
    <mergeCell ref="PCL844:PCL848"/>
    <mergeCell ref="PCM844:PCM848"/>
    <mergeCell ref="PCN844:PCN848"/>
    <mergeCell ref="PCC844:PCC848"/>
    <mergeCell ref="PCD844:PCD848"/>
    <mergeCell ref="PCE844:PCE848"/>
    <mergeCell ref="PCF844:PCF848"/>
    <mergeCell ref="PCG844:PCG848"/>
    <mergeCell ref="PCH844:PCH848"/>
    <mergeCell ref="PBW844:PBW848"/>
    <mergeCell ref="PBX844:PBX848"/>
    <mergeCell ref="PBY844:PBY848"/>
    <mergeCell ref="PBZ844:PBZ848"/>
    <mergeCell ref="PCA844:PCA848"/>
    <mergeCell ref="PCB844:PCB848"/>
    <mergeCell ref="PBQ844:PBQ848"/>
    <mergeCell ref="PBR844:PBR848"/>
    <mergeCell ref="PBS844:PBS848"/>
    <mergeCell ref="PBT844:PBT848"/>
    <mergeCell ref="PBU844:PBU848"/>
    <mergeCell ref="PBV844:PBV848"/>
    <mergeCell ref="PBK844:PBK848"/>
    <mergeCell ref="PBL844:PBL848"/>
    <mergeCell ref="PBM844:PBM848"/>
    <mergeCell ref="PBN844:PBN848"/>
    <mergeCell ref="PBO844:PBO848"/>
    <mergeCell ref="PBP844:PBP848"/>
    <mergeCell ref="PBE844:PBE848"/>
    <mergeCell ref="PBF844:PBF848"/>
    <mergeCell ref="PBG844:PBG848"/>
    <mergeCell ref="PBH844:PBH848"/>
    <mergeCell ref="PBI844:PBI848"/>
    <mergeCell ref="PBJ844:PBJ848"/>
    <mergeCell ref="PAY844:PAY848"/>
    <mergeCell ref="PAZ844:PAZ848"/>
    <mergeCell ref="PBA844:PBA848"/>
    <mergeCell ref="PBB844:PBB848"/>
    <mergeCell ref="PBC844:PBC848"/>
    <mergeCell ref="PBD844:PBD848"/>
    <mergeCell ref="PAS844:PAS848"/>
    <mergeCell ref="PAT844:PAT848"/>
    <mergeCell ref="PAU844:PAU848"/>
    <mergeCell ref="PAV844:PAV848"/>
    <mergeCell ref="PAW844:PAW848"/>
    <mergeCell ref="PAX844:PAX848"/>
    <mergeCell ref="PAM844:PAM848"/>
    <mergeCell ref="PAN844:PAN848"/>
    <mergeCell ref="PAO844:PAO848"/>
    <mergeCell ref="PAP844:PAP848"/>
    <mergeCell ref="PAQ844:PAQ848"/>
    <mergeCell ref="PAR844:PAR848"/>
    <mergeCell ref="PAG844:PAG848"/>
    <mergeCell ref="PAH844:PAH848"/>
    <mergeCell ref="PAI844:PAI848"/>
    <mergeCell ref="PAJ844:PAJ848"/>
    <mergeCell ref="PAK844:PAK848"/>
    <mergeCell ref="PAL844:PAL848"/>
    <mergeCell ref="PAA844:PAA848"/>
    <mergeCell ref="PAB844:PAB848"/>
    <mergeCell ref="PAC844:PAC848"/>
    <mergeCell ref="PAD844:PAD848"/>
    <mergeCell ref="PAE844:PAE848"/>
    <mergeCell ref="PAF844:PAF848"/>
    <mergeCell ref="OZU844:OZU848"/>
    <mergeCell ref="OZV844:OZV848"/>
    <mergeCell ref="OZW844:OZW848"/>
    <mergeCell ref="OZX844:OZX848"/>
    <mergeCell ref="OZY844:OZY848"/>
    <mergeCell ref="OZZ844:OZZ848"/>
    <mergeCell ref="OZO844:OZO848"/>
    <mergeCell ref="OZP844:OZP848"/>
    <mergeCell ref="OZQ844:OZQ848"/>
    <mergeCell ref="OZR844:OZR848"/>
    <mergeCell ref="OZS844:OZS848"/>
    <mergeCell ref="OZT844:OZT848"/>
    <mergeCell ref="OZI844:OZI848"/>
    <mergeCell ref="OZJ844:OZJ848"/>
    <mergeCell ref="OZK844:OZK848"/>
    <mergeCell ref="OZL844:OZL848"/>
    <mergeCell ref="OZM844:OZM848"/>
    <mergeCell ref="OZN844:OZN848"/>
    <mergeCell ref="OZC844:OZC848"/>
    <mergeCell ref="OZD844:OZD848"/>
    <mergeCell ref="OZE844:OZE848"/>
    <mergeCell ref="OZF844:OZF848"/>
    <mergeCell ref="OZG844:OZG848"/>
    <mergeCell ref="OZH844:OZH848"/>
    <mergeCell ref="OYW844:OYW848"/>
    <mergeCell ref="OYX844:OYX848"/>
    <mergeCell ref="OYY844:OYY848"/>
    <mergeCell ref="OYZ844:OYZ848"/>
    <mergeCell ref="OZA844:OZA848"/>
    <mergeCell ref="OZB844:OZB848"/>
    <mergeCell ref="OYQ844:OYQ848"/>
    <mergeCell ref="OYR844:OYR848"/>
    <mergeCell ref="OYS844:OYS848"/>
    <mergeCell ref="OYT844:OYT848"/>
    <mergeCell ref="OYU844:OYU848"/>
    <mergeCell ref="OYV844:OYV848"/>
    <mergeCell ref="OYK844:OYK848"/>
    <mergeCell ref="OYL844:OYL848"/>
    <mergeCell ref="OYM844:OYM848"/>
    <mergeCell ref="OYN844:OYN848"/>
    <mergeCell ref="OYO844:OYO848"/>
    <mergeCell ref="OYP844:OYP848"/>
    <mergeCell ref="OYE844:OYE848"/>
    <mergeCell ref="OYF844:OYF848"/>
    <mergeCell ref="OYG844:OYG848"/>
    <mergeCell ref="OYH844:OYH848"/>
    <mergeCell ref="OYI844:OYI848"/>
    <mergeCell ref="OYJ844:OYJ848"/>
    <mergeCell ref="OXY844:OXY848"/>
    <mergeCell ref="OXZ844:OXZ848"/>
    <mergeCell ref="OYA844:OYA848"/>
    <mergeCell ref="OYB844:OYB848"/>
    <mergeCell ref="OYC844:OYC848"/>
    <mergeCell ref="OYD844:OYD848"/>
    <mergeCell ref="OXS844:OXS848"/>
    <mergeCell ref="OXT844:OXT848"/>
    <mergeCell ref="OXU844:OXU848"/>
    <mergeCell ref="OXV844:OXV848"/>
    <mergeCell ref="OXW844:OXW848"/>
    <mergeCell ref="OXX844:OXX848"/>
    <mergeCell ref="OXM844:OXM848"/>
    <mergeCell ref="OXN844:OXN848"/>
    <mergeCell ref="OXO844:OXO848"/>
    <mergeCell ref="OXP844:OXP848"/>
    <mergeCell ref="OXQ844:OXQ848"/>
    <mergeCell ref="OXR844:OXR848"/>
    <mergeCell ref="OXG844:OXG848"/>
    <mergeCell ref="OXH844:OXH848"/>
    <mergeCell ref="OXI844:OXI848"/>
    <mergeCell ref="OXJ844:OXJ848"/>
    <mergeCell ref="OXK844:OXK848"/>
    <mergeCell ref="OXL844:OXL848"/>
    <mergeCell ref="OXA844:OXA848"/>
    <mergeCell ref="OXB844:OXB848"/>
    <mergeCell ref="OXC844:OXC848"/>
    <mergeCell ref="OXD844:OXD848"/>
    <mergeCell ref="OXE844:OXE848"/>
    <mergeCell ref="OXF844:OXF848"/>
    <mergeCell ref="OWU844:OWU848"/>
    <mergeCell ref="OWV844:OWV848"/>
    <mergeCell ref="OWW844:OWW848"/>
    <mergeCell ref="OWX844:OWX848"/>
    <mergeCell ref="OWY844:OWY848"/>
    <mergeCell ref="OWZ844:OWZ848"/>
    <mergeCell ref="OWO844:OWO848"/>
    <mergeCell ref="OWP844:OWP848"/>
    <mergeCell ref="OWQ844:OWQ848"/>
    <mergeCell ref="OWR844:OWR848"/>
    <mergeCell ref="OWS844:OWS848"/>
    <mergeCell ref="OWT844:OWT848"/>
    <mergeCell ref="OWI844:OWI848"/>
    <mergeCell ref="OWJ844:OWJ848"/>
    <mergeCell ref="OWK844:OWK848"/>
    <mergeCell ref="OWL844:OWL848"/>
    <mergeCell ref="OWM844:OWM848"/>
    <mergeCell ref="OWN844:OWN848"/>
    <mergeCell ref="OWC844:OWC848"/>
    <mergeCell ref="OWD844:OWD848"/>
    <mergeCell ref="OWE844:OWE848"/>
    <mergeCell ref="OWF844:OWF848"/>
    <mergeCell ref="OWG844:OWG848"/>
    <mergeCell ref="OWH844:OWH848"/>
    <mergeCell ref="OVW844:OVW848"/>
    <mergeCell ref="OVX844:OVX848"/>
    <mergeCell ref="OVY844:OVY848"/>
    <mergeCell ref="OVZ844:OVZ848"/>
    <mergeCell ref="OWA844:OWA848"/>
    <mergeCell ref="OWB844:OWB848"/>
    <mergeCell ref="OVQ844:OVQ848"/>
    <mergeCell ref="OVR844:OVR848"/>
    <mergeCell ref="OVS844:OVS848"/>
    <mergeCell ref="OVT844:OVT848"/>
    <mergeCell ref="OVU844:OVU848"/>
    <mergeCell ref="OVV844:OVV848"/>
    <mergeCell ref="OVK844:OVK848"/>
    <mergeCell ref="OVL844:OVL848"/>
    <mergeCell ref="OVM844:OVM848"/>
    <mergeCell ref="OVN844:OVN848"/>
    <mergeCell ref="OVO844:OVO848"/>
    <mergeCell ref="OVP844:OVP848"/>
    <mergeCell ref="OVE844:OVE848"/>
    <mergeCell ref="OVF844:OVF848"/>
    <mergeCell ref="OVG844:OVG848"/>
    <mergeCell ref="OVH844:OVH848"/>
    <mergeCell ref="OVI844:OVI848"/>
    <mergeCell ref="OVJ844:OVJ848"/>
    <mergeCell ref="OUY844:OUY848"/>
    <mergeCell ref="OUZ844:OUZ848"/>
    <mergeCell ref="OVA844:OVA848"/>
    <mergeCell ref="OVB844:OVB848"/>
    <mergeCell ref="OVC844:OVC848"/>
    <mergeCell ref="OVD844:OVD848"/>
    <mergeCell ref="OUS844:OUS848"/>
    <mergeCell ref="OUT844:OUT848"/>
    <mergeCell ref="OUU844:OUU848"/>
    <mergeCell ref="OUV844:OUV848"/>
    <mergeCell ref="OUW844:OUW848"/>
    <mergeCell ref="OUX844:OUX848"/>
    <mergeCell ref="OUM844:OUM848"/>
    <mergeCell ref="OUN844:OUN848"/>
    <mergeCell ref="OUO844:OUO848"/>
    <mergeCell ref="OUP844:OUP848"/>
    <mergeCell ref="OUQ844:OUQ848"/>
    <mergeCell ref="OUR844:OUR848"/>
    <mergeCell ref="OUG844:OUG848"/>
    <mergeCell ref="OUH844:OUH848"/>
    <mergeCell ref="OUI844:OUI848"/>
    <mergeCell ref="OUJ844:OUJ848"/>
    <mergeCell ref="OUK844:OUK848"/>
    <mergeCell ref="OUL844:OUL848"/>
    <mergeCell ref="OUA844:OUA848"/>
    <mergeCell ref="OUB844:OUB848"/>
    <mergeCell ref="OUC844:OUC848"/>
    <mergeCell ref="OUD844:OUD848"/>
    <mergeCell ref="OUE844:OUE848"/>
    <mergeCell ref="OUF844:OUF848"/>
    <mergeCell ref="OTU844:OTU848"/>
    <mergeCell ref="OTV844:OTV848"/>
    <mergeCell ref="OTW844:OTW848"/>
    <mergeCell ref="OTX844:OTX848"/>
    <mergeCell ref="OTY844:OTY848"/>
    <mergeCell ref="OTZ844:OTZ848"/>
    <mergeCell ref="OTO844:OTO848"/>
    <mergeCell ref="OTP844:OTP848"/>
    <mergeCell ref="OTQ844:OTQ848"/>
    <mergeCell ref="OTR844:OTR848"/>
    <mergeCell ref="OTS844:OTS848"/>
    <mergeCell ref="OTT844:OTT848"/>
    <mergeCell ref="OTI844:OTI848"/>
    <mergeCell ref="OTJ844:OTJ848"/>
    <mergeCell ref="OTK844:OTK848"/>
    <mergeCell ref="OTL844:OTL848"/>
    <mergeCell ref="OTM844:OTM848"/>
    <mergeCell ref="OTN844:OTN848"/>
    <mergeCell ref="OTC844:OTC848"/>
    <mergeCell ref="OTD844:OTD848"/>
    <mergeCell ref="OTE844:OTE848"/>
    <mergeCell ref="OTF844:OTF848"/>
    <mergeCell ref="OTG844:OTG848"/>
    <mergeCell ref="OTH844:OTH848"/>
    <mergeCell ref="OSW844:OSW848"/>
    <mergeCell ref="OSX844:OSX848"/>
    <mergeCell ref="OSY844:OSY848"/>
    <mergeCell ref="OSZ844:OSZ848"/>
    <mergeCell ref="OTA844:OTA848"/>
    <mergeCell ref="OTB844:OTB848"/>
    <mergeCell ref="OSQ844:OSQ848"/>
    <mergeCell ref="OSR844:OSR848"/>
    <mergeCell ref="OSS844:OSS848"/>
    <mergeCell ref="OST844:OST848"/>
    <mergeCell ref="OSU844:OSU848"/>
    <mergeCell ref="OSV844:OSV848"/>
    <mergeCell ref="OSK844:OSK848"/>
    <mergeCell ref="OSL844:OSL848"/>
    <mergeCell ref="OSM844:OSM848"/>
    <mergeCell ref="OSN844:OSN848"/>
    <mergeCell ref="OSO844:OSO848"/>
    <mergeCell ref="OSP844:OSP848"/>
    <mergeCell ref="OSE844:OSE848"/>
    <mergeCell ref="OSF844:OSF848"/>
    <mergeCell ref="OSG844:OSG848"/>
    <mergeCell ref="OSH844:OSH848"/>
    <mergeCell ref="OSI844:OSI848"/>
    <mergeCell ref="OSJ844:OSJ848"/>
    <mergeCell ref="ORY844:ORY848"/>
    <mergeCell ref="ORZ844:ORZ848"/>
    <mergeCell ref="OSA844:OSA848"/>
    <mergeCell ref="OSB844:OSB848"/>
    <mergeCell ref="OSC844:OSC848"/>
    <mergeCell ref="OSD844:OSD848"/>
    <mergeCell ref="ORS844:ORS848"/>
    <mergeCell ref="ORT844:ORT848"/>
    <mergeCell ref="ORU844:ORU848"/>
    <mergeCell ref="ORV844:ORV848"/>
    <mergeCell ref="ORW844:ORW848"/>
    <mergeCell ref="ORX844:ORX848"/>
    <mergeCell ref="ORM844:ORM848"/>
    <mergeCell ref="ORN844:ORN848"/>
    <mergeCell ref="ORO844:ORO848"/>
    <mergeCell ref="ORP844:ORP848"/>
    <mergeCell ref="ORQ844:ORQ848"/>
    <mergeCell ref="ORR844:ORR848"/>
    <mergeCell ref="ORG844:ORG848"/>
    <mergeCell ref="ORH844:ORH848"/>
    <mergeCell ref="ORI844:ORI848"/>
    <mergeCell ref="ORJ844:ORJ848"/>
    <mergeCell ref="ORK844:ORK848"/>
    <mergeCell ref="ORL844:ORL848"/>
    <mergeCell ref="ORA844:ORA848"/>
    <mergeCell ref="ORB844:ORB848"/>
    <mergeCell ref="ORC844:ORC848"/>
    <mergeCell ref="ORD844:ORD848"/>
    <mergeCell ref="ORE844:ORE848"/>
    <mergeCell ref="ORF844:ORF848"/>
    <mergeCell ref="OQU844:OQU848"/>
    <mergeCell ref="OQV844:OQV848"/>
    <mergeCell ref="OQW844:OQW848"/>
    <mergeCell ref="OQX844:OQX848"/>
    <mergeCell ref="OQY844:OQY848"/>
    <mergeCell ref="OQZ844:OQZ848"/>
    <mergeCell ref="OQO844:OQO848"/>
    <mergeCell ref="OQP844:OQP848"/>
    <mergeCell ref="OQQ844:OQQ848"/>
    <mergeCell ref="OQR844:OQR848"/>
    <mergeCell ref="OQS844:OQS848"/>
    <mergeCell ref="OQT844:OQT848"/>
    <mergeCell ref="OQI844:OQI848"/>
    <mergeCell ref="OQJ844:OQJ848"/>
    <mergeCell ref="OQK844:OQK848"/>
    <mergeCell ref="OQL844:OQL848"/>
    <mergeCell ref="OQM844:OQM848"/>
    <mergeCell ref="OQN844:OQN848"/>
    <mergeCell ref="OQC844:OQC848"/>
    <mergeCell ref="OQD844:OQD848"/>
    <mergeCell ref="OQE844:OQE848"/>
    <mergeCell ref="OQF844:OQF848"/>
    <mergeCell ref="OQG844:OQG848"/>
    <mergeCell ref="OQH844:OQH848"/>
    <mergeCell ref="OPW844:OPW848"/>
    <mergeCell ref="OPX844:OPX848"/>
    <mergeCell ref="OPY844:OPY848"/>
    <mergeCell ref="OPZ844:OPZ848"/>
    <mergeCell ref="OQA844:OQA848"/>
    <mergeCell ref="OQB844:OQB848"/>
    <mergeCell ref="OPQ844:OPQ848"/>
    <mergeCell ref="OPR844:OPR848"/>
    <mergeCell ref="OPS844:OPS848"/>
    <mergeCell ref="OPT844:OPT848"/>
    <mergeCell ref="OPU844:OPU848"/>
    <mergeCell ref="OPV844:OPV848"/>
    <mergeCell ref="OPK844:OPK848"/>
    <mergeCell ref="OPL844:OPL848"/>
    <mergeCell ref="OPM844:OPM848"/>
    <mergeCell ref="OPN844:OPN848"/>
    <mergeCell ref="OPO844:OPO848"/>
    <mergeCell ref="OPP844:OPP848"/>
    <mergeCell ref="OPE844:OPE848"/>
    <mergeCell ref="OPF844:OPF848"/>
    <mergeCell ref="OPG844:OPG848"/>
    <mergeCell ref="OPH844:OPH848"/>
    <mergeCell ref="OPI844:OPI848"/>
    <mergeCell ref="OPJ844:OPJ848"/>
    <mergeCell ref="OOY844:OOY848"/>
    <mergeCell ref="OOZ844:OOZ848"/>
    <mergeCell ref="OPA844:OPA848"/>
    <mergeCell ref="OPB844:OPB848"/>
    <mergeCell ref="OPC844:OPC848"/>
    <mergeCell ref="OPD844:OPD848"/>
    <mergeCell ref="OOS844:OOS848"/>
    <mergeCell ref="OOT844:OOT848"/>
    <mergeCell ref="OOU844:OOU848"/>
    <mergeCell ref="OOV844:OOV848"/>
    <mergeCell ref="OOW844:OOW848"/>
    <mergeCell ref="OOX844:OOX848"/>
    <mergeCell ref="OOM844:OOM848"/>
    <mergeCell ref="OON844:OON848"/>
    <mergeCell ref="OOO844:OOO848"/>
    <mergeCell ref="OOP844:OOP848"/>
    <mergeCell ref="OOQ844:OOQ848"/>
    <mergeCell ref="OOR844:OOR848"/>
    <mergeCell ref="OOG844:OOG848"/>
    <mergeCell ref="OOH844:OOH848"/>
    <mergeCell ref="OOI844:OOI848"/>
    <mergeCell ref="OOJ844:OOJ848"/>
    <mergeCell ref="OOK844:OOK848"/>
    <mergeCell ref="OOL844:OOL848"/>
    <mergeCell ref="OOA844:OOA848"/>
    <mergeCell ref="OOB844:OOB848"/>
    <mergeCell ref="OOC844:OOC848"/>
    <mergeCell ref="OOD844:OOD848"/>
    <mergeCell ref="OOE844:OOE848"/>
    <mergeCell ref="OOF844:OOF848"/>
    <mergeCell ref="ONU844:ONU848"/>
    <mergeCell ref="ONV844:ONV848"/>
    <mergeCell ref="ONW844:ONW848"/>
    <mergeCell ref="ONX844:ONX848"/>
    <mergeCell ref="ONY844:ONY848"/>
    <mergeCell ref="ONZ844:ONZ848"/>
    <mergeCell ref="ONO844:ONO848"/>
    <mergeCell ref="ONP844:ONP848"/>
    <mergeCell ref="ONQ844:ONQ848"/>
    <mergeCell ref="ONR844:ONR848"/>
    <mergeCell ref="ONS844:ONS848"/>
    <mergeCell ref="ONT844:ONT848"/>
    <mergeCell ref="ONI844:ONI848"/>
    <mergeCell ref="ONJ844:ONJ848"/>
    <mergeCell ref="ONK844:ONK848"/>
    <mergeCell ref="ONL844:ONL848"/>
    <mergeCell ref="ONM844:ONM848"/>
    <mergeCell ref="ONN844:ONN848"/>
    <mergeCell ref="ONC844:ONC848"/>
    <mergeCell ref="OND844:OND848"/>
    <mergeCell ref="ONE844:ONE848"/>
    <mergeCell ref="ONF844:ONF848"/>
    <mergeCell ref="ONG844:ONG848"/>
    <mergeCell ref="ONH844:ONH848"/>
    <mergeCell ref="OMW844:OMW848"/>
    <mergeCell ref="OMX844:OMX848"/>
    <mergeCell ref="OMY844:OMY848"/>
    <mergeCell ref="OMZ844:OMZ848"/>
    <mergeCell ref="ONA844:ONA848"/>
    <mergeCell ref="ONB844:ONB848"/>
    <mergeCell ref="OMQ844:OMQ848"/>
    <mergeCell ref="OMR844:OMR848"/>
    <mergeCell ref="OMS844:OMS848"/>
    <mergeCell ref="OMT844:OMT848"/>
    <mergeCell ref="OMU844:OMU848"/>
    <mergeCell ref="OMV844:OMV848"/>
    <mergeCell ref="OMK844:OMK848"/>
    <mergeCell ref="OML844:OML848"/>
    <mergeCell ref="OMM844:OMM848"/>
    <mergeCell ref="OMN844:OMN848"/>
    <mergeCell ref="OMO844:OMO848"/>
    <mergeCell ref="OMP844:OMP848"/>
    <mergeCell ref="OME844:OME848"/>
    <mergeCell ref="OMF844:OMF848"/>
    <mergeCell ref="OMG844:OMG848"/>
    <mergeCell ref="OMH844:OMH848"/>
    <mergeCell ref="OMI844:OMI848"/>
    <mergeCell ref="OMJ844:OMJ848"/>
    <mergeCell ref="OLY844:OLY848"/>
    <mergeCell ref="OLZ844:OLZ848"/>
    <mergeCell ref="OMA844:OMA848"/>
    <mergeCell ref="OMB844:OMB848"/>
    <mergeCell ref="OMC844:OMC848"/>
    <mergeCell ref="OMD844:OMD848"/>
    <mergeCell ref="OLS844:OLS848"/>
    <mergeCell ref="OLT844:OLT848"/>
    <mergeCell ref="OLU844:OLU848"/>
    <mergeCell ref="OLV844:OLV848"/>
    <mergeCell ref="OLW844:OLW848"/>
    <mergeCell ref="OLX844:OLX848"/>
    <mergeCell ref="OLM844:OLM848"/>
    <mergeCell ref="OLN844:OLN848"/>
    <mergeCell ref="OLO844:OLO848"/>
    <mergeCell ref="OLP844:OLP848"/>
    <mergeCell ref="OLQ844:OLQ848"/>
    <mergeCell ref="OLR844:OLR848"/>
    <mergeCell ref="OLG844:OLG848"/>
    <mergeCell ref="OLH844:OLH848"/>
    <mergeCell ref="OLI844:OLI848"/>
    <mergeCell ref="OLJ844:OLJ848"/>
    <mergeCell ref="OLK844:OLK848"/>
    <mergeCell ref="OLL844:OLL848"/>
    <mergeCell ref="OLA844:OLA848"/>
    <mergeCell ref="OLB844:OLB848"/>
    <mergeCell ref="OLC844:OLC848"/>
    <mergeCell ref="OLD844:OLD848"/>
    <mergeCell ref="OLE844:OLE848"/>
    <mergeCell ref="OLF844:OLF848"/>
    <mergeCell ref="OKU844:OKU848"/>
    <mergeCell ref="OKV844:OKV848"/>
    <mergeCell ref="OKW844:OKW848"/>
    <mergeCell ref="OKX844:OKX848"/>
    <mergeCell ref="OKY844:OKY848"/>
    <mergeCell ref="OKZ844:OKZ848"/>
    <mergeCell ref="OKO844:OKO848"/>
    <mergeCell ref="OKP844:OKP848"/>
    <mergeCell ref="OKQ844:OKQ848"/>
    <mergeCell ref="OKR844:OKR848"/>
    <mergeCell ref="OKS844:OKS848"/>
    <mergeCell ref="OKT844:OKT848"/>
    <mergeCell ref="OKI844:OKI848"/>
    <mergeCell ref="OKJ844:OKJ848"/>
    <mergeCell ref="OKK844:OKK848"/>
    <mergeCell ref="OKL844:OKL848"/>
    <mergeCell ref="OKM844:OKM848"/>
    <mergeCell ref="OKN844:OKN848"/>
    <mergeCell ref="OKC844:OKC848"/>
    <mergeCell ref="OKD844:OKD848"/>
    <mergeCell ref="OKE844:OKE848"/>
    <mergeCell ref="OKF844:OKF848"/>
    <mergeCell ref="OKG844:OKG848"/>
    <mergeCell ref="OKH844:OKH848"/>
    <mergeCell ref="OJW844:OJW848"/>
    <mergeCell ref="OJX844:OJX848"/>
    <mergeCell ref="OJY844:OJY848"/>
    <mergeCell ref="OJZ844:OJZ848"/>
    <mergeCell ref="OKA844:OKA848"/>
    <mergeCell ref="OKB844:OKB848"/>
    <mergeCell ref="OJQ844:OJQ848"/>
    <mergeCell ref="OJR844:OJR848"/>
    <mergeCell ref="OJS844:OJS848"/>
    <mergeCell ref="OJT844:OJT848"/>
    <mergeCell ref="OJU844:OJU848"/>
    <mergeCell ref="OJV844:OJV848"/>
    <mergeCell ref="OJK844:OJK848"/>
    <mergeCell ref="OJL844:OJL848"/>
    <mergeCell ref="OJM844:OJM848"/>
    <mergeCell ref="OJN844:OJN848"/>
    <mergeCell ref="OJO844:OJO848"/>
    <mergeCell ref="OJP844:OJP848"/>
    <mergeCell ref="OJE844:OJE848"/>
    <mergeCell ref="OJF844:OJF848"/>
    <mergeCell ref="OJG844:OJG848"/>
    <mergeCell ref="OJH844:OJH848"/>
    <mergeCell ref="OJI844:OJI848"/>
    <mergeCell ref="OJJ844:OJJ848"/>
    <mergeCell ref="OIY844:OIY848"/>
    <mergeCell ref="OIZ844:OIZ848"/>
    <mergeCell ref="OJA844:OJA848"/>
    <mergeCell ref="OJB844:OJB848"/>
    <mergeCell ref="OJC844:OJC848"/>
    <mergeCell ref="OJD844:OJD848"/>
    <mergeCell ref="OIS844:OIS848"/>
    <mergeCell ref="OIT844:OIT848"/>
    <mergeCell ref="OIU844:OIU848"/>
    <mergeCell ref="OIV844:OIV848"/>
    <mergeCell ref="OIW844:OIW848"/>
    <mergeCell ref="OIX844:OIX848"/>
    <mergeCell ref="OIM844:OIM848"/>
    <mergeCell ref="OIN844:OIN848"/>
    <mergeCell ref="OIO844:OIO848"/>
    <mergeCell ref="OIP844:OIP848"/>
    <mergeCell ref="OIQ844:OIQ848"/>
    <mergeCell ref="OIR844:OIR848"/>
    <mergeCell ref="OIG844:OIG848"/>
    <mergeCell ref="OIH844:OIH848"/>
    <mergeCell ref="OII844:OII848"/>
    <mergeCell ref="OIJ844:OIJ848"/>
    <mergeCell ref="OIK844:OIK848"/>
    <mergeCell ref="OIL844:OIL848"/>
    <mergeCell ref="OIA844:OIA848"/>
    <mergeCell ref="OIB844:OIB848"/>
    <mergeCell ref="OIC844:OIC848"/>
    <mergeCell ref="OID844:OID848"/>
    <mergeCell ref="OIE844:OIE848"/>
    <mergeCell ref="OIF844:OIF848"/>
    <mergeCell ref="OHU844:OHU848"/>
    <mergeCell ref="OHV844:OHV848"/>
    <mergeCell ref="OHW844:OHW848"/>
    <mergeCell ref="OHX844:OHX848"/>
    <mergeCell ref="OHY844:OHY848"/>
    <mergeCell ref="OHZ844:OHZ848"/>
    <mergeCell ref="OHO844:OHO848"/>
    <mergeCell ref="OHP844:OHP848"/>
    <mergeCell ref="OHQ844:OHQ848"/>
    <mergeCell ref="OHR844:OHR848"/>
    <mergeCell ref="OHS844:OHS848"/>
    <mergeCell ref="OHT844:OHT848"/>
    <mergeCell ref="OHI844:OHI848"/>
    <mergeCell ref="OHJ844:OHJ848"/>
    <mergeCell ref="OHK844:OHK848"/>
    <mergeCell ref="OHL844:OHL848"/>
    <mergeCell ref="OHM844:OHM848"/>
    <mergeCell ref="OHN844:OHN848"/>
    <mergeCell ref="OHC844:OHC848"/>
    <mergeCell ref="OHD844:OHD848"/>
    <mergeCell ref="OHE844:OHE848"/>
    <mergeCell ref="OHF844:OHF848"/>
    <mergeCell ref="OHG844:OHG848"/>
    <mergeCell ref="OHH844:OHH848"/>
    <mergeCell ref="OGW844:OGW848"/>
    <mergeCell ref="OGX844:OGX848"/>
    <mergeCell ref="OGY844:OGY848"/>
    <mergeCell ref="OGZ844:OGZ848"/>
    <mergeCell ref="OHA844:OHA848"/>
    <mergeCell ref="OHB844:OHB848"/>
    <mergeCell ref="OGQ844:OGQ848"/>
    <mergeCell ref="OGR844:OGR848"/>
    <mergeCell ref="OGS844:OGS848"/>
    <mergeCell ref="OGT844:OGT848"/>
    <mergeCell ref="OGU844:OGU848"/>
    <mergeCell ref="OGV844:OGV848"/>
    <mergeCell ref="OGK844:OGK848"/>
    <mergeCell ref="OGL844:OGL848"/>
    <mergeCell ref="OGM844:OGM848"/>
    <mergeCell ref="OGN844:OGN848"/>
    <mergeCell ref="OGO844:OGO848"/>
    <mergeCell ref="OGP844:OGP848"/>
    <mergeCell ref="OGE844:OGE848"/>
    <mergeCell ref="OGF844:OGF848"/>
    <mergeCell ref="OGG844:OGG848"/>
    <mergeCell ref="OGH844:OGH848"/>
    <mergeCell ref="OGI844:OGI848"/>
    <mergeCell ref="OGJ844:OGJ848"/>
    <mergeCell ref="OFY844:OFY848"/>
    <mergeCell ref="OFZ844:OFZ848"/>
    <mergeCell ref="OGA844:OGA848"/>
    <mergeCell ref="OGB844:OGB848"/>
    <mergeCell ref="OGC844:OGC848"/>
    <mergeCell ref="OGD844:OGD848"/>
    <mergeCell ref="OFS844:OFS848"/>
    <mergeCell ref="OFT844:OFT848"/>
    <mergeCell ref="OFU844:OFU848"/>
    <mergeCell ref="OFV844:OFV848"/>
    <mergeCell ref="OFW844:OFW848"/>
    <mergeCell ref="OFX844:OFX848"/>
    <mergeCell ref="OFM844:OFM848"/>
    <mergeCell ref="OFN844:OFN848"/>
    <mergeCell ref="OFO844:OFO848"/>
    <mergeCell ref="OFP844:OFP848"/>
    <mergeCell ref="OFQ844:OFQ848"/>
    <mergeCell ref="OFR844:OFR848"/>
    <mergeCell ref="OFG844:OFG848"/>
    <mergeCell ref="OFH844:OFH848"/>
    <mergeCell ref="OFI844:OFI848"/>
    <mergeCell ref="OFJ844:OFJ848"/>
    <mergeCell ref="OFK844:OFK848"/>
    <mergeCell ref="OFL844:OFL848"/>
    <mergeCell ref="OFA844:OFA848"/>
    <mergeCell ref="OFB844:OFB848"/>
    <mergeCell ref="OFC844:OFC848"/>
    <mergeCell ref="OFD844:OFD848"/>
    <mergeCell ref="OFE844:OFE848"/>
    <mergeCell ref="OFF844:OFF848"/>
    <mergeCell ref="OEU844:OEU848"/>
    <mergeCell ref="OEV844:OEV848"/>
    <mergeCell ref="OEW844:OEW848"/>
    <mergeCell ref="OEX844:OEX848"/>
    <mergeCell ref="OEY844:OEY848"/>
    <mergeCell ref="OEZ844:OEZ848"/>
    <mergeCell ref="OEO844:OEO848"/>
    <mergeCell ref="OEP844:OEP848"/>
    <mergeCell ref="OEQ844:OEQ848"/>
    <mergeCell ref="OER844:OER848"/>
    <mergeCell ref="OES844:OES848"/>
    <mergeCell ref="OET844:OET848"/>
    <mergeCell ref="OEI844:OEI848"/>
    <mergeCell ref="OEJ844:OEJ848"/>
    <mergeCell ref="OEK844:OEK848"/>
    <mergeCell ref="OEL844:OEL848"/>
    <mergeCell ref="OEM844:OEM848"/>
    <mergeCell ref="OEN844:OEN848"/>
    <mergeCell ref="OEC844:OEC848"/>
    <mergeCell ref="OED844:OED848"/>
    <mergeCell ref="OEE844:OEE848"/>
    <mergeCell ref="OEF844:OEF848"/>
    <mergeCell ref="OEG844:OEG848"/>
    <mergeCell ref="OEH844:OEH848"/>
    <mergeCell ref="ODW844:ODW848"/>
    <mergeCell ref="ODX844:ODX848"/>
    <mergeCell ref="ODY844:ODY848"/>
    <mergeCell ref="ODZ844:ODZ848"/>
    <mergeCell ref="OEA844:OEA848"/>
    <mergeCell ref="OEB844:OEB848"/>
    <mergeCell ref="ODQ844:ODQ848"/>
    <mergeCell ref="ODR844:ODR848"/>
    <mergeCell ref="ODS844:ODS848"/>
    <mergeCell ref="ODT844:ODT848"/>
    <mergeCell ref="ODU844:ODU848"/>
    <mergeCell ref="ODV844:ODV848"/>
    <mergeCell ref="ODK844:ODK848"/>
    <mergeCell ref="ODL844:ODL848"/>
    <mergeCell ref="ODM844:ODM848"/>
    <mergeCell ref="ODN844:ODN848"/>
    <mergeCell ref="ODO844:ODO848"/>
    <mergeCell ref="ODP844:ODP848"/>
    <mergeCell ref="ODE844:ODE848"/>
    <mergeCell ref="ODF844:ODF848"/>
    <mergeCell ref="ODG844:ODG848"/>
    <mergeCell ref="ODH844:ODH848"/>
    <mergeCell ref="ODI844:ODI848"/>
    <mergeCell ref="ODJ844:ODJ848"/>
    <mergeCell ref="OCY844:OCY848"/>
    <mergeCell ref="OCZ844:OCZ848"/>
    <mergeCell ref="ODA844:ODA848"/>
    <mergeCell ref="ODB844:ODB848"/>
    <mergeCell ref="ODC844:ODC848"/>
    <mergeCell ref="ODD844:ODD848"/>
    <mergeCell ref="OCS844:OCS848"/>
    <mergeCell ref="OCT844:OCT848"/>
    <mergeCell ref="OCU844:OCU848"/>
    <mergeCell ref="OCV844:OCV848"/>
    <mergeCell ref="OCW844:OCW848"/>
    <mergeCell ref="OCX844:OCX848"/>
    <mergeCell ref="OCM844:OCM848"/>
    <mergeCell ref="OCN844:OCN848"/>
    <mergeCell ref="OCO844:OCO848"/>
    <mergeCell ref="OCP844:OCP848"/>
    <mergeCell ref="OCQ844:OCQ848"/>
    <mergeCell ref="OCR844:OCR848"/>
    <mergeCell ref="OCG844:OCG848"/>
    <mergeCell ref="OCH844:OCH848"/>
    <mergeCell ref="OCI844:OCI848"/>
    <mergeCell ref="OCJ844:OCJ848"/>
    <mergeCell ref="OCK844:OCK848"/>
    <mergeCell ref="OCL844:OCL848"/>
    <mergeCell ref="OCA844:OCA848"/>
    <mergeCell ref="OCB844:OCB848"/>
    <mergeCell ref="OCC844:OCC848"/>
    <mergeCell ref="OCD844:OCD848"/>
    <mergeCell ref="OCE844:OCE848"/>
    <mergeCell ref="OCF844:OCF848"/>
    <mergeCell ref="OBU844:OBU848"/>
    <mergeCell ref="OBV844:OBV848"/>
    <mergeCell ref="OBW844:OBW848"/>
    <mergeCell ref="OBX844:OBX848"/>
    <mergeCell ref="OBY844:OBY848"/>
    <mergeCell ref="OBZ844:OBZ848"/>
    <mergeCell ref="OBO844:OBO848"/>
    <mergeCell ref="OBP844:OBP848"/>
    <mergeCell ref="OBQ844:OBQ848"/>
    <mergeCell ref="OBR844:OBR848"/>
    <mergeCell ref="OBS844:OBS848"/>
    <mergeCell ref="OBT844:OBT848"/>
    <mergeCell ref="OBI844:OBI848"/>
    <mergeCell ref="OBJ844:OBJ848"/>
    <mergeCell ref="OBK844:OBK848"/>
    <mergeCell ref="OBL844:OBL848"/>
    <mergeCell ref="OBM844:OBM848"/>
    <mergeCell ref="OBN844:OBN848"/>
    <mergeCell ref="OBC844:OBC848"/>
    <mergeCell ref="OBD844:OBD848"/>
    <mergeCell ref="OBE844:OBE848"/>
    <mergeCell ref="OBF844:OBF848"/>
    <mergeCell ref="OBG844:OBG848"/>
    <mergeCell ref="OBH844:OBH848"/>
    <mergeCell ref="OAW844:OAW848"/>
    <mergeCell ref="OAX844:OAX848"/>
    <mergeCell ref="OAY844:OAY848"/>
    <mergeCell ref="OAZ844:OAZ848"/>
    <mergeCell ref="OBA844:OBA848"/>
    <mergeCell ref="OBB844:OBB848"/>
    <mergeCell ref="OAQ844:OAQ848"/>
    <mergeCell ref="OAR844:OAR848"/>
    <mergeCell ref="OAS844:OAS848"/>
    <mergeCell ref="OAT844:OAT848"/>
    <mergeCell ref="OAU844:OAU848"/>
    <mergeCell ref="OAV844:OAV848"/>
    <mergeCell ref="OAK844:OAK848"/>
    <mergeCell ref="OAL844:OAL848"/>
    <mergeCell ref="OAM844:OAM848"/>
    <mergeCell ref="OAN844:OAN848"/>
    <mergeCell ref="OAO844:OAO848"/>
    <mergeCell ref="OAP844:OAP848"/>
    <mergeCell ref="OAE844:OAE848"/>
    <mergeCell ref="OAF844:OAF848"/>
    <mergeCell ref="OAG844:OAG848"/>
    <mergeCell ref="OAH844:OAH848"/>
    <mergeCell ref="OAI844:OAI848"/>
    <mergeCell ref="OAJ844:OAJ848"/>
    <mergeCell ref="NZY844:NZY848"/>
    <mergeCell ref="NZZ844:NZZ848"/>
    <mergeCell ref="OAA844:OAA848"/>
    <mergeCell ref="OAB844:OAB848"/>
    <mergeCell ref="OAC844:OAC848"/>
    <mergeCell ref="OAD844:OAD848"/>
    <mergeCell ref="NZS844:NZS848"/>
    <mergeCell ref="NZT844:NZT848"/>
    <mergeCell ref="NZU844:NZU848"/>
    <mergeCell ref="NZV844:NZV848"/>
    <mergeCell ref="NZW844:NZW848"/>
    <mergeCell ref="NZX844:NZX848"/>
    <mergeCell ref="NZM844:NZM848"/>
    <mergeCell ref="NZN844:NZN848"/>
    <mergeCell ref="NZO844:NZO848"/>
    <mergeCell ref="NZP844:NZP848"/>
    <mergeCell ref="NZQ844:NZQ848"/>
    <mergeCell ref="NZR844:NZR848"/>
    <mergeCell ref="NZG844:NZG848"/>
    <mergeCell ref="NZH844:NZH848"/>
    <mergeCell ref="NZI844:NZI848"/>
    <mergeCell ref="NZJ844:NZJ848"/>
    <mergeCell ref="NZK844:NZK848"/>
    <mergeCell ref="NZL844:NZL848"/>
    <mergeCell ref="NZA844:NZA848"/>
    <mergeCell ref="NZB844:NZB848"/>
    <mergeCell ref="NZC844:NZC848"/>
    <mergeCell ref="NZD844:NZD848"/>
    <mergeCell ref="NZE844:NZE848"/>
    <mergeCell ref="NZF844:NZF848"/>
    <mergeCell ref="NYU844:NYU848"/>
    <mergeCell ref="NYV844:NYV848"/>
    <mergeCell ref="NYW844:NYW848"/>
    <mergeCell ref="NYX844:NYX848"/>
    <mergeCell ref="NYY844:NYY848"/>
    <mergeCell ref="NYZ844:NYZ848"/>
    <mergeCell ref="NYO844:NYO848"/>
    <mergeCell ref="NYP844:NYP848"/>
    <mergeCell ref="NYQ844:NYQ848"/>
    <mergeCell ref="NYR844:NYR848"/>
    <mergeCell ref="NYS844:NYS848"/>
    <mergeCell ref="NYT844:NYT848"/>
    <mergeCell ref="NYI844:NYI848"/>
    <mergeCell ref="NYJ844:NYJ848"/>
    <mergeCell ref="NYK844:NYK848"/>
    <mergeCell ref="NYL844:NYL848"/>
    <mergeCell ref="NYM844:NYM848"/>
    <mergeCell ref="NYN844:NYN848"/>
    <mergeCell ref="NYC844:NYC848"/>
    <mergeCell ref="NYD844:NYD848"/>
    <mergeCell ref="NYE844:NYE848"/>
    <mergeCell ref="NYF844:NYF848"/>
    <mergeCell ref="NYG844:NYG848"/>
    <mergeCell ref="NYH844:NYH848"/>
    <mergeCell ref="NXW844:NXW848"/>
    <mergeCell ref="NXX844:NXX848"/>
    <mergeCell ref="NXY844:NXY848"/>
    <mergeCell ref="NXZ844:NXZ848"/>
    <mergeCell ref="NYA844:NYA848"/>
    <mergeCell ref="NYB844:NYB848"/>
    <mergeCell ref="NXQ844:NXQ848"/>
    <mergeCell ref="NXR844:NXR848"/>
    <mergeCell ref="NXS844:NXS848"/>
    <mergeCell ref="NXT844:NXT848"/>
    <mergeCell ref="NXU844:NXU848"/>
    <mergeCell ref="NXV844:NXV848"/>
    <mergeCell ref="NXK844:NXK848"/>
    <mergeCell ref="NXL844:NXL848"/>
    <mergeCell ref="NXM844:NXM848"/>
    <mergeCell ref="NXN844:NXN848"/>
    <mergeCell ref="NXO844:NXO848"/>
    <mergeCell ref="NXP844:NXP848"/>
    <mergeCell ref="NXE844:NXE848"/>
    <mergeCell ref="NXF844:NXF848"/>
    <mergeCell ref="NXG844:NXG848"/>
    <mergeCell ref="NXH844:NXH848"/>
    <mergeCell ref="NXI844:NXI848"/>
    <mergeCell ref="NXJ844:NXJ848"/>
    <mergeCell ref="NWY844:NWY848"/>
    <mergeCell ref="NWZ844:NWZ848"/>
    <mergeCell ref="NXA844:NXA848"/>
    <mergeCell ref="NXB844:NXB848"/>
    <mergeCell ref="NXC844:NXC848"/>
    <mergeCell ref="NXD844:NXD848"/>
    <mergeCell ref="NWS844:NWS848"/>
    <mergeCell ref="NWT844:NWT848"/>
    <mergeCell ref="NWU844:NWU848"/>
    <mergeCell ref="NWV844:NWV848"/>
    <mergeCell ref="NWW844:NWW848"/>
    <mergeCell ref="NWX844:NWX848"/>
    <mergeCell ref="NWM844:NWM848"/>
    <mergeCell ref="NWN844:NWN848"/>
    <mergeCell ref="NWO844:NWO848"/>
    <mergeCell ref="NWP844:NWP848"/>
    <mergeCell ref="NWQ844:NWQ848"/>
    <mergeCell ref="NWR844:NWR848"/>
    <mergeCell ref="NWG844:NWG848"/>
    <mergeCell ref="NWH844:NWH848"/>
    <mergeCell ref="NWI844:NWI848"/>
    <mergeCell ref="NWJ844:NWJ848"/>
    <mergeCell ref="NWK844:NWK848"/>
    <mergeCell ref="NWL844:NWL848"/>
    <mergeCell ref="NWA844:NWA848"/>
    <mergeCell ref="NWB844:NWB848"/>
    <mergeCell ref="NWC844:NWC848"/>
    <mergeCell ref="NWD844:NWD848"/>
    <mergeCell ref="NWE844:NWE848"/>
    <mergeCell ref="NWF844:NWF848"/>
    <mergeCell ref="NVU844:NVU848"/>
    <mergeCell ref="NVV844:NVV848"/>
    <mergeCell ref="NVW844:NVW848"/>
    <mergeCell ref="NVX844:NVX848"/>
    <mergeCell ref="NVY844:NVY848"/>
    <mergeCell ref="NVZ844:NVZ848"/>
    <mergeCell ref="NVO844:NVO848"/>
    <mergeCell ref="NVP844:NVP848"/>
    <mergeCell ref="NVQ844:NVQ848"/>
    <mergeCell ref="NVR844:NVR848"/>
    <mergeCell ref="NVS844:NVS848"/>
    <mergeCell ref="NVT844:NVT848"/>
    <mergeCell ref="NVI844:NVI848"/>
    <mergeCell ref="NVJ844:NVJ848"/>
    <mergeCell ref="NVK844:NVK848"/>
    <mergeCell ref="NVL844:NVL848"/>
    <mergeCell ref="NVM844:NVM848"/>
    <mergeCell ref="NVN844:NVN848"/>
    <mergeCell ref="NVC844:NVC848"/>
    <mergeCell ref="NVD844:NVD848"/>
    <mergeCell ref="NVE844:NVE848"/>
    <mergeCell ref="NVF844:NVF848"/>
    <mergeCell ref="NVG844:NVG848"/>
    <mergeCell ref="NVH844:NVH848"/>
    <mergeCell ref="NUW844:NUW848"/>
    <mergeCell ref="NUX844:NUX848"/>
    <mergeCell ref="NUY844:NUY848"/>
    <mergeCell ref="NUZ844:NUZ848"/>
    <mergeCell ref="NVA844:NVA848"/>
    <mergeCell ref="NVB844:NVB848"/>
    <mergeCell ref="NUQ844:NUQ848"/>
    <mergeCell ref="NUR844:NUR848"/>
    <mergeCell ref="NUS844:NUS848"/>
    <mergeCell ref="NUT844:NUT848"/>
    <mergeCell ref="NUU844:NUU848"/>
    <mergeCell ref="NUV844:NUV848"/>
    <mergeCell ref="NUK844:NUK848"/>
    <mergeCell ref="NUL844:NUL848"/>
    <mergeCell ref="NUM844:NUM848"/>
    <mergeCell ref="NUN844:NUN848"/>
    <mergeCell ref="NUO844:NUO848"/>
    <mergeCell ref="NUP844:NUP848"/>
    <mergeCell ref="NUE844:NUE848"/>
    <mergeCell ref="NUF844:NUF848"/>
    <mergeCell ref="NUG844:NUG848"/>
    <mergeCell ref="NUH844:NUH848"/>
    <mergeCell ref="NUI844:NUI848"/>
    <mergeCell ref="NUJ844:NUJ848"/>
    <mergeCell ref="NTY844:NTY848"/>
    <mergeCell ref="NTZ844:NTZ848"/>
    <mergeCell ref="NUA844:NUA848"/>
    <mergeCell ref="NUB844:NUB848"/>
    <mergeCell ref="NUC844:NUC848"/>
    <mergeCell ref="NUD844:NUD848"/>
    <mergeCell ref="NTS844:NTS848"/>
    <mergeCell ref="NTT844:NTT848"/>
    <mergeCell ref="NTU844:NTU848"/>
    <mergeCell ref="NTV844:NTV848"/>
    <mergeCell ref="NTW844:NTW848"/>
    <mergeCell ref="NTX844:NTX848"/>
    <mergeCell ref="NTM844:NTM848"/>
    <mergeCell ref="NTN844:NTN848"/>
    <mergeCell ref="NTO844:NTO848"/>
    <mergeCell ref="NTP844:NTP848"/>
    <mergeCell ref="NTQ844:NTQ848"/>
    <mergeCell ref="NTR844:NTR848"/>
    <mergeCell ref="NTG844:NTG848"/>
    <mergeCell ref="NTH844:NTH848"/>
    <mergeCell ref="NTI844:NTI848"/>
    <mergeCell ref="NTJ844:NTJ848"/>
    <mergeCell ref="NTK844:NTK848"/>
    <mergeCell ref="NTL844:NTL848"/>
    <mergeCell ref="NTA844:NTA848"/>
    <mergeCell ref="NTB844:NTB848"/>
    <mergeCell ref="NTC844:NTC848"/>
    <mergeCell ref="NTD844:NTD848"/>
    <mergeCell ref="NTE844:NTE848"/>
    <mergeCell ref="NTF844:NTF848"/>
    <mergeCell ref="NSU844:NSU848"/>
    <mergeCell ref="NSV844:NSV848"/>
    <mergeCell ref="NSW844:NSW848"/>
    <mergeCell ref="NSX844:NSX848"/>
    <mergeCell ref="NSY844:NSY848"/>
    <mergeCell ref="NSZ844:NSZ848"/>
    <mergeCell ref="NSO844:NSO848"/>
    <mergeCell ref="NSP844:NSP848"/>
    <mergeCell ref="NSQ844:NSQ848"/>
    <mergeCell ref="NSR844:NSR848"/>
    <mergeCell ref="NSS844:NSS848"/>
    <mergeCell ref="NST844:NST848"/>
    <mergeCell ref="NSI844:NSI848"/>
    <mergeCell ref="NSJ844:NSJ848"/>
    <mergeCell ref="NSK844:NSK848"/>
    <mergeCell ref="NSL844:NSL848"/>
    <mergeCell ref="NSM844:NSM848"/>
    <mergeCell ref="NSN844:NSN848"/>
    <mergeCell ref="NSC844:NSC848"/>
    <mergeCell ref="NSD844:NSD848"/>
    <mergeCell ref="NSE844:NSE848"/>
    <mergeCell ref="NSF844:NSF848"/>
    <mergeCell ref="NSG844:NSG848"/>
    <mergeCell ref="NSH844:NSH848"/>
    <mergeCell ref="NRW844:NRW848"/>
    <mergeCell ref="NRX844:NRX848"/>
    <mergeCell ref="NRY844:NRY848"/>
    <mergeCell ref="NRZ844:NRZ848"/>
    <mergeCell ref="NSA844:NSA848"/>
    <mergeCell ref="NSB844:NSB848"/>
    <mergeCell ref="NRQ844:NRQ848"/>
    <mergeCell ref="NRR844:NRR848"/>
    <mergeCell ref="NRS844:NRS848"/>
    <mergeCell ref="NRT844:NRT848"/>
    <mergeCell ref="NRU844:NRU848"/>
    <mergeCell ref="NRV844:NRV848"/>
    <mergeCell ref="NRK844:NRK848"/>
    <mergeCell ref="NRL844:NRL848"/>
    <mergeCell ref="NRM844:NRM848"/>
    <mergeCell ref="NRN844:NRN848"/>
    <mergeCell ref="NRO844:NRO848"/>
    <mergeCell ref="NRP844:NRP848"/>
    <mergeCell ref="NRE844:NRE848"/>
    <mergeCell ref="NRF844:NRF848"/>
    <mergeCell ref="NRG844:NRG848"/>
    <mergeCell ref="NRH844:NRH848"/>
    <mergeCell ref="NRI844:NRI848"/>
    <mergeCell ref="NRJ844:NRJ848"/>
    <mergeCell ref="NQY844:NQY848"/>
    <mergeCell ref="NQZ844:NQZ848"/>
    <mergeCell ref="NRA844:NRA848"/>
    <mergeCell ref="NRB844:NRB848"/>
    <mergeCell ref="NRC844:NRC848"/>
    <mergeCell ref="NRD844:NRD848"/>
    <mergeCell ref="NQS844:NQS848"/>
    <mergeCell ref="NQT844:NQT848"/>
    <mergeCell ref="NQU844:NQU848"/>
    <mergeCell ref="NQV844:NQV848"/>
    <mergeCell ref="NQW844:NQW848"/>
    <mergeCell ref="NQX844:NQX848"/>
    <mergeCell ref="NQM844:NQM848"/>
    <mergeCell ref="NQN844:NQN848"/>
    <mergeCell ref="NQO844:NQO848"/>
    <mergeCell ref="NQP844:NQP848"/>
    <mergeCell ref="NQQ844:NQQ848"/>
    <mergeCell ref="NQR844:NQR848"/>
    <mergeCell ref="NQG844:NQG848"/>
    <mergeCell ref="NQH844:NQH848"/>
    <mergeCell ref="NQI844:NQI848"/>
    <mergeCell ref="NQJ844:NQJ848"/>
    <mergeCell ref="NQK844:NQK848"/>
    <mergeCell ref="NQL844:NQL848"/>
    <mergeCell ref="NQA844:NQA848"/>
    <mergeCell ref="NQB844:NQB848"/>
    <mergeCell ref="NQC844:NQC848"/>
    <mergeCell ref="NQD844:NQD848"/>
    <mergeCell ref="NQE844:NQE848"/>
    <mergeCell ref="NQF844:NQF848"/>
    <mergeCell ref="NPU844:NPU848"/>
    <mergeCell ref="NPV844:NPV848"/>
    <mergeCell ref="NPW844:NPW848"/>
    <mergeCell ref="NPX844:NPX848"/>
    <mergeCell ref="NPY844:NPY848"/>
    <mergeCell ref="NPZ844:NPZ848"/>
    <mergeCell ref="NPO844:NPO848"/>
    <mergeCell ref="NPP844:NPP848"/>
    <mergeCell ref="NPQ844:NPQ848"/>
    <mergeCell ref="NPR844:NPR848"/>
    <mergeCell ref="NPS844:NPS848"/>
    <mergeCell ref="NPT844:NPT848"/>
    <mergeCell ref="NPI844:NPI848"/>
    <mergeCell ref="NPJ844:NPJ848"/>
    <mergeCell ref="NPK844:NPK848"/>
    <mergeCell ref="NPL844:NPL848"/>
    <mergeCell ref="NPM844:NPM848"/>
    <mergeCell ref="NPN844:NPN848"/>
    <mergeCell ref="NPC844:NPC848"/>
    <mergeCell ref="NPD844:NPD848"/>
    <mergeCell ref="NPE844:NPE848"/>
    <mergeCell ref="NPF844:NPF848"/>
    <mergeCell ref="NPG844:NPG848"/>
    <mergeCell ref="NPH844:NPH848"/>
    <mergeCell ref="NOW844:NOW848"/>
    <mergeCell ref="NOX844:NOX848"/>
    <mergeCell ref="NOY844:NOY848"/>
    <mergeCell ref="NOZ844:NOZ848"/>
    <mergeCell ref="NPA844:NPA848"/>
    <mergeCell ref="NPB844:NPB848"/>
    <mergeCell ref="NOQ844:NOQ848"/>
    <mergeCell ref="NOR844:NOR848"/>
    <mergeCell ref="NOS844:NOS848"/>
    <mergeCell ref="NOT844:NOT848"/>
    <mergeCell ref="NOU844:NOU848"/>
    <mergeCell ref="NOV844:NOV848"/>
    <mergeCell ref="NOK844:NOK848"/>
    <mergeCell ref="NOL844:NOL848"/>
    <mergeCell ref="NOM844:NOM848"/>
    <mergeCell ref="NON844:NON848"/>
    <mergeCell ref="NOO844:NOO848"/>
    <mergeCell ref="NOP844:NOP848"/>
    <mergeCell ref="NOE844:NOE848"/>
    <mergeCell ref="NOF844:NOF848"/>
    <mergeCell ref="NOG844:NOG848"/>
    <mergeCell ref="NOH844:NOH848"/>
    <mergeCell ref="NOI844:NOI848"/>
    <mergeCell ref="NOJ844:NOJ848"/>
    <mergeCell ref="NNY844:NNY848"/>
    <mergeCell ref="NNZ844:NNZ848"/>
    <mergeCell ref="NOA844:NOA848"/>
    <mergeCell ref="NOB844:NOB848"/>
    <mergeCell ref="NOC844:NOC848"/>
    <mergeCell ref="NOD844:NOD848"/>
    <mergeCell ref="NNS844:NNS848"/>
    <mergeCell ref="NNT844:NNT848"/>
    <mergeCell ref="NNU844:NNU848"/>
    <mergeCell ref="NNV844:NNV848"/>
    <mergeCell ref="NNW844:NNW848"/>
    <mergeCell ref="NNX844:NNX848"/>
    <mergeCell ref="NNM844:NNM848"/>
    <mergeCell ref="NNN844:NNN848"/>
    <mergeCell ref="NNO844:NNO848"/>
    <mergeCell ref="NNP844:NNP848"/>
    <mergeCell ref="NNQ844:NNQ848"/>
    <mergeCell ref="NNR844:NNR848"/>
    <mergeCell ref="NNG844:NNG848"/>
    <mergeCell ref="NNH844:NNH848"/>
    <mergeCell ref="NNI844:NNI848"/>
    <mergeCell ref="NNJ844:NNJ848"/>
    <mergeCell ref="NNK844:NNK848"/>
    <mergeCell ref="NNL844:NNL848"/>
    <mergeCell ref="NNA844:NNA848"/>
    <mergeCell ref="NNB844:NNB848"/>
    <mergeCell ref="NNC844:NNC848"/>
    <mergeCell ref="NND844:NND848"/>
    <mergeCell ref="NNE844:NNE848"/>
    <mergeCell ref="NNF844:NNF848"/>
    <mergeCell ref="NMU844:NMU848"/>
    <mergeCell ref="NMV844:NMV848"/>
    <mergeCell ref="NMW844:NMW848"/>
    <mergeCell ref="NMX844:NMX848"/>
    <mergeCell ref="NMY844:NMY848"/>
    <mergeCell ref="NMZ844:NMZ848"/>
    <mergeCell ref="NMO844:NMO848"/>
    <mergeCell ref="NMP844:NMP848"/>
    <mergeCell ref="NMQ844:NMQ848"/>
    <mergeCell ref="NMR844:NMR848"/>
    <mergeCell ref="NMS844:NMS848"/>
    <mergeCell ref="NMT844:NMT848"/>
    <mergeCell ref="NMI844:NMI848"/>
    <mergeCell ref="NMJ844:NMJ848"/>
    <mergeCell ref="NMK844:NMK848"/>
    <mergeCell ref="NML844:NML848"/>
    <mergeCell ref="NMM844:NMM848"/>
    <mergeCell ref="NMN844:NMN848"/>
    <mergeCell ref="NMC844:NMC848"/>
    <mergeCell ref="NMD844:NMD848"/>
    <mergeCell ref="NME844:NME848"/>
    <mergeCell ref="NMF844:NMF848"/>
    <mergeCell ref="NMG844:NMG848"/>
    <mergeCell ref="NMH844:NMH848"/>
    <mergeCell ref="NLW844:NLW848"/>
    <mergeCell ref="NLX844:NLX848"/>
    <mergeCell ref="NLY844:NLY848"/>
    <mergeCell ref="NLZ844:NLZ848"/>
    <mergeCell ref="NMA844:NMA848"/>
    <mergeCell ref="NMB844:NMB848"/>
    <mergeCell ref="NLQ844:NLQ848"/>
    <mergeCell ref="NLR844:NLR848"/>
    <mergeCell ref="NLS844:NLS848"/>
    <mergeCell ref="NLT844:NLT848"/>
    <mergeCell ref="NLU844:NLU848"/>
    <mergeCell ref="NLV844:NLV848"/>
    <mergeCell ref="NLK844:NLK848"/>
    <mergeCell ref="NLL844:NLL848"/>
    <mergeCell ref="NLM844:NLM848"/>
    <mergeCell ref="NLN844:NLN848"/>
    <mergeCell ref="NLO844:NLO848"/>
    <mergeCell ref="NLP844:NLP848"/>
    <mergeCell ref="NLE844:NLE848"/>
    <mergeCell ref="NLF844:NLF848"/>
    <mergeCell ref="NLG844:NLG848"/>
    <mergeCell ref="NLH844:NLH848"/>
    <mergeCell ref="NLI844:NLI848"/>
    <mergeCell ref="NLJ844:NLJ848"/>
    <mergeCell ref="NKY844:NKY848"/>
    <mergeCell ref="NKZ844:NKZ848"/>
    <mergeCell ref="NLA844:NLA848"/>
    <mergeCell ref="NLB844:NLB848"/>
    <mergeCell ref="NLC844:NLC848"/>
    <mergeCell ref="NLD844:NLD848"/>
    <mergeCell ref="NKS844:NKS848"/>
    <mergeCell ref="NKT844:NKT848"/>
    <mergeCell ref="NKU844:NKU848"/>
    <mergeCell ref="NKV844:NKV848"/>
    <mergeCell ref="NKW844:NKW848"/>
    <mergeCell ref="NKX844:NKX848"/>
    <mergeCell ref="NKM844:NKM848"/>
    <mergeCell ref="NKN844:NKN848"/>
    <mergeCell ref="NKO844:NKO848"/>
    <mergeCell ref="NKP844:NKP848"/>
    <mergeCell ref="NKQ844:NKQ848"/>
    <mergeCell ref="NKR844:NKR848"/>
    <mergeCell ref="NKG844:NKG848"/>
    <mergeCell ref="NKH844:NKH848"/>
    <mergeCell ref="NKI844:NKI848"/>
    <mergeCell ref="NKJ844:NKJ848"/>
    <mergeCell ref="NKK844:NKK848"/>
    <mergeCell ref="NKL844:NKL848"/>
    <mergeCell ref="NKA844:NKA848"/>
    <mergeCell ref="NKB844:NKB848"/>
    <mergeCell ref="NKC844:NKC848"/>
    <mergeCell ref="NKD844:NKD848"/>
    <mergeCell ref="NKE844:NKE848"/>
    <mergeCell ref="NKF844:NKF848"/>
    <mergeCell ref="NJU844:NJU848"/>
    <mergeCell ref="NJV844:NJV848"/>
    <mergeCell ref="NJW844:NJW848"/>
    <mergeCell ref="NJX844:NJX848"/>
    <mergeCell ref="NJY844:NJY848"/>
    <mergeCell ref="NJZ844:NJZ848"/>
    <mergeCell ref="NJO844:NJO848"/>
    <mergeCell ref="NJP844:NJP848"/>
    <mergeCell ref="NJQ844:NJQ848"/>
    <mergeCell ref="NJR844:NJR848"/>
    <mergeCell ref="NJS844:NJS848"/>
    <mergeCell ref="NJT844:NJT848"/>
    <mergeCell ref="NJI844:NJI848"/>
    <mergeCell ref="NJJ844:NJJ848"/>
    <mergeCell ref="NJK844:NJK848"/>
    <mergeCell ref="NJL844:NJL848"/>
    <mergeCell ref="NJM844:NJM848"/>
    <mergeCell ref="NJN844:NJN848"/>
    <mergeCell ref="NJC844:NJC848"/>
    <mergeCell ref="NJD844:NJD848"/>
    <mergeCell ref="NJE844:NJE848"/>
    <mergeCell ref="NJF844:NJF848"/>
    <mergeCell ref="NJG844:NJG848"/>
    <mergeCell ref="NJH844:NJH848"/>
    <mergeCell ref="NIW844:NIW848"/>
    <mergeCell ref="NIX844:NIX848"/>
    <mergeCell ref="NIY844:NIY848"/>
    <mergeCell ref="NIZ844:NIZ848"/>
    <mergeCell ref="NJA844:NJA848"/>
    <mergeCell ref="NJB844:NJB848"/>
    <mergeCell ref="NIQ844:NIQ848"/>
    <mergeCell ref="NIR844:NIR848"/>
    <mergeCell ref="NIS844:NIS848"/>
    <mergeCell ref="NIT844:NIT848"/>
    <mergeCell ref="NIU844:NIU848"/>
    <mergeCell ref="NIV844:NIV848"/>
    <mergeCell ref="NIK844:NIK848"/>
    <mergeCell ref="NIL844:NIL848"/>
    <mergeCell ref="NIM844:NIM848"/>
    <mergeCell ref="NIN844:NIN848"/>
    <mergeCell ref="NIO844:NIO848"/>
    <mergeCell ref="NIP844:NIP848"/>
    <mergeCell ref="NIE844:NIE848"/>
    <mergeCell ref="NIF844:NIF848"/>
    <mergeCell ref="NIG844:NIG848"/>
    <mergeCell ref="NIH844:NIH848"/>
    <mergeCell ref="NII844:NII848"/>
    <mergeCell ref="NIJ844:NIJ848"/>
    <mergeCell ref="NHY844:NHY848"/>
    <mergeCell ref="NHZ844:NHZ848"/>
    <mergeCell ref="NIA844:NIA848"/>
    <mergeCell ref="NIB844:NIB848"/>
    <mergeCell ref="NIC844:NIC848"/>
    <mergeCell ref="NID844:NID848"/>
    <mergeCell ref="NHS844:NHS848"/>
    <mergeCell ref="NHT844:NHT848"/>
    <mergeCell ref="NHU844:NHU848"/>
    <mergeCell ref="NHV844:NHV848"/>
    <mergeCell ref="NHW844:NHW848"/>
    <mergeCell ref="NHX844:NHX848"/>
    <mergeCell ref="NHM844:NHM848"/>
    <mergeCell ref="NHN844:NHN848"/>
    <mergeCell ref="NHO844:NHO848"/>
    <mergeCell ref="NHP844:NHP848"/>
    <mergeCell ref="NHQ844:NHQ848"/>
    <mergeCell ref="NHR844:NHR848"/>
    <mergeCell ref="NHG844:NHG848"/>
    <mergeCell ref="NHH844:NHH848"/>
    <mergeCell ref="NHI844:NHI848"/>
    <mergeCell ref="NHJ844:NHJ848"/>
    <mergeCell ref="NHK844:NHK848"/>
    <mergeCell ref="NHL844:NHL848"/>
    <mergeCell ref="NHA844:NHA848"/>
    <mergeCell ref="NHB844:NHB848"/>
    <mergeCell ref="NHC844:NHC848"/>
    <mergeCell ref="NHD844:NHD848"/>
    <mergeCell ref="NHE844:NHE848"/>
    <mergeCell ref="NHF844:NHF848"/>
    <mergeCell ref="NGU844:NGU848"/>
    <mergeCell ref="NGV844:NGV848"/>
    <mergeCell ref="NGW844:NGW848"/>
    <mergeCell ref="NGX844:NGX848"/>
    <mergeCell ref="NGY844:NGY848"/>
    <mergeCell ref="NGZ844:NGZ848"/>
    <mergeCell ref="NGO844:NGO848"/>
    <mergeCell ref="NGP844:NGP848"/>
    <mergeCell ref="NGQ844:NGQ848"/>
    <mergeCell ref="NGR844:NGR848"/>
    <mergeCell ref="NGS844:NGS848"/>
    <mergeCell ref="NGT844:NGT848"/>
    <mergeCell ref="NGI844:NGI848"/>
    <mergeCell ref="NGJ844:NGJ848"/>
    <mergeCell ref="NGK844:NGK848"/>
    <mergeCell ref="NGL844:NGL848"/>
    <mergeCell ref="NGM844:NGM848"/>
    <mergeCell ref="NGN844:NGN848"/>
    <mergeCell ref="NGC844:NGC848"/>
    <mergeCell ref="NGD844:NGD848"/>
    <mergeCell ref="NGE844:NGE848"/>
    <mergeCell ref="NGF844:NGF848"/>
    <mergeCell ref="NGG844:NGG848"/>
    <mergeCell ref="NGH844:NGH848"/>
    <mergeCell ref="NFW844:NFW848"/>
    <mergeCell ref="NFX844:NFX848"/>
    <mergeCell ref="NFY844:NFY848"/>
    <mergeCell ref="NFZ844:NFZ848"/>
    <mergeCell ref="NGA844:NGA848"/>
    <mergeCell ref="NGB844:NGB848"/>
    <mergeCell ref="NFQ844:NFQ848"/>
    <mergeCell ref="NFR844:NFR848"/>
    <mergeCell ref="NFS844:NFS848"/>
    <mergeCell ref="NFT844:NFT848"/>
    <mergeCell ref="NFU844:NFU848"/>
    <mergeCell ref="NFV844:NFV848"/>
    <mergeCell ref="NFK844:NFK848"/>
    <mergeCell ref="NFL844:NFL848"/>
    <mergeCell ref="NFM844:NFM848"/>
    <mergeCell ref="NFN844:NFN848"/>
    <mergeCell ref="NFO844:NFO848"/>
    <mergeCell ref="NFP844:NFP848"/>
    <mergeCell ref="NFE844:NFE848"/>
    <mergeCell ref="NFF844:NFF848"/>
    <mergeCell ref="NFG844:NFG848"/>
    <mergeCell ref="NFH844:NFH848"/>
    <mergeCell ref="NFI844:NFI848"/>
    <mergeCell ref="NFJ844:NFJ848"/>
    <mergeCell ref="NEY844:NEY848"/>
    <mergeCell ref="NEZ844:NEZ848"/>
    <mergeCell ref="NFA844:NFA848"/>
    <mergeCell ref="NFB844:NFB848"/>
    <mergeCell ref="NFC844:NFC848"/>
    <mergeCell ref="NFD844:NFD848"/>
    <mergeCell ref="NES844:NES848"/>
    <mergeCell ref="NET844:NET848"/>
    <mergeCell ref="NEU844:NEU848"/>
    <mergeCell ref="NEV844:NEV848"/>
    <mergeCell ref="NEW844:NEW848"/>
    <mergeCell ref="NEX844:NEX848"/>
    <mergeCell ref="NEM844:NEM848"/>
    <mergeCell ref="NEN844:NEN848"/>
    <mergeCell ref="NEO844:NEO848"/>
    <mergeCell ref="NEP844:NEP848"/>
    <mergeCell ref="NEQ844:NEQ848"/>
    <mergeCell ref="NER844:NER848"/>
    <mergeCell ref="NEG844:NEG848"/>
    <mergeCell ref="NEH844:NEH848"/>
    <mergeCell ref="NEI844:NEI848"/>
    <mergeCell ref="NEJ844:NEJ848"/>
    <mergeCell ref="NEK844:NEK848"/>
    <mergeCell ref="NEL844:NEL848"/>
    <mergeCell ref="NEA844:NEA848"/>
    <mergeCell ref="NEB844:NEB848"/>
    <mergeCell ref="NEC844:NEC848"/>
    <mergeCell ref="NED844:NED848"/>
    <mergeCell ref="NEE844:NEE848"/>
    <mergeCell ref="NEF844:NEF848"/>
    <mergeCell ref="NDU844:NDU848"/>
    <mergeCell ref="NDV844:NDV848"/>
    <mergeCell ref="NDW844:NDW848"/>
    <mergeCell ref="NDX844:NDX848"/>
    <mergeCell ref="NDY844:NDY848"/>
    <mergeCell ref="NDZ844:NDZ848"/>
    <mergeCell ref="NDO844:NDO848"/>
    <mergeCell ref="NDP844:NDP848"/>
    <mergeCell ref="NDQ844:NDQ848"/>
    <mergeCell ref="NDR844:NDR848"/>
    <mergeCell ref="NDS844:NDS848"/>
    <mergeCell ref="NDT844:NDT848"/>
    <mergeCell ref="NDI844:NDI848"/>
    <mergeCell ref="NDJ844:NDJ848"/>
    <mergeCell ref="NDK844:NDK848"/>
    <mergeCell ref="NDL844:NDL848"/>
    <mergeCell ref="NDM844:NDM848"/>
    <mergeCell ref="NDN844:NDN848"/>
    <mergeCell ref="NDC844:NDC848"/>
    <mergeCell ref="NDD844:NDD848"/>
    <mergeCell ref="NDE844:NDE848"/>
    <mergeCell ref="NDF844:NDF848"/>
    <mergeCell ref="NDG844:NDG848"/>
    <mergeCell ref="NDH844:NDH848"/>
    <mergeCell ref="NCW844:NCW848"/>
    <mergeCell ref="NCX844:NCX848"/>
    <mergeCell ref="NCY844:NCY848"/>
    <mergeCell ref="NCZ844:NCZ848"/>
    <mergeCell ref="NDA844:NDA848"/>
    <mergeCell ref="NDB844:NDB848"/>
    <mergeCell ref="NCQ844:NCQ848"/>
    <mergeCell ref="NCR844:NCR848"/>
    <mergeCell ref="NCS844:NCS848"/>
    <mergeCell ref="NCT844:NCT848"/>
    <mergeCell ref="NCU844:NCU848"/>
    <mergeCell ref="NCV844:NCV848"/>
    <mergeCell ref="NCK844:NCK848"/>
    <mergeCell ref="NCL844:NCL848"/>
    <mergeCell ref="NCM844:NCM848"/>
    <mergeCell ref="NCN844:NCN848"/>
    <mergeCell ref="NCO844:NCO848"/>
    <mergeCell ref="NCP844:NCP848"/>
    <mergeCell ref="NCE844:NCE848"/>
    <mergeCell ref="NCF844:NCF848"/>
    <mergeCell ref="NCG844:NCG848"/>
    <mergeCell ref="NCH844:NCH848"/>
    <mergeCell ref="NCI844:NCI848"/>
    <mergeCell ref="NCJ844:NCJ848"/>
    <mergeCell ref="NBY844:NBY848"/>
    <mergeCell ref="NBZ844:NBZ848"/>
    <mergeCell ref="NCA844:NCA848"/>
    <mergeCell ref="NCB844:NCB848"/>
    <mergeCell ref="NCC844:NCC848"/>
    <mergeCell ref="NCD844:NCD848"/>
    <mergeCell ref="NBS844:NBS848"/>
    <mergeCell ref="NBT844:NBT848"/>
    <mergeCell ref="NBU844:NBU848"/>
    <mergeCell ref="NBV844:NBV848"/>
    <mergeCell ref="NBW844:NBW848"/>
    <mergeCell ref="NBX844:NBX848"/>
    <mergeCell ref="NBM844:NBM848"/>
    <mergeCell ref="NBN844:NBN848"/>
    <mergeCell ref="NBO844:NBO848"/>
    <mergeCell ref="NBP844:NBP848"/>
    <mergeCell ref="NBQ844:NBQ848"/>
    <mergeCell ref="NBR844:NBR848"/>
    <mergeCell ref="NBG844:NBG848"/>
    <mergeCell ref="NBH844:NBH848"/>
    <mergeCell ref="NBI844:NBI848"/>
    <mergeCell ref="NBJ844:NBJ848"/>
    <mergeCell ref="NBK844:NBK848"/>
    <mergeCell ref="NBL844:NBL848"/>
    <mergeCell ref="NBA844:NBA848"/>
    <mergeCell ref="NBB844:NBB848"/>
    <mergeCell ref="NBC844:NBC848"/>
    <mergeCell ref="NBD844:NBD848"/>
    <mergeCell ref="NBE844:NBE848"/>
    <mergeCell ref="NBF844:NBF848"/>
    <mergeCell ref="NAU844:NAU848"/>
    <mergeCell ref="NAV844:NAV848"/>
    <mergeCell ref="NAW844:NAW848"/>
    <mergeCell ref="NAX844:NAX848"/>
    <mergeCell ref="NAY844:NAY848"/>
    <mergeCell ref="NAZ844:NAZ848"/>
    <mergeCell ref="NAO844:NAO848"/>
    <mergeCell ref="NAP844:NAP848"/>
    <mergeCell ref="NAQ844:NAQ848"/>
    <mergeCell ref="NAR844:NAR848"/>
    <mergeCell ref="NAS844:NAS848"/>
    <mergeCell ref="NAT844:NAT848"/>
    <mergeCell ref="NAI844:NAI848"/>
    <mergeCell ref="NAJ844:NAJ848"/>
    <mergeCell ref="NAK844:NAK848"/>
    <mergeCell ref="NAL844:NAL848"/>
    <mergeCell ref="NAM844:NAM848"/>
    <mergeCell ref="NAN844:NAN848"/>
    <mergeCell ref="NAC844:NAC848"/>
    <mergeCell ref="NAD844:NAD848"/>
    <mergeCell ref="NAE844:NAE848"/>
    <mergeCell ref="NAF844:NAF848"/>
    <mergeCell ref="NAG844:NAG848"/>
    <mergeCell ref="NAH844:NAH848"/>
    <mergeCell ref="MZW844:MZW848"/>
    <mergeCell ref="MZX844:MZX848"/>
    <mergeCell ref="MZY844:MZY848"/>
    <mergeCell ref="MZZ844:MZZ848"/>
    <mergeCell ref="NAA844:NAA848"/>
    <mergeCell ref="NAB844:NAB848"/>
    <mergeCell ref="MZQ844:MZQ848"/>
    <mergeCell ref="MZR844:MZR848"/>
    <mergeCell ref="MZS844:MZS848"/>
    <mergeCell ref="MZT844:MZT848"/>
    <mergeCell ref="MZU844:MZU848"/>
    <mergeCell ref="MZV844:MZV848"/>
    <mergeCell ref="MZK844:MZK848"/>
    <mergeCell ref="MZL844:MZL848"/>
    <mergeCell ref="MZM844:MZM848"/>
    <mergeCell ref="MZN844:MZN848"/>
    <mergeCell ref="MZO844:MZO848"/>
    <mergeCell ref="MZP844:MZP848"/>
    <mergeCell ref="MZE844:MZE848"/>
    <mergeCell ref="MZF844:MZF848"/>
    <mergeCell ref="MZG844:MZG848"/>
    <mergeCell ref="MZH844:MZH848"/>
    <mergeCell ref="MZI844:MZI848"/>
    <mergeCell ref="MZJ844:MZJ848"/>
    <mergeCell ref="MYY844:MYY848"/>
    <mergeCell ref="MYZ844:MYZ848"/>
    <mergeCell ref="MZA844:MZA848"/>
    <mergeCell ref="MZB844:MZB848"/>
    <mergeCell ref="MZC844:MZC848"/>
    <mergeCell ref="MZD844:MZD848"/>
    <mergeCell ref="MYS844:MYS848"/>
    <mergeCell ref="MYT844:MYT848"/>
    <mergeCell ref="MYU844:MYU848"/>
    <mergeCell ref="MYV844:MYV848"/>
    <mergeCell ref="MYW844:MYW848"/>
    <mergeCell ref="MYX844:MYX848"/>
    <mergeCell ref="MYM844:MYM848"/>
    <mergeCell ref="MYN844:MYN848"/>
    <mergeCell ref="MYO844:MYO848"/>
    <mergeCell ref="MYP844:MYP848"/>
    <mergeCell ref="MYQ844:MYQ848"/>
    <mergeCell ref="MYR844:MYR848"/>
    <mergeCell ref="MYG844:MYG848"/>
    <mergeCell ref="MYH844:MYH848"/>
    <mergeCell ref="MYI844:MYI848"/>
    <mergeCell ref="MYJ844:MYJ848"/>
    <mergeCell ref="MYK844:MYK848"/>
    <mergeCell ref="MYL844:MYL848"/>
    <mergeCell ref="MYA844:MYA848"/>
    <mergeCell ref="MYB844:MYB848"/>
    <mergeCell ref="MYC844:MYC848"/>
    <mergeCell ref="MYD844:MYD848"/>
    <mergeCell ref="MYE844:MYE848"/>
    <mergeCell ref="MYF844:MYF848"/>
    <mergeCell ref="MXU844:MXU848"/>
    <mergeCell ref="MXV844:MXV848"/>
    <mergeCell ref="MXW844:MXW848"/>
    <mergeCell ref="MXX844:MXX848"/>
    <mergeCell ref="MXY844:MXY848"/>
    <mergeCell ref="MXZ844:MXZ848"/>
    <mergeCell ref="MXO844:MXO848"/>
    <mergeCell ref="MXP844:MXP848"/>
    <mergeCell ref="MXQ844:MXQ848"/>
    <mergeCell ref="MXR844:MXR848"/>
    <mergeCell ref="MXS844:MXS848"/>
    <mergeCell ref="MXT844:MXT848"/>
    <mergeCell ref="MXI844:MXI848"/>
    <mergeCell ref="MXJ844:MXJ848"/>
    <mergeCell ref="MXK844:MXK848"/>
    <mergeCell ref="MXL844:MXL848"/>
    <mergeCell ref="MXM844:MXM848"/>
    <mergeCell ref="MXN844:MXN848"/>
    <mergeCell ref="MXC844:MXC848"/>
    <mergeCell ref="MXD844:MXD848"/>
    <mergeCell ref="MXE844:MXE848"/>
    <mergeCell ref="MXF844:MXF848"/>
    <mergeCell ref="MXG844:MXG848"/>
    <mergeCell ref="MXH844:MXH848"/>
    <mergeCell ref="MWW844:MWW848"/>
    <mergeCell ref="MWX844:MWX848"/>
    <mergeCell ref="MWY844:MWY848"/>
    <mergeCell ref="MWZ844:MWZ848"/>
    <mergeCell ref="MXA844:MXA848"/>
    <mergeCell ref="MXB844:MXB848"/>
    <mergeCell ref="MWQ844:MWQ848"/>
    <mergeCell ref="MWR844:MWR848"/>
    <mergeCell ref="MWS844:MWS848"/>
    <mergeCell ref="MWT844:MWT848"/>
    <mergeCell ref="MWU844:MWU848"/>
    <mergeCell ref="MWV844:MWV848"/>
    <mergeCell ref="MWK844:MWK848"/>
    <mergeCell ref="MWL844:MWL848"/>
    <mergeCell ref="MWM844:MWM848"/>
    <mergeCell ref="MWN844:MWN848"/>
    <mergeCell ref="MWO844:MWO848"/>
    <mergeCell ref="MWP844:MWP848"/>
    <mergeCell ref="MWE844:MWE848"/>
    <mergeCell ref="MWF844:MWF848"/>
    <mergeCell ref="MWG844:MWG848"/>
    <mergeCell ref="MWH844:MWH848"/>
    <mergeCell ref="MWI844:MWI848"/>
    <mergeCell ref="MWJ844:MWJ848"/>
    <mergeCell ref="MVY844:MVY848"/>
    <mergeCell ref="MVZ844:MVZ848"/>
    <mergeCell ref="MWA844:MWA848"/>
    <mergeCell ref="MWB844:MWB848"/>
    <mergeCell ref="MWC844:MWC848"/>
    <mergeCell ref="MWD844:MWD848"/>
    <mergeCell ref="MVS844:MVS848"/>
    <mergeCell ref="MVT844:MVT848"/>
    <mergeCell ref="MVU844:MVU848"/>
    <mergeCell ref="MVV844:MVV848"/>
    <mergeCell ref="MVW844:MVW848"/>
    <mergeCell ref="MVX844:MVX848"/>
    <mergeCell ref="MVM844:MVM848"/>
    <mergeCell ref="MVN844:MVN848"/>
    <mergeCell ref="MVO844:MVO848"/>
    <mergeCell ref="MVP844:MVP848"/>
    <mergeCell ref="MVQ844:MVQ848"/>
    <mergeCell ref="MVR844:MVR848"/>
    <mergeCell ref="MVG844:MVG848"/>
    <mergeCell ref="MVH844:MVH848"/>
    <mergeCell ref="MVI844:MVI848"/>
    <mergeCell ref="MVJ844:MVJ848"/>
    <mergeCell ref="MVK844:MVK848"/>
    <mergeCell ref="MVL844:MVL848"/>
    <mergeCell ref="MVA844:MVA848"/>
    <mergeCell ref="MVB844:MVB848"/>
    <mergeCell ref="MVC844:MVC848"/>
    <mergeCell ref="MVD844:MVD848"/>
    <mergeCell ref="MVE844:MVE848"/>
    <mergeCell ref="MVF844:MVF848"/>
    <mergeCell ref="MUU844:MUU848"/>
    <mergeCell ref="MUV844:MUV848"/>
    <mergeCell ref="MUW844:MUW848"/>
    <mergeCell ref="MUX844:MUX848"/>
    <mergeCell ref="MUY844:MUY848"/>
    <mergeCell ref="MUZ844:MUZ848"/>
    <mergeCell ref="MUO844:MUO848"/>
    <mergeCell ref="MUP844:MUP848"/>
    <mergeCell ref="MUQ844:MUQ848"/>
    <mergeCell ref="MUR844:MUR848"/>
    <mergeCell ref="MUS844:MUS848"/>
    <mergeCell ref="MUT844:MUT848"/>
    <mergeCell ref="MUI844:MUI848"/>
    <mergeCell ref="MUJ844:MUJ848"/>
    <mergeCell ref="MUK844:MUK848"/>
    <mergeCell ref="MUL844:MUL848"/>
    <mergeCell ref="MUM844:MUM848"/>
    <mergeCell ref="MUN844:MUN848"/>
    <mergeCell ref="MUC844:MUC848"/>
    <mergeCell ref="MUD844:MUD848"/>
    <mergeCell ref="MUE844:MUE848"/>
    <mergeCell ref="MUF844:MUF848"/>
    <mergeCell ref="MUG844:MUG848"/>
    <mergeCell ref="MUH844:MUH848"/>
    <mergeCell ref="MTW844:MTW848"/>
    <mergeCell ref="MTX844:MTX848"/>
    <mergeCell ref="MTY844:MTY848"/>
    <mergeCell ref="MTZ844:MTZ848"/>
    <mergeCell ref="MUA844:MUA848"/>
    <mergeCell ref="MUB844:MUB848"/>
    <mergeCell ref="MTQ844:MTQ848"/>
    <mergeCell ref="MTR844:MTR848"/>
    <mergeCell ref="MTS844:MTS848"/>
    <mergeCell ref="MTT844:MTT848"/>
    <mergeCell ref="MTU844:MTU848"/>
    <mergeCell ref="MTV844:MTV848"/>
    <mergeCell ref="MTK844:MTK848"/>
    <mergeCell ref="MTL844:MTL848"/>
    <mergeCell ref="MTM844:MTM848"/>
    <mergeCell ref="MTN844:MTN848"/>
    <mergeCell ref="MTO844:MTO848"/>
    <mergeCell ref="MTP844:MTP848"/>
    <mergeCell ref="MTE844:MTE848"/>
    <mergeCell ref="MTF844:MTF848"/>
    <mergeCell ref="MTG844:MTG848"/>
    <mergeCell ref="MTH844:MTH848"/>
    <mergeCell ref="MTI844:MTI848"/>
    <mergeCell ref="MTJ844:MTJ848"/>
    <mergeCell ref="MSY844:MSY848"/>
    <mergeCell ref="MSZ844:MSZ848"/>
    <mergeCell ref="MTA844:MTA848"/>
    <mergeCell ref="MTB844:MTB848"/>
    <mergeCell ref="MTC844:MTC848"/>
    <mergeCell ref="MTD844:MTD848"/>
    <mergeCell ref="MSS844:MSS848"/>
    <mergeCell ref="MST844:MST848"/>
    <mergeCell ref="MSU844:MSU848"/>
    <mergeCell ref="MSV844:MSV848"/>
    <mergeCell ref="MSW844:MSW848"/>
    <mergeCell ref="MSX844:MSX848"/>
    <mergeCell ref="MSM844:MSM848"/>
    <mergeCell ref="MSN844:MSN848"/>
    <mergeCell ref="MSO844:MSO848"/>
    <mergeCell ref="MSP844:MSP848"/>
    <mergeCell ref="MSQ844:MSQ848"/>
    <mergeCell ref="MSR844:MSR848"/>
    <mergeCell ref="MSG844:MSG848"/>
    <mergeCell ref="MSH844:MSH848"/>
    <mergeCell ref="MSI844:MSI848"/>
    <mergeCell ref="MSJ844:MSJ848"/>
    <mergeCell ref="MSK844:MSK848"/>
    <mergeCell ref="MSL844:MSL848"/>
    <mergeCell ref="MSA844:MSA848"/>
    <mergeCell ref="MSB844:MSB848"/>
    <mergeCell ref="MSC844:MSC848"/>
    <mergeCell ref="MSD844:MSD848"/>
    <mergeCell ref="MSE844:MSE848"/>
    <mergeCell ref="MSF844:MSF848"/>
    <mergeCell ref="MRU844:MRU848"/>
    <mergeCell ref="MRV844:MRV848"/>
    <mergeCell ref="MRW844:MRW848"/>
    <mergeCell ref="MRX844:MRX848"/>
    <mergeCell ref="MRY844:MRY848"/>
    <mergeCell ref="MRZ844:MRZ848"/>
    <mergeCell ref="MRO844:MRO848"/>
    <mergeCell ref="MRP844:MRP848"/>
    <mergeCell ref="MRQ844:MRQ848"/>
    <mergeCell ref="MRR844:MRR848"/>
    <mergeCell ref="MRS844:MRS848"/>
    <mergeCell ref="MRT844:MRT848"/>
    <mergeCell ref="MRI844:MRI848"/>
    <mergeCell ref="MRJ844:MRJ848"/>
    <mergeCell ref="MRK844:MRK848"/>
    <mergeCell ref="MRL844:MRL848"/>
    <mergeCell ref="MRM844:MRM848"/>
    <mergeCell ref="MRN844:MRN848"/>
    <mergeCell ref="MRC844:MRC848"/>
    <mergeCell ref="MRD844:MRD848"/>
    <mergeCell ref="MRE844:MRE848"/>
    <mergeCell ref="MRF844:MRF848"/>
    <mergeCell ref="MRG844:MRG848"/>
    <mergeCell ref="MRH844:MRH848"/>
    <mergeCell ref="MQW844:MQW848"/>
    <mergeCell ref="MQX844:MQX848"/>
    <mergeCell ref="MQY844:MQY848"/>
    <mergeCell ref="MQZ844:MQZ848"/>
    <mergeCell ref="MRA844:MRA848"/>
    <mergeCell ref="MRB844:MRB848"/>
    <mergeCell ref="MQQ844:MQQ848"/>
    <mergeCell ref="MQR844:MQR848"/>
    <mergeCell ref="MQS844:MQS848"/>
    <mergeCell ref="MQT844:MQT848"/>
    <mergeCell ref="MQU844:MQU848"/>
    <mergeCell ref="MQV844:MQV848"/>
    <mergeCell ref="MQK844:MQK848"/>
    <mergeCell ref="MQL844:MQL848"/>
    <mergeCell ref="MQM844:MQM848"/>
    <mergeCell ref="MQN844:MQN848"/>
    <mergeCell ref="MQO844:MQO848"/>
    <mergeCell ref="MQP844:MQP848"/>
    <mergeCell ref="MQE844:MQE848"/>
    <mergeCell ref="MQF844:MQF848"/>
    <mergeCell ref="MQG844:MQG848"/>
    <mergeCell ref="MQH844:MQH848"/>
    <mergeCell ref="MQI844:MQI848"/>
    <mergeCell ref="MQJ844:MQJ848"/>
    <mergeCell ref="MPY844:MPY848"/>
    <mergeCell ref="MPZ844:MPZ848"/>
    <mergeCell ref="MQA844:MQA848"/>
    <mergeCell ref="MQB844:MQB848"/>
    <mergeCell ref="MQC844:MQC848"/>
    <mergeCell ref="MQD844:MQD848"/>
    <mergeCell ref="MPS844:MPS848"/>
    <mergeCell ref="MPT844:MPT848"/>
    <mergeCell ref="MPU844:MPU848"/>
    <mergeCell ref="MPV844:MPV848"/>
    <mergeCell ref="MPW844:MPW848"/>
    <mergeCell ref="MPX844:MPX848"/>
    <mergeCell ref="MPM844:MPM848"/>
    <mergeCell ref="MPN844:MPN848"/>
    <mergeCell ref="MPO844:MPO848"/>
    <mergeCell ref="MPP844:MPP848"/>
    <mergeCell ref="MPQ844:MPQ848"/>
    <mergeCell ref="MPR844:MPR848"/>
    <mergeCell ref="MPG844:MPG848"/>
    <mergeCell ref="MPH844:MPH848"/>
    <mergeCell ref="MPI844:MPI848"/>
    <mergeCell ref="MPJ844:MPJ848"/>
    <mergeCell ref="MPK844:MPK848"/>
    <mergeCell ref="MPL844:MPL848"/>
    <mergeCell ref="MPA844:MPA848"/>
    <mergeCell ref="MPB844:MPB848"/>
    <mergeCell ref="MPC844:MPC848"/>
    <mergeCell ref="MPD844:MPD848"/>
    <mergeCell ref="MPE844:MPE848"/>
    <mergeCell ref="MPF844:MPF848"/>
    <mergeCell ref="MOU844:MOU848"/>
    <mergeCell ref="MOV844:MOV848"/>
    <mergeCell ref="MOW844:MOW848"/>
    <mergeCell ref="MOX844:MOX848"/>
    <mergeCell ref="MOY844:MOY848"/>
    <mergeCell ref="MOZ844:MOZ848"/>
    <mergeCell ref="MOO844:MOO848"/>
    <mergeCell ref="MOP844:MOP848"/>
    <mergeCell ref="MOQ844:MOQ848"/>
    <mergeCell ref="MOR844:MOR848"/>
    <mergeCell ref="MOS844:MOS848"/>
    <mergeCell ref="MOT844:MOT848"/>
    <mergeCell ref="MOI844:MOI848"/>
    <mergeCell ref="MOJ844:MOJ848"/>
    <mergeCell ref="MOK844:MOK848"/>
    <mergeCell ref="MOL844:MOL848"/>
    <mergeCell ref="MOM844:MOM848"/>
    <mergeCell ref="MON844:MON848"/>
    <mergeCell ref="MOC844:MOC848"/>
    <mergeCell ref="MOD844:MOD848"/>
    <mergeCell ref="MOE844:MOE848"/>
    <mergeCell ref="MOF844:MOF848"/>
    <mergeCell ref="MOG844:MOG848"/>
    <mergeCell ref="MOH844:MOH848"/>
    <mergeCell ref="MNW844:MNW848"/>
    <mergeCell ref="MNX844:MNX848"/>
    <mergeCell ref="MNY844:MNY848"/>
    <mergeCell ref="MNZ844:MNZ848"/>
    <mergeCell ref="MOA844:MOA848"/>
    <mergeCell ref="MOB844:MOB848"/>
    <mergeCell ref="MNQ844:MNQ848"/>
    <mergeCell ref="MNR844:MNR848"/>
    <mergeCell ref="MNS844:MNS848"/>
    <mergeCell ref="MNT844:MNT848"/>
    <mergeCell ref="MNU844:MNU848"/>
    <mergeCell ref="MNV844:MNV848"/>
    <mergeCell ref="MNK844:MNK848"/>
    <mergeCell ref="MNL844:MNL848"/>
    <mergeCell ref="MNM844:MNM848"/>
    <mergeCell ref="MNN844:MNN848"/>
    <mergeCell ref="MNO844:MNO848"/>
    <mergeCell ref="MNP844:MNP848"/>
    <mergeCell ref="MNE844:MNE848"/>
    <mergeCell ref="MNF844:MNF848"/>
    <mergeCell ref="MNG844:MNG848"/>
    <mergeCell ref="MNH844:MNH848"/>
    <mergeCell ref="MNI844:MNI848"/>
    <mergeCell ref="MNJ844:MNJ848"/>
    <mergeCell ref="MMY844:MMY848"/>
    <mergeCell ref="MMZ844:MMZ848"/>
    <mergeCell ref="MNA844:MNA848"/>
    <mergeCell ref="MNB844:MNB848"/>
    <mergeCell ref="MNC844:MNC848"/>
    <mergeCell ref="MND844:MND848"/>
    <mergeCell ref="MMS844:MMS848"/>
    <mergeCell ref="MMT844:MMT848"/>
    <mergeCell ref="MMU844:MMU848"/>
    <mergeCell ref="MMV844:MMV848"/>
    <mergeCell ref="MMW844:MMW848"/>
    <mergeCell ref="MMX844:MMX848"/>
    <mergeCell ref="MMM844:MMM848"/>
    <mergeCell ref="MMN844:MMN848"/>
    <mergeCell ref="MMO844:MMO848"/>
    <mergeCell ref="MMP844:MMP848"/>
    <mergeCell ref="MMQ844:MMQ848"/>
    <mergeCell ref="MMR844:MMR848"/>
    <mergeCell ref="MMG844:MMG848"/>
    <mergeCell ref="MMH844:MMH848"/>
    <mergeCell ref="MMI844:MMI848"/>
    <mergeCell ref="MMJ844:MMJ848"/>
    <mergeCell ref="MMK844:MMK848"/>
    <mergeCell ref="MML844:MML848"/>
    <mergeCell ref="MMA844:MMA848"/>
    <mergeCell ref="MMB844:MMB848"/>
    <mergeCell ref="MMC844:MMC848"/>
    <mergeCell ref="MMD844:MMD848"/>
    <mergeCell ref="MME844:MME848"/>
    <mergeCell ref="MMF844:MMF848"/>
    <mergeCell ref="MLU844:MLU848"/>
    <mergeCell ref="MLV844:MLV848"/>
    <mergeCell ref="MLW844:MLW848"/>
    <mergeCell ref="MLX844:MLX848"/>
    <mergeCell ref="MLY844:MLY848"/>
    <mergeCell ref="MLZ844:MLZ848"/>
    <mergeCell ref="MLO844:MLO848"/>
    <mergeCell ref="MLP844:MLP848"/>
    <mergeCell ref="MLQ844:MLQ848"/>
    <mergeCell ref="MLR844:MLR848"/>
    <mergeCell ref="MLS844:MLS848"/>
    <mergeCell ref="MLT844:MLT848"/>
    <mergeCell ref="MLI844:MLI848"/>
    <mergeCell ref="MLJ844:MLJ848"/>
    <mergeCell ref="MLK844:MLK848"/>
    <mergeCell ref="MLL844:MLL848"/>
    <mergeCell ref="MLM844:MLM848"/>
    <mergeCell ref="MLN844:MLN848"/>
    <mergeCell ref="MLC844:MLC848"/>
    <mergeCell ref="MLD844:MLD848"/>
    <mergeCell ref="MLE844:MLE848"/>
    <mergeCell ref="MLF844:MLF848"/>
    <mergeCell ref="MLG844:MLG848"/>
    <mergeCell ref="MLH844:MLH848"/>
    <mergeCell ref="MKW844:MKW848"/>
    <mergeCell ref="MKX844:MKX848"/>
    <mergeCell ref="MKY844:MKY848"/>
    <mergeCell ref="MKZ844:MKZ848"/>
    <mergeCell ref="MLA844:MLA848"/>
    <mergeCell ref="MLB844:MLB848"/>
    <mergeCell ref="MKQ844:MKQ848"/>
    <mergeCell ref="MKR844:MKR848"/>
    <mergeCell ref="MKS844:MKS848"/>
    <mergeCell ref="MKT844:MKT848"/>
    <mergeCell ref="MKU844:MKU848"/>
    <mergeCell ref="MKV844:MKV848"/>
    <mergeCell ref="MKK844:MKK848"/>
    <mergeCell ref="MKL844:MKL848"/>
    <mergeCell ref="MKM844:MKM848"/>
    <mergeCell ref="MKN844:MKN848"/>
    <mergeCell ref="MKO844:MKO848"/>
    <mergeCell ref="MKP844:MKP848"/>
    <mergeCell ref="MKE844:MKE848"/>
    <mergeCell ref="MKF844:MKF848"/>
    <mergeCell ref="MKG844:MKG848"/>
    <mergeCell ref="MKH844:MKH848"/>
    <mergeCell ref="MKI844:MKI848"/>
    <mergeCell ref="MKJ844:MKJ848"/>
    <mergeCell ref="MJY844:MJY848"/>
    <mergeCell ref="MJZ844:MJZ848"/>
    <mergeCell ref="MKA844:MKA848"/>
    <mergeCell ref="MKB844:MKB848"/>
    <mergeCell ref="MKC844:MKC848"/>
    <mergeCell ref="MKD844:MKD848"/>
    <mergeCell ref="MJS844:MJS848"/>
    <mergeCell ref="MJT844:MJT848"/>
    <mergeCell ref="MJU844:MJU848"/>
    <mergeCell ref="MJV844:MJV848"/>
    <mergeCell ref="MJW844:MJW848"/>
    <mergeCell ref="MJX844:MJX848"/>
    <mergeCell ref="MJM844:MJM848"/>
    <mergeCell ref="MJN844:MJN848"/>
    <mergeCell ref="MJO844:MJO848"/>
    <mergeCell ref="MJP844:MJP848"/>
    <mergeCell ref="MJQ844:MJQ848"/>
    <mergeCell ref="MJR844:MJR848"/>
    <mergeCell ref="MJG844:MJG848"/>
    <mergeCell ref="MJH844:MJH848"/>
    <mergeCell ref="MJI844:MJI848"/>
    <mergeCell ref="MJJ844:MJJ848"/>
    <mergeCell ref="MJK844:MJK848"/>
    <mergeCell ref="MJL844:MJL848"/>
    <mergeCell ref="MJA844:MJA848"/>
    <mergeCell ref="MJB844:MJB848"/>
    <mergeCell ref="MJC844:MJC848"/>
    <mergeCell ref="MJD844:MJD848"/>
    <mergeCell ref="MJE844:MJE848"/>
    <mergeCell ref="MJF844:MJF848"/>
    <mergeCell ref="MIU844:MIU848"/>
    <mergeCell ref="MIV844:MIV848"/>
    <mergeCell ref="MIW844:MIW848"/>
    <mergeCell ref="MIX844:MIX848"/>
    <mergeCell ref="MIY844:MIY848"/>
    <mergeCell ref="MIZ844:MIZ848"/>
    <mergeCell ref="MIO844:MIO848"/>
    <mergeCell ref="MIP844:MIP848"/>
    <mergeCell ref="MIQ844:MIQ848"/>
    <mergeCell ref="MIR844:MIR848"/>
    <mergeCell ref="MIS844:MIS848"/>
    <mergeCell ref="MIT844:MIT848"/>
    <mergeCell ref="MII844:MII848"/>
    <mergeCell ref="MIJ844:MIJ848"/>
    <mergeCell ref="MIK844:MIK848"/>
    <mergeCell ref="MIL844:MIL848"/>
    <mergeCell ref="MIM844:MIM848"/>
    <mergeCell ref="MIN844:MIN848"/>
    <mergeCell ref="MIC844:MIC848"/>
    <mergeCell ref="MID844:MID848"/>
    <mergeCell ref="MIE844:MIE848"/>
    <mergeCell ref="MIF844:MIF848"/>
    <mergeCell ref="MIG844:MIG848"/>
    <mergeCell ref="MIH844:MIH848"/>
    <mergeCell ref="MHW844:MHW848"/>
    <mergeCell ref="MHX844:MHX848"/>
    <mergeCell ref="MHY844:MHY848"/>
    <mergeCell ref="MHZ844:MHZ848"/>
    <mergeCell ref="MIA844:MIA848"/>
    <mergeCell ref="MIB844:MIB848"/>
    <mergeCell ref="MHQ844:MHQ848"/>
    <mergeCell ref="MHR844:MHR848"/>
    <mergeCell ref="MHS844:MHS848"/>
    <mergeCell ref="MHT844:MHT848"/>
    <mergeCell ref="MHU844:MHU848"/>
    <mergeCell ref="MHV844:MHV848"/>
    <mergeCell ref="MHK844:MHK848"/>
    <mergeCell ref="MHL844:MHL848"/>
    <mergeCell ref="MHM844:MHM848"/>
    <mergeCell ref="MHN844:MHN848"/>
    <mergeCell ref="MHO844:MHO848"/>
    <mergeCell ref="MHP844:MHP848"/>
    <mergeCell ref="MHE844:MHE848"/>
    <mergeCell ref="MHF844:MHF848"/>
    <mergeCell ref="MHG844:MHG848"/>
    <mergeCell ref="MHH844:MHH848"/>
    <mergeCell ref="MHI844:MHI848"/>
    <mergeCell ref="MHJ844:MHJ848"/>
    <mergeCell ref="MGY844:MGY848"/>
    <mergeCell ref="MGZ844:MGZ848"/>
    <mergeCell ref="MHA844:MHA848"/>
    <mergeCell ref="MHB844:MHB848"/>
    <mergeCell ref="MHC844:MHC848"/>
    <mergeCell ref="MHD844:MHD848"/>
    <mergeCell ref="MGS844:MGS848"/>
    <mergeCell ref="MGT844:MGT848"/>
    <mergeCell ref="MGU844:MGU848"/>
    <mergeCell ref="MGV844:MGV848"/>
    <mergeCell ref="MGW844:MGW848"/>
    <mergeCell ref="MGX844:MGX848"/>
    <mergeCell ref="MGM844:MGM848"/>
    <mergeCell ref="MGN844:MGN848"/>
    <mergeCell ref="MGO844:MGO848"/>
    <mergeCell ref="MGP844:MGP848"/>
    <mergeCell ref="MGQ844:MGQ848"/>
    <mergeCell ref="MGR844:MGR848"/>
    <mergeCell ref="MGG844:MGG848"/>
    <mergeCell ref="MGH844:MGH848"/>
    <mergeCell ref="MGI844:MGI848"/>
    <mergeCell ref="MGJ844:MGJ848"/>
    <mergeCell ref="MGK844:MGK848"/>
    <mergeCell ref="MGL844:MGL848"/>
    <mergeCell ref="MGA844:MGA848"/>
    <mergeCell ref="MGB844:MGB848"/>
    <mergeCell ref="MGC844:MGC848"/>
    <mergeCell ref="MGD844:MGD848"/>
    <mergeCell ref="MGE844:MGE848"/>
    <mergeCell ref="MGF844:MGF848"/>
    <mergeCell ref="MFU844:MFU848"/>
    <mergeCell ref="MFV844:MFV848"/>
    <mergeCell ref="MFW844:MFW848"/>
    <mergeCell ref="MFX844:MFX848"/>
    <mergeCell ref="MFY844:MFY848"/>
    <mergeCell ref="MFZ844:MFZ848"/>
    <mergeCell ref="MFO844:MFO848"/>
    <mergeCell ref="MFP844:MFP848"/>
    <mergeCell ref="MFQ844:MFQ848"/>
    <mergeCell ref="MFR844:MFR848"/>
    <mergeCell ref="MFS844:MFS848"/>
    <mergeCell ref="MFT844:MFT848"/>
    <mergeCell ref="MFI844:MFI848"/>
    <mergeCell ref="MFJ844:MFJ848"/>
    <mergeCell ref="MFK844:MFK848"/>
    <mergeCell ref="MFL844:MFL848"/>
    <mergeCell ref="MFM844:MFM848"/>
    <mergeCell ref="MFN844:MFN848"/>
    <mergeCell ref="MFC844:MFC848"/>
    <mergeCell ref="MFD844:MFD848"/>
    <mergeCell ref="MFE844:MFE848"/>
    <mergeCell ref="MFF844:MFF848"/>
    <mergeCell ref="MFG844:MFG848"/>
    <mergeCell ref="MFH844:MFH848"/>
    <mergeCell ref="MEW844:MEW848"/>
    <mergeCell ref="MEX844:MEX848"/>
    <mergeCell ref="MEY844:MEY848"/>
    <mergeCell ref="MEZ844:MEZ848"/>
    <mergeCell ref="MFA844:MFA848"/>
    <mergeCell ref="MFB844:MFB848"/>
    <mergeCell ref="MEQ844:MEQ848"/>
    <mergeCell ref="MER844:MER848"/>
    <mergeCell ref="MES844:MES848"/>
    <mergeCell ref="MET844:MET848"/>
    <mergeCell ref="MEU844:MEU848"/>
    <mergeCell ref="MEV844:MEV848"/>
    <mergeCell ref="MEK844:MEK848"/>
    <mergeCell ref="MEL844:MEL848"/>
    <mergeCell ref="MEM844:MEM848"/>
    <mergeCell ref="MEN844:MEN848"/>
    <mergeCell ref="MEO844:MEO848"/>
    <mergeCell ref="MEP844:MEP848"/>
    <mergeCell ref="MEE844:MEE848"/>
    <mergeCell ref="MEF844:MEF848"/>
    <mergeCell ref="MEG844:MEG848"/>
    <mergeCell ref="MEH844:MEH848"/>
    <mergeCell ref="MEI844:MEI848"/>
    <mergeCell ref="MEJ844:MEJ848"/>
    <mergeCell ref="MDY844:MDY848"/>
    <mergeCell ref="MDZ844:MDZ848"/>
    <mergeCell ref="MEA844:MEA848"/>
    <mergeCell ref="MEB844:MEB848"/>
    <mergeCell ref="MEC844:MEC848"/>
    <mergeCell ref="MED844:MED848"/>
    <mergeCell ref="MDS844:MDS848"/>
    <mergeCell ref="MDT844:MDT848"/>
    <mergeCell ref="MDU844:MDU848"/>
    <mergeCell ref="MDV844:MDV848"/>
    <mergeCell ref="MDW844:MDW848"/>
    <mergeCell ref="MDX844:MDX848"/>
    <mergeCell ref="MDM844:MDM848"/>
    <mergeCell ref="MDN844:MDN848"/>
    <mergeCell ref="MDO844:MDO848"/>
    <mergeCell ref="MDP844:MDP848"/>
    <mergeCell ref="MDQ844:MDQ848"/>
    <mergeCell ref="MDR844:MDR848"/>
    <mergeCell ref="MDG844:MDG848"/>
    <mergeCell ref="MDH844:MDH848"/>
    <mergeCell ref="MDI844:MDI848"/>
    <mergeCell ref="MDJ844:MDJ848"/>
    <mergeCell ref="MDK844:MDK848"/>
    <mergeCell ref="MDL844:MDL848"/>
    <mergeCell ref="MDA844:MDA848"/>
    <mergeCell ref="MDB844:MDB848"/>
    <mergeCell ref="MDC844:MDC848"/>
    <mergeCell ref="MDD844:MDD848"/>
    <mergeCell ref="MDE844:MDE848"/>
    <mergeCell ref="MDF844:MDF848"/>
    <mergeCell ref="MCU844:MCU848"/>
    <mergeCell ref="MCV844:MCV848"/>
    <mergeCell ref="MCW844:MCW848"/>
    <mergeCell ref="MCX844:MCX848"/>
    <mergeCell ref="MCY844:MCY848"/>
    <mergeCell ref="MCZ844:MCZ848"/>
    <mergeCell ref="MCO844:MCO848"/>
    <mergeCell ref="MCP844:MCP848"/>
    <mergeCell ref="MCQ844:MCQ848"/>
    <mergeCell ref="MCR844:MCR848"/>
    <mergeCell ref="MCS844:MCS848"/>
    <mergeCell ref="MCT844:MCT848"/>
    <mergeCell ref="MCI844:MCI848"/>
    <mergeCell ref="MCJ844:MCJ848"/>
    <mergeCell ref="MCK844:MCK848"/>
    <mergeCell ref="MCL844:MCL848"/>
    <mergeCell ref="MCM844:MCM848"/>
    <mergeCell ref="MCN844:MCN848"/>
    <mergeCell ref="MCC844:MCC848"/>
    <mergeCell ref="MCD844:MCD848"/>
    <mergeCell ref="MCE844:MCE848"/>
    <mergeCell ref="MCF844:MCF848"/>
    <mergeCell ref="MCG844:MCG848"/>
    <mergeCell ref="MCH844:MCH848"/>
    <mergeCell ref="MBW844:MBW848"/>
    <mergeCell ref="MBX844:MBX848"/>
    <mergeCell ref="MBY844:MBY848"/>
    <mergeCell ref="MBZ844:MBZ848"/>
    <mergeCell ref="MCA844:MCA848"/>
    <mergeCell ref="MCB844:MCB848"/>
    <mergeCell ref="MBQ844:MBQ848"/>
    <mergeCell ref="MBR844:MBR848"/>
    <mergeCell ref="MBS844:MBS848"/>
    <mergeCell ref="MBT844:MBT848"/>
    <mergeCell ref="MBU844:MBU848"/>
    <mergeCell ref="MBV844:MBV848"/>
    <mergeCell ref="MBK844:MBK848"/>
    <mergeCell ref="MBL844:MBL848"/>
    <mergeCell ref="MBM844:MBM848"/>
    <mergeCell ref="MBN844:MBN848"/>
    <mergeCell ref="MBO844:MBO848"/>
    <mergeCell ref="MBP844:MBP848"/>
    <mergeCell ref="MBE844:MBE848"/>
    <mergeCell ref="MBF844:MBF848"/>
    <mergeCell ref="MBG844:MBG848"/>
    <mergeCell ref="MBH844:MBH848"/>
    <mergeCell ref="MBI844:MBI848"/>
    <mergeCell ref="MBJ844:MBJ848"/>
    <mergeCell ref="MAY844:MAY848"/>
    <mergeCell ref="MAZ844:MAZ848"/>
    <mergeCell ref="MBA844:MBA848"/>
    <mergeCell ref="MBB844:MBB848"/>
    <mergeCell ref="MBC844:MBC848"/>
    <mergeCell ref="MBD844:MBD848"/>
    <mergeCell ref="MAS844:MAS848"/>
    <mergeCell ref="MAT844:MAT848"/>
    <mergeCell ref="MAU844:MAU848"/>
    <mergeCell ref="MAV844:MAV848"/>
    <mergeCell ref="MAW844:MAW848"/>
    <mergeCell ref="MAX844:MAX848"/>
    <mergeCell ref="MAM844:MAM848"/>
    <mergeCell ref="MAN844:MAN848"/>
    <mergeCell ref="MAO844:MAO848"/>
    <mergeCell ref="MAP844:MAP848"/>
    <mergeCell ref="MAQ844:MAQ848"/>
    <mergeCell ref="MAR844:MAR848"/>
    <mergeCell ref="MAG844:MAG848"/>
    <mergeCell ref="MAH844:MAH848"/>
    <mergeCell ref="MAI844:MAI848"/>
    <mergeCell ref="MAJ844:MAJ848"/>
    <mergeCell ref="MAK844:MAK848"/>
    <mergeCell ref="MAL844:MAL848"/>
    <mergeCell ref="MAA844:MAA848"/>
    <mergeCell ref="MAB844:MAB848"/>
    <mergeCell ref="MAC844:MAC848"/>
    <mergeCell ref="MAD844:MAD848"/>
    <mergeCell ref="MAE844:MAE848"/>
    <mergeCell ref="MAF844:MAF848"/>
    <mergeCell ref="LZU844:LZU848"/>
    <mergeCell ref="LZV844:LZV848"/>
    <mergeCell ref="LZW844:LZW848"/>
    <mergeCell ref="LZX844:LZX848"/>
    <mergeCell ref="LZY844:LZY848"/>
    <mergeCell ref="LZZ844:LZZ848"/>
    <mergeCell ref="LZO844:LZO848"/>
    <mergeCell ref="LZP844:LZP848"/>
    <mergeCell ref="LZQ844:LZQ848"/>
    <mergeCell ref="LZR844:LZR848"/>
    <mergeCell ref="LZS844:LZS848"/>
    <mergeCell ref="LZT844:LZT848"/>
    <mergeCell ref="LZI844:LZI848"/>
    <mergeCell ref="LZJ844:LZJ848"/>
    <mergeCell ref="LZK844:LZK848"/>
    <mergeCell ref="LZL844:LZL848"/>
    <mergeCell ref="LZM844:LZM848"/>
    <mergeCell ref="LZN844:LZN848"/>
    <mergeCell ref="LZC844:LZC848"/>
    <mergeCell ref="LZD844:LZD848"/>
    <mergeCell ref="LZE844:LZE848"/>
    <mergeCell ref="LZF844:LZF848"/>
    <mergeCell ref="LZG844:LZG848"/>
    <mergeCell ref="LZH844:LZH848"/>
    <mergeCell ref="LYW844:LYW848"/>
    <mergeCell ref="LYX844:LYX848"/>
    <mergeCell ref="LYY844:LYY848"/>
    <mergeCell ref="LYZ844:LYZ848"/>
    <mergeCell ref="LZA844:LZA848"/>
    <mergeCell ref="LZB844:LZB848"/>
    <mergeCell ref="LYQ844:LYQ848"/>
    <mergeCell ref="LYR844:LYR848"/>
    <mergeCell ref="LYS844:LYS848"/>
    <mergeCell ref="LYT844:LYT848"/>
    <mergeCell ref="LYU844:LYU848"/>
    <mergeCell ref="LYV844:LYV848"/>
    <mergeCell ref="LYK844:LYK848"/>
    <mergeCell ref="LYL844:LYL848"/>
    <mergeCell ref="LYM844:LYM848"/>
    <mergeCell ref="LYN844:LYN848"/>
    <mergeCell ref="LYO844:LYO848"/>
    <mergeCell ref="LYP844:LYP848"/>
    <mergeCell ref="LYE844:LYE848"/>
    <mergeCell ref="LYF844:LYF848"/>
    <mergeCell ref="LYG844:LYG848"/>
    <mergeCell ref="LYH844:LYH848"/>
    <mergeCell ref="LYI844:LYI848"/>
    <mergeCell ref="LYJ844:LYJ848"/>
    <mergeCell ref="LXY844:LXY848"/>
    <mergeCell ref="LXZ844:LXZ848"/>
    <mergeCell ref="LYA844:LYA848"/>
    <mergeCell ref="LYB844:LYB848"/>
    <mergeCell ref="LYC844:LYC848"/>
    <mergeCell ref="LYD844:LYD848"/>
    <mergeCell ref="LXS844:LXS848"/>
    <mergeCell ref="LXT844:LXT848"/>
    <mergeCell ref="LXU844:LXU848"/>
    <mergeCell ref="LXV844:LXV848"/>
    <mergeCell ref="LXW844:LXW848"/>
    <mergeCell ref="LXX844:LXX848"/>
    <mergeCell ref="LXM844:LXM848"/>
    <mergeCell ref="LXN844:LXN848"/>
    <mergeCell ref="LXO844:LXO848"/>
    <mergeCell ref="LXP844:LXP848"/>
    <mergeCell ref="LXQ844:LXQ848"/>
    <mergeCell ref="LXR844:LXR848"/>
    <mergeCell ref="LXG844:LXG848"/>
    <mergeCell ref="LXH844:LXH848"/>
    <mergeCell ref="LXI844:LXI848"/>
    <mergeCell ref="LXJ844:LXJ848"/>
    <mergeCell ref="LXK844:LXK848"/>
    <mergeCell ref="LXL844:LXL848"/>
    <mergeCell ref="LXA844:LXA848"/>
    <mergeCell ref="LXB844:LXB848"/>
    <mergeCell ref="LXC844:LXC848"/>
    <mergeCell ref="LXD844:LXD848"/>
    <mergeCell ref="LXE844:LXE848"/>
    <mergeCell ref="LXF844:LXF848"/>
    <mergeCell ref="LWU844:LWU848"/>
    <mergeCell ref="LWV844:LWV848"/>
    <mergeCell ref="LWW844:LWW848"/>
    <mergeCell ref="LWX844:LWX848"/>
    <mergeCell ref="LWY844:LWY848"/>
    <mergeCell ref="LWZ844:LWZ848"/>
    <mergeCell ref="LWO844:LWO848"/>
    <mergeCell ref="LWP844:LWP848"/>
    <mergeCell ref="LWQ844:LWQ848"/>
    <mergeCell ref="LWR844:LWR848"/>
    <mergeCell ref="LWS844:LWS848"/>
    <mergeCell ref="LWT844:LWT848"/>
    <mergeCell ref="LWI844:LWI848"/>
    <mergeCell ref="LWJ844:LWJ848"/>
    <mergeCell ref="LWK844:LWK848"/>
    <mergeCell ref="LWL844:LWL848"/>
    <mergeCell ref="LWM844:LWM848"/>
    <mergeCell ref="LWN844:LWN848"/>
    <mergeCell ref="LWC844:LWC848"/>
    <mergeCell ref="LWD844:LWD848"/>
    <mergeCell ref="LWE844:LWE848"/>
    <mergeCell ref="LWF844:LWF848"/>
    <mergeCell ref="LWG844:LWG848"/>
    <mergeCell ref="LWH844:LWH848"/>
    <mergeCell ref="LVW844:LVW848"/>
    <mergeCell ref="LVX844:LVX848"/>
    <mergeCell ref="LVY844:LVY848"/>
    <mergeCell ref="LVZ844:LVZ848"/>
    <mergeCell ref="LWA844:LWA848"/>
    <mergeCell ref="LWB844:LWB848"/>
    <mergeCell ref="LVQ844:LVQ848"/>
    <mergeCell ref="LVR844:LVR848"/>
    <mergeCell ref="LVS844:LVS848"/>
    <mergeCell ref="LVT844:LVT848"/>
    <mergeCell ref="LVU844:LVU848"/>
    <mergeCell ref="LVV844:LVV848"/>
    <mergeCell ref="LVK844:LVK848"/>
    <mergeCell ref="LVL844:LVL848"/>
    <mergeCell ref="LVM844:LVM848"/>
    <mergeCell ref="LVN844:LVN848"/>
    <mergeCell ref="LVO844:LVO848"/>
    <mergeCell ref="LVP844:LVP848"/>
    <mergeCell ref="LVE844:LVE848"/>
    <mergeCell ref="LVF844:LVF848"/>
    <mergeCell ref="LVG844:LVG848"/>
    <mergeCell ref="LVH844:LVH848"/>
    <mergeCell ref="LVI844:LVI848"/>
    <mergeCell ref="LVJ844:LVJ848"/>
    <mergeCell ref="LUY844:LUY848"/>
    <mergeCell ref="LUZ844:LUZ848"/>
    <mergeCell ref="LVA844:LVA848"/>
    <mergeCell ref="LVB844:LVB848"/>
    <mergeCell ref="LVC844:LVC848"/>
    <mergeCell ref="LVD844:LVD848"/>
    <mergeCell ref="LUS844:LUS848"/>
    <mergeCell ref="LUT844:LUT848"/>
    <mergeCell ref="LUU844:LUU848"/>
    <mergeCell ref="LUV844:LUV848"/>
    <mergeCell ref="LUW844:LUW848"/>
    <mergeCell ref="LUX844:LUX848"/>
    <mergeCell ref="LUM844:LUM848"/>
    <mergeCell ref="LUN844:LUN848"/>
    <mergeCell ref="LUO844:LUO848"/>
    <mergeCell ref="LUP844:LUP848"/>
    <mergeCell ref="LUQ844:LUQ848"/>
    <mergeCell ref="LUR844:LUR848"/>
    <mergeCell ref="LUG844:LUG848"/>
    <mergeCell ref="LUH844:LUH848"/>
    <mergeCell ref="LUI844:LUI848"/>
    <mergeCell ref="LUJ844:LUJ848"/>
    <mergeCell ref="LUK844:LUK848"/>
    <mergeCell ref="LUL844:LUL848"/>
    <mergeCell ref="LUA844:LUA848"/>
    <mergeCell ref="LUB844:LUB848"/>
    <mergeCell ref="LUC844:LUC848"/>
    <mergeCell ref="LUD844:LUD848"/>
    <mergeCell ref="LUE844:LUE848"/>
    <mergeCell ref="LUF844:LUF848"/>
    <mergeCell ref="LTU844:LTU848"/>
    <mergeCell ref="LTV844:LTV848"/>
    <mergeCell ref="LTW844:LTW848"/>
    <mergeCell ref="LTX844:LTX848"/>
    <mergeCell ref="LTY844:LTY848"/>
    <mergeCell ref="LTZ844:LTZ848"/>
    <mergeCell ref="LTO844:LTO848"/>
    <mergeCell ref="LTP844:LTP848"/>
    <mergeCell ref="LTQ844:LTQ848"/>
    <mergeCell ref="LTR844:LTR848"/>
    <mergeCell ref="LTS844:LTS848"/>
    <mergeCell ref="LTT844:LTT848"/>
    <mergeCell ref="LTI844:LTI848"/>
    <mergeCell ref="LTJ844:LTJ848"/>
    <mergeCell ref="LTK844:LTK848"/>
    <mergeCell ref="LTL844:LTL848"/>
    <mergeCell ref="LTM844:LTM848"/>
    <mergeCell ref="LTN844:LTN848"/>
    <mergeCell ref="LTC844:LTC848"/>
    <mergeCell ref="LTD844:LTD848"/>
    <mergeCell ref="LTE844:LTE848"/>
    <mergeCell ref="LTF844:LTF848"/>
    <mergeCell ref="LTG844:LTG848"/>
    <mergeCell ref="LTH844:LTH848"/>
    <mergeCell ref="LSW844:LSW848"/>
    <mergeCell ref="LSX844:LSX848"/>
    <mergeCell ref="LSY844:LSY848"/>
    <mergeCell ref="LSZ844:LSZ848"/>
    <mergeCell ref="LTA844:LTA848"/>
    <mergeCell ref="LTB844:LTB848"/>
    <mergeCell ref="LSQ844:LSQ848"/>
    <mergeCell ref="LSR844:LSR848"/>
    <mergeCell ref="LSS844:LSS848"/>
    <mergeCell ref="LST844:LST848"/>
    <mergeCell ref="LSU844:LSU848"/>
    <mergeCell ref="LSV844:LSV848"/>
    <mergeCell ref="LSK844:LSK848"/>
    <mergeCell ref="LSL844:LSL848"/>
    <mergeCell ref="LSM844:LSM848"/>
    <mergeCell ref="LSN844:LSN848"/>
    <mergeCell ref="LSO844:LSO848"/>
    <mergeCell ref="LSP844:LSP848"/>
    <mergeCell ref="LSE844:LSE848"/>
    <mergeCell ref="LSF844:LSF848"/>
    <mergeCell ref="LSG844:LSG848"/>
    <mergeCell ref="LSH844:LSH848"/>
    <mergeCell ref="LSI844:LSI848"/>
    <mergeCell ref="LSJ844:LSJ848"/>
    <mergeCell ref="LRY844:LRY848"/>
    <mergeCell ref="LRZ844:LRZ848"/>
    <mergeCell ref="LSA844:LSA848"/>
    <mergeCell ref="LSB844:LSB848"/>
    <mergeCell ref="LSC844:LSC848"/>
    <mergeCell ref="LSD844:LSD848"/>
    <mergeCell ref="LRS844:LRS848"/>
    <mergeCell ref="LRT844:LRT848"/>
    <mergeCell ref="LRU844:LRU848"/>
    <mergeCell ref="LRV844:LRV848"/>
    <mergeCell ref="LRW844:LRW848"/>
    <mergeCell ref="LRX844:LRX848"/>
    <mergeCell ref="LRM844:LRM848"/>
    <mergeCell ref="LRN844:LRN848"/>
    <mergeCell ref="LRO844:LRO848"/>
    <mergeCell ref="LRP844:LRP848"/>
    <mergeCell ref="LRQ844:LRQ848"/>
    <mergeCell ref="LRR844:LRR848"/>
    <mergeCell ref="LRG844:LRG848"/>
    <mergeCell ref="LRH844:LRH848"/>
    <mergeCell ref="LRI844:LRI848"/>
    <mergeCell ref="LRJ844:LRJ848"/>
    <mergeCell ref="LRK844:LRK848"/>
    <mergeCell ref="LRL844:LRL848"/>
    <mergeCell ref="LRA844:LRA848"/>
    <mergeCell ref="LRB844:LRB848"/>
    <mergeCell ref="LRC844:LRC848"/>
    <mergeCell ref="LRD844:LRD848"/>
    <mergeCell ref="LRE844:LRE848"/>
    <mergeCell ref="LRF844:LRF848"/>
    <mergeCell ref="LQU844:LQU848"/>
    <mergeCell ref="LQV844:LQV848"/>
    <mergeCell ref="LQW844:LQW848"/>
    <mergeCell ref="LQX844:LQX848"/>
    <mergeCell ref="LQY844:LQY848"/>
    <mergeCell ref="LQZ844:LQZ848"/>
    <mergeCell ref="LQO844:LQO848"/>
    <mergeCell ref="LQP844:LQP848"/>
    <mergeCell ref="LQQ844:LQQ848"/>
    <mergeCell ref="LQR844:LQR848"/>
    <mergeCell ref="LQS844:LQS848"/>
    <mergeCell ref="LQT844:LQT848"/>
    <mergeCell ref="LQI844:LQI848"/>
    <mergeCell ref="LQJ844:LQJ848"/>
    <mergeCell ref="LQK844:LQK848"/>
    <mergeCell ref="LQL844:LQL848"/>
    <mergeCell ref="LQM844:LQM848"/>
    <mergeCell ref="LQN844:LQN848"/>
    <mergeCell ref="LQC844:LQC848"/>
    <mergeCell ref="LQD844:LQD848"/>
    <mergeCell ref="LQE844:LQE848"/>
    <mergeCell ref="LQF844:LQF848"/>
    <mergeCell ref="LQG844:LQG848"/>
    <mergeCell ref="LQH844:LQH848"/>
    <mergeCell ref="LPW844:LPW848"/>
    <mergeCell ref="LPX844:LPX848"/>
    <mergeCell ref="LPY844:LPY848"/>
    <mergeCell ref="LPZ844:LPZ848"/>
    <mergeCell ref="LQA844:LQA848"/>
    <mergeCell ref="LQB844:LQB848"/>
    <mergeCell ref="LPQ844:LPQ848"/>
    <mergeCell ref="LPR844:LPR848"/>
    <mergeCell ref="LPS844:LPS848"/>
    <mergeCell ref="LPT844:LPT848"/>
    <mergeCell ref="LPU844:LPU848"/>
    <mergeCell ref="LPV844:LPV848"/>
    <mergeCell ref="LPK844:LPK848"/>
    <mergeCell ref="LPL844:LPL848"/>
    <mergeCell ref="LPM844:LPM848"/>
    <mergeCell ref="LPN844:LPN848"/>
    <mergeCell ref="LPO844:LPO848"/>
    <mergeCell ref="LPP844:LPP848"/>
    <mergeCell ref="LPE844:LPE848"/>
    <mergeCell ref="LPF844:LPF848"/>
    <mergeCell ref="LPG844:LPG848"/>
    <mergeCell ref="LPH844:LPH848"/>
    <mergeCell ref="LPI844:LPI848"/>
    <mergeCell ref="LPJ844:LPJ848"/>
    <mergeCell ref="LOY844:LOY848"/>
    <mergeCell ref="LOZ844:LOZ848"/>
    <mergeCell ref="LPA844:LPA848"/>
    <mergeCell ref="LPB844:LPB848"/>
    <mergeCell ref="LPC844:LPC848"/>
    <mergeCell ref="LPD844:LPD848"/>
    <mergeCell ref="LOS844:LOS848"/>
    <mergeCell ref="LOT844:LOT848"/>
    <mergeCell ref="LOU844:LOU848"/>
    <mergeCell ref="LOV844:LOV848"/>
    <mergeCell ref="LOW844:LOW848"/>
    <mergeCell ref="LOX844:LOX848"/>
    <mergeCell ref="LOM844:LOM848"/>
    <mergeCell ref="LON844:LON848"/>
    <mergeCell ref="LOO844:LOO848"/>
    <mergeCell ref="LOP844:LOP848"/>
    <mergeCell ref="LOQ844:LOQ848"/>
    <mergeCell ref="LOR844:LOR848"/>
    <mergeCell ref="LOG844:LOG848"/>
    <mergeCell ref="LOH844:LOH848"/>
    <mergeCell ref="LOI844:LOI848"/>
    <mergeCell ref="LOJ844:LOJ848"/>
    <mergeCell ref="LOK844:LOK848"/>
    <mergeCell ref="LOL844:LOL848"/>
    <mergeCell ref="LOA844:LOA848"/>
    <mergeCell ref="LOB844:LOB848"/>
    <mergeCell ref="LOC844:LOC848"/>
    <mergeCell ref="LOD844:LOD848"/>
    <mergeCell ref="LOE844:LOE848"/>
    <mergeCell ref="LOF844:LOF848"/>
    <mergeCell ref="LNU844:LNU848"/>
    <mergeCell ref="LNV844:LNV848"/>
    <mergeCell ref="LNW844:LNW848"/>
    <mergeCell ref="LNX844:LNX848"/>
    <mergeCell ref="LNY844:LNY848"/>
    <mergeCell ref="LNZ844:LNZ848"/>
    <mergeCell ref="LNO844:LNO848"/>
    <mergeCell ref="LNP844:LNP848"/>
    <mergeCell ref="LNQ844:LNQ848"/>
    <mergeCell ref="LNR844:LNR848"/>
    <mergeCell ref="LNS844:LNS848"/>
    <mergeCell ref="LNT844:LNT848"/>
    <mergeCell ref="LNI844:LNI848"/>
    <mergeCell ref="LNJ844:LNJ848"/>
    <mergeCell ref="LNK844:LNK848"/>
    <mergeCell ref="LNL844:LNL848"/>
    <mergeCell ref="LNM844:LNM848"/>
    <mergeCell ref="LNN844:LNN848"/>
    <mergeCell ref="LNC844:LNC848"/>
    <mergeCell ref="LND844:LND848"/>
    <mergeCell ref="LNE844:LNE848"/>
    <mergeCell ref="LNF844:LNF848"/>
    <mergeCell ref="LNG844:LNG848"/>
    <mergeCell ref="LNH844:LNH848"/>
    <mergeCell ref="LMW844:LMW848"/>
    <mergeCell ref="LMX844:LMX848"/>
    <mergeCell ref="LMY844:LMY848"/>
    <mergeCell ref="LMZ844:LMZ848"/>
    <mergeCell ref="LNA844:LNA848"/>
    <mergeCell ref="LNB844:LNB848"/>
    <mergeCell ref="LMQ844:LMQ848"/>
    <mergeCell ref="LMR844:LMR848"/>
    <mergeCell ref="LMS844:LMS848"/>
    <mergeCell ref="LMT844:LMT848"/>
    <mergeCell ref="LMU844:LMU848"/>
    <mergeCell ref="LMV844:LMV848"/>
    <mergeCell ref="LMK844:LMK848"/>
    <mergeCell ref="LML844:LML848"/>
    <mergeCell ref="LMM844:LMM848"/>
    <mergeCell ref="LMN844:LMN848"/>
    <mergeCell ref="LMO844:LMO848"/>
    <mergeCell ref="LMP844:LMP848"/>
    <mergeCell ref="LME844:LME848"/>
    <mergeCell ref="LMF844:LMF848"/>
    <mergeCell ref="LMG844:LMG848"/>
    <mergeCell ref="LMH844:LMH848"/>
    <mergeCell ref="LMI844:LMI848"/>
    <mergeCell ref="LMJ844:LMJ848"/>
    <mergeCell ref="LLY844:LLY848"/>
    <mergeCell ref="LLZ844:LLZ848"/>
    <mergeCell ref="LMA844:LMA848"/>
    <mergeCell ref="LMB844:LMB848"/>
    <mergeCell ref="LMC844:LMC848"/>
    <mergeCell ref="LMD844:LMD848"/>
    <mergeCell ref="LLS844:LLS848"/>
    <mergeCell ref="LLT844:LLT848"/>
    <mergeCell ref="LLU844:LLU848"/>
    <mergeCell ref="LLV844:LLV848"/>
    <mergeCell ref="LLW844:LLW848"/>
    <mergeCell ref="LLX844:LLX848"/>
    <mergeCell ref="LLM844:LLM848"/>
    <mergeCell ref="LLN844:LLN848"/>
    <mergeCell ref="LLO844:LLO848"/>
    <mergeCell ref="LLP844:LLP848"/>
    <mergeCell ref="LLQ844:LLQ848"/>
    <mergeCell ref="LLR844:LLR848"/>
    <mergeCell ref="LLG844:LLG848"/>
    <mergeCell ref="LLH844:LLH848"/>
    <mergeCell ref="LLI844:LLI848"/>
    <mergeCell ref="LLJ844:LLJ848"/>
    <mergeCell ref="LLK844:LLK848"/>
    <mergeCell ref="LLL844:LLL848"/>
    <mergeCell ref="LLA844:LLA848"/>
    <mergeCell ref="LLB844:LLB848"/>
    <mergeCell ref="LLC844:LLC848"/>
    <mergeCell ref="LLD844:LLD848"/>
    <mergeCell ref="LLE844:LLE848"/>
    <mergeCell ref="LLF844:LLF848"/>
    <mergeCell ref="LKU844:LKU848"/>
    <mergeCell ref="LKV844:LKV848"/>
    <mergeCell ref="LKW844:LKW848"/>
    <mergeCell ref="LKX844:LKX848"/>
    <mergeCell ref="LKY844:LKY848"/>
    <mergeCell ref="LKZ844:LKZ848"/>
    <mergeCell ref="LKO844:LKO848"/>
    <mergeCell ref="LKP844:LKP848"/>
    <mergeCell ref="LKQ844:LKQ848"/>
    <mergeCell ref="LKR844:LKR848"/>
    <mergeCell ref="LKS844:LKS848"/>
    <mergeCell ref="LKT844:LKT848"/>
    <mergeCell ref="LKI844:LKI848"/>
    <mergeCell ref="LKJ844:LKJ848"/>
    <mergeCell ref="LKK844:LKK848"/>
    <mergeCell ref="LKL844:LKL848"/>
    <mergeCell ref="LKM844:LKM848"/>
    <mergeCell ref="LKN844:LKN848"/>
    <mergeCell ref="LKC844:LKC848"/>
    <mergeCell ref="LKD844:LKD848"/>
    <mergeCell ref="LKE844:LKE848"/>
    <mergeCell ref="LKF844:LKF848"/>
    <mergeCell ref="LKG844:LKG848"/>
    <mergeCell ref="LKH844:LKH848"/>
    <mergeCell ref="LJW844:LJW848"/>
    <mergeCell ref="LJX844:LJX848"/>
    <mergeCell ref="LJY844:LJY848"/>
    <mergeCell ref="LJZ844:LJZ848"/>
    <mergeCell ref="LKA844:LKA848"/>
    <mergeCell ref="LKB844:LKB848"/>
    <mergeCell ref="LJQ844:LJQ848"/>
    <mergeCell ref="LJR844:LJR848"/>
    <mergeCell ref="LJS844:LJS848"/>
    <mergeCell ref="LJT844:LJT848"/>
    <mergeCell ref="LJU844:LJU848"/>
    <mergeCell ref="LJV844:LJV848"/>
    <mergeCell ref="LJK844:LJK848"/>
    <mergeCell ref="LJL844:LJL848"/>
    <mergeCell ref="LJM844:LJM848"/>
    <mergeCell ref="LJN844:LJN848"/>
    <mergeCell ref="LJO844:LJO848"/>
    <mergeCell ref="LJP844:LJP848"/>
    <mergeCell ref="LJE844:LJE848"/>
    <mergeCell ref="LJF844:LJF848"/>
    <mergeCell ref="LJG844:LJG848"/>
    <mergeCell ref="LJH844:LJH848"/>
    <mergeCell ref="LJI844:LJI848"/>
    <mergeCell ref="LJJ844:LJJ848"/>
    <mergeCell ref="LIY844:LIY848"/>
    <mergeCell ref="LIZ844:LIZ848"/>
    <mergeCell ref="LJA844:LJA848"/>
    <mergeCell ref="LJB844:LJB848"/>
    <mergeCell ref="LJC844:LJC848"/>
    <mergeCell ref="LJD844:LJD848"/>
    <mergeCell ref="LIS844:LIS848"/>
    <mergeCell ref="LIT844:LIT848"/>
    <mergeCell ref="LIU844:LIU848"/>
    <mergeCell ref="LIV844:LIV848"/>
    <mergeCell ref="LIW844:LIW848"/>
    <mergeCell ref="LIX844:LIX848"/>
    <mergeCell ref="LIM844:LIM848"/>
    <mergeCell ref="LIN844:LIN848"/>
    <mergeCell ref="LIO844:LIO848"/>
    <mergeCell ref="LIP844:LIP848"/>
    <mergeCell ref="LIQ844:LIQ848"/>
    <mergeCell ref="LIR844:LIR848"/>
    <mergeCell ref="LIG844:LIG848"/>
    <mergeCell ref="LIH844:LIH848"/>
    <mergeCell ref="LII844:LII848"/>
    <mergeCell ref="LIJ844:LIJ848"/>
    <mergeCell ref="LIK844:LIK848"/>
    <mergeCell ref="LIL844:LIL848"/>
    <mergeCell ref="LIA844:LIA848"/>
    <mergeCell ref="LIB844:LIB848"/>
    <mergeCell ref="LIC844:LIC848"/>
    <mergeCell ref="LID844:LID848"/>
    <mergeCell ref="LIE844:LIE848"/>
    <mergeCell ref="LIF844:LIF848"/>
    <mergeCell ref="LHU844:LHU848"/>
    <mergeCell ref="LHV844:LHV848"/>
    <mergeCell ref="LHW844:LHW848"/>
    <mergeCell ref="LHX844:LHX848"/>
    <mergeCell ref="LHY844:LHY848"/>
    <mergeCell ref="LHZ844:LHZ848"/>
    <mergeCell ref="LHO844:LHO848"/>
    <mergeCell ref="LHP844:LHP848"/>
    <mergeCell ref="LHQ844:LHQ848"/>
    <mergeCell ref="LHR844:LHR848"/>
    <mergeCell ref="LHS844:LHS848"/>
    <mergeCell ref="LHT844:LHT848"/>
    <mergeCell ref="LHI844:LHI848"/>
    <mergeCell ref="LHJ844:LHJ848"/>
    <mergeCell ref="LHK844:LHK848"/>
    <mergeCell ref="LHL844:LHL848"/>
    <mergeCell ref="LHM844:LHM848"/>
    <mergeCell ref="LHN844:LHN848"/>
    <mergeCell ref="LHC844:LHC848"/>
    <mergeCell ref="LHD844:LHD848"/>
    <mergeCell ref="LHE844:LHE848"/>
    <mergeCell ref="LHF844:LHF848"/>
    <mergeCell ref="LHG844:LHG848"/>
    <mergeCell ref="LHH844:LHH848"/>
    <mergeCell ref="LGW844:LGW848"/>
    <mergeCell ref="LGX844:LGX848"/>
    <mergeCell ref="LGY844:LGY848"/>
    <mergeCell ref="LGZ844:LGZ848"/>
    <mergeCell ref="LHA844:LHA848"/>
    <mergeCell ref="LHB844:LHB848"/>
    <mergeCell ref="LGQ844:LGQ848"/>
    <mergeCell ref="LGR844:LGR848"/>
    <mergeCell ref="LGS844:LGS848"/>
    <mergeCell ref="LGT844:LGT848"/>
    <mergeCell ref="LGU844:LGU848"/>
    <mergeCell ref="LGV844:LGV848"/>
    <mergeCell ref="LGK844:LGK848"/>
    <mergeCell ref="LGL844:LGL848"/>
    <mergeCell ref="LGM844:LGM848"/>
    <mergeCell ref="LGN844:LGN848"/>
    <mergeCell ref="LGO844:LGO848"/>
    <mergeCell ref="LGP844:LGP848"/>
    <mergeCell ref="LGE844:LGE848"/>
    <mergeCell ref="LGF844:LGF848"/>
    <mergeCell ref="LGG844:LGG848"/>
    <mergeCell ref="LGH844:LGH848"/>
    <mergeCell ref="LGI844:LGI848"/>
    <mergeCell ref="LGJ844:LGJ848"/>
    <mergeCell ref="LFY844:LFY848"/>
    <mergeCell ref="LFZ844:LFZ848"/>
    <mergeCell ref="LGA844:LGA848"/>
    <mergeCell ref="LGB844:LGB848"/>
    <mergeCell ref="LGC844:LGC848"/>
    <mergeCell ref="LGD844:LGD848"/>
    <mergeCell ref="LFS844:LFS848"/>
    <mergeCell ref="LFT844:LFT848"/>
    <mergeCell ref="LFU844:LFU848"/>
    <mergeCell ref="LFV844:LFV848"/>
    <mergeCell ref="LFW844:LFW848"/>
    <mergeCell ref="LFX844:LFX848"/>
    <mergeCell ref="LFM844:LFM848"/>
    <mergeCell ref="LFN844:LFN848"/>
    <mergeCell ref="LFO844:LFO848"/>
    <mergeCell ref="LFP844:LFP848"/>
    <mergeCell ref="LFQ844:LFQ848"/>
    <mergeCell ref="LFR844:LFR848"/>
    <mergeCell ref="LFG844:LFG848"/>
    <mergeCell ref="LFH844:LFH848"/>
    <mergeCell ref="LFI844:LFI848"/>
    <mergeCell ref="LFJ844:LFJ848"/>
    <mergeCell ref="LFK844:LFK848"/>
    <mergeCell ref="LFL844:LFL848"/>
    <mergeCell ref="LFA844:LFA848"/>
    <mergeCell ref="LFB844:LFB848"/>
    <mergeCell ref="LFC844:LFC848"/>
    <mergeCell ref="LFD844:LFD848"/>
    <mergeCell ref="LFE844:LFE848"/>
    <mergeCell ref="LFF844:LFF848"/>
    <mergeCell ref="LEU844:LEU848"/>
    <mergeCell ref="LEV844:LEV848"/>
    <mergeCell ref="LEW844:LEW848"/>
    <mergeCell ref="LEX844:LEX848"/>
    <mergeCell ref="LEY844:LEY848"/>
    <mergeCell ref="LEZ844:LEZ848"/>
    <mergeCell ref="LEO844:LEO848"/>
    <mergeCell ref="LEP844:LEP848"/>
    <mergeCell ref="LEQ844:LEQ848"/>
    <mergeCell ref="LER844:LER848"/>
    <mergeCell ref="LES844:LES848"/>
    <mergeCell ref="LET844:LET848"/>
    <mergeCell ref="LEI844:LEI848"/>
    <mergeCell ref="LEJ844:LEJ848"/>
    <mergeCell ref="LEK844:LEK848"/>
    <mergeCell ref="LEL844:LEL848"/>
    <mergeCell ref="LEM844:LEM848"/>
    <mergeCell ref="LEN844:LEN848"/>
    <mergeCell ref="LEC844:LEC848"/>
    <mergeCell ref="LED844:LED848"/>
    <mergeCell ref="LEE844:LEE848"/>
    <mergeCell ref="LEF844:LEF848"/>
    <mergeCell ref="LEG844:LEG848"/>
    <mergeCell ref="LEH844:LEH848"/>
    <mergeCell ref="LDW844:LDW848"/>
    <mergeCell ref="LDX844:LDX848"/>
    <mergeCell ref="LDY844:LDY848"/>
    <mergeCell ref="LDZ844:LDZ848"/>
    <mergeCell ref="LEA844:LEA848"/>
    <mergeCell ref="LEB844:LEB848"/>
    <mergeCell ref="LDQ844:LDQ848"/>
    <mergeCell ref="LDR844:LDR848"/>
    <mergeCell ref="LDS844:LDS848"/>
    <mergeCell ref="LDT844:LDT848"/>
    <mergeCell ref="LDU844:LDU848"/>
    <mergeCell ref="LDV844:LDV848"/>
    <mergeCell ref="LDK844:LDK848"/>
    <mergeCell ref="LDL844:LDL848"/>
    <mergeCell ref="LDM844:LDM848"/>
    <mergeCell ref="LDN844:LDN848"/>
    <mergeCell ref="LDO844:LDO848"/>
    <mergeCell ref="LDP844:LDP848"/>
    <mergeCell ref="LDE844:LDE848"/>
    <mergeCell ref="LDF844:LDF848"/>
    <mergeCell ref="LDG844:LDG848"/>
    <mergeCell ref="LDH844:LDH848"/>
    <mergeCell ref="LDI844:LDI848"/>
    <mergeCell ref="LDJ844:LDJ848"/>
    <mergeCell ref="LCY844:LCY848"/>
    <mergeCell ref="LCZ844:LCZ848"/>
    <mergeCell ref="LDA844:LDA848"/>
    <mergeCell ref="LDB844:LDB848"/>
    <mergeCell ref="LDC844:LDC848"/>
    <mergeCell ref="LDD844:LDD848"/>
    <mergeCell ref="LCS844:LCS848"/>
    <mergeCell ref="LCT844:LCT848"/>
    <mergeCell ref="LCU844:LCU848"/>
    <mergeCell ref="LCV844:LCV848"/>
    <mergeCell ref="LCW844:LCW848"/>
    <mergeCell ref="LCX844:LCX848"/>
    <mergeCell ref="LCM844:LCM848"/>
    <mergeCell ref="LCN844:LCN848"/>
    <mergeCell ref="LCO844:LCO848"/>
    <mergeCell ref="LCP844:LCP848"/>
    <mergeCell ref="LCQ844:LCQ848"/>
    <mergeCell ref="LCR844:LCR848"/>
    <mergeCell ref="LCG844:LCG848"/>
    <mergeCell ref="LCH844:LCH848"/>
    <mergeCell ref="LCI844:LCI848"/>
    <mergeCell ref="LCJ844:LCJ848"/>
    <mergeCell ref="LCK844:LCK848"/>
    <mergeCell ref="LCL844:LCL848"/>
    <mergeCell ref="LCA844:LCA848"/>
    <mergeCell ref="LCB844:LCB848"/>
    <mergeCell ref="LCC844:LCC848"/>
    <mergeCell ref="LCD844:LCD848"/>
    <mergeCell ref="LCE844:LCE848"/>
    <mergeCell ref="LCF844:LCF848"/>
    <mergeCell ref="LBU844:LBU848"/>
    <mergeCell ref="LBV844:LBV848"/>
    <mergeCell ref="LBW844:LBW848"/>
    <mergeCell ref="LBX844:LBX848"/>
    <mergeCell ref="LBY844:LBY848"/>
    <mergeCell ref="LBZ844:LBZ848"/>
    <mergeCell ref="LBO844:LBO848"/>
    <mergeCell ref="LBP844:LBP848"/>
    <mergeCell ref="LBQ844:LBQ848"/>
    <mergeCell ref="LBR844:LBR848"/>
    <mergeCell ref="LBS844:LBS848"/>
    <mergeCell ref="LBT844:LBT848"/>
    <mergeCell ref="LBI844:LBI848"/>
    <mergeCell ref="LBJ844:LBJ848"/>
    <mergeCell ref="LBK844:LBK848"/>
    <mergeCell ref="LBL844:LBL848"/>
    <mergeCell ref="LBM844:LBM848"/>
    <mergeCell ref="LBN844:LBN848"/>
    <mergeCell ref="LBC844:LBC848"/>
    <mergeCell ref="LBD844:LBD848"/>
    <mergeCell ref="LBE844:LBE848"/>
    <mergeCell ref="LBF844:LBF848"/>
    <mergeCell ref="LBG844:LBG848"/>
    <mergeCell ref="LBH844:LBH848"/>
    <mergeCell ref="LAW844:LAW848"/>
    <mergeCell ref="LAX844:LAX848"/>
    <mergeCell ref="LAY844:LAY848"/>
    <mergeCell ref="LAZ844:LAZ848"/>
    <mergeCell ref="LBA844:LBA848"/>
    <mergeCell ref="LBB844:LBB848"/>
    <mergeCell ref="LAQ844:LAQ848"/>
    <mergeCell ref="LAR844:LAR848"/>
    <mergeCell ref="LAS844:LAS848"/>
    <mergeCell ref="LAT844:LAT848"/>
    <mergeCell ref="LAU844:LAU848"/>
    <mergeCell ref="LAV844:LAV848"/>
    <mergeCell ref="LAK844:LAK848"/>
    <mergeCell ref="LAL844:LAL848"/>
    <mergeCell ref="LAM844:LAM848"/>
    <mergeCell ref="LAN844:LAN848"/>
    <mergeCell ref="LAO844:LAO848"/>
    <mergeCell ref="LAP844:LAP848"/>
    <mergeCell ref="LAE844:LAE848"/>
    <mergeCell ref="LAF844:LAF848"/>
    <mergeCell ref="LAG844:LAG848"/>
    <mergeCell ref="LAH844:LAH848"/>
    <mergeCell ref="LAI844:LAI848"/>
    <mergeCell ref="LAJ844:LAJ848"/>
    <mergeCell ref="KZY844:KZY848"/>
    <mergeCell ref="KZZ844:KZZ848"/>
    <mergeCell ref="LAA844:LAA848"/>
    <mergeCell ref="LAB844:LAB848"/>
    <mergeCell ref="LAC844:LAC848"/>
    <mergeCell ref="LAD844:LAD848"/>
    <mergeCell ref="KZS844:KZS848"/>
    <mergeCell ref="KZT844:KZT848"/>
    <mergeCell ref="KZU844:KZU848"/>
    <mergeCell ref="KZV844:KZV848"/>
    <mergeCell ref="KZW844:KZW848"/>
    <mergeCell ref="KZX844:KZX848"/>
    <mergeCell ref="KZM844:KZM848"/>
    <mergeCell ref="KZN844:KZN848"/>
    <mergeCell ref="KZO844:KZO848"/>
    <mergeCell ref="KZP844:KZP848"/>
    <mergeCell ref="KZQ844:KZQ848"/>
    <mergeCell ref="KZR844:KZR848"/>
    <mergeCell ref="KZG844:KZG848"/>
    <mergeCell ref="KZH844:KZH848"/>
    <mergeCell ref="KZI844:KZI848"/>
    <mergeCell ref="KZJ844:KZJ848"/>
    <mergeCell ref="KZK844:KZK848"/>
    <mergeCell ref="KZL844:KZL848"/>
    <mergeCell ref="KZA844:KZA848"/>
    <mergeCell ref="KZB844:KZB848"/>
    <mergeCell ref="KZC844:KZC848"/>
    <mergeCell ref="KZD844:KZD848"/>
    <mergeCell ref="KZE844:KZE848"/>
    <mergeCell ref="KZF844:KZF848"/>
    <mergeCell ref="KYU844:KYU848"/>
    <mergeCell ref="KYV844:KYV848"/>
    <mergeCell ref="KYW844:KYW848"/>
    <mergeCell ref="KYX844:KYX848"/>
    <mergeCell ref="KYY844:KYY848"/>
    <mergeCell ref="KYZ844:KYZ848"/>
    <mergeCell ref="KYO844:KYO848"/>
    <mergeCell ref="KYP844:KYP848"/>
    <mergeCell ref="KYQ844:KYQ848"/>
    <mergeCell ref="KYR844:KYR848"/>
    <mergeCell ref="KYS844:KYS848"/>
    <mergeCell ref="KYT844:KYT848"/>
    <mergeCell ref="KYI844:KYI848"/>
    <mergeCell ref="KYJ844:KYJ848"/>
    <mergeCell ref="KYK844:KYK848"/>
    <mergeCell ref="KYL844:KYL848"/>
    <mergeCell ref="KYM844:KYM848"/>
    <mergeCell ref="KYN844:KYN848"/>
    <mergeCell ref="KYC844:KYC848"/>
    <mergeCell ref="KYD844:KYD848"/>
    <mergeCell ref="KYE844:KYE848"/>
    <mergeCell ref="KYF844:KYF848"/>
    <mergeCell ref="KYG844:KYG848"/>
    <mergeCell ref="KYH844:KYH848"/>
    <mergeCell ref="KXW844:KXW848"/>
    <mergeCell ref="KXX844:KXX848"/>
    <mergeCell ref="KXY844:KXY848"/>
    <mergeCell ref="KXZ844:KXZ848"/>
    <mergeCell ref="KYA844:KYA848"/>
    <mergeCell ref="KYB844:KYB848"/>
    <mergeCell ref="KXQ844:KXQ848"/>
    <mergeCell ref="KXR844:KXR848"/>
    <mergeCell ref="KXS844:KXS848"/>
    <mergeCell ref="KXT844:KXT848"/>
    <mergeCell ref="KXU844:KXU848"/>
    <mergeCell ref="KXV844:KXV848"/>
    <mergeCell ref="KXK844:KXK848"/>
    <mergeCell ref="KXL844:KXL848"/>
    <mergeCell ref="KXM844:KXM848"/>
    <mergeCell ref="KXN844:KXN848"/>
    <mergeCell ref="KXO844:KXO848"/>
    <mergeCell ref="KXP844:KXP848"/>
    <mergeCell ref="KXE844:KXE848"/>
    <mergeCell ref="KXF844:KXF848"/>
    <mergeCell ref="KXG844:KXG848"/>
    <mergeCell ref="KXH844:KXH848"/>
    <mergeCell ref="KXI844:KXI848"/>
    <mergeCell ref="KXJ844:KXJ848"/>
    <mergeCell ref="KWY844:KWY848"/>
    <mergeCell ref="KWZ844:KWZ848"/>
    <mergeCell ref="KXA844:KXA848"/>
    <mergeCell ref="KXB844:KXB848"/>
    <mergeCell ref="KXC844:KXC848"/>
    <mergeCell ref="KXD844:KXD848"/>
    <mergeCell ref="KWS844:KWS848"/>
    <mergeCell ref="KWT844:KWT848"/>
    <mergeCell ref="KWU844:KWU848"/>
    <mergeCell ref="KWV844:KWV848"/>
    <mergeCell ref="KWW844:KWW848"/>
    <mergeCell ref="KWX844:KWX848"/>
    <mergeCell ref="KWM844:KWM848"/>
    <mergeCell ref="KWN844:KWN848"/>
    <mergeCell ref="KWO844:KWO848"/>
    <mergeCell ref="KWP844:KWP848"/>
    <mergeCell ref="KWQ844:KWQ848"/>
    <mergeCell ref="KWR844:KWR848"/>
    <mergeCell ref="KWG844:KWG848"/>
    <mergeCell ref="KWH844:KWH848"/>
    <mergeCell ref="KWI844:KWI848"/>
    <mergeCell ref="KWJ844:KWJ848"/>
    <mergeCell ref="KWK844:KWK848"/>
    <mergeCell ref="KWL844:KWL848"/>
    <mergeCell ref="KWA844:KWA848"/>
    <mergeCell ref="KWB844:KWB848"/>
    <mergeCell ref="KWC844:KWC848"/>
    <mergeCell ref="KWD844:KWD848"/>
    <mergeCell ref="KWE844:KWE848"/>
    <mergeCell ref="KWF844:KWF848"/>
    <mergeCell ref="KVU844:KVU848"/>
    <mergeCell ref="KVV844:KVV848"/>
    <mergeCell ref="KVW844:KVW848"/>
    <mergeCell ref="KVX844:KVX848"/>
    <mergeCell ref="KVY844:KVY848"/>
    <mergeCell ref="KVZ844:KVZ848"/>
    <mergeCell ref="KVO844:KVO848"/>
    <mergeCell ref="KVP844:KVP848"/>
    <mergeCell ref="KVQ844:KVQ848"/>
    <mergeCell ref="KVR844:KVR848"/>
    <mergeCell ref="KVS844:KVS848"/>
    <mergeCell ref="KVT844:KVT848"/>
    <mergeCell ref="KVI844:KVI848"/>
    <mergeCell ref="KVJ844:KVJ848"/>
    <mergeCell ref="KVK844:KVK848"/>
    <mergeCell ref="KVL844:KVL848"/>
    <mergeCell ref="KVM844:KVM848"/>
    <mergeCell ref="KVN844:KVN848"/>
    <mergeCell ref="KVC844:KVC848"/>
    <mergeCell ref="KVD844:KVD848"/>
    <mergeCell ref="KVE844:KVE848"/>
    <mergeCell ref="KVF844:KVF848"/>
    <mergeCell ref="KVG844:KVG848"/>
    <mergeCell ref="KVH844:KVH848"/>
    <mergeCell ref="KUW844:KUW848"/>
    <mergeCell ref="KUX844:KUX848"/>
    <mergeCell ref="KUY844:KUY848"/>
    <mergeCell ref="KUZ844:KUZ848"/>
    <mergeCell ref="KVA844:KVA848"/>
    <mergeCell ref="KVB844:KVB848"/>
    <mergeCell ref="KUQ844:KUQ848"/>
    <mergeCell ref="KUR844:KUR848"/>
    <mergeCell ref="KUS844:KUS848"/>
    <mergeCell ref="KUT844:KUT848"/>
    <mergeCell ref="KUU844:KUU848"/>
    <mergeCell ref="KUV844:KUV848"/>
    <mergeCell ref="KUK844:KUK848"/>
    <mergeCell ref="KUL844:KUL848"/>
    <mergeCell ref="KUM844:KUM848"/>
    <mergeCell ref="KUN844:KUN848"/>
    <mergeCell ref="KUO844:KUO848"/>
    <mergeCell ref="KUP844:KUP848"/>
    <mergeCell ref="KUE844:KUE848"/>
    <mergeCell ref="KUF844:KUF848"/>
    <mergeCell ref="KUG844:KUG848"/>
    <mergeCell ref="KUH844:KUH848"/>
    <mergeCell ref="KUI844:KUI848"/>
    <mergeCell ref="KUJ844:KUJ848"/>
    <mergeCell ref="KTY844:KTY848"/>
    <mergeCell ref="KTZ844:KTZ848"/>
    <mergeCell ref="KUA844:KUA848"/>
    <mergeCell ref="KUB844:KUB848"/>
    <mergeCell ref="KUC844:KUC848"/>
    <mergeCell ref="KUD844:KUD848"/>
    <mergeCell ref="KTS844:KTS848"/>
    <mergeCell ref="KTT844:KTT848"/>
    <mergeCell ref="KTU844:KTU848"/>
    <mergeCell ref="KTV844:KTV848"/>
    <mergeCell ref="KTW844:KTW848"/>
    <mergeCell ref="KTX844:KTX848"/>
    <mergeCell ref="KTM844:KTM848"/>
    <mergeCell ref="KTN844:KTN848"/>
    <mergeCell ref="KTO844:KTO848"/>
    <mergeCell ref="KTP844:KTP848"/>
    <mergeCell ref="KTQ844:KTQ848"/>
    <mergeCell ref="KTR844:KTR848"/>
    <mergeCell ref="KTG844:KTG848"/>
    <mergeCell ref="KTH844:KTH848"/>
    <mergeCell ref="KTI844:KTI848"/>
    <mergeCell ref="KTJ844:KTJ848"/>
    <mergeCell ref="KTK844:KTK848"/>
    <mergeCell ref="KTL844:KTL848"/>
    <mergeCell ref="KTA844:KTA848"/>
    <mergeCell ref="KTB844:KTB848"/>
    <mergeCell ref="KTC844:KTC848"/>
    <mergeCell ref="KTD844:KTD848"/>
    <mergeCell ref="KTE844:KTE848"/>
    <mergeCell ref="KTF844:KTF848"/>
    <mergeCell ref="KSU844:KSU848"/>
    <mergeCell ref="KSV844:KSV848"/>
    <mergeCell ref="KSW844:KSW848"/>
    <mergeCell ref="KSX844:KSX848"/>
    <mergeCell ref="KSY844:KSY848"/>
    <mergeCell ref="KSZ844:KSZ848"/>
    <mergeCell ref="KSO844:KSO848"/>
    <mergeCell ref="KSP844:KSP848"/>
    <mergeCell ref="KSQ844:KSQ848"/>
    <mergeCell ref="KSR844:KSR848"/>
    <mergeCell ref="KSS844:KSS848"/>
    <mergeCell ref="KST844:KST848"/>
    <mergeCell ref="KSI844:KSI848"/>
    <mergeCell ref="KSJ844:KSJ848"/>
    <mergeCell ref="KSK844:KSK848"/>
    <mergeCell ref="KSL844:KSL848"/>
    <mergeCell ref="KSM844:KSM848"/>
    <mergeCell ref="KSN844:KSN848"/>
    <mergeCell ref="KSC844:KSC848"/>
    <mergeCell ref="KSD844:KSD848"/>
    <mergeCell ref="KSE844:KSE848"/>
    <mergeCell ref="KSF844:KSF848"/>
    <mergeCell ref="KSG844:KSG848"/>
    <mergeCell ref="KSH844:KSH848"/>
    <mergeCell ref="KRW844:KRW848"/>
    <mergeCell ref="KRX844:KRX848"/>
    <mergeCell ref="KRY844:KRY848"/>
    <mergeCell ref="KRZ844:KRZ848"/>
    <mergeCell ref="KSA844:KSA848"/>
    <mergeCell ref="KSB844:KSB848"/>
    <mergeCell ref="KRQ844:KRQ848"/>
    <mergeCell ref="KRR844:KRR848"/>
    <mergeCell ref="KRS844:KRS848"/>
    <mergeCell ref="KRT844:KRT848"/>
    <mergeCell ref="KRU844:KRU848"/>
    <mergeCell ref="KRV844:KRV848"/>
    <mergeCell ref="KRK844:KRK848"/>
    <mergeCell ref="KRL844:KRL848"/>
    <mergeCell ref="KRM844:KRM848"/>
    <mergeCell ref="KRN844:KRN848"/>
    <mergeCell ref="KRO844:KRO848"/>
    <mergeCell ref="KRP844:KRP848"/>
    <mergeCell ref="KRE844:KRE848"/>
    <mergeCell ref="KRF844:KRF848"/>
    <mergeCell ref="KRG844:KRG848"/>
    <mergeCell ref="KRH844:KRH848"/>
    <mergeCell ref="KRI844:KRI848"/>
    <mergeCell ref="KRJ844:KRJ848"/>
    <mergeCell ref="KQY844:KQY848"/>
    <mergeCell ref="KQZ844:KQZ848"/>
    <mergeCell ref="KRA844:KRA848"/>
    <mergeCell ref="KRB844:KRB848"/>
    <mergeCell ref="KRC844:KRC848"/>
    <mergeCell ref="KRD844:KRD848"/>
    <mergeCell ref="KQS844:KQS848"/>
    <mergeCell ref="KQT844:KQT848"/>
    <mergeCell ref="KQU844:KQU848"/>
    <mergeCell ref="KQV844:KQV848"/>
    <mergeCell ref="KQW844:KQW848"/>
    <mergeCell ref="KQX844:KQX848"/>
    <mergeCell ref="KQM844:KQM848"/>
    <mergeCell ref="KQN844:KQN848"/>
    <mergeCell ref="KQO844:KQO848"/>
    <mergeCell ref="KQP844:KQP848"/>
    <mergeCell ref="KQQ844:KQQ848"/>
    <mergeCell ref="KQR844:KQR848"/>
    <mergeCell ref="KQG844:KQG848"/>
    <mergeCell ref="KQH844:KQH848"/>
    <mergeCell ref="KQI844:KQI848"/>
    <mergeCell ref="KQJ844:KQJ848"/>
    <mergeCell ref="KQK844:KQK848"/>
    <mergeCell ref="KQL844:KQL848"/>
    <mergeCell ref="KQA844:KQA848"/>
    <mergeCell ref="KQB844:KQB848"/>
    <mergeCell ref="KQC844:KQC848"/>
    <mergeCell ref="KQD844:KQD848"/>
    <mergeCell ref="KQE844:KQE848"/>
    <mergeCell ref="KQF844:KQF848"/>
    <mergeCell ref="KPU844:KPU848"/>
    <mergeCell ref="KPV844:KPV848"/>
    <mergeCell ref="KPW844:KPW848"/>
    <mergeCell ref="KPX844:KPX848"/>
    <mergeCell ref="KPY844:KPY848"/>
    <mergeCell ref="KPZ844:KPZ848"/>
    <mergeCell ref="KPO844:KPO848"/>
    <mergeCell ref="KPP844:KPP848"/>
    <mergeCell ref="KPQ844:KPQ848"/>
    <mergeCell ref="KPR844:KPR848"/>
    <mergeCell ref="KPS844:KPS848"/>
    <mergeCell ref="KPT844:KPT848"/>
    <mergeCell ref="KPI844:KPI848"/>
    <mergeCell ref="KPJ844:KPJ848"/>
    <mergeCell ref="KPK844:KPK848"/>
    <mergeCell ref="KPL844:KPL848"/>
    <mergeCell ref="KPM844:KPM848"/>
    <mergeCell ref="KPN844:KPN848"/>
    <mergeCell ref="KPC844:KPC848"/>
    <mergeCell ref="KPD844:KPD848"/>
    <mergeCell ref="KPE844:KPE848"/>
    <mergeCell ref="KPF844:KPF848"/>
    <mergeCell ref="KPG844:KPG848"/>
    <mergeCell ref="KPH844:KPH848"/>
    <mergeCell ref="KOW844:KOW848"/>
    <mergeCell ref="KOX844:KOX848"/>
    <mergeCell ref="KOY844:KOY848"/>
    <mergeCell ref="KOZ844:KOZ848"/>
    <mergeCell ref="KPA844:KPA848"/>
    <mergeCell ref="KPB844:KPB848"/>
    <mergeCell ref="KOQ844:KOQ848"/>
    <mergeCell ref="KOR844:KOR848"/>
    <mergeCell ref="KOS844:KOS848"/>
    <mergeCell ref="KOT844:KOT848"/>
    <mergeCell ref="KOU844:KOU848"/>
    <mergeCell ref="KOV844:KOV848"/>
    <mergeCell ref="KOK844:KOK848"/>
    <mergeCell ref="KOL844:KOL848"/>
    <mergeCell ref="KOM844:KOM848"/>
    <mergeCell ref="KON844:KON848"/>
    <mergeCell ref="KOO844:KOO848"/>
    <mergeCell ref="KOP844:KOP848"/>
    <mergeCell ref="KOE844:KOE848"/>
    <mergeCell ref="KOF844:KOF848"/>
    <mergeCell ref="KOG844:KOG848"/>
    <mergeCell ref="KOH844:KOH848"/>
    <mergeCell ref="KOI844:KOI848"/>
    <mergeCell ref="KOJ844:KOJ848"/>
    <mergeCell ref="KNY844:KNY848"/>
    <mergeCell ref="KNZ844:KNZ848"/>
    <mergeCell ref="KOA844:KOA848"/>
    <mergeCell ref="KOB844:KOB848"/>
    <mergeCell ref="KOC844:KOC848"/>
    <mergeCell ref="KOD844:KOD848"/>
    <mergeCell ref="KNS844:KNS848"/>
    <mergeCell ref="KNT844:KNT848"/>
    <mergeCell ref="KNU844:KNU848"/>
    <mergeCell ref="KNV844:KNV848"/>
    <mergeCell ref="KNW844:KNW848"/>
    <mergeCell ref="KNX844:KNX848"/>
    <mergeCell ref="KNM844:KNM848"/>
    <mergeCell ref="KNN844:KNN848"/>
    <mergeCell ref="KNO844:KNO848"/>
    <mergeCell ref="KNP844:KNP848"/>
    <mergeCell ref="KNQ844:KNQ848"/>
    <mergeCell ref="KNR844:KNR848"/>
    <mergeCell ref="KNG844:KNG848"/>
    <mergeCell ref="KNH844:KNH848"/>
    <mergeCell ref="KNI844:KNI848"/>
    <mergeCell ref="KNJ844:KNJ848"/>
    <mergeCell ref="KNK844:KNK848"/>
    <mergeCell ref="KNL844:KNL848"/>
    <mergeCell ref="KNA844:KNA848"/>
    <mergeCell ref="KNB844:KNB848"/>
    <mergeCell ref="KNC844:KNC848"/>
    <mergeCell ref="KND844:KND848"/>
    <mergeCell ref="KNE844:KNE848"/>
    <mergeCell ref="KNF844:KNF848"/>
    <mergeCell ref="KMU844:KMU848"/>
    <mergeCell ref="KMV844:KMV848"/>
    <mergeCell ref="KMW844:KMW848"/>
    <mergeCell ref="KMX844:KMX848"/>
    <mergeCell ref="KMY844:KMY848"/>
    <mergeCell ref="KMZ844:KMZ848"/>
    <mergeCell ref="KMO844:KMO848"/>
    <mergeCell ref="KMP844:KMP848"/>
    <mergeCell ref="KMQ844:KMQ848"/>
    <mergeCell ref="KMR844:KMR848"/>
    <mergeCell ref="KMS844:KMS848"/>
    <mergeCell ref="KMT844:KMT848"/>
    <mergeCell ref="KMI844:KMI848"/>
    <mergeCell ref="KMJ844:KMJ848"/>
    <mergeCell ref="KMK844:KMK848"/>
    <mergeCell ref="KML844:KML848"/>
    <mergeCell ref="KMM844:KMM848"/>
    <mergeCell ref="KMN844:KMN848"/>
    <mergeCell ref="KMC844:KMC848"/>
    <mergeCell ref="KMD844:KMD848"/>
    <mergeCell ref="KME844:KME848"/>
    <mergeCell ref="KMF844:KMF848"/>
    <mergeCell ref="KMG844:KMG848"/>
    <mergeCell ref="KMH844:KMH848"/>
    <mergeCell ref="KLW844:KLW848"/>
    <mergeCell ref="KLX844:KLX848"/>
    <mergeCell ref="KLY844:KLY848"/>
    <mergeCell ref="KLZ844:KLZ848"/>
    <mergeCell ref="KMA844:KMA848"/>
    <mergeCell ref="KMB844:KMB848"/>
    <mergeCell ref="KLQ844:KLQ848"/>
    <mergeCell ref="KLR844:KLR848"/>
    <mergeCell ref="KLS844:KLS848"/>
    <mergeCell ref="KLT844:KLT848"/>
    <mergeCell ref="KLU844:KLU848"/>
    <mergeCell ref="KLV844:KLV848"/>
    <mergeCell ref="KLK844:KLK848"/>
    <mergeCell ref="KLL844:KLL848"/>
    <mergeCell ref="KLM844:KLM848"/>
    <mergeCell ref="KLN844:KLN848"/>
    <mergeCell ref="KLO844:KLO848"/>
    <mergeCell ref="KLP844:KLP848"/>
    <mergeCell ref="KLE844:KLE848"/>
    <mergeCell ref="KLF844:KLF848"/>
    <mergeCell ref="KLG844:KLG848"/>
    <mergeCell ref="KLH844:KLH848"/>
    <mergeCell ref="KLI844:KLI848"/>
    <mergeCell ref="KLJ844:KLJ848"/>
    <mergeCell ref="KKY844:KKY848"/>
    <mergeCell ref="KKZ844:KKZ848"/>
    <mergeCell ref="KLA844:KLA848"/>
    <mergeCell ref="KLB844:KLB848"/>
    <mergeCell ref="KLC844:KLC848"/>
    <mergeCell ref="KLD844:KLD848"/>
    <mergeCell ref="KKS844:KKS848"/>
    <mergeCell ref="KKT844:KKT848"/>
    <mergeCell ref="KKU844:KKU848"/>
    <mergeCell ref="KKV844:KKV848"/>
    <mergeCell ref="KKW844:KKW848"/>
    <mergeCell ref="KKX844:KKX848"/>
    <mergeCell ref="KKM844:KKM848"/>
    <mergeCell ref="KKN844:KKN848"/>
    <mergeCell ref="KKO844:KKO848"/>
    <mergeCell ref="KKP844:KKP848"/>
    <mergeCell ref="KKQ844:KKQ848"/>
    <mergeCell ref="KKR844:KKR848"/>
    <mergeCell ref="KKG844:KKG848"/>
    <mergeCell ref="KKH844:KKH848"/>
    <mergeCell ref="KKI844:KKI848"/>
    <mergeCell ref="KKJ844:KKJ848"/>
    <mergeCell ref="KKK844:KKK848"/>
    <mergeCell ref="KKL844:KKL848"/>
    <mergeCell ref="KKA844:KKA848"/>
    <mergeCell ref="KKB844:KKB848"/>
    <mergeCell ref="KKC844:KKC848"/>
    <mergeCell ref="KKD844:KKD848"/>
    <mergeCell ref="KKE844:KKE848"/>
    <mergeCell ref="KKF844:KKF848"/>
    <mergeCell ref="KJU844:KJU848"/>
    <mergeCell ref="KJV844:KJV848"/>
    <mergeCell ref="KJW844:KJW848"/>
    <mergeCell ref="KJX844:KJX848"/>
    <mergeCell ref="KJY844:KJY848"/>
    <mergeCell ref="KJZ844:KJZ848"/>
    <mergeCell ref="KJO844:KJO848"/>
    <mergeCell ref="KJP844:KJP848"/>
    <mergeCell ref="KJQ844:KJQ848"/>
    <mergeCell ref="KJR844:KJR848"/>
    <mergeCell ref="KJS844:KJS848"/>
    <mergeCell ref="KJT844:KJT848"/>
    <mergeCell ref="KJI844:KJI848"/>
    <mergeCell ref="KJJ844:KJJ848"/>
    <mergeCell ref="KJK844:KJK848"/>
    <mergeCell ref="KJL844:KJL848"/>
    <mergeCell ref="KJM844:KJM848"/>
    <mergeCell ref="KJN844:KJN848"/>
    <mergeCell ref="KJC844:KJC848"/>
    <mergeCell ref="KJD844:KJD848"/>
    <mergeCell ref="KJE844:KJE848"/>
    <mergeCell ref="KJF844:KJF848"/>
    <mergeCell ref="KJG844:KJG848"/>
    <mergeCell ref="KJH844:KJH848"/>
    <mergeCell ref="KIW844:KIW848"/>
    <mergeCell ref="KIX844:KIX848"/>
    <mergeCell ref="KIY844:KIY848"/>
    <mergeCell ref="KIZ844:KIZ848"/>
    <mergeCell ref="KJA844:KJA848"/>
    <mergeCell ref="KJB844:KJB848"/>
    <mergeCell ref="KIQ844:KIQ848"/>
    <mergeCell ref="KIR844:KIR848"/>
    <mergeCell ref="KIS844:KIS848"/>
    <mergeCell ref="KIT844:KIT848"/>
    <mergeCell ref="KIU844:KIU848"/>
    <mergeCell ref="KIV844:KIV848"/>
    <mergeCell ref="KIK844:KIK848"/>
    <mergeCell ref="KIL844:KIL848"/>
    <mergeCell ref="KIM844:KIM848"/>
    <mergeCell ref="KIN844:KIN848"/>
    <mergeCell ref="KIO844:KIO848"/>
    <mergeCell ref="KIP844:KIP848"/>
    <mergeCell ref="KIE844:KIE848"/>
    <mergeCell ref="KIF844:KIF848"/>
    <mergeCell ref="KIG844:KIG848"/>
    <mergeCell ref="KIH844:KIH848"/>
    <mergeCell ref="KII844:KII848"/>
    <mergeCell ref="KIJ844:KIJ848"/>
    <mergeCell ref="KHY844:KHY848"/>
    <mergeCell ref="KHZ844:KHZ848"/>
    <mergeCell ref="KIA844:KIA848"/>
    <mergeCell ref="KIB844:KIB848"/>
    <mergeCell ref="KIC844:KIC848"/>
    <mergeCell ref="KID844:KID848"/>
    <mergeCell ref="KHS844:KHS848"/>
    <mergeCell ref="KHT844:KHT848"/>
    <mergeCell ref="KHU844:KHU848"/>
    <mergeCell ref="KHV844:KHV848"/>
    <mergeCell ref="KHW844:KHW848"/>
    <mergeCell ref="KHX844:KHX848"/>
    <mergeCell ref="KHM844:KHM848"/>
    <mergeCell ref="KHN844:KHN848"/>
    <mergeCell ref="KHO844:KHO848"/>
    <mergeCell ref="KHP844:KHP848"/>
    <mergeCell ref="KHQ844:KHQ848"/>
    <mergeCell ref="KHR844:KHR848"/>
    <mergeCell ref="KHG844:KHG848"/>
    <mergeCell ref="KHH844:KHH848"/>
    <mergeCell ref="KHI844:KHI848"/>
    <mergeCell ref="KHJ844:KHJ848"/>
    <mergeCell ref="KHK844:KHK848"/>
    <mergeCell ref="KHL844:KHL848"/>
    <mergeCell ref="KHA844:KHA848"/>
    <mergeCell ref="KHB844:KHB848"/>
    <mergeCell ref="KHC844:KHC848"/>
    <mergeCell ref="KHD844:KHD848"/>
    <mergeCell ref="KHE844:KHE848"/>
    <mergeCell ref="KHF844:KHF848"/>
    <mergeCell ref="KGU844:KGU848"/>
    <mergeCell ref="KGV844:KGV848"/>
    <mergeCell ref="KGW844:KGW848"/>
    <mergeCell ref="KGX844:KGX848"/>
    <mergeCell ref="KGY844:KGY848"/>
    <mergeCell ref="KGZ844:KGZ848"/>
    <mergeCell ref="KGO844:KGO848"/>
    <mergeCell ref="KGP844:KGP848"/>
    <mergeCell ref="KGQ844:KGQ848"/>
    <mergeCell ref="KGR844:KGR848"/>
    <mergeCell ref="KGS844:KGS848"/>
    <mergeCell ref="KGT844:KGT848"/>
    <mergeCell ref="KGI844:KGI848"/>
    <mergeCell ref="KGJ844:KGJ848"/>
    <mergeCell ref="KGK844:KGK848"/>
    <mergeCell ref="KGL844:KGL848"/>
    <mergeCell ref="KGM844:KGM848"/>
    <mergeCell ref="KGN844:KGN848"/>
    <mergeCell ref="KGC844:KGC848"/>
    <mergeCell ref="KGD844:KGD848"/>
    <mergeCell ref="KGE844:KGE848"/>
    <mergeCell ref="KGF844:KGF848"/>
    <mergeCell ref="KGG844:KGG848"/>
    <mergeCell ref="KGH844:KGH848"/>
    <mergeCell ref="KFW844:KFW848"/>
    <mergeCell ref="KFX844:KFX848"/>
    <mergeCell ref="KFY844:KFY848"/>
    <mergeCell ref="KFZ844:KFZ848"/>
    <mergeCell ref="KGA844:KGA848"/>
    <mergeCell ref="KGB844:KGB848"/>
    <mergeCell ref="KFQ844:KFQ848"/>
    <mergeCell ref="KFR844:KFR848"/>
    <mergeCell ref="KFS844:KFS848"/>
    <mergeCell ref="KFT844:KFT848"/>
    <mergeCell ref="KFU844:KFU848"/>
    <mergeCell ref="KFV844:KFV848"/>
    <mergeCell ref="KFK844:KFK848"/>
    <mergeCell ref="KFL844:KFL848"/>
    <mergeCell ref="KFM844:KFM848"/>
    <mergeCell ref="KFN844:KFN848"/>
    <mergeCell ref="KFO844:KFO848"/>
    <mergeCell ref="KFP844:KFP848"/>
    <mergeCell ref="KFE844:KFE848"/>
    <mergeCell ref="KFF844:KFF848"/>
    <mergeCell ref="KFG844:KFG848"/>
    <mergeCell ref="KFH844:KFH848"/>
    <mergeCell ref="KFI844:KFI848"/>
    <mergeCell ref="KFJ844:KFJ848"/>
    <mergeCell ref="KEY844:KEY848"/>
    <mergeCell ref="KEZ844:KEZ848"/>
    <mergeCell ref="KFA844:KFA848"/>
    <mergeCell ref="KFB844:KFB848"/>
    <mergeCell ref="KFC844:KFC848"/>
    <mergeCell ref="KFD844:KFD848"/>
    <mergeCell ref="KES844:KES848"/>
    <mergeCell ref="KET844:KET848"/>
    <mergeCell ref="KEU844:KEU848"/>
    <mergeCell ref="KEV844:KEV848"/>
    <mergeCell ref="KEW844:KEW848"/>
    <mergeCell ref="KEX844:KEX848"/>
    <mergeCell ref="KEM844:KEM848"/>
    <mergeCell ref="KEN844:KEN848"/>
    <mergeCell ref="KEO844:KEO848"/>
    <mergeCell ref="KEP844:KEP848"/>
    <mergeCell ref="KEQ844:KEQ848"/>
    <mergeCell ref="KER844:KER848"/>
    <mergeCell ref="KEG844:KEG848"/>
    <mergeCell ref="KEH844:KEH848"/>
    <mergeCell ref="KEI844:KEI848"/>
    <mergeCell ref="KEJ844:KEJ848"/>
    <mergeCell ref="KEK844:KEK848"/>
    <mergeCell ref="KEL844:KEL848"/>
    <mergeCell ref="KEA844:KEA848"/>
    <mergeCell ref="KEB844:KEB848"/>
    <mergeCell ref="KEC844:KEC848"/>
    <mergeCell ref="KED844:KED848"/>
    <mergeCell ref="KEE844:KEE848"/>
    <mergeCell ref="KEF844:KEF848"/>
    <mergeCell ref="KDU844:KDU848"/>
    <mergeCell ref="KDV844:KDV848"/>
    <mergeCell ref="KDW844:KDW848"/>
    <mergeCell ref="KDX844:KDX848"/>
    <mergeCell ref="KDY844:KDY848"/>
    <mergeCell ref="KDZ844:KDZ848"/>
    <mergeCell ref="KDO844:KDO848"/>
    <mergeCell ref="KDP844:KDP848"/>
    <mergeCell ref="KDQ844:KDQ848"/>
    <mergeCell ref="KDR844:KDR848"/>
    <mergeCell ref="KDS844:KDS848"/>
    <mergeCell ref="KDT844:KDT848"/>
    <mergeCell ref="KDI844:KDI848"/>
    <mergeCell ref="KDJ844:KDJ848"/>
    <mergeCell ref="KDK844:KDK848"/>
    <mergeCell ref="KDL844:KDL848"/>
    <mergeCell ref="KDM844:KDM848"/>
    <mergeCell ref="KDN844:KDN848"/>
    <mergeCell ref="KDC844:KDC848"/>
    <mergeCell ref="KDD844:KDD848"/>
    <mergeCell ref="KDE844:KDE848"/>
    <mergeCell ref="KDF844:KDF848"/>
    <mergeCell ref="KDG844:KDG848"/>
    <mergeCell ref="KDH844:KDH848"/>
    <mergeCell ref="KCW844:KCW848"/>
    <mergeCell ref="KCX844:KCX848"/>
    <mergeCell ref="KCY844:KCY848"/>
    <mergeCell ref="KCZ844:KCZ848"/>
    <mergeCell ref="KDA844:KDA848"/>
    <mergeCell ref="KDB844:KDB848"/>
    <mergeCell ref="KCQ844:KCQ848"/>
    <mergeCell ref="KCR844:KCR848"/>
    <mergeCell ref="KCS844:KCS848"/>
    <mergeCell ref="KCT844:KCT848"/>
    <mergeCell ref="KCU844:KCU848"/>
    <mergeCell ref="KCV844:KCV848"/>
    <mergeCell ref="KCK844:KCK848"/>
    <mergeCell ref="KCL844:KCL848"/>
    <mergeCell ref="KCM844:KCM848"/>
    <mergeCell ref="KCN844:KCN848"/>
    <mergeCell ref="KCO844:KCO848"/>
    <mergeCell ref="KCP844:KCP848"/>
    <mergeCell ref="KCE844:KCE848"/>
    <mergeCell ref="KCF844:KCF848"/>
    <mergeCell ref="KCG844:KCG848"/>
    <mergeCell ref="KCH844:KCH848"/>
    <mergeCell ref="KCI844:KCI848"/>
    <mergeCell ref="KCJ844:KCJ848"/>
    <mergeCell ref="KBY844:KBY848"/>
    <mergeCell ref="KBZ844:KBZ848"/>
    <mergeCell ref="KCA844:KCA848"/>
    <mergeCell ref="KCB844:KCB848"/>
    <mergeCell ref="KCC844:KCC848"/>
    <mergeCell ref="KCD844:KCD848"/>
    <mergeCell ref="KBS844:KBS848"/>
    <mergeCell ref="KBT844:KBT848"/>
    <mergeCell ref="KBU844:KBU848"/>
    <mergeCell ref="KBV844:KBV848"/>
    <mergeCell ref="KBW844:KBW848"/>
    <mergeCell ref="KBX844:KBX848"/>
    <mergeCell ref="KBM844:KBM848"/>
    <mergeCell ref="KBN844:KBN848"/>
    <mergeCell ref="KBO844:KBO848"/>
    <mergeCell ref="KBP844:KBP848"/>
    <mergeCell ref="KBQ844:KBQ848"/>
    <mergeCell ref="KBR844:KBR848"/>
    <mergeCell ref="KBG844:KBG848"/>
    <mergeCell ref="KBH844:KBH848"/>
    <mergeCell ref="KBI844:KBI848"/>
    <mergeCell ref="KBJ844:KBJ848"/>
    <mergeCell ref="KBK844:KBK848"/>
    <mergeCell ref="KBL844:KBL848"/>
    <mergeCell ref="KBA844:KBA848"/>
    <mergeCell ref="KBB844:KBB848"/>
    <mergeCell ref="KBC844:KBC848"/>
    <mergeCell ref="KBD844:KBD848"/>
    <mergeCell ref="KBE844:KBE848"/>
    <mergeCell ref="KBF844:KBF848"/>
    <mergeCell ref="KAU844:KAU848"/>
    <mergeCell ref="KAV844:KAV848"/>
    <mergeCell ref="KAW844:KAW848"/>
    <mergeCell ref="KAX844:KAX848"/>
    <mergeCell ref="KAY844:KAY848"/>
    <mergeCell ref="KAZ844:KAZ848"/>
    <mergeCell ref="KAO844:KAO848"/>
    <mergeCell ref="KAP844:KAP848"/>
    <mergeCell ref="KAQ844:KAQ848"/>
    <mergeCell ref="KAR844:KAR848"/>
    <mergeCell ref="KAS844:KAS848"/>
    <mergeCell ref="KAT844:KAT848"/>
    <mergeCell ref="KAI844:KAI848"/>
    <mergeCell ref="KAJ844:KAJ848"/>
    <mergeCell ref="KAK844:KAK848"/>
    <mergeCell ref="KAL844:KAL848"/>
    <mergeCell ref="KAM844:KAM848"/>
    <mergeCell ref="KAN844:KAN848"/>
    <mergeCell ref="KAC844:KAC848"/>
    <mergeCell ref="KAD844:KAD848"/>
    <mergeCell ref="KAE844:KAE848"/>
    <mergeCell ref="KAF844:KAF848"/>
    <mergeCell ref="KAG844:KAG848"/>
    <mergeCell ref="KAH844:KAH848"/>
    <mergeCell ref="JZW844:JZW848"/>
    <mergeCell ref="JZX844:JZX848"/>
    <mergeCell ref="JZY844:JZY848"/>
    <mergeCell ref="JZZ844:JZZ848"/>
    <mergeCell ref="KAA844:KAA848"/>
    <mergeCell ref="KAB844:KAB848"/>
    <mergeCell ref="JZQ844:JZQ848"/>
    <mergeCell ref="JZR844:JZR848"/>
    <mergeCell ref="JZS844:JZS848"/>
    <mergeCell ref="JZT844:JZT848"/>
    <mergeCell ref="JZU844:JZU848"/>
    <mergeCell ref="JZV844:JZV848"/>
    <mergeCell ref="JZK844:JZK848"/>
    <mergeCell ref="JZL844:JZL848"/>
    <mergeCell ref="JZM844:JZM848"/>
    <mergeCell ref="JZN844:JZN848"/>
    <mergeCell ref="JZO844:JZO848"/>
    <mergeCell ref="JZP844:JZP848"/>
    <mergeCell ref="JZE844:JZE848"/>
    <mergeCell ref="JZF844:JZF848"/>
    <mergeCell ref="JZG844:JZG848"/>
    <mergeCell ref="JZH844:JZH848"/>
    <mergeCell ref="JZI844:JZI848"/>
    <mergeCell ref="JZJ844:JZJ848"/>
    <mergeCell ref="JYY844:JYY848"/>
    <mergeCell ref="JYZ844:JYZ848"/>
    <mergeCell ref="JZA844:JZA848"/>
    <mergeCell ref="JZB844:JZB848"/>
    <mergeCell ref="JZC844:JZC848"/>
    <mergeCell ref="JZD844:JZD848"/>
    <mergeCell ref="JYS844:JYS848"/>
    <mergeCell ref="JYT844:JYT848"/>
    <mergeCell ref="JYU844:JYU848"/>
    <mergeCell ref="JYV844:JYV848"/>
    <mergeCell ref="JYW844:JYW848"/>
    <mergeCell ref="JYX844:JYX848"/>
    <mergeCell ref="JYM844:JYM848"/>
    <mergeCell ref="JYN844:JYN848"/>
    <mergeCell ref="JYO844:JYO848"/>
    <mergeCell ref="JYP844:JYP848"/>
    <mergeCell ref="JYQ844:JYQ848"/>
    <mergeCell ref="JYR844:JYR848"/>
    <mergeCell ref="JYG844:JYG848"/>
    <mergeCell ref="JYH844:JYH848"/>
    <mergeCell ref="JYI844:JYI848"/>
    <mergeCell ref="JYJ844:JYJ848"/>
    <mergeCell ref="JYK844:JYK848"/>
    <mergeCell ref="JYL844:JYL848"/>
    <mergeCell ref="JYA844:JYA848"/>
    <mergeCell ref="JYB844:JYB848"/>
    <mergeCell ref="JYC844:JYC848"/>
    <mergeCell ref="JYD844:JYD848"/>
    <mergeCell ref="JYE844:JYE848"/>
    <mergeCell ref="JYF844:JYF848"/>
    <mergeCell ref="JXU844:JXU848"/>
    <mergeCell ref="JXV844:JXV848"/>
    <mergeCell ref="JXW844:JXW848"/>
    <mergeCell ref="JXX844:JXX848"/>
    <mergeCell ref="JXY844:JXY848"/>
    <mergeCell ref="JXZ844:JXZ848"/>
    <mergeCell ref="JXO844:JXO848"/>
    <mergeCell ref="JXP844:JXP848"/>
    <mergeCell ref="JXQ844:JXQ848"/>
    <mergeCell ref="JXR844:JXR848"/>
    <mergeCell ref="JXS844:JXS848"/>
    <mergeCell ref="JXT844:JXT848"/>
    <mergeCell ref="JXI844:JXI848"/>
    <mergeCell ref="JXJ844:JXJ848"/>
    <mergeCell ref="JXK844:JXK848"/>
    <mergeCell ref="JXL844:JXL848"/>
    <mergeCell ref="JXM844:JXM848"/>
    <mergeCell ref="JXN844:JXN848"/>
    <mergeCell ref="JXC844:JXC848"/>
    <mergeCell ref="JXD844:JXD848"/>
    <mergeCell ref="JXE844:JXE848"/>
    <mergeCell ref="JXF844:JXF848"/>
    <mergeCell ref="JXG844:JXG848"/>
    <mergeCell ref="JXH844:JXH848"/>
    <mergeCell ref="JWW844:JWW848"/>
    <mergeCell ref="JWX844:JWX848"/>
    <mergeCell ref="JWY844:JWY848"/>
    <mergeCell ref="JWZ844:JWZ848"/>
    <mergeCell ref="JXA844:JXA848"/>
    <mergeCell ref="JXB844:JXB848"/>
    <mergeCell ref="JWQ844:JWQ848"/>
    <mergeCell ref="JWR844:JWR848"/>
    <mergeCell ref="JWS844:JWS848"/>
    <mergeCell ref="JWT844:JWT848"/>
    <mergeCell ref="JWU844:JWU848"/>
    <mergeCell ref="JWV844:JWV848"/>
    <mergeCell ref="JWK844:JWK848"/>
    <mergeCell ref="JWL844:JWL848"/>
    <mergeCell ref="JWM844:JWM848"/>
    <mergeCell ref="JWN844:JWN848"/>
    <mergeCell ref="JWO844:JWO848"/>
    <mergeCell ref="JWP844:JWP848"/>
    <mergeCell ref="JWE844:JWE848"/>
    <mergeCell ref="JWF844:JWF848"/>
    <mergeCell ref="JWG844:JWG848"/>
    <mergeCell ref="JWH844:JWH848"/>
    <mergeCell ref="JWI844:JWI848"/>
    <mergeCell ref="JWJ844:JWJ848"/>
    <mergeCell ref="JVY844:JVY848"/>
    <mergeCell ref="JVZ844:JVZ848"/>
    <mergeCell ref="JWA844:JWA848"/>
    <mergeCell ref="JWB844:JWB848"/>
    <mergeCell ref="JWC844:JWC848"/>
    <mergeCell ref="JWD844:JWD848"/>
    <mergeCell ref="JVS844:JVS848"/>
    <mergeCell ref="JVT844:JVT848"/>
    <mergeCell ref="JVU844:JVU848"/>
    <mergeCell ref="JVV844:JVV848"/>
    <mergeCell ref="JVW844:JVW848"/>
    <mergeCell ref="JVX844:JVX848"/>
    <mergeCell ref="JVM844:JVM848"/>
    <mergeCell ref="JVN844:JVN848"/>
    <mergeCell ref="JVO844:JVO848"/>
    <mergeCell ref="JVP844:JVP848"/>
    <mergeCell ref="JVQ844:JVQ848"/>
    <mergeCell ref="JVR844:JVR848"/>
    <mergeCell ref="JVG844:JVG848"/>
    <mergeCell ref="JVH844:JVH848"/>
    <mergeCell ref="JVI844:JVI848"/>
    <mergeCell ref="JVJ844:JVJ848"/>
    <mergeCell ref="JVK844:JVK848"/>
    <mergeCell ref="JVL844:JVL848"/>
    <mergeCell ref="JVA844:JVA848"/>
    <mergeCell ref="JVB844:JVB848"/>
    <mergeCell ref="JVC844:JVC848"/>
    <mergeCell ref="JVD844:JVD848"/>
    <mergeCell ref="JVE844:JVE848"/>
    <mergeCell ref="JVF844:JVF848"/>
    <mergeCell ref="JUU844:JUU848"/>
    <mergeCell ref="JUV844:JUV848"/>
    <mergeCell ref="JUW844:JUW848"/>
    <mergeCell ref="JUX844:JUX848"/>
    <mergeCell ref="JUY844:JUY848"/>
    <mergeCell ref="JUZ844:JUZ848"/>
    <mergeCell ref="JUO844:JUO848"/>
    <mergeCell ref="JUP844:JUP848"/>
    <mergeCell ref="JUQ844:JUQ848"/>
    <mergeCell ref="JUR844:JUR848"/>
    <mergeCell ref="JUS844:JUS848"/>
    <mergeCell ref="JUT844:JUT848"/>
    <mergeCell ref="JUI844:JUI848"/>
    <mergeCell ref="JUJ844:JUJ848"/>
    <mergeCell ref="JUK844:JUK848"/>
    <mergeCell ref="JUL844:JUL848"/>
    <mergeCell ref="JUM844:JUM848"/>
    <mergeCell ref="JUN844:JUN848"/>
    <mergeCell ref="JUC844:JUC848"/>
    <mergeCell ref="JUD844:JUD848"/>
    <mergeCell ref="JUE844:JUE848"/>
    <mergeCell ref="JUF844:JUF848"/>
    <mergeCell ref="JUG844:JUG848"/>
    <mergeCell ref="JUH844:JUH848"/>
    <mergeCell ref="JTW844:JTW848"/>
    <mergeCell ref="JTX844:JTX848"/>
    <mergeCell ref="JTY844:JTY848"/>
    <mergeCell ref="JTZ844:JTZ848"/>
    <mergeCell ref="JUA844:JUA848"/>
    <mergeCell ref="JUB844:JUB848"/>
    <mergeCell ref="JTQ844:JTQ848"/>
    <mergeCell ref="JTR844:JTR848"/>
    <mergeCell ref="JTS844:JTS848"/>
    <mergeCell ref="JTT844:JTT848"/>
    <mergeCell ref="JTU844:JTU848"/>
    <mergeCell ref="JTV844:JTV848"/>
    <mergeCell ref="JTK844:JTK848"/>
    <mergeCell ref="JTL844:JTL848"/>
    <mergeCell ref="JTM844:JTM848"/>
    <mergeCell ref="JTN844:JTN848"/>
    <mergeCell ref="JTO844:JTO848"/>
    <mergeCell ref="JTP844:JTP848"/>
    <mergeCell ref="JTE844:JTE848"/>
    <mergeCell ref="JTF844:JTF848"/>
    <mergeCell ref="JTG844:JTG848"/>
    <mergeCell ref="JTH844:JTH848"/>
    <mergeCell ref="JTI844:JTI848"/>
    <mergeCell ref="JTJ844:JTJ848"/>
    <mergeCell ref="JSY844:JSY848"/>
    <mergeCell ref="JSZ844:JSZ848"/>
    <mergeCell ref="JTA844:JTA848"/>
    <mergeCell ref="JTB844:JTB848"/>
    <mergeCell ref="JTC844:JTC848"/>
    <mergeCell ref="JTD844:JTD848"/>
    <mergeCell ref="JSS844:JSS848"/>
    <mergeCell ref="JST844:JST848"/>
    <mergeCell ref="JSU844:JSU848"/>
    <mergeCell ref="JSV844:JSV848"/>
    <mergeCell ref="JSW844:JSW848"/>
    <mergeCell ref="JSX844:JSX848"/>
    <mergeCell ref="JSM844:JSM848"/>
    <mergeCell ref="JSN844:JSN848"/>
    <mergeCell ref="JSO844:JSO848"/>
    <mergeCell ref="JSP844:JSP848"/>
    <mergeCell ref="JSQ844:JSQ848"/>
    <mergeCell ref="JSR844:JSR848"/>
    <mergeCell ref="JSG844:JSG848"/>
    <mergeCell ref="JSH844:JSH848"/>
    <mergeCell ref="JSI844:JSI848"/>
    <mergeCell ref="JSJ844:JSJ848"/>
    <mergeCell ref="JSK844:JSK848"/>
    <mergeCell ref="JSL844:JSL848"/>
    <mergeCell ref="JSA844:JSA848"/>
    <mergeCell ref="JSB844:JSB848"/>
    <mergeCell ref="JSC844:JSC848"/>
    <mergeCell ref="JSD844:JSD848"/>
    <mergeCell ref="JSE844:JSE848"/>
    <mergeCell ref="JSF844:JSF848"/>
    <mergeCell ref="JRU844:JRU848"/>
    <mergeCell ref="JRV844:JRV848"/>
    <mergeCell ref="JRW844:JRW848"/>
    <mergeCell ref="JRX844:JRX848"/>
    <mergeCell ref="JRY844:JRY848"/>
    <mergeCell ref="JRZ844:JRZ848"/>
    <mergeCell ref="JRO844:JRO848"/>
    <mergeCell ref="JRP844:JRP848"/>
    <mergeCell ref="JRQ844:JRQ848"/>
    <mergeCell ref="JRR844:JRR848"/>
    <mergeCell ref="JRS844:JRS848"/>
    <mergeCell ref="JRT844:JRT848"/>
    <mergeCell ref="JRI844:JRI848"/>
    <mergeCell ref="JRJ844:JRJ848"/>
    <mergeCell ref="JRK844:JRK848"/>
    <mergeCell ref="JRL844:JRL848"/>
    <mergeCell ref="JRM844:JRM848"/>
    <mergeCell ref="JRN844:JRN848"/>
    <mergeCell ref="JRC844:JRC848"/>
    <mergeCell ref="JRD844:JRD848"/>
    <mergeCell ref="JRE844:JRE848"/>
    <mergeCell ref="JRF844:JRF848"/>
    <mergeCell ref="JRG844:JRG848"/>
    <mergeCell ref="JRH844:JRH848"/>
    <mergeCell ref="JQW844:JQW848"/>
    <mergeCell ref="JQX844:JQX848"/>
    <mergeCell ref="JQY844:JQY848"/>
    <mergeCell ref="JQZ844:JQZ848"/>
    <mergeCell ref="JRA844:JRA848"/>
    <mergeCell ref="JRB844:JRB848"/>
    <mergeCell ref="JQQ844:JQQ848"/>
    <mergeCell ref="JQR844:JQR848"/>
    <mergeCell ref="JQS844:JQS848"/>
    <mergeCell ref="JQT844:JQT848"/>
    <mergeCell ref="JQU844:JQU848"/>
    <mergeCell ref="JQV844:JQV848"/>
    <mergeCell ref="JQK844:JQK848"/>
    <mergeCell ref="JQL844:JQL848"/>
    <mergeCell ref="JQM844:JQM848"/>
    <mergeCell ref="JQN844:JQN848"/>
    <mergeCell ref="JQO844:JQO848"/>
    <mergeCell ref="JQP844:JQP848"/>
    <mergeCell ref="JQE844:JQE848"/>
    <mergeCell ref="JQF844:JQF848"/>
    <mergeCell ref="JQG844:JQG848"/>
    <mergeCell ref="JQH844:JQH848"/>
    <mergeCell ref="JQI844:JQI848"/>
    <mergeCell ref="JQJ844:JQJ848"/>
    <mergeCell ref="JPY844:JPY848"/>
    <mergeCell ref="JPZ844:JPZ848"/>
    <mergeCell ref="JQA844:JQA848"/>
    <mergeCell ref="JQB844:JQB848"/>
    <mergeCell ref="JQC844:JQC848"/>
    <mergeCell ref="JQD844:JQD848"/>
    <mergeCell ref="JPS844:JPS848"/>
    <mergeCell ref="JPT844:JPT848"/>
    <mergeCell ref="JPU844:JPU848"/>
    <mergeCell ref="JPV844:JPV848"/>
    <mergeCell ref="JPW844:JPW848"/>
    <mergeCell ref="JPX844:JPX848"/>
    <mergeCell ref="JPM844:JPM848"/>
    <mergeCell ref="JPN844:JPN848"/>
    <mergeCell ref="JPO844:JPO848"/>
    <mergeCell ref="JPP844:JPP848"/>
    <mergeCell ref="JPQ844:JPQ848"/>
    <mergeCell ref="JPR844:JPR848"/>
    <mergeCell ref="JPG844:JPG848"/>
    <mergeCell ref="JPH844:JPH848"/>
    <mergeCell ref="JPI844:JPI848"/>
    <mergeCell ref="JPJ844:JPJ848"/>
    <mergeCell ref="JPK844:JPK848"/>
    <mergeCell ref="JPL844:JPL848"/>
    <mergeCell ref="JPA844:JPA848"/>
    <mergeCell ref="JPB844:JPB848"/>
    <mergeCell ref="JPC844:JPC848"/>
    <mergeCell ref="JPD844:JPD848"/>
    <mergeCell ref="JPE844:JPE848"/>
    <mergeCell ref="JPF844:JPF848"/>
    <mergeCell ref="JOU844:JOU848"/>
    <mergeCell ref="JOV844:JOV848"/>
    <mergeCell ref="JOW844:JOW848"/>
    <mergeCell ref="JOX844:JOX848"/>
    <mergeCell ref="JOY844:JOY848"/>
    <mergeCell ref="JOZ844:JOZ848"/>
    <mergeCell ref="JOO844:JOO848"/>
    <mergeCell ref="JOP844:JOP848"/>
    <mergeCell ref="JOQ844:JOQ848"/>
    <mergeCell ref="JOR844:JOR848"/>
    <mergeCell ref="JOS844:JOS848"/>
    <mergeCell ref="JOT844:JOT848"/>
    <mergeCell ref="JOI844:JOI848"/>
    <mergeCell ref="JOJ844:JOJ848"/>
    <mergeCell ref="JOK844:JOK848"/>
    <mergeCell ref="JOL844:JOL848"/>
    <mergeCell ref="JOM844:JOM848"/>
    <mergeCell ref="JON844:JON848"/>
    <mergeCell ref="JOC844:JOC848"/>
    <mergeCell ref="JOD844:JOD848"/>
    <mergeCell ref="JOE844:JOE848"/>
    <mergeCell ref="JOF844:JOF848"/>
    <mergeCell ref="JOG844:JOG848"/>
    <mergeCell ref="JOH844:JOH848"/>
    <mergeCell ref="JNW844:JNW848"/>
    <mergeCell ref="JNX844:JNX848"/>
    <mergeCell ref="JNY844:JNY848"/>
    <mergeCell ref="JNZ844:JNZ848"/>
    <mergeCell ref="JOA844:JOA848"/>
    <mergeCell ref="JOB844:JOB848"/>
    <mergeCell ref="JNQ844:JNQ848"/>
    <mergeCell ref="JNR844:JNR848"/>
    <mergeCell ref="JNS844:JNS848"/>
    <mergeCell ref="JNT844:JNT848"/>
    <mergeCell ref="JNU844:JNU848"/>
    <mergeCell ref="JNV844:JNV848"/>
    <mergeCell ref="JNK844:JNK848"/>
    <mergeCell ref="JNL844:JNL848"/>
    <mergeCell ref="JNM844:JNM848"/>
    <mergeCell ref="JNN844:JNN848"/>
    <mergeCell ref="JNO844:JNO848"/>
    <mergeCell ref="JNP844:JNP848"/>
    <mergeCell ref="JNE844:JNE848"/>
    <mergeCell ref="JNF844:JNF848"/>
    <mergeCell ref="JNG844:JNG848"/>
    <mergeCell ref="JNH844:JNH848"/>
    <mergeCell ref="JNI844:JNI848"/>
    <mergeCell ref="JNJ844:JNJ848"/>
    <mergeCell ref="JMY844:JMY848"/>
    <mergeCell ref="JMZ844:JMZ848"/>
    <mergeCell ref="JNA844:JNA848"/>
    <mergeCell ref="JNB844:JNB848"/>
    <mergeCell ref="JNC844:JNC848"/>
    <mergeCell ref="JND844:JND848"/>
    <mergeCell ref="JMS844:JMS848"/>
    <mergeCell ref="JMT844:JMT848"/>
    <mergeCell ref="JMU844:JMU848"/>
    <mergeCell ref="JMV844:JMV848"/>
    <mergeCell ref="JMW844:JMW848"/>
    <mergeCell ref="JMX844:JMX848"/>
    <mergeCell ref="JMM844:JMM848"/>
    <mergeCell ref="JMN844:JMN848"/>
    <mergeCell ref="JMO844:JMO848"/>
    <mergeCell ref="JMP844:JMP848"/>
    <mergeCell ref="JMQ844:JMQ848"/>
    <mergeCell ref="JMR844:JMR848"/>
    <mergeCell ref="JMG844:JMG848"/>
    <mergeCell ref="JMH844:JMH848"/>
    <mergeCell ref="JMI844:JMI848"/>
    <mergeCell ref="JMJ844:JMJ848"/>
    <mergeCell ref="JMK844:JMK848"/>
    <mergeCell ref="JML844:JML848"/>
    <mergeCell ref="JMA844:JMA848"/>
    <mergeCell ref="JMB844:JMB848"/>
    <mergeCell ref="JMC844:JMC848"/>
    <mergeCell ref="JMD844:JMD848"/>
    <mergeCell ref="JME844:JME848"/>
    <mergeCell ref="JMF844:JMF848"/>
    <mergeCell ref="JLU844:JLU848"/>
    <mergeCell ref="JLV844:JLV848"/>
    <mergeCell ref="JLW844:JLW848"/>
    <mergeCell ref="JLX844:JLX848"/>
    <mergeCell ref="JLY844:JLY848"/>
    <mergeCell ref="JLZ844:JLZ848"/>
    <mergeCell ref="JLO844:JLO848"/>
    <mergeCell ref="JLP844:JLP848"/>
    <mergeCell ref="JLQ844:JLQ848"/>
    <mergeCell ref="JLR844:JLR848"/>
    <mergeCell ref="JLS844:JLS848"/>
    <mergeCell ref="JLT844:JLT848"/>
    <mergeCell ref="JLI844:JLI848"/>
    <mergeCell ref="JLJ844:JLJ848"/>
    <mergeCell ref="JLK844:JLK848"/>
    <mergeCell ref="JLL844:JLL848"/>
    <mergeCell ref="JLM844:JLM848"/>
    <mergeCell ref="JLN844:JLN848"/>
    <mergeCell ref="JLC844:JLC848"/>
    <mergeCell ref="JLD844:JLD848"/>
    <mergeCell ref="JLE844:JLE848"/>
    <mergeCell ref="JLF844:JLF848"/>
    <mergeCell ref="JLG844:JLG848"/>
    <mergeCell ref="JLH844:JLH848"/>
    <mergeCell ref="JKW844:JKW848"/>
    <mergeCell ref="JKX844:JKX848"/>
    <mergeCell ref="JKY844:JKY848"/>
    <mergeCell ref="JKZ844:JKZ848"/>
    <mergeCell ref="JLA844:JLA848"/>
    <mergeCell ref="JLB844:JLB848"/>
    <mergeCell ref="JKQ844:JKQ848"/>
    <mergeCell ref="JKR844:JKR848"/>
    <mergeCell ref="JKS844:JKS848"/>
    <mergeCell ref="JKT844:JKT848"/>
    <mergeCell ref="JKU844:JKU848"/>
    <mergeCell ref="JKV844:JKV848"/>
    <mergeCell ref="JKK844:JKK848"/>
    <mergeCell ref="JKL844:JKL848"/>
    <mergeCell ref="JKM844:JKM848"/>
    <mergeCell ref="JKN844:JKN848"/>
    <mergeCell ref="JKO844:JKO848"/>
    <mergeCell ref="JKP844:JKP848"/>
    <mergeCell ref="JKE844:JKE848"/>
    <mergeCell ref="JKF844:JKF848"/>
    <mergeCell ref="JKG844:JKG848"/>
    <mergeCell ref="JKH844:JKH848"/>
    <mergeCell ref="JKI844:JKI848"/>
    <mergeCell ref="JKJ844:JKJ848"/>
    <mergeCell ref="JJY844:JJY848"/>
    <mergeCell ref="JJZ844:JJZ848"/>
    <mergeCell ref="JKA844:JKA848"/>
    <mergeCell ref="JKB844:JKB848"/>
    <mergeCell ref="JKC844:JKC848"/>
    <mergeCell ref="JKD844:JKD848"/>
    <mergeCell ref="JJS844:JJS848"/>
    <mergeCell ref="JJT844:JJT848"/>
    <mergeCell ref="JJU844:JJU848"/>
    <mergeCell ref="JJV844:JJV848"/>
    <mergeCell ref="JJW844:JJW848"/>
    <mergeCell ref="JJX844:JJX848"/>
    <mergeCell ref="JJM844:JJM848"/>
    <mergeCell ref="JJN844:JJN848"/>
    <mergeCell ref="JJO844:JJO848"/>
    <mergeCell ref="JJP844:JJP848"/>
    <mergeCell ref="JJQ844:JJQ848"/>
    <mergeCell ref="JJR844:JJR848"/>
    <mergeCell ref="JJG844:JJG848"/>
    <mergeCell ref="JJH844:JJH848"/>
    <mergeCell ref="JJI844:JJI848"/>
    <mergeCell ref="JJJ844:JJJ848"/>
    <mergeCell ref="JJK844:JJK848"/>
    <mergeCell ref="JJL844:JJL848"/>
    <mergeCell ref="JJA844:JJA848"/>
    <mergeCell ref="JJB844:JJB848"/>
    <mergeCell ref="JJC844:JJC848"/>
    <mergeCell ref="JJD844:JJD848"/>
    <mergeCell ref="JJE844:JJE848"/>
    <mergeCell ref="JJF844:JJF848"/>
    <mergeCell ref="JIU844:JIU848"/>
    <mergeCell ref="JIV844:JIV848"/>
    <mergeCell ref="JIW844:JIW848"/>
    <mergeCell ref="JIX844:JIX848"/>
    <mergeCell ref="JIY844:JIY848"/>
    <mergeCell ref="JIZ844:JIZ848"/>
    <mergeCell ref="JIO844:JIO848"/>
    <mergeCell ref="JIP844:JIP848"/>
    <mergeCell ref="JIQ844:JIQ848"/>
    <mergeCell ref="JIR844:JIR848"/>
    <mergeCell ref="JIS844:JIS848"/>
    <mergeCell ref="JIT844:JIT848"/>
    <mergeCell ref="JII844:JII848"/>
    <mergeCell ref="JIJ844:JIJ848"/>
    <mergeCell ref="JIK844:JIK848"/>
    <mergeCell ref="JIL844:JIL848"/>
    <mergeCell ref="JIM844:JIM848"/>
    <mergeCell ref="JIN844:JIN848"/>
    <mergeCell ref="JIC844:JIC848"/>
    <mergeCell ref="JID844:JID848"/>
    <mergeCell ref="JIE844:JIE848"/>
    <mergeCell ref="JIF844:JIF848"/>
    <mergeCell ref="JIG844:JIG848"/>
    <mergeCell ref="JIH844:JIH848"/>
    <mergeCell ref="JHW844:JHW848"/>
    <mergeCell ref="JHX844:JHX848"/>
    <mergeCell ref="JHY844:JHY848"/>
    <mergeCell ref="JHZ844:JHZ848"/>
    <mergeCell ref="JIA844:JIA848"/>
    <mergeCell ref="JIB844:JIB848"/>
    <mergeCell ref="JHQ844:JHQ848"/>
    <mergeCell ref="JHR844:JHR848"/>
    <mergeCell ref="JHS844:JHS848"/>
    <mergeCell ref="JHT844:JHT848"/>
    <mergeCell ref="JHU844:JHU848"/>
    <mergeCell ref="JHV844:JHV848"/>
    <mergeCell ref="JHK844:JHK848"/>
    <mergeCell ref="JHL844:JHL848"/>
    <mergeCell ref="JHM844:JHM848"/>
    <mergeCell ref="JHN844:JHN848"/>
    <mergeCell ref="JHO844:JHO848"/>
    <mergeCell ref="JHP844:JHP848"/>
    <mergeCell ref="JHE844:JHE848"/>
    <mergeCell ref="JHF844:JHF848"/>
    <mergeCell ref="JHG844:JHG848"/>
    <mergeCell ref="JHH844:JHH848"/>
    <mergeCell ref="JHI844:JHI848"/>
    <mergeCell ref="JHJ844:JHJ848"/>
    <mergeCell ref="JGY844:JGY848"/>
    <mergeCell ref="JGZ844:JGZ848"/>
    <mergeCell ref="JHA844:JHA848"/>
    <mergeCell ref="JHB844:JHB848"/>
    <mergeCell ref="JHC844:JHC848"/>
    <mergeCell ref="JHD844:JHD848"/>
    <mergeCell ref="JGS844:JGS848"/>
    <mergeCell ref="JGT844:JGT848"/>
    <mergeCell ref="JGU844:JGU848"/>
    <mergeCell ref="JGV844:JGV848"/>
    <mergeCell ref="JGW844:JGW848"/>
    <mergeCell ref="JGX844:JGX848"/>
    <mergeCell ref="JGM844:JGM848"/>
    <mergeCell ref="JGN844:JGN848"/>
    <mergeCell ref="JGO844:JGO848"/>
    <mergeCell ref="JGP844:JGP848"/>
    <mergeCell ref="JGQ844:JGQ848"/>
    <mergeCell ref="JGR844:JGR848"/>
    <mergeCell ref="JGG844:JGG848"/>
    <mergeCell ref="JGH844:JGH848"/>
    <mergeCell ref="JGI844:JGI848"/>
    <mergeCell ref="JGJ844:JGJ848"/>
    <mergeCell ref="JGK844:JGK848"/>
    <mergeCell ref="JGL844:JGL848"/>
    <mergeCell ref="JGA844:JGA848"/>
    <mergeCell ref="JGB844:JGB848"/>
    <mergeCell ref="JGC844:JGC848"/>
    <mergeCell ref="JGD844:JGD848"/>
    <mergeCell ref="JGE844:JGE848"/>
    <mergeCell ref="JGF844:JGF848"/>
    <mergeCell ref="JFU844:JFU848"/>
    <mergeCell ref="JFV844:JFV848"/>
    <mergeCell ref="JFW844:JFW848"/>
    <mergeCell ref="JFX844:JFX848"/>
    <mergeCell ref="JFY844:JFY848"/>
    <mergeCell ref="JFZ844:JFZ848"/>
    <mergeCell ref="JFO844:JFO848"/>
    <mergeCell ref="JFP844:JFP848"/>
    <mergeCell ref="JFQ844:JFQ848"/>
    <mergeCell ref="JFR844:JFR848"/>
    <mergeCell ref="JFS844:JFS848"/>
    <mergeCell ref="JFT844:JFT848"/>
    <mergeCell ref="JFI844:JFI848"/>
    <mergeCell ref="JFJ844:JFJ848"/>
    <mergeCell ref="JFK844:JFK848"/>
    <mergeCell ref="JFL844:JFL848"/>
    <mergeCell ref="JFM844:JFM848"/>
    <mergeCell ref="JFN844:JFN848"/>
    <mergeCell ref="JFC844:JFC848"/>
    <mergeCell ref="JFD844:JFD848"/>
    <mergeCell ref="JFE844:JFE848"/>
    <mergeCell ref="JFF844:JFF848"/>
    <mergeCell ref="JFG844:JFG848"/>
    <mergeCell ref="JFH844:JFH848"/>
    <mergeCell ref="JEW844:JEW848"/>
    <mergeCell ref="JEX844:JEX848"/>
    <mergeCell ref="JEY844:JEY848"/>
    <mergeCell ref="JEZ844:JEZ848"/>
    <mergeCell ref="JFA844:JFA848"/>
    <mergeCell ref="JFB844:JFB848"/>
    <mergeCell ref="JEQ844:JEQ848"/>
    <mergeCell ref="JER844:JER848"/>
    <mergeCell ref="JES844:JES848"/>
    <mergeCell ref="JET844:JET848"/>
    <mergeCell ref="JEU844:JEU848"/>
    <mergeCell ref="JEV844:JEV848"/>
    <mergeCell ref="JEK844:JEK848"/>
    <mergeCell ref="JEL844:JEL848"/>
    <mergeCell ref="JEM844:JEM848"/>
    <mergeCell ref="JEN844:JEN848"/>
    <mergeCell ref="JEO844:JEO848"/>
    <mergeCell ref="JEP844:JEP848"/>
    <mergeCell ref="JEE844:JEE848"/>
    <mergeCell ref="JEF844:JEF848"/>
    <mergeCell ref="JEG844:JEG848"/>
    <mergeCell ref="JEH844:JEH848"/>
    <mergeCell ref="JEI844:JEI848"/>
    <mergeCell ref="JEJ844:JEJ848"/>
    <mergeCell ref="JDY844:JDY848"/>
    <mergeCell ref="JDZ844:JDZ848"/>
    <mergeCell ref="JEA844:JEA848"/>
    <mergeCell ref="JEB844:JEB848"/>
    <mergeCell ref="JEC844:JEC848"/>
    <mergeCell ref="JED844:JED848"/>
    <mergeCell ref="JDS844:JDS848"/>
    <mergeCell ref="JDT844:JDT848"/>
    <mergeCell ref="JDU844:JDU848"/>
    <mergeCell ref="JDV844:JDV848"/>
    <mergeCell ref="JDW844:JDW848"/>
    <mergeCell ref="JDX844:JDX848"/>
    <mergeCell ref="JDM844:JDM848"/>
    <mergeCell ref="JDN844:JDN848"/>
    <mergeCell ref="JDO844:JDO848"/>
    <mergeCell ref="JDP844:JDP848"/>
    <mergeCell ref="JDQ844:JDQ848"/>
    <mergeCell ref="JDR844:JDR848"/>
    <mergeCell ref="JDG844:JDG848"/>
    <mergeCell ref="JDH844:JDH848"/>
    <mergeCell ref="JDI844:JDI848"/>
    <mergeCell ref="JDJ844:JDJ848"/>
    <mergeCell ref="JDK844:JDK848"/>
    <mergeCell ref="JDL844:JDL848"/>
    <mergeCell ref="JDA844:JDA848"/>
    <mergeCell ref="JDB844:JDB848"/>
    <mergeCell ref="JDC844:JDC848"/>
    <mergeCell ref="JDD844:JDD848"/>
    <mergeCell ref="JDE844:JDE848"/>
    <mergeCell ref="JDF844:JDF848"/>
    <mergeCell ref="JCU844:JCU848"/>
    <mergeCell ref="JCV844:JCV848"/>
    <mergeCell ref="JCW844:JCW848"/>
    <mergeCell ref="JCX844:JCX848"/>
    <mergeCell ref="JCY844:JCY848"/>
    <mergeCell ref="JCZ844:JCZ848"/>
    <mergeCell ref="JCO844:JCO848"/>
    <mergeCell ref="JCP844:JCP848"/>
    <mergeCell ref="JCQ844:JCQ848"/>
    <mergeCell ref="JCR844:JCR848"/>
    <mergeCell ref="JCS844:JCS848"/>
    <mergeCell ref="JCT844:JCT848"/>
    <mergeCell ref="JCI844:JCI848"/>
    <mergeCell ref="JCJ844:JCJ848"/>
    <mergeCell ref="JCK844:JCK848"/>
    <mergeCell ref="JCL844:JCL848"/>
    <mergeCell ref="JCM844:JCM848"/>
    <mergeCell ref="JCN844:JCN848"/>
    <mergeCell ref="JCC844:JCC848"/>
    <mergeCell ref="JCD844:JCD848"/>
    <mergeCell ref="JCE844:JCE848"/>
    <mergeCell ref="JCF844:JCF848"/>
    <mergeCell ref="JCG844:JCG848"/>
    <mergeCell ref="JCH844:JCH848"/>
    <mergeCell ref="JBW844:JBW848"/>
    <mergeCell ref="JBX844:JBX848"/>
    <mergeCell ref="JBY844:JBY848"/>
    <mergeCell ref="JBZ844:JBZ848"/>
    <mergeCell ref="JCA844:JCA848"/>
    <mergeCell ref="JCB844:JCB848"/>
    <mergeCell ref="JBQ844:JBQ848"/>
    <mergeCell ref="JBR844:JBR848"/>
    <mergeCell ref="JBS844:JBS848"/>
    <mergeCell ref="JBT844:JBT848"/>
    <mergeCell ref="JBU844:JBU848"/>
    <mergeCell ref="JBV844:JBV848"/>
    <mergeCell ref="JBK844:JBK848"/>
    <mergeCell ref="JBL844:JBL848"/>
    <mergeCell ref="JBM844:JBM848"/>
    <mergeCell ref="JBN844:JBN848"/>
    <mergeCell ref="JBO844:JBO848"/>
    <mergeCell ref="JBP844:JBP848"/>
    <mergeCell ref="JBE844:JBE848"/>
    <mergeCell ref="JBF844:JBF848"/>
    <mergeCell ref="JBG844:JBG848"/>
    <mergeCell ref="JBH844:JBH848"/>
    <mergeCell ref="JBI844:JBI848"/>
    <mergeCell ref="JBJ844:JBJ848"/>
    <mergeCell ref="JAY844:JAY848"/>
    <mergeCell ref="JAZ844:JAZ848"/>
    <mergeCell ref="JBA844:JBA848"/>
    <mergeCell ref="JBB844:JBB848"/>
    <mergeCell ref="JBC844:JBC848"/>
    <mergeCell ref="JBD844:JBD848"/>
    <mergeCell ref="JAS844:JAS848"/>
    <mergeCell ref="JAT844:JAT848"/>
    <mergeCell ref="JAU844:JAU848"/>
    <mergeCell ref="JAV844:JAV848"/>
    <mergeCell ref="JAW844:JAW848"/>
    <mergeCell ref="JAX844:JAX848"/>
    <mergeCell ref="JAM844:JAM848"/>
    <mergeCell ref="JAN844:JAN848"/>
    <mergeCell ref="JAO844:JAO848"/>
    <mergeCell ref="JAP844:JAP848"/>
    <mergeCell ref="JAQ844:JAQ848"/>
    <mergeCell ref="JAR844:JAR848"/>
    <mergeCell ref="JAG844:JAG848"/>
    <mergeCell ref="JAH844:JAH848"/>
    <mergeCell ref="JAI844:JAI848"/>
    <mergeCell ref="JAJ844:JAJ848"/>
    <mergeCell ref="JAK844:JAK848"/>
    <mergeCell ref="JAL844:JAL848"/>
    <mergeCell ref="JAA844:JAA848"/>
    <mergeCell ref="JAB844:JAB848"/>
    <mergeCell ref="JAC844:JAC848"/>
    <mergeCell ref="JAD844:JAD848"/>
    <mergeCell ref="JAE844:JAE848"/>
    <mergeCell ref="JAF844:JAF848"/>
    <mergeCell ref="IZU844:IZU848"/>
    <mergeCell ref="IZV844:IZV848"/>
    <mergeCell ref="IZW844:IZW848"/>
    <mergeCell ref="IZX844:IZX848"/>
    <mergeCell ref="IZY844:IZY848"/>
    <mergeCell ref="IZZ844:IZZ848"/>
    <mergeCell ref="IZO844:IZO848"/>
    <mergeCell ref="IZP844:IZP848"/>
    <mergeCell ref="IZQ844:IZQ848"/>
    <mergeCell ref="IZR844:IZR848"/>
    <mergeCell ref="IZS844:IZS848"/>
    <mergeCell ref="IZT844:IZT848"/>
    <mergeCell ref="IZI844:IZI848"/>
    <mergeCell ref="IZJ844:IZJ848"/>
    <mergeCell ref="IZK844:IZK848"/>
    <mergeCell ref="IZL844:IZL848"/>
    <mergeCell ref="IZM844:IZM848"/>
    <mergeCell ref="IZN844:IZN848"/>
    <mergeCell ref="IZC844:IZC848"/>
    <mergeCell ref="IZD844:IZD848"/>
    <mergeCell ref="IZE844:IZE848"/>
    <mergeCell ref="IZF844:IZF848"/>
    <mergeCell ref="IZG844:IZG848"/>
    <mergeCell ref="IZH844:IZH848"/>
    <mergeCell ref="IYW844:IYW848"/>
    <mergeCell ref="IYX844:IYX848"/>
    <mergeCell ref="IYY844:IYY848"/>
    <mergeCell ref="IYZ844:IYZ848"/>
    <mergeCell ref="IZA844:IZA848"/>
    <mergeCell ref="IZB844:IZB848"/>
    <mergeCell ref="IYQ844:IYQ848"/>
    <mergeCell ref="IYR844:IYR848"/>
    <mergeCell ref="IYS844:IYS848"/>
    <mergeCell ref="IYT844:IYT848"/>
    <mergeCell ref="IYU844:IYU848"/>
    <mergeCell ref="IYV844:IYV848"/>
    <mergeCell ref="IYK844:IYK848"/>
    <mergeCell ref="IYL844:IYL848"/>
    <mergeCell ref="IYM844:IYM848"/>
    <mergeCell ref="IYN844:IYN848"/>
    <mergeCell ref="IYO844:IYO848"/>
    <mergeCell ref="IYP844:IYP848"/>
    <mergeCell ref="IYE844:IYE848"/>
    <mergeCell ref="IYF844:IYF848"/>
    <mergeCell ref="IYG844:IYG848"/>
    <mergeCell ref="IYH844:IYH848"/>
    <mergeCell ref="IYI844:IYI848"/>
    <mergeCell ref="IYJ844:IYJ848"/>
    <mergeCell ref="IXY844:IXY848"/>
    <mergeCell ref="IXZ844:IXZ848"/>
    <mergeCell ref="IYA844:IYA848"/>
    <mergeCell ref="IYB844:IYB848"/>
    <mergeCell ref="IYC844:IYC848"/>
    <mergeCell ref="IYD844:IYD848"/>
    <mergeCell ref="IXS844:IXS848"/>
    <mergeCell ref="IXT844:IXT848"/>
    <mergeCell ref="IXU844:IXU848"/>
    <mergeCell ref="IXV844:IXV848"/>
    <mergeCell ref="IXW844:IXW848"/>
    <mergeCell ref="IXX844:IXX848"/>
    <mergeCell ref="IXM844:IXM848"/>
    <mergeCell ref="IXN844:IXN848"/>
    <mergeCell ref="IXO844:IXO848"/>
    <mergeCell ref="IXP844:IXP848"/>
    <mergeCell ref="IXQ844:IXQ848"/>
    <mergeCell ref="IXR844:IXR848"/>
    <mergeCell ref="IXG844:IXG848"/>
    <mergeCell ref="IXH844:IXH848"/>
    <mergeCell ref="IXI844:IXI848"/>
    <mergeCell ref="IXJ844:IXJ848"/>
    <mergeCell ref="IXK844:IXK848"/>
    <mergeCell ref="IXL844:IXL848"/>
    <mergeCell ref="IXA844:IXA848"/>
    <mergeCell ref="IXB844:IXB848"/>
    <mergeCell ref="IXC844:IXC848"/>
    <mergeCell ref="IXD844:IXD848"/>
    <mergeCell ref="IXE844:IXE848"/>
    <mergeCell ref="IXF844:IXF848"/>
    <mergeCell ref="IWU844:IWU848"/>
    <mergeCell ref="IWV844:IWV848"/>
    <mergeCell ref="IWW844:IWW848"/>
    <mergeCell ref="IWX844:IWX848"/>
    <mergeCell ref="IWY844:IWY848"/>
    <mergeCell ref="IWZ844:IWZ848"/>
    <mergeCell ref="IWO844:IWO848"/>
    <mergeCell ref="IWP844:IWP848"/>
    <mergeCell ref="IWQ844:IWQ848"/>
    <mergeCell ref="IWR844:IWR848"/>
    <mergeCell ref="IWS844:IWS848"/>
    <mergeCell ref="IWT844:IWT848"/>
    <mergeCell ref="IWI844:IWI848"/>
    <mergeCell ref="IWJ844:IWJ848"/>
    <mergeCell ref="IWK844:IWK848"/>
    <mergeCell ref="IWL844:IWL848"/>
    <mergeCell ref="IWM844:IWM848"/>
    <mergeCell ref="IWN844:IWN848"/>
    <mergeCell ref="IWC844:IWC848"/>
    <mergeCell ref="IWD844:IWD848"/>
    <mergeCell ref="IWE844:IWE848"/>
    <mergeCell ref="IWF844:IWF848"/>
    <mergeCell ref="IWG844:IWG848"/>
    <mergeCell ref="IWH844:IWH848"/>
    <mergeCell ref="IVW844:IVW848"/>
    <mergeCell ref="IVX844:IVX848"/>
    <mergeCell ref="IVY844:IVY848"/>
    <mergeCell ref="IVZ844:IVZ848"/>
    <mergeCell ref="IWA844:IWA848"/>
    <mergeCell ref="IWB844:IWB848"/>
    <mergeCell ref="IVQ844:IVQ848"/>
    <mergeCell ref="IVR844:IVR848"/>
    <mergeCell ref="IVS844:IVS848"/>
    <mergeCell ref="IVT844:IVT848"/>
    <mergeCell ref="IVU844:IVU848"/>
    <mergeCell ref="IVV844:IVV848"/>
    <mergeCell ref="IVK844:IVK848"/>
    <mergeCell ref="IVL844:IVL848"/>
    <mergeCell ref="IVM844:IVM848"/>
    <mergeCell ref="IVN844:IVN848"/>
    <mergeCell ref="IVO844:IVO848"/>
    <mergeCell ref="IVP844:IVP848"/>
    <mergeCell ref="IVE844:IVE848"/>
    <mergeCell ref="IVF844:IVF848"/>
    <mergeCell ref="IVG844:IVG848"/>
    <mergeCell ref="IVH844:IVH848"/>
    <mergeCell ref="IVI844:IVI848"/>
    <mergeCell ref="IVJ844:IVJ848"/>
    <mergeCell ref="IUY844:IUY848"/>
    <mergeCell ref="IUZ844:IUZ848"/>
    <mergeCell ref="IVA844:IVA848"/>
    <mergeCell ref="IVB844:IVB848"/>
    <mergeCell ref="IVC844:IVC848"/>
    <mergeCell ref="IVD844:IVD848"/>
    <mergeCell ref="IUS844:IUS848"/>
    <mergeCell ref="IUT844:IUT848"/>
    <mergeCell ref="IUU844:IUU848"/>
    <mergeCell ref="IUV844:IUV848"/>
    <mergeCell ref="IUW844:IUW848"/>
    <mergeCell ref="IUX844:IUX848"/>
    <mergeCell ref="IUM844:IUM848"/>
    <mergeCell ref="IUN844:IUN848"/>
    <mergeCell ref="IUO844:IUO848"/>
    <mergeCell ref="IUP844:IUP848"/>
    <mergeCell ref="IUQ844:IUQ848"/>
    <mergeCell ref="IUR844:IUR848"/>
    <mergeCell ref="IUG844:IUG848"/>
    <mergeCell ref="IUH844:IUH848"/>
    <mergeCell ref="IUI844:IUI848"/>
    <mergeCell ref="IUJ844:IUJ848"/>
    <mergeCell ref="IUK844:IUK848"/>
    <mergeCell ref="IUL844:IUL848"/>
    <mergeCell ref="IUA844:IUA848"/>
    <mergeCell ref="IUB844:IUB848"/>
    <mergeCell ref="IUC844:IUC848"/>
    <mergeCell ref="IUD844:IUD848"/>
    <mergeCell ref="IUE844:IUE848"/>
    <mergeCell ref="IUF844:IUF848"/>
    <mergeCell ref="ITU844:ITU848"/>
    <mergeCell ref="ITV844:ITV848"/>
    <mergeCell ref="ITW844:ITW848"/>
    <mergeCell ref="ITX844:ITX848"/>
    <mergeCell ref="ITY844:ITY848"/>
    <mergeCell ref="ITZ844:ITZ848"/>
    <mergeCell ref="ITO844:ITO848"/>
    <mergeCell ref="ITP844:ITP848"/>
    <mergeCell ref="ITQ844:ITQ848"/>
    <mergeCell ref="ITR844:ITR848"/>
    <mergeCell ref="ITS844:ITS848"/>
    <mergeCell ref="ITT844:ITT848"/>
    <mergeCell ref="ITI844:ITI848"/>
    <mergeCell ref="ITJ844:ITJ848"/>
    <mergeCell ref="ITK844:ITK848"/>
    <mergeCell ref="ITL844:ITL848"/>
    <mergeCell ref="ITM844:ITM848"/>
    <mergeCell ref="ITN844:ITN848"/>
    <mergeCell ref="ITC844:ITC848"/>
    <mergeCell ref="ITD844:ITD848"/>
    <mergeCell ref="ITE844:ITE848"/>
    <mergeCell ref="ITF844:ITF848"/>
    <mergeCell ref="ITG844:ITG848"/>
    <mergeCell ref="ITH844:ITH848"/>
    <mergeCell ref="ISW844:ISW848"/>
    <mergeCell ref="ISX844:ISX848"/>
    <mergeCell ref="ISY844:ISY848"/>
    <mergeCell ref="ISZ844:ISZ848"/>
    <mergeCell ref="ITA844:ITA848"/>
    <mergeCell ref="ITB844:ITB848"/>
    <mergeCell ref="ISQ844:ISQ848"/>
    <mergeCell ref="ISR844:ISR848"/>
    <mergeCell ref="ISS844:ISS848"/>
    <mergeCell ref="IST844:IST848"/>
    <mergeCell ref="ISU844:ISU848"/>
    <mergeCell ref="ISV844:ISV848"/>
    <mergeCell ref="ISK844:ISK848"/>
    <mergeCell ref="ISL844:ISL848"/>
    <mergeCell ref="ISM844:ISM848"/>
    <mergeCell ref="ISN844:ISN848"/>
    <mergeCell ref="ISO844:ISO848"/>
    <mergeCell ref="ISP844:ISP848"/>
    <mergeCell ref="ISE844:ISE848"/>
    <mergeCell ref="ISF844:ISF848"/>
    <mergeCell ref="ISG844:ISG848"/>
    <mergeCell ref="ISH844:ISH848"/>
    <mergeCell ref="ISI844:ISI848"/>
    <mergeCell ref="ISJ844:ISJ848"/>
    <mergeCell ref="IRY844:IRY848"/>
    <mergeCell ref="IRZ844:IRZ848"/>
    <mergeCell ref="ISA844:ISA848"/>
    <mergeCell ref="ISB844:ISB848"/>
    <mergeCell ref="ISC844:ISC848"/>
    <mergeCell ref="ISD844:ISD848"/>
    <mergeCell ref="IRS844:IRS848"/>
    <mergeCell ref="IRT844:IRT848"/>
    <mergeCell ref="IRU844:IRU848"/>
    <mergeCell ref="IRV844:IRV848"/>
    <mergeCell ref="IRW844:IRW848"/>
    <mergeCell ref="IRX844:IRX848"/>
    <mergeCell ref="IRM844:IRM848"/>
    <mergeCell ref="IRN844:IRN848"/>
    <mergeCell ref="IRO844:IRO848"/>
    <mergeCell ref="IRP844:IRP848"/>
    <mergeCell ref="IRQ844:IRQ848"/>
    <mergeCell ref="IRR844:IRR848"/>
    <mergeCell ref="IRG844:IRG848"/>
    <mergeCell ref="IRH844:IRH848"/>
    <mergeCell ref="IRI844:IRI848"/>
    <mergeCell ref="IRJ844:IRJ848"/>
    <mergeCell ref="IRK844:IRK848"/>
    <mergeCell ref="IRL844:IRL848"/>
    <mergeCell ref="IRA844:IRA848"/>
    <mergeCell ref="IRB844:IRB848"/>
    <mergeCell ref="IRC844:IRC848"/>
    <mergeCell ref="IRD844:IRD848"/>
    <mergeCell ref="IRE844:IRE848"/>
    <mergeCell ref="IRF844:IRF848"/>
    <mergeCell ref="IQU844:IQU848"/>
    <mergeCell ref="IQV844:IQV848"/>
    <mergeCell ref="IQW844:IQW848"/>
    <mergeCell ref="IQX844:IQX848"/>
    <mergeCell ref="IQY844:IQY848"/>
    <mergeCell ref="IQZ844:IQZ848"/>
    <mergeCell ref="IQO844:IQO848"/>
    <mergeCell ref="IQP844:IQP848"/>
    <mergeCell ref="IQQ844:IQQ848"/>
    <mergeCell ref="IQR844:IQR848"/>
    <mergeCell ref="IQS844:IQS848"/>
    <mergeCell ref="IQT844:IQT848"/>
    <mergeCell ref="IQI844:IQI848"/>
    <mergeCell ref="IQJ844:IQJ848"/>
    <mergeCell ref="IQK844:IQK848"/>
    <mergeCell ref="IQL844:IQL848"/>
    <mergeCell ref="IQM844:IQM848"/>
    <mergeCell ref="IQN844:IQN848"/>
    <mergeCell ref="IQC844:IQC848"/>
    <mergeCell ref="IQD844:IQD848"/>
    <mergeCell ref="IQE844:IQE848"/>
    <mergeCell ref="IQF844:IQF848"/>
    <mergeCell ref="IQG844:IQG848"/>
    <mergeCell ref="IQH844:IQH848"/>
    <mergeCell ref="IPW844:IPW848"/>
    <mergeCell ref="IPX844:IPX848"/>
    <mergeCell ref="IPY844:IPY848"/>
    <mergeCell ref="IPZ844:IPZ848"/>
    <mergeCell ref="IQA844:IQA848"/>
    <mergeCell ref="IQB844:IQB848"/>
    <mergeCell ref="IPQ844:IPQ848"/>
    <mergeCell ref="IPR844:IPR848"/>
    <mergeCell ref="IPS844:IPS848"/>
    <mergeCell ref="IPT844:IPT848"/>
    <mergeCell ref="IPU844:IPU848"/>
    <mergeCell ref="IPV844:IPV848"/>
    <mergeCell ref="IPK844:IPK848"/>
    <mergeCell ref="IPL844:IPL848"/>
    <mergeCell ref="IPM844:IPM848"/>
    <mergeCell ref="IPN844:IPN848"/>
    <mergeCell ref="IPO844:IPO848"/>
    <mergeCell ref="IPP844:IPP848"/>
    <mergeCell ref="IPE844:IPE848"/>
    <mergeCell ref="IPF844:IPF848"/>
    <mergeCell ref="IPG844:IPG848"/>
    <mergeCell ref="IPH844:IPH848"/>
    <mergeCell ref="IPI844:IPI848"/>
    <mergeCell ref="IPJ844:IPJ848"/>
    <mergeCell ref="IOY844:IOY848"/>
    <mergeCell ref="IOZ844:IOZ848"/>
    <mergeCell ref="IPA844:IPA848"/>
    <mergeCell ref="IPB844:IPB848"/>
    <mergeCell ref="IPC844:IPC848"/>
    <mergeCell ref="IPD844:IPD848"/>
    <mergeCell ref="IOS844:IOS848"/>
    <mergeCell ref="IOT844:IOT848"/>
    <mergeCell ref="IOU844:IOU848"/>
    <mergeCell ref="IOV844:IOV848"/>
    <mergeCell ref="IOW844:IOW848"/>
    <mergeCell ref="IOX844:IOX848"/>
    <mergeCell ref="IOM844:IOM848"/>
    <mergeCell ref="ION844:ION848"/>
    <mergeCell ref="IOO844:IOO848"/>
    <mergeCell ref="IOP844:IOP848"/>
    <mergeCell ref="IOQ844:IOQ848"/>
    <mergeCell ref="IOR844:IOR848"/>
    <mergeCell ref="IOG844:IOG848"/>
    <mergeCell ref="IOH844:IOH848"/>
    <mergeCell ref="IOI844:IOI848"/>
    <mergeCell ref="IOJ844:IOJ848"/>
    <mergeCell ref="IOK844:IOK848"/>
    <mergeCell ref="IOL844:IOL848"/>
    <mergeCell ref="IOA844:IOA848"/>
    <mergeCell ref="IOB844:IOB848"/>
    <mergeCell ref="IOC844:IOC848"/>
    <mergeCell ref="IOD844:IOD848"/>
    <mergeCell ref="IOE844:IOE848"/>
    <mergeCell ref="IOF844:IOF848"/>
    <mergeCell ref="INU844:INU848"/>
    <mergeCell ref="INV844:INV848"/>
    <mergeCell ref="INW844:INW848"/>
    <mergeCell ref="INX844:INX848"/>
    <mergeCell ref="INY844:INY848"/>
    <mergeCell ref="INZ844:INZ848"/>
    <mergeCell ref="INO844:INO848"/>
    <mergeCell ref="INP844:INP848"/>
    <mergeCell ref="INQ844:INQ848"/>
    <mergeCell ref="INR844:INR848"/>
    <mergeCell ref="INS844:INS848"/>
    <mergeCell ref="INT844:INT848"/>
    <mergeCell ref="INI844:INI848"/>
    <mergeCell ref="INJ844:INJ848"/>
    <mergeCell ref="INK844:INK848"/>
    <mergeCell ref="INL844:INL848"/>
    <mergeCell ref="INM844:INM848"/>
    <mergeCell ref="INN844:INN848"/>
    <mergeCell ref="INC844:INC848"/>
    <mergeCell ref="IND844:IND848"/>
    <mergeCell ref="INE844:INE848"/>
    <mergeCell ref="INF844:INF848"/>
    <mergeCell ref="ING844:ING848"/>
    <mergeCell ref="INH844:INH848"/>
    <mergeCell ref="IMW844:IMW848"/>
    <mergeCell ref="IMX844:IMX848"/>
    <mergeCell ref="IMY844:IMY848"/>
    <mergeCell ref="IMZ844:IMZ848"/>
    <mergeCell ref="INA844:INA848"/>
    <mergeCell ref="INB844:INB848"/>
    <mergeCell ref="IMQ844:IMQ848"/>
    <mergeCell ref="IMR844:IMR848"/>
    <mergeCell ref="IMS844:IMS848"/>
    <mergeCell ref="IMT844:IMT848"/>
    <mergeCell ref="IMU844:IMU848"/>
    <mergeCell ref="IMV844:IMV848"/>
    <mergeCell ref="IMK844:IMK848"/>
    <mergeCell ref="IML844:IML848"/>
    <mergeCell ref="IMM844:IMM848"/>
    <mergeCell ref="IMN844:IMN848"/>
    <mergeCell ref="IMO844:IMO848"/>
    <mergeCell ref="IMP844:IMP848"/>
    <mergeCell ref="IME844:IME848"/>
    <mergeCell ref="IMF844:IMF848"/>
    <mergeCell ref="IMG844:IMG848"/>
    <mergeCell ref="IMH844:IMH848"/>
    <mergeCell ref="IMI844:IMI848"/>
    <mergeCell ref="IMJ844:IMJ848"/>
    <mergeCell ref="ILY844:ILY848"/>
    <mergeCell ref="ILZ844:ILZ848"/>
    <mergeCell ref="IMA844:IMA848"/>
    <mergeCell ref="IMB844:IMB848"/>
    <mergeCell ref="IMC844:IMC848"/>
    <mergeCell ref="IMD844:IMD848"/>
    <mergeCell ref="ILS844:ILS848"/>
    <mergeCell ref="ILT844:ILT848"/>
    <mergeCell ref="ILU844:ILU848"/>
    <mergeCell ref="ILV844:ILV848"/>
    <mergeCell ref="ILW844:ILW848"/>
    <mergeCell ref="ILX844:ILX848"/>
    <mergeCell ref="ILM844:ILM848"/>
    <mergeCell ref="ILN844:ILN848"/>
    <mergeCell ref="ILO844:ILO848"/>
    <mergeCell ref="ILP844:ILP848"/>
    <mergeCell ref="ILQ844:ILQ848"/>
    <mergeCell ref="ILR844:ILR848"/>
    <mergeCell ref="ILG844:ILG848"/>
    <mergeCell ref="ILH844:ILH848"/>
    <mergeCell ref="ILI844:ILI848"/>
    <mergeCell ref="ILJ844:ILJ848"/>
    <mergeCell ref="ILK844:ILK848"/>
    <mergeCell ref="ILL844:ILL848"/>
    <mergeCell ref="ILA844:ILA848"/>
    <mergeCell ref="ILB844:ILB848"/>
    <mergeCell ref="ILC844:ILC848"/>
    <mergeCell ref="ILD844:ILD848"/>
    <mergeCell ref="ILE844:ILE848"/>
    <mergeCell ref="ILF844:ILF848"/>
    <mergeCell ref="IKU844:IKU848"/>
    <mergeCell ref="IKV844:IKV848"/>
    <mergeCell ref="IKW844:IKW848"/>
    <mergeCell ref="IKX844:IKX848"/>
    <mergeCell ref="IKY844:IKY848"/>
    <mergeCell ref="IKZ844:IKZ848"/>
    <mergeCell ref="IKO844:IKO848"/>
    <mergeCell ref="IKP844:IKP848"/>
    <mergeCell ref="IKQ844:IKQ848"/>
    <mergeCell ref="IKR844:IKR848"/>
    <mergeCell ref="IKS844:IKS848"/>
    <mergeCell ref="IKT844:IKT848"/>
    <mergeCell ref="IKI844:IKI848"/>
    <mergeCell ref="IKJ844:IKJ848"/>
    <mergeCell ref="IKK844:IKK848"/>
    <mergeCell ref="IKL844:IKL848"/>
    <mergeCell ref="IKM844:IKM848"/>
    <mergeCell ref="IKN844:IKN848"/>
    <mergeCell ref="IKC844:IKC848"/>
    <mergeCell ref="IKD844:IKD848"/>
    <mergeCell ref="IKE844:IKE848"/>
    <mergeCell ref="IKF844:IKF848"/>
    <mergeCell ref="IKG844:IKG848"/>
    <mergeCell ref="IKH844:IKH848"/>
    <mergeCell ref="IJW844:IJW848"/>
    <mergeCell ref="IJX844:IJX848"/>
    <mergeCell ref="IJY844:IJY848"/>
    <mergeCell ref="IJZ844:IJZ848"/>
    <mergeCell ref="IKA844:IKA848"/>
    <mergeCell ref="IKB844:IKB848"/>
    <mergeCell ref="IJQ844:IJQ848"/>
    <mergeCell ref="IJR844:IJR848"/>
    <mergeCell ref="IJS844:IJS848"/>
    <mergeCell ref="IJT844:IJT848"/>
    <mergeCell ref="IJU844:IJU848"/>
    <mergeCell ref="IJV844:IJV848"/>
    <mergeCell ref="IJK844:IJK848"/>
    <mergeCell ref="IJL844:IJL848"/>
    <mergeCell ref="IJM844:IJM848"/>
    <mergeCell ref="IJN844:IJN848"/>
    <mergeCell ref="IJO844:IJO848"/>
    <mergeCell ref="IJP844:IJP848"/>
    <mergeCell ref="IJE844:IJE848"/>
    <mergeCell ref="IJF844:IJF848"/>
    <mergeCell ref="IJG844:IJG848"/>
    <mergeCell ref="IJH844:IJH848"/>
    <mergeCell ref="IJI844:IJI848"/>
    <mergeCell ref="IJJ844:IJJ848"/>
    <mergeCell ref="IIY844:IIY848"/>
    <mergeCell ref="IIZ844:IIZ848"/>
    <mergeCell ref="IJA844:IJA848"/>
    <mergeCell ref="IJB844:IJB848"/>
    <mergeCell ref="IJC844:IJC848"/>
    <mergeCell ref="IJD844:IJD848"/>
    <mergeCell ref="IIS844:IIS848"/>
    <mergeCell ref="IIT844:IIT848"/>
    <mergeCell ref="IIU844:IIU848"/>
    <mergeCell ref="IIV844:IIV848"/>
    <mergeCell ref="IIW844:IIW848"/>
    <mergeCell ref="IIX844:IIX848"/>
    <mergeCell ref="IIM844:IIM848"/>
    <mergeCell ref="IIN844:IIN848"/>
    <mergeCell ref="IIO844:IIO848"/>
    <mergeCell ref="IIP844:IIP848"/>
    <mergeCell ref="IIQ844:IIQ848"/>
    <mergeCell ref="IIR844:IIR848"/>
    <mergeCell ref="IIG844:IIG848"/>
    <mergeCell ref="IIH844:IIH848"/>
    <mergeCell ref="III844:III848"/>
    <mergeCell ref="IIJ844:IIJ848"/>
    <mergeCell ref="IIK844:IIK848"/>
    <mergeCell ref="IIL844:IIL848"/>
    <mergeCell ref="IIA844:IIA848"/>
    <mergeCell ref="IIB844:IIB848"/>
    <mergeCell ref="IIC844:IIC848"/>
    <mergeCell ref="IID844:IID848"/>
    <mergeCell ref="IIE844:IIE848"/>
    <mergeCell ref="IIF844:IIF848"/>
    <mergeCell ref="IHU844:IHU848"/>
    <mergeCell ref="IHV844:IHV848"/>
    <mergeCell ref="IHW844:IHW848"/>
    <mergeCell ref="IHX844:IHX848"/>
    <mergeCell ref="IHY844:IHY848"/>
    <mergeCell ref="IHZ844:IHZ848"/>
    <mergeCell ref="IHO844:IHO848"/>
    <mergeCell ref="IHP844:IHP848"/>
    <mergeCell ref="IHQ844:IHQ848"/>
    <mergeCell ref="IHR844:IHR848"/>
    <mergeCell ref="IHS844:IHS848"/>
    <mergeCell ref="IHT844:IHT848"/>
    <mergeCell ref="IHI844:IHI848"/>
    <mergeCell ref="IHJ844:IHJ848"/>
    <mergeCell ref="IHK844:IHK848"/>
    <mergeCell ref="IHL844:IHL848"/>
    <mergeCell ref="IHM844:IHM848"/>
    <mergeCell ref="IHN844:IHN848"/>
    <mergeCell ref="IHC844:IHC848"/>
    <mergeCell ref="IHD844:IHD848"/>
    <mergeCell ref="IHE844:IHE848"/>
    <mergeCell ref="IHF844:IHF848"/>
    <mergeCell ref="IHG844:IHG848"/>
    <mergeCell ref="IHH844:IHH848"/>
    <mergeCell ref="IGW844:IGW848"/>
    <mergeCell ref="IGX844:IGX848"/>
    <mergeCell ref="IGY844:IGY848"/>
    <mergeCell ref="IGZ844:IGZ848"/>
    <mergeCell ref="IHA844:IHA848"/>
    <mergeCell ref="IHB844:IHB848"/>
    <mergeCell ref="IGQ844:IGQ848"/>
    <mergeCell ref="IGR844:IGR848"/>
    <mergeCell ref="IGS844:IGS848"/>
    <mergeCell ref="IGT844:IGT848"/>
    <mergeCell ref="IGU844:IGU848"/>
    <mergeCell ref="IGV844:IGV848"/>
    <mergeCell ref="IGK844:IGK848"/>
    <mergeCell ref="IGL844:IGL848"/>
    <mergeCell ref="IGM844:IGM848"/>
    <mergeCell ref="IGN844:IGN848"/>
    <mergeCell ref="IGO844:IGO848"/>
    <mergeCell ref="IGP844:IGP848"/>
    <mergeCell ref="IGE844:IGE848"/>
    <mergeCell ref="IGF844:IGF848"/>
    <mergeCell ref="IGG844:IGG848"/>
    <mergeCell ref="IGH844:IGH848"/>
    <mergeCell ref="IGI844:IGI848"/>
    <mergeCell ref="IGJ844:IGJ848"/>
    <mergeCell ref="IFY844:IFY848"/>
    <mergeCell ref="IFZ844:IFZ848"/>
    <mergeCell ref="IGA844:IGA848"/>
    <mergeCell ref="IGB844:IGB848"/>
    <mergeCell ref="IGC844:IGC848"/>
    <mergeCell ref="IGD844:IGD848"/>
    <mergeCell ref="IFS844:IFS848"/>
    <mergeCell ref="IFT844:IFT848"/>
    <mergeCell ref="IFU844:IFU848"/>
    <mergeCell ref="IFV844:IFV848"/>
    <mergeCell ref="IFW844:IFW848"/>
    <mergeCell ref="IFX844:IFX848"/>
    <mergeCell ref="IFM844:IFM848"/>
    <mergeCell ref="IFN844:IFN848"/>
    <mergeCell ref="IFO844:IFO848"/>
    <mergeCell ref="IFP844:IFP848"/>
    <mergeCell ref="IFQ844:IFQ848"/>
    <mergeCell ref="IFR844:IFR848"/>
    <mergeCell ref="IFG844:IFG848"/>
    <mergeCell ref="IFH844:IFH848"/>
    <mergeCell ref="IFI844:IFI848"/>
    <mergeCell ref="IFJ844:IFJ848"/>
    <mergeCell ref="IFK844:IFK848"/>
    <mergeCell ref="IFL844:IFL848"/>
    <mergeCell ref="IFA844:IFA848"/>
    <mergeCell ref="IFB844:IFB848"/>
    <mergeCell ref="IFC844:IFC848"/>
    <mergeCell ref="IFD844:IFD848"/>
    <mergeCell ref="IFE844:IFE848"/>
    <mergeCell ref="IFF844:IFF848"/>
    <mergeCell ref="IEU844:IEU848"/>
    <mergeCell ref="IEV844:IEV848"/>
    <mergeCell ref="IEW844:IEW848"/>
    <mergeCell ref="IEX844:IEX848"/>
    <mergeCell ref="IEY844:IEY848"/>
    <mergeCell ref="IEZ844:IEZ848"/>
    <mergeCell ref="IEO844:IEO848"/>
    <mergeCell ref="IEP844:IEP848"/>
    <mergeCell ref="IEQ844:IEQ848"/>
    <mergeCell ref="IER844:IER848"/>
    <mergeCell ref="IES844:IES848"/>
    <mergeCell ref="IET844:IET848"/>
    <mergeCell ref="IEI844:IEI848"/>
    <mergeCell ref="IEJ844:IEJ848"/>
    <mergeCell ref="IEK844:IEK848"/>
    <mergeCell ref="IEL844:IEL848"/>
    <mergeCell ref="IEM844:IEM848"/>
    <mergeCell ref="IEN844:IEN848"/>
    <mergeCell ref="IEC844:IEC848"/>
    <mergeCell ref="IED844:IED848"/>
    <mergeCell ref="IEE844:IEE848"/>
    <mergeCell ref="IEF844:IEF848"/>
    <mergeCell ref="IEG844:IEG848"/>
    <mergeCell ref="IEH844:IEH848"/>
    <mergeCell ref="IDW844:IDW848"/>
    <mergeCell ref="IDX844:IDX848"/>
    <mergeCell ref="IDY844:IDY848"/>
    <mergeCell ref="IDZ844:IDZ848"/>
    <mergeCell ref="IEA844:IEA848"/>
    <mergeCell ref="IEB844:IEB848"/>
    <mergeCell ref="IDQ844:IDQ848"/>
    <mergeCell ref="IDR844:IDR848"/>
    <mergeCell ref="IDS844:IDS848"/>
    <mergeCell ref="IDT844:IDT848"/>
    <mergeCell ref="IDU844:IDU848"/>
    <mergeCell ref="IDV844:IDV848"/>
    <mergeCell ref="IDK844:IDK848"/>
    <mergeCell ref="IDL844:IDL848"/>
    <mergeCell ref="IDM844:IDM848"/>
    <mergeCell ref="IDN844:IDN848"/>
    <mergeCell ref="IDO844:IDO848"/>
    <mergeCell ref="IDP844:IDP848"/>
    <mergeCell ref="IDE844:IDE848"/>
    <mergeCell ref="IDF844:IDF848"/>
    <mergeCell ref="IDG844:IDG848"/>
    <mergeCell ref="IDH844:IDH848"/>
    <mergeCell ref="IDI844:IDI848"/>
    <mergeCell ref="IDJ844:IDJ848"/>
    <mergeCell ref="ICY844:ICY848"/>
    <mergeCell ref="ICZ844:ICZ848"/>
    <mergeCell ref="IDA844:IDA848"/>
    <mergeCell ref="IDB844:IDB848"/>
    <mergeCell ref="IDC844:IDC848"/>
    <mergeCell ref="IDD844:IDD848"/>
    <mergeCell ref="ICS844:ICS848"/>
    <mergeCell ref="ICT844:ICT848"/>
    <mergeCell ref="ICU844:ICU848"/>
    <mergeCell ref="ICV844:ICV848"/>
    <mergeCell ref="ICW844:ICW848"/>
    <mergeCell ref="ICX844:ICX848"/>
    <mergeCell ref="ICM844:ICM848"/>
    <mergeCell ref="ICN844:ICN848"/>
    <mergeCell ref="ICO844:ICO848"/>
    <mergeCell ref="ICP844:ICP848"/>
    <mergeCell ref="ICQ844:ICQ848"/>
    <mergeCell ref="ICR844:ICR848"/>
    <mergeCell ref="ICG844:ICG848"/>
    <mergeCell ref="ICH844:ICH848"/>
    <mergeCell ref="ICI844:ICI848"/>
    <mergeCell ref="ICJ844:ICJ848"/>
    <mergeCell ref="ICK844:ICK848"/>
    <mergeCell ref="ICL844:ICL848"/>
    <mergeCell ref="ICA844:ICA848"/>
    <mergeCell ref="ICB844:ICB848"/>
    <mergeCell ref="ICC844:ICC848"/>
    <mergeCell ref="ICD844:ICD848"/>
    <mergeCell ref="ICE844:ICE848"/>
    <mergeCell ref="ICF844:ICF848"/>
    <mergeCell ref="IBU844:IBU848"/>
    <mergeCell ref="IBV844:IBV848"/>
    <mergeCell ref="IBW844:IBW848"/>
    <mergeCell ref="IBX844:IBX848"/>
    <mergeCell ref="IBY844:IBY848"/>
    <mergeCell ref="IBZ844:IBZ848"/>
    <mergeCell ref="IBO844:IBO848"/>
    <mergeCell ref="IBP844:IBP848"/>
    <mergeCell ref="IBQ844:IBQ848"/>
    <mergeCell ref="IBR844:IBR848"/>
    <mergeCell ref="IBS844:IBS848"/>
    <mergeCell ref="IBT844:IBT848"/>
    <mergeCell ref="IBI844:IBI848"/>
    <mergeCell ref="IBJ844:IBJ848"/>
    <mergeCell ref="IBK844:IBK848"/>
    <mergeCell ref="IBL844:IBL848"/>
    <mergeCell ref="IBM844:IBM848"/>
    <mergeCell ref="IBN844:IBN848"/>
    <mergeCell ref="IBC844:IBC848"/>
    <mergeCell ref="IBD844:IBD848"/>
    <mergeCell ref="IBE844:IBE848"/>
    <mergeCell ref="IBF844:IBF848"/>
    <mergeCell ref="IBG844:IBG848"/>
    <mergeCell ref="IBH844:IBH848"/>
    <mergeCell ref="IAW844:IAW848"/>
    <mergeCell ref="IAX844:IAX848"/>
    <mergeCell ref="IAY844:IAY848"/>
    <mergeCell ref="IAZ844:IAZ848"/>
    <mergeCell ref="IBA844:IBA848"/>
    <mergeCell ref="IBB844:IBB848"/>
    <mergeCell ref="IAQ844:IAQ848"/>
    <mergeCell ref="IAR844:IAR848"/>
    <mergeCell ref="IAS844:IAS848"/>
    <mergeCell ref="IAT844:IAT848"/>
    <mergeCell ref="IAU844:IAU848"/>
    <mergeCell ref="IAV844:IAV848"/>
    <mergeCell ref="IAK844:IAK848"/>
    <mergeCell ref="IAL844:IAL848"/>
    <mergeCell ref="IAM844:IAM848"/>
    <mergeCell ref="IAN844:IAN848"/>
    <mergeCell ref="IAO844:IAO848"/>
    <mergeCell ref="IAP844:IAP848"/>
    <mergeCell ref="IAE844:IAE848"/>
    <mergeCell ref="IAF844:IAF848"/>
    <mergeCell ref="IAG844:IAG848"/>
    <mergeCell ref="IAH844:IAH848"/>
    <mergeCell ref="IAI844:IAI848"/>
    <mergeCell ref="IAJ844:IAJ848"/>
    <mergeCell ref="HZY844:HZY848"/>
    <mergeCell ref="HZZ844:HZZ848"/>
    <mergeCell ref="IAA844:IAA848"/>
    <mergeCell ref="IAB844:IAB848"/>
    <mergeCell ref="IAC844:IAC848"/>
    <mergeCell ref="IAD844:IAD848"/>
    <mergeCell ref="HZS844:HZS848"/>
    <mergeCell ref="HZT844:HZT848"/>
    <mergeCell ref="HZU844:HZU848"/>
    <mergeCell ref="HZV844:HZV848"/>
    <mergeCell ref="HZW844:HZW848"/>
    <mergeCell ref="HZX844:HZX848"/>
    <mergeCell ref="HZM844:HZM848"/>
    <mergeCell ref="HZN844:HZN848"/>
    <mergeCell ref="HZO844:HZO848"/>
    <mergeCell ref="HZP844:HZP848"/>
    <mergeCell ref="HZQ844:HZQ848"/>
    <mergeCell ref="HZR844:HZR848"/>
    <mergeCell ref="HZG844:HZG848"/>
    <mergeCell ref="HZH844:HZH848"/>
    <mergeCell ref="HZI844:HZI848"/>
    <mergeCell ref="HZJ844:HZJ848"/>
    <mergeCell ref="HZK844:HZK848"/>
    <mergeCell ref="HZL844:HZL848"/>
    <mergeCell ref="HZA844:HZA848"/>
    <mergeCell ref="HZB844:HZB848"/>
    <mergeCell ref="HZC844:HZC848"/>
    <mergeCell ref="HZD844:HZD848"/>
    <mergeCell ref="HZE844:HZE848"/>
    <mergeCell ref="HZF844:HZF848"/>
    <mergeCell ref="HYU844:HYU848"/>
    <mergeCell ref="HYV844:HYV848"/>
    <mergeCell ref="HYW844:HYW848"/>
    <mergeCell ref="HYX844:HYX848"/>
    <mergeCell ref="HYY844:HYY848"/>
    <mergeCell ref="HYZ844:HYZ848"/>
    <mergeCell ref="HYO844:HYO848"/>
    <mergeCell ref="HYP844:HYP848"/>
    <mergeCell ref="HYQ844:HYQ848"/>
    <mergeCell ref="HYR844:HYR848"/>
    <mergeCell ref="HYS844:HYS848"/>
    <mergeCell ref="HYT844:HYT848"/>
    <mergeCell ref="HYI844:HYI848"/>
    <mergeCell ref="HYJ844:HYJ848"/>
    <mergeCell ref="HYK844:HYK848"/>
    <mergeCell ref="HYL844:HYL848"/>
    <mergeCell ref="HYM844:HYM848"/>
    <mergeCell ref="HYN844:HYN848"/>
    <mergeCell ref="HYC844:HYC848"/>
    <mergeCell ref="HYD844:HYD848"/>
    <mergeCell ref="HYE844:HYE848"/>
    <mergeCell ref="HYF844:HYF848"/>
    <mergeCell ref="HYG844:HYG848"/>
    <mergeCell ref="HYH844:HYH848"/>
    <mergeCell ref="HXW844:HXW848"/>
    <mergeCell ref="HXX844:HXX848"/>
    <mergeCell ref="HXY844:HXY848"/>
    <mergeCell ref="HXZ844:HXZ848"/>
    <mergeCell ref="HYA844:HYA848"/>
    <mergeCell ref="HYB844:HYB848"/>
    <mergeCell ref="HXQ844:HXQ848"/>
    <mergeCell ref="HXR844:HXR848"/>
    <mergeCell ref="HXS844:HXS848"/>
    <mergeCell ref="HXT844:HXT848"/>
    <mergeCell ref="HXU844:HXU848"/>
    <mergeCell ref="HXV844:HXV848"/>
    <mergeCell ref="HXK844:HXK848"/>
    <mergeCell ref="HXL844:HXL848"/>
    <mergeCell ref="HXM844:HXM848"/>
    <mergeCell ref="HXN844:HXN848"/>
    <mergeCell ref="HXO844:HXO848"/>
    <mergeCell ref="HXP844:HXP848"/>
    <mergeCell ref="HXE844:HXE848"/>
    <mergeCell ref="HXF844:HXF848"/>
    <mergeCell ref="HXG844:HXG848"/>
    <mergeCell ref="HXH844:HXH848"/>
    <mergeCell ref="HXI844:HXI848"/>
    <mergeCell ref="HXJ844:HXJ848"/>
    <mergeCell ref="HWY844:HWY848"/>
    <mergeCell ref="HWZ844:HWZ848"/>
    <mergeCell ref="HXA844:HXA848"/>
    <mergeCell ref="HXB844:HXB848"/>
    <mergeCell ref="HXC844:HXC848"/>
    <mergeCell ref="HXD844:HXD848"/>
    <mergeCell ref="HWS844:HWS848"/>
    <mergeCell ref="HWT844:HWT848"/>
    <mergeCell ref="HWU844:HWU848"/>
    <mergeCell ref="HWV844:HWV848"/>
    <mergeCell ref="HWW844:HWW848"/>
    <mergeCell ref="HWX844:HWX848"/>
    <mergeCell ref="HWM844:HWM848"/>
    <mergeCell ref="HWN844:HWN848"/>
    <mergeCell ref="HWO844:HWO848"/>
    <mergeCell ref="HWP844:HWP848"/>
    <mergeCell ref="HWQ844:HWQ848"/>
    <mergeCell ref="HWR844:HWR848"/>
    <mergeCell ref="HWG844:HWG848"/>
    <mergeCell ref="HWH844:HWH848"/>
    <mergeCell ref="HWI844:HWI848"/>
    <mergeCell ref="HWJ844:HWJ848"/>
    <mergeCell ref="HWK844:HWK848"/>
    <mergeCell ref="HWL844:HWL848"/>
    <mergeCell ref="HWA844:HWA848"/>
    <mergeCell ref="HWB844:HWB848"/>
    <mergeCell ref="HWC844:HWC848"/>
    <mergeCell ref="HWD844:HWD848"/>
    <mergeCell ref="HWE844:HWE848"/>
    <mergeCell ref="HWF844:HWF848"/>
    <mergeCell ref="HVU844:HVU848"/>
    <mergeCell ref="HVV844:HVV848"/>
    <mergeCell ref="HVW844:HVW848"/>
    <mergeCell ref="HVX844:HVX848"/>
    <mergeCell ref="HVY844:HVY848"/>
    <mergeCell ref="HVZ844:HVZ848"/>
    <mergeCell ref="HVO844:HVO848"/>
    <mergeCell ref="HVP844:HVP848"/>
    <mergeCell ref="HVQ844:HVQ848"/>
    <mergeCell ref="HVR844:HVR848"/>
    <mergeCell ref="HVS844:HVS848"/>
    <mergeCell ref="HVT844:HVT848"/>
    <mergeCell ref="HVI844:HVI848"/>
    <mergeCell ref="HVJ844:HVJ848"/>
    <mergeCell ref="HVK844:HVK848"/>
    <mergeCell ref="HVL844:HVL848"/>
    <mergeCell ref="HVM844:HVM848"/>
    <mergeCell ref="HVN844:HVN848"/>
    <mergeCell ref="HVC844:HVC848"/>
    <mergeCell ref="HVD844:HVD848"/>
    <mergeCell ref="HVE844:HVE848"/>
    <mergeCell ref="HVF844:HVF848"/>
    <mergeCell ref="HVG844:HVG848"/>
    <mergeCell ref="HVH844:HVH848"/>
    <mergeCell ref="HUW844:HUW848"/>
    <mergeCell ref="HUX844:HUX848"/>
    <mergeCell ref="HUY844:HUY848"/>
    <mergeCell ref="HUZ844:HUZ848"/>
    <mergeCell ref="HVA844:HVA848"/>
    <mergeCell ref="HVB844:HVB848"/>
    <mergeCell ref="HUQ844:HUQ848"/>
    <mergeCell ref="HUR844:HUR848"/>
    <mergeCell ref="HUS844:HUS848"/>
    <mergeCell ref="HUT844:HUT848"/>
    <mergeCell ref="HUU844:HUU848"/>
    <mergeCell ref="HUV844:HUV848"/>
    <mergeCell ref="HUK844:HUK848"/>
    <mergeCell ref="HUL844:HUL848"/>
    <mergeCell ref="HUM844:HUM848"/>
    <mergeCell ref="HUN844:HUN848"/>
    <mergeCell ref="HUO844:HUO848"/>
    <mergeCell ref="HUP844:HUP848"/>
    <mergeCell ref="HUE844:HUE848"/>
    <mergeCell ref="HUF844:HUF848"/>
    <mergeCell ref="HUG844:HUG848"/>
    <mergeCell ref="HUH844:HUH848"/>
    <mergeCell ref="HUI844:HUI848"/>
    <mergeCell ref="HUJ844:HUJ848"/>
    <mergeCell ref="HTY844:HTY848"/>
    <mergeCell ref="HTZ844:HTZ848"/>
    <mergeCell ref="HUA844:HUA848"/>
    <mergeCell ref="HUB844:HUB848"/>
    <mergeCell ref="HUC844:HUC848"/>
    <mergeCell ref="HUD844:HUD848"/>
    <mergeCell ref="HTS844:HTS848"/>
    <mergeCell ref="HTT844:HTT848"/>
    <mergeCell ref="HTU844:HTU848"/>
    <mergeCell ref="HTV844:HTV848"/>
    <mergeCell ref="HTW844:HTW848"/>
    <mergeCell ref="HTX844:HTX848"/>
    <mergeCell ref="HTM844:HTM848"/>
    <mergeCell ref="HTN844:HTN848"/>
    <mergeCell ref="HTO844:HTO848"/>
    <mergeCell ref="HTP844:HTP848"/>
    <mergeCell ref="HTQ844:HTQ848"/>
    <mergeCell ref="HTR844:HTR848"/>
    <mergeCell ref="HTG844:HTG848"/>
    <mergeCell ref="HTH844:HTH848"/>
    <mergeCell ref="HTI844:HTI848"/>
    <mergeCell ref="HTJ844:HTJ848"/>
    <mergeCell ref="HTK844:HTK848"/>
    <mergeCell ref="HTL844:HTL848"/>
    <mergeCell ref="HTA844:HTA848"/>
    <mergeCell ref="HTB844:HTB848"/>
    <mergeCell ref="HTC844:HTC848"/>
    <mergeCell ref="HTD844:HTD848"/>
    <mergeCell ref="HTE844:HTE848"/>
    <mergeCell ref="HTF844:HTF848"/>
    <mergeCell ref="HSU844:HSU848"/>
    <mergeCell ref="HSV844:HSV848"/>
    <mergeCell ref="HSW844:HSW848"/>
    <mergeCell ref="HSX844:HSX848"/>
    <mergeCell ref="HSY844:HSY848"/>
    <mergeCell ref="HSZ844:HSZ848"/>
    <mergeCell ref="HSO844:HSO848"/>
    <mergeCell ref="HSP844:HSP848"/>
    <mergeCell ref="HSQ844:HSQ848"/>
    <mergeCell ref="HSR844:HSR848"/>
    <mergeCell ref="HSS844:HSS848"/>
    <mergeCell ref="HST844:HST848"/>
    <mergeCell ref="HSI844:HSI848"/>
    <mergeCell ref="HSJ844:HSJ848"/>
    <mergeCell ref="HSK844:HSK848"/>
    <mergeCell ref="HSL844:HSL848"/>
    <mergeCell ref="HSM844:HSM848"/>
    <mergeCell ref="HSN844:HSN848"/>
    <mergeCell ref="HSC844:HSC848"/>
    <mergeCell ref="HSD844:HSD848"/>
    <mergeCell ref="HSE844:HSE848"/>
    <mergeCell ref="HSF844:HSF848"/>
    <mergeCell ref="HSG844:HSG848"/>
    <mergeCell ref="HSH844:HSH848"/>
    <mergeCell ref="HRW844:HRW848"/>
    <mergeCell ref="HRX844:HRX848"/>
    <mergeCell ref="HRY844:HRY848"/>
    <mergeCell ref="HRZ844:HRZ848"/>
    <mergeCell ref="HSA844:HSA848"/>
    <mergeCell ref="HSB844:HSB848"/>
    <mergeCell ref="HRQ844:HRQ848"/>
    <mergeCell ref="HRR844:HRR848"/>
    <mergeCell ref="HRS844:HRS848"/>
    <mergeCell ref="HRT844:HRT848"/>
    <mergeCell ref="HRU844:HRU848"/>
    <mergeCell ref="HRV844:HRV848"/>
    <mergeCell ref="HRK844:HRK848"/>
    <mergeCell ref="HRL844:HRL848"/>
    <mergeCell ref="HRM844:HRM848"/>
    <mergeCell ref="HRN844:HRN848"/>
    <mergeCell ref="HRO844:HRO848"/>
    <mergeCell ref="HRP844:HRP848"/>
    <mergeCell ref="HRE844:HRE848"/>
    <mergeCell ref="HRF844:HRF848"/>
    <mergeCell ref="HRG844:HRG848"/>
    <mergeCell ref="HRH844:HRH848"/>
    <mergeCell ref="HRI844:HRI848"/>
    <mergeCell ref="HRJ844:HRJ848"/>
    <mergeCell ref="HQY844:HQY848"/>
    <mergeCell ref="HQZ844:HQZ848"/>
    <mergeCell ref="HRA844:HRA848"/>
    <mergeCell ref="HRB844:HRB848"/>
    <mergeCell ref="HRC844:HRC848"/>
    <mergeCell ref="HRD844:HRD848"/>
    <mergeCell ref="HQS844:HQS848"/>
    <mergeCell ref="HQT844:HQT848"/>
    <mergeCell ref="HQU844:HQU848"/>
    <mergeCell ref="HQV844:HQV848"/>
    <mergeCell ref="HQW844:HQW848"/>
    <mergeCell ref="HQX844:HQX848"/>
    <mergeCell ref="HQM844:HQM848"/>
    <mergeCell ref="HQN844:HQN848"/>
    <mergeCell ref="HQO844:HQO848"/>
    <mergeCell ref="HQP844:HQP848"/>
    <mergeCell ref="HQQ844:HQQ848"/>
    <mergeCell ref="HQR844:HQR848"/>
    <mergeCell ref="HQG844:HQG848"/>
    <mergeCell ref="HQH844:HQH848"/>
    <mergeCell ref="HQI844:HQI848"/>
    <mergeCell ref="HQJ844:HQJ848"/>
    <mergeCell ref="HQK844:HQK848"/>
    <mergeCell ref="HQL844:HQL848"/>
    <mergeCell ref="HQA844:HQA848"/>
    <mergeCell ref="HQB844:HQB848"/>
    <mergeCell ref="HQC844:HQC848"/>
    <mergeCell ref="HQD844:HQD848"/>
    <mergeCell ref="HQE844:HQE848"/>
    <mergeCell ref="HQF844:HQF848"/>
    <mergeCell ref="HPU844:HPU848"/>
    <mergeCell ref="HPV844:HPV848"/>
    <mergeCell ref="HPW844:HPW848"/>
    <mergeCell ref="HPX844:HPX848"/>
    <mergeCell ref="HPY844:HPY848"/>
    <mergeCell ref="HPZ844:HPZ848"/>
    <mergeCell ref="HPO844:HPO848"/>
    <mergeCell ref="HPP844:HPP848"/>
    <mergeCell ref="HPQ844:HPQ848"/>
    <mergeCell ref="HPR844:HPR848"/>
    <mergeCell ref="HPS844:HPS848"/>
    <mergeCell ref="HPT844:HPT848"/>
    <mergeCell ref="HPI844:HPI848"/>
    <mergeCell ref="HPJ844:HPJ848"/>
    <mergeCell ref="HPK844:HPK848"/>
    <mergeCell ref="HPL844:HPL848"/>
    <mergeCell ref="HPM844:HPM848"/>
    <mergeCell ref="HPN844:HPN848"/>
    <mergeCell ref="HPC844:HPC848"/>
    <mergeCell ref="HPD844:HPD848"/>
    <mergeCell ref="HPE844:HPE848"/>
    <mergeCell ref="HPF844:HPF848"/>
    <mergeCell ref="HPG844:HPG848"/>
    <mergeCell ref="HPH844:HPH848"/>
    <mergeCell ref="HOW844:HOW848"/>
    <mergeCell ref="HOX844:HOX848"/>
    <mergeCell ref="HOY844:HOY848"/>
    <mergeCell ref="HOZ844:HOZ848"/>
    <mergeCell ref="HPA844:HPA848"/>
    <mergeCell ref="HPB844:HPB848"/>
    <mergeCell ref="HOQ844:HOQ848"/>
    <mergeCell ref="HOR844:HOR848"/>
    <mergeCell ref="HOS844:HOS848"/>
    <mergeCell ref="HOT844:HOT848"/>
    <mergeCell ref="HOU844:HOU848"/>
    <mergeCell ref="HOV844:HOV848"/>
    <mergeCell ref="HOK844:HOK848"/>
    <mergeCell ref="HOL844:HOL848"/>
    <mergeCell ref="HOM844:HOM848"/>
    <mergeCell ref="HON844:HON848"/>
    <mergeCell ref="HOO844:HOO848"/>
    <mergeCell ref="HOP844:HOP848"/>
    <mergeCell ref="HOE844:HOE848"/>
    <mergeCell ref="HOF844:HOF848"/>
    <mergeCell ref="HOG844:HOG848"/>
    <mergeCell ref="HOH844:HOH848"/>
    <mergeCell ref="HOI844:HOI848"/>
    <mergeCell ref="HOJ844:HOJ848"/>
    <mergeCell ref="HNY844:HNY848"/>
    <mergeCell ref="HNZ844:HNZ848"/>
    <mergeCell ref="HOA844:HOA848"/>
    <mergeCell ref="HOB844:HOB848"/>
    <mergeCell ref="HOC844:HOC848"/>
    <mergeCell ref="HOD844:HOD848"/>
    <mergeCell ref="HNS844:HNS848"/>
    <mergeCell ref="HNT844:HNT848"/>
    <mergeCell ref="HNU844:HNU848"/>
    <mergeCell ref="HNV844:HNV848"/>
    <mergeCell ref="HNW844:HNW848"/>
    <mergeCell ref="HNX844:HNX848"/>
    <mergeCell ref="HNM844:HNM848"/>
    <mergeCell ref="HNN844:HNN848"/>
    <mergeCell ref="HNO844:HNO848"/>
    <mergeCell ref="HNP844:HNP848"/>
    <mergeCell ref="HNQ844:HNQ848"/>
    <mergeCell ref="HNR844:HNR848"/>
    <mergeCell ref="HNG844:HNG848"/>
    <mergeCell ref="HNH844:HNH848"/>
    <mergeCell ref="HNI844:HNI848"/>
    <mergeCell ref="HNJ844:HNJ848"/>
    <mergeCell ref="HNK844:HNK848"/>
    <mergeCell ref="HNL844:HNL848"/>
    <mergeCell ref="HNA844:HNA848"/>
    <mergeCell ref="HNB844:HNB848"/>
    <mergeCell ref="HNC844:HNC848"/>
    <mergeCell ref="HND844:HND848"/>
    <mergeCell ref="HNE844:HNE848"/>
    <mergeCell ref="HNF844:HNF848"/>
    <mergeCell ref="HMU844:HMU848"/>
    <mergeCell ref="HMV844:HMV848"/>
    <mergeCell ref="HMW844:HMW848"/>
    <mergeCell ref="HMX844:HMX848"/>
    <mergeCell ref="HMY844:HMY848"/>
    <mergeCell ref="HMZ844:HMZ848"/>
    <mergeCell ref="HMO844:HMO848"/>
    <mergeCell ref="HMP844:HMP848"/>
    <mergeCell ref="HMQ844:HMQ848"/>
    <mergeCell ref="HMR844:HMR848"/>
    <mergeCell ref="HMS844:HMS848"/>
    <mergeCell ref="HMT844:HMT848"/>
    <mergeCell ref="HMI844:HMI848"/>
    <mergeCell ref="HMJ844:HMJ848"/>
    <mergeCell ref="HMK844:HMK848"/>
    <mergeCell ref="HML844:HML848"/>
    <mergeCell ref="HMM844:HMM848"/>
    <mergeCell ref="HMN844:HMN848"/>
    <mergeCell ref="HMC844:HMC848"/>
    <mergeCell ref="HMD844:HMD848"/>
    <mergeCell ref="HME844:HME848"/>
    <mergeCell ref="HMF844:HMF848"/>
    <mergeCell ref="HMG844:HMG848"/>
    <mergeCell ref="HMH844:HMH848"/>
    <mergeCell ref="HLW844:HLW848"/>
    <mergeCell ref="HLX844:HLX848"/>
    <mergeCell ref="HLY844:HLY848"/>
    <mergeCell ref="HLZ844:HLZ848"/>
    <mergeCell ref="HMA844:HMA848"/>
    <mergeCell ref="HMB844:HMB848"/>
    <mergeCell ref="HLQ844:HLQ848"/>
    <mergeCell ref="HLR844:HLR848"/>
    <mergeCell ref="HLS844:HLS848"/>
    <mergeCell ref="HLT844:HLT848"/>
    <mergeCell ref="HLU844:HLU848"/>
    <mergeCell ref="HLV844:HLV848"/>
    <mergeCell ref="HLK844:HLK848"/>
    <mergeCell ref="HLL844:HLL848"/>
    <mergeCell ref="HLM844:HLM848"/>
    <mergeCell ref="HLN844:HLN848"/>
    <mergeCell ref="HLO844:HLO848"/>
    <mergeCell ref="HLP844:HLP848"/>
    <mergeCell ref="HLE844:HLE848"/>
    <mergeCell ref="HLF844:HLF848"/>
    <mergeCell ref="HLG844:HLG848"/>
    <mergeCell ref="HLH844:HLH848"/>
    <mergeCell ref="HLI844:HLI848"/>
    <mergeCell ref="HLJ844:HLJ848"/>
    <mergeCell ref="HKY844:HKY848"/>
    <mergeCell ref="HKZ844:HKZ848"/>
    <mergeCell ref="HLA844:HLA848"/>
    <mergeCell ref="HLB844:HLB848"/>
    <mergeCell ref="HLC844:HLC848"/>
    <mergeCell ref="HLD844:HLD848"/>
    <mergeCell ref="HKS844:HKS848"/>
    <mergeCell ref="HKT844:HKT848"/>
    <mergeCell ref="HKU844:HKU848"/>
    <mergeCell ref="HKV844:HKV848"/>
    <mergeCell ref="HKW844:HKW848"/>
    <mergeCell ref="HKX844:HKX848"/>
    <mergeCell ref="HKM844:HKM848"/>
    <mergeCell ref="HKN844:HKN848"/>
    <mergeCell ref="HKO844:HKO848"/>
    <mergeCell ref="HKP844:HKP848"/>
    <mergeCell ref="HKQ844:HKQ848"/>
    <mergeCell ref="HKR844:HKR848"/>
    <mergeCell ref="HKG844:HKG848"/>
    <mergeCell ref="HKH844:HKH848"/>
    <mergeCell ref="HKI844:HKI848"/>
    <mergeCell ref="HKJ844:HKJ848"/>
    <mergeCell ref="HKK844:HKK848"/>
    <mergeCell ref="HKL844:HKL848"/>
    <mergeCell ref="HKA844:HKA848"/>
    <mergeCell ref="HKB844:HKB848"/>
    <mergeCell ref="HKC844:HKC848"/>
    <mergeCell ref="HKD844:HKD848"/>
    <mergeCell ref="HKE844:HKE848"/>
    <mergeCell ref="HKF844:HKF848"/>
    <mergeCell ref="HJU844:HJU848"/>
    <mergeCell ref="HJV844:HJV848"/>
    <mergeCell ref="HJW844:HJW848"/>
    <mergeCell ref="HJX844:HJX848"/>
    <mergeCell ref="HJY844:HJY848"/>
    <mergeCell ref="HJZ844:HJZ848"/>
    <mergeCell ref="HJO844:HJO848"/>
    <mergeCell ref="HJP844:HJP848"/>
    <mergeCell ref="HJQ844:HJQ848"/>
    <mergeCell ref="HJR844:HJR848"/>
    <mergeCell ref="HJS844:HJS848"/>
    <mergeCell ref="HJT844:HJT848"/>
    <mergeCell ref="HJI844:HJI848"/>
    <mergeCell ref="HJJ844:HJJ848"/>
    <mergeCell ref="HJK844:HJK848"/>
    <mergeCell ref="HJL844:HJL848"/>
    <mergeCell ref="HJM844:HJM848"/>
    <mergeCell ref="HJN844:HJN848"/>
    <mergeCell ref="HJC844:HJC848"/>
    <mergeCell ref="HJD844:HJD848"/>
    <mergeCell ref="HJE844:HJE848"/>
    <mergeCell ref="HJF844:HJF848"/>
    <mergeCell ref="HJG844:HJG848"/>
    <mergeCell ref="HJH844:HJH848"/>
    <mergeCell ref="HIW844:HIW848"/>
    <mergeCell ref="HIX844:HIX848"/>
    <mergeCell ref="HIY844:HIY848"/>
    <mergeCell ref="HIZ844:HIZ848"/>
    <mergeCell ref="HJA844:HJA848"/>
    <mergeCell ref="HJB844:HJB848"/>
    <mergeCell ref="HIQ844:HIQ848"/>
    <mergeCell ref="HIR844:HIR848"/>
    <mergeCell ref="HIS844:HIS848"/>
    <mergeCell ref="HIT844:HIT848"/>
    <mergeCell ref="HIU844:HIU848"/>
    <mergeCell ref="HIV844:HIV848"/>
    <mergeCell ref="HIK844:HIK848"/>
    <mergeCell ref="HIL844:HIL848"/>
    <mergeCell ref="HIM844:HIM848"/>
    <mergeCell ref="HIN844:HIN848"/>
    <mergeCell ref="HIO844:HIO848"/>
    <mergeCell ref="HIP844:HIP848"/>
    <mergeCell ref="HIE844:HIE848"/>
    <mergeCell ref="HIF844:HIF848"/>
    <mergeCell ref="HIG844:HIG848"/>
    <mergeCell ref="HIH844:HIH848"/>
    <mergeCell ref="HII844:HII848"/>
    <mergeCell ref="HIJ844:HIJ848"/>
    <mergeCell ref="HHY844:HHY848"/>
    <mergeCell ref="HHZ844:HHZ848"/>
    <mergeCell ref="HIA844:HIA848"/>
    <mergeCell ref="HIB844:HIB848"/>
    <mergeCell ref="HIC844:HIC848"/>
    <mergeCell ref="HID844:HID848"/>
    <mergeCell ref="HHS844:HHS848"/>
    <mergeCell ref="HHT844:HHT848"/>
    <mergeCell ref="HHU844:HHU848"/>
    <mergeCell ref="HHV844:HHV848"/>
    <mergeCell ref="HHW844:HHW848"/>
    <mergeCell ref="HHX844:HHX848"/>
    <mergeCell ref="HHM844:HHM848"/>
    <mergeCell ref="HHN844:HHN848"/>
    <mergeCell ref="HHO844:HHO848"/>
    <mergeCell ref="HHP844:HHP848"/>
    <mergeCell ref="HHQ844:HHQ848"/>
    <mergeCell ref="HHR844:HHR848"/>
    <mergeCell ref="HHG844:HHG848"/>
    <mergeCell ref="HHH844:HHH848"/>
    <mergeCell ref="HHI844:HHI848"/>
    <mergeCell ref="HHJ844:HHJ848"/>
    <mergeCell ref="HHK844:HHK848"/>
    <mergeCell ref="HHL844:HHL848"/>
    <mergeCell ref="HHA844:HHA848"/>
    <mergeCell ref="HHB844:HHB848"/>
    <mergeCell ref="HHC844:HHC848"/>
    <mergeCell ref="HHD844:HHD848"/>
    <mergeCell ref="HHE844:HHE848"/>
    <mergeCell ref="HHF844:HHF848"/>
    <mergeCell ref="HGU844:HGU848"/>
    <mergeCell ref="HGV844:HGV848"/>
    <mergeCell ref="HGW844:HGW848"/>
    <mergeCell ref="HGX844:HGX848"/>
    <mergeCell ref="HGY844:HGY848"/>
    <mergeCell ref="HGZ844:HGZ848"/>
    <mergeCell ref="HGO844:HGO848"/>
    <mergeCell ref="HGP844:HGP848"/>
    <mergeCell ref="HGQ844:HGQ848"/>
    <mergeCell ref="HGR844:HGR848"/>
    <mergeCell ref="HGS844:HGS848"/>
    <mergeCell ref="HGT844:HGT848"/>
    <mergeCell ref="HGI844:HGI848"/>
    <mergeCell ref="HGJ844:HGJ848"/>
    <mergeCell ref="HGK844:HGK848"/>
    <mergeCell ref="HGL844:HGL848"/>
    <mergeCell ref="HGM844:HGM848"/>
    <mergeCell ref="HGN844:HGN848"/>
    <mergeCell ref="HGC844:HGC848"/>
    <mergeCell ref="HGD844:HGD848"/>
    <mergeCell ref="HGE844:HGE848"/>
    <mergeCell ref="HGF844:HGF848"/>
    <mergeCell ref="HGG844:HGG848"/>
    <mergeCell ref="HGH844:HGH848"/>
    <mergeCell ref="HFW844:HFW848"/>
    <mergeCell ref="HFX844:HFX848"/>
    <mergeCell ref="HFY844:HFY848"/>
    <mergeCell ref="HFZ844:HFZ848"/>
    <mergeCell ref="HGA844:HGA848"/>
    <mergeCell ref="HGB844:HGB848"/>
    <mergeCell ref="HFQ844:HFQ848"/>
    <mergeCell ref="HFR844:HFR848"/>
    <mergeCell ref="HFS844:HFS848"/>
    <mergeCell ref="HFT844:HFT848"/>
    <mergeCell ref="HFU844:HFU848"/>
    <mergeCell ref="HFV844:HFV848"/>
    <mergeCell ref="HFK844:HFK848"/>
    <mergeCell ref="HFL844:HFL848"/>
    <mergeCell ref="HFM844:HFM848"/>
    <mergeCell ref="HFN844:HFN848"/>
    <mergeCell ref="HFO844:HFO848"/>
    <mergeCell ref="HFP844:HFP848"/>
    <mergeCell ref="HFE844:HFE848"/>
    <mergeCell ref="HFF844:HFF848"/>
    <mergeCell ref="HFG844:HFG848"/>
    <mergeCell ref="HFH844:HFH848"/>
    <mergeCell ref="HFI844:HFI848"/>
    <mergeCell ref="HFJ844:HFJ848"/>
    <mergeCell ref="HEY844:HEY848"/>
    <mergeCell ref="HEZ844:HEZ848"/>
    <mergeCell ref="HFA844:HFA848"/>
    <mergeCell ref="HFB844:HFB848"/>
    <mergeCell ref="HFC844:HFC848"/>
    <mergeCell ref="HFD844:HFD848"/>
    <mergeCell ref="HES844:HES848"/>
    <mergeCell ref="HET844:HET848"/>
    <mergeCell ref="HEU844:HEU848"/>
    <mergeCell ref="HEV844:HEV848"/>
    <mergeCell ref="HEW844:HEW848"/>
    <mergeCell ref="HEX844:HEX848"/>
    <mergeCell ref="HEM844:HEM848"/>
    <mergeCell ref="HEN844:HEN848"/>
    <mergeCell ref="HEO844:HEO848"/>
    <mergeCell ref="HEP844:HEP848"/>
    <mergeCell ref="HEQ844:HEQ848"/>
    <mergeCell ref="HER844:HER848"/>
    <mergeCell ref="HEG844:HEG848"/>
    <mergeCell ref="HEH844:HEH848"/>
    <mergeCell ref="HEI844:HEI848"/>
    <mergeCell ref="HEJ844:HEJ848"/>
    <mergeCell ref="HEK844:HEK848"/>
    <mergeCell ref="HEL844:HEL848"/>
    <mergeCell ref="HEA844:HEA848"/>
    <mergeCell ref="HEB844:HEB848"/>
    <mergeCell ref="HEC844:HEC848"/>
    <mergeCell ref="HED844:HED848"/>
    <mergeCell ref="HEE844:HEE848"/>
    <mergeCell ref="HEF844:HEF848"/>
    <mergeCell ref="HDU844:HDU848"/>
    <mergeCell ref="HDV844:HDV848"/>
    <mergeCell ref="HDW844:HDW848"/>
    <mergeCell ref="HDX844:HDX848"/>
    <mergeCell ref="HDY844:HDY848"/>
    <mergeCell ref="HDZ844:HDZ848"/>
    <mergeCell ref="HDO844:HDO848"/>
    <mergeCell ref="HDP844:HDP848"/>
    <mergeCell ref="HDQ844:HDQ848"/>
    <mergeCell ref="HDR844:HDR848"/>
    <mergeCell ref="HDS844:HDS848"/>
    <mergeCell ref="HDT844:HDT848"/>
    <mergeCell ref="HDI844:HDI848"/>
    <mergeCell ref="HDJ844:HDJ848"/>
    <mergeCell ref="HDK844:HDK848"/>
    <mergeCell ref="HDL844:HDL848"/>
    <mergeCell ref="HDM844:HDM848"/>
    <mergeCell ref="HDN844:HDN848"/>
    <mergeCell ref="HDC844:HDC848"/>
    <mergeCell ref="HDD844:HDD848"/>
    <mergeCell ref="HDE844:HDE848"/>
    <mergeCell ref="HDF844:HDF848"/>
    <mergeCell ref="HDG844:HDG848"/>
    <mergeCell ref="HDH844:HDH848"/>
    <mergeCell ref="HCW844:HCW848"/>
    <mergeCell ref="HCX844:HCX848"/>
    <mergeCell ref="HCY844:HCY848"/>
    <mergeCell ref="HCZ844:HCZ848"/>
    <mergeCell ref="HDA844:HDA848"/>
    <mergeCell ref="HDB844:HDB848"/>
    <mergeCell ref="HCQ844:HCQ848"/>
    <mergeCell ref="HCR844:HCR848"/>
    <mergeCell ref="HCS844:HCS848"/>
    <mergeCell ref="HCT844:HCT848"/>
    <mergeCell ref="HCU844:HCU848"/>
    <mergeCell ref="HCV844:HCV848"/>
    <mergeCell ref="HCK844:HCK848"/>
    <mergeCell ref="HCL844:HCL848"/>
    <mergeCell ref="HCM844:HCM848"/>
    <mergeCell ref="HCN844:HCN848"/>
    <mergeCell ref="HCO844:HCO848"/>
    <mergeCell ref="HCP844:HCP848"/>
    <mergeCell ref="HCE844:HCE848"/>
    <mergeCell ref="HCF844:HCF848"/>
    <mergeCell ref="HCG844:HCG848"/>
    <mergeCell ref="HCH844:HCH848"/>
    <mergeCell ref="HCI844:HCI848"/>
    <mergeCell ref="HCJ844:HCJ848"/>
    <mergeCell ref="HBY844:HBY848"/>
    <mergeCell ref="HBZ844:HBZ848"/>
    <mergeCell ref="HCA844:HCA848"/>
    <mergeCell ref="HCB844:HCB848"/>
    <mergeCell ref="HCC844:HCC848"/>
    <mergeCell ref="HCD844:HCD848"/>
    <mergeCell ref="HBS844:HBS848"/>
    <mergeCell ref="HBT844:HBT848"/>
    <mergeCell ref="HBU844:HBU848"/>
    <mergeCell ref="HBV844:HBV848"/>
    <mergeCell ref="HBW844:HBW848"/>
    <mergeCell ref="HBX844:HBX848"/>
    <mergeCell ref="HBM844:HBM848"/>
    <mergeCell ref="HBN844:HBN848"/>
    <mergeCell ref="HBO844:HBO848"/>
    <mergeCell ref="HBP844:HBP848"/>
    <mergeCell ref="HBQ844:HBQ848"/>
    <mergeCell ref="HBR844:HBR848"/>
    <mergeCell ref="HBG844:HBG848"/>
    <mergeCell ref="HBH844:HBH848"/>
    <mergeCell ref="HBI844:HBI848"/>
    <mergeCell ref="HBJ844:HBJ848"/>
    <mergeCell ref="HBK844:HBK848"/>
    <mergeCell ref="HBL844:HBL848"/>
    <mergeCell ref="HBA844:HBA848"/>
    <mergeCell ref="HBB844:HBB848"/>
    <mergeCell ref="HBC844:HBC848"/>
    <mergeCell ref="HBD844:HBD848"/>
    <mergeCell ref="HBE844:HBE848"/>
    <mergeCell ref="HBF844:HBF848"/>
    <mergeCell ref="HAU844:HAU848"/>
    <mergeCell ref="HAV844:HAV848"/>
    <mergeCell ref="HAW844:HAW848"/>
    <mergeCell ref="HAX844:HAX848"/>
    <mergeCell ref="HAY844:HAY848"/>
    <mergeCell ref="HAZ844:HAZ848"/>
    <mergeCell ref="HAO844:HAO848"/>
    <mergeCell ref="HAP844:HAP848"/>
    <mergeCell ref="HAQ844:HAQ848"/>
    <mergeCell ref="HAR844:HAR848"/>
    <mergeCell ref="HAS844:HAS848"/>
    <mergeCell ref="HAT844:HAT848"/>
    <mergeCell ref="HAI844:HAI848"/>
    <mergeCell ref="HAJ844:HAJ848"/>
    <mergeCell ref="HAK844:HAK848"/>
    <mergeCell ref="HAL844:HAL848"/>
    <mergeCell ref="HAM844:HAM848"/>
    <mergeCell ref="HAN844:HAN848"/>
    <mergeCell ref="HAC844:HAC848"/>
    <mergeCell ref="HAD844:HAD848"/>
    <mergeCell ref="HAE844:HAE848"/>
    <mergeCell ref="HAF844:HAF848"/>
    <mergeCell ref="HAG844:HAG848"/>
    <mergeCell ref="HAH844:HAH848"/>
    <mergeCell ref="GZW844:GZW848"/>
    <mergeCell ref="GZX844:GZX848"/>
    <mergeCell ref="GZY844:GZY848"/>
    <mergeCell ref="GZZ844:GZZ848"/>
    <mergeCell ref="HAA844:HAA848"/>
    <mergeCell ref="HAB844:HAB848"/>
    <mergeCell ref="GZQ844:GZQ848"/>
    <mergeCell ref="GZR844:GZR848"/>
    <mergeCell ref="GZS844:GZS848"/>
    <mergeCell ref="GZT844:GZT848"/>
    <mergeCell ref="GZU844:GZU848"/>
    <mergeCell ref="GZV844:GZV848"/>
    <mergeCell ref="GZK844:GZK848"/>
    <mergeCell ref="GZL844:GZL848"/>
    <mergeCell ref="GZM844:GZM848"/>
    <mergeCell ref="GZN844:GZN848"/>
    <mergeCell ref="GZO844:GZO848"/>
    <mergeCell ref="GZP844:GZP848"/>
    <mergeCell ref="GZE844:GZE848"/>
    <mergeCell ref="GZF844:GZF848"/>
    <mergeCell ref="GZG844:GZG848"/>
    <mergeCell ref="GZH844:GZH848"/>
    <mergeCell ref="GZI844:GZI848"/>
    <mergeCell ref="GZJ844:GZJ848"/>
    <mergeCell ref="GYY844:GYY848"/>
    <mergeCell ref="GYZ844:GYZ848"/>
    <mergeCell ref="GZA844:GZA848"/>
    <mergeCell ref="GZB844:GZB848"/>
    <mergeCell ref="GZC844:GZC848"/>
    <mergeCell ref="GZD844:GZD848"/>
    <mergeCell ref="GYS844:GYS848"/>
    <mergeCell ref="GYT844:GYT848"/>
    <mergeCell ref="GYU844:GYU848"/>
    <mergeCell ref="GYV844:GYV848"/>
    <mergeCell ref="GYW844:GYW848"/>
    <mergeCell ref="GYX844:GYX848"/>
    <mergeCell ref="GYM844:GYM848"/>
    <mergeCell ref="GYN844:GYN848"/>
    <mergeCell ref="GYO844:GYO848"/>
    <mergeCell ref="GYP844:GYP848"/>
    <mergeCell ref="GYQ844:GYQ848"/>
    <mergeCell ref="GYR844:GYR848"/>
    <mergeCell ref="GYG844:GYG848"/>
    <mergeCell ref="GYH844:GYH848"/>
    <mergeCell ref="GYI844:GYI848"/>
    <mergeCell ref="GYJ844:GYJ848"/>
    <mergeCell ref="GYK844:GYK848"/>
    <mergeCell ref="GYL844:GYL848"/>
    <mergeCell ref="GYA844:GYA848"/>
    <mergeCell ref="GYB844:GYB848"/>
    <mergeCell ref="GYC844:GYC848"/>
    <mergeCell ref="GYD844:GYD848"/>
    <mergeCell ref="GYE844:GYE848"/>
    <mergeCell ref="GYF844:GYF848"/>
    <mergeCell ref="GXU844:GXU848"/>
    <mergeCell ref="GXV844:GXV848"/>
    <mergeCell ref="GXW844:GXW848"/>
    <mergeCell ref="GXX844:GXX848"/>
    <mergeCell ref="GXY844:GXY848"/>
    <mergeCell ref="GXZ844:GXZ848"/>
    <mergeCell ref="GXO844:GXO848"/>
    <mergeCell ref="GXP844:GXP848"/>
    <mergeCell ref="GXQ844:GXQ848"/>
    <mergeCell ref="GXR844:GXR848"/>
    <mergeCell ref="GXS844:GXS848"/>
    <mergeCell ref="GXT844:GXT848"/>
    <mergeCell ref="GXI844:GXI848"/>
    <mergeCell ref="GXJ844:GXJ848"/>
    <mergeCell ref="GXK844:GXK848"/>
    <mergeCell ref="GXL844:GXL848"/>
    <mergeCell ref="GXM844:GXM848"/>
    <mergeCell ref="GXN844:GXN848"/>
    <mergeCell ref="GXC844:GXC848"/>
    <mergeCell ref="GXD844:GXD848"/>
    <mergeCell ref="GXE844:GXE848"/>
    <mergeCell ref="GXF844:GXF848"/>
    <mergeCell ref="GXG844:GXG848"/>
    <mergeCell ref="GXH844:GXH848"/>
    <mergeCell ref="GWW844:GWW848"/>
    <mergeCell ref="GWX844:GWX848"/>
    <mergeCell ref="GWY844:GWY848"/>
    <mergeCell ref="GWZ844:GWZ848"/>
    <mergeCell ref="GXA844:GXA848"/>
    <mergeCell ref="GXB844:GXB848"/>
    <mergeCell ref="GWQ844:GWQ848"/>
    <mergeCell ref="GWR844:GWR848"/>
    <mergeCell ref="GWS844:GWS848"/>
    <mergeCell ref="GWT844:GWT848"/>
    <mergeCell ref="GWU844:GWU848"/>
    <mergeCell ref="GWV844:GWV848"/>
    <mergeCell ref="GWK844:GWK848"/>
    <mergeCell ref="GWL844:GWL848"/>
    <mergeCell ref="GWM844:GWM848"/>
    <mergeCell ref="GWN844:GWN848"/>
    <mergeCell ref="GWO844:GWO848"/>
    <mergeCell ref="GWP844:GWP848"/>
    <mergeCell ref="GWE844:GWE848"/>
    <mergeCell ref="GWF844:GWF848"/>
    <mergeCell ref="GWG844:GWG848"/>
    <mergeCell ref="GWH844:GWH848"/>
    <mergeCell ref="GWI844:GWI848"/>
    <mergeCell ref="GWJ844:GWJ848"/>
    <mergeCell ref="GVY844:GVY848"/>
    <mergeCell ref="GVZ844:GVZ848"/>
    <mergeCell ref="GWA844:GWA848"/>
    <mergeCell ref="GWB844:GWB848"/>
    <mergeCell ref="GWC844:GWC848"/>
    <mergeCell ref="GWD844:GWD848"/>
    <mergeCell ref="GVS844:GVS848"/>
    <mergeCell ref="GVT844:GVT848"/>
    <mergeCell ref="GVU844:GVU848"/>
    <mergeCell ref="GVV844:GVV848"/>
    <mergeCell ref="GVW844:GVW848"/>
    <mergeCell ref="GVX844:GVX848"/>
    <mergeCell ref="GVM844:GVM848"/>
    <mergeCell ref="GVN844:GVN848"/>
    <mergeCell ref="GVO844:GVO848"/>
    <mergeCell ref="GVP844:GVP848"/>
    <mergeCell ref="GVQ844:GVQ848"/>
    <mergeCell ref="GVR844:GVR848"/>
    <mergeCell ref="GVG844:GVG848"/>
    <mergeCell ref="GVH844:GVH848"/>
    <mergeCell ref="GVI844:GVI848"/>
    <mergeCell ref="GVJ844:GVJ848"/>
    <mergeCell ref="GVK844:GVK848"/>
    <mergeCell ref="GVL844:GVL848"/>
    <mergeCell ref="GVA844:GVA848"/>
    <mergeCell ref="GVB844:GVB848"/>
    <mergeCell ref="GVC844:GVC848"/>
    <mergeCell ref="GVD844:GVD848"/>
    <mergeCell ref="GVE844:GVE848"/>
    <mergeCell ref="GVF844:GVF848"/>
    <mergeCell ref="GUU844:GUU848"/>
    <mergeCell ref="GUV844:GUV848"/>
    <mergeCell ref="GUW844:GUW848"/>
    <mergeCell ref="GUX844:GUX848"/>
    <mergeCell ref="GUY844:GUY848"/>
    <mergeCell ref="GUZ844:GUZ848"/>
    <mergeCell ref="GUO844:GUO848"/>
    <mergeCell ref="GUP844:GUP848"/>
    <mergeCell ref="GUQ844:GUQ848"/>
    <mergeCell ref="GUR844:GUR848"/>
    <mergeCell ref="GUS844:GUS848"/>
    <mergeCell ref="GUT844:GUT848"/>
    <mergeCell ref="GUI844:GUI848"/>
    <mergeCell ref="GUJ844:GUJ848"/>
    <mergeCell ref="GUK844:GUK848"/>
    <mergeCell ref="GUL844:GUL848"/>
    <mergeCell ref="GUM844:GUM848"/>
    <mergeCell ref="GUN844:GUN848"/>
    <mergeCell ref="GUC844:GUC848"/>
    <mergeCell ref="GUD844:GUD848"/>
    <mergeCell ref="GUE844:GUE848"/>
    <mergeCell ref="GUF844:GUF848"/>
    <mergeCell ref="GUG844:GUG848"/>
    <mergeCell ref="GUH844:GUH848"/>
    <mergeCell ref="GTW844:GTW848"/>
    <mergeCell ref="GTX844:GTX848"/>
    <mergeCell ref="GTY844:GTY848"/>
    <mergeCell ref="GTZ844:GTZ848"/>
    <mergeCell ref="GUA844:GUA848"/>
    <mergeCell ref="GUB844:GUB848"/>
    <mergeCell ref="GTQ844:GTQ848"/>
    <mergeCell ref="GTR844:GTR848"/>
    <mergeCell ref="GTS844:GTS848"/>
    <mergeCell ref="GTT844:GTT848"/>
    <mergeCell ref="GTU844:GTU848"/>
    <mergeCell ref="GTV844:GTV848"/>
    <mergeCell ref="GTK844:GTK848"/>
    <mergeCell ref="GTL844:GTL848"/>
    <mergeCell ref="GTM844:GTM848"/>
    <mergeCell ref="GTN844:GTN848"/>
    <mergeCell ref="GTO844:GTO848"/>
    <mergeCell ref="GTP844:GTP848"/>
    <mergeCell ref="GTE844:GTE848"/>
    <mergeCell ref="GTF844:GTF848"/>
    <mergeCell ref="GTG844:GTG848"/>
    <mergeCell ref="GTH844:GTH848"/>
    <mergeCell ref="GTI844:GTI848"/>
    <mergeCell ref="GTJ844:GTJ848"/>
    <mergeCell ref="GSY844:GSY848"/>
    <mergeCell ref="GSZ844:GSZ848"/>
    <mergeCell ref="GTA844:GTA848"/>
    <mergeCell ref="GTB844:GTB848"/>
    <mergeCell ref="GTC844:GTC848"/>
    <mergeCell ref="GTD844:GTD848"/>
    <mergeCell ref="GSS844:GSS848"/>
    <mergeCell ref="GST844:GST848"/>
    <mergeCell ref="GSU844:GSU848"/>
    <mergeCell ref="GSV844:GSV848"/>
    <mergeCell ref="GSW844:GSW848"/>
    <mergeCell ref="GSX844:GSX848"/>
    <mergeCell ref="GSM844:GSM848"/>
    <mergeCell ref="GSN844:GSN848"/>
    <mergeCell ref="GSO844:GSO848"/>
    <mergeCell ref="GSP844:GSP848"/>
    <mergeCell ref="GSQ844:GSQ848"/>
    <mergeCell ref="GSR844:GSR848"/>
    <mergeCell ref="GSG844:GSG848"/>
    <mergeCell ref="GSH844:GSH848"/>
    <mergeCell ref="GSI844:GSI848"/>
    <mergeCell ref="GSJ844:GSJ848"/>
    <mergeCell ref="GSK844:GSK848"/>
    <mergeCell ref="GSL844:GSL848"/>
    <mergeCell ref="GSA844:GSA848"/>
    <mergeCell ref="GSB844:GSB848"/>
    <mergeCell ref="GSC844:GSC848"/>
    <mergeCell ref="GSD844:GSD848"/>
    <mergeCell ref="GSE844:GSE848"/>
    <mergeCell ref="GSF844:GSF848"/>
    <mergeCell ref="GRU844:GRU848"/>
    <mergeCell ref="GRV844:GRV848"/>
    <mergeCell ref="GRW844:GRW848"/>
    <mergeCell ref="GRX844:GRX848"/>
    <mergeCell ref="GRY844:GRY848"/>
    <mergeCell ref="GRZ844:GRZ848"/>
    <mergeCell ref="GRO844:GRO848"/>
    <mergeCell ref="GRP844:GRP848"/>
    <mergeCell ref="GRQ844:GRQ848"/>
    <mergeCell ref="GRR844:GRR848"/>
    <mergeCell ref="GRS844:GRS848"/>
    <mergeCell ref="GRT844:GRT848"/>
    <mergeCell ref="GRI844:GRI848"/>
    <mergeCell ref="GRJ844:GRJ848"/>
    <mergeCell ref="GRK844:GRK848"/>
    <mergeCell ref="GRL844:GRL848"/>
    <mergeCell ref="GRM844:GRM848"/>
    <mergeCell ref="GRN844:GRN848"/>
    <mergeCell ref="GRC844:GRC848"/>
    <mergeCell ref="GRD844:GRD848"/>
    <mergeCell ref="GRE844:GRE848"/>
    <mergeCell ref="GRF844:GRF848"/>
    <mergeCell ref="GRG844:GRG848"/>
    <mergeCell ref="GRH844:GRH848"/>
    <mergeCell ref="GQW844:GQW848"/>
    <mergeCell ref="GQX844:GQX848"/>
    <mergeCell ref="GQY844:GQY848"/>
    <mergeCell ref="GQZ844:GQZ848"/>
    <mergeCell ref="GRA844:GRA848"/>
    <mergeCell ref="GRB844:GRB848"/>
    <mergeCell ref="GQQ844:GQQ848"/>
    <mergeCell ref="GQR844:GQR848"/>
    <mergeCell ref="GQS844:GQS848"/>
    <mergeCell ref="GQT844:GQT848"/>
    <mergeCell ref="GQU844:GQU848"/>
    <mergeCell ref="GQV844:GQV848"/>
    <mergeCell ref="GQK844:GQK848"/>
    <mergeCell ref="GQL844:GQL848"/>
    <mergeCell ref="GQM844:GQM848"/>
    <mergeCell ref="GQN844:GQN848"/>
    <mergeCell ref="GQO844:GQO848"/>
    <mergeCell ref="GQP844:GQP848"/>
    <mergeCell ref="GQE844:GQE848"/>
    <mergeCell ref="GQF844:GQF848"/>
    <mergeCell ref="GQG844:GQG848"/>
    <mergeCell ref="GQH844:GQH848"/>
    <mergeCell ref="GQI844:GQI848"/>
    <mergeCell ref="GQJ844:GQJ848"/>
    <mergeCell ref="GPY844:GPY848"/>
    <mergeCell ref="GPZ844:GPZ848"/>
    <mergeCell ref="GQA844:GQA848"/>
    <mergeCell ref="GQB844:GQB848"/>
    <mergeCell ref="GQC844:GQC848"/>
    <mergeCell ref="GQD844:GQD848"/>
    <mergeCell ref="GPS844:GPS848"/>
    <mergeCell ref="GPT844:GPT848"/>
    <mergeCell ref="GPU844:GPU848"/>
    <mergeCell ref="GPV844:GPV848"/>
    <mergeCell ref="GPW844:GPW848"/>
    <mergeCell ref="GPX844:GPX848"/>
    <mergeCell ref="GPM844:GPM848"/>
    <mergeCell ref="GPN844:GPN848"/>
    <mergeCell ref="GPO844:GPO848"/>
    <mergeCell ref="GPP844:GPP848"/>
    <mergeCell ref="GPQ844:GPQ848"/>
    <mergeCell ref="GPR844:GPR848"/>
    <mergeCell ref="GPG844:GPG848"/>
    <mergeCell ref="GPH844:GPH848"/>
    <mergeCell ref="GPI844:GPI848"/>
    <mergeCell ref="GPJ844:GPJ848"/>
    <mergeCell ref="GPK844:GPK848"/>
    <mergeCell ref="GPL844:GPL848"/>
    <mergeCell ref="GPA844:GPA848"/>
    <mergeCell ref="GPB844:GPB848"/>
    <mergeCell ref="GPC844:GPC848"/>
    <mergeCell ref="GPD844:GPD848"/>
    <mergeCell ref="GPE844:GPE848"/>
    <mergeCell ref="GPF844:GPF848"/>
    <mergeCell ref="GOU844:GOU848"/>
    <mergeCell ref="GOV844:GOV848"/>
    <mergeCell ref="GOW844:GOW848"/>
    <mergeCell ref="GOX844:GOX848"/>
    <mergeCell ref="GOY844:GOY848"/>
    <mergeCell ref="GOZ844:GOZ848"/>
    <mergeCell ref="GOO844:GOO848"/>
    <mergeCell ref="GOP844:GOP848"/>
    <mergeCell ref="GOQ844:GOQ848"/>
    <mergeCell ref="GOR844:GOR848"/>
    <mergeCell ref="GOS844:GOS848"/>
    <mergeCell ref="GOT844:GOT848"/>
    <mergeCell ref="GOI844:GOI848"/>
    <mergeCell ref="GOJ844:GOJ848"/>
    <mergeCell ref="GOK844:GOK848"/>
    <mergeCell ref="GOL844:GOL848"/>
    <mergeCell ref="GOM844:GOM848"/>
    <mergeCell ref="GON844:GON848"/>
    <mergeCell ref="GOC844:GOC848"/>
    <mergeCell ref="GOD844:GOD848"/>
    <mergeCell ref="GOE844:GOE848"/>
    <mergeCell ref="GOF844:GOF848"/>
    <mergeCell ref="GOG844:GOG848"/>
    <mergeCell ref="GOH844:GOH848"/>
    <mergeCell ref="GNW844:GNW848"/>
    <mergeCell ref="GNX844:GNX848"/>
    <mergeCell ref="GNY844:GNY848"/>
    <mergeCell ref="GNZ844:GNZ848"/>
    <mergeCell ref="GOA844:GOA848"/>
    <mergeCell ref="GOB844:GOB848"/>
    <mergeCell ref="GNQ844:GNQ848"/>
    <mergeCell ref="GNR844:GNR848"/>
    <mergeCell ref="GNS844:GNS848"/>
    <mergeCell ref="GNT844:GNT848"/>
    <mergeCell ref="GNU844:GNU848"/>
    <mergeCell ref="GNV844:GNV848"/>
    <mergeCell ref="GNK844:GNK848"/>
    <mergeCell ref="GNL844:GNL848"/>
    <mergeCell ref="GNM844:GNM848"/>
    <mergeCell ref="GNN844:GNN848"/>
    <mergeCell ref="GNO844:GNO848"/>
    <mergeCell ref="GNP844:GNP848"/>
    <mergeCell ref="GNE844:GNE848"/>
    <mergeCell ref="GNF844:GNF848"/>
    <mergeCell ref="GNG844:GNG848"/>
    <mergeCell ref="GNH844:GNH848"/>
    <mergeCell ref="GNI844:GNI848"/>
    <mergeCell ref="GNJ844:GNJ848"/>
    <mergeCell ref="GMY844:GMY848"/>
    <mergeCell ref="GMZ844:GMZ848"/>
    <mergeCell ref="GNA844:GNA848"/>
    <mergeCell ref="GNB844:GNB848"/>
    <mergeCell ref="GNC844:GNC848"/>
    <mergeCell ref="GND844:GND848"/>
    <mergeCell ref="GMS844:GMS848"/>
    <mergeCell ref="GMT844:GMT848"/>
    <mergeCell ref="GMU844:GMU848"/>
    <mergeCell ref="GMV844:GMV848"/>
    <mergeCell ref="GMW844:GMW848"/>
    <mergeCell ref="GMX844:GMX848"/>
    <mergeCell ref="GMM844:GMM848"/>
    <mergeCell ref="GMN844:GMN848"/>
    <mergeCell ref="GMO844:GMO848"/>
    <mergeCell ref="GMP844:GMP848"/>
    <mergeCell ref="GMQ844:GMQ848"/>
    <mergeCell ref="GMR844:GMR848"/>
    <mergeCell ref="GMG844:GMG848"/>
    <mergeCell ref="GMH844:GMH848"/>
    <mergeCell ref="GMI844:GMI848"/>
    <mergeCell ref="GMJ844:GMJ848"/>
    <mergeCell ref="GMK844:GMK848"/>
    <mergeCell ref="GML844:GML848"/>
    <mergeCell ref="GMA844:GMA848"/>
    <mergeCell ref="GMB844:GMB848"/>
    <mergeCell ref="GMC844:GMC848"/>
    <mergeCell ref="GMD844:GMD848"/>
    <mergeCell ref="GME844:GME848"/>
    <mergeCell ref="GMF844:GMF848"/>
    <mergeCell ref="GLU844:GLU848"/>
    <mergeCell ref="GLV844:GLV848"/>
    <mergeCell ref="GLW844:GLW848"/>
    <mergeCell ref="GLX844:GLX848"/>
    <mergeCell ref="GLY844:GLY848"/>
    <mergeCell ref="GLZ844:GLZ848"/>
    <mergeCell ref="GLO844:GLO848"/>
    <mergeCell ref="GLP844:GLP848"/>
    <mergeCell ref="GLQ844:GLQ848"/>
    <mergeCell ref="GLR844:GLR848"/>
    <mergeCell ref="GLS844:GLS848"/>
    <mergeCell ref="GLT844:GLT848"/>
    <mergeCell ref="GLI844:GLI848"/>
    <mergeCell ref="GLJ844:GLJ848"/>
    <mergeCell ref="GLK844:GLK848"/>
    <mergeCell ref="GLL844:GLL848"/>
    <mergeCell ref="GLM844:GLM848"/>
    <mergeCell ref="GLN844:GLN848"/>
    <mergeCell ref="GLC844:GLC848"/>
    <mergeCell ref="GLD844:GLD848"/>
    <mergeCell ref="GLE844:GLE848"/>
    <mergeCell ref="GLF844:GLF848"/>
    <mergeCell ref="GLG844:GLG848"/>
    <mergeCell ref="GLH844:GLH848"/>
    <mergeCell ref="GKW844:GKW848"/>
    <mergeCell ref="GKX844:GKX848"/>
    <mergeCell ref="GKY844:GKY848"/>
    <mergeCell ref="GKZ844:GKZ848"/>
    <mergeCell ref="GLA844:GLA848"/>
    <mergeCell ref="GLB844:GLB848"/>
    <mergeCell ref="GKQ844:GKQ848"/>
    <mergeCell ref="GKR844:GKR848"/>
    <mergeCell ref="GKS844:GKS848"/>
    <mergeCell ref="GKT844:GKT848"/>
    <mergeCell ref="GKU844:GKU848"/>
    <mergeCell ref="GKV844:GKV848"/>
    <mergeCell ref="GKK844:GKK848"/>
    <mergeCell ref="GKL844:GKL848"/>
    <mergeCell ref="GKM844:GKM848"/>
    <mergeCell ref="GKN844:GKN848"/>
    <mergeCell ref="GKO844:GKO848"/>
    <mergeCell ref="GKP844:GKP848"/>
    <mergeCell ref="GKE844:GKE848"/>
    <mergeCell ref="GKF844:GKF848"/>
    <mergeCell ref="GKG844:GKG848"/>
    <mergeCell ref="GKH844:GKH848"/>
    <mergeCell ref="GKI844:GKI848"/>
    <mergeCell ref="GKJ844:GKJ848"/>
    <mergeCell ref="GJY844:GJY848"/>
    <mergeCell ref="GJZ844:GJZ848"/>
    <mergeCell ref="GKA844:GKA848"/>
    <mergeCell ref="GKB844:GKB848"/>
    <mergeCell ref="GKC844:GKC848"/>
    <mergeCell ref="GKD844:GKD848"/>
    <mergeCell ref="GJS844:GJS848"/>
    <mergeCell ref="GJT844:GJT848"/>
    <mergeCell ref="GJU844:GJU848"/>
    <mergeCell ref="GJV844:GJV848"/>
    <mergeCell ref="GJW844:GJW848"/>
    <mergeCell ref="GJX844:GJX848"/>
    <mergeCell ref="GJM844:GJM848"/>
    <mergeCell ref="GJN844:GJN848"/>
    <mergeCell ref="GJO844:GJO848"/>
    <mergeCell ref="GJP844:GJP848"/>
    <mergeCell ref="GJQ844:GJQ848"/>
    <mergeCell ref="GJR844:GJR848"/>
    <mergeCell ref="GJG844:GJG848"/>
    <mergeCell ref="GJH844:GJH848"/>
    <mergeCell ref="GJI844:GJI848"/>
    <mergeCell ref="GJJ844:GJJ848"/>
    <mergeCell ref="GJK844:GJK848"/>
    <mergeCell ref="GJL844:GJL848"/>
    <mergeCell ref="GJA844:GJA848"/>
    <mergeCell ref="GJB844:GJB848"/>
    <mergeCell ref="GJC844:GJC848"/>
    <mergeCell ref="GJD844:GJD848"/>
    <mergeCell ref="GJE844:GJE848"/>
    <mergeCell ref="GJF844:GJF848"/>
    <mergeCell ref="GIU844:GIU848"/>
    <mergeCell ref="GIV844:GIV848"/>
    <mergeCell ref="GIW844:GIW848"/>
    <mergeCell ref="GIX844:GIX848"/>
    <mergeCell ref="GIY844:GIY848"/>
    <mergeCell ref="GIZ844:GIZ848"/>
    <mergeCell ref="GIO844:GIO848"/>
    <mergeCell ref="GIP844:GIP848"/>
    <mergeCell ref="GIQ844:GIQ848"/>
    <mergeCell ref="GIR844:GIR848"/>
    <mergeCell ref="GIS844:GIS848"/>
    <mergeCell ref="GIT844:GIT848"/>
    <mergeCell ref="GII844:GII848"/>
    <mergeCell ref="GIJ844:GIJ848"/>
    <mergeCell ref="GIK844:GIK848"/>
    <mergeCell ref="GIL844:GIL848"/>
    <mergeCell ref="GIM844:GIM848"/>
    <mergeCell ref="GIN844:GIN848"/>
    <mergeCell ref="GIC844:GIC848"/>
    <mergeCell ref="GID844:GID848"/>
    <mergeCell ref="GIE844:GIE848"/>
    <mergeCell ref="GIF844:GIF848"/>
    <mergeCell ref="GIG844:GIG848"/>
    <mergeCell ref="GIH844:GIH848"/>
    <mergeCell ref="GHW844:GHW848"/>
    <mergeCell ref="GHX844:GHX848"/>
    <mergeCell ref="GHY844:GHY848"/>
    <mergeCell ref="GHZ844:GHZ848"/>
    <mergeCell ref="GIA844:GIA848"/>
    <mergeCell ref="GIB844:GIB848"/>
    <mergeCell ref="GHQ844:GHQ848"/>
    <mergeCell ref="GHR844:GHR848"/>
    <mergeCell ref="GHS844:GHS848"/>
    <mergeCell ref="GHT844:GHT848"/>
    <mergeCell ref="GHU844:GHU848"/>
    <mergeCell ref="GHV844:GHV848"/>
    <mergeCell ref="GHK844:GHK848"/>
    <mergeCell ref="GHL844:GHL848"/>
    <mergeCell ref="GHM844:GHM848"/>
    <mergeCell ref="GHN844:GHN848"/>
    <mergeCell ref="GHO844:GHO848"/>
    <mergeCell ref="GHP844:GHP848"/>
    <mergeCell ref="GHE844:GHE848"/>
    <mergeCell ref="GHF844:GHF848"/>
    <mergeCell ref="GHG844:GHG848"/>
    <mergeCell ref="GHH844:GHH848"/>
    <mergeCell ref="GHI844:GHI848"/>
    <mergeCell ref="GHJ844:GHJ848"/>
    <mergeCell ref="GGY844:GGY848"/>
    <mergeCell ref="GGZ844:GGZ848"/>
    <mergeCell ref="GHA844:GHA848"/>
    <mergeCell ref="GHB844:GHB848"/>
    <mergeCell ref="GHC844:GHC848"/>
    <mergeCell ref="GHD844:GHD848"/>
    <mergeCell ref="GGS844:GGS848"/>
    <mergeCell ref="GGT844:GGT848"/>
    <mergeCell ref="GGU844:GGU848"/>
    <mergeCell ref="GGV844:GGV848"/>
    <mergeCell ref="GGW844:GGW848"/>
    <mergeCell ref="GGX844:GGX848"/>
    <mergeCell ref="GGM844:GGM848"/>
    <mergeCell ref="GGN844:GGN848"/>
    <mergeCell ref="GGO844:GGO848"/>
    <mergeCell ref="GGP844:GGP848"/>
    <mergeCell ref="GGQ844:GGQ848"/>
    <mergeCell ref="GGR844:GGR848"/>
    <mergeCell ref="GGG844:GGG848"/>
    <mergeCell ref="GGH844:GGH848"/>
    <mergeCell ref="GGI844:GGI848"/>
    <mergeCell ref="GGJ844:GGJ848"/>
    <mergeCell ref="GGK844:GGK848"/>
    <mergeCell ref="GGL844:GGL848"/>
    <mergeCell ref="GGA844:GGA848"/>
    <mergeCell ref="GGB844:GGB848"/>
    <mergeCell ref="GGC844:GGC848"/>
    <mergeCell ref="GGD844:GGD848"/>
    <mergeCell ref="GGE844:GGE848"/>
    <mergeCell ref="GGF844:GGF848"/>
    <mergeCell ref="GFU844:GFU848"/>
    <mergeCell ref="GFV844:GFV848"/>
    <mergeCell ref="GFW844:GFW848"/>
    <mergeCell ref="GFX844:GFX848"/>
    <mergeCell ref="GFY844:GFY848"/>
    <mergeCell ref="GFZ844:GFZ848"/>
    <mergeCell ref="GFO844:GFO848"/>
    <mergeCell ref="GFP844:GFP848"/>
    <mergeCell ref="GFQ844:GFQ848"/>
    <mergeCell ref="GFR844:GFR848"/>
    <mergeCell ref="GFS844:GFS848"/>
    <mergeCell ref="GFT844:GFT848"/>
    <mergeCell ref="GFI844:GFI848"/>
    <mergeCell ref="GFJ844:GFJ848"/>
    <mergeCell ref="GFK844:GFK848"/>
    <mergeCell ref="GFL844:GFL848"/>
    <mergeCell ref="GFM844:GFM848"/>
    <mergeCell ref="GFN844:GFN848"/>
    <mergeCell ref="GFC844:GFC848"/>
    <mergeCell ref="GFD844:GFD848"/>
    <mergeCell ref="GFE844:GFE848"/>
    <mergeCell ref="GFF844:GFF848"/>
    <mergeCell ref="GFG844:GFG848"/>
    <mergeCell ref="GFH844:GFH848"/>
    <mergeCell ref="GEW844:GEW848"/>
    <mergeCell ref="GEX844:GEX848"/>
    <mergeCell ref="GEY844:GEY848"/>
    <mergeCell ref="GEZ844:GEZ848"/>
    <mergeCell ref="GFA844:GFA848"/>
    <mergeCell ref="GFB844:GFB848"/>
    <mergeCell ref="GEQ844:GEQ848"/>
    <mergeCell ref="GER844:GER848"/>
    <mergeCell ref="GES844:GES848"/>
    <mergeCell ref="GET844:GET848"/>
    <mergeCell ref="GEU844:GEU848"/>
    <mergeCell ref="GEV844:GEV848"/>
    <mergeCell ref="GEK844:GEK848"/>
    <mergeCell ref="GEL844:GEL848"/>
    <mergeCell ref="GEM844:GEM848"/>
    <mergeCell ref="GEN844:GEN848"/>
    <mergeCell ref="GEO844:GEO848"/>
    <mergeCell ref="GEP844:GEP848"/>
    <mergeCell ref="GEE844:GEE848"/>
    <mergeCell ref="GEF844:GEF848"/>
    <mergeCell ref="GEG844:GEG848"/>
    <mergeCell ref="GEH844:GEH848"/>
    <mergeCell ref="GEI844:GEI848"/>
    <mergeCell ref="GEJ844:GEJ848"/>
    <mergeCell ref="GDY844:GDY848"/>
    <mergeCell ref="GDZ844:GDZ848"/>
    <mergeCell ref="GEA844:GEA848"/>
    <mergeCell ref="GEB844:GEB848"/>
    <mergeCell ref="GEC844:GEC848"/>
    <mergeCell ref="GED844:GED848"/>
    <mergeCell ref="GDS844:GDS848"/>
    <mergeCell ref="GDT844:GDT848"/>
    <mergeCell ref="GDU844:GDU848"/>
    <mergeCell ref="GDV844:GDV848"/>
    <mergeCell ref="GDW844:GDW848"/>
    <mergeCell ref="GDX844:GDX848"/>
    <mergeCell ref="GDM844:GDM848"/>
    <mergeCell ref="GDN844:GDN848"/>
    <mergeCell ref="GDO844:GDO848"/>
    <mergeCell ref="GDP844:GDP848"/>
    <mergeCell ref="GDQ844:GDQ848"/>
    <mergeCell ref="GDR844:GDR848"/>
    <mergeCell ref="GDG844:GDG848"/>
    <mergeCell ref="GDH844:GDH848"/>
    <mergeCell ref="GDI844:GDI848"/>
    <mergeCell ref="GDJ844:GDJ848"/>
    <mergeCell ref="GDK844:GDK848"/>
    <mergeCell ref="GDL844:GDL848"/>
    <mergeCell ref="GDA844:GDA848"/>
    <mergeCell ref="GDB844:GDB848"/>
    <mergeCell ref="GDC844:GDC848"/>
    <mergeCell ref="GDD844:GDD848"/>
    <mergeCell ref="GDE844:GDE848"/>
    <mergeCell ref="GDF844:GDF848"/>
    <mergeCell ref="GCU844:GCU848"/>
    <mergeCell ref="GCV844:GCV848"/>
    <mergeCell ref="GCW844:GCW848"/>
    <mergeCell ref="GCX844:GCX848"/>
    <mergeCell ref="GCY844:GCY848"/>
    <mergeCell ref="GCZ844:GCZ848"/>
    <mergeCell ref="GCO844:GCO848"/>
    <mergeCell ref="GCP844:GCP848"/>
    <mergeCell ref="GCQ844:GCQ848"/>
    <mergeCell ref="GCR844:GCR848"/>
    <mergeCell ref="GCS844:GCS848"/>
    <mergeCell ref="GCT844:GCT848"/>
    <mergeCell ref="GCI844:GCI848"/>
    <mergeCell ref="GCJ844:GCJ848"/>
    <mergeCell ref="GCK844:GCK848"/>
    <mergeCell ref="GCL844:GCL848"/>
    <mergeCell ref="GCM844:GCM848"/>
    <mergeCell ref="GCN844:GCN848"/>
    <mergeCell ref="GCC844:GCC848"/>
    <mergeCell ref="GCD844:GCD848"/>
    <mergeCell ref="GCE844:GCE848"/>
    <mergeCell ref="GCF844:GCF848"/>
    <mergeCell ref="GCG844:GCG848"/>
    <mergeCell ref="GCH844:GCH848"/>
    <mergeCell ref="GBW844:GBW848"/>
    <mergeCell ref="GBX844:GBX848"/>
    <mergeCell ref="GBY844:GBY848"/>
    <mergeCell ref="GBZ844:GBZ848"/>
    <mergeCell ref="GCA844:GCA848"/>
    <mergeCell ref="GCB844:GCB848"/>
    <mergeCell ref="GBQ844:GBQ848"/>
    <mergeCell ref="GBR844:GBR848"/>
    <mergeCell ref="GBS844:GBS848"/>
    <mergeCell ref="GBT844:GBT848"/>
    <mergeCell ref="GBU844:GBU848"/>
    <mergeCell ref="GBV844:GBV848"/>
    <mergeCell ref="GBK844:GBK848"/>
    <mergeCell ref="GBL844:GBL848"/>
    <mergeCell ref="GBM844:GBM848"/>
    <mergeCell ref="GBN844:GBN848"/>
    <mergeCell ref="GBO844:GBO848"/>
    <mergeCell ref="GBP844:GBP848"/>
    <mergeCell ref="GBE844:GBE848"/>
    <mergeCell ref="GBF844:GBF848"/>
    <mergeCell ref="GBG844:GBG848"/>
    <mergeCell ref="GBH844:GBH848"/>
    <mergeCell ref="GBI844:GBI848"/>
    <mergeCell ref="GBJ844:GBJ848"/>
    <mergeCell ref="GAY844:GAY848"/>
    <mergeCell ref="GAZ844:GAZ848"/>
    <mergeCell ref="GBA844:GBA848"/>
    <mergeCell ref="GBB844:GBB848"/>
    <mergeCell ref="GBC844:GBC848"/>
    <mergeCell ref="GBD844:GBD848"/>
    <mergeCell ref="GAS844:GAS848"/>
    <mergeCell ref="GAT844:GAT848"/>
    <mergeCell ref="GAU844:GAU848"/>
    <mergeCell ref="GAV844:GAV848"/>
    <mergeCell ref="GAW844:GAW848"/>
    <mergeCell ref="GAX844:GAX848"/>
    <mergeCell ref="GAM844:GAM848"/>
    <mergeCell ref="GAN844:GAN848"/>
    <mergeCell ref="GAO844:GAO848"/>
    <mergeCell ref="GAP844:GAP848"/>
    <mergeCell ref="GAQ844:GAQ848"/>
    <mergeCell ref="GAR844:GAR848"/>
    <mergeCell ref="GAG844:GAG848"/>
    <mergeCell ref="GAH844:GAH848"/>
    <mergeCell ref="GAI844:GAI848"/>
    <mergeCell ref="GAJ844:GAJ848"/>
    <mergeCell ref="GAK844:GAK848"/>
    <mergeCell ref="GAL844:GAL848"/>
    <mergeCell ref="GAA844:GAA848"/>
    <mergeCell ref="GAB844:GAB848"/>
    <mergeCell ref="GAC844:GAC848"/>
    <mergeCell ref="GAD844:GAD848"/>
    <mergeCell ref="GAE844:GAE848"/>
    <mergeCell ref="GAF844:GAF848"/>
    <mergeCell ref="FZU844:FZU848"/>
    <mergeCell ref="FZV844:FZV848"/>
    <mergeCell ref="FZW844:FZW848"/>
    <mergeCell ref="FZX844:FZX848"/>
    <mergeCell ref="FZY844:FZY848"/>
    <mergeCell ref="FZZ844:FZZ848"/>
    <mergeCell ref="FZO844:FZO848"/>
    <mergeCell ref="FZP844:FZP848"/>
    <mergeCell ref="FZQ844:FZQ848"/>
    <mergeCell ref="FZR844:FZR848"/>
    <mergeCell ref="FZS844:FZS848"/>
    <mergeCell ref="FZT844:FZT848"/>
    <mergeCell ref="FZI844:FZI848"/>
    <mergeCell ref="FZJ844:FZJ848"/>
    <mergeCell ref="FZK844:FZK848"/>
    <mergeCell ref="FZL844:FZL848"/>
    <mergeCell ref="FZM844:FZM848"/>
    <mergeCell ref="FZN844:FZN848"/>
    <mergeCell ref="FZC844:FZC848"/>
    <mergeCell ref="FZD844:FZD848"/>
    <mergeCell ref="FZE844:FZE848"/>
    <mergeCell ref="FZF844:FZF848"/>
    <mergeCell ref="FZG844:FZG848"/>
    <mergeCell ref="FZH844:FZH848"/>
    <mergeCell ref="FYW844:FYW848"/>
    <mergeCell ref="FYX844:FYX848"/>
    <mergeCell ref="FYY844:FYY848"/>
    <mergeCell ref="FYZ844:FYZ848"/>
    <mergeCell ref="FZA844:FZA848"/>
    <mergeCell ref="FZB844:FZB848"/>
    <mergeCell ref="FYQ844:FYQ848"/>
    <mergeCell ref="FYR844:FYR848"/>
    <mergeCell ref="FYS844:FYS848"/>
    <mergeCell ref="FYT844:FYT848"/>
    <mergeCell ref="FYU844:FYU848"/>
    <mergeCell ref="FYV844:FYV848"/>
    <mergeCell ref="FYK844:FYK848"/>
    <mergeCell ref="FYL844:FYL848"/>
    <mergeCell ref="FYM844:FYM848"/>
    <mergeCell ref="FYN844:FYN848"/>
    <mergeCell ref="FYO844:FYO848"/>
    <mergeCell ref="FYP844:FYP848"/>
    <mergeCell ref="FYE844:FYE848"/>
    <mergeCell ref="FYF844:FYF848"/>
    <mergeCell ref="FYG844:FYG848"/>
    <mergeCell ref="FYH844:FYH848"/>
    <mergeCell ref="FYI844:FYI848"/>
    <mergeCell ref="FYJ844:FYJ848"/>
    <mergeCell ref="FXY844:FXY848"/>
    <mergeCell ref="FXZ844:FXZ848"/>
    <mergeCell ref="FYA844:FYA848"/>
    <mergeCell ref="FYB844:FYB848"/>
    <mergeCell ref="FYC844:FYC848"/>
    <mergeCell ref="FYD844:FYD848"/>
    <mergeCell ref="FXS844:FXS848"/>
    <mergeCell ref="FXT844:FXT848"/>
    <mergeCell ref="FXU844:FXU848"/>
    <mergeCell ref="FXV844:FXV848"/>
    <mergeCell ref="FXW844:FXW848"/>
    <mergeCell ref="FXX844:FXX848"/>
    <mergeCell ref="FXM844:FXM848"/>
    <mergeCell ref="FXN844:FXN848"/>
    <mergeCell ref="FXO844:FXO848"/>
    <mergeCell ref="FXP844:FXP848"/>
    <mergeCell ref="FXQ844:FXQ848"/>
    <mergeCell ref="FXR844:FXR848"/>
    <mergeCell ref="FXG844:FXG848"/>
    <mergeCell ref="FXH844:FXH848"/>
    <mergeCell ref="FXI844:FXI848"/>
    <mergeCell ref="FXJ844:FXJ848"/>
    <mergeCell ref="FXK844:FXK848"/>
    <mergeCell ref="FXL844:FXL848"/>
    <mergeCell ref="FXA844:FXA848"/>
    <mergeCell ref="FXB844:FXB848"/>
    <mergeCell ref="FXC844:FXC848"/>
    <mergeCell ref="FXD844:FXD848"/>
    <mergeCell ref="FXE844:FXE848"/>
    <mergeCell ref="FXF844:FXF848"/>
    <mergeCell ref="FWU844:FWU848"/>
    <mergeCell ref="FWV844:FWV848"/>
    <mergeCell ref="FWW844:FWW848"/>
    <mergeCell ref="FWX844:FWX848"/>
    <mergeCell ref="FWY844:FWY848"/>
    <mergeCell ref="FWZ844:FWZ848"/>
    <mergeCell ref="FWO844:FWO848"/>
    <mergeCell ref="FWP844:FWP848"/>
    <mergeCell ref="FWQ844:FWQ848"/>
    <mergeCell ref="FWR844:FWR848"/>
    <mergeCell ref="FWS844:FWS848"/>
    <mergeCell ref="FWT844:FWT848"/>
    <mergeCell ref="FWI844:FWI848"/>
    <mergeCell ref="FWJ844:FWJ848"/>
    <mergeCell ref="FWK844:FWK848"/>
    <mergeCell ref="FWL844:FWL848"/>
    <mergeCell ref="FWM844:FWM848"/>
    <mergeCell ref="FWN844:FWN848"/>
    <mergeCell ref="FWC844:FWC848"/>
    <mergeCell ref="FWD844:FWD848"/>
    <mergeCell ref="FWE844:FWE848"/>
    <mergeCell ref="FWF844:FWF848"/>
    <mergeCell ref="FWG844:FWG848"/>
    <mergeCell ref="FWH844:FWH848"/>
    <mergeCell ref="FVW844:FVW848"/>
    <mergeCell ref="FVX844:FVX848"/>
    <mergeCell ref="FVY844:FVY848"/>
    <mergeCell ref="FVZ844:FVZ848"/>
    <mergeCell ref="FWA844:FWA848"/>
    <mergeCell ref="FWB844:FWB848"/>
    <mergeCell ref="FVQ844:FVQ848"/>
    <mergeCell ref="FVR844:FVR848"/>
    <mergeCell ref="FVS844:FVS848"/>
    <mergeCell ref="FVT844:FVT848"/>
    <mergeCell ref="FVU844:FVU848"/>
    <mergeCell ref="FVV844:FVV848"/>
    <mergeCell ref="FVK844:FVK848"/>
    <mergeCell ref="FVL844:FVL848"/>
    <mergeCell ref="FVM844:FVM848"/>
    <mergeCell ref="FVN844:FVN848"/>
    <mergeCell ref="FVO844:FVO848"/>
    <mergeCell ref="FVP844:FVP848"/>
    <mergeCell ref="FVE844:FVE848"/>
    <mergeCell ref="FVF844:FVF848"/>
    <mergeCell ref="FVG844:FVG848"/>
    <mergeCell ref="FVH844:FVH848"/>
    <mergeCell ref="FVI844:FVI848"/>
    <mergeCell ref="FVJ844:FVJ848"/>
    <mergeCell ref="FUY844:FUY848"/>
    <mergeCell ref="FUZ844:FUZ848"/>
    <mergeCell ref="FVA844:FVA848"/>
    <mergeCell ref="FVB844:FVB848"/>
    <mergeCell ref="FVC844:FVC848"/>
    <mergeCell ref="FVD844:FVD848"/>
    <mergeCell ref="FUS844:FUS848"/>
    <mergeCell ref="FUT844:FUT848"/>
    <mergeCell ref="FUU844:FUU848"/>
    <mergeCell ref="FUV844:FUV848"/>
    <mergeCell ref="FUW844:FUW848"/>
    <mergeCell ref="FUX844:FUX848"/>
    <mergeCell ref="FUM844:FUM848"/>
    <mergeCell ref="FUN844:FUN848"/>
    <mergeCell ref="FUO844:FUO848"/>
    <mergeCell ref="FUP844:FUP848"/>
    <mergeCell ref="FUQ844:FUQ848"/>
    <mergeCell ref="FUR844:FUR848"/>
    <mergeCell ref="FUG844:FUG848"/>
    <mergeCell ref="FUH844:FUH848"/>
    <mergeCell ref="FUI844:FUI848"/>
    <mergeCell ref="FUJ844:FUJ848"/>
    <mergeCell ref="FUK844:FUK848"/>
    <mergeCell ref="FUL844:FUL848"/>
    <mergeCell ref="FUA844:FUA848"/>
    <mergeCell ref="FUB844:FUB848"/>
    <mergeCell ref="FUC844:FUC848"/>
    <mergeCell ref="FUD844:FUD848"/>
    <mergeCell ref="FUE844:FUE848"/>
    <mergeCell ref="FUF844:FUF848"/>
    <mergeCell ref="FTU844:FTU848"/>
    <mergeCell ref="FTV844:FTV848"/>
    <mergeCell ref="FTW844:FTW848"/>
    <mergeCell ref="FTX844:FTX848"/>
    <mergeCell ref="FTY844:FTY848"/>
    <mergeCell ref="FTZ844:FTZ848"/>
    <mergeCell ref="FTO844:FTO848"/>
    <mergeCell ref="FTP844:FTP848"/>
    <mergeCell ref="FTQ844:FTQ848"/>
    <mergeCell ref="FTR844:FTR848"/>
    <mergeCell ref="FTS844:FTS848"/>
    <mergeCell ref="FTT844:FTT848"/>
    <mergeCell ref="FTI844:FTI848"/>
    <mergeCell ref="FTJ844:FTJ848"/>
    <mergeCell ref="FTK844:FTK848"/>
    <mergeCell ref="FTL844:FTL848"/>
    <mergeCell ref="FTM844:FTM848"/>
    <mergeCell ref="FTN844:FTN848"/>
    <mergeCell ref="FTC844:FTC848"/>
    <mergeCell ref="FTD844:FTD848"/>
    <mergeCell ref="FTE844:FTE848"/>
    <mergeCell ref="FTF844:FTF848"/>
    <mergeCell ref="FTG844:FTG848"/>
    <mergeCell ref="FTH844:FTH848"/>
    <mergeCell ref="FSW844:FSW848"/>
    <mergeCell ref="FSX844:FSX848"/>
    <mergeCell ref="FSY844:FSY848"/>
    <mergeCell ref="FSZ844:FSZ848"/>
    <mergeCell ref="FTA844:FTA848"/>
    <mergeCell ref="FTB844:FTB848"/>
    <mergeCell ref="FSQ844:FSQ848"/>
    <mergeCell ref="FSR844:FSR848"/>
    <mergeCell ref="FSS844:FSS848"/>
    <mergeCell ref="FST844:FST848"/>
    <mergeCell ref="FSU844:FSU848"/>
    <mergeCell ref="FSV844:FSV848"/>
    <mergeCell ref="FSK844:FSK848"/>
    <mergeCell ref="FSL844:FSL848"/>
    <mergeCell ref="FSM844:FSM848"/>
    <mergeCell ref="FSN844:FSN848"/>
    <mergeCell ref="FSO844:FSO848"/>
    <mergeCell ref="FSP844:FSP848"/>
    <mergeCell ref="FSE844:FSE848"/>
    <mergeCell ref="FSF844:FSF848"/>
    <mergeCell ref="FSG844:FSG848"/>
    <mergeCell ref="FSH844:FSH848"/>
    <mergeCell ref="FSI844:FSI848"/>
    <mergeCell ref="FSJ844:FSJ848"/>
    <mergeCell ref="FRY844:FRY848"/>
    <mergeCell ref="FRZ844:FRZ848"/>
    <mergeCell ref="FSA844:FSA848"/>
    <mergeCell ref="FSB844:FSB848"/>
    <mergeCell ref="FSC844:FSC848"/>
    <mergeCell ref="FSD844:FSD848"/>
    <mergeCell ref="FRS844:FRS848"/>
    <mergeCell ref="FRT844:FRT848"/>
    <mergeCell ref="FRU844:FRU848"/>
    <mergeCell ref="FRV844:FRV848"/>
    <mergeCell ref="FRW844:FRW848"/>
    <mergeCell ref="FRX844:FRX848"/>
    <mergeCell ref="FRM844:FRM848"/>
    <mergeCell ref="FRN844:FRN848"/>
    <mergeCell ref="FRO844:FRO848"/>
    <mergeCell ref="FRP844:FRP848"/>
    <mergeCell ref="FRQ844:FRQ848"/>
    <mergeCell ref="FRR844:FRR848"/>
    <mergeCell ref="FRG844:FRG848"/>
    <mergeCell ref="FRH844:FRH848"/>
    <mergeCell ref="FRI844:FRI848"/>
    <mergeCell ref="FRJ844:FRJ848"/>
    <mergeCell ref="FRK844:FRK848"/>
    <mergeCell ref="FRL844:FRL848"/>
    <mergeCell ref="FRA844:FRA848"/>
    <mergeCell ref="FRB844:FRB848"/>
    <mergeCell ref="FRC844:FRC848"/>
    <mergeCell ref="FRD844:FRD848"/>
    <mergeCell ref="FRE844:FRE848"/>
    <mergeCell ref="FRF844:FRF848"/>
    <mergeCell ref="FQU844:FQU848"/>
    <mergeCell ref="FQV844:FQV848"/>
    <mergeCell ref="FQW844:FQW848"/>
    <mergeCell ref="FQX844:FQX848"/>
    <mergeCell ref="FQY844:FQY848"/>
    <mergeCell ref="FQZ844:FQZ848"/>
    <mergeCell ref="FQO844:FQO848"/>
    <mergeCell ref="FQP844:FQP848"/>
    <mergeCell ref="FQQ844:FQQ848"/>
    <mergeCell ref="FQR844:FQR848"/>
    <mergeCell ref="FQS844:FQS848"/>
    <mergeCell ref="FQT844:FQT848"/>
    <mergeCell ref="FQI844:FQI848"/>
    <mergeCell ref="FQJ844:FQJ848"/>
    <mergeCell ref="FQK844:FQK848"/>
    <mergeCell ref="FQL844:FQL848"/>
    <mergeCell ref="FQM844:FQM848"/>
    <mergeCell ref="FQN844:FQN848"/>
    <mergeCell ref="FQC844:FQC848"/>
    <mergeCell ref="FQD844:FQD848"/>
    <mergeCell ref="FQE844:FQE848"/>
    <mergeCell ref="FQF844:FQF848"/>
    <mergeCell ref="FQG844:FQG848"/>
    <mergeCell ref="FQH844:FQH848"/>
    <mergeCell ref="FPW844:FPW848"/>
    <mergeCell ref="FPX844:FPX848"/>
    <mergeCell ref="FPY844:FPY848"/>
    <mergeCell ref="FPZ844:FPZ848"/>
    <mergeCell ref="FQA844:FQA848"/>
    <mergeCell ref="FQB844:FQB848"/>
    <mergeCell ref="FPQ844:FPQ848"/>
    <mergeCell ref="FPR844:FPR848"/>
    <mergeCell ref="FPS844:FPS848"/>
    <mergeCell ref="FPT844:FPT848"/>
    <mergeCell ref="FPU844:FPU848"/>
    <mergeCell ref="FPV844:FPV848"/>
    <mergeCell ref="FPK844:FPK848"/>
    <mergeCell ref="FPL844:FPL848"/>
    <mergeCell ref="FPM844:FPM848"/>
    <mergeCell ref="FPN844:FPN848"/>
    <mergeCell ref="FPO844:FPO848"/>
    <mergeCell ref="FPP844:FPP848"/>
    <mergeCell ref="FPE844:FPE848"/>
    <mergeCell ref="FPF844:FPF848"/>
    <mergeCell ref="FPG844:FPG848"/>
    <mergeCell ref="FPH844:FPH848"/>
    <mergeCell ref="FPI844:FPI848"/>
    <mergeCell ref="FPJ844:FPJ848"/>
    <mergeCell ref="FOY844:FOY848"/>
    <mergeCell ref="FOZ844:FOZ848"/>
    <mergeCell ref="FPA844:FPA848"/>
    <mergeCell ref="FPB844:FPB848"/>
    <mergeCell ref="FPC844:FPC848"/>
    <mergeCell ref="FPD844:FPD848"/>
    <mergeCell ref="FOS844:FOS848"/>
    <mergeCell ref="FOT844:FOT848"/>
    <mergeCell ref="FOU844:FOU848"/>
    <mergeCell ref="FOV844:FOV848"/>
    <mergeCell ref="FOW844:FOW848"/>
    <mergeCell ref="FOX844:FOX848"/>
    <mergeCell ref="FOM844:FOM848"/>
    <mergeCell ref="FON844:FON848"/>
    <mergeCell ref="FOO844:FOO848"/>
    <mergeCell ref="FOP844:FOP848"/>
    <mergeCell ref="FOQ844:FOQ848"/>
    <mergeCell ref="FOR844:FOR848"/>
    <mergeCell ref="FOG844:FOG848"/>
    <mergeCell ref="FOH844:FOH848"/>
    <mergeCell ref="FOI844:FOI848"/>
    <mergeCell ref="FOJ844:FOJ848"/>
    <mergeCell ref="FOK844:FOK848"/>
    <mergeCell ref="FOL844:FOL848"/>
    <mergeCell ref="FOA844:FOA848"/>
    <mergeCell ref="FOB844:FOB848"/>
    <mergeCell ref="FOC844:FOC848"/>
    <mergeCell ref="FOD844:FOD848"/>
    <mergeCell ref="FOE844:FOE848"/>
    <mergeCell ref="FOF844:FOF848"/>
    <mergeCell ref="FNU844:FNU848"/>
    <mergeCell ref="FNV844:FNV848"/>
    <mergeCell ref="FNW844:FNW848"/>
    <mergeCell ref="FNX844:FNX848"/>
    <mergeCell ref="FNY844:FNY848"/>
    <mergeCell ref="FNZ844:FNZ848"/>
    <mergeCell ref="FNO844:FNO848"/>
    <mergeCell ref="FNP844:FNP848"/>
    <mergeCell ref="FNQ844:FNQ848"/>
    <mergeCell ref="FNR844:FNR848"/>
    <mergeCell ref="FNS844:FNS848"/>
    <mergeCell ref="FNT844:FNT848"/>
    <mergeCell ref="FNI844:FNI848"/>
    <mergeCell ref="FNJ844:FNJ848"/>
    <mergeCell ref="FNK844:FNK848"/>
    <mergeCell ref="FNL844:FNL848"/>
    <mergeCell ref="FNM844:FNM848"/>
    <mergeCell ref="FNN844:FNN848"/>
    <mergeCell ref="FNC844:FNC848"/>
    <mergeCell ref="FND844:FND848"/>
    <mergeCell ref="FNE844:FNE848"/>
    <mergeCell ref="FNF844:FNF848"/>
    <mergeCell ref="FNG844:FNG848"/>
    <mergeCell ref="FNH844:FNH848"/>
    <mergeCell ref="FMW844:FMW848"/>
    <mergeCell ref="FMX844:FMX848"/>
    <mergeCell ref="FMY844:FMY848"/>
    <mergeCell ref="FMZ844:FMZ848"/>
    <mergeCell ref="FNA844:FNA848"/>
    <mergeCell ref="FNB844:FNB848"/>
    <mergeCell ref="FMQ844:FMQ848"/>
    <mergeCell ref="FMR844:FMR848"/>
    <mergeCell ref="FMS844:FMS848"/>
    <mergeCell ref="FMT844:FMT848"/>
    <mergeCell ref="FMU844:FMU848"/>
    <mergeCell ref="FMV844:FMV848"/>
    <mergeCell ref="FMK844:FMK848"/>
    <mergeCell ref="FML844:FML848"/>
    <mergeCell ref="FMM844:FMM848"/>
    <mergeCell ref="FMN844:FMN848"/>
    <mergeCell ref="FMO844:FMO848"/>
    <mergeCell ref="FMP844:FMP848"/>
    <mergeCell ref="FME844:FME848"/>
    <mergeCell ref="FMF844:FMF848"/>
    <mergeCell ref="FMG844:FMG848"/>
    <mergeCell ref="FMH844:FMH848"/>
    <mergeCell ref="FMI844:FMI848"/>
    <mergeCell ref="FMJ844:FMJ848"/>
    <mergeCell ref="FLY844:FLY848"/>
    <mergeCell ref="FLZ844:FLZ848"/>
    <mergeCell ref="FMA844:FMA848"/>
    <mergeCell ref="FMB844:FMB848"/>
    <mergeCell ref="FMC844:FMC848"/>
    <mergeCell ref="FMD844:FMD848"/>
    <mergeCell ref="FLS844:FLS848"/>
    <mergeCell ref="FLT844:FLT848"/>
    <mergeCell ref="FLU844:FLU848"/>
    <mergeCell ref="FLV844:FLV848"/>
    <mergeCell ref="FLW844:FLW848"/>
    <mergeCell ref="FLX844:FLX848"/>
    <mergeCell ref="FLM844:FLM848"/>
    <mergeCell ref="FLN844:FLN848"/>
    <mergeCell ref="FLO844:FLO848"/>
    <mergeCell ref="FLP844:FLP848"/>
    <mergeCell ref="FLQ844:FLQ848"/>
    <mergeCell ref="FLR844:FLR848"/>
    <mergeCell ref="FLG844:FLG848"/>
    <mergeCell ref="FLH844:FLH848"/>
    <mergeCell ref="FLI844:FLI848"/>
    <mergeCell ref="FLJ844:FLJ848"/>
    <mergeCell ref="FLK844:FLK848"/>
    <mergeCell ref="FLL844:FLL848"/>
    <mergeCell ref="FLA844:FLA848"/>
    <mergeCell ref="FLB844:FLB848"/>
    <mergeCell ref="FLC844:FLC848"/>
    <mergeCell ref="FLD844:FLD848"/>
    <mergeCell ref="FLE844:FLE848"/>
    <mergeCell ref="FLF844:FLF848"/>
    <mergeCell ref="FKU844:FKU848"/>
    <mergeCell ref="FKV844:FKV848"/>
    <mergeCell ref="FKW844:FKW848"/>
    <mergeCell ref="FKX844:FKX848"/>
    <mergeCell ref="FKY844:FKY848"/>
    <mergeCell ref="FKZ844:FKZ848"/>
    <mergeCell ref="FKO844:FKO848"/>
    <mergeCell ref="FKP844:FKP848"/>
    <mergeCell ref="FKQ844:FKQ848"/>
    <mergeCell ref="FKR844:FKR848"/>
    <mergeCell ref="FKS844:FKS848"/>
    <mergeCell ref="FKT844:FKT848"/>
    <mergeCell ref="FKI844:FKI848"/>
    <mergeCell ref="FKJ844:FKJ848"/>
    <mergeCell ref="FKK844:FKK848"/>
    <mergeCell ref="FKL844:FKL848"/>
    <mergeCell ref="FKM844:FKM848"/>
    <mergeCell ref="FKN844:FKN848"/>
    <mergeCell ref="FKC844:FKC848"/>
    <mergeCell ref="FKD844:FKD848"/>
    <mergeCell ref="FKE844:FKE848"/>
    <mergeCell ref="FKF844:FKF848"/>
    <mergeCell ref="FKG844:FKG848"/>
    <mergeCell ref="FKH844:FKH848"/>
    <mergeCell ref="FJW844:FJW848"/>
    <mergeCell ref="FJX844:FJX848"/>
    <mergeCell ref="FJY844:FJY848"/>
    <mergeCell ref="FJZ844:FJZ848"/>
    <mergeCell ref="FKA844:FKA848"/>
    <mergeCell ref="FKB844:FKB848"/>
    <mergeCell ref="FJQ844:FJQ848"/>
    <mergeCell ref="FJR844:FJR848"/>
    <mergeCell ref="FJS844:FJS848"/>
    <mergeCell ref="FJT844:FJT848"/>
    <mergeCell ref="FJU844:FJU848"/>
    <mergeCell ref="FJV844:FJV848"/>
    <mergeCell ref="FJK844:FJK848"/>
    <mergeCell ref="FJL844:FJL848"/>
    <mergeCell ref="FJM844:FJM848"/>
    <mergeCell ref="FJN844:FJN848"/>
    <mergeCell ref="FJO844:FJO848"/>
    <mergeCell ref="FJP844:FJP848"/>
    <mergeCell ref="FJE844:FJE848"/>
    <mergeCell ref="FJF844:FJF848"/>
    <mergeCell ref="FJG844:FJG848"/>
    <mergeCell ref="FJH844:FJH848"/>
    <mergeCell ref="FJI844:FJI848"/>
    <mergeCell ref="FJJ844:FJJ848"/>
    <mergeCell ref="FIY844:FIY848"/>
    <mergeCell ref="FIZ844:FIZ848"/>
    <mergeCell ref="FJA844:FJA848"/>
    <mergeCell ref="FJB844:FJB848"/>
    <mergeCell ref="FJC844:FJC848"/>
    <mergeCell ref="FJD844:FJD848"/>
    <mergeCell ref="FIS844:FIS848"/>
    <mergeCell ref="FIT844:FIT848"/>
    <mergeCell ref="FIU844:FIU848"/>
    <mergeCell ref="FIV844:FIV848"/>
    <mergeCell ref="FIW844:FIW848"/>
    <mergeCell ref="FIX844:FIX848"/>
    <mergeCell ref="FIM844:FIM848"/>
    <mergeCell ref="FIN844:FIN848"/>
    <mergeCell ref="FIO844:FIO848"/>
    <mergeCell ref="FIP844:FIP848"/>
    <mergeCell ref="FIQ844:FIQ848"/>
    <mergeCell ref="FIR844:FIR848"/>
    <mergeCell ref="FIG844:FIG848"/>
    <mergeCell ref="FIH844:FIH848"/>
    <mergeCell ref="FII844:FII848"/>
    <mergeCell ref="FIJ844:FIJ848"/>
    <mergeCell ref="FIK844:FIK848"/>
    <mergeCell ref="FIL844:FIL848"/>
    <mergeCell ref="FIA844:FIA848"/>
    <mergeCell ref="FIB844:FIB848"/>
    <mergeCell ref="FIC844:FIC848"/>
    <mergeCell ref="FID844:FID848"/>
    <mergeCell ref="FIE844:FIE848"/>
    <mergeCell ref="FIF844:FIF848"/>
    <mergeCell ref="FHU844:FHU848"/>
    <mergeCell ref="FHV844:FHV848"/>
    <mergeCell ref="FHW844:FHW848"/>
    <mergeCell ref="FHX844:FHX848"/>
    <mergeCell ref="FHY844:FHY848"/>
    <mergeCell ref="FHZ844:FHZ848"/>
    <mergeCell ref="FHO844:FHO848"/>
    <mergeCell ref="FHP844:FHP848"/>
    <mergeCell ref="FHQ844:FHQ848"/>
    <mergeCell ref="FHR844:FHR848"/>
    <mergeCell ref="FHS844:FHS848"/>
    <mergeCell ref="FHT844:FHT848"/>
    <mergeCell ref="FHI844:FHI848"/>
    <mergeCell ref="FHJ844:FHJ848"/>
    <mergeCell ref="FHK844:FHK848"/>
    <mergeCell ref="FHL844:FHL848"/>
    <mergeCell ref="FHM844:FHM848"/>
    <mergeCell ref="FHN844:FHN848"/>
    <mergeCell ref="FHC844:FHC848"/>
    <mergeCell ref="FHD844:FHD848"/>
    <mergeCell ref="FHE844:FHE848"/>
    <mergeCell ref="FHF844:FHF848"/>
    <mergeCell ref="FHG844:FHG848"/>
    <mergeCell ref="FHH844:FHH848"/>
    <mergeCell ref="FGW844:FGW848"/>
    <mergeCell ref="FGX844:FGX848"/>
    <mergeCell ref="FGY844:FGY848"/>
    <mergeCell ref="FGZ844:FGZ848"/>
    <mergeCell ref="FHA844:FHA848"/>
    <mergeCell ref="FHB844:FHB848"/>
    <mergeCell ref="FGQ844:FGQ848"/>
    <mergeCell ref="FGR844:FGR848"/>
    <mergeCell ref="FGS844:FGS848"/>
    <mergeCell ref="FGT844:FGT848"/>
    <mergeCell ref="FGU844:FGU848"/>
    <mergeCell ref="FGV844:FGV848"/>
    <mergeCell ref="FGK844:FGK848"/>
    <mergeCell ref="FGL844:FGL848"/>
    <mergeCell ref="FGM844:FGM848"/>
    <mergeCell ref="FGN844:FGN848"/>
    <mergeCell ref="FGO844:FGO848"/>
    <mergeCell ref="FGP844:FGP848"/>
    <mergeCell ref="FGE844:FGE848"/>
    <mergeCell ref="FGF844:FGF848"/>
    <mergeCell ref="FGG844:FGG848"/>
    <mergeCell ref="FGH844:FGH848"/>
    <mergeCell ref="FGI844:FGI848"/>
    <mergeCell ref="FGJ844:FGJ848"/>
    <mergeCell ref="FFY844:FFY848"/>
    <mergeCell ref="FFZ844:FFZ848"/>
    <mergeCell ref="FGA844:FGA848"/>
    <mergeCell ref="FGB844:FGB848"/>
    <mergeCell ref="FGC844:FGC848"/>
    <mergeCell ref="FGD844:FGD848"/>
    <mergeCell ref="FFS844:FFS848"/>
    <mergeCell ref="FFT844:FFT848"/>
    <mergeCell ref="FFU844:FFU848"/>
    <mergeCell ref="FFV844:FFV848"/>
    <mergeCell ref="FFW844:FFW848"/>
    <mergeCell ref="FFX844:FFX848"/>
    <mergeCell ref="FFM844:FFM848"/>
    <mergeCell ref="FFN844:FFN848"/>
    <mergeCell ref="FFO844:FFO848"/>
    <mergeCell ref="FFP844:FFP848"/>
    <mergeCell ref="FFQ844:FFQ848"/>
    <mergeCell ref="FFR844:FFR848"/>
    <mergeCell ref="FFG844:FFG848"/>
    <mergeCell ref="FFH844:FFH848"/>
    <mergeCell ref="FFI844:FFI848"/>
    <mergeCell ref="FFJ844:FFJ848"/>
    <mergeCell ref="FFK844:FFK848"/>
    <mergeCell ref="FFL844:FFL848"/>
    <mergeCell ref="FFA844:FFA848"/>
    <mergeCell ref="FFB844:FFB848"/>
    <mergeCell ref="FFC844:FFC848"/>
    <mergeCell ref="FFD844:FFD848"/>
    <mergeCell ref="FFE844:FFE848"/>
    <mergeCell ref="FFF844:FFF848"/>
    <mergeCell ref="FEU844:FEU848"/>
    <mergeCell ref="FEV844:FEV848"/>
    <mergeCell ref="FEW844:FEW848"/>
    <mergeCell ref="FEX844:FEX848"/>
    <mergeCell ref="FEY844:FEY848"/>
    <mergeCell ref="FEZ844:FEZ848"/>
    <mergeCell ref="FEO844:FEO848"/>
    <mergeCell ref="FEP844:FEP848"/>
    <mergeCell ref="FEQ844:FEQ848"/>
    <mergeCell ref="FER844:FER848"/>
    <mergeCell ref="FES844:FES848"/>
    <mergeCell ref="FET844:FET848"/>
    <mergeCell ref="FEI844:FEI848"/>
    <mergeCell ref="FEJ844:FEJ848"/>
    <mergeCell ref="FEK844:FEK848"/>
    <mergeCell ref="FEL844:FEL848"/>
    <mergeCell ref="FEM844:FEM848"/>
    <mergeCell ref="FEN844:FEN848"/>
    <mergeCell ref="FEC844:FEC848"/>
    <mergeCell ref="FED844:FED848"/>
    <mergeCell ref="FEE844:FEE848"/>
    <mergeCell ref="FEF844:FEF848"/>
    <mergeCell ref="FEG844:FEG848"/>
    <mergeCell ref="FEH844:FEH848"/>
    <mergeCell ref="FDW844:FDW848"/>
    <mergeCell ref="FDX844:FDX848"/>
    <mergeCell ref="FDY844:FDY848"/>
    <mergeCell ref="FDZ844:FDZ848"/>
    <mergeCell ref="FEA844:FEA848"/>
    <mergeCell ref="FEB844:FEB848"/>
    <mergeCell ref="FDQ844:FDQ848"/>
    <mergeCell ref="FDR844:FDR848"/>
    <mergeCell ref="FDS844:FDS848"/>
    <mergeCell ref="FDT844:FDT848"/>
    <mergeCell ref="FDU844:FDU848"/>
    <mergeCell ref="FDV844:FDV848"/>
    <mergeCell ref="FDK844:FDK848"/>
    <mergeCell ref="FDL844:FDL848"/>
    <mergeCell ref="FDM844:FDM848"/>
    <mergeCell ref="FDN844:FDN848"/>
    <mergeCell ref="FDO844:FDO848"/>
    <mergeCell ref="FDP844:FDP848"/>
    <mergeCell ref="FDE844:FDE848"/>
    <mergeCell ref="FDF844:FDF848"/>
    <mergeCell ref="FDG844:FDG848"/>
    <mergeCell ref="FDH844:FDH848"/>
    <mergeCell ref="FDI844:FDI848"/>
    <mergeCell ref="FDJ844:FDJ848"/>
    <mergeCell ref="FCY844:FCY848"/>
    <mergeCell ref="FCZ844:FCZ848"/>
    <mergeCell ref="FDA844:FDA848"/>
    <mergeCell ref="FDB844:FDB848"/>
    <mergeCell ref="FDC844:FDC848"/>
    <mergeCell ref="FDD844:FDD848"/>
    <mergeCell ref="FCS844:FCS848"/>
    <mergeCell ref="FCT844:FCT848"/>
    <mergeCell ref="FCU844:FCU848"/>
    <mergeCell ref="FCV844:FCV848"/>
    <mergeCell ref="FCW844:FCW848"/>
    <mergeCell ref="FCX844:FCX848"/>
    <mergeCell ref="FCM844:FCM848"/>
    <mergeCell ref="FCN844:FCN848"/>
    <mergeCell ref="FCO844:FCO848"/>
    <mergeCell ref="FCP844:FCP848"/>
    <mergeCell ref="FCQ844:FCQ848"/>
    <mergeCell ref="FCR844:FCR848"/>
    <mergeCell ref="FCG844:FCG848"/>
    <mergeCell ref="FCH844:FCH848"/>
    <mergeCell ref="FCI844:FCI848"/>
    <mergeCell ref="FCJ844:FCJ848"/>
    <mergeCell ref="FCK844:FCK848"/>
    <mergeCell ref="FCL844:FCL848"/>
    <mergeCell ref="FCA844:FCA848"/>
    <mergeCell ref="FCB844:FCB848"/>
    <mergeCell ref="FCC844:FCC848"/>
    <mergeCell ref="FCD844:FCD848"/>
    <mergeCell ref="FCE844:FCE848"/>
    <mergeCell ref="FCF844:FCF848"/>
    <mergeCell ref="FBU844:FBU848"/>
    <mergeCell ref="FBV844:FBV848"/>
    <mergeCell ref="FBW844:FBW848"/>
    <mergeCell ref="FBX844:FBX848"/>
    <mergeCell ref="FBY844:FBY848"/>
    <mergeCell ref="FBZ844:FBZ848"/>
    <mergeCell ref="FBO844:FBO848"/>
    <mergeCell ref="FBP844:FBP848"/>
    <mergeCell ref="FBQ844:FBQ848"/>
    <mergeCell ref="FBR844:FBR848"/>
    <mergeCell ref="FBS844:FBS848"/>
    <mergeCell ref="FBT844:FBT848"/>
    <mergeCell ref="FBI844:FBI848"/>
    <mergeCell ref="FBJ844:FBJ848"/>
    <mergeCell ref="FBK844:FBK848"/>
    <mergeCell ref="FBL844:FBL848"/>
    <mergeCell ref="FBM844:FBM848"/>
    <mergeCell ref="FBN844:FBN848"/>
    <mergeCell ref="FBC844:FBC848"/>
    <mergeCell ref="FBD844:FBD848"/>
    <mergeCell ref="FBE844:FBE848"/>
    <mergeCell ref="FBF844:FBF848"/>
    <mergeCell ref="FBG844:FBG848"/>
    <mergeCell ref="FBH844:FBH848"/>
    <mergeCell ref="FAW844:FAW848"/>
    <mergeCell ref="FAX844:FAX848"/>
    <mergeCell ref="FAY844:FAY848"/>
    <mergeCell ref="FAZ844:FAZ848"/>
    <mergeCell ref="FBA844:FBA848"/>
    <mergeCell ref="FBB844:FBB848"/>
    <mergeCell ref="FAQ844:FAQ848"/>
    <mergeCell ref="FAR844:FAR848"/>
    <mergeCell ref="FAS844:FAS848"/>
    <mergeCell ref="FAT844:FAT848"/>
    <mergeCell ref="FAU844:FAU848"/>
    <mergeCell ref="FAV844:FAV848"/>
    <mergeCell ref="FAK844:FAK848"/>
    <mergeCell ref="FAL844:FAL848"/>
    <mergeCell ref="FAM844:FAM848"/>
    <mergeCell ref="FAN844:FAN848"/>
    <mergeCell ref="FAO844:FAO848"/>
    <mergeCell ref="FAP844:FAP848"/>
    <mergeCell ref="FAE844:FAE848"/>
    <mergeCell ref="FAF844:FAF848"/>
    <mergeCell ref="FAG844:FAG848"/>
    <mergeCell ref="FAH844:FAH848"/>
    <mergeCell ref="FAI844:FAI848"/>
    <mergeCell ref="FAJ844:FAJ848"/>
    <mergeCell ref="EZY844:EZY848"/>
    <mergeCell ref="EZZ844:EZZ848"/>
    <mergeCell ref="FAA844:FAA848"/>
    <mergeCell ref="FAB844:FAB848"/>
    <mergeCell ref="FAC844:FAC848"/>
    <mergeCell ref="FAD844:FAD848"/>
    <mergeCell ref="EZS844:EZS848"/>
    <mergeCell ref="EZT844:EZT848"/>
    <mergeCell ref="EZU844:EZU848"/>
    <mergeCell ref="EZV844:EZV848"/>
    <mergeCell ref="EZW844:EZW848"/>
    <mergeCell ref="EZX844:EZX848"/>
    <mergeCell ref="EZM844:EZM848"/>
    <mergeCell ref="EZN844:EZN848"/>
    <mergeCell ref="EZO844:EZO848"/>
    <mergeCell ref="EZP844:EZP848"/>
    <mergeCell ref="EZQ844:EZQ848"/>
    <mergeCell ref="EZR844:EZR848"/>
    <mergeCell ref="EZG844:EZG848"/>
    <mergeCell ref="EZH844:EZH848"/>
    <mergeCell ref="EZI844:EZI848"/>
    <mergeCell ref="EZJ844:EZJ848"/>
    <mergeCell ref="EZK844:EZK848"/>
    <mergeCell ref="EZL844:EZL848"/>
    <mergeCell ref="EZA844:EZA848"/>
    <mergeCell ref="EZB844:EZB848"/>
    <mergeCell ref="EZC844:EZC848"/>
    <mergeCell ref="EZD844:EZD848"/>
    <mergeCell ref="EZE844:EZE848"/>
    <mergeCell ref="EZF844:EZF848"/>
    <mergeCell ref="EYU844:EYU848"/>
    <mergeCell ref="EYV844:EYV848"/>
    <mergeCell ref="EYW844:EYW848"/>
    <mergeCell ref="EYX844:EYX848"/>
    <mergeCell ref="EYY844:EYY848"/>
    <mergeCell ref="EYZ844:EYZ848"/>
    <mergeCell ref="EYO844:EYO848"/>
    <mergeCell ref="EYP844:EYP848"/>
    <mergeCell ref="EYQ844:EYQ848"/>
    <mergeCell ref="EYR844:EYR848"/>
    <mergeCell ref="EYS844:EYS848"/>
    <mergeCell ref="EYT844:EYT848"/>
    <mergeCell ref="EYI844:EYI848"/>
    <mergeCell ref="EYJ844:EYJ848"/>
    <mergeCell ref="EYK844:EYK848"/>
    <mergeCell ref="EYL844:EYL848"/>
    <mergeCell ref="EYM844:EYM848"/>
    <mergeCell ref="EYN844:EYN848"/>
    <mergeCell ref="EYC844:EYC848"/>
    <mergeCell ref="EYD844:EYD848"/>
    <mergeCell ref="EYE844:EYE848"/>
    <mergeCell ref="EYF844:EYF848"/>
    <mergeCell ref="EYG844:EYG848"/>
    <mergeCell ref="EYH844:EYH848"/>
    <mergeCell ref="EXW844:EXW848"/>
    <mergeCell ref="EXX844:EXX848"/>
    <mergeCell ref="EXY844:EXY848"/>
    <mergeCell ref="EXZ844:EXZ848"/>
    <mergeCell ref="EYA844:EYA848"/>
    <mergeCell ref="EYB844:EYB848"/>
    <mergeCell ref="EXQ844:EXQ848"/>
    <mergeCell ref="EXR844:EXR848"/>
    <mergeCell ref="EXS844:EXS848"/>
    <mergeCell ref="EXT844:EXT848"/>
    <mergeCell ref="EXU844:EXU848"/>
    <mergeCell ref="EXV844:EXV848"/>
    <mergeCell ref="EXK844:EXK848"/>
    <mergeCell ref="EXL844:EXL848"/>
    <mergeCell ref="EXM844:EXM848"/>
    <mergeCell ref="EXN844:EXN848"/>
    <mergeCell ref="EXO844:EXO848"/>
    <mergeCell ref="EXP844:EXP848"/>
    <mergeCell ref="EXE844:EXE848"/>
    <mergeCell ref="EXF844:EXF848"/>
    <mergeCell ref="EXG844:EXG848"/>
    <mergeCell ref="EXH844:EXH848"/>
    <mergeCell ref="EXI844:EXI848"/>
    <mergeCell ref="EXJ844:EXJ848"/>
    <mergeCell ref="EWY844:EWY848"/>
    <mergeCell ref="EWZ844:EWZ848"/>
    <mergeCell ref="EXA844:EXA848"/>
    <mergeCell ref="EXB844:EXB848"/>
    <mergeCell ref="EXC844:EXC848"/>
    <mergeCell ref="EXD844:EXD848"/>
    <mergeCell ref="EWS844:EWS848"/>
    <mergeCell ref="EWT844:EWT848"/>
    <mergeCell ref="EWU844:EWU848"/>
    <mergeCell ref="EWV844:EWV848"/>
    <mergeCell ref="EWW844:EWW848"/>
    <mergeCell ref="EWX844:EWX848"/>
    <mergeCell ref="EWM844:EWM848"/>
    <mergeCell ref="EWN844:EWN848"/>
    <mergeCell ref="EWO844:EWO848"/>
    <mergeCell ref="EWP844:EWP848"/>
    <mergeCell ref="EWQ844:EWQ848"/>
    <mergeCell ref="EWR844:EWR848"/>
    <mergeCell ref="EWG844:EWG848"/>
    <mergeCell ref="EWH844:EWH848"/>
    <mergeCell ref="EWI844:EWI848"/>
    <mergeCell ref="EWJ844:EWJ848"/>
    <mergeCell ref="EWK844:EWK848"/>
    <mergeCell ref="EWL844:EWL848"/>
    <mergeCell ref="EWA844:EWA848"/>
    <mergeCell ref="EWB844:EWB848"/>
    <mergeCell ref="EWC844:EWC848"/>
    <mergeCell ref="EWD844:EWD848"/>
    <mergeCell ref="EWE844:EWE848"/>
    <mergeCell ref="EWF844:EWF848"/>
    <mergeCell ref="EVU844:EVU848"/>
    <mergeCell ref="EVV844:EVV848"/>
    <mergeCell ref="EVW844:EVW848"/>
    <mergeCell ref="EVX844:EVX848"/>
    <mergeCell ref="EVY844:EVY848"/>
    <mergeCell ref="EVZ844:EVZ848"/>
    <mergeCell ref="EVO844:EVO848"/>
    <mergeCell ref="EVP844:EVP848"/>
    <mergeCell ref="EVQ844:EVQ848"/>
    <mergeCell ref="EVR844:EVR848"/>
    <mergeCell ref="EVS844:EVS848"/>
    <mergeCell ref="EVT844:EVT848"/>
    <mergeCell ref="EVI844:EVI848"/>
    <mergeCell ref="EVJ844:EVJ848"/>
    <mergeCell ref="EVK844:EVK848"/>
    <mergeCell ref="EVL844:EVL848"/>
    <mergeCell ref="EVM844:EVM848"/>
    <mergeCell ref="EVN844:EVN848"/>
    <mergeCell ref="EVC844:EVC848"/>
    <mergeCell ref="EVD844:EVD848"/>
    <mergeCell ref="EVE844:EVE848"/>
    <mergeCell ref="EVF844:EVF848"/>
    <mergeCell ref="EVG844:EVG848"/>
    <mergeCell ref="EVH844:EVH848"/>
    <mergeCell ref="EUW844:EUW848"/>
    <mergeCell ref="EUX844:EUX848"/>
    <mergeCell ref="EUY844:EUY848"/>
    <mergeCell ref="EUZ844:EUZ848"/>
    <mergeCell ref="EVA844:EVA848"/>
    <mergeCell ref="EVB844:EVB848"/>
    <mergeCell ref="EUQ844:EUQ848"/>
    <mergeCell ref="EUR844:EUR848"/>
    <mergeCell ref="EUS844:EUS848"/>
    <mergeCell ref="EUT844:EUT848"/>
    <mergeCell ref="EUU844:EUU848"/>
    <mergeCell ref="EUV844:EUV848"/>
    <mergeCell ref="EUK844:EUK848"/>
    <mergeCell ref="EUL844:EUL848"/>
    <mergeCell ref="EUM844:EUM848"/>
    <mergeCell ref="EUN844:EUN848"/>
    <mergeCell ref="EUO844:EUO848"/>
    <mergeCell ref="EUP844:EUP848"/>
    <mergeCell ref="EUE844:EUE848"/>
    <mergeCell ref="EUF844:EUF848"/>
    <mergeCell ref="EUG844:EUG848"/>
    <mergeCell ref="EUH844:EUH848"/>
    <mergeCell ref="EUI844:EUI848"/>
    <mergeCell ref="EUJ844:EUJ848"/>
    <mergeCell ref="ETY844:ETY848"/>
    <mergeCell ref="ETZ844:ETZ848"/>
    <mergeCell ref="EUA844:EUA848"/>
    <mergeCell ref="EUB844:EUB848"/>
    <mergeCell ref="EUC844:EUC848"/>
    <mergeCell ref="EUD844:EUD848"/>
    <mergeCell ref="ETS844:ETS848"/>
    <mergeCell ref="ETT844:ETT848"/>
    <mergeCell ref="ETU844:ETU848"/>
    <mergeCell ref="ETV844:ETV848"/>
    <mergeCell ref="ETW844:ETW848"/>
    <mergeCell ref="ETX844:ETX848"/>
    <mergeCell ref="ETM844:ETM848"/>
    <mergeCell ref="ETN844:ETN848"/>
    <mergeCell ref="ETO844:ETO848"/>
    <mergeCell ref="ETP844:ETP848"/>
    <mergeCell ref="ETQ844:ETQ848"/>
    <mergeCell ref="ETR844:ETR848"/>
    <mergeCell ref="ETG844:ETG848"/>
    <mergeCell ref="ETH844:ETH848"/>
    <mergeCell ref="ETI844:ETI848"/>
    <mergeCell ref="ETJ844:ETJ848"/>
    <mergeCell ref="ETK844:ETK848"/>
    <mergeCell ref="ETL844:ETL848"/>
    <mergeCell ref="ETA844:ETA848"/>
    <mergeCell ref="ETB844:ETB848"/>
    <mergeCell ref="ETC844:ETC848"/>
    <mergeCell ref="ETD844:ETD848"/>
    <mergeCell ref="ETE844:ETE848"/>
    <mergeCell ref="ETF844:ETF848"/>
    <mergeCell ref="ESU844:ESU848"/>
    <mergeCell ref="ESV844:ESV848"/>
    <mergeCell ref="ESW844:ESW848"/>
    <mergeCell ref="ESX844:ESX848"/>
    <mergeCell ref="ESY844:ESY848"/>
    <mergeCell ref="ESZ844:ESZ848"/>
    <mergeCell ref="ESO844:ESO848"/>
    <mergeCell ref="ESP844:ESP848"/>
    <mergeCell ref="ESQ844:ESQ848"/>
    <mergeCell ref="ESR844:ESR848"/>
    <mergeCell ref="ESS844:ESS848"/>
    <mergeCell ref="EST844:EST848"/>
    <mergeCell ref="ESI844:ESI848"/>
    <mergeCell ref="ESJ844:ESJ848"/>
    <mergeCell ref="ESK844:ESK848"/>
    <mergeCell ref="ESL844:ESL848"/>
    <mergeCell ref="ESM844:ESM848"/>
    <mergeCell ref="ESN844:ESN848"/>
    <mergeCell ref="ESC844:ESC848"/>
    <mergeCell ref="ESD844:ESD848"/>
    <mergeCell ref="ESE844:ESE848"/>
    <mergeCell ref="ESF844:ESF848"/>
    <mergeCell ref="ESG844:ESG848"/>
    <mergeCell ref="ESH844:ESH848"/>
    <mergeCell ref="ERW844:ERW848"/>
    <mergeCell ref="ERX844:ERX848"/>
    <mergeCell ref="ERY844:ERY848"/>
    <mergeCell ref="ERZ844:ERZ848"/>
    <mergeCell ref="ESA844:ESA848"/>
    <mergeCell ref="ESB844:ESB848"/>
    <mergeCell ref="ERQ844:ERQ848"/>
    <mergeCell ref="ERR844:ERR848"/>
    <mergeCell ref="ERS844:ERS848"/>
    <mergeCell ref="ERT844:ERT848"/>
    <mergeCell ref="ERU844:ERU848"/>
    <mergeCell ref="ERV844:ERV848"/>
    <mergeCell ref="ERK844:ERK848"/>
    <mergeCell ref="ERL844:ERL848"/>
    <mergeCell ref="ERM844:ERM848"/>
    <mergeCell ref="ERN844:ERN848"/>
    <mergeCell ref="ERO844:ERO848"/>
    <mergeCell ref="ERP844:ERP848"/>
    <mergeCell ref="ERE844:ERE848"/>
    <mergeCell ref="ERF844:ERF848"/>
    <mergeCell ref="ERG844:ERG848"/>
    <mergeCell ref="ERH844:ERH848"/>
    <mergeCell ref="ERI844:ERI848"/>
    <mergeCell ref="ERJ844:ERJ848"/>
    <mergeCell ref="EQY844:EQY848"/>
    <mergeCell ref="EQZ844:EQZ848"/>
    <mergeCell ref="ERA844:ERA848"/>
    <mergeCell ref="ERB844:ERB848"/>
    <mergeCell ref="ERC844:ERC848"/>
    <mergeCell ref="ERD844:ERD848"/>
    <mergeCell ref="EQS844:EQS848"/>
    <mergeCell ref="EQT844:EQT848"/>
    <mergeCell ref="EQU844:EQU848"/>
    <mergeCell ref="EQV844:EQV848"/>
    <mergeCell ref="EQW844:EQW848"/>
    <mergeCell ref="EQX844:EQX848"/>
    <mergeCell ref="EQM844:EQM848"/>
    <mergeCell ref="EQN844:EQN848"/>
    <mergeCell ref="EQO844:EQO848"/>
    <mergeCell ref="EQP844:EQP848"/>
    <mergeCell ref="EQQ844:EQQ848"/>
    <mergeCell ref="EQR844:EQR848"/>
    <mergeCell ref="EQG844:EQG848"/>
    <mergeCell ref="EQH844:EQH848"/>
    <mergeCell ref="EQI844:EQI848"/>
    <mergeCell ref="EQJ844:EQJ848"/>
    <mergeCell ref="EQK844:EQK848"/>
    <mergeCell ref="EQL844:EQL848"/>
    <mergeCell ref="EQA844:EQA848"/>
    <mergeCell ref="EQB844:EQB848"/>
    <mergeCell ref="EQC844:EQC848"/>
    <mergeCell ref="EQD844:EQD848"/>
    <mergeCell ref="EQE844:EQE848"/>
    <mergeCell ref="EQF844:EQF848"/>
    <mergeCell ref="EPU844:EPU848"/>
    <mergeCell ref="EPV844:EPV848"/>
    <mergeCell ref="EPW844:EPW848"/>
    <mergeCell ref="EPX844:EPX848"/>
    <mergeCell ref="EPY844:EPY848"/>
    <mergeCell ref="EPZ844:EPZ848"/>
    <mergeCell ref="EPO844:EPO848"/>
    <mergeCell ref="EPP844:EPP848"/>
    <mergeCell ref="EPQ844:EPQ848"/>
    <mergeCell ref="EPR844:EPR848"/>
    <mergeCell ref="EPS844:EPS848"/>
    <mergeCell ref="EPT844:EPT848"/>
    <mergeCell ref="EPI844:EPI848"/>
    <mergeCell ref="EPJ844:EPJ848"/>
    <mergeCell ref="EPK844:EPK848"/>
    <mergeCell ref="EPL844:EPL848"/>
    <mergeCell ref="EPM844:EPM848"/>
    <mergeCell ref="EPN844:EPN848"/>
    <mergeCell ref="EPC844:EPC848"/>
    <mergeCell ref="EPD844:EPD848"/>
    <mergeCell ref="EPE844:EPE848"/>
    <mergeCell ref="EPF844:EPF848"/>
    <mergeCell ref="EPG844:EPG848"/>
    <mergeCell ref="EPH844:EPH848"/>
    <mergeCell ref="EOW844:EOW848"/>
    <mergeCell ref="EOX844:EOX848"/>
    <mergeCell ref="EOY844:EOY848"/>
    <mergeCell ref="EOZ844:EOZ848"/>
    <mergeCell ref="EPA844:EPA848"/>
    <mergeCell ref="EPB844:EPB848"/>
    <mergeCell ref="EOQ844:EOQ848"/>
    <mergeCell ref="EOR844:EOR848"/>
    <mergeCell ref="EOS844:EOS848"/>
    <mergeCell ref="EOT844:EOT848"/>
    <mergeCell ref="EOU844:EOU848"/>
    <mergeCell ref="EOV844:EOV848"/>
    <mergeCell ref="EOK844:EOK848"/>
    <mergeCell ref="EOL844:EOL848"/>
    <mergeCell ref="EOM844:EOM848"/>
    <mergeCell ref="EON844:EON848"/>
    <mergeCell ref="EOO844:EOO848"/>
    <mergeCell ref="EOP844:EOP848"/>
    <mergeCell ref="EOE844:EOE848"/>
    <mergeCell ref="EOF844:EOF848"/>
    <mergeCell ref="EOG844:EOG848"/>
    <mergeCell ref="EOH844:EOH848"/>
    <mergeCell ref="EOI844:EOI848"/>
    <mergeCell ref="EOJ844:EOJ848"/>
    <mergeCell ref="ENY844:ENY848"/>
    <mergeCell ref="ENZ844:ENZ848"/>
    <mergeCell ref="EOA844:EOA848"/>
    <mergeCell ref="EOB844:EOB848"/>
    <mergeCell ref="EOC844:EOC848"/>
    <mergeCell ref="EOD844:EOD848"/>
    <mergeCell ref="ENS844:ENS848"/>
    <mergeCell ref="ENT844:ENT848"/>
    <mergeCell ref="ENU844:ENU848"/>
    <mergeCell ref="ENV844:ENV848"/>
    <mergeCell ref="ENW844:ENW848"/>
    <mergeCell ref="ENX844:ENX848"/>
    <mergeCell ref="ENM844:ENM848"/>
    <mergeCell ref="ENN844:ENN848"/>
    <mergeCell ref="ENO844:ENO848"/>
    <mergeCell ref="ENP844:ENP848"/>
    <mergeCell ref="ENQ844:ENQ848"/>
    <mergeCell ref="ENR844:ENR848"/>
    <mergeCell ref="ENG844:ENG848"/>
    <mergeCell ref="ENH844:ENH848"/>
    <mergeCell ref="ENI844:ENI848"/>
    <mergeCell ref="ENJ844:ENJ848"/>
    <mergeCell ref="ENK844:ENK848"/>
    <mergeCell ref="ENL844:ENL848"/>
    <mergeCell ref="ENA844:ENA848"/>
    <mergeCell ref="ENB844:ENB848"/>
    <mergeCell ref="ENC844:ENC848"/>
    <mergeCell ref="END844:END848"/>
    <mergeCell ref="ENE844:ENE848"/>
    <mergeCell ref="ENF844:ENF848"/>
    <mergeCell ref="EMU844:EMU848"/>
    <mergeCell ref="EMV844:EMV848"/>
    <mergeCell ref="EMW844:EMW848"/>
    <mergeCell ref="EMX844:EMX848"/>
    <mergeCell ref="EMY844:EMY848"/>
    <mergeCell ref="EMZ844:EMZ848"/>
    <mergeCell ref="EMO844:EMO848"/>
    <mergeCell ref="EMP844:EMP848"/>
    <mergeCell ref="EMQ844:EMQ848"/>
    <mergeCell ref="EMR844:EMR848"/>
    <mergeCell ref="EMS844:EMS848"/>
    <mergeCell ref="EMT844:EMT848"/>
    <mergeCell ref="EMI844:EMI848"/>
    <mergeCell ref="EMJ844:EMJ848"/>
    <mergeCell ref="EMK844:EMK848"/>
    <mergeCell ref="EML844:EML848"/>
    <mergeCell ref="EMM844:EMM848"/>
    <mergeCell ref="EMN844:EMN848"/>
    <mergeCell ref="EMC844:EMC848"/>
    <mergeCell ref="EMD844:EMD848"/>
    <mergeCell ref="EME844:EME848"/>
    <mergeCell ref="EMF844:EMF848"/>
    <mergeCell ref="EMG844:EMG848"/>
    <mergeCell ref="EMH844:EMH848"/>
    <mergeCell ref="ELW844:ELW848"/>
    <mergeCell ref="ELX844:ELX848"/>
    <mergeCell ref="ELY844:ELY848"/>
    <mergeCell ref="ELZ844:ELZ848"/>
    <mergeCell ref="EMA844:EMA848"/>
    <mergeCell ref="EMB844:EMB848"/>
    <mergeCell ref="ELQ844:ELQ848"/>
    <mergeCell ref="ELR844:ELR848"/>
    <mergeCell ref="ELS844:ELS848"/>
    <mergeCell ref="ELT844:ELT848"/>
    <mergeCell ref="ELU844:ELU848"/>
    <mergeCell ref="ELV844:ELV848"/>
    <mergeCell ref="ELK844:ELK848"/>
    <mergeCell ref="ELL844:ELL848"/>
    <mergeCell ref="ELM844:ELM848"/>
    <mergeCell ref="ELN844:ELN848"/>
    <mergeCell ref="ELO844:ELO848"/>
    <mergeCell ref="ELP844:ELP848"/>
    <mergeCell ref="ELE844:ELE848"/>
    <mergeCell ref="ELF844:ELF848"/>
    <mergeCell ref="ELG844:ELG848"/>
    <mergeCell ref="ELH844:ELH848"/>
    <mergeCell ref="ELI844:ELI848"/>
    <mergeCell ref="ELJ844:ELJ848"/>
    <mergeCell ref="EKY844:EKY848"/>
    <mergeCell ref="EKZ844:EKZ848"/>
    <mergeCell ref="ELA844:ELA848"/>
    <mergeCell ref="ELB844:ELB848"/>
    <mergeCell ref="ELC844:ELC848"/>
    <mergeCell ref="ELD844:ELD848"/>
    <mergeCell ref="EKS844:EKS848"/>
    <mergeCell ref="EKT844:EKT848"/>
    <mergeCell ref="EKU844:EKU848"/>
    <mergeCell ref="EKV844:EKV848"/>
    <mergeCell ref="EKW844:EKW848"/>
    <mergeCell ref="EKX844:EKX848"/>
    <mergeCell ref="EKM844:EKM848"/>
    <mergeCell ref="EKN844:EKN848"/>
    <mergeCell ref="EKO844:EKO848"/>
    <mergeCell ref="EKP844:EKP848"/>
    <mergeCell ref="EKQ844:EKQ848"/>
    <mergeCell ref="EKR844:EKR848"/>
    <mergeCell ref="EKG844:EKG848"/>
    <mergeCell ref="EKH844:EKH848"/>
    <mergeCell ref="EKI844:EKI848"/>
    <mergeCell ref="EKJ844:EKJ848"/>
    <mergeCell ref="EKK844:EKK848"/>
    <mergeCell ref="EKL844:EKL848"/>
    <mergeCell ref="EKA844:EKA848"/>
    <mergeCell ref="EKB844:EKB848"/>
    <mergeCell ref="EKC844:EKC848"/>
    <mergeCell ref="EKD844:EKD848"/>
    <mergeCell ref="EKE844:EKE848"/>
    <mergeCell ref="EKF844:EKF848"/>
    <mergeCell ref="EJU844:EJU848"/>
    <mergeCell ref="EJV844:EJV848"/>
    <mergeCell ref="EJW844:EJW848"/>
    <mergeCell ref="EJX844:EJX848"/>
    <mergeCell ref="EJY844:EJY848"/>
    <mergeCell ref="EJZ844:EJZ848"/>
    <mergeCell ref="EJO844:EJO848"/>
    <mergeCell ref="EJP844:EJP848"/>
    <mergeCell ref="EJQ844:EJQ848"/>
    <mergeCell ref="EJR844:EJR848"/>
    <mergeCell ref="EJS844:EJS848"/>
    <mergeCell ref="EJT844:EJT848"/>
    <mergeCell ref="EJI844:EJI848"/>
    <mergeCell ref="EJJ844:EJJ848"/>
    <mergeCell ref="EJK844:EJK848"/>
    <mergeCell ref="EJL844:EJL848"/>
    <mergeCell ref="EJM844:EJM848"/>
    <mergeCell ref="EJN844:EJN848"/>
    <mergeCell ref="EJC844:EJC848"/>
    <mergeCell ref="EJD844:EJD848"/>
    <mergeCell ref="EJE844:EJE848"/>
    <mergeCell ref="EJF844:EJF848"/>
    <mergeCell ref="EJG844:EJG848"/>
    <mergeCell ref="EJH844:EJH848"/>
    <mergeCell ref="EIW844:EIW848"/>
    <mergeCell ref="EIX844:EIX848"/>
    <mergeCell ref="EIY844:EIY848"/>
    <mergeCell ref="EIZ844:EIZ848"/>
    <mergeCell ref="EJA844:EJA848"/>
    <mergeCell ref="EJB844:EJB848"/>
    <mergeCell ref="EIQ844:EIQ848"/>
    <mergeCell ref="EIR844:EIR848"/>
    <mergeCell ref="EIS844:EIS848"/>
    <mergeCell ref="EIT844:EIT848"/>
    <mergeCell ref="EIU844:EIU848"/>
    <mergeCell ref="EIV844:EIV848"/>
    <mergeCell ref="EIK844:EIK848"/>
    <mergeCell ref="EIL844:EIL848"/>
    <mergeCell ref="EIM844:EIM848"/>
    <mergeCell ref="EIN844:EIN848"/>
    <mergeCell ref="EIO844:EIO848"/>
    <mergeCell ref="EIP844:EIP848"/>
    <mergeCell ref="EIE844:EIE848"/>
    <mergeCell ref="EIF844:EIF848"/>
    <mergeCell ref="EIG844:EIG848"/>
    <mergeCell ref="EIH844:EIH848"/>
    <mergeCell ref="EII844:EII848"/>
    <mergeCell ref="EIJ844:EIJ848"/>
    <mergeCell ref="EHY844:EHY848"/>
    <mergeCell ref="EHZ844:EHZ848"/>
    <mergeCell ref="EIA844:EIA848"/>
    <mergeCell ref="EIB844:EIB848"/>
    <mergeCell ref="EIC844:EIC848"/>
    <mergeCell ref="EID844:EID848"/>
    <mergeCell ref="EHS844:EHS848"/>
    <mergeCell ref="EHT844:EHT848"/>
    <mergeCell ref="EHU844:EHU848"/>
    <mergeCell ref="EHV844:EHV848"/>
    <mergeCell ref="EHW844:EHW848"/>
    <mergeCell ref="EHX844:EHX848"/>
    <mergeCell ref="EHM844:EHM848"/>
    <mergeCell ref="EHN844:EHN848"/>
    <mergeCell ref="EHO844:EHO848"/>
    <mergeCell ref="EHP844:EHP848"/>
    <mergeCell ref="EHQ844:EHQ848"/>
    <mergeCell ref="EHR844:EHR848"/>
    <mergeCell ref="EHG844:EHG848"/>
    <mergeCell ref="EHH844:EHH848"/>
    <mergeCell ref="EHI844:EHI848"/>
    <mergeCell ref="EHJ844:EHJ848"/>
    <mergeCell ref="EHK844:EHK848"/>
    <mergeCell ref="EHL844:EHL848"/>
    <mergeCell ref="EHA844:EHA848"/>
    <mergeCell ref="EHB844:EHB848"/>
    <mergeCell ref="EHC844:EHC848"/>
    <mergeCell ref="EHD844:EHD848"/>
    <mergeCell ref="EHE844:EHE848"/>
    <mergeCell ref="EHF844:EHF848"/>
    <mergeCell ref="EGU844:EGU848"/>
    <mergeCell ref="EGV844:EGV848"/>
    <mergeCell ref="EGW844:EGW848"/>
    <mergeCell ref="EGX844:EGX848"/>
    <mergeCell ref="EGY844:EGY848"/>
    <mergeCell ref="EGZ844:EGZ848"/>
    <mergeCell ref="EGO844:EGO848"/>
    <mergeCell ref="EGP844:EGP848"/>
    <mergeCell ref="EGQ844:EGQ848"/>
    <mergeCell ref="EGR844:EGR848"/>
    <mergeCell ref="EGS844:EGS848"/>
    <mergeCell ref="EGT844:EGT848"/>
    <mergeCell ref="EGI844:EGI848"/>
    <mergeCell ref="EGJ844:EGJ848"/>
    <mergeCell ref="EGK844:EGK848"/>
    <mergeCell ref="EGL844:EGL848"/>
    <mergeCell ref="EGM844:EGM848"/>
    <mergeCell ref="EGN844:EGN848"/>
    <mergeCell ref="EGC844:EGC848"/>
    <mergeCell ref="EGD844:EGD848"/>
    <mergeCell ref="EGE844:EGE848"/>
    <mergeCell ref="EGF844:EGF848"/>
    <mergeCell ref="EGG844:EGG848"/>
    <mergeCell ref="EGH844:EGH848"/>
    <mergeCell ref="EFW844:EFW848"/>
    <mergeCell ref="EFX844:EFX848"/>
    <mergeCell ref="EFY844:EFY848"/>
    <mergeCell ref="EFZ844:EFZ848"/>
    <mergeCell ref="EGA844:EGA848"/>
    <mergeCell ref="EGB844:EGB848"/>
    <mergeCell ref="EFQ844:EFQ848"/>
    <mergeCell ref="EFR844:EFR848"/>
    <mergeCell ref="EFS844:EFS848"/>
    <mergeCell ref="EFT844:EFT848"/>
    <mergeCell ref="EFU844:EFU848"/>
    <mergeCell ref="EFV844:EFV848"/>
    <mergeCell ref="EFK844:EFK848"/>
    <mergeCell ref="EFL844:EFL848"/>
    <mergeCell ref="EFM844:EFM848"/>
    <mergeCell ref="EFN844:EFN848"/>
    <mergeCell ref="EFO844:EFO848"/>
    <mergeCell ref="EFP844:EFP848"/>
    <mergeCell ref="EFE844:EFE848"/>
    <mergeCell ref="EFF844:EFF848"/>
    <mergeCell ref="EFG844:EFG848"/>
    <mergeCell ref="EFH844:EFH848"/>
    <mergeCell ref="EFI844:EFI848"/>
    <mergeCell ref="EFJ844:EFJ848"/>
    <mergeCell ref="EEY844:EEY848"/>
    <mergeCell ref="EEZ844:EEZ848"/>
    <mergeCell ref="EFA844:EFA848"/>
    <mergeCell ref="EFB844:EFB848"/>
    <mergeCell ref="EFC844:EFC848"/>
    <mergeCell ref="EFD844:EFD848"/>
    <mergeCell ref="EES844:EES848"/>
    <mergeCell ref="EET844:EET848"/>
    <mergeCell ref="EEU844:EEU848"/>
    <mergeCell ref="EEV844:EEV848"/>
    <mergeCell ref="EEW844:EEW848"/>
    <mergeCell ref="EEX844:EEX848"/>
    <mergeCell ref="EEM844:EEM848"/>
    <mergeCell ref="EEN844:EEN848"/>
    <mergeCell ref="EEO844:EEO848"/>
    <mergeCell ref="EEP844:EEP848"/>
    <mergeCell ref="EEQ844:EEQ848"/>
    <mergeCell ref="EER844:EER848"/>
    <mergeCell ref="EEG844:EEG848"/>
    <mergeCell ref="EEH844:EEH848"/>
    <mergeCell ref="EEI844:EEI848"/>
    <mergeCell ref="EEJ844:EEJ848"/>
    <mergeCell ref="EEK844:EEK848"/>
    <mergeCell ref="EEL844:EEL848"/>
    <mergeCell ref="EEA844:EEA848"/>
    <mergeCell ref="EEB844:EEB848"/>
    <mergeCell ref="EEC844:EEC848"/>
    <mergeCell ref="EED844:EED848"/>
    <mergeCell ref="EEE844:EEE848"/>
    <mergeCell ref="EEF844:EEF848"/>
    <mergeCell ref="EDU844:EDU848"/>
    <mergeCell ref="EDV844:EDV848"/>
    <mergeCell ref="EDW844:EDW848"/>
    <mergeCell ref="EDX844:EDX848"/>
    <mergeCell ref="EDY844:EDY848"/>
    <mergeCell ref="EDZ844:EDZ848"/>
    <mergeCell ref="EDO844:EDO848"/>
    <mergeCell ref="EDP844:EDP848"/>
    <mergeCell ref="EDQ844:EDQ848"/>
    <mergeCell ref="EDR844:EDR848"/>
    <mergeCell ref="EDS844:EDS848"/>
    <mergeCell ref="EDT844:EDT848"/>
    <mergeCell ref="EDI844:EDI848"/>
    <mergeCell ref="EDJ844:EDJ848"/>
    <mergeCell ref="EDK844:EDK848"/>
    <mergeCell ref="EDL844:EDL848"/>
    <mergeCell ref="EDM844:EDM848"/>
    <mergeCell ref="EDN844:EDN848"/>
    <mergeCell ref="EDC844:EDC848"/>
    <mergeCell ref="EDD844:EDD848"/>
    <mergeCell ref="EDE844:EDE848"/>
    <mergeCell ref="EDF844:EDF848"/>
    <mergeCell ref="EDG844:EDG848"/>
    <mergeCell ref="EDH844:EDH848"/>
    <mergeCell ref="ECW844:ECW848"/>
    <mergeCell ref="ECX844:ECX848"/>
    <mergeCell ref="ECY844:ECY848"/>
    <mergeCell ref="ECZ844:ECZ848"/>
    <mergeCell ref="EDA844:EDA848"/>
    <mergeCell ref="EDB844:EDB848"/>
    <mergeCell ref="ECQ844:ECQ848"/>
    <mergeCell ref="ECR844:ECR848"/>
    <mergeCell ref="ECS844:ECS848"/>
    <mergeCell ref="ECT844:ECT848"/>
    <mergeCell ref="ECU844:ECU848"/>
    <mergeCell ref="ECV844:ECV848"/>
    <mergeCell ref="ECK844:ECK848"/>
    <mergeCell ref="ECL844:ECL848"/>
    <mergeCell ref="ECM844:ECM848"/>
    <mergeCell ref="ECN844:ECN848"/>
    <mergeCell ref="ECO844:ECO848"/>
    <mergeCell ref="ECP844:ECP848"/>
    <mergeCell ref="ECE844:ECE848"/>
    <mergeCell ref="ECF844:ECF848"/>
    <mergeCell ref="ECG844:ECG848"/>
    <mergeCell ref="ECH844:ECH848"/>
    <mergeCell ref="ECI844:ECI848"/>
    <mergeCell ref="ECJ844:ECJ848"/>
    <mergeCell ref="EBY844:EBY848"/>
    <mergeCell ref="EBZ844:EBZ848"/>
    <mergeCell ref="ECA844:ECA848"/>
    <mergeCell ref="ECB844:ECB848"/>
    <mergeCell ref="ECC844:ECC848"/>
    <mergeCell ref="ECD844:ECD848"/>
    <mergeCell ref="EBS844:EBS848"/>
    <mergeCell ref="EBT844:EBT848"/>
    <mergeCell ref="EBU844:EBU848"/>
    <mergeCell ref="EBV844:EBV848"/>
    <mergeCell ref="EBW844:EBW848"/>
    <mergeCell ref="EBX844:EBX848"/>
    <mergeCell ref="EBM844:EBM848"/>
    <mergeCell ref="EBN844:EBN848"/>
    <mergeCell ref="EBO844:EBO848"/>
    <mergeCell ref="EBP844:EBP848"/>
    <mergeCell ref="EBQ844:EBQ848"/>
    <mergeCell ref="EBR844:EBR848"/>
    <mergeCell ref="EBG844:EBG848"/>
    <mergeCell ref="EBH844:EBH848"/>
    <mergeCell ref="EBI844:EBI848"/>
    <mergeCell ref="EBJ844:EBJ848"/>
    <mergeCell ref="EBK844:EBK848"/>
    <mergeCell ref="EBL844:EBL848"/>
    <mergeCell ref="EBA844:EBA848"/>
    <mergeCell ref="EBB844:EBB848"/>
    <mergeCell ref="EBC844:EBC848"/>
    <mergeCell ref="EBD844:EBD848"/>
    <mergeCell ref="EBE844:EBE848"/>
    <mergeCell ref="EBF844:EBF848"/>
    <mergeCell ref="EAU844:EAU848"/>
    <mergeCell ref="EAV844:EAV848"/>
    <mergeCell ref="EAW844:EAW848"/>
    <mergeCell ref="EAX844:EAX848"/>
    <mergeCell ref="EAY844:EAY848"/>
    <mergeCell ref="EAZ844:EAZ848"/>
    <mergeCell ref="EAO844:EAO848"/>
    <mergeCell ref="EAP844:EAP848"/>
    <mergeCell ref="EAQ844:EAQ848"/>
    <mergeCell ref="EAR844:EAR848"/>
    <mergeCell ref="EAS844:EAS848"/>
    <mergeCell ref="EAT844:EAT848"/>
    <mergeCell ref="EAI844:EAI848"/>
    <mergeCell ref="EAJ844:EAJ848"/>
    <mergeCell ref="EAK844:EAK848"/>
    <mergeCell ref="EAL844:EAL848"/>
    <mergeCell ref="EAM844:EAM848"/>
    <mergeCell ref="EAN844:EAN848"/>
    <mergeCell ref="EAC844:EAC848"/>
    <mergeCell ref="EAD844:EAD848"/>
    <mergeCell ref="EAE844:EAE848"/>
    <mergeCell ref="EAF844:EAF848"/>
    <mergeCell ref="EAG844:EAG848"/>
    <mergeCell ref="EAH844:EAH848"/>
    <mergeCell ref="DZW844:DZW848"/>
    <mergeCell ref="DZX844:DZX848"/>
    <mergeCell ref="DZY844:DZY848"/>
    <mergeCell ref="DZZ844:DZZ848"/>
    <mergeCell ref="EAA844:EAA848"/>
    <mergeCell ref="EAB844:EAB848"/>
    <mergeCell ref="DZQ844:DZQ848"/>
    <mergeCell ref="DZR844:DZR848"/>
    <mergeCell ref="DZS844:DZS848"/>
    <mergeCell ref="DZT844:DZT848"/>
    <mergeCell ref="DZU844:DZU848"/>
    <mergeCell ref="DZV844:DZV848"/>
    <mergeCell ref="DZK844:DZK848"/>
    <mergeCell ref="DZL844:DZL848"/>
    <mergeCell ref="DZM844:DZM848"/>
    <mergeCell ref="DZN844:DZN848"/>
    <mergeCell ref="DZO844:DZO848"/>
    <mergeCell ref="DZP844:DZP848"/>
    <mergeCell ref="DZE844:DZE848"/>
    <mergeCell ref="DZF844:DZF848"/>
    <mergeCell ref="DZG844:DZG848"/>
    <mergeCell ref="DZH844:DZH848"/>
    <mergeCell ref="DZI844:DZI848"/>
    <mergeCell ref="DZJ844:DZJ848"/>
    <mergeCell ref="DYY844:DYY848"/>
    <mergeCell ref="DYZ844:DYZ848"/>
    <mergeCell ref="DZA844:DZA848"/>
    <mergeCell ref="DZB844:DZB848"/>
    <mergeCell ref="DZC844:DZC848"/>
    <mergeCell ref="DZD844:DZD848"/>
    <mergeCell ref="DYS844:DYS848"/>
    <mergeCell ref="DYT844:DYT848"/>
    <mergeCell ref="DYU844:DYU848"/>
    <mergeCell ref="DYV844:DYV848"/>
    <mergeCell ref="DYW844:DYW848"/>
    <mergeCell ref="DYX844:DYX848"/>
    <mergeCell ref="DYM844:DYM848"/>
    <mergeCell ref="DYN844:DYN848"/>
    <mergeCell ref="DYO844:DYO848"/>
    <mergeCell ref="DYP844:DYP848"/>
    <mergeCell ref="DYQ844:DYQ848"/>
    <mergeCell ref="DYR844:DYR848"/>
    <mergeCell ref="DYG844:DYG848"/>
    <mergeCell ref="DYH844:DYH848"/>
    <mergeCell ref="DYI844:DYI848"/>
    <mergeCell ref="DYJ844:DYJ848"/>
    <mergeCell ref="DYK844:DYK848"/>
    <mergeCell ref="DYL844:DYL848"/>
    <mergeCell ref="DYA844:DYA848"/>
    <mergeCell ref="DYB844:DYB848"/>
    <mergeCell ref="DYC844:DYC848"/>
    <mergeCell ref="DYD844:DYD848"/>
    <mergeCell ref="DYE844:DYE848"/>
    <mergeCell ref="DYF844:DYF848"/>
    <mergeCell ref="DXU844:DXU848"/>
    <mergeCell ref="DXV844:DXV848"/>
    <mergeCell ref="DXW844:DXW848"/>
    <mergeCell ref="DXX844:DXX848"/>
    <mergeCell ref="DXY844:DXY848"/>
    <mergeCell ref="DXZ844:DXZ848"/>
    <mergeCell ref="DXO844:DXO848"/>
    <mergeCell ref="DXP844:DXP848"/>
    <mergeCell ref="DXQ844:DXQ848"/>
    <mergeCell ref="DXR844:DXR848"/>
    <mergeCell ref="DXS844:DXS848"/>
    <mergeCell ref="DXT844:DXT848"/>
    <mergeCell ref="DXI844:DXI848"/>
    <mergeCell ref="DXJ844:DXJ848"/>
    <mergeCell ref="DXK844:DXK848"/>
    <mergeCell ref="DXL844:DXL848"/>
    <mergeCell ref="DXM844:DXM848"/>
    <mergeCell ref="DXN844:DXN848"/>
    <mergeCell ref="DXC844:DXC848"/>
    <mergeCell ref="DXD844:DXD848"/>
    <mergeCell ref="DXE844:DXE848"/>
    <mergeCell ref="DXF844:DXF848"/>
    <mergeCell ref="DXG844:DXG848"/>
    <mergeCell ref="DXH844:DXH848"/>
    <mergeCell ref="DWW844:DWW848"/>
    <mergeCell ref="DWX844:DWX848"/>
    <mergeCell ref="DWY844:DWY848"/>
    <mergeCell ref="DWZ844:DWZ848"/>
    <mergeCell ref="DXA844:DXA848"/>
    <mergeCell ref="DXB844:DXB848"/>
    <mergeCell ref="DWQ844:DWQ848"/>
    <mergeCell ref="DWR844:DWR848"/>
    <mergeCell ref="DWS844:DWS848"/>
    <mergeCell ref="DWT844:DWT848"/>
    <mergeCell ref="DWU844:DWU848"/>
    <mergeCell ref="DWV844:DWV848"/>
    <mergeCell ref="DWK844:DWK848"/>
    <mergeCell ref="DWL844:DWL848"/>
    <mergeCell ref="DWM844:DWM848"/>
    <mergeCell ref="DWN844:DWN848"/>
    <mergeCell ref="DWO844:DWO848"/>
    <mergeCell ref="DWP844:DWP848"/>
    <mergeCell ref="DWE844:DWE848"/>
    <mergeCell ref="DWF844:DWF848"/>
    <mergeCell ref="DWG844:DWG848"/>
    <mergeCell ref="DWH844:DWH848"/>
    <mergeCell ref="DWI844:DWI848"/>
    <mergeCell ref="DWJ844:DWJ848"/>
    <mergeCell ref="DVY844:DVY848"/>
    <mergeCell ref="DVZ844:DVZ848"/>
    <mergeCell ref="DWA844:DWA848"/>
    <mergeCell ref="DWB844:DWB848"/>
    <mergeCell ref="DWC844:DWC848"/>
    <mergeCell ref="DWD844:DWD848"/>
    <mergeCell ref="DVS844:DVS848"/>
    <mergeCell ref="DVT844:DVT848"/>
    <mergeCell ref="DVU844:DVU848"/>
    <mergeCell ref="DVV844:DVV848"/>
    <mergeCell ref="DVW844:DVW848"/>
    <mergeCell ref="DVX844:DVX848"/>
    <mergeCell ref="DVM844:DVM848"/>
    <mergeCell ref="DVN844:DVN848"/>
    <mergeCell ref="DVO844:DVO848"/>
    <mergeCell ref="DVP844:DVP848"/>
    <mergeCell ref="DVQ844:DVQ848"/>
    <mergeCell ref="DVR844:DVR848"/>
    <mergeCell ref="DVG844:DVG848"/>
    <mergeCell ref="DVH844:DVH848"/>
    <mergeCell ref="DVI844:DVI848"/>
    <mergeCell ref="DVJ844:DVJ848"/>
    <mergeCell ref="DVK844:DVK848"/>
    <mergeCell ref="DVL844:DVL848"/>
    <mergeCell ref="DVA844:DVA848"/>
    <mergeCell ref="DVB844:DVB848"/>
    <mergeCell ref="DVC844:DVC848"/>
    <mergeCell ref="DVD844:DVD848"/>
    <mergeCell ref="DVE844:DVE848"/>
    <mergeCell ref="DVF844:DVF848"/>
    <mergeCell ref="DUU844:DUU848"/>
    <mergeCell ref="DUV844:DUV848"/>
    <mergeCell ref="DUW844:DUW848"/>
    <mergeCell ref="DUX844:DUX848"/>
    <mergeCell ref="DUY844:DUY848"/>
    <mergeCell ref="DUZ844:DUZ848"/>
    <mergeCell ref="DUO844:DUO848"/>
    <mergeCell ref="DUP844:DUP848"/>
    <mergeCell ref="DUQ844:DUQ848"/>
    <mergeCell ref="DUR844:DUR848"/>
    <mergeCell ref="DUS844:DUS848"/>
    <mergeCell ref="DUT844:DUT848"/>
    <mergeCell ref="DUI844:DUI848"/>
    <mergeCell ref="DUJ844:DUJ848"/>
    <mergeCell ref="DUK844:DUK848"/>
    <mergeCell ref="DUL844:DUL848"/>
    <mergeCell ref="DUM844:DUM848"/>
    <mergeCell ref="DUN844:DUN848"/>
    <mergeCell ref="DUC844:DUC848"/>
    <mergeCell ref="DUD844:DUD848"/>
    <mergeCell ref="DUE844:DUE848"/>
    <mergeCell ref="DUF844:DUF848"/>
    <mergeCell ref="DUG844:DUG848"/>
    <mergeCell ref="DUH844:DUH848"/>
    <mergeCell ref="DTW844:DTW848"/>
    <mergeCell ref="DTX844:DTX848"/>
    <mergeCell ref="DTY844:DTY848"/>
    <mergeCell ref="DTZ844:DTZ848"/>
    <mergeCell ref="DUA844:DUA848"/>
    <mergeCell ref="DUB844:DUB848"/>
    <mergeCell ref="DTQ844:DTQ848"/>
    <mergeCell ref="DTR844:DTR848"/>
    <mergeCell ref="DTS844:DTS848"/>
    <mergeCell ref="DTT844:DTT848"/>
    <mergeCell ref="DTU844:DTU848"/>
    <mergeCell ref="DTV844:DTV848"/>
    <mergeCell ref="DTK844:DTK848"/>
    <mergeCell ref="DTL844:DTL848"/>
    <mergeCell ref="DTM844:DTM848"/>
    <mergeCell ref="DTN844:DTN848"/>
    <mergeCell ref="DTO844:DTO848"/>
    <mergeCell ref="DTP844:DTP848"/>
    <mergeCell ref="DTE844:DTE848"/>
    <mergeCell ref="DTF844:DTF848"/>
    <mergeCell ref="DTG844:DTG848"/>
    <mergeCell ref="DTH844:DTH848"/>
    <mergeCell ref="DTI844:DTI848"/>
    <mergeCell ref="DTJ844:DTJ848"/>
    <mergeCell ref="DSY844:DSY848"/>
    <mergeCell ref="DSZ844:DSZ848"/>
    <mergeCell ref="DTA844:DTA848"/>
    <mergeCell ref="DTB844:DTB848"/>
    <mergeCell ref="DTC844:DTC848"/>
    <mergeCell ref="DTD844:DTD848"/>
    <mergeCell ref="DSS844:DSS848"/>
    <mergeCell ref="DST844:DST848"/>
    <mergeCell ref="DSU844:DSU848"/>
    <mergeCell ref="DSV844:DSV848"/>
    <mergeCell ref="DSW844:DSW848"/>
    <mergeCell ref="DSX844:DSX848"/>
    <mergeCell ref="DSM844:DSM848"/>
    <mergeCell ref="DSN844:DSN848"/>
    <mergeCell ref="DSO844:DSO848"/>
    <mergeCell ref="DSP844:DSP848"/>
    <mergeCell ref="DSQ844:DSQ848"/>
    <mergeCell ref="DSR844:DSR848"/>
    <mergeCell ref="DSG844:DSG848"/>
    <mergeCell ref="DSH844:DSH848"/>
    <mergeCell ref="DSI844:DSI848"/>
    <mergeCell ref="DSJ844:DSJ848"/>
    <mergeCell ref="DSK844:DSK848"/>
    <mergeCell ref="DSL844:DSL848"/>
    <mergeCell ref="DSA844:DSA848"/>
    <mergeCell ref="DSB844:DSB848"/>
    <mergeCell ref="DSC844:DSC848"/>
    <mergeCell ref="DSD844:DSD848"/>
    <mergeCell ref="DSE844:DSE848"/>
    <mergeCell ref="DSF844:DSF848"/>
    <mergeCell ref="DRU844:DRU848"/>
    <mergeCell ref="DRV844:DRV848"/>
    <mergeCell ref="DRW844:DRW848"/>
    <mergeCell ref="DRX844:DRX848"/>
    <mergeCell ref="DRY844:DRY848"/>
    <mergeCell ref="DRZ844:DRZ848"/>
    <mergeCell ref="DRO844:DRO848"/>
    <mergeCell ref="DRP844:DRP848"/>
    <mergeCell ref="DRQ844:DRQ848"/>
    <mergeCell ref="DRR844:DRR848"/>
    <mergeCell ref="DRS844:DRS848"/>
    <mergeCell ref="DRT844:DRT848"/>
    <mergeCell ref="DRI844:DRI848"/>
    <mergeCell ref="DRJ844:DRJ848"/>
    <mergeCell ref="DRK844:DRK848"/>
    <mergeCell ref="DRL844:DRL848"/>
    <mergeCell ref="DRM844:DRM848"/>
    <mergeCell ref="DRN844:DRN848"/>
    <mergeCell ref="DRC844:DRC848"/>
    <mergeCell ref="DRD844:DRD848"/>
    <mergeCell ref="DRE844:DRE848"/>
    <mergeCell ref="DRF844:DRF848"/>
    <mergeCell ref="DRG844:DRG848"/>
    <mergeCell ref="DRH844:DRH848"/>
    <mergeCell ref="DQW844:DQW848"/>
    <mergeCell ref="DQX844:DQX848"/>
    <mergeCell ref="DQY844:DQY848"/>
    <mergeCell ref="DQZ844:DQZ848"/>
    <mergeCell ref="DRA844:DRA848"/>
    <mergeCell ref="DRB844:DRB848"/>
    <mergeCell ref="DQQ844:DQQ848"/>
    <mergeCell ref="DQR844:DQR848"/>
    <mergeCell ref="DQS844:DQS848"/>
    <mergeCell ref="DQT844:DQT848"/>
    <mergeCell ref="DQU844:DQU848"/>
    <mergeCell ref="DQV844:DQV848"/>
    <mergeCell ref="DQK844:DQK848"/>
    <mergeCell ref="DQL844:DQL848"/>
    <mergeCell ref="DQM844:DQM848"/>
    <mergeCell ref="DQN844:DQN848"/>
    <mergeCell ref="DQO844:DQO848"/>
    <mergeCell ref="DQP844:DQP848"/>
    <mergeCell ref="DQE844:DQE848"/>
    <mergeCell ref="DQF844:DQF848"/>
    <mergeCell ref="DQG844:DQG848"/>
    <mergeCell ref="DQH844:DQH848"/>
    <mergeCell ref="DQI844:DQI848"/>
    <mergeCell ref="DQJ844:DQJ848"/>
    <mergeCell ref="DPY844:DPY848"/>
    <mergeCell ref="DPZ844:DPZ848"/>
    <mergeCell ref="DQA844:DQA848"/>
    <mergeCell ref="DQB844:DQB848"/>
    <mergeCell ref="DQC844:DQC848"/>
    <mergeCell ref="DQD844:DQD848"/>
    <mergeCell ref="DPS844:DPS848"/>
    <mergeCell ref="DPT844:DPT848"/>
    <mergeCell ref="DPU844:DPU848"/>
    <mergeCell ref="DPV844:DPV848"/>
    <mergeCell ref="DPW844:DPW848"/>
    <mergeCell ref="DPX844:DPX848"/>
    <mergeCell ref="DPM844:DPM848"/>
    <mergeCell ref="DPN844:DPN848"/>
    <mergeCell ref="DPO844:DPO848"/>
    <mergeCell ref="DPP844:DPP848"/>
    <mergeCell ref="DPQ844:DPQ848"/>
    <mergeCell ref="DPR844:DPR848"/>
    <mergeCell ref="DPG844:DPG848"/>
    <mergeCell ref="DPH844:DPH848"/>
    <mergeCell ref="DPI844:DPI848"/>
    <mergeCell ref="DPJ844:DPJ848"/>
    <mergeCell ref="DPK844:DPK848"/>
    <mergeCell ref="DPL844:DPL848"/>
    <mergeCell ref="DPA844:DPA848"/>
    <mergeCell ref="DPB844:DPB848"/>
    <mergeCell ref="DPC844:DPC848"/>
    <mergeCell ref="DPD844:DPD848"/>
    <mergeCell ref="DPE844:DPE848"/>
    <mergeCell ref="DPF844:DPF848"/>
    <mergeCell ref="DOU844:DOU848"/>
    <mergeCell ref="DOV844:DOV848"/>
    <mergeCell ref="DOW844:DOW848"/>
    <mergeCell ref="DOX844:DOX848"/>
    <mergeCell ref="DOY844:DOY848"/>
    <mergeCell ref="DOZ844:DOZ848"/>
    <mergeCell ref="DOO844:DOO848"/>
    <mergeCell ref="DOP844:DOP848"/>
    <mergeCell ref="DOQ844:DOQ848"/>
    <mergeCell ref="DOR844:DOR848"/>
    <mergeCell ref="DOS844:DOS848"/>
    <mergeCell ref="DOT844:DOT848"/>
    <mergeCell ref="DOI844:DOI848"/>
    <mergeCell ref="DOJ844:DOJ848"/>
    <mergeCell ref="DOK844:DOK848"/>
    <mergeCell ref="DOL844:DOL848"/>
    <mergeCell ref="DOM844:DOM848"/>
    <mergeCell ref="DON844:DON848"/>
    <mergeCell ref="DOC844:DOC848"/>
    <mergeCell ref="DOD844:DOD848"/>
    <mergeCell ref="DOE844:DOE848"/>
    <mergeCell ref="DOF844:DOF848"/>
    <mergeCell ref="DOG844:DOG848"/>
    <mergeCell ref="DOH844:DOH848"/>
    <mergeCell ref="DNW844:DNW848"/>
    <mergeCell ref="DNX844:DNX848"/>
    <mergeCell ref="DNY844:DNY848"/>
    <mergeCell ref="DNZ844:DNZ848"/>
    <mergeCell ref="DOA844:DOA848"/>
    <mergeCell ref="DOB844:DOB848"/>
    <mergeCell ref="DNQ844:DNQ848"/>
    <mergeCell ref="DNR844:DNR848"/>
    <mergeCell ref="DNS844:DNS848"/>
    <mergeCell ref="DNT844:DNT848"/>
    <mergeCell ref="DNU844:DNU848"/>
    <mergeCell ref="DNV844:DNV848"/>
    <mergeCell ref="DNK844:DNK848"/>
    <mergeCell ref="DNL844:DNL848"/>
    <mergeCell ref="DNM844:DNM848"/>
    <mergeCell ref="DNN844:DNN848"/>
    <mergeCell ref="DNO844:DNO848"/>
    <mergeCell ref="DNP844:DNP848"/>
    <mergeCell ref="DNE844:DNE848"/>
    <mergeCell ref="DNF844:DNF848"/>
    <mergeCell ref="DNG844:DNG848"/>
    <mergeCell ref="DNH844:DNH848"/>
    <mergeCell ref="DNI844:DNI848"/>
    <mergeCell ref="DNJ844:DNJ848"/>
    <mergeCell ref="DMY844:DMY848"/>
    <mergeCell ref="DMZ844:DMZ848"/>
    <mergeCell ref="DNA844:DNA848"/>
    <mergeCell ref="DNB844:DNB848"/>
    <mergeCell ref="DNC844:DNC848"/>
    <mergeCell ref="DND844:DND848"/>
    <mergeCell ref="DMS844:DMS848"/>
    <mergeCell ref="DMT844:DMT848"/>
    <mergeCell ref="DMU844:DMU848"/>
    <mergeCell ref="DMV844:DMV848"/>
    <mergeCell ref="DMW844:DMW848"/>
    <mergeCell ref="DMX844:DMX848"/>
    <mergeCell ref="DMM844:DMM848"/>
    <mergeCell ref="DMN844:DMN848"/>
    <mergeCell ref="DMO844:DMO848"/>
    <mergeCell ref="DMP844:DMP848"/>
    <mergeCell ref="DMQ844:DMQ848"/>
    <mergeCell ref="DMR844:DMR848"/>
    <mergeCell ref="DMG844:DMG848"/>
    <mergeCell ref="DMH844:DMH848"/>
    <mergeCell ref="DMI844:DMI848"/>
    <mergeCell ref="DMJ844:DMJ848"/>
    <mergeCell ref="DMK844:DMK848"/>
    <mergeCell ref="DML844:DML848"/>
    <mergeCell ref="DMA844:DMA848"/>
    <mergeCell ref="DMB844:DMB848"/>
    <mergeCell ref="DMC844:DMC848"/>
    <mergeCell ref="DMD844:DMD848"/>
    <mergeCell ref="DME844:DME848"/>
    <mergeCell ref="DMF844:DMF848"/>
    <mergeCell ref="DLU844:DLU848"/>
    <mergeCell ref="DLV844:DLV848"/>
    <mergeCell ref="DLW844:DLW848"/>
    <mergeCell ref="DLX844:DLX848"/>
    <mergeCell ref="DLY844:DLY848"/>
    <mergeCell ref="DLZ844:DLZ848"/>
    <mergeCell ref="DLO844:DLO848"/>
    <mergeCell ref="DLP844:DLP848"/>
    <mergeCell ref="DLQ844:DLQ848"/>
    <mergeCell ref="DLR844:DLR848"/>
    <mergeCell ref="DLS844:DLS848"/>
    <mergeCell ref="DLT844:DLT848"/>
    <mergeCell ref="DLI844:DLI848"/>
    <mergeCell ref="DLJ844:DLJ848"/>
    <mergeCell ref="DLK844:DLK848"/>
    <mergeCell ref="DLL844:DLL848"/>
    <mergeCell ref="DLM844:DLM848"/>
    <mergeCell ref="DLN844:DLN848"/>
    <mergeCell ref="DLC844:DLC848"/>
    <mergeCell ref="DLD844:DLD848"/>
    <mergeCell ref="DLE844:DLE848"/>
    <mergeCell ref="DLF844:DLF848"/>
    <mergeCell ref="DLG844:DLG848"/>
    <mergeCell ref="DLH844:DLH848"/>
    <mergeCell ref="DKW844:DKW848"/>
    <mergeCell ref="DKX844:DKX848"/>
    <mergeCell ref="DKY844:DKY848"/>
    <mergeCell ref="DKZ844:DKZ848"/>
    <mergeCell ref="DLA844:DLA848"/>
    <mergeCell ref="DLB844:DLB848"/>
    <mergeCell ref="DKQ844:DKQ848"/>
    <mergeCell ref="DKR844:DKR848"/>
    <mergeCell ref="DKS844:DKS848"/>
    <mergeCell ref="DKT844:DKT848"/>
    <mergeCell ref="DKU844:DKU848"/>
    <mergeCell ref="DKV844:DKV848"/>
    <mergeCell ref="DKK844:DKK848"/>
    <mergeCell ref="DKL844:DKL848"/>
    <mergeCell ref="DKM844:DKM848"/>
    <mergeCell ref="DKN844:DKN848"/>
    <mergeCell ref="DKO844:DKO848"/>
    <mergeCell ref="DKP844:DKP848"/>
    <mergeCell ref="DKE844:DKE848"/>
    <mergeCell ref="DKF844:DKF848"/>
    <mergeCell ref="DKG844:DKG848"/>
    <mergeCell ref="DKH844:DKH848"/>
    <mergeCell ref="DKI844:DKI848"/>
    <mergeCell ref="DKJ844:DKJ848"/>
    <mergeCell ref="DJY844:DJY848"/>
    <mergeCell ref="DJZ844:DJZ848"/>
    <mergeCell ref="DKA844:DKA848"/>
    <mergeCell ref="DKB844:DKB848"/>
    <mergeCell ref="DKC844:DKC848"/>
    <mergeCell ref="DKD844:DKD848"/>
    <mergeCell ref="DJS844:DJS848"/>
    <mergeCell ref="DJT844:DJT848"/>
    <mergeCell ref="DJU844:DJU848"/>
    <mergeCell ref="DJV844:DJV848"/>
    <mergeCell ref="DJW844:DJW848"/>
    <mergeCell ref="DJX844:DJX848"/>
    <mergeCell ref="DJM844:DJM848"/>
    <mergeCell ref="DJN844:DJN848"/>
    <mergeCell ref="DJO844:DJO848"/>
    <mergeCell ref="DJP844:DJP848"/>
    <mergeCell ref="DJQ844:DJQ848"/>
    <mergeCell ref="DJR844:DJR848"/>
    <mergeCell ref="DJG844:DJG848"/>
    <mergeCell ref="DJH844:DJH848"/>
    <mergeCell ref="DJI844:DJI848"/>
    <mergeCell ref="DJJ844:DJJ848"/>
    <mergeCell ref="DJK844:DJK848"/>
    <mergeCell ref="DJL844:DJL848"/>
    <mergeCell ref="DJA844:DJA848"/>
    <mergeCell ref="DJB844:DJB848"/>
    <mergeCell ref="DJC844:DJC848"/>
    <mergeCell ref="DJD844:DJD848"/>
    <mergeCell ref="DJE844:DJE848"/>
    <mergeCell ref="DJF844:DJF848"/>
    <mergeCell ref="DIU844:DIU848"/>
    <mergeCell ref="DIV844:DIV848"/>
    <mergeCell ref="DIW844:DIW848"/>
    <mergeCell ref="DIX844:DIX848"/>
    <mergeCell ref="DIY844:DIY848"/>
    <mergeCell ref="DIZ844:DIZ848"/>
    <mergeCell ref="DIO844:DIO848"/>
    <mergeCell ref="DIP844:DIP848"/>
    <mergeCell ref="DIQ844:DIQ848"/>
    <mergeCell ref="DIR844:DIR848"/>
    <mergeCell ref="DIS844:DIS848"/>
    <mergeCell ref="DIT844:DIT848"/>
    <mergeCell ref="DII844:DII848"/>
    <mergeCell ref="DIJ844:DIJ848"/>
    <mergeCell ref="DIK844:DIK848"/>
    <mergeCell ref="DIL844:DIL848"/>
    <mergeCell ref="DIM844:DIM848"/>
    <mergeCell ref="DIN844:DIN848"/>
    <mergeCell ref="DIC844:DIC848"/>
    <mergeCell ref="DID844:DID848"/>
    <mergeCell ref="DIE844:DIE848"/>
    <mergeCell ref="DIF844:DIF848"/>
    <mergeCell ref="DIG844:DIG848"/>
    <mergeCell ref="DIH844:DIH848"/>
    <mergeCell ref="DHW844:DHW848"/>
    <mergeCell ref="DHX844:DHX848"/>
    <mergeCell ref="DHY844:DHY848"/>
    <mergeCell ref="DHZ844:DHZ848"/>
    <mergeCell ref="DIA844:DIA848"/>
    <mergeCell ref="DIB844:DIB848"/>
    <mergeCell ref="DHQ844:DHQ848"/>
    <mergeCell ref="DHR844:DHR848"/>
    <mergeCell ref="DHS844:DHS848"/>
    <mergeCell ref="DHT844:DHT848"/>
    <mergeCell ref="DHU844:DHU848"/>
    <mergeCell ref="DHV844:DHV848"/>
    <mergeCell ref="DHK844:DHK848"/>
    <mergeCell ref="DHL844:DHL848"/>
    <mergeCell ref="DHM844:DHM848"/>
    <mergeCell ref="DHN844:DHN848"/>
    <mergeCell ref="DHO844:DHO848"/>
    <mergeCell ref="DHP844:DHP848"/>
    <mergeCell ref="DHE844:DHE848"/>
    <mergeCell ref="DHF844:DHF848"/>
    <mergeCell ref="DHG844:DHG848"/>
    <mergeCell ref="DHH844:DHH848"/>
    <mergeCell ref="DHI844:DHI848"/>
    <mergeCell ref="DHJ844:DHJ848"/>
    <mergeCell ref="DGY844:DGY848"/>
    <mergeCell ref="DGZ844:DGZ848"/>
    <mergeCell ref="DHA844:DHA848"/>
    <mergeCell ref="DHB844:DHB848"/>
    <mergeCell ref="DHC844:DHC848"/>
    <mergeCell ref="DHD844:DHD848"/>
    <mergeCell ref="DGS844:DGS848"/>
    <mergeCell ref="DGT844:DGT848"/>
    <mergeCell ref="DGU844:DGU848"/>
    <mergeCell ref="DGV844:DGV848"/>
    <mergeCell ref="DGW844:DGW848"/>
    <mergeCell ref="DGX844:DGX848"/>
    <mergeCell ref="DGM844:DGM848"/>
    <mergeCell ref="DGN844:DGN848"/>
    <mergeCell ref="DGO844:DGO848"/>
    <mergeCell ref="DGP844:DGP848"/>
    <mergeCell ref="DGQ844:DGQ848"/>
    <mergeCell ref="DGR844:DGR848"/>
    <mergeCell ref="DGG844:DGG848"/>
    <mergeCell ref="DGH844:DGH848"/>
    <mergeCell ref="DGI844:DGI848"/>
    <mergeCell ref="DGJ844:DGJ848"/>
    <mergeCell ref="DGK844:DGK848"/>
    <mergeCell ref="DGL844:DGL848"/>
    <mergeCell ref="DGA844:DGA848"/>
    <mergeCell ref="DGB844:DGB848"/>
    <mergeCell ref="DGC844:DGC848"/>
    <mergeCell ref="DGD844:DGD848"/>
    <mergeCell ref="DGE844:DGE848"/>
    <mergeCell ref="DGF844:DGF848"/>
    <mergeCell ref="DFU844:DFU848"/>
    <mergeCell ref="DFV844:DFV848"/>
    <mergeCell ref="DFW844:DFW848"/>
    <mergeCell ref="DFX844:DFX848"/>
    <mergeCell ref="DFY844:DFY848"/>
    <mergeCell ref="DFZ844:DFZ848"/>
    <mergeCell ref="DFO844:DFO848"/>
    <mergeCell ref="DFP844:DFP848"/>
    <mergeCell ref="DFQ844:DFQ848"/>
    <mergeCell ref="DFR844:DFR848"/>
    <mergeCell ref="DFS844:DFS848"/>
    <mergeCell ref="DFT844:DFT848"/>
    <mergeCell ref="DFI844:DFI848"/>
    <mergeCell ref="DFJ844:DFJ848"/>
    <mergeCell ref="DFK844:DFK848"/>
    <mergeCell ref="DFL844:DFL848"/>
    <mergeCell ref="DFM844:DFM848"/>
    <mergeCell ref="DFN844:DFN848"/>
    <mergeCell ref="DFC844:DFC848"/>
    <mergeCell ref="DFD844:DFD848"/>
    <mergeCell ref="DFE844:DFE848"/>
    <mergeCell ref="DFF844:DFF848"/>
    <mergeCell ref="DFG844:DFG848"/>
    <mergeCell ref="DFH844:DFH848"/>
    <mergeCell ref="DEW844:DEW848"/>
    <mergeCell ref="DEX844:DEX848"/>
    <mergeCell ref="DEY844:DEY848"/>
    <mergeCell ref="DEZ844:DEZ848"/>
    <mergeCell ref="DFA844:DFA848"/>
    <mergeCell ref="DFB844:DFB848"/>
    <mergeCell ref="DEQ844:DEQ848"/>
    <mergeCell ref="DER844:DER848"/>
    <mergeCell ref="DES844:DES848"/>
    <mergeCell ref="DET844:DET848"/>
    <mergeCell ref="DEU844:DEU848"/>
    <mergeCell ref="DEV844:DEV848"/>
    <mergeCell ref="DEK844:DEK848"/>
    <mergeCell ref="DEL844:DEL848"/>
    <mergeCell ref="DEM844:DEM848"/>
    <mergeCell ref="DEN844:DEN848"/>
    <mergeCell ref="DEO844:DEO848"/>
    <mergeCell ref="DEP844:DEP848"/>
    <mergeCell ref="DEE844:DEE848"/>
    <mergeCell ref="DEF844:DEF848"/>
    <mergeCell ref="DEG844:DEG848"/>
    <mergeCell ref="DEH844:DEH848"/>
    <mergeCell ref="DEI844:DEI848"/>
    <mergeCell ref="DEJ844:DEJ848"/>
    <mergeCell ref="DDY844:DDY848"/>
    <mergeCell ref="DDZ844:DDZ848"/>
    <mergeCell ref="DEA844:DEA848"/>
    <mergeCell ref="DEB844:DEB848"/>
    <mergeCell ref="DEC844:DEC848"/>
    <mergeCell ref="DED844:DED848"/>
    <mergeCell ref="DDS844:DDS848"/>
    <mergeCell ref="DDT844:DDT848"/>
    <mergeCell ref="DDU844:DDU848"/>
    <mergeCell ref="DDV844:DDV848"/>
    <mergeCell ref="DDW844:DDW848"/>
    <mergeCell ref="DDX844:DDX848"/>
    <mergeCell ref="DDM844:DDM848"/>
    <mergeCell ref="DDN844:DDN848"/>
    <mergeCell ref="DDO844:DDO848"/>
    <mergeCell ref="DDP844:DDP848"/>
    <mergeCell ref="DDQ844:DDQ848"/>
    <mergeCell ref="DDR844:DDR848"/>
    <mergeCell ref="DDG844:DDG848"/>
    <mergeCell ref="DDH844:DDH848"/>
    <mergeCell ref="DDI844:DDI848"/>
    <mergeCell ref="DDJ844:DDJ848"/>
    <mergeCell ref="DDK844:DDK848"/>
    <mergeCell ref="DDL844:DDL848"/>
    <mergeCell ref="DDA844:DDA848"/>
    <mergeCell ref="DDB844:DDB848"/>
    <mergeCell ref="DDC844:DDC848"/>
    <mergeCell ref="DDD844:DDD848"/>
    <mergeCell ref="DDE844:DDE848"/>
    <mergeCell ref="DDF844:DDF848"/>
    <mergeCell ref="DCU844:DCU848"/>
    <mergeCell ref="DCV844:DCV848"/>
    <mergeCell ref="DCW844:DCW848"/>
    <mergeCell ref="DCX844:DCX848"/>
    <mergeCell ref="DCY844:DCY848"/>
    <mergeCell ref="DCZ844:DCZ848"/>
    <mergeCell ref="DCO844:DCO848"/>
    <mergeCell ref="DCP844:DCP848"/>
    <mergeCell ref="DCQ844:DCQ848"/>
    <mergeCell ref="DCR844:DCR848"/>
    <mergeCell ref="DCS844:DCS848"/>
    <mergeCell ref="DCT844:DCT848"/>
    <mergeCell ref="DCI844:DCI848"/>
    <mergeCell ref="DCJ844:DCJ848"/>
    <mergeCell ref="DCK844:DCK848"/>
    <mergeCell ref="DCL844:DCL848"/>
    <mergeCell ref="DCM844:DCM848"/>
    <mergeCell ref="DCN844:DCN848"/>
    <mergeCell ref="DCC844:DCC848"/>
    <mergeCell ref="DCD844:DCD848"/>
    <mergeCell ref="DCE844:DCE848"/>
    <mergeCell ref="DCF844:DCF848"/>
    <mergeCell ref="DCG844:DCG848"/>
    <mergeCell ref="DCH844:DCH848"/>
    <mergeCell ref="DBW844:DBW848"/>
    <mergeCell ref="DBX844:DBX848"/>
    <mergeCell ref="DBY844:DBY848"/>
    <mergeCell ref="DBZ844:DBZ848"/>
    <mergeCell ref="DCA844:DCA848"/>
    <mergeCell ref="DCB844:DCB848"/>
    <mergeCell ref="DBQ844:DBQ848"/>
    <mergeCell ref="DBR844:DBR848"/>
    <mergeCell ref="DBS844:DBS848"/>
    <mergeCell ref="DBT844:DBT848"/>
    <mergeCell ref="DBU844:DBU848"/>
    <mergeCell ref="DBV844:DBV848"/>
    <mergeCell ref="DBK844:DBK848"/>
    <mergeCell ref="DBL844:DBL848"/>
    <mergeCell ref="DBM844:DBM848"/>
    <mergeCell ref="DBN844:DBN848"/>
    <mergeCell ref="DBO844:DBO848"/>
    <mergeCell ref="DBP844:DBP848"/>
    <mergeCell ref="DBE844:DBE848"/>
    <mergeCell ref="DBF844:DBF848"/>
    <mergeCell ref="DBG844:DBG848"/>
    <mergeCell ref="DBH844:DBH848"/>
    <mergeCell ref="DBI844:DBI848"/>
    <mergeCell ref="DBJ844:DBJ848"/>
    <mergeCell ref="DAY844:DAY848"/>
    <mergeCell ref="DAZ844:DAZ848"/>
    <mergeCell ref="DBA844:DBA848"/>
    <mergeCell ref="DBB844:DBB848"/>
    <mergeCell ref="DBC844:DBC848"/>
    <mergeCell ref="DBD844:DBD848"/>
    <mergeCell ref="DAS844:DAS848"/>
    <mergeCell ref="DAT844:DAT848"/>
    <mergeCell ref="DAU844:DAU848"/>
    <mergeCell ref="DAV844:DAV848"/>
    <mergeCell ref="DAW844:DAW848"/>
    <mergeCell ref="DAX844:DAX848"/>
    <mergeCell ref="DAM844:DAM848"/>
    <mergeCell ref="DAN844:DAN848"/>
    <mergeCell ref="DAO844:DAO848"/>
    <mergeCell ref="DAP844:DAP848"/>
    <mergeCell ref="DAQ844:DAQ848"/>
    <mergeCell ref="DAR844:DAR848"/>
    <mergeCell ref="DAG844:DAG848"/>
    <mergeCell ref="DAH844:DAH848"/>
    <mergeCell ref="DAI844:DAI848"/>
    <mergeCell ref="DAJ844:DAJ848"/>
    <mergeCell ref="DAK844:DAK848"/>
    <mergeCell ref="DAL844:DAL848"/>
    <mergeCell ref="DAA844:DAA848"/>
    <mergeCell ref="DAB844:DAB848"/>
    <mergeCell ref="DAC844:DAC848"/>
    <mergeCell ref="DAD844:DAD848"/>
    <mergeCell ref="DAE844:DAE848"/>
    <mergeCell ref="DAF844:DAF848"/>
    <mergeCell ref="CZU844:CZU848"/>
    <mergeCell ref="CZV844:CZV848"/>
    <mergeCell ref="CZW844:CZW848"/>
    <mergeCell ref="CZX844:CZX848"/>
    <mergeCell ref="CZY844:CZY848"/>
    <mergeCell ref="CZZ844:CZZ848"/>
    <mergeCell ref="CZO844:CZO848"/>
    <mergeCell ref="CZP844:CZP848"/>
    <mergeCell ref="CZQ844:CZQ848"/>
    <mergeCell ref="CZR844:CZR848"/>
    <mergeCell ref="CZS844:CZS848"/>
    <mergeCell ref="CZT844:CZT848"/>
    <mergeCell ref="CZI844:CZI848"/>
    <mergeCell ref="CZJ844:CZJ848"/>
    <mergeCell ref="CZK844:CZK848"/>
    <mergeCell ref="CZL844:CZL848"/>
    <mergeCell ref="CZM844:CZM848"/>
    <mergeCell ref="CZN844:CZN848"/>
    <mergeCell ref="CZC844:CZC848"/>
    <mergeCell ref="CZD844:CZD848"/>
    <mergeCell ref="CZE844:CZE848"/>
    <mergeCell ref="CZF844:CZF848"/>
    <mergeCell ref="CZG844:CZG848"/>
    <mergeCell ref="CZH844:CZH848"/>
    <mergeCell ref="CYW844:CYW848"/>
    <mergeCell ref="CYX844:CYX848"/>
    <mergeCell ref="CYY844:CYY848"/>
    <mergeCell ref="CYZ844:CYZ848"/>
    <mergeCell ref="CZA844:CZA848"/>
    <mergeCell ref="CZB844:CZB848"/>
    <mergeCell ref="CYQ844:CYQ848"/>
    <mergeCell ref="CYR844:CYR848"/>
    <mergeCell ref="CYS844:CYS848"/>
    <mergeCell ref="CYT844:CYT848"/>
    <mergeCell ref="CYU844:CYU848"/>
    <mergeCell ref="CYV844:CYV848"/>
    <mergeCell ref="CYK844:CYK848"/>
    <mergeCell ref="CYL844:CYL848"/>
    <mergeCell ref="CYM844:CYM848"/>
    <mergeCell ref="CYN844:CYN848"/>
    <mergeCell ref="CYO844:CYO848"/>
    <mergeCell ref="CYP844:CYP848"/>
    <mergeCell ref="CYE844:CYE848"/>
    <mergeCell ref="CYF844:CYF848"/>
    <mergeCell ref="CYG844:CYG848"/>
    <mergeCell ref="CYH844:CYH848"/>
    <mergeCell ref="CYI844:CYI848"/>
    <mergeCell ref="CYJ844:CYJ848"/>
    <mergeCell ref="CXY844:CXY848"/>
    <mergeCell ref="CXZ844:CXZ848"/>
    <mergeCell ref="CYA844:CYA848"/>
    <mergeCell ref="CYB844:CYB848"/>
    <mergeCell ref="CYC844:CYC848"/>
    <mergeCell ref="CYD844:CYD848"/>
    <mergeCell ref="CXS844:CXS848"/>
    <mergeCell ref="CXT844:CXT848"/>
    <mergeCell ref="CXU844:CXU848"/>
    <mergeCell ref="CXV844:CXV848"/>
    <mergeCell ref="CXW844:CXW848"/>
    <mergeCell ref="CXX844:CXX848"/>
    <mergeCell ref="CXM844:CXM848"/>
    <mergeCell ref="CXN844:CXN848"/>
    <mergeCell ref="CXO844:CXO848"/>
    <mergeCell ref="CXP844:CXP848"/>
    <mergeCell ref="CXQ844:CXQ848"/>
    <mergeCell ref="CXR844:CXR848"/>
    <mergeCell ref="CXG844:CXG848"/>
    <mergeCell ref="CXH844:CXH848"/>
    <mergeCell ref="CXI844:CXI848"/>
    <mergeCell ref="CXJ844:CXJ848"/>
    <mergeCell ref="CXK844:CXK848"/>
    <mergeCell ref="CXL844:CXL848"/>
    <mergeCell ref="CXA844:CXA848"/>
    <mergeCell ref="CXB844:CXB848"/>
    <mergeCell ref="CXC844:CXC848"/>
    <mergeCell ref="CXD844:CXD848"/>
    <mergeCell ref="CXE844:CXE848"/>
    <mergeCell ref="CXF844:CXF848"/>
    <mergeCell ref="CWU844:CWU848"/>
    <mergeCell ref="CWV844:CWV848"/>
    <mergeCell ref="CWW844:CWW848"/>
    <mergeCell ref="CWX844:CWX848"/>
    <mergeCell ref="CWY844:CWY848"/>
    <mergeCell ref="CWZ844:CWZ848"/>
    <mergeCell ref="CWO844:CWO848"/>
    <mergeCell ref="CWP844:CWP848"/>
    <mergeCell ref="CWQ844:CWQ848"/>
    <mergeCell ref="CWR844:CWR848"/>
    <mergeCell ref="CWS844:CWS848"/>
    <mergeCell ref="CWT844:CWT848"/>
    <mergeCell ref="CWI844:CWI848"/>
    <mergeCell ref="CWJ844:CWJ848"/>
    <mergeCell ref="CWK844:CWK848"/>
    <mergeCell ref="CWL844:CWL848"/>
    <mergeCell ref="CWM844:CWM848"/>
    <mergeCell ref="CWN844:CWN848"/>
    <mergeCell ref="CWC844:CWC848"/>
    <mergeCell ref="CWD844:CWD848"/>
    <mergeCell ref="CWE844:CWE848"/>
    <mergeCell ref="CWF844:CWF848"/>
    <mergeCell ref="CWG844:CWG848"/>
    <mergeCell ref="CWH844:CWH848"/>
    <mergeCell ref="CVW844:CVW848"/>
    <mergeCell ref="CVX844:CVX848"/>
    <mergeCell ref="CVY844:CVY848"/>
    <mergeCell ref="CVZ844:CVZ848"/>
    <mergeCell ref="CWA844:CWA848"/>
    <mergeCell ref="CWB844:CWB848"/>
    <mergeCell ref="CVQ844:CVQ848"/>
    <mergeCell ref="CVR844:CVR848"/>
    <mergeCell ref="CVS844:CVS848"/>
    <mergeCell ref="CVT844:CVT848"/>
    <mergeCell ref="CVU844:CVU848"/>
    <mergeCell ref="CVV844:CVV848"/>
    <mergeCell ref="CVK844:CVK848"/>
    <mergeCell ref="CVL844:CVL848"/>
    <mergeCell ref="CVM844:CVM848"/>
    <mergeCell ref="CVN844:CVN848"/>
    <mergeCell ref="CVO844:CVO848"/>
    <mergeCell ref="CVP844:CVP848"/>
    <mergeCell ref="CVE844:CVE848"/>
    <mergeCell ref="CVF844:CVF848"/>
    <mergeCell ref="CVG844:CVG848"/>
    <mergeCell ref="CVH844:CVH848"/>
    <mergeCell ref="CVI844:CVI848"/>
    <mergeCell ref="CVJ844:CVJ848"/>
    <mergeCell ref="CUY844:CUY848"/>
    <mergeCell ref="CUZ844:CUZ848"/>
    <mergeCell ref="CVA844:CVA848"/>
    <mergeCell ref="CVB844:CVB848"/>
    <mergeCell ref="CVC844:CVC848"/>
    <mergeCell ref="CVD844:CVD848"/>
    <mergeCell ref="CUS844:CUS848"/>
    <mergeCell ref="CUT844:CUT848"/>
    <mergeCell ref="CUU844:CUU848"/>
    <mergeCell ref="CUV844:CUV848"/>
    <mergeCell ref="CUW844:CUW848"/>
    <mergeCell ref="CUX844:CUX848"/>
    <mergeCell ref="CUM844:CUM848"/>
    <mergeCell ref="CUN844:CUN848"/>
    <mergeCell ref="CUO844:CUO848"/>
    <mergeCell ref="CUP844:CUP848"/>
    <mergeCell ref="CUQ844:CUQ848"/>
    <mergeCell ref="CUR844:CUR848"/>
    <mergeCell ref="CUG844:CUG848"/>
    <mergeCell ref="CUH844:CUH848"/>
    <mergeCell ref="CUI844:CUI848"/>
    <mergeCell ref="CUJ844:CUJ848"/>
    <mergeCell ref="CUK844:CUK848"/>
    <mergeCell ref="CUL844:CUL848"/>
    <mergeCell ref="CUA844:CUA848"/>
    <mergeCell ref="CUB844:CUB848"/>
    <mergeCell ref="CUC844:CUC848"/>
    <mergeCell ref="CUD844:CUD848"/>
    <mergeCell ref="CUE844:CUE848"/>
    <mergeCell ref="CUF844:CUF848"/>
    <mergeCell ref="CTU844:CTU848"/>
    <mergeCell ref="CTV844:CTV848"/>
    <mergeCell ref="CTW844:CTW848"/>
    <mergeCell ref="CTX844:CTX848"/>
    <mergeCell ref="CTY844:CTY848"/>
    <mergeCell ref="CTZ844:CTZ848"/>
    <mergeCell ref="CTO844:CTO848"/>
    <mergeCell ref="CTP844:CTP848"/>
    <mergeCell ref="CTQ844:CTQ848"/>
    <mergeCell ref="CTR844:CTR848"/>
    <mergeCell ref="CTS844:CTS848"/>
    <mergeCell ref="CTT844:CTT848"/>
    <mergeCell ref="CTI844:CTI848"/>
    <mergeCell ref="CTJ844:CTJ848"/>
    <mergeCell ref="CTK844:CTK848"/>
    <mergeCell ref="CTL844:CTL848"/>
    <mergeCell ref="CTM844:CTM848"/>
    <mergeCell ref="CTN844:CTN848"/>
    <mergeCell ref="CTC844:CTC848"/>
    <mergeCell ref="CTD844:CTD848"/>
    <mergeCell ref="CTE844:CTE848"/>
    <mergeCell ref="CTF844:CTF848"/>
    <mergeCell ref="CTG844:CTG848"/>
    <mergeCell ref="CTH844:CTH848"/>
    <mergeCell ref="CSW844:CSW848"/>
    <mergeCell ref="CSX844:CSX848"/>
    <mergeCell ref="CSY844:CSY848"/>
    <mergeCell ref="CSZ844:CSZ848"/>
    <mergeCell ref="CTA844:CTA848"/>
    <mergeCell ref="CTB844:CTB848"/>
    <mergeCell ref="CSQ844:CSQ848"/>
    <mergeCell ref="CSR844:CSR848"/>
    <mergeCell ref="CSS844:CSS848"/>
    <mergeCell ref="CST844:CST848"/>
    <mergeCell ref="CSU844:CSU848"/>
    <mergeCell ref="CSV844:CSV848"/>
    <mergeCell ref="CSK844:CSK848"/>
    <mergeCell ref="CSL844:CSL848"/>
    <mergeCell ref="CSM844:CSM848"/>
    <mergeCell ref="CSN844:CSN848"/>
    <mergeCell ref="CSO844:CSO848"/>
    <mergeCell ref="CSP844:CSP848"/>
    <mergeCell ref="CSE844:CSE848"/>
    <mergeCell ref="CSF844:CSF848"/>
    <mergeCell ref="CSG844:CSG848"/>
    <mergeCell ref="CSH844:CSH848"/>
    <mergeCell ref="CSI844:CSI848"/>
    <mergeCell ref="CSJ844:CSJ848"/>
    <mergeCell ref="CRY844:CRY848"/>
    <mergeCell ref="CRZ844:CRZ848"/>
    <mergeCell ref="CSA844:CSA848"/>
    <mergeCell ref="CSB844:CSB848"/>
    <mergeCell ref="CSC844:CSC848"/>
    <mergeCell ref="CSD844:CSD848"/>
    <mergeCell ref="CRS844:CRS848"/>
    <mergeCell ref="CRT844:CRT848"/>
    <mergeCell ref="CRU844:CRU848"/>
    <mergeCell ref="CRV844:CRV848"/>
    <mergeCell ref="CRW844:CRW848"/>
    <mergeCell ref="CRX844:CRX848"/>
    <mergeCell ref="CRM844:CRM848"/>
    <mergeCell ref="CRN844:CRN848"/>
    <mergeCell ref="CRO844:CRO848"/>
    <mergeCell ref="CRP844:CRP848"/>
    <mergeCell ref="CRQ844:CRQ848"/>
    <mergeCell ref="CRR844:CRR848"/>
    <mergeCell ref="CRG844:CRG848"/>
    <mergeCell ref="CRH844:CRH848"/>
    <mergeCell ref="CRI844:CRI848"/>
    <mergeCell ref="CRJ844:CRJ848"/>
    <mergeCell ref="CRK844:CRK848"/>
    <mergeCell ref="CRL844:CRL848"/>
    <mergeCell ref="CRA844:CRA848"/>
    <mergeCell ref="CRB844:CRB848"/>
    <mergeCell ref="CRC844:CRC848"/>
    <mergeCell ref="CRD844:CRD848"/>
    <mergeCell ref="CRE844:CRE848"/>
    <mergeCell ref="CRF844:CRF848"/>
    <mergeCell ref="CQU844:CQU848"/>
    <mergeCell ref="CQV844:CQV848"/>
    <mergeCell ref="CQW844:CQW848"/>
    <mergeCell ref="CQX844:CQX848"/>
    <mergeCell ref="CQY844:CQY848"/>
    <mergeCell ref="CQZ844:CQZ848"/>
    <mergeCell ref="CQO844:CQO848"/>
    <mergeCell ref="CQP844:CQP848"/>
    <mergeCell ref="CQQ844:CQQ848"/>
    <mergeCell ref="CQR844:CQR848"/>
    <mergeCell ref="CQS844:CQS848"/>
    <mergeCell ref="CQT844:CQT848"/>
    <mergeCell ref="CQI844:CQI848"/>
    <mergeCell ref="CQJ844:CQJ848"/>
    <mergeCell ref="CQK844:CQK848"/>
    <mergeCell ref="CQL844:CQL848"/>
    <mergeCell ref="CQM844:CQM848"/>
    <mergeCell ref="CQN844:CQN848"/>
    <mergeCell ref="CQC844:CQC848"/>
    <mergeCell ref="CQD844:CQD848"/>
    <mergeCell ref="CQE844:CQE848"/>
    <mergeCell ref="CQF844:CQF848"/>
    <mergeCell ref="CQG844:CQG848"/>
    <mergeCell ref="CQH844:CQH848"/>
    <mergeCell ref="CPW844:CPW848"/>
    <mergeCell ref="CPX844:CPX848"/>
    <mergeCell ref="CPY844:CPY848"/>
    <mergeCell ref="CPZ844:CPZ848"/>
    <mergeCell ref="CQA844:CQA848"/>
    <mergeCell ref="CQB844:CQB848"/>
    <mergeCell ref="CPQ844:CPQ848"/>
    <mergeCell ref="CPR844:CPR848"/>
    <mergeCell ref="CPS844:CPS848"/>
    <mergeCell ref="CPT844:CPT848"/>
    <mergeCell ref="CPU844:CPU848"/>
    <mergeCell ref="CPV844:CPV848"/>
    <mergeCell ref="CPK844:CPK848"/>
    <mergeCell ref="CPL844:CPL848"/>
    <mergeCell ref="CPM844:CPM848"/>
    <mergeCell ref="CPN844:CPN848"/>
    <mergeCell ref="CPO844:CPO848"/>
    <mergeCell ref="CPP844:CPP848"/>
    <mergeCell ref="CPE844:CPE848"/>
    <mergeCell ref="CPF844:CPF848"/>
    <mergeCell ref="CPG844:CPG848"/>
    <mergeCell ref="CPH844:CPH848"/>
    <mergeCell ref="CPI844:CPI848"/>
    <mergeCell ref="CPJ844:CPJ848"/>
    <mergeCell ref="COY844:COY848"/>
    <mergeCell ref="COZ844:COZ848"/>
    <mergeCell ref="CPA844:CPA848"/>
    <mergeCell ref="CPB844:CPB848"/>
    <mergeCell ref="CPC844:CPC848"/>
    <mergeCell ref="CPD844:CPD848"/>
    <mergeCell ref="COS844:COS848"/>
    <mergeCell ref="COT844:COT848"/>
    <mergeCell ref="COU844:COU848"/>
    <mergeCell ref="COV844:COV848"/>
    <mergeCell ref="COW844:COW848"/>
    <mergeCell ref="COX844:COX848"/>
    <mergeCell ref="COM844:COM848"/>
    <mergeCell ref="CON844:CON848"/>
    <mergeCell ref="COO844:COO848"/>
    <mergeCell ref="COP844:COP848"/>
    <mergeCell ref="COQ844:COQ848"/>
    <mergeCell ref="COR844:COR848"/>
    <mergeCell ref="COG844:COG848"/>
    <mergeCell ref="COH844:COH848"/>
    <mergeCell ref="COI844:COI848"/>
    <mergeCell ref="COJ844:COJ848"/>
    <mergeCell ref="COK844:COK848"/>
    <mergeCell ref="COL844:COL848"/>
    <mergeCell ref="COA844:COA848"/>
    <mergeCell ref="COB844:COB848"/>
    <mergeCell ref="COC844:COC848"/>
    <mergeCell ref="COD844:COD848"/>
    <mergeCell ref="COE844:COE848"/>
    <mergeCell ref="COF844:COF848"/>
    <mergeCell ref="CNU844:CNU848"/>
    <mergeCell ref="CNV844:CNV848"/>
    <mergeCell ref="CNW844:CNW848"/>
    <mergeCell ref="CNX844:CNX848"/>
    <mergeCell ref="CNY844:CNY848"/>
    <mergeCell ref="CNZ844:CNZ848"/>
    <mergeCell ref="CNO844:CNO848"/>
    <mergeCell ref="CNP844:CNP848"/>
    <mergeCell ref="CNQ844:CNQ848"/>
    <mergeCell ref="CNR844:CNR848"/>
    <mergeCell ref="CNS844:CNS848"/>
    <mergeCell ref="CNT844:CNT848"/>
    <mergeCell ref="CNI844:CNI848"/>
    <mergeCell ref="CNJ844:CNJ848"/>
    <mergeCell ref="CNK844:CNK848"/>
    <mergeCell ref="CNL844:CNL848"/>
    <mergeCell ref="CNM844:CNM848"/>
    <mergeCell ref="CNN844:CNN848"/>
    <mergeCell ref="CNC844:CNC848"/>
    <mergeCell ref="CND844:CND848"/>
    <mergeCell ref="CNE844:CNE848"/>
    <mergeCell ref="CNF844:CNF848"/>
    <mergeCell ref="CNG844:CNG848"/>
    <mergeCell ref="CNH844:CNH848"/>
    <mergeCell ref="CMW844:CMW848"/>
    <mergeCell ref="CMX844:CMX848"/>
    <mergeCell ref="CMY844:CMY848"/>
    <mergeCell ref="CMZ844:CMZ848"/>
    <mergeCell ref="CNA844:CNA848"/>
    <mergeCell ref="CNB844:CNB848"/>
    <mergeCell ref="CMQ844:CMQ848"/>
    <mergeCell ref="CMR844:CMR848"/>
    <mergeCell ref="CMS844:CMS848"/>
    <mergeCell ref="CMT844:CMT848"/>
    <mergeCell ref="CMU844:CMU848"/>
    <mergeCell ref="CMV844:CMV848"/>
    <mergeCell ref="CMK844:CMK848"/>
    <mergeCell ref="CML844:CML848"/>
    <mergeCell ref="CMM844:CMM848"/>
    <mergeCell ref="CMN844:CMN848"/>
    <mergeCell ref="CMO844:CMO848"/>
    <mergeCell ref="CMP844:CMP848"/>
    <mergeCell ref="CME844:CME848"/>
    <mergeCell ref="CMF844:CMF848"/>
    <mergeCell ref="CMG844:CMG848"/>
    <mergeCell ref="CMH844:CMH848"/>
    <mergeCell ref="CMI844:CMI848"/>
    <mergeCell ref="CMJ844:CMJ848"/>
    <mergeCell ref="CLY844:CLY848"/>
    <mergeCell ref="CLZ844:CLZ848"/>
    <mergeCell ref="CMA844:CMA848"/>
    <mergeCell ref="CMB844:CMB848"/>
    <mergeCell ref="CMC844:CMC848"/>
    <mergeCell ref="CMD844:CMD848"/>
    <mergeCell ref="CLS844:CLS848"/>
    <mergeCell ref="CLT844:CLT848"/>
    <mergeCell ref="CLU844:CLU848"/>
    <mergeCell ref="CLV844:CLV848"/>
    <mergeCell ref="CLW844:CLW848"/>
    <mergeCell ref="CLX844:CLX848"/>
    <mergeCell ref="CLM844:CLM848"/>
    <mergeCell ref="CLN844:CLN848"/>
    <mergeCell ref="CLO844:CLO848"/>
    <mergeCell ref="CLP844:CLP848"/>
    <mergeCell ref="CLQ844:CLQ848"/>
    <mergeCell ref="CLR844:CLR848"/>
    <mergeCell ref="CLG844:CLG848"/>
    <mergeCell ref="CLH844:CLH848"/>
    <mergeCell ref="CLI844:CLI848"/>
    <mergeCell ref="CLJ844:CLJ848"/>
    <mergeCell ref="CLK844:CLK848"/>
    <mergeCell ref="CLL844:CLL848"/>
    <mergeCell ref="CLA844:CLA848"/>
    <mergeCell ref="CLB844:CLB848"/>
    <mergeCell ref="CLC844:CLC848"/>
    <mergeCell ref="CLD844:CLD848"/>
    <mergeCell ref="CLE844:CLE848"/>
    <mergeCell ref="CLF844:CLF848"/>
    <mergeCell ref="CKU844:CKU848"/>
    <mergeCell ref="CKV844:CKV848"/>
    <mergeCell ref="CKW844:CKW848"/>
    <mergeCell ref="CKX844:CKX848"/>
    <mergeCell ref="CKY844:CKY848"/>
    <mergeCell ref="CKZ844:CKZ848"/>
    <mergeCell ref="CKO844:CKO848"/>
    <mergeCell ref="CKP844:CKP848"/>
    <mergeCell ref="CKQ844:CKQ848"/>
    <mergeCell ref="CKR844:CKR848"/>
    <mergeCell ref="CKS844:CKS848"/>
    <mergeCell ref="CKT844:CKT848"/>
    <mergeCell ref="CKI844:CKI848"/>
    <mergeCell ref="CKJ844:CKJ848"/>
    <mergeCell ref="CKK844:CKK848"/>
    <mergeCell ref="CKL844:CKL848"/>
    <mergeCell ref="CKM844:CKM848"/>
    <mergeCell ref="CKN844:CKN848"/>
    <mergeCell ref="CKC844:CKC848"/>
    <mergeCell ref="CKD844:CKD848"/>
    <mergeCell ref="CKE844:CKE848"/>
    <mergeCell ref="CKF844:CKF848"/>
    <mergeCell ref="CKG844:CKG848"/>
    <mergeCell ref="CKH844:CKH848"/>
    <mergeCell ref="CJW844:CJW848"/>
    <mergeCell ref="CJX844:CJX848"/>
    <mergeCell ref="CJY844:CJY848"/>
    <mergeCell ref="CJZ844:CJZ848"/>
    <mergeCell ref="CKA844:CKA848"/>
    <mergeCell ref="CKB844:CKB848"/>
    <mergeCell ref="CJQ844:CJQ848"/>
    <mergeCell ref="CJR844:CJR848"/>
    <mergeCell ref="CJS844:CJS848"/>
    <mergeCell ref="CJT844:CJT848"/>
    <mergeCell ref="CJU844:CJU848"/>
    <mergeCell ref="CJV844:CJV848"/>
    <mergeCell ref="CJK844:CJK848"/>
    <mergeCell ref="CJL844:CJL848"/>
    <mergeCell ref="CJM844:CJM848"/>
    <mergeCell ref="CJN844:CJN848"/>
    <mergeCell ref="CJO844:CJO848"/>
    <mergeCell ref="CJP844:CJP848"/>
    <mergeCell ref="CJE844:CJE848"/>
    <mergeCell ref="CJF844:CJF848"/>
    <mergeCell ref="CJG844:CJG848"/>
    <mergeCell ref="CJH844:CJH848"/>
    <mergeCell ref="CJI844:CJI848"/>
    <mergeCell ref="CJJ844:CJJ848"/>
    <mergeCell ref="CIY844:CIY848"/>
    <mergeCell ref="CIZ844:CIZ848"/>
    <mergeCell ref="CJA844:CJA848"/>
    <mergeCell ref="CJB844:CJB848"/>
    <mergeCell ref="CJC844:CJC848"/>
    <mergeCell ref="CJD844:CJD848"/>
    <mergeCell ref="CIS844:CIS848"/>
    <mergeCell ref="CIT844:CIT848"/>
    <mergeCell ref="CIU844:CIU848"/>
    <mergeCell ref="CIV844:CIV848"/>
    <mergeCell ref="CIW844:CIW848"/>
    <mergeCell ref="CIX844:CIX848"/>
    <mergeCell ref="CIM844:CIM848"/>
    <mergeCell ref="CIN844:CIN848"/>
    <mergeCell ref="CIO844:CIO848"/>
    <mergeCell ref="CIP844:CIP848"/>
    <mergeCell ref="CIQ844:CIQ848"/>
    <mergeCell ref="CIR844:CIR848"/>
    <mergeCell ref="CIG844:CIG848"/>
    <mergeCell ref="CIH844:CIH848"/>
    <mergeCell ref="CII844:CII848"/>
    <mergeCell ref="CIJ844:CIJ848"/>
    <mergeCell ref="CIK844:CIK848"/>
    <mergeCell ref="CIL844:CIL848"/>
    <mergeCell ref="CIA844:CIA848"/>
    <mergeCell ref="CIB844:CIB848"/>
    <mergeCell ref="CIC844:CIC848"/>
    <mergeCell ref="CID844:CID848"/>
    <mergeCell ref="CIE844:CIE848"/>
    <mergeCell ref="CIF844:CIF848"/>
    <mergeCell ref="CHU844:CHU848"/>
    <mergeCell ref="CHV844:CHV848"/>
    <mergeCell ref="CHW844:CHW848"/>
    <mergeCell ref="CHX844:CHX848"/>
    <mergeCell ref="CHY844:CHY848"/>
    <mergeCell ref="CHZ844:CHZ848"/>
    <mergeCell ref="CHO844:CHO848"/>
    <mergeCell ref="CHP844:CHP848"/>
    <mergeCell ref="CHQ844:CHQ848"/>
    <mergeCell ref="CHR844:CHR848"/>
    <mergeCell ref="CHS844:CHS848"/>
    <mergeCell ref="CHT844:CHT848"/>
    <mergeCell ref="CHI844:CHI848"/>
    <mergeCell ref="CHJ844:CHJ848"/>
    <mergeCell ref="CHK844:CHK848"/>
    <mergeCell ref="CHL844:CHL848"/>
    <mergeCell ref="CHM844:CHM848"/>
    <mergeCell ref="CHN844:CHN848"/>
    <mergeCell ref="CHC844:CHC848"/>
    <mergeCell ref="CHD844:CHD848"/>
    <mergeCell ref="CHE844:CHE848"/>
    <mergeCell ref="CHF844:CHF848"/>
    <mergeCell ref="CHG844:CHG848"/>
    <mergeCell ref="CHH844:CHH848"/>
    <mergeCell ref="CGW844:CGW848"/>
    <mergeCell ref="CGX844:CGX848"/>
    <mergeCell ref="CGY844:CGY848"/>
    <mergeCell ref="CGZ844:CGZ848"/>
    <mergeCell ref="CHA844:CHA848"/>
    <mergeCell ref="CHB844:CHB848"/>
    <mergeCell ref="CGQ844:CGQ848"/>
    <mergeCell ref="CGR844:CGR848"/>
    <mergeCell ref="CGS844:CGS848"/>
    <mergeCell ref="CGT844:CGT848"/>
    <mergeCell ref="CGU844:CGU848"/>
    <mergeCell ref="CGV844:CGV848"/>
    <mergeCell ref="CGK844:CGK848"/>
    <mergeCell ref="CGL844:CGL848"/>
    <mergeCell ref="CGM844:CGM848"/>
    <mergeCell ref="CGN844:CGN848"/>
    <mergeCell ref="CGO844:CGO848"/>
    <mergeCell ref="CGP844:CGP848"/>
    <mergeCell ref="CGE844:CGE848"/>
    <mergeCell ref="CGF844:CGF848"/>
    <mergeCell ref="CGG844:CGG848"/>
    <mergeCell ref="CGH844:CGH848"/>
    <mergeCell ref="CGI844:CGI848"/>
    <mergeCell ref="CGJ844:CGJ848"/>
    <mergeCell ref="CFY844:CFY848"/>
    <mergeCell ref="CFZ844:CFZ848"/>
    <mergeCell ref="CGA844:CGA848"/>
    <mergeCell ref="CGB844:CGB848"/>
    <mergeCell ref="CGC844:CGC848"/>
    <mergeCell ref="CGD844:CGD848"/>
    <mergeCell ref="CFS844:CFS848"/>
    <mergeCell ref="CFT844:CFT848"/>
    <mergeCell ref="CFU844:CFU848"/>
    <mergeCell ref="CFV844:CFV848"/>
    <mergeCell ref="CFW844:CFW848"/>
    <mergeCell ref="CFX844:CFX848"/>
    <mergeCell ref="CFM844:CFM848"/>
    <mergeCell ref="CFN844:CFN848"/>
    <mergeCell ref="CFO844:CFO848"/>
    <mergeCell ref="CFP844:CFP848"/>
    <mergeCell ref="CFQ844:CFQ848"/>
    <mergeCell ref="CFR844:CFR848"/>
    <mergeCell ref="CFG844:CFG848"/>
    <mergeCell ref="CFH844:CFH848"/>
    <mergeCell ref="CFI844:CFI848"/>
    <mergeCell ref="CFJ844:CFJ848"/>
    <mergeCell ref="CFK844:CFK848"/>
    <mergeCell ref="CFL844:CFL848"/>
    <mergeCell ref="CFA844:CFA848"/>
    <mergeCell ref="CFB844:CFB848"/>
    <mergeCell ref="CFC844:CFC848"/>
    <mergeCell ref="CFD844:CFD848"/>
    <mergeCell ref="CFE844:CFE848"/>
    <mergeCell ref="CFF844:CFF848"/>
    <mergeCell ref="CEU844:CEU848"/>
    <mergeCell ref="CEV844:CEV848"/>
    <mergeCell ref="CEW844:CEW848"/>
    <mergeCell ref="CEX844:CEX848"/>
    <mergeCell ref="CEY844:CEY848"/>
    <mergeCell ref="CEZ844:CEZ848"/>
    <mergeCell ref="CEO844:CEO848"/>
    <mergeCell ref="CEP844:CEP848"/>
    <mergeCell ref="CEQ844:CEQ848"/>
    <mergeCell ref="CER844:CER848"/>
    <mergeCell ref="CES844:CES848"/>
    <mergeCell ref="CET844:CET848"/>
    <mergeCell ref="CEI844:CEI848"/>
    <mergeCell ref="CEJ844:CEJ848"/>
    <mergeCell ref="CEK844:CEK848"/>
    <mergeCell ref="CEL844:CEL848"/>
    <mergeCell ref="CEM844:CEM848"/>
    <mergeCell ref="CEN844:CEN848"/>
    <mergeCell ref="CEC844:CEC848"/>
    <mergeCell ref="CED844:CED848"/>
    <mergeCell ref="CEE844:CEE848"/>
    <mergeCell ref="CEF844:CEF848"/>
    <mergeCell ref="CEG844:CEG848"/>
    <mergeCell ref="CEH844:CEH848"/>
    <mergeCell ref="CDW844:CDW848"/>
    <mergeCell ref="CDX844:CDX848"/>
    <mergeCell ref="CDY844:CDY848"/>
    <mergeCell ref="CDZ844:CDZ848"/>
    <mergeCell ref="CEA844:CEA848"/>
    <mergeCell ref="CEB844:CEB848"/>
    <mergeCell ref="CDQ844:CDQ848"/>
    <mergeCell ref="CDR844:CDR848"/>
    <mergeCell ref="CDS844:CDS848"/>
    <mergeCell ref="CDT844:CDT848"/>
    <mergeCell ref="CDU844:CDU848"/>
    <mergeCell ref="CDV844:CDV848"/>
    <mergeCell ref="CDK844:CDK848"/>
    <mergeCell ref="CDL844:CDL848"/>
    <mergeCell ref="CDM844:CDM848"/>
    <mergeCell ref="CDN844:CDN848"/>
    <mergeCell ref="CDO844:CDO848"/>
    <mergeCell ref="CDP844:CDP848"/>
    <mergeCell ref="CDE844:CDE848"/>
    <mergeCell ref="CDF844:CDF848"/>
    <mergeCell ref="CDG844:CDG848"/>
    <mergeCell ref="CDH844:CDH848"/>
    <mergeCell ref="CDI844:CDI848"/>
    <mergeCell ref="CDJ844:CDJ848"/>
    <mergeCell ref="CCY844:CCY848"/>
    <mergeCell ref="CCZ844:CCZ848"/>
    <mergeCell ref="CDA844:CDA848"/>
    <mergeCell ref="CDB844:CDB848"/>
    <mergeCell ref="CDC844:CDC848"/>
    <mergeCell ref="CDD844:CDD848"/>
    <mergeCell ref="CCS844:CCS848"/>
    <mergeCell ref="CCT844:CCT848"/>
    <mergeCell ref="CCU844:CCU848"/>
    <mergeCell ref="CCV844:CCV848"/>
    <mergeCell ref="CCW844:CCW848"/>
    <mergeCell ref="CCX844:CCX848"/>
    <mergeCell ref="CCM844:CCM848"/>
    <mergeCell ref="CCN844:CCN848"/>
    <mergeCell ref="CCO844:CCO848"/>
    <mergeCell ref="CCP844:CCP848"/>
    <mergeCell ref="CCQ844:CCQ848"/>
    <mergeCell ref="CCR844:CCR848"/>
    <mergeCell ref="CCG844:CCG848"/>
    <mergeCell ref="CCH844:CCH848"/>
    <mergeCell ref="CCI844:CCI848"/>
    <mergeCell ref="CCJ844:CCJ848"/>
    <mergeCell ref="CCK844:CCK848"/>
    <mergeCell ref="CCL844:CCL848"/>
    <mergeCell ref="CCA844:CCA848"/>
    <mergeCell ref="CCB844:CCB848"/>
    <mergeCell ref="CCC844:CCC848"/>
    <mergeCell ref="CCD844:CCD848"/>
    <mergeCell ref="CCE844:CCE848"/>
    <mergeCell ref="CCF844:CCF848"/>
    <mergeCell ref="CBU844:CBU848"/>
    <mergeCell ref="CBV844:CBV848"/>
    <mergeCell ref="CBW844:CBW848"/>
    <mergeCell ref="CBX844:CBX848"/>
    <mergeCell ref="CBY844:CBY848"/>
    <mergeCell ref="CBZ844:CBZ848"/>
    <mergeCell ref="CBO844:CBO848"/>
    <mergeCell ref="CBP844:CBP848"/>
    <mergeCell ref="CBQ844:CBQ848"/>
    <mergeCell ref="CBR844:CBR848"/>
    <mergeCell ref="CBS844:CBS848"/>
    <mergeCell ref="CBT844:CBT848"/>
    <mergeCell ref="CBI844:CBI848"/>
    <mergeCell ref="CBJ844:CBJ848"/>
    <mergeCell ref="CBK844:CBK848"/>
    <mergeCell ref="CBL844:CBL848"/>
    <mergeCell ref="CBM844:CBM848"/>
    <mergeCell ref="CBN844:CBN848"/>
    <mergeCell ref="CBC844:CBC848"/>
    <mergeCell ref="CBD844:CBD848"/>
    <mergeCell ref="CBE844:CBE848"/>
    <mergeCell ref="CBF844:CBF848"/>
    <mergeCell ref="CBG844:CBG848"/>
    <mergeCell ref="CBH844:CBH848"/>
    <mergeCell ref="CAW844:CAW848"/>
    <mergeCell ref="CAX844:CAX848"/>
    <mergeCell ref="CAY844:CAY848"/>
    <mergeCell ref="CAZ844:CAZ848"/>
    <mergeCell ref="CBA844:CBA848"/>
    <mergeCell ref="CBB844:CBB848"/>
    <mergeCell ref="CAQ844:CAQ848"/>
    <mergeCell ref="CAR844:CAR848"/>
    <mergeCell ref="CAS844:CAS848"/>
    <mergeCell ref="CAT844:CAT848"/>
    <mergeCell ref="CAU844:CAU848"/>
    <mergeCell ref="CAV844:CAV848"/>
    <mergeCell ref="CAK844:CAK848"/>
    <mergeCell ref="CAL844:CAL848"/>
    <mergeCell ref="CAM844:CAM848"/>
    <mergeCell ref="CAN844:CAN848"/>
    <mergeCell ref="CAO844:CAO848"/>
    <mergeCell ref="CAP844:CAP848"/>
    <mergeCell ref="CAE844:CAE848"/>
    <mergeCell ref="CAF844:CAF848"/>
    <mergeCell ref="CAG844:CAG848"/>
    <mergeCell ref="CAH844:CAH848"/>
    <mergeCell ref="CAI844:CAI848"/>
    <mergeCell ref="CAJ844:CAJ848"/>
    <mergeCell ref="BZY844:BZY848"/>
    <mergeCell ref="BZZ844:BZZ848"/>
    <mergeCell ref="CAA844:CAA848"/>
    <mergeCell ref="CAB844:CAB848"/>
    <mergeCell ref="CAC844:CAC848"/>
    <mergeCell ref="CAD844:CAD848"/>
    <mergeCell ref="BZS844:BZS848"/>
    <mergeCell ref="BZT844:BZT848"/>
    <mergeCell ref="BZU844:BZU848"/>
    <mergeCell ref="BZV844:BZV848"/>
    <mergeCell ref="BZW844:BZW848"/>
    <mergeCell ref="BZX844:BZX848"/>
    <mergeCell ref="BZM844:BZM848"/>
    <mergeCell ref="BZN844:BZN848"/>
    <mergeCell ref="BZO844:BZO848"/>
    <mergeCell ref="BZP844:BZP848"/>
    <mergeCell ref="BZQ844:BZQ848"/>
    <mergeCell ref="BZR844:BZR848"/>
    <mergeCell ref="BZG844:BZG848"/>
    <mergeCell ref="BZH844:BZH848"/>
    <mergeCell ref="BZI844:BZI848"/>
    <mergeCell ref="BZJ844:BZJ848"/>
    <mergeCell ref="BZK844:BZK848"/>
    <mergeCell ref="BZL844:BZL848"/>
    <mergeCell ref="BZA844:BZA848"/>
    <mergeCell ref="BZB844:BZB848"/>
    <mergeCell ref="BZC844:BZC848"/>
    <mergeCell ref="BZD844:BZD848"/>
    <mergeCell ref="BZE844:BZE848"/>
    <mergeCell ref="BZF844:BZF848"/>
    <mergeCell ref="BYU844:BYU848"/>
    <mergeCell ref="BYV844:BYV848"/>
    <mergeCell ref="BYW844:BYW848"/>
    <mergeCell ref="BYX844:BYX848"/>
    <mergeCell ref="BYY844:BYY848"/>
    <mergeCell ref="BYZ844:BYZ848"/>
    <mergeCell ref="BYO844:BYO848"/>
    <mergeCell ref="BYP844:BYP848"/>
    <mergeCell ref="BYQ844:BYQ848"/>
    <mergeCell ref="BYR844:BYR848"/>
    <mergeCell ref="BYS844:BYS848"/>
    <mergeCell ref="BYT844:BYT848"/>
    <mergeCell ref="BYI844:BYI848"/>
    <mergeCell ref="BYJ844:BYJ848"/>
    <mergeCell ref="BYK844:BYK848"/>
    <mergeCell ref="BYL844:BYL848"/>
    <mergeCell ref="BYM844:BYM848"/>
    <mergeCell ref="BYN844:BYN848"/>
    <mergeCell ref="BYC844:BYC848"/>
    <mergeCell ref="BYD844:BYD848"/>
    <mergeCell ref="BYE844:BYE848"/>
    <mergeCell ref="BYF844:BYF848"/>
    <mergeCell ref="BYG844:BYG848"/>
    <mergeCell ref="BYH844:BYH848"/>
    <mergeCell ref="BXW844:BXW848"/>
    <mergeCell ref="BXX844:BXX848"/>
    <mergeCell ref="BXY844:BXY848"/>
    <mergeCell ref="BXZ844:BXZ848"/>
    <mergeCell ref="BYA844:BYA848"/>
    <mergeCell ref="BYB844:BYB848"/>
    <mergeCell ref="BXQ844:BXQ848"/>
    <mergeCell ref="BXR844:BXR848"/>
    <mergeCell ref="BXS844:BXS848"/>
    <mergeCell ref="BXT844:BXT848"/>
    <mergeCell ref="BXU844:BXU848"/>
    <mergeCell ref="BXV844:BXV848"/>
    <mergeCell ref="BXK844:BXK848"/>
    <mergeCell ref="BXL844:BXL848"/>
    <mergeCell ref="BXM844:BXM848"/>
    <mergeCell ref="BXN844:BXN848"/>
    <mergeCell ref="BXO844:BXO848"/>
    <mergeCell ref="BXP844:BXP848"/>
    <mergeCell ref="BXE844:BXE848"/>
    <mergeCell ref="BXF844:BXF848"/>
    <mergeCell ref="BXG844:BXG848"/>
    <mergeCell ref="BXH844:BXH848"/>
    <mergeCell ref="BXI844:BXI848"/>
    <mergeCell ref="BXJ844:BXJ848"/>
    <mergeCell ref="BWY844:BWY848"/>
    <mergeCell ref="BWZ844:BWZ848"/>
    <mergeCell ref="BXA844:BXA848"/>
    <mergeCell ref="BXB844:BXB848"/>
    <mergeCell ref="BXC844:BXC848"/>
    <mergeCell ref="BXD844:BXD848"/>
    <mergeCell ref="BWS844:BWS848"/>
    <mergeCell ref="BWT844:BWT848"/>
    <mergeCell ref="BWU844:BWU848"/>
    <mergeCell ref="BWV844:BWV848"/>
    <mergeCell ref="BWW844:BWW848"/>
    <mergeCell ref="BWX844:BWX848"/>
    <mergeCell ref="BWM844:BWM848"/>
    <mergeCell ref="BWN844:BWN848"/>
    <mergeCell ref="BWO844:BWO848"/>
    <mergeCell ref="BWP844:BWP848"/>
    <mergeCell ref="BWQ844:BWQ848"/>
    <mergeCell ref="BWR844:BWR848"/>
    <mergeCell ref="BWG844:BWG848"/>
    <mergeCell ref="BWH844:BWH848"/>
    <mergeCell ref="BWI844:BWI848"/>
    <mergeCell ref="BWJ844:BWJ848"/>
    <mergeCell ref="BWK844:BWK848"/>
    <mergeCell ref="BWL844:BWL848"/>
    <mergeCell ref="BWA844:BWA848"/>
    <mergeCell ref="BWB844:BWB848"/>
    <mergeCell ref="BWC844:BWC848"/>
    <mergeCell ref="BWD844:BWD848"/>
    <mergeCell ref="BWE844:BWE848"/>
    <mergeCell ref="BWF844:BWF848"/>
    <mergeCell ref="BVU844:BVU848"/>
    <mergeCell ref="BVV844:BVV848"/>
    <mergeCell ref="BVW844:BVW848"/>
    <mergeCell ref="BVX844:BVX848"/>
    <mergeCell ref="BVY844:BVY848"/>
    <mergeCell ref="BVZ844:BVZ848"/>
    <mergeCell ref="BVO844:BVO848"/>
    <mergeCell ref="BVP844:BVP848"/>
    <mergeCell ref="BVQ844:BVQ848"/>
    <mergeCell ref="BVR844:BVR848"/>
    <mergeCell ref="BVS844:BVS848"/>
    <mergeCell ref="BVT844:BVT848"/>
    <mergeCell ref="BVI844:BVI848"/>
    <mergeCell ref="BVJ844:BVJ848"/>
    <mergeCell ref="BVK844:BVK848"/>
    <mergeCell ref="BVL844:BVL848"/>
    <mergeCell ref="BVM844:BVM848"/>
    <mergeCell ref="BVN844:BVN848"/>
    <mergeCell ref="BVC844:BVC848"/>
    <mergeCell ref="BVD844:BVD848"/>
    <mergeCell ref="BVE844:BVE848"/>
    <mergeCell ref="BVF844:BVF848"/>
    <mergeCell ref="BVG844:BVG848"/>
    <mergeCell ref="BVH844:BVH848"/>
    <mergeCell ref="BUW844:BUW848"/>
    <mergeCell ref="BUX844:BUX848"/>
    <mergeCell ref="BUY844:BUY848"/>
    <mergeCell ref="BUZ844:BUZ848"/>
    <mergeCell ref="BVA844:BVA848"/>
    <mergeCell ref="BVB844:BVB848"/>
    <mergeCell ref="BUQ844:BUQ848"/>
    <mergeCell ref="BUR844:BUR848"/>
    <mergeCell ref="BUS844:BUS848"/>
    <mergeCell ref="BUT844:BUT848"/>
    <mergeCell ref="BUU844:BUU848"/>
    <mergeCell ref="BUV844:BUV848"/>
    <mergeCell ref="BUK844:BUK848"/>
    <mergeCell ref="BUL844:BUL848"/>
    <mergeCell ref="BUM844:BUM848"/>
    <mergeCell ref="BUN844:BUN848"/>
    <mergeCell ref="BUO844:BUO848"/>
    <mergeCell ref="BUP844:BUP848"/>
    <mergeCell ref="BUE844:BUE848"/>
    <mergeCell ref="BUF844:BUF848"/>
    <mergeCell ref="BUG844:BUG848"/>
    <mergeCell ref="BUH844:BUH848"/>
    <mergeCell ref="BUI844:BUI848"/>
    <mergeCell ref="BUJ844:BUJ848"/>
    <mergeCell ref="BTY844:BTY848"/>
    <mergeCell ref="BTZ844:BTZ848"/>
    <mergeCell ref="BUA844:BUA848"/>
    <mergeCell ref="BUB844:BUB848"/>
    <mergeCell ref="BUC844:BUC848"/>
    <mergeCell ref="BUD844:BUD848"/>
    <mergeCell ref="BTS844:BTS848"/>
    <mergeCell ref="BTT844:BTT848"/>
    <mergeCell ref="BTU844:BTU848"/>
    <mergeCell ref="BTV844:BTV848"/>
    <mergeCell ref="BTW844:BTW848"/>
    <mergeCell ref="BTX844:BTX848"/>
    <mergeCell ref="BTM844:BTM848"/>
    <mergeCell ref="BTN844:BTN848"/>
    <mergeCell ref="BTO844:BTO848"/>
    <mergeCell ref="BTP844:BTP848"/>
    <mergeCell ref="BTQ844:BTQ848"/>
    <mergeCell ref="BTR844:BTR848"/>
    <mergeCell ref="BTG844:BTG848"/>
    <mergeCell ref="BTH844:BTH848"/>
    <mergeCell ref="BTI844:BTI848"/>
    <mergeCell ref="BTJ844:BTJ848"/>
    <mergeCell ref="BTK844:BTK848"/>
    <mergeCell ref="BTL844:BTL848"/>
    <mergeCell ref="BTA844:BTA848"/>
    <mergeCell ref="BTB844:BTB848"/>
    <mergeCell ref="BTC844:BTC848"/>
    <mergeCell ref="BTD844:BTD848"/>
    <mergeCell ref="BTE844:BTE848"/>
    <mergeCell ref="BTF844:BTF848"/>
    <mergeCell ref="BSU844:BSU848"/>
    <mergeCell ref="BSV844:BSV848"/>
    <mergeCell ref="BSW844:BSW848"/>
    <mergeCell ref="BSX844:BSX848"/>
    <mergeCell ref="BSY844:BSY848"/>
    <mergeCell ref="BSZ844:BSZ848"/>
    <mergeCell ref="BSO844:BSO848"/>
    <mergeCell ref="BSP844:BSP848"/>
    <mergeCell ref="BSQ844:BSQ848"/>
    <mergeCell ref="BSR844:BSR848"/>
    <mergeCell ref="BSS844:BSS848"/>
    <mergeCell ref="BST844:BST848"/>
    <mergeCell ref="BSI844:BSI848"/>
    <mergeCell ref="BSJ844:BSJ848"/>
    <mergeCell ref="BSK844:BSK848"/>
    <mergeCell ref="BSL844:BSL848"/>
    <mergeCell ref="BSM844:BSM848"/>
    <mergeCell ref="BSN844:BSN848"/>
    <mergeCell ref="BSC844:BSC848"/>
    <mergeCell ref="BSD844:BSD848"/>
    <mergeCell ref="BSE844:BSE848"/>
    <mergeCell ref="BSF844:BSF848"/>
    <mergeCell ref="BSG844:BSG848"/>
    <mergeCell ref="BSH844:BSH848"/>
    <mergeCell ref="BRW844:BRW848"/>
    <mergeCell ref="BRX844:BRX848"/>
    <mergeCell ref="BRY844:BRY848"/>
    <mergeCell ref="BRZ844:BRZ848"/>
    <mergeCell ref="BSA844:BSA848"/>
    <mergeCell ref="BSB844:BSB848"/>
    <mergeCell ref="BRQ844:BRQ848"/>
    <mergeCell ref="BRR844:BRR848"/>
    <mergeCell ref="BRS844:BRS848"/>
    <mergeCell ref="BRT844:BRT848"/>
    <mergeCell ref="BRU844:BRU848"/>
    <mergeCell ref="BRV844:BRV848"/>
    <mergeCell ref="BRK844:BRK848"/>
    <mergeCell ref="BRL844:BRL848"/>
    <mergeCell ref="BRM844:BRM848"/>
    <mergeCell ref="BRN844:BRN848"/>
    <mergeCell ref="BRO844:BRO848"/>
    <mergeCell ref="BRP844:BRP848"/>
    <mergeCell ref="BRE844:BRE848"/>
    <mergeCell ref="BRF844:BRF848"/>
    <mergeCell ref="BRG844:BRG848"/>
    <mergeCell ref="BRH844:BRH848"/>
    <mergeCell ref="BRI844:BRI848"/>
    <mergeCell ref="BRJ844:BRJ848"/>
    <mergeCell ref="BQY844:BQY848"/>
    <mergeCell ref="BQZ844:BQZ848"/>
    <mergeCell ref="BRA844:BRA848"/>
    <mergeCell ref="BRB844:BRB848"/>
    <mergeCell ref="BRC844:BRC848"/>
    <mergeCell ref="BRD844:BRD848"/>
    <mergeCell ref="BQS844:BQS848"/>
    <mergeCell ref="BQT844:BQT848"/>
    <mergeCell ref="BQU844:BQU848"/>
    <mergeCell ref="BQV844:BQV848"/>
    <mergeCell ref="BQW844:BQW848"/>
    <mergeCell ref="BQX844:BQX848"/>
    <mergeCell ref="BQM844:BQM848"/>
    <mergeCell ref="BQN844:BQN848"/>
    <mergeCell ref="BQO844:BQO848"/>
    <mergeCell ref="BQP844:BQP848"/>
    <mergeCell ref="BQQ844:BQQ848"/>
    <mergeCell ref="BQR844:BQR848"/>
    <mergeCell ref="BQG844:BQG848"/>
    <mergeCell ref="BQH844:BQH848"/>
    <mergeCell ref="BQI844:BQI848"/>
    <mergeCell ref="BQJ844:BQJ848"/>
    <mergeCell ref="BQK844:BQK848"/>
    <mergeCell ref="BQL844:BQL848"/>
    <mergeCell ref="BQA844:BQA848"/>
    <mergeCell ref="BQB844:BQB848"/>
    <mergeCell ref="BQC844:BQC848"/>
    <mergeCell ref="BQD844:BQD848"/>
    <mergeCell ref="BQE844:BQE848"/>
    <mergeCell ref="BQF844:BQF848"/>
    <mergeCell ref="BPU844:BPU848"/>
    <mergeCell ref="BPV844:BPV848"/>
    <mergeCell ref="BPW844:BPW848"/>
    <mergeCell ref="BPX844:BPX848"/>
    <mergeCell ref="BPY844:BPY848"/>
    <mergeCell ref="BPZ844:BPZ848"/>
    <mergeCell ref="BPO844:BPO848"/>
    <mergeCell ref="BPP844:BPP848"/>
    <mergeCell ref="BPQ844:BPQ848"/>
    <mergeCell ref="BPR844:BPR848"/>
    <mergeCell ref="BPS844:BPS848"/>
    <mergeCell ref="BPT844:BPT848"/>
    <mergeCell ref="BPI844:BPI848"/>
    <mergeCell ref="BPJ844:BPJ848"/>
    <mergeCell ref="BPK844:BPK848"/>
    <mergeCell ref="BPL844:BPL848"/>
    <mergeCell ref="BPM844:BPM848"/>
    <mergeCell ref="BPN844:BPN848"/>
    <mergeCell ref="BPC844:BPC848"/>
    <mergeCell ref="BPD844:BPD848"/>
    <mergeCell ref="BPE844:BPE848"/>
    <mergeCell ref="BPF844:BPF848"/>
    <mergeCell ref="BPG844:BPG848"/>
    <mergeCell ref="BPH844:BPH848"/>
    <mergeCell ref="BOW844:BOW848"/>
    <mergeCell ref="BOX844:BOX848"/>
    <mergeCell ref="BOY844:BOY848"/>
    <mergeCell ref="BOZ844:BOZ848"/>
    <mergeCell ref="BPA844:BPA848"/>
    <mergeCell ref="BPB844:BPB848"/>
    <mergeCell ref="BOQ844:BOQ848"/>
    <mergeCell ref="BOR844:BOR848"/>
    <mergeCell ref="BOS844:BOS848"/>
    <mergeCell ref="BOT844:BOT848"/>
    <mergeCell ref="BOU844:BOU848"/>
    <mergeCell ref="BOV844:BOV848"/>
    <mergeCell ref="BOK844:BOK848"/>
    <mergeCell ref="BOL844:BOL848"/>
    <mergeCell ref="BOM844:BOM848"/>
    <mergeCell ref="BON844:BON848"/>
    <mergeCell ref="BOO844:BOO848"/>
    <mergeCell ref="BOP844:BOP848"/>
    <mergeCell ref="BOE844:BOE848"/>
    <mergeCell ref="BOF844:BOF848"/>
    <mergeCell ref="BOG844:BOG848"/>
    <mergeCell ref="BOH844:BOH848"/>
    <mergeCell ref="BOI844:BOI848"/>
    <mergeCell ref="BOJ844:BOJ848"/>
    <mergeCell ref="BNY844:BNY848"/>
    <mergeCell ref="BNZ844:BNZ848"/>
    <mergeCell ref="BOA844:BOA848"/>
    <mergeCell ref="BOB844:BOB848"/>
    <mergeCell ref="BOC844:BOC848"/>
    <mergeCell ref="BOD844:BOD848"/>
    <mergeCell ref="BNS844:BNS848"/>
    <mergeCell ref="BNT844:BNT848"/>
    <mergeCell ref="BNU844:BNU848"/>
    <mergeCell ref="BNV844:BNV848"/>
    <mergeCell ref="BNW844:BNW848"/>
    <mergeCell ref="BNX844:BNX848"/>
    <mergeCell ref="BNM844:BNM848"/>
    <mergeCell ref="BNN844:BNN848"/>
    <mergeCell ref="BNO844:BNO848"/>
    <mergeCell ref="BNP844:BNP848"/>
    <mergeCell ref="BNQ844:BNQ848"/>
    <mergeCell ref="BNR844:BNR848"/>
    <mergeCell ref="BNG844:BNG848"/>
    <mergeCell ref="BNH844:BNH848"/>
    <mergeCell ref="BNI844:BNI848"/>
    <mergeCell ref="BNJ844:BNJ848"/>
    <mergeCell ref="BNK844:BNK848"/>
    <mergeCell ref="BNL844:BNL848"/>
    <mergeCell ref="BNA844:BNA848"/>
    <mergeCell ref="BNB844:BNB848"/>
    <mergeCell ref="BNC844:BNC848"/>
    <mergeCell ref="BND844:BND848"/>
    <mergeCell ref="BNE844:BNE848"/>
    <mergeCell ref="BNF844:BNF848"/>
    <mergeCell ref="BMU844:BMU848"/>
    <mergeCell ref="BMV844:BMV848"/>
    <mergeCell ref="BMW844:BMW848"/>
    <mergeCell ref="BMX844:BMX848"/>
    <mergeCell ref="BMY844:BMY848"/>
    <mergeCell ref="BMZ844:BMZ848"/>
    <mergeCell ref="BMO844:BMO848"/>
    <mergeCell ref="BMP844:BMP848"/>
    <mergeCell ref="BMQ844:BMQ848"/>
    <mergeCell ref="BMR844:BMR848"/>
    <mergeCell ref="BMS844:BMS848"/>
    <mergeCell ref="BMT844:BMT848"/>
    <mergeCell ref="BMI844:BMI848"/>
    <mergeCell ref="BMJ844:BMJ848"/>
    <mergeCell ref="BMK844:BMK848"/>
    <mergeCell ref="BML844:BML848"/>
    <mergeCell ref="BMM844:BMM848"/>
    <mergeCell ref="BMN844:BMN848"/>
    <mergeCell ref="BMC844:BMC848"/>
    <mergeCell ref="BMD844:BMD848"/>
    <mergeCell ref="BME844:BME848"/>
    <mergeCell ref="BMF844:BMF848"/>
    <mergeCell ref="BMG844:BMG848"/>
    <mergeCell ref="BMH844:BMH848"/>
    <mergeCell ref="BLW844:BLW848"/>
    <mergeCell ref="BLX844:BLX848"/>
    <mergeCell ref="BLY844:BLY848"/>
    <mergeCell ref="BLZ844:BLZ848"/>
    <mergeCell ref="BMA844:BMA848"/>
    <mergeCell ref="BMB844:BMB848"/>
    <mergeCell ref="BLQ844:BLQ848"/>
    <mergeCell ref="BLR844:BLR848"/>
    <mergeCell ref="BLS844:BLS848"/>
    <mergeCell ref="BLT844:BLT848"/>
    <mergeCell ref="BLU844:BLU848"/>
    <mergeCell ref="BLV844:BLV848"/>
    <mergeCell ref="BLK844:BLK848"/>
    <mergeCell ref="BLL844:BLL848"/>
    <mergeCell ref="BLM844:BLM848"/>
    <mergeCell ref="BLN844:BLN848"/>
    <mergeCell ref="BLO844:BLO848"/>
    <mergeCell ref="BLP844:BLP848"/>
    <mergeCell ref="BLE844:BLE848"/>
    <mergeCell ref="BLF844:BLF848"/>
    <mergeCell ref="BLG844:BLG848"/>
    <mergeCell ref="BLH844:BLH848"/>
    <mergeCell ref="BLI844:BLI848"/>
    <mergeCell ref="BLJ844:BLJ848"/>
    <mergeCell ref="BKY844:BKY848"/>
    <mergeCell ref="BKZ844:BKZ848"/>
    <mergeCell ref="BLA844:BLA848"/>
    <mergeCell ref="BLB844:BLB848"/>
    <mergeCell ref="BLC844:BLC848"/>
    <mergeCell ref="BLD844:BLD848"/>
    <mergeCell ref="BKS844:BKS848"/>
    <mergeCell ref="BKT844:BKT848"/>
    <mergeCell ref="BKU844:BKU848"/>
    <mergeCell ref="BKV844:BKV848"/>
    <mergeCell ref="BKW844:BKW848"/>
    <mergeCell ref="BKX844:BKX848"/>
    <mergeCell ref="BKM844:BKM848"/>
    <mergeCell ref="BKN844:BKN848"/>
    <mergeCell ref="BKO844:BKO848"/>
    <mergeCell ref="BKP844:BKP848"/>
    <mergeCell ref="BKQ844:BKQ848"/>
    <mergeCell ref="BKR844:BKR848"/>
    <mergeCell ref="BKG844:BKG848"/>
    <mergeCell ref="BKH844:BKH848"/>
    <mergeCell ref="BKI844:BKI848"/>
    <mergeCell ref="BKJ844:BKJ848"/>
    <mergeCell ref="BKK844:BKK848"/>
    <mergeCell ref="BKL844:BKL848"/>
    <mergeCell ref="BKA844:BKA848"/>
    <mergeCell ref="BKB844:BKB848"/>
    <mergeCell ref="BKC844:BKC848"/>
    <mergeCell ref="BKD844:BKD848"/>
    <mergeCell ref="BKE844:BKE848"/>
    <mergeCell ref="BKF844:BKF848"/>
    <mergeCell ref="BJU844:BJU848"/>
    <mergeCell ref="BJV844:BJV848"/>
    <mergeCell ref="BJW844:BJW848"/>
    <mergeCell ref="BJX844:BJX848"/>
    <mergeCell ref="BJY844:BJY848"/>
    <mergeCell ref="BJZ844:BJZ848"/>
    <mergeCell ref="BJO844:BJO848"/>
    <mergeCell ref="BJP844:BJP848"/>
    <mergeCell ref="BJQ844:BJQ848"/>
    <mergeCell ref="BJR844:BJR848"/>
    <mergeCell ref="BJS844:BJS848"/>
    <mergeCell ref="BJT844:BJT848"/>
    <mergeCell ref="BJI844:BJI848"/>
    <mergeCell ref="BJJ844:BJJ848"/>
    <mergeCell ref="BJK844:BJK848"/>
    <mergeCell ref="BJL844:BJL848"/>
    <mergeCell ref="BJM844:BJM848"/>
    <mergeCell ref="BJN844:BJN848"/>
    <mergeCell ref="BJC844:BJC848"/>
    <mergeCell ref="BJD844:BJD848"/>
    <mergeCell ref="BJE844:BJE848"/>
    <mergeCell ref="BJF844:BJF848"/>
    <mergeCell ref="BJG844:BJG848"/>
    <mergeCell ref="BJH844:BJH848"/>
    <mergeCell ref="BIW844:BIW848"/>
    <mergeCell ref="BIX844:BIX848"/>
    <mergeCell ref="BIY844:BIY848"/>
    <mergeCell ref="BIZ844:BIZ848"/>
    <mergeCell ref="BJA844:BJA848"/>
    <mergeCell ref="BJB844:BJB848"/>
    <mergeCell ref="BIQ844:BIQ848"/>
    <mergeCell ref="BIR844:BIR848"/>
    <mergeCell ref="BIS844:BIS848"/>
    <mergeCell ref="BIT844:BIT848"/>
    <mergeCell ref="BIU844:BIU848"/>
    <mergeCell ref="BIV844:BIV848"/>
    <mergeCell ref="BIK844:BIK848"/>
    <mergeCell ref="BIL844:BIL848"/>
    <mergeCell ref="BIM844:BIM848"/>
    <mergeCell ref="BIN844:BIN848"/>
    <mergeCell ref="BIO844:BIO848"/>
    <mergeCell ref="BIP844:BIP848"/>
    <mergeCell ref="BIE844:BIE848"/>
    <mergeCell ref="BIF844:BIF848"/>
    <mergeCell ref="BIG844:BIG848"/>
    <mergeCell ref="BIH844:BIH848"/>
    <mergeCell ref="BII844:BII848"/>
    <mergeCell ref="BIJ844:BIJ848"/>
    <mergeCell ref="BHY844:BHY848"/>
    <mergeCell ref="BHZ844:BHZ848"/>
    <mergeCell ref="BIA844:BIA848"/>
    <mergeCell ref="BIB844:BIB848"/>
    <mergeCell ref="BIC844:BIC848"/>
    <mergeCell ref="BID844:BID848"/>
    <mergeCell ref="BHS844:BHS848"/>
    <mergeCell ref="BHT844:BHT848"/>
    <mergeCell ref="BHU844:BHU848"/>
    <mergeCell ref="BHV844:BHV848"/>
    <mergeCell ref="BHW844:BHW848"/>
    <mergeCell ref="BHX844:BHX848"/>
    <mergeCell ref="BHM844:BHM848"/>
    <mergeCell ref="BHN844:BHN848"/>
    <mergeCell ref="BHO844:BHO848"/>
    <mergeCell ref="BHP844:BHP848"/>
    <mergeCell ref="BHQ844:BHQ848"/>
    <mergeCell ref="BHR844:BHR848"/>
    <mergeCell ref="BHG844:BHG848"/>
    <mergeCell ref="BHH844:BHH848"/>
    <mergeCell ref="BHI844:BHI848"/>
    <mergeCell ref="BHJ844:BHJ848"/>
    <mergeCell ref="BHK844:BHK848"/>
    <mergeCell ref="BHL844:BHL848"/>
    <mergeCell ref="BHA844:BHA848"/>
    <mergeCell ref="BHB844:BHB848"/>
    <mergeCell ref="BHC844:BHC848"/>
    <mergeCell ref="BHD844:BHD848"/>
    <mergeCell ref="BHE844:BHE848"/>
    <mergeCell ref="BHF844:BHF848"/>
    <mergeCell ref="BGU844:BGU848"/>
    <mergeCell ref="BGV844:BGV848"/>
    <mergeCell ref="BGW844:BGW848"/>
    <mergeCell ref="BGX844:BGX848"/>
    <mergeCell ref="BGY844:BGY848"/>
    <mergeCell ref="BGZ844:BGZ848"/>
    <mergeCell ref="BGO844:BGO848"/>
    <mergeCell ref="BGP844:BGP848"/>
    <mergeCell ref="BGQ844:BGQ848"/>
    <mergeCell ref="BGR844:BGR848"/>
    <mergeCell ref="BGS844:BGS848"/>
    <mergeCell ref="BGT844:BGT848"/>
    <mergeCell ref="BGI844:BGI848"/>
    <mergeCell ref="BGJ844:BGJ848"/>
    <mergeCell ref="BGK844:BGK848"/>
    <mergeCell ref="BGL844:BGL848"/>
    <mergeCell ref="BGM844:BGM848"/>
    <mergeCell ref="BGN844:BGN848"/>
    <mergeCell ref="BGC844:BGC848"/>
    <mergeCell ref="BGD844:BGD848"/>
    <mergeCell ref="BGE844:BGE848"/>
    <mergeCell ref="BGF844:BGF848"/>
    <mergeCell ref="BGG844:BGG848"/>
    <mergeCell ref="BGH844:BGH848"/>
    <mergeCell ref="BFW844:BFW848"/>
    <mergeCell ref="BFX844:BFX848"/>
    <mergeCell ref="BFY844:BFY848"/>
    <mergeCell ref="BFZ844:BFZ848"/>
    <mergeCell ref="BGA844:BGA848"/>
    <mergeCell ref="BGB844:BGB848"/>
    <mergeCell ref="BFQ844:BFQ848"/>
    <mergeCell ref="BFR844:BFR848"/>
    <mergeCell ref="BFS844:BFS848"/>
    <mergeCell ref="BFT844:BFT848"/>
    <mergeCell ref="BFU844:BFU848"/>
    <mergeCell ref="BFV844:BFV848"/>
    <mergeCell ref="BFK844:BFK848"/>
    <mergeCell ref="BFL844:BFL848"/>
    <mergeCell ref="BFM844:BFM848"/>
    <mergeCell ref="BFN844:BFN848"/>
    <mergeCell ref="BFO844:BFO848"/>
    <mergeCell ref="BFP844:BFP848"/>
    <mergeCell ref="BFE844:BFE848"/>
    <mergeCell ref="BFF844:BFF848"/>
    <mergeCell ref="BFG844:BFG848"/>
    <mergeCell ref="BFH844:BFH848"/>
    <mergeCell ref="BFI844:BFI848"/>
    <mergeCell ref="BFJ844:BFJ848"/>
    <mergeCell ref="BEY844:BEY848"/>
    <mergeCell ref="BEZ844:BEZ848"/>
    <mergeCell ref="BFA844:BFA848"/>
    <mergeCell ref="BFB844:BFB848"/>
    <mergeCell ref="BFC844:BFC848"/>
    <mergeCell ref="BFD844:BFD848"/>
    <mergeCell ref="BES844:BES848"/>
    <mergeCell ref="BET844:BET848"/>
    <mergeCell ref="BEU844:BEU848"/>
    <mergeCell ref="BEV844:BEV848"/>
    <mergeCell ref="BEW844:BEW848"/>
    <mergeCell ref="BEX844:BEX848"/>
    <mergeCell ref="BEM844:BEM848"/>
    <mergeCell ref="BEN844:BEN848"/>
    <mergeCell ref="BEO844:BEO848"/>
    <mergeCell ref="BEP844:BEP848"/>
    <mergeCell ref="BEQ844:BEQ848"/>
    <mergeCell ref="BER844:BER848"/>
    <mergeCell ref="BEG844:BEG848"/>
    <mergeCell ref="BEH844:BEH848"/>
    <mergeCell ref="BEI844:BEI848"/>
    <mergeCell ref="BEJ844:BEJ848"/>
    <mergeCell ref="BEK844:BEK848"/>
    <mergeCell ref="BEL844:BEL848"/>
    <mergeCell ref="BEA844:BEA848"/>
    <mergeCell ref="BEB844:BEB848"/>
    <mergeCell ref="BEC844:BEC848"/>
    <mergeCell ref="BED844:BED848"/>
    <mergeCell ref="BEE844:BEE848"/>
    <mergeCell ref="BEF844:BEF848"/>
    <mergeCell ref="BDU844:BDU848"/>
    <mergeCell ref="BDV844:BDV848"/>
    <mergeCell ref="BDW844:BDW848"/>
    <mergeCell ref="BDX844:BDX848"/>
    <mergeCell ref="BDY844:BDY848"/>
    <mergeCell ref="BDZ844:BDZ848"/>
    <mergeCell ref="BDO844:BDO848"/>
    <mergeCell ref="BDP844:BDP848"/>
    <mergeCell ref="BDQ844:BDQ848"/>
    <mergeCell ref="BDR844:BDR848"/>
    <mergeCell ref="BDS844:BDS848"/>
    <mergeCell ref="BDT844:BDT848"/>
    <mergeCell ref="BDI844:BDI848"/>
    <mergeCell ref="BDJ844:BDJ848"/>
    <mergeCell ref="BDK844:BDK848"/>
    <mergeCell ref="BDL844:BDL848"/>
    <mergeCell ref="BDM844:BDM848"/>
    <mergeCell ref="BDN844:BDN848"/>
    <mergeCell ref="BDC844:BDC848"/>
    <mergeCell ref="BDD844:BDD848"/>
    <mergeCell ref="BDE844:BDE848"/>
    <mergeCell ref="BDF844:BDF848"/>
    <mergeCell ref="BDG844:BDG848"/>
    <mergeCell ref="BDH844:BDH848"/>
    <mergeCell ref="BCW844:BCW848"/>
    <mergeCell ref="BCX844:BCX848"/>
    <mergeCell ref="BCY844:BCY848"/>
    <mergeCell ref="BCZ844:BCZ848"/>
    <mergeCell ref="BDA844:BDA848"/>
    <mergeCell ref="BDB844:BDB848"/>
    <mergeCell ref="BCQ844:BCQ848"/>
    <mergeCell ref="BCR844:BCR848"/>
    <mergeCell ref="BCS844:BCS848"/>
    <mergeCell ref="BCT844:BCT848"/>
    <mergeCell ref="BCU844:BCU848"/>
    <mergeCell ref="BCV844:BCV848"/>
    <mergeCell ref="BCK844:BCK848"/>
    <mergeCell ref="BCL844:BCL848"/>
    <mergeCell ref="BCM844:BCM848"/>
    <mergeCell ref="BCN844:BCN848"/>
    <mergeCell ref="BCO844:BCO848"/>
    <mergeCell ref="BCP844:BCP848"/>
    <mergeCell ref="BCE844:BCE848"/>
    <mergeCell ref="BCF844:BCF848"/>
    <mergeCell ref="BCG844:BCG848"/>
    <mergeCell ref="BCH844:BCH848"/>
    <mergeCell ref="BCI844:BCI848"/>
    <mergeCell ref="BCJ844:BCJ848"/>
    <mergeCell ref="BBY844:BBY848"/>
    <mergeCell ref="BBZ844:BBZ848"/>
    <mergeCell ref="BCA844:BCA848"/>
    <mergeCell ref="BCB844:BCB848"/>
    <mergeCell ref="BCC844:BCC848"/>
    <mergeCell ref="BCD844:BCD848"/>
    <mergeCell ref="BBS844:BBS848"/>
    <mergeCell ref="BBT844:BBT848"/>
    <mergeCell ref="BBU844:BBU848"/>
    <mergeCell ref="BBV844:BBV848"/>
    <mergeCell ref="BBW844:BBW848"/>
    <mergeCell ref="BBX844:BBX848"/>
    <mergeCell ref="BBM844:BBM848"/>
    <mergeCell ref="BBN844:BBN848"/>
    <mergeCell ref="BBO844:BBO848"/>
    <mergeCell ref="BBP844:BBP848"/>
    <mergeCell ref="BBQ844:BBQ848"/>
    <mergeCell ref="BBR844:BBR848"/>
    <mergeCell ref="BBG844:BBG848"/>
    <mergeCell ref="BBH844:BBH848"/>
    <mergeCell ref="BBI844:BBI848"/>
    <mergeCell ref="BBJ844:BBJ848"/>
    <mergeCell ref="BBK844:BBK848"/>
    <mergeCell ref="BBL844:BBL848"/>
    <mergeCell ref="BBA844:BBA848"/>
    <mergeCell ref="BBB844:BBB848"/>
    <mergeCell ref="BBC844:BBC848"/>
    <mergeCell ref="BBD844:BBD848"/>
    <mergeCell ref="BBE844:BBE848"/>
    <mergeCell ref="BBF844:BBF848"/>
    <mergeCell ref="BAU844:BAU848"/>
    <mergeCell ref="BAV844:BAV848"/>
    <mergeCell ref="BAW844:BAW848"/>
    <mergeCell ref="BAX844:BAX848"/>
    <mergeCell ref="BAY844:BAY848"/>
    <mergeCell ref="BAZ844:BAZ848"/>
    <mergeCell ref="BAO844:BAO848"/>
    <mergeCell ref="BAP844:BAP848"/>
    <mergeCell ref="BAQ844:BAQ848"/>
    <mergeCell ref="BAR844:BAR848"/>
    <mergeCell ref="BAS844:BAS848"/>
    <mergeCell ref="BAT844:BAT848"/>
    <mergeCell ref="BAI844:BAI848"/>
    <mergeCell ref="BAJ844:BAJ848"/>
    <mergeCell ref="BAK844:BAK848"/>
    <mergeCell ref="BAL844:BAL848"/>
    <mergeCell ref="BAM844:BAM848"/>
    <mergeCell ref="BAN844:BAN848"/>
    <mergeCell ref="BAC844:BAC848"/>
    <mergeCell ref="BAD844:BAD848"/>
    <mergeCell ref="BAE844:BAE848"/>
    <mergeCell ref="BAF844:BAF848"/>
    <mergeCell ref="BAG844:BAG848"/>
    <mergeCell ref="BAH844:BAH848"/>
    <mergeCell ref="AZW844:AZW848"/>
    <mergeCell ref="AZX844:AZX848"/>
    <mergeCell ref="AZY844:AZY848"/>
    <mergeCell ref="AZZ844:AZZ848"/>
    <mergeCell ref="BAA844:BAA848"/>
    <mergeCell ref="BAB844:BAB848"/>
    <mergeCell ref="AZQ844:AZQ848"/>
    <mergeCell ref="AZR844:AZR848"/>
    <mergeCell ref="AZS844:AZS848"/>
    <mergeCell ref="AZT844:AZT848"/>
    <mergeCell ref="AZU844:AZU848"/>
    <mergeCell ref="AZV844:AZV848"/>
    <mergeCell ref="AZK844:AZK848"/>
    <mergeCell ref="AZL844:AZL848"/>
    <mergeCell ref="AZM844:AZM848"/>
    <mergeCell ref="AZN844:AZN848"/>
    <mergeCell ref="AZO844:AZO848"/>
    <mergeCell ref="AZP844:AZP848"/>
    <mergeCell ref="AZE844:AZE848"/>
    <mergeCell ref="AZF844:AZF848"/>
    <mergeCell ref="AZG844:AZG848"/>
    <mergeCell ref="AZH844:AZH848"/>
    <mergeCell ref="AZI844:AZI848"/>
    <mergeCell ref="AZJ844:AZJ848"/>
    <mergeCell ref="AYY844:AYY848"/>
    <mergeCell ref="AYZ844:AYZ848"/>
    <mergeCell ref="AZA844:AZA848"/>
    <mergeCell ref="AZB844:AZB848"/>
    <mergeCell ref="AZC844:AZC848"/>
    <mergeCell ref="AZD844:AZD848"/>
    <mergeCell ref="AYS844:AYS848"/>
    <mergeCell ref="AYT844:AYT848"/>
    <mergeCell ref="AYU844:AYU848"/>
    <mergeCell ref="AYV844:AYV848"/>
    <mergeCell ref="AYW844:AYW848"/>
    <mergeCell ref="AYX844:AYX848"/>
    <mergeCell ref="AYM844:AYM848"/>
    <mergeCell ref="AYN844:AYN848"/>
    <mergeCell ref="AYO844:AYO848"/>
    <mergeCell ref="AYP844:AYP848"/>
    <mergeCell ref="AYQ844:AYQ848"/>
    <mergeCell ref="AYR844:AYR848"/>
    <mergeCell ref="AYG844:AYG848"/>
    <mergeCell ref="AYH844:AYH848"/>
    <mergeCell ref="AYI844:AYI848"/>
    <mergeCell ref="AYJ844:AYJ848"/>
    <mergeCell ref="AYK844:AYK848"/>
    <mergeCell ref="AYL844:AYL848"/>
    <mergeCell ref="AYA844:AYA848"/>
    <mergeCell ref="AYB844:AYB848"/>
    <mergeCell ref="AYC844:AYC848"/>
    <mergeCell ref="AYD844:AYD848"/>
    <mergeCell ref="AYE844:AYE848"/>
    <mergeCell ref="AYF844:AYF848"/>
    <mergeCell ref="AXU844:AXU848"/>
    <mergeCell ref="AXV844:AXV848"/>
    <mergeCell ref="AXW844:AXW848"/>
    <mergeCell ref="AXX844:AXX848"/>
    <mergeCell ref="AXY844:AXY848"/>
    <mergeCell ref="AXZ844:AXZ848"/>
    <mergeCell ref="AXO844:AXO848"/>
    <mergeCell ref="AXP844:AXP848"/>
    <mergeCell ref="AXQ844:AXQ848"/>
    <mergeCell ref="AXR844:AXR848"/>
    <mergeCell ref="AXS844:AXS848"/>
    <mergeCell ref="AXT844:AXT848"/>
    <mergeCell ref="AXI844:AXI848"/>
    <mergeCell ref="AXJ844:AXJ848"/>
    <mergeCell ref="AXK844:AXK848"/>
    <mergeCell ref="AXL844:AXL848"/>
    <mergeCell ref="AXM844:AXM848"/>
    <mergeCell ref="AXN844:AXN848"/>
    <mergeCell ref="AXC844:AXC848"/>
    <mergeCell ref="AXD844:AXD848"/>
    <mergeCell ref="AXE844:AXE848"/>
    <mergeCell ref="AXF844:AXF848"/>
    <mergeCell ref="AXG844:AXG848"/>
    <mergeCell ref="AXH844:AXH848"/>
    <mergeCell ref="AWW844:AWW848"/>
    <mergeCell ref="AWX844:AWX848"/>
    <mergeCell ref="AWY844:AWY848"/>
    <mergeCell ref="AWZ844:AWZ848"/>
    <mergeCell ref="AXA844:AXA848"/>
    <mergeCell ref="AXB844:AXB848"/>
    <mergeCell ref="AWQ844:AWQ848"/>
    <mergeCell ref="AWR844:AWR848"/>
    <mergeCell ref="AWS844:AWS848"/>
    <mergeCell ref="AWT844:AWT848"/>
    <mergeCell ref="AWU844:AWU848"/>
    <mergeCell ref="AWV844:AWV848"/>
    <mergeCell ref="AWK844:AWK848"/>
    <mergeCell ref="AWL844:AWL848"/>
    <mergeCell ref="AWM844:AWM848"/>
    <mergeCell ref="AWN844:AWN848"/>
    <mergeCell ref="AWO844:AWO848"/>
    <mergeCell ref="AWP844:AWP848"/>
    <mergeCell ref="AWE844:AWE848"/>
    <mergeCell ref="AWF844:AWF848"/>
    <mergeCell ref="AWG844:AWG848"/>
    <mergeCell ref="AWH844:AWH848"/>
    <mergeCell ref="AWI844:AWI848"/>
    <mergeCell ref="AWJ844:AWJ848"/>
    <mergeCell ref="AVY844:AVY848"/>
    <mergeCell ref="AVZ844:AVZ848"/>
    <mergeCell ref="AWA844:AWA848"/>
    <mergeCell ref="AWB844:AWB848"/>
    <mergeCell ref="AWC844:AWC848"/>
    <mergeCell ref="AWD844:AWD848"/>
    <mergeCell ref="AVS844:AVS848"/>
    <mergeCell ref="AVT844:AVT848"/>
    <mergeCell ref="AVU844:AVU848"/>
    <mergeCell ref="AVV844:AVV848"/>
    <mergeCell ref="AVW844:AVW848"/>
    <mergeCell ref="AVX844:AVX848"/>
    <mergeCell ref="AVM844:AVM848"/>
    <mergeCell ref="AVN844:AVN848"/>
    <mergeCell ref="AVO844:AVO848"/>
    <mergeCell ref="AVP844:AVP848"/>
    <mergeCell ref="AVQ844:AVQ848"/>
    <mergeCell ref="AVR844:AVR848"/>
    <mergeCell ref="AVG844:AVG848"/>
    <mergeCell ref="AVH844:AVH848"/>
    <mergeCell ref="AVI844:AVI848"/>
    <mergeCell ref="AVJ844:AVJ848"/>
    <mergeCell ref="AVK844:AVK848"/>
    <mergeCell ref="AVL844:AVL848"/>
    <mergeCell ref="AVA844:AVA848"/>
    <mergeCell ref="AVB844:AVB848"/>
    <mergeCell ref="AVC844:AVC848"/>
    <mergeCell ref="AVD844:AVD848"/>
    <mergeCell ref="AVE844:AVE848"/>
    <mergeCell ref="AVF844:AVF848"/>
    <mergeCell ref="AUU844:AUU848"/>
    <mergeCell ref="AUV844:AUV848"/>
    <mergeCell ref="AUW844:AUW848"/>
    <mergeCell ref="AUX844:AUX848"/>
    <mergeCell ref="AUY844:AUY848"/>
    <mergeCell ref="AUZ844:AUZ848"/>
    <mergeCell ref="AUO844:AUO848"/>
    <mergeCell ref="AUP844:AUP848"/>
    <mergeCell ref="AUQ844:AUQ848"/>
    <mergeCell ref="AUR844:AUR848"/>
    <mergeCell ref="AUS844:AUS848"/>
    <mergeCell ref="AUT844:AUT848"/>
    <mergeCell ref="AUI844:AUI848"/>
    <mergeCell ref="AUJ844:AUJ848"/>
    <mergeCell ref="AUK844:AUK848"/>
    <mergeCell ref="AUL844:AUL848"/>
    <mergeCell ref="AUM844:AUM848"/>
    <mergeCell ref="AUN844:AUN848"/>
    <mergeCell ref="AUC844:AUC848"/>
    <mergeCell ref="AUD844:AUD848"/>
    <mergeCell ref="AUE844:AUE848"/>
    <mergeCell ref="AUF844:AUF848"/>
    <mergeCell ref="AUG844:AUG848"/>
    <mergeCell ref="AUH844:AUH848"/>
    <mergeCell ref="ATW844:ATW848"/>
    <mergeCell ref="ATX844:ATX848"/>
    <mergeCell ref="ATY844:ATY848"/>
    <mergeCell ref="ATZ844:ATZ848"/>
    <mergeCell ref="AUA844:AUA848"/>
    <mergeCell ref="AUB844:AUB848"/>
    <mergeCell ref="ATQ844:ATQ848"/>
    <mergeCell ref="ATR844:ATR848"/>
    <mergeCell ref="ATS844:ATS848"/>
    <mergeCell ref="ATT844:ATT848"/>
    <mergeCell ref="ATU844:ATU848"/>
    <mergeCell ref="ATV844:ATV848"/>
    <mergeCell ref="ATK844:ATK848"/>
    <mergeCell ref="ATL844:ATL848"/>
    <mergeCell ref="ATM844:ATM848"/>
    <mergeCell ref="ATN844:ATN848"/>
    <mergeCell ref="ATO844:ATO848"/>
    <mergeCell ref="ATP844:ATP848"/>
    <mergeCell ref="ATE844:ATE848"/>
    <mergeCell ref="ATF844:ATF848"/>
    <mergeCell ref="ATG844:ATG848"/>
    <mergeCell ref="ATH844:ATH848"/>
    <mergeCell ref="ATI844:ATI848"/>
    <mergeCell ref="ATJ844:ATJ848"/>
    <mergeCell ref="ASY844:ASY848"/>
    <mergeCell ref="ASZ844:ASZ848"/>
    <mergeCell ref="ATA844:ATA848"/>
    <mergeCell ref="ATB844:ATB848"/>
    <mergeCell ref="ATC844:ATC848"/>
    <mergeCell ref="ATD844:ATD848"/>
    <mergeCell ref="ASS844:ASS848"/>
    <mergeCell ref="AST844:AST848"/>
    <mergeCell ref="ASU844:ASU848"/>
    <mergeCell ref="ASV844:ASV848"/>
    <mergeCell ref="ASW844:ASW848"/>
    <mergeCell ref="ASX844:ASX848"/>
    <mergeCell ref="ASM844:ASM848"/>
    <mergeCell ref="ASN844:ASN848"/>
    <mergeCell ref="ASO844:ASO848"/>
    <mergeCell ref="ASP844:ASP848"/>
    <mergeCell ref="ASQ844:ASQ848"/>
    <mergeCell ref="ASR844:ASR848"/>
    <mergeCell ref="ASG844:ASG848"/>
    <mergeCell ref="ASH844:ASH848"/>
    <mergeCell ref="ASI844:ASI848"/>
    <mergeCell ref="ASJ844:ASJ848"/>
    <mergeCell ref="ASK844:ASK848"/>
    <mergeCell ref="ASL844:ASL848"/>
    <mergeCell ref="ASA844:ASA848"/>
    <mergeCell ref="ASB844:ASB848"/>
    <mergeCell ref="ASC844:ASC848"/>
    <mergeCell ref="ASD844:ASD848"/>
    <mergeCell ref="ASE844:ASE848"/>
    <mergeCell ref="ASF844:ASF848"/>
    <mergeCell ref="ARU844:ARU848"/>
    <mergeCell ref="ARV844:ARV848"/>
    <mergeCell ref="ARW844:ARW848"/>
    <mergeCell ref="ARX844:ARX848"/>
    <mergeCell ref="ARY844:ARY848"/>
    <mergeCell ref="ARZ844:ARZ848"/>
    <mergeCell ref="ARO844:ARO848"/>
    <mergeCell ref="ARP844:ARP848"/>
    <mergeCell ref="ARQ844:ARQ848"/>
    <mergeCell ref="ARR844:ARR848"/>
    <mergeCell ref="ARS844:ARS848"/>
    <mergeCell ref="ART844:ART848"/>
    <mergeCell ref="ARI844:ARI848"/>
    <mergeCell ref="ARJ844:ARJ848"/>
    <mergeCell ref="ARK844:ARK848"/>
    <mergeCell ref="ARL844:ARL848"/>
    <mergeCell ref="ARM844:ARM848"/>
    <mergeCell ref="ARN844:ARN848"/>
    <mergeCell ref="ARC844:ARC848"/>
    <mergeCell ref="ARD844:ARD848"/>
    <mergeCell ref="ARE844:ARE848"/>
    <mergeCell ref="ARF844:ARF848"/>
    <mergeCell ref="ARG844:ARG848"/>
    <mergeCell ref="ARH844:ARH848"/>
    <mergeCell ref="AQW844:AQW848"/>
    <mergeCell ref="AQX844:AQX848"/>
    <mergeCell ref="AQY844:AQY848"/>
    <mergeCell ref="AQZ844:AQZ848"/>
    <mergeCell ref="ARA844:ARA848"/>
    <mergeCell ref="ARB844:ARB848"/>
    <mergeCell ref="AQQ844:AQQ848"/>
    <mergeCell ref="AQR844:AQR848"/>
    <mergeCell ref="AQS844:AQS848"/>
    <mergeCell ref="AQT844:AQT848"/>
    <mergeCell ref="AQU844:AQU848"/>
    <mergeCell ref="AQV844:AQV848"/>
    <mergeCell ref="AQK844:AQK848"/>
    <mergeCell ref="AQL844:AQL848"/>
    <mergeCell ref="AQM844:AQM848"/>
    <mergeCell ref="AQN844:AQN848"/>
    <mergeCell ref="AQO844:AQO848"/>
    <mergeCell ref="AQP844:AQP848"/>
    <mergeCell ref="AQE844:AQE848"/>
    <mergeCell ref="AQF844:AQF848"/>
    <mergeCell ref="AQG844:AQG848"/>
    <mergeCell ref="AQH844:AQH848"/>
    <mergeCell ref="AQI844:AQI848"/>
    <mergeCell ref="AQJ844:AQJ848"/>
    <mergeCell ref="APY844:APY848"/>
    <mergeCell ref="APZ844:APZ848"/>
    <mergeCell ref="AQA844:AQA848"/>
    <mergeCell ref="AQB844:AQB848"/>
    <mergeCell ref="AQC844:AQC848"/>
    <mergeCell ref="AQD844:AQD848"/>
    <mergeCell ref="APS844:APS848"/>
    <mergeCell ref="APT844:APT848"/>
    <mergeCell ref="APU844:APU848"/>
    <mergeCell ref="APV844:APV848"/>
    <mergeCell ref="APW844:APW848"/>
    <mergeCell ref="APX844:APX848"/>
    <mergeCell ref="APM844:APM848"/>
    <mergeCell ref="APN844:APN848"/>
    <mergeCell ref="APO844:APO848"/>
    <mergeCell ref="APP844:APP848"/>
    <mergeCell ref="APQ844:APQ848"/>
    <mergeCell ref="APR844:APR848"/>
    <mergeCell ref="APG844:APG848"/>
    <mergeCell ref="APH844:APH848"/>
    <mergeCell ref="API844:API848"/>
    <mergeCell ref="APJ844:APJ848"/>
    <mergeCell ref="APK844:APK848"/>
    <mergeCell ref="APL844:APL848"/>
    <mergeCell ref="APA844:APA848"/>
    <mergeCell ref="APB844:APB848"/>
    <mergeCell ref="APC844:APC848"/>
    <mergeCell ref="APD844:APD848"/>
    <mergeCell ref="APE844:APE848"/>
    <mergeCell ref="APF844:APF848"/>
    <mergeCell ref="AOU844:AOU848"/>
    <mergeCell ref="AOV844:AOV848"/>
    <mergeCell ref="AOW844:AOW848"/>
    <mergeCell ref="AOX844:AOX848"/>
    <mergeCell ref="AOY844:AOY848"/>
    <mergeCell ref="AOZ844:AOZ848"/>
    <mergeCell ref="AOO844:AOO848"/>
    <mergeCell ref="AOP844:AOP848"/>
    <mergeCell ref="AOQ844:AOQ848"/>
    <mergeCell ref="AOR844:AOR848"/>
    <mergeCell ref="AOS844:AOS848"/>
    <mergeCell ref="AOT844:AOT848"/>
    <mergeCell ref="AOI844:AOI848"/>
    <mergeCell ref="AOJ844:AOJ848"/>
    <mergeCell ref="AOK844:AOK848"/>
    <mergeCell ref="AOL844:AOL848"/>
    <mergeCell ref="AOM844:AOM848"/>
    <mergeCell ref="AON844:AON848"/>
    <mergeCell ref="AOC844:AOC848"/>
    <mergeCell ref="AOD844:AOD848"/>
    <mergeCell ref="AOE844:AOE848"/>
    <mergeCell ref="AOF844:AOF848"/>
    <mergeCell ref="AOG844:AOG848"/>
    <mergeCell ref="AOH844:AOH848"/>
    <mergeCell ref="ANW844:ANW848"/>
    <mergeCell ref="ANX844:ANX848"/>
    <mergeCell ref="ANY844:ANY848"/>
    <mergeCell ref="ANZ844:ANZ848"/>
    <mergeCell ref="AOA844:AOA848"/>
    <mergeCell ref="AOB844:AOB848"/>
    <mergeCell ref="ANQ844:ANQ848"/>
    <mergeCell ref="ANR844:ANR848"/>
    <mergeCell ref="ANS844:ANS848"/>
    <mergeCell ref="ANT844:ANT848"/>
    <mergeCell ref="ANU844:ANU848"/>
    <mergeCell ref="ANV844:ANV848"/>
    <mergeCell ref="ANK844:ANK848"/>
    <mergeCell ref="ANL844:ANL848"/>
    <mergeCell ref="ANM844:ANM848"/>
    <mergeCell ref="ANN844:ANN848"/>
    <mergeCell ref="ANO844:ANO848"/>
    <mergeCell ref="ANP844:ANP848"/>
    <mergeCell ref="ANE844:ANE848"/>
    <mergeCell ref="ANF844:ANF848"/>
    <mergeCell ref="ANG844:ANG848"/>
    <mergeCell ref="ANH844:ANH848"/>
    <mergeCell ref="ANI844:ANI848"/>
    <mergeCell ref="ANJ844:ANJ848"/>
    <mergeCell ref="AMY844:AMY848"/>
    <mergeCell ref="AMZ844:AMZ848"/>
    <mergeCell ref="ANA844:ANA848"/>
    <mergeCell ref="ANB844:ANB848"/>
    <mergeCell ref="ANC844:ANC848"/>
    <mergeCell ref="AND844:AND848"/>
    <mergeCell ref="AMS844:AMS848"/>
    <mergeCell ref="AMT844:AMT848"/>
    <mergeCell ref="AMU844:AMU848"/>
    <mergeCell ref="AMV844:AMV848"/>
    <mergeCell ref="AMW844:AMW848"/>
    <mergeCell ref="AMX844:AMX848"/>
    <mergeCell ref="AMM844:AMM848"/>
    <mergeCell ref="AMN844:AMN848"/>
    <mergeCell ref="AMO844:AMO848"/>
    <mergeCell ref="AMP844:AMP848"/>
    <mergeCell ref="AMQ844:AMQ848"/>
    <mergeCell ref="AMR844:AMR848"/>
    <mergeCell ref="AMG844:AMG848"/>
    <mergeCell ref="AMH844:AMH848"/>
    <mergeCell ref="AMI844:AMI848"/>
    <mergeCell ref="AMJ844:AMJ848"/>
    <mergeCell ref="AMK844:AMK848"/>
    <mergeCell ref="AML844:AML848"/>
    <mergeCell ref="AMA844:AMA848"/>
    <mergeCell ref="AMB844:AMB848"/>
    <mergeCell ref="AMC844:AMC848"/>
    <mergeCell ref="AMD844:AMD848"/>
    <mergeCell ref="AME844:AME848"/>
    <mergeCell ref="AMF844:AMF848"/>
    <mergeCell ref="ALU844:ALU848"/>
    <mergeCell ref="ALV844:ALV848"/>
    <mergeCell ref="ALW844:ALW848"/>
    <mergeCell ref="ALX844:ALX848"/>
    <mergeCell ref="ALY844:ALY848"/>
    <mergeCell ref="ALZ844:ALZ848"/>
    <mergeCell ref="ALO844:ALO848"/>
    <mergeCell ref="ALP844:ALP848"/>
    <mergeCell ref="ALQ844:ALQ848"/>
    <mergeCell ref="ALR844:ALR848"/>
    <mergeCell ref="ALS844:ALS848"/>
    <mergeCell ref="ALT844:ALT848"/>
    <mergeCell ref="ALI844:ALI848"/>
    <mergeCell ref="ALJ844:ALJ848"/>
    <mergeCell ref="ALK844:ALK848"/>
    <mergeCell ref="ALL844:ALL848"/>
    <mergeCell ref="ALM844:ALM848"/>
    <mergeCell ref="ALN844:ALN848"/>
    <mergeCell ref="ALC844:ALC848"/>
    <mergeCell ref="ALD844:ALD848"/>
    <mergeCell ref="ALE844:ALE848"/>
    <mergeCell ref="ALF844:ALF848"/>
    <mergeCell ref="ALG844:ALG848"/>
    <mergeCell ref="ALH844:ALH848"/>
    <mergeCell ref="AKW844:AKW848"/>
    <mergeCell ref="AKX844:AKX848"/>
    <mergeCell ref="AKY844:AKY848"/>
    <mergeCell ref="AKZ844:AKZ848"/>
    <mergeCell ref="ALA844:ALA848"/>
    <mergeCell ref="ALB844:ALB848"/>
    <mergeCell ref="AKQ844:AKQ848"/>
    <mergeCell ref="AKR844:AKR848"/>
    <mergeCell ref="AKS844:AKS848"/>
    <mergeCell ref="AKT844:AKT848"/>
    <mergeCell ref="AKU844:AKU848"/>
    <mergeCell ref="AKV844:AKV848"/>
    <mergeCell ref="AKK844:AKK848"/>
    <mergeCell ref="AKL844:AKL848"/>
    <mergeCell ref="AKM844:AKM848"/>
    <mergeCell ref="AKN844:AKN848"/>
    <mergeCell ref="AKO844:AKO848"/>
    <mergeCell ref="AKP844:AKP848"/>
    <mergeCell ref="AKE844:AKE848"/>
    <mergeCell ref="AKF844:AKF848"/>
    <mergeCell ref="AKG844:AKG848"/>
    <mergeCell ref="AKH844:AKH848"/>
    <mergeCell ref="AKI844:AKI848"/>
    <mergeCell ref="AKJ844:AKJ848"/>
    <mergeCell ref="AJY844:AJY848"/>
    <mergeCell ref="AJZ844:AJZ848"/>
    <mergeCell ref="AKA844:AKA848"/>
    <mergeCell ref="AKB844:AKB848"/>
    <mergeCell ref="AKC844:AKC848"/>
    <mergeCell ref="AKD844:AKD848"/>
    <mergeCell ref="AJS844:AJS848"/>
    <mergeCell ref="AJT844:AJT848"/>
    <mergeCell ref="AJU844:AJU848"/>
    <mergeCell ref="AJV844:AJV848"/>
    <mergeCell ref="AJW844:AJW848"/>
    <mergeCell ref="AJX844:AJX848"/>
    <mergeCell ref="AJM844:AJM848"/>
    <mergeCell ref="AJN844:AJN848"/>
    <mergeCell ref="AJO844:AJO848"/>
    <mergeCell ref="AJP844:AJP848"/>
    <mergeCell ref="AJQ844:AJQ848"/>
    <mergeCell ref="AJR844:AJR848"/>
    <mergeCell ref="AJG844:AJG848"/>
    <mergeCell ref="AJH844:AJH848"/>
    <mergeCell ref="AJI844:AJI848"/>
    <mergeCell ref="AJJ844:AJJ848"/>
    <mergeCell ref="AJK844:AJK848"/>
    <mergeCell ref="AJL844:AJL848"/>
    <mergeCell ref="AJA844:AJA848"/>
    <mergeCell ref="AJB844:AJB848"/>
    <mergeCell ref="AJC844:AJC848"/>
    <mergeCell ref="AJD844:AJD848"/>
    <mergeCell ref="AJE844:AJE848"/>
    <mergeCell ref="AJF844:AJF848"/>
    <mergeCell ref="AIU844:AIU848"/>
    <mergeCell ref="AIV844:AIV848"/>
    <mergeCell ref="AIW844:AIW848"/>
    <mergeCell ref="AIX844:AIX848"/>
    <mergeCell ref="AIY844:AIY848"/>
    <mergeCell ref="AIZ844:AIZ848"/>
    <mergeCell ref="AIO844:AIO848"/>
    <mergeCell ref="AIP844:AIP848"/>
    <mergeCell ref="AIQ844:AIQ848"/>
    <mergeCell ref="AIR844:AIR848"/>
    <mergeCell ref="AIS844:AIS848"/>
    <mergeCell ref="AIT844:AIT848"/>
    <mergeCell ref="AII844:AII848"/>
    <mergeCell ref="AIJ844:AIJ848"/>
    <mergeCell ref="AIK844:AIK848"/>
    <mergeCell ref="AIL844:AIL848"/>
    <mergeCell ref="AIM844:AIM848"/>
    <mergeCell ref="AIN844:AIN848"/>
    <mergeCell ref="AIC844:AIC848"/>
    <mergeCell ref="AID844:AID848"/>
    <mergeCell ref="AIE844:AIE848"/>
    <mergeCell ref="AIF844:AIF848"/>
    <mergeCell ref="AIG844:AIG848"/>
    <mergeCell ref="AIH844:AIH848"/>
    <mergeCell ref="AHW844:AHW848"/>
    <mergeCell ref="AHX844:AHX848"/>
    <mergeCell ref="AHY844:AHY848"/>
    <mergeCell ref="AHZ844:AHZ848"/>
    <mergeCell ref="AIA844:AIA848"/>
    <mergeCell ref="AIB844:AIB848"/>
    <mergeCell ref="AHQ844:AHQ848"/>
    <mergeCell ref="AHR844:AHR848"/>
    <mergeCell ref="AHS844:AHS848"/>
    <mergeCell ref="AHT844:AHT848"/>
    <mergeCell ref="AHU844:AHU848"/>
    <mergeCell ref="AHV844:AHV848"/>
    <mergeCell ref="AHK844:AHK848"/>
    <mergeCell ref="AHL844:AHL848"/>
    <mergeCell ref="AHM844:AHM848"/>
    <mergeCell ref="AHN844:AHN848"/>
    <mergeCell ref="AHO844:AHO848"/>
    <mergeCell ref="AHP844:AHP848"/>
    <mergeCell ref="AHE844:AHE848"/>
    <mergeCell ref="AHF844:AHF848"/>
    <mergeCell ref="AHG844:AHG848"/>
    <mergeCell ref="AHH844:AHH848"/>
    <mergeCell ref="AHI844:AHI848"/>
    <mergeCell ref="AHJ844:AHJ848"/>
    <mergeCell ref="AGY844:AGY848"/>
    <mergeCell ref="AGZ844:AGZ848"/>
    <mergeCell ref="AHA844:AHA848"/>
    <mergeCell ref="AHB844:AHB848"/>
    <mergeCell ref="AHC844:AHC848"/>
    <mergeCell ref="AHD844:AHD848"/>
    <mergeCell ref="AGS844:AGS848"/>
    <mergeCell ref="AGT844:AGT848"/>
    <mergeCell ref="AGU844:AGU848"/>
    <mergeCell ref="AGV844:AGV848"/>
    <mergeCell ref="AGW844:AGW848"/>
    <mergeCell ref="AGX844:AGX848"/>
    <mergeCell ref="AGM844:AGM848"/>
    <mergeCell ref="AGN844:AGN848"/>
    <mergeCell ref="AGO844:AGO848"/>
    <mergeCell ref="AGP844:AGP848"/>
    <mergeCell ref="AGQ844:AGQ848"/>
    <mergeCell ref="AGR844:AGR848"/>
    <mergeCell ref="AGG844:AGG848"/>
    <mergeCell ref="AGH844:AGH848"/>
    <mergeCell ref="AGI844:AGI848"/>
    <mergeCell ref="AGJ844:AGJ848"/>
    <mergeCell ref="AGK844:AGK848"/>
    <mergeCell ref="AGL844:AGL848"/>
    <mergeCell ref="AGA844:AGA848"/>
    <mergeCell ref="AGB844:AGB848"/>
    <mergeCell ref="AGC844:AGC848"/>
    <mergeCell ref="AGD844:AGD848"/>
    <mergeCell ref="AGE844:AGE848"/>
    <mergeCell ref="AGF844:AGF848"/>
    <mergeCell ref="AFU844:AFU848"/>
    <mergeCell ref="AFV844:AFV848"/>
    <mergeCell ref="AFW844:AFW848"/>
    <mergeCell ref="AFX844:AFX848"/>
    <mergeCell ref="AFY844:AFY848"/>
    <mergeCell ref="AFZ844:AFZ848"/>
    <mergeCell ref="AFO844:AFO848"/>
    <mergeCell ref="AFP844:AFP848"/>
    <mergeCell ref="AFQ844:AFQ848"/>
    <mergeCell ref="AFR844:AFR848"/>
    <mergeCell ref="AFS844:AFS848"/>
    <mergeCell ref="AFT844:AFT848"/>
    <mergeCell ref="AFI844:AFI848"/>
    <mergeCell ref="AFJ844:AFJ848"/>
    <mergeCell ref="AFK844:AFK848"/>
    <mergeCell ref="AFL844:AFL848"/>
    <mergeCell ref="AFM844:AFM848"/>
    <mergeCell ref="AFN844:AFN848"/>
    <mergeCell ref="AFC844:AFC848"/>
    <mergeCell ref="AFD844:AFD848"/>
    <mergeCell ref="AFE844:AFE848"/>
    <mergeCell ref="AFF844:AFF848"/>
    <mergeCell ref="AFG844:AFG848"/>
    <mergeCell ref="AFH844:AFH848"/>
    <mergeCell ref="AEW844:AEW848"/>
    <mergeCell ref="AEX844:AEX848"/>
    <mergeCell ref="AEY844:AEY848"/>
    <mergeCell ref="AEZ844:AEZ848"/>
    <mergeCell ref="AFA844:AFA848"/>
    <mergeCell ref="AFB844:AFB848"/>
    <mergeCell ref="AEQ844:AEQ848"/>
    <mergeCell ref="AER844:AER848"/>
    <mergeCell ref="AES844:AES848"/>
    <mergeCell ref="AET844:AET848"/>
    <mergeCell ref="AEU844:AEU848"/>
    <mergeCell ref="AEV844:AEV848"/>
    <mergeCell ref="AEK844:AEK848"/>
    <mergeCell ref="AEL844:AEL848"/>
    <mergeCell ref="AEM844:AEM848"/>
    <mergeCell ref="AEN844:AEN848"/>
    <mergeCell ref="AEO844:AEO848"/>
    <mergeCell ref="AEP844:AEP848"/>
    <mergeCell ref="AEE844:AEE848"/>
    <mergeCell ref="AEF844:AEF848"/>
    <mergeCell ref="AEG844:AEG848"/>
    <mergeCell ref="AEH844:AEH848"/>
    <mergeCell ref="AEI844:AEI848"/>
    <mergeCell ref="AEJ844:AEJ848"/>
    <mergeCell ref="ADY844:ADY848"/>
    <mergeCell ref="ADZ844:ADZ848"/>
    <mergeCell ref="AEA844:AEA848"/>
    <mergeCell ref="AEB844:AEB848"/>
    <mergeCell ref="AEC844:AEC848"/>
    <mergeCell ref="AED844:AED848"/>
    <mergeCell ref="ADS844:ADS848"/>
    <mergeCell ref="ADT844:ADT848"/>
    <mergeCell ref="ADU844:ADU848"/>
    <mergeCell ref="ADV844:ADV848"/>
    <mergeCell ref="ADW844:ADW848"/>
    <mergeCell ref="ADX844:ADX848"/>
    <mergeCell ref="ADM844:ADM848"/>
    <mergeCell ref="ADN844:ADN848"/>
    <mergeCell ref="ADO844:ADO848"/>
    <mergeCell ref="ADP844:ADP848"/>
    <mergeCell ref="ADQ844:ADQ848"/>
    <mergeCell ref="ADR844:ADR848"/>
    <mergeCell ref="ADG844:ADG848"/>
    <mergeCell ref="ADH844:ADH848"/>
    <mergeCell ref="ADI844:ADI848"/>
    <mergeCell ref="ADJ844:ADJ848"/>
    <mergeCell ref="ADK844:ADK848"/>
    <mergeCell ref="ADL844:ADL848"/>
    <mergeCell ref="ADA844:ADA848"/>
    <mergeCell ref="ADB844:ADB848"/>
    <mergeCell ref="ADC844:ADC848"/>
    <mergeCell ref="ADD844:ADD848"/>
    <mergeCell ref="ADE844:ADE848"/>
    <mergeCell ref="ADF844:ADF848"/>
    <mergeCell ref="ACU844:ACU848"/>
    <mergeCell ref="ACV844:ACV848"/>
    <mergeCell ref="ACW844:ACW848"/>
    <mergeCell ref="ACX844:ACX848"/>
    <mergeCell ref="ACY844:ACY848"/>
    <mergeCell ref="ACZ844:ACZ848"/>
    <mergeCell ref="ACO844:ACO848"/>
    <mergeCell ref="ACP844:ACP848"/>
    <mergeCell ref="ACQ844:ACQ848"/>
    <mergeCell ref="ACR844:ACR848"/>
    <mergeCell ref="ACS844:ACS848"/>
    <mergeCell ref="ACT844:ACT848"/>
    <mergeCell ref="ACI844:ACI848"/>
    <mergeCell ref="ACJ844:ACJ848"/>
    <mergeCell ref="ACK844:ACK848"/>
    <mergeCell ref="ACL844:ACL848"/>
    <mergeCell ref="ACM844:ACM848"/>
    <mergeCell ref="ACN844:ACN848"/>
    <mergeCell ref="ACC844:ACC848"/>
    <mergeCell ref="ACD844:ACD848"/>
    <mergeCell ref="ACE844:ACE848"/>
    <mergeCell ref="ACF844:ACF848"/>
    <mergeCell ref="ACG844:ACG848"/>
    <mergeCell ref="ACH844:ACH848"/>
    <mergeCell ref="ABW844:ABW848"/>
    <mergeCell ref="ABX844:ABX848"/>
    <mergeCell ref="ABY844:ABY848"/>
    <mergeCell ref="ABZ844:ABZ848"/>
    <mergeCell ref="ACA844:ACA848"/>
    <mergeCell ref="ACB844:ACB848"/>
    <mergeCell ref="ABQ844:ABQ848"/>
    <mergeCell ref="ABR844:ABR848"/>
    <mergeCell ref="ABS844:ABS848"/>
    <mergeCell ref="ABT844:ABT848"/>
    <mergeCell ref="ABU844:ABU848"/>
    <mergeCell ref="ABV844:ABV848"/>
    <mergeCell ref="ABK844:ABK848"/>
    <mergeCell ref="ABL844:ABL848"/>
    <mergeCell ref="ABM844:ABM848"/>
    <mergeCell ref="ABN844:ABN848"/>
    <mergeCell ref="ABO844:ABO848"/>
    <mergeCell ref="ABP844:ABP848"/>
    <mergeCell ref="ABE844:ABE848"/>
    <mergeCell ref="ABF844:ABF848"/>
    <mergeCell ref="ABG844:ABG848"/>
    <mergeCell ref="ABH844:ABH848"/>
    <mergeCell ref="ABI844:ABI848"/>
    <mergeCell ref="ABJ844:ABJ848"/>
    <mergeCell ref="AAY844:AAY848"/>
    <mergeCell ref="AAZ844:AAZ848"/>
    <mergeCell ref="ABA844:ABA848"/>
    <mergeCell ref="ABB844:ABB848"/>
    <mergeCell ref="ABC844:ABC848"/>
    <mergeCell ref="ABD844:ABD848"/>
    <mergeCell ref="AAS844:AAS848"/>
    <mergeCell ref="AAT844:AAT848"/>
    <mergeCell ref="AAU844:AAU848"/>
    <mergeCell ref="AAV844:AAV848"/>
    <mergeCell ref="AAW844:AAW848"/>
    <mergeCell ref="AAX844:AAX848"/>
    <mergeCell ref="AAM844:AAM848"/>
    <mergeCell ref="AAN844:AAN848"/>
    <mergeCell ref="AAO844:AAO848"/>
    <mergeCell ref="AAP844:AAP848"/>
    <mergeCell ref="AAQ844:AAQ848"/>
    <mergeCell ref="AAR844:AAR848"/>
    <mergeCell ref="AAG844:AAG848"/>
    <mergeCell ref="AAH844:AAH848"/>
    <mergeCell ref="AAI844:AAI848"/>
    <mergeCell ref="AAJ844:AAJ848"/>
    <mergeCell ref="AAK844:AAK848"/>
    <mergeCell ref="AAL844:AAL848"/>
    <mergeCell ref="AAA844:AAA848"/>
    <mergeCell ref="AAB844:AAB848"/>
    <mergeCell ref="AAC844:AAC848"/>
    <mergeCell ref="AAD844:AAD848"/>
    <mergeCell ref="AAE844:AAE848"/>
    <mergeCell ref="AAF844:AAF848"/>
    <mergeCell ref="ZU844:ZU848"/>
    <mergeCell ref="ZV844:ZV848"/>
    <mergeCell ref="ZW844:ZW848"/>
    <mergeCell ref="ZX844:ZX848"/>
    <mergeCell ref="ZY844:ZY848"/>
    <mergeCell ref="ZZ844:ZZ848"/>
    <mergeCell ref="ZO844:ZO848"/>
    <mergeCell ref="ZP844:ZP848"/>
    <mergeCell ref="ZQ844:ZQ848"/>
    <mergeCell ref="ZR844:ZR848"/>
    <mergeCell ref="ZS844:ZS848"/>
    <mergeCell ref="ZT844:ZT848"/>
    <mergeCell ref="ZI844:ZI848"/>
    <mergeCell ref="ZJ844:ZJ848"/>
    <mergeCell ref="ZK844:ZK848"/>
    <mergeCell ref="ZL844:ZL848"/>
    <mergeCell ref="ZM844:ZM848"/>
    <mergeCell ref="ZN844:ZN848"/>
    <mergeCell ref="ZC844:ZC848"/>
    <mergeCell ref="ZD844:ZD848"/>
    <mergeCell ref="ZE844:ZE848"/>
    <mergeCell ref="ZF844:ZF848"/>
    <mergeCell ref="ZG844:ZG848"/>
    <mergeCell ref="ZH844:ZH848"/>
    <mergeCell ref="YW844:YW848"/>
    <mergeCell ref="YX844:YX848"/>
    <mergeCell ref="YY844:YY848"/>
    <mergeCell ref="YZ844:YZ848"/>
    <mergeCell ref="ZA844:ZA848"/>
    <mergeCell ref="ZB844:ZB848"/>
    <mergeCell ref="YQ844:YQ848"/>
    <mergeCell ref="YR844:YR848"/>
    <mergeCell ref="YS844:YS848"/>
    <mergeCell ref="YT844:YT848"/>
    <mergeCell ref="YU844:YU848"/>
    <mergeCell ref="YV844:YV848"/>
    <mergeCell ref="YK844:YK848"/>
    <mergeCell ref="YL844:YL848"/>
    <mergeCell ref="YM844:YM848"/>
    <mergeCell ref="YN844:YN848"/>
    <mergeCell ref="YO844:YO848"/>
    <mergeCell ref="YP844:YP848"/>
    <mergeCell ref="YE844:YE848"/>
    <mergeCell ref="YF844:YF848"/>
    <mergeCell ref="YG844:YG848"/>
    <mergeCell ref="YH844:YH848"/>
    <mergeCell ref="YI844:YI848"/>
    <mergeCell ref="YJ844:YJ848"/>
    <mergeCell ref="XY844:XY848"/>
    <mergeCell ref="XZ844:XZ848"/>
    <mergeCell ref="YA844:YA848"/>
    <mergeCell ref="YB844:YB848"/>
    <mergeCell ref="YC844:YC848"/>
    <mergeCell ref="YD844:YD848"/>
    <mergeCell ref="XS844:XS848"/>
    <mergeCell ref="XT844:XT848"/>
    <mergeCell ref="XU844:XU848"/>
    <mergeCell ref="XV844:XV848"/>
    <mergeCell ref="XW844:XW848"/>
    <mergeCell ref="XX844:XX848"/>
    <mergeCell ref="XM844:XM848"/>
    <mergeCell ref="XN844:XN848"/>
    <mergeCell ref="XO844:XO848"/>
    <mergeCell ref="XP844:XP848"/>
    <mergeCell ref="XQ844:XQ848"/>
    <mergeCell ref="XR844:XR848"/>
    <mergeCell ref="XG844:XG848"/>
    <mergeCell ref="XH844:XH848"/>
    <mergeCell ref="XI844:XI848"/>
    <mergeCell ref="XJ844:XJ848"/>
    <mergeCell ref="XK844:XK848"/>
    <mergeCell ref="XL844:XL848"/>
    <mergeCell ref="XA844:XA848"/>
    <mergeCell ref="XB844:XB848"/>
    <mergeCell ref="XC844:XC848"/>
    <mergeCell ref="XD844:XD848"/>
    <mergeCell ref="XE844:XE848"/>
    <mergeCell ref="XF844:XF848"/>
    <mergeCell ref="WU844:WU848"/>
    <mergeCell ref="WV844:WV848"/>
    <mergeCell ref="WW844:WW848"/>
    <mergeCell ref="WX844:WX848"/>
    <mergeCell ref="WY844:WY848"/>
    <mergeCell ref="WZ844:WZ848"/>
    <mergeCell ref="WO844:WO848"/>
    <mergeCell ref="WP844:WP848"/>
    <mergeCell ref="WQ844:WQ848"/>
    <mergeCell ref="WR844:WR848"/>
    <mergeCell ref="WS844:WS848"/>
    <mergeCell ref="WT844:WT848"/>
    <mergeCell ref="WI844:WI848"/>
    <mergeCell ref="WJ844:WJ848"/>
    <mergeCell ref="WK844:WK848"/>
    <mergeCell ref="WL844:WL848"/>
    <mergeCell ref="WM844:WM848"/>
    <mergeCell ref="WN844:WN848"/>
    <mergeCell ref="WC844:WC848"/>
    <mergeCell ref="WD844:WD848"/>
    <mergeCell ref="WE844:WE848"/>
    <mergeCell ref="WF844:WF848"/>
    <mergeCell ref="WG844:WG848"/>
    <mergeCell ref="WH844:WH848"/>
    <mergeCell ref="VW844:VW848"/>
    <mergeCell ref="VX844:VX848"/>
    <mergeCell ref="VY844:VY848"/>
    <mergeCell ref="VZ844:VZ848"/>
    <mergeCell ref="WA844:WA848"/>
    <mergeCell ref="WB844:WB848"/>
    <mergeCell ref="VQ844:VQ848"/>
    <mergeCell ref="VR844:VR848"/>
    <mergeCell ref="VS844:VS848"/>
    <mergeCell ref="VT844:VT848"/>
    <mergeCell ref="VU844:VU848"/>
    <mergeCell ref="VV844:VV848"/>
    <mergeCell ref="VK844:VK848"/>
    <mergeCell ref="VL844:VL848"/>
    <mergeCell ref="VM844:VM848"/>
    <mergeCell ref="VN844:VN848"/>
    <mergeCell ref="VO844:VO848"/>
    <mergeCell ref="VP844:VP848"/>
    <mergeCell ref="VE844:VE848"/>
    <mergeCell ref="VF844:VF848"/>
    <mergeCell ref="VG844:VG848"/>
    <mergeCell ref="VH844:VH848"/>
    <mergeCell ref="VI844:VI848"/>
    <mergeCell ref="VJ844:VJ848"/>
    <mergeCell ref="UY844:UY848"/>
    <mergeCell ref="UZ844:UZ848"/>
    <mergeCell ref="VA844:VA848"/>
    <mergeCell ref="VB844:VB848"/>
    <mergeCell ref="VC844:VC848"/>
    <mergeCell ref="VD844:VD848"/>
    <mergeCell ref="US844:US848"/>
    <mergeCell ref="UT844:UT848"/>
    <mergeCell ref="UU844:UU848"/>
    <mergeCell ref="UV844:UV848"/>
    <mergeCell ref="UW844:UW848"/>
    <mergeCell ref="UX844:UX848"/>
    <mergeCell ref="UM844:UM848"/>
    <mergeCell ref="UN844:UN848"/>
    <mergeCell ref="UO844:UO848"/>
    <mergeCell ref="UP844:UP848"/>
    <mergeCell ref="UQ844:UQ848"/>
    <mergeCell ref="UR844:UR848"/>
    <mergeCell ref="UG844:UG848"/>
    <mergeCell ref="UH844:UH848"/>
    <mergeCell ref="UI844:UI848"/>
    <mergeCell ref="UJ844:UJ848"/>
    <mergeCell ref="UK844:UK848"/>
    <mergeCell ref="UL844:UL848"/>
    <mergeCell ref="UA844:UA848"/>
    <mergeCell ref="UB844:UB848"/>
    <mergeCell ref="UC844:UC848"/>
    <mergeCell ref="UD844:UD848"/>
    <mergeCell ref="UE844:UE848"/>
    <mergeCell ref="UF844:UF848"/>
    <mergeCell ref="TU844:TU848"/>
    <mergeCell ref="TV844:TV848"/>
    <mergeCell ref="TW844:TW848"/>
    <mergeCell ref="TX844:TX848"/>
    <mergeCell ref="TY844:TY848"/>
    <mergeCell ref="TZ844:TZ848"/>
    <mergeCell ref="TO844:TO848"/>
    <mergeCell ref="TP844:TP848"/>
    <mergeCell ref="TQ844:TQ848"/>
    <mergeCell ref="TR844:TR848"/>
    <mergeCell ref="TS844:TS848"/>
    <mergeCell ref="TT844:TT848"/>
    <mergeCell ref="TI844:TI848"/>
    <mergeCell ref="TJ844:TJ848"/>
    <mergeCell ref="TK844:TK848"/>
    <mergeCell ref="TL844:TL848"/>
    <mergeCell ref="TM844:TM848"/>
    <mergeCell ref="TN844:TN848"/>
    <mergeCell ref="TC844:TC848"/>
    <mergeCell ref="TD844:TD848"/>
    <mergeCell ref="TE844:TE848"/>
    <mergeCell ref="TF844:TF848"/>
    <mergeCell ref="TG844:TG848"/>
    <mergeCell ref="TH844:TH848"/>
    <mergeCell ref="SW844:SW848"/>
    <mergeCell ref="SX844:SX848"/>
    <mergeCell ref="SY844:SY848"/>
    <mergeCell ref="SZ844:SZ848"/>
    <mergeCell ref="TA844:TA848"/>
    <mergeCell ref="TB844:TB848"/>
    <mergeCell ref="SQ844:SQ848"/>
    <mergeCell ref="SR844:SR848"/>
    <mergeCell ref="SS844:SS848"/>
    <mergeCell ref="ST844:ST848"/>
    <mergeCell ref="SU844:SU848"/>
    <mergeCell ref="SV844:SV848"/>
    <mergeCell ref="SK844:SK848"/>
    <mergeCell ref="SL844:SL848"/>
    <mergeCell ref="SM844:SM848"/>
    <mergeCell ref="SN844:SN848"/>
    <mergeCell ref="SO844:SO848"/>
    <mergeCell ref="SP844:SP848"/>
    <mergeCell ref="SE844:SE848"/>
    <mergeCell ref="SF844:SF848"/>
    <mergeCell ref="SG844:SG848"/>
    <mergeCell ref="SH844:SH848"/>
    <mergeCell ref="SI844:SI848"/>
    <mergeCell ref="SJ844:SJ848"/>
    <mergeCell ref="RY844:RY848"/>
    <mergeCell ref="RZ844:RZ848"/>
    <mergeCell ref="SA844:SA848"/>
    <mergeCell ref="SB844:SB848"/>
    <mergeCell ref="SC844:SC848"/>
    <mergeCell ref="SD844:SD848"/>
    <mergeCell ref="RS844:RS848"/>
    <mergeCell ref="RT844:RT848"/>
    <mergeCell ref="RU844:RU848"/>
    <mergeCell ref="RV844:RV848"/>
    <mergeCell ref="RW844:RW848"/>
    <mergeCell ref="RX844:RX848"/>
    <mergeCell ref="RM844:RM848"/>
    <mergeCell ref="RN844:RN848"/>
    <mergeCell ref="RO844:RO848"/>
    <mergeCell ref="RP844:RP848"/>
    <mergeCell ref="RQ844:RQ848"/>
    <mergeCell ref="RR844:RR848"/>
    <mergeCell ref="RG844:RG848"/>
    <mergeCell ref="RH844:RH848"/>
    <mergeCell ref="RI844:RI848"/>
    <mergeCell ref="RJ844:RJ848"/>
    <mergeCell ref="RK844:RK848"/>
    <mergeCell ref="RL844:RL848"/>
    <mergeCell ref="RA844:RA848"/>
    <mergeCell ref="RB844:RB848"/>
    <mergeCell ref="RC844:RC848"/>
    <mergeCell ref="RD844:RD848"/>
    <mergeCell ref="RE844:RE848"/>
    <mergeCell ref="RF844:RF848"/>
    <mergeCell ref="QU844:QU848"/>
    <mergeCell ref="QV844:QV848"/>
    <mergeCell ref="QW844:QW848"/>
    <mergeCell ref="QX844:QX848"/>
    <mergeCell ref="QY844:QY848"/>
    <mergeCell ref="QZ844:QZ848"/>
    <mergeCell ref="QO844:QO848"/>
    <mergeCell ref="QP844:QP848"/>
    <mergeCell ref="QQ844:QQ848"/>
    <mergeCell ref="QR844:QR848"/>
    <mergeCell ref="QS844:QS848"/>
    <mergeCell ref="QT844:QT848"/>
    <mergeCell ref="QI844:QI848"/>
    <mergeCell ref="QJ844:QJ848"/>
    <mergeCell ref="QK844:QK848"/>
    <mergeCell ref="QL844:QL848"/>
    <mergeCell ref="QM844:QM848"/>
    <mergeCell ref="QN844:QN848"/>
    <mergeCell ref="QC844:QC848"/>
    <mergeCell ref="QD844:QD848"/>
    <mergeCell ref="QE844:QE848"/>
    <mergeCell ref="QF844:QF848"/>
    <mergeCell ref="QG844:QG848"/>
    <mergeCell ref="QH844:QH848"/>
    <mergeCell ref="PW844:PW848"/>
    <mergeCell ref="PX844:PX848"/>
    <mergeCell ref="PY844:PY848"/>
    <mergeCell ref="PZ844:PZ848"/>
    <mergeCell ref="QA844:QA848"/>
    <mergeCell ref="QB844:QB848"/>
    <mergeCell ref="PQ844:PQ848"/>
    <mergeCell ref="PR844:PR848"/>
    <mergeCell ref="PS844:PS848"/>
    <mergeCell ref="PT844:PT848"/>
    <mergeCell ref="PU844:PU848"/>
    <mergeCell ref="PV844:PV848"/>
    <mergeCell ref="PK844:PK848"/>
    <mergeCell ref="PL844:PL848"/>
    <mergeCell ref="PM844:PM848"/>
    <mergeCell ref="PN844:PN848"/>
    <mergeCell ref="PO844:PO848"/>
    <mergeCell ref="PP844:PP848"/>
    <mergeCell ref="PE844:PE848"/>
    <mergeCell ref="PF844:PF848"/>
    <mergeCell ref="PG844:PG848"/>
    <mergeCell ref="PH844:PH848"/>
    <mergeCell ref="PI844:PI848"/>
    <mergeCell ref="PJ844:PJ848"/>
    <mergeCell ref="OY844:OY848"/>
    <mergeCell ref="OZ844:OZ848"/>
    <mergeCell ref="PA844:PA848"/>
    <mergeCell ref="PB844:PB848"/>
    <mergeCell ref="PC844:PC848"/>
    <mergeCell ref="PD844:PD848"/>
    <mergeCell ref="OS844:OS848"/>
    <mergeCell ref="OT844:OT848"/>
    <mergeCell ref="OU844:OU848"/>
    <mergeCell ref="OV844:OV848"/>
    <mergeCell ref="OW844:OW848"/>
    <mergeCell ref="OX844:OX848"/>
    <mergeCell ref="OM844:OM848"/>
    <mergeCell ref="ON844:ON848"/>
    <mergeCell ref="OO844:OO848"/>
    <mergeCell ref="OP844:OP848"/>
    <mergeCell ref="OQ844:OQ848"/>
    <mergeCell ref="OR844:OR848"/>
    <mergeCell ref="OG844:OG848"/>
    <mergeCell ref="OH844:OH848"/>
    <mergeCell ref="OI844:OI848"/>
    <mergeCell ref="OJ844:OJ848"/>
    <mergeCell ref="OK844:OK848"/>
    <mergeCell ref="OL844:OL848"/>
    <mergeCell ref="OA844:OA848"/>
    <mergeCell ref="OB844:OB848"/>
    <mergeCell ref="OC844:OC848"/>
    <mergeCell ref="OD844:OD848"/>
    <mergeCell ref="OE844:OE848"/>
    <mergeCell ref="OF844:OF848"/>
    <mergeCell ref="NU844:NU848"/>
    <mergeCell ref="NV844:NV848"/>
    <mergeCell ref="NW844:NW848"/>
    <mergeCell ref="NX844:NX848"/>
    <mergeCell ref="NY844:NY848"/>
    <mergeCell ref="NZ844:NZ848"/>
    <mergeCell ref="NO844:NO848"/>
    <mergeCell ref="NP844:NP848"/>
    <mergeCell ref="NQ844:NQ848"/>
    <mergeCell ref="NR844:NR848"/>
    <mergeCell ref="NS844:NS848"/>
    <mergeCell ref="NT844:NT848"/>
    <mergeCell ref="NI844:NI848"/>
    <mergeCell ref="NJ844:NJ848"/>
    <mergeCell ref="NK844:NK848"/>
    <mergeCell ref="NL844:NL848"/>
    <mergeCell ref="NM844:NM848"/>
    <mergeCell ref="NN844:NN848"/>
    <mergeCell ref="NC844:NC848"/>
    <mergeCell ref="ND844:ND848"/>
    <mergeCell ref="NE844:NE848"/>
    <mergeCell ref="NF844:NF848"/>
    <mergeCell ref="NG844:NG848"/>
    <mergeCell ref="NH844:NH848"/>
    <mergeCell ref="MW844:MW848"/>
    <mergeCell ref="MX844:MX848"/>
    <mergeCell ref="MY844:MY848"/>
    <mergeCell ref="MZ844:MZ848"/>
    <mergeCell ref="NA844:NA848"/>
    <mergeCell ref="NB844:NB848"/>
    <mergeCell ref="MQ844:MQ848"/>
    <mergeCell ref="MR844:MR848"/>
    <mergeCell ref="MS844:MS848"/>
    <mergeCell ref="MT844:MT848"/>
    <mergeCell ref="MU844:MU848"/>
    <mergeCell ref="MV844:MV848"/>
    <mergeCell ref="MK844:MK848"/>
    <mergeCell ref="ML844:ML848"/>
    <mergeCell ref="MM844:MM848"/>
    <mergeCell ref="MN844:MN848"/>
    <mergeCell ref="MO844:MO848"/>
    <mergeCell ref="MP844:MP848"/>
    <mergeCell ref="ME844:ME848"/>
    <mergeCell ref="MF844:MF848"/>
    <mergeCell ref="MG844:MG848"/>
    <mergeCell ref="MH844:MH848"/>
    <mergeCell ref="MI844:MI848"/>
    <mergeCell ref="MJ844:MJ848"/>
    <mergeCell ref="LY844:LY848"/>
    <mergeCell ref="LZ844:LZ848"/>
    <mergeCell ref="MA844:MA848"/>
    <mergeCell ref="MB844:MB848"/>
    <mergeCell ref="MC844:MC848"/>
    <mergeCell ref="MD844:MD848"/>
    <mergeCell ref="LS844:LS848"/>
    <mergeCell ref="LT844:LT848"/>
    <mergeCell ref="LU844:LU848"/>
    <mergeCell ref="LV844:LV848"/>
    <mergeCell ref="LW844:LW848"/>
    <mergeCell ref="LX844:LX848"/>
    <mergeCell ref="LM844:LM848"/>
    <mergeCell ref="LN844:LN848"/>
    <mergeCell ref="LO844:LO848"/>
    <mergeCell ref="LP844:LP848"/>
    <mergeCell ref="LQ844:LQ848"/>
    <mergeCell ref="LR844:LR848"/>
    <mergeCell ref="LG844:LG848"/>
    <mergeCell ref="LH844:LH848"/>
    <mergeCell ref="LI844:LI848"/>
    <mergeCell ref="LJ844:LJ848"/>
    <mergeCell ref="LK844:LK848"/>
    <mergeCell ref="LL844:LL848"/>
    <mergeCell ref="LA844:LA848"/>
    <mergeCell ref="LB844:LB848"/>
    <mergeCell ref="LC844:LC848"/>
    <mergeCell ref="LD844:LD848"/>
    <mergeCell ref="LE844:LE848"/>
    <mergeCell ref="LF844:LF848"/>
    <mergeCell ref="KU844:KU848"/>
    <mergeCell ref="KV844:KV848"/>
    <mergeCell ref="KW844:KW848"/>
    <mergeCell ref="KX844:KX848"/>
    <mergeCell ref="KY844:KY848"/>
    <mergeCell ref="KZ844:KZ848"/>
    <mergeCell ref="KO844:KO848"/>
    <mergeCell ref="KP844:KP848"/>
    <mergeCell ref="KQ844:KQ848"/>
    <mergeCell ref="KR844:KR848"/>
    <mergeCell ref="KS844:KS848"/>
    <mergeCell ref="KT844:KT848"/>
    <mergeCell ref="KI844:KI848"/>
    <mergeCell ref="KJ844:KJ848"/>
    <mergeCell ref="KK844:KK848"/>
    <mergeCell ref="KL844:KL848"/>
    <mergeCell ref="KM844:KM848"/>
    <mergeCell ref="KN844:KN848"/>
    <mergeCell ref="KC844:KC848"/>
    <mergeCell ref="KD844:KD848"/>
    <mergeCell ref="KE844:KE848"/>
    <mergeCell ref="KF844:KF848"/>
    <mergeCell ref="KG844:KG848"/>
    <mergeCell ref="KH844:KH848"/>
    <mergeCell ref="JW844:JW848"/>
    <mergeCell ref="JX844:JX848"/>
    <mergeCell ref="JY844:JY848"/>
    <mergeCell ref="JZ844:JZ848"/>
    <mergeCell ref="KA844:KA848"/>
    <mergeCell ref="KB844:KB848"/>
    <mergeCell ref="JQ844:JQ848"/>
    <mergeCell ref="JR844:JR848"/>
    <mergeCell ref="JS844:JS848"/>
    <mergeCell ref="JT844:JT848"/>
    <mergeCell ref="JU844:JU848"/>
    <mergeCell ref="JV844:JV848"/>
    <mergeCell ref="JK844:JK848"/>
    <mergeCell ref="JL844:JL848"/>
    <mergeCell ref="JM844:JM848"/>
    <mergeCell ref="JN844:JN848"/>
    <mergeCell ref="JO844:JO848"/>
    <mergeCell ref="JP844:JP848"/>
    <mergeCell ref="JE844:JE848"/>
    <mergeCell ref="JF844:JF848"/>
    <mergeCell ref="JG844:JG848"/>
    <mergeCell ref="JH844:JH848"/>
    <mergeCell ref="JI844:JI848"/>
    <mergeCell ref="JJ844:JJ848"/>
    <mergeCell ref="IY844:IY848"/>
    <mergeCell ref="IZ844:IZ848"/>
    <mergeCell ref="JA844:JA848"/>
    <mergeCell ref="JB844:JB848"/>
    <mergeCell ref="JC844:JC848"/>
    <mergeCell ref="JD844:JD848"/>
    <mergeCell ref="IS844:IS848"/>
    <mergeCell ref="IT844:IT848"/>
    <mergeCell ref="IU844:IU848"/>
    <mergeCell ref="IV844:IV848"/>
    <mergeCell ref="IW844:IW848"/>
    <mergeCell ref="IX844:IX848"/>
    <mergeCell ref="IM844:IM848"/>
    <mergeCell ref="IN844:IN848"/>
    <mergeCell ref="IO844:IO848"/>
    <mergeCell ref="IP844:IP848"/>
    <mergeCell ref="IQ844:IQ848"/>
    <mergeCell ref="IR844:IR848"/>
    <mergeCell ref="IG844:IG848"/>
    <mergeCell ref="IH844:IH848"/>
    <mergeCell ref="II844:II848"/>
    <mergeCell ref="IJ844:IJ848"/>
    <mergeCell ref="IK844:IK848"/>
    <mergeCell ref="IL844:IL848"/>
    <mergeCell ref="IA844:IA848"/>
    <mergeCell ref="IB844:IB848"/>
    <mergeCell ref="IC844:IC848"/>
    <mergeCell ref="ID844:ID848"/>
    <mergeCell ref="IE844:IE848"/>
    <mergeCell ref="IF844:IF848"/>
    <mergeCell ref="HU844:HU848"/>
    <mergeCell ref="HV844:HV848"/>
    <mergeCell ref="HW844:HW848"/>
    <mergeCell ref="HX844:HX848"/>
    <mergeCell ref="HY844:HY848"/>
    <mergeCell ref="HZ844:HZ848"/>
    <mergeCell ref="HO844:HO848"/>
    <mergeCell ref="HP844:HP848"/>
    <mergeCell ref="HQ844:HQ848"/>
    <mergeCell ref="HR844:HR848"/>
    <mergeCell ref="HS844:HS848"/>
    <mergeCell ref="HT844:HT848"/>
    <mergeCell ref="HI844:HI848"/>
    <mergeCell ref="HJ844:HJ848"/>
    <mergeCell ref="HK844:HK848"/>
    <mergeCell ref="HL844:HL848"/>
    <mergeCell ref="HM844:HM848"/>
    <mergeCell ref="HN844:HN848"/>
    <mergeCell ref="HC844:HC848"/>
    <mergeCell ref="HD844:HD848"/>
    <mergeCell ref="HE844:HE848"/>
    <mergeCell ref="HF844:HF848"/>
    <mergeCell ref="HG844:HG848"/>
    <mergeCell ref="HH844:HH848"/>
    <mergeCell ref="GW844:GW848"/>
    <mergeCell ref="GX844:GX848"/>
    <mergeCell ref="GY844:GY848"/>
    <mergeCell ref="GZ844:GZ848"/>
    <mergeCell ref="HA844:HA848"/>
    <mergeCell ref="HB844:HB848"/>
    <mergeCell ref="GQ844:GQ848"/>
    <mergeCell ref="GR844:GR848"/>
    <mergeCell ref="GS844:GS848"/>
    <mergeCell ref="GT844:GT848"/>
    <mergeCell ref="GU844:GU848"/>
    <mergeCell ref="GV844:GV848"/>
    <mergeCell ref="GK844:GK848"/>
    <mergeCell ref="GL844:GL848"/>
    <mergeCell ref="GM844:GM848"/>
    <mergeCell ref="GN844:GN848"/>
    <mergeCell ref="GO844:GO848"/>
    <mergeCell ref="GP844:GP848"/>
    <mergeCell ref="GE844:GE848"/>
    <mergeCell ref="GF844:GF848"/>
    <mergeCell ref="GG844:GG848"/>
    <mergeCell ref="GH844:GH848"/>
    <mergeCell ref="GI844:GI848"/>
    <mergeCell ref="GJ844:GJ848"/>
    <mergeCell ref="FY844:FY848"/>
    <mergeCell ref="FZ844:FZ848"/>
    <mergeCell ref="GA844:GA848"/>
    <mergeCell ref="GB844:GB848"/>
    <mergeCell ref="GC844:GC848"/>
    <mergeCell ref="GD844:GD848"/>
    <mergeCell ref="FS844:FS848"/>
    <mergeCell ref="FT844:FT848"/>
    <mergeCell ref="FU844:FU848"/>
    <mergeCell ref="FV844:FV848"/>
    <mergeCell ref="FW844:FW848"/>
    <mergeCell ref="FX844:FX848"/>
    <mergeCell ref="FM844:FM848"/>
    <mergeCell ref="FN844:FN848"/>
    <mergeCell ref="FO844:FO848"/>
    <mergeCell ref="FP844:FP848"/>
    <mergeCell ref="FQ844:FQ848"/>
    <mergeCell ref="FR844:FR848"/>
    <mergeCell ref="FG844:FG848"/>
    <mergeCell ref="FH844:FH848"/>
    <mergeCell ref="FI844:FI848"/>
    <mergeCell ref="FJ844:FJ848"/>
    <mergeCell ref="FK844:FK848"/>
    <mergeCell ref="FL844:FL848"/>
    <mergeCell ref="FA844:FA848"/>
    <mergeCell ref="FB844:FB848"/>
    <mergeCell ref="FC844:FC848"/>
    <mergeCell ref="FD844:FD848"/>
    <mergeCell ref="FE844:FE848"/>
    <mergeCell ref="FF844:FF848"/>
    <mergeCell ref="EU844:EU848"/>
    <mergeCell ref="EV844:EV848"/>
    <mergeCell ref="EW844:EW848"/>
    <mergeCell ref="EX844:EX848"/>
    <mergeCell ref="EY844:EY848"/>
    <mergeCell ref="EZ844:EZ848"/>
    <mergeCell ref="EO844:EO848"/>
    <mergeCell ref="EP844:EP848"/>
    <mergeCell ref="EQ844:EQ848"/>
    <mergeCell ref="ER844:ER848"/>
    <mergeCell ref="ES844:ES848"/>
    <mergeCell ref="ET844:ET848"/>
    <mergeCell ref="EI844:EI848"/>
    <mergeCell ref="EJ844:EJ848"/>
    <mergeCell ref="EK844:EK848"/>
    <mergeCell ref="EL844:EL848"/>
    <mergeCell ref="EM844:EM848"/>
    <mergeCell ref="EN844:EN848"/>
    <mergeCell ref="EC844:EC848"/>
    <mergeCell ref="ED844:ED848"/>
    <mergeCell ref="EE844:EE848"/>
    <mergeCell ref="EF844:EF848"/>
    <mergeCell ref="EG844:EG848"/>
    <mergeCell ref="EH844:EH848"/>
    <mergeCell ref="DW844:DW848"/>
    <mergeCell ref="DX844:DX848"/>
    <mergeCell ref="DY844:DY848"/>
    <mergeCell ref="DZ844:DZ848"/>
    <mergeCell ref="EA844:EA848"/>
    <mergeCell ref="EB844:EB848"/>
    <mergeCell ref="DQ844:DQ848"/>
    <mergeCell ref="DR844:DR848"/>
    <mergeCell ref="DS844:DS848"/>
    <mergeCell ref="DT844:DT848"/>
    <mergeCell ref="DU844:DU848"/>
    <mergeCell ref="DV844:DV848"/>
    <mergeCell ref="DK844:DK848"/>
    <mergeCell ref="DL844:DL848"/>
    <mergeCell ref="DM844:DM848"/>
    <mergeCell ref="DN844:DN848"/>
    <mergeCell ref="DO844:DO848"/>
    <mergeCell ref="DP844:DP848"/>
    <mergeCell ref="DE844:DE848"/>
    <mergeCell ref="DF844:DF848"/>
    <mergeCell ref="DG844:DG848"/>
    <mergeCell ref="DH844:DH848"/>
    <mergeCell ref="DI844:DI848"/>
    <mergeCell ref="DJ844:DJ848"/>
    <mergeCell ref="CY844:CY848"/>
    <mergeCell ref="CZ844:CZ848"/>
    <mergeCell ref="DA844:DA848"/>
    <mergeCell ref="DB844:DB848"/>
    <mergeCell ref="DC844:DC848"/>
    <mergeCell ref="DD844:DD848"/>
    <mergeCell ref="CS844:CS848"/>
    <mergeCell ref="CT844:CT848"/>
    <mergeCell ref="CU844:CU848"/>
    <mergeCell ref="CV844:CV848"/>
    <mergeCell ref="CW844:CW848"/>
    <mergeCell ref="CX844:CX848"/>
    <mergeCell ref="CM844:CM848"/>
    <mergeCell ref="CN844:CN848"/>
    <mergeCell ref="CO844:CO848"/>
    <mergeCell ref="CP844:CP848"/>
    <mergeCell ref="CQ844:CQ848"/>
    <mergeCell ref="CR844:CR848"/>
    <mergeCell ref="CG844:CG848"/>
    <mergeCell ref="CH844:CH848"/>
    <mergeCell ref="CI844:CI848"/>
    <mergeCell ref="CJ844:CJ848"/>
    <mergeCell ref="CK844:CK848"/>
    <mergeCell ref="CL844:CL848"/>
    <mergeCell ref="CA844:CA848"/>
    <mergeCell ref="CB844:CB848"/>
    <mergeCell ref="CC844:CC848"/>
    <mergeCell ref="CD844:CD848"/>
    <mergeCell ref="CE844:CE848"/>
    <mergeCell ref="CF844:CF848"/>
    <mergeCell ref="BU844:BU848"/>
    <mergeCell ref="BV844:BV848"/>
    <mergeCell ref="BW844:BW848"/>
    <mergeCell ref="BX844:BX848"/>
    <mergeCell ref="BY844:BY848"/>
    <mergeCell ref="BZ844:BZ848"/>
    <mergeCell ref="BO844:BO848"/>
    <mergeCell ref="BP844:BP848"/>
    <mergeCell ref="BQ844:BQ848"/>
    <mergeCell ref="BR844:BR848"/>
    <mergeCell ref="BS844:BS848"/>
    <mergeCell ref="BT844:BT848"/>
    <mergeCell ref="Y844:Y848"/>
    <mergeCell ref="Z844:Z848"/>
    <mergeCell ref="AA844:AA848"/>
    <mergeCell ref="AB844:AB848"/>
    <mergeCell ref="AC844:AC848"/>
    <mergeCell ref="AD844:AD848"/>
    <mergeCell ref="S844:S848"/>
    <mergeCell ref="T844:T848"/>
    <mergeCell ref="U844:U848"/>
    <mergeCell ref="V844:V848"/>
    <mergeCell ref="W844:W848"/>
    <mergeCell ref="X844:X848"/>
    <mergeCell ref="M844:M848"/>
    <mergeCell ref="N844:N848"/>
    <mergeCell ref="O844:O848"/>
    <mergeCell ref="P844:P848"/>
    <mergeCell ref="Q844:Q848"/>
    <mergeCell ref="R844:R848"/>
    <mergeCell ref="I7:K7"/>
    <mergeCell ref="H7:H8"/>
    <mergeCell ref="G7:G8"/>
    <mergeCell ref="F7:F8"/>
    <mergeCell ref="E7:E8"/>
    <mergeCell ref="D7:D8"/>
    <mergeCell ref="C7:C8"/>
    <mergeCell ref="B7:B8"/>
    <mergeCell ref="BI844:BI848"/>
    <mergeCell ref="BJ844:BJ848"/>
    <mergeCell ref="BK844:BK848"/>
    <mergeCell ref="BL844:BL848"/>
    <mergeCell ref="BM844:BM848"/>
    <mergeCell ref="BN844:BN848"/>
    <mergeCell ref="BC844:BC848"/>
    <mergeCell ref="BD844:BD848"/>
    <mergeCell ref="BE844:BE848"/>
    <mergeCell ref="BF844:BF848"/>
    <mergeCell ref="BG844:BG848"/>
    <mergeCell ref="BH844:BH848"/>
    <mergeCell ref="AW844:AW848"/>
    <mergeCell ref="AX844:AX848"/>
    <mergeCell ref="AY844:AY848"/>
    <mergeCell ref="AZ844:AZ848"/>
    <mergeCell ref="BA844:BA848"/>
    <mergeCell ref="BB844:BB848"/>
    <mergeCell ref="AQ844:AQ848"/>
    <mergeCell ref="AR844:AR848"/>
    <mergeCell ref="AS844:AS848"/>
    <mergeCell ref="AT844:AT848"/>
    <mergeCell ref="AU844:AU848"/>
    <mergeCell ref="AV844:AV848"/>
    <mergeCell ref="AK844:AK848"/>
    <mergeCell ref="AL844:AL848"/>
    <mergeCell ref="AM844:AM848"/>
    <mergeCell ref="AN844:AN848"/>
    <mergeCell ref="AO844:AO848"/>
    <mergeCell ref="AP844:AP848"/>
    <mergeCell ref="AE844:AE848"/>
    <mergeCell ref="AF844:AF848"/>
    <mergeCell ref="AG844:AG848"/>
    <mergeCell ref="AH844:AH848"/>
    <mergeCell ref="AI844:AI848"/>
    <mergeCell ref="AJ844:AJ848"/>
    <mergeCell ref="L7:L8"/>
  </mergeCells>
  <printOptions horizontalCentered="1"/>
  <pageMargins left="0.31496062992125984" right="0.31496062992125984" top="0.35433070866141736" bottom="0.35433070866141736" header="0.31496062992125984" footer="0.31496062992125984"/>
  <pageSetup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6B33-538B-4C33-BA2B-19C549E14B72}">
  <sheetPr>
    <pageSetUpPr fitToPage="1"/>
  </sheetPr>
  <dimension ref="A3:XET3149"/>
  <sheetViews>
    <sheetView zoomScale="63" zoomScaleNormal="63" zoomScaleSheetLayoutView="70" workbookViewId="0">
      <pane ySplit="9" topLeftCell="A3114" activePane="bottomLeft" state="frozen"/>
      <selection activeCell="D3118" sqref="D3118"/>
      <selection pane="bottomLeft" activeCell="D3118" sqref="D3118"/>
    </sheetView>
  </sheetViews>
  <sheetFormatPr baseColWidth="10" defaultRowHeight="15" x14ac:dyDescent="0.25"/>
  <cols>
    <col min="1" max="1" width="6.42578125" customWidth="1"/>
    <col min="2" max="2" width="8.5703125" style="1" customWidth="1"/>
    <col min="3" max="3" width="30.7109375" style="26" customWidth="1"/>
    <col min="4" max="4" width="47" style="224" customWidth="1"/>
    <col min="5" max="6" width="16.5703125" style="224" customWidth="1"/>
    <col min="7" max="7" width="18" style="1" customWidth="1"/>
    <col min="8" max="8" width="35.85546875" style="1" customWidth="1"/>
    <col min="9" max="9" width="37" style="1" customWidth="1"/>
    <col min="10" max="10" width="25.7109375" style="6" customWidth="1"/>
    <col min="11" max="11" width="25.7109375" style="1" customWidth="1"/>
    <col min="12" max="13" width="25.7109375" customWidth="1"/>
    <col min="14" max="14" width="16.5703125" customWidth="1"/>
  </cols>
  <sheetData>
    <row r="3" spans="2:13" x14ac:dyDescent="0.25">
      <c r="C3" s="70" t="s">
        <v>53</v>
      </c>
      <c r="D3" s="12" t="s">
        <v>54</v>
      </c>
      <c r="E3" s="12"/>
      <c r="F3" s="12"/>
    </row>
    <row r="4" spans="2:13" x14ac:dyDescent="0.25">
      <c r="C4" s="71" t="s">
        <v>1</v>
      </c>
      <c r="D4" s="187">
        <v>45754</v>
      </c>
      <c r="E4" s="187"/>
      <c r="F4" s="187"/>
    </row>
    <row r="5" spans="2:13" x14ac:dyDescent="0.25">
      <c r="C5" s="25"/>
      <c r="I5" s="234"/>
    </row>
    <row r="6" spans="2:13" ht="15.75" thickBot="1" x14ac:dyDescent="0.3">
      <c r="H6" s="190"/>
    </row>
    <row r="7" spans="2:13" ht="26.25" customHeight="1" x14ac:dyDescent="0.25">
      <c r="B7" s="280" t="s">
        <v>0</v>
      </c>
      <c r="C7" s="278" t="s">
        <v>606</v>
      </c>
      <c r="D7" s="278" t="s">
        <v>5</v>
      </c>
      <c r="E7" s="278" t="s">
        <v>1462</v>
      </c>
      <c r="F7" s="278" t="s">
        <v>1463</v>
      </c>
      <c r="G7" s="278" t="s">
        <v>575</v>
      </c>
      <c r="H7" s="282" t="s">
        <v>576</v>
      </c>
      <c r="I7" s="282" t="s">
        <v>11</v>
      </c>
      <c r="J7" s="284" t="s">
        <v>578</v>
      </c>
      <c r="K7" s="285"/>
      <c r="L7" s="286"/>
      <c r="M7" s="287" t="s">
        <v>8</v>
      </c>
    </row>
    <row r="8" spans="2:13" ht="26.25" customHeight="1" thickBot="1" x14ac:dyDescent="0.3">
      <c r="B8" s="281"/>
      <c r="C8" s="279"/>
      <c r="D8" s="279"/>
      <c r="E8" s="279"/>
      <c r="F8" s="279"/>
      <c r="G8" s="279"/>
      <c r="H8" s="283"/>
      <c r="I8" s="283"/>
      <c r="J8" s="195" t="s">
        <v>6</v>
      </c>
      <c r="K8" s="195" t="s">
        <v>267</v>
      </c>
      <c r="L8" s="195" t="s">
        <v>577</v>
      </c>
      <c r="M8" s="288" t="s">
        <v>3</v>
      </c>
    </row>
    <row r="9" spans="2:13" x14ac:dyDescent="0.25">
      <c r="B9" s="267"/>
      <c r="C9" s="235"/>
      <c r="D9" s="236"/>
      <c r="E9" s="236"/>
      <c r="F9" s="236"/>
      <c r="G9" s="237"/>
      <c r="H9" s="237"/>
      <c r="I9" s="238"/>
      <c r="J9" s="247"/>
      <c r="K9" s="237"/>
      <c r="L9" s="248"/>
      <c r="M9" s="258"/>
    </row>
    <row r="10" spans="2:13" x14ac:dyDescent="0.25">
      <c r="B10" s="46">
        <f>SUBTOTAL(103,$C10:C$10)</f>
        <v>1</v>
      </c>
      <c r="C10" s="24" t="s">
        <v>192</v>
      </c>
      <c r="D10" s="225"/>
      <c r="E10" s="289"/>
      <c r="F10" s="289"/>
      <c r="G10" s="231" t="s">
        <v>24</v>
      </c>
      <c r="H10" s="231" t="s">
        <v>24</v>
      </c>
      <c r="I10" s="239">
        <v>44152</v>
      </c>
      <c r="J10" s="249">
        <v>846000</v>
      </c>
      <c r="K10" s="101"/>
      <c r="L10" s="250">
        <f>J10+K10</f>
        <v>846000</v>
      </c>
      <c r="M10" s="259"/>
    </row>
    <row r="11" spans="2:13" x14ac:dyDescent="0.25">
      <c r="B11" s="46">
        <f>SUBTOTAL(103,$C$10:C11)</f>
        <v>2</v>
      </c>
      <c r="C11" s="24" t="s">
        <v>743</v>
      </c>
      <c r="D11" s="226" t="s">
        <v>771</v>
      </c>
      <c r="E11" s="226"/>
      <c r="F11" s="226"/>
      <c r="G11" s="227" t="s">
        <v>588</v>
      </c>
      <c r="H11" s="203" t="s">
        <v>589</v>
      </c>
      <c r="I11" s="239">
        <v>44153</v>
      </c>
      <c r="J11" s="249">
        <v>0</v>
      </c>
      <c r="K11" s="101">
        <v>-846000</v>
      </c>
      <c r="L11" s="250">
        <f>K11+L10</f>
        <v>0</v>
      </c>
      <c r="M11" s="259"/>
    </row>
    <row r="12" spans="2:13" x14ac:dyDescent="0.25">
      <c r="B12" s="46">
        <f>SUBTOTAL(103,$C$10:C12)</f>
        <v>3</v>
      </c>
      <c r="C12" s="24" t="s">
        <v>598</v>
      </c>
      <c r="D12" s="226" t="s">
        <v>657</v>
      </c>
      <c r="E12" s="230"/>
      <c r="F12" s="230"/>
      <c r="G12" s="204" t="s">
        <v>644</v>
      </c>
      <c r="H12" s="209" t="s">
        <v>428</v>
      </c>
      <c r="I12" s="239">
        <v>44158</v>
      </c>
      <c r="J12" s="249">
        <v>202000</v>
      </c>
      <c r="K12" s="101">
        <v>0</v>
      </c>
      <c r="L12" s="250">
        <f>J12+L11+K12</f>
        <v>202000</v>
      </c>
      <c r="M12" s="259"/>
    </row>
    <row r="13" spans="2:13" x14ac:dyDescent="0.25">
      <c r="B13" s="46">
        <f>SUBTOTAL(103,$C$10:C13)</f>
        <v>4</v>
      </c>
      <c r="C13" s="24" t="s">
        <v>441</v>
      </c>
      <c r="D13" s="226" t="s">
        <v>773</v>
      </c>
      <c r="E13" s="226"/>
      <c r="F13" s="226"/>
      <c r="G13" s="227"/>
      <c r="H13" s="203"/>
      <c r="I13" s="239">
        <v>44158</v>
      </c>
      <c r="J13" s="249">
        <v>0</v>
      </c>
      <c r="K13" s="101">
        <v>-30000</v>
      </c>
      <c r="L13" s="250">
        <f t="shared" ref="L13:L76" si="0">J13+L12+K13</f>
        <v>172000</v>
      </c>
      <c r="M13" s="259"/>
    </row>
    <row r="14" spans="2:13" x14ac:dyDescent="0.25">
      <c r="B14" s="46">
        <f>SUBTOTAL(103,$C$10:C14)</f>
        <v>5</v>
      </c>
      <c r="C14" s="24" t="s">
        <v>770</v>
      </c>
      <c r="D14" s="226" t="s">
        <v>774</v>
      </c>
      <c r="E14" s="226"/>
      <c r="F14" s="226"/>
      <c r="G14" s="227" t="s">
        <v>1056</v>
      </c>
      <c r="H14" s="203" t="s">
        <v>430</v>
      </c>
      <c r="I14" s="239">
        <v>44162</v>
      </c>
      <c r="J14" s="249">
        <v>0</v>
      </c>
      <c r="K14" s="101">
        <v>-29100</v>
      </c>
      <c r="L14" s="250">
        <f t="shared" si="0"/>
        <v>142900</v>
      </c>
      <c r="M14" s="259"/>
    </row>
    <row r="15" spans="2:13" x14ac:dyDescent="0.25">
      <c r="B15" s="46">
        <f>SUBTOTAL(103,$C$10:C15)</f>
        <v>6</v>
      </c>
      <c r="C15" s="24" t="s">
        <v>15</v>
      </c>
      <c r="D15" s="226" t="s">
        <v>776</v>
      </c>
      <c r="E15" s="226"/>
      <c r="F15" s="226"/>
      <c r="G15" s="227" t="s">
        <v>582</v>
      </c>
      <c r="H15" s="203" t="s">
        <v>425</v>
      </c>
      <c r="I15" s="239">
        <v>44169</v>
      </c>
      <c r="J15" s="249">
        <v>0</v>
      </c>
      <c r="K15" s="101">
        <f>-13000-44765</f>
        <v>-57765</v>
      </c>
      <c r="L15" s="250">
        <f t="shared" si="0"/>
        <v>85135</v>
      </c>
      <c r="M15" s="259"/>
    </row>
    <row r="16" spans="2:13" x14ac:dyDescent="0.25">
      <c r="B16" s="46">
        <f>SUBTOTAL(103,$C$10:C16)</f>
        <v>7</v>
      </c>
      <c r="C16" s="24" t="s">
        <v>15</v>
      </c>
      <c r="D16" s="226" t="s">
        <v>776</v>
      </c>
      <c r="E16" s="226"/>
      <c r="F16" s="226"/>
      <c r="G16" s="227" t="s">
        <v>1047</v>
      </c>
      <c r="H16" s="203" t="s">
        <v>432</v>
      </c>
      <c r="I16" s="239">
        <v>44169</v>
      </c>
      <c r="J16" s="249">
        <v>0</v>
      </c>
      <c r="K16" s="101">
        <f>-890-540-35650</f>
        <v>-37080</v>
      </c>
      <c r="L16" s="250">
        <f t="shared" si="0"/>
        <v>48055</v>
      </c>
      <c r="M16" s="259"/>
    </row>
    <row r="17" spans="2:13" x14ac:dyDescent="0.25">
      <c r="B17" s="46">
        <f>SUBTOTAL(103,$C$10:C17)</f>
        <v>8</v>
      </c>
      <c r="C17" s="24" t="s">
        <v>15</v>
      </c>
      <c r="D17" s="226" t="s">
        <v>776</v>
      </c>
      <c r="E17" s="226"/>
      <c r="F17" s="226"/>
      <c r="G17" s="227"/>
      <c r="H17" s="223"/>
      <c r="I17" s="239">
        <v>44169</v>
      </c>
      <c r="J17" s="249">
        <v>0</v>
      </c>
      <c r="K17" s="101">
        <v>-1955</v>
      </c>
      <c r="L17" s="250">
        <f t="shared" si="0"/>
        <v>46100</v>
      </c>
      <c r="M17" s="259"/>
    </row>
    <row r="18" spans="2:13" x14ac:dyDescent="0.25">
      <c r="B18" s="46">
        <f>SUBTOTAL(103,$C$10:C18)</f>
        <v>9</v>
      </c>
      <c r="C18" s="24" t="s">
        <v>15</v>
      </c>
      <c r="D18" s="226" t="s">
        <v>776</v>
      </c>
      <c r="E18" s="230"/>
      <c r="F18" s="230"/>
      <c r="G18" s="204" t="s">
        <v>675</v>
      </c>
      <c r="H18" s="231" t="s">
        <v>676</v>
      </c>
      <c r="I18" s="239">
        <v>44169</v>
      </c>
      <c r="J18" s="249">
        <v>0</v>
      </c>
      <c r="K18" s="101">
        <v>-3200</v>
      </c>
      <c r="L18" s="250">
        <f t="shared" si="0"/>
        <v>42900</v>
      </c>
      <c r="M18" s="259"/>
    </row>
    <row r="19" spans="2:13" x14ac:dyDescent="0.25">
      <c r="B19" s="46">
        <f>SUBTOTAL(103,$C$10:C19)</f>
        <v>10</v>
      </c>
      <c r="C19" s="24" t="s">
        <v>770</v>
      </c>
      <c r="D19" s="226" t="s">
        <v>774</v>
      </c>
      <c r="E19" s="226"/>
      <c r="F19" s="226"/>
      <c r="G19" s="227" t="s">
        <v>1047</v>
      </c>
      <c r="H19" s="203" t="s">
        <v>432</v>
      </c>
      <c r="I19" s="239">
        <v>44169</v>
      </c>
      <c r="J19" s="249">
        <v>0</v>
      </c>
      <c r="K19" s="101">
        <v>-8850</v>
      </c>
      <c r="L19" s="250">
        <f t="shared" si="0"/>
        <v>34050</v>
      </c>
      <c r="M19" s="259"/>
    </row>
    <row r="20" spans="2:13" x14ac:dyDescent="0.25">
      <c r="B20" s="46">
        <f>SUBTOTAL(103,$C$10:C20)</f>
        <v>11</v>
      </c>
      <c r="C20" s="24" t="s">
        <v>770</v>
      </c>
      <c r="D20" s="226" t="s">
        <v>774</v>
      </c>
      <c r="E20" s="226"/>
      <c r="F20" s="226"/>
      <c r="G20" s="227" t="s">
        <v>1058</v>
      </c>
      <c r="H20" s="203" t="s">
        <v>426</v>
      </c>
      <c r="I20" s="239">
        <v>44169</v>
      </c>
      <c r="J20" s="249">
        <v>0</v>
      </c>
      <c r="K20" s="101">
        <v>-5250</v>
      </c>
      <c r="L20" s="250">
        <f t="shared" si="0"/>
        <v>28800</v>
      </c>
      <c r="M20" s="259"/>
    </row>
    <row r="21" spans="2:13" x14ac:dyDescent="0.25">
      <c r="B21" s="46">
        <f>SUBTOTAL(103,$C$10:C21)</f>
        <v>12</v>
      </c>
      <c r="C21" s="24" t="s">
        <v>770</v>
      </c>
      <c r="D21" s="226" t="s">
        <v>774</v>
      </c>
      <c r="E21" s="226"/>
      <c r="F21" s="226"/>
      <c r="G21" s="227" t="s">
        <v>1056</v>
      </c>
      <c r="H21" s="203" t="s">
        <v>430</v>
      </c>
      <c r="I21" s="239">
        <v>44169</v>
      </c>
      <c r="J21" s="249">
        <v>0</v>
      </c>
      <c r="K21" s="101">
        <v>-11850</v>
      </c>
      <c r="L21" s="250">
        <f t="shared" si="0"/>
        <v>16950</v>
      </c>
      <c r="M21" s="259"/>
    </row>
    <row r="22" spans="2:13" x14ac:dyDescent="0.25">
      <c r="B22" s="46">
        <f>SUBTOTAL(103,$C$10:C22)</f>
        <v>13</v>
      </c>
      <c r="C22" s="24" t="s">
        <v>770</v>
      </c>
      <c r="D22" s="226" t="s">
        <v>774</v>
      </c>
      <c r="E22" s="226"/>
      <c r="F22" s="226"/>
      <c r="G22" s="227" t="s">
        <v>1047</v>
      </c>
      <c r="H22" s="203" t="s">
        <v>432</v>
      </c>
      <c r="I22" s="239">
        <v>44176</v>
      </c>
      <c r="J22" s="249">
        <v>0</v>
      </c>
      <c r="K22" s="101">
        <v>-8850</v>
      </c>
      <c r="L22" s="250">
        <f t="shared" si="0"/>
        <v>8100</v>
      </c>
      <c r="M22" s="259"/>
    </row>
    <row r="23" spans="2:13" x14ac:dyDescent="0.25">
      <c r="B23" s="46">
        <f>SUBTOTAL(103,$C$10:C23)</f>
        <v>14</v>
      </c>
      <c r="C23" s="24" t="s">
        <v>770</v>
      </c>
      <c r="D23" s="226" t="s">
        <v>774</v>
      </c>
      <c r="E23" s="226"/>
      <c r="F23" s="226"/>
      <c r="G23" s="227" t="s">
        <v>1058</v>
      </c>
      <c r="H23" s="203" t="s">
        <v>426</v>
      </c>
      <c r="I23" s="239">
        <v>44176</v>
      </c>
      <c r="J23" s="249">
        <v>0</v>
      </c>
      <c r="K23" s="101">
        <v>-5250</v>
      </c>
      <c r="L23" s="250">
        <f t="shared" si="0"/>
        <v>2850</v>
      </c>
      <c r="M23" s="259"/>
    </row>
    <row r="24" spans="2:13" x14ac:dyDescent="0.25">
      <c r="B24" s="46">
        <f>SUBTOTAL(103,$C$10:C24)</f>
        <v>15</v>
      </c>
      <c r="C24" s="24" t="s">
        <v>770</v>
      </c>
      <c r="D24" s="226" t="s">
        <v>774</v>
      </c>
      <c r="E24" s="226"/>
      <c r="F24" s="226"/>
      <c r="G24" s="227" t="s">
        <v>1056</v>
      </c>
      <c r="H24" s="203" t="s">
        <v>430</v>
      </c>
      <c r="I24" s="239">
        <v>44176</v>
      </c>
      <c r="J24" s="249">
        <v>0</v>
      </c>
      <c r="K24" s="101">
        <v>-11850</v>
      </c>
      <c r="L24" s="250">
        <f t="shared" si="0"/>
        <v>-9000</v>
      </c>
      <c r="M24" s="259"/>
    </row>
    <row r="25" spans="2:13" x14ac:dyDescent="0.25">
      <c r="B25" s="46">
        <f>SUBTOTAL(103,$C$10:C25)</f>
        <v>16</v>
      </c>
      <c r="C25" s="24" t="s">
        <v>743</v>
      </c>
      <c r="D25" s="226" t="s">
        <v>21</v>
      </c>
      <c r="E25" s="226"/>
      <c r="F25" s="226"/>
      <c r="G25" s="227" t="s">
        <v>588</v>
      </c>
      <c r="H25" s="203" t="s">
        <v>589</v>
      </c>
      <c r="I25" s="239">
        <v>44182</v>
      </c>
      <c r="J25" s="249">
        <v>0</v>
      </c>
      <c r="K25" s="101">
        <v>-439100</v>
      </c>
      <c r="L25" s="250">
        <f t="shared" si="0"/>
        <v>-448100</v>
      </c>
      <c r="M25" s="259"/>
    </row>
    <row r="26" spans="2:13" x14ac:dyDescent="0.25">
      <c r="B26" s="46">
        <f>SUBTOTAL(103,$C$10:C26)</f>
        <v>17</v>
      </c>
      <c r="C26" s="24" t="s">
        <v>22</v>
      </c>
      <c r="D26" s="226" t="s">
        <v>766</v>
      </c>
      <c r="E26" s="226"/>
      <c r="F26" s="226"/>
      <c r="G26" s="227" t="s">
        <v>588</v>
      </c>
      <c r="H26" s="203" t="s">
        <v>589</v>
      </c>
      <c r="I26" s="239">
        <v>44183</v>
      </c>
      <c r="J26" s="249">
        <v>500000</v>
      </c>
      <c r="K26" s="101"/>
      <c r="L26" s="250">
        <f t="shared" si="0"/>
        <v>51900</v>
      </c>
      <c r="M26" s="259"/>
    </row>
    <row r="27" spans="2:13" x14ac:dyDescent="0.25">
      <c r="B27" s="46">
        <f>SUBTOTAL(103,$C$10:C27)</f>
        <v>18</v>
      </c>
      <c r="C27" s="24" t="s">
        <v>770</v>
      </c>
      <c r="D27" s="226" t="s">
        <v>774</v>
      </c>
      <c r="E27" s="226"/>
      <c r="F27" s="226"/>
      <c r="G27" s="227" t="s">
        <v>1047</v>
      </c>
      <c r="H27" s="203" t="s">
        <v>432</v>
      </c>
      <c r="I27" s="239">
        <v>44183</v>
      </c>
      <c r="J27" s="249">
        <v>0</v>
      </c>
      <c r="K27" s="101">
        <v>-8850</v>
      </c>
      <c r="L27" s="250">
        <f t="shared" si="0"/>
        <v>43050</v>
      </c>
      <c r="M27" s="259"/>
    </row>
    <row r="28" spans="2:13" x14ac:dyDescent="0.25">
      <c r="B28" s="46">
        <f>SUBTOTAL(103,$C$10:C28)</f>
        <v>19</v>
      </c>
      <c r="C28" s="24" t="s">
        <v>770</v>
      </c>
      <c r="D28" s="226" t="s">
        <v>774</v>
      </c>
      <c r="E28" s="226"/>
      <c r="F28" s="226"/>
      <c r="G28" s="227" t="s">
        <v>1058</v>
      </c>
      <c r="H28" s="203" t="s">
        <v>426</v>
      </c>
      <c r="I28" s="239">
        <v>44183</v>
      </c>
      <c r="J28" s="249">
        <v>0</v>
      </c>
      <c r="K28" s="101">
        <v>-5250</v>
      </c>
      <c r="L28" s="250">
        <f t="shared" si="0"/>
        <v>37800</v>
      </c>
      <c r="M28" s="259"/>
    </row>
    <row r="29" spans="2:13" x14ac:dyDescent="0.25">
      <c r="B29" s="46">
        <f>SUBTOTAL(103,$C$10:C29)</f>
        <v>20</v>
      </c>
      <c r="C29" s="24" t="s">
        <v>770</v>
      </c>
      <c r="D29" s="226" t="s">
        <v>774</v>
      </c>
      <c r="E29" s="226"/>
      <c r="F29" s="226"/>
      <c r="G29" s="227" t="s">
        <v>1056</v>
      </c>
      <c r="H29" s="203" t="s">
        <v>430</v>
      </c>
      <c r="I29" s="239">
        <v>44183</v>
      </c>
      <c r="J29" s="249">
        <v>0</v>
      </c>
      <c r="K29" s="101">
        <v>-11850</v>
      </c>
      <c r="L29" s="250">
        <f t="shared" si="0"/>
        <v>25950</v>
      </c>
      <c r="M29" s="259"/>
    </row>
    <row r="30" spans="2:13" x14ac:dyDescent="0.25">
      <c r="B30" s="46">
        <f>SUBTOTAL(103,$C$10:C30)</f>
        <v>21</v>
      </c>
      <c r="C30" s="24" t="s">
        <v>781</v>
      </c>
      <c r="D30" s="226" t="s">
        <v>774</v>
      </c>
      <c r="E30" s="230"/>
      <c r="F30" s="230"/>
      <c r="G30" s="204" t="s">
        <v>588</v>
      </c>
      <c r="H30" s="209" t="s">
        <v>589</v>
      </c>
      <c r="I30" s="239">
        <v>44188</v>
      </c>
      <c r="J30" s="249">
        <v>0</v>
      </c>
      <c r="K30" s="101">
        <v>-15000</v>
      </c>
      <c r="L30" s="250">
        <f t="shared" si="0"/>
        <v>10950</v>
      </c>
      <c r="M30" s="259"/>
    </row>
    <row r="31" spans="2:13" x14ac:dyDescent="0.25">
      <c r="B31" s="46">
        <f>SUBTOTAL(103,$C$10:C31)</f>
        <v>22</v>
      </c>
      <c r="C31" s="24" t="s">
        <v>24</v>
      </c>
      <c r="D31" s="226" t="s">
        <v>24</v>
      </c>
      <c r="E31" s="232"/>
      <c r="F31" s="232"/>
      <c r="G31" s="231" t="s">
        <v>24</v>
      </c>
      <c r="H31" s="231" t="s">
        <v>24</v>
      </c>
      <c r="I31" s="239">
        <v>44194</v>
      </c>
      <c r="J31" s="249">
        <v>76920</v>
      </c>
      <c r="K31" s="101">
        <v>0</v>
      </c>
      <c r="L31" s="250">
        <f t="shared" si="0"/>
        <v>87870</v>
      </c>
      <c r="M31" s="259"/>
    </row>
    <row r="32" spans="2:13" x14ac:dyDescent="0.25">
      <c r="B32" s="46">
        <f>SUBTOTAL(103,$C$10:C32)</f>
        <v>23</v>
      </c>
      <c r="C32" s="24" t="s">
        <v>770</v>
      </c>
      <c r="D32" s="226" t="s">
        <v>774</v>
      </c>
      <c r="E32" s="226"/>
      <c r="F32" s="226"/>
      <c r="G32" s="227" t="s">
        <v>1047</v>
      </c>
      <c r="H32" s="203" t="s">
        <v>432</v>
      </c>
      <c r="I32" s="239">
        <v>44194</v>
      </c>
      <c r="J32" s="249">
        <v>0</v>
      </c>
      <c r="K32" s="101">
        <v>-13200</v>
      </c>
      <c r="L32" s="250">
        <f t="shared" si="0"/>
        <v>74670</v>
      </c>
      <c r="M32" s="259"/>
    </row>
    <row r="33" spans="2:13" x14ac:dyDescent="0.25">
      <c r="B33" s="46">
        <f>SUBTOTAL(103,$C$10:C33)</f>
        <v>24</v>
      </c>
      <c r="C33" s="24" t="s">
        <v>770</v>
      </c>
      <c r="D33" s="226" t="s">
        <v>774</v>
      </c>
      <c r="E33" s="226"/>
      <c r="F33" s="226"/>
      <c r="G33" s="227" t="s">
        <v>1058</v>
      </c>
      <c r="H33" s="203" t="s">
        <v>426</v>
      </c>
      <c r="I33" s="239">
        <v>44194</v>
      </c>
      <c r="J33" s="249">
        <v>0</v>
      </c>
      <c r="K33" s="101">
        <v>-10500</v>
      </c>
      <c r="L33" s="250">
        <f t="shared" si="0"/>
        <v>64170</v>
      </c>
      <c r="M33" s="259"/>
    </row>
    <row r="34" spans="2:13" x14ac:dyDescent="0.25">
      <c r="B34" s="46">
        <f>SUBTOTAL(103,$C$10:C34)</f>
        <v>25</v>
      </c>
      <c r="C34" s="24" t="s">
        <v>770</v>
      </c>
      <c r="D34" s="226" t="s">
        <v>774</v>
      </c>
      <c r="E34" s="226"/>
      <c r="F34" s="226"/>
      <c r="G34" s="227" t="s">
        <v>1056</v>
      </c>
      <c r="H34" s="203" t="s">
        <v>430</v>
      </c>
      <c r="I34" s="239">
        <v>44194</v>
      </c>
      <c r="J34" s="249">
        <v>0</v>
      </c>
      <c r="K34" s="101">
        <v>-23700</v>
      </c>
      <c r="L34" s="250">
        <f t="shared" si="0"/>
        <v>40470</v>
      </c>
      <c r="M34" s="259"/>
    </row>
    <row r="35" spans="2:13" x14ac:dyDescent="0.25">
      <c r="B35" s="46">
        <f>SUBTOTAL(103,$C$10:C35)</f>
        <v>26</v>
      </c>
      <c r="C35" s="24" t="s">
        <v>791</v>
      </c>
      <c r="D35" s="226" t="s">
        <v>775</v>
      </c>
      <c r="E35" s="226"/>
      <c r="F35" s="226"/>
      <c r="G35" s="227" t="s">
        <v>1062</v>
      </c>
      <c r="H35" s="203" t="s">
        <v>966</v>
      </c>
      <c r="I35" s="239">
        <v>44194</v>
      </c>
      <c r="J35" s="249">
        <v>0</v>
      </c>
      <c r="K35" s="101">
        <v>-40000</v>
      </c>
      <c r="L35" s="250">
        <f t="shared" si="0"/>
        <v>470</v>
      </c>
      <c r="M35" s="259"/>
    </row>
    <row r="36" spans="2:13" x14ac:dyDescent="0.25">
      <c r="B36" s="46">
        <f>SUBTOTAL(103,$C$10:C36)</f>
        <v>27</v>
      </c>
      <c r="C36" s="24" t="s">
        <v>26</v>
      </c>
      <c r="D36" s="226" t="s">
        <v>766</v>
      </c>
      <c r="E36" s="226"/>
      <c r="F36" s="226"/>
      <c r="G36" s="227"/>
      <c r="H36" s="223"/>
      <c r="I36" s="239">
        <v>44207</v>
      </c>
      <c r="J36" s="249">
        <v>249900</v>
      </c>
      <c r="K36" s="101">
        <v>0</v>
      </c>
      <c r="L36" s="250">
        <f t="shared" si="0"/>
        <v>250370</v>
      </c>
      <c r="M36" s="259"/>
    </row>
    <row r="37" spans="2:13" x14ac:dyDescent="0.25">
      <c r="B37" s="46">
        <f>SUBTOTAL(103,$C$10:C37)</f>
        <v>28</v>
      </c>
      <c r="C37" s="24" t="s">
        <v>770</v>
      </c>
      <c r="D37" s="226" t="s">
        <v>774</v>
      </c>
      <c r="E37" s="226"/>
      <c r="F37" s="226"/>
      <c r="G37" s="227" t="s">
        <v>1047</v>
      </c>
      <c r="H37" s="203" t="s">
        <v>432</v>
      </c>
      <c r="I37" s="239">
        <v>44207</v>
      </c>
      <c r="J37" s="249">
        <v>0</v>
      </c>
      <c r="K37" s="101">
        <v>-6600</v>
      </c>
      <c r="L37" s="250">
        <f t="shared" si="0"/>
        <v>243770</v>
      </c>
      <c r="M37" s="259"/>
    </row>
    <row r="38" spans="2:13" x14ac:dyDescent="0.25">
      <c r="B38" s="46">
        <f>SUBTOTAL(103,$C$10:C38)</f>
        <v>29</v>
      </c>
      <c r="C38" s="24" t="s">
        <v>770</v>
      </c>
      <c r="D38" s="226" t="s">
        <v>774</v>
      </c>
      <c r="E38" s="226"/>
      <c r="F38" s="226"/>
      <c r="G38" s="227" t="s">
        <v>1058</v>
      </c>
      <c r="H38" s="203" t="s">
        <v>426</v>
      </c>
      <c r="I38" s="239">
        <v>44207</v>
      </c>
      <c r="J38" s="249">
        <v>0</v>
      </c>
      <c r="K38" s="101">
        <v>-5250</v>
      </c>
      <c r="L38" s="250">
        <f t="shared" si="0"/>
        <v>238520</v>
      </c>
      <c r="M38" s="259"/>
    </row>
    <row r="39" spans="2:13" x14ac:dyDescent="0.25">
      <c r="B39" s="46">
        <f>SUBTOTAL(103,$C$10:C39)</f>
        <v>30</v>
      </c>
      <c r="C39" s="24" t="s">
        <v>770</v>
      </c>
      <c r="D39" s="226" t="s">
        <v>774</v>
      </c>
      <c r="E39" s="226"/>
      <c r="F39" s="226"/>
      <c r="G39" s="227" t="s">
        <v>1056</v>
      </c>
      <c r="H39" s="203" t="s">
        <v>430</v>
      </c>
      <c r="I39" s="239">
        <v>44207</v>
      </c>
      <c r="J39" s="249">
        <v>0</v>
      </c>
      <c r="K39" s="101">
        <v>-11850</v>
      </c>
      <c r="L39" s="250">
        <f t="shared" si="0"/>
        <v>226670</v>
      </c>
      <c r="M39" s="259"/>
    </row>
    <row r="40" spans="2:13" x14ac:dyDescent="0.25">
      <c r="B40" s="46">
        <f>SUBTOTAL(103,$C$10:C40)</f>
        <v>31</v>
      </c>
      <c r="C40" s="24" t="s">
        <v>772</v>
      </c>
      <c r="D40" s="226" t="s">
        <v>607</v>
      </c>
      <c r="E40" s="226"/>
      <c r="F40" s="226"/>
      <c r="G40" s="203" t="s">
        <v>675</v>
      </c>
      <c r="H40" s="231" t="s">
        <v>676</v>
      </c>
      <c r="I40" s="239">
        <v>44207</v>
      </c>
      <c r="J40" s="249">
        <v>0</v>
      </c>
      <c r="K40" s="101">
        <v>-43000</v>
      </c>
      <c r="L40" s="250">
        <f t="shared" si="0"/>
        <v>183670</v>
      </c>
      <c r="M40" s="259"/>
    </row>
    <row r="41" spans="2:13" x14ac:dyDescent="0.25">
      <c r="B41" s="46">
        <f>SUBTOTAL(103,$C$10:C41)</f>
        <v>32</v>
      </c>
      <c r="C41" s="154" t="s">
        <v>783</v>
      </c>
      <c r="D41" s="232" t="s">
        <v>852</v>
      </c>
      <c r="E41" s="232"/>
      <c r="F41" s="232"/>
      <c r="G41" s="231" t="s">
        <v>24</v>
      </c>
      <c r="H41" s="231" t="s">
        <v>24</v>
      </c>
      <c r="I41" s="240">
        <v>44237</v>
      </c>
      <c r="J41" s="252">
        <v>0</v>
      </c>
      <c r="K41" s="156">
        <v>-50000</v>
      </c>
      <c r="L41" s="250">
        <f t="shared" si="0"/>
        <v>133670</v>
      </c>
      <c r="M41" s="260"/>
    </row>
    <row r="42" spans="2:13" x14ac:dyDescent="0.25">
      <c r="B42" s="46">
        <f>SUBTOTAL(103,$C$10:C42)</f>
        <v>33</v>
      </c>
      <c r="C42" s="24" t="s">
        <v>777</v>
      </c>
      <c r="D42" s="226" t="s">
        <v>846</v>
      </c>
      <c r="E42" s="232"/>
      <c r="F42" s="232"/>
      <c r="G42" s="231" t="s">
        <v>24</v>
      </c>
      <c r="H42" s="231" t="s">
        <v>24</v>
      </c>
      <c r="I42" s="239">
        <v>44242</v>
      </c>
      <c r="J42" s="249">
        <v>3000000</v>
      </c>
      <c r="K42" s="101">
        <v>0</v>
      </c>
      <c r="L42" s="250">
        <f t="shared" si="0"/>
        <v>3133670</v>
      </c>
      <c r="M42" s="259"/>
    </row>
    <row r="43" spans="2:13" x14ac:dyDescent="0.25">
      <c r="B43" s="46">
        <f>SUBTOTAL(103,$C$10:C43)</f>
        <v>34</v>
      </c>
      <c r="C43" s="24" t="s">
        <v>24</v>
      </c>
      <c r="D43" s="226" t="s">
        <v>45</v>
      </c>
      <c r="E43" s="232"/>
      <c r="F43" s="232"/>
      <c r="G43" s="231" t="s">
        <v>24</v>
      </c>
      <c r="H43" s="231" t="s">
        <v>24</v>
      </c>
      <c r="I43" s="239">
        <v>44242</v>
      </c>
      <c r="J43" s="249">
        <v>1000000</v>
      </c>
      <c r="K43" s="101">
        <v>0</v>
      </c>
      <c r="L43" s="250">
        <f t="shared" si="0"/>
        <v>4133670</v>
      </c>
      <c r="M43" s="259"/>
    </row>
    <row r="44" spans="2:13" x14ac:dyDescent="0.25">
      <c r="B44" s="46">
        <f>SUBTOTAL(103,$C$10:C44)</f>
        <v>35</v>
      </c>
      <c r="C44" s="24" t="s">
        <v>743</v>
      </c>
      <c r="D44" s="226" t="s">
        <v>847</v>
      </c>
      <c r="E44" s="230"/>
      <c r="F44" s="230"/>
      <c r="G44" s="204" t="s">
        <v>588</v>
      </c>
      <c r="H44" s="209" t="s">
        <v>589</v>
      </c>
      <c r="I44" s="239">
        <v>44244</v>
      </c>
      <c r="J44" s="249">
        <v>0</v>
      </c>
      <c r="K44" s="101">
        <v>-947700</v>
      </c>
      <c r="L44" s="250">
        <f t="shared" si="0"/>
        <v>3185970</v>
      </c>
      <c r="M44" s="259"/>
    </row>
    <row r="45" spans="2:13" x14ac:dyDescent="0.25">
      <c r="B45" s="46">
        <f>SUBTOTAL(103,$C$10:C45)</f>
        <v>36</v>
      </c>
      <c r="C45" s="24" t="s">
        <v>778</v>
      </c>
      <c r="D45" s="226" t="s">
        <v>848</v>
      </c>
      <c r="E45" s="226"/>
      <c r="F45" s="226"/>
      <c r="G45" s="227" t="s">
        <v>1059</v>
      </c>
      <c r="H45" s="203" t="s">
        <v>449</v>
      </c>
      <c r="I45" s="239">
        <v>44244</v>
      </c>
      <c r="J45" s="249">
        <v>0</v>
      </c>
      <c r="K45" s="101">
        <v>-400000</v>
      </c>
      <c r="L45" s="250">
        <f t="shared" si="0"/>
        <v>2785970</v>
      </c>
      <c r="M45" s="259"/>
    </row>
    <row r="46" spans="2:13" x14ac:dyDescent="0.25">
      <c r="B46" s="46">
        <f>SUBTOTAL(103,$C$10:C46)</f>
        <v>37</v>
      </c>
      <c r="C46" s="24" t="s">
        <v>770</v>
      </c>
      <c r="D46" s="226" t="s">
        <v>607</v>
      </c>
      <c r="E46" s="226"/>
      <c r="F46" s="226"/>
      <c r="G46" s="227" t="s">
        <v>1057</v>
      </c>
      <c r="H46" s="203" t="s">
        <v>427</v>
      </c>
      <c r="I46" s="239">
        <v>44244</v>
      </c>
      <c r="J46" s="249">
        <v>0</v>
      </c>
      <c r="K46" s="101">
        <v>-40400</v>
      </c>
      <c r="L46" s="250">
        <f t="shared" si="0"/>
        <v>2745570</v>
      </c>
      <c r="M46" s="259"/>
    </row>
    <row r="47" spans="2:13" x14ac:dyDescent="0.25">
      <c r="B47" s="46">
        <f>SUBTOTAL(103,$C$10:C47)</f>
        <v>38</v>
      </c>
      <c r="C47" s="24" t="s">
        <v>779</v>
      </c>
      <c r="D47" s="226" t="s">
        <v>849</v>
      </c>
      <c r="E47" s="230"/>
      <c r="F47" s="230"/>
      <c r="G47" s="204" t="s">
        <v>588</v>
      </c>
      <c r="H47" s="209" t="s">
        <v>589</v>
      </c>
      <c r="I47" s="239">
        <v>44245</v>
      </c>
      <c r="J47" s="249">
        <v>0</v>
      </c>
      <c r="K47" s="101">
        <v>-74900</v>
      </c>
      <c r="L47" s="250">
        <f t="shared" si="0"/>
        <v>2670670</v>
      </c>
      <c r="M47" s="259"/>
    </row>
    <row r="48" spans="2:13" x14ac:dyDescent="0.25">
      <c r="B48" s="46">
        <f>SUBTOTAL(103,$C$10:C48)</f>
        <v>39</v>
      </c>
      <c r="C48" s="24" t="s">
        <v>14</v>
      </c>
      <c r="D48" s="226" t="s">
        <v>776</v>
      </c>
      <c r="E48" s="226"/>
      <c r="F48" s="226"/>
      <c r="G48" s="227"/>
      <c r="H48" s="223"/>
      <c r="I48" s="239">
        <v>44245</v>
      </c>
      <c r="J48" s="249">
        <v>0</v>
      </c>
      <c r="K48" s="101">
        <v>-3500</v>
      </c>
      <c r="L48" s="250">
        <f t="shared" si="0"/>
        <v>2667170</v>
      </c>
      <c r="M48" s="259"/>
    </row>
    <row r="49" spans="2:13" x14ac:dyDescent="0.25">
      <c r="B49" s="46">
        <f>SUBTOTAL(103,$C$10:C49)</f>
        <v>40</v>
      </c>
      <c r="C49" s="24" t="s">
        <v>14</v>
      </c>
      <c r="D49" s="226" t="s">
        <v>776</v>
      </c>
      <c r="E49" s="226"/>
      <c r="F49" s="226"/>
      <c r="G49" s="227"/>
      <c r="H49" s="223"/>
      <c r="I49" s="239">
        <v>44245</v>
      </c>
      <c r="J49" s="249">
        <v>0</v>
      </c>
      <c r="K49" s="101">
        <v>-22683.93</v>
      </c>
      <c r="L49" s="250">
        <f t="shared" si="0"/>
        <v>2644486.0699999998</v>
      </c>
      <c r="M49" s="259"/>
    </row>
    <row r="50" spans="2:13" x14ac:dyDescent="0.25">
      <c r="B50" s="46">
        <f>SUBTOTAL(103,$C$10:C50)</f>
        <v>41</v>
      </c>
      <c r="C50" s="24" t="s">
        <v>14</v>
      </c>
      <c r="D50" s="226" t="s">
        <v>776</v>
      </c>
      <c r="E50" s="226"/>
      <c r="F50" s="226"/>
      <c r="G50" s="227" t="s">
        <v>1062</v>
      </c>
      <c r="H50" s="203" t="s">
        <v>966</v>
      </c>
      <c r="I50" s="239">
        <v>44245</v>
      </c>
      <c r="J50" s="249">
        <v>0</v>
      </c>
      <c r="K50" s="101">
        <v>-5108.57</v>
      </c>
      <c r="L50" s="250">
        <f t="shared" si="0"/>
        <v>2639377.5</v>
      </c>
      <c r="M50" s="259"/>
    </row>
    <row r="51" spans="2:13" x14ac:dyDescent="0.25">
      <c r="B51" s="46">
        <f>SUBTOTAL(103,$C$10:C51)</f>
        <v>42</v>
      </c>
      <c r="C51" s="24" t="s">
        <v>14</v>
      </c>
      <c r="D51" s="226" t="s">
        <v>776</v>
      </c>
      <c r="E51" s="226"/>
      <c r="F51" s="226"/>
      <c r="G51" s="227" t="s">
        <v>1063</v>
      </c>
      <c r="H51" s="203" t="s">
        <v>435</v>
      </c>
      <c r="I51" s="239">
        <v>44245</v>
      </c>
      <c r="J51" s="249">
        <v>0</v>
      </c>
      <c r="K51" s="101">
        <v>-18304</v>
      </c>
      <c r="L51" s="250">
        <f t="shared" si="0"/>
        <v>2621073.5</v>
      </c>
      <c r="M51" s="259"/>
    </row>
    <row r="52" spans="2:13" x14ac:dyDescent="0.25">
      <c r="B52" s="46">
        <f>SUBTOTAL(103,$C$10:C52)</f>
        <v>43</v>
      </c>
      <c r="C52" s="24" t="s">
        <v>14</v>
      </c>
      <c r="D52" s="226" t="s">
        <v>776</v>
      </c>
      <c r="E52" s="226"/>
      <c r="F52" s="226"/>
      <c r="G52" s="227" t="s">
        <v>1050</v>
      </c>
      <c r="H52" s="203" t="s">
        <v>442</v>
      </c>
      <c r="I52" s="239">
        <v>44245</v>
      </c>
      <c r="J52" s="249">
        <v>0</v>
      </c>
      <c r="K52" s="101">
        <v>-403.5</v>
      </c>
      <c r="L52" s="250">
        <f t="shared" si="0"/>
        <v>2620670</v>
      </c>
      <c r="M52" s="259"/>
    </row>
    <row r="53" spans="2:13" x14ac:dyDescent="0.25">
      <c r="B53" s="46">
        <f>SUBTOTAL(103,$C$10:C53)</f>
        <v>44</v>
      </c>
      <c r="C53" s="24" t="s">
        <v>38</v>
      </c>
      <c r="D53" s="226" t="s">
        <v>776</v>
      </c>
      <c r="E53" s="226"/>
      <c r="F53" s="226"/>
      <c r="G53" s="227" t="s">
        <v>1062</v>
      </c>
      <c r="H53" s="203" t="s">
        <v>966</v>
      </c>
      <c r="I53" s="239">
        <v>44245</v>
      </c>
      <c r="J53" s="249">
        <v>0</v>
      </c>
      <c r="K53" s="101">
        <f>-8750-21470</f>
        <v>-30220</v>
      </c>
      <c r="L53" s="250">
        <f>J53+L52+K53</f>
        <v>2590450</v>
      </c>
      <c r="M53" s="259"/>
    </row>
    <row r="54" spans="2:13" x14ac:dyDescent="0.25">
      <c r="B54" s="46">
        <f>SUBTOTAL(103,$C$10:C54)</f>
        <v>45</v>
      </c>
      <c r="C54" s="24" t="s">
        <v>38</v>
      </c>
      <c r="D54" s="226" t="s">
        <v>776</v>
      </c>
      <c r="E54" s="226"/>
      <c r="F54" s="226"/>
      <c r="G54" s="227" t="s">
        <v>1050</v>
      </c>
      <c r="H54" s="203" t="s">
        <v>442</v>
      </c>
      <c r="I54" s="239">
        <v>44245</v>
      </c>
      <c r="J54" s="249">
        <v>0</v>
      </c>
      <c r="K54" s="101">
        <f>-14782.5-1936-3061.5</f>
        <v>-19780</v>
      </c>
      <c r="L54" s="250">
        <f t="shared" si="0"/>
        <v>2570670</v>
      </c>
      <c r="M54" s="259"/>
    </row>
    <row r="55" spans="2:13" x14ac:dyDescent="0.25">
      <c r="B55" s="46">
        <f>SUBTOTAL(103,$C$10:C55)</f>
        <v>46</v>
      </c>
      <c r="C55" s="24" t="s">
        <v>16</v>
      </c>
      <c r="D55" s="226" t="s">
        <v>776</v>
      </c>
      <c r="E55" s="226"/>
      <c r="F55" s="226"/>
      <c r="G55" s="227"/>
      <c r="H55" s="223"/>
      <c r="I55" s="239">
        <v>44245</v>
      </c>
      <c r="J55" s="249">
        <v>0</v>
      </c>
      <c r="K55" s="101">
        <v>-331521.81</v>
      </c>
      <c r="L55" s="250">
        <f t="shared" si="0"/>
        <v>2239148.19</v>
      </c>
      <c r="M55" s="259"/>
    </row>
    <row r="56" spans="2:13" x14ac:dyDescent="0.25">
      <c r="B56" s="46">
        <f>SUBTOTAL(103,$C$10:C56)</f>
        <v>47</v>
      </c>
      <c r="C56" s="24" t="s">
        <v>16</v>
      </c>
      <c r="D56" s="226" t="s">
        <v>776</v>
      </c>
      <c r="E56" s="226"/>
      <c r="F56" s="226"/>
      <c r="G56" s="227" t="s">
        <v>1055</v>
      </c>
      <c r="H56" s="203" t="s">
        <v>436</v>
      </c>
      <c r="I56" s="239">
        <v>44245</v>
      </c>
      <c r="J56" s="249">
        <v>0</v>
      </c>
      <c r="K56" s="101">
        <v>-132408.19</v>
      </c>
      <c r="L56" s="250">
        <f t="shared" si="0"/>
        <v>2106740</v>
      </c>
      <c r="M56" s="259"/>
    </row>
    <row r="57" spans="2:13" x14ac:dyDescent="0.25">
      <c r="B57" s="46">
        <f>SUBTOTAL(103,$C$10:C57)</f>
        <v>48</v>
      </c>
      <c r="C57" s="24" t="s">
        <v>16</v>
      </c>
      <c r="D57" s="226" t="s">
        <v>776</v>
      </c>
      <c r="E57" s="226"/>
      <c r="F57" s="226"/>
      <c r="G57" s="227" t="s">
        <v>1061</v>
      </c>
      <c r="H57" s="203" t="s">
        <v>1060</v>
      </c>
      <c r="I57" s="239">
        <v>44245</v>
      </c>
      <c r="J57" s="249">
        <v>0</v>
      </c>
      <c r="K57" s="101">
        <v>-36070</v>
      </c>
      <c r="L57" s="250">
        <f t="shared" si="0"/>
        <v>2070670</v>
      </c>
      <c r="M57" s="259"/>
    </row>
    <row r="58" spans="2:13" x14ac:dyDescent="0.25">
      <c r="B58" s="46">
        <f>SUBTOTAL(103,$C$10:C58)</f>
        <v>49</v>
      </c>
      <c r="C58" s="24" t="s">
        <v>770</v>
      </c>
      <c r="D58" s="226" t="s">
        <v>607</v>
      </c>
      <c r="E58" s="226"/>
      <c r="F58" s="226"/>
      <c r="G58" s="227"/>
      <c r="H58" s="223"/>
      <c r="I58" s="239">
        <v>44246</v>
      </c>
      <c r="J58" s="249">
        <v>0</v>
      </c>
      <c r="K58" s="101">
        <v>-8000</v>
      </c>
      <c r="L58" s="250">
        <f t="shared" si="0"/>
        <v>2062670</v>
      </c>
      <c r="M58" s="259"/>
    </row>
    <row r="59" spans="2:13" x14ac:dyDescent="0.25">
      <c r="B59" s="46">
        <f>SUBTOTAL(103,$C$10:C59)</f>
        <v>50</v>
      </c>
      <c r="C59" s="24" t="s">
        <v>15</v>
      </c>
      <c r="D59" s="226" t="s">
        <v>776</v>
      </c>
      <c r="E59" s="226"/>
      <c r="F59" s="226"/>
      <c r="G59" s="227" t="s">
        <v>1058</v>
      </c>
      <c r="H59" s="203" t="s">
        <v>426</v>
      </c>
      <c r="I59" s="239">
        <v>44252</v>
      </c>
      <c r="J59" s="249">
        <v>0</v>
      </c>
      <c r="K59" s="101">
        <v>-50000</v>
      </c>
      <c r="L59" s="250">
        <f t="shared" si="0"/>
        <v>2012670</v>
      </c>
      <c r="M59" s="259"/>
    </row>
    <row r="60" spans="2:13" x14ac:dyDescent="0.25">
      <c r="B60" s="46">
        <f>SUBTOTAL(103,$C$10:C60)</f>
        <v>51</v>
      </c>
      <c r="C60" s="24" t="s">
        <v>24</v>
      </c>
      <c r="D60" s="226" t="s">
        <v>850</v>
      </c>
      <c r="E60" s="232"/>
      <c r="F60" s="232"/>
      <c r="G60" s="231" t="s">
        <v>24</v>
      </c>
      <c r="H60" s="231" t="s">
        <v>24</v>
      </c>
      <c r="I60" s="239">
        <v>44258</v>
      </c>
      <c r="J60" s="249">
        <v>0</v>
      </c>
      <c r="K60" s="101">
        <v>-500000</v>
      </c>
      <c r="L60" s="250">
        <f t="shared" si="0"/>
        <v>1512670</v>
      </c>
      <c r="M60" s="259"/>
    </row>
    <row r="61" spans="2:13" x14ac:dyDescent="0.25">
      <c r="B61" s="46">
        <f>SUBTOTAL(103,$C$10:C61)</f>
        <v>52</v>
      </c>
      <c r="C61" s="24" t="s">
        <v>780</v>
      </c>
      <c r="D61" s="226" t="s">
        <v>776</v>
      </c>
      <c r="E61" s="226"/>
      <c r="F61" s="226"/>
      <c r="G61" s="227" t="s">
        <v>1054</v>
      </c>
      <c r="H61" s="203" t="s">
        <v>448</v>
      </c>
      <c r="I61" s="239">
        <v>44258</v>
      </c>
      <c r="J61" s="249">
        <v>0</v>
      </c>
      <c r="K61" s="101">
        <v>-207000</v>
      </c>
      <c r="L61" s="250">
        <f t="shared" si="0"/>
        <v>1305670</v>
      </c>
      <c r="M61" s="259"/>
    </row>
    <row r="62" spans="2:13" x14ac:dyDescent="0.25">
      <c r="B62" s="46">
        <f>SUBTOTAL(103,$C$10:C62)</f>
        <v>53</v>
      </c>
      <c r="C62" s="24" t="s">
        <v>778</v>
      </c>
      <c r="D62" s="226" t="s">
        <v>851</v>
      </c>
      <c r="E62" s="226"/>
      <c r="F62" s="226"/>
      <c r="G62" s="227" t="s">
        <v>1059</v>
      </c>
      <c r="H62" s="203" t="s">
        <v>449</v>
      </c>
      <c r="I62" s="239">
        <v>44260</v>
      </c>
      <c r="J62" s="249">
        <v>0</v>
      </c>
      <c r="K62" s="101">
        <v>-700000</v>
      </c>
      <c r="L62" s="250">
        <f t="shared" si="0"/>
        <v>605670</v>
      </c>
      <c r="M62" s="259"/>
    </row>
    <row r="63" spans="2:13" x14ac:dyDescent="0.25">
      <c r="B63" s="46">
        <f>SUBTOTAL(103,$C$10:C63)</f>
        <v>54</v>
      </c>
      <c r="C63" s="24" t="s">
        <v>781</v>
      </c>
      <c r="D63" s="226" t="s">
        <v>774</v>
      </c>
      <c r="E63" s="230"/>
      <c r="F63" s="230"/>
      <c r="G63" s="204" t="s">
        <v>588</v>
      </c>
      <c r="H63" s="209" t="s">
        <v>589</v>
      </c>
      <c r="I63" s="239">
        <v>44260</v>
      </c>
      <c r="J63" s="249">
        <v>0</v>
      </c>
      <c r="K63" s="101">
        <v>-15000</v>
      </c>
      <c r="L63" s="250">
        <f t="shared" si="0"/>
        <v>590670</v>
      </c>
      <c r="M63" s="259"/>
    </row>
    <row r="64" spans="2:13" x14ac:dyDescent="0.25">
      <c r="B64" s="46">
        <f>SUBTOTAL(103,$C$10:C64)</f>
        <v>55</v>
      </c>
      <c r="C64" s="24" t="s">
        <v>782</v>
      </c>
      <c r="D64" s="226" t="s">
        <v>852</v>
      </c>
      <c r="E64" s="232"/>
      <c r="F64" s="232"/>
      <c r="G64" s="231" t="s">
        <v>24</v>
      </c>
      <c r="H64" s="231" t="s">
        <v>24</v>
      </c>
      <c r="I64" s="239">
        <v>44265</v>
      </c>
      <c r="J64" s="249">
        <v>0</v>
      </c>
      <c r="K64" s="101">
        <v>-130000</v>
      </c>
      <c r="L64" s="250">
        <f t="shared" si="0"/>
        <v>460670</v>
      </c>
      <c r="M64" s="259"/>
    </row>
    <row r="65" spans="2:13" x14ac:dyDescent="0.25">
      <c r="B65" s="46">
        <f>SUBTOTAL(103,$C$10:C65)</f>
        <v>56</v>
      </c>
      <c r="C65" s="24" t="s">
        <v>46</v>
      </c>
      <c r="D65" s="226" t="s">
        <v>766</v>
      </c>
      <c r="E65" s="226"/>
      <c r="F65" s="226"/>
      <c r="G65" s="227" t="s">
        <v>1053</v>
      </c>
      <c r="H65" s="203" t="s">
        <v>46</v>
      </c>
      <c r="I65" s="239">
        <v>44271</v>
      </c>
      <c r="J65" s="249">
        <v>1000000</v>
      </c>
      <c r="K65" s="101">
        <v>0</v>
      </c>
      <c r="L65" s="250">
        <f t="shared" si="0"/>
        <v>1460670</v>
      </c>
      <c r="M65" s="259"/>
    </row>
    <row r="66" spans="2:13" x14ac:dyDescent="0.25">
      <c r="B66" s="46">
        <f>SUBTOTAL(103,$C$10:C66)</f>
        <v>57</v>
      </c>
      <c r="C66" s="24" t="s">
        <v>24</v>
      </c>
      <c r="D66" s="226" t="s">
        <v>853</v>
      </c>
      <c r="E66" s="232"/>
      <c r="F66" s="232"/>
      <c r="G66" s="231" t="s">
        <v>24</v>
      </c>
      <c r="H66" s="231" t="s">
        <v>24</v>
      </c>
      <c r="I66" s="239">
        <v>44272</v>
      </c>
      <c r="J66" s="249">
        <v>0</v>
      </c>
      <c r="K66" s="101">
        <v>-65000</v>
      </c>
      <c r="L66" s="250">
        <f t="shared" si="0"/>
        <v>1395670</v>
      </c>
      <c r="M66" s="259"/>
    </row>
    <row r="67" spans="2:13" x14ac:dyDescent="0.25">
      <c r="B67" s="46">
        <f>SUBTOTAL(103,$C$10:C67)</f>
        <v>58</v>
      </c>
      <c r="C67" s="24" t="s">
        <v>743</v>
      </c>
      <c r="D67" s="226" t="s">
        <v>854</v>
      </c>
      <c r="E67" s="226"/>
      <c r="F67" s="226"/>
      <c r="G67" s="227"/>
      <c r="H67" s="223"/>
      <c r="I67" s="239">
        <v>44272</v>
      </c>
      <c r="J67" s="249">
        <v>0</v>
      </c>
      <c r="K67" s="101">
        <v>-712000</v>
      </c>
      <c r="L67" s="250">
        <f t="shared" si="0"/>
        <v>683670</v>
      </c>
      <c r="M67" s="259"/>
    </row>
    <row r="68" spans="2:13" x14ac:dyDescent="0.25">
      <c r="B68" s="46">
        <f>SUBTOTAL(103,$C$10:C68)</f>
        <v>59</v>
      </c>
      <c r="C68" s="24" t="s">
        <v>193</v>
      </c>
      <c r="D68" s="226" t="s">
        <v>855</v>
      </c>
      <c r="E68" s="226"/>
      <c r="F68" s="226"/>
      <c r="G68" s="227"/>
      <c r="H68" s="223"/>
      <c r="I68" s="239">
        <v>44277</v>
      </c>
      <c r="J68" s="249">
        <v>45000</v>
      </c>
      <c r="K68" s="101">
        <v>0</v>
      </c>
      <c r="L68" s="250">
        <f t="shared" si="0"/>
        <v>728670</v>
      </c>
      <c r="M68" s="259"/>
    </row>
    <row r="69" spans="2:13" x14ac:dyDescent="0.25">
      <c r="B69" s="46">
        <f>SUBTOTAL(103,$C$10:C69)</f>
        <v>60</v>
      </c>
      <c r="C69" s="24" t="s">
        <v>784</v>
      </c>
      <c r="D69" s="226" t="s">
        <v>856</v>
      </c>
      <c r="E69" s="226"/>
      <c r="F69" s="226"/>
      <c r="G69" s="227" t="s">
        <v>1059</v>
      </c>
      <c r="H69" s="203" t="s">
        <v>449</v>
      </c>
      <c r="I69" s="239">
        <v>44279</v>
      </c>
      <c r="J69" s="249">
        <v>0</v>
      </c>
      <c r="K69" s="101">
        <v>-70000</v>
      </c>
      <c r="L69" s="250">
        <f t="shared" si="0"/>
        <v>658670</v>
      </c>
      <c r="M69" s="259"/>
    </row>
    <row r="70" spans="2:13" x14ac:dyDescent="0.25">
      <c r="B70" s="46">
        <f>SUBTOTAL(103,$C$10:C70)</f>
        <v>61</v>
      </c>
      <c r="C70" s="24" t="s">
        <v>14</v>
      </c>
      <c r="D70" s="226" t="s">
        <v>776</v>
      </c>
      <c r="E70" s="226"/>
      <c r="F70" s="226"/>
      <c r="G70" s="227"/>
      <c r="H70" s="203"/>
      <c r="I70" s="239">
        <v>44279</v>
      </c>
      <c r="J70" s="249">
        <v>0</v>
      </c>
      <c r="K70" s="101">
        <v>-50000</v>
      </c>
      <c r="L70" s="250">
        <f t="shared" si="0"/>
        <v>608670</v>
      </c>
      <c r="M70" s="259"/>
    </row>
    <row r="71" spans="2:13" x14ac:dyDescent="0.25">
      <c r="B71" s="46">
        <f>SUBTOTAL(103,$C$10:C71)</f>
        <v>62</v>
      </c>
      <c r="C71" s="24" t="s">
        <v>24</v>
      </c>
      <c r="D71" s="226" t="s">
        <v>857</v>
      </c>
      <c r="E71" s="232"/>
      <c r="F71" s="232"/>
      <c r="G71" s="231" t="s">
        <v>24</v>
      </c>
      <c r="H71" s="231" t="s">
        <v>24</v>
      </c>
      <c r="I71" s="239">
        <v>44279</v>
      </c>
      <c r="J71" s="249">
        <v>0</v>
      </c>
      <c r="K71" s="101">
        <v>-5000</v>
      </c>
      <c r="L71" s="250">
        <f t="shared" si="0"/>
        <v>603670</v>
      </c>
      <c r="M71" s="259"/>
    </row>
    <row r="72" spans="2:13" x14ac:dyDescent="0.25">
      <c r="B72" s="46">
        <f>SUBTOTAL(103,$C$10:C72)</f>
        <v>63</v>
      </c>
      <c r="C72" s="24" t="s">
        <v>781</v>
      </c>
      <c r="D72" s="226" t="s">
        <v>774</v>
      </c>
      <c r="E72" s="230"/>
      <c r="F72" s="230"/>
      <c r="G72" s="204" t="s">
        <v>588</v>
      </c>
      <c r="H72" s="209" t="s">
        <v>589</v>
      </c>
      <c r="I72" s="239">
        <v>44286</v>
      </c>
      <c r="J72" s="249">
        <v>0</v>
      </c>
      <c r="K72" s="101">
        <v>-15000</v>
      </c>
      <c r="L72" s="250">
        <f t="shared" si="0"/>
        <v>588670</v>
      </c>
      <c r="M72" s="259"/>
    </row>
    <row r="73" spans="2:13" x14ac:dyDescent="0.25">
      <c r="B73" s="46">
        <f>SUBTOTAL(103,$C$10:C73)</f>
        <v>64</v>
      </c>
      <c r="C73" s="24" t="s">
        <v>785</v>
      </c>
      <c r="D73" s="226" t="s">
        <v>858</v>
      </c>
      <c r="E73" s="226"/>
      <c r="F73" s="226"/>
      <c r="G73" s="227" t="s">
        <v>582</v>
      </c>
      <c r="H73" s="203" t="s">
        <v>425</v>
      </c>
      <c r="I73" s="239">
        <v>44300</v>
      </c>
      <c r="J73" s="249">
        <v>0</v>
      </c>
      <c r="K73" s="101">
        <v>-68200</v>
      </c>
      <c r="L73" s="250">
        <f t="shared" si="0"/>
        <v>520470</v>
      </c>
      <c r="M73" s="259"/>
    </row>
    <row r="74" spans="2:13" x14ac:dyDescent="0.25">
      <c r="B74" s="46">
        <f>SUBTOTAL(103,$C$10:C74)</f>
        <v>65</v>
      </c>
      <c r="C74" s="24" t="s">
        <v>46</v>
      </c>
      <c r="D74" s="226" t="s">
        <v>766</v>
      </c>
      <c r="E74" s="226"/>
      <c r="F74" s="226"/>
      <c r="G74" s="227" t="s">
        <v>1053</v>
      </c>
      <c r="H74" s="203" t="s">
        <v>46</v>
      </c>
      <c r="I74" s="239">
        <v>44301</v>
      </c>
      <c r="J74" s="249">
        <v>1000000</v>
      </c>
      <c r="K74" s="101">
        <v>0</v>
      </c>
      <c r="L74" s="250">
        <f t="shared" si="0"/>
        <v>1520470</v>
      </c>
      <c r="M74" s="259"/>
    </row>
    <row r="75" spans="2:13" x14ac:dyDescent="0.25">
      <c r="B75" s="46">
        <f>SUBTOTAL(103,$C$10:C75)</f>
        <v>66</v>
      </c>
      <c r="C75" s="24" t="s">
        <v>743</v>
      </c>
      <c r="D75" s="226" t="s">
        <v>858</v>
      </c>
      <c r="E75" s="226"/>
      <c r="F75" s="226"/>
      <c r="G75" s="227"/>
      <c r="H75" s="223"/>
      <c r="I75" s="239">
        <v>44302</v>
      </c>
      <c r="J75" s="249">
        <v>0</v>
      </c>
      <c r="K75" s="101">
        <v>-359000</v>
      </c>
      <c r="L75" s="250">
        <f t="shared" si="0"/>
        <v>1161470</v>
      </c>
      <c r="M75" s="259"/>
    </row>
    <row r="76" spans="2:13" x14ac:dyDescent="0.25">
      <c r="B76" s="46">
        <f>SUBTOTAL(103,$C$10:C76)</f>
        <v>67</v>
      </c>
      <c r="C76" s="24" t="s">
        <v>16</v>
      </c>
      <c r="D76" s="226" t="s">
        <v>776</v>
      </c>
      <c r="E76" s="226"/>
      <c r="F76" s="226"/>
      <c r="G76" s="227"/>
      <c r="H76" s="223"/>
      <c r="I76" s="239">
        <v>44302</v>
      </c>
      <c r="J76" s="249">
        <v>0</v>
      </c>
      <c r="K76" s="101">
        <v>-200000</v>
      </c>
      <c r="L76" s="250">
        <f t="shared" si="0"/>
        <v>961470</v>
      </c>
      <c r="M76" s="259"/>
    </row>
    <row r="77" spans="2:13" x14ac:dyDescent="0.25">
      <c r="B77" s="46">
        <f>SUBTOTAL(103,$C$10:C77)</f>
        <v>68</v>
      </c>
      <c r="C77" s="24" t="s">
        <v>597</v>
      </c>
      <c r="D77" s="226" t="s">
        <v>858</v>
      </c>
      <c r="E77" s="226"/>
      <c r="F77" s="226"/>
      <c r="G77" s="227"/>
      <c r="H77" s="223"/>
      <c r="I77" s="239">
        <v>44305</v>
      </c>
      <c r="J77" s="249">
        <v>0</v>
      </c>
      <c r="K77" s="101">
        <v>-53000</v>
      </c>
      <c r="L77" s="250">
        <f t="shared" ref="L77:L140" si="1">J77+L76+K77</f>
        <v>908470</v>
      </c>
      <c r="M77" s="259"/>
    </row>
    <row r="78" spans="2:13" x14ac:dyDescent="0.25">
      <c r="B78" s="46">
        <f>SUBTOTAL(103,$C$10:C78)</f>
        <v>69</v>
      </c>
      <c r="C78" s="24" t="s">
        <v>24</v>
      </c>
      <c r="D78" s="226" t="s">
        <v>859</v>
      </c>
      <c r="E78" s="232"/>
      <c r="F78" s="232"/>
      <c r="G78" s="231" t="s">
        <v>24</v>
      </c>
      <c r="H78" s="231" t="s">
        <v>24</v>
      </c>
      <c r="I78" s="239">
        <v>44305</v>
      </c>
      <c r="J78" s="249">
        <v>0</v>
      </c>
      <c r="K78" s="101">
        <v>-6700</v>
      </c>
      <c r="L78" s="250">
        <f t="shared" si="1"/>
        <v>901770</v>
      </c>
      <c r="M78" s="259"/>
    </row>
    <row r="79" spans="2:13" x14ac:dyDescent="0.25">
      <c r="B79" s="46">
        <f>SUBTOTAL(103,$C$10:C79)</f>
        <v>70</v>
      </c>
      <c r="C79" s="24" t="s">
        <v>791</v>
      </c>
      <c r="D79" s="226" t="s">
        <v>775</v>
      </c>
      <c r="E79" s="226"/>
      <c r="F79" s="226"/>
      <c r="G79" s="227" t="s">
        <v>1050</v>
      </c>
      <c r="H79" s="203" t="s">
        <v>442</v>
      </c>
      <c r="I79" s="239">
        <v>44307</v>
      </c>
      <c r="J79" s="249">
        <v>0</v>
      </c>
      <c r="K79" s="101">
        <v>-50000</v>
      </c>
      <c r="L79" s="250">
        <f t="shared" si="1"/>
        <v>851770</v>
      </c>
      <c r="M79" s="259"/>
    </row>
    <row r="80" spans="2:13" x14ac:dyDescent="0.25">
      <c r="B80" s="46">
        <f>SUBTOTAL(103,$C$10:C80)</f>
        <v>71</v>
      </c>
      <c r="C80" s="24" t="s">
        <v>24</v>
      </c>
      <c r="D80" s="226" t="s">
        <v>860</v>
      </c>
      <c r="E80" s="232"/>
      <c r="F80" s="232"/>
      <c r="G80" s="231" t="s">
        <v>24</v>
      </c>
      <c r="H80" s="231" t="s">
        <v>24</v>
      </c>
      <c r="I80" s="239">
        <v>44309</v>
      </c>
      <c r="J80" s="249">
        <v>0</v>
      </c>
      <c r="K80" s="101">
        <v>-1500</v>
      </c>
      <c r="L80" s="250">
        <f t="shared" si="1"/>
        <v>850270</v>
      </c>
      <c r="M80" s="259"/>
    </row>
    <row r="81" spans="2:13" x14ac:dyDescent="0.25">
      <c r="B81" s="46">
        <f>SUBTOTAL(103,$C$10:C81)</f>
        <v>72</v>
      </c>
      <c r="C81" s="24" t="s">
        <v>14</v>
      </c>
      <c r="D81" s="226" t="s">
        <v>776</v>
      </c>
      <c r="E81" s="226"/>
      <c r="F81" s="226"/>
      <c r="G81" s="227" t="s">
        <v>1052</v>
      </c>
      <c r="H81" s="203" t="s">
        <v>440</v>
      </c>
      <c r="I81" s="239">
        <v>44313</v>
      </c>
      <c r="J81" s="249">
        <v>0</v>
      </c>
      <c r="K81" s="101">
        <v>-10000</v>
      </c>
      <c r="L81" s="250">
        <f t="shared" si="1"/>
        <v>840270</v>
      </c>
      <c r="M81" s="259"/>
    </row>
    <row r="82" spans="2:13" x14ac:dyDescent="0.25">
      <c r="B82" s="46">
        <f>SUBTOTAL(103,$C$10:C82)</f>
        <v>73</v>
      </c>
      <c r="C82" s="24" t="s">
        <v>786</v>
      </c>
      <c r="D82" s="226" t="s">
        <v>861</v>
      </c>
      <c r="E82" s="226"/>
      <c r="F82" s="226"/>
      <c r="G82" s="227" t="s">
        <v>1052</v>
      </c>
      <c r="H82" s="203" t="s">
        <v>440</v>
      </c>
      <c r="I82" s="239">
        <v>44316</v>
      </c>
      <c r="J82" s="249">
        <v>0</v>
      </c>
      <c r="K82" s="101">
        <v>-10000</v>
      </c>
      <c r="L82" s="250">
        <f t="shared" si="1"/>
        <v>830270</v>
      </c>
      <c r="M82" s="259"/>
    </row>
    <row r="83" spans="2:13" x14ac:dyDescent="0.25">
      <c r="B83" s="46">
        <f>SUBTOTAL(103,$C$10:C83)</f>
        <v>74</v>
      </c>
      <c r="C83" s="24" t="s">
        <v>38</v>
      </c>
      <c r="D83" s="226" t="s">
        <v>776</v>
      </c>
      <c r="E83" s="226"/>
      <c r="F83" s="226"/>
      <c r="G83" s="227" t="s">
        <v>1050</v>
      </c>
      <c r="H83" s="203" t="s">
        <v>442</v>
      </c>
      <c r="I83" s="239">
        <v>44321</v>
      </c>
      <c r="J83" s="249">
        <v>0</v>
      </c>
      <c r="K83" s="101">
        <v>-3360</v>
      </c>
      <c r="L83" s="250">
        <f t="shared" si="1"/>
        <v>826910</v>
      </c>
      <c r="M83" s="259"/>
    </row>
    <row r="84" spans="2:13" x14ac:dyDescent="0.25">
      <c r="B84" s="46">
        <f>SUBTOTAL(103,$C$10:C84)</f>
        <v>75</v>
      </c>
      <c r="C84" s="24" t="s">
        <v>38</v>
      </c>
      <c r="D84" s="226" t="s">
        <v>776</v>
      </c>
      <c r="E84" s="226"/>
      <c r="F84" s="226"/>
      <c r="G84" s="227" t="s">
        <v>1053</v>
      </c>
      <c r="H84" s="203" t="s">
        <v>46</v>
      </c>
      <c r="I84" s="239">
        <v>44321</v>
      </c>
      <c r="J84" s="249">
        <v>0</v>
      </c>
      <c r="K84" s="101">
        <f>-6100-5040</f>
        <v>-11140</v>
      </c>
      <c r="L84" s="250">
        <f t="shared" si="1"/>
        <v>815770</v>
      </c>
      <c r="M84" s="259"/>
    </row>
    <row r="85" spans="2:13" x14ac:dyDescent="0.25">
      <c r="B85" s="46">
        <f>SUBTOTAL(103,$C$10:C85)</f>
        <v>76</v>
      </c>
      <c r="C85" s="24" t="s">
        <v>787</v>
      </c>
      <c r="D85" s="226" t="s">
        <v>862</v>
      </c>
      <c r="E85" s="226"/>
      <c r="F85" s="226"/>
      <c r="G85" s="227" t="s">
        <v>1052</v>
      </c>
      <c r="H85" s="203" t="s">
        <v>440</v>
      </c>
      <c r="I85" s="239">
        <v>44323</v>
      </c>
      <c r="J85" s="249">
        <v>0</v>
      </c>
      <c r="K85" s="101">
        <v>-8500</v>
      </c>
      <c r="L85" s="250">
        <f t="shared" si="1"/>
        <v>807270</v>
      </c>
      <c r="M85" s="259"/>
    </row>
    <row r="86" spans="2:13" x14ac:dyDescent="0.25">
      <c r="B86" s="46">
        <f>SUBTOTAL(103,$C$10:C86)</f>
        <v>77</v>
      </c>
      <c r="C86" s="24" t="s">
        <v>14</v>
      </c>
      <c r="D86" s="226" t="s">
        <v>776</v>
      </c>
      <c r="E86" s="226"/>
      <c r="F86" s="226"/>
      <c r="G86" s="227"/>
      <c r="H86" s="203"/>
      <c r="I86" s="239">
        <v>44329</v>
      </c>
      <c r="J86" s="249">
        <v>0</v>
      </c>
      <c r="K86" s="101">
        <v>-25470.5</v>
      </c>
      <c r="L86" s="250">
        <f t="shared" si="1"/>
        <v>781799.5</v>
      </c>
      <c r="M86" s="259"/>
    </row>
    <row r="87" spans="2:13" x14ac:dyDescent="0.25">
      <c r="B87" s="46">
        <f>SUBTOTAL(103,$C$10:C87)</f>
        <v>78</v>
      </c>
      <c r="C87" s="24" t="s">
        <v>14</v>
      </c>
      <c r="D87" s="226" t="s">
        <v>776</v>
      </c>
      <c r="E87" s="226"/>
      <c r="F87" s="226"/>
      <c r="G87" s="227" t="s">
        <v>1052</v>
      </c>
      <c r="H87" s="203" t="s">
        <v>440</v>
      </c>
      <c r="I87" s="239">
        <v>44329</v>
      </c>
      <c r="J87" s="249">
        <v>0</v>
      </c>
      <c r="K87" s="101">
        <f>-5670-10345.32-8514.18</f>
        <v>-24529.5</v>
      </c>
      <c r="L87" s="250">
        <f t="shared" si="1"/>
        <v>757270</v>
      </c>
      <c r="M87" s="259"/>
    </row>
    <row r="88" spans="2:13" x14ac:dyDescent="0.25">
      <c r="B88" s="46">
        <f>SUBTOTAL(103,$C$10:C88)</f>
        <v>79</v>
      </c>
      <c r="C88" s="24" t="s">
        <v>788</v>
      </c>
      <c r="D88" s="226" t="s">
        <v>863</v>
      </c>
      <c r="E88" s="226"/>
      <c r="F88" s="226"/>
      <c r="G88" s="227" t="s">
        <v>1058</v>
      </c>
      <c r="H88" s="203" t="s">
        <v>426</v>
      </c>
      <c r="I88" s="239">
        <v>44330</v>
      </c>
      <c r="J88" s="249">
        <v>0</v>
      </c>
      <c r="K88" s="101">
        <v>-4000</v>
      </c>
      <c r="L88" s="250">
        <f t="shared" si="1"/>
        <v>753270</v>
      </c>
      <c r="M88" s="259"/>
    </row>
    <row r="89" spans="2:13" x14ac:dyDescent="0.25">
      <c r="B89" s="46">
        <f>SUBTOTAL(103,$C$10:C89)</f>
        <v>80</v>
      </c>
      <c r="C89" s="24" t="s">
        <v>24</v>
      </c>
      <c r="D89" s="226" t="s">
        <v>864</v>
      </c>
      <c r="E89" s="232"/>
      <c r="F89" s="232"/>
      <c r="G89" s="231" t="s">
        <v>24</v>
      </c>
      <c r="H89" s="231" t="s">
        <v>24</v>
      </c>
      <c r="I89" s="239">
        <v>44330</v>
      </c>
      <c r="J89" s="249">
        <v>0</v>
      </c>
      <c r="K89" s="101">
        <v>-800</v>
      </c>
      <c r="L89" s="250">
        <f t="shared" si="1"/>
        <v>752470</v>
      </c>
      <c r="M89" s="259"/>
    </row>
    <row r="90" spans="2:13" x14ac:dyDescent="0.25">
      <c r="B90" s="46">
        <f>SUBTOTAL(103,$C$10:C90)</f>
        <v>81</v>
      </c>
      <c r="C90" s="24" t="s">
        <v>24</v>
      </c>
      <c r="D90" s="226" t="s">
        <v>865</v>
      </c>
      <c r="E90" s="232"/>
      <c r="F90" s="232"/>
      <c r="G90" s="231" t="s">
        <v>24</v>
      </c>
      <c r="H90" s="231" t="s">
        <v>24</v>
      </c>
      <c r="I90" s="239">
        <v>44330</v>
      </c>
      <c r="J90" s="249">
        <v>0</v>
      </c>
      <c r="K90" s="101">
        <v>-3800</v>
      </c>
      <c r="L90" s="250">
        <f t="shared" si="1"/>
        <v>748670</v>
      </c>
      <c r="M90" s="259"/>
    </row>
    <row r="91" spans="2:13" x14ac:dyDescent="0.25">
      <c r="B91" s="46">
        <f>SUBTOTAL(103,$C$10:C91)</f>
        <v>82</v>
      </c>
      <c r="C91" s="24" t="s">
        <v>24</v>
      </c>
      <c r="D91" s="226" t="s">
        <v>846</v>
      </c>
      <c r="E91" s="232"/>
      <c r="F91" s="232"/>
      <c r="G91" s="231" t="s">
        <v>24</v>
      </c>
      <c r="H91" s="231" t="s">
        <v>24</v>
      </c>
      <c r="I91" s="239">
        <v>44333</v>
      </c>
      <c r="J91" s="249">
        <v>100000</v>
      </c>
      <c r="K91" s="101">
        <v>0</v>
      </c>
      <c r="L91" s="250">
        <f t="shared" si="1"/>
        <v>848670</v>
      </c>
      <c r="M91" s="259"/>
    </row>
    <row r="92" spans="2:13" x14ac:dyDescent="0.25">
      <c r="B92" s="46">
        <f>SUBTOTAL(103,$C$10:C92)</f>
        <v>83</v>
      </c>
      <c r="C92" s="24" t="s">
        <v>967</v>
      </c>
      <c r="D92" s="226" t="s">
        <v>968</v>
      </c>
      <c r="E92" s="226"/>
      <c r="F92" s="226"/>
      <c r="G92" s="227"/>
      <c r="H92" s="223"/>
      <c r="I92" s="239">
        <v>44333</v>
      </c>
      <c r="J92" s="249">
        <v>0</v>
      </c>
      <c r="K92" s="101">
        <v>-900</v>
      </c>
      <c r="L92" s="250">
        <f t="shared" si="1"/>
        <v>847770</v>
      </c>
      <c r="M92" s="259"/>
    </row>
    <row r="93" spans="2:13" x14ac:dyDescent="0.25">
      <c r="B93" s="46">
        <f>SUBTOTAL(103,$C$10:C93)</f>
        <v>84</v>
      </c>
      <c r="C93" s="24" t="s">
        <v>743</v>
      </c>
      <c r="D93" s="226" t="s">
        <v>866</v>
      </c>
      <c r="E93" s="226"/>
      <c r="F93" s="226"/>
      <c r="G93" s="227"/>
      <c r="H93" s="223"/>
      <c r="I93" s="239">
        <v>44333</v>
      </c>
      <c r="J93" s="249">
        <v>0</v>
      </c>
      <c r="K93" s="101">
        <v>-649500</v>
      </c>
      <c r="L93" s="250">
        <f t="shared" si="1"/>
        <v>198270</v>
      </c>
      <c r="M93" s="259"/>
    </row>
    <row r="94" spans="2:13" x14ac:dyDescent="0.25">
      <c r="B94" s="46">
        <f>SUBTOTAL(103,$C$10:C94)</f>
        <v>85</v>
      </c>
      <c r="C94" s="24" t="s">
        <v>433</v>
      </c>
      <c r="D94" s="226" t="s">
        <v>849</v>
      </c>
      <c r="E94" s="226"/>
      <c r="F94" s="226"/>
      <c r="G94" s="227"/>
      <c r="H94" s="223"/>
      <c r="I94" s="239">
        <v>44334</v>
      </c>
      <c r="J94" s="249">
        <v>150000</v>
      </c>
      <c r="K94" s="101">
        <v>0</v>
      </c>
      <c r="L94" s="250">
        <f t="shared" si="1"/>
        <v>348270</v>
      </c>
      <c r="M94" s="259"/>
    </row>
    <row r="95" spans="2:13" x14ac:dyDescent="0.25">
      <c r="B95" s="46">
        <f>SUBTOTAL(103,$C$10:C95)</f>
        <v>86</v>
      </c>
      <c r="C95" s="24" t="s">
        <v>14</v>
      </c>
      <c r="D95" s="226" t="s">
        <v>776</v>
      </c>
      <c r="E95" s="226"/>
      <c r="F95" s="226"/>
      <c r="G95" s="227"/>
      <c r="H95" s="223"/>
      <c r="I95" s="239">
        <v>44334</v>
      </c>
      <c r="J95" s="249">
        <v>0</v>
      </c>
      <c r="K95" s="101">
        <v>-50000</v>
      </c>
      <c r="L95" s="250">
        <f t="shared" si="1"/>
        <v>298270</v>
      </c>
      <c r="M95" s="259"/>
    </row>
    <row r="96" spans="2:13" x14ac:dyDescent="0.25">
      <c r="B96" s="46">
        <f>SUBTOTAL(103,$C$10:C96)</f>
        <v>87</v>
      </c>
      <c r="C96" s="24" t="s">
        <v>789</v>
      </c>
      <c r="D96" s="226" t="s">
        <v>867</v>
      </c>
      <c r="E96" s="226"/>
      <c r="F96" s="226"/>
      <c r="G96" s="227" t="s">
        <v>1054</v>
      </c>
      <c r="H96" s="203" t="s">
        <v>448</v>
      </c>
      <c r="I96" s="239">
        <v>44334</v>
      </c>
      <c r="J96" s="249">
        <v>0</v>
      </c>
      <c r="K96" s="101">
        <v>-70000</v>
      </c>
      <c r="L96" s="250">
        <f t="shared" si="1"/>
        <v>228270</v>
      </c>
      <c r="M96" s="259"/>
    </row>
    <row r="97" spans="2:13" x14ac:dyDescent="0.25">
      <c r="B97" s="46">
        <f>SUBTOTAL(103,$C$10:C97)</f>
        <v>88</v>
      </c>
      <c r="C97" s="24" t="s">
        <v>790</v>
      </c>
      <c r="D97" s="226" t="s">
        <v>766</v>
      </c>
      <c r="E97" s="226"/>
      <c r="F97" s="226"/>
      <c r="G97" s="227"/>
      <c r="H97" s="203"/>
      <c r="I97" s="239">
        <v>44336</v>
      </c>
      <c r="J97" s="249">
        <v>125000</v>
      </c>
      <c r="K97" s="101">
        <v>0</v>
      </c>
      <c r="L97" s="250">
        <f t="shared" si="1"/>
        <v>353270</v>
      </c>
      <c r="M97" s="259"/>
    </row>
    <row r="98" spans="2:13" x14ac:dyDescent="0.25">
      <c r="B98" s="46">
        <f>SUBTOTAL(103,$C$10:C98)</f>
        <v>89</v>
      </c>
      <c r="C98" s="24" t="s">
        <v>791</v>
      </c>
      <c r="D98" s="226" t="s">
        <v>775</v>
      </c>
      <c r="E98" s="226"/>
      <c r="F98" s="226"/>
      <c r="G98" s="227" t="s">
        <v>1062</v>
      </c>
      <c r="H98" s="203" t="s">
        <v>966</v>
      </c>
      <c r="I98" s="239">
        <v>44336</v>
      </c>
      <c r="J98" s="249">
        <v>0</v>
      </c>
      <c r="K98" s="101">
        <v>-100000</v>
      </c>
      <c r="L98" s="250">
        <f t="shared" si="1"/>
        <v>253270</v>
      </c>
      <c r="M98" s="259"/>
    </row>
    <row r="99" spans="2:13" x14ac:dyDescent="0.25">
      <c r="B99" s="46">
        <f>SUBTOTAL(103,$C$10:C99)</f>
        <v>90</v>
      </c>
      <c r="C99" s="24" t="s">
        <v>194</v>
      </c>
      <c r="D99" s="226" t="s">
        <v>868</v>
      </c>
      <c r="E99" s="226"/>
      <c r="F99" s="226"/>
      <c r="G99" s="227"/>
      <c r="H99" s="223"/>
      <c r="I99" s="239">
        <v>44341</v>
      </c>
      <c r="J99" s="249">
        <v>407588.89</v>
      </c>
      <c r="K99" s="101">
        <v>0</v>
      </c>
      <c r="L99" s="250">
        <f t="shared" si="1"/>
        <v>660858.89</v>
      </c>
      <c r="M99" s="259"/>
    </row>
    <row r="100" spans="2:13" x14ac:dyDescent="0.25">
      <c r="B100" s="46">
        <f>SUBTOTAL(103,$C$10:C100)</f>
        <v>91</v>
      </c>
      <c r="C100" s="24" t="s">
        <v>789</v>
      </c>
      <c r="D100" s="226" t="s">
        <v>869</v>
      </c>
      <c r="E100" s="226"/>
      <c r="F100" s="226"/>
      <c r="G100" s="227" t="s">
        <v>1054</v>
      </c>
      <c r="H100" s="203" t="s">
        <v>448</v>
      </c>
      <c r="I100" s="239">
        <v>44341</v>
      </c>
      <c r="J100" s="249">
        <v>0</v>
      </c>
      <c r="K100" s="101">
        <v>-5000</v>
      </c>
      <c r="L100" s="250">
        <f t="shared" si="1"/>
        <v>655858.89</v>
      </c>
      <c r="M100" s="259"/>
    </row>
    <row r="101" spans="2:13" x14ac:dyDescent="0.25">
      <c r="B101" s="46">
        <f>SUBTOTAL(103,$C$10:C101)</f>
        <v>92</v>
      </c>
      <c r="C101" s="24" t="s">
        <v>46</v>
      </c>
      <c r="D101" s="226" t="s">
        <v>766</v>
      </c>
      <c r="E101" s="226"/>
      <c r="F101" s="226"/>
      <c r="G101" s="227" t="s">
        <v>1053</v>
      </c>
      <c r="H101" s="203" t="s">
        <v>46</v>
      </c>
      <c r="I101" s="239">
        <v>44342</v>
      </c>
      <c r="J101" s="249">
        <v>500000</v>
      </c>
      <c r="K101" s="101"/>
      <c r="L101" s="250">
        <f t="shared" si="1"/>
        <v>1155858.8900000001</v>
      </c>
      <c r="M101" s="259"/>
    </row>
    <row r="102" spans="2:13" x14ac:dyDescent="0.25">
      <c r="B102" s="46">
        <f>SUBTOTAL(103,$C$10:C102)</f>
        <v>93</v>
      </c>
      <c r="C102" s="158" t="s">
        <v>749</v>
      </c>
      <c r="D102" s="226" t="s">
        <v>608</v>
      </c>
      <c r="E102" s="232"/>
      <c r="F102" s="232"/>
      <c r="G102" s="231" t="s">
        <v>24</v>
      </c>
      <c r="H102" s="231" t="s">
        <v>24</v>
      </c>
      <c r="I102" s="239">
        <v>44343</v>
      </c>
      <c r="J102" s="249">
        <v>0</v>
      </c>
      <c r="K102" s="101">
        <v>-2800</v>
      </c>
      <c r="L102" s="250">
        <f t="shared" si="1"/>
        <v>1153058.8900000001</v>
      </c>
      <c r="M102" s="259"/>
    </row>
    <row r="103" spans="2:13" x14ac:dyDescent="0.25">
      <c r="B103" s="46">
        <f>SUBTOTAL(103,$C$10:C103)</f>
        <v>94</v>
      </c>
      <c r="C103" s="24" t="s">
        <v>16</v>
      </c>
      <c r="D103" s="226" t="s">
        <v>776</v>
      </c>
      <c r="E103" s="226"/>
      <c r="F103" s="226"/>
      <c r="G103" s="227"/>
      <c r="H103" s="223"/>
      <c r="I103" s="239">
        <v>44344</v>
      </c>
      <c r="J103" s="249">
        <v>0</v>
      </c>
      <c r="K103" s="101">
        <v>-500000</v>
      </c>
      <c r="L103" s="250">
        <f t="shared" si="1"/>
        <v>653058.89000000013</v>
      </c>
      <c r="M103" s="259"/>
    </row>
    <row r="104" spans="2:13" x14ac:dyDescent="0.25">
      <c r="B104" s="46">
        <f>SUBTOTAL(103,$C$10:C104)</f>
        <v>95</v>
      </c>
      <c r="C104" s="24" t="s">
        <v>792</v>
      </c>
      <c r="D104" s="226" t="s">
        <v>849</v>
      </c>
      <c r="E104" s="230"/>
      <c r="F104" s="230"/>
      <c r="G104" s="204" t="s">
        <v>588</v>
      </c>
      <c r="H104" s="209" t="s">
        <v>589</v>
      </c>
      <c r="I104" s="239">
        <v>44347</v>
      </c>
      <c r="J104" s="249">
        <v>0</v>
      </c>
      <c r="K104" s="101">
        <v>-50000</v>
      </c>
      <c r="L104" s="250">
        <f t="shared" si="1"/>
        <v>603058.89000000013</v>
      </c>
      <c r="M104" s="259"/>
    </row>
    <row r="105" spans="2:13" x14ac:dyDescent="0.25">
      <c r="B105" s="46">
        <f>SUBTOTAL(103,$C$10:C105)</f>
        <v>96</v>
      </c>
      <c r="C105" s="158" t="s">
        <v>749</v>
      </c>
      <c r="D105" s="226" t="s">
        <v>608</v>
      </c>
      <c r="E105" s="232"/>
      <c r="F105" s="232"/>
      <c r="G105" s="231" t="s">
        <v>24</v>
      </c>
      <c r="H105" s="231" t="s">
        <v>24</v>
      </c>
      <c r="I105" s="239">
        <v>44347</v>
      </c>
      <c r="J105" s="249">
        <v>0</v>
      </c>
      <c r="K105" s="101">
        <v>-2900</v>
      </c>
      <c r="L105" s="250">
        <f t="shared" si="1"/>
        <v>600158.89000000013</v>
      </c>
      <c r="M105" s="259"/>
    </row>
    <row r="106" spans="2:13" x14ac:dyDescent="0.25">
      <c r="B106" s="46">
        <f>SUBTOTAL(103,$C$10:C106)</f>
        <v>97</v>
      </c>
      <c r="C106" s="24" t="s">
        <v>436</v>
      </c>
      <c r="D106" s="226" t="s">
        <v>870</v>
      </c>
      <c r="E106" s="226"/>
      <c r="F106" s="226"/>
      <c r="G106" s="227" t="s">
        <v>1055</v>
      </c>
      <c r="H106" s="203" t="s">
        <v>436</v>
      </c>
      <c r="I106" s="239">
        <v>44347</v>
      </c>
      <c r="J106" s="249">
        <v>1000000</v>
      </c>
      <c r="K106" s="101">
        <v>0</v>
      </c>
      <c r="L106" s="250">
        <f t="shared" si="1"/>
        <v>1600158.8900000001</v>
      </c>
      <c r="M106" s="259"/>
    </row>
    <row r="107" spans="2:13" x14ac:dyDescent="0.25">
      <c r="B107" s="46">
        <f>SUBTOTAL(103,$C$10:C107)</f>
        <v>98</v>
      </c>
      <c r="C107" s="24" t="s">
        <v>793</v>
      </c>
      <c r="D107" s="226" t="s">
        <v>871</v>
      </c>
      <c r="E107" s="226"/>
      <c r="F107" s="226"/>
      <c r="G107" s="227"/>
      <c r="H107" s="223"/>
      <c r="I107" s="239">
        <v>44350</v>
      </c>
      <c r="J107" s="249">
        <v>0</v>
      </c>
      <c r="K107" s="101">
        <v>-100000</v>
      </c>
      <c r="L107" s="250">
        <f t="shared" si="1"/>
        <v>1500158.8900000001</v>
      </c>
      <c r="M107" s="259"/>
    </row>
    <row r="108" spans="2:13" x14ac:dyDescent="0.25">
      <c r="B108" s="46">
        <f>SUBTOTAL(103,$C$10:C108)</f>
        <v>99</v>
      </c>
      <c r="C108" s="24" t="s">
        <v>791</v>
      </c>
      <c r="D108" s="226" t="s">
        <v>775</v>
      </c>
      <c r="E108" s="226"/>
      <c r="F108" s="226"/>
      <c r="G108" s="227" t="s">
        <v>1053</v>
      </c>
      <c r="H108" s="203" t="s">
        <v>46</v>
      </c>
      <c r="I108" s="239">
        <v>44350</v>
      </c>
      <c r="J108" s="249">
        <v>0</v>
      </c>
      <c r="K108" s="101">
        <v>-100000</v>
      </c>
      <c r="L108" s="250">
        <f t="shared" si="1"/>
        <v>1400158.8900000001</v>
      </c>
      <c r="M108" s="259"/>
    </row>
    <row r="109" spans="2:13" x14ac:dyDescent="0.25">
      <c r="B109" s="46">
        <f>SUBTOTAL(103,$C$10:C109)</f>
        <v>100</v>
      </c>
      <c r="C109" s="24" t="s">
        <v>628</v>
      </c>
      <c r="D109" s="226" t="s">
        <v>872</v>
      </c>
      <c r="E109" s="230"/>
      <c r="F109" s="230"/>
      <c r="G109" s="204" t="s">
        <v>644</v>
      </c>
      <c r="H109" s="209" t="s">
        <v>428</v>
      </c>
      <c r="I109" s="239">
        <v>44350</v>
      </c>
      <c r="J109" s="249">
        <v>0</v>
      </c>
      <c r="K109" s="101">
        <v>-13700</v>
      </c>
      <c r="L109" s="250">
        <f t="shared" si="1"/>
        <v>1386458.8900000001</v>
      </c>
      <c r="M109" s="259"/>
    </row>
    <row r="110" spans="2:13" x14ac:dyDescent="0.25">
      <c r="B110" s="46">
        <f>SUBTOTAL(103,$C$10:C110)</f>
        <v>101</v>
      </c>
      <c r="C110" s="24" t="s">
        <v>794</v>
      </c>
      <c r="D110" s="226" t="s">
        <v>873</v>
      </c>
      <c r="E110" s="226"/>
      <c r="F110" s="226"/>
      <c r="G110" s="227"/>
      <c r="H110" s="203"/>
      <c r="I110" s="239">
        <v>44351</v>
      </c>
      <c r="J110" s="249">
        <v>0</v>
      </c>
      <c r="K110" s="101">
        <v>-50000</v>
      </c>
      <c r="L110" s="250">
        <f t="shared" si="1"/>
        <v>1336458.8900000001</v>
      </c>
      <c r="M110" s="259"/>
    </row>
    <row r="111" spans="2:13" x14ac:dyDescent="0.25">
      <c r="B111" s="46">
        <f>SUBTOTAL(103,$C$10:C111)</f>
        <v>102</v>
      </c>
      <c r="C111" s="24" t="s">
        <v>15</v>
      </c>
      <c r="D111" s="226" t="s">
        <v>776</v>
      </c>
      <c r="E111" s="226"/>
      <c r="F111" s="226"/>
      <c r="G111" s="227"/>
      <c r="H111" s="223"/>
      <c r="I111" s="239">
        <v>44351</v>
      </c>
      <c r="J111" s="249">
        <v>0</v>
      </c>
      <c r="K111" s="101">
        <v>-100000</v>
      </c>
      <c r="L111" s="250">
        <f t="shared" si="1"/>
        <v>1236458.8900000001</v>
      </c>
      <c r="M111" s="259"/>
    </row>
    <row r="112" spans="2:13" x14ac:dyDescent="0.25">
      <c r="B112" s="46">
        <f>SUBTOTAL(103,$C$10:C112)</f>
        <v>103</v>
      </c>
      <c r="C112" s="24" t="s">
        <v>14</v>
      </c>
      <c r="D112" s="226" t="s">
        <v>776</v>
      </c>
      <c r="E112" s="226"/>
      <c r="F112" s="226"/>
      <c r="G112" s="227" t="s">
        <v>1052</v>
      </c>
      <c r="H112" s="203" t="s">
        <v>440</v>
      </c>
      <c r="I112" s="239">
        <v>44351</v>
      </c>
      <c r="J112" s="249">
        <v>0</v>
      </c>
      <c r="K112" s="101">
        <v>-10000</v>
      </c>
      <c r="L112" s="250">
        <f t="shared" si="1"/>
        <v>1226458.8900000001</v>
      </c>
      <c r="M112" s="259"/>
    </row>
    <row r="113" spans="2:13" x14ac:dyDescent="0.25">
      <c r="B113" s="46">
        <f>SUBTOTAL(103,$C$10:C113)</f>
        <v>104</v>
      </c>
      <c r="C113" s="24" t="s">
        <v>24</v>
      </c>
      <c r="D113" s="226" t="s">
        <v>874</v>
      </c>
      <c r="E113" s="232"/>
      <c r="F113" s="232"/>
      <c r="G113" s="231" t="s">
        <v>24</v>
      </c>
      <c r="H113" s="231" t="s">
        <v>24</v>
      </c>
      <c r="I113" s="239">
        <v>44352</v>
      </c>
      <c r="J113" s="249">
        <v>0</v>
      </c>
      <c r="K113" s="101">
        <v>-24000</v>
      </c>
      <c r="L113" s="250">
        <f t="shared" si="1"/>
        <v>1202458.8900000001</v>
      </c>
      <c r="M113" s="259"/>
    </row>
    <row r="114" spans="2:13" x14ac:dyDescent="0.25">
      <c r="B114" s="46">
        <f>SUBTOTAL(103,$C$10:C114)</f>
        <v>105</v>
      </c>
      <c r="C114" s="24" t="s">
        <v>789</v>
      </c>
      <c r="D114" s="226" t="s">
        <v>867</v>
      </c>
      <c r="E114" s="226"/>
      <c r="F114" s="226"/>
      <c r="G114" s="227" t="s">
        <v>1054</v>
      </c>
      <c r="H114" s="203" t="s">
        <v>448</v>
      </c>
      <c r="I114" s="239">
        <v>44354</v>
      </c>
      <c r="J114" s="249">
        <v>0</v>
      </c>
      <c r="K114" s="101">
        <v>-80000</v>
      </c>
      <c r="L114" s="250">
        <f t="shared" si="1"/>
        <v>1122458.8900000001</v>
      </c>
      <c r="M114" s="259"/>
    </row>
    <row r="115" spans="2:13" x14ac:dyDescent="0.25">
      <c r="B115" s="46">
        <f>SUBTOTAL(103,$C$10:C115)</f>
        <v>106</v>
      </c>
      <c r="C115" s="24" t="s">
        <v>743</v>
      </c>
      <c r="D115" s="226" t="s">
        <v>875</v>
      </c>
      <c r="E115" s="226"/>
      <c r="F115" s="226"/>
      <c r="G115" s="227"/>
      <c r="H115" s="223"/>
      <c r="I115" s="239">
        <v>44364</v>
      </c>
      <c r="J115" s="249">
        <v>0</v>
      </c>
      <c r="K115" s="101">
        <v>-472100</v>
      </c>
      <c r="L115" s="250">
        <f t="shared" si="1"/>
        <v>650358.89000000013</v>
      </c>
      <c r="M115" s="259"/>
    </row>
    <row r="116" spans="2:13" x14ac:dyDescent="0.25">
      <c r="B116" s="46">
        <f>SUBTOTAL(103,$C$10:C116)</f>
        <v>107</v>
      </c>
      <c r="C116" s="24" t="s">
        <v>795</v>
      </c>
      <c r="D116" s="226" t="s">
        <v>875</v>
      </c>
      <c r="E116" s="226"/>
      <c r="F116" s="226"/>
      <c r="G116" s="227" t="s">
        <v>1053</v>
      </c>
      <c r="H116" s="203" t="s">
        <v>46</v>
      </c>
      <c r="I116" s="239">
        <v>44365</v>
      </c>
      <c r="J116" s="249">
        <v>0</v>
      </c>
      <c r="K116" s="101">
        <v>-15100</v>
      </c>
      <c r="L116" s="250">
        <f t="shared" si="1"/>
        <v>635258.89000000013</v>
      </c>
      <c r="M116" s="259"/>
    </row>
    <row r="117" spans="2:13" x14ac:dyDescent="0.25">
      <c r="B117" s="46">
        <f>SUBTOTAL(103,$C$10:C117)</f>
        <v>108</v>
      </c>
      <c r="C117" s="24" t="s">
        <v>796</v>
      </c>
      <c r="D117" s="226" t="s">
        <v>657</v>
      </c>
      <c r="E117" s="226"/>
      <c r="F117" s="226"/>
      <c r="G117" s="227" t="s">
        <v>1052</v>
      </c>
      <c r="H117" s="203" t="s">
        <v>440</v>
      </c>
      <c r="I117" s="239">
        <v>44370</v>
      </c>
      <c r="J117" s="249">
        <v>227880</v>
      </c>
      <c r="K117" s="101">
        <v>0</v>
      </c>
      <c r="L117" s="250">
        <f t="shared" si="1"/>
        <v>863138.89000000013</v>
      </c>
      <c r="M117" s="259"/>
    </row>
    <row r="118" spans="2:13" x14ac:dyDescent="0.25">
      <c r="B118" s="46">
        <f>SUBTOTAL(103,$C$10:C118)</f>
        <v>109</v>
      </c>
      <c r="C118" s="24" t="s">
        <v>14</v>
      </c>
      <c r="D118" s="226" t="s">
        <v>776</v>
      </c>
      <c r="E118" s="226"/>
      <c r="F118" s="226"/>
      <c r="G118" s="227" t="s">
        <v>1052</v>
      </c>
      <c r="H118" s="203" t="s">
        <v>440</v>
      </c>
      <c r="I118" s="239">
        <v>44370</v>
      </c>
      <c r="J118" s="249">
        <v>0</v>
      </c>
      <c r="K118" s="101">
        <v>-150000</v>
      </c>
      <c r="L118" s="250">
        <f t="shared" si="1"/>
        <v>713138.89000000013</v>
      </c>
      <c r="M118" s="259"/>
    </row>
    <row r="119" spans="2:13" x14ac:dyDescent="0.25">
      <c r="B119" s="46">
        <f>SUBTOTAL(103,$C$10:C119)</f>
        <v>110</v>
      </c>
      <c r="C119" s="24" t="s">
        <v>95</v>
      </c>
      <c r="D119" s="226" t="s">
        <v>849</v>
      </c>
      <c r="E119" s="230"/>
      <c r="F119" s="230"/>
      <c r="G119" s="204" t="s">
        <v>588</v>
      </c>
      <c r="H119" s="209" t="s">
        <v>589</v>
      </c>
      <c r="I119" s="239">
        <v>44370</v>
      </c>
      <c r="J119" s="249">
        <v>0</v>
      </c>
      <c r="K119" s="101">
        <v>-116000</v>
      </c>
      <c r="L119" s="250">
        <f t="shared" si="1"/>
        <v>597138.89000000013</v>
      </c>
      <c r="M119" s="259"/>
    </row>
    <row r="120" spans="2:13" x14ac:dyDescent="0.25">
      <c r="B120" s="46">
        <f>SUBTOTAL(103,$C$10:C120)</f>
        <v>111</v>
      </c>
      <c r="C120" s="24" t="s">
        <v>16</v>
      </c>
      <c r="D120" s="226" t="s">
        <v>776</v>
      </c>
      <c r="E120" s="226"/>
      <c r="F120" s="226"/>
      <c r="G120" s="227" t="s">
        <v>1055</v>
      </c>
      <c r="H120" s="203" t="s">
        <v>436</v>
      </c>
      <c r="I120" s="239">
        <v>44371</v>
      </c>
      <c r="J120" s="249">
        <v>0</v>
      </c>
      <c r="K120" s="101">
        <v>-59600</v>
      </c>
      <c r="L120" s="250">
        <f t="shared" si="1"/>
        <v>537538.89000000013</v>
      </c>
      <c r="M120" s="259"/>
    </row>
    <row r="121" spans="2:13" x14ac:dyDescent="0.25">
      <c r="B121" s="46">
        <f>SUBTOTAL(103,$C$10:C121)</f>
        <v>112</v>
      </c>
      <c r="C121" s="24" t="s">
        <v>442</v>
      </c>
      <c r="D121" s="226" t="s">
        <v>766</v>
      </c>
      <c r="E121" s="226"/>
      <c r="F121" s="226"/>
      <c r="G121" s="227" t="s">
        <v>1050</v>
      </c>
      <c r="H121" s="203" t="s">
        <v>442</v>
      </c>
      <c r="I121" s="239">
        <v>44371</v>
      </c>
      <c r="J121" s="249">
        <v>1000000</v>
      </c>
      <c r="K121" s="101">
        <v>0</v>
      </c>
      <c r="L121" s="250">
        <f t="shared" si="1"/>
        <v>1537538.8900000001</v>
      </c>
      <c r="M121" s="259"/>
    </row>
    <row r="122" spans="2:13" x14ac:dyDescent="0.25">
      <c r="B122" s="46">
        <f>SUBTOTAL(103,$C$10:C122)</f>
        <v>113</v>
      </c>
      <c r="C122" s="24" t="s">
        <v>15</v>
      </c>
      <c r="D122" s="226" t="s">
        <v>776</v>
      </c>
      <c r="E122" s="226"/>
      <c r="F122" s="226"/>
      <c r="G122" s="227"/>
      <c r="H122" s="203"/>
      <c r="I122" s="239">
        <v>44372</v>
      </c>
      <c r="J122" s="249">
        <v>0</v>
      </c>
      <c r="K122" s="101">
        <v>-100000</v>
      </c>
      <c r="L122" s="250">
        <f t="shared" si="1"/>
        <v>1437538.8900000001</v>
      </c>
      <c r="M122" s="259"/>
    </row>
    <row r="123" spans="2:13" x14ac:dyDescent="0.25">
      <c r="B123" s="46">
        <f>SUBTOTAL(103,$C$10:C123)</f>
        <v>114</v>
      </c>
      <c r="C123" s="24" t="s">
        <v>797</v>
      </c>
      <c r="D123" s="226" t="s">
        <v>849</v>
      </c>
      <c r="E123" s="230"/>
      <c r="F123" s="230"/>
      <c r="G123" s="204" t="s">
        <v>588</v>
      </c>
      <c r="H123" s="209" t="s">
        <v>589</v>
      </c>
      <c r="I123" s="239">
        <v>44378</v>
      </c>
      <c r="J123" s="249">
        <v>0</v>
      </c>
      <c r="K123" s="101">
        <v>-20000</v>
      </c>
      <c r="L123" s="250">
        <f t="shared" si="1"/>
        <v>1417538.8900000001</v>
      </c>
      <c r="M123" s="259"/>
    </row>
    <row r="124" spans="2:13" x14ac:dyDescent="0.25">
      <c r="B124" s="46">
        <f>SUBTOTAL(103,$C$10:C124)</f>
        <v>115</v>
      </c>
      <c r="C124" s="24" t="s">
        <v>97</v>
      </c>
      <c r="D124" s="226" t="s">
        <v>776</v>
      </c>
      <c r="E124" s="226"/>
      <c r="F124" s="226"/>
      <c r="G124" s="227"/>
      <c r="H124" s="223"/>
      <c r="I124" s="239">
        <v>44379</v>
      </c>
      <c r="J124" s="249">
        <v>0</v>
      </c>
      <c r="K124" s="101">
        <v>-150000</v>
      </c>
      <c r="L124" s="250">
        <f t="shared" si="1"/>
        <v>1267538.8900000001</v>
      </c>
      <c r="M124" s="259"/>
    </row>
    <row r="125" spans="2:13" x14ac:dyDescent="0.25">
      <c r="B125" s="46">
        <f>SUBTOTAL(103,$C$10:C125)</f>
        <v>116</v>
      </c>
      <c r="C125" s="24" t="s">
        <v>798</v>
      </c>
      <c r="D125" s="226" t="s">
        <v>873</v>
      </c>
      <c r="E125" s="226"/>
      <c r="F125" s="226"/>
      <c r="G125" s="227"/>
      <c r="H125" s="223"/>
      <c r="I125" s="239">
        <v>44384</v>
      </c>
      <c r="J125" s="249">
        <v>0</v>
      </c>
      <c r="K125" s="101">
        <v>-6620</v>
      </c>
      <c r="L125" s="250">
        <f t="shared" si="1"/>
        <v>1260918.8900000001</v>
      </c>
      <c r="M125" s="259"/>
    </row>
    <row r="126" spans="2:13" x14ac:dyDescent="0.25">
      <c r="B126" s="46">
        <f>SUBTOTAL(103,$C$10:C126)</f>
        <v>117</v>
      </c>
      <c r="C126" s="24" t="s">
        <v>97</v>
      </c>
      <c r="D126" s="226" t="s">
        <v>776</v>
      </c>
      <c r="E126" s="226"/>
      <c r="F126" s="226"/>
      <c r="G126" s="227"/>
      <c r="H126" s="223"/>
      <c r="I126" s="239">
        <v>44386</v>
      </c>
      <c r="J126" s="249">
        <v>0</v>
      </c>
      <c r="K126" s="101">
        <v>-150000</v>
      </c>
      <c r="L126" s="250">
        <f t="shared" si="1"/>
        <v>1110918.8900000001</v>
      </c>
      <c r="M126" s="259"/>
    </row>
    <row r="127" spans="2:13" x14ac:dyDescent="0.25">
      <c r="B127" s="46">
        <f>SUBTOTAL(103,$C$10:C127)</f>
        <v>118</v>
      </c>
      <c r="C127" s="24" t="s">
        <v>95</v>
      </c>
      <c r="D127" s="226" t="s">
        <v>849</v>
      </c>
      <c r="E127" s="230"/>
      <c r="F127" s="230"/>
      <c r="G127" s="204" t="s">
        <v>588</v>
      </c>
      <c r="H127" s="209" t="s">
        <v>589</v>
      </c>
      <c r="I127" s="239">
        <v>44390</v>
      </c>
      <c r="J127" s="249">
        <v>0</v>
      </c>
      <c r="K127" s="101">
        <v>-100000</v>
      </c>
      <c r="L127" s="250">
        <f t="shared" si="1"/>
        <v>1010918.8900000001</v>
      </c>
      <c r="M127" s="259"/>
    </row>
    <row r="128" spans="2:13" x14ac:dyDescent="0.25">
      <c r="B128" s="46">
        <f>SUBTOTAL(103,$C$10:C128)</f>
        <v>119</v>
      </c>
      <c r="C128" s="24" t="s">
        <v>97</v>
      </c>
      <c r="D128" s="226" t="s">
        <v>776</v>
      </c>
      <c r="E128" s="226"/>
      <c r="F128" s="226"/>
      <c r="G128" s="227"/>
      <c r="H128" s="223"/>
      <c r="I128" s="239">
        <v>44393</v>
      </c>
      <c r="J128" s="249">
        <v>0</v>
      </c>
      <c r="K128" s="101">
        <v>-150000</v>
      </c>
      <c r="L128" s="250">
        <f t="shared" si="1"/>
        <v>860918.89000000013</v>
      </c>
      <c r="M128" s="259"/>
    </row>
    <row r="129" spans="2:13" x14ac:dyDescent="0.25">
      <c r="B129" s="46">
        <f>SUBTOTAL(103,$C$10:C129)</f>
        <v>120</v>
      </c>
      <c r="C129" s="24" t="s">
        <v>743</v>
      </c>
      <c r="D129" s="226" t="s">
        <v>876</v>
      </c>
      <c r="E129" s="226"/>
      <c r="F129" s="226"/>
      <c r="G129" s="227"/>
      <c r="H129" s="203"/>
      <c r="I129" s="239">
        <v>44396</v>
      </c>
      <c r="J129" s="249">
        <v>0</v>
      </c>
      <c r="K129" s="101">
        <v>-655600</v>
      </c>
      <c r="L129" s="250">
        <f t="shared" si="1"/>
        <v>205318.89000000013</v>
      </c>
      <c r="M129" s="259"/>
    </row>
    <row r="130" spans="2:13" x14ac:dyDescent="0.25">
      <c r="B130" s="46">
        <f>SUBTOTAL(103,$C$10:C130)</f>
        <v>121</v>
      </c>
      <c r="C130" s="24" t="s">
        <v>442</v>
      </c>
      <c r="D130" s="226" t="s">
        <v>766</v>
      </c>
      <c r="E130" s="226"/>
      <c r="F130" s="226"/>
      <c r="G130" s="227" t="s">
        <v>1050</v>
      </c>
      <c r="H130" s="203" t="s">
        <v>442</v>
      </c>
      <c r="I130" s="239">
        <v>44399</v>
      </c>
      <c r="J130" s="249">
        <v>1000000</v>
      </c>
      <c r="K130" s="101">
        <v>0</v>
      </c>
      <c r="L130" s="250">
        <f t="shared" si="1"/>
        <v>1205318.8900000001</v>
      </c>
      <c r="M130" s="259"/>
    </row>
    <row r="131" spans="2:13" x14ac:dyDescent="0.25">
      <c r="B131" s="46">
        <f>SUBTOTAL(103,$C$10:C131)</f>
        <v>122</v>
      </c>
      <c r="C131" s="24" t="s">
        <v>16</v>
      </c>
      <c r="D131" s="226" t="s">
        <v>776</v>
      </c>
      <c r="E131" s="226"/>
      <c r="F131" s="226"/>
      <c r="G131" s="227"/>
      <c r="H131" s="203"/>
      <c r="I131" s="239">
        <v>44400</v>
      </c>
      <c r="J131" s="249">
        <v>0</v>
      </c>
      <c r="K131" s="101">
        <v>-37621.1</v>
      </c>
      <c r="L131" s="250">
        <f t="shared" si="1"/>
        <v>1167697.79</v>
      </c>
      <c r="M131" s="259"/>
    </row>
    <row r="132" spans="2:13" x14ac:dyDescent="0.25">
      <c r="B132" s="46">
        <f>SUBTOTAL(103,$C$10:C132)</f>
        <v>123</v>
      </c>
      <c r="C132" s="24" t="s">
        <v>16</v>
      </c>
      <c r="D132" s="226" t="s">
        <v>776</v>
      </c>
      <c r="E132" s="226"/>
      <c r="F132" s="226"/>
      <c r="G132" s="227"/>
      <c r="H132" s="223"/>
      <c r="I132" s="239">
        <v>44400</v>
      </c>
      <c r="J132" s="249">
        <v>0</v>
      </c>
      <c r="K132" s="101">
        <v>-162378.9</v>
      </c>
      <c r="L132" s="250">
        <f t="shared" si="1"/>
        <v>1005318.89</v>
      </c>
      <c r="M132" s="259"/>
    </row>
    <row r="133" spans="2:13" x14ac:dyDescent="0.25">
      <c r="B133" s="46">
        <f>SUBTOTAL(103,$C$10:C133)</f>
        <v>124</v>
      </c>
      <c r="C133" s="24" t="s">
        <v>193</v>
      </c>
      <c r="D133" s="226" t="s">
        <v>877</v>
      </c>
      <c r="E133" s="226"/>
      <c r="F133" s="226"/>
      <c r="G133" s="227"/>
      <c r="H133" s="223"/>
      <c r="I133" s="239">
        <v>44400</v>
      </c>
      <c r="J133" s="249">
        <v>300000</v>
      </c>
      <c r="K133" s="101">
        <v>0</v>
      </c>
      <c r="L133" s="250">
        <f t="shared" si="1"/>
        <v>1305318.8900000001</v>
      </c>
      <c r="M133" s="259"/>
    </row>
    <row r="134" spans="2:13" x14ac:dyDescent="0.25">
      <c r="B134" s="46">
        <f>SUBTOTAL(103,$C$10:C134)</f>
        <v>125</v>
      </c>
      <c r="C134" s="24" t="s">
        <v>15</v>
      </c>
      <c r="D134" s="226" t="s">
        <v>776</v>
      </c>
      <c r="E134" s="226"/>
      <c r="F134" s="226"/>
      <c r="G134" s="227"/>
      <c r="H134" s="223"/>
      <c r="I134" s="239">
        <v>44403</v>
      </c>
      <c r="J134" s="249">
        <v>0</v>
      </c>
      <c r="K134" s="101">
        <v>-100000</v>
      </c>
      <c r="L134" s="250">
        <f t="shared" si="1"/>
        <v>1205318.8900000001</v>
      </c>
      <c r="M134" s="259"/>
    </row>
    <row r="135" spans="2:13" x14ac:dyDescent="0.25">
      <c r="B135" s="46">
        <f>SUBTOTAL(103,$C$10:C135)</f>
        <v>126</v>
      </c>
      <c r="C135" s="24" t="s">
        <v>97</v>
      </c>
      <c r="D135" s="226" t="s">
        <v>776</v>
      </c>
      <c r="E135" s="226"/>
      <c r="F135" s="226"/>
      <c r="G135" s="227"/>
      <c r="H135" s="223"/>
      <c r="I135" s="239">
        <v>44403</v>
      </c>
      <c r="J135" s="249">
        <v>0</v>
      </c>
      <c r="K135" s="101">
        <v>-150000</v>
      </c>
      <c r="L135" s="250">
        <f t="shared" si="1"/>
        <v>1055318.8900000001</v>
      </c>
      <c r="M135" s="259"/>
    </row>
    <row r="136" spans="2:13" x14ac:dyDescent="0.25">
      <c r="B136" s="46">
        <f>SUBTOTAL(103,$C$10:C136)</f>
        <v>127</v>
      </c>
      <c r="C136" s="24" t="s">
        <v>799</v>
      </c>
      <c r="D136" s="226" t="s">
        <v>878</v>
      </c>
      <c r="E136" s="226"/>
      <c r="F136" s="226"/>
      <c r="G136" s="227" t="s">
        <v>1056</v>
      </c>
      <c r="H136" s="203" t="s">
        <v>430</v>
      </c>
      <c r="I136" s="239">
        <v>44404</v>
      </c>
      <c r="J136" s="249">
        <v>0</v>
      </c>
      <c r="K136" s="101">
        <v>-4000</v>
      </c>
      <c r="L136" s="250">
        <f t="shared" si="1"/>
        <v>1051318.8900000001</v>
      </c>
      <c r="M136" s="259"/>
    </row>
    <row r="137" spans="2:13" x14ac:dyDescent="0.25">
      <c r="B137" s="46">
        <f>SUBTOTAL(103,$C$10:C137)</f>
        <v>128</v>
      </c>
      <c r="C137" s="24" t="s">
        <v>796</v>
      </c>
      <c r="D137" s="226" t="s">
        <v>657</v>
      </c>
      <c r="E137" s="226"/>
      <c r="F137" s="226"/>
      <c r="G137" s="227" t="s">
        <v>1052</v>
      </c>
      <c r="H137" s="203" t="s">
        <v>440</v>
      </c>
      <c r="I137" s="239">
        <v>44405</v>
      </c>
      <c r="J137" s="249">
        <v>29600</v>
      </c>
      <c r="K137" s="101">
        <v>0</v>
      </c>
      <c r="L137" s="250">
        <f t="shared" si="1"/>
        <v>1080918.8900000001</v>
      </c>
      <c r="M137" s="259"/>
    </row>
    <row r="138" spans="2:13" x14ac:dyDescent="0.25">
      <c r="B138" s="46">
        <f>SUBTOTAL(103,$C$10:C138)</f>
        <v>129</v>
      </c>
      <c r="C138" s="24" t="s">
        <v>97</v>
      </c>
      <c r="D138" s="226" t="s">
        <v>776</v>
      </c>
      <c r="E138" s="226"/>
      <c r="F138" s="226"/>
      <c r="G138" s="227"/>
      <c r="H138" s="223"/>
      <c r="I138" s="239">
        <v>44407</v>
      </c>
      <c r="J138" s="249">
        <v>0</v>
      </c>
      <c r="K138" s="101">
        <v>-150000</v>
      </c>
      <c r="L138" s="250">
        <f t="shared" si="1"/>
        <v>930918.89000000013</v>
      </c>
      <c r="M138" s="259"/>
    </row>
    <row r="139" spans="2:13" x14ac:dyDescent="0.25">
      <c r="B139" s="46">
        <f>SUBTOTAL(103,$C$10:C139)</f>
        <v>130</v>
      </c>
      <c r="C139" s="24" t="s">
        <v>14</v>
      </c>
      <c r="D139" s="226" t="s">
        <v>776</v>
      </c>
      <c r="E139" s="226"/>
      <c r="F139" s="226"/>
      <c r="G139" s="227" t="s">
        <v>1065</v>
      </c>
      <c r="H139" s="203" t="s">
        <v>1076</v>
      </c>
      <c r="I139" s="239">
        <v>44411</v>
      </c>
      <c r="J139" s="249">
        <v>0</v>
      </c>
      <c r="K139" s="101">
        <v>-40000</v>
      </c>
      <c r="L139" s="250">
        <f t="shared" si="1"/>
        <v>890918.89000000013</v>
      </c>
      <c r="M139" s="259"/>
    </row>
    <row r="140" spans="2:13" x14ac:dyDescent="0.25">
      <c r="B140" s="46">
        <f>SUBTOTAL(103,$C$10:C140)</f>
        <v>131</v>
      </c>
      <c r="C140" s="24" t="s">
        <v>800</v>
      </c>
      <c r="D140" s="226" t="s">
        <v>657</v>
      </c>
      <c r="E140" s="230"/>
      <c r="F140" s="230"/>
      <c r="G140" s="212" t="s">
        <v>588</v>
      </c>
      <c r="H140" s="203" t="s">
        <v>589</v>
      </c>
      <c r="I140" s="239">
        <v>44412</v>
      </c>
      <c r="J140" s="249">
        <v>90815</v>
      </c>
      <c r="K140" s="101">
        <v>0</v>
      </c>
      <c r="L140" s="250">
        <f t="shared" si="1"/>
        <v>981733.89000000013</v>
      </c>
      <c r="M140" s="259"/>
    </row>
    <row r="141" spans="2:13" x14ac:dyDescent="0.25">
      <c r="B141" s="46">
        <f>SUBTOTAL(103,$C$10:C141)</f>
        <v>132</v>
      </c>
      <c r="C141" s="24" t="s">
        <v>801</v>
      </c>
      <c r="D141" s="226" t="s">
        <v>849</v>
      </c>
      <c r="E141" s="230"/>
      <c r="F141" s="230"/>
      <c r="G141" s="204" t="s">
        <v>588</v>
      </c>
      <c r="H141" s="209" t="s">
        <v>589</v>
      </c>
      <c r="I141" s="239">
        <v>44414</v>
      </c>
      <c r="J141" s="249">
        <v>0</v>
      </c>
      <c r="K141" s="101">
        <v>-6000</v>
      </c>
      <c r="L141" s="250">
        <f t="shared" ref="L141:L204" si="2">J141+L140+K141</f>
        <v>975733.89000000013</v>
      </c>
      <c r="M141" s="259"/>
    </row>
    <row r="142" spans="2:13" x14ac:dyDescent="0.25">
      <c r="B142" s="46">
        <f>SUBTOTAL(103,$C$10:C142)</f>
        <v>133</v>
      </c>
      <c r="C142" s="24" t="s">
        <v>97</v>
      </c>
      <c r="D142" s="226" t="s">
        <v>776</v>
      </c>
      <c r="E142" s="226"/>
      <c r="F142" s="226"/>
      <c r="G142" s="227"/>
      <c r="H142" s="223"/>
      <c r="I142" s="239">
        <v>44414</v>
      </c>
      <c r="J142" s="249">
        <v>0</v>
      </c>
      <c r="K142" s="101">
        <v>-150000</v>
      </c>
      <c r="L142" s="250">
        <f t="shared" si="2"/>
        <v>825733.89000000013</v>
      </c>
      <c r="M142" s="259"/>
    </row>
    <row r="143" spans="2:13" x14ac:dyDescent="0.25">
      <c r="B143" s="46">
        <f>SUBTOTAL(103,$C$10:C143)</f>
        <v>134</v>
      </c>
      <c r="C143" s="24" t="s">
        <v>24</v>
      </c>
      <c r="D143" s="226" t="s">
        <v>879</v>
      </c>
      <c r="E143" s="232"/>
      <c r="F143" s="232"/>
      <c r="G143" s="231" t="s">
        <v>24</v>
      </c>
      <c r="H143" s="231" t="s">
        <v>24</v>
      </c>
      <c r="I143" s="239">
        <v>44420</v>
      </c>
      <c r="J143" s="249">
        <v>0</v>
      </c>
      <c r="K143" s="101">
        <v>-2800</v>
      </c>
      <c r="L143" s="250">
        <f t="shared" si="2"/>
        <v>822933.89000000013</v>
      </c>
      <c r="M143" s="259"/>
    </row>
    <row r="144" spans="2:13" x14ac:dyDescent="0.25">
      <c r="B144" s="46">
        <f>SUBTOTAL(103,$C$10:C144)</f>
        <v>135</v>
      </c>
      <c r="C144" s="24" t="s">
        <v>46</v>
      </c>
      <c r="D144" s="226" t="s">
        <v>766</v>
      </c>
      <c r="E144" s="226"/>
      <c r="F144" s="226"/>
      <c r="G144" s="227" t="s">
        <v>1053</v>
      </c>
      <c r="H144" s="203" t="s">
        <v>46</v>
      </c>
      <c r="I144" s="239">
        <v>44421</v>
      </c>
      <c r="J144" s="249">
        <v>500000</v>
      </c>
      <c r="K144" s="101">
        <v>0</v>
      </c>
      <c r="L144" s="250">
        <f t="shared" si="2"/>
        <v>1322933.8900000001</v>
      </c>
      <c r="M144" s="259"/>
    </row>
    <row r="145" spans="2:13" x14ac:dyDescent="0.25">
      <c r="B145" s="46">
        <f>SUBTOTAL(103,$C$10:C145)</f>
        <v>136</v>
      </c>
      <c r="C145" s="24" t="s">
        <v>15</v>
      </c>
      <c r="D145" s="226" t="s">
        <v>776</v>
      </c>
      <c r="E145" s="226"/>
      <c r="F145" s="226"/>
      <c r="G145" s="227"/>
      <c r="H145" s="223"/>
      <c r="I145" s="239">
        <v>44421</v>
      </c>
      <c r="J145" s="249">
        <v>0</v>
      </c>
      <c r="K145" s="101">
        <v>-100000</v>
      </c>
      <c r="L145" s="250">
        <f t="shared" si="2"/>
        <v>1222933.8900000001</v>
      </c>
      <c r="M145" s="259"/>
    </row>
    <row r="146" spans="2:13" x14ac:dyDescent="0.25">
      <c r="B146" s="46">
        <f>SUBTOTAL(103,$C$10:C146)</f>
        <v>137</v>
      </c>
      <c r="C146" s="24" t="s">
        <v>16</v>
      </c>
      <c r="D146" s="226" t="s">
        <v>776</v>
      </c>
      <c r="E146" s="226"/>
      <c r="F146" s="226"/>
      <c r="G146" s="227" t="s">
        <v>1047</v>
      </c>
      <c r="H146" s="203" t="s">
        <v>432</v>
      </c>
      <c r="I146" s="239">
        <v>44425</v>
      </c>
      <c r="J146" s="249">
        <v>0</v>
      </c>
      <c r="K146" s="101">
        <v>-113000</v>
      </c>
      <c r="L146" s="250">
        <f t="shared" si="2"/>
        <v>1109933.8900000001</v>
      </c>
      <c r="M146" s="259"/>
    </row>
    <row r="147" spans="2:13" x14ac:dyDescent="0.25">
      <c r="B147" s="46">
        <f>SUBTOTAL(103,$C$10:C147)</f>
        <v>138</v>
      </c>
      <c r="C147" s="24" t="s">
        <v>743</v>
      </c>
      <c r="D147" s="226" t="s">
        <v>880</v>
      </c>
      <c r="E147" s="230"/>
      <c r="F147" s="230"/>
      <c r="G147" s="204" t="s">
        <v>588</v>
      </c>
      <c r="H147" s="209"/>
      <c r="I147" s="239">
        <v>44425</v>
      </c>
      <c r="J147" s="249">
        <v>0</v>
      </c>
      <c r="K147" s="101">
        <v>-438100</v>
      </c>
      <c r="L147" s="250">
        <f t="shared" si="2"/>
        <v>671833.89000000013</v>
      </c>
      <c r="M147" s="259"/>
    </row>
    <row r="148" spans="2:13" x14ac:dyDescent="0.25">
      <c r="B148" s="46">
        <f>SUBTOTAL(103,$C$10:C148)</f>
        <v>139</v>
      </c>
      <c r="C148" s="24" t="s">
        <v>14</v>
      </c>
      <c r="D148" s="226" t="s">
        <v>776</v>
      </c>
      <c r="E148" s="226"/>
      <c r="F148" s="226"/>
      <c r="G148" s="227"/>
      <c r="H148" s="223"/>
      <c r="I148" s="239">
        <v>44425</v>
      </c>
      <c r="J148" s="249">
        <v>0</v>
      </c>
      <c r="K148" s="101">
        <v>-100000</v>
      </c>
      <c r="L148" s="250">
        <f t="shared" si="2"/>
        <v>571833.89000000013</v>
      </c>
      <c r="M148" s="259"/>
    </row>
    <row r="149" spans="2:13" x14ac:dyDescent="0.25">
      <c r="B149" s="46">
        <f>SUBTOTAL(103,$C$10:C149)</f>
        <v>140</v>
      </c>
      <c r="C149" s="24" t="s">
        <v>440</v>
      </c>
      <c r="D149" s="226" t="s">
        <v>657</v>
      </c>
      <c r="E149" s="226"/>
      <c r="F149" s="226"/>
      <c r="G149" s="227" t="s">
        <v>1052</v>
      </c>
      <c r="H149" s="203" t="s">
        <v>440</v>
      </c>
      <c r="I149" s="239">
        <v>44425</v>
      </c>
      <c r="J149" s="249">
        <v>38400</v>
      </c>
      <c r="K149" s="101">
        <v>0</v>
      </c>
      <c r="L149" s="250">
        <f t="shared" si="2"/>
        <v>610233.89000000013</v>
      </c>
      <c r="M149" s="259"/>
    </row>
    <row r="150" spans="2:13" x14ac:dyDescent="0.25">
      <c r="B150" s="46">
        <f>SUBTOTAL(103,$C$10:C150)</f>
        <v>141</v>
      </c>
      <c r="C150" s="24" t="s">
        <v>14</v>
      </c>
      <c r="D150" s="226" t="s">
        <v>776</v>
      </c>
      <c r="E150" s="226"/>
      <c r="F150" s="226"/>
      <c r="G150" s="227"/>
      <c r="H150" s="223"/>
      <c r="I150" s="239">
        <v>44428</v>
      </c>
      <c r="J150" s="249">
        <v>0</v>
      </c>
      <c r="K150" s="101">
        <v>-100000</v>
      </c>
      <c r="L150" s="250">
        <f t="shared" si="2"/>
        <v>510233.89000000013</v>
      </c>
      <c r="M150" s="259"/>
    </row>
    <row r="151" spans="2:13" x14ac:dyDescent="0.25">
      <c r="B151" s="46">
        <f>SUBTOTAL(103,$C$10:C151)</f>
        <v>142</v>
      </c>
      <c r="C151" s="24" t="s">
        <v>46</v>
      </c>
      <c r="D151" s="226" t="s">
        <v>766</v>
      </c>
      <c r="E151" s="226"/>
      <c r="F151" s="226"/>
      <c r="G151" s="227" t="s">
        <v>1053</v>
      </c>
      <c r="H151" s="203" t="s">
        <v>46</v>
      </c>
      <c r="I151" s="239">
        <v>44428</v>
      </c>
      <c r="J151" s="249">
        <v>500000</v>
      </c>
      <c r="K151" s="101">
        <v>0</v>
      </c>
      <c r="L151" s="250">
        <f t="shared" si="2"/>
        <v>1010233.8900000001</v>
      </c>
      <c r="M151" s="259"/>
    </row>
    <row r="152" spans="2:13" x14ac:dyDescent="0.25">
      <c r="B152" s="46">
        <f>SUBTOTAL(103,$C$10:C152)</f>
        <v>143</v>
      </c>
      <c r="C152" s="24" t="s">
        <v>14</v>
      </c>
      <c r="D152" s="226" t="s">
        <v>776</v>
      </c>
      <c r="E152" s="230"/>
      <c r="F152" s="230"/>
      <c r="G152" s="204" t="s">
        <v>675</v>
      </c>
      <c r="H152" s="231" t="s">
        <v>676</v>
      </c>
      <c r="I152" s="239">
        <v>44432</v>
      </c>
      <c r="J152" s="249">
        <v>0</v>
      </c>
      <c r="K152" s="101">
        <v>-100000</v>
      </c>
      <c r="L152" s="250">
        <f t="shared" si="2"/>
        <v>910233.89000000013</v>
      </c>
      <c r="M152" s="259"/>
    </row>
    <row r="153" spans="2:13" x14ac:dyDescent="0.25">
      <c r="B153" s="46">
        <f>SUBTOTAL(103,$C$10:C153)</f>
        <v>144</v>
      </c>
      <c r="C153" s="24" t="s">
        <v>110</v>
      </c>
      <c r="D153" s="228"/>
      <c r="E153" s="228"/>
      <c r="F153" s="228"/>
      <c r="G153" s="227"/>
      <c r="H153" s="203"/>
      <c r="I153" s="239">
        <v>44441</v>
      </c>
      <c r="J153" s="249">
        <v>200000</v>
      </c>
      <c r="K153" s="101">
        <v>0</v>
      </c>
      <c r="L153" s="250">
        <f t="shared" si="2"/>
        <v>1110233.8900000001</v>
      </c>
      <c r="M153" s="259"/>
    </row>
    <row r="154" spans="2:13" x14ac:dyDescent="0.25">
      <c r="B154" s="46">
        <f>SUBTOTAL(103,$C$10:C154)</f>
        <v>145</v>
      </c>
      <c r="C154" s="24" t="s">
        <v>802</v>
      </c>
      <c r="D154" s="226" t="s">
        <v>776</v>
      </c>
      <c r="E154" s="226"/>
      <c r="F154" s="226"/>
      <c r="G154" s="227" t="s">
        <v>1050</v>
      </c>
      <c r="H154" s="203" t="s">
        <v>442</v>
      </c>
      <c r="I154" s="239">
        <v>44442</v>
      </c>
      <c r="J154" s="249">
        <v>0</v>
      </c>
      <c r="K154" s="101">
        <v>-100000</v>
      </c>
      <c r="L154" s="250">
        <f t="shared" si="2"/>
        <v>1010233.8900000001</v>
      </c>
      <c r="M154" s="259"/>
    </row>
    <row r="155" spans="2:13" x14ac:dyDescent="0.25">
      <c r="B155" s="46">
        <f>SUBTOTAL(103,$C$10:C155)</f>
        <v>146</v>
      </c>
      <c r="C155" s="24" t="s">
        <v>15</v>
      </c>
      <c r="D155" s="226" t="s">
        <v>776</v>
      </c>
      <c r="E155" s="226"/>
      <c r="F155" s="226"/>
      <c r="G155" s="227" t="s">
        <v>1058</v>
      </c>
      <c r="H155" s="203" t="s">
        <v>426</v>
      </c>
      <c r="I155" s="239">
        <v>44442</v>
      </c>
      <c r="J155" s="249">
        <v>0</v>
      </c>
      <c r="K155" s="101">
        <v>-52764</v>
      </c>
      <c r="L155" s="250">
        <f t="shared" si="2"/>
        <v>957469.89000000013</v>
      </c>
      <c r="M155" s="259"/>
    </row>
    <row r="156" spans="2:13" x14ac:dyDescent="0.25">
      <c r="B156" s="46">
        <f>SUBTOTAL(103,$C$10:C156)</f>
        <v>147</v>
      </c>
      <c r="C156" s="24" t="s">
        <v>15</v>
      </c>
      <c r="D156" s="226" t="s">
        <v>776</v>
      </c>
      <c r="E156" s="226"/>
      <c r="F156" s="226"/>
      <c r="G156" s="227" t="s">
        <v>1047</v>
      </c>
      <c r="H156" s="203" t="s">
        <v>432</v>
      </c>
      <c r="I156" s="239">
        <v>44442</v>
      </c>
      <c r="J156" s="249">
        <v>0</v>
      </c>
      <c r="K156" s="101">
        <v>-29160</v>
      </c>
      <c r="L156" s="250">
        <f t="shared" si="2"/>
        <v>928309.89000000013</v>
      </c>
      <c r="M156" s="259"/>
    </row>
    <row r="157" spans="2:13" x14ac:dyDescent="0.25">
      <c r="B157" s="46">
        <f>SUBTOTAL(103,$C$10:C157)</f>
        <v>148</v>
      </c>
      <c r="C157" s="24" t="s">
        <v>15</v>
      </c>
      <c r="D157" s="226" t="s">
        <v>776</v>
      </c>
      <c r="E157" s="226"/>
      <c r="F157" s="226"/>
      <c r="G157" s="227" t="s">
        <v>1062</v>
      </c>
      <c r="H157" s="203" t="s">
        <v>966</v>
      </c>
      <c r="I157" s="239">
        <v>44442</v>
      </c>
      <c r="J157" s="249">
        <v>0</v>
      </c>
      <c r="K157" s="101">
        <v>-18076</v>
      </c>
      <c r="L157" s="250">
        <f t="shared" si="2"/>
        <v>910233.89000000013</v>
      </c>
      <c r="M157" s="259"/>
    </row>
    <row r="158" spans="2:13" x14ac:dyDescent="0.25">
      <c r="B158" s="46">
        <f>SUBTOTAL(103,$C$10:C158)</f>
        <v>149</v>
      </c>
      <c r="C158" s="24" t="s">
        <v>14</v>
      </c>
      <c r="D158" s="226" t="s">
        <v>776</v>
      </c>
      <c r="E158" s="230"/>
      <c r="F158" s="230"/>
      <c r="G158" s="204" t="s">
        <v>675</v>
      </c>
      <c r="H158" s="231" t="s">
        <v>676</v>
      </c>
      <c r="I158" s="239">
        <v>44443</v>
      </c>
      <c r="J158" s="249">
        <v>0</v>
      </c>
      <c r="K158" s="101">
        <v>-100000</v>
      </c>
      <c r="L158" s="250">
        <f t="shared" si="2"/>
        <v>810233.89000000013</v>
      </c>
      <c r="M158" s="259"/>
    </row>
    <row r="159" spans="2:13" x14ac:dyDescent="0.25">
      <c r="B159" s="46">
        <f>SUBTOTAL(103,$C$10:C159)</f>
        <v>150</v>
      </c>
      <c r="C159" s="24" t="s">
        <v>14</v>
      </c>
      <c r="D159" s="226" t="s">
        <v>776</v>
      </c>
      <c r="E159" s="226"/>
      <c r="F159" s="226"/>
      <c r="G159" s="227" t="s">
        <v>1065</v>
      </c>
      <c r="H159" s="203" t="s">
        <v>1076</v>
      </c>
      <c r="I159" s="239">
        <v>44446</v>
      </c>
      <c r="J159" s="249">
        <v>0</v>
      </c>
      <c r="K159" s="101">
        <v>-25000</v>
      </c>
      <c r="L159" s="250">
        <f t="shared" si="2"/>
        <v>785233.89000000013</v>
      </c>
      <c r="M159" s="259"/>
    </row>
    <row r="160" spans="2:13" x14ac:dyDescent="0.25">
      <c r="B160" s="46">
        <f>SUBTOTAL(103,$C$10:C160)</f>
        <v>151</v>
      </c>
      <c r="C160" s="24" t="s">
        <v>14</v>
      </c>
      <c r="D160" s="226" t="s">
        <v>776</v>
      </c>
      <c r="E160" s="230"/>
      <c r="F160" s="230"/>
      <c r="G160" s="204" t="s">
        <v>675</v>
      </c>
      <c r="H160" s="231" t="s">
        <v>676</v>
      </c>
      <c r="I160" s="239">
        <v>44446</v>
      </c>
      <c r="J160" s="249">
        <v>0</v>
      </c>
      <c r="K160" s="101">
        <v>-15000</v>
      </c>
      <c r="L160" s="250">
        <f t="shared" si="2"/>
        <v>770233.89000000013</v>
      </c>
      <c r="M160" s="259"/>
    </row>
    <row r="161" spans="2:13" x14ac:dyDescent="0.25">
      <c r="B161" s="46">
        <f>SUBTOTAL(103,$C$10:C161)</f>
        <v>152</v>
      </c>
      <c r="C161" s="24" t="s">
        <v>803</v>
      </c>
      <c r="D161" s="226" t="s">
        <v>776</v>
      </c>
      <c r="E161" s="226"/>
      <c r="F161" s="226"/>
      <c r="G161" s="227" t="s">
        <v>1065</v>
      </c>
      <c r="H161" s="203" t="s">
        <v>1076</v>
      </c>
      <c r="I161" s="239">
        <v>44446</v>
      </c>
      <c r="J161" s="249">
        <v>0</v>
      </c>
      <c r="K161" s="101">
        <v>-50000</v>
      </c>
      <c r="L161" s="250">
        <f t="shared" si="2"/>
        <v>720233.89000000013</v>
      </c>
      <c r="M161" s="259"/>
    </row>
    <row r="162" spans="2:13" x14ac:dyDescent="0.25">
      <c r="B162" s="46">
        <f>SUBTOTAL(103,$C$10:C162)</f>
        <v>153</v>
      </c>
      <c r="C162" s="24" t="s">
        <v>804</v>
      </c>
      <c r="D162" s="226" t="s">
        <v>881</v>
      </c>
      <c r="E162" s="226"/>
      <c r="F162" s="226"/>
      <c r="G162" s="227"/>
      <c r="H162" s="203"/>
      <c r="I162" s="239">
        <v>44446</v>
      </c>
      <c r="J162" s="249">
        <v>0</v>
      </c>
      <c r="K162" s="101">
        <v>-40000</v>
      </c>
      <c r="L162" s="250">
        <f t="shared" si="2"/>
        <v>680233.89000000013</v>
      </c>
      <c r="M162" s="259"/>
    </row>
    <row r="163" spans="2:13" x14ac:dyDescent="0.25">
      <c r="B163" s="46">
        <f>SUBTOTAL(103,$C$10:C163)</f>
        <v>154</v>
      </c>
      <c r="C163" s="24" t="s">
        <v>805</v>
      </c>
      <c r="D163" s="226" t="s">
        <v>882</v>
      </c>
      <c r="E163" s="230"/>
      <c r="F163" s="230"/>
      <c r="G163" s="204" t="s">
        <v>675</v>
      </c>
      <c r="H163" s="231" t="s">
        <v>676</v>
      </c>
      <c r="I163" s="239">
        <v>44449</v>
      </c>
      <c r="J163" s="249">
        <v>0</v>
      </c>
      <c r="K163" s="101">
        <v>-150000</v>
      </c>
      <c r="L163" s="250">
        <f t="shared" si="2"/>
        <v>530233.89000000013</v>
      </c>
      <c r="M163" s="259"/>
    </row>
    <row r="164" spans="2:13" x14ac:dyDescent="0.25">
      <c r="B164" s="46">
        <f>SUBTOTAL(103,$C$10:C164)</f>
        <v>155</v>
      </c>
      <c r="C164" s="24" t="s">
        <v>806</v>
      </c>
      <c r="D164" s="226" t="s">
        <v>883</v>
      </c>
      <c r="E164" s="230"/>
      <c r="F164" s="230"/>
      <c r="G164" s="204" t="s">
        <v>675</v>
      </c>
      <c r="H164" s="231" t="s">
        <v>676</v>
      </c>
      <c r="I164" s="239">
        <v>44450</v>
      </c>
      <c r="J164" s="249">
        <v>0</v>
      </c>
      <c r="K164" s="101">
        <v>-30000</v>
      </c>
      <c r="L164" s="250">
        <f t="shared" si="2"/>
        <v>500233.89000000013</v>
      </c>
      <c r="M164" s="259"/>
    </row>
    <row r="165" spans="2:13" x14ac:dyDescent="0.25">
      <c r="B165" s="46">
        <f>SUBTOTAL(103,$C$10:C165)</f>
        <v>156</v>
      </c>
      <c r="C165" s="24" t="s">
        <v>802</v>
      </c>
      <c r="D165" s="226" t="s">
        <v>884</v>
      </c>
      <c r="E165" s="226"/>
      <c r="F165" s="226"/>
      <c r="G165" s="227"/>
      <c r="H165" s="203"/>
      <c r="I165" s="239">
        <v>44452</v>
      </c>
      <c r="J165" s="249">
        <v>0</v>
      </c>
      <c r="K165" s="101">
        <v>-60000</v>
      </c>
      <c r="L165" s="250">
        <f t="shared" si="2"/>
        <v>440233.89000000013</v>
      </c>
      <c r="M165" s="259"/>
    </row>
    <row r="166" spans="2:13" x14ac:dyDescent="0.25">
      <c r="B166" s="46">
        <f>SUBTOTAL(103,$C$10:C166)</f>
        <v>157</v>
      </c>
      <c r="C166" s="24" t="s">
        <v>805</v>
      </c>
      <c r="D166" s="226" t="s">
        <v>882</v>
      </c>
      <c r="E166" s="230"/>
      <c r="F166" s="230"/>
      <c r="G166" s="204" t="s">
        <v>675</v>
      </c>
      <c r="H166" s="231" t="s">
        <v>676</v>
      </c>
      <c r="I166" s="239">
        <v>44454</v>
      </c>
      <c r="J166" s="249">
        <v>0</v>
      </c>
      <c r="K166" s="101">
        <v>-100000</v>
      </c>
      <c r="L166" s="250">
        <f t="shared" si="2"/>
        <v>340233.89000000013</v>
      </c>
      <c r="M166" s="259"/>
    </row>
    <row r="167" spans="2:13" x14ac:dyDescent="0.25">
      <c r="B167" s="46">
        <f>SUBTOTAL(103,$C$10:C167)</f>
        <v>158</v>
      </c>
      <c r="C167" s="24" t="s">
        <v>46</v>
      </c>
      <c r="D167" s="226" t="s">
        <v>766</v>
      </c>
      <c r="E167" s="226"/>
      <c r="F167" s="226"/>
      <c r="G167" s="227" t="s">
        <v>1053</v>
      </c>
      <c r="H167" s="203" t="s">
        <v>46</v>
      </c>
      <c r="I167" s="239">
        <v>44456</v>
      </c>
      <c r="J167" s="249">
        <v>480000</v>
      </c>
      <c r="K167" s="101">
        <v>0</v>
      </c>
      <c r="L167" s="250">
        <f t="shared" si="2"/>
        <v>820233.89000000013</v>
      </c>
      <c r="M167" s="259"/>
    </row>
    <row r="168" spans="2:13" x14ac:dyDescent="0.25">
      <c r="B168" s="46">
        <f>SUBTOTAL(103,$C$10:C168)</f>
        <v>159</v>
      </c>
      <c r="C168" s="24" t="s">
        <v>743</v>
      </c>
      <c r="D168" s="226" t="s">
        <v>885</v>
      </c>
      <c r="E168" s="226"/>
      <c r="F168" s="226"/>
      <c r="G168" s="227"/>
      <c r="H168" s="223"/>
      <c r="I168" s="239">
        <v>44456</v>
      </c>
      <c r="J168" s="249">
        <v>0</v>
      </c>
      <c r="K168" s="101">
        <v>-522300</v>
      </c>
      <c r="L168" s="250">
        <f t="shared" si="2"/>
        <v>297933.89000000013</v>
      </c>
      <c r="M168" s="259"/>
    </row>
    <row r="169" spans="2:13" x14ac:dyDescent="0.25">
      <c r="B169" s="46">
        <f>SUBTOTAL(103,$C$10:C169)</f>
        <v>160</v>
      </c>
      <c r="C169" s="24" t="s">
        <v>15</v>
      </c>
      <c r="D169" s="226" t="s">
        <v>776</v>
      </c>
      <c r="E169" s="226"/>
      <c r="F169" s="226"/>
      <c r="G169" s="227"/>
      <c r="H169" s="203"/>
      <c r="I169" s="239">
        <v>44460</v>
      </c>
      <c r="J169" s="249">
        <v>0</v>
      </c>
      <c r="K169" s="101">
        <v>-52500</v>
      </c>
      <c r="L169" s="250">
        <f t="shared" si="2"/>
        <v>245433.89000000013</v>
      </c>
      <c r="M169" s="259"/>
    </row>
    <row r="170" spans="2:13" x14ac:dyDescent="0.25">
      <c r="B170" s="46">
        <f>SUBTOTAL(103,$C$10:C170)</f>
        <v>161</v>
      </c>
      <c r="C170" s="24" t="s">
        <v>15</v>
      </c>
      <c r="D170" s="226" t="s">
        <v>776</v>
      </c>
      <c r="E170" s="226"/>
      <c r="F170" s="226"/>
      <c r="G170" s="227" t="s">
        <v>1065</v>
      </c>
      <c r="H170" s="203" t="s">
        <v>1076</v>
      </c>
      <c r="I170" s="239">
        <v>44460</v>
      </c>
      <c r="J170" s="249">
        <v>0</v>
      </c>
      <c r="K170" s="101">
        <v>-44700</v>
      </c>
      <c r="L170" s="250">
        <f t="shared" si="2"/>
        <v>200733.89000000013</v>
      </c>
      <c r="M170" s="259"/>
    </row>
    <row r="171" spans="2:13" x14ac:dyDescent="0.25">
      <c r="B171" s="46">
        <f>SUBTOTAL(103,$C$10:C171)</f>
        <v>162</v>
      </c>
      <c r="C171" s="24" t="s">
        <v>729</v>
      </c>
      <c r="D171" s="226" t="s">
        <v>886</v>
      </c>
      <c r="E171" s="226"/>
      <c r="F171" s="226"/>
      <c r="G171" s="227"/>
      <c r="H171" s="203"/>
      <c r="I171" s="239">
        <v>44461</v>
      </c>
      <c r="J171" s="249">
        <v>0</v>
      </c>
      <c r="K171" s="101">
        <v>-1000</v>
      </c>
      <c r="L171" s="250">
        <f t="shared" si="2"/>
        <v>199733.89000000013</v>
      </c>
      <c r="M171" s="259"/>
    </row>
    <row r="172" spans="2:13" x14ac:dyDescent="0.25">
      <c r="B172" s="46">
        <f>SUBTOTAL(103,$C$10:C172)</f>
        <v>163</v>
      </c>
      <c r="C172" s="24" t="s">
        <v>110</v>
      </c>
      <c r="D172" s="226" t="s">
        <v>766</v>
      </c>
      <c r="E172" s="226"/>
      <c r="F172" s="226"/>
      <c r="G172" s="227"/>
      <c r="H172" s="203"/>
      <c r="I172" s="239">
        <v>44462</v>
      </c>
      <c r="J172" s="249">
        <v>150000</v>
      </c>
      <c r="K172" s="101">
        <v>0</v>
      </c>
      <c r="L172" s="250">
        <f t="shared" si="2"/>
        <v>349733.89000000013</v>
      </c>
      <c r="M172" s="259"/>
    </row>
    <row r="173" spans="2:13" x14ac:dyDescent="0.25">
      <c r="B173" s="46">
        <f>SUBTOTAL(103,$C$10:C173)</f>
        <v>164</v>
      </c>
      <c r="C173" s="24" t="s">
        <v>806</v>
      </c>
      <c r="D173" s="226" t="s">
        <v>883</v>
      </c>
      <c r="E173" s="230"/>
      <c r="F173" s="230"/>
      <c r="G173" s="204" t="s">
        <v>675</v>
      </c>
      <c r="H173" s="231" t="s">
        <v>676</v>
      </c>
      <c r="I173" s="239">
        <v>44463</v>
      </c>
      <c r="J173" s="249">
        <v>0</v>
      </c>
      <c r="K173" s="101">
        <v>-20000</v>
      </c>
      <c r="L173" s="250">
        <f t="shared" si="2"/>
        <v>329733.89000000013</v>
      </c>
      <c r="M173" s="259"/>
    </row>
    <row r="174" spans="2:13" x14ac:dyDescent="0.25">
      <c r="B174" s="46">
        <f>SUBTOTAL(103,$C$10:C174)</f>
        <v>165</v>
      </c>
      <c r="C174" s="24" t="s">
        <v>791</v>
      </c>
      <c r="D174" s="226" t="s">
        <v>887</v>
      </c>
      <c r="E174" s="226"/>
      <c r="F174" s="226"/>
      <c r="G174" s="227" t="s">
        <v>1050</v>
      </c>
      <c r="H174" s="203" t="s">
        <v>442</v>
      </c>
      <c r="I174" s="239">
        <v>44466</v>
      </c>
      <c r="J174" s="249">
        <v>0</v>
      </c>
      <c r="K174" s="101">
        <v>-13000</v>
      </c>
      <c r="L174" s="250">
        <f t="shared" si="2"/>
        <v>316733.89000000013</v>
      </c>
      <c r="M174" s="259"/>
    </row>
    <row r="175" spans="2:13" x14ac:dyDescent="0.25">
      <c r="B175" s="46">
        <f>SUBTOTAL(103,$C$10:C175)</f>
        <v>166</v>
      </c>
      <c r="C175" s="24" t="s">
        <v>807</v>
      </c>
      <c r="D175" s="226" t="s">
        <v>888</v>
      </c>
      <c r="E175" s="226"/>
      <c r="F175" s="226"/>
      <c r="G175" s="227" t="s">
        <v>1065</v>
      </c>
      <c r="H175" s="203" t="s">
        <v>1076</v>
      </c>
      <c r="I175" s="239">
        <v>44466</v>
      </c>
      <c r="J175" s="249">
        <v>0</v>
      </c>
      <c r="K175" s="101">
        <v>-10000</v>
      </c>
      <c r="L175" s="250">
        <f t="shared" si="2"/>
        <v>306733.89000000013</v>
      </c>
      <c r="M175" s="259"/>
    </row>
    <row r="176" spans="2:13" x14ac:dyDescent="0.25">
      <c r="B176" s="46">
        <f>SUBTOTAL(103,$C$10:C176)</f>
        <v>167</v>
      </c>
      <c r="C176" s="24" t="s">
        <v>806</v>
      </c>
      <c r="D176" s="226" t="s">
        <v>883</v>
      </c>
      <c r="E176" s="230"/>
      <c r="F176" s="230"/>
      <c r="G176" s="204" t="s">
        <v>675</v>
      </c>
      <c r="H176" s="231" t="s">
        <v>676</v>
      </c>
      <c r="I176" s="239">
        <v>44471</v>
      </c>
      <c r="J176" s="249">
        <v>0</v>
      </c>
      <c r="K176" s="101">
        <v>-43500</v>
      </c>
      <c r="L176" s="250">
        <f t="shared" si="2"/>
        <v>263233.89000000013</v>
      </c>
      <c r="M176" s="259"/>
    </row>
    <row r="177" spans="2:13" x14ac:dyDescent="0.25">
      <c r="B177" s="46">
        <f>SUBTOTAL(103,$C$10:C177)</f>
        <v>168</v>
      </c>
      <c r="C177" s="24" t="s">
        <v>598</v>
      </c>
      <c r="D177" s="226" t="s">
        <v>657</v>
      </c>
      <c r="E177" s="230"/>
      <c r="F177" s="230"/>
      <c r="G177" s="204" t="s">
        <v>644</v>
      </c>
      <c r="H177" s="209" t="s">
        <v>428</v>
      </c>
      <c r="I177" s="239">
        <v>44475</v>
      </c>
      <c r="J177" s="249">
        <v>15840</v>
      </c>
      <c r="K177" s="101">
        <v>0</v>
      </c>
      <c r="L177" s="250">
        <f t="shared" si="2"/>
        <v>279073.89000000013</v>
      </c>
      <c r="M177" s="259"/>
    </row>
    <row r="178" spans="2:13" x14ac:dyDescent="0.25">
      <c r="B178" s="46">
        <f>SUBTOTAL(103,$C$10:C178)</f>
        <v>169</v>
      </c>
      <c r="C178" s="24" t="s">
        <v>110</v>
      </c>
      <c r="D178" s="226" t="s">
        <v>766</v>
      </c>
      <c r="E178" s="226"/>
      <c r="F178" s="226"/>
      <c r="G178" s="227"/>
      <c r="H178" s="203"/>
      <c r="I178" s="239">
        <v>44476</v>
      </c>
      <c r="J178" s="249">
        <v>100000</v>
      </c>
      <c r="K178" s="101">
        <v>0</v>
      </c>
      <c r="L178" s="250">
        <f t="shared" si="2"/>
        <v>379073.89000000013</v>
      </c>
      <c r="M178" s="259"/>
    </row>
    <row r="179" spans="2:13" x14ac:dyDescent="0.25">
      <c r="B179" s="46">
        <f>SUBTOTAL(103,$C$10:C179)</f>
        <v>170</v>
      </c>
      <c r="C179" s="24" t="s">
        <v>806</v>
      </c>
      <c r="D179" s="226" t="s">
        <v>883</v>
      </c>
      <c r="E179" s="230"/>
      <c r="F179" s="230"/>
      <c r="G179" s="204" t="s">
        <v>675</v>
      </c>
      <c r="H179" s="231" t="s">
        <v>676</v>
      </c>
      <c r="I179" s="239">
        <v>44478</v>
      </c>
      <c r="J179" s="249">
        <v>0</v>
      </c>
      <c r="K179" s="101">
        <v>-25300</v>
      </c>
      <c r="L179" s="250">
        <f t="shared" si="2"/>
        <v>353773.89000000013</v>
      </c>
      <c r="M179" s="259"/>
    </row>
    <row r="180" spans="2:13" x14ac:dyDescent="0.25">
      <c r="B180" s="46">
        <f>SUBTOTAL(103,$C$10:C180)</f>
        <v>171</v>
      </c>
      <c r="C180" s="24" t="s">
        <v>193</v>
      </c>
      <c r="D180" s="226" t="s">
        <v>766</v>
      </c>
      <c r="E180" s="226"/>
      <c r="F180" s="226"/>
      <c r="G180" s="227"/>
      <c r="H180" s="223"/>
      <c r="I180" s="239">
        <v>44480</v>
      </c>
      <c r="J180" s="249">
        <v>400000</v>
      </c>
      <c r="K180" s="101">
        <v>0</v>
      </c>
      <c r="L180" s="250">
        <f t="shared" si="2"/>
        <v>753773.89000000013</v>
      </c>
      <c r="M180" s="259"/>
    </row>
    <row r="181" spans="2:13" x14ac:dyDescent="0.25">
      <c r="B181" s="46">
        <f>SUBTOTAL(103,$C$10:C181)</f>
        <v>172</v>
      </c>
      <c r="C181" s="24" t="s">
        <v>806</v>
      </c>
      <c r="D181" s="226" t="s">
        <v>883</v>
      </c>
      <c r="E181" s="230"/>
      <c r="F181" s="230"/>
      <c r="G181" s="204" t="s">
        <v>675</v>
      </c>
      <c r="H181" s="231" t="s">
        <v>676</v>
      </c>
      <c r="I181" s="239">
        <v>44485</v>
      </c>
      <c r="J181" s="249">
        <v>0</v>
      </c>
      <c r="K181" s="101">
        <v>-25300</v>
      </c>
      <c r="L181" s="250">
        <f t="shared" si="2"/>
        <v>728473.89000000013</v>
      </c>
      <c r="M181" s="259"/>
    </row>
    <row r="182" spans="2:13" x14ac:dyDescent="0.25">
      <c r="B182" s="46">
        <f>SUBTOTAL(103,$C$10:C182)</f>
        <v>173</v>
      </c>
      <c r="C182" s="24" t="s">
        <v>743</v>
      </c>
      <c r="D182" s="226" t="s">
        <v>885</v>
      </c>
      <c r="E182" s="230"/>
      <c r="F182" s="230"/>
      <c r="G182" s="204" t="s">
        <v>588</v>
      </c>
      <c r="H182" s="229"/>
      <c r="I182" s="239">
        <v>44487</v>
      </c>
      <c r="J182" s="249">
        <v>0</v>
      </c>
      <c r="K182" s="101">
        <v>-57255.67</v>
      </c>
      <c r="L182" s="250">
        <f t="shared" si="2"/>
        <v>671218.22000000009</v>
      </c>
      <c r="M182" s="259"/>
    </row>
    <row r="183" spans="2:13" x14ac:dyDescent="0.25">
      <c r="B183" s="46">
        <f>SUBTOTAL(103,$C$10:C183)</f>
        <v>174</v>
      </c>
      <c r="C183" s="24" t="s">
        <v>743</v>
      </c>
      <c r="D183" s="226" t="s">
        <v>889</v>
      </c>
      <c r="E183" s="230"/>
      <c r="F183" s="230"/>
      <c r="G183" s="204" t="s">
        <v>588</v>
      </c>
      <c r="H183" s="229"/>
      <c r="I183" s="239">
        <v>44487</v>
      </c>
      <c r="J183" s="249">
        <v>0</v>
      </c>
      <c r="K183" s="101">
        <v>-359463.35</v>
      </c>
      <c r="L183" s="250">
        <f t="shared" si="2"/>
        <v>311754.87000000011</v>
      </c>
      <c r="M183" s="259"/>
    </row>
    <row r="184" spans="2:13" x14ac:dyDescent="0.25">
      <c r="B184" s="46">
        <f>SUBTOTAL(103,$C$10:C184)</f>
        <v>175</v>
      </c>
      <c r="C184" s="24" t="s">
        <v>110</v>
      </c>
      <c r="D184" s="226" t="s">
        <v>766</v>
      </c>
      <c r="E184" s="226"/>
      <c r="F184" s="226"/>
      <c r="G184" s="227"/>
      <c r="H184" s="203"/>
      <c r="I184" s="239">
        <v>44488</v>
      </c>
      <c r="J184" s="249">
        <v>100000</v>
      </c>
      <c r="K184" s="101">
        <v>0</v>
      </c>
      <c r="L184" s="250">
        <f t="shared" si="2"/>
        <v>411754.87000000011</v>
      </c>
      <c r="M184" s="259"/>
    </row>
    <row r="185" spans="2:13" x14ac:dyDescent="0.25">
      <c r="B185" s="46">
        <f>SUBTOTAL(103,$C$10:C185)</f>
        <v>176</v>
      </c>
      <c r="C185" s="24" t="s">
        <v>802</v>
      </c>
      <c r="D185" s="226" t="s">
        <v>873</v>
      </c>
      <c r="E185" s="226"/>
      <c r="F185" s="226"/>
      <c r="G185" s="227"/>
      <c r="H185" s="203"/>
      <c r="I185" s="239">
        <v>44490</v>
      </c>
      <c r="J185" s="249">
        <v>0</v>
      </c>
      <c r="K185" s="101">
        <v>-100000</v>
      </c>
      <c r="L185" s="250">
        <f t="shared" si="2"/>
        <v>311754.87000000011</v>
      </c>
      <c r="M185" s="259"/>
    </row>
    <row r="186" spans="2:13" x14ac:dyDescent="0.25">
      <c r="B186" s="46">
        <f>SUBTOTAL(103,$C$10:C186)</f>
        <v>177</v>
      </c>
      <c r="C186" s="24" t="s">
        <v>803</v>
      </c>
      <c r="D186" s="226" t="s">
        <v>776</v>
      </c>
      <c r="E186" s="226"/>
      <c r="F186" s="226"/>
      <c r="G186" s="227"/>
      <c r="H186" s="203"/>
      <c r="I186" s="239">
        <v>44490</v>
      </c>
      <c r="J186" s="249">
        <v>0</v>
      </c>
      <c r="K186" s="101">
        <v>-100000</v>
      </c>
      <c r="L186" s="250">
        <f t="shared" si="2"/>
        <v>211754.87000000011</v>
      </c>
      <c r="M186" s="259"/>
    </row>
    <row r="187" spans="2:13" x14ac:dyDescent="0.25">
      <c r="B187" s="46">
        <f>SUBTOTAL(103,$C$10:C187)</f>
        <v>178</v>
      </c>
      <c r="C187" s="24" t="s">
        <v>598</v>
      </c>
      <c r="D187" s="226" t="s">
        <v>657</v>
      </c>
      <c r="E187" s="230"/>
      <c r="F187" s="230"/>
      <c r="G187" s="204" t="s">
        <v>644</v>
      </c>
      <c r="H187" s="209" t="s">
        <v>428</v>
      </c>
      <c r="I187" s="239">
        <v>44491</v>
      </c>
      <c r="J187" s="249">
        <v>75150</v>
      </c>
      <c r="K187" s="101">
        <v>0</v>
      </c>
      <c r="L187" s="250">
        <f t="shared" si="2"/>
        <v>286904.87000000011</v>
      </c>
      <c r="M187" s="259"/>
    </row>
    <row r="188" spans="2:13" x14ac:dyDescent="0.25">
      <c r="B188" s="46">
        <f>SUBTOTAL(103,$C$10:C188)</f>
        <v>179</v>
      </c>
      <c r="C188" s="24" t="s">
        <v>127</v>
      </c>
      <c r="D188" s="226" t="s">
        <v>712</v>
      </c>
      <c r="E188" s="230"/>
      <c r="F188" s="230"/>
      <c r="G188" s="204" t="s">
        <v>588</v>
      </c>
      <c r="H188" s="209" t="s">
        <v>589</v>
      </c>
      <c r="I188" s="239">
        <v>44491</v>
      </c>
      <c r="J188" s="249">
        <v>0</v>
      </c>
      <c r="K188" s="101">
        <v>-7300</v>
      </c>
      <c r="L188" s="250">
        <f t="shared" si="2"/>
        <v>279604.87000000011</v>
      </c>
      <c r="M188" s="259"/>
    </row>
    <row r="189" spans="2:13" x14ac:dyDescent="0.25">
      <c r="B189" s="46">
        <f>SUBTOTAL(103,$C$10:C189)</f>
        <v>180</v>
      </c>
      <c r="C189" s="24" t="s">
        <v>806</v>
      </c>
      <c r="D189" s="226" t="s">
        <v>883</v>
      </c>
      <c r="E189" s="230"/>
      <c r="F189" s="230"/>
      <c r="G189" s="204" t="s">
        <v>675</v>
      </c>
      <c r="H189" s="231" t="s">
        <v>676</v>
      </c>
      <c r="I189" s="239">
        <v>44492</v>
      </c>
      <c r="J189" s="249">
        <v>0</v>
      </c>
      <c r="K189" s="101">
        <v>-25300</v>
      </c>
      <c r="L189" s="250">
        <f t="shared" si="2"/>
        <v>254304.87000000011</v>
      </c>
      <c r="M189" s="259"/>
    </row>
    <row r="190" spans="2:13" x14ac:dyDescent="0.25">
      <c r="B190" s="46">
        <f>SUBTOTAL(103,$C$10:C190)</f>
        <v>181</v>
      </c>
      <c r="C190" s="24" t="s">
        <v>729</v>
      </c>
      <c r="D190" s="226" t="s">
        <v>890</v>
      </c>
      <c r="E190" s="226"/>
      <c r="F190" s="226"/>
      <c r="G190" s="227"/>
      <c r="H190" s="223"/>
      <c r="I190" s="239">
        <v>44497</v>
      </c>
      <c r="J190" s="249">
        <v>0</v>
      </c>
      <c r="K190" s="101">
        <v>-5000</v>
      </c>
      <c r="L190" s="250">
        <f t="shared" si="2"/>
        <v>249304.87000000011</v>
      </c>
      <c r="M190" s="259"/>
    </row>
    <row r="191" spans="2:13" x14ac:dyDescent="0.25">
      <c r="B191" s="46">
        <f>SUBTOTAL(103,$C$10:C191)</f>
        <v>182</v>
      </c>
      <c r="C191" s="24" t="s">
        <v>806</v>
      </c>
      <c r="D191" s="226" t="s">
        <v>883</v>
      </c>
      <c r="E191" s="230"/>
      <c r="F191" s="230"/>
      <c r="G191" s="204" t="s">
        <v>675</v>
      </c>
      <c r="H191" s="231" t="s">
        <v>676</v>
      </c>
      <c r="I191" s="239">
        <v>44498</v>
      </c>
      <c r="J191" s="249">
        <v>0</v>
      </c>
      <c r="K191" s="101">
        <v>-40000</v>
      </c>
      <c r="L191" s="250">
        <f t="shared" si="2"/>
        <v>209304.87000000011</v>
      </c>
      <c r="M191" s="259"/>
    </row>
    <row r="192" spans="2:13" x14ac:dyDescent="0.25">
      <c r="B192" s="46">
        <f>SUBTOTAL(103,$C$10:C192)</f>
        <v>183</v>
      </c>
      <c r="C192" s="24" t="s">
        <v>110</v>
      </c>
      <c r="D192" s="226" t="s">
        <v>766</v>
      </c>
      <c r="E192" s="226"/>
      <c r="F192" s="226"/>
      <c r="G192" s="227"/>
      <c r="H192" s="203"/>
      <c r="I192" s="239">
        <v>44504</v>
      </c>
      <c r="J192" s="249">
        <v>100000</v>
      </c>
      <c r="K192" s="101">
        <v>0</v>
      </c>
      <c r="L192" s="250">
        <f t="shared" si="2"/>
        <v>309304.87000000011</v>
      </c>
      <c r="M192" s="259"/>
    </row>
    <row r="193" spans="2:13" x14ac:dyDescent="0.25">
      <c r="B193" s="46">
        <f>SUBTOTAL(103,$C$10:C193)</f>
        <v>184</v>
      </c>
      <c r="C193" s="24" t="s">
        <v>806</v>
      </c>
      <c r="D193" s="226" t="s">
        <v>883</v>
      </c>
      <c r="E193" s="230"/>
      <c r="F193" s="230"/>
      <c r="G193" s="204" t="s">
        <v>675</v>
      </c>
      <c r="H193" s="231" t="s">
        <v>676</v>
      </c>
      <c r="I193" s="239">
        <v>44505</v>
      </c>
      <c r="J193" s="249">
        <v>0</v>
      </c>
      <c r="K193" s="101">
        <v>-50000</v>
      </c>
      <c r="L193" s="250">
        <f t="shared" si="2"/>
        <v>259304.87000000011</v>
      </c>
      <c r="M193" s="259"/>
    </row>
    <row r="194" spans="2:13" x14ac:dyDescent="0.25">
      <c r="B194" s="46">
        <f>SUBTOTAL(103,$C$10:C194)</f>
        <v>185</v>
      </c>
      <c r="C194" s="24" t="s">
        <v>625</v>
      </c>
      <c r="D194" s="226" t="s">
        <v>893</v>
      </c>
      <c r="E194" s="226"/>
      <c r="F194" s="226"/>
      <c r="G194" s="227"/>
      <c r="H194" s="203"/>
      <c r="I194" s="239">
        <v>44511</v>
      </c>
      <c r="J194" s="249">
        <v>0</v>
      </c>
      <c r="K194" s="101">
        <v>-1000</v>
      </c>
      <c r="L194" s="250">
        <f t="shared" si="2"/>
        <v>258304.87000000011</v>
      </c>
      <c r="M194" s="259"/>
    </row>
    <row r="195" spans="2:13" x14ac:dyDescent="0.25">
      <c r="B195" s="46">
        <f>SUBTOTAL(103,$C$10:C195)</f>
        <v>186</v>
      </c>
      <c r="C195" s="24" t="s">
        <v>806</v>
      </c>
      <c r="D195" s="226" t="s">
        <v>883</v>
      </c>
      <c r="E195" s="230"/>
      <c r="F195" s="230"/>
      <c r="G195" s="204" t="s">
        <v>675</v>
      </c>
      <c r="H195" s="231" t="s">
        <v>676</v>
      </c>
      <c r="I195" s="239">
        <v>44512</v>
      </c>
      <c r="J195" s="249">
        <v>0</v>
      </c>
      <c r="K195" s="101">
        <v>-31000</v>
      </c>
      <c r="L195" s="250">
        <f t="shared" si="2"/>
        <v>227304.87000000011</v>
      </c>
      <c r="M195" s="259"/>
    </row>
    <row r="196" spans="2:13" x14ac:dyDescent="0.25">
      <c r="B196" s="46">
        <f>SUBTOTAL(103,$C$10:C196)</f>
        <v>187</v>
      </c>
      <c r="C196" s="24" t="s">
        <v>729</v>
      </c>
      <c r="D196" s="226" t="s">
        <v>903</v>
      </c>
      <c r="E196" s="226"/>
      <c r="F196" s="226"/>
      <c r="G196" s="227"/>
      <c r="H196" s="223"/>
      <c r="I196" s="239">
        <v>44516</v>
      </c>
      <c r="J196" s="249">
        <v>0</v>
      </c>
      <c r="K196" s="101">
        <v>-40000</v>
      </c>
      <c r="L196" s="250">
        <f t="shared" si="2"/>
        <v>187304.87000000011</v>
      </c>
      <c r="M196" s="259"/>
    </row>
    <row r="197" spans="2:13" x14ac:dyDescent="0.25">
      <c r="B197" s="46">
        <f>SUBTOTAL(103,$C$10:C197)</f>
        <v>188</v>
      </c>
      <c r="C197" s="24" t="s">
        <v>130</v>
      </c>
      <c r="D197" s="226" t="s">
        <v>891</v>
      </c>
      <c r="E197" s="230"/>
      <c r="F197" s="230"/>
      <c r="G197" s="204" t="s">
        <v>588</v>
      </c>
      <c r="H197" s="209" t="s">
        <v>589</v>
      </c>
      <c r="I197" s="239">
        <v>44517</v>
      </c>
      <c r="J197" s="249">
        <v>0</v>
      </c>
      <c r="K197" s="101">
        <v>-3000</v>
      </c>
      <c r="L197" s="250">
        <f t="shared" si="2"/>
        <v>184304.87000000011</v>
      </c>
      <c r="M197" s="259"/>
    </row>
    <row r="198" spans="2:13" x14ac:dyDescent="0.25">
      <c r="B198" s="46">
        <f>SUBTOTAL(103,$C$10:C198)</f>
        <v>189</v>
      </c>
      <c r="C198" s="24" t="s">
        <v>131</v>
      </c>
      <c r="D198" s="226" t="s">
        <v>766</v>
      </c>
      <c r="E198" s="230"/>
      <c r="F198" s="230"/>
      <c r="G198" s="204" t="s">
        <v>588</v>
      </c>
      <c r="H198" s="209" t="s">
        <v>589</v>
      </c>
      <c r="I198" s="239">
        <v>44517</v>
      </c>
      <c r="J198" s="249">
        <v>650000</v>
      </c>
      <c r="K198" s="101">
        <v>0</v>
      </c>
      <c r="L198" s="250">
        <f t="shared" si="2"/>
        <v>834304.87000000011</v>
      </c>
      <c r="M198" s="259"/>
    </row>
    <row r="199" spans="2:13" x14ac:dyDescent="0.25">
      <c r="B199" s="46">
        <f>SUBTOTAL(103,$C$10:C199)</f>
        <v>190</v>
      </c>
      <c r="C199" s="24" t="s">
        <v>743</v>
      </c>
      <c r="D199" s="226" t="s">
        <v>771</v>
      </c>
      <c r="E199" s="226"/>
      <c r="F199" s="226"/>
      <c r="G199" s="227"/>
      <c r="H199" s="223"/>
      <c r="I199" s="239">
        <v>44517</v>
      </c>
      <c r="J199" s="249">
        <v>0</v>
      </c>
      <c r="K199" s="101">
        <v>-647000</v>
      </c>
      <c r="L199" s="250">
        <f t="shared" si="2"/>
        <v>187304.87000000011</v>
      </c>
      <c r="M199" s="259"/>
    </row>
    <row r="200" spans="2:13" x14ac:dyDescent="0.25">
      <c r="B200" s="46">
        <f>SUBTOTAL(103,$C$10:C200)</f>
        <v>191</v>
      </c>
      <c r="C200" s="24" t="s">
        <v>24</v>
      </c>
      <c r="D200" s="226" t="s">
        <v>846</v>
      </c>
      <c r="E200" s="232"/>
      <c r="F200" s="232"/>
      <c r="G200" s="231" t="s">
        <v>24</v>
      </c>
      <c r="H200" s="231" t="s">
        <v>24</v>
      </c>
      <c r="I200" s="239">
        <v>44517</v>
      </c>
      <c r="J200" s="249">
        <v>60000</v>
      </c>
      <c r="K200" s="101">
        <v>0</v>
      </c>
      <c r="L200" s="250">
        <f t="shared" si="2"/>
        <v>247304.87000000011</v>
      </c>
      <c r="M200" s="259"/>
    </row>
    <row r="201" spans="2:13" x14ac:dyDescent="0.25">
      <c r="B201" s="46">
        <f>SUBTOTAL(103,$C$10:C201)</f>
        <v>192</v>
      </c>
      <c r="C201" s="24" t="s">
        <v>808</v>
      </c>
      <c r="D201" s="226" t="s">
        <v>712</v>
      </c>
      <c r="E201" s="230"/>
      <c r="F201" s="230"/>
      <c r="G201" s="204" t="s">
        <v>588</v>
      </c>
      <c r="H201" s="209" t="s">
        <v>589</v>
      </c>
      <c r="I201" s="239">
        <v>44518</v>
      </c>
      <c r="J201" s="249">
        <v>0</v>
      </c>
      <c r="K201" s="101">
        <v>-7000</v>
      </c>
      <c r="L201" s="250">
        <f t="shared" si="2"/>
        <v>240304.87000000011</v>
      </c>
      <c r="M201" s="259"/>
    </row>
    <row r="202" spans="2:13" x14ac:dyDescent="0.25">
      <c r="B202" s="46">
        <f>SUBTOTAL(103,$C$10:C202)</f>
        <v>193</v>
      </c>
      <c r="C202" s="24" t="s">
        <v>806</v>
      </c>
      <c r="D202" s="226" t="s">
        <v>883</v>
      </c>
      <c r="E202" s="230"/>
      <c r="F202" s="230"/>
      <c r="G202" s="204" t="s">
        <v>675</v>
      </c>
      <c r="H202" s="231" t="s">
        <v>676</v>
      </c>
      <c r="I202" s="239">
        <v>44519</v>
      </c>
      <c r="J202" s="249">
        <v>0</v>
      </c>
      <c r="K202" s="101">
        <v>-42500</v>
      </c>
      <c r="L202" s="250">
        <f t="shared" si="2"/>
        <v>197804.87000000011</v>
      </c>
      <c r="M202" s="259"/>
    </row>
    <row r="203" spans="2:13" x14ac:dyDescent="0.25">
      <c r="B203" s="46">
        <f>SUBTOTAL(103,$C$10:C203)</f>
        <v>194</v>
      </c>
      <c r="C203" s="24" t="s">
        <v>809</v>
      </c>
      <c r="D203" s="226" t="s">
        <v>892</v>
      </c>
      <c r="E203" s="230"/>
      <c r="F203" s="230"/>
      <c r="G203" s="204" t="s">
        <v>588</v>
      </c>
      <c r="H203" s="209" t="s">
        <v>589</v>
      </c>
      <c r="I203" s="239">
        <v>44519</v>
      </c>
      <c r="J203" s="249">
        <v>0</v>
      </c>
      <c r="K203" s="101">
        <v>-22000</v>
      </c>
      <c r="L203" s="250">
        <f t="shared" si="2"/>
        <v>175804.87000000011</v>
      </c>
      <c r="M203" s="259"/>
    </row>
    <row r="204" spans="2:13" x14ac:dyDescent="0.25">
      <c r="B204" s="46">
        <f>SUBTOTAL(103,$C$10:C204)</f>
        <v>195</v>
      </c>
      <c r="C204" s="24" t="s">
        <v>24</v>
      </c>
      <c r="D204" s="226" t="s">
        <v>846</v>
      </c>
      <c r="E204" s="232"/>
      <c r="F204" s="232"/>
      <c r="G204" s="231" t="s">
        <v>24</v>
      </c>
      <c r="H204" s="231" t="s">
        <v>24</v>
      </c>
      <c r="I204" s="239">
        <v>44519</v>
      </c>
      <c r="J204" s="249">
        <v>7000</v>
      </c>
      <c r="K204" s="101">
        <v>0</v>
      </c>
      <c r="L204" s="250">
        <f t="shared" si="2"/>
        <v>182804.87000000011</v>
      </c>
      <c r="M204" s="259"/>
    </row>
    <row r="205" spans="2:13" x14ac:dyDescent="0.25">
      <c r="B205" s="46">
        <f>SUBTOTAL(103,$C$10:C205)</f>
        <v>196</v>
      </c>
      <c r="C205" s="24" t="s">
        <v>24</v>
      </c>
      <c r="D205" s="226" t="s">
        <v>846</v>
      </c>
      <c r="E205" s="232"/>
      <c r="F205" s="232"/>
      <c r="G205" s="231" t="s">
        <v>24</v>
      </c>
      <c r="H205" s="231" t="s">
        <v>24</v>
      </c>
      <c r="I205" s="239">
        <v>44522</v>
      </c>
      <c r="J205" s="249">
        <v>35000</v>
      </c>
      <c r="K205" s="101">
        <v>0</v>
      </c>
      <c r="L205" s="250">
        <f t="shared" ref="L205:L268" si="3">J205+L204+K205</f>
        <v>217804.87000000011</v>
      </c>
      <c r="M205" s="259"/>
    </row>
    <row r="206" spans="2:13" x14ac:dyDescent="0.25">
      <c r="B206" s="46">
        <f>SUBTOTAL(103,$C$10:C206)</f>
        <v>197</v>
      </c>
      <c r="C206" s="24" t="s">
        <v>807</v>
      </c>
      <c r="D206" s="226" t="s">
        <v>888</v>
      </c>
      <c r="E206" s="226"/>
      <c r="F206" s="226"/>
      <c r="G206" s="227" t="s">
        <v>1047</v>
      </c>
      <c r="H206" s="203" t="s">
        <v>432</v>
      </c>
      <c r="I206" s="239">
        <v>44523</v>
      </c>
      <c r="J206" s="249">
        <v>0</v>
      </c>
      <c r="K206" s="101">
        <v>-19400</v>
      </c>
      <c r="L206" s="250">
        <f t="shared" si="3"/>
        <v>198404.87000000011</v>
      </c>
      <c r="M206" s="259"/>
    </row>
    <row r="207" spans="2:13" x14ac:dyDescent="0.25">
      <c r="B207" s="46">
        <f>SUBTOTAL(103,$C$10:C207)</f>
        <v>198</v>
      </c>
      <c r="C207" s="24" t="s">
        <v>810</v>
      </c>
      <c r="D207" s="226" t="s">
        <v>894</v>
      </c>
      <c r="E207" s="226"/>
      <c r="F207" s="226"/>
      <c r="G207" s="227" t="s">
        <v>1050</v>
      </c>
      <c r="H207" s="203" t="s">
        <v>442</v>
      </c>
      <c r="I207" s="239">
        <v>44524</v>
      </c>
      <c r="J207" s="249">
        <v>0</v>
      </c>
      <c r="K207" s="101">
        <v>-2470</v>
      </c>
      <c r="L207" s="250">
        <f t="shared" si="3"/>
        <v>195934.87000000011</v>
      </c>
      <c r="M207" s="259"/>
    </row>
    <row r="208" spans="2:13" x14ac:dyDescent="0.25">
      <c r="B208" s="46">
        <f>SUBTOTAL(103,$C$10:C208)</f>
        <v>199</v>
      </c>
      <c r="C208" s="24" t="s">
        <v>24</v>
      </c>
      <c r="D208" s="226" t="s">
        <v>138</v>
      </c>
      <c r="E208" s="232"/>
      <c r="F208" s="232"/>
      <c r="G208" s="231" t="s">
        <v>24</v>
      </c>
      <c r="H208" s="231" t="s">
        <v>24</v>
      </c>
      <c r="I208" s="239">
        <v>44525</v>
      </c>
      <c r="J208" s="249">
        <v>0</v>
      </c>
      <c r="K208" s="101">
        <v>-1800</v>
      </c>
      <c r="L208" s="250">
        <f t="shared" si="3"/>
        <v>194134.87000000011</v>
      </c>
      <c r="M208" s="259"/>
    </row>
    <row r="209" spans="2:13" x14ac:dyDescent="0.25">
      <c r="B209" s="46">
        <f>SUBTOTAL(103,$C$10:C209)</f>
        <v>200</v>
      </c>
      <c r="C209" s="24" t="s">
        <v>24</v>
      </c>
      <c r="D209" s="226" t="s">
        <v>895</v>
      </c>
      <c r="E209" s="232"/>
      <c r="F209" s="232"/>
      <c r="G209" s="231" t="s">
        <v>24</v>
      </c>
      <c r="H209" s="231" t="s">
        <v>24</v>
      </c>
      <c r="I209" s="239">
        <v>44526</v>
      </c>
      <c r="J209" s="249">
        <v>50000</v>
      </c>
      <c r="K209" s="101">
        <v>0</v>
      </c>
      <c r="L209" s="250">
        <f t="shared" si="3"/>
        <v>244134.87000000011</v>
      </c>
      <c r="M209" s="259"/>
    </row>
    <row r="210" spans="2:13" x14ac:dyDescent="0.25">
      <c r="B210" s="46">
        <f>SUBTOTAL(103,$C$10:C210)</f>
        <v>201</v>
      </c>
      <c r="C210" s="24" t="s">
        <v>806</v>
      </c>
      <c r="D210" s="226" t="s">
        <v>883</v>
      </c>
      <c r="E210" s="230"/>
      <c r="F210" s="230"/>
      <c r="G210" s="204" t="s">
        <v>675</v>
      </c>
      <c r="H210" s="231" t="s">
        <v>676</v>
      </c>
      <c r="I210" s="239">
        <v>44526</v>
      </c>
      <c r="J210" s="249">
        <v>0</v>
      </c>
      <c r="K210" s="101">
        <v>-45000</v>
      </c>
      <c r="L210" s="250">
        <f t="shared" si="3"/>
        <v>199134.87000000011</v>
      </c>
      <c r="M210" s="259"/>
    </row>
    <row r="211" spans="2:13" x14ac:dyDescent="0.25">
      <c r="B211" s="46">
        <f>SUBTOTAL(103,$C$10:C211)</f>
        <v>202</v>
      </c>
      <c r="C211" s="24" t="s">
        <v>110</v>
      </c>
      <c r="D211" s="226" t="s">
        <v>766</v>
      </c>
      <c r="E211" s="226"/>
      <c r="F211" s="226"/>
      <c r="G211" s="227"/>
      <c r="H211" s="203"/>
      <c r="I211" s="239">
        <v>44531</v>
      </c>
      <c r="J211" s="249">
        <v>100000</v>
      </c>
      <c r="K211" s="101">
        <v>0</v>
      </c>
      <c r="L211" s="250">
        <f t="shared" si="3"/>
        <v>299134.87000000011</v>
      </c>
      <c r="M211" s="259"/>
    </row>
    <row r="212" spans="2:13" x14ac:dyDescent="0.25">
      <c r="B212" s="46">
        <f>SUBTOTAL(103,$C$10:C212)</f>
        <v>203</v>
      </c>
      <c r="C212" s="24" t="s">
        <v>811</v>
      </c>
      <c r="D212" s="226" t="s">
        <v>712</v>
      </c>
      <c r="E212" s="226"/>
      <c r="F212" s="226"/>
      <c r="G212" s="227" t="s">
        <v>1053</v>
      </c>
      <c r="H212" s="203" t="s">
        <v>46</v>
      </c>
      <c r="I212" s="239">
        <v>44532</v>
      </c>
      <c r="J212" s="249">
        <v>0</v>
      </c>
      <c r="K212" s="101">
        <v>-5000</v>
      </c>
      <c r="L212" s="250">
        <f t="shared" si="3"/>
        <v>294134.87000000011</v>
      </c>
      <c r="M212" s="259"/>
    </row>
    <row r="213" spans="2:13" x14ac:dyDescent="0.25">
      <c r="B213" s="46">
        <f>SUBTOTAL(103,$C$10:C213)</f>
        <v>204</v>
      </c>
      <c r="C213" s="24" t="s">
        <v>14</v>
      </c>
      <c r="D213" s="226" t="s">
        <v>896</v>
      </c>
      <c r="E213" s="230"/>
      <c r="F213" s="230"/>
      <c r="G213" s="204" t="s">
        <v>675</v>
      </c>
      <c r="H213" s="231" t="s">
        <v>676</v>
      </c>
      <c r="I213" s="239">
        <v>44533</v>
      </c>
      <c r="J213" s="249">
        <v>63600</v>
      </c>
      <c r="K213" s="101">
        <v>0</v>
      </c>
      <c r="L213" s="250">
        <f t="shared" si="3"/>
        <v>357734.87000000011</v>
      </c>
      <c r="M213" s="259"/>
    </row>
    <row r="214" spans="2:13" x14ac:dyDescent="0.25">
      <c r="B214" s="46">
        <f>SUBTOTAL(103,$C$10:C214)</f>
        <v>205</v>
      </c>
      <c r="C214" s="24" t="s">
        <v>806</v>
      </c>
      <c r="D214" s="226" t="s">
        <v>883</v>
      </c>
      <c r="E214" s="230"/>
      <c r="F214" s="230"/>
      <c r="G214" s="204" t="s">
        <v>675</v>
      </c>
      <c r="H214" s="231" t="s">
        <v>676</v>
      </c>
      <c r="I214" s="239">
        <v>44533</v>
      </c>
      <c r="J214" s="249">
        <v>0</v>
      </c>
      <c r="K214" s="101">
        <v>-27200</v>
      </c>
      <c r="L214" s="250">
        <f t="shared" si="3"/>
        <v>330534.87000000011</v>
      </c>
      <c r="M214" s="259"/>
    </row>
    <row r="215" spans="2:13" x14ac:dyDescent="0.25">
      <c r="B215" s="46">
        <f>SUBTOTAL(103,$C$10:C215)</f>
        <v>206</v>
      </c>
      <c r="C215" s="24" t="s">
        <v>803</v>
      </c>
      <c r="D215" s="226" t="s">
        <v>776</v>
      </c>
      <c r="E215" s="230"/>
      <c r="F215" s="230"/>
      <c r="G215" s="204" t="s">
        <v>675</v>
      </c>
      <c r="H215" s="231" t="s">
        <v>676</v>
      </c>
      <c r="I215" s="239">
        <v>44533</v>
      </c>
      <c r="J215" s="249">
        <v>0</v>
      </c>
      <c r="K215" s="101">
        <v>-80600</v>
      </c>
      <c r="L215" s="250">
        <f t="shared" si="3"/>
        <v>249934.87000000011</v>
      </c>
      <c r="M215" s="259"/>
    </row>
    <row r="216" spans="2:13" x14ac:dyDescent="0.25">
      <c r="B216" s="46">
        <f>SUBTOTAL(103,$C$10:C216)</f>
        <v>207</v>
      </c>
      <c r="C216" s="24" t="s">
        <v>110</v>
      </c>
      <c r="D216" s="226" t="s">
        <v>766</v>
      </c>
      <c r="E216" s="226"/>
      <c r="F216" s="226"/>
      <c r="G216" s="227"/>
      <c r="H216" s="203"/>
      <c r="I216" s="239">
        <v>44538</v>
      </c>
      <c r="J216" s="249">
        <v>162800</v>
      </c>
      <c r="K216" s="101">
        <v>0</v>
      </c>
      <c r="L216" s="250">
        <f t="shared" si="3"/>
        <v>412734.87000000011</v>
      </c>
      <c r="M216" s="259"/>
    </row>
    <row r="217" spans="2:13" x14ac:dyDescent="0.25">
      <c r="B217" s="46">
        <f>SUBTOTAL(103,$C$10:C217)</f>
        <v>208</v>
      </c>
      <c r="C217" s="24" t="s">
        <v>598</v>
      </c>
      <c r="D217" s="226" t="s">
        <v>657</v>
      </c>
      <c r="E217" s="230"/>
      <c r="F217" s="230"/>
      <c r="G217" s="204" t="s">
        <v>644</v>
      </c>
      <c r="H217" s="209" t="s">
        <v>428</v>
      </c>
      <c r="I217" s="239">
        <v>44539</v>
      </c>
      <c r="J217" s="249">
        <v>17500</v>
      </c>
      <c r="K217" s="101">
        <v>0</v>
      </c>
      <c r="L217" s="250">
        <f t="shared" si="3"/>
        <v>430234.87000000011</v>
      </c>
      <c r="M217" s="259"/>
    </row>
    <row r="218" spans="2:13" x14ac:dyDescent="0.25">
      <c r="B218" s="46">
        <f>SUBTOTAL(103,$C$10:C218)</f>
        <v>209</v>
      </c>
      <c r="C218" s="24" t="s">
        <v>803</v>
      </c>
      <c r="D218" s="226" t="s">
        <v>776</v>
      </c>
      <c r="E218" s="230"/>
      <c r="F218" s="230"/>
      <c r="G218" s="204" t="s">
        <v>675</v>
      </c>
      <c r="H218" s="231" t="s">
        <v>676</v>
      </c>
      <c r="I218" s="239">
        <v>44539</v>
      </c>
      <c r="J218" s="249">
        <v>0</v>
      </c>
      <c r="K218" s="101">
        <v>-91200</v>
      </c>
      <c r="L218" s="250">
        <f t="shared" si="3"/>
        <v>339034.87000000011</v>
      </c>
      <c r="M218" s="259"/>
    </row>
    <row r="219" spans="2:13" x14ac:dyDescent="0.25">
      <c r="B219" s="46">
        <f>SUBTOTAL(103,$C$10:C219)</f>
        <v>210</v>
      </c>
      <c r="C219" s="24" t="s">
        <v>805</v>
      </c>
      <c r="D219" s="226" t="s">
        <v>882</v>
      </c>
      <c r="E219" s="230"/>
      <c r="F219" s="230"/>
      <c r="G219" s="204" t="s">
        <v>675</v>
      </c>
      <c r="H219" s="231" t="s">
        <v>676</v>
      </c>
      <c r="I219" s="239">
        <v>44539</v>
      </c>
      <c r="J219" s="249">
        <v>0</v>
      </c>
      <c r="K219" s="101">
        <v>-100000</v>
      </c>
      <c r="L219" s="250">
        <f t="shared" si="3"/>
        <v>239034.87000000011</v>
      </c>
      <c r="M219" s="259"/>
    </row>
    <row r="220" spans="2:13" x14ac:dyDescent="0.25">
      <c r="B220" s="46">
        <f>SUBTOTAL(103,$C$10:C220)</f>
        <v>211</v>
      </c>
      <c r="C220" s="24" t="s">
        <v>805</v>
      </c>
      <c r="D220" s="226" t="s">
        <v>883</v>
      </c>
      <c r="E220" s="230"/>
      <c r="F220" s="230"/>
      <c r="G220" s="204" t="s">
        <v>675</v>
      </c>
      <c r="H220" s="231" t="s">
        <v>676</v>
      </c>
      <c r="I220" s="239">
        <v>44539</v>
      </c>
      <c r="J220" s="249">
        <v>0</v>
      </c>
      <c r="K220" s="101">
        <v>-8500</v>
      </c>
      <c r="L220" s="250">
        <f t="shared" si="3"/>
        <v>230534.87000000011</v>
      </c>
      <c r="M220" s="259"/>
    </row>
    <row r="221" spans="2:13" x14ac:dyDescent="0.25">
      <c r="B221" s="46">
        <f>SUBTOTAL(103,$C$10:C221)</f>
        <v>212</v>
      </c>
      <c r="C221" s="24" t="s">
        <v>806</v>
      </c>
      <c r="D221" s="226" t="s">
        <v>883</v>
      </c>
      <c r="E221" s="230"/>
      <c r="F221" s="230"/>
      <c r="G221" s="204" t="s">
        <v>675</v>
      </c>
      <c r="H221" s="231" t="s">
        <v>676</v>
      </c>
      <c r="I221" s="239">
        <v>44539</v>
      </c>
      <c r="J221" s="249">
        <v>0</v>
      </c>
      <c r="K221" s="101">
        <v>-54000</v>
      </c>
      <c r="L221" s="250">
        <f t="shared" si="3"/>
        <v>176534.87000000011</v>
      </c>
      <c r="M221" s="259"/>
    </row>
    <row r="222" spans="2:13" x14ac:dyDescent="0.25">
      <c r="B222" s="46">
        <f>SUBTOTAL(103,$C$10:C222)</f>
        <v>213</v>
      </c>
      <c r="C222" s="226" t="s">
        <v>897</v>
      </c>
      <c r="D222" s="226" t="s">
        <v>898</v>
      </c>
      <c r="E222" s="230"/>
      <c r="F222" s="230"/>
      <c r="G222" s="204" t="s">
        <v>588</v>
      </c>
      <c r="H222" s="209" t="s">
        <v>589</v>
      </c>
      <c r="I222" s="239">
        <v>44539</v>
      </c>
      <c r="J222" s="249">
        <v>153070</v>
      </c>
      <c r="K222" s="101">
        <v>0</v>
      </c>
      <c r="L222" s="250">
        <f t="shared" si="3"/>
        <v>329604.87000000011</v>
      </c>
      <c r="M222" s="259"/>
    </row>
    <row r="223" spans="2:13" x14ac:dyDescent="0.25">
      <c r="B223" s="46">
        <f>SUBTOTAL(103,$C$10:C223)</f>
        <v>214</v>
      </c>
      <c r="C223" s="24" t="s">
        <v>795</v>
      </c>
      <c r="D223" s="226" t="s">
        <v>775</v>
      </c>
      <c r="E223" s="226"/>
      <c r="F223" s="226"/>
      <c r="G223" s="227" t="s">
        <v>1053</v>
      </c>
      <c r="H223" s="203" t="s">
        <v>46</v>
      </c>
      <c r="I223" s="239">
        <v>44541</v>
      </c>
      <c r="J223" s="249">
        <v>0</v>
      </c>
      <c r="K223" s="101">
        <v>-3500</v>
      </c>
      <c r="L223" s="250">
        <f t="shared" si="3"/>
        <v>326104.87000000011</v>
      </c>
      <c r="M223" s="259"/>
    </row>
    <row r="224" spans="2:13" x14ac:dyDescent="0.25">
      <c r="B224" s="46">
        <f>SUBTOTAL(103,$C$10:C224)</f>
        <v>215</v>
      </c>
      <c r="C224" s="226" t="s">
        <v>897</v>
      </c>
      <c r="D224" s="226" t="s">
        <v>898</v>
      </c>
      <c r="E224" s="230"/>
      <c r="F224" s="230"/>
      <c r="G224" s="204" t="s">
        <v>588</v>
      </c>
      <c r="H224" s="209" t="s">
        <v>589</v>
      </c>
      <c r="I224" s="239">
        <v>44547</v>
      </c>
      <c r="J224" s="249">
        <v>125970</v>
      </c>
      <c r="K224" s="101">
        <v>0</v>
      </c>
      <c r="L224" s="250">
        <f t="shared" si="3"/>
        <v>452074.87000000011</v>
      </c>
      <c r="M224" s="259"/>
    </row>
    <row r="225" spans="2:13" x14ac:dyDescent="0.25">
      <c r="B225" s="46">
        <f>SUBTOTAL(103,$C$10:C225)</f>
        <v>216</v>
      </c>
      <c r="C225" s="24" t="s">
        <v>24</v>
      </c>
      <c r="D225" s="226" t="s">
        <v>846</v>
      </c>
      <c r="E225" s="232"/>
      <c r="F225" s="232"/>
      <c r="G225" s="231" t="s">
        <v>24</v>
      </c>
      <c r="H225" s="231" t="s">
        <v>24</v>
      </c>
      <c r="I225" s="239">
        <v>44547</v>
      </c>
      <c r="J225" s="249">
        <v>60000</v>
      </c>
      <c r="K225" s="101">
        <v>0</v>
      </c>
      <c r="L225" s="250">
        <f t="shared" si="3"/>
        <v>512074.87000000011</v>
      </c>
      <c r="M225" s="259"/>
    </row>
    <row r="226" spans="2:13" x14ac:dyDescent="0.25">
      <c r="B226" s="46">
        <f>SUBTOTAL(103,$C$10:C226)</f>
        <v>217</v>
      </c>
      <c r="C226" s="24" t="s">
        <v>743</v>
      </c>
      <c r="D226" s="226" t="s">
        <v>899</v>
      </c>
      <c r="E226" s="226"/>
      <c r="F226" s="226"/>
      <c r="G226" s="227"/>
      <c r="H226" s="223"/>
      <c r="I226" s="239">
        <v>44547</v>
      </c>
      <c r="J226" s="249">
        <v>0</v>
      </c>
      <c r="K226" s="101">
        <v>-328500</v>
      </c>
      <c r="L226" s="250">
        <f t="shared" si="3"/>
        <v>183574.87000000011</v>
      </c>
      <c r="M226" s="259"/>
    </row>
    <row r="227" spans="2:13" x14ac:dyDescent="0.25">
      <c r="B227" s="46">
        <f>SUBTOTAL(103,$C$10:C227)</f>
        <v>218</v>
      </c>
      <c r="C227" s="24" t="s">
        <v>24</v>
      </c>
      <c r="D227" s="226" t="s">
        <v>900</v>
      </c>
      <c r="E227" s="232"/>
      <c r="F227" s="232"/>
      <c r="G227" s="231" t="s">
        <v>24</v>
      </c>
      <c r="H227" s="231" t="s">
        <v>24</v>
      </c>
      <c r="I227" s="239">
        <v>44547</v>
      </c>
      <c r="J227" s="249">
        <v>300000</v>
      </c>
      <c r="K227" s="101">
        <v>0</v>
      </c>
      <c r="L227" s="250">
        <f t="shared" si="3"/>
        <v>483574.87000000011</v>
      </c>
      <c r="M227" s="259"/>
    </row>
    <row r="228" spans="2:13" x14ac:dyDescent="0.25">
      <c r="B228" s="46">
        <f>SUBTOTAL(103,$C$10:C228)</f>
        <v>219</v>
      </c>
      <c r="C228" s="24" t="s">
        <v>802</v>
      </c>
      <c r="D228" s="226" t="s">
        <v>776</v>
      </c>
      <c r="E228" s="226"/>
      <c r="F228" s="226"/>
      <c r="G228" s="227"/>
      <c r="H228" s="203"/>
      <c r="I228" s="239">
        <v>44547</v>
      </c>
      <c r="J228" s="249">
        <v>0</v>
      </c>
      <c r="K228" s="101">
        <v>-300000</v>
      </c>
      <c r="L228" s="250">
        <f t="shared" si="3"/>
        <v>183574.87000000011</v>
      </c>
      <c r="M228" s="259"/>
    </row>
    <row r="229" spans="2:13" x14ac:dyDescent="0.25">
      <c r="B229" s="46">
        <f>SUBTOTAL(103,$C$10:C229)</f>
        <v>220</v>
      </c>
      <c r="C229" s="226" t="s">
        <v>897</v>
      </c>
      <c r="D229" s="226" t="s">
        <v>898</v>
      </c>
      <c r="E229" s="230"/>
      <c r="F229" s="230"/>
      <c r="G229" s="204" t="s">
        <v>588</v>
      </c>
      <c r="H229" s="209" t="s">
        <v>589</v>
      </c>
      <c r="I229" s="239">
        <v>44550</v>
      </c>
      <c r="J229" s="249">
        <v>125970</v>
      </c>
      <c r="K229" s="101">
        <v>0</v>
      </c>
      <c r="L229" s="250">
        <f t="shared" si="3"/>
        <v>309544.87000000011</v>
      </c>
      <c r="M229" s="259"/>
    </row>
    <row r="230" spans="2:13" x14ac:dyDescent="0.25">
      <c r="B230" s="46">
        <f>SUBTOTAL(103,$C$10:C230)</f>
        <v>221</v>
      </c>
      <c r="C230" s="24" t="s">
        <v>24</v>
      </c>
      <c r="D230" s="226" t="s">
        <v>901</v>
      </c>
      <c r="E230" s="232"/>
      <c r="F230" s="232"/>
      <c r="G230" s="231" t="s">
        <v>24</v>
      </c>
      <c r="H230" s="231" t="s">
        <v>24</v>
      </c>
      <c r="I230" s="239">
        <v>44550</v>
      </c>
      <c r="J230" s="249">
        <v>0</v>
      </c>
      <c r="K230" s="101">
        <v>-60000</v>
      </c>
      <c r="L230" s="250">
        <f t="shared" si="3"/>
        <v>249544.87000000011</v>
      </c>
      <c r="M230" s="259"/>
    </row>
    <row r="231" spans="2:13" x14ac:dyDescent="0.25">
      <c r="B231" s="46">
        <f>SUBTOTAL(103,$C$10:C231)</f>
        <v>222</v>
      </c>
      <c r="C231" s="24" t="s">
        <v>806</v>
      </c>
      <c r="D231" s="226" t="s">
        <v>883</v>
      </c>
      <c r="E231" s="230"/>
      <c r="F231" s="230"/>
      <c r="G231" s="204" t="s">
        <v>675</v>
      </c>
      <c r="H231" s="231" t="s">
        <v>676</v>
      </c>
      <c r="I231" s="239">
        <v>44552</v>
      </c>
      <c r="J231" s="249">
        <v>0</v>
      </c>
      <c r="K231" s="101">
        <v>-30000</v>
      </c>
      <c r="L231" s="250">
        <f t="shared" si="3"/>
        <v>219544.87000000011</v>
      </c>
      <c r="M231" s="259"/>
    </row>
    <row r="232" spans="2:13" x14ac:dyDescent="0.25">
      <c r="B232" s="46">
        <f>SUBTOTAL(103,$C$10:C232)</f>
        <v>223</v>
      </c>
      <c r="C232" s="24" t="s">
        <v>154</v>
      </c>
      <c r="D232" s="226" t="s">
        <v>776</v>
      </c>
      <c r="E232" s="226"/>
      <c r="F232" s="226"/>
      <c r="G232" s="227" t="s">
        <v>1047</v>
      </c>
      <c r="H232" s="203" t="s">
        <v>432</v>
      </c>
      <c r="I232" s="239">
        <v>44552</v>
      </c>
      <c r="J232" s="249">
        <v>0</v>
      </c>
      <c r="K232" s="101">
        <v>-20000</v>
      </c>
      <c r="L232" s="250">
        <f t="shared" si="3"/>
        <v>199544.87000000011</v>
      </c>
      <c r="M232" s="259"/>
    </row>
    <row r="233" spans="2:13" x14ac:dyDescent="0.25">
      <c r="B233" s="46">
        <f>SUBTOTAL(103,$C$10:C233)</f>
        <v>224</v>
      </c>
      <c r="C233" s="24" t="s">
        <v>46</v>
      </c>
      <c r="D233" s="226" t="s">
        <v>904</v>
      </c>
      <c r="E233" s="226"/>
      <c r="F233" s="226"/>
      <c r="G233" s="227" t="s">
        <v>1053</v>
      </c>
      <c r="H233" s="203" t="s">
        <v>46</v>
      </c>
      <c r="I233" s="239">
        <v>44553</v>
      </c>
      <c r="J233" s="249">
        <v>20000</v>
      </c>
      <c r="K233" s="101">
        <v>0</v>
      </c>
      <c r="L233" s="250">
        <f t="shared" si="3"/>
        <v>219544.87000000011</v>
      </c>
      <c r="M233" s="259"/>
    </row>
    <row r="234" spans="2:13" x14ac:dyDescent="0.25">
      <c r="B234" s="46">
        <f>SUBTOTAL(103,$C$10:C234)</f>
        <v>225</v>
      </c>
      <c r="C234" s="24" t="s">
        <v>791</v>
      </c>
      <c r="D234" s="226" t="s">
        <v>775</v>
      </c>
      <c r="E234" s="226"/>
      <c r="F234" s="226"/>
      <c r="G234" s="227" t="s">
        <v>1050</v>
      </c>
      <c r="H234" s="203" t="s">
        <v>442</v>
      </c>
      <c r="I234" s="239">
        <v>44553</v>
      </c>
      <c r="J234" s="249">
        <v>0</v>
      </c>
      <c r="K234" s="101">
        <v>-20000</v>
      </c>
      <c r="L234" s="250">
        <f t="shared" si="3"/>
        <v>199544.87000000011</v>
      </c>
      <c r="M234" s="259"/>
    </row>
    <row r="235" spans="2:13" x14ac:dyDescent="0.25">
      <c r="B235" s="46">
        <f>SUBTOTAL(103,$C$10:C235)</f>
        <v>226</v>
      </c>
      <c r="C235" s="24" t="s">
        <v>24</v>
      </c>
      <c r="D235" s="226" t="s">
        <v>902</v>
      </c>
      <c r="E235" s="232"/>
      <c r="F235" s="232"/>
      <c r="G235" s="231" t="s">
        <v>24</v>
      </c>
      <c r="H235" s="231" t="s">
        <v>24</v>
      </c>
      <c r="I235" s="239">
        <v>44564</v>
      </c>
      <c r="J235" s="249">
        <v>0</v>
      </c>
      <c r="K235" s="101">
        <v>-8300</v>
      </c>
      <c r="L235" s="250">
        <f t="shared" si="3"/>
        <v>191244.87000000011</v>
      </c>
      <c r="M235" s="259"/>
    </row>
    <row r="236" spans="2:13" x14ac:dyDescent="0.25">
      <c r="B236" s="46">
        <f>SUBTOTAL(103,$C$10:C236)</f>
        <v>227</v>
      </c>
      <c r="C236" s="24" t="s">
        <v>24</v>
      </c>
      <c r="D236" s="226" t="s">
        <v>846</v>
      </c>
      <c r="E236" s="232"/>
      <c r="F236" s="232"/>
      <c r="G236" s="231" t="s">
        <v>24</v>
      </c>
      <c r="H236" s="231" t="s">
        <v>24</v>
      </c>
      <c r="I236" s="239">
        <v>44566</v>
      </c>
      <c r="J236" s="249">
        <v>54000</v>
      </c>
      <c r="K236" s="101">
        <v>0</v>
      </c>
      <c r="L236" s="250">
        <f t="shared" si="3"/>
        <v>245244.87000000011</v>
      </c>
      <c r="M236" s="259"/>
    </row>
    <row r="237" spans="2:13" x14ac:dyDescent="0.25">
      <c r="B237" s="46">
        <f>SUBTOTAL(103,$C$10:C237)</f>
        <v>228</v>
      </c>
      <c r="C237" s="24" t="s">
        <v>194</v>
      </c>
      <c r="D237" s="226" t="s">
        <v>903</v>
      </c>
      <c r="E237" s="226"/>
      <c r="F237" s="226"/>
      <c r="G237" s="227"/>
      <c r="H237" s="223"/>
      <c r="I237" s="239">
        <v>44566</v>
      </c>
      <c r="J237" s="249">
        <v>0</v>
      </c>
      <c r="K237" s="101">
        <v>-53966.5</v>
      </c>
      <c r="L237" s="250">
        <f t="shared" si="3"/>
        <v>191278.37000000011</v>
      </c>
      <c r="M237" s="259"/>
    </row>
    <row r="238" spans="2:13" x14ac:dyDescent="0.25">
      <c r="B238" s="46">
        <f>SUBTOTAL(103,$C$10:C238)</f>
        <v>229</v>
      </c>
      <c r="C238" s="158" t="s">
        <v>749</v>
      </c>
      <c r="D238" s="226" t="s">
        <v>608</v>
      </c>
      <c r="E238" s="232"/>
      <c r="F238" s="232"/>
      <c r="G238" s="231" t="s">
        <v>24</v>
      </c>
      <c r="H238" s="231" t="s">
        <v>24</v>
      </c>
      <c r="I238" s="239">
        <v>44571</v>
      </c>
      <c r="J238" s="249">
        <v>0</v>
      </c>
      <c r="K238" s="101">
        <v>-11499</v>
      </c>
      <c r="L238" s="250">
        <f t="shared" si="3"/>
        <v>179779.37000000011</v>
      </c>
      <c r="M238" s="259"/>
    </row>
    <row r="239" spans="2:13" x14ac:dyDescent="0.25">
      <c r="B239" s="46">
        <f>SUBTOTAL(103,$C$10:C239)</f>
        <v>230</v>
      </c>
      <c r="C239" s="24" t="s">
        <v>156</v>
      </c>
      <c r="D239" s="226" t="s">
        <v>766</v>
      </c>
      <c r="E239" s="226"/>
      <c r="F239" s="226"/>
      <c r="G239" s="227" t="s">
        <v>1079</v>
      </c>
      <c r="H239" s="203" t="s">
        <v>156</v>
      </c>
      <c r="I239" s="239">
        <v>44571</v>
      </c>
      <c r="J239" s="249">
        <v>200000</v>
      </c>
      <c r="K239" s="101">
        <v>0</v>
      </c>
      <c r="L239" s="250">
        <f t="shared" si="3"/>
        <v>379779.37000000011</v>
      </c>
      <c r="M239" s="259"/>
    </row>
    <row r="240" spans="2:13" x14ac:dyDescent="0.25">
      <c r="B240" s="46">
        <f>SUBTOTAL(103,$C$10:C240)</f>
        <v>231</v>
      </c>
      <c r="C240" s="24" t="s">
        <v>794</v>
      </c>
      <c r="D240" s="226" t="s">
        <v>776</v>
      </c>
      <c r="E240" s="226"/>
      <c r="F240" s="226"/>
      <c r="G240" s="227"/>
      <c r="H240" s="203"/>
      <c r="I240" s="239">
        <v>44571</v>
      </c>
      <c r="J240" s="249">
        <v>0</v>
      </c>
      <c r="K240" s="101">
        <v>-100000</v>
      </c>
      <c r="L240" s="250">
        <f t="shared" si="3"/>
        <v>279779.37000000011</v>
      </c>
      <c r="M240" s="259"/>
    </row>
    <row r="241" spans="2:13" x14ac:dyDescent="0.25">
      <c r="B241" s="46">
        <f>SUBTOTAL(103,$C$10:C241)</f>
        <v>232</v>
      </c>
      <c r="C241" s="24" t="s">
        <v>158</v>
      </c>
      <c r="D241" s="226" t="s">
        <v>766</v>
      </c>
      <c r="E241" s="226"/>
      <c r="F241" s="226"/>
      <c r="G241" s="227" t="s">
        <v>1055</v>
      </c>
      <c r="H241" s="203" t="s">
        <v>436</v>
      </c>
      <c r="I241" s="239">
        <v>44571</v>
      </c>
      <c r="J241" s="249">
        <v>700000</v>
      </c>
      <c r="K241" s="101">
        <v>0</v>
      </c>
      <c r="L241" s="250">
        <f t="shared" si="3"/>
        <v>979779.37000000011</v>
      </c>
      <c r="M241" s="259"/>
    </row>
    <row r="242" spans="2:13" x14ac:dyDescent="0.25">
      <c r="B242" s="46">
        <f>SUBTOTAL(103,$C$10:C242)</f>
        <v>233</v>
      </c>
      <c r="C242" s="24" t="s">
        <v>682</v>
      </c>
      <c r="D242" s="226" t="s">
        <v>712</v>
      </c>
      <c r="E242" s="230"/>
      <c r="F242" s="230"/>
      <c r="G242" s="204" t="s">
        <v>588</v>
      </c>
      <c r="H242" s="209" t="s">
        <v>589</v>
      </c>
      <c r="I242" s="239">
        <v>44574</v>
      </c>
      <c r="J242" s="249">
        <v>0</v>
      </c>
      <c r="K242" s="101">
        <v>-10900</v>
      </c>
      <c r="L242" s="250">
        <f t="shared" si="3"/>
        <v>968879.37000000011</v>
      </c>
      <c r="M242" s="259"/>
    </row>
    <row r="243" spans="2:13" x14ac:dyDescent="0.25">
      <c r="B243" s="46">
        <f>SUBTOTAL(103,$C$10:C243)</f>
        <v>234</v>
      </c>
      <c r="C243" s="24" t="s">
        <v>46</v>
      </c>
      <c r="D243" s="226" t="s">
        <v>905</v>
      </c>
      <c r="E243" s="226"/>
      <c r="F243" s="226"/>
      <c r="G243" s="227" t="s">
        <v>1053</v>
      </c>
      <c r="H243" s="203" t="s">
        <v>46</v>
      </c>
      <c r="I243" s="239">
        <v>44575</v>
      </c>
      <c r="J243" s="249">
        <v>300000</v>
      </c>
      <c r="K243" s="101">
        <v>0</v>
      </c>
      <c r="L243" s="250">
        <f t="shared" si="3"/>
        <v>1268879.3700000001</v>
      </c>
      <c r="M243" s="259"/>
    </row>
    <row r="244" spans="2:13" x14ac:dyDescent="0.25">
      <c r="B244" s="46">
        <f>SUBTOTAL(103,$C$10:C244)</f>
        <v>235</v>
      </c>
      <c r="C244" s="24" t="s">
        <v>806</v>
      </c>
      <c r="D244" s="226" t="s">
        <v>883</v>
      </c>
      <c r="E244" s="230"/>
      <c r="F244" s="230"/>
      <c r="G244" s="204" t="s">
        <v>675</v>
      </c>
      <c r="H244" s="231" t="s">
        <v>676</v>
      </c>
      <c r="I244" s="239">
        <v>44575</v>
      </c>
      <c r="J244" s="249">
        <v>0</v>
      </c>
      <c r="K244" s="101">
        <v>-36000</v>
      </c>
      <c r="L244" s="250">
        <f t="shared" si="3"/>
        <v>1232879.3700000001</v>
      </c>
      <c r="M244" s="259"/>
    </row>
    <row r="245" spans="2:13" x14ac:dyDescent="0.25">
      <c r="B245" s="46">
        <f>SUBTOTAL(103,$C$10:C245)</f>
        <v>236</v>
      </c>
      <c r="C245" s="24" t="s">
        <v>812</v>
      </c>
      <c r="D245" s="226" t="s">
        <v>906</v>
      </c>
      <c r="E245" s="230"/>
      <c r="F245" s="230"/>
      <c r="G245" s="204" t="s">
        <v>675</v>
      </c>
      <c r="H245" s="231" t="s">
        <v>676</v>
      </c>
      <c r="I245" s="239">
        <v>44575</v>
      </c>
      <c r="J245" s="249">
        <v>0</v>
      </c>
      <c r="K245" s="101">
        <v>-36500</v>
      </c>
      <c r="L245" s="250">
        <f t="shared" si="3"/>
        <v>1196379.3700000001</v>
      </c>
      <c r="M245" s="259"/>
    </row>
    <row r="246" spans="2:13" x14ac:dyDescent="0.25">
      <c r="B246" s="46">
        <f>SUBTOTAL(103,$C$10:C246)</f>
        <v>237</v>
      </c>
      <c r="C246" s="24" t="s">
        <v>743</v>
      </c>
      <c r="D246" s="226" t="s">
        <v>1051</v>
      </c>
      <c r="E246" s="226"/>
      <c r="F246" s="226"/>
      <c r="G246" s="227"/>
      <c r="H246" s="223"/>
      <c r="I246" s="239">
        <v>44578</v>
      </c>
      <c r="J246" s="249">
        <v>0</v>
      </c>
      <c r="K246" s="101">
        <v>-493500</v>
      </c>
      <c r="L246" s="250">
        <f t="shared" si="3"/>
        <v>702879.37000000011</v>
      </c>
      <c r="M246" s="259"/>
    </row>
    <row r="247" spans="2:13" x14ac:dyDescent="0.25">
      <c r="B247" s="46">
        <f>SUBTOTAL(103,$C$10:C247)</f>
        <v>238</v>
      </c>
      <c r="C247" s="24" t="s">
        <v>154</v>
      </c>
      <c r="D247" s="226" t="s">
        <v>776</v>
      </c>
      <c r="E247" s="226"/>
      <c r="F247" s="226"/>
      <c r="G247" s="227" t="s">
        <v>1047</v>
      </c>
      <c r="H247" s="203" t="s">
        <v>432</v>
      </c>
      <c r="I247" s="239">
        <v>44578</v>
      </c>
      <c r="J247" s="249">
        <v>0</v>
      </c>
      <c r="K247" s="101">
        <v>-2850</v>
      </c>
      <c r="L247" s="250">
        <f t="shared" si="3"/>
        <v>700029.37000000011</v>
      </c>
      <c r="M247" s="259"/>
    </row>
    <row r="248" spans="2:13" x14ac:dyDescent="0.25">
      <c r="B248" s="46">
        <f>SUBTOTAL(103,$C$10:C248)</f>
        <v>239</v>
      </c>
      <c r="C248" s="24" t="s">
        <v>154</v>
      </c>
      <c r="D248" s="226" t="s">
        <v>776</v>
      </c>
      <c r="E248" s="226"/>
      <c r="F248" s="226"/>
      <c r="G248" s="227"/>
      <c r="H248" s="203"/>
      <c r="I248" s="239">
        <v>44578</v>
      </c>
      <c r="J248" s="249">
        <v>0</v>
      </c>
      <c r="K248" s="101">
        <v>-9000</v>
      </c>
      <c r="L248" s="250">
        <f t="shared" si="3"/>
        <v>691029.37000000011</v>
      </c>
      <c r="M248" s="259"/>
    </row>
    <row r="249" spans="2:13" x14ac:dyDescent="0.25">
      <c r="B249" s="46">
        <f>SUBTOTAL(103,$C$10:C249)</f>
        <v>240</v>
      </c>
      <c r="C249" s="24" t="s">
        <v>813</v>
      </c>
      <c r="D249" s="226" t="s">
        <v>907</v>
      </c>
      <c r="E249" s="230"/>
      <c r="F249" s="230"/>
      <c r="G249" s="204" t="s">
        <v>588</v>
      </c>
      <c r="H249" s="209" t="s">
        <v>589</v>
      </c>
      <c r="I249" s="239">
        <v>44579</v>
      </c>
      <c r="J249" s="249">
        <v>0</v>
      </c>
      <c r="K249" s="101">
        <v>-500</v>
      </c>
      <c r="L249" s="250">
        <f t="shared" si="3"/>
        <v>690529.37000000011</v>
      </c>
      <c r="M249" s="259"/>
    </row>
    <row r="250" spans="2:13" x14ac:dyDescent="0.25">
      <c r="B250" s="46">
        <f>SUBTOTAL(103,$C$10:C250)</f>
        <v>241</v>
      </c>
      <c r="C250" s="24" t="s">
        <v>625</v>
      </c>
      <c r="D250" s="226" t="s">
        <v>893</v>
      </c>
      <c r="E250" s="226"/>
      <c r="F250" s="226"/>
      <c r="G250" s="227"/>
      <c r="H250" s="203"/>
      <c r="I250" s="239">
        <v>44581</v>
      </c>
      <c r="J250" s="249">
        <v>0</v>
      </c>
      <c r="K250" s="101">
        <v>-500</v>
      </c>
      <c r="L250" s="250">
        <f t="shared" si="3"/>
        <v>690029.37000000011</v>
      </c>
      <c r="M250" s="259"/>
    </row>
    <row r="251" spans="2:13" x14ac:dyDescent="0.25">
      <c r="B251" s="46">
        <f>SUBTOTAL(103,$C$10:C251)</f>
        <v>242</v>
      </c>
      <c r="C251" s="24" t="s">
        <v>803</v>
      </c>
      <c r="D251" s="226" t="s">
        <v>776</v>
      </c>
      <c r="E251" s="226"/>
      <c r="F251" s="226"/>
      <c r="G251" s="227"/>
      <c r="H251" s="203"/>
      <c r="I251" s="239">
        <v>44582</v>
      </c>
      <c r="J251" s="249">
        <v>0</v>
      </c>
      <c r="K251" s="101">
        <v>-99700</v>
      </c>
      <c r="L251" s="250">
        <f t="shared" si="3"/>
        <v>590329.37000000011</v>
      </c>
      <c r="M251" s="259"/>
    </row>
    <row r="252" spans="2:13" x14ac:dyDescent="0.25">
      <c r="B252" s="46">
        <f>SUBTOTAL(103,$C$10:C252)</f>
        <v>243</v>
      </c>
      <c r="C252" s="24" t="s">
        <v>806</v>
      </c>
      <c r="D252" s="226" t="s">
        <v>883</v>
      </c>
      <c r="E252" s="230"/>
      <c r="F252" s="230"/>
      <c r="G252" s="204" t="s">
        <v>675</v>
      </c>
      <c r="H252" s="231" t="s">
        <v>676</v>
      </c>
      <c r="I252" s="239">
        <v>44582</v>
      </c>
      <c r="J252" s="249">
        <v>0</v>
      </c>
      <c r="K252" s="101">
        <v>-36000</v>
      </c>
      <c r="L252" s="250">
        <f t="shared" si="3"/>
        <v>554329.37000000011</v>
      </c>
      <c r="M252" s="259"/>
    </row>
    <row r="253" spans="2:13" x14ac:dyDescent="0.25">
      <c r="B253" s="46">
        <f>SUBTOTAL(103,$C$10:C253)</f>
        <v>244</v>
      </c>
      <c r="C253" s="24" t="s">
        <v>625</v>
      </c>
      <c r="D253" s="226" t="s">
        <v>938</v>
      </c>
      <c r="E253" s="226"/>
      <c r="F253" s="226"/>
      <c r="G253" s="227" t="s">
        <v>1068</v>
      </c>
      <c r="H253" s="203" t="s">
        <v>1067</v>
      </c>
      <c r="I253" s="239">
        <v>44587</v>
      </c>
      <c r="J253" s="249">
        <v>0</v>
      </c>
      <c r="K253" s="101">
        <v>-2750</v>
      </c>
      <c r="L253" s="250">
        <f t="shared" si="3"/>
        <v>551579.37000000011</v>
      </c>
      <c r="M253" s="259"/>
    </row>
    <row r="254" spans="2:13" x14ac:dyDescent="0.25">
      <c r="B254" s="46">
        <f>SUBTOTAL(103,$C$10:C254)</f>
        <v>245</v>
      </c>
      <c r="C254" s="24" t="s">
        <v>814</v>
      </c>
      <c r="D254" s="226" t="s">
        <v>849</v>
      </c>
      <c r="E254" s="230"/>
      <c r="F254" s="230"/>
      <c r="G254" s="204" t="s">
        <v>588</v>
      </c>
      <c r="H254" s="209" t="s">
        <v>589</v>
      </c>
      <c r="I254" s="239">
        <v>44592</v>
      </c>
      <c r="J254" s="249">
        <v>0</v>
      </c>
      <c r="K254" s="101">
        <v>-25000</v>
      </c>
      <c r="L254" s="250">
        <f t="shared" si="3"/>
        <v>526579.37000000011</v>
      </c>
      <c r="M254" s="259"/>
    </row>
    <row r="255" spans="2:13" x14ac:dyDescent="0.25">
      <c r="B255" s="46">
        <f>SUBTOTAL(103,$C$10:C255)</f>
        <v>246</v>
      </c>
      <c r="C255" s="24" t="s">
        <v>24</v>
      </c>
      <c r="D255" s="226" t="s">
        <v>901</v>
      </c>
      <c r="E255" s="232"/>
      <c r="F255" s="232"/>
      <c r="G255" s="231" t="s">
        <v>24</v>
      </c>
      <c r="H255" s="231" t="s">
        <v>24</v>
      </c>
      <c r="I255" s="239">
        <v>44593</v>
      </c>
      <c r="J255" s="249">
        <v>0</v>
      </c>
      <c r="K255" s="101">
        <v>-54000</v>
      </c>
      <c r="L255" s="250">
        <f t="shared" si="3"/>
        <v>472579.37000000011</v>
      </c>
      <c r="M255" s="259"/>
    </row>
    <row r="256" spans="2:13" x14ac:dyDescent="0.25">
      <c r="B256" s="46">
        <f>SUBTOTAL(103,$C$10:C256)</f>
        <v>247</v>
      </c>
      <c r="C256" s="24" t="s">
        <v>625</v>
      </c>
      <c r="D256" s="226" t="s">
        <v>938</v>
      </c>
      <c r="E256" s="226"/>
      <c r="F256" s="226"/>
      <c r="G256" s="227" t="s">
        <v>1072</v>
      </c>
      <c r="H256" s="203" t="s">
        <v>455</v>
      </c>
      <c r="I256" s="239">
        <v>44595</v>
      </c>
      <c r="J256" s="249">
        <v>0</v>
      </c>
      <c r="K256" s="101">
        <v>-3300</v>
      </c>
      <c r="L256" s="250">
        <f t="shared" si="3"/>
        <v>469279.37000000011</v>
      </c>
      <c r="M256" s="259"/>
    </row>
    <row r="257" spans="2:13" x14ac:dyDescent="0.25">
      <c r="B257" s="46">
        <f>SUBTOTAL(103,$C$10:C257)</f>
        <v>248</v>
      </c>
      <c r="C257" s="24" t="s">
        <v>443</v>
      </c>
      <c r="D257" s="226" t="s">
        <v>908</v>
      </c>
      <c r="E257" s="226"/>
      <c r="F257" s="226"/>
      <c r="G257" s="227" t="s">
        <v>1072</v>
      </c>
      <c r="H257" s="203" t="s">
        <v>455</v>
      </c>
      <c r="I257" s="239">
        <v>44606</v>
      </c>
      <c r="J257" s="249">
        <v>0</v>
      </c>
      <c r="K257" s="101">
        <v>-8500</v>
      </c>
      <c r="L257" s="250">
        <f t="shared" si="3"/>
        <v>460779.37000000011</v>
      </c>
      <c r="M257" s="259"/>
    </row>
    <row r="258" spans="2:13" x14ac:dyDescent="0.25">
      <c r="B258" s="46">
        <f>SUBTOTAL(103,$C$10:C258)</f>
        <v>249</v>
      </c>
      <c r="C258" s="154" t="s">
        <v>1091</v>
      </c>
      <c r="D258" s="24" t="s">
        <v>1092</v>
      </c>
      <c r="E258" s="24"/>
      <c r="F258" s="24"/>
      <c r="G258" s="227" t="s">
        <v>1059</v>
      </c>
      <c r="H258" s="203" t="s">
        <v>449</v>
      </c>
      <c r="I258" s="239">
        <v>44606</v>
      </c>
      <c r="J258" s="249">
        <v>0</v>
      </c>
      <c r="K258" s="101">
        <v>-4450</v>
      </c>
      <c r="L258" s="250">
        <f t="shared" si="3"/>
        <v>456329.37000000011</v>
      </c>
      <c r="M258" s="259"/>
    </row>
    <row r="259" spans="2:13" x14ac:dyDescent="0.25">
      <c r="B259" s="46">
        <f>SUBTOTAL(103,$C$10:C259)</f>
        <v>250</v>
      </c>
      <c r="C259" s="24" t="s">
        <v>156</v>
      </c>
      <c r="D259" s="226" t="s">
        <v>766</v>
      </c>
      <c r="E259" s="226"/>
      <c r="F259" s="226"/>
      <c r="G259" s="227"/>
      <c r="H259" s="203"/>
      <c r="I259" s="239">
        <v>44606</v>
      </c>
      <c r="J259" s="249">
        <v>250000</v>
      </c>
      <c r="K259" s="101">
        <v>0</v>
      </c>
      <c r="L259" s="250">
        <f t="shared" si="3"/>
        <v>706329.37000000011</v>
      </c>
      <c r="M259" s="259"/>
    </row>
    <row r="260" spans="2:13" x14ac:dyDescent="0.25">
      <c r="B260" s="46">
        <f>SUBTOTAL(103,$C$10:C260)</f>
        <v>251</v>
      </c>
      <c r="C260" s="24" t="s">
        <v>598</v>
      </c>
      <c r="D260" s="226" t="s">
        <v>657</v>
      </c>
      <c r="E260" s="230"/>
      <c r="F260" s="230"/>
      <c r="G260" s="204" t="s">
        <v>644</v>
      </c>
      <c r="H260" s="209" t="s">
        <v>428</v>
      </c>
      <c r="I260" s="239">
        <v>44609</v>
      </c>
      <c r="J260" s="249">
        <v>19000</v>
      </c>
      <c r="K260" s="101">
        <v>0</v>
      </c>
      <c r="L260" s="250">
        <f t="shared" si="3"/>
        <v>725329.37000000011</v>
      </c>
      <c r="M260" s="259"/>
    </row>
    <row r="261" spans="2:13" x14ac:dyDescent="0.25">
      <c r="B261" s="46">
        <f>SUBTOTAL(103,$C$10:C261)</f>
        <v>252</v>
      </c>
      <c r="C261" s="24" t="s">
        <v>598</v>
      </c>
      <c r="D261" s="226" t="s">
        <v>607</v>
      </c>
      <c r="E261" s="230"/>
      <c r="F261" s="230"/>
      <c r="G261" s="204" t="s">
        <v>644</v>
      </c>
      <c r="H261" s="209" t="s">
        <v>428</v>
      </c>
      <c r="I261" s="239">
        <v>44609</v>
      </c>
      <c r="J261" s="249">
        <v>0</v>
      </c>
      <c r="K261" s="101">
        <v>-6500</v>
      </c>
      <c r="L261" s="250">
        <f t="shared" si="3"/>
        <v>718829.37000000011</v>
      </c>
      <c r="M261" s="259"/>
    </row>
    <row r="262" spans="2:13" x14ac:dyDescent="0.25">
      <c r="B262" s="46">
        <f>SUBTOTAL(103,$C$10:C262)</f>
        <v>253</v>
      </c>
      <c r="C262" s="24" t="s">
        <v>743</v>
      </c>
      <c r="D262" s="226" t="s">
        <v>909</v>
      </c>
      <c r="E262" s="226"/>
      <c r="F262" s="226"/>
      <c r="G262" s="227"/>
      <c r="H262" s="223"/>
      <c r="I262" s="239">
        <v>44609</v>
      </c>
      <c r="J262" s="249">
        <v>0</v>
      </c>
      <c r="K262" s="101">
        <v>-313500</v>
      </c>
      <c r="L262" s="250">
        <f t="shared" si="3"/>
        <v>405329.37000000011</v>
      </c>
      <c r="M262" s="259"/>
    </row>
    <row r="263" spans="2:13" x14ac:dyDescent="0.25">
      <c r="B263" s="46">
        <f>SUBTOTAL(103,$C$10:C263)</f>
        <v>254</v>
      </c>
      <c r="C263" s="24" t="s">
        <v>815</v>
      </c>
      <c r="D263" s="226" t="s">
        <v>910</v>
      </c>
      <c r="E263" s="226"/>
      <c r="F263" s="226"/>
      <c r="G263" s="227"/>
      <c r="H263" s="203"/>
      <c r="I263" s="239">
        <v>44610</v>
      </c>
      <c r="J263" s="249">
        <v>0</v>
      </c>
      <c r="K263" s="101">
        <v>-13500</v>
      </c>
      <c r="L263" s="250">
        <f t="shared" si="3"/>
        <v>391829.37000000011</v>
      </c>
      <c r="M263" s="259"/>
    </row>
    <row r="264" spans="2:13" x14ac:dyDescent="0.25">
      <c r="B264" s="46">
        <f>SUBTOTAL(103,$C$10:C264)</f>
        <v>255</v>
      </c>
      <c r="C264" s="24" t="s">
        <v>625</v>
      </c>
      <c r="D264" s="226" t="s">
        <v>911</v>
      </c>
      <c r="E264" s="226"/>
      <c r="F264" s="226"/>
      <c r="G264" s="227" t="s">
        <v>1072</v>
      </c>
      <c r="H264" s="203" t="s">
        <v>455</v>
      </c>
      <c r="I264" s="239">
        <v>44616</v>
      </c>
      <c r="J264" s="249">
        <v>0</v>
      </c>
      <c r="K264" s="101">
        <v>-3000</v>
      </c>
      <c r="L264" s="250">
        <f t="shared" si="3"/>
        <v>388829.37000000011</v>
      </c>
      <c r="M264" s="259"/>
    </row>
    <row r="265" spans="2:13" x14ac:dyDescent="0.25">
      <c r="B265" s="46">
        <f>SUBTOTAL(103,$C$10:C265)</f>
        <v>256</v>
      </c>
      <c r="C265" s="24" t="s">
        <v>625</v>
      </c>
      <c r="D265" s="226" t="s">
        <v>911</v>
      </c>
      <c r="E265" s="226"/>
      <c r="F265" s="226"/>
      <c r="G265" s="227" t="s">
        <v>1072</v>
      </c>
      <c r="H265" s="203" t="s">
        <v>455</v>
      </c>
      <c r="I265" s="239">
        <v>44623</v>
      </c>
      <c r="J265" s="249">
        <v>0</v>
      </c>
      <c r="K265" s="101">
        <v>-3000</v>
      </c>
      <c r="L265" s="250">
        <f t="shared" si="3"/>
        <v>385829.37000000011</v>
      </c>
      <c r="M265" s="259"/>
    </row>
    <row r="266" spans="2:13" x14ac:dyDescent="0.25">
      <c r="B266" s="46">
        <f>SUBTOTAL(103,$C$10:C266)</f>
        <v>257</v>
      </c>
      <c r="C266" s="24" t="s">
        <v>193</v>
      </c>
      <c r="D266" s="226" t="s">
        <v>912</v>
      </c>
      <c r="E266" s="226"/>
      <c r="F266" s="226"/>
      <c r="G266" s="227"/>
      <c r="H266" s="223"/>
      <c r="I266" s="239">
        <v>44624</v>
      </c>
      <c r="J266" s="249">
        <v>50000</v>
      </c>
      <c r="K266" s="101">
        <v>0</v>
      </c>
      <c r="L266" s="250">
        <f t="shared" si="3"/>
        <v>435829.37000000011</v>
      </c>
      <c r="M266" s="259"/>
    </row>
    <row r="267" spans="2:13" x14ac:dyDescent="0.25">
      <c r="B267" s="46">
        <f>SUBTOTAL(103,$C$10:C267)</f>
        <v>258</v>
      </c>
      <c r="C267" s="24" t="s">
        <v>625</v>
      </c>
      <c r="D267" s="226" t="s">
        <v>938</v>
      </c>
      <c r="E267" s="226"/>
      <c r="F267" s="226"/>
      <c r="G267" s="227" t="s">
        <v>1072</v>
      </c>
      <c r="H267" s="203" t="s">
        <v>455</v>
      </c>
      <c r="I267" s="239">
        <v>44628</v>
      </c>
      <c r="J267" s="249">
        <v>0</v>
      </c>
      <c r="K267" s="101">
        <v>-15400</v>
      </c>
      <c r="L267" s="250">
        <f t="shared" si="3"/>
        <v>420429.37000000011</v>
      </c>
      <c r="M267" s="259"/>
    </row>
    <row r="268" spans="2:13" x14ac:dyDescent="0.25">
      <c r="B268" s="46">
        <f>SUBTOTAL(103,$C$10:C268)</f>
        <v>259</v>
      </c>
      <c r="C268" s="24" t="s">
        <v>729</v>
      </c>
      <c r="D268" s="226" t="s">
        <v>903</v>
      </c>
      <c r="E268" s="226"/>
      <c r="F268" s="226"/>
      <c r="G268" s="227"/>
      <c r="H268" s="203"/>
      <c r="I268" s="239">
        <v>44629</v>
      </c>
      <c r="J268" s="249">
        <v>0</v>
      </c>
      <c r="K268" s="101">
        <v>-200000</v>
      </c>
      <c r="L268" s="250">
        <f t="shared" si="3"/>
        <v>220429.37000000011</v>
      </c>
      <c r="M268" s="259"/>
    </row>
    <row r="269" spans="2:13" x14ac:dyDescent="0.25">
      <c r="B269" s="46">
        <f>SUBTOTAL(103,$C$10:C269)</f>
        <v>260</v>
      </c>
      <c r="C269" s="24" t="s">
        <v>598</v>
      </c>
      <c r="D269" s="226" t="s">
        <v>913</v>
      </c>
      <c r="E269" s="230"/>
      <c r="F269" s="230"/>
      <c r="G269" s="204" t="s">
        <v>644</v>
      </c>
      <c r="H269" s="209" t="s">
        <v>428</v>
      </c>
      <c r="I269" s="239">
        <v>44630</v>
      </c>
      <c r="J269" s="249">
        <v>14500</v>
      </c>
      <c r="K269" s="101">
        <v>0</v>
      </c>
      <c r="L269" s="250">
        <f t="shared" ref="L269:L332" si="4">J269+L268+K269</f>
        <v>234929.37000000011</v>
      </c>
      <c r="M269" s="259"/>
    </row>
    <row r="270" spans="2:13" x14ac:dyDescent="0.25">
      <c r="B270" s="46">
        <f>SUBTOTAL(103,$C$10:C270)</f>
        <v>261</v>
      </c>
      <c r="C270" s="24" t="s">
        <v>816</v>
      </c>
      <c r="D270" s="226" t="s">
        <v>607</v>
      </c>
      <c r="E270" s="226"/>
      <c r="F270" s="226"/>
      <c r="G270" s="227" t="s">
        <v>1072</v>
      </c>
      <c r="H270" s="203" t="s">
        <v>455</v>
      </c>
      <c r="I270" s="239">
        <v>44631</v>
      </c>
      <c r="J270" s="249">
        <v>0</v>
      </c>
      <c r="K270" s="101">
        <v>-12000</v>
      </c>
      <c r="L270" s="250">
        <f t="shared" si="4"/>
        <v>222929.37000000011</v>
      </c>
      <c r="M270" s="259"/>
    </row>
    <row r="271" spans="2:13" x14ac:dyDescent="0.25">
      <c r="B271" s="46">
        <f>SUBTOTAL(103,$C$10:C271)</f>
        <v>262</v>
      </c>
      <c r="C271" s="24" t="s">
        <v>817</v>
      </c>
      <c r="D271" s="226" t="s">
        <v>914</v>
      </c>
      <c r="E271" s="230"/>
      <c r="F271" s="230"/>
      <c r="G271" s="204" t="s">
        <v>675</v>
      </c>
      <c r="H271" s="231" t="s">
        <v>676</v>
      </c>
      <c r="I271" s="239">
        <v>44631</v>
      </c>
      <c r="J271" s="249">
        <v>0</v>
      </c>
      <c r="K271" s="101">
        <v>-18000</v>
      </c>
      <c r="L271" s="250">
        <f t="shared" si="4"/>
        <v>204929.37000000011</v>
      </c>
      <c r="M271" s="259"/>
    </row>
    <row r="272" spans="2:13" x14ac:dyDescent="0.25">
      <c r="B272" s="46">
        <f>SUBTOTAL(103,$C$10:C272)</f>
        <v>263</v>
      </c>
      <c r="C272" s="24" t="s">
        <v>131</v>
      </c>
      <c r="D272" s="226" t="s">
        <v>766</v>
      </c>
      <c r="E272" s="230"/>
      <c r="F272" s="230"/>
      <c r="G272" s="204" t="s">
        <v>588</v>
      </c>
      <c r="H272" s="209" t="s">
        <v>589</v>
      </c>
      <c r="I272" s="239">
        <v>44637</v>
      </c>
      <c r="J272" s="249">
        <v>600000</v>
      </c>
      <c r="K272" s="101">
        <v>0</v>
      </c>
      <c r="L272" s="250">
        <f t="shared" si="4"/>
        <v>804929.37000000011</v>
      </c>
      <c r="M272" s="259"/>
    </row>
    <row r="273" spans="2:13" x14ac:dyDescent="0.25">
      <c r="B273" s="46">
        <f>SUBTOTAL(103,$C$10:C273)</f>
        <v>264</v>
      </c>
      <c r="C273" s="24" t="s">
        <v>743</v>
      </c>
      <c r="D273" s="226" t="s">
        <v>915</v>
      </c>
      <c r="E273" s="226"/>
      <c r="F273" s="226"/>
      <c r="G273" s="227"/>
      <c r="H273" s="223"/>
      <c r="I273" s="239">
        <v>44637</v>
      </c>
      <c r="J273" s="249">
        <v>0</v>
      </c>
      <c r="K273" s="101">
        <v>-375500</v>
      </c>
      <c r="L273" s="250">
        <f t="shared" si="4"/>
        <v>429429.37000000011</v>
      </c>
      <c r="M273" s="259"/>
    </row>
    <row r="274" spans="2:13" x14ac:dyDescent="0.25">
      <c r="B274" s="46">
        <f>SUBTOTAL(103,$C$10:C274)</f>
        <v>265</v>
      </c>
      <c r="C274" s="24" t="s">
        <v>156</v>
      </c>
      <c r="D274" s="226" t="s">
        <v>766</v>
      </c>
      <c r="E274" s="226"/>
      <c r="F274" s="226"/>
      <c r="G274" s="227"/>
      <c r="H274" s="203"/>
      <c r="I274" s="239">
        <v>44637</v>
      </c>
      <c r="J274" s="249">
        <v>750000</v>
      </c>
      <c r="K274" s="101">
        <v>0</v>
      </c>
      <c r="L274" s="250">
        <f t="shared" si="4"/>
        <v>1179429.3700000001</v>
      </c>
      <c r="M274" s="259"/>
    </row>
    <row r="275" spans="2:13" x14ac:dyDescent="0.25">
      <c r="B275" s="46">
        <f>SUBTOTAL(103,$C$10:C275)</f>
        <v>266</v>
      </c>
      <c r="C275" s="24" t="s">
        <v>24</v>
      </c>
      <c r="D275" s="226" t="s">
        <v>901</v>
      </c>
      <c r="E275" s="232"/>
      <c r="F275" s="232"/>
      <c r="G275" s="231" t="s">
        <v>24</v>
      </c>
      <c r="H275" s="231" t="s">
        <v>24</v>
      </c>
      <c r="I275" s="239">
        <v>44637</v>
      </c>
      <c r="J275" s="249">
        <v>0</v>
      </c>
      <c r="K275" s="101">
        <v>-750000</v>
      </c>
      <c r="L275" s="250">
        <f t="shared" si="4"/>
        <v>429429.37000000011</v>
      </c>
      <c r="M275" s="259"/>
    </row>
    <row r="276" spans="2:13" x14ac:dyDescent="0.25">
      <c r="B276" s="46">
        <f>SUBTOTAL(103,$C$10:C276)</f>
        <v>267</v>
      </c>
      <c r="C276" s="24" t="s">
        <v>729</v>
      </c>
      <c r="D276" s="226" t="s">
        <v>903</v>
      </c>
      <c r="E276" s="226"/>
      <c r="F276" s="226"/>
      <c r="G276" s="227"/>
      <c r="H276" s="203"/>
      <c r="I276" s="239">
        <v>44638</v>
      </c>
      <c r="J276" s="249">
        <v>0</v>
      </c>
      <c r="K276" s="101">
        <v>-200000</v>
      </c>
      <c r="L276" s="250">
        <f t="shared" si="4"/>
        <v>229429.37000000011</v>
      </c>
      <c r="M276" s="259"/>
    </row>
    <row r="277" spans="2:13" x14ac:dyDescent="0.25">
      <c r="B277" s="46">
        <f>SUBTOTAL(103,$C$10:C277)</f>
        <v>268</v>
      </c>
      <c r="C277" s="24" t="s">
        <v>816</v>
      </c>
      <c r="D277" s="226" t="s">
        <v>607</v>
      </c>
      <c r="E277" s="226"/>
      <c r="F277" s="226"/>
      <c r="G277" s="227" t="s">
        <v>1072</v>
      </c>
      <c r="H277" s="203" t="s">
        <v>455</v>
      </c>
      <c r="I277" s="239">
        <v>44638</v>
      </c>
      <c r="J277" s="249">
        <v>0</v>
      </c>
      <c r="K277" s="101">
        <v>-12000</v>
      </c>
      <c r="L277" s="250">
        <f t="shared" si="4"/>
        <v>217429.37000000011</v>
      </c>
      <c r="M277" s="259"/>
    </row>
    <row r="278" spans="2:13" x14ac:dyDescent="0.25">
      <c r="B278" s="46">
        <f>SUBTOTAL(103,$C$10:C278)</f>
        <v>269</v>
      </c>
      <c r="C278" s="24" t="s">
        <v>625</v>
      </c>
      <c r="D278" s="226" t="s">
        <v>938</v>
      </c>
      <c r="E278" s="226"/>
      <c r="F278" s="226"/>
      <c r="G278" s="227" t="s">
        <v>1072</v>
      </c>
      <c r="H278" s="203" t="s">
        <v>455</v>
      </c>
      <c r="I278" s="239">
        <v>44649</v>
      </c>
      <c r="J278" s="249">
        <v>0</v>
      </c>
      <c r="K278" s="101">
        <v>-4800</v>
      </c>
      <c r="L278" s="250">
        <f t="shared" si="4"/>
        <v>212629.37000000011</v>
      </c>
      <c r="M278" s="259"/>
    </row>
    <row r="279" spans="2:13" x14ac:dyDescent="0.25">
      <c r="B279" s="46">
        <f>SUBTOTAL(103,$C$10:C279)</f>
        <v>270</v>
      </c>
      <c r="C279" s="24" t="s">
        <v>156</v>
      </c>
      <c r="D279" s="226" t="s">
        <v>916</v>
      </c>
      <c r="E279" s="226"/>
      <c r="F279" s="226"/>
      <c r="G279" s="227"/>
      <c r="H279" s="203"/>
      <c r="I279" s="239">
        <v>44649</v>
      </c>
      <c r="J279" s="249">
        <v>30000</v>
      </c>
      <c r="K279" s="101">
        <v>0</v>
      </c>
      <c r="L279" s="250">
        <f t="shared" si="4"/>
        <v>242629.37000000011</v>
      </c>
      <c r="M279" s="259"/>
    </row>
    <row r="280" spans="2:13" x14ac:dyDescent="0.25">
      <c r="B280" s="46">
        <f>SUBTOTAL(103,$C$10:C280)</f>
        <v>271</v>
      </c>
      <c r="C280" s="24" t="s">
        <v>24</v>
      </c>
      <c r="D280" s="226" t="s">
        <v>917</v>
      </c>
      <c r="E280" s="232"/>
      <c r="F280" s="232"/>
      <c r="G280" s="231" t="s">
        <v>24</v>
      </c>
      <c r="H280" s="231" t="s">
        <v>24</v>
      </c>
      <c r="I280" s="239">
        <v>44649</v>
      </c>
      <c r="J280" s="249">
        <v>0</v>
      </c>
      <c r="K280" s="101">
        <v>-30000</v>
      </c>
      <c r="L280" s="250">
        <f t="shared" si="4"/>
        <v>212629.37000000011</v>
      </c>
      <c r="M280" s="259"/>
    </row>
    <row r="281" spans="2:13" x14ac:dyDescent="0.25">
      <c r="B281" s="46">
        <f>SUBTOTAL(103,$C$10:C281)</f>
        <v>272</v>
      </c>
      <c r="C281" s="24" t="s">
        <v>818</v>
      </c>
      <c r="D281" s="226" t="s">
        <v>918</v>
      </c>
      <c r="E281" s="226"/>
      <c r="F281" s="226"/>
      <c r="G281" s="227" t="s">
        <v>1072</v>
      </c>
      <c r="H281" s="203" t="s">
        <v>455</v>
      </c>
      <c r="I281" s="239">
        <v>44651</v>
      </c>
      <c r="J281" s="249">
        <v>0</v>
      </c>
      <c r="K281" s="101">
        <v>-8000</v>
      </c>
      <c r="L281" s="250">
        <f t="shared" si="4"/>
        <v>204629.37000000011</v>
      </c>
      <c r="M281" s="259"/>
    </row>
    <row r="282" spans="2:13" x14ac:dyDescent="0.25">
      <c r="B282" s="46">
        <f>SUBTOTAL(103,$C$10:C282)</f>
        <v>273</v>
      </c>
      <c r="C282" s="24" t="s">
        <v>598</v>
      </c>
      <c r="D282" s="226" t="s">
        <v>913</v>
      </c>
      <c r="E282" s="230"/>
      <c r="F282" s="230"/>
      <c r="G282" s="204" t="s">
        <v>644</v>
      </c>
      <c r="H282" s="209" t="s">
        <v>428</v>
      </c>
      <c r="I282" s="239">
        <v>44657</v>
      </c>
      <c r="J282" s="249">
        <v>17600</v>
      </c>
      <c r="K282" s="101">
        <v>0</v>
      </c>
      <c r="L282" s="250">
        <f t="shared" si="4"/>
        <v>222229.37000000011</v>
      </c>
      <c r="M282" s="259"/>
    </row>
    <row r="283" spans="2:13" x14ac:dyDescent="0.25">
      <c r="B283" s="46">
        <f>SUBTOTAL(103,$C$10:C283)</f>
        <v>274</v>
      </c>
      <c r="C283" s="24" t="s">
        <v>818</v>
      </c>
      <c r="D283" s="226" t="s">
        <v>918</v>
      </c>
      <c r="E283" s="226"/>
      <c r="F283" s="226"/>
      <c r="G283" s="227" t="s">
        <v>1072</v>
      </c>
      <c r="H283" s="203" t="s">
        <v>455</v>
      </c>
      <c r="I283" s="239">
        <v>44659</v>
      </c>
      <c r="J283" s="249">
        <v>0</v>
      </c>
      <c r="K283" s="101">
        <v>-3200</v>
      </c>
      <c r="L283" s="250">
        <f t="shared" si="4"/>
        <v>219029.37000000011</v>
      </c>
      <c r="M283" s="259"/>
    </row>
    <row r="284" spans="2:13" x14ac:dyDescent="0.25">
      <c r="B284" s="46">
        <f>SUBTOTAL(103,$C$10:C284)</f>
        <v>275</v>
      </c>
      <c r="C284" s="24" t="s">
        <v>625</v>
      </c>
      <c r="D284" s="226" t="s">
        <v>938</v>
      </c>
      <c r="E284" s="226"/>
      <c r="F284" s="226"/>
      <c r="G284" s="227" t="s">
        <v>1072</v>
      </c>
      <c r="H284" s="203" t="s">
        <v>455</v>
      </c>
      <c r="I284" s="239">
        <v>44664</v>
      </c>
      <c r="J284" s="249">
        <v>0</v>
      </c>
      <c r="K284" s="101">
        <v>-15600</v>
      </c>
      <c r="L284" s="250">
        <f t="shared" si="4"/>
        <v>203429.37000000011</v>
      </c>
      <c r="M284" s="259"/>
    </row>
    <row r="285" spans="2:13" x14ac:dyDescent="0.25">
      <c r="B285" s="46">
        <f>SUBTOTAL(103,$C$10:C285)</f>
        <v>276</v>
      </c>
      <c r="C285" s="24" t="s">
        <v>24</v>
      </c>
      <c r="D285" s="226" t="s">
        <v>846</v>
      </c>
      <c r="E285" s="232"/>
      <c r="F285" s="232"/>
      <c r="G285" s="231" t="s">
        <v>24</v>
      </c>
      <c r="H285" s="231" t="s">
        <v>24</v>
      </c>
      <c r="I285" s="239">
        <v>44669</v>
      </c>
      <c r="J285" s="249">
        <v>250000</v>
      </c>
      <c r="K285" s="101">
        <v>0</v>
      </c>
      <c r="L285" s="250">
        <f t="shared" si="4"/>
        <v>453429.37000000011</v>
      </c>
      <c r="M285" s="259"/>
    </row>
    <row r="286" spans="2:13" x14ac:dyDescent="0.25">
      <c r="B286" s="46">
        <f>SUBTOTAL(103,$C$10:C286)</f>
        <v>277</v>
      </c>
      <c r="C286" s="24" t="s">
        <v>743</v>
      </c>
      <c r="D286" s="226" t="s">
        <v>919</v>
      </c>
      <c r="E286" s="226"/>
      <c r="F286" s="226"/>
      <c r="G286" s="227"/>
      <c r="H286" s="223"/>
      <c r="I286" s="239">
        <v>44669</v>
      </c>
      <c r="J286" s="249">
        <v>0</v>
      </c>
      <c r="K286" s="101">
        <v>-179600</v>
      </c>
      <c r="L286" s="250">
        <f t="shared" si="4"/>
        <v>273829.37000000011</v>
      </c>
      <c r="M286" s="259"/>
    </row>
    <row r="287" spans="2:13" x14ac:dyDescent="0.25">
      <c r="B287" s="46">
        <f>SUBTOTAL(103,$C$10:C287)</f>
        <v>278</v>
      </c>
      <c r="C287" s="24" t="s">
        <v>816</v>
      </c>
      <c r="D287" s="226" t="s">
        <v>607</v>
      </c>
      <c r="E287" s="226"/>
      <c r="F287" s="226"/>
      <c r="G287" s="227" t="s">
        <v>1072</v>
      </c>
      <c r="H287" s="203" t="s">
        <v>455</v>
      </c>
      <c r="I287" s="239">
        <v>44669</v>
      </c>
      <c r="J287" s="249">
        <v>0</v>
      </c>
      <c r="K287" s="101">
        <v>-21000</v>
      </c>
      <c r="L287" s="250">
        <f t="shared" si="4"/>
        <v>252829.37000000011</v>
      </c>
      <c r="M287" s="259"/>
    </row>
    <row r="288" spans="2:13" x14ac:dyDescent="0.25">
      <c r="B288" s="46">
        <f>SUBTOTAL(103,$C$10:C288)</f>
        <v>279</v>
      </c>
      <c r="C288" s="24" t="s">
        <v>625</v>
      </c>
      <c r="D288" s="226" t="s">
        <v>938</v>
      </c>
      <c r="E288" s="226"/>
      <c r="F288" s="226"/>
      <c r="G288" s="227" t="s">
        <v>1072</v>
      </c>
      <c r="H288" s="203" t="s">
        <v>455</v>
      </c>
      <c r="I288" s="239">
        <v>44679</v>
      </c>
      <c r="J288" s="249">
        <v>0</v>
      </c>
      <c r="K288" s="101">
        <v>-18000</v>
      </c>
      <c r="L288" s="250">
        <f t="shared" si="4"/>
        <v>234829.37000000011</v>
      </c>
      <c r="M288" s="259"/>
    </row>
    <row r="289" spans="2:13" x14ac:dyDescent="0.25">
      <c r="B289" s="46">
        <f>SUBTOTAL(103,$C$10:C289)</f>
        <v>280</v>
      </c>
      <c r="C289" s="24" t="s">
        <v>819</v>
      </c>
      <c r="D289" s="226" t="s">
        <v>920</v>
      </c>
      <c r="E289" s="226"/>
      <c r="F289" s="226"/>
      <c r="G289" s="227" t="s">
        <v>1050</v>
      </c>
      <c r="H289" s="203" t="s">
        <v>442</v>
      </c>
      <c r="I289" s="239">
        <v>44680</v>
      </c>
      <c r="J289" s="249">
        <v>0</v>
      </c>
      <c r="K289" s="101">
        <v>-700</v>
      </c>
      <c r="L289" s="250">
        <f t="shared" si="4"/>
        <v>234129.37000000011</v>
      </c>
      <c r="M289" s="259"/>
    </row>
    <row r="290" spans="2:13" x14ac:dyDescent="0.25">
      <c r="B290" s="46">
        <f>SUBTOTAL(103,$C$10:C290)</f>
        <v>281</v>
      </c>
      <c r="C290" s="24" t="s">
        <v>193</v>
      </c>
      <c r="D290" s="226" t="s">
        <v>766</v>
      </c>
      <c r="E290" s="226"/>
      <c r="F290" s="226"/>
      <c r="G290" s="227"/>
      <c r="H290" s="223"/>
      <c r="I290" s="239">
        <v>44684</v>
      </c>
      <c r="J290" s="249">
        <v>50000</v>
      </c>
      <c r="K290" s="101">
        <v>0</v>
      </c>
      <c r="L290" s="250">
        <f t="shared" si="4"/>
        <v>284129.37000000011</v>
      </c>
      <c r="M290" s="259"/>
    </row>
    <row r="291" spans="2:13" x14ac:dyDescent="0.25">
      <c r="B291" s="46">
        <f>SUBTOTAL(103,$C$10:C291)</f>
        <v>282</v>
      </c>
      <c r="C291" s="24" t="s">
        <v>24</v>
      </c>
      <c r="D291" s="226" t="s">
        <v>901</v>
      </c>
      <c r="E291" s="232"/>
      <c r="F291" s="232"/>
      <c r="G291" s="231" t="s">
        <v>24</v>
      </c>
      <c r="H291" s="231" t="s">
        <v>24</v>
      </c>
      <c r="I291" s="239">
        <v>44684</v>
      </c>
      <c r="J291" s="249">
        <v>0</v>
      </c>
      <c r="K291" s="101">
        <v>-50000</v>
      </c>
      <c r="L291" s="250">
        <f t="shared" si="4"/>
        <v>234129.37000000011</v>
      </c>
      <c r="M291" s="259"/>
    </row>
    <row r="292" spans="2:13" x14ac:dyDescent="0.25">
      <c r="B292" s="46">
        <f>SUBTOTAL(103,$C$10:C292)</f>
        <v>283</v>
      </c>
      <c r="C292" s="24" t="s">
        <v>598</v>
      </c>
      <c r="D292" s="226" t="s">
        <v>913</v>
      </c>
      <c r="E292" s="230"/>
      <c r="F292" s="230"/>
      <c r="G292" s="204" t="s">
        <v>644</v>
      </c>
      <c r="H292" s="209" t="s">
        <v>428</v>
      </c>
      <c r="I292" s="239">
        <v>44684</v>
      </c>
      <c r="J292" s="249">
        <v>15180</v>
      </c>
      <c r="K292" s="101">
        <v>0</v>
      </c>
      <c r="L292" s="250">
        <f t="shared" si="4"/>
        <v>249309.37000000011</v>
      </c>
      <c r="M292" s="259"/>
    </row>
    <row r="293" spans="2:13" x14ac:dyDescent="0.25">
      <c r="B293" s="46">
        <f>SUBTOTAL(103,$C$10:C293)</f>
        <v>284</v>
      </c>
      <c r="C293" s="24" t="s">
        <v>194</v>
      </c>
      <c r="D293" s="226" t="s">
        <v>766</v>
      </c>
      <c r="E293" s="226"/>
      <c r="F293" s="226"/>
      <c r="G293" s="227"/>
      <c r="H293" s="223"/>
      <c r="I293" s="239">
        <v>44687</v>
      </c>
      <c r="J293" s="249">
        <v>169084.46</v>
      </c>
      <c r="K293" s="101">
        <v>0</v>
      </c>
      <c r="L293" s="250">
        <f t="shared" si="4"/>
        <v>418393.83000000007</v>
      </c>
      <c r="M293" s="259"/>
    </row>
    <row r="294" spans="2:13" x14ac:dyDescent="0.25">
      <c r="B294" s="46">
        <f>SUBTOTAL(103,$C$10:C294)</f>
        <v>285</v>
      </c>
      <c r="C294" s="24" t="s">
        <v>24</v>
      </c>
      <c r="D294" s="226" t="s">
        <v>901</v>
      </c>
      <c r="E294" s="232"/>
      <c r="F294" s="232"/>
      <c r="G294" s="231" t="s">
        <v>24</v>
      </c>
      <c r="H294" s="231" t="s">
        <v>24</v>
      </c>
      <c r="I294" s="239">
        <v>44687</v>
      </c>
      <c r="J294" s="249">
        <v>0</v>
      </c>
      <c r="K294" s="101">
        <v>-10000</v>
      </c>
      <c r="L294" s="250">
        <f t="shared" si="4"/>
        <v>408393.83000000007</v>
      </c>
      <c r="M294" s="259"/>
    </row>
    <row r="295" spans="2:13" x14ac:dyDescent="0.25">
      <c r="B295" s="46">
        <f>SUBTOTAL(103,$C$10:C295)</f>
        <v>286</v>
      </c>
      <c r="C295" s="24" t="s">
        <v>820</v>
      </c>
      <c r="D295" s="226" t="s">
        <v>607</v>
      </c>
      <c r="E295" s="226"/>
      <c r="F295" s="226"/>
      <c r="G295" s="227" t="s">
        <v>1047</v>
      </c>
      <c r="H295" s="203" t="s">
        <v>432</v>
      </c>
      <c r="I295" s="239">
        <v>44693</v>
      </c>
      <c r="J295" s="249">
        <v>0</v>
      </c>
      <c r="K295" s="101">
        <v>-6000</v>
      </c>
      <c r="L295" s="250">
        <f t="shared" si="4"/>
        <v>402393.83000000007</v>
      </c>
      <c r="M295" s="259"/>
    </row>
    <row r="296" spans="2:13" x14ac:dyDescent="0.25">
      <c r="B296" s="46">
        <f>SUBTOTAL(103,$C$10:C296)</f>
        <v>287</v>
      </c>
      <c r="C296" s="24" t="s">
        <v>625</v>
      </c>
      <c r="D296" s="226" t="s">
        <v>938</v>
      </c>
      <c r="E296" s="226"/>
      <c r="F296" s="226"/>
      <c r="G296" s="227" t="s">
        <v>1072</v>
      </c>
      <c r="H296" s="203" t="s">
        <v>455</v>
      </c>
      <c r="I296" s="239">
        <v>44693</v>
      </c>
      <c r="J296" s="249">
        <v>0</v>
      </c>
      <c r="K296" s="101">
        <v>-10600</v>
      </c>
      <c r="L296" s="250">
        <f t="shared" si="4"/>
        <v>391793.83000000007</v>
      </c>
      <c r="M296" s="259"/>
    </row>
    <row r="297" spans="2:13" x14ac:dyDescent="0.25">
      <c r="B297" s="46">
        <f>SUBTOTAL(103,$C$10:C297)</f>
        <v>288</v>
      </c>
      <c r="C297" s="24" t="s">
        <v>802</v>
      </c>
      <c r="D297" s="226" t="s">
        <v>873</v>
      </c>
      <c r="E297" s="226"/>
      <c r="F297" s="226"/>
      <c r="G297" s="227" t="s">
        <v>1055</v>
      </c>
      <c r="H297" s="203" t="s">
        <v>436</v>
      </c>
      <c r="I297" s="239">
        <v>44694</v>
      </c>
      <c r="J297" s="249">
        <v>0</v>
      </c>
      <c r="K297" s="101">
        <v>-50000</v>
      </c>
      <c r="L297" s="250">
        <f t="shared" si="4"/>
        <v>341793.83000000007</v>
      </c>
      <c r="M297" s="259"/>
    </row>
    <row r="298" spans="2:13" x14ac:dyDescent="0.25">
      <c r="B298" s="46">
        <f>SUBTOTAL(103,$C$10:C298)</f>
        <v>289</v>
      </c>
      <c r="C298" s="24" t="s">
        <v>131</v>
      </c>
      <c r="D298" s="226" t="s">
        <v>766</v>
      </c>
      <c r="E298" s="230"/>
      <c r="F298" s="230"/>
      <c r="G298" s="204" t="s">
        <v>588</v>
      </c>
      <c r="H298" s="209" t="s">
        <v>589</v>
      </c>
      <c r="I298" s="239">
        <v>44698</v>
      </c>
      <c r="J298" s="249">
        <v>150000</v>
      </c>
      <c r="K298" s="101">
        <v>0</v>
      </c>
      <c r="L298" s="250">
        <f t="shared" si="4"/>
        <v>491793.83000000007</v>
      </c>
      <c r="M298" s="259"/>
    </row>
    <row r="299" spans="2:13" x14ac:dyDescent="0.25">
      <c r="B299" s="46">
        <f>SUBTOTAL(103,$C$10:C299)</f>
        <v>290</v>
      </c>
      <c r="C299" s="24" t="s">
        <v>743</v>
      </c>
      <c r="D299" s="226" t="s">
        <v>921</v>
      </c>
      <c r="E299" s="226"/>
      <c r="F299" s="226"/>
      <c r="G299" s="227"/>
      <c r="H299" s="223"/>
      <c r="I299" s="239">
        <v>44698</v>
      </c>
      <c r="J299" s="249">
        <v>0</v>
      </c>
      <c r="K299" s="101">
        <v>-300000</v>
      </c>
      <c r="L299" s="250">
        <f t="shared" si="4"/>
        <v>191793.83000000007</v>
      </c>
      <c r="M299" s="259"/>
    </row>
    <row r="300" spans="2:13" x14ac:dyDescent="0.25">
      <c r="B300" s="46">
        <f>SUBTOTAL(103,$C$10:C300)</f>
        <v>291</v>
      </c>
      <c r="C300" s="24" t="s">
        <v>199</v>
      </c>
      <c r="D300" s="226" t="s">
        <v>199</v>
      </c>
      <c r="E300" s="230"/>
      <c r="F300" s="230"/>
      <c r="G300" s="204" t="s">
        <v>588</v>
      </c>
      <c r="H300" s="209" t="s">
        <v>589</v>
      </c>
      <c r="I300" s="239">
        <v>44699</v>
      </c>
      <c r="J300" s="249">
        <v>0</v>
      </c>
      <c r="K300" s="101">
        <v>-10000</v>
      </c>
      <c r="L300" s="250">
        <f t="shared" si="4"/>
        <v>181793.83000000007</v>
      </c>
      <c r="M300" s="259"/>
    </row>
    <row r="301" spans="2:13" x14ac:dyDescent="0.25">
      <c r="B301" s="46">
        <f>SUBTOTAL(103,$C$10:C301)</f>
        <v>292</v>
      </c>
      <c r="C301" s="24" t="s">
        <v>432</v>
      </c>
      <c r="D301" s="226" t="s">
        <v>922</v>
      </c>
      <c r="E301" s="226"/>
      <c r="F301" s="226"/>
      <c r="G301" s="227" t="s">
        <v>1047</v>
      </c>
      <c r="H301" s="203" t="s">
        <v>432</v>
      </c>
      <c r="I301" s="239">
        <v>44701</v>
      </c>
      <c r="J301" s="249">
        <v>20000</v>
      </c>
      <c r="K301" s="101">
        <v>0</v>
      </c>
      <c r="L301" s="250">
        <f t="shared" si="4"/>
        <v>201793.83000000007</v>
      </c>
      <c r="M301" s="259"/>
    </row>
    <row r="302" spans="2:13" x14ac:dyDescent="0.25">
      <c r="B302" s="46">
        <f>SUBTOTAL(103,$C$10:C302)</f>
        <v>293</v>
      </c>
      <c r="C302" s="24" t="s">
        <v>24</v>
      </c>
      <c r="D302" s="226" t="s">
        <v>846</v>
      </c>
      <c r="E302" s="232"/>
      <c r="F302" s="232"/>
      <c r="G302" s="231" t="s">
        <v>24</v>
      </c>
      <c r="H302" s="231" t="s">
        <v>24</v>
      </c>
      <c r="I302" s="239">
        <v>44711</v>
      </c>
      <c r="J302" s="249">
        <v>2000</v>
      </c>
      <c r="K302" s="101">
        <v>0</v>
      </c>
      <c r="L302" s="250">
        <f t="shared" si="4"/>
        <v>203793.83000000007</v>
      </c>
      <c r="M302" s="259"/>
    </row>
    <row r="303" spans="2:13" x14ac:dyDescent="0.25">
      <c r="B303" s="46">
        <f>SUBTOTAL(103,$C$10:C303)</f>
        <v>294</v>
      </c>
      <c r="C303" s="24" t="s">
        <v>821</v>
      </c>
      <c r="D303" s="226" t="s">
        <v>923</v>
      </c>
      <c r="E303" s="226"/>
      <c r="F303" s="226"/>
      <c r="G303" s="227"/>
      <c r="H303" s="203"/>
      <c r="I303" s="239">
        <v>44711</v>
      </c>
      <c r="J303" s="249">
        <v>0</v>
      </c>
      <c r="K303" s="101">
        <v>-30000</v>
      </c>
      <c r="L303" s="250">
        <f t="shared" si="4"/>
        <v>173793.83000000007</v>
      </c>
      <c r="M303" s="259"/>
    </row>
    <row r="304" spans="2:13" x14ac:dyDescent="0.25">
      <c r="B304" s="46">
        <f>SUBTOTAL(103,$C$10:C304)</f>
        <v>295</v>
      </c>
      <c r="C304" s="24" t="s">
        <v>598</v>
      </c>
      <c r="D304" s="226" t="s">
        <v>913</v>
      </c>
      <c r="E304" s="230"/>
      <c r="F304" s="230"/>
      <c r="G304" s="204" t="s">
        <v>644</v>
      </c>
      <c r="H304" s="209" t="s">
        <v>428</v>
      </c>
      <c r="I304" s="239">
        <v>44714</v>
      </c>
      <c r="J304" s="249">
        <v>14100</v>
      </c>
      <c r="K304" s="101">
        <v>0</v>
      </c>
      <c r="L304" s="250">
        <f t="shared" si="4"/>
        <v>187893.83000000007</v>
      </c>
      <c r="M304" s="259"/>
    </row>
    <row r="305" spans="2:13" x14ac:dyDescent="0.25">
      <c r="B305" s="46">
        <f>SUBTOTAL(103,$C$10:C305)</f>
        <v>296</v>
      </c>
      <c r="C305" s="24" t="s">
        <v>822</v>
      </c>
      <c r="D305" s="226" t="s">
        <v>924</v>
      </c>
      <c r="E305" s="230"/>
      <c r="F305" s="230"/>
      <c r="G305" s="204" t="s">
        <v>644</v>
      </c>
      <c r="H305" s="209" t="s">
        <v>428</v>
      </c>
      <c r="I305" s="239">
        <v>44714</v>
      </c>
      <c r="J305" s="249">
        <v>0</v>
      </c>
      <c r="K305" s="101">
        <v>-8100</v>
      </c>
      <c r="L305" s="250">
        <f t="shared" si="4"/>
        <v>179793.83000000007</v>
      </c>
      <c r="M305" s="259"/>
    </row>
    <row r="306" spans="2:13" x14ac:dyDescent="0.25">
      <c r="B306" s="46">
        <f>SUBTOTAL(103,$C$10:C306)</f>
        <v>297</v>
      </c>
      <c r="C306" s="24" t="s">
        <v>598</v>
      </c>
      <c r="D306" s="226" t="s">
        <v>913</v>
      </c>
      <c r="E306" s="230"/>
      <c r="F306" s="230"/>
      <c r="G306" s="204" t="s">
        <v>644</v>
      </c>
      <c r="H306" s="209" t="s">
        <v>428</v>
      </c>
      <c r="I306" s="239">
        <v>44721</v>
      </c>
      <c r="J306" s="249">
        <v>28700</v>
      </c>
      <c r="K306" s="101">
        <v>0</v>
      </c>
      <c r="L306" s="250">
        <f t="shared" si="4"/>
        <v>208493.83000000007</v>
      </c>
      <c r="M306" s="259"/>
    </row>
    <row r="307" spans="2:13" x14ac:dyDescent="0.25">
      <c r="B307" s="46">
        <f>SUBTOTAL(103,$C$10:C307)</f>
        <v>298</v>
      </c>
      <c r="C307" s="24" t="s">
        <v>625</v>
      </c>
      <c r="D307" s="226" t="s">
        <v>938</v>
      </c>
      <c r="E307" s="226"/>
      <c r="F307" s="226"/>
      <c r="G307" s="227" t="s">
        <v>1072</v>
      </c>
      <c r="H307" s="203" t="s">
        <v>455</v>
      </c>
      <c r="I307" s="239">
        <v>44721</v>
      </c>
      <c r="J307" s="249">
        <v>0</v>
      </c>
      <c r="K307" s="101">
        <v>-8000</v>
      </c>
      <c r="L307" s="250">
        <f t="shared" si="4"/>
        <v>200493.83000000007</v>
      </c>
      <c r="M307" s="259"/>
    </row>
    <row r="308" spans="2:13" x14ac:dyDescent="0.25">
      <c r="B308" s="46">
        <f>SUBTOTAL(103,$C$10:C308)</f>
        <v>299</v>
      </c>
      <c r="C308" s="157" t="s">
        <v>816</v>
      </c>
      <c r="D308" s="230" t="s">
        <v>607</v>
      </c>
      <c r="E308" s="230"/>
      <c r="F308" s="230"/>
      <c r="G308" s="227" t="s">
        <v>1072</v>
      </c>
      <c r="H308" s="203" t="s">
        <v>455</v>
      </c>
      <c r="I308" s="241">
        <v>44722</v>
      </c>
      <c r="J308" s="253">
        <v>0</v>
      </c>
      <c r="K308" s="159">
        <v>-25000</v>
      </c>
      <c r="L308" s="250">
        <f t="shared" si="4"/>
        <v>175493.83000000007</v>
      </c>
      <c r="M308" s="261"/>
    </row>
    <row r="309" spans="2:13" x14ac:dyDescent="0.25">
      <c r="B309" s="46">
        <f>SUBTOTAL(103,$C$10:C309)</f>
        <v>300</v>
      </c>
      <c r="C309" s="24" t="s">
        <v>209</v>
      </c>
      <c r="D309" s="225" t="s">
        <v>940</v>
      </c>
      <c r="E309" s="225"/>
      <c r="F309" s="225"/>
      <c r="G309" s="227" t="s">
        <v>1059</v>
      </c>
      <c r="H309" s="203" t="s">
        <v>449</v>
      </c>
      <c r="I309" s="239">
        <v>44724</v>
      </c>
      <c r="J309" s="249">
        <v>500000</v>
      </c>
      <c r="K309" s="101">
        <v>0</v>
      </c>
      <c r="L309" s="250">
        <f t="shared" si="4"/>
        <v>675493.83000000007</v>
      </c>
      <c r="M309" s="259"/>
    </row>
    <row r="310" spans="2:13" x14ac:dyDescent="0.25">
      <c r="B310" s="46">
        <f>SUBTOTAL(103,$C$10:C310)</f>
        <v>301</v>
      </c>
      <c r="C310" s="24" t="s">
        <v>210</v>
      </c>
      <c r="D310" s="225" t="s">
        <v>940</v>
      </c>
      <c r="E310" s="225"/>
      <c r="F310" s="225"/>
      <c r="G310" s="227" t="s">
        <v>1059</v>
      </c>
      <c r="H310" s="203" t="s">
        <v>449</v>
      </c>
      <c r="I310" s="239">
        <v>44724</v>
      </c>
      <c r="J310" s="249">
        <v>300000</v>
      </c>
      <c r="K310" s="101">
        <v>0</v>
      </c>
      <c r="L310" s="250">
        <f t="shared" si="4"/>
        <v>975493.83000000007</v>
      </c>
      <c r="M310" s="259"/>
    </row>
    <row r="311" spans="2:13" x14ac:dyDescent="0.25">
      <c r="B311" s="46">
        <f>SUBTOTAL(103,$C$10:C311)</f>
        <v>302</v>
      </c>
      <c r="C311" s="24" t="s">
        <v>970</v>
      </c>
      <c r="D311" s="225" t="s">
        <v>971</v>
      </c>
      <c r="E311" s="225"/>
      <c r="F311" s="225"/>
      <c r="G311" s="227" t="s">
        <v>1059</v>
      </c>
      <c r="H311" s="203" t="s">
        <v>449</v>
      </c>
      <c r="I311" s="239">
        <v>44724</v>
      </c>
      <c r="J311" s="254">
        <v>0</v>
      </c>
      <c r="K311" s="101">
        <v>-210000</v>
      </c>
      <c r="L311" s="250">
        <f t="shared" si="4"/>
        <v>765493.83000000007</v>
      </c>
      <c r="M311" s="259"/>
    </row>
    <row r="312" spans="2:13" x14ac:dyDescent="0.25">
      <c r="B312" s="46">
        <f>SUBTOTAL(103,$C$10:C312)</f>
        <v>303</v>
      </c>
      <c r="C312" s="24" t="s">
        <v>204</v>
      </c>
      <c r="D312" s="226" t="s">
        <v>925</v>
      </c>
      <c r="E312" s="226"/>
      <c r="F312" s="226"/>
      <c r="G312" s="227"/>
      <c r="H312" s="223"/>
      <c r="I312" s="239">
        <v>44729</v>
      </c>
      <c r="J312" s="249">
        <v>0</v>
      </c>
      <c r="K312" s="101">
        <v>-150000</v>
      </c>
      <c r="L312" s="250">
        <f t="shared" si="4"/>
        <v>615493.83000000007</v>
      </c>
      <c r="M312" s="259"/>
    </row>
    <row r="313" spans="2:13" x14ac:dyDescent="0.25">
      <c r="B313" s="46">
        <f>SUBTOTAL(103,$C$10:C313)</f>
        <v>304</v>
      </c>
      <c r="C313" s="24" t="s">
        <v>780</v>
      </c>
      <c r="D313" s="226" t="s">
        <v>926</v>
      </c>
      <c r="E313" s="226"/>
      <c r="F313" s="226"/>
      <c r="G313" s="227"/>
      <c r="H313" s="223"/>
      <c r="I313" s="239">
        <v>44729</v>
      </c>
      <c r="J313" s="249">
        <v>0</v>
      </c>
      <c r="K313" s="101">
        <v>-25000</v>
      </c>
      <c r="L313" s="250">
        <f t="shared" si="4"/>
        <v>590493.83000000007</v>
      </c>
      <c r="M313" s="259"/>
    </row>
    <row r="314" spans="2:13" x14ac:dyDescent="0.25">
      <c r="B314" s="46">
        <f>SUBTOTAL(103,$C$10:C314)</f>
        <v>305</v>
      </c>
      <c r="C314" s="24" t="s">
        <v>598</v>
      </c>
      <c r="D314" s="226" t="s">
        <v>913</v>
      </c>
      <c r="E314" s="230"/>
      <c r="F314" s="230"/>
      <c r="G314" s="204" t="s">
        <v>644</v>
      </c>
      <c r="H314" s="209" t="s">
        <v>428</v>
      </c>
      <c r="I314" s="239">
        <v>44729</v>
      </c>
      <c r="J314" s="249">
        <v>15900</v>
      </c>
      <c r="K314" s="101">
        <v>0</v>
      </c>
      <c r="L314" s="250">
        <f t="shared" si="4"/>
        <v>606393.83000000007</v>
      </c>
      <c r="M314" s="259"/>
    </row>
    <row r="315" spans="2:13" x14ac:dyDescent="0.25">
      <c r="B315" s="46">
        <f>SUBTOTAL(103,$C$10:C315)</f>
        <v>306</v>
      </c>
      <c r="C315" s="24" t="s">
        <v>682</v>
      </c>
      <c r="D315" s="226" t="s">
        <v>775</v>
      </c>
      <c r="E315" s="226"/>
      <c r="F315" s="226"/>
      <c r="G315" s="227" t="s">
        <v>1072</v>
      </c>
      <c r="H315" s="203" t="s">
        <v>455</v>
      </c>
      <c r="I315" s="239">
        <v>44742</v>
      </c>
      <c r="J315" s="249">
        <v>0</v>
      </c>
      <c r="K315" s="101">
        <v>-10000</v>
      </c>
      <c r="L315" s="250">
        <f t="shared" si="4"/>
        <v>596393.83000000007</v>
      </c>
      <c r="M315" s="259"/>
    </row>
    <row r="316" spans="2:13" x14ac:dyDescent="0.25">
      <c r="B316" s="46">
        <f>SUBTOTAL(103,$C$10:C316)</f>
        <v>307</v>
      </c>
      <c r="C316" s="24" t="s">
        <v>598</v>
      </c>
      <c r="D316" s="226" t="s">
        <v>913</v>
      </c>
      <c r="E316" s="230"/>
      <c r="F316" s="230"/>
      <c r="G316" s="204" t="s">
        <v>644</v>
      </c>
      <c r="H316" s="209" t="s">
        <v>428</v>
      </c>
      <c r="I316" s="239">
        <v>44742</v>
      </c>
      <c r="J316" s="249">
        <v>15700</v>
      </c>
      <c r="K316" s="101">
        <v>0</v>
      </c>
      <c r="L316" s="250">
        <f t="shared" si="4"/>
        <v>612093.83000000007</v>
      </c>
      <c r="M316" s="259"/>
    </row>
    <row r="317" spans="2:13" x14ac:dyDescent="0.25">
      <c r="B317" s="46">
        <f>SUBTOTAL(103,$C$10:C317)</f>
        <v>308</v>
      </c>
      <c r="C317" s="24" t="s">
        <v>24</v>
      </c>
      <c r="D317" s="226" t="s">
        <v>927</v>
      </c>
      <c r="E317" s="232"/>
      <c r="F317" s="232"/>
      <c r="G317" s="231" t="s">
        <v>24</v>
      </c>
      <c r="H317" s="231" t="s">
        <v>24</v>
      </c>
      <c r="I317" s="239">
        <v>44747</v>
      </c>
      <c r="J317" s="249">
        <v>0</v>
      </c>
      <c r="K317" s="101">
        <v>-1792</v>
      </c>
      <c r="L317" s="250">
        <f t="shared" si="4"/>
        <v>610301.83000000007</v>
      </c>
      <c r="M317" s="259"/>
    </row>
    <row r="318" spans="2:13" x14ac:dyDescent="0.25">
      <c r="B318" s="46">
        <f>SUBTOTAL(103,$C$10:C318)</f>
        <v>309</v>
      </c>
      <c r="C318" s="24" t="s">
        <v>823</v>
      </c>
      <c r="D318" s="226" t="s">
        <v>846</v>
      </c>
      <c r="E318" s="226"/>
      <c r="F318" s="226"/>
      <c r="G318" s="227"/>
      <c r="H318" s="203"/>
      <c r="I318" s="239">
        <v>44749</v>
      </c>
      <c r="J318" s="249">
        <v>0</v>
      </c>
      <c r="K318" s="101">
        <v>-5000</v>
      </c>
      <c r="L318" s="250">
        <f t="shared" si="4"/>
        <v>605301.83000000007</v>
      </c>
      <c r="M318" s="259"/>
    </row>
    <row r="319" spans="2:13" x14ac:dyDescent="0.25">
      <c r="B319" s="46">
        <f>SUBTOTAL(103,$C$10:C319)</f>
        <v>310</v>
      </c>
      <c r="C319" s="24" t="s">
        <v>816</v>
      </c>
      <c r="D319" s="226" t="s">
        <v>607</v>
      </c>
      <c r="E319" s="226"/>
      <c r="F319" s="226"/>
      <c r="G319" s="227" t="s">
        <v>1072</v>
      </c>
      <c r="H319" s="203" t="s">
        <v>455</v>
      </c>
      <c r="I319" s="239">
        <v>44750</v>
      </c>
      <c r="J319" s="249">
        <v>0</v>
      </c>
      <c r="K319" s="101">
        <v>-25000</v>
      </c>
      <c r="L319" s="250">
        <f t="shared" si="4"/>
        <v>580301.83000000007</v>
      </c>
      <c r="M319" s="259"/>
    </row>
    <row r="320" spans="2:13" x14ac:dyDescent="0.25">
      <c r="B320" s="46">
        <f>SUBTOTAL(103,$C$10:C320)</f>
        <v>311</v>
      </c>
      <c r="C320" s="24" t="s">
        <v>625</v>
      </c>
      <c r="D320" s="226" t="s">
        <v>928</v>
      </c>
      <c r="E320" s="226"/>
      <c r="F320" s="226"/>
      <c r="G320" s="227" t="s">
        <v>1068</v>
      </c>
      <c r="H320" s="203" t="s">
        <v>1067</v>
      </c>
      <c r="I320" s="239">
        <v>44757</v>
      </c>
      <c r="J320" s="249">
        <v>0</v>
      </c>
      <c r="K320" s="101">
        <v>-1100</v>
      </c>
      <c r="L320" s="250">
        <f t="shared" si="4"/>
        <v>579201.83000000007</v>
      </c>
      <c r="M320" s="259"/>
    </row>
    <row r="321" spans="2:13" x14ac:dyDescent="0.25">
      <c r="B321" s="46">
        <f>SUBTOTAL(103,$C$10:C321)</f>
        <v>312</v>
      </c>
      <c r="C321" s="24" t="s">
        <v>743</v>
      </c>
      <c r="D321" s="226" t="s">
        <v>929</v>
      </c>
      <c r="E321" s="226"/>
      <c r="F321" s="226"/>
      <c r="G321" s="227"/>
      <c r="H321" s="223"/>
      <c r="I321" s="239">
        <v>44760</v>
      </c>
      <c r="J321" s="249">
        <v>0</v>
      </c>
      <c r="K321" s="101">
        <v>-245000</v>
      </c>
      <c r="L321" s="250">
        <f t="shared" si="4"/>
        <v>334201.83000000007</v>
      </c>
      <c r="M321" s="259"/>
    </row>
    <row r="322" spans="2:13" x14ac:dyDescent="0.25">
      <c r="B322" s="46">
        <f>SUBTOTAL(103,$C$10:C322)</f>
        <v>313</v>
      </c>
      <c r="C322" s="24" t="s">
        <v>821</v>
      </c>
      <c r="D322" s="226" t="s">
        <v>923</v>
      </c>
      <c r="E322" s="226"/>
      <c r="F322" s="226"/>
      <c r="G322" s="227"/>
      <c r="H322" s="203"/>
      <c r="I322" s="239">
        <v>44760</v>
      </c>
      <c r="J322" s="249">
        <v>0</v>
      </c>
      <c r="K322" s="101">
        <v>-20000</v>
      </c>
      <c r="L322" s="250">
        <f t="shared" si="4"/>
        <v>314201.83000000007</v>
      </c>
      <c r="M322" s="259"/>
    </row>
    <row r="323" spans="2:13" x14ac:dyDescent="0.25">
      <c r="B323" s="46">
        <f>SUBTOTAL(103,$C$10:C323)</f>
        <v>314</v>
      </c>
      <c r="C323" s="24" t="s">
        <v>222</v>
      </c>
      <c r="D323" s="226" t="s">
        <v>849</v>
      </c>
      <c r="E323" s="230"/>
      <c r="F323" s="230"/>
      <c r="G323" s="204" t="s">
        <v>588</v>
      </c>
      <c r="H323" s="209" t="s">
        <v>589</v>
      </c>
      <c r="I323" s="239">
        <v>44764</v>
      </c>
      <c r="J323" s="249">
        <v>0</v>
      </c>
      <c r="K323" s="101">
        <v>-5000</v>
      </c>
      <c r="L323" s="250">
        <f t="shared" si="4"/>
        <v>309201.83000000007</v>
      </c>
      <c r="M323" s="259"/>
    </row>
    <row r="324" spans="2:13" x14ac:dyDescent="0.25">
      <c r="B324" s="46">
        <f>SUBTOTAL(103,$C$10:C324)</f>
        <v>315</v>
      </c>
      <c r="C324" s="24" t="s">
        <v>625</v>
      </c>
      <c r="D324" s="226" t="s">
        <v>918</v>
      </c>
      <c r="E324" s="226"/>
      <c r="F324" s="226"/>
      <c r="G324" s="227" t="s">
        <v>1072</v>
      </c>
      <c r="H324" s="203" t="s">
        <v>455</v>
      </c>
      <c r="I324" s="239">
        <v>44771</v>
      </c>
      <c r="J324" s="249">
        <v>0</v>
      </c>
      <c r="K324" s="101">
        <v>-66700</v>
      </c>
      <c r="L324" s="250">
        <f t="shared" si="4"/>
        <v>242501.83000000007</v>
      </c>
      <c r="M324" s="259"/>
    </row>
    <row r="325" spans="2:13" x14ac:dyDescent="0.25">
      <c r="B325" s="46">
        <f>SUBTOTAL(103,$C$10:C325)</f>
        <v>316</v>
      </c>
      <c r="C325" s="24" t="s">
        <v>625</v>
      </c>
      <c r="D325" s="226" t="s">
        <v>930</v>
      </c>
      <c r="E325" s="226"/>
      <c r="F325" s="226"/>
      <c r="G325" s="227" t="s">
        <v>1072</v>
      </c>
      <c r="H325" s="203" t="s">
        <v>455</v>
      </c>
      <c r="I325" s="239">
        <v>44778</v>
      </c>
      <c r="J325" s="249">
        <v>0</v>
      </c>
      <c r="K325" s="101">
        <v>-8750</v>
      </c>
      <c r="L325" s="250">
        <f t="shared" si="4"/>
        <v>233751.83000000007</v>
      </c>
      <c r="M325" s="259"/>
    </row>
    <row r="326" spans="2:13" x14ac:dyDescent="0.25">
      <c r="B326" s="46">
        <f>SUBTOTAL(103,$C$10:C326)</f>
        <v>317</v>
      </c>
      <c r="C326" s="24" t="s">
        <v>131</v>
      </c>
      <c r="D326" s="226" t="s">
        <v>766</v>
      </c>
      <c r="E326" s="230"/>
      <c r="F326" s="230"/>
      <c r="G326" s="204" t="s">
        <v>588</v>
      </c>
      <c r="H326" s="209" t="s">
        <v>589</v>
      </c>
      <c r="I326" s="239">
        <v>44790</v>
      </c>
      <c r="J326" s="249">
        <v>70000</v>
      </c>
      <c r="K326" s="101">
        <v>0</v>
      </c>
      <c r="L326" s="250">
        <f t="shared" si="4"/>
        <v>303751.83000000007</v>
      </c>
      <c r="M326" s="259"/>
    </row>
    <row r="327" spans="2:13" x14ac:dyDescent="0.25">
      <c r="B327" s="46">
        <f>SUBTOTAL(103,$C$10:C327)</f>
        <v>318</v>
      </c>
      <c r="C327" s="24" t="s">
        <v>743</v>
      </c>
      <c r="D327" s="226" t="s">
        <v>931</v>
      </c>
      <c r="E327" s="226"/>
      <c r="F327" s="226"/>
      <c r="G327" s="227"/>
      <c r="H327" s="223"/>
      <c r="I327" s="239">
        <v>44790</v>
      </c>
      <c r="J327" s="249">
        <v>0</v>
      </c>
      <c r="K327" s="101">
        <v>-120000</v>
      </c>
      <c r="L327" s="250">
        <f t="shared" si="4"/>
        <v>183751.83000000007</v>
      </c>
      <c r="M327" s="259"/>
    </row>
    <row r="328" spans="2:13" x14ac:dyDescent="0.25">
      <c r="B328" s="46">
        <f>SUBTOTAL(103,$C$10:C328)</f>
        <v>319</v>
      </c>
      <c r="C328" s="24" t="s">
        <v>598</v>
      </c>
      <c r="D328" s="226" t="s">
        <v>913</v>
      </c>
      <c r="E328" s="230"/>
      <c r="F328" s="230"/>
      <c r="G328" s="204" t="s">
        <v>644</v>
      </c>
      <c r="H328" s="209" t="s">
        <v>428</v>
      </c>
      <c r="I328" s="239">
        <v>44806</v>
      </c>
      <c r="J328" s="249">
        <v>39150</v>
      </c>
      <c r="K328" s="101">
        <v>0</v>
      </c>
      <c r="L328" s="250">
        <f t="shared" si="4"/>
        <v>222901.83000000007</v>
      </c>
      <c r="M328" s="259"/>
    </row>
    <row r="329" spans="2:13" x14ac:dyDescent="0.25">
      <c r="B329" s="46">
        <f>SUBTOTAL(103,$C$10:C329)</f>
        <v>320</v>
      </c>
      <c r="C329" s="24" t="s">
        <v>824</v>
      </c>
      <c r="D329" s="226" t="s">
        <v>712</v>
      </c>
      <c r="E329" s="230"/>
      <c r="F329" s="230"/>
      <c r="G329" s="204" t="s">
        <v>588</v>
      </c>
      <c r="H329" s="209" t="s">
        <v>589</v>
      </c>
      <c r="I329" s="239">
        <v>44818</v>
      </c>
      <c r="J329" s="249">
        <v>0</v>
      </c>
      <c r="K329" s="101">
        <v>-2398</v>
      </c>
      <c r="L329" s="250">
        <f t="shared" si="4"/>
        <v>220503.83000000007</v>
      </c>
      <c r="M329" s="259"/>
    </row>
    <row r="330" spans="2:13" x14ac:dyDescent="0.25">
      <c r="B330" s="46">
        <f>SUBTOTAL(103,$C$10:C330)</f>
        <v>321</v>
      </c>
      <c r="C330" s="24" t="s">
        <v>598</v>
      </c>
      <c r="D330" s="226" t="s">
        <v>913</v>
      </c>
      <c r="E330" s="230"/>
      <c r="F330" s="230"/>
      <c r="G330" s="204" t="s">
        <v>644</v>
      </c>
      <c r="H330" s="209" t="s">
        <v>428</v>
      </c>
      <c r="I330" s="239">
        <v>44833</v>
      </c>
      <c r="J330" s="249">
        <v>10300</v>
      </c>
      <c r="K330" s="101">
        <v>0</v>
      </c>
      <c r="L330" s="250">
        <f t="shared" si="4"/>
        <v>230803.83000000007</v>
      </c>
      <c r="M330" s="259"/>
    </row>
    <row r="331" spans="2:13" x14ac:dyDescent="0.25">
      <c r="B331" s="46">
        <f>SUBTOTAL(103,$C$10:C331)</f>
        <v>322</v>
      </c>
      <c r="C331" s="24" t="s">
        <v>598</v>
      </c>
      <c r="D331" s="226" t="s">
        <v>918</v>
      </c>
      <c r="E331" s="230"/>
      <c r="F331" s="230"/>
      <c r="G331" s="204" t="s">
        <v>644</v>
      </c>
      <c r="H331" s="209" t="s">
        <v>428</v>
      </c>
      <c r="I331" s="239">
        <v>44833</v>
      </c>
      <c r="J331" s="249">
        <v>0</v>
      </c>
      <c r="K331" s="101">
        <v>-10300</v>
      </c>
      <c r="L331" s="250">
        <f t="shared" si="4"/>
        <v>220503.83000000007</v>
      </c>
      <c r="M331" s="259"/>
    </row>
    <row r="332" spans="2:13" x14ac:dyDescent="0.25">
      <c r="B332" s="46">
        <f>SUBTOTAL(103,$C$10:C332)</f>
        <v>323</v>
      </c>
      <c r="C332" s="24" t="s">
        <v>598</v>
      </c>
      <c r="D332" s="226" t="s">
        <v>913</v>
      </c>
      <c r="E332" s="230"/>
      <c r="F332" s="230"/>
      <c r="G332" s="204" t="s">
        <v>644</v>
      </c>
      <c r="H332" s="209" t="s">
        <v>428</v>
      </c>
      <c r="I332" s="239">
        <v>44841</v>
      </c>
      <c r="J332" s="249">
        <v>35500</v>
      </c>
      <c r="K332" s="101">
        <v>0</v>
      </c>
      <c r="L332" s="250">
        <f t="shared" si="4"/>
        <v>256003.83000000007</v>
      </c>
      <c r="M332" s="259"/>
    </row>
    <row r="333" spans="2:13" x14ac:dyDescent="0.25">
      <c r="B333" s="46">
        <f>SUBTOTAL(103,$C$10:C333)</f>
        <v>324</v>
      </c>
      <c r="C333" s="24" t="s">
        <v>131</v>
      </c>
      <c r="D333" s="226" t="s">
        <v>766</v>
      </c>
      <c r="E333" s="230"/>
      <c r="F333" s="230"/>
      <c r="G333" s="204" t="s">
        <v>588</v>
      </c>
      <c r="H333" s="209" t="s">
        <v>589</v>
      </c>
      <c r="I333" s="239">
        <v>44844</v>
      </c>
      <c r="J333" s="249">
        <v>100000</v>
      </c>
      <c r="K333" s="101">
        <v>0</v>
      </c>
      <c r="L333" s="250">
        <f t="shared" ref="L333:L396" si="5">J333+L332+K333</f>
        <v>356003.83000000007</v>
      </c>
      <c r="M333" s="259"/>
    </row>
    <row r="334" spans="2:13" x14ac:dyDescent="0.25">
      <c r="B334" s="46">
        <f>SUBTOTAL(103,$C$10:C334)</f>
        <v>325</v>
      </c>
      <c r="C334" s="157" t="s">
        <v>693</v>
      </c>
      <c r="D334" s="226" t="s">
        <v>849</v>
      </c>
      <c r="E334" s="226"/>
      <c r="F334" s="226"/>
      <c r="G334" s="227" t="s">
        <v>1138</v>
      </c>
      <c r="H334" s="203" t="s">
        <v>444</v>
      </c>
      <c r="I334" s="239">
        <v>44844</v>
      </c>
      <c r="J334" s="249">
        <v>0</v>
      </c>
      <c r="K334" s="101">
        <v>-25000</v>
      </c>
      <c r="L334" s="250">
        <f t="shared" si="5"/>
        <v>331003.83000000007</v>
      </c>
      <c r="M334" s="259"/>
    </row>
    <row r="335" spans="2:13" x14ac:dyDescent="0.25">
      <c r="B335" s="46">
        <f>SUBTOTAL(103,$C$10:C335)</f>
        <v>326</v>
      </c>
      <c r="C335" s="24" t="s">
        <v>825</v>
      </c>
      <c r="D335" s="226" t="s">
        <v>849</v>
      </c>
      <c r="E335" s="226"/>
      <c r="F335" s="226"/>
      <c r="G335" s="227"/>
      <c r="H335" s="203"/>
      <c r="I335" s="239">
        <v>44844</v>
      </c>
      <c r="J335" s="249">
        <v>0</v>
      </c>
      <c r="K335" s="101">
        <v>-10000</v>
      </c>
      <c r="L335" s="250">
        <f t="shared" si="5"/>
        <v>321003.83000000007</v>
      </c>
      <c r="M335" s="259"/>
    </row>
    <row r="336" spans="2:13" x14ac:dyDescent="0.25">
      <c r="B336" s="46">
        <f>SUBTOTAL(103,$C$10:C336)</f>
        <v>327</v>
      </c>
      <c r="C336" s="154" t="s">
        <v>692</v>
      </c>
      <c r="D336" s="226" t="s">
        <v>775</v>
      </c>
      <c r="E336" s="226"/>
      <c r="F336" s="226"/>
      <c r="G336" s="227" t="s">
        <v>1138</v>
      </c>
      <c r="H336" s="203" t="s">
        <v>444</v>
      </c>
      <c r="I336" s="239">
        <v>44844</v>
      </c>
      <c r="J336" s="249">
        <v>0</v>
      </c>
      <c r="K336" s="101">
        <v>-15000</v>
      </c>
      <c r="L336" s="250">
        <f t="shared" si="5"/>
        <v>306003.83000000007</v>
      </c>
      <c r="M336" s="259"/>
    </row>
    <row r="337" spans="2:13" x14ac:dyDescent="0.25">
      <c r="B337" s="46">
        <f>SUBTOTAL(103,$C$10:C337)</f>
        <v>328</v>
      </c>
      <c r="C337" s="154" t="s">
        <v>1119</v>
      </c>
      <c r="D337" s="226" t="s">
        <v>607</v>
      </c>
      <c r="E337" s="226"/>
      <c r="F337" s="226"/>
      <c r="G337" s="227" t="s">
        <v>1047</v>
      </c>
      <c r="H337" s="203" t="s">
        <v>432</v>
      </c>
      <c r="I337" s="239">
        <v>44846</v>
      </c>
      <c r="J337" s="249">
        <v>0</v>
      </c>
      <c r="K337" s="101">
        <v>-41900</v>
      </c>
      <c r="L337" s="250">
        <f t="shared" si="5"/>
        <v>264103.83000000007</v>
      </c>
      <c r="M337" s="259"/>
    </row>
    <row r="338" spans="2:13" x14ac:dyDescent="0.25">
      <c r="B338" s="46">
        <f>SUBTOTAL(103,$C$10:C338)</f>
        <v>329</v>
      </c>
      <c r="C338" s="24" t="s">
        <v>110</v>
      </c>
      <c r="D338" s="226" t="s">
        <v>932</v>
      </c>
      <c r="E338" s="226"/>
      <c r="F338" s="226"/>
      <c r="G338" s="227" t="s">
        <v>1072</v>
      </c>
      <c r="H338" s="203" t="s">
        <v>455</v>
      </c>
      <c r="I338" s="239">
        <v>44848</v>
      </c>
      <c r="J338" s="249">
        <v>0</v>
      </c>
      <c r="K338" s="101">
        <v>-33300</v>
      </c>
      <c r="L338" s="250">
        <f t="shared" si="5"/>
        <v>230803.83000000007</v>
      </c>
      <c r="M338" s="259"/>
    </row>
    <row r="339" spans="2:13" x14ac:dyDescent="0.25">
      <c r="B339" s="46">
        <f>SUBTOTAL(103,$C$10:C339)</f>
        <v>330</v>
      </c>
      <c r="C339" s="24" t="s">
        <v>598</v>
      </c>
      <c r="D339" s="226" t="s">
        <v>913</v>
      </c>
      <c r="E339" s="230"/>
      <c r="F339" s="230"/>
      <c r="G339" s="204" t="s">
        <v>644</v>
      </c>
      <c r="H339" s="209" t="s">
        <v>428</v>
      </c>
      <c r="I339" s="239">
        <v>44848</v>
      </c>
      <c r="J339" s="249">
        <v>21500</v>
      </c>
      <c r="K339" s="101">
        <v>0</v>
      </c>
      <c r="L339" s="250">
        <f t="shared" si="5"/>
        <v>252303.83000000007</v>
      </c>
      <c r="M339" s="259"/>
    </row>
    <row r="340" spans="2:13" x14ac:dyDescent="0.25">
      <c r="B340" s="46">
        <f>SUBTOTAL(103,$C$10:C340)</f>
        <v>331</v>
      </c>
      <c r="C340" s="24" t="s">
        <v>428</v>
      </c>
      <c r="D340" s="226" t="s">
        <v>933</v>
      </c>
      <c r="E340" s="226"/>
      <c r="F340" s="226"/>
      <c r="G340" s="227" t="s">
        <v>1054</v>
      </c>
      <c r="H340" s="203" t="s">
        <v>448</v>
      </c>
      <c r="I340" s="239">
        <v>44849</v>
      </c>
      <c r="J340" s="249">
        <v>0</v>
      </c>
      <c r="K340" s="101">
        <v>-5000</v>
      </c>
      <c r="L340" s="250">
        <f t="shared" si="5"/>
        <v>247303.83000000007</v>
      </c>
      <c r="M340" s="259"/>
    </row>
    <row r="341" spans="2:13" x14ac:dyDescent="0.25">
      <c r="B341" s="46">
        <f>SUBTOTAL(103,$C$10:C341)</f>
        <v>332</v>
      </c>
      <c r="C341" s="24" t="s">
        <v>131</v>
      </c>
      <c r="D341" s="226" t="s">
        <v>766</v>
      </c>
      <c r="E341" s="230"/>
      <c r="F341" s="230"/>
      <c r="G341" s="204" t="s">
        <v>588</v>
      </c>
      <c r="H341" s="209" t="s">
        <v>589</v>
      </c>
      <c r="I341" s="239">
        <v>44851</v>
      </c>
      <c r="J341" s="249">
        <v>70000</v>
      </c>
      <c r="K341" s="101">
        <v>0</v>
      </c>
      <c r="L341" s="250">
        <f t="shared" si="5"/>
        <v>317303.83000000007</v>
      </c>
      <c r="M341" s="259"/>
    </row>
    <row r="342" spans="2:13" x14ac:dyDescent="0.25">
      <c r="B342" s="46">
        <f>SUBTOTAL(103,$C$10:C342)</f>
        <v>333</v>
      </c>
      <c r="C342" s="24" t="s">
        <v>743</v>
      </c>
      <c r="D342" s="226" t="s">
        <v>934</v>
      </c>
      <c r="E342" s="226"/>
      <c r="F342" s="226"/>
      <c r="G342" s="227"/>
      <c r="H342" s="223"/>
      <c r="I342" s="239">
        <v>44851</v>
      </c>
      <c r="J342" s="249">
        <v>0</v>
      </c>
      <c r="K342" s="101">
        <v>-108000</v>
      </c>
      <c r="L342" s="250">
        <f t="shared" si="5"/>
        <v>209303.83000000007</v>
      </c>
      <c r="M342" s="259"/>
    </row>
    <row r="343" spans="2:13" x14ac:dyDescent="0.25">
      <c r="B343" s="46">
        <f>SUBTOTAL(103,$C$10:C343)</f>
        <v>334</v>
      </c>
      <c r="C343" s="24" t="s">
        <v>799</v>
      </c>
      <c r="D343" s="226" t="s">
        <v>607</v>
      </c>
      <c r="E343" s="226"/>
      <c r="F343" s="226"/>
      <c r="G343" s="227" t="s">
        <v>1072</v>
      </c>
      <c r="H343" s="203" t="s">
        <v>455</v>
      </c>
      <c r="I343" s="239">
        <v>44855</v>
      </c>
      <c r="J343" s="249">
        <v>0</v>
      </c>
      <c r="K343" s="101">
        <v>-13000</v>
      </c>
      <c r="L343" s="250">
        <f t="shared" si="5"/>
        <v>196303.83000000007</v>
      </c>
      <c r="M343" s="259"/>
    </row>
    <row r="344" spans="2:13" x14ac:dyDescent="0.25">
      <c r="B344" s="46">
        <f>SUBTOTAL(103,$C$10:C344)</f>
        <v>335</v>
      </c>
      <c r="C344" s="24" t="s">
        <v>131</v>
      </c>
      <c r="D344" s="226" t="s">
        <v>766</v>
      </c>
      <c r="E344" s="230"/>
      <c r="F344" s="230"/>
      <c r="G344" s="204" t="s">
        <v>588</v>
      </c>
      <c r="H344" s="209" t="s">
        <v>589</v>
      </c>
      <c r="I344" s="239">
        <v>44858</v>
      </c>
      <c r="J344" s="249">
        <v>50000</v>
      </c>
      <c r="K344" s="101">
        <v>0</v>
      </c>
      <c r="L344" s="250">
        <f t="shared" si="5"/>
        <v>246303.83000000007</v>
      </c>
      <c r="M344" s="259"/>
    </row>
    <row r="345" spans="2:13" x14ac:dyDescent="0.25">
      <c r="B345" s="46">
        <f>SUBTOTAL(103,$C$10:C345)</f>
        <v>336</v>
      </c>
      <c r="C345" s="24" t="s">
        <v>729</v>
      </c>
      <c r="D345" s="24" t="s">
        <v>608</v>
      </c>
      <c r="E345" s="24"/>
      <c r="F345" s="24"/>
      <c r="G345" s="227" t="s">
        <v>1054</v>
      </c>
      <c r="H345" s="203" t="s">
        <v>448</v>
      </c>
      <c r="I345" s="239">
        <v>44858</v>
      </c>
      <c r="J345" s="249">
        <v>0</v>
      </c>
      <c r="K345" s="101">
        <v>-2500</v>
      </c>
      <c r="L345" s="250">
        <f t="shared" si="5"/>
        <v>243803.83000000007</v>
      </c>
      <c r="M345" s="259"/>
    </row>
    <row r="346" spans="2:13" x14ac:dyDescent="0.25">
      <c r="B346" s="46">
        <f>SUBTOTAL(103,$C$10:C346)</f>
        <v>337</v>
      </c>
      <c r="C346" s="24" t="s">
        <v>826</v>
      </c>
      <c r="D346" s="226" t="s">
        <v>849</v>
      </c>
      <c r="E346" s="230"/>
      <c r="F346" s="230"/>
      <c r="G346" s="204" t="s">
        <v>588</v>
      </c>
      <c r="H346" s="209" t="s">
        <v>589</v>
      </c>
      <c r="I346" s="239">
        <v>44858</v>
      </c>
      <c r="J346" s="249">
        <v>0</v>
      </c>
      <c r="K346" s="101">
        <v>-25000</v>
      </c>
      <c r="L346" s="250">
        <f t="shared" si="5"/>
        <v>218803.83000000007</v>
      </c>
      <c r="M346" s="259"/>
    </row>
    <row r="347" spans="2:13" x14ac:dyDescent="0.25">
      <c r="B347" s="46">
        <f>SUBTOTAL(103,$C$10:C347)</f>
        <v>338</v>
      </c>
      <c r="C347" s="24" t="s">
        <v>827</v>
      </c>
      <c r="D347" s="226" t="s">
        <v>849</v>
      </c>
      <c r="E347" s="230"/>
      <c r="F347" s="230"/>
      <c r="G347" s="204" t="s">
        <v>588</v>
      </c>
      <c r="H347" s="209" t="s">
        <v>589</v>
      </c>
      <c r="I347" s="239">
        <v>44858</v>
      </c>
      <c r="J347" s="249">
        <v>0</v>
      </c>
      <c r="K347" s="101">
        <v>-15000</v>
      </c>
      <c r="L347" s="250">
        <f t="shared" si="5"/>
        <v>203803.83000000007</v>
      </c>
      <c r="M347" s="259"/>
    </row>
    <row r="348" spans="2:13" x14ac:dyDescent="0.25">
      <c r="B348" s="46">
        <f>SUBTOTAL(103,$C$10:C348)</f>
        <v>339</v>
      </c>
      <c r="C348" s="24" t="s">
        <v>598</v>
      </c>
      <c r="D348" s="226" t="s">
        <v>913</v>
      </c>
      <c r="E348" s="230"/>
      <c r="F348" s="230"/>
      <c r="G348" s="204" t="s">
        <v>644</v>
      </c>
      <c r="H348" s="209" t="s">
        <v>428</v>
      </c>
      <c r="I348" s="239">
        <v>44860</v>
      </c>
      <c r="J348" s="249">
        <v>53400</v>
      </c>
      <c r="K348" s="101">
        <v>0</v>
      </c>
      <c r="L348" s="250">
        <f t="shared" si="5"/>
        <v>257203.83000000007</v>
      </c>
      <c r="M348" s="259"/>
    </row>
    <row r="349" spans="2:13" x14ac:dyDescent="0.25">
      <c r="B349" s="46">
        <f>SUBTOTAL(103,$C$10:C349)</f>
        <v>340</v>
      </c>
      <c r="C349" s="24" t="s">
        <v>729</v>
      </c>
      <c r="D349" s="226" t="s">
        <v>935</v>
      </c>
      <c r="E349" s="226"/>
      <c r="F349" s="226"/>
      <c r="G349" s="227" t="s">
        <v>1058</v>
      </c>
      <c r="H349" s="203" t="s">
        <v>426</v>
      </c>
      <c r="I349" s="239">
        <v>44862</v>
      </c>
      <c r="J349" s="249">
        <v>0</v>
      </c>
      <c r="K349" s="101">
        <v>-10000</v>
      </c>
      <c r="L349" s="250">
        <f t="shared" si="5"/>
        <v>247203.83000000007</v>
      </c>
      <c r="M349" s="259"/>
    </row>
    <row r="350" spans="2:13" x14ac:dyDescent="0.25">
      <c r="B350" s="46">
        <f>SUBTOTAL(103,$C$10:C350)</f>
        <v>341</v>
      </c>
      <c r="C350" s="24" t="s">
        <v>598</v>
      </c>
      <c r="D350" s="226" t="s">
        <v>913</v>
      </c>
      <c r="E350" s="230"/>
      <c r="F350" s="230"/>
      <c r="G350" s="204" t="s">
        <v>644</v>
      </c>
      <c r="H350" s="209" t="s">
        <v>428</v>
      </c>
      <c r="I350" s="239">
        <v>44869</v>
      </c>
      <c r="J350" s="249">
        <v>109800</v>
      </c>
      <c r="K350" s="101">
        <v>0</v>
      </c>
      <c r="L350" s="250">
        <f t="shared" si="5"/>
        <v>357003.83000000007</v>
      </c>
      <c r="M350" s="259"/>
    </row>
    <row r="351" spans="2:13" x14ac:dyDescent="0.25">
      <c r="B351" s="46">
        <f>SUBTOTAL(103,$C$10:C351)</f>
        <v>342</v>
      </c>
      <c r="C351" s="24" t="s">
        <v>829</v>
      </c>
      <c r="D351" s="226" t="s">
        <v>849</v>
      </c>
      <c r="E351" s="226"/>
      <c r="F351" s="226"/>
      <c r="G351" s="227"/>
      <c r="H351" s="203"/>
      <c r="I351" s="239">
        <v>44869</v>
      </c>
      <c r="J351" s="249">
        <v>0</v>
      </c>
      <c r="K351" s="101">
        <v>-90000</v>
      </c>
      <c r="L351" s="250">
        <f t="shared" si="5"/>
        <v>267003.83000000007</v>
      </c>
      <c r="M351" s="259"/>
    </row>
    <row r="352" spans="2:13" x14ac:dyDescent="0.25">
      <c r="B352" s="46">
        <f>SUBTOTAL(103,$C$10:C352)</f>
        <v>343</v>
      </c>
      <c r="C352" s="24" t="s">
        <v>828</v>
      </c>
      <c r="D352" s="226" t="s">
        <v>849</v>
      </c>
      <c r="E352" s="226"/>
      <c r="F352" s="226"/>
      <c r="G352" s="227" t="s">
        <v>1047</v>
      </c>
      <c r="H352" s="203" t="s">
        <v>432</v>
      </c>
      <c r="I352" s="239">
        <v>44872</v>
      </c>
      <c r="J352" s="249">
        <v>0</v>
      </c>
      <c r="K352" s="101">
        <v>-5000</v>
      </c>
      <c r="L352" s="250">
        <f t="shared" si="5"/>
        <v>262003.83000000007</v>
      </c>
      <c r="M352" s="259"/>
    </row>
    <row r="353" spans="2:13" x14ac:dyDescent="0.25">
      <c r="B353" s="46">
        <f>SUBTOTAL(103,$C$10:C353)</f>
        <v>344</v>
      </c>
      <c r="C353" s="157" t="s">
        <v>708</v>
      </c>
      <c r="D353" s="226" t="s">
        <v>849</v>
      </c>
      <c r="E353" s="226"/>
      <c r="F353" s="226"/>
      <c r="G353" s="227" t="s">
        <v>1072</v>
      </c>
      <c r="H353" s="203" t="s">
        <v>455</v>
      </c>
      <c r="I353" s="239">
        <v>44872</v>
      </c>
      <c r="J353" s="249">
        <v>0</v>
      </c>
      <c r="K353" s="101">
        <v>-25000</v>
      </c>
      <c r="L353" s="250">
        <f t="shared" si="5"/>
        <v>237003.83000000007</v>
      </c>
      <c r="M353" s="259"/>
    </row>
    <row r="354" spans="2:13" x14ac:dyDescent="0.25">
      <c r="B354" s="46">
        <f>SUBTOTAL(103,$C$10:C354)</f>
        <v>345</v>
      </c>
      <c r="C354" s="24" t="s">
        <v>598</v>
      </c>
      <c r="D354" s="226" t="s">
        <v>913</v>
      </c>
      <c r="E354" s="230"/>
      <c r="F354" s="230"/>
      <c r="G354" s="204" t="s">
        <v>644</v>
      </c>
      <c r="H354" s="209" t="s">
        <v>428</v>
      </c>
      <c r="I354" s="239">
        <v>44876</v>
      </c>
      <c r="J354" s="249">
        <v>10200</v>
      </c>
      <c r="K354" s="101">
        <v>0</v>
      </c>
      <c r="L354" s="250">
        <f t="shared" si="5"/>
        <v>247203.83000000007</v>
      </c>
      <c r="M354" s="259"/>
    </row>
    <row r="355" spans="2:13" x14ac:dyDescent="0.25">
      <c r="B355" s="46">
        <f>SUBTOTAL(103,$C$10:C355)</f>
        <v>346</v>
      </c>
      <c r="C355" s="24" t="s">
        <v>24</v>
      </c>
      <c r="D355" s="226" t="s">
        <v>936</v>
      </c>
      <c r="E355" s="232"/>
      <c r="F355" s="232"/>
      <c r="G355" s="231" t="s">
        <v>24</v>
      </c>
      <c r="H355" s="231" t="s">
        <v>24</v>
      </c>
      <c r="I355" s="239">
        <v>44879</v>
      </c>
      <c r="J355" s="249">
        <v>24000</v>
      </c>
      <c r="K355" s="101">
        <v>0</v>
      </c>
      <c r="L355" s="250">
        <f t="shared" si="5"/>
        <v>271203.83000000007</v>
      </c>
      <c r="M355" s="259"/>
    </row>
    <row r="356" spans="2:13" x14ac:dyDescent="0.25">
      <c r="B356" s="46">
        <f>SUBTOTAL(103,$C$10:C356)</f>
        <v>347</v>
      </c>
      <c r="C356" s="24" t="s">
        <v>131</v>
      </c>
      <c r="D356" s="226" t="s">
        <v>766</v>
      </c>
      <c r="E356" s="230"/>
      <c r="F356" s="230"/>
      <c r="G356" s="204" t="s">
        <v>588</v>
      </c>
      <c r="H356" s="209" t="s">
        <v>589</v>
      </c>
      <c r="I356" s="239">
        <v>44882</v>
      </c>
      <c r="J356" s="249">
        <v>70000</v>
      </c>
      <c r="K356" s="101">
        <v>0</v>
      </c>
      <c r="L356" s="250">
        <f t="shared" si="5"/>
        <v>341203.83000000007</v>
      </c>
      <c r="M356" s="259"/>
    </row>
    <row r="357" spans="2:13" x14ac:dyDescent="0.25">
      <c r="B357" s="46">
        <f>SUBTOTAL(103,$C$10:C357)</f>
        <v>348</v>
      </c>
      <c r="C357" s="24" t="s">
        <v>743</v>
      </c>
      <c r="D357" s="226" t="s">
        <v>937</v>
      </c>
      <c r="E357" s="226"/>
      <c r="F357" s="226"/>
      <c r="G357" s="227"/>
      <c r="H357" s="223"/>
      <c r="I357" s="239">
        <v>44882</v>
      </c>
      <c r="J357" s="249">
        <v>0</v>
      </c>
      <c r="K357" s="101">
        <v>-149000</v>
      </c>
      <c r="L357" s="250">
        <f t="shared" si="5"/>
        <v>192203.83000000007</v>
      </c>
      <c r="M357" s="259"/>
    </row>
    <row r="358" spans="2:13" x14ac:dyDescent="0.25">
      <c r="B358" s="46">
        <f>SUBTOTAL(103,$C$10:C358)</f>
        <v>349</v>
      </c>
      <c r="C358" s="154" t="s">
        <v>997</v>
      </c>
      <c r="D358" s="226" t="s">
        <v>938</v>
      </c>
      <c r="E358" s="226"/>
      <c r="F358" s="226"/>
      <c r="G358" s="227" t="s">
        <v>1055</v>
      </c>
      <c r="H358" s="203" t="s">
        <v>436</v>
      </c>
      <c r="I358" s="239">
        <v>44894</v>
      </c>
      <c r="J358" s="249">
        <v>0</v>
      </c>
      <c r="K358" s="101">
        <v>-2400</v>
      </c>
      <c r="L358" s="250">
        <f t="shared" si="5"/>
        <v>189803.83000000007</v>
      </c>
      <c r="M358" s="259"/>
    </row>
    <row r="359" spans="2:13" x14ac:dyDescent="0.25">
      <c r="B359" s="46">
        <f>SUBTOTAL(103,$C$10:C359)</f>
        <v>350</v>
      </c>
      <c r="C359" s="154" t="s">
        <v>997</v>
      </c>
      <c r="D359" s="226" t="s">
        <v>938</v>
      </c>
      <c r="E359" s="226"/>
      <c r="F359" s="226"/>
      <c r="G359" s="227" t="s">
        <v>1055</v>
      </c>
      <c r="H359" s="203" t="s">
        <v>436</v>
      </c>
      <c r="I359" s="239">
        <v>44894</v>
      </c>
      <c r="J359" s="249">
        <v>0</v>
      </c>
      <c r="K359" s="101">
        <v>-700</v>
      </c>
      <c r="L359" s="250">
        <f t="shared" si="5"/>
        <v>189103.83000000007</v>
      </c>
      <c r="M359" s="259"/>
    </row>
    <row r="360" spans="2:13" x14ac:dyDescent="0.25">
      <c r="B360" s="46">
        <f>SUBTOTAL(103,$C$10:C360)</f>
        <v>351</v>
      </c>
      <c r="C360" s="24" t="s">
        <v>830</v>
      </c>
      <c r="D360" s="226" t="s">
        <v>846</v>
      </c>
      <c r="E360" s="232"/>
      <c r="F360" s="232"/>
      <c r="G360" s="231" t="s">
        <v>24</v>
      </c>
      <c r="H360" s="231" t="s">
        <v>24</v>
      </c>
      <c r="I360" s="239">
        <v>44916</v>
      </c>
      <c r="J360" s="249">
        <v>30000</v>
      </c>
      <c r="K360" s="101">
        <v>0</v>
      </c>
      <c r="L360" s="250">
        <f t="shared" si="5"/>
        <v>219103.83000000007</v>
      </c>
      <c r="M360" s="259"/>
    </row>
    <row r="361" spans="2:13" x14ac:dyDescent="0.25">
      <c r="B361" s="46">
        <f>SUBTOTAL(103,$C$10:C361)</f>
        <v>352</v>
      </c>
      <c r="C361" s="24" t="s">
        <v>831</v>
      </c>
      <c r="D361" s="226" t="s">
        <v>923</v>
      </c>
      <c r="E361" s="226"/>
      <c r="F361" s="226"/>
      <c r="G361" s="227"/>
      <c r="H361" s="203"/>
      <c r="I361" s="239">
        <v>44916</v>
      </c>
      <c r="J361" s="249">
        <v>0</v>
      </c>
      <c r="K361" s="101">
        <v>-25000</v>
      </c>
      <c r="L361" s="250">
        <f t="shared" si="5"/>
        <v>194103.83000000007</v>
      </c>
      <c r="M361" s="259"/>
    </row>
    <row r="362" spans="2:13" x14ac:dyDescent="0.25">
      <c r="B362" s="46">
        <f>SUBTOTAL(103,$C$10:C362)</f>
        <v>353</v>
      </c>
      <c r="C362" s="24" t="s">
        <v>1064</v>
      </c>
      <c r="D362" s="226" t="s">
        <v>607</v>
      </c>
      <c r="E362" s="226"/>
      <c r="F362" s="226"/>
      <c r="G362" s="227" t="s">
        <v>1063</v>
      </c>
      <c r="H362" s="203" t="s">
        <v>435</v>
      </c>
      <c r="I362" s="239">
        <v>44917</v>
      </c>
      <c r="J362" s="249">
        <v>0</v>
      </c>
      <c r="K362" s="101">
        <v>-6500</v>
      </c>
      <c r="L362" s="250">
        <f t="shared" si="5"/>
        <v>187603.83000000007</v>
      </c>
      <c r="M362" s="259"/>
    </row>
    <row r="363" spans="2:13" x14ac:dyDescent="0.25">
      <c r="B363" s="46">
        <f>SUBTOTAL(103,$C$10:C363)</f>
        <v>354</v>
      </c>
      <c r="C363" s="24" t="s">
        <v>598</v>
      </c>
      <c r="D363" s="226" t="s">
        <v>913</v>
      </c>
      <c r="E363" s="230"/>
      <c r="F363" s="230"/>
      <c r="G363" s="204" t="s">
        <v>644</v>
      </c>
      <c r="H363" s="209" t="s">
        <v>428</v>
      </c>
      <c r="I363" s="239">
        <v>44943</v>
      </c>
      <c r="J363" s="249">
        <v>9600</v>
      </c>
      <c r="K363" s="101">
        <v>0</v>
      </c>
      <c r="L363" s="250">
        <f t="shared" si="5"/>
        <v>197203.83000000007</v>
      </c>
      <c r="M363" s="259"/>
    </row>
    <row r="364" spans="2:13" x14ac:dyDescent="0.25">
      <c r="B364" s="46">
        <f>SUBTOTAL(103,$C$10:C364)</f>
        <v>355</v>
      </c>
      <c r="C364" s="24" t="s">
        <v>598</v>
      </c>
      <c r="D364" s="226" t="s">
        <v>846</v>
      </c>
      <c r="E364" s="226"/>
      <c r="F364" s="226"/>
      <c r="G364" s="227" t="s">
        <v>24</v>
      </c>
      <c r="H364" s="203" t="s">
        <v>24</v>
      </c>
      <c r="I364" s="239">
        <v>44943</v>
      </c>
      <c r="J364" s="249">
        <v>0</v>
      </c>
      <c r="K364" s="101">
        <v>-9600</v>
      </c>
      <c r="L364" s="250">
        <f t="shared" si="5"/>
        <v>187603.83000000007</v>
      </c>
      <c r="M364" s="259"/>
    </row>
    <row r="365" spans="2:13" x14ac:dyDescent="0.25">
      <c r="B365" s="46">
        <f>SUBTOTAL(103,$C$10:C365)</f>
        <v>356</v>
      </c>
      <c r="C365" s="24" t="s">
        <v>830</v>
      </c>
      <c r="D365" s="226" t="s">
        <v>846</v>
      </c>
      <c r="E365" s="232"/>
      <c r="F365" s="232"/>
      <c r="G365" s="231" t="s">
        <v>24</v>
      </c>
      <c r="H365" s="231" t="s">
        <v>24</v>
      </c>
      <c r="I365" s="239">
        <v>44943</v>
      </c>
      <c r="J365" s="249">
        <v>106300</v>
      </c>
      <c r="K365" s="101">
        <v>0</v>
      </c>
      <c r="L365" s="250">
        <f t="shared" si="5"/>
        <v>293903.83000000007</v>
      </c>
      <c r="M365" s="259"/>
    </row>
    <row r="366" spans="2:13" x14ac:dyDescent="0.25">
      <c r="B366" s="46">
        <f>SUBTOTAL(103,$C$10:C366)</f>
        <v>357</v>
      </c>
      <c r="C366" s="24" t="s">
        <v>743</v>
      </c>
      <c r="D366" s="226" t="s">
        <v>939</v>
      </c>
      <c r="E366" s="226"/>
      <c r="F366" s="226"/>
      <c r="G366" s="227"/>
      <c r="H366" s="223"/>
      <c r="I366" s="239">
        <v>44943</v>
      </c>
      <c r="J366" s="249">
        <v>0</v>
      </c>
      <c r="K366" s="101">
        <v>-106300</v>
      </c>
      <c r="L366" s="250">
        <f t="shared" si="5"/>
        <v>187603.83000000007</v>
      </c>
      <c r="M366" s="259"/>
    </row>
    <row r="367" spans="2:13" x14ac:dyDescent="0.25">
      <c r="B367" s="46">
        <f>SUBTOTAL(103,$C$10:C367)</f>
        <v>358</v>
      </c>
      <c r="C367" s="24" t="s">
        <v>24</v>
      </c>
      <c r="D367" s="226" t="s">
        <v>846</v>
      </c>
      <c r="E367" s="226"/>
      <c r="F367" s="226"/>
      <c r="G367" s="203" t="s">
        <v>24</v>
      </c>
      <c r="H367" s="203" t="s">
        <v>24</v>
      </c>
      <c r="I367" s="239">
        <v>44944</v>
      </c>
      <c r="J367" s="249">
        <v>4000</v>
      </c>
      <c r="K367" s="101">
        <v>0</v>
      </c>
      <c r="L367" s="250">
        <f t="shared" si="5"/>
        <v>191603.83000000007</v>
      </c>
      <c r="M367" s="259"/>
    </row>
    <row r="368" spans="2:13" x14ac:dyDescent="0.25">
      <c r="B368" s="46">
        <f>SUBTOTAL(103,$C$10:C368)</f>
        <v>359</v>
      </c>
      <c r="C368" s="24" t="s">
        <v>743</v>
      </c>
      <c r="D368" s="24" t="s">
        <v>1028</v>
      </c>
      <c r="E368" s="24"/>
      <c r="F368" s="24"/>
      <c r="G368" s="227"/>
      <c r="H368" s="223"/>
      <c r="I368" s="239">
        <v>44944</v>
      </c>
      <c r="J368" s="249">
        <v>0</v>
      </c>
      <c r="K368" s="101">
        <v>-4060</v>
      </c>
      <c r="L368" s="250">
        <f t="shared" si="5"/>
        <v>187543.83000000007</v>
      </c>
      <c r="M368" s="259"/>
    </row>
    <row r="369" spans="2:13" x14ac:dyDescent="0.25">
      <c r="B369" s="46">
        <f>SUBTOTAL(103,$C$10:C369)</f>
        <v>360</v>
      </c>
      <c r="C369" s="24" t="s">
        <v>832</v>
      </c>
      <c r="D369" s="226" t="s">
        <v>940</v>
      </c>
      <c r="E369" s="226"/>
      <c r="F369" s="226"/>
      <c r="G369" s="227" t="s">
        <v>1047</v>
      </c>
      <c r="H369" s="203" t="s">
        <v>432</v>
      </c>
      <c r="I369" s="239">
        <v>44950</v>
      </c>
      <c r="J369" s="249">
        <v>55000</v>
      </c>
      <c r="K369" s="101">
        <v>0</v>
      </c>
      <c r="L369" s="250">
        <f t="shared" si="5"/>
        <v>242543.83000000007</v>
      </c>
      <c r="M369" s="259"/>
    </row>
    <row r="370" spans="2:13" x14ac:dyDescent="0.25">
      <c r="B370" s="46">
        <f>SUBTOTAL(103,$C$10:C370)</f>
        <v>361</v>
      </c>
      <c r="C370" s="24" t="s">
        <v>729</v>
      </c>
      <c r="D370" s="226" t="s">
        <v>935</v>
      </c>
      <c r="E370" s="226"/>
      <c r="F370" s="226"/>
      <c r="G370" s="227" t="s">
        <v>1058</v>
      </c>
      <c r="H370" s="203" t="s">
        <v>426</v>
      </c>
      <c r="I370" s="239">
        <v>44951</v>
      </c>
      <c r="J370" s="249">
        <v>0</v>
      </c>
      <c r="K370" s="101">
        <v>-35000</v>
      </c>
      <c r="L370" s="250">
        <f t="shared" si="5"/>
        <v>207543.83000000007</v>
      </c>
      <c r="M370" s="259"/>
    </row>
    <row r="371" spans="2:13" x14ac:dyDescent="0.25">
      <c r="B371" s="46">
        <f>SUBTOTAL(103,$C$10:C371)</f>
        <v>362</v>
      </c>
      <c r="C371" s="24" t="s">
        <v>835</v>
      </c>
      <c r="D371" s="24" t="s">
        <v>972</v>
      </c>
      <c r="E371" s="24"/>
      <c r="F371" s="24"/>
      <c r="G371" s="203"/>
      <c r="H371" s="203"/>
      <c r="I371" s="239">
        <v>44952</v>
      </c>
      <c r="J371" s="249">
        <v>1563500</v>
      </c>
      <c r="K371" s="101">
        <v>0</v>
      </c>
      <c r="L371" s="250">
        <f t="shared" si="5"/>
        <v>1771043.83</v>
      </c>
      <c r="M371" s="260"/>
    </row>
    <row r="372" spans="2:13" x14ac:dyDescent="0.25">
      <c r="B372" s="46">
        <f>SUBTOTAL(103,$C$10:C372)</f>
        <v>363</v>
      </c>
      <c r="C372" s="154" t="s">
        <v>997</v>
      </c>
      <c r="D372" s="226" t="s">
        <v>938</v>
      </c>
      <c r="E372" s="226"/>
      <c r="F372" s="226"/>
      <c r="G372" s="227" t="s">
        <v>1055</v>
      </c>
      <c r="H372" s="203" t="s">
        <v>436</v>
      </c>
      <c r="I372" s="239">
        <v>44958</v>
      </c>
      <c r="J372" s="249">
        <v>0</v>
      </c>
      <c r="K372" s="101">
        <v>-4200</v>
      </c>
      <c r="L372" s="250">
        <f t="shared" si="5"/>
        <v>1766843.83</v>
      </c>
      <c r="M372" s="259"/>
    </row>
    <row r="373" spans="2:13" x14ac:dyDescent="0.25">
      <c r="B373" s="46">
        <f>SUBTOTAL(103,$C$10:C373)</f>
        <v>364</v>
      </c>
      <c r="C373" s="24" t="s">
        <v>598</v>
      </c>
      <c r="D373" s="226" t="s">
        <v>913</v>
      </c>
      <c r="E373" s="226"/>
      <c r="F373" s="226"/>
      <c r="G373" s="203" t="s">
        <v>644</v>
      </c>
      <c r="H373" s="208" t="s">
        <v>428</v>
      </c>
      <c r="I373" s="239">
        <v>44958</v>
      </c>
      <c r="J373" s="249">
        <v>38500</v>
      </c>
      <c r="K373" s="101">
        <v>0</v>
      </c>
      <c r="L373" s="250">
        <f t="shared" si="5"/>
        <v>1805343.83</v>
      </c>
      <c r="M373" s="259"/>
    </row>
    <row r="374" spans="2:13" x14ac:dyDescent="0.25">
      <c r="B374" s="46">
        <f>SUBTOTAL(103,$C$10:C374)</f>
        <v>365</v>
      </c>
      <c r="C374" s="154" t="s">
        <v>692</v>
      </c>
      <c r="D374" s="24" t="s">
        <v>262</v>
      </c>
      <c r="E374" s="24"/>
      <c r="F374" s="24"/>
      <c r="G374" s="203" t="s">
        <v>581</v>
      </c>
      <c r="H374" s="208" t="s">
        <v>434</v>
      </c>
      <c r="I374" s="239">
        <v>44958</v>
      </c>
      <c r="J374" s="249">
        <v>0</v>
      </c>
      <c r="K374" s="101">
        <v>-200000</v>
      </c>
      <c r="L374" s="250">
        <f t="shared" si="5"/>
        <v>1605343.83</v>
      </c>
      <c r="M374" s="259"/>
    </row>
    <row r="375" spans="2:13" x14ac:dyDescent="0.25">
      <c r="B375" s="46">
        <f>SUBTOTAL(103,$C$10:C375)</f>
        <v>366</v>
      </c>
      <c r="C375" s="24" t="s">
        <v>24</v>
      </c>
      <c r="D375" s="226" t="s">
        <v>941</v>
      </c>
      <c r="E375" s="226"/>
      <c r="F375" s="226"/>
      <c r="G375" s="203" t="s">
        <v>24</v>
      </c>
      <c r="H375" s="203" t="s">
        <v>24</v>
      </c>
      <c r="I375" s="239">
        <v>44959</v>
      </c>
      <c r="J375" s="249">
        <v>0</v>
      </c>
      <c r="K375" s="101">
        <v>-15500</v>
      </c>
      <c r="L375" s="250">
        <f t="shared" si="5"/>
        <v>1589843.83</v>
      </c>
      <c r="M375" s="259"/>
    </row>
    <row r="376" spans="2:13" x14ac:dyDescent="0.25">
      <c r="B376" s="46">
        <f>SUBTOTAL(103,$C$10:C376)</f>
        <v>367</v>
      </c>
      <c r="C376" s="24" t="s">
        <v>598</v>
      </c>
      <c r="D376" s="226" t="s">
        <v>913</v>
      </c>
      <c r="E376" s="226"/>
      <c r="F376" s="226"/>
      <c r="G376" s="203" t="s">
        <v>644</v>
      </c>
      <c r="H376" s="208" t="s">
        <v>428</v>
      </c>
      <c r="I376" s="239">
        <v>44959</v>
      </c>
      <c r="J376" s="249">
        <v>37520</v>
      </c>
      <c r="K376" s="101">
        <v>0</v>
      </c>
      <c r="L376" s="250">
        <f t="shared" si="5"/>
        <v>1627363.83</v>
      </c>
      <c r="M376" s="259"/>
    </row>
    <row r="377" spans="2:13" x14ac:dyDescent="0.25">
      <c r="B377" s="46">
        <f>SUBTOTAL(103,$C$10:C377)</f>
        <v>368</v>
      </c>
      <c r="C377" s="24" t="s">
        <v>24</v>
      </c>
      <c r="D377" s="226" t="s">
        <v>942</v>
      </c>
      <c r="E377" s="226"/>
      <c r="F377" s="226"/>
      <c r="G377" s="203" t="s">
        <v>24</v>
      </c>
      <c r="H377" s="203" t="s">
        <v>24</v>
      </c>
      <c r="I377" s="239">
        <v>44959</v>
      </c>
      <c r="J377" s="249">
        <v>0</v>
      </c>
      <c r="K377" s="101">
        <v>-4673</v>
      </c>
      <c r="L377" s="250">
        <f t="shared" si="5"/>
        <v>1622690.83</v>
      </c>
      <c r="M377" s="259"/>
    </row>
    <row r="378" spans="2:13" x14ac:dyDescent="0.25">
      <c r="B378" s="46">
        <f>SUBTOTAL(103,$C$10:C378)</f>
        <v>369</v>
      </c>
      <c r="C378" s="24" t="s">
        <v>598</v>
      </c>
      <c r="D378" s="226" t="s">
        <v>913</v>
      </c>
      <c r="E378" s="226"/>
      <c r="F378" s="226"/>
      <c r="G378" s="203" t="s">
        <v>644</v>
      </c>
      <c r="H378" s="208" t="s">
        <v>428</v>
      </c>
      <c r="I378" s="239">
        <v>44960</v>
      </c>
      <c r="J378" s="249">
        <v>50020</v>
      </c>
      <c r="K378" s="101">
        <v>0</v>
      </c>
      <c r="L378" s="250">
        <f t="shared" si="5"/>
        <v>1672710.83</v>
      </c>
      <c r="M378" s="259"/>
    </row>
    <row r="379" spans="2:13" x14ac:dyDescent="0.25">
      <c r="B379" s="46">
        <f>SUBTOTAL(103,$C$10:C379)</f>
        <v>370</v>
      </c>
      <c r="C379" s="24" t="s">
        <v>799</v>
      </c>
      <c r="D379" s="226" t="s">
        <v>607</v>
      </c>
      <c r="E379" s="226"/>
      <c r="F379" s="226"/>
      <c r="G379" s="227"/>
      <c r="H379" s="203"/>
      <c r="I379" s="239">
        <v>44964</v>
      </c>
      <c r="J379" s="249">
        <v>0</v>
      </c>
      <c r="K379" s="101">
        <v>-1500</v>
      </c>
      <c r="L379" s="250">
        <f t="shared" si="5"/>
        <v>1671210.83</v>
      </c>
      <c r="M379" s="259"/>
    </row>
    <row r="380" spans="2:13" x14ac:dyDescent="0.25">
      <c r="B380" s="46">
        <f>SUBTOTAL(103,$C$10:C380)</f>
        <v>371</v>
      </c>
      <c r="C380" s="24" t="s">
        <v>729</v>
      </c>
      <c r="D380" s="226" t="s">
        <v>935</v>
      </c>
      <c r="E380" s="226"/>
      <c r="F380" s="226"/>
      <c r="G380" s="227" t="s">
        <v>1071</v>
      </c>
      <c r="H380" s="203" t="s">
        <v>1039</v>
      </c>
      <c r="I380" s="239">
        <v>44965</v>
      </c>
      <c r="J380" s="249">
        <v>0</v>
      </c>
      <c r="K380" s="101">
        <v>-5000</v>
      </c>
      <c r="L380" s="250">
        <f t="shared" si="5"/>
        <v>1666210.83</v>
      </c>
      <c r="M380" s="259"/>
    </row>
    <row r="381" spans="2:13" x14ac:dyDescent="0.25">
      <c r="B381" s="46">
        <f>SUBTOTAL(103,$C$10:C381)</f>
        <v>372</v>
      </c>
      <c r="C381" s="24" t="s">
        <v>268</v>
      </c>
      <c r="D381" s="24" t="s">
        <v>971</v>
      </c>
      <c r="E381" s="24"/>
      <c r="F381" s="24"/>
      <c r="G381" s="227" t="s">
        <v>24</v>
      </c>
      <c r="H381" s="203" t="s">
        <v>24</v>
      </c>
      <c r="I381" s="239">
        <v>44965</v>
      </c>
      <c r="J381" s="249">
        <v>0</v>
      </c>
      <c r="K381" s="101">
        <v>-100000</v>
      </c>
      <c r="L381" s="250">
        <f t="shared" si="5"/>
        <v>1566210.83</v>
      </c>
      <c r="M381" s="259"/>
    </row>
    <row r="382" spans="2:13" x14ac:dyDescent="0.25">
      <c r="B382" s="46">
        <f>SUBTOTAL(103,$C$10:C382)</f>
        <v>373</v>
      </c>
      <c r="C382" s="24" t="s">
        <v>269</v>
      </c>
      <c r="D382" s="24" t="s">
        <v>971</v>
      </c>
      <c r="E382" s="24"/>
      <c r="F382" s="24"/>
      <c r="G382" s="227" t="s">
        <v>24</v>
      </c>
      <c r="H382" s="203" t="s">
        <v>24</v>
      </c>
      <c r="I382" s="239">
        <v>44965</v>
      </c>
      <c r="J382" s="249">
        <v>0</v>
      </c>
      <c r="K382" s="101">
        <v>-25000</v>
      </c>
      <c r="L382" s="250">
        <f t="shared" si="5"/>
        <v>1541210.83</v>
      </c>
      <c r="M382" s="259"/>
    </row>
    <row r="383" spans="2:13" x14ac:dyDescent="0.25">
      <c r="B383" s="46">
        <f>SUBTOTAL(103,$C$10:C383)</f>
        <v>374</v>
      </c>
      <c r="C383" s="24" t="s">
        <v>653</v>
      </c>
      <c r="D383" s="24" t="s">
        <v>962</v>
      </c>
      <c r="E383" s="24"/>
      <c r="F383" s="24"/>
      <c r="G383" s="227"/>
      <c r="H383" s="203"/>
      <c r="I383" s="239">
        <v>44965</v>
      </c>
      <c r="J383" s="249">
        <v>600000</v>
      </c>
      <c r="K383" s="101">
        <v>0</v>
      </c>
      <c r="L383" s="250">
        <f t="shared" si="5"/>
        <v>2141210.83</v>
      </c>
      <c r="M383" s="259"/>
    </row>
    <row r="384" spans="2:13" x14ac:dyDescent="0.25">
      <c r="B384" s="46">
        <f>SUBTOTAL(103,$C$10:C384)</f>
        <v>375</v>
      </c>
      <c r="C384" s="24" t="s">
        <v>598</v>
      </c>
      <c r="D384" s="24" t="s">
        <v>608</v>
      </c>
      <c r="E384" s="24"/>
      <c r="F384" s="24"/>
      <c r="G384" s="203" t="s">
        <v>581</v>
      </c>
      <c r="H384" s="208" t="s">
        <v>434</v>
      </c>
      <c r="I384" s="239">
        <v>44967</v>
      </c>
      <c r="J384" s="249">
        <v>0</v>
      </c>
      <c r="K384" s="101">
        <v>-56000</v>
      </c>
      <c r="L384" s="250">
        <f t="shared" si="5"/>
        <v>2085210.83</v>
      </c>
      <c r="M384" s="259"/>
    </row>
    <row r="385" spans="2:13" x14ac:dyDescent="0.25">
      <c r="B385" s="46">
        <f>SUBTOTAL(103,$C$10:C385)</f>
        <v>376</v>
      </c>
      <c r="C385" s="24" t="s">
        <v>596</v>
      </c>
      <c r="D385" s="24" t="s">
        <v>648</v>
      </c>
      <c r="E385" s="24"/>
      <c r="F385" s="24"/>
      <c r="G385" s="227"/>
      <c r="H385" s="203"/>
      <c r="I385" s="239">
        <v>44967</v>
      </c>
      <c r="J385" s="249">
        <v>0</v>
      </c>
      <c r="K385" s="101">
        <v>-28000</v>
      </c>
      <c r="L385" s="250">
        <f t="shared" si="5"/>
        <v>2057210.83</v>
      </c>
      <c r="M385" s="259"/>
    </row>
    <row r="386" spans="2:13" x14ac:dyDescent="0.25">
      <c r="B386" s="46">
        <f>SUBTOTAL(103,$C$10:C386)</f>
        <v>377</v>
      </c>
      <c r="C386" s="154" t="s">
        <v>692</v>
      </c>
      <c r="D386" s="24" t="s">
        <v>608</v>
      </c>
      <c r="E386" s="24"/>
      <c r="F386" s="24"/>
      <c r="G386" s="203" t="s">
        <v>581</v>
      </c>
      <c r="H386" s="208" t="s">
        <v>434</v>
      </c>
      <c r="I386" s="239">
        <v>44967</v>
      </c>
      <c r="J386" s="249">
        <v>0</v>
      </c>
      <c r="K386" s="101">
        <f>-7000-6000</f>
        <v>-13000</v>
      </c>
      <c r="L386" s="250">
        <f t="shared" si="5"/>
        <v>2044210.83</v>
      </c>
      <c r="M386" s="259"/>
    </row>
    <row r="387" spans="2:13" x14ac:dyDescent="0.25">
      <c r="B387" s="46">
        <f>SUBTOTAL(103,$C$10:C387)</f>
        <v>378</v>
      </c>
      <c r="C387" s="24" t="s">
        <v>1074</v>
      </c>
      <c r="D387" s="226" t="s">
        <v>608</v>
      </c>
      <c r="E387" s="226"/>
      <c r="F387" s="226"/>
      <c r="G387" s="203" t="s">
        <v>675</v>
      </c>
      <c r="H387" s="203" t="s">
        <v>676</v>
      </c>
      <c r="I387" s="239">
        <v>44970</v>
      </c>
      <c r="J387" s="249">
        <v>0</v>
      </c>
      <c r="K387" s="101">
        <v>-25500</v>
      </c>
      <c r="L387" s="250">
        <f t="shared" si="5"/>
        <v>2018710.83</v>
      </c>
      <c r="M387" s="259"/>
    </row>
    <row r="388" spans="2:13" x14ac:dyDescent="0.25">
      <c r="B388" s="46">
        <f>SUBTOTAL(103,$C$10:C388)</f>
        <v>379</v>
      </c>
      <c r="C388" s="24" t="s">
        <v>598</v>
      </c>
      <c r="D388" s="226" t="s">
        <v>913</v>
      </c>
      <c r="E388" s="226"/>
      <c r="F388" s="226"/>
      <c r="G388" s="203" t="s">
        <v>644</v>
      </c>
      <c r="H388" s="208" t="s">
        <v>428</v>
      </c>
      <c r="I388" s="239">
        <v>44971</v>
      </c>
      <c r="J388" s="249">
        <v>47200</v>
      </c>
      <c r="K388" s="101">
        <v>0</v>
      </c>
      <c r="L388" s="250">
        <f t="shared" si="5"/>
        <v>2065910.83</v>
      </c>
      <c r="M388" s="259"/>
    </row>
    <row r="389" spans="2:13" x14ac:dyDescent="0.25">
      <c r="B389" s="46">
        <f>SUBTOTAL(103,$C$10:C389)</f>
        <v>380</v>
      </c>
      <c r="C389" s="24" t="s">
        <v>743</v>
      </c>
      <c r="D389" s="226" t="s">
        <v>943</v>
      </c>
      <c r="E389" s="226"/>
      <c r="F389" s="226"/>
      <c r="G389" s="227"/>
      <c r="H389" s="223"/>
      <c r="I389" s="239">
        <v>44974</v>
      </c>
      <c r="J389" s="249">
        <v>0</v>
      </c>
      <c r="K389" s="101">
        <v>-45000</v>
      </c>
      <c r="L389" s="250">
        <f t="shared" si="5"/>
        <v>2020910.83</v>
      </c>
      <c r="M389" s="259"/>
    </row>
    <row r="390" spans="2:13" x14ac:dyDescent="0.25">
      <c r="B390" s="46">
        <f>SUBTOTAL(103,$C$10:C390)</f>
        <v>381</v>
      </c>
      <c r="C390" s="24" t="s">
        <v>778</v>
      </c>
      <c r="D390" s="226" t="s">
        <v>712</v>
      </c>
      <c r="E390" s="226"/>
      <c r="F390" s="226"/>
      <c r="G390" s="203" t="s">
        <v>644</v>
      </c>
      <c r="H390" s="208" t="s">
        <v>428</v>
      </c>
      <c r="I390" s="239">
        <v>44974</v>
      </c>
      <c r="J390" s="249">
        <v>0</v>
      </c>
      <c r="K390" s="101">
        <v>-7000</v>
      </c>
      <c r="L390" s="250">
        <f t="shared" si="5"/>
        <v>2013910.83</v>
      </c>
      <c r="M390" s="259"/>
    </row>
    <row r="391" spans="2:13" x14ac:dyDescent="0.25">
      <c r="B391" s="46">
        <f>SUBTOTAL(103,$C$10:C391)</f>
        <v>382</v>
      </c>
      <c r="C391" s="24" t="s">
        <v>819</v>
      </c>
      <c r="D391" s="226" t="s">
        <v>944</v>
      </c>
      <c r="E391" s="226"/>
      <c r="F391" s="226"/>
      <c r="G391" s="227" t="s">
        <v>1050</v>
      </c>
      <c r="H391" s="203" t="s">
        <v>442</v>
      </c>
      <c r="I391" s="239">
        <v>44974</v>
      </c>
      <c r="J391" s="249">
        <v>0</v>
      </c>
      <c r="K391" s="101">
        <v>-4000</v>
      </c>
      <c r="L391" s="250">
        <f t="shared" si="5"/>
        <v>2009910.83</v>
      </c>
      <c r="M391" s="259"/>
    </row>
    <row r="392" spans="2:13" x14ac:dyDescent="0.25">
      <c r="B392" s="46">
        <f>SUBTOTAL(103,$C$10:C392)</f>
        <v>383</v>
      </c>
      <c r="C392" s="24" t="s">
        <v>1074</v>
      </c>
      <c r="D392" s="226" t="s">
        <v>608</v>
      </c>
      <c r="E392" s="226"/>
      <c r="F392" s="226"/>
      <c r="G392" s="227"/>
      <c r="H392" s="223"/>
      <c r="I392" s="239">
        <v>44987</v>
      </c>
      <c r="J392" s="249">
        <v>0</v>
      </c>
      <c r="K392" s="101">
        <v>-3620</v>
      </c>
      <c r="L392" s="250">
        <f t="shared" si="5"/>
        <v>2006290.83</v>
      </c>
      <c r="M392" s="259"/>
    </row>
    <row r="393" spans="2:13" x14ac:dyDescent="0.25">
      <c r="B393" s="46">
        <f>SUBTOTAL(103,$C$10:C393)</f>
        <v>384</v>
      </c>
      <c r="C393" s="24" t="s">
        <v>833</v>
      </c>
      <c r="D393" s="226" t="s">
        <v>712</v>
      </c>
      <c r="E393" s="226"/>
      <c r="F393" s="226"/>
      <c r="G393" s="227"/>
      <c r="H393" s="203"/>
      <c r="I393" s="239">
        <v>44987</v>
      </c>
      <c r="J393" s="249">
        <v>0</v>
      </c>
      <c r="K393" s="101">
        <v>-22400</v>
      </c>
      <c r="L393" s="250">
        <f t="shared" si="5"/>
        <v>1983890.83</v>
      </c>
      <c r="M393" s="259"/>
    </row>
    <row r="394" spans="2:13" x14ac:dyDescent="0.25">
      <c r="B394" s="46">
        <f>SUBTOTAL(103,$C$10:C394)</f>
        <v>385</v>
      </c>
      <c r="C394" s="24" t="s">
        <v>990</v>
      </c>
      <c r="D394" s="24" t="s">
        <v>775</v>
      </c>
      <c r="E394" s="24"/>
      <c r="F394" s="24"/>
      <c r="G394" s="227"/>
      <c r="H394" s="203"/>
      <c r="I394" s="239">
        <v>44987</v>
      </c>
      <c r="J394" s="249">
        <v>0</v>
      </c>
      <c r="K394" s="101">
        <v>-10000</v>
      </c>
      <c r="L394" s="250">
        <f t="shared" si="5"/>
        <v>1973890.83</v>
      </c>
      <c r="M394" s="259"/>
    </row>
    <row r="395" spans="2:13" x14ac:dyDescent="0.25">
      <c r="B395" s="46">
        <f>SUBTOTAL(103,$C$10:C395)</f>
        <v>386</v>
      </c>
      <c r="C395" s="24" t="s">
        <v>991</v>
      </c>
      <c r="D395" s="24" t="s">
        <v>278</v>
      </c>
      <c r="E395" s="24"/>
      <c r="F395" s="24"/>
      <c r="G395" s="227"/>
      <c r="H395" s="203"/>
      <c r="I395" s="239">
        <v>44987</v>
      </c>
      <c r="J395" s="249">
        <v>0</v>
      </c>
      <c r="K395" s="101">
        <v>-11577</v>
      </c>
      <c r="L395" s="250">
        <f t="shared" si="5"/>
        <v>1962313.83</v>
      </c>
      <c r="M395" s="259"/>
    </row>
    <row r="396" spans="2:13" x14ac:dyDescent="0.25">
      <c r="B396" s="46">
        <f>SUBTOTAL(103,$C$10:C396)</f>
        <v>387</v>
      </c>
      <c r="C396" s="24" t="s">
        <v>598</v>
      </c>
      <c r="D396" s="24" t="s">
        <v>1004</v>
      </c>
      <c r="E396" s="24"/>
      <c r="F396" s="24"/>
      <c r="G396" s="203" t="s">
        <v>644</v>
      </c>
      <c r="H396" s="208" t="s">
        <v>428</v>
      </c>
      <c r="I396" s="239">
        <v>44994</v>
      </c>
      <c r="J396" s="249">
        <v>0</v>
      </c>
      <c r="K396" s="101">
        <v>-4500</v>
      </c>
      <c r="L396" s="250">
        <f t="shared" si="5"/>
        <v>1957813.83</v>
      </c>
      <c r="M396" s="259"/>
    </row>
    <row r="397" spans="2:13" x14ac:dyDescent="0.25">
      <c r="B397" s="46">
        <f>SUBTOTAL(103,$C$10:C397)</f>
        <v>388</v>
      </c>
      <c r="C397" s="24" t="s">
        <v>992</v>
      </c>
      <c r="D397" s="24" t="s">
        <v>1005</v>
      </c>
      <c r="E397" s="24"/>
      <c r="F397" s="24"/>
      <c r="G397" s="227"/>
      <c r="H397" s="203"/>
      <c r="I397" s="239">
        <v>44994</v>
      </c>
      <c r="J397" s="249">
        <v>0</v>
      </c>
      <c r="K397" s="101">
        <v>-10000</v>
      </c>
      <c r="L397" s="250">
        <f t="shared" ref="L397:L460" si="6">J397+L396+K397</f>
        <v>1947813.83</v>
      </c>
      <c r="M397" s="259"/>
    </row>
    <row r="398" spans="2:13" x14ac:dyDescent="0.25">
      <c r="B398" s="46">
        <f>SUBTOTAL(103,$C$10:C398)</f>
        <v>389</v>
      </c>
      <c r="C398" s="24" t="s">
        <v>598</v>
      </c>
      <c r="D398" s="24" t="s">
        <v>608</v>
      </c>
      <c r="E398" s="24"/>
      <c r="F398" s="24"/>
      <c r="G398" s="203" t="s">
        <v>581</v>
      </c>
      <c r="H398" s="208" t="s">
        <v>434</v>
      </c>
      <c r="I398" s="239">
        <v>44995</v>
      </c>
      <c r="J398" s="249">
        <v>0</v>
      </c>
      <c r="K398" s="101">
        <v>-56000</v>
      </c>
      <c r="L398" s="250">
        <f t="shared" si="6"/>
        <v>1891813.83</v>
      </c>
      <c r="M398" s="259"/>
    </row>
    <row r="399" spans="2:13" x14ac:dyDescent="0.25">
      <c r="B399" s="46">
        <f>SUBTOTAL(103,$C$10:C399)</f>
        <v>390</v>
      </c>
      <c r="C399" s="24" t="s">
        <v>596</v>
      </c>
      <c r="D399" s="24" t="s">
        <v>608</v>
      </c>
      <c r="E399" s="24"/>
      <c r="F399" s="24"/>
      <c r="G399" s="227"/>
      <c r="H399" s="203"/>
      <c r="I399" s="239">
        <v>44995</v>
      </c>
      <c r="J399" s="249">
        <v>0</v>
      </c>
      <c r="K399" s="101">
        <v>-28000</v>
      </c>
      <c r="L399" s="250">
        <f t="shared" si="6"/>
        <v>1863813.83</v>
      </c>
      <c r="M399" s="259"/>
    </row>
    <row r="400" spans="2:13" x14ac:dyDescent="0.25">
      <c r="B400" s="46">
        <f>SUBTOTAL(103,$C$10:C400)</f>
        <v>391</v>
      </c>
      <c r="C400" s="154" t="s">
        <v>692</v>
      </c>
      <c r="D400" s="24" t="s">
        <v>608</v>
      </c>
      <c r="E400" s="24"/>
      <c r="F400" s="24"/>
      <c r="G400" s="203" t="s">
        <v>581</v>
      </c>
      <c r="H400" s="208" t="s">
        <v>434</v>
      </c>
      <c r="I400" s="239">
        <v>44995</v>
      </c>
      <c r="J400" s="249">
        <v>0</v>
      </c>
      <c r="K400" s="101">
        <v>-7000</v>
      </c>
      <c r="L400" s="250">
        <f t="shared" si="6"/>
        <v>1856813.83</v>
      </c>
      <c r="M400" s="259"/>
    </row>
    <row r="401" spans="2:13" x14ac:dyDescent="0.25">
      <c r="B401" s="46">
        <f>SUBTOTAL(103,$C$10:C401)</f>
        <v>392</v>
      </c>
      <c r="C401" s="157" t="s">
        <v>693</v>
      </c>
      <c r="D401" s="24" t="s">
        <v>608</v>
      </c>
      <c r="E401" s="24"/>
      <c r="F401" s="24"/>
      <c r="G401" s="203" t="s">
        <v>581</v>
      </c>
      <c r="H401" s="208" t="s">
        <v>434</v>
      </c>
      <c r="I401" s="239">
        <v>44995</v>
      </c>
      <c r="J401" s="249">
        <v>0</v>
      </c>
      <c r="K401" s="101">
        <v>-7000</v>
      </c>
      <c r="L401" s="250">
        <f t="shared" si="6"/>
        <v>1849813.83</v>
      </c>
      <c r="M401" s="259"/>
    </row>
    <row r="402" spans="2:13" x14ac:dyDescent="0.25">
      <c r="B402" s="46">
        <f>SUBTOTAL(103,$C$10:C402)</f>
        <v>393</v>
      </c>
      <c r="C402" s="157" t="s">
        <v>736</v>
      </c>
      <c r="D402" s="24" t="s">
        <v>775</v>
      </c>
      <c r="E402" s="24"/>
      <c r="F402" s="24"/>
      <c r="G402" s="227"/>
      <c r="H402" s="203"/>
      <c r="I402" s="239">
        <v>44995</v>
      </c>
      <c r="J402" s="249">
        <v>0</v>
      </c>
      <c r="K402" s="101">
        <v>-24600</v>
      </c>
      <c r="L402" s="250">
        <f t="shared" si="6"/>
        <v>1825213.83</v>
      </c>
      <c r="M402" s="259"/>
    </row>
    <row r="403" spans="2:13" x14ac:dyDescent="0.25">
      <c r="B403" s="46">
        <f>SUBTOTAL(103,$C$10:C403)</f>
        <v>394</v>
      </c>
      <c r="C403" s="24" t="s">
        <v>778</v>
      </c>
      <c r="D403" s="226" t="s">
        <v>712</v>
      </c>
      <c r="E403" s="226"/>
      <c r="F403" s="226"/>
      <c r="G403" s="203" t="s">
        <v>644</v>
      </c>
      <c r="H403" s="208" t="s">
        <v>428</v>
      </c>
      <c r="I403" s="239">
        <v>44995</v>
      </c>
      <c r="J403" s="249">
        <v>0</v>
      </c>
      <c r="K403" s="101">
        <v>-19100</v>
      </c>
      <c r="L403" s="250">
        <f t="shared" si="6"/>
        <v>1806113.83</v>
      </c>
      <c r="M403" s="259"/>
    </row>
    <row r="404" spans="2:13" x14ac:dyDescent="0.25">
      <c r="B404" s="46">
        <f>SUBTOTAL(103,$C$10:C404)</f>
        <v>395</v>
      </c>
      <c r="C404" s="222" t="s">
        <v>993</v>
      </c>
      <c r="D404" s="24" t="s">
        <v>993</v>
      </c>
      <c r="E404" s="24"/>
      <c r="F404" s="24"/>
      <c r="G404" s="227"/>
      <c r="H404" s="203"/>
      <c r="I404" s="239">
        <v>44995</v>
      </c>
      <c r="J404" s="249">
        <v>0</v>
      </c>
      <c r="K404" s="101">
        <v>-5450</v>
      </c>
      <c r="L404" s="250">
        <f t="shared" si="6"/>
        <v>1800663.83</v>
      </c>
      <c r="M404" s="259"/>
    </row>
    <row r="405" spans="2:13" x14ac:dyDescent="0.25">
      <c r="B405" s="46">
        <f>SUBTOTAL(103,$C$10:C405)</f>
        <v>396</v>
      </c>
      <c r="C405" s="24" t="s">
        <v>1074</v>
      </c>
      <c r="D405" s="24" t="s">
        <v>608</v>
      </c>
      <c r="E405" s="24"/>
      <c r="F405" s="24"/>
      <c r="G405" s="227"/>
      <c r="H405" s="203"/>
      <c r="I405" s="239">
        <v>45001</v>
      </c>
      <c r="J405" s="249">
        <v>0</v>
      </c>
      <c r="K405" s="101">
        <v>-5000</v>
      </c>
      <c r="L405" s="250">
        <f t="shared" si="6"/>
        <v>1795663.83</v>
      </c>
      <c r="M405" s="259"/>
    </row>
    <row r="406" spans="2:13" x14ac:dyDescent="0.25">
      <c r="B406" s="46">
        <f>SUBTOTAL(103,$C$10:C406)</f>
        <v>397</v>
      </c>
      <c r="C406" s="24" t="s">
        <v>729</v>
      </c>
      <c r="D406" s="226" t="s">
        <v>945</v>
      </c>
      <c r="E406" s="226"/>
      <c r="F406" s="226"/>
      <c r="G406" s="227"/>
      <c r="H406" s="223"/>
      <c r="I406" s="239">
        <v>45002</v>
      </c>
      <c r="J406" s="249">
        <v>0</v>
      </c>
      <c r="K406" s="101">
        <v>-1900</v>
      </c>
      <c r="L406" s="250">
        <f t="shared" si="6"/>
        <v>1793763.83</v>
      </c>
      <c r="M406" s="259"/>
    </row>
    <row r="407" spans="2:13" x14ac:dyDescent="0.25">
      <c r="B407" s="46">
        <f>SUBTOTAL(103,$C$10:C407)</f>
        <v>398</v>
      </c>
      <c r="C407" s="24" t="s">
        <v>596</v>
      </c>
      <c r="D407" s="226" t="s">
        <v>946</v>
      </c>
      <c r="E407" s="226"/>
      <c r="F407" s="226"/>
      <c r="G407" s="227"/>
      <c r="H407" s="203"/>
      <c r="I407" s="239">
        <v>45002</v>
      </c>
      <c r="J407" s="249">
        <v>0</v>
      </c>
      <c r="K407" s="101">
        <v>-3200</v>
      </c>
      <c r="L407" s="250">
        <f t="shared" si="6"/>
        <v>1790563.83</v>
      </c>
      <c r="M407" s="259"/>
    </row>
    <row r="408" spans="2:13" x14ac:dyDescent="0.25">
      <c r="B408" s="46">
        <f>SUBTOTAL(103,$C$10:C408)</f>
        <v>399</v>
      </c>
      <c r="C408" s="24" t="s">
        <v>778</v>
      </c>
      <c r="D408" s="226" t="s">
        <v>712</v>
      </c>
      <c r="E408" s="226"/>
      <c r="F408" s="226"/>
      <c r="G408" s="203" t="s">
        <v>644</v>
      </c>
      <c r="H408" s="208" t="s">
        <v>428</v>
      </c>
      <c r="I408" s="239">
        <v>45002</v>
      </c>
      <c r="J408" s="249">
        <v>0</v>
      </c>
      <c r="K408" s="101">
        <v>-4900</v>
      </c>
      <c r="L408" s="250">
        <f t="shared" si="6"/>
        <v>1785663.83</v>
      </c>
      <c r="M408" s="259"/>
    </row>
    <row r="409" spans="2:13" x14ac:dyDescent="0.25">
      <c r="B409" s="46">
        <f>SUBTOTAL(103,$C$10:C409)</f>
        <v>400</v>
      </c>
      <c r="C409" s="24" t="s">
        <v>743</v>
      </c>
      <c r="D409" s="24" t="s">
        <v>1006</v>
      </c>
      <c r="E409" s="24"/>
      <c r="F409" s="24"/>
      <c r="G409" s="227"/>
      <c r="H409" s="223"/>
      <c r="I409" s="239">
        <v>45002</v>
      </c>
      <c r="J409" s="249">
        <v>0</v>
      </c>
      <c r="K409" s="101">
        <v>-90600</v>
      </c>
      <c r="L409" s="250">
        <f t="shared" si="6"/>
        <v>1695063.83</v>
      </c>
      <c r="M409" s="259"/>
    </row>
    <row r="410" spans="2:13" x14ac:dyDescent="0.25">
      <c r="B410" s="46">
        <f>SUBTOTAL(103,$C$10:C410)</f>
        <v>401</v>
      </c>
      <c r="C410" s="24" t="s">
        <v>834</v>
      </c>
      <c r="D410" s="226" t="s">
        <v>849</v>
      </c>
      <c r="E410" s="226"/>
      <c r="F410" s="226"/>
      <c r="G410" s="227" t="s">
        <v>1055</v>
      </c>
      <c r="H410" s="203" t="s">
        <v>436</v>
      </c>
      <c r="I410" s="239">
        <v>45006</v>
      </c>
      <c r="J410" s="249">
        <v>0</v>
      </c>
      <c r="K410" s="101">
        <v>-30000</v>
      </c>
      <c r="L410" s="250">
        <f t="shared" si="6"/>
        <v>1665063.83</v>
      </c>
      <c r="M410" s="259"/>
    </row>
    <row r="411" spans="2:13" x14ac:dyDescent="0.25">
      <c r="B411" s="46">
        <f>SUBTOTAL(103,$C$10:C411)</f>
        <v>402</v>
      </c>
      <c r="C411" s="24" t="s">
        <v>793</v>
      </c>
      <c r="D411" s="226" t="s">
        <v>712</v>
      </c>
      <c r="E411" s="226"/>
      <c r="F411" s="226"/>
      <c r="G411" s="227"/>
      <c r="H411" s="223"/>
      <c r="I411" s="239">
        <v>45007</v>
      </c>
      <c r="J411" s="249">
        <v>0</v>
      </c>
      <c r="K411" s="101">
        <v>-6400</v>
      </c>
      <c r="L411" s="250">
        <f t="shared" si="6"/>
        <v>1658663.83</v>
      </c>
      <c r="M411" s="259"/>
    </row>
    <row r="412" spans="2:13" x14ac:dyDescent="0.25">
      <c r="B412" s="46">
        <f>SUBTOTAL(103,$C$10:C412)</f>
        <v>403</v>
      </c>
      <c r="C412" s="24" t="s">
        <v>596</v>
      </c>
      <c r="D412" s="226" t="s">
        <v>947</v>
      </c>
      <c r="E412" s="226"/>
      <c r="F412" s="226"/>
      <c r="G412" s="227"/>
      <c r="H412" s="203"/>
      <c r="I412" s="239">
        <v>45009</v>
      </c>
      <c r="J412" s="249">
        <v>0</v>
      </c>
      <c r="K412" s="101">
        <v>-6400</v>
      </c>
      <c r="L412" s="250">
        <f t="shared" si="6"/>
        <v>1652263.83</v>
      </c>
      <c r="M412" s="259"/>
    </row>
    <row r="413" spans="2:13" x14ac:dyDescent="0.25">
      <c r="B413" s="46">
        <f>SUBTOTAL(103,$C$10:C413)</f>
        <v>404</v>
      </c>
      <c r="C413" s="24" t="s">
        <v>992</v>
      </c>
      <c r="D413" s="24" t="s">
        <v>1007</v>
      </c>
      <c r="E413" s="24"/>
      <c r="F413" s="24"/>
      <c r="G413" s="227"/>
      <c r="H413" s="203"/>
      <c r="I413" s="239">
        <v>45009</v>
      </c>
      <c r="J413" s="249">
        <v>0</v>
      </c>
      <c r="K413" s="101">
        <v>-4800</v>
      </c>
      <c r="L413" s="250">
        <f t="shared" si="6"/>
        <v>1647463.83</v>
      </c>
      <c r="M413" s="259"/>
    </row>
    <row r="414" spans="2:13" x14ac:dyDescent="0.25">
      <c r="B414" s="46">
        <f>SUBTOTAL(103,$C$10:C414)</f>
        <v>405</v>
      </c>
      <c r="C414" s="158" t="s">
        <v>600</v>
      </c>
      <c r="D414" s="24" t="s">
        <v>1008</v>
      </c>
      <c r="E414" s="24"/>
      <c r="F414" s="24"/>
      <c r="G414" s="266"/>
      <c r="H414" s="223"/>
      <c r="I414" s="239">
        <v>45009</v>
      </c>
      <c r="J414" s="249">
        <v>0</v>
      </c>
      <c r="K414" s="101">
        <v>-2700</v>
      </c>
      <c r="L414" s="250">
        <f t="shared" si="6"/>
        <v>1644763.83</v>
      </c>
      <c r="M414" s="259"/>
    </row>
    <row r="415" spans="2:13" x14ac:dyDescent="0.25">
      <c r="B415" s="46">
        <f>SUBTOTAL(103,$C$10:C415)</f>
        <v>406</v>
      </c>
      <c r="C415" s="24" t="s">
        <v>625</v>
      </c>
      <c r="D415" s="24" t="s">
        <v>1009</v>
      </c>
      <c r="E415" s="24"/>
      <c r="F415" s="24"/>
      <c r="G415" s="227"/>
      <c r="H415" s="203"/>
      <c r="I415" s="239">
        <v>45009</v>
      </c>
      <c r="J415" s="249">
        <v>0</v>
      </c>
      <c r="K415" s="101">
        <v>-6650</v>
      </c>
      <c r="L415" s="250">
        <f t="shared" si="6"/>
        <v>1638113.83</v>
      </c>
      <c r="M415" s="259"/>
    </row>
    <row r="416" spans="2:13" x14ac:dyDescent="0.25">
      <c r="B416" s="46">
        <f>SUBTOTAL(103,$C$10:C416)</f>
        <v>407</v>
      </c>
      <c r="C416" s="24" t="s">
        <v>598</v>
      </c>
      <c r="D416" s="24" t="s">
        <v>607</v>
      </c>
      <c r="E416" s="24"/>
      <c r="F416" s="24"/>
      <c r="G416" s="203" t="s">
        <v>644</v>
      </c>
      <c r="H416" s="208" t="s">
        <v>428</v>
      </c>
      <c r="I416" s="239">
        <v>45009</v>
      </c>
      <c r="J416" s="249">
        <v>0</v>
      </c>
      <c r="K416" s="101">
        <v>-4400</v>
      </c>
      <c r="L416" s="250">
        <f t="shared" si="6"/>
        <v>1633713.83</v>
      </c>
      <c r="M416" s="259"/>
    </row>
    <row r="417" spans="2:13" x14ac:dyDescent="0.25">
      <c r="B417" s="46">
        <f>SUBTOTAL(103,$C$10:C417)</f>
        <v>408</v>
      </c>
      <c r="C417" s="24" t="s">
        <v>793</v>
      </c>
      <c r="D417" s="226" t="s">
        <v>712</v>
      </c>
      <c r="E417" s="226"/>
      <c r="F417" s="226"/>
      <c r="G417" s="227"/>
      <c r="H417" s="223"/>
      <c r="I417" s="239">
        <v>45013</v>
      </c>
      <c r="J417" s="249">
        <v>0</v>
      </c>
      <c r="K417" s="101">
        <v>-4100</v>
      </c>
      <c r="L417" s="250">
        <f t="shared" si="6"/>
        <v>1629613.83</v>
      </c>
      <c r="M417" s="259"/>
    </row>
    <row r="418" spans="2:13" x14ac:dyDescent="0.25">
      <c r="B418" s="46">
        <f>SUBTOTAL(103,$C$10:C418)</f>
        <v>409</v>
      </c>
      <c r="C418" s="24" t="s">
        <v>24</v>
      </c>
      <c r="D418" s="226" t="s">
        <v>948</v>
      </c>
      <c r="E418" s="226"/>
      <c r="F418" s="226"/>
      <c r="G418" s="203" t="s">
        <v>24</v>
      </c>
      <c r="H418" s="203" t="s">
        <v>24</v>
      </c>
      <c r="I418" s="239">
        <v>45014</v>
      </c>
      <c r="J418" s="249">
        <v>0</v>
      </c>
      <c r="K418" s="101">
        <v>-658</v>
      </c>
      <c r="L418" s="250">
        <f t="shared" si="6"/>
        <v>1628955.83</v>
      </c>
      <c r="M418" s="259"/>
    </row>
    <row r="419" spans="2:13" x14ac:dyDescent="0.25">
      <c r="B419" s="46">
        <f>SUBTOTAL(103,$C$10:C419)</f>
        <v>410</v>
      </c>
      <c r="C419" s="24" t="s">
        <v>24</v>
      </c>
      <c r="D419" s="226" t="s">
        <v>949</v>
      </c>
      <c r="E419" s="226"/>
      <c r="F419" s="226"/>
      <c r="G419" s="203" t="s">
        <v>24</v>
      </c>
      <c r="H419" s="203" t="s">
        <v>24</v>
      </c>
      <c r="I419" s="239">
        <v>45014</v>
      </c>
      <c r="J419" s="249">
        <v>0</v>
      </c>
      <c r="K419" s="101">
        <v>-1050</v>
      </c>
      <c r="L419" s="250">
        <f t="shared" si="6"/>
        <v>1627905.83</v>
      </c>
      <c r="M419" s="259"/>
    </row>
    <row r="420" spans="2:13" x14ac:dyDescent="0.25">
      <c r="B420" s="46">
        <f>SUBTOTAL(103,$C$10:C420)</f>
        <v>411</v>
      </c>
      <c r="C420" s="24" t="s">
        <v>598</v>
      </c>
      <c r="D420" s="226" t="s">
        <v>913</v>
      </c>
      <c r="E420" s="226"/>
      <c r="F420" s="226"/>
      <c r="G420" s="203" t="s">
        <v>644</v>
      </c>
      <c r="H420" s="208" t="s">
        <v>428</v>
      </c>
      <c r="I420" s="239">
        <v>45015</v>
      </c>
      <c r="J420" s="249">
        <v>25720</v>
      </c>
      <c r="K420" s="101">
        <v>0</v>
      </c>
      <c r="L420" s="250">
        <f t="shared" si="6"/>
        <v>1653625.83</v>
      </c>
      <c r="M420" s="259"/>
    </row>
    <row r="421" spans="2:13" x14ac:dyDescent="0.25">
      <c r="B421" s="46">
        <f>SUBTOTAL(103,$C$10:C421)</f>
        <v>412</v>
      </c>
      <c r="C421" s="24" t="s">
        <v>836</v>
      </c>
      <c r="D421" s="226" t="s">
        <v>950</v>
      </c>
      <c r="E421" s="226"/>
      <c r="F421" s="226"/>
      <c r="G421" s="203" t="s">
        <v>644</v>
      </c>
      <c r="H421" s="208" t="s">
        <v>428</v>
      </c>
      <c r="I421" s="239">
        <v>45015</v>
      </c>
      <c r="J421" s="249">
        <v>0</v>
      </c>
      <c r="K421" s="101">
        <v>-9280</v>
      </c>
      <c r="L421" s="250">
        <f t="shared" si="6"/>
        <v>1644345.83</v>
      </c>
      <c r="M421" s="259"/>
    </row>
    <row r="422" spans="2:13" x14ac:dyDescent="0.25">
      <c r="B422" s="46">
        <f>SUBTOTAL(103,$C$10:C422)</f>
        <v>413</v>
      </c>
      <c r="C422" s="24" t="s">
        <v>831</v>
      </c>
      <c r="D422" s="226" t="s">
        <v>951</v>
      </c>
      <c r="E422" s="226"/>
      <c r="F422" s="226"/>
      <c r="G422" s="227"/>
      <c r="H422" s="223"/>
      <c r="I422" s="239">
        <v>45016</v>
      </c>
      <c r="J422" s="249">
        <v>0</v>
      </c>
      <c r="K422" s="101">
        <v>-25000</v>
      </c>
      <c r="L422" s="250">
        <f t="shared" si="6"/>
        <v>1619345.83</v>
      </c>
      <c r="M422" s="259"/>
    </row>
    <row r="423" spans="2:13" x14ac:dyDescent="0.25">
      <c r="B423" s="46">
        <f>SUBTOTAL(103,$C$10:C423)</f>
        <v>414</v>
      </c>
      <c r="C423" s="24" t="s">
        <v>837</v>
      </c>
      <c r="D423" s="226" t="s">
        <v>712</v>
      </c>
      <c r="E423" s="226"/>
      <c r="F423" s="226"/>
      <c r="G423" s="227" t="s">
        <v>1055</v>
      </c>
      <c r="H423" s="203" t="s">
        <v>436</v>
      </c>
      <c r="I423" s="239">
        <v>45016</v>
      </c>
      <c r="J423" s="249">
        <v>0</v>
      </c>
      <c r="K423" s="101">
        <v>-4000</v>
      </c>
      <c r="L423" s="250">
        <f t="shared" si="6"/>
        <v>1615345.83</v>
      </c>
      <c r="M423" s="259"/>
    </row>
    <row r="424" spans="2:13" x14ac:dyDescent="0.25">
      <c r="B424" s="46">
        <f>SUBTOTAL(103,$C$10:C424)</f>
        <v>415</v>
      </c>
      <c r="C424" s="24" t="s">
        <v>24</v>
      </c>
      <c r="D424" s="226" t="s">
        <v>952</v>
      </c>
      <c r="E424" s="226"/>
      <c r="F424" s="226"/>
      <c r="G424" s="203" t="s">
        <v>24</v>
      </c>
      <c r="H424" s="203" t="s">
        <v>24</v>
      </c>
      <c r="I424" s="239">
        <v>45016</v>
      </c>
      <c r="J424" s="249">
        <v>0</v>
      </c>
      <c r="K424" s="101">
        <v>-1181</v>
      </c>
      <c r="L424" s="250">
        <f t="shared" si="6"/>
        <v>1614164.83</v>
      </c>
      <c r="M424" s="259"/>
    </row>
    <row r="425" spans="2:13" x14ac:dyDescent="0.25">
      <c r="B425" s="46">
        <f>SUBTOTAL(103,$C$10:C425)</f>
        <v>416</v>
      </c>
      <c r="C425" s="24" t="s">
        <v>628</v>
      </c>
      <c r="D425" s="226" t="s">
        <v>953</v>
      </c>
      <c r="E425" s="226"/>
      <c r="F425" s="226"/>
      <c r="G425" s="203" t="s">
        <v>588</v>
      </c>
      <c r="H425" s="208" t="s">
        <v>589</v>
      </c>
      <c r="I425" s="239">
        <v>45017</v>
      </c>
      <c r="J425" s="249">
        <v>0</v>
      </c>
      <c r="K425" s="101">
        <v>-500</v>
      </c>
      <c r="L425" s="250">
        <f t="shared" si="6"/>
        <v>1613664.83</v>
      </c>
      <c r="M425" s="259"/>
    </row>
    <row r="426" spans="2:13" x14ac:dyDescent="0.25">
      <c r="B426" s="46">
        <f>SUBTOTAL(103,$C$10:C426)</f>
        <v>417</v>
      </c>
      <c r="C426" s="24" t="s">
        <v>598</v>
      </c>
      <c r="D426" s="24" t="s">
        <v>607</v>
      </c>
      <c r="E426" s="24"/>
      <c r="F426" s="24"/>
      <c r="G426" s="203" t="s">
        <v>644</v>
      </c>
      <c r="H426" s="208" t="s">
        <v>428</v>
      </c>
      <c r="I426" s="239">
        <v>45019</v>
      </c>
      <c r="J426" s="249">
        <v>0</v>
      </c>
      <c r="K426" s="101">
        <v>-6600</v>
      </c>
      <c r="L426" s="250">
        <f t="shared" si="6"/>
        <v>1607064.83</v>
      </c>
      <c r="M426" s="259"/>
    </row>
    <row r="427" spans="2:13" x14ac:dyDescent="0.25">
      <c r="B427" s="46">
        <f>SUBTOTAL(103,$C$10:C427)</f>
        <v>418</v>
      </c>
      <c r="C427" s="24" t="s">
        <v>729</v>
      </c>
      <c r="D427" s="226" t="s">
        <v>945</v>
      </c>
      <c r="E427" s="226"/>
      <c r="F427" s="226"/>
      <c r="G427" s="227" t="s">
        <v>1071</v>
      </c>
      <c r="H427" s="203" t="s">
        <v>1039</v>
      </c>
      <c r="I427" s="239">
        <v>45019</v>
      </c>
      <c r="J427" s="249">
        <v>0</v>
      </c>
      <c r="K427" s="101">
        <v>-700</v>
      </c>
      <c r="L427" s="250">
        <f t="shared" si="6"/>
        <v>1606364.83</v>
      </c>
      <c r="M427" s="259"/>
    </row>
    <row r="428" spans="2:13" x14ac:dyDescent="0.25">
      <c r="B428" s="46">
        <f>SUBTOTAL(103,$C$10:C428)</f>
        <v>419</v>
      </c>
      <c r="C428" s="24" t="s">
        <v>770</v>
      </c>
      <c r="D428" s="226" t="s">
        <v>607</v>
      </c>
      <c r="E428" s="226"/>
      <c r="F428" s="226"/>
      <c r="G428" s="227" t="s">
        <v>1066</v>
      </c>
      <c r="H428" s="203" t="s">
        <v>1077</v>
      </c>
      <c r="I428" s="240">
        <v>45019</v>
      </c>
      <c r="J428" s="252">
        <v>0</v>
      </c>
      <c r="K428" s="156">
        <v>-6700</v>
      </c>
      <c r="L428" s="250">
        <f t="shared" si="6"/>
        <v>1599664.83</v>
      </c>
      <c r="M428" s="259"/>
    </row>
    <row r="429" spans="2:13" x14ac:dyDescent="0.25">
      <c r="B429" s="46">
        <f>SUBTOTAL(103,$C$10:C429)</f>
        <v>420</v>
      </c>
      <c r="C429" s="157" t="s">
        <v>666</v>
      </c>
      <c r="D429" s="226" t="s">
        <v>607</v>
      </c>
      <c r="E429" s="226"/>
      <c r="F429" s="226"/>
      <c r="G429" s="227" t="s">
        <v>1066</v>
      </c>
      <c r="H429" s="203" t="s">
        <v>1077</v>
      </c>
      <c r="I429" s="239">
        <v>45019</v>
      </c>
      <c r="J429" s="249">
        <v>0</v>
      </c>
      <c r="K429" s="101">
        <v>-5665</v>
      </c>
      <c r="L429" s="250">
        <f t="shared" si="6"/>
        <v>1593999.83</v>
      </c>
      <c r="M429" s="259"/>
    </row>
    <row r="430" spans="2:13" x14ac:dyDescent="0.25">
      <c r="B430" s="46">
        <f>SUBTOTAL(103,$C$10:C430)</f>
        <v>421</v>
      </c>
      <c r="C430" s="24" t="s">
        <v>838</v>
      </c>
      <c r="D430" s="226" t="s">
        <v>954</v>
      </c>
      <c r="E430" s="226"/>
      <c r="F430" s="226"/>
      <c r="G430" s="227"/>
      <c r="H430" s="203"/>
      <c r="I430" s="239">
        <v>45019</v>
      </c>
      <c r="J430" s="249">
        <v>0</v>
      </c>
      <c r="K430" s="101">
        <v>-13000</v>
      </c>
      <c r="L430" s="250">
        <f t="shared" si="6"/>
        <v>1580999.83</v>
      </c>
      <c r="M430" s="259"/>
    </row>
    <row r="431" spans="2:13" x14ac:dyDescent="0.25">
      <c r="B431" s="46">
        <f>SUBTOTAL(103,$C$10:C431)</f>
        <v>422</v>
      </c>
      <c r="C431" s="24" t="s">
        <v>839</v>
      </c>
      <c r="D431" s="226" t="s">
        <v>955</v>
      </c>
      <c r="E431" s="226"/>
      <c r="F431" s="226"/>
      <c r="G431" s="203" t="s">
        <v>24</v>
      </c>
      <c r="H431" s="203" t="s">
        <v>24</v>
      </c>
      <c r="I431" s="239">
        <v>45021</v>
      </c>
      <c r="J431" s="249">
        <v>0</v>
      </c>
      <c r="K431" s="101">
        <v>-35000</v>
      </c>
      <c r="L431" s="250">
        <f t="shared" si="6"/>
        <v>1545999.83</v>
      </c>
      <c r="M431" s="259"/>
    </row>
    <row r="432" spans="2:13" x14ac:dyDescent="0.25">
      <c r="B432" s="46">
        <f>SUBTOTAL(103,$C$10:C432)</f>
        <v>423</v>
      </c>
      <c r="C432" s="24" t="s">
        <v>598</v>
      </c>
      <c r="D432" s="226" t="s">
        <v>608</v>
      </c>
      <c r="E432" s="226"/>
      <c r="F432" s="226"/>
      <c r="G432" s="203" t="s">
        <v>581</v>
      </c>
      <c r="H432" s="208" t="s">
        <v>434</v>
      </c>
      <c r="I432" s="239">
        <v>45021</v>
      </c>
      <c r="J432" s="249">
        <v>0</v>
      </c>
      <c r="K432" s="101">
        <v>-56000</v>
      </c>
      <c r="L432" s="250">
        <f t="shared" si="6"/>
        <v>1489999.83</v>
      </c>
      <c r="M432" s="259"/>
    </row>
    <row r="433" spans="2:13" x14ac:dyDescent="0.25">
      <c r="B433" s="46">
        <f>SUBTOTAL(103,$C$10:C433)</f>
        <v>424</v>
      </c>
      <c r="C433" s="24" t="s">
        <v>596</v>
      </c>
      <c r="D433" s="226" t="s">
        <v>608</v>
      </c>
      <c r="E433" s="226"/>
      <c r="F433" s="226"/>
      <c r="G433" s="227"/>
      <c r="H433" s="203"/>
      <c r="I433" s="239">
        <v>45021</v>
      </c>
      <c r="J433" s="249">
        <v>0</v>
      </c>
      <c r="K433" s="101">
        <v>-28000</v>
      </c>
      <c r="L433" s="250">
        <f t="shared" si="6"/>
        <v>1461999.83</v>
      </c>
      <c r="M433" s="259"/>
    </row>
    <row r="434" spans="2:13" x14ac:dyDescent="0.25">
      <c r="B434" s="46">
        <f>SUBTOTAL(103,$C$10:C434)</f>
        <v>425</v>
      </c>
      <c r="C434" s="154" t="s">
        <v>692</v>
      </c>
      <c r="D434" s="226" t="s">
        <v>608</v>
      </c>
      <c r="E434" s="226"/>
      <c r="F434" s="226"/>
      <c r="G434" s="203" t="s">
        <v>581</v>
      </c>
      <c r="H434" s="208" t="s">
        <v>434</v>
      </c>
      <c r="I434" s="239">
        <v>45021</v>
      </c>
      <c r="J434" s="249">
        <v>0</v>
      </c>
      <c r="K434" s="101">
        <v>-7000</v>
      </c>
      <c r="L434" s="250">
        <f t="shared" si="6"/>
        <v>1454999.83</v>
      </c>
      <c r="M434" s="259"/>
    </row>
    <row r="435" spans="2:13" x14ac:dyDescent="0.25">
      <c r="B435" s="46">
        <f>SUBTOTAL(103,$C$10:C435)</f>
        <v>426</v>
      </c>
      <c r="C435" s="157" t="s">
        <v>693</v>
      </c>
      <c r="D435" s="226" t="s">
        <v>608</v>
      </c>
      <c r="E435" s="226"/>
      <c r="F435" s="226"/>
      <c r="G435" s="203" t="s">
        <v>581</v>
      </c>
      <c r="H435" s="208" t="s">
        <v>434</v>
      </c>
      <c r="I435" s="239">
        <v>45021</v>
      </c>
      <c r="J435" s="249">
        <v>0</v>
      </c>
      <c r="K435" s="101">
        <v>-7000</v>
      </c>
      <c r="L435" s="250">
        <f t="shared" si="6"/>
        <v>1447999.83</v>
      </c>
      <c r="M435" s="259"/>
    </row>
    <row r="436" spans="2:13" x14ac:dyDescent="0.25">
      <c r="B436" s="46">
        <f>SUBTOTAL(103,$C$10:C436)</f>
        <v>427</v>
      </c>
      <c r="C436" s="24" t="s">
        <v>837</v>
      </c>
      <c r="D436" s="226" t="s">
        <v>712</v>
      </c>
      <c r="E436" s="226"/>
      <c r="F436" s="226"/>
      <c r="G436" s="227" t="s">
        <v>1055</v>
      </c>
      <c r="H436" s="203" t="s">
        <v>436</v>
      </c>
      <c r="I436" s="239">
        <v>45021</v>
      </c>
      <c r="J436" s="249">
        <v>0</v>
      </c>
      <c r="K436" s="101">
        <v>-4000</v>
      </c>
      <c r="L436" s="250">
        <f t="shared" si="6"/>
        <v>1443999.83</v>
      </c>
      <c r="M436" s="259"/>
    </row>
    <row r="437" spans="2:13" x14ac:dyDescent="0.25">
      <c r="B437" s="46">
        <f>SUBTOTAL(103,$C$10:C437)</f>
        <v>428</v>
      </c>
      <c r="C437" s="24" t="s">
        <v>598</v>
      </c>
      <c r="D437" s="226" t="s">
        <v>913</v>
      </c>
      <c r="E437" s="226"/>
      <c r="F437" s="226"/>
      <c r="G437" s="203" t="s">
        <v>644</v>
      </c>
      <c r="H437" s="208" t="s">
        <v>428</v>
      </c>
      <c r="I437" s="239">
        <v>45021</v>
      </c>
      <c r="J437" s="249">
        <v>10050</v>
      </c>
      <c r="K437" s="101">
        <v>0</v>
      </c>
      <c r="L437" s="250">
        <f t="shared" si="6"/>
        <v>1454049.83</v>
      </c>
      <c r="M437" s="259"/>
    </row>
    <row r="438" spans="2:13" x14ac:dyDescent="0.25">
      <c r="B438" s="46">
        <f>SUBTOTAL(103,$C$10:C438)</f>
        <v>429</v>
      </c>
      <c r="C438" s="24" t="s">
        <v>598</v>
      </c>
      <c r="D438" s="24" t="s">
        <v>607</v>
      </c>
      <c r="E438" s="24"/>
      <c r="F438" s="24"/>
      <c r="G438" s="203" t="s">
        <v>644</v>
      </c>
      <c r="H438" s="208" t="s">
        <v>428</v>
      </c>
      <c r="I438" s="239">
        <v>45021</v>
      </c>
      <c r="J438" s="249">
        <v>0</v>
      </c>
      <c r="K438" s="101">
        <v>-6600</v>
      </c>
      <c r="L438" s="250">
        <f t="shared" si="6"/>
        <v>1447449.83</v>
      </c>
      <c r="M438" s="259"/>
    </row>
    <row r="439" spans="2:13" x14ac:dyDescent="0.25">
      <c r="B439" s="46">
        <f>SUBTOTAL(103,$C$10:C439)</f>
        <v>430</v>
      </c>
      <c r="C439" s="157" t="s">
        <v>666</v>
      </c>
      <c r="D439" s="226" t="s">
        <v>607</v>
      </c>
      <c r="E439" s="226"/>
      <c r="F439" s="226"/>
      <c r="G439" s="227" t="s">
        <v>1066</v>
      </c>
      <c r="H439" s="203" t="s">
        <v>1077</v>
      </c>
      <c r="I439" s="239">
        <v>45026</v>
      </c>
      <c r="J439" s="249">
        <v>0</v>
      </c>
      <c r="K439" s="101">
        <v>-2760</v>
      </c>
      <c r="L439" s="250">
        <f t="shared" si="6"/>
        <v>1444689.83</v>
      </c>
      <c r="M439" s="259"/>
    </row>
    <row r="440" spans="2:13" x14ac:dyDescent="0.25">
      <c r="B440" s="46">
        <f>SUBTOTAL(103,$C$10:C440)</f>
        <v>431</v>
      </c>
      <c r="C440" s="24" t="s">
        <v>751</v>
      </c>
      <c r="D440" s="226" t="s">
        <v>607</v>
      </c>
      <c r="E440" s="226"/>
      <c r="F440" s="226"/>
      <c r="G440" s="227" t="s">
        <v>1066</v>
      </c>
      <c r="H440" s="203" t="s">
        <v>1077</v>
      </c>
      <c r="I440" s="239">
        <v>45026</v>
      </c>
      <c r="J440" s="249">
        <v>0</v>
      </c>
      <c r="K440" s="101">
        <v>-700</v>
      </c>
      <c r="L440" s="250">
        <f t="shared" si="6"/>
        <v>1443989.83</v>
      </c>
      <c r="M440" s="259"/>
    </row>
    <row r="441" spans="2:13" x14ac:dyDescent="0.25">
      <c r="B441" s="46">
        <f>SUBTOTAL(103,$C$10:C441)</f>
        <v>432</v>
      </c>
      <c r="C441" s="24" t="s">
        <v>653</v>
      </c>
      <c r="D441" s="24" t="s">
        <v>623</v>
      </c>
      <c r="E441" s="24"/>
      <c r="F441" s="24"/>
      <c r="G441" s="227"/>
      <c r="H441" s="203"/>
      <c r="I441" s="239">
        <v>45028</v>
      </c>
      <c r="J441" s="249">
        <v>300000</v>
      </c>
      <c r="K441" s="101">
        <v>0</v>
      </c>
      <c r="L441" s="250">
        <f t="shared" si="6"/>
        <v>1743989.83</v>
      </c>
      <c r="M441" s="259"/>
    </row>
    <row r="442" spans="2:13" x14ac:dyDescent="0.25">
      <c r="B442" s="46">
        <f>SUBTOTAL(103,$C$10:C442)</f>
        <v>433</v>
      </c>
      <c r="C442" s="24" t="s">
        <v>653</v>
      </c>
      <c r="D442" s="24" t="s">
        <v>704</v>
      </c>
      <c r="E442" s="24"/>
      <c r="F442" s="24"/>
      <c r="G442" s="227"/>
      <c r="H442" s="203"/>
      <c r="I442" s="239">
        <v>45028</v>
      </c>
      <c r="J442" s="249">
        <v>300000</v>
      </c>
      <c r="K442" s="101">
        <v>0</v>
      </c>
      <c r="L442" s="250">
        <f t="shared" si="6"/>
        <v>2043989.83</v>
      </c>
      <c r="M442" s="259"/>
    </row>
    <row r="443" spans="2:13" x14ac:dyDescent="0.25">
      <c r="B443" s="46">
        <f>SUBTOTAL(103,$C$10:C443)</f>
        <v>434</v>
      </c>
      <c r="C443" s="24" t="s">
        <v>24</v>
      </c>
      <c r="D443" s="226" t="s">
        <v>325</v>
      </c>
      <c r="E443" s="226"/>
      <c r="F443" s="226"/>
      <c r="G443" s="203" t="s">
        <v>24</v>
      </c>
      <c r="H443" s="203" t="s">
        <v>24</v>
      </c>
      <c r="I443" s="239">
        <v>45029</v>
      </c>
      <c r="J443" s="249">
        <v>0</v>
      </c>
      <c r="K443" s="101">
        <v>-6500</v>
      </c>
      <c r="L443" s="250">
        <f t="shared" si="6"/>
        <v>2037489.83</v>
      </c>
      <c r="M443" s="259"/>
    </row>
    <row r="444" spans="2:13" x14ac:dyDescent="0.25">
      <c r="B444" s="46">
        <f>SUBTOTAL(103,$C$10:C444)</f>
        <v>435</v>
      </c>
      <c r="C444" s="24" t="s">
        <v>840</v>
      </c>
      <c r="D444" s="226" t="s">
        <v>607</v>
      </c>
      <c r="E444" s="226"/>
      <c r="F444" s="226"/>
      <c r="G444" s="227" t="s">
        <v>1066</v>
      </c>
      <c r="H444" s="203" t="s">
        <v>1077</v>
      </c>
      <c r="I444" s="239">
        <v>45033</v>
      </c>
      <c r="J444" s="249">
        <v>0</v>
      </c>
      <c r="K444" s="101">
        <v>-3000</v>
      </c>
      <c r="L444" s="250">
        <f t="shared" si="6"/>
        <v>2034489.83</v>
      </c>
      <c r="M444" s="259"/>
    </row>
    <row r="445" spans="2:13" x14ac:dyDescent="0.25">
      <c r="B445" s="46">
        <f>SUBTOTAL(103,$C$10:C445)</f>
        <v>436</v>
      </c>
      <c r="C445" s="24" t="s">
        <v>841</v>
      </c>
      <c r="D445" s="226" t="s">
        <v>607</v>
      </c>
      <c r="E445" s="226"/>
      <c r="F445" s="226"/>
      <c r="G445" s="227" t="s">
        <v>1066</v>
      </c>
      <c r="H445" s="203" t="s">
        <v>1077</v>
      </c>
      <c r="I445" s="239">
        <v>45033</v>
      </c>
      <c r="J445" s="249">
        <v>0</v>
      </c>
      <c r="K445" s="101">
        <v>-2500</v>
      </c>
      <c r="L445" s="250">
        <f t="shared" si="6"/>
        <v>2031989.83</v>
      </c>
      <c r="M445" s="259"/>
    </row>
    <row r="446" spans="2:13" x14ac:dyDescent="0.25">
      <c r="B446" s="46">
        <f>SUBTOTAL(103,$C$10:C446)</f>
        <v>437</v>
      </c>
      <c r="C446" s="24" t="s">
        <v>743</v>
      </c>
      <c r="D446" s="226" t="s">
        <v>956</v>
      </c>
      <c r="E446" s="226"/>
      <c r="F446" s="226"/>
      <c r="G446" s="227"/>
      <c r="H446" s="223"/>
      <c r="I446" s="239">
        <v>45033</v>
      </c>
      <c r="J446" s="249">
        <v>0</v>
      </c>
      <c r="K446" s="101">
        <v>-5096.83</v>
      </c>
      <c r="L446" s="250">
        <f t="shared" si="6"/>
        <v>2026893</v>
      </c>
      <c r="M446" s="259"/>
    </row>
    <row r="447" spans="2:13" x14ac:dyDescent="0.25">
      <c r="B447" s="46">
        <f>SUBTOTAL(103,$C$10:C447)</f>
        <v>438</v>
      </c>
      <c r="C447" s="24" t="s">
        <v>743</v>
      </c>
      <c r="D447" s="24" t="s">
        <v>333</v>
      </c>
      <c r="E447" s="24"/>
      <c r="F447" s="24"/>
      <c r="G447" s="227"/>
      <c r="H447" s="223"/>
      <c r="I447" s="239">
        <v>45033</v>
      </c>
      <c r="J447" s="249">
        <v>0</v>
      </c>
      <c r="K447" s="101">
        <v>-23903</v>
      </c>
      <c r="L447" s="250">
        <f t="shared" si="6"/>
        <v>2002990</v>
      </c>
      <c r="M447" s="259"/>
    </row>
    <row r="448" spans="2:13" x14ac:dyDescent="0.25">
      <c r="B448" s="46">
        <f>SUBTOTAL(103,$C$10:C448)</f>
        <v>439</v>
      </c>
      <c r="C448" s="24" t="s">
        <v>842</v>
      </c>
      <c r="D448" s="24" t="s">
        <v>1010</v>
      </c>
      <c r="E448" s="24"/>
      <c r="F448" s="24"/>
      <c r="G448" s="227"/>
      <c r="H448" s="203"/>
      <c r="I448" s="239">
        <v>45035</v>
      </c>
      <c r="J448" s="249">
        <v>0</v>
      </c>
      <c r="K448" s="101">
        <v>-1624</v>
      </c>
      <c r="L448" s="250">
        <f t="shared" si="6"/>
        <v>2001366</v>
      </c>
      <c r="M448" s="259"/>
    </row>
    <row r="449" spans="2:13" x14ac:dyDescent="0.25">
      <c r="B449" s="46">
        <f>SUBTOTAL(103,$C$10:C449)</f>
        <v>440</v>
      </c>
      <c r="C449" s="24" t="s">
        <v>994</v>
      </c>
      <c r="D449" s="24" t="s">
        <v>1010</v>
      </c>
      <c r="E449" s="24"/>
      <c r="F449" s="24"/>
      <c r="G449" s="227"/>
      <c r="H449" s="203"/>
      <c r="I449" s="239">
        <v>45035</v>
      </c>
      <c r="J449" s="249">
        <v>0</v>
      </c>
      <c r="K449" s="101">
        <v>-1624</v>
      </c>
      <c r="L449" s="250">
        <f t="shared" si="6"/>
        <v>1999742</v>
      </c>
      <c r="M449" s="259"/>
    </row>
    <row r="450" spans="2:13" x14ac:dyDescent="0.25">
      <c r="B450" s="46">
        <f>SUBTOTAL(103,$C$10:C450)</f>
        <v>441</v>
      </c>
      <c r="C450" s="24" t="s">
        <v>24</v>
      </c>
      <c r="D450" s="24" t="s">
        <v>1011</v>
      </c>
      <c r="E450" s="24"/>
      <c r="F450" s="24"/>
      <c r="G450" s="203" t="s">
        <v>24</v>
      </c>
      <c r="H450" s="203" t="s">
        <v>24</v>
      </c>
      <c r="I450" s="239">
        <v>45037</v>
      </c>
      <c r="J450" s="249">
        <v>0</v>
      </c>
      <c r="K450" s="101">
        <v>-2500</v>
      </c>
      <c r="L450" s="250">
        <f t="shared" si="6"/>
        <v>1997242</v>
      </c>
      <c r="M450" s="259"/>
    </row>
    <row r="451" spans="2:13" x14ac:dyDescent="0.25">
      <c r="B451" s="46">
        <f>SUBTOTAL(103,$C$10:C451)</f>
        <v>442</v>
      </c>
      <c r="C451" s="24" t="s">
        <v>597</v>
      </c>
      <c r="D451" s="24" t="s">
        <v>1008</v>
      </c>
      <c r="E451" s="24"/>
      <c r="F451" s="24"/>
      <c r="G451" s="203" t="s">
        <v>581</v>
      </c>
      <c r="H451" s="208" t="s">
        <v>434</v>
      </c>
      <c r="I451" s="239">
        <v>45037</v>
      </c>
      <c r="J451" s="249">
        <v>0</v>
      </c>
      <c r="K451" s="101">
        <v>-4500</v>
      </c>
      <c r="L451" s="250">
        <f t="shared" si="6"/>
        <v>1992742</v>
      </c>
      <c r="M451" s="259"/>
    </row>
    <row r="452" spans="2:13" x14ac:dyDescent="0.25">
      <c r="B452" s="46">
        <f>SUBTOTAL(103,$C$10:C452)</f>
        <v>443</v>
      </c>
      <c r="C452" s="24" t="s">
        <v>685</v>
      </c>
      <c r="D452" s="24" t="s">
        <v>712</v>
      </c>
      <c r="E452" s="24"/>
      <c r="F452" s="24"/>
      <c r="G452" s="227"/>
      <c r="H452" s="203"/>
      <c r="I452" s="239">
        <v>45037</v>
      </c>
      <c r="J452" s="249">
        <v>0</v>
      </c>
      <c r="K452" s="101">
        <v>-16500</v>
      </c>
      <c r="L452" s="250">
        <f t="shared" si="6"/>
        <v>1976242</v>
      </c>
      <c r="M452" s="259"/>
    </row>
    <row r="453" spans="2:13" x14ac:dyDescent="0.25">
      <c r="B453" s="46">
        <f>SUBTOTAL(103,$C$10:C453)</f>
        <v>444</v>
      </c>
      <c r="C453" s="24" t="s">
        <v>598</v>
      </c>
      <c r="D453" s="24" t="s">
        <v>607</v>
      </c>
      <c r="E453" s="24"/>
      <c r="F453" s="24"/>
      <c r="G453" s="203" t="s">
        <v>644</v>
      </c>
      <c r="H453" s="208" t="s">
        <v>428</v>
      </c>
      <c r="I453" s="239">
        <v>45037</v>
      </c>
      <c r="J453" s="249">
        <v>0</v>
      </c>
      <c r="K453" s="101">
        <v>-2200</v>
      </c>
      <c r="L453" s="250">
        <f t="shared" si="6"/>
        <v>1974042</v>
      </c>
      <c r="M453" s="259"/>
    </row>
    <row r="454" spans="2:13" x14ac:dyDescent="0.25">
      <c r="B454" s="46">
        <f>SUBTOTAL(103,$C$10:C454)</f>
        <v>445</v>
      </c>
      <c r="C454" s="24" t="s">
        <v>598</v>
      </c>
      <c r="D454" s="226" t="s">
        <v>913</v>
      </c>
      <c r="E454" s="226"/>
      <c r="F454" s="226"/>
      <c r="G454" s="203" t="s">
        <v>644</v>
      </c>
      <c r="H454" s="208" t="s">
        <v>428</v>
      </c>
      <c r="I454" s="239">
        <v>45043</v>
      </c>
      <c r="J454" s="249">
        <v>11150</v>
      </c>
      <c r="K454" s="101">
        <v>0</v>
      </c>
      <c r="L454" s="250">
        <f t="shared" si="6"/>
        <v>1985192</v>
      </c>
      <c r="M454" s="259"/>
    </row>
    <row r="455" spans="2:13" x14ac:dyDescent="0.25">
      <c r="B455" s="46">
        <f>SUBTOTAL(103,$C$10:C455)</f>
        <v>446</v>
      </c>
      <c r="C455" s="24" t="s">
        <v>803</v>
      </c>
      <c r="D455" s="24" t="s">
        <v>846</v>
      </c>
      <c r="E455" s="24"/>
      <c r="F455" s="24"/>
      <c r="G455" s="203" t="s">
        <v>24</v>
      </c>
      <c r="H455" s="203" t="s">
        <v>24</v>
      </c>
      <c r="I455" s="239">
        <v>45044</v>
      </c>
      <c r="J455" s="249">
        <v>0</v>
      </c>
      <c r="K455" s="101">
        <v>-15000</v>
      </c>
      <c r="L455" s="250">
        <f t="shared" si="6"/>
        <v>1970192</v>
      </c>
      <c r="M455" s="259"/>
    </row>
    <row r="456" spans="2:13" x14ac:dyDescent="0.25">
      <c r="B456" s="46">
        <f>SUBTOTAL(103,$C$10:C456)</f>
        <v>447</v>
      </c>
      <c r="C456" s="24" t="s">
        <v>596</v>
      </c>
      <c r="D456" s="24" t="s">
        <v>607</v>
      </c>
      <c r="E456" s="24"/>
      <c r="F456" s="24"/>
      <c r="G456" s="203" t="s">
        <v>581</v>
      </c>
      <c r="H456" s="208" t="s">
        <v>434</v>
      </c>
      <c r="I456" s="239">
        <v>45044</v>
      </c>
      <c r="J456" s="249">
        <v>0</v>
      </c>
      <c r="K456" s="101">
        <v>-7351.96</v>
      </c>
      <c r="L456" s="250">
        <f t="shared" si="6"/>
        <v>1962840.04</v>
      </c>
      <c r="M456" s="259"/>
    </row>
    <row r="457" spans="2:13" x14ac:dyDescent="0.25">
      <c r="B457" s="46">
        <f>SUBTOTAL(103,$C$10:C457)</f>
        <v>448</v>
      </c>
      <c r="C457" s="24" t="s">
        <v>596</v>
      </c>
      <c r="D457" s="24" t="s">
        <v>608</v>
      </c>
      <c r="E457" s="24"/>
      <c r="F457" s="24"/>
      <c r="G457" s="227" t="s">
        <v>581</v>
      </c>
      <c r="H457" s="203" t="s">
        <v>434</v>
      </c>
      <c r="I457" s="239">
        <v>45044</v>
      </c>
      <c r="J457" s="249">
        <v>0</v>
      </c>
      <c r="K457" s="101">
        <v>-7000</v>
      </c>
      <c r="L457" s="250">
        <f t="shared" si="6"/>
        <v>1955840.04</v>
      </c>
      <c r="M457" s="259"/>
    </row>
    <row r="458" spans="2:13" x14ac:dyDescent="0.25">
      <c r="B458" s="46">
        <f>SUBTOTAL(103,$C$10:C458)</f>
        <v>449</v>
      </c>
      <c r="C458" s="24" t="s">
        <v>1080</v>
      </c>
      <c r="D458" s="24" t="s">
        <v>608</v>
      </c>
      <c r="E458" s="24"/>
      <c r="F458" s="24"/>
      <c r="G458" s="203" t="s">
        <v>675</v>
      </c>
      <c r="H458" s="203" t="s">
        <v>676</v>
      </c>
      <c r="I458" s="239">
        <v>45044</v>
      </c>
      <c r="J458" s="249">
        <v>0</v>
      </c>
      <c r="K458" s="101">
        <v>-19331</v>
      </c>
      <c r="L458" s="250">
        <f t="shared" si="6"/>
        <v>1936509.04</v>
      </c>
      <c r="M458" s="259"/>
    </row>
    <row r="459" spans="2:13" x14ac:dyDescent="0.25">
      <c r="B459" s="46">
        <f>SUBTOTAL(103,$C$10:C459)</f>
        <v>450</v>
      </c>
      <c r="C459" s="24" t="s">
        <v>598</v>
      </c>
      <c r="D459" s="24" t="s">
        <v>607</v>
      </c>
      <c r="E459" s="24"/>
      <c r="F459" s="24"/>
      <c r="G459" s="203" t="s">
        <v>581</v>
      </c>
      <c r="H459" s="208" t="s">
        <v>434</v>
      </c>
      <c r="I459" s="239">
        <v>45044</v>
      </c>
      <c r="J459" s="249">
        <v>0</v>
      </c>
      <c r="K459" s="101">
        <v>-21466.720000000001</v>
      </c>
      <c r="L459" s="250">
        <f t="shared" si="6"/>
        <v>1915042.32</v>
      </c>
      <c r="M459" s="259"/>
    </row>
    <row r="460" spans="2:13" x14ac:dyDescent="0.25">
      <c r="B460" s="46">
        <f>SUBTOTAL(103,$C$10:C460)</f>
        <v>451</v>
      </c>
      <c r="C460" s="24" t="s">
        <v>598</v>
      </c>
      <c r="D460" s="24" t="s">
        <v>608</v>
      </c>
      <c r="E460" s="24"/>
      <c r="F460" s="24"/>
      <c r="G460" s="203" t="s">
        <v>675</v>
      </c>
      <c r="H460" s="203" t="s">
        <v>676</v>
      </c>
      <c r="I460" s="239">
        <v>45044</v>
      </c>
      <c r="J460" s="249">
        <v>0</v>
      </c>
      <c r="K460" s="101">
        <v>-7000</v>
      </c>
      <c r="L460" s="250">
        <f t="shared" si="6"/>
        <v>1908042.32</v>
      </c>
      <c r="M460" s="259"/>
    </row>
    <row r="461" spans="2:13" x14ac:dyDescent="0.25">
      <c r="B461" s="46">
        <f>SUBTOTAL(103,$C$10:C461)</f>
        <v>452</v>
      </c>
      <c r="C461" s="24" t="s">
        <v>793</v>
      </c>
      <c r="D461" s="24" t="s">
        <v>608</v>
      </c>
      <c r="E461" s="24"/>
      <c r="F461" s="24"/>
      <c r="G461" s="227" t="s">
        <v>675</v>
      </c>
      <c r="H461" s="208" t="s">
        <v>676</v>
      </c>
      <c r="I461" s="239">
        <v>45044</v>
      </c>
      <c r="J461" s="249">
        <v>0</v>
      </c>
      <c r="K461" s="101">
        <v>-5400</v>
      </c>
      <c r="L461" s="250">
        <f t="shared" ref="L461:L524" si="7">J461+L460+K461</f>
        <v>1902642.32</v>
      </c>
      <c r="M461" s="259"/>
    </row>
    <row r="462" spans="2:13" x14ac:dyDescent="0.25">
      <c r="B462" s="46">
        <f>SUBTOTAL(103,$C$10:C462)</f>
        <v>453</v>
      </c>
      <c r="C462" s="24" t="s">
        <v>599</v>
      </c>
      <c r="D462" s="24" t="s">
        <v>607</v>
      </c>
      <c r="E462" s="24"/>
      <c r="F462" s="24"/>
      <c r="G462" s="203" t="s">
        <v>581</v>
      </c>
      <c r="H462" s="208" t="s">
        <v>434</v>
      </c>
      <c r="I462" s="239">
        <v>45044</v>
      </c>
      <c r="J462" s="249">
        <v>0</v>
      </c>
      <c r="K462" s="101">
        <v>-16500</v>
      </c>
      <c r="L462" s="250">
        <f t="shared" si="7"/>
        <v>1886142.32</v>
      </c>
      <c r="M462" s="259"/>
    </row>
    <row r="463" spans="2:13" x14ac:dyDescent="0.25">
      <c r="B463" s="46">
        <f>SUBTOTAL(103,$C$10:C463)</f>
        <v>454</v>
      </c>
      <c r="C463" s="154" t="s">
        <v>692</v>
      </c>
      <c r="D463" s="24" t="s">
        <v>1085</v>
      </c>
      <c r="E463" s="24"/>
      <c r="F463" s="24"/>
      <c r="G463" s="203" t="s">
        <v>581</v>
      </c>
      <c r="H463" s="208" t="s">
        <v>434</v>
      </c>
      <c r="I463" s="239">
        <v>45079</v>
      </c>
      <c r="J463" s="249">
        <v>0</v>
      </c>
      <c r="K463" s="101">
        <v>-7500</v>
      </c>
      <c r="L463" s="250">
        <f t="shared" si="7"/>
        <v>1878642.32</v>
      </c>
      <c r="M463" s="259"/>
    </row>
    <row r="464" spans="2:13" x14ac:dyDescent="0.25">
      <c r="B464" s="46">
        <f>SUBTOTAL(103,$C$10:C464)</f>
        <v>455</v>
      </c>
      <c r="C464" s="24" t="s">
        <v>601</v>
      </c>
      <c r="D464" s="24" t="s">
        <v>608</v>
      </c>
      <c r="E464" s="24"/>
      <c r="F464" s="24"/>
      <c r="G464" s="203" t="s">
        <v>675</v>
      </c>
      <c r="H464" s="203" t="s">
        <v>676</v>
      </c>
      <c r="I464" s="239">
        <v>45044</v>
      </c>
      <c r="J464" s="249">
        <v>0</v>
      </c>
      <c r="K464" s="101">
        <v>-4831</v>
      </c>
      <c r="L464" s="250">
        <f t="shared" si="7"/>
        <v>1873811.32</v>
      </c>
      <c r="M464" s="259"/>
    </row>
    <row r="465" spans="2:13" x14ac:dyDescent="0.25">
      <c r="B465" s="46">
        <f>SUBTOTAL(103,$C$10:C465)</f>
        <v>456</v>
      </c>
      <c r="C465" s="24" t="s">
        <v>1081</v>
      </c>
      <c r="D465" s="24" t="s">
        <v>607</v>
      </c>
      <c r="E465" s="24"/>
      <c r="F465" s="24"/>
      <c r="G465" s="227" t="s">
        <v>1047</v>
      </c>
      <c r="H465" s="203" t="s">
        <v>432</v>
      </c>
      <c r="I465" s="239">
        <v>45044</v>
      </c>
      <c r="J465" s="249">
        <v>0</v>
      </c>
      <c r="K465" s="101">
        <v>-9000</v>
      </c>
      <c r="L465" s="250">
        <f t="shared" si="7"/>
        <v>1864811.32</v>
      </c>
      <c r="M465" s="259"/>
    </row>
    <row r="466" spans="2:13" x14ac:dyDescent="0.25">
      <c r="B466" s="46">
        <f>SUBTOTAL(103,$C$10:C466)</f>
        <v>457</v>
      </c>
      <c r="C466" s="24" t="s">
        <v>1082</v>
      </c>
      <c r="D466" s="24" t="s">
        <v>607</v>
      </c>
      <c r="E466" s="24"/>
      <c r="F466" s="24"/>
      <c r="G466" s="227" t="s">
        <v>1047</v>
      </c>
      <c r="H466" s="203" t="s">
        <v>432</v>
      </c>
      <c r="I466" s="239">
        <v>45044</v>
      </c>
      <c r="J466" s="249">
        <v>0</v>
      </c>
      <c r="K466" s="101">
        <v>-2707.5</v>
      </c>
      <c r="L466" s="250">
        <f t="shared" si="7"/>
        <v>1862103.82</v>
      </c>
      <c r="M466" s="259"/>
    </row>
    <row r="467" spans="2:13" x14ac:dyDescent="0.25">
      <c r="B467" s="46">
        <f>SUBTOTAL(103,$C$10:C467)</f>
        <v>458</v>
      </c>
      <c r="C467" s="24" t="s">
        <v>1082</v>
      </c>
      <c r="D467" s="24" t="s">
        <v>607</v>
      </c>
      <c r="E467" s="24"/>
      <c r="F467" s="24"/>
      <c r="G467" s="227" t="s">
        <v>582</v>
      </c>
      <c r="H467" s="203" t="s">
        <v>425</v>
      </c>
      <c r="I467" s="239">
        <v>45044</v>
      </c>
      <c r="J467" s="249">
        <v>0</v>
      </c>
      <c r="K467" s="101">
        <v>-3353.5</v>
      </c>
      <c r="L467" s="250">
        <f t="shared" si="7"/>
        <v>1858750.32</v>
      </c>
      <c r="M467" s="259"/>
    </row>
    <row r="468" spans="2:13" x14ac:dyDescent="0.25">
      <c r="B468" s="46">
        <f>SUBTOTAL(103,$C$10:C468)</f>
        <v>459</v>
      </c>
      <c r="C468" s="24" t="s">
        <v>1083</v>
      </c>
      <c r="D468" s="24" t="s">
        <v>607</v>
      </c>
      <c r="E468" s="24"/>
      <c r="F468" s="24"/>
      <c r="G468" s="227" t="s">
        <v>582</v>
      </c>
      <c r="H468" s="203" t="s">
        <v>425</v>
      </c>
      <c r="I468" s="239">
        <v>45044</v>
      </c>
      <c r="J468" s="249">
        <v>0</v>
      </c>
      <c r="K468" s="101">
        <v>-8265</v>
      </c>
      <c r="L468" s="250">
        <f t="shared" si="7"/>
        <v>1850485.32</v>
      </c>
      <c r="M468" s="259"/>
    </row>
    <row r="469" spans="2:13" x14ac:dyDescent="0.25">
      <c r="B469" s="46">
        <f>SUBTOTAL(103,$C$10:C469)</f>
        <v>460</v>
      </c>
      <c r="C469" s="24" t="s">
        <v>1083</v>
      </c>
      <c r="D469" s="24" t="s">
        <v>608</v>
      </c>
      <c r="E469" s="24"/>
      <c r="F469" s="24"/>
      <c r="G469" s="203" t="s">
        <v>675</v>
      </c>
      <c r="H469" s="203" t="s">
        <v>676</v>
      </c>
      <c r="I469" s="239">
        <v>45044</v>
      </c>
      <c r="J469" s="249">
        <v>0</v>
      </c>
      <c r="K469" s="101">
        <v>-3120</v>
      </c>
      <c r="L469" s="250">
        <f t="shared" si="7"/>
        <v>1847365.32</v>
      </c>
      <c r="M469" s="259"/>
    </row>
    <row r="470" spans="2:13" x14ac:dyDescent="0.25">
      <c r="B470" s="46">
        <f>SUBTOTAL(103,$C$10:C470)</f>
        <v>461</v>
      </c>
      <c r="C470" s="24" t="s">
        <v>1083</v>
      </c>
      <c r="D470" s="24" t="s">
        <v>607</v>
      </c>
      <c r="E470" s="24"/>
      <c r="F470" s="24"/>
      <c r="G470" s="203" t="s">
        <v>675</v>
      </c>
      <c r="H470" s="203" t="s">
        <v>676</v>
      </c>
      <c r="I470" s="239">
        <v>45044</v>
      </c>
      <c r="J470" s="249">
        <v>0</v>
      </c>
      <c r="K470" s="101">
        <v>-4987.5</v>
      </c>
      <c r="L470" s="250">
        <f t="shared" si="7"/>
        <v>1842377.82</v>
      </c>
      <c r="M470" s="259"/>
    </row>
    <row r="471" spans="2:13" x14ac:dyDescent="0.25">
      <c r="B471" s="46">
        <f>SUBTOTAL(103,$C$10:C471)</f>
        <v>462</v>
      </c>
      <c r="C471" s="24" t="s">
        <v>1083</v>
      </c>
      <c r="D471" s="24" t="s">
        <v>607</v>
      </c>
      <c r="E471" s="24"/>
      <c r="F471" s="24"/>
      <c r="G471" s="203" t="s">
        <v>675</v>
      </c>
      <c r="H471" s="203" t="s">
        <v>676</v>
      </c>
      <c r="I471" s="239">
        <v>45044</v>
      </c>
      <c r="J471" s="249">
        <v>0</v>
      </c>
      <c r="K471" s="101">
        <v>-16194.92</v>
      </c>
      <c r="L471" s="250">
        <f t="shared" si="7"/>
        <v>1826182.9000000001</v>
      </c>
      <c r="M471" s="259"/>
    </row>
    <row r="472" spans="2:13" x14ac:dyDescent="0.25">
      <c r="B472" s="46">
        <f>SUBTOTAL(103,$C$10:C472)</f>
        <v>463</v>
      </c>
      <c r="C472" s="24" t="s">
        <v>1083</v>
      </c>
      <c r="D472" s="24" t="s">
        <v>1098</v>
      </c>
      <c r="E472" s="24"/>
      <c r="F472" s="24"/>
      <c r="G472" s="203" t="s">
        <v>675</v>
      </c>
      <c r="H472" s="203" t="s">
        <v>676</v>
      </c>
      <c r="I472" s="239">
        <v>45044</v>
      </c>
      <c r="J472" s="249">
        <v>0</v>
      </c>
      <c r="K472" s="101">
        <v>-17306</v>
      </c>
      <c r="L472" s="250">
        <f t="shared" si="7"/>
        <v>1808876.9000000001</v>
      </c>
      <c r="M472" s="259"/>
    </row>
    <row r="473" spans="2:13" x14ac:dyDescent="0.25">
      <c r="B473" s="46">
        <f>SUBTOTAL(103,$C$10:C473)</f>
        <v>464</v>
      </c>
      <c r="C473" s="24" t="s">
        <v>1083</v>
      </c>
      <c r="D473" s="24" t="s">
        <v>608</v>
      </c>
      <c r="E473" s="24"/>
      <c r="F473" s="24"/>
      <c r="G473" s="227" t="s">
        <v>675</v>
      </c>
      <c r="H473" s="208" t="s">
        <v>676</v>
      </c>
      <c r="I473" s="239">
        <v>45044</v>
      </c>
      <c r="J473" s="249">
        <v>0</v>
      </c>
      <c r="K473" s="101">
        <v>-2400</v>
      </c>
      <c r="L473" s="250">
        <f t="shared" si="7"/>
        <v>1806476.9000000001</v>
      </c>
      <c r="M473" s="259"/>
    </row>
    <row r="474" spans="2:13" x14ac:dyDescent="0.25">
      <c r="B474" s="46">
        <f>SUBTOTAL(103,$C$10:C474)</f>
        <v>465</v>
      </c>
      <c r="C474" s="24" t="s">
        <v>667</v>
      </c>
      <c r="D474" s="24" t="s">
        <v>607</v>
      </c>
      <c r="E474" s="24"/>
      <c r="F474" s="24"/>
      <c r="G474" s="203" t="s">
        <v>675</v>
      </c>
      <c r="H474" s="203" t="s">
        <v>676</v>
      </c>
      <c r="I474" s="239">
        <v>45044</v>
      </c>
      <c r="J474" s="249">
        <v>0</v>
      </c>
      <c r="K474" s="101">
        <v>-7192.04</v>
      </c>
      <c r="L474" s="250">
        <f t="shared" si="7"/>
        <v>1799284.86</v>
      </c>
      <c r="M474" s="259"/>
    </row>
    <row r="475" spans="2:13" x14ac:dyDescent="0.25">
      <c r="B475" s="46">
        <f>SUBTOTAL(103,$C$10:C475)</f>
        <v>466</v>
      </c>
      <c r="C475" s="24" t="s">
        <v>1084</v>
      </c>
      <c r="D475" s="24" t="s">
        <v>608</v>
      </c>
      <c r="E475" s="24"/>
      <c r="F475" s="24"/>
      <c r="G475" s="203" t="s">
        <v>675</v>
      </c>
      <c r="H475" s="203" t="s">
        <v>676</v>
      </c>
      <c r="I475" s="239">
        <v>45044</v>
      </c>
      <c r="J475" s="249">
        <v>0</v>
      </c>
      <c r="K475" s="101">
        <v>-20931</v>
      </c>
      <c r="L475" s="250">
        <f t="shared" si="7"/>
        <v>1778353.86</v>
      </c>
      <c r="M475" s="259"/>
    </row>
    <row r="476" spans="2:13" x14ac:dyDescent="0.25">
      <c r="B476" s="46">
        <f>SUBTOTAL(103,$C$10:C476)</f>
        <v>467</v>
      </c>
      <c r="C476" s="24" t="s">
        <v>729</v>
      </c>
      <c r="D476" s="24" t="s">
        <v>1012</v>
      </c>
      <c r="E476" s="24"/>
      <c r="F476" s="24"/>
      <c r="G476" s="227" t="s">
        <v>1058</v>
      </c>
      <c r="H476" s="203" t="s">
        <v>426</v>
      </c>
      <c r="I476" s="239">
        <v>45049</v>
      </c>
      <c r="J476" s="249">
        <v>0</v>
      </c>
      <c r="K476" s="101">
        <v>-40000</v>
      </c>
      <c r="L476" s="250">
        <f t="shared" si="7"/>
        <v>1738353.86</v>
      </c>
      <c r="M476" s="259"/>
    </row>
    <row r="477" spans="2:13" x14ac:dyDescent="0.25">
      <c r="B477" s="46">
        <f>SUBTOTAL(103,$C$10:C477)</f>
        <v>468</v>
      </c>
      <c r="C477" s="24" t="s">
        <v>596</v>
      </c>
      <c r="D477" s="24" t="s">
        <v>607</v>
      </c>
      <c r="E477" s="24"/>
      <c r="F477" s="24"/>
      <c r="G477" s="203" t="s">
        <v>581</v>
      </c>
      <c r="H477" s="208" t="s">
        <v>434</v>
      </c>
      <c r="I477" s="239">
        <v>45052</v>
      </c>
      <c r="J477" s="249">
        <v>0</v>
      </c>
      <c r="K477" s="101">
        <v>-7183.7</v>
      </c>
      <c r="L477" s="250">
        <f t="shared" si="7"/>
        <v>1731170.1600000001</v>
      </c>
      <c r="M477" s="259"/>
    </row>
    <row r="478" spans="2:13" x14ac:dyDescent="0.25">
      <c r="B478" s="46">
        <f>SUBTOTAL(103,$C$10:C478)</f>
        <v>469</v>
      </c>
      <c r="C478" s="24" t="s">
        <v>596</v>
      </c>
      <c r="D478" s="24" t="s">
        <v>607</v>
      </c>
      <c r="E478" s="24"/>
      <c r="F478" s="24"/>
      <c r="G478" s="227" t="s">
        <v>698</v>
      </c>
      <c r="H478" s="203" t="s">
        <v>720</v>
      </c>
      <c r="I478" s="239">
        <v>45051</v>
      </c>
      <c r="J478" s="249">
        <v>0</v>
      </c>
      <c r="K478" s="101">
        <v>-3575.85</v>
      </c>
      <c r="L478" s="250">
        <f t="shared" si="7"/>
        <v>1727594.31</v>
      </c>
      <c r="M478" s="259"/>
    </row>
    <row r="479" spans="2:13" x14ac:dyDescent="0.25">
      <c r="B479" s="46">
        <f>SUBTOTAL(103,$C$10:C479)</f>
        <v>470</v>
      </c>
      <c r="C479" s="24" t="s">
        <v>1080</v>
      </c>
      <c r="D479" s="24" t="s">
        <v>608</v>
      </c>
      <c r="E479" s="24"/>
      <c r="F479" s="24"/>
      <c r="G479" s="203" t="s">
        <v>675</v>
      </c>
      <c r="H479" s="203" t="s">
        <v>676</v>
      </c>
      <c r="I479" s="239">
        <v>45051</v>
      </c>
      <c r="J479" s="249">
        <v>0</v>
      </c>
      <c r="K479" s="101">
        <v>-2331</v>
      </c>
      <c r="L479" s="250">
        <f t="shared" si="7"/>
        <v>1725263.31</v>
      </c>
      <c r="M479" s="259"/>
    </row>
    <row r="480" spans="2:13" x14ac:dyDescent="0.25">
      <c r="B480" s="46">
        <f>SUBTOTAL(103,$C$10:C480)</f>
        <v>471</v>
      </c>
      <c r="C480" s="24" t="s">
        <v>598</v>
      </c>
      <c r="D480" s="24" t="s">
        <v>607</v>
      </c>
      <c r="E480" s="24"/>
      <c r="F480" s="24"/>
      <c r="G480" s="203" t="s">
        <v>581</v>
      </c>
      <c r="H480" s="208" t="s">
        <v>434</v>
      </c>
      <c r="I480" s="239">
        <v>45051</v>
      </c>
      <c r="J480" s="249">
        <v>0</v>
      </c>
      <c r="K480" s="101">
        <v>-17339.53</v>
      </c>
      <c r="L480" s="250">
        <f t="shared" si="7"/>
        <v>1707923.78</v>
      </c>
      <c r="M480" s="259"/>
    </row>
    <row r="481" spans="2:13" x14ac:dyDescent="0.25">
      <c r="B481" s="46">
        <f>SUBTOTAL(103,$C$10:C481)</f>
        <v>472</v>
      </c>
      <c r="C481" s="24" t="s">
        <v>793</v>
      </c>
      <c r="D481" s="24" t="s">
        <v>608</v>
      </c>
      <c r="E481" s="24"/>
      <c r="F481" s="24"/>
      <c r="G481" s="203" t="s">
        <v>675</v>
      </c>
      <c r="H481" s="203" t="s">
        <v>676</v>
      </c>
      <c r="I481" s="239">
        <v>45051</v>
      </c>
      <c r="J481" s="249">
        <v>0</v>
      </c>
      <c r="K481" s="101">
        <f>-15040-3500</f>
        <v>-18540</v>
      </c>
      <c r="L481" s="250">
        <f t="shared" si="7"/>
        <v>1689383.78</v>
      </c>
      <c r="M481" s="259"/>
    </row>
    <row r="482" spans="2:13" x14ac:dyDescent="0.25">
      <c r="B482" s="46">
        <f>SUBTOTAL(103,$C$10:C482)</f>
        <v>473</v>
      </c>
      <c r="C482" s="24" t="s">
        <v>599</v>
      </c>
      <c r="D482" s="24" t="s">
        <v>607</v>
      </c>
      <c r="E482" s="24"/>
      <c r="F482" s="24"/>
      <c r="G482" s="227" t="s">
        <v>700</v>
      </c>
      <c r="H482" s="208" t="s">
        <v>439</v>
      </c>
      <c r="I482" s="239">
        <v>45051</v>
      </c>
      <c r="J482" s="249">
        <v>0</v>
      </c>
      <c r="K482" s="101">
        <v>-13500</v>
      </c>
      <c r="L482" s="250">
        <f t="shared" si="7"/>
        <v>1675883.78</v>
      </c>
      <c r="M482" s="259"/>
    </row>
    <row r="483" spans="2:13" x14ac:dyDescent="0.25">
      <c r="B483" s="46">
        <f>SUBTOTAL(103,$C$10:C483)</f>
        <v>474</v>
      </c>
      <c r="C483" s="24" t="s">
        <v>596</v>
      </c>
      <c r="D483" s="24" t="s">
        <v>608</v>
      </c>
      <c r="E483" s="24"/>
      <c r="F483" s="24"/>
      <c r="G483" s="203" t="s">
        <v>581</v>
      </c>
      <c r="H483" s="208" t="s">
        <v>434</v>
      </c>
      <c r="I483" s="239">
        <v>45051</v>
      </c>
      <c r="J483" s="249">
        <v>0</v>
      </c>
      <c r="K483" s="101">
        <v>-54000</v>
      </c>
      <c r="L483" s="250">
        <f t="shared" si="7"/>
        <v>1621883.78</v>
      </c>
      <c r="M483" s="259"/>
    </row>
    <row r="484" spans="2:13" x14ac:dyDescent="0.25">
      <c r="B484" s="46">
        <f>SUBTOTAL(103,$C$10:C484)</f>
        <v>475</v>
      </c>
      <c r="C484" s="24" t="s">
        <v>598</v>
      </c>
      <c r="D484" s="24" t="s">
        <v>608</v>
      </c>
      <c r="E484" s="24"/>
      <c r="F484" s="24"/>
      <c r="G484" s="203" t="s">
        <v>581</v>
      </c>
      <c r="H484" s="208" t="s">
        <v>434</v>
      </c>
      <c r="I484" s="239">
        <v>45051</v>
      </c>
      <c r="J484" s="249">
        <v>0</v>
      </c>
      <c r="K484" s="101">
        <v>-82000</v>
      </c>
      <c r="L484" s="250">
        <f t="shared" si="7"/>
        <v>1539883.78</v>
      </c>
      <c r="M484" s="259"/>
    </row>
    <row r="485" spans="2:13" x14ac:dyDescent="0.25">
      <c r="B485" s="46">
        <f>SUBTOTAL(103,$C$10:C485)</f>
        <v>476</v>
      </c>
      <c r="C485" s="154" t="s">
        <v>692</v>
      </c>
      <c r="D485" s="24" t="s">
        <v>608</v>
      </c>
      <c r="E485" s="24"/>
      <c r="F485" s="24"/>
      <c r="G485" s="203" t="s">
        <v>581</v>
      </c>
      <c r="H485" s="208" t="s">
        <v>434</v>
      </c>
      <c r="I485" s="239">
        <v>45051</v>
      </c>
      <c r="J485" s="249">
        <v>0</v>
      </c>
      <c r="K485" s="101">
        <v>-7000</v>
      </c>
      <c r="L485" s="250">
        <f t="shared" si="7"/>
        <v>1532883.78</v>
      </c>
      <c r="M485" s="259"/>
    </row>
    <row r="486" spans="2:13" x14ac:dyDescent="0.25">
      <c r="B486" s="46">
        <f>SUBTOTAL(103,$C$10:C486)</f>
        <v>477</v>
      </c>
      <c r="C486" s="157" t="s">
        <v>693</v>
      </c>
      <c r="D486" s="24" t="s">
        <v>608</v>
      </c>
      <c r="E486" s="24"/>
      <c r="F486" s="24"/>
      <c r="G486" s="203" t="s">
        <v>581</v>
      </c>
      <c r="H486" s="208" t="s">
        <v>434</v>
      </c>
      <c r="I486" s="239">
        <v>45051</v>
      </c>
      <c r="J486" s="249">
        <v>0</v>
      </c>
      <c r="K486" s="101">
        <v>-7000</v>
      </c>
      <c r="L486" s="250">
        <f t="shared" si="7"/>
        <v>1525883.78</v>
      </c>
      <c r="M486" s="259"/>
    </row>
    <row r="487" spans="2:13" x14ac:dyDescent="0.25">
      <c r="B487" s="46">
        <f>SUBTOTAL(103,$C$10:C487)</f>
        <v>478</v>
      </c>
      <c r="C487" s="154" t="s">
        <v>692</v>
      </c>
      <c r="D487" s="24" t="s">
        <v>918</v>
      </c>
      <c r="E487" s="24"/>
      <c r="F487" s="24"/>
      <c r="G487" s="203" t="s">
        <v>581</v>
      </c>
      <c r="H487" s="208" t="s">
        <v>434</v>
      </c>
      <c r="I487" s="239">
        <v>45051</v>
      </c>
      <c r="J487" s="249">
        <v>0</v>
      </c>
      <c r="K487" s="101">
        <v>-12083</v>
      </c>
      <c r="L487" s="250">
        <f t="shared" si="7"/>
        <v>1513800.78</v>
      </c>
      <c r="M487" s="259"/>
    </row>
    <row r="488" spans="2:13" x14ac:dyDescent="0.25">
      <c r="B488" s="46">
        <f>SUBTOTAL(103,$C$10:C488)</f>
        <v>479</v>
      </c>
      <c r="C488" s="24" t="s">
        <v>1086</v>
      </c>
      <c r="D488" s="24" t="s">
        <v>1136</v>
      </c>
      <c r="E488" s="24"/>
      <c r="F488" s="24"/>
      <c r="G488" s="203" t="s">
        <v>581</v>
      </c>
      <c r="H488" s="208" t="s">
        <v>434</v>
      </c>
      <c r="I488" s="239">
        <v>45051</v>
      </c>
      <c r="J488" s="249">
        <v>0</v>
      </c>
      <c r="K488" s="101">
        <v>-3000</v>
      </c>
      <c r="L488" s="250">
        <f t="shared" si="7"/>
        <v>1510800.78</v>
      </c>
      <c r="M488" s="259"/>
    </row>
    <row r="489" spans="2:13" x14ac:dyDescent="0.25">
      <c r="B489" s="46">
        <f>SUBTOTAL(103,$C$10:C489)</f>
        <v>480</v>
      </c>
      <c r="C489" s="24" t="s">
        <v>601</v>
      </c>
      <c r="D489" s="24" t="s">
        <v>608</v>
      </c>
      <c r="E489" s="24"/>
      <c r="F489" s="24"/>
      <c r="G489" s="203" t="s">
        <v>675</v>
      </c>
      <c r="H489" s="203" t="s">
        <v>676</v>
      </c>
      <c r="I489" s="239">
        <v>45051</v>
      </c>
      <c r="J489" s="249">
        <v>0</v>
      </c>
      <c r="K489" s="101">
        <v>-2331</v>
      </c>
      <c r="L489" s="250">
        <f t="shared" si="7"/>
        <v>1508469.78</v>
      </c>
      <c r="M489" s="259"/>
    </row>
    <row r="490" spans="2:13" x14ac:dyDescent="0.25">
      <c r="B490" s="46">
        <f>SUBTOTAL(103,$C$10:C490)</f>
        <v>481</v>
      </c>
      <c r="C490" s="24" t="s">
        <v>1081</v>
      </c>
      <c r="D490" s="24" t="s">
        <v>608</v>
      </c>
      <c r="E490" s="24"/>
      <c r="F490" s="24"/>
      <c r="G490" s="203" t="s">
        <v>675</v>
      </c>
      <c r="H490" s="203" t="s">
        <v>676</v>
      </c>
      <c r="I490" s="239">
        <v>45051</v>
      </c>
      <c r="J490" s="249">
        <v>0</v>
      </c>
      <c r="K490" s="101">
        <v>-7500</v>
      </c>
      <c r="L490" s="250">
        <f t="shared" si="7"/>
        <v>1500969.78</v>
      </c>
      <c r="M490" s="259"/>
    </row>
    <row r="491" spans="2:13" x14ac:dyDescent="0.25">
      <c r="B491" s="46">
        <f>SUBTOTAL(103,$C$10:C491)</f>
        <v>482</v>
      </c>
      <c r="C491" s="24" t="s">
        <v>749</v>
      </c>
      <c r="D491" s="24" t="s">
        <v>1087</v>
      </c>
      <c r="E491" s="24"/>
      <c r="F491" s="24"/>
      <c r="G491" s="203" t="s">
        <v>581</v>
      </c>
      <c r="H491" s="208" t="s">
        <v>434</v>
      </c>
      <c r="I491" s="239">
        <v>45051</v>
      </c>
      <c r="J491" s="249">
        <v>0</v>
      </c>
      <c r="K491" s="101">
        <v>-6500</v>
      </c>
      <c r="L491" s="250">
        <f t="shared" si="7"/>
        <v>1494469.78</v>
      </c>
      <c r="M491" s="259"/>
    </row>
    <row r="492" spans="2:13" x14ac:dyDescent="0.25">
      <c r="B492" s="46">
        <f>SUBTOTAL(103,$C$10:C492)</f>
        <v>483</v>
      </c>
      <c r="C492" s="24" t="s">
        <v>1083</v>
      </c>
      <c r="D492" s="24" t="s">
        <v>607</v>
      </c>
      <c r="E492" s="24"/>
      <c r="F492" s="24"/>
      <c r="G492" s="227" t="s">
        <v>582</v>
      </c>
      <c r="H492" s="203" t="s">
        <v>425</v>
      </c>
      <c r="I492" s="239">
        <v>45051</v>
      </c>
      <c r="J492" s="249">
        <v>0</v>
      </c>
      <c r="K492" s="101">
        <v>-3705</v>
      </c>
      <c r="L492" s="250">
        <f t="shared" si="7"/>
        <v>1490764.78</v>
      </c>
      <c r="M492" s="259"/>
    </row>
    <row r="493" spans="2:13" x14ac:dyDescent="0.25">
      <c r="B493" s="46">
        <f>SUBTOTAL(103,$C$10:C493)</f>
        <v>484</v>
      </c>
      <c r="C493" s="24" t="s">
        <v>1083</v>
      </c>
      <c r="D493" s="24" t="s">
        <v>608</v>
      </c>
      <c r="E493" s="24"/>
      <c r="F493" s="24"/>
      <c r="G493" s="227" t="s">
        <v>582</v>
      </c>
      <c r="H493" s="203" t="s">
        <v>425</v>
      </c>
      <c r="I493" s="239">
        <v>45051</v>
      </c>
      <c r="J493" s="249">
        <v>0</v>
      </c>
      <c r="K493" s="101">
        <v>-5040</v>
      </c>
      <c r="L493" s="250">
        <f t="shared" si="7"/>
        <v>1485724.78</v>
      </c>
      <c r="M493" s="259"/>
    </row>
    <row r="494" spans="2:13" x14ac:dyDescent="0.25">
      <c r="B494" s="46">
        <f>SUBTOTAL(103,$C$10:C494)</f>
        <v>485</v>
      </c>
      <c r="C494" s="24" t="s">
        <v>1083</v>
      </c>
      <c r="D494" s="24" t="s">
        <v>607</v>
      </c>
      <c r="E494" s="24"/>
      <c r="F494" s="24"/>
      <c r="G494" s="203" t="s">
        <v>675</v>
      </c>
      <c r="H494" s="203" t="s">
        <v>676</v>
      </c>
      <c r="I494" s="239">
        <v>45051</v>
      </c>
      <c r="J494" s="249">
        <v>0</v>
      </c>
      <c r="K494" s="101">
        <v>-2707.5</v>
      </c>
      <c r="L494" s="250">
        <f t="shared" si="7"/>
        <v>1483017.28</v>
      </c>
      <c r="M494" s="259"/>
    </row>
    <row r="495" spans="2:13" x14ac:dyDescent="0.25">
      <c r="B495" s="46">
        <f>SUBTOTAL(103,$C$10:C495)</f>
        <v>486</v>
      </c>
      <c r="C495" s="24" t="s">
        <v>1083</v>
      </c>
      <c r="D495" s="24" t="s">
        <v>607</v>
      </c>
      <c r="E495" s="24"/>
      <c r="F495" s="24"/>
      <c r="G495" s="203" t="s">
        <v>675</v>
      </c>
      <c r="H495" s="203" t="s">
        <v>676</v>
      </c>
      <c r="I495" s="239">
        <v>45051</v>
      </c>
      <c r="J495" s="249">
        <v>0</v>
      </c>
      <c r="K495" s="101">
        <v>-22293.01</v>
      </c>
      <c r="L495" s="250">
        <f t="shared" si="7"/>
        <v>1460724.27</v>
      </c>
      <c r="M495" s="259"/>
    </row>
    <row r="496" spans="2:13" x14ac:dyDescent="0.25">
      <c r="B496" s="46">
        <f>SUBTOTAL(103,$C$10:C496)</f>
        <v>487</v>
      </c>
      <c r="C496" s="24" t="s">
        <v>1083</v>
      </c>
      <c r="D496" s="24" t="s">
        <v>608</v>
      </c>
      <c r="E496" s="24"/>
      <c r="F496" s="24"/>
      <c r="G496" s="203" t="s">
        <v>675</v>
      </c>
      <c r="H496" s="203" t="s">
        <v>676</v>
      </c>
      <c r="I496" s="239">
        <v>45051</v>
      </c>
      <c r="J496" s="249">
        <v>0</v>
      </c>
      <c r="K496" s="101">
        <v>-3360</v>
      </c>
      <c r="L496" s="250">
        <f t="shared" si="7"/>
        <v>1457364.27</v>
      </c>
      <c r="M496" s="259"/>
    </row>
    <row r="497" spans="2:13" x14ac:dyDescent="0.25">
      <c r="B497" s="46">
        <f>SUBTOTAL(103,$C$10:C497)</f>
        <v>488</v>
      </c>
      <c r="C497" s="24" t="s">
        <v>667</v>
      </c>
      <c r="D497" s="24" t="s">
        <v>607</v>
      </c>
      <c r="E497" s="24"/>
      <c r="F497" s="24"/>
      <c r="G497" s="227" t="s">
        <v>700</v>
      </c>
      <c r="H497" s="208" t="s">
        <v>439</v>
      </c>
      <c r="I497" s="239">
        <v>45051</v>
      </c>
      <c r="J497" s="249">
        <v>0</v>
      </c>
      <c r="K497" s="101">
        <v>-10000</v>
      </c>
      <c r="L497" s="250">
        <f t="shared" si="7"/>
        <v>1447364.27</v>
      </c>
      <c r="M497" s="259"/>
    </row>
    <row r="498" spans="2:13" x14ac:dyDescent="0.25">
      <c r="B498" s="46">
        <f>SUBTOTAL(103,$C$10:C498)</f>
        <v>489</v>
      </c>
      <c r="C498" s="24" t="s">
        <v>1084</v>
      </c>
      <c r="D498" s="24" t="s">
        <v>608</v>
      </c>
      <c r="E498" s="24"/>
      <c r="F498" s="24"/>
      <c r="G498" s="203" t="s">
        <v>675</v>
      </c>
      <c r="H498" s="203" t="s">
        <v>676</v>
      </c>
      <c r="I498" s="239">
        <v>45051</v>
      </c>
      <c r="J498" s="249">
        <v>0</v>
      </c>
      <c r="K498" s="101">
        <v>-8431</v>
      </c>
      <c r="L498" s="250">
        <f t="shared" si="7"/>
        <v>1438933.27</v>
      </c>
      <c r="M498" s="259"/>
    </row>
    <row r="499" spans="2:13" x14ac:dyDescent="0.25">
      <c r="B499" s="46">
        <f>SUBTOTAL(103,$C$10:C499)</f>
        <v>490</v>
      </c>
      <c r="C499" s="24" t="s">
        <v>24</v>
      </c>
      <c r="D499" s="24" t="s">
        <v>1013</v>
      </c>
      <c r="E499" s="24"/>
      <c r="F499" s="24"/>
      <c r="G499" s="203" t="s">
        <v>24</v>
      </c>
      <c r="H499" s="203" t="s">
        <v>24</v>
      </c>
      <c r="I499" s="239">
        <v>45051</v>
      </c>
      <c r="J499" s="249">
        <v>0</v>
      </c>
      <c r="K499" s="101">
        <v>-6000</v>
      </c>
      <c r="L499" s="250">
        <f t="shared" si="7"/>
        <v>1432933.27</v>
      </c>
      <c r="M499" s="259"/>
    </row>
    <row r="500" spans="2:13" x14ac:dyDescent="0.25">
      <c r="B500" s="46">
        <f>SUBTOTAL(103,$C$10:C500)</f>
        <v>491</v>
      </c>
      <c r="C500" s="24" t="s">
        <v>24</v>
      </c>
      <c r="D500" s="24" t="s">
        <v>24</v>
      </c>
      <c r="E500" s="24"/>
      <c r="F500" s="24"/>
      <c r="G500" s="203" t="s">
        <v>24</v>
      </c>
      <c r="H500" s="203" t="s">
        <v>24</v>
      </c>
      <c r="I500" s="239">
        <v>45057</v>
      </c>
      <c r="J500" s="249">
        <v>0</v>
      </c>
      <c r="K500" s="101">
        <v>-100000</v>
      </c>
      <c r="L500" s="250">
        <f t="shared" si="7"/>
        <v>1332933.27</v>
      </c>
      <c r="M500" s="259"/>
    </row>
    <row r="501" spans="2:13" x14ac:dyDescent="0.25">
      <c r="B501" s="46">
        <f>SUBTOTAL(103,$C$10:C501)</f>
        <v>492</v>
      </c>
      <c r="C501" s="24" t="s">
        <v>596</v>
      </c>
      <c r="D501" s="24" t="s">
        <v>607</v>
      </c>
      <c r="E501" s="24"/>
      <c r="F501" s="24"/>
      <c r="G501" s="203" t="s">
        <v>581</v>
      </c>
      <c r="H501" s="208" t="s">
        <v>434</v>
      </c>
      <c r="I501" s="239">
        <v>45058</v>
      </c>
      <c r="J501" s="249">
        <v>0</v>
      </c>
      <c r="K501" s="101">
        <v>-21780</v>
      </c>
      <c r="L501" s="250">
        <f t="shared" si="7"/>
        <v>1311153.27</v>
      </c>
      <c r="M501" s="259"/>
    </row>
    <row r="502" spans="2:13" x14ac:dyDescent="0.25">
      <c r="B502" s="46">
        <f>SUBTOTAL(103,$C$10:C502)</f>
        <v>493</v>
      </c>
      <c r="C502" s="24" t="s">
        <v>812</v>
      </c>
      <c r="D502" s="24" t="s">
        <v>1088</v>
      </c>
      <c r="E502" s="24"/>
      <c r="F502" s="24"/>
      <c r="G502" s="227" t="s">
        <v>700</v>
      </c>
      <c r="H502" s="208" t="s">
        <v>439</v>
      </c>
      <c r="I502" s="239">
        <v>45058</v>
      </c>
      <c r="J502" s="249">
        <v>0</v>
      </c>
      <c r="K502" s="101">
        <v>-6000</v>
      </c>
      <c r="L502" s="250">
        <f t="shared" si="7"/>
        <v>1305153.27</v>
      </c>
      <c r="M502" s="259"/>
    </row>
    <row r="503" spans="2:13" x14ac:dyDescent="0.25">
      <c r="B503" s="46">
        <f>SUBTOTAL(103,$C$10:C503)</f>
        <v>494</v>
      </c>
      <c r="C503" s="24" t="s">
        <v>1080</v>
      </c>
      <c r="D503" s="24" t="s">
        <v>608</v>
      </c>
      <c r="E503" s="24"/>
      <c r="F503" s="24"/>
      <c r="G503" s="203" t="s">
        <v>675</v>
      </c>
      <c r="H503" s="203" t="s">
        <v>676</v>
      </c>
      <c r="I503" s="239">
        <v>45058</v>
      </c>
      <c r="J503" s="249">
        <v>0</v>
      </c>
      <c r="K503" s="101">
        <v>-2331</v>
      </c>
      <c r="L503" s="250">
        <f t="shared" si="7"/>
        <v>1302822.27</v>
      </c>
      <c r="M503" s="259"/>
    </row>
    <row r="504" spans="2:13" x14ac:dyDescent="0.25">
      <c r="B504" s="46">
        <f>SUBTOTAL(103,$C$10:C504)</f>
        <v>495</v>
      </c>
      <c r="C504" s="24" t="s">
        <v>597</v>
      </c>
      <c r="D504" s="24" t="s">
        <v>607</v>
      </c>
      <c r="E504" s="24"/>
      <c r="F504" s="24"/>
      <c r="G504" s="203" t="s">
        <v>581</v>
      </c>
      <c r="H504" s="208" t="s">
        <v>434</v>
      </c>
      <c r="I504" s="239">
        <v>45058</v>
      </c>
      <c r="J504" s="249">
        <v>0</v>
      </c>
      <c r="K504" s="101">
        <v>-15964</v>
      </c>
      <c r="L504" s="250">
        <f t="shared" si="7"/>
        <v>1286858.27</v>
      </c>
      <c r="M504" s="259"/>
    </row>
    <row r="505" spans="2:13" x14ac:dyDescent="0.25">
      <c r="B505" s="46">
        <f>SUBTOTAL(103,$C$10:C505)</f>
        <v>496</v>
      </c>
      <c r="C505" s="24" t="s">
        <v>598</v>
      </c>
      <c r="D505" s="24" t="s">
        <v>607</v>
      </c>
      <c r="E505" s="24"/>
      <c r="F505" s="24"/>
      <c r="G505" s="203" t="s">
        <v>581</v>
      </c>
      <c r="H505" s="208" t="s">
        <v>434</v>
      </c>
      <c r="I505" s="239">
        <v>45058</v>
      </c>
      <c r="J505" s="249">
        <v>0</v>
      </c>
      <c r="K505" s="101">
        <v>-19756.02</v>
      </c>
      <c r="L505" s="250">
        <f t="shared" si="7"/>
        <v>1267102.25</v>
      </c>
      <c r="M505" s="259"/>
    </row>
    <row r="506" spans="2:13" x14ac:dyDescent="0.25">
      <c r="B506" s="46">
        <f>SUBTOTAL(103,$C$10:C506)</f>
        <v>497</v>
      </c>
      <c r="C506" s="24" t="s">
        <v>793</v>
      </c>
      <c r="D506" s="24" t="s">
        <v>608</v>
      </c>
      <c r="E506" s="24"/>
      <c r="F506" s="24"/>
      <c r="G506" s="203" t="s">
        <v>675</v>
      </c>
      <c r="H506" s="203" t="s">
        <v>676</v>
      </c>
      <c r="I506" s="239">
        <v>45058</v>
      </c>
      <c r="J506" s="249">
        <v>0</v>
      </c>
      <c r="K506" s="101">
        <v>-17760</v>
      </c>
      <c r="L506" s="250">
        <f t="shared" si="7"/>
        <v>1249342.25</v>
      </c>
      <c r="M506" s="259"/>
    </row>
    <row r="507" spans="2:13" x14ac:dyDescent="0.25">
      <c r="B507" s="46">
        <f>SUBTOTAL(103,$C$10:C507)</f>
        <v>498</v>
      </c>
      <c r="C507" s="24" t="s">
        <v>601</v>
      </c>
      <c r="D507" s="24" t="s">
        <v>608</v>
      </c>
      <c r="E507" s="24"/>
      <c r="F507" s="24"/>
      <c r="G507" s="227" t="s">
        <v>675</v>
      </c>
      <c r="H507" s="203" t="s">
        <v>676</v>
      </c>
      <c r="I507" s="239">
        <v>45058</v>
      </c>
      <c r="J507" s="249">
        <v>0</v>
      </c>
      <c r="K507" s="101">
        <v>-2331</v>
      </c>
      <c r="L507" s="250">
        <f t="shared" si="7"/>
        <v>1247011.25</v>
      </c>
      <c r="M507" s="259"/>
    </row>
    <row r="508" spans="2:13" x14ac:dyDescent="0.25">
      <c r="B508" s="46">
        <f>SUBTOTAL(103,$C$10:C508)</f>
        <v>499</v>
      </c>
      <c r="C508" s="24" t="s">
        <v>803</v>
      </c>
      <c r="D508" s="24" t="s">
        <v>776</v>
      </c>
      <c r="E508" s="24"/>
      <c r="F508" s="24"/>
      <c r="G508" s="203" t="s">
        <v>581</v>
      </c>
      <c r="H508" s="208" t="s">
        <v>434</v>
      </c>
      <c r="I508" s="239">
        <v>45058</v>
      </c>
      <c r="J508" s="249">
        <v>0</v>
      </c>
      <c r="K508" s="101">
        <v>-30000</v>
      </c>
      <c r="L508" s="250">
        <f t="shared" si="7"/>
        <v>1217011.25</v>
      </c>
      <c r="M508" s="259"/>
    </row>
    <row r="509" spans="2:13" x14ac:dyDescent="0.25">
      <c r="B509" s="46">
        <f>SUBTOTAL(103,$C$10:C509)</f>
        <v>500</v>
      </c>
      <c r="C509" s="24" t="s">
        <v>1083</v>
      </c>
      <c r="D509" s="24" t="s">
        <v>607</v>
      </c>
      <c r="E509" s="24"/>
      <c r="F509" s="24"/>
      <c r="G509" s="227" t="s">
        <v>582</v>
      </c>
      <c r="H509" s="203" t="s">
        <v>425</v>
      </c>
      <c r="I509" s="239">
        <v>45058</v>
      </c>
      <c r="J509" s="249">
        <v>0</v>
      </c>
      <c r="K509" s="101">
        <v>-3705</v>
      </c>
      <c r="L509" s="250">
        <f t="shared" si="7"/>
        <v>1213306.25</v>
      </c>
      <c r="M509" s="259"/>
    </row>
    <row r="510" spans="2:13" x14ac:dyDescent="0.25">
      <c r="B510" s="46">
        <f>SUBTOTAL(103,$C$10:C510)</f>
        <v>501</v>
      </c>
      <c r="C510" s="24" t="s">
        <v>1083</v>
      </c>
      <c r="D510" s="24" t="s">
        <v>608</v>
      </c>
      <c r="E510" s="24"/>
      <c r="F510" s="24"/>
      <c r="G510" s="227" t="s">
        <v>582</v>
      </c>
      <c r="H510" s="203" t="s">
        <v>425</v>
      </c>
      <c r="I510" s="239">
        <v>45058</v>
      </c>
      <c r="J510" s="249">
        <v>0</v>
      </c>
      <c r="K510" s="101">
        <v>-5760</v>
      </c>
      <c r="L510" s="250">
        <f t="shared" si="7"/>
        <v>1207546.25</v>
      </c>
      <c r="M510" s="259"/>
    </row>
    <row r="511" spans="2:13" x14ac:dyDescent="0.25">
      <c r="B511" s="46">
        <f>SUBTOTAL(103,$C$10:C511)</f>
        <v>502</v>
      </c>
      <c r="C511" s="24" t="s">
        <v>1083</v>
      </c>
      <c r="D511" s="24" t="s">
        <v>607</v>
      </c>
      <c r="E511" s="24"/>
      <c r="F511" s="24"/>
      <c r="G511" s="203" t="s">
        <v>675</v>
      </c>
      <c r="H511" s="203" t="s">
        <v>676</v>
      </c>
      <c r="I511" s="239">
        <v>45058</v>
      </c>
      <c r="J511" s="249">
        <v>0</v>
      </c>
      <c r="K511" s="101">
        <v>-2707.5</v>
      </c>
      <c r="L511" s="250">
        <f t="shared" si="7"/>
        <v>1204838.75</v>
      </c>
      <c r="M511" s="259"/>
    </row>
    <row r="512" spans="2:13" x14ac:dyDescent="0.25">
      <c r="B512" s="46">
        <f>SUBTOTAL(103,$C$10:C512)</f>
        <v>503</v>
      </c>
      <c r="C512" s="24" t="s">
        <v>1083</v>
      </c>
      <c r="D512" s="24" t="s">
        <v>607</v>
      </c>
      <c r="E512" s="24"/>
      <c r="F512" s="24"/>
      <c r="G512" s="203" t="s">
        <v>675</v>
      </c>
      <c r="H512" s="203" t="s">
        <v>676</v>
      </c>
      <c r="I512" s="239">
        <v>45058</v>
      </c>
      <c r="J512" s="249">
        <v>0</v>
      </c>
      <c r="K512" s="101">
        <v>-6650</v>
      </c>
      <c r="L512" s="250">
        <f t="shared" si="7"/>
        <v>1198188.75</v>
      </c>
      <c r="M512" s="259"/>
    </row>
    <row r="513" spans="2:13" x14ac:dyDescent="0.25">
      <c r="B513" s="46">
        <f>SUBTOTAL(103,$C$10:C513)</f>
        <v>504</v>
      </c>
      <c r="C513" s="24" t="s">
        <v>1083</v>
      </c>
      <c r="D513" s="24" t="s">
        <v>608</v>
      </c>
      <c r="E513" s="24"/>
      <c r="F513" s="24"/>
      <c r="G513" s="203" t="s">
        <v>675</v>
      </c>
      <c r="H513" s="203" t="s">
        <v>676</v>
      </c>
      <c r="I513" s="239">
        <v>45058</v>
      </c>
      <c r="J513" s="249">
        <v>0</v>
      </c>
      <c r="K513" s="101">
        <v>-8431</v>
      </c>
      <c r="L513" s="250">
        <f t="shared" si="7"/>
        <v>1189757.75</v>
      </c>
      <c r="M513" s="259"/>
    </row>
    <row r="514" spans="2:13" x14ac:dyDescent="0.25">
      <c r="B514" s="46">
        <f>SUBTOTAL(103,$C$10:C514)</f>
        <v>505</v>
      </c>
      <c r="C514" s="24" t="s">
        <v>996</v>
      </c>
      <c r="D514" s="24" t="s">
        <v>608</v>
      </c>
      <c r="E514" s="24"/>
      <c r="F514" s="24"/>
      <c r="G514" s="203" t="s">
        <v>675</v>
      </c>
      <c r="H514" s="203" t="s">
        <v>676</v>
      </c>
      <c r="I514" s="239">
        <v>45058</v>
      </c>
      <c r="J514" s="249">
        <v>0</v>
      </c>
      <c r="K514" s="101">
        <v>-8431</v>
      </c>
      <c r="L514" s="250">
        <f t="shared" si="7"/>
        <v>1181326.75</v>
      </c>
      <c r="M514" s="259"/>
    </row>
    <row r="515" spans="2:13" x14ac:dyDescent="0.25">
      <c r="B515" s="46">
        <f>SUBTOTAL(103,$C$10:C515)</f>
        <v>506</v>
      </c>
      <c r="C515" s="24" t="s">
        <v>839</v>
      </c>
      <c r="D515" s="226" t="s">
        <v>955</v>
      </c>
      <c r="E515" s="226"/>
      <c r="F515" s="226"/>
      <c r="G515" s="203" t="s">
        <v>24</v>
      </c>
      <c r="H515" s="203" t="s">
        <v>24</v>
      </c>
      <c r="I515" s="239">
        <v>45061</v>
      </c>
      <c r="J515" s="249">
        <v>0</v>
      </c>
      <c r="K515" s="101">
        <v>-26000</v>
      </c>
      <c r="L515" s="250">
        <f t="shared" si="7"/>
        <v>1155326.75</v>
      </c>
      <c r="M515" s="259"/>
    </row>
    <row r="516" spans="2:13" x14ac:dyDescent="0.25">
      <c r="B516" s="46">
        <f>SUBTOTAL(103,$C$10:C516)</f>
        <v>507</v>
      </c>
      <c r="C516" s="24" t="s">
        <v>743</v>
      </c>
      <c r="D516" s="24" t="s">
        <v>921</v>
      </c>
      <c r="E516" s="24"/>
      <c r="F516" s="24"/>
      <c r="G516" s="227"/>
      <c r="H516" s="223"/>
      <c r="I516" s="239">
        <v>45062</v>
      </c>
      <c r="J516" s="249">
        <v>0</v>
      </c>
      <c r="K516" s="101">
        <v>-57000</v>
      </c>
      <c r="L516" s="250">
        <f t="shared" si="7"/>
        <v>1098326.75</v>
      </c>
      <c r="M516" s="259"/>
    </row>
    <row r="517" spans="2:13" x14ac:dyDescent="0.25">
      <c r="B517" s="46">
        <f>SUBTOTAL(103,$C$10:C517)</f>
        <v>508</v>
      </c>
      <c r="C517" s="24" t="s">
        <v>653</v>
      </c>
      <c r="D517" s="24" t="s">
        <v>705</v>
      </c>
      <c r="E517" s="24"/>
      <c r="F517" s="24"/>
      <c r="G517" s="227"/>
      <c r="H517" s="203"/>
      <c r="I517" s="239">
        <v>45062</v>
      </c>
      <c r="J517" s="249">
        <v>300000</v>
      </c>
      <c r="K517" s="101">
        <v>0</v>
      </c>
      <c r="L517" s="250">
        <f t="shared" si="7"/>
        <v>1398326.75</v>
      </c>
      <c r="M517" s="259"/>
    </row>
    <row r="518" spans="2:13" x14ac:dyDescent="0.25">
      <c r="B518" s="46">
        <f>SUBTOTAL(103,$C$10:C518)</f>
        <v>509</v>
      </c>
      <c r="C518" s="24" t="s">
        <v>653</v>
      </c>
      <c r="D518" s="24" t="s">
        <v>1014</v>
      </c>
      <c r="E518" s="24"/>
      <c r="F518" s="24"/>
      <c r="G518" s="227"/>
      <c r="H518" s="203"/>
      <c r="I518" s="239">
        <v>45062</v>
      </c>
      <c r="J518" s="249">
        <v>300000</v>
      </c>
      <c r="K518" s="101">
        <v>0</v>
      </c>
      <c r="L518" s="250">
        <f t="shared" si="7"/>
        <v>1698326.75</v>
      </c>
      <c r="M518" s="259"/>
    </row>
    <row r="519" spans="2:13" x14ac:dyDescent="0.25">
      <c r="B519" s="46">
        <f>SUBTOTAL(103,$C$10:C519)</f>
        <v>510</v>
      </c>
      <c r="C519" s="24" t="s">
        <v>685</v>
      </c>
      <c r="D519" s="226" t="s">
        <v>955</v>
      </c>
      <c r="E519" s="226"/>
      <c r="F519" s="226"/>
      <c r="G519" s="227"/>
      <c r="H519" s="203"/>
      <c r="I519" s="239">
        <v>45063</v>
      </c>
      <c r="J519" s="249">
        <v>0</v>
      </c>
      <c r="K519" s="101">
        <v>-5000</v>
      </c>
      <c r="L519" s="250">
        <f t="shared" si="7"/>
        <v>1693326.75</v>
      </c>
      <c r="M519" s="259"/>
    </row>
    <row r="520" spans="2:13" x14ac:dyDescent="0.25">
      <c r="B520" s="46">
        <f>SUBTOTAL(103,$C$10:C520)</f>
        <v>511</v>
      </c>
      <c r="C520" s="24" t="s">
        <v>24</v>
      </c>
      <c r="D520" s="226" t="s">
        <v>957</v>
      </c>
      <c r="E520" s="226"/>
      <c r="F520" s="226"/>
      <c r="G520" s="203" t="s">
        <v>24</v>
      </c>
      <c r="H520" s="203" t="s">
        <v>24</v>
      </c>
      <c r="I520" s="239">
        <v>45064</v>
      </c>
      <c r="J520" s="249">
        <v>0</v>
      </c>
      <c r="K520" s="101">
        <v>-4000</v>
      </c>
      <c r="L520" s="250">
        <f t="shared" si="7"/>
        <v>1689326.75</v>
      </c>
      <c r="M520" s="259"/>
    </row>
    <row r="521" spans="2:13" x14ac:dyDescent="0.25">
      <c r="B521" s="46">
        <f>SUBTOTAL(103,$C$10:C521)</f>
        <v>512</v>
      </c>
      <c r="C521" s="24" t="s">
        <v>24</v>
      </c>
      <c r="D521" s="24" t="s">
        <v>973</v>
      </c>
      <c r="E521" s="24"/>
      <c r="F521" s="24"/>
      <c r="G521" s="203" t="s">
        <v>24</v>
      </c>
      <c r="H521" s="203" t="s">
        <v>24</v>
      </c>
      <c r="I521" s="239">
        <v>45064</v>
      </c>
      <c r="J521" s="249">
        <v>0</v>
      </c>
      <c r="K521" s="101">
        <v>-9600</v>
      </c>
      <c r="L521" s="250">
        <f t="shared" si="7"/>
        <v>1679726.75</v>
      </c>
      <c r="M521" s="259"/>
    </row>
    <row r="522" spans="2:13" x14ac:dyDescent="0.25">
      <c r="B522" s="46">
        <f>SUBTOTAL(103,$C$10:C522)</f>
        <v>513</v>
      </c>
      <c r="C522" s="24" t="s">
        <v>842</v>
      </c>
      <c r="D522" s="226" t="s">
        <v>958</v>
      </c>
      <c r="E522" s="226"/>
      <c r="F522" s="226"/>
      <c r="G522" s="227"/>
      <c r="H522" s="203"/>
      <c r="I522" s="239">
        <v>45065</v>
      </c>
      <c r="J522" s="249">
        <v>0</v>
      </c>
      <c r="K522" s="101">
        <v>-1600</v>
      </c>
      <c r="L522" s="250">
        <f t="shared" si="7"/>
        <v>1678126.75</v>
      </c>
      <c r="M522" s="259"/>
    </row>
    <row r="523" spans="2:13" x14ac:dyDescent="0.25">
      <c r="B523" s="46">
        <f>SUBTOTAL(103,$C$10:C523)</f>
        <v>514</v>
      </c>
      <c r="C523" s="24" t="s">
        <v>24</v>
      </c>
      <c r="D523" s="24" t="s">
        <v>974</v>
      </c>
      <c r="E523" s="24"/>
      <c r="F523" s="24"/>
      <c r="G523" s="203" t="s">
        <v>24</v>
      </c>
      <c r="H523" s="203" t="s">
        <v>24</v>
      </c>
      <c r="I523" s="239">
        <v>45065</v>
      </c>
      <c r="J523" s="249">
        <v>0</v>
      </c>
      <c r="K523" s="101">
        <v>-50000</v>
      </c>
      <c r="L523" s="250">
        <f t="shared" si="7"/>
        <v>1628126.75</v>
      </c>
      <c r="M523" s="259"/>
    </row>
    <row r="524" spans="2:13" x14ac:dyDescent="0.25">
      <c r="B524" s="46">
        <f>SUBTOTAL(103,$C$10:C524)</f>
        <v>515</v>
      </c>
      <c r="C524" s="154" t="s">
        <v>596</v>
      </c>
      <c r="D524" s="24" t="s">
        <v>607</v>
      </c>
      <c r="E524" s="24"/>
      <c r="F524" s="24"/>
      <c r="G524" s="203" t="s">
        <v>581</v>
      </c>
      <c r="H524" s="208" t="s">
        <v>434</v>
      </c>
      <c r="I524" s="239">
        <v>45065</v>
      </c>
      <c r="J524" s="249">
        <v>0</v>
      </c>
      <c r="K524" s="156">
        <v>-17183.02</v>
      </c>
      <c r="L524" s="250">
        <f t="shared" si="7"/>
        <v>1610943.73</v>
      </c>
      <c r="M524" s="260"/>
    </row>
    <row r="525" spans="2:13" x14ac:dyDescent="0.25">
      <c r="B525" s="46">
        <f>SUBTOTAL(103,$C$10:C525)</f>
        <v>516</v>
      </c>
      <c r="C525" s="154" t="s">
        <v>1090</v>
      </c>
      <c r="D525" s="24" t="s">
        <v>607</v>
      </c>
      <c r="E525" s="24"/>
      <c r="F525" s="24"/>
      <c r="G525" s="227" t="s">
        <v>700</v>
      </c>
      <c r="H525" s="208" t="s">
        <v>439</v>
      </c>
      <c r="I525" s="239">
        <v>45065</v>
      </c>
      <c r="J525" s="249">
        <v>0</v>
      </c>
      <c r="K525" s="156">
        <v>-29000</v>
      </c>
      <c r="L525" s="250">
        <f t="shared" ref="L525:L588" si="8">J525+L524+K525</f>
        <v>1581943.73</v>
      </c>
      <c r="M525" s="260"/>
    </row>
    <row r="526" spans="2:13" x14ac:dyDescent="0.25">
      <c r="B526" s="46">
        <f>SUBTOTAL(103,$C$10:C526)</f>
        <v>517</v>
      </c>
      <c r="C526" s="154" t="s">
        <v>1080</v>
      </c>
      <c r="D526" s="24" t="s">
        <v>608</v>
      </c>
      <c r="E526" s="24"/>
      <c r="F526" s="24"/>
      <c r="G526" s="203" t="s">
        <v>675</v>
      </c>
      <c r="H526" s="203" t="s">
        <v>676</v>
      </c>
      <c r="I526" s="239">
        <v>45065</v>
      </c>
      <c r="J526" s="249">
        <v>0</v>
      </c>
      <c r="K526" s="156">
        <v>-3831</v>
      </c>
      <c r="L526" s="250">
        <f t="shared" si="8"/>
        <v>1578112.73</v>
      </c>
      <c r="M526" s="260"/>
    </row>
    <row r="527" spans="2:13" x14ac:dyDescent="0.25">
      <c r="B527" s="46">
        <f>SUBTOTAL(103,$C$10:C527)</f>
        <v>518</v>
      </c>
      <c r="C527" s="154" t="s">
        <v>1091</v>
      </c>
      <c r="D527" s="24" t="s">
        <v>1092</v>
      </c>
      <c r="E527" s="24"/>
      <c r="F527" s="24"/>
      <c r="G527" s="203" t="s">
        <v>581</v>
      </c>
      <c r="H527" s="208" t="s">
        <v>434</v>
      </c>
      <c r="I527" s="239">
        <v>45065</v>
      </c>
      <c r="J527" s="249">
        <v>0</v>
      </c>
      <c r="K527" s="156">
        <v>-24500</v>
      </c>
      <c r="L527" s="250">
        <f t="shared" si="8"/>
        <v>1553612.73</v>
      </c>
      <c r="M527" s="260"/>
    </row>
    <row r="528" spans="2:13" x14ac:dyDescent="0.25">
      <c r="B528" s="46">
        <f>SUBTOTAL(103,$C$10:C528)</f>
        <v>519</v>
      </c>
      <c r="C528" s="24" t="s">
        <v>598</v>
      </c>
      <c r="D528" s="24" t="s">
        <v>607</v>
      </c>
      <c r="E528" s="24"/>
      <c r="F528" s="24"/>
      <c r="G528" s="203" t="s">
        <v>581</v>
      </c>
      <c r="H528" s="208" t="s">
        <v>434</v>
      </c>
      <c r="I528" s="239">
        <v>45065</v>
      </c>
      <c r="J528" s="249">
        <v>0</v>
      </c>
      <c r="K528" s="156">
        <v>-17403.330000000002</v>
      </c>
      <c r="L528" s="250">
        <f t="shared" si="8"/>
        <v>1536209.4</v>
      </c>
      <c r="M528" s="260"/>
    </row>
    <row r="529" spans="2:13" x14ac:dyDescent="0.25">
      <c r="B529" s="46">
        <f>SUBTOTAL(103,$C$10:C529)</f>
        <v>520</v>
      </c>
      <c r="C529" s="154" t="s">
        <v>793</v>
      </c>
      <c r="D529" s="24" t="s">
        <v>608</v>
      </c>
      <c r="E529" s="24"/>
      <c r="F529" s="24"/>
      <c r="G529" s="203" t="s">
        <v>675</v>
      </c>
      <c r="H529" s="203" t="s">
        <v>676</v>
      </c>
      <c r="I529" s="239">
        <v>45065</v>
      </c>
      <c r="J529" s="249">
        <v>0</v>
      </c>
      <c r="K529" s="156">
        <v>-5760</v>
      </c>
      <c r="L529" s="250">
        <f t="shared" si="8"/>
        <v>1530449.4</v>
      </c>
      <c r="M529" s="260"/>
    </row>
    <row r="530" spans="2:13" x14ac:dyDescent="0.25">
      <c r="B530" s="46">
        <f>SUBTOTAL(103,$C$10:C530)</f>
        <v>521</v>
      </c>
      <c r="C530" s="154" t="s">
        <v>1093</v>
      </c>
      <c r="D530" s="24" t="s">
        <v>1094</v>
      </c>
      <c r="E530" s="24"/>
      <c r="F530" s="24"/>
      <c r="G530" s="227" t="s">
        <v>1072</v>
      </c>
      <c r="H530" s="203" t="s">
        <v>455</v>
      </c>
      <c r="I530" s="239">
        <v>45065</v>
      </c>
      <c r="J530" s="249">
        <v>0</v>
      </c>
      <c r="K530" s="156">
        <v>-11056.68</v>
      </c>
      <c r="L530" s="250">
        <f t="shared" si="8"/>
        <v>1519392.72</v>
      </c>
      <c r="M530" s="260"/>
    </row>
    <row r="531" spans="2:13" x14ac:dyDescent="0.25">
      <c r="B531" s="46">
        <f>SUBTOTAL(103,$C$10:C531)</f>
        <v>522</v>
      </c>
      <c r="C531" s="154" t="s">
        <v>794</v>
      </c>
      <c r="D531" s="24" t="s">
        <v>1095</v>
      </c>
      <c r="E531" s="24"/>
      <c r="F531" s="24"/>
      <c r="G531" s="227" t="s">
        <v>1050</v>
      </c>
      <c r="H531" s="203" t="s">
        <v>442</v>
      </c>
      <c r="I531" s="239">
        <v>45065</v>
      </c>
      <c r="J531" s="249">
        <v>0</v>
      </c>
      <c r="K531" s="156">
        <v>-54000</v>
      </c>
      <c r="L531" s="250">
        <f t="shared" si="8"/>
        <v>1465392.72</v>
      </c>
      <c r="M531" s="260"/>
    </row>
    <row r="532" spans="2:13" x14ac:dyDescent="0.25">
      <c r="B532" s="46">
        <f>SUBTOTAL(103,$C$10:C532)</f>
        <v>523</v>
      </c>
      <c r="C532" s="154" t="s">
        <v>601</v>
      </c>
      <c r="D532" s="24" t="s">
        <v>608</v>
      </c>
      <c r="E532" s="24"/>
      <c r="F532" s="24"/>
      <c r="G532" s="203" t="s">
        <v>675</v>
      </c>
      <c r="H532" s="203" t="s">
        <v>676</v>
      </c>
      <c r="I532" s="239">
        <v>45065</v>
      </c>
      <c r="J532" s="249">
        <v>0</v>
      </c>
      <c r="K532" s="156">
        <v>-2331</v>
      </c>
      <c r="L532" s="250">
        <f t="shared" si="8"/>
        <v>1463061.72</v>
      </c>
      <c r="M532" s="260"/>
    </row>
    <row r="533" spans="2:13" x14ac:dyDescent="0.25">
      <c r="B533" s="46">
        <f>SUBTOTAL(103,$C$10:C533)</f>
        <v>524</v>
      </c>
      <c r="C533" s="154" t="s">
        <v>803</v>
      </c>
      <c r="D533" s="24" t="s">
        <v>776</v>
      </c>
      <c r="E533" s="24"/>
      <c r="F533" s="24"/>
      <c r="G533" s="203" t="s">
        <v>581</v>
      </c>
      <c r="H533" s="208" t="s">
        <v>434</v>
      </c>
      <c r="I533" s="239">
        <v>45065</v>
      </c>
      <c r="J533" s="249">
        <v>0</v>
      </c>
      <c r="K533" s="156">
        <v>-15000</v>
      </c>
      <c r="L533" s="250">
        <f t="shared" si="8"/>
        <v>1448061.72</v>
      </c>
      <c r="M533" s="260"/>
    </row>
    <row r="534" spans="2:13" x14ac:dyDescent="0.25">
      <c r="B534" s="46">
        <f>SUBTOTAL(103,$C$10:C534)</f>
        <v>525</v>
      </c>
      <c r="C534" s="154" t="s">
        <v>803</v>
      </c>
      <c r="D534" s="24" t="s">
        <v>776</v>
      </c>
      <c r="E534" s="24"/>
      <c r="F534" s="24"/>
      <c r="G534" s="203" t="s">
        <v>581</v>
      </c>
      <c r="H534" s="208" t="s">
        <v>434</v>
      </c>
      <c r="I534" s="239">
        <v>45065</v>
      </c>
      <c r="J534" s="249">
        <v>0</v>
      </c>
      <c r="K534" s="156">
        <v>-23870.400000000001</v>
      </c>
      <c r="L534" s="250">
        <f t="shared" si="8"/>
        <v>1424191.32</v>
      </c>
      <c r="M534" s="260"/>
    </row>
    <row r="535" spans="2:13" x14ac:dyDescent="0.25">
      <c r="B535" s="46">
        <f>SUBTOTAL(103,$C$10:C535)</f>
        <v>526</v>
      </c>
      <c r="C535" s="154" t="s">
        <v>692</v>
      </c>
      <c r="D535" s="24" t="s">
        <v>1121</v>
      </c>
      <c r="E535" s="24"/>
      <c r="F535" s="24"/>
      <c r="G535" s="203" t="s">
        <v>581</v>
      </c>
      <c r="H535" s="208" t="s">
        <v>434</v>
      </c>
      <c r="I535" s="239">
        <v>45065</v>
      </c>
      <c r="J535" s="249">
        <v>0</v>
      </c>
      <c r="K535" s="156">
        <v>-3920</v>
      </c>
      <c r="L535" s="250">
        <f t="shared" si="8"/>
        <v>1420271.32</v>
      </c>
      <c r="M535" s="260"/>
    </row>
    <row r="536" spans="2:13" x14ac:dyDescent="0.25">
      <c r="B536" s="46">
        <f>SUBTOTAL(103,$C$10:C536)</f>
        <v>527</v>
      </c>
      <c r="C536" s="154" t="s">
        <v>1083</v>
      </c>
      <c r="D536" s="24" t="s">
        <v>607</v>
      </c>
      <c r="E536" s="24"/>
      <c r="F536" s="24"/>
      <c r="G536" s="227" t="s">
        <v>582</v>
      </c>
      <c r="H536" s="203" t="s">
        <v>425</v>
      </c>
      <c r="I536" s="239">
        <v>45065</v>
      </c>
      <c r="J536" s="249">
        <v>0</v>
      </c>
      <c r="K536" s="156">
        <v>-3705</v>
      </c>
      <c r="L536" s="250">
        <f t="shared" si="8"/>
        <v>1416566.32</v>
      </c>
      <c r="M536" s="260"/>
    </row>
    <row r="537" spans="2:13" x14ac:dyDescent="0.25">
      <c r="B537" s="46">
        <f>SUBTOTAL(103,$C$10:C537)</f>
        <v>528</v>
      </c>
      <c r="C537" s="154" t="s">
        <v>1083</v>
      </c>
      <c r="D537" s="24" t="s">
        <v>608</v>
      </c>
      <c r="E537" s="24"/>
      <c r="F537" s="24"/>
      <c r="G537" s="227" t="s">
        <v>582</v>
      </c>
      <c r="H537" s="203" t="s">
        <v>425</v>
      </c>
      <c r="I537" s="239">
        <v>45065</v>
      </c>
      <c r="J537" s="249">
        <v>0</v>
      </c>
      <c r="K537" s="156">
        <v>-5760</v>
      </c>
      <c r="L537" s="250">
        <f t="shared" si="8"/>
        <v>1410806.32</v>
      </c>
      <c r="M537" s="260"/>
    </row>
    <row r="538" spans="2:13" x14ac:dyDescent="0.25">
      <c r="B538" s="46">
        <f>SUBTOTAL(103,$C$10:C538)</f>
        <v>529</v>
      </c>
      <c r="C538" s="154" t="s">
        <v>1083</v>
      </c>
      <c r="D538" s="24" t="s">
        <v>607</v>
      </c>
      <c r="E538" s="24"/>
      <c r="F538" s="24"/>
      <c r="G538" s="203" t="s">
        <v>675</v>
      </c>
      <c r="H538" s="203" t="s">
        <v>676</v>
      </c>
      <c r="I538" s="239">
        <v>45065</v>
      </c>
      <c r="J538" s="249">
        <v>0</v>
      </c>
      <c r="K538" s="156">
        <v>-2707.5</v>
      </c>
      <c r="L538" s="250">
        <f t="shared" si="8"/>
        <v>1408098.82</v>
      </c>
      <c r="M538" s="260"/>
    </row>
    <row r="539" spans="2:13" x14ac:dyDescent="0.25">
      <c r="B539" s="46">
        <f>SUBTOTAL(103,$C$10:C539)</f>
        <v>530</v>
      </c>
      <c r="C539" s="154" t="s">
        <v>1083</v>
      </c>
      <c r="D539" s="24" t="s">
        <v>607</v>
      </c>
      <c r="E539" s="24"/>
      <c r="F539" s="24"/>
      <c r="G539" s="203" t="s">
        <v>675</v>
      </c>
      <c r="H539" s="203" t="s">
        <v>676</v>
      </c>
      <c r="I539" s="239">
        <v>45065</v>
      </c>
      <c r="J539" s="249">
        <v>0</v>
      </c>
      <c r="K539" s="156">
        <v>-5557.17</v>
      </c>
      <c r="L539" s="250">
        <f t="shared" si="8"/>
        <v>1402541.6500000001</v>
      </c>
      <c r="M539" s="260"/>
    </row>
    <row r="540" spans="2:13" x14ac:dyDescent="0.25">
      <c r="B540" s="46">
        <f>SUBTOTAL(103,$C$10:C540)</f>
        <v>531</v>
      </c>
      <c r="C540" s="154" t="s">
        <v>1083</v>
      </c>
      <c r="D540" s="24" t="s">
        <v>608</v>
      </c>
      <c r="E540" s="24"/>
      <c r="F540" s="24"/>
      <c r="G540" s="203" t="s">
        <v>675</v>
      </c>
      <c r="H540" s="203" t="s">
        <v>676</v>
      </c>
      <c r="I540" s="239">
        <v>45065</v>
      </c>
      <c r="J540" s="249">
        <v>0</v>
      </c>
      <c r="K540" s="156">
        <v>-3560</v>
      </c>
      <c r="L540" s="250">
        <f t="shared" si="8"/>
        <v>1398981.6500000001</v>
      </c>
      <c r="M540" s="260"/>
    </row>
    <row r="541" spans="2:13" x14ac:dyDescent="0.25">
      <c r="B541" s="46">
        <f>SUBTOTAL(103,$C$10:C541)</f>
        <v>532</v>
      </c>
      <c r="C541" s="154" t="s">
        <v>604</v>
      </c>
      <c r="D541" s="24" t="s">
        <v>607</v>
      </c>
      <c r="E541" s="24"/>
      <c r="F541" s="24"/>
      <c r="G541" s="227" t="s">
        <v>700</v>
      </c>
      <c r="H541" s="208" t="s">
        <v>439</v>
      </c>
      <c r="I541" s="239">
        <v>45065</v>
      </c>
      <c r="J541" s="249">
        <v>0</v>
      </c>
      <c r="K541" s="156">
        <v>-9725.06</v>
      </c>
      <c r="L541" s="250">
        <f t="shared" si="8"/>
        <v>1389256.59</v>
      </c>
      <c r="M541" s="260"/>
    </row>
    <row r="542" spans="2:13" x14ac:dyDescent="0.25">
      <c r="B542" s="46">
        <f>SUBTOTAL(103,$C$10:C542)</f>
        <v>533</v>
      </c>
      <c r="C542" s="154" t="s">
        <v>996</v>
      </c>
      <c r="D542" s="24" t="s">
        <v>608</v>
      </c>
      <c r="E542" s="24"/>
      <c r="F542" s="24"/>
      <c r="G542" s="203" t="s">
        <v>675</v>
      </c>
      <c r="H542" s="203" t="s">
        <v>676</v>
      </c>
      <c r="I542" s="239">
        <v>45065</v>
      </c>
      <c r="J542" s="249">
        <v>0</v>
      </c>
      <c r="K542" s="156">
        <v>-2331</v>
      </c>
      <c r="L542" s="250">
        <f t="shared" si="8"/>
        <v>1386925.59</v>
      </c>
      <c r="M542" s="260"/>
    </row>
    <row r="543" spans="2:13" x14ac:dyDescent="0.25">
      <c r="B543" s="46">
        <f>SUBTOTAL(103,$C$10:C543)</f>
        <v>534</v>
      </c>
      <c r="C543" s="24" t="s">
        <v>598</v>
      </c>
      <c r="D543" s="24" t="s">
        <v>1004</v>
      </c>
      <c r="E543" s="24"/>
      <c r="F543" s="24"/>
      <c r="G543" s="203" t="s">
        <v>644</v>
      </c>
      <c r="H543" s="208" t="s">
        <v>428</v>
      </c>
      <c r="I543" s="239">
        <v>45065</v>
      </c>
      <c r="J543" s="249">
        <v>0</v>
      </c>
      <c r="K543" s="101">
        <v>-4500</v>
      </c>
      <c r="L543" s="250">
        <f t="shared" si="8"/>
        <v>1382425.59</v>
      </c>
      <c r="M543" s="259"/>
    </row>
    <row r="544" spans="2:13" x14ac:dyDescent="0.25">
      <c r="B544" s="46">
        <f>SUBTOTAL(103,$C$10:C544)</f>
        <v>535</v>
      </c>
      <c r="C544" s="24" t="s">
        <v>842</v>
      </c>
      <c r="D544" s="24" t="s">
        <v>1015</v>
      </c>
      <c r="E544" s="24"/>
      <c r="F544" s="24"/>
      <c r="G544" s="227"/>
      <c r="H544" s="203"/>
      <c r="I544" s="239">
        <v>45065</v>
      </c>
      <c r="J544" s="249">
        <v>0</v>
      </c>
      <c r="K544" s="101">
        <v>-7400</v>
      </c>
      <c r="L544" s="250">
        <f t="shared" si="8"/>
        <v>1375025.59</v>
      </c>
      <c r="M544" s="259"/>
    </row>
    <row r="545" spans="2:13" x14ac:dyDescent="0.25">
      <c r="B545" s="46">
        <f>SUBTOTAL(103,$C$10:C545)</f>
        <v>536</v>
      </c>
      <c r="C545" s="154" t="s">
        <v>692</v>
      </c>
      <c r="D545" s="24" t="s">
        <v>1017</v>
      </c>
      <c r="E545" s="24"/>
      <c r="F545" s="24"/>
      <c r="G545" s="203" t="s">
        <v>581</v>
      </c>
      <c r="H545" s="208" t="s">
        <v>434</v>
      </c>
      <c r="I545" s="239">
        <v>45068</v>
      </c>
      <c r="J545" s="249">
        <v>0</v>
      </c>
      <c r="K545" s="101">
        <v>-1500</v>
      </c>
      <c r="L545" s="250">
        <f t="shared" si="8"/>
        <v>1373525.59</v>
      </c>
      <c r="M545" s="259"/>
    </row>
    <row r="546" spans="2:13" x14ac:dyDescent="0.25">
      <c r="B546" s="46">
        <f>SUBTOTAL(103,$C$10:C546)</f>
        <v>537</v>
      </c>
      <c r="C546" s="154" t="s">
        <v>831</v>
      </c>
      <c r="D546" s="24" t="s">
        <v>923</v>
      </c>
      <c r="E546" s="24"/>
      <c r="F546" s="24"/>
      <c r="G546" s="227"/>
      <c r="H546" s="203"/>
      <c r="I546" s="240">
        <v>45070</v>
      </c>
      <c r="J546" s="249">
        <v>0</v>
      </c>
      <c r="K546" s="156">
        <v>-15000</v>
      </c>
      <c r="L546" s="250">
        <f t="shared" si="8"/>
        <v>1358525.59</v>
      </c>
      <c r="M546" s="259"/>
    </row>
    <row r="547" spans="2:13" x14ac:dyDescent="0.25">
      <c r="B547" s="46">
        <f>SUBTOTAL(103,$C$10:C547)</f>
        <v>538</v>
      </c>
      <c r="C547" s="24" t="s">
        <v>729</v>
      </c>
      <c r="D547" s="24" t="s">
        <v>1016</v>
      </c>
      <c r="E547" s="24"/>
      <c r="F547" s="24"/>
      <c r="G547" s="227" t="s">
        <v>1071</v>
      </c>
      <c r="H547" s="203" t="s">
        <v>1039</v>
      </c>
      <c r="I547" s="239">
        <v>45070</v>
      </c>
      <c r="J547" s="249">
        <v>0</v>
      </c>
      <c r="K547" s="156">
        <v>-8620</v>
      </c>
      <c r="L547" s="250">
        <f t="shared" si="8"/>
        <v>1349905.59</v>
      </c>
      <c r="M547" s="259"/>
    </row>
    <row r="548" spans="2:13" x14ac:dyDescent="0.25">
      <c r="B548" s="46">
        <f>SUBTOTAL(103,$C$10:C548)</f>
        <v>539</v>
      </c>
      <c r="C548" s="24" t="s">
        <v>596</v>
      </c>
      <c r="D548" s="24" t="s">
        <v>607</v>
      </c>
      <c r="E548" s="24"/>
      <c r="F548" s="24"/>
      <c r="G548" s="203" t="s">
        <v>581</v>
      </c>
      <c r="H548" s="208" t="s">
        <v>434</v>
      </c>
      <c r="I548" s="239">
        <v>45072</v>
      </c>
      <c r="J548" s="249">
        <v>0</v>
      </c>
      <c r="K548" s="101">
        <v>-17183.02</v>
      </c>
      <c r="L548" s="250">
        <f t="shared" si="8"/>
        <v>1332722.57</v>
      </c>
      <c r="M548" s="259"/>
    </row>
    <row r="549" spans="2:13" x14ac:dyDescent="0.25">
      <c r="B549" s="46">
        <f>SUBTOTAL(103,$C$10:C549)</f>
        <v>540</v>
      </c>
      <c r="C549" s="24" t="s">
        <v>1090</v>
      </c>
      <c r="D549" s="24" t="s">
        <v>607</v>
      </c>
      <c r="E549" s="24"/>
      <c r="F549" s="24"/>
      <c r="G549" s="227" t="s">
        <v>700</v>
      </c>
      <c r="H549" s="208" t="s">
        <v>439</v>
      </c>
      <c r="I549" s="239">
        <v>45072</v>
      </c>
      <c r="J549" s="249">
        <v>0</v>
      </c>
      <c r="K549" s="101">
        <v>-49300</v>
      </c>
      <c r="L549" s="250">
        <f t="shared" si="8"/>
        <v>1283422.57</v>
      </c>
      <c r="M549" s="259"/>
    </row>
    <row r="550" spans="2:13" x14ac:dyDescent="0.25">
      <c r="B550" s="46">
        <f>SUBTOTAL(103,$C$10:C550)</f>
        <v>541</v>
      </c>
      <c r="C550" s="24" t="s">
        <v>1080</v>
      </c>
      <c r="D550" s="24" t="s">
        <v>608</v>
      </c>
      <c r="E550" s="24"/>
      <c r="F550" s="24"/>
      <c r="G550" s="203" t="s">
        <v>675</v>
      </c>
      <c r="H550" s="203" t="s">
        <v>676</v>
      </c>
      <c r="I550" s="239">
        <v>45072</v>
      </c>
      <c r="J550" s="249">
        <v>0</v>
      </c>
      <c r="K550" s="101">
        <v>-3831</v>
      </c>
      <c r="L550" s="250">
        <f t="shared" si="8"/>
        <v>1279591.57</v>
      </c>
      <c r="M550" s="259"/>
    </row>
    <row r="551" spans="2:13" x14ac:dyDescent="0.25">
      <c r="B551" s="46">
        <f>SUBTOTAL(103,$C$10:C551)</f>
        <v>542</v>
      </c>
      <c r="C551" s="24" t="s">
        <v>597</v>
      </c>
      <c r="D551" s="24" t="s">
        <v>607</v>
      </c>
      <c r="E551" s="24"/>
      <c r="F551" s="24"/>
      <c r="G551" s="227" t="s">
        <v>700</v>
      </c>
      <c r="H551" s="208" t="s">
        <v>439</v>
      </c>
      <c r="I551" s="239">
        <v>45072</v>
      </c>
      <c r="J551" s="249">
        <v>0</v>
      </c>
      <c r="K551" s="101">
        <v>-2500</v>
      </c>
      <c r="L551" s="250">
        <f t="shared" si="8"/>
        <v>1277091.57</v>
      </c>
      <c r="M551" s="259"/>
    </row>
    <row r="552" spans="2:13" x14ac:dyDescent="0.25">
      <c r="B552" s="46">
        <f>SUBTOTAL(103,$C$10:C552)</f>
        <v>543</v>
      </c>
      <c r="C552" s="24" t="s">
        <v>598</v>
      </c>
      <c r="D552" s="24" t="s">
        <v>607</v>
      </c>
      <c r="E552" s="24"/>
      <c r="F552" s="24"/>
      <c r="G552" s="203" t="s">
        <v>581</v>
      </c>
      <c r="H552" s="208" t="s">
        <v>434</v>
      </c>
      <c r="I552" s="239">
        <v>45072</v>
      </c>
      <c r="J552" s="249">
        <v>0</v>
      </c>
      <c r="K552" s="101">
        <v>-17000</v>
      </c>
      <c r="L552" s="250">
        <f t="shared" si="8"/>
        <v>1260091.57</v>
      </c>
      <c r="M552" s="259"/>
    </row>
    <row r="553" spans="2:13" x14ac:dyDescent="0.25">
      <c r="B553" s="46">
        <f>SUBTOTAL(103,$C$10:C553)</f>
        <v>544</v>
      </c>
      <c r="C553" s="24" t="s">
        <v>793</v>
      </c>
      <c r="D553" s="24" t="s">
        <v>608</v>
      </c>
      <c r="E553" s="24"/>
      <c r="F553" s="24"/>
      <c r="G553" s="203" t="s">
        <v>675</v>
      </c>
      <c r="H553" s="203" t="s">
        <v>676</v>
      </c>
      <c r="I553" s="239">
        <v>45072</v>
      </c>
      <c r="J553" s="249">
        <v>0</v>
      </c>
      <c r="K553" s="101">
        <v>-9501</v>
      </c>
      <c r="L553" s="250">
        <f t="shared" si="8"/>
        <v>1250590.57</v>
      </c>
      <c r="M553" s="259"/>
    </row>
    <row r="554" spans="2:13" x14ac:dyDescent="0.25">
      <c r="B554" s="46">
        <f>SUBTOTAL(103,$C$10:C554)</f>
        <v>545</v>
      </c>
      <c r="C554" s="24" t="s">
        <v>1074</v>
      </c>
      <c r="D554" s="24" t="s">
        <v>608</v>
      </c>
      <c r="E554" s="24"/>
      <c r="F554" s="24"/>
      <c r="G554" s="227"/>
      <c r="H554" s="271"/>
      <c r="I554" s="239">
        <v>45072</v>
      </c>
      <c r="J554" s="249">
        <v>0</v>
      </c>
      <c r="K554" s="101">
        <v>-5500</v>
      </c>
      <c r="L554" s="250">
        <f t="shared" si="8"/>
        <v>1245090.57</v>
      </c>
      <c r="M554" s="259"/>
    </row>
    <row r="555" spans="2:13" x14ac:dyDescent="0.25">
      <c r="B555" s="46">
        <f>SUBTOTAL(103,$C$10:C555)</f>
        <v>546</v>
      </c>
      <c r="C555" s="24" t="s">
        <v>1096</v>
      </c>
      <c r="D555" s="24" t="s">
        <v>1097</v>
      </c>
      <c r="E555" s="24"/>
      <c r="F555" s="24"/>
      <c r="G555" s="227" t="s">
        <v>1055</v>
      </c>
      <c r="H555" s="203" t="s">
        <v>436</v>
      </c>
      <c r="I555" s="239">
        <v>45072</v>
      </c>
      <c r="J555" s="249">
        <v>0</v>
      </c>
      <c r="K555" s="101">
        <v>-8656.7999999999993</v>
      </c>
      <c r="L555" s="250">
        <f t="shared" si="8"/>
        <v>1236433.77</v>
      </c>
      <c r="M555" s="259"/>
    </row>
    <row r="556" spans="2:13" x14ac:dyDescent="0.25">
      <c r="B556" s="46">
        <f>SUBTOTAL(103,$C$10:C556)</f>
        <v>547</v>
      </c>
      <c r="C556" s="24" t="s">
        <v>601</v>
      </c>
      <c r="D556" s="24" t="s">
        <v>608</v>
      </c>
      <c r="E556" s="24"/>
      <c r="F556" s="24"/>
      <c r="G556" s="203" t="s">
        <v>675</v>
      </c>
      <c r="H556" s="203" t="s">
        <v>676</v>
      </c>
      <c r="I556" s="239">
        <v>45072</v>
      </c>
      <c r="J556" s="249">
        <v>0</v>
      </c>
      <c r="K556" s="101">
        <v>-4831</v>
      </c>
      <c r="L556" s="250">
        <f t="shared" si="8"/>
        <v>1231602.77</v>
      </c>
      <c r="M556" s="259"/>
    </row>
    <row r="557" spans="2:13" x14ac:dyDescent="0.25">
      <c r="B557" s="46">
        <f>SUBTOTAL(103,$C$10:C557)</f>
        <v>548</v>
      </c>
      <c r="C557" s="24" t="s">
        <v>803</v>
      </c>
      <c r="D557" s="24" t="s">
        <v>776</v>
      </c>
      <c r="E557" s="24"/>
      <c r="F557" s="24"/>
      <c r="G557" s="203" t="s">
        <v>581</v>
      </c>
      <c r="H557" s="208" t="s">
        <v>434</v>
      </c>
      <c r="I557" s="239">
        <v>45072</v>
      </c>
      <c r="J557" s="249">
        <v>0</v>
      </c>
      <c r="K557" s="101">
        <v>-30000</v>
      </c>
      <c r="L557" s="250">
        <f t="shared" si="8"/>
        <v>1201602.77</v>
      </c>
      <c r="M557" s="259"/>
    </row>
    <row r="558" spans="2:13" x14ac:dyDescent="0.25">
      <c r="B558" s="46">
        <f>SUBTOTAL(103,$C$10:C558)</f>
        <v>549</v>
      </c>
      <c r="C558" s="24" t="s">
        <v>770</v>
      </c>
      <c r="D558" s="24" t="s">
        <v>607</v>
      </c>
      <c r="E558" s="24"/>
      <c r="F558" s="24"/>
      <c r="G558" s="203" t="s">
        <v>675</v>
      </c>
      <c r="H558" s="203" t="s">
        <v>676</v>
      </c>
      <c r="I558" s="239">
        <v>45072</v>
      </c>
      <c r="J558" s="249">
        <v>0</v>
      </c>
      <c r="K558" s="101">
        <v>-5500</v>
      </c>
      <c r="L558" s="250">
        <f t="shared" si="8"/>
        <v>1196102.77</v>
      </c>
      <c r="M558" s="259"/>
    </row>
    <row r="559" spans="2:13" x14ac:dyDescent="0.25">
      <c r="B559" s="46">
        <f>SUBTOTAL(103,$C$10:C559)</f>
        <v>550</v>
      </c>
      <c r="C559" s="24" t="s">
        <v>1082</v>
      </c>
      <c r="D559" s="24" t="s">
        <v>607</v>
      </c>
      <c r="E559" s="24"/>
      <c r="F559" s="24"/>
      <c r="G559" s="227" t="s">
        <v>700</v>
      </c>
      <c r="H559" s="208" t="s">
        <v>439</v>
      </c>
      <c r="I559" s="239">
        <v>45072</v>
      </c>
      <c r="J559" s="249">
        <v>0</v>
      </c>
      <c r="K559" s="101">
        <v>-4500</v>
      </c>
      <c r="L559" s="250">
        <f t="shared" si="8"/>
        <v>1191602.77</v>
      </c>
      <c r="M559" s="259"/>
    </row>
    <row r="560" spans="2:13" x14ac:dyDescent="0.25">
      <c r="B560" s="46">
        <f>SUBTOTAL(103,$C$10:C560)</f>
        <v>551</v>
      </c>
      <c r="C560" s="24" t="s">
        <v>1083</v>
      </c>
      <c r="D560" s="24" t="s">
        <v>607</v>
      </c>
      <c r="E560" s="24"/>
      <c r="F560" s="24"/>
      <c r="G560" s="227" t="s">
        <v>582</v>
      </c>
      <c r="H560" s="203" t="s">
        <v>425</v>
      </c>
      <c r="I560" s="239">
        <v>45072</v>
      </c>
      <c r="J560" s="249">
        <v>0</v>
      </c>
      <c r="K560" s="101">
        <v>-2422.5</v>
      </c>
      <c r="L560" s="250">
        <f t="shared" si="8"/>
        <v>1189180.27</v>
      </c>
      <c r="M560" s="259"/>
    </row>
    <row r="561" spans="2:13" x14ac:dyDescent="0.25">
      <c r="B561" s="46">
        <f>SUBTOTAL(103,$C$10:C561)</f>
        <v>552</v>
      </c>
      <c r="C561" s="24" t="s">
        <v>1083</v>
      </c>
      <c r="D561" s="24" t="s">
        <v>608</v>
      </c>
      <c r="E561" s="24"/>
      <c r="F561" s="24"/>
      <c r="G561" s="227" t="s">
        <v>582</v>
      </c>
      <c r="H561" s="203" t="s">
        <v>425</v>
      </c>
      <c r="I561" s="239">
        <v>45072</v>
      </c>
      <c r="J561" s="249">
        <v>0</v>
      </c>
      <c r="K561" s="101">
        <v>-1920</v>
      </c>
      <c r="L561" s="250">
        <f t="shared" si="8"/>
        <v>1187260.27</v>
      </c>
      <c r="M561" s="259"/>
    </row>
    <row r="562" spans="2:13" x14ac:dyDescent="0.25">
      <c r="B562" s="46">
        <f>SUBTOTAL(103,$C$10:C562)</f>
        <v>553</v>
      </c>
      <c r="C562" s="24" t="s">
        <v>1083</v>
      </c>
      <c r="D562" s="24" t="s">
        <v>607</v>
      </c>
      <c r="E562" s="24"/>
      <c r="F562" s="24"/>
      <c r="G562" s="203" t="s">
        <v>675</v>
      </c>
      <c r="H562" s="203" t="s">
        <v>676</v>
      </c>
      <c r="I562" s="239">
        <v>45072</v>
      </c>
      <c r="J562" s="249">
        <v>0</v>
      </c>
      <c r="K562" s="101">
        <v>-2707.5</v>
      </c>
      <c r="L562" s="250">
        <f t="shared" si="8"/>
        <v>1184552.77</v>
      </c>
      <c r="M562" s="259"/>
    </row>
    <row r="563" spans="2:13" x14ac:dyDescent="0.25">
      <c r="B563" s="46">
        <f>SUBTOTAL(103,$C$10:C563)</f>
        <v>554</v>
      </c>
      <c r="C563" s="24" t="s">
        <v>1083</v>
      </c>
      <c r="D563" s="24" t="s">
        <v>607</v>
      </c>
      <c r="E563" s="24"/>
      <c r="F563" s="24"/>
      <c r="G563" s="203" t="s">
        <v>675</v>
      </c>
      <c r="H563" s="203" t="s">
        <v>676</v>
      </c>
      <c r="I563" s="239">
        <v>45072</v>
      </c>
      <c r="J563" s="249">
        <v>0</v>
      </c>
      <c r="K563" s="101">
        <v>-5700</v>
      </c>
      <c r="L563" s="250">
        <f t="shared" si="8"/>
        <v>1178852.77</v>
      </c>
      <c r="M563" s="259"/>
    </row>
    <row r="564" spans="2:13" x14ac:dyDescent="0.25">
      <c r="B564" s="46">
        <f>SUBTOTAL(103,$C$10:C564)</f>
        <v>555</v>
      </c>
      <c r="C564" s="24" t="s">
        <v>1083</v>
      </c>
      <c r="D564" s="24" t="s">
        <v>608</v>
      </c>
      <c r="E564" s="24"/>
      <c r="F564" s="24"/>
      <c r="G564" s="203" t="s">
        <v>675</v>
      </c>
      <c r="H564" s="203" t="s">
        <v>676</v>
      </c>
      <c r="I564" s="239">
        <v>45072</v>
      </c>
      <c r="J564" s="249">
        <v>0</v>
      </c>
      <c r="K564" s="101">
        <v>-3840</v>
      </c>
      <c r="L564" s="250">
        <f t="shared" si="8"/>
        <v>1175012.77</v>
      </c>
      <c r="M564" s="259"/>
    </row>
    <row r="565" spans="2:13" x14ac:dyDescent="0.25">
      <c r="B565" s="46">
        <f>SUBTOTAL(103,$C$10:C565)</f>
        <v>556</v>
      </c>
      <c r="C565" s="24" t="s">
        <v>604</v>
      </c>
      <c r="D565" s="24" t="s">
        <v>607</v>
      </c>
      <c r="E565" s="24"/>
      <c r="F565" s="24"/>
      <c r="G565" s="227" t="s">
        <v>700</v>
      </c>
      <c r="H565" s="208" t="s">
        <v>439</v>
      </c>
      <c r="I565" s="239">
        <v>45072</v>
      </c>
      <c r="J565" s="249">
        <v>0</v>
      </c>
      <c r="K565" s="101">
        <v>-4725.26</v>
      </c>
      <c r="L565" s="250">
        <f t="shared" si="8"/>
        <v>1170287.51</v>
      </c>
      <c r="M565" s="259"/>
    </row>
    <row r="566" spans="2:13" x14ac:dyDescent="0.25">
      <c r="B566" s="46">
        <f>SUBTOTAL(103,$C$10:C566)</f>
        <v>557</v>
      </c>
      <c r="C566" s="24" t="s">
        <v>996</v>
      </c>
      <c r="D566" s="24" t="s">
        <v>608</v>
      </c>
      <c r="E566" s="24"/>
      <c r="F566" s="24"/>
      <c r="G566" s="203" t="s">
        <v>675</v>
      </c>
      <c r="H566" s="203" t="s">
        <v>676</v>
      </c>
      <c r="I566" s="239">
        <v>45072</v>
      </c>
      <c r="J566" s="249">
        <v>0</v>
      </c>
      <c r="K566" s="101">
        <v>-12331</v>
      </c>
      <c r="L566" s="250">
        <f t="shared" si="8"/>
        <v>1157956.51</v>
      </c>
      <c r="M566" s="259"/>
    </row>
    <row r="567" spans="2:13" x14ac:dyDescent="0.25">
      <c r="B567" s="46">
        <f>SUBTOTAL(103,$C$10:C567)</f>
        <v>558</v>
      </c>
      <c r="C567" s="24" t="s">
        <v>24</v>
      </c>
      <c r="D567" s="24" t="s">
        <v>979</v>
      </c>
      <c r="E567" s="24"/>
      <c r="F567" s="24"/>
      <c r="G567" s="203" t="s">
        <v>24</v>
      </c>
      <c r="H567" s="203" t="s">
        <v>24</v>
      </c>
      <c r="I567" s="239">
        <v>45078</v>
      </c>
      <c r="J567" s="249">
        <v>0</v>
      </c>
      <c r="K567" s="101">
        <v>-35000</v>
      </c>
      <c r="L567" s="250">
        <f t="shared" si="8"/>
        <v>1122956.51</v>
      </c>
      <c r="M567" s="259"/>
    </row>
    <row r="568" spans="2:13" x14ac:dyDescent="0.25">
      <c r="B568" s="46">
        <f>SUBTOTAL(103,$C$10:C568)</f>
        <v>559</v>
      </c>
      <c r="C568" s="24" t="s">
        <v>995</v>
      </c>
      <c r="D568" s="24" t="s">
        <v>776</v>
      </c>
      <c r="E568" s="24"/>
      <c r="F568" s="24"/>
      <c r="G568" s="227"/>
      <c r="H568" s="203"/>
      <c r="I568" s="239">
        <v>45078</v>
      </c>
      <c r="J568" s="249">
        <v>0</v>
      </c>
      <c r="K568" s="101">
        <v>-2460</v>
      </c>
      <c r="L568" s="250">
        <f t="shared" si="8"/>
        <v>1120496.51</v>
      </c>
      <c r="M568" s="259"/>
    </row>
    <row r="569" spans="2:13" x14ac:dyDescent="0.25">
      <c r="B569" s="46">
        <f>SUBTOTAL(103,$C$10:C569)</f>
        <v>560</v>
      </c>
      <c r="C569" s="24" t="s">
        <v>836</v>
      </c>
      <c r="D569" s="24" t="s">
        <v>1018</v>
      </c>
      <c r="E569" s="24"/>
      <c r="F569" s="24"/>
      <c r="G569" s="227"/>
      <c r="H569" s="203"/>
      <c r="I569" s="239">
        <v>45078</v>
      </c>
      <c r="J569" s="249">
        <v>0</v>
      </c>
      <c r="K569" s="101">
        <v>-4000</v>
      </c>
      <c r="L569" s="250">
        <f t="shared" si="8"/>
        <v>1116496.51</v>
      </c>
      <c r="M569" s="259"/>
    </row>
    <row r="570" spans="2:13" x14ac:dyDescent="0.25">
      <c r="B570" s="46">
        <f>SUBTOTAL(103,$C$10:C570)</f>
        <v>561</v>
      </c>
      <c r="C570" s="157" t="s">
        <v>596</v>
      </c>
      <c r="D570" s="24" t="s">
        <v>608</v>
      </c>
      <c r="E570" s="24"/>
      <c r="F570" s="24"/>
      <c r="G570" s="203" t="s">
        <v>581</v>
      </c>
      <c r="H570" s="208" t="s">
        <v>434</v>
      </c>
      <c r="I570" s="239">
        <v>45079</v>
      </c>
      <c r="J570" s="249">
        <v>0</v>
      </c>
      <c r="K570" s="159">
        <v>-27183.566999999999</v>
      </c>
      <c r="L570" s="250">
        <f t="shared" si="8"/>
        <v>1089312.943</v>
      </c>
      <c r="M570" s="259"/>
    </row>
    <row r="571" spans="2:13" x14ac:dyDescent="0.25">
      <c r="B571" s="46">
        <f>SUBTOTAL(103,$C$10:C571)</f>
        <v>562</v>
      </c>
      <c r="C571" s="157" t="s">
        <v>1090</v>
      </c>
      <c r="D571" s="24" t="s">
        <v>776</v>
      </c>
      <c r="E571" s="24"/>
      <c r="F571" s="24"/>
      <c r="G571" s="227" t="s">
        <v>700</v>
      </c>
      <c r="H571" s="208" t="s">
        <v>439</v>
      </c>
      <c r="I571" s="239">
        <v>45079</v>
      </c>
      <c r="J571" s="249">
        <v>0</v>
      </c>
      <c r="K571" s="159">
        <v>-9700</v>
      </c>
      <c r="L571" s="250">
        <f t="shared" si="8"/>
        <v>1079612.943</v>
      </c>
      <c r="M571" s="259"/>
    </row>
    <row r="572" spans="2:13" x14ac:dyDescent="0.25">
      <c r="B572" s="46">
        <f>SUBTOTAL(103,$C$10:C572)</f>
        <v>563</v>
      </c>
      <c r="C572" s="24" t="s">
        <v>598</v>
      </c>
      <c r="D572" s="24" t="s">
        <v>608</v>
      </c>
      <c r="E572" s="24"/>
      <c r="F572" s="24"/>
      <c r="G572" s="203" t="s">
        <v>581</v>
      </c>
      <c r="H572" s="208" t="s">
        <v>434</v>
      </c>
      <c r="I572" s="239">
        <v>45079</v>
      </c>
      <c r="J572" s="249">
        <v>0</v>
      </c>
      <c r="K572" s="159">
        <v>-20009.497500000001</v>
      </c>
      <c r="L572" s="250">
        <f t="shared" si="8"/>
        <v>1059603.4454999999</v>
      </c>
      <c r="M572" s="259"/>
    </row>
    <row r="573" spans="2:13" x14ac:dyDescent="0.25">
      <c r="B573" s="46">
        <f>SUBTOTAL(103,$C$10:C573)</f>
        <v>564</v>
      </c>
      <c r="C573" s="154" t="s">
        <v>1091</v>
      </c>
      <c r="D573" s="24" t="s">
        <v>1092</v>
      </c>
      <c r="E573" s="24"/>
      <c r="F573" s="24"/>
      <c r="G573" s="203" t="s">
        <v>581</v>
      </c>
      <c r="H573" s="208" t="s">
        <v>434</v>
      </c>
      <c r="I573" s="239">
        <v>45079</v>
      </c>
      <c r="J573" s="249">
        <v>0</v>
      </c>
      <c r="K573" s="159">
        <v>-26146.400000000001</v>
      </c>
      <c r="L573" s="250">
        <f t="shared" si="8"/>
        <v>1033457.0454999999</v>
      </c>
      <c r="M573" s="259"/>
    </row>
    <row r="574" spans="2:13" x14ac:dyDescent="0.25">
      <c r="B574" s="46">
        <f>SUBTOTAL(103,$C$10:C574)</f>
        <v>565</v>
      </c>
      <c r="C574" s="157" t="s">
        <v>793</v>
      </c>
      <c r="D574" s="24" t="s">
        <v>608</v>
      </c>
      <c r="E574" s="24"/>
      <c r="F574" s="24"/>
      <c r="G574" s="203" t="s">
        <v>675</v>
      </c>
      <c r="H574" s="203" t="s">
        <v>676</v>
      </c>
      <c r="I574" s="239">
        <v>45079</v>
      </c>
      <c r="J574" s="249">
        <v>0</v>
      </c>
      <c r="K574" s="159">
        <v>-840</v>
      </c>
      <c r="L574" s="250">
        <f t="shared" si="8"/>
        <v>1032617.0454999999</v>
      </c>
      <c r="M574" s="259"/>
    </row>
    <row r="575" spans="2:13" x14ac:dyDescent="0.25">
      <c r="B575" s="46">
        <f>SUBTOTAL(103,$C$10:C575)</f>
        <v>566</v>
      </c>
      <c r="C575" s="154" t="s">
        <v>692</v>
      </c>
      <c r="D575" s="24" t="s">
        <v>608</v>
      </c>
      <c r="E575" s="24"/>
      <c r="F575" s="24"/>
      <c r="G575" s="203" t="s">
        <v>581</v>
      </c>
      <c r="H575" s="208" t="s">
        <v>434</v>
      </c>
      <c r="I575" s="239">
        <v>45079</v>
      </c>
      <c r="J575" s="249">
        <v>0</v>
      </c>
      <c r="K575" s="159">
        <v>-7000</v>
      </c>
      <c r="L575" s="250">
        <f t="shared" si="8"/>
        <v>1025617.0454999999</v>
      </c>
      <c r="M575" s="259"/>
    </row>
    <row r="576" spans="2:13" x14ac:dyDescent="0.25">
      <c r="B576" s="46">
        <f>SUBTOTAL(103,$C$10:C576)</f>
        <v>567</v>
      </c>
      <c r="C576" s="154" t="s">
        <v>692</v>
      </c>
      <c r="D576" s="24" t="s">
        <v>608</v>
      </c>
      <c r="E576" s="24"/>
      <c r="F576" s="24"/>
      <c r="G576" s="203" t="s">
        <v>581</v>
      </c>
      <c r="H576" s="208" t="s">
        <v>434</v>
      </c>
      <c r="I576" s="239">
        <v>45079</v>
      </c>
      <c r="J576" s="249">
        <v>0</v>
      </c>
      <c r="K576" s="159">
        <v>-524</v>
      </c>
      <c r="L576" s="250">
        <f t="shared" si="8"/>
        <v>1025093.0454999999</v>
      </c>
      <c r="M576" s="259"/>
    </row>
    <row r="577" spans="2:13" x14ac:dyDescent="0.25">
      <c r="B577" s="46">
        <f>SUBTOTAL(103,$C$10:C577)</f>
        <v>568</v>
      </c>
      <c r="C577" s="157" t="s">
        <v>693</v>
      </c>
      <c r="D577" s="24" t="s">
        <v>608</v>
      </c>
      <c r="E577" s="24"/>
      <c r="F577" s="24"/>
      <c r="G577" s="203" t="s">
        <v>581</v>
      </c>
      <c r="H577" s="208" t="s">
        <v>434</v>
      </c>
      <c r="I577" s="239">
        <v>45079</v>
      </c>
      <c r="J577" s="249">
        <v>0</v>
      </c>
      <c r="K577" s="159">
        <v>-7000</v>
      </c>
      <c r="L577" s="250">
        <f t="shared" si="8"/>
        <v>1018093.0454999999</v>
      </c>
      <c r="M577" s="259"/>
    </row>
    <row r="578" spans="2:13" x14ac:dyDescent="0.25">
      <c r="B578" s="46">
        <f>SUBTOTAL(103,$C$10:C578)</f>
        <v>569</v>
      </c>
      <c r="C578" s="24" t="s">
        <v>596</v>
      </c>
      <c r="D578" s="24" t="s">
        <v>608</v>
      </c>
      <c r="E578" s="24"/>
      <c r="F578" s="24"/>
      <c r="G578" s="203" t="s">
        <v>581</v>
      </c>
      <c r="H578" s="208" t="s">
        <v>434</v>
      </c>
      <c r="I578" s="239">
        <v>45079</v>
      </c>
      <c r="J578" s="249">
        <v>0</v>
      </c>
      <c r="K578" s="159">
        <v>-56000</v>
      </c>
      <c r="L578" s="250">
        <f t="shared" si="8"/>
        <v>962093.04549999989</v>
      </c>
      <c r="M578" s="259"/>
    </row>
    <row r="579" spans="2:13" x14ac:dyDescent="0.25">
      <c r="B579" s="46">
        <f>SUBTOTAL(103,$C$10:C579)</f>
        <v>570</v>
      </c>
      <c r="C579" s="24" t="s">
        <v>598</v>
      </c>
      <c r="D579" s="24" t="s">
        <v>608</v>
      </c>
      <c r="E579" s="24"/>
      <c r="F579" s="24"/>
      <c r="G579" s="203" t="s">
        <v>581</v>
      </c>
      <c r="H579" s="208" t="s">
        <v>434</v>
      </c>
      <c r="I579" s="239">
        <v>45079</v>
      </c>
      <c r="J579" s="249">
        <v>0</v>
      </c>
      <c r="K579" s="159">
        <v>-84000</v>
      </c>
      <c r="L579" s="250">
        <f t="shared" si="8"/>
        <v>878093.04549999989</v>
      </c>
      <c r="M579" s="259"/>
    </row>
    <row r="580" spans="2:13" x14ac:dyDescent="0.25">
      <c r="B580" s="46">
        <f>SUBTOTAL(103,$C$10:C580)</f>
        <v>571</v>
      </c>
      <c r="C580" s="157" t="s">
        <v>601</v>
      </c>
      <c r="D580" s="24" t="s">
        <v>608</v>
      </c>
      <c r="E580" s="24"/>
      <c r="F580" s="24"/>
      <c r="G580" s="203" t="s">
        <v>675</v>
      </c>
      <c r="H580" s="203" t="s">
        <v>676</v>
      </c>
      <c r="I580" s="239">
        <v>45079</v>
      </c>
      <c r="J580" s="249">
        <v>0</v>
      </c>
      <c r="K580" s="159">
        <v>-2300</v>
      </c>
      <c r="L580" s="250">
        <f t="shared" si="8"/>
        <v>875793.04549999989</v>
      </c>
      <c r="M580" s="259"/>
    </row>
    <row r="581" spans="2:13" x14ac:dyDescent="0.25">
      <c r="B581" s="46">
        <f>SUBTOTAL(103,$C$10:C581)</f>
        <v>572</v>
      </c>
      <c r="C581" s="157" t="s">
        <v>803</v>
      </c>
      <c r="D581" s="24" t="s">
        <v>776</v>
      </c>
      <c r="E581" s="24"/>
      <c r="F581" s="24"/>
      <c r="G581" s="203" t="s">
        <v>581</v>
      </c>
      <c r="H581" s="208" t="s">
        <v>434</v>
      </c>
      <c r="I581" s="239">
        <v>45079</v>
      </c>
      <c r="J581" s="249">
        <v>0</v>
      </c>
      <c r="K581" s="159">
        <v>-20000</v>
      </c>
      <c r="L581" s="250">
        <f t="shared" si="8"/>
        <v>855793.04549999989</v>
      </c>
      <c r="M581" s="259"/>
    </row>
    <row r="582" spans="2:13" x14ac:dyDescent="0.25">
      <c r="B582" s="46">
        <f>SUBTOTAL(103,$C$10:C582)</f>
        <v>573</v>
      </c>
      <c r="C582" s="157" t="s">
        <v>1083</v>
      </c>
      <c r="D582" s="24" t="s">
        <v>607</v>
      </c>
      <c r="E582" s="24"/>
      <c r="F582" s="24"/>
      <c r="G582" s="227" t="s">
        <v>582</v>
      </c>
      <c r="H582" s="203" t="s">
        <v>425</v>
      </c>
      <c r="I582" s="239">
        <v>45079</v>
      </c>
      <c r="J582" s="249">
        <v>0</v>
      </c>
      <c r="K582" s="159">
        <v>-2422.5</v>
      </c>
      <c r="L582" s="250">
        <f t="shared" si="8"/>
        <v>853370.54549999989</v>
      </c>
      <c r="M582" s="259"/>
    </row>
    <row r="583" spans="2:13" x14ac:dyDescent="0.25">
      <c r="B583" s="46">
        <f>SUBTOTAL(103,$C$10:C583)</f>
        <v>574</v>
      </c>
      <c r="C583" s="157" t="s">
        <v>1083</v>
      </c>
      <c r="D583" s="24" t="s">
        <v>608</v>
      </c>
      <c r="E583" s="24"/>
      <c r="F583" s="24"/>
      <c r="G583" s="227" t="s">
        <v>582</v>
      </c>
      <c r="H583" s="203" t="s">
        <v>425</v>
      </c>
      <c r="I583" s="239">
        <v>45079</v>
      </c>
      <c r="J583" s="249">
        <v>0</v>
      </c>
      <c r="K583" s="159">
        <v>-3840</v>
      </c>
      <c r="L583" s="250">
        <f t="shared" si="8"/>
        <v>849530.54549999989</v>
      </c>
      <c r="M583" s="259"/>
    </row>
    <row r="584" spans="2:13" x14ac:dyDescent="0.25">
      <c r="B584" s="46">
        <f>SUBTOTAL(103,$C$10:C584)</f>
        <v>575</v>
      </c>
      <c r="C584" s="157" t="s">
        <v>1083</v>
      </c>
      <c r="D584" s="24" t="s">
        <v>1098</v>
      </c>
      <c r="E584" s="24"/>
      <c r="F584" s="24"/>
      <c r="G584" s="203" t="s">
        <v>675</v>
      </c>
      <c r="H584" s="203" t="s">
        <v>676</v>
      </c>
      <c r="I584" s="239">
        <v>45079</v>
      </c>
      <c r="J584" s="249">
        <v>0</v>
      </c>
      <c r="K584" s="159">
        <v>-33200</v>
      </c>
      <c r="L584" s="250">
        <f t="shared" si="8"/>
        <v>816330.54549999989</v>
      </c>
      <c r="M584" s="259"/>
    </row>
    <row r="585" spans="2:13" x14ac:dyDescent="0.25">
      <c r="B585" s="46">
        <f>SUBTOTAL(103,$C$10:C585)</f>
        <v>576</v>
      </c>
      <c r="C585" s="157" t="s">
        <v>1083</v>
      </c>
      <c r="D585" s="24" t="s">
        <v>607</v>
      </c>
      <c r="E585" s="24"/>
      <c r="F585" s="24"/>
      <c r="G585" s="203" t="s">
        <v>675</v>
      </c>
      <c r="H585" s="203" t="s">
        <v>676</v>
      </c>
      <c r="I585" s="239">
        <v>45079</v>
      </c>
      <c r="J585" s="249">
        <v>0</v>
      </c>
      <c r="K585" s="159">
        <v>-2707.5</v>
      </c>
      <c r="L585" s="250">
        <f t="shared" si="8"/>
        <v>813623.04549999989</v>
      </c>
      <c r="M585" s="259"/>
    </row>
    <row r="586" spans="2:13" x14ac:dyDescent="0.25">
      <c r="B586" s="46">
        <f>SUBTOTAL(103,$C$10:C586)</f>
        <v>577</v>
      </c>
      <c r="C586" s="157" t="s">
        <v>1083</v>
      </c>
      <c r="D586" s="24" t="s">
        <v>607</v>
      </c>
      <c r="E586" s="24"/>
      <c r="F586" s="24"/>
      <c r="G586" s="203" t="s">
        <v>675</v>
      </c>
      <c r="H586" s="203" t="s">
        <v>676</v>
      </c>
      <c r="I586" s="239">
        <v>45079</v>
      </c>
      <c r="J586" s="249">
        <v>0</v>
      </c>
      <c r="K586" s="159">
        <v>-5802.6189999999997</v>
      </c>
      <c r="L586" s="250">
        <f t="shared" si="8"/>
        <v>807820.42649999994</v>
      </c>
      <c r="M586" s="259"/>
    </row>
    <row r="587" spans="2:13" x14ac:dyDescent="0.25">
      <c r="B587" s="46">
        <f>SUBTOTAL(103,$C$10:C587)</f>
        <v>578</v>
      </c>
      <c r="C587" s="157" t="s">
        <v>1083</v>
      </c>
      <c r="D587" s="24" t="s">
        <v>608</v>
      </c>
      <c r="E587" s="24"/>
      <c r="F587" s="24"/>
      <c r="G587" s="203" t="s">
        <v>675</v>
      </c>
      <c r="H587" s="203" t="s">
        <v>676</v>
      </c>
      <c r="I587" s="239">
        <v>45079</v>
      </c>
      <c r="J587" s="249">
        <v>0</v>
      </c>
      <c r="K587" s="159">
        <v>-3560</v>
      </c>
      <c r="L587" s="250">
        <f t="shared" si="8"/>
        <v>804260.42649999994</v>
      </c>
      <c r="M587" s="259"/>
    </row>
    <row r="588" spans="2:13" x14ac:dyDescent="0.25">
      <c r="B588" s="46">
        <f>SUBTOTAL(103,$C$10:C588)</f>
        <v>579</v>
      </c>
      <c r="C588" s="157" t="s">
        <v>604</v>
      </c>
      <c r="D588" s="24" t="s">
        <v>607</v>
      </c>
      <c r="E588" s="24"/>
      <c r="F588" s="24"/>
      <c r="G588" s="227" t="s">
        <v>700</v>
      </c>
      <c r="H588" s="208" t="s">
        <v>439</v>
      </c>
      <c r="I588" s="239">
        <v>45079</v>
      </c>
      <c r="J588" s="249">
        <v>0</v>
      </c>
      <c r="K588" s="159">
        <v>-2430.06</v>
      </c>
      <c r="L588" s="250">
        <f t="shared" si="8"/>
        <v>801830.36649999989</v>
      </c>
      <c r="M588" s="259"/>
    </row>
    <row r="589" spans="2:13" x14ac:dyDescent="0.25">
      <c r="B589" s="46">
        <f>SUBTOTAL(103,$C$10:C589)</f>
        <v>580</v>
      </c>
      <c r="C589" s="157" t="s">
        <v>996</v>
      </c>
      <c r="D589" s="24" t="s">
        <v>608</v>
      </c>
      <c r="E589" s="24"/>
      <c r="F589" s="24"/>
      <c r="G589" s="203" t="s">
        <v>675</v>
      </c>
      <c r="H589" s="203" t="s">
        <v>676</v>
      </c>
      <c r="I589" s="239">
        <v>45079</v>
      </c>
      <c r="J589" s="249">
        <v>0</v>
      </c>
      <c r="K589" s="159">
        <v>-2331</v>
      </c>
      <c r="L589" s="250">
        <f t="shared" ref="L589:L652" si="9">J589+L588+K589</f>
        <v>799499.36649999989</v>
      </c>
      <c r="M589" s="259"/>
    </row>
    <row r="590" spans="2:13" x14ac:dyDescent="0.25">
      <c r="B590" s="46">
        <f>SUBTOTAL(103,$C$10:C590)</f>
        <v>581</v>
      </c>
      <c r="C590" s="24" t="s">
        <v>1080</v>
      </c>
      <c r="D590" s="24" t="s">
        <v>849</v>
      </c>
      <c r="E590" s="24"/>
      <c r="F590" s="24"/>
      <c r="G590" s="203" t="s">
        <v>675</v>
      </c>
      <c r="H590" s="203" t="s">
        <v>676</v>
      </c>
      <c r="I590" s="239">
        <v>45082</v>
      </c>
      <c r="J590" s="249">
        <v>0</v>
      </c>
      <c r="K590" s="101">
        <v>-100000</v>
      </c>
      <c r="L590" s="250">
        <f t="shared" si="9"/>
        <v>699499.36649999989</v>
      </c>
      <c r="M590" s="259"/>
    </row>
    <row r="591" spans="2:13" x14ac:dyDescent="0.25">
      <c r="B591" s="46">
        <f>SUBTOTAL(103,$C$10:C591)</f>
        <v>582</v>
      </c>
      <c r="C591" s="24" t="s">
        <v>24</v>
      </c>
      <c r="D591" s="24" t="s">
        <v>980</v>
      </c>
      <c r="E591" s="24"/>
      <c r="F591" s="24"/>
      <c r="G591" s="203" t="s">
        <v>24</v>
      </c>
      <c r="H591" s="203" t="s">
        <v>24</v>
      </c>
      <c r="I591" s="239">
        <v>45083</v>
      </c>
      <c r="J591" s="249">
        <v>900000</v>
      </c>
      <c r="K591" s="101">
        <v>0</v>
      </c>
      <c r="L591" s="250">
        <f t="shared" si="9"/>
        <v>1599499.3665</v>
      </c>
      <c r="M591" s="259"/>
    </row>
    <row r="592" spans="2:13" x14ac:dyDescent="0.25">
      <c r="B592" s="46">
        <f>SUBTOTAL(103,$C$10:C592)</f>
        <v>583</v>
      </c>
      <c r="C592" s="24" t="s">
        <v>839</v>
      </c>
      <c r="D592" s="24" t="s">
        <v>955</v>
      </c>
      <c r="E592" s="24"/>
      <c r="F592" s="24"/>
      <c r="G592" s="227" t="s">
        <v>1069</v>
      </c>
      <c r="H592" s="203" t="s">
        <v>1070</v>
      </c>
      <c r="I592" s="239">
        <v>45084</v>
      </c>
      <c r="J592" s="249">
        <v>0</v>
      </c>
      <c r="K592" s="101">
        <v>-50000</v>
      </c>
      <c r="L592" s="250">
        <f t="shared" si="9"/>
        <v>1549499.3665</v>
      </c>
      <c r="M592" s="259"/>
    </row>
    <row r="593" spans="2:13" x14ac:dyDescent="0.25">
      <c r="B593" s="46">
        <f>SUBTOTAL(103,$C$10:C593)</f>
        <v>584</v>
      </c>
      <c r="C593" s="24" t="s">
        <v>810</v>
      </c>
      <c r="D593" s="24" t="s">
        <v>775</v>
      </c>
      <c r="E593" s="24"/>
      <c r="F593" s="24"/>
      <c r="G593" s="227" t="s">
        <v>1050</v>
      </c>
      <c r="H593" s="203" t="s">
        <v>442</v>
      </c>
      <c r="I593" s="239">
        <v>45085</v>
      </c>
      <c r="J593" s="249">
        <v>0</v>
      </c>
      <c r="K593" s="101">
        <v>-40000</v>
      </c>
      <c r="L593" s="250">
        <f t="shared" si="9"/>
        <v>1509499.3665</v>
      </c>
      <c r="M593" s="259"/>
    </row>
    <row r="594" spans="2:13" x14ac:dyDescent="0.25">
      <c r="B594" s="46">
        <f>SUBTOTAL(103,$C$10:C594)</f>
        <v>585</v>
      </c>
      <c r="C594" s="24" t="s">
        <v>596</v>
      </c>
      <c r="D594" s="24" t="s">
        <v>607</v>
      </c>
      <c r="E594" s="24"/>
      <c r="F594" s="24"/>
      <c r="G594" s="203" t="s">
        <v>581</v>
      </c>
      <c r="H594" s="208" t="s">
        <v>434</v>
      </c>
      <c r="I594" s="239">
        <v>45086</v>
      </c>
      <c r="J594" s="249">
        <v>0</v>
      </c>
      <c r="K594" s="101">
        <v>-9665.3225000000002</v>
      </c>
      <c r="L594" s="250">
        <f t="shared" si="9"/>
        <v>1499834.044</v>
      </c>
      <c r="M594" s="259"/>
    </row>
    <row r="595" spans="2:13" x14ac:dyDescent="0.25">
      <c r="B595" s="46">
        <f>SUBTOTAL(103,$C$10:C595)</f>
        <v>586</v>
      </c>
      <c r="C595" s="24" t="s">
        <v>1090</v>
      </c>
      <c r="D595" s="24" t="s">
        <v>776</v>
      </c>
      <c r="E595" s="24"/>
      <c r="F595" s="24"/>
      <c r="G595" s="227" t="s">
        <v>700</v>
      </c>
      <c r="H595" s="208" t="s">
        <v>439</v>
      </c>
      <c r="I595" s="239">
        <v>45086</v>
      </c>
      <c r="J595" s="249">
        <v>0</v>
      </c>
      <c r="K595" s="101">
        <v>-15032.69</v>
      </c>
      <c r="L595" s="250">
        <f t="shared" si="9"/>
        <v>1484801.3540000001</v>
      </c>
      <c r="M595" s="259"/>
    </row>
    <row r="596" spans="2:13" x14ac:dyDescent="0.25">
      <c r="B596" s="46">
        <f>SUBTOTAL(103,$C$10:C596)</f>
        <v>587</v>
      </c>
      <c r="C596" s="24" t="s">
        <v>598</v>
      </c>
      <c r="D596" s="24" t="s">
        <v>607</v>
      </c>
      <c r="E596" s="24"/>
      <c r="F596" s="24"/>
      <c r="G596" s="203" t="s">
        <v>581</v>
      </c>
      <c r="H596" s="208" t="s">
        <v>434</v>
      </c>
      <c r="I596" s="239">
        <v>45086</v>
      </c>
      <c r="J596" s="249">
        <v>0</v>
      </c>
      <c r="K596" s="101">
        <v>-50050.324500000002</v>
      </c>
      <c r="L596" s="250">
        <f t="shared" si="9"/>
        <v>1434751.0294999999</v>
      </c>
      <c r="M596" s="259"/>
    </row>
    <row r="597" spans="2:13" x14ac:dyDescent="0.25">
      <c r="B597" s="46">
        <f>SUBTOTAL(103,$C$10:C597)</f>
        <v>588</v>
      </c>
      <c r="C597" s="24" t="s">
        <v>793</v>
      </c>
      <c r="D597" s="24" t="s">
        <v>608</v>
      </c>
      <c r="E597" s="24"/>
      <c r="F597" s="24"/>
      <c r="G597" s="203" t="s">
        <v>675</v>
      </c>
      <c r="H597" s="203" t="s">
        <v>676</v>
      </c>
      <c r="I597" s="239">
        <v>45086</v>
      </c>
      <c r="J597" s="249">
        <v>0</v>
      </c>
      <c r="K597" s="101">
        <v>-15840</v>
      </c>
      <c r="L597" s="250">
        <f t="shared" si="9"/>
        <v>1418911.0294999999</v>
      </c>
      <c r="M597" s="259"/>
    </row>
    <row r="598" spans="2:13" x14ac:dyDescent="0.25">
      <c r="B598" s="46">
        <f>SUBTOTAL(103,$C$10:C598)</f>
        <v>589</v>
      </c>
      <c r="C598" s="24" t="s">
        <v>601</v>
      </c>
      <c r="D598" s="24" t="s">
        <v>608</v>
      </c>
      <c r="E598" s="24"/>
      <c r="F598" s="24"/>
      <c r="G598" s="203" t="s">
        <v>675</v>
      </c>
      <c r="H598" s="203" t="s">
        <v>676</v>
      </c>
      <c r="I598" s="239">
        <v>45086</v>
      </c>
      <c r="J598" s="249">
        <v>0</v>
      </c>
      <c r="K598" s="101">
        <v>-2331</v>
      </c>
      <c r="L598" s="250">
        <f t="shared" si="9"/>
        <v>1416580.0294999999</v>
      </c>
      <c r="M598" s="259"/>
    </row>
    <row r="599" spans="2:13" x14ac:dyDescent="0.25">
      <c r="B599" s="46">
        <f>SUBTOTAL(103,$C$10:C599)</f>
        <v>590</v>
      </c>
      <c r="C599" s="24" t="s">
        <v>803</v>
      </c>
      <c r="D599" s="24" t="s">
        <v>1089</v>
      </c>
      <c r="E599" s="24"/>
      <c r="F599" s="24"/>
      <c r="G599" s="203" t="s">
        <v>581</v>
      </c>
      <c r="H599" s="208" t="s">
        <v>434</v>
      </c>
      <c r="I599" s="239">
        <v>45086</v>
      </c>
      <c r="J599" s="249">
        <v>0</v>
      </c>
      <c r="K599" s="101">
        <v>-30000</v>
      </c>
      <c r="L599" s="250">
        <f t="shared" si="9"/>
        <v>1386580.0294999999</v>
      </c>
      <c r="M599" s="259"/>
    </row>
    <row r="600" spans="2:13" x14ac:dyDescent="0.25">
      <c r="B600" s="46">
        <f>SUBTOTAL(103,$C$10:C600)</f>
        <v>591</v>
      </c>
      <c r="C600" s="24" t="s">
        <v>778</v>
      </c>
      <c r="D600" s="24" t="s">
        <v>607</v>
      </c>
      <c r="E600" s="24"/>
      <c r="F600" s="24"/>
      <c r="G600" s="203" t="s">
        <v>644</v>
      </c>
      <c r="H600" s="208" t="s">
        <v>428</v>
      </c>
      <c r="I600" s="239">
        <v>45086</v>
      </c>
      <c r="J600" s="249">
        <v>0</v>
      </c>
      <c r="K600" s="101">
        <v>-7500</v>
      </c>
      <c r="L600" s="250">
        <f t="shared" si="9"/>
        <v>1379080.0294999999</v>
      </c>
      <c r="M600" s="259"/>
    </row>
    <row r="601" spans="2:13" x14ac:dyDescent="0.25">
      <c r="B601" s="46">
        <f>SUBTOTAL(103,$C$10:C601)</f>
        <v>592</v>
      </c>
      <c r="C601" s="24" t="s">
        <v>1083</v>
      </c>
      <c r="D601" s="24" t="s">
        <v>607</v>
      </c>
      <c r="E601" s="24"/>
      <c r="F601" s="24"/>
      <c r="G601" s="227" t="s">
        <v>582</v>
      </c>
      <c r="H601" s="203" t="s">
        <v>425</v>
      </c>
      <c r="I601" s="239">
        <v>45086</v>
      </c>
      <c r="J601" s="249">
        <v>0</v>
      </c>
      <c r="K601" s="101">
        <v>-5422.5</v>
      </c>
      <c r="L601" s="250">
        <f t="shared" si="9"/>
        <v>1373657.5294999999</v>
      </c>
      <c r="M601" s="259"/>
    </row>
    <row r="602" spans="2:13" x14ac:dyDescent="0.25">
      <c r="B602" s="46">
        <f>SUBTOTAL(103,$C$10:C602)</f>
        <v>593</v>
      </c>
      <c r="C602" s="24" t="s">
        <v>1083</v>
      </c>
      <c r="D602" s="24" t="s">
        <v>608</v>
      </c>
      <c r="E602" s="24"/>
      <c r="F602" s="24"/>
      <c r="G602" s="227" t="s">
        <v>582</v>
      </c>
      <c r="H602" s="203" t="s">
        <v>425</v>
      </c>
      <c r="I602" s="239">
        <v>45086</v>
      </c>
      <c r="J602" s="249">
        <v>0</v>
      </c>
      <c r="K602" s="101">
        <v>-3840</v>
      </c>
      <c r="L602" s="250">
        <f t="shared" si="9"/>
        <v>1369817.5294999999</v>
      </c>
      <c r="M602" s="259"/>
    </row>
    <row r="603" spans="2:13" x14ac:dyDescent="0.25">
      <c r="B603" s="46">
        <f>SUBTOTAL(103,$C$10:C603)</f>
        <v>594</v>
      </c>
      <c r="C603" s="24" t="s">
        <v>1083</v>
      </c>
      <c r="D603" s="24" t="s">
        <v>607</v>
      </c>
      <c r="E603" s="24"/>
      <c r="F603" s="24"/>
      <c r="G603" s="203" t="s">
        <v>675</v>
      </c>
      <c r="H603" s="203" t="s">
        <v>676</v>
      </c>
      <c r="I603" s="239">
        <v>45086</v>
      </c>
      <c r="J603" s="249">
        <v>0</v>
      </c>
      <c r="K603" s="101">
        <v>-2707.5</v>
      </c>
      <c r="L603" s="250">
        <f t="shared" si="9"/>
        <v>1367110.0294999999</v>
      </c>
      <c r="M603" s="259"/>
    </row>
    <row r="604" spans="2:13" x14ac:dyDescent="0.25">
      <c r="B604" s="46">
        <f>SUBTOTAL(103,$C$10:C604)</f>
        <v>595</v>
      </c>
      <c r="C604" s="24" t="s">
        <v>1083</v>
      </c>
      <c r="D604" s="24" t="s">
        <v>607</v>
      </c>
      <c r="E604" s="24"/>
      <c r="F604" s="24"/>
      <c r="G604" s="203" t="s">
        <v>675</v>
      </c>
      <c r="H604" s="203" t="s">
        <v>676</v>
      </c>
      <c r="I604" s="239">
        <v>45086</v>
      </c>
      <c r="J604" s="249">
        <v>0</v>
      </c>
      <c r="K604" s="101">
        <v>-2723.2415000000001</v>
      </c>
      <c r="L604" s="250">
        <f t="shared" si="9"/>
        <v>1364386.7879999999</v>
      </c>
      <c r="M604" s="259"/>
    </row>
    <row r="605" spans="2:13" x14ac:dyDescent="0.25">
      <c r="B605" s="46">
        <f>SUBTOTAL(103,$C$10:C605)</f>
        <v>596</v>
      </c>
      <c r="C605" s="24" t="s">
        <v>1083</v>
      </c>
      <c r="D605" s="24" t="s">
        <v>608</v>
      </c>
      <c r="E605" s="24"/>
      <c r="F605" s="24"/>
      <c r="G605" s="203" t="s">
        <v>675</v>
      </c>
      <c r="H605" s="203" t="s">
        <v>676</v>
      </c>
      <c r="I605" s="239">
        <v>45086</v>
      </c>
      <c r="J605" s="249">
        <v>0</v>
      </c>
      <c r="K605" s="101">
        <v>-3840</v>
      </c>
      <c r="L605" s="250">
        <f t="shared" si="9"/>
        <v>1360546.7879999999</v>
      </c>
      <c r="M605" s="259"/>
    </row>
    <row r="606" spans="2:13" x14ac:dyDescent="0.25">
      <c r="B606" s="46">
        <f>SUBTOTAL(103,$C$10:C606)</f>
        <v>597</v>
      </c>
      <c r="C606" s="24" t="s">
        <v>604</v>
      </c>
      <c r="D606" s="24" t="s">
        <v>607</v>
      </c>
      <c r="E606" s="24"/>
      <c r="F606" s="24"/>
      <c r="G606" s="227" t="s">
        <v>700</v>
      </c>
      <c r="H606" s="208" t="s">
        <v>439</v>
      </c>
      <c r="I606" s="239">
        <v>45086</v>
      </c>
      <c r="J606" s="249">
        <v>0</v>
      </c>
      <c r="K606" s="101">
        <v>-10000.06</v>
      </c>
      <c r="L606" s="250">
        <f t="shared" si="9"/>
        <v>1350546.7279999999</v>
      </c>
      <c r="M606" s="259"/>
    </row>
    <row r="607" spans="2:13" x14ac:dyDescent="0.25">
      <c r="B607" s="46">
        <f>SUBTOTAL(103,$C$10:C607)</f>
        <v>598</v>
      </c>
      <c r="C607" s="24" t="s">
        <v>996</v>
      </c>
      <c r="D607" s="24" t="s">
        <v>608</v>
      </c>
      <c r="E607" s="24"/>
      <c r="F607" s="24"/>
      <c r="G607" s="203" t="s">
        <v>675</v>
      </c>
      <c r="H607" s="203" t="s">
        <v>676</v>
      </c>
      <c r="I607" s="239">
        <v>45086</v>
      </c>
      <c r="J607" s="249">
        <v>0</v>
      </c>
      <c r="K607" s="101">
        <v>-3663</v>
      </c>
      <c r="L607" s="250">
        <f t="shared" si="9"/>
        <v>1346883.7279999999</v>
      </c>
      <c r="M607" s="259"/>
    </row>
    <row r="608" spans="2:13" x14ac:dyDescent="0.25">
      <c r="B608" s="46">
        <f>SUBTOTAL(103,$C$10:C608)</f>
        <v>599</v>
      </c>
      <c r="C608" s="24" t="s">
        <v>830</v>
      </c>
      <c r="D608" s="24" t="s">
        <v>388</v>
      </c>
      <c r="E608" s="24"/>
      <c r="F608" s="24"/>
      <c r="G608" s="203" t="s">
        <v>24</v>
      </c>
      <c r="H608" s="203" t="s">
        <v>24</v>
      </c>
      <c r="I608" s="239">
        <v>45087</v>
      </c>
      <c r="J608" s="249">
        <v>0</v>
      </c>
      <c r="K608" s="101">
        <v>-8300</v>
      </c>
      <c r="L608" s="250">
        <f t="shared" si="9"/>
        <v>1338583.7279999999</v>
      </c>
      <c r="M608" s="259"/>
    </row>
    <row r="609" spans="2:13" x14ac:dyDescent="0.25">
      <c r="B609" s="46">
        <f>SUBTOTAL(103,$C$10:C609)</f>
        <v>600</v>
      </c>
      <c r="C609" s="24" t="s">
        <v>975</v>
      </c>
      <c r="D609" s="24" t="s">
        <v>981</v>
      </c>
      <c r="E609" s="24"/>
      <c r="F609" s="24"/>
      <c r="G609" s="227"/>
      <c r="H609" s="271"/>
      <c r="I609" s="239">
        <v>45091</v>
      </c>
      <c r="J609" s="249">
        <v>0</v>
      </c>
      <c r="K609" s="101">
        <v>-53000</v>
      </c>
      <c r="L609" s="250">
        <f t="shared" si="9"/>
        <v>1285583.7279999999</v>
      </c>
      <c r="M609" s="259"/>
    </row>
    <row r="610" spans="2:13" x14ac:dyDescent="0.25">
      <c r="B610" s="46">
        <f>SUBTOTAL(103,$C$10:C610)</f>
        <v>601</v>
      </c>
      <c r="C610" s="24" t="s">
        <v>442</v>
      </c>
      <c r="D610" s="24" t="s">
        <v>982</v>
      </c>
      <c r="E610" s="24"/>
      <c r="F610" s="24"/>
      <c r="G610" s="227" t="s">
        <v>1050</v>
      </c>
      <c r="H610" s="203" t="s">
        <v>442</v>
      </c>
      <c r="I610" s="239">
        <v>45091</v>
      </c>
      <c r="J610" s="249">
        <v>0</v>
      </c>
      <c r="K610" s="101">
        <v>-5570</v>
      </c>
      <c r="L610" s="250">
        <f t="shared" si="9"/>
        <v>1280013.7279999999</v>
      </c>
      <c r="M610" s="259"/>
    </row>
    <row r="611" spans="2:13" x14ac:dyDescent="0.25">
      <c r="B611" s="46">
        <f>SUBTOTAL(103,$C$10:C611)</f>
        <v>602</v>
      </c>
      <c r="C611" s="24" t="s">
        <v>653</v>
      </c>
      <c r="D611" s="24" t="s">
        <v>1014</v>
      </c>
      <c r="E611" s="24"/>
      <c r="F611" s="24"/>
      <c r="G611" s="227"/>
      <c r="H611" s="203"/>
      <c r="I611" s="239">
        <v>45092</v>
      </c>
      <c r="J611" s="249">
        <v>300000</v>
      </c>
      <c r="K611" s="101">
        <v>0</v>
      </c>
      <c r="L611" s="250">
        <f t="shared" si="9"/>
        <v>1580013.7279999999</v>
      </c>
      <c r="M611" s="259"/>
    </row>
    <row r="612" spans="2:13" x14ac:dyDescent="0.25">
      <c r="B612" s="46">
        <f>SUBTOTAL(103,$C$10:C612)</f>
        <v>603</v>
      </c>
      <c r="C612" s="24" t="s">
        <v>653</v>
      </c>
      <c r="D612" s="24" t="s">
        <v>1019</v>
      </c>
      <c r="E612" s="24"/>
      <c r="F612" s="24"/>
      <c r="G612" s="227"/>
      <c r="H612" s="203"/>
      <c r="I612" s="239">
        <v>45092</v>
      </c>
      <c r="J612" s="249">
        <v>300000</v>
      </c>
      <c r="K612" s="101">
        <v>0</v>
      </c>
      <c r="L612" s="250">
        <f t="shared" si="9"/>
        <v>1880013.7279999999</v>
      </c>
      <c r="M612" s="259"/>
    </row>
    <row r="613" spans="2:13" x14ac:dyDescent="0.25">
      <c r="B613" s="46">
        <f>SUBTOTAL(103,$C$10:C613)</f>
        <v>604</v>
      </c>
      <c r="C613" s="24" t="s">
        <v>598</v>
      </c>
      <c r="D613" s="226" t="s">
        <v>959</v>
      </c>
      <c r="E613" s="226"/>
      <c r="F613" s="226"/>
      <c r="G613" s="203" t="s">
        <v>644</v>
      </c>
      <c r="H613" s="208" t="s">
        <v>428</v>
      </c>
      <c r="I613" s="239">
        <v>45093</v>
      </c>
      <c r="J613" s="249">
        <v>0</v>
      </c>
      <c r="K613" s="101">
        <v>-4500</v>
      </c>
      <c r="L613" s="250">
        <f t="shared" si="9"/>
        <v>1875513.7279999999</v>
      </c>
      <c r="M613" s="259"/>
    </row>
    <row r="614" spans="2:13" x14ac:dyDescent="0.25">
      <c r="B614" s="46">
        <f>SUBTOTAL(103,$C$10:C614)</f>
        <v>605</v>
      </c>
      <c r="C614" s="24" t="s">
        <v>596</v>
      </c>
      <c r="D614" s="24" t="s">
        <v>607</v>
      </c>
      <c r="E614" s="24"/>
      <c r="F614" s="24"/>
      <c r="G614" s="203" t="s">
        <v>581</v>
      </c>
      <c r="H614" s="208" t="s">
        <v>434</v>
      </c>
      <c r="I614" s="239">
        <v>45093</v>
      </c>
      <c r="J614" s="249">
        <v>0</v>
      </c>
      <c r="K614" s="101">
        <v>-15501.8935</v>
      </c>
      <c r="L614" s="250">
        <f t="shared" si="9"/>
        <v>1860011.8344999999</v>
      </c>
      <c r="M614" s="259"/>
    </row>
    <row r="615" spans="2:13" x14ac:dyDescent="0.25">
      <c r="B615" s="46">
        <f>SUBTOTAL(103,$C$10:C615)</f>
        <v>606</v>
      </c>
      <c r="C615" s="24" t="s">
        <v>659</v>
      </c>
      <c r="D615" s="24" t="s">
        <v>1099</v>
      </c>
      <c r="E615" s="24"/>
      <c r="F615" s="24"/>
      <c r="G615" s="227" t="s">
        <v>1071</v>
      </c>
      <c r="H615" s="203" t="s">
        <v>1039</v>
      </c>
      <c r="I615" s="239">
        <v>45093</v>
      </c>
      <c r="J615" s="249">
        <v>0</v>
      </c>
      <c r="K615" s="101">
        <v>-2300</v>
      </c>
      <c r="L615" s="250">
        <f t="shared" si="9"/>
        <v>1857711.8344999999</v>
      </c>
      <c r="M615" s="259"/>
    </row>
    <row r="616" spans="2:13" x14ac:dyDescent="0.25">
      <c r="B616" s="46">
        <f>SUBTOTAL(103,$C$10:C616)</f>
        <v>607</v>
      </c>
      <c r="C616" s="24" t="s">
        <v>598</v>
      </c>
      <c r="D616" s="24" t="s">
        <v>607</v>
      </c>
      <c r="E616" s="24"/>
      <c r="F616" s="24"/>
      <c r="G616" s="203" t="s">
        <v>581</v>
      </c>
      <c r="H616" s="208" t="s">
        <v>434</v>
      </c>
      <c r="I616" s="239">
        <v>45093</v>
      </c>
      <c r="J616" s="249">
        <v>0</v>
      </c>
      <c r="K616" s="101">
        <v>-20000.639500000001</v>
      </c>
      <c r="L616" s="250">
        <f t="shared" si="9"/>
        <v>1837711.1949999998</v>
      </c>
      <c r="M616" s="259"/>
    </row>
    <row r="617" spans="2:13" x14ac:dyDescent="0.25">
      <c r="B617" s="46">
        <f>SUBTOTAL(103,$C$10:C617)</f>
        <v>608</v>
      </c>
      <c r="C617" s="154" t="s">
        <v>1091</v>
      </c>
      <c r="D617" s="24" t="s">
        <v>1105</v>
      </c>
      <c r="E617" s="24"/>
      <c r="F617" s="24"/>
      <c r="G617" s="227" t="s">
        <v>698</v>
      </c>
      <c r="H617" s="203" t="s">
        <v>720</v>
      </c>
      <c r="I617" s="239">
        <v>45093</v>
      </c>
      <c r="J617" s="249">
        <v>0</v>
      </c>
      <c r="K617" s="101">
        <v>-8420</v>
      </c>
      <c r="L617" s="250">
        <f t="shared" si="9"/>
        <v>1829291.1949999998</v>
      </c>
      <c r="M617" s="259"/>
    </row>
    <row r="618" spans="2:13" x14ac:dyDescent="0.25">
      <c r="B618" s="46">
        <f>SUBTOTAL(103,$C$10:C618)</f>
        <v>609</v>
      </c>
      <c r="C618" s="24" t="s">
        <v>793</v>
      </c>
      <c r="D618" s="24" t="s">
        <v>608</v>
      </c>
      <c r="E618" s="24"/>
      <c r="F618" s="24"/>
      <c r="G618" s="203" t="s">
        <v>675</v>
      </c>
      <c r="H618" s="203" t="s">
        <v>676</v>
      </c>
      <c r="I618" s="239">
        <v>45093</v>
      </c>
      <c r="J618" s="249">
        <v>0</v>
      </c>
      <c r="K618" s="101">
        <v>-3840</v>
      </c>
      <c r="L618" s="250">
        <f t="shared" si="9"/>
        <v>1825451.1949999998</v>
      </c>
      <c r="M618" s="259"/>
    </row>
    <row r="619" spans="2:13" x14ac:dyDescent="0.25">
      <c r="B619" s="46">
        <f>SUBTOTAL(103,$C$10:C619)</f>
        <v>610</v>
      </c>
      <c r="C619" s="24" t="s">
        <v>1074</v>
      </c>
      <c r="D619" s="24" t="s">
        <v>648</v>
      </c>
      <c r="E619" s="24"/>
      <c r="F619" s="24"/>
      <c r="G619" s="227"/>
      <c r="H619" s="271"/>
      <c r="I619" s="239">
        <v>45093</v>
      </c>
      <c r="J619" s="249">
        <v>0</v>
      </c>
      <c r="K619" s="101">
        <v>-6500</v>
      </c>
      <c r="L619" s="250">
        <f t="shared" si="9"/>
        <v>1818951.1949999998</v>
      </c>
      <c r="M619" s="259"/>
    </row>
    <row r="620" spans="2:13" x14ac:dyDescent="0.25">
      <c r="B620" s="46">
        <f>SUBTOTAL(103,$C$10:C620)</f>
        <v>611</v>
      </c>
      <c r="C620" s="24" t="s">
        <v>601</v>
      </c>
      <c r="D620" s="24" t="s">
        <v>648</v>
      </c>
      <c r="E620" s="24"/>
      <c r="F620" s="24"/>
      <c r="G620" s="203" t="s">
        <v>675</v>
      </c>
      <c r="H620" s="203" t="s">
        <v>676</v>
      </c>
      <c r="I620" s="239">
        <v>45093</v>
      </c>
      <c r="J620" s="249">
        <v>0</v>
      </c>
      <c r="K620" s="101">
        <v>-2331</v>
      </c>
      <c r="L620" s="250">
        <f t="shared" si="9"/>
        <v>1816620.1949999998</v>
      </c>
      <c r="M620" s="259"/>
    </row>
    <row r="621" spans="2:13" x14ac:dyDescent="0.25">
      <c r="B621" s="46">
        <f>SUBTOTAL(103,$C$10:C621)</f>
        <v>612</v>
      </c>
      <c r="C621" s="24" t="s">
        <v>803</v>
      </c>
      <c r="D621" s="24" t="s">
        <v>1089</v>
      </c>
      <c r="E621" s="24"/>
      <c r="F621" s="24"/>
      <c r="G621" s="203" t="s">
        <v>581</v>
      </c>
      <c r="H621" s="208" t="s">
        <v>434</v>
      </c>
      <c r="I621" s="239">
        <v>45093</v>
      </c>
      <c r="J621" s="249">
        <v>0</v>
      </c>
      <c r="K621" s="101">
        <v>-17452</v>
      </c>
      <c r="L621" s="250">
        <f t="shared" si="9"/>
        <v>1799168.1949999998</v>
      </c>
      <c r="M621" s="259"/>
    </row>
    <row r="622" spans="2:13" x14ac:dyDescent="0.25">
      <c r="B622" s="46">
        <f>SUBTOTAL(103,$C$10:C622)</f>
        <v>613</v>
      </c>
      <c r="C622" s="24" t="s">
        <v>803</v>
      </c>
      <c r="D622" s="24" t="s">
        <v>1100</v>
      </c>
      <c r="E622" s="24"/>
      <c r="F622" s="24"/>
      <c r="G622" s="227"/>
      <c r="H622" s="203" t="s">
        <v>1102</v>
      </c>
      <c r="I622" s="239">
        <v>45093</v>
      </c>
      <c r="J622" s="249">
        <v>0</v>
      </c>
      <c r="K622" s="101">
        <v>-2548</v>
      </c>
      <c r="L622" s="250">
        <f t="shared" si="9"/>
        <v>1796620.1949999998</v>
      </c>
      <c r="M622" s="259"/>
    </row>
    <row r="623" spans="2:13" x14ac:dyDescent="0.25">
      <c r="B623" s="46">
        <f>SUBTOTAL(103,$C$10:C623)</f>
        <v>614</v>
      </c>
      <c r="C623" s="24" t="s">
        <v>1083</v>
      </c>
      <c r="D623" s="24" t="s">
        <v>607</v>
      </c>
      <c r="E623" s="24"/>
      <c r="F623" s="24"/>
      <c r="G623" s="227" t="s">
        <v>582</v>
      </c>
      <c r="H623" s="203" t="s">
        <v>425</v>
      </c>
      <c r="I623" s="239">
        <v>45093</v>
      </c>
      <c r="J623" s="249">
        <v>0</v>
      </c>
      <c r="K623" s="101">
        <v>-2422.5</v>
      </c>
      <c r="L623" s="250">
        <f t="shared" si="9"/>
        <v>1794197.6949999998</v>
      </c>
      <c r="M623" s="259"/>
    </row>
    <row r="624" spans="2:13" x14ac:dyDescent="0.25">
      <c r="B624" s="46">
        <f>SUBTOTAL(103,$C$10:C624)</f>
        <v>615</v>
      </c>
      <c r="C624" s="24" t="s">
        <v>1083</v>
      </c>
      <c r="D624" s="24" t="s">
        <v>608</v>
      </c>
      <c r="E624" s="24"/>
      <c r="F624" s="24"/>
      <c r="G624" s="227" t="s">
        <v>582</v>
      </c>
      <c r="H624" s="203" t="s">
        <v>425</v>
      </c>
      <c r="I624" s="239">
        <v>45093</v>
      </c>
      <c r="J624" s="249">
        <v>0</v>
      </c>
      <c r="K624" s="101">
        <v>-3840</v>
      </c>
      <c r="L624" s="250">
        <f t="shared" si="9"/>
        <v>1790357.6949999998</v>
      </c>
      <c r="M624" s="259"/>
    </row>
    <row r="625" spans="2:13" x14ac:dyDescent="0.25">
      <c r="B625" s="46">
        <f>SUBTOTAL(103,$C$10:C625)</f>
        <v>616</v>
      </c>
      <c r="C625" s="24" t="s">
        <v>1083</v>
      </c>
      <c r="D625" s="24" t="s">
        <v>607</v>
      </c>
      <c r="E625" s="24"/>
      <c r="F625" s="24"/>
      <c r="G625" s="203" t="s">
        <v>675</v>
      </c>
      <c r="H625" s="203" t="s">
        <v>676</v>
      </c>
      <c r="I625" s="239">
        <v>45093</v>
      </c>
      <c r="J625" s="249">
        <v>0</v>
      </c>
      <c r="K625" s="101">
        <v>-2707.5</v>
      </c>
      <c r="L625" s="250">
        <f t="shared" si="9"/>
        <v>1787650.1949999998</v>
      </c>
      <c r="M625" s="259"/>
    </row>
    <row r="626" spans="2:13" x14ac:dyDescent="0.25">
      <c r="B626" s="46">
        <f>SUBTOTAL(103,$C$10:C626)</f>
        <v>617</v>
      </c>
      <c r="C626" s="24" t="s">
        <v>1083</v>
      </c>
      <c r="D626" s="24" t="s">
        <v>607</v>
      </c>
      <c r="E626" s="24"/>
      <c r="F626" s="24"/>
      <c r="G626" s="203" t="s">
        <v>675</v>
      </c>
      <c r="H626" s="203" t="s">
        <v>676</v>
      </c>
      <c r="I626" s="239">
        <v>45093</v>
      </c>
      <c r="J626" s="249">
        <v>0</v>
      </c>
      <c r="K626" s="101">
        <v>-6974.1019999999999</v>
      </c>
      <c r="L626" s="250">
        <f t="shared" si="9"/>
        <v>1780676.0929999999</v>
      </c>
      <c r="M626" s="259"/>
    </row>
    <row r="627" spans="2:13" x14ac:dyDescent="0.25">
      <c r="B627" s="46">
        <f>SUBTOTAL(103,$C$10:C627)</f>
        <v>618</v>
      </c>
      <c r="C627" s="24" t="s">
        <v>1083</v>
      </c>
      <c r="D627" s="24" t="s">
        <v>608</v>
      </c>
      <c r="E627" s="24"/>
      <c r="F627" s="24"/>
      <c r="G627" s="203" t="s">
        <v>675</v>
      </c>
      <c r="H627" s="203" t="s">
        <v>676</v>
      </c>
      <c r="I627" s="239">
        <v>45093</v>
      </c>
      <c r="J627" s="249">
        <v>0</v>
      </c>
      <c r="K627" s="101">
        <v>-3280</v>
      </c>
      <c r="L627" s="250">
        <f t="shared" si="9"/>
        <v>1777396.0929999999</v>
      </c>
      <c r="M627" s="259"/>
    </row>
    <row r="628" spans="2:13" x14ac:dyDescent="0.25">
      <c r="B628" s="46">
        <f>SUBTOTAL(103,$C$10:C628)</f>
        <v>619</v>
      </c>
      <c r="C628" s="24" t="s">
        <v>666</v>
      </c>
      <c r="D628" s="24" t="s">
        <v>1101</v>
      </c>
      <c r="E628" s="24"/>
      <c r="F628" s="24"/>
      <c r="G628" s="227" t="s">
        <v>1138</v>
      </c>
      <c r="H628" s="203" t="s">
        <v>444</v>
      </c>
      <c r="I628" s="239">
        <v>45093</v>
      </c>
      <c r="J628" s="249">
        <v>0</v>
      </c>
      <c r="K628" s="101">
        <v>-6000</v>
      </c>
      <c r="L628" s="250">
        <f t="shared" si="9"/>
        <v>1771396.0929999999</v>
      </c>
      <c r="M628" s="259"/>
    </row>
    <row r="629" spans="2:13" x14ac:dyDescent="0.25">
      <c r="B629" s="46">
        <f>SUBTOTAL(103,$C$10:C629)</f>
        <v>620</v>
      </c>
      <c r="C629" s="24" t="s">
        <v>843</v>
      </c>
      <c r="D629" s="24" t="s">
        <v>1020</v>
      </c>
      <c r="E629" s="24"/>
      <c r="F629" s="24"/>
      <c r="G629" s="227" t="s">
        <v>1071</v>
      </c>
      <c r="H629" s="203" t="s">
        <v>1039</v>
      </c>
      <c r="I629" s="239">
        <v>45093</v>
      </c>
      <c r="J629" s="249">
        <v>0</v>
      </c>
      <c r="K629" s="101">
        <v>-2300</v>
      </c>
      <c r="L629" s="250">
        <f t="shared" si="9"/>
        <v>1769096.0929999999</v>
      </c>
      <c r="M629" s="259"/>
    </row>
    <row r="630" spans="2:13" x14ac:dyDescent="0.25">
      <c r="B630" s="46">
        <f>SUBTOTAL(103,$C$10:C630)</f>
        <v>621</v>
      </c>
      <c r="C630" s="154" t="s">
        <v>743</v>
      </c>
      <c r="D630" s="24" t="s">
        <v>386</v>
      </c>
      <c r="E630" s="24"/>
      <c r="F630" s="24"/>
      <c r="G630" s="227"/>
      <c r="H630" s="223"/>
      <c r="I630" s="239">
        <v>45093</v>
      </c>
      <c r="J630" s="249">
        <v>0</v>
      </c>
      <c r="K630" s="101">
        <v>-19800</v>
      </c>
      <c r="L630" s="250">
        <f t="shared" si="9"/>
        <v>1749296.0929999999</v>
      </c>
      <c r="M630" s="259"/>
    </row>
    <row r="631" spans="2:13" x14ac:dyDescent="0.25">
      <c r="B631" s="46">
        <f>SUBTOTAL(103,$C$10:C631)</f>
        <v>622</v>
      </c>
      <c r="C631" s="154" t="s">
        <v>836</v>
      </c>
      <c r="D631" s="24" t="s">
        <v>776</v>
      </c>
      <c r="E631" s="24"/>
      <c r="F631" s="24"/>
      <c r="G631" s="227" t="s">
        <v>1050</v>
      </c>
      <c r="H631" s="203" t="s">
        <v>442</v>
      </c>
      <c r="I631" s="239">
        <v>45093</v>
      </c>
      <c r="J631" s="249">
        <v>0</v>
      </c>
      <c r="K631" s="101">
        <v>-10000</v>
      </c>
      <c r="L631" s="250">
        <f t="shared" si="9"/>
        <v>1739296.0929999999</v>
      </c>
      <c r="M631" s="259"/>
    </row>
    <row r="632" spans="2:13" x14ac:dyDescent="0.25">
      <c r="B632" s="46">
        <f>SUBTOTAL(103,$C$10:C632)</f>
        <v>623</v>
      </c>
      <c r="C632" s="154" t="s">
        <v>743</v>
      </c>
      <c r="D632" s="24" t="s">
        <v>1028</v>
      </c>
      <c r="E632" s="24"/>
      <c r="F632" s="24"/>
      <c r="G632" s="227" t="s">
        <v>1072</v>
      </c>
      <c r="H632" s="203"/>
      <c r="I632" s="239">
        <v>45099</v>
      </c>
      <c r="J632" s="249">
        <v>0</v>
      </c>
      <c r="K632" s="101">
        <v>-2788</v>
      </c>
      <c r="L632" s="250">
        <f t="shared" si="9"/>
        <v>1736508.0929999999</v>
      </c>
      <c r="M632" s="259"/>
    </row>
    <row r="633" spans="2:13" x14ac:dyDescent="0.25">
      <c r="B633" s="46">
        <f>SUBTOTAL(103,$C$10:C633)</f>
        <v>624</v>
      </c>
      <c r="C633" s="154" t="s">
        <v>836</v>
      </c>
      <c r="D633" s="24" t="s">
        <v>776</v>
      </c>
      <c r="E633" s="24"/>
      <c r="F633" s="24"/>
      <c r="G633" s="227" t="s">
        <v>1050</v>
      </c>
      <c r="H633" s="203" t="s">
        <v>442</v>
      </c>
      <c r="I633" s="239">
        <v>45100</v>
      </c>
      <c r="J633" s="249">
        <v>0</v>
      </c>
      <c r="K633" s="101">
        <v>-10000</v>
      </c>
      <c r="L633" s="250">
        <f t="shared" si="9"/>
        <v>1726508.0929999999</v>
      </c>
      <c r="M633" s="259"/>
    </row>
    <row r="634" spans="2:13" x14ac:dyDescent="0.25">
      <c r="B634" s="46">
        <f>SUBTOTAL(103,$C$10:C634)</f>
        <v>625</v>
      </c>
      <c r="C634" s="24" t="s">
        <v>791</v>
      </c>
      <c r="D634" s="24" t="s">
        <v>775</v>
      </c>
      <c r="E634" s="24"/>
      <c r="F634" s="24"/>
      <c r="G634" s="227" t="s">
        <v>1053</v>
      </c>
      <c r="H634" s="203" t="s">
        <v>46</v>
      </c>
      <c r="I634" s="239">
        <v>45100</v>
      </c>
      <c r="J634" s="249">
        <v>0</v>
      </c>
      <c r="K634" s="101">
        <v>-180000</v>
      </c>
      <c r="L634" s="250">
        <f t="shared" si="9"/>
        <v>1546508.0929999999</v>
      </c>
      <c r="M634" s="259"/>
    </row>
    <row r="635" spans="2:13" x14ac:dyDescent="0.25">
      <c r="B635" s="46">
        <f>SUBTOTAL(103,$C$10:C635)</f>
        <v>626</v>
      </c>
      <c r="C635" s="154" t="s">
        <v>596</v>
      </c>
      <c r="D635" s="24" t="s">
        <v>607</v>
      </c>
      <c r="E635" s="24"/>
      <c r="F635" s="24"/>
      <c r="G635" s="203" t="s">
        <v>581</v>
      </c>
      <c r="H635" s="208" t="s">
        <v>434</v>
      </c>
      <c r="I635" s="239">
        <v>45100</v>
      </c>
      <c r="J635" s="249">
        <v>0</v>
      </c>
      <c r="K635" s="101">
        <v>-15444.588</v>
      </c>
      <c r="L635" s="250">
        <f t="shared" si="9"/>
        <v>1531063.5049999999</v>
      </c>
      <c r="M635" s="259"/>
    </row>
    <row r="636" spans="2:13" x14ac:dyDescent="0.25">
      <c r="B636" s="46">
        <f>SUBTOTAL(103,$C$10:C636)</f>
        <v>627</v>
      </c>
      <c r="C636" s="154" t="s">
        <v>659</v>
      </c>
      <c r="D636" s="24" t="s">
        <v>1099</v>
      </c>
      <c r="E636" s="24"/>
      <c r="F636" s="24"/>
      <c r="G636" s="227" t="s">
        <v>1071</v>
      </c>
      <c r="H636" s="203" t="s">
        <v>1039</v>
      </c>
      <c r="I636" s="239">
        <v>45100</v>
      </c>
      <c r="J636" s="249">
        <v>0</v>
      </c>
      <c r="K636" s="101">
        <v>-24509.34</v>
      </c>
      <c r="L636" s="250">
        <f t="shared" si="9"/>
        <v>1506554.1649999998</v>
      </c>
      <c r="M636" s="259"/>
    </row>
    <row r="637" spans="2:13" x14ac:dyDescent="0.25">
      <c r="B637" s="46">
        <f>SUBTOTAL(103,$C$10:C637)</f>
        <v>628</v>
      </c>
      <c r="C637" s="24" t="s">
        <v>598</v>
      </c>
      <c r="D637" s="24" t="s">
        <v>607</v>
      </c>
      <c r="E637" s="24"/>
      <c r="F637" s="24"/>
      <c r="G637" s="203" t="s">
        <v>581</v>
      </c>
      <c r="H637" s="208" t="s">
        <v>434</v>
      </c>
      <c r="I637" s="239">
        <v>45100</v>
      </c>
      <c r="J637" s="249">
        <v>0</v>
      </c>
      <c r="K637" s="101">
        <v>-22349.5</v>
      </c>
      <c r="L637" s="250">
        <f t="shared" si="9"/>
        <v>1484204.6649999998</v>
      </c>
      <c r="M637" s="259"/>
    </row>
    <row r="638" spans="2:13" x14ac:dyDescent="0.25">
      <c r="B638" s="46">
        <f>SUBTOTAL(103,$C$10:C638)</f>
        <v>629</v>
      </c>
      <c r="C638" s="154" t="s">
        <v>1091</v>
      </c>
      <c r="D638" s="24" t="s">
        <v>1105</v>
      </c>
      <c r="E638" s="24"/>
      <c r="F638" s="24"/>
      <c r="G638" s="227" t="s">
        <v>698</v>
      </c>
      <c r="H638" s="203" t="s">
        <v>720</v>
      </c>
      <c r="I638" s="239">
        <v>45100</v>
      </c>
      <c r="J638" s="249">
        <v>0</v>
      </c>
      <c r="K638" s="101">
        <v>-15138.52</v>
      </c>
      <c r="L638" s="250">
        <f t="shared" si="9"/>
        <v>1469066.1449999998</v>
      </c>
      <c r="M638" s="259"/>
    </row>
    <row r="639" spans="2:13" x14ac:dyDescent="0.25">
      <c r="B639" s="46">
        <f>SUBTOTAL(103,$C$10:C639)</f>
        <v>630</v>
      </c>
      <c r="C639" s="154" t="s">
        <v>793</v>
      </c>
      <c r="D639" s="24" t="s">
        <v>608</v>
      </c>
      <c r="E639" s="24"/>
      <c r="F639" s="24"/>
      <c r="G639" s="203" t="s">
        <v>675</v>
      </c>
      <c r="H639" s="203" t="s">
        <v>676</v>
      </c>
      <c r="I639" s="239">
        <v>45100</v>
      </c>
      <c r="J639" s="249">
        <v>0</v>
      </c>
      <c r="K639" s="101">
        <v>-17226.825000000001</v>
      </c>
      <c r="L639" s="250">
        <f t="shared" si="9"/>
        <v>1451839.3199999998</v>
      </c>
      <c r="M639" s="259"/>
    </row>
    <row r="640" spans="2:13" x14ac:dyDescent="0.25">
      <c r="B640" s="46">
        <f>SUBTOTAL(103,$C$10:C640)</f>
        <v>631</v>
      </c>
      <c r="C640" s="24" t="s">
        <v>1074</v>
      </c>
      <c r="D640" s="24" t="s">
        <v>608</v>
      </c>
      <c r="E640" s="24"/>
      <c r="F640" s="24"/>
      <c r="G640" s="227"/>
      <c r="H640" s="271"/>
      <c r="I640" s="239">
        <v>45100</v>
      </c>
      <c r="J640" s="249">
        <v>0</v>
      </c>
      <c r="K640" s="101">
        <v>-8176.4</v>
      </c>
      <c r="L640" s="250">
        <f t="shared" si="9"/>
        <v>1443662.92</v>
      </c>
      <c r="M640" s="259"/>
    </row>
    <row r="641" spans="2:13" x14ac:dyDescent="0.25">
      <c r="B641" s="46">
        <f>SUBTOTAL(103,$C$10:C641)</f>
        <v>632</v>
      </c>
      <c r="C641" s="154" t="s">
        <v>601</v>
      </c>
      <c r="D641" s="24" t="s">
        <v>608</v>
      </c>
      <c r="E641" s="24"/>
      <c r="F641" s="24"/>
      <c r="G641" s="203" t="s">
        <v>675</v>
      </c>
      <c r="H641" s="203" t="s">
        <v>676</v>
      </c>
      <c r="I641" s="239">
        <v>45100</v>
      </c>
      <c r="J641" s="249">
        <v>0</v>
      </c>
      <c r="K641" s="101">
        <v>-750</v>
      </c>
      <c r="L641" s="250">
        <f t="shared" si="9"/>
        <v>1442912.92</v>
      </c>
      <c r="M641" s="259"/>
    </row>
    <row r="642" spans="2:13" x14ac:dyDescent="0.25">
      <c r="B642" s="46">
        <f>SUBTOTAL(103,$C$10:C642)</f>
        <v>633</v>
      </c>
      <c r="C642" s="154" t="s">
        <v>803</v>
      </c>
      <c r="D642" s="24" t="s">
        <v>1089</v>
      </c>
      <c r="E642" s="24"/>
      <c r="F642" s="24"/>
      <c r="G642" s="203" t="s">
        <v>581</v>
      </c>
      <c r="H642" s="208" t="s">
        <v>434</v>
      </c>
      <c r="I642" s="239">
        <v>45100</v>
      </c>
      <c r="J642" s="249">
        <v>0</v>
      </c>
      <c r="K642" s="101">
        <v>-4831</v>
      </c>
      <c r="L642" s="250">
        <f t="shared" si="9"/>
        <v>1438081.92</v>
      </c>
      <c r="M642" s="259"/>
    </row>
    <row r="643" spans="2:13" x14ac:dyDescent="0.25">
      <c r="B643" s="46">
        <f>SUBTOTAL(103,$C$10:C643)</f>
        <v>634</v>
      </c>
      <c r="C643" s="154" t="s">
        <v>803</v>
      </c>
      <c r="D643" s="24" t="s">
        <v>1100</v>
      </c>
      <c r="E643" s="24"/>
      <c r="F643" s="24"/>
      <c r="G643" s="227"/>
      <c r="H643" s="203" t="s">
        <v>1102</v>
      </c>
      <c r="I643" s="239">
        <v>45100</v>
      </c>
      <c r="J643" s="249">
        <v>0</v>
      </c>
      <c r="K643" s="101">
        <v>-16000</v>
      </c>
      <c r="L643" s="250">
        <f t="shared" si="9"/>
        <v>1422081.92</v>
      </c>
      <c r="M643" s="259"/>
    </row>
    <row r="644" spans="2:13" x14ac:dyDescent="0.25">
      <c r="B644" s="46">
        <f>SUBTOTAL(103,$C$10:C644)</f>
        <v>635</v>
      </c>
      <c r="C644" s="154" t="s">
        <v>1083</v>
      </c>
      <c r="D644" s="24" t="s">
        <v>607</v>
      </c>
      <c r="E644" s="24"/>
      <c r="F644" s="24"/>
      <c r="G644" s="227" t="s">
        <v>582</v>
      </c>
      <c r="H644" s="203" t="s">
        <v>425</v>
      </c>
      <c r="I644" s="239">
        <v>45100</v>
      </c>
      <c r="J644" s="249">
        <v>0</v>
      </c>
      <c r="K644" s="101">
        <v>-6509.8360000000002</v>
      </c>
      <c r="L644" s="250">
        <f t="shared" si="9"/>
        <v>1415572.084</v>
      </c>
      <c r="M644" s="259"/>
    </row>
    <row r="645" spans="2:13" x14ac:dyDescent="0.25">
      <c r="B645" s="46">
        <f>SUBTOTAL(103,$C$10:C645)</f>
        <v>636</v>
      </c>
      <c r="C645" s="154" t="s">
        <v>1083</v>
      </c>
      <c r="D645" s="24" t="s">
        <v>608</v>
      </c>
      <c r="E645" s="24"/>
      <c r="F645" s="24"/>
      <c r="G645" s="227" t="s">
        <v>582</v>
      </c>
      <c r="H645" s="203" t="s">
        <v>425</v>
      </c>
      <c r="I645" s="239">
        <v>45100</v>
      </c>
      <c r="J645" s="249">
        <v>0</v>
      </c>
      <c r="K645" s="101">
        <v>-24871.797500000001</v>
      </c>
      <c r="L645" s="250">
        <f t="shared" si="9"/>
        <v>1390700.2864999999</v>
      </c>
      <c r="M645" s="259"/>
    </row>
    <row r="646" spans="2:13" x14ac:dyDescent="0.25">
      <c r="B646" s="46">
        <f>SUBTOTAL(103,$C$10:C646)</f>
        <v>637</v>
      </c>
      <c r="C646" s="154" t="s">
        <v>836</v>
      </c>
      <c r="D646" s="24" t="s">
        <v>776</v>
      </c>
      <c r="E646" s="24"/>
      <c r="F646" s="24"/>
      <c r="G646" s="227"/>
      <c r="H646" s="203"/>
      <c r="I646" s="239">
        <v>45100</v>
      </c>
      <c r="J646" s="249">
        <v>0</v>
      </c>
      <c r="K646" s="101">
        <v>-16150</v>
      </c>
      <c r="L646" s="250">
        <f t="shared" si="9"/>
        <v>1374550.2864999999</v>
      </c>
      <c r="M646" s="259"/>
    </row>
    <row r="647" spans="2:13" x14ac:dyDescent="0.25">
      <c r="B647" s="46">
        <f>SUBTOTAL(103,$C$10:C647)</f>
        <v>638</v>
      </c>
      <c r="C647" s="154" t="s">
        <v>24</v>
      </c>
      <c r="D647" s="24" t="s">
        <v>983</v>
      </c>
      <c r="E647" s="24"/>
      <c r="F647" s="24"/>
      <c r="G647" s="203" t="s">
        <v>24</v>
      </c>
      <c r="H647" s="203" t="s">
        <v>24</v>
      </c>
      <c r="I647" s="239">
        <v>45103</v>
      </c>
      <c r="J647" s="249">
        <v>0</v>
      </c>
      <c r="K647" s="101">
        <v>-2360</v>
      </c>
      <c r="L647" s="250">
        <f t="shared" si="9"/>
        <v>1372190.2864999999</v>
      </c>
      <c r="M647" s="259"/>
    </row>
    <row r="648" spans="2:13" x14ac:dyDescent="0.25">
      <c r="B648" s="46">
        <f>SUBTOTAL(103,$C$10:C648)</f>
        <v>639</v>
      </c>
      <c r="C648" s="154" t="s">
        <v>839</v>
      </c>
      <c r="D648" s="24" t="s">
        <v>955</v>
      </c>
      <c r="E648" s="24"/>
      <c r="F648" s="24"/>
      <c r="G648" s="227" t="s">
        <v>1069</v>
      </c>
      <c r="H648" s="203" t="s">
        <v>1070</v>
      </c>
      <c r="I648" s="239">
        <v>45106</v>
      </c>
      <c r="J648" s="249">
        <v>0</v>
      </c>
      <c r="K648" s="101">
        <v>-38500</v>
      </c>
      <c r="L648" s="250">
        <f t="shared" si="9"/>
        <v>1333690.2864999999</v>
      </c>
      <c r="M648" s="259"/>
    </row>
    <row r="649" spans="2:13" x14ac:dyDescent="0.25">
      <c r="B649" s="46">
        <f>SUBTOTAL(103,$C$10:C649)</f>
        <v>640</v>
      </c>
      <c r="C649" s="154" t="s">
        <v>596</v>
      </c>
      <c r="D649" s="24" t="s">
        <v>607</v>
      </c>
      <c r="E649" s="24"/>
      <c r="F649" s="24"/>
      <c r="G649" s="203" t="s">
        <v>581</v>
      </c>
      <c r="H649" s="208" t="s">
        <v>434</v>
      </c>
      <c r="I649" s="239">
        <v>45107</v>
      </c>
      <c r="J649" s="249">
        <v>0</v>
      </c>
      <c r="K649" s="101">
        <v>-14133.48</v>
      </c>
      <c r="L649" s="250">
        <f t="shared" si="9"/>
        <v>1319556.8064999999</v>
      </c>
      <c r="M649" s="259"/>
    </row>
    <row r="650" spans="2:13" x14ac:dyDescent="0.25">
      <c r="B650" s="46">
        <f>SUBTOTAL(103,$C$10:C650)</f>
        <v>641</v>
      </c>
      <c r="C650" s="154" t="s">
        <v>1103</v>
      </c>
      <c r="D650" s="24" t="s">
        <v>317</v>
      </c>
      <c r="E650" s="24"/>
      <c r="F650" s="24"/>
      <c r="G650" s="227" t="s">
        <v>675</v>
      </c>
      <c r="H650" s="203" t="s">
        <v>676</v>
      </c>
      <c r="I650" s="239">
        <v>45107</v>
      </c>
      <c r="J650" s="249">
        <v>0</v>
      </c>
      <c r="K650" s="101">
        <v>-3000</v>
      </c>
      <c r="L650" s="250">
        <f t="shared" si="9"/>
        <v>1316556.8064999999</v>
      </c>
      <c r="M650" s="259"/>
    </row>
    <row r="651" spans="2:13" x14ac:dyDescent="0.25">
      <c r="B651" s="46">
        <f>SUBTOTAL(103,$C$10:C651)</f>
        <v>642</v>
      </c>
      <c r="C651" s="154" t="s">
        <v>659</v>
      </c>
      <c r="D651" s="24" t="s">
        <v>1104</v>
      </c>
      <c r="E651" s="24"/>
      <c r="F651" s="24"/>
      <c r="G651" s="227" t="s">
        <v>1072</v>
      </c>
      <c r="H651" s="203" t="s">
        <v>455</v>
      </c>
      <c r="I651" s="239">
        <v>45107</v>
      </c>
      <c r="J651" s="249">
        <v>0</v>
      </c>
      <c r="K651" s="101">
        <v>-7000</v>
      </c>
      <c r="L651" s="250">
        <f t="shared" si="9"/>
        <v>1309556.8064999999</v>
      </c>
      <c r="M651" s="259"/>
    </row>
    <row r="652" spans="2:13" x14ac:dyDescent="0.25">
      <c r="B652" s="46">
        <f>SUBTOTAL(103,$C$10:C652)</f>
        <v>643</v>
      </c>
      <c r="C652" s="24" t="s">
        <v>598</v>
      </c>
      <c r="D652" s="24" t="s">
        <v>607</v>
      </c>
      <c r="E652" s="24"/>
      <c r="F652" s="24"/>
      <c r="G652" s="203" t="s">
        <v>581</v>
      </c>
      <c r="H652" s="208" t="s">
        <v>434</v>
      </c>
      <c r="I652" s="239">
        <v>45107</v>
      </c>
      <c r="J652" s="249">
        <v>0</v>
      </c>
      <c r="K652" s="101">
        <v>-20000.312000000002</v>
      </c>
      <c r="L652" s="250">
        <f t="shared" si="9"/>
        <v>1289556.4945</v>
      </c>
      <c r="M652" s="259"/>
    </row>
    <row r="653" spans="2:13" x14ac:dyDescent="0.25">
      <c r="B653" s="46">
        <f>SUBTOTAL(103,$C$10:C653)</f>
        <v>644</v>
      </c>
      <c r="C653" s="154" t="s">
        <v>1096</v>
      </c>
      <c r="D653" s="24" t="s">
        <v>607</v>
      </c>
      <c r="E653" s="24"/>
      <c r="F653" s="24"/>
      <c r="G653" s="227" t="s">
        <v>1055</v>
      </c>
      <c r="H653" s="203" t="s">
        <v>436</v>
      </c>
      <c r="I653" s="239">
        <v>45107</v>
      </c>
      <c r="J653" s="249">
        <v>0</v>
      </c>
      <c r="K653" s="101">
        <v>-10310.6</v>
      </c>
      <c r="L653" s="250">
        <f t="shared" ref="L653:L716" si="10">J653+L652+K653</f>
        <v>1279245.8944999999</v>
      </c>
      <c r="M653" s="259"/>
    </row>
    <row r="654" spans="2:13" x14ac:dyDescent="0.25">
      <c r="B654" s="46">
        <f>SUBTOTAL(103,$C$10:C654)</f>
        <v>645</v>
      </c>
      <c r="C654" s="154" t="s">
        <v>601</v>
      </c>
      <c r="D654" s="24" t="s">
        <v>608</v>
      </c>
      <c r="E654" s="24"/>
      <c r="F654" s="24"/>
      <c r="G654" s="203" t="s">
        <v>675</v>
      </c>
      <c r="H654" s="203" t="s">
        <v>676</v>
      </c>
      <c r="I654" s="239">
        <v>45107</v>
      </c>
      <c r="J654" s="249">
        <v>0</v>
      </c>
      <c r="K654" s="101">
        <v>-9831</v>
      </c>
      <c r="L654" s="250">
        <f t="shared" si="10"/>
        <v>1269414.8944999999</v>
      </c>
      <c r="M654" s="259"/>
    </row>
    <row r="655" spans="2:13" x14ac:dyDescent="0.25">
      <c r="B655" s="46">
        <f>SUBTOTAL(103,$C$10:C655)</f>
        <v>646</v>
      </c>
      <c r="C655" s="154" t="s">
        <v>692</v>
      </c>
      <c r="D655" s="24" t="s">
        <v>608</v>
      </c>
      <c r="E655" s="24"/>
      <c r="F655" s="24"/>
      <c r="G655" s="203" t="s">
        <v>581</v>
      </c>
      <c r="H655" s="208" t="s">
        <v>434</v>
      </c>
      <c r="I655" s="239">
        <v>45107</v>
      </c>
      <c r="J655" s="249">
        <v>0</v>
      </c>
      <c r="K655" s="101">
        <v>-7000</v>
      </c>
      <c r="L655" s="250">
        <f t="shared" si="10"/>
        <v>1262414.8944999999</v>
      </c>
      <c r="M655" s="259"/>
    </row>
    <row r="656" spans="2:13" x14ac:dyDescent="0.25">
      <c r="B656" s="46">
        <f>SUBTOTAL(103,$C$10:C656)</f>
        <v>647</v>
      </c>
      <c r="C656" s="154" t="s">
        <v>692</v>
      </c>
      <c r="D656" s="24" t="s">
        <v>608</v>
      </c>
      <c r="E656" s="24"/>
      <c r="F656" s="24"/>
      <c r="G656" s="203" t="s">
        <v>581</v>
      </c>
      <c r="H656" s="208" t="s">
        <v>434</v>
      </c>
      <c r="I656" s="239">
        <v>45107</v>
      </c>
      <c r="J656" s="249">
        <v>0</v>
      </c>
      <c r="K656" s="101">
        <v>-500</v>
      </c>
      <c r="L656" s="250">
        <f t="shared" si="10"/>
        <v>1261914.8944999999</v>
      </c>
      <c r="M656" s="259"/>
    </row>
    <row r="657" spans="2:13" x14ac:dyDescent="0.25">
      <c r="B657" s="46">
        <f>SUBTOTAL(103,$C$10:C657)</f>
        <v>648</v>
      </c>
      <c r="C657" s="157" t="s">
        <v>693</v>
      </c>
      <c r="D657" s="24" t="s">
        <v>608</v>
      </c>
      <c r="E657" s="24"/>
      <c r="F657" s="24"/>
      <c r="G657" s="203" t="s">
        <v>581</v>
      </c>
      <c r="H657" s="208" t="s">
        <v>434</v>
      </c>
      <c r="I657" s="239">
        <v>45107</v>
      </c>
      <c r="J657" s="249">
        <v>0</v>
      </c>
      <c r="K657" s="101">
        <v>-7000</v>
      </c>
      <c r="L657" s="250">
        <f t="shared" si="10"/>
        <v>1254914.8944999999</v>
      </c>
      <c r="M657" s="259"/>
    </row>
    <row r="658" spans="2:13" x14ac:dyDescent="0.25">
      <c r="B658" s="46">
        <f>SUBTOTAL(103,$C$10:C658)</f>
        <v>649</v>
      </c>
      <c r="C658" s="24" t="s">
        <v>596</v>
      </c>
      <c r="D658" s="24" t="s">
        <v>608</v>
      </c>
      <c r="E658" s="24"/>
      <c r="F658" s="24"/>
      <c r="G658" s="203" t="s">
        <v>581</v>
      </c>
      <c r="H658" s="208" t="s">
        <v>434</v>
      </c>
      <c r="I658" s="239">
        <v>45107</v>
      </c>
      <c r="J658" s="249">
        <v>0</v>
      </c>
      <c r="K658" s="101">
        <v>-63000</v>
      </c>
      <c r="L658" s="250">
        <f t="shared" si="10"/>
        <v>1191914.8944999999</v>
      </c>
      <c r="M658" s="259"/>
    </row>
    <row r="659" spans="2:13" x14ac:dyDescent="0.25">
      <c r="B659" s="46">
        <f>SUBTOTAL(103,$C$10:C659)</f>
        <v>650</v>
      </c>
      <c r="C659" s="24" t="s">
        <v>598</v>
      </c>
      <c r="D659" s="24" t="s">
        <v>608</v>
      </c>
      <c r="E659" s="24"/>
      <c r="F659" s="24"/>
      <c r="G659" s="203" t="s">
        <v>581</v>
      </c>
      <c r="H659" s="208" t="s">
        <v>434</v>
      </c>
      <c r="I659" s="239">
        <v>45107</v>
      </c>
      <c r="J659" s="249">
        <v>0</v>
      </c>
      <c r="K659" s="101">
        <v>-84000</v>
      </c>
      <c r="L659" s="250">
        <f t="shared" si="10"/>
        <v>1107914.8944999999</v>
      </c>
      <c r="M659" s="259"/>
    </row>
    <row r="660" spans="2:13" x14ac:dyDescent="0.25">
      <c r="B660" s="46">
        <f>SUBTOTAL(103,$C$10:C660)</f>
        <v>651</v>
      </c>
      <c r="C660" s="154" t="s">
        <v>692</v>
      </c>
      <c r="D660" s="24" t="s">
        <v>739</v>
      </c>
      <c r="E660" s="24"/>
      <c r="F660" s="24"/>
      <c r="G660" s="203" t="s">
        <v>581</v>
      </c>
      <c r="H660" s="208" t="s">
        <v>434</v>
      </c>
      <c r="I660" s="239">
        <v>45107</v>
      </c>
      <c r="J660" s="249">
        <v>0</v>
      </c>
      <c r="K660" s="101">
        <v>-59545.45</v>
      </c>
      <c r="L660" s="250">
        <f t="shared" si="10"/>
        <v>1048369.4445</v>
      </c>
      <c r="M660" s="259"/>
    </row>
    <row r="661" spans="2:13" x14ac:dyDescent="0.25">
      <c r="B661" s="46">
        <f>SUBTOTAL(103,$C$10:C661)</f>
        <v>652</v>
      </c>
      <c r="C661" s="154" t="s">
        <v>1083</v>
      </c>
      <c r="D661" s="24" t="s">
        <v>607</v>
      </c>
      <c r="E661" s="24"/>
      <c r="F661" s="24"/>
      <c r="G661" s="227" t="s">
        <v>582</v>
      </c>
      <c r="H661" s="203" t="s">
        <v>425</v>
      </c>
      <c r="I661" s="239">
        <v>45107</v>
      </c>
      <c r="J661" s="249">
        <v>0</v>
      </c>
      <c r="K661" s="101">
        <v>-7340</v>
      </c>
      <c r="L661" s="250">
        <f t="shared" si="10"/>
        <v>1041029.4445</v>
      </c>
      <c r="M661" s="259"/>
    </row>
    <row r="662" spans="2:13" x14ac:dyDescent="0.25">
      <c r="B662" s="46">
        <f>SUBTOTAL(103,$C$10:C662)</f>
        <v>653</v>
      </c>
      <c r="C662" s="154" t="s">
        <v>1083</v>
      </c>
      <c r="D662" s="24" t="s">
        <v>607</v>
      </c>
      <c r="E662" s="24"/>
      <c r="F662" s="24"/>
      <c r="G662" s="203" t="s">
        <v>675</v>
      </c>
      <c r="H662" s="203" t="s">
        <v>676</v>
      </c>
      <c r="I662" s="239">
        <v>45107</v>
      </c>
      <c r="J662" s="249">
        <v>0</v>
      </c>
      <c r="K662" s="101">
        <v>-4420</v>
      </c>
      <c r="L662" s="250">
        <f t="shared" si="10"/>
        <v>1036609.4445</v>
      </c>
      <c r="M662" s="259"/>
    </row>
    <row r="663" spans="2:13" x14ac:dyDescent="0.25">
      <c r="B663" s="46">
        <f>SUBTOTAL(103,$C$10:C663)</f>
        <v>654</v>
      </c>
      <c r="C663" s="154" t="s">
        <v>1083</v>
      </c>
      <c r="D663" s="24" t="s">
        <v>607</v>
      </c>
      <c r="E663" s="24"/>
      <c r="F663" s="24"/>
      <c r="G663" s="227" t="s">
        <v>582</v>
      </c>
      <c r="H663" s="203" t="s">
        <v>425</v>
      </c>
      <c r="I663" s="239">
        <v>45107</v>
      </c>
      <c r="J663" s="249">
        <v>0</v>
      </c>
      <c r="K663" s="101">
        <v>-2422.5</v>
      </c>
      <c r="L663" s="250">
        <f t="shared" si="10"/>
        <v>1034186.9445</v>
      </c>
      <c r="M663" s="259"/>
    </row>
    <row r="664" spans="2:13" x14ac:dyDescent="0.25">
      <c r="B664" s="46">
        <f>SUBTOTAL(103,$C$10:C664)</f>
        <v>655</v>
      </c>
      <c r="C664" s="154" t="s">
        <v>1083</v>
      </c>
      <c r="D664" s="24" t="s">
        <v>607</v>
      </c>
      <c r="E664" s="24"/>
      <c r="F664" s="24"/>
      <c r="G664" s="227" t="s">
        <v>582</v>
      </c>
      <c r="H664" s="203" t="s">
        <v>425</v>
      </c>
      <c r="I664" s="239">
        <v>45107</v>
      </c>
      <c r="J664" s="249">
        <v>0</v>
      </c>
      <c r="K664" s="101">
        <v>-2675</v>
      </c>
      <c r="L664" s="250">
        <f t="shared" si="10"/>
        <v>1031511.9445</v>
      </c>
      <c r="M664" s="259"/>
    </row>
    <row r="665" spans="2:13" x14ac:dyDescent="0.25">
      <c r="B665" s="46">
        <f>SUBTOTAL(103,$C$10:C665)</f>
        <v>656</v>
      </c>
      <c r="C665" s="154" t="s">
        <v>1083</v>
      </c>
      <c r="D665" s="24" t="s">
        <v>608</v>
      </c>
      <c r="E665" s="24"/>
      <c r="F665" s="24"/>
      <c r="G665" s="227" t="s">
        <v>582</v>
      </c>
      <c r="H665" s="203" t="s">
        <v>425</v>
      </c>
      <c r="I665" s="239">
        <v>45107</v>
      </c>
      <c r="J665" s="249">
        <v>0</v>
      </c>
      <c r="K665" s="101">
        <v>-3840</v>
      </c>
      <c r="L665" s="250">
        <f t="shared" si="10"/>
        <v>1027671.9445</v>
      </c>
      <c r="M665" s="259"/>
    </row>
    <row r="666" spans="2:13" x14ac:dyDescent="0.25">
      <c r="B666" s="46">
        <f>SUBTOTAL(103,$C$10:C666)</f>
        <v>657</v>
      </c>
      <c r="C666" s="154" t="s">
        <v>1083</v>
      </c>
      <c r="D666" s="24" t="s">
        <v>607</v>
      </c>
      <c r="E666" s="24"/>
      <c r="F666" s="24"/>
      <c r="G666" s="203" t="s">
        <v>675</v>
      </c>
      <c r="H666" s="203" t="s">
        <v>676</v>
      </c>
      <c r="I666" s="239">
        <v>45107</v>
      </c>
      <c r="J666" s="249">
        <v>0</v>
      </c>
      <c r="K666" s="101">
        <v>-2660</v>
      </c>
      <c r="L666" s="250">
        <f t="shared" si="10"/>
        <v>1025011.9445</v>
      </c>
      <c r="M666" s="259"/>
    </row>
    <row r="667" spans="2:13" x14ac:dyDescent="0.25">
      <c r="B667" s="46">
        <f>SUBTOTAL(103,$C$10:C667)</f>
        <v>658</v>
      </c>
      <c r="C667" s="154" t="s">
        <v>1083</v>
      </c>
      <c r="D667" s="24" t="s">
        <v>607</v>
      </c>
      <c r="E667" s="24"/>
      <c r="F667" s="24"/>
      <c r="G667" s="203" t="s">
        <v>675</v>
      </c>
      <c r="H667" s="203" t="s">
        <v>676</v>
      </c>
      <c r="I667" s="239">
        <v>45107</v>
      </c>
      <c r="J667" s="249">
        <v>0</v>
      </c>
      <c r="K667" s="101">
        <v>-525</v>
      </c>
      <c r="L667" s="250">
        <f t="shared" si="10"/>
        <v>1024486.9445</v>
      </c>
      <c r="M667" s="259"/>
    </row>
    <row r="668" spans="2:13" x14ac:dyDescent="0.25">
      <c r="B668" s="46">
        <f>SUBTOTAL(103,$C$10:C668)</f>
        <v>659</v>
      </c>
      <c r="C668" s="154" t="s">
        <v>1083</v>
      </c>
      <c r="D668" s="24" t="s">
        <v>608</v>
      </c>
      <c r="E668" s="24"/>
      <c r="F668" s="24"/>
      <c r="G668" s="203" t="s">
        <v>675</v>
      </c>
      <c r="H668" s="203" t="s">
        <v>676</v>
      </c>
      <c r="I668" s="239">
        <v>45107</v>
      </c>
      <c r="J668" s="249">
        <v>0</v>
      </c>
      <c r="K668" s="101">
        <v>-3840</v>
      </c>
      <c r="L668" s="250">
        <f t="shared" si="10"/>
        <v>1020646.9445</v>
      </c>
      <c r="M668" s="259"/>
    </row>
    <row r="669" spans="2:13" x14ac:dyDescent="0.25">
      <c r="B669" s="46">
        <f>SUBTOTAL(103,$C$10:C669)</f>
        <v>660</v>
      </c>
      <c r="C669" s="154" t="s">
        <v>625</v>
      </c>
      <c r="D669" s="24" t="s">
        <v>918</v>
      </c>
      <c r="E669" s="24"/>
      <c r="F669" s="24"/>
      <c r="G669" s="227"/>
      <c r="H669" s="203"/>
      <c r="I669" s="239">
        <v>45107</v>
      </c>
      <c r="J669" s="249">
        <v>0</v>
      </c>
      <c r="K669" s="101">
        <v>-4050</v>
      </c>
      <c r="L669" s="250">
        <f t="shared" si="10"/>
        <v>1016596.9445</v>
      </c>
      <c r="M669" s="259"/>
    </row>
    <row r="670" spans="2:13" x14ac:dyDescent="0.25">
      <c r="B670" s="46">
        <f>SUBTOTAL(103,$C$10:C670)</f>
        <v>661</v>
      </c>
      <c r="C670" s="154" t="s">
        <v>673</v>
      </c>
      <c r="D670" s="24" t="s">
        <v>918</v>
      </c>
      <c r="E670" s="24"/>
      <c r="F670" s="24"/>
      <c r="G670" s="227" t="s">
        <v>1138</v>
      </c>
      <c r="H670" s="203" t="s">
        <v>444</v>
      </c>
      <c r="I670" s="239">
        <v>45107</v>
      </c>
      <c r="J670" s="249">
        <v>0</v>
      </c>
      <c r="K670" s="101">
        <v>-700</v>
      </c>
      <c r="L670" s="250">
        <f t="shared" si="10"/>
        <v>1015896.9445</v>
      </c>
      <c r="M670" s="259"/>
    </row>
    <row r="671" spans="2:13" x14ac:dyDescent="0.25">
      <c r="B671" s="46">
        <f>SUBTOTAL(103,$C$10:C671)</f>
        <v>662</v>
      </c>
      <c r="C671" s="154" t="s">
        <v>996</v>
      </c>
      <c r="D671" s="24" t="s">
        <v>849</v>
      </c>
      <c r="E671" s="24"/>
      <c r="F671" s="24"/>
      <c r="G671" s="203" t="s">
        <v>675</v>
      </c>
      <c r="H671" s="203" t="s">
        <v>676</v>
      </c>
      <c r="I671" s="239">
        <v>45107</v>
      </c>
      <c r="J671" s="249">
        <v>0</v>
      </c>
      <c r="K671" s="101">
        <v>-110000</v>
      </c>
      <c r="L671" s="250">
        <f t="shared" si="10"/>
        <v>905896.94449999998</v>
      </c>
      <c r="M671" s="259"/>
    </row>
    <row r="672" spans="2:13" x14ac:dyDescent="0.25">
      <c r="B672" s="46">
        <f>SUBTOTAL(103,$C$10:C672)</f>
        <v>663</v>
      </c>
      <c r="C672" s="154" t="s">
        <v>803</v>
      </c>
      <c r="D672" s="24" t="s">
        <v>984</v>
      </c>
      <c r="E672" s="24"/>
      <c r="F672" s="24"/>
      <c r="G672" s="227"/>
      <c r="H672" s="203"/>
      <c r="I672" s="239">
        <v>45110</v>
      </c>
      <c r="J672" s="249">
        <v>0</v>
      </c>
      <c r="K672" s="101">
        <v>-5800</v>
      </c>
      <c r="L672" s="250">
        <f t="shared" si="10"/>
        <v>900096.94449999998</v>
      </c>
      <c r="M672" s="259"/>
    </row>
    <row r="673" spans="2:13" x14ac:dyDescent="0.25">
      <c r="B673" s="46">
        <f>SUBTOTAL(103,$C$10:C673)</f>
        <v>664</v>
      </c>
      <c r="C673" s="154" t="s">
        <v>432</v>
      </c>
      <c r="D673" s="226" t="s">
        <v>960</v>
      </c>
      <c r="E673" s="226"/>
      <c r="F673" s="226"/>
      <c r="G673" s="227" t="s">
        <v>1047</v>
      </c>
      <c r="H673" s="203" t="s">
        <v>432</v>
      </c>
      <c r="I673" s="239">
        <v>45110</v>
      </c>
      <c r="J673" s="249">
        <v>9000</v>
      </c>
      <c r="K673" s="101">
        <v>0</v>
      </c>
      <c r="L673" s="250">
        <f t="shared" si="10"/>
        <v>909096.94449999998</v>
      </c>
      <c r="M673" s="259"/>
    </row>
    <row r="674" spans="2:13" x14ac:dyDescent="0.25">
      <c r="B674" s="46">
        <f>SUBTOTAL(103,$C$10:C674)</f>
        <v>665</v>
      </c>
      <c r="C674" s="154" t="s">
        <v>976</v>
      </c>
      <c r="D674" s="24" t="s">
        <v>923</v>
      </c>
      <c r="E674" s="24"/>
      <c r="F674" s="24"/>
      <c r="G674" s="203" t="s">
        <v>588</v>
      </c>
      <c r="H674" s="208" t="s">
        <v>589</v>
      </c>
      <c r="I674" s="239">
        <v>45114</v>
      </c>
      <c r="J674" s="249">
        <v>0</v>
      </c>
      <c r="K674" s="101">
        <v>-80000</v>
      </c>
      <c r="L674" s="250">
        <f t="shared" si="10"/>
        <v>829096.94449999998</v>
      </c>
      <c r="M674" s="259"/>
    </row>
    <row r="675" spans="2:13" x14ac:dyDescent="0.25">
      <c r="B675" s="46">
        <f>SUBTOTAL(103,$C$10:C675)</f>
        <v>666</v>
      </c>
      <c r="C675" s="154" t="s">
        <v>596</v>
      </c>
      <c r="D675" s="24" t="s">
        <v>607</v>
      </c>
      <c r="E675" s="24"/>
      <c r="F675" s="24"/>
      <c r="G675" s="203" t="s">
        <v>581</v>
      </c>
      <c r="H675" s="208" t="s">
        <v>434</v>
      </c>
      <c r="I675" s="239">
        <v>45114</v>
      </c>
      <c r="J675" s="249">
        <v>0</v>
      </c>
      <c r="K675" s="101">
        <v>-32963.419000000002</v>
      </c>
      <c r="L675" s="250">
        <f t="shared" si="10"/>
        <v>796133.52549999999</v>
      </c>
      <c r="M675" s="259"/>
    </row>
    <row r="676" spans="2:13" x14ac:dyDescent="0.25">
      <c r="B676" s="46">
        <f>SUBTOTAL(103,$C$10:C676)</f>
        <v>667</v>
      </c>
      <c r="C676" s="24" t="s">
        <v>597</v>
      </c>
      <c r="D676" s="24" t="s">
        <v>607</v>
      </c>
      <c r="E676" s="24"/>
      <c r="F676" s="24"/>
      <c r="G676" s="227" t="s">
        <v>700</v>
      </c>
      <c r="H676" s="208" t="s">
        <v>439</v>
      </c>
      <c r="I676" s="239">
        <v>45114</v>
      </c>
      <c r="J676" s="249">
        <v>0</v>
      </c>
      <c r="K676" s="101">
        <v>-5000</v>
      </c>
      <c r="L676" s="250">
        <f t="shared" si="10"/>
        <v>791133.52549999999</v>
      </c>
      <c r="M676" s="259"/>
    </row>
    <row r="677" spans="2:13" x14ac:dyDescent="0.25">
      <c r="B677" s="46">
        <f>SUBTOTAL(103,$C$10:C677)</f>
        <v>668</v>
      </c>
      <c r="C677" s="24" t="s">
        <v>598</v>
      </c>
      <c r="D677" s="24" t="s">
        <v>607</v>
      </c>
      <c r="E677" s="24"/>
      <c r="F677" s="24"/>
      <c r="G677" s="203" t="s">
        <v>581</v>
      </c>
      <c r="H677" s="208" t="s">
        <v>434</v>
      </c>
      <c r="I677" s="239">
        <v>45114</v>
      </c>
      <c r="J677" s="249">
        <v>0</v>
      </c>
      <c r="K677" s="101">
        <v>-20057.699499999999</v>
      </c>
      <c r="L677" s="250">
        <f t="shared" si="10"/>
        <v>771075.826</v>
      </c>
      <c r="M677" s="259"/>
    </row>
    <row r="678" spans="2:13" x14ac:dyDescent="0.25">
      <c r="B678" s="46">
        <f>SUBTOTAL(103,$C$10:C678)</f>
        <v>669</v>
      </c>
      <c r="C678" s="154" t="s">
        <v>1091</v>
      </c>
      <c r="D678" s="24" t="s">
        <v>1105</v>
      </c>
      <c r="E678" s="24"/>
      <c r="F678" s="24"/>
      <c r="G678" s="227" t="s">
        <v>698</v>
      </c>
      <c r="H678" s="203" t="s">
        <v>720</v>
      </c>
      <c r="I678" s="239">
        <v>45114</v>
      </c>
      <c r="J678" s="249">
        <v>0</v>
      </c>
      <c r="K678" s="101">
        <v>-5500</v>
      </c>
      <c r="L678" s="250">
        <f t="shared" si="10"/>
        <v>765575.826</v>
      </c>
      <c r="M678" s="259"/>
    </row>
    <row r="679" spans="2:13" x14ac:dyDescent="0.25">
      <c r="B679" s="46">
        <f>SUBTOTAL(103,$C$10:C679)</f>
        <v>670</v>
      </c>
      <c r="C679" s="154" t="s">
        <v>793</v>
      </c>
      <c r="D679" s="24" t="s">
        <v>608</v>
      </c>
      <c r="E679" s="24"/>
      <c r="F679" s="24"/>
      <c r="G679" s="203" t="s">
        <v>675</v>
      </c>
      <c r="H679" s="203" t="s">
        <v>676</v>
      </c>
      <c r="I679" s="239">
        <v>45114</v>
      </c>
      <c r="J679" s="249">
        <v>0</v>
      </c>
      <c r="K679" s="101">
        <v>-7600</v>
      </c>
      <c r="L679" s="250">
        <f t="shared" si="10"/>
        <v>757975.826</v>
      </c>
      <c r="M679" s="259"/>
    </row>
    <row r="680" spans="2:13" x14ac:dyDescent="0.25">
      <c r="B680" s="46">
        <f>SUBTOTAL(103,$C$10:C680)</f>
        <v>671</v>
      </c>
      <c r="C680" s="154" t="s">
        <v>1106</v>
      </c>
      <c r="D680" s="24" t="s">
        <v>739</v>
      </c>
      <c r="E680" s="24"/>
      <c r="F680" s="24"/>
      <c r="G680" s="266"/>
      <c r="H680" s="203" t="s">
        <v>1108</v>
      </c>
      <c r="I680" s="239">
        <v>45114</v>
      </c>
      <c r="J680" s="249">
        <v>0</v>
      </c>
      <c r="K680" s="101">
        <v>-1400</v>
      </c>
      <c r="L680" s="250">
        <f t="shared" si="10"/>
        <v>756575.826</v>
      </c>
      <c r="M680" s="259"/>
    </row>
    <row r="681" spans="2:13" x14ac:dyDescent="0.25">
      <c r="B681" s="46">
        <f>SUBTOTAL(103,$C$10:C681)</f>
        <v>672</v>
      </c>
      <c r="C681" s="154" t="s">
        <v>601</v>
      </c>
      <c r="D681" s="24" t="s">
        <v>608</v>
      </c>
      <c r="E681" s="24"/>
      <c r="F681" s="24"/>
      <c r="G681" s="203" t="s">
        <v>675</v>
      </c>
      <c r="H681" s="203" t="s">
        <v>676</v>
      </c>
      <c r="I681" s="239">
        <v>45114</v>
      </c>
      <c r="J681" s="249">
        <v>0</v>
      </c>
      <c r="K681" s="101">
        <v>-2331</v>
      </c>
      <c r="L681" s="250">
        <f t="shared" si="10"/>
        <v>754244.826</v>
      </c>
      <c r="M681" s="259"/>
    </row>
    <row r="682" spans="2:13" x14ac:dyDescent="0.25">
      <c r="B682" s="46">
        <f>SUBTOTAL(103,$C$10:C682)</f>
        <v>673</v>
      </c>
      <c r="C682" s="154" t="s">
        <v>665</v>
      </c>
      <c r="D682" s="24" t="s">
        <v>607</v>
      </c>
      <c r="E682" s="24"/>
      <c r="F682" s="24"/>
      <c r="G682" s="227" t="s">
        <v>1055</v>
      </c>
      <c r="H682" s="203" t="s">
        <v>436</v>
      </c>
      <c r="I682" s="239">
        <v>45114</v>
      </c>
      <c r="J682" s="249">
        <v>0</v>
      </c>
      <c r="K682" s="101">
        <v>-2856.82</v>
      </c>
      <c r="L682" s="250">
        <f t="shared" si="10"/>
        <v>751388.00600000005</v>
      </c>
      <c r="M682" s="259"/>
    </row>
    <row r="683" spans="2:13" x14ac:dyDescent="0.25">
      <c r="B683" s="46">
        <f>SUBTOTAL(103,$C$10:C683)</f>
        <v>674</v>
      </c>
      <c r="C683" s="154" t="s">
        <v>995</v>
      </c>
      <c r="D683" s="24" t="s">
        <v>607</v>
      </c>
      <c r="E683" s="24"/>
      <c r="F683" s="24"/>
      <c r="G683" s="227" t="s">
        <v>1050</v>
      </c>
      <c r="H683" s="203" t="s">
        <v>442</v>
      </c>
      <c r="I683" s="239">
        <v>45114</v>
      </c>
      <c r="J683" s="249">
        <v>0</v>
      </c>
      <c r="K683" s="101">
        <v>-4200</v>
      </c>
      <c r="L683" s="250">
        <f t="shared" si="10"/>
        <v>747188.00600000005</v>
      </c>
      <c r="M683" s="259"/>
    </row>
    <row r="684" spans="2:13" x14ac:dyDescent="0.25">
      <c r="B684" s="46">
        <f>SUBTOTAL(103,$C$10:C684)</f>
        <v>675</v>
      </c>
      <c r="C684" s="154" t="s">
        <v>1107</v>
      </c>
      <c r="D684" s="24" t="s">
        <v>607</v>
      </c>
      <c r="E684" s="24"/>
      <c r="F684" s="24"/>
      <c r="G684" s="227" t="s">
        <v>700</v>
      </c>
      <c r="H684" s="208" t="s">
        <v>439</v>
      </c>
      <c r="I684" s="239">
        <v>45114</v>
      </c>
      <c r="J684" s="249">
        <v>0</v>
      </c>
      <c r="K684" s="101">
        <v>-4000</v>
      </c>
      <c r="L684" s="250">
        <f t="shared" si="10"/>
        <v>743188.00600000005</v>
      </c>
      <c r="M684" s="259"/>
    </row>
    <row r="685" spans="2:13" x14ac:dyDescent="0.25">
      <c r="B685" s="46">
        <f>SUBTOTAL(103,$C$10:C685)</f>
        <v>676</v>
      </c>
      <c r="C685" s="154" t="s">
        <v>1083</v>
      </c>
      <c r="D685" s="24" t="s">
        <v>608</v>
      </c>
      <c r="E685" s="24"/>
      <c r="F685" s="24"/>
      <c r="G685" s="227" t="s">
        <v>582</v>
      </c>
      <c r="H685" s="203" t="s">
        <v>425</v>
      </c>
      <c r="I685" s="239">
        <v>45114</v>
      </c>
      <c r="J685" s="249">
        <v>0</v>
      </c>
      <c r="K685" s="101">
        <v>-3840</v>
      </c>
      <c r="L685" s="250">
        <f t="shared" si="10"/>
        <v>739348.00600000005</v>
      </c>
      <c r="M685" s="259"/>
    </row>
    <row r="686" spans="2:13" x14ac:dyDescent="0.25">
      <c r="B686" s="46">
        <f>SUBTOTAL(103,$C$10:C686)</f>
        <v>677</v>
      </c>
      <c r="C686" s="154" t="s">
        <v>1083</v>
      </c>
      <c r="D686" s="24" t="s">
        <v>608</v>
      </c>
      <c r="E686" s="24"/>
      <c r="F686" s="24"/>
      <c r="G686" s="203" t="s">
        <v>675</v>
      </c>
      <c r="H686" s="203" t="s">
        <v>676</v>
      </c>
      <c r="I686" s="239">
        <v>45114</v>
      </c>
      <c r="J686" s="249">
        <v>0</v>
      </c>
      <c r="K686" s="101">
        <v>-1920</v>
      </c>
      <c r="L686" s="250">
        <f t="shared" si="10"/>
        <v>737428.00600000005</v>
      </c>
      <c r="M686" s="259"/>
    </row>
    <row r="687" spans="2:13" x14ac:dyDescent="0.25">
      <c r="B687" s="46">
        <f>SUBTOTAL(103,$C$10:C687)</f>
        <v>678</v>
      </c>
      <c r="C687" s="24" t="s">
        <v>604</v>
      </c>
      <c r="D687" s="24" t="s">
        <v>607</v>
      </c>
      <c r="E687" s="24"/>
      <c r="F687" s="24"/>
      <c r="G687" s="227" t="s">
        <v>700</v>
      </c>
      <c r="H687" s="208" t="s">
        <v>439</v>
      </c>
      <c r="I687" s="239">
        <v>45114</v>
      </c>
      <c r="J687" s="249">
        <v>0</v>
      </c>
      <c r="K687" s="101">
        <v>-13074.0985</v>
      </c>
      <c r="L687" s="250">
        <f t="shared" si="10"/>
        <v>724353.90750000009</v>
      </c>
      <c r="M687" s="259"/>
    </row>
    <row r="688" spans="2:13" x14ac:dyDescent="0.25">
      <c r="B688" s="46">
        <f>SUBTOTAL(103,$C$10:C688)</f>
        <v>679</v>
      </c>
      <c r="C688" s="154" t="s">
        <v>1075</v>
      </c>
      <c r="D688" s="24" t="s">
        <v>985</v>
      </c>
      <c r="E688" s="24"/>
      <c r="F688" s="24"/>
      <c r="G688" s="227"/>
      <c r="H688" s="203"/>
      <c r="I688" s="239">
        <v>45118</v>
      </c>
      <c r="J688" s="249">
        <v>0</v>
      </c>
      <c r="K688" s="101">
        <v>-49000</v>
      </c>
      <c r="L688" s="250">
        <f t="shared" si="10"/>
        <v>675353.90750000009</v>
      </c>
      <c r="M688" s="259"/>
    </row>
    <row r="689" spans="2:13" x14ac:dyDescent="0.25">
      <c r="B689" s="46">
        <f>SUBTOTAL(103,$C$10:C689)</f>
        <v>680</v>
      </c>
      <c r="C689" s="154" t="s">
        <v>596</v>
      </c>
      <c r="D689" s="24" t="s">
        <v>607</v>
      </c>
      <c r="E689" s="24"/>
      <c r="F689" s="24"/>
      <c r="G689" s="203" t="s">
        <v>581</v>
      </c>
      <c r="H689" s="208" t="s">
        <v>434</v>
      </c>
      <c r="I689" s="239">
        <v>45121</v>
      </c>
      <c r="J689" s="249">
        <v>0</v>
      </c>
      <c r="K689" s="101">
        <v>-12000</v>
      </c>
      <c r="L689" s="250">
        <f t="shared" si="10"/>
        <v>663353.90750000009</v>
      </c>
      <c r="M689" s="259"/>
    </row>
    <row r="690" spans="2:13" x14ac:dyDescent="0.25">
      <c r="B690" s="46">
        <f>SUBTOTAL(103,$C$10:C690)</f>
        <v>681</v>
      </c>
      <c r="C690" s="154" t="s">
        <v>1109</v>
      </c>
      <c r="D690" s="24" t="s">
        <v>607</v>
      </c>
      <c r="E690" s="24"/>
      <c r="F690" s="24"/>
      <c r="G690" s="227" t="s">
        <v>1055</v>
      </c>
      <c r="H690" s="203" t="s">
        <v>436</v>
      </c>
      <c r="I690" s="239">
        <v>45121</v>
      </c>
      <c r="J690" s="249">
        <v>0</v>
      </c>
      <c r="K690" s="101">
        <v>-6584</v>
      </c>
      <c r="L690" s="250">
        <f t="shared" si="10"/>
        <v>656769.90750000009</v>
      </c>
      <c r="M690" s="259"/>
    </row>
    <row r="691" spans="2:13" x14ac:dyDescent="0.25">
      <c r="B691" s="46">
        <f>SUBTOTAL(103,$C$10:C691)</f>
        <v>682</v>
      </c>
      <c r="C691" s="24" t="s">
        <v>598</v>
      </c>
      <c r="D691" s="24" t="s">
        <v>607</v>
      </c>
      <c r="E691" s="24"/>
      <c r="F691" s="24"/>
      <c r="G691" s="203" t="s">
        <v>581</v>
      </c>
      <c r="H691" s="208" t="s">
        <v>434</v>
      </c>
      <c r="I691" s="239">
        <v>45121</v>
      </c>
      <c r="J691" s="249">
        <v>0</v>
      </c>
      <c r="K691" s="101">
        <v>-20000</v>
      </c>
      <c r="L691" s="250">
        <f t="shared" si="10"/>
        <v>636769.90750000009</v>
      </c>
      <c r="M691" s="259"/>
    </row>
    <row r="692" spans="2:13" x14ac:dyDescent="0.25">
      <c r="B692" s="46">
        <f>SUBTOTAL(103,$C$10:C692)</f>
        <v>683</v>
      </c>
      <c r="C692" s="154" t="s">
        <v>1110</v>
      </c>
      <c r="D692" s="24" t="s">
        <v>607</v>
      </c>
      <c r="E692" s="24"/>
      <c r="F692" s="24"/>
      <c r="G692" s="203" t="s">
        <v>675</v>
      </c>
      <c r="H692" s="203" t="s">
        <v>676</v>
      </c>
      <c r="I692" s="239">
        <v>45121</v>
      </c>
      <c r="J692" s="249">
        <v>0</v>
      </c>
      <c r="K692" s="101">
        <v>-4000</v>
      </c>
      <c r="L692" s="250">
        <f t="shared" si="10"/>
        <v>632769.90750000009</v>
      </c>
      <c r="M692" s="259"/>
    </row>
    <row r="693" spans="2:13" x14ac:dyDescent="0.25">
      <c r="B693" s="46">
        <f>SUBTOTAL(103,$C$10:C693)</f>
        <v>684</v>
      </c>
      <c r="C693" s="154" t="s">
        <v>1110</v>
      </c>
      <c r="D693" s="24" t="s">
        <v>608</v>
      </c>
      <c r="E693" s="24"/>
      <c r="F693" s="24"/>
      <c r="G693" s="203" t="s">
        <v>675</v>
      </c>
      <c r="H693" s="203" t="s">
        <v>676</v>
      </c>
      <c r="I693" s="239">
        <v>45121</v>
      </c>
      <c r="J693" s="249">
        <v>0</v>
      </c>
      <c r="K693" s="101">
        <v>-4000</v>
      </c>
      <c r="L693" s="250">
        <f t="shared" si="10"/>
        <v>628769.90750000009</v>
      </c>
      <c r="M693" s="259"/>
    </row>
    <row r="694" spans="2:13" x14ac:dyDescent="0.25">
      <c r="B694" s="46">
        <f>SUBTOTAL(103,$C$10:C694)</f>
        <v>685</v>
      </c>
      <c r="C694" s="154" t="s">
        <v>1110</v>
      </c>
      <c r="D694" s="24" t="s">
        <v>608</v>
      </c>
      <c r="E694" s="24"/>
      <c r="F694" s="24"/>
      <c r="G694" s="203" t="s">
        <v>675</v>
      </c>
      <c r="H694" s="203" t="s">
        <v>676</v>
      </c>
      <c r="I694" s="239">
        <v>45121</v>
      </c>
      <c r="J694" s="249">
        <v>0</v>
      </c>
      <c r="K694" s="101">
        <v>-21600</v>
      </c>
      <c r="L694" s="250">
        <f t="shared" si="10"/>
        <v>607169.90750000009</v>
      </c>
      <c r="M694" s="259"/>
    </row>
    <row r="695" spans="2:13" x14ac:dyDescent="0.25">
      <c r="B695" s="46">
        <f>SUBTOTAL(103,$C$10:C695)</f>
        <v>686</v>
      </c>
      <c r="C695" s="154" t="s">
        <v>601</v>
      </c>
      <c r="D695" s="24" t="s">
        <v>608</v>
      </c>
      <c r="E695" s="24"/>
      <c r="F695" s="24"/>
      <c r="G695" s="203" t="s">
        <v>675</v>
      </c>
      <c r="H695" s="203" t="s">
        <v>676</v>
      </c>
      <c r="I695" s="239">
        <v>45121</v>
      </c>
      <c r="J695" s="249">
        <v>0</v>
      </c>
      <c r="K695" s="101">
        <v>-2331</v>
      </c>
      <c r="L695" s="250">
        <f t="shared" si="10"/>
        <v>604838.90750000009</v>
      </c>
      <c r="M695" s="259"/>
    </row>
    <row r="696" spans="2:13" x14ac:dyDescent="0.25">
      <c r="B696" s="46">
        <f>SUBTOTAL(103,$C$10:C696)</f>
        <v>687</v>
      </c>
      <c r="C696" s="154" t="s">
        <v>15</v>
      </c>
      <c r="D696" s="24" t="s">
        <v>1111</v>
      </c>
      <c r="E696" s="24"/>
      <c r="F696" s="24"/>
      <c r="G696" s="203" t="s">
        <v>581</v>
      </c>
      <c r="H696" s="208" t="s">
        <v>434</v>
      </c>
      <c r="I696" s="239">
        <v>45121</v>
      </c>
      <c r="J696" s="249">
        <v>0</v>
      </c>
      <c r="K696" s="101">
        <v>-19732</v>
      </c>
      <c r="L696" s="250">
        <f t="shared" si="10"/>
        <v>585106.90750000009</v>
      </c>
      <c r="M696" s="259"/>
    </row>
    <row r="697" spans="2:13" x14ac:dyDescent="0.25">
      <c r="B697" s="46">
        <f>SUBTOTAL(103,$C$10:C697)</f>
        <v>688</v>
      </c>
      <c r="C697" s="154" t="s">
        <v>995</v>
      </c>
      <c r="D697" s="24" t="s">
        <v>1112</v>
      </c>
      <c r="E697" s="24"/>
      <c r="F697" s="24"/>
      <c r="G697" s="227" t="s">
        <v>1050</v>
      </c>
      <c r="H697" s="203" t="s">
        <v>442</v>
      </c>
      <c r="I697" s="239">
        <v>45121</v>
      </c>
      <c r="J697" s="249">
        <v>0</v>
      </c>
      <c r="K697" s="101">
        <v>-2030</v>
      </c>
      <c r="L697" s="250">
        <f t="shared" si="10"/>
        <v>583076.90750000009</v>
      </c>
      <c r="M697" s="259"/>
    </row>
    <row r="698" spans="2:13" x14ac:dyDescent="0.25">
      <c r="B698" s="46">
        <f>SUBTOTAL(103,$C$10:C698)</f>
        <v>689</v>
      </c>
      <c r="C698" s="154" t="s">
        <v>995</v>
      </c>
      <c r="D698" s="24" t="s">
        <v>1113</v>
      </c>
      <c r="E698" s="24"/>
      <c r="F698" s="24"/>
      <c r="G698" s="227" t="s">
        <v>1050</v>
      </c>
      <c r="H698" s="203" t="s">
        <v>442</v>
      </c>
      <c r="I698" s="239">
        <v>45121</v>
      </c>
      <c r="J698" s="249">
        <v>0</v>
      </c>
      <c r="K698" s="101">
        <v>-700</v>
      </c>
      <c r="L698" s="250">
        <f t="shared" si="10"/>
        <v>582376.90750000009</v>
      </c>
      <c r="M698" s="259"/>
    </row>
    <row r="699" spans="2:13" x14ac:dyDescent="0.25">
      <c r="B699" s="46">
        <f>SUBTOTAL(103,$C$10:C699)</f>
        <v>690</v>
      </c>
      <c r="C699" s="154" t="s">
        <v>1107</v>
      </c>
      <c r="D699" s="24" t="s">
        <v>607</v>
      </c>
      <c r="E699" s="24"/>
      <c r="F699" s="24"/>
      <c r="G699" s="203" t="s">
        <v>644</v>
      </c>
      <c r="H699" s="208" t="s">
        <v>428</v>
      </c>
      <c r="I699" s="239">
        <v>45121</v>
      </c>
      <c r="J699" s="249">
        <v>0</v>
      </c>
      <c r="K699" s="101">
        <v>-4000</v>
      </c>
      <c r="L699" s="250">
        <f t="shared" si="10"/>
        <v>578376.90750000009</v>
      </c>
      <c r="M699" s="259"/>
    </row>
    <row r="700" spans="2:13" x14ac:dyDescent="0.25">
      <c r="B700" s="46">
        <f>SUBTOTAL(103,$C$10:C700)</f>
        <v>691</v>
      </c>
      <c r="C700" s="154" t="s">
        <v>1083</v>
      </c>
      <c r="D700" s="24" t="s">
        <v>608</v>
      </c>
      <c r="E700" s="24"/>
      <c r="F700" s="24"/>
      <c r="G700" s="227" t="s">
        <v>582</v>
      </c>
      <c r="H700" s="203" t="s">
        <v>425</v>
      </c>
      <c r="I700" s="239">
        <v>45121</v>
      </c>
      <c r="J700" s="249">
        <v>0</v>
      </c>
      <c r="K700" s="101">
        <v>-3840</v>
      </c>
      <c r="L700" s="250">
        <f t="shared" si="10"/>
        <v>574536.90750000009</v>
      </c>
      <c r="M700" s="259"/>
    </row>
    <row r="701" spans="2:13" x14ac:dyDescent="0.25">
      <c r="B701" s="46">
        <f>SUBTOTAL(103,$C$10:C701)</f>
        <v>692</v>
      </c>
      <c r="C701" s="154" t="s">
        <v>1083</v>
      </c>
      <c r="D701" s="24" t="s">
        <v>608</v>
      </c>
      <c r="E701" s="24"/>
      <c r="F701" s="24"/>
      <c r="G701" s="203" t="s">
        <v>675</v>
      </c>
      <c r="H701" s="203" t="s">
        <v>676</v>
      </c>
      <c r="I701" s="239">
        <v>45121</v>
      </c>
      <c r="J701" s="249">
        <v>0</v>
      </c>
      <c r="K701" s="101">
        <v>-3840</v>
      </c>
      <c r="L701" s="250">
        <f t="shared" si="10"/>
        <v>570696.90750000009</v>
      </c>
      <c r="M701" s="259"/>
    </row>
    <row r="702" spans="2:13" x14ac:dyDescent="0.25">
      <c r="B702" s="46">
        <f>SUBTOTAL(103,$C$10:C702)</f>
        <v>693</v>
      </c>
      <c r="C702" s="154" t="s">
        <v>694</v>
      </c>
      <c r="D702" s="226" t="s">
        <v>1122</v>
      </c>
      <c r="E702" s="226"/>
      <c r="F702" s="226"/>
      <c r="G702" s="227" t="s">
        <v>1138</v>
      </c>
      <c r="H702" s="203" t="s">
        <v>444</v>
      </c>
      <c r="I702" s="239">
        <v>45121</v>
      </c>
      <c r="J702" s="249">
        <v>0</v>
      </c>
      <c r="K702" s="101">
        <v>-10601</v>
      </c>
      <c r="L702" s="250">
        <f t="shared" si="10"/>
        <v>560095.90750000009</v>
      </c>
      <c r="M702" s="259"/>
    </row>
    <row r="703" spans="2:13" x14ac:dyDescent="0.25">
      <c r="B703" s="46">
        <f>SUBTOTAL(103,$C$10:C703)</f>
        <v>694</v>
      </c>
      <c r="C703" s="24" t="s">
        <v>604</v>
      </c>
      <c r="D703" s="24" t="s">
        <v>607</v>
      </c>
      <c r="E703" s="24"/>
      <c r="F703" s="24"/>
      <c r="G703" s="227" t="s">
        <v>700</v>
      </c>
      <c r="H703" s="208" t="s">
        <v>439</v>
      </c>
      <c r="I703" s="239">
        <v>45121</v>
      </c>
      <c r="J703" s="249">
        <v>0</v>
      </c>
      <c r="K703" s="101">
        <v>-6675.0985000000001</v>
      </c>
      <c r="L703" s="250">
        <f t="shared" si="10"/>
        <v>553420.80900000012</v>
      </c>
      <c r="M703" s="259"/>
    </row>
    <row r="704" spans="2:13" x14ac:dyDescent="0.25">
      <c r="B704" s="46">
        <f>SUBTOTAL(103,$C$10:C704)</f>
        <v>695</v>
      </c>
      <c r="C704" s="24" t="s">
        <v>743</v>
      </c>
      <c r="D704" s="24" t="s">
        <v>929</v>
      </c>
      <c r="E704" s="24"/>
      <c r="F704" s="24"/>
      <c r="G704" s="227"/>
      <c r="H704" s="223"/>
      <c r="I704" s="239">
        <v>45121</v>
      </c>
      <c r="J704" s="249">
        <v>0</v>
      </c>
      <c r="K704" s="101">
        <v>-19700</v>
      </c>
      <c r="L704" s="250">
        <f t="shared" si="10"/>
        <v>533720.80900000012</v>
      </c>
      <c r="M704" s="259"/>
    </row>
    <row r="705" spans="2:13" x14ac:dyDescent="0.25">
      <c r="B705" s="46">
        <f>SUBTOTAL(103,$C$10:C705)</f>
        <v>696</v>
      </c>
      <c r="C705" s="154" t="s">
        <v>596</v>
      </c>
      <c r="D705" s="24" t="s">
        <v>607</v>
      </c>
      <c r="E705" s="24"/>
      <c r="F705" s="24"/>
      <c r="G705" s="203" t="s">
        <v>581</v>
      </c>
      <c r="H705" s="208" t="s">
        <v>434</v>
      </c>
      <c r="I705" s="239">
        <v>45121</v>
      </c>
      <c r="J705" s="249">
        <v>0</v>
      </c>
      <c r="K705" s="159">
        <v>-11600</v>
      </c>
      <c r="L705" s="250">
        <f t="shared" si="10"/>
        <v>522120.80900000012</v>
      </c>
      <c r="M705" s="259"/>
    </row>
    <row r="706" spans="2:13" x14ac:dyDescent="0.25">
      <c r="B706" s="46">
        <f>SUBTOTAL(103,$C$10:C706)</f>
        <v>697</v>
      </c>
      <c r="C706" s="24" t="s">
        <v>598</v>
      </c>
      <c r="D706" s="24" t="s">
        <v>607</v>
      </c>
      <c r="E706" s="24"/>
      <c r="F706" s="24"/>
      <c r="G706" s="203" t="s">
        <v>581</v>
      </c>
      <c r="H706" s="208" t="s">
        <v>434</v>
      </c>
      <c r="I706" s="239">
        <v>45121</v>
      </c>
      <c r="J706" s="249">
        <v>0</v>
      </c>
      <c r="K706" s="159">
        <v>-20000</v>
      </c>
      <c r="L706" s="250">
        <f t="shared" si="10"/>
        <v>502120.80900000012</v>
      </c>
      <c r="M706" s="259"/>
    </row>
    <row r="707" spans="2:13" x14ac:dyDescent="0.25">
      <c r="B707" s="46">
        <f>SUBTOTAL(103,$C$10:C707)</f>
        <v>698</v>
      </c>
      <c r="C707" s="24" t="s">
        <v>598</v>
      </c>
      <c r="D707" s="226" t="s">
        <v>918</v>
      </c>
      <c r="E707" s="226"/>
      <c r="F707" s="226"/>
      <c r="G707" s="203" t="s">
        <v>644</v>
      </c>
      <c r="H707" s="208" t="s">
        <v>428</v>
      </c>
      <c r="I707" s="239">
        <v>45121</v>
      </c>
      <c r="J707" s="249">
        <v>0</v>
      </c>
      <c r="K707" s="159">
        <v>-5572.24</v>
      </c>
      <c r="L707" s="250">
        <f t="shared" si="10"/>
        <v>496548.56900000013</v>
      </c>
      <c r="M707" s="259"/>
    </row>
    <row r="708" spans="2:13" x14ac:dyDescent="0.25">
      <c r="B708" s="46">
        <f>SUBTOTAL(103,$C$10:C708)</f>
        <v>699</v>
      </c>
      <c r="C708" s="154" t="s">
        <v>1091</v>
      </c>
      <c r="D708" s="24" t="s">
        <v>1105</v>
      </c>
      <c r="E708" s="24"/>
      <c r="F708" s="24"/>
      <c r="G708" s="227" t="s">
        <v>698</v>
      </c>
      <c r="H708" s="203" t="s">
        <v>720</v>
      </c>
      <c r="I708" s="239">
        <v>45121</v>
      </c>
      <c r="J708" s="249">
        <v>0</v>
      </c>
      <c r="K708" s="159">
        <v>-9000</v>
      </c>
      <c r="L708" s="250">
        <f t="shared" si="10"/>
        <v>487548.56900000013</v>
      </c>
      <c r="M708" s="259"/>
    </row>
    <row r="709" spans="2:13" x14ac:dyDescent="0.25">
      <c r="B709" s="46">
        <f>SUBTOTAL(103,$C$10:C709)</f>
        <v>700</v>
      </c>
      <c r="C709" s="154" t="s">
        <v>793</v>
      </c>
      <c r="D709" s="24" t="s">
        <v>608</v>
      </c>
      <c r="E709" s="24"/>
      <c r="F709" s="24"/>
      <c r="G709" s="203" t="s">
        <v>675</v>
      </c>
      <c r="H709" s="203" t="s">
        <v>676</v>
      </c>
      <c r="I709" s="239">
        <v>45121</v>
      </c>
      <c r="J709" s="249">
        <v>0</v>
      </c>
      <c r="K709" s="159">
        <v>-7680</v>
      </c>
      <c r="L709" s="250">
        <f t="shared" si="10"/>
        <v>479868.56900000013</v>
      </c>
      <c r="M709" s="259"/>
    </row>
    <row r="710" spans="2:13" x14ac:dyDescent="0.25">
      <c r="B710" s="46">
        <f>SUBTOTAL(103,$C$10:C710)</f>
        <v>701</v>
      </c>
      <c r="C710" s="154" t="s">
        <v>1114</v>
      </c>
      <c r="D710" s="24" t="s">
        <v>607</v>
      </c>
      <c r="E710" s="24"/>
      <c r="F710" s="24"/>
      <c r="G710" s="227" t="s">
        <v>1138</v>
      </c>
      <c r="H710" s="203" t="s">
        <v>444</v>
      </c>
      <c r="I710" s="239">
        <v>45121</v>
      </c>
      <c r="J710" s="249">
        <v>0</v>
      </c>
      <c r="K710" s="159">
        <v>-3039</v>
      </c>
      <c r="L710" s="250">
        <f t="shared" si="10"/>
        <v>476829.56900000013</v>
      </c>
      <c r="M710" s="259"/>
    </row>
    <row r="711" spans="2:13" x14ac:dyDescent="0.25">
      <c r="B711" s="46">
        <f>SUBTOTAL(103,$C$10:C711)</f>
        <v>702</v>
      </c>
      <c r="C711" s="154" t="s">
        <v>601</v>
      </c>
      <c r="D711" s="24" t="s">
        <v>608</v>
      </c>
      <c r="E711" s="24"/>
      <c r="F711" s="24"/>
      <c r="G711" s="203" t="s">
        <v>675</v>
      </c>
      <c r="H711" s="203" t="s">
        <v>676</v>
      </c>
      <c r="I711" s="239">
        <v>45121</v>
      </c>
      <c r="J711" s="249">
        <v>0</v>
      </c>
      <c r="K711" s="159">
        <v>-2331</v>
      </c>
      <c r="L711" s="250">
        <f t="shared" si="10"/>
        <v>474498.56900000013</v>
      </c>
      <c r="M711" s="259"/>
    </row>
    <row r="712" spans="2:13" x14ac:dyDescent="0.25">
      <c r="B712" s="46">
        <f>SUBTOTAL(103,$C$10:C712)</f>
        <v>703</v>
      </c>
      <c r="C712" s="154" t="s">
        <v>665</v>
      </c>
      <c r="D712" s="24" t="s">
        <v>607</v>
      </c>
      <c r="E712" s="24"/>
      <c r="F712" s="24"/>
      <c r="G712" s="227" t="s">
        <v>1055</v>
      </c>
      <c r="H712" s="203" t="s">
        <v>436</v>
      </c>
      <c r="I712" s="239">
        <v>45121</v>
      </c>
      <c r="J712" s="249">
        <v>0</v>
      </c>
      <c r="K712" s="159">
        <v>-3886.848</v>
      </c>
      <c r="L712" s="250">
        <f t="shared" si="10"/>
        <v>470611.72100000014</v>
      </c>
      <c r="M712" s="259"/>
    </row>
    <row r="713" spans="2:13" x14ac:dyDescent="0.25">
      <c r="B713" s="46">
        <f>SUBTOTAL(103,$C$10:C713)</f>
        <v>704</v>
      </c>
      <c r="C713" s="154" t="s">
        <v>1083</v>
      </c>
      <c r="D713" s="24" t="s">
        <v>608</v>
      </c>
      <c r="E713" s="24"/>
      <c r="F713" s="24"/>
      <c r="G713" s="227" t="s">
        <v>582</v>
      </c>
      <c r="H713" s="203" t="s">
        <v>425</v>
      </c>
      <c r="I713" s="239">
        <v>45121</v>
      </c>
      <c r="J713" s="249">
        <v>0</v>
      </c>
      <c r="K713" s="159">
        <v>-4140</v>
      </c>
      <c r="L713" s="250">
        <f t="shared" si="10"/>
        <v>466471.72100000014</v>
      </c>
      <c r="M713" s="259"/>
    </row>
    <row r="714" spans="2:13" x14ac:dyDescent="0.25">
      <c r="B714" s="46">
        <f>SUBTOTAL(103,$C$10:C714)</f>
        <v>705</v>
      </c>
      <c r="C714" s="154" t="s">
        <v>1083</v>
      </c>
      <c r="D714" s="24" t="s">
        <v>608</v>
      </c>
      <c r="E714" s="24"/>
      <c r="F714" s="24"/>
      <c r="G714" s="203" t="s">
        <v>675</v>
      </c>
      <c r="H714" s="203" t="s">
        <v>676</v>
      </c>
      <c r="I714" s="239">
        <v>45121</v>
      </c>
      <c r="J714" s="249">
        <v>0</v>
      </c>
      <c r="K714" s="159">
        <v>-3840</v>
      </c>
      <c r="L714" s="250">
        <f t="shared" si="10"/>
        <v>462631.72100000014</v>
      </c>
      <c r="M714" s="259"/>
    </row>
    <row r="715" spans="2:13" x14ac:dyDescent="0.25">
      <c r="B715" s="46">
        <f>SUBTOTAL(103,$C$10:C715)</f>
        <v>706</v>
      </c>
      <c r="C715" s="154" t="s">
        <v>694</v>
      </c>
      <c r="D715" s="226" t="s">
        <v>1122</v>
      </c>
      <c r="E715" s="226"/>
      <c r="F715" s="226"/>
      <c r="G715" s="227" t="s">
        <v>1138</v>
      </c>
      <c r="H715" s="203" t="s">
        <v>444</v>
      </c>
      <c r="I715" s="239">
        <v>45121</v>
      </c>
      <c r="J715" s="249">
        <v>0</v>
      </c>
      <c r="K715" s="159">
        <v>-5300</v>
      </c>
      <c r="L715" s="250">
        <f t="shared" si="10"/>
        <v>457331.72100000014</v>
      </c>
      <c r="M715" s="259"/>
    </row>
    <row r="716" spans="2:13" x14ac:dyDescent="0.25">
      <c r="B716" s="46">
        <f>SUBTOTAL(103,$C$10:C716)</f>
        <v>707</v>
      </c>
      <c r="C716" s="24" t="s">
        <v>598</v>
      </c>
      <c r="D716" s="24" t="s">
        <v>1021</v>
      </c>
      <c r="E716" s="24"/>
      <c r="F716" s="24"/>
      <c r="G716" s="203" t="s">
        <v>644</v>
      </c>
      <c r="H716" s="208" t="s">
        <v>428</v>
      </c>
      <c r="I716" s="241">
        <v>45121</v>
      </c>
      <c r="J716" s="249">
        <v>0</v>
      </c>
      <c r="K716" s="159">
        <v>-1500</v>
      </c>
      <c r="L716" s="250">
        <f t="shared" si="10"/>
        <v>455831.72100000014</v>
      </c>
      <c r="M716" s="259"/>
    </row>
    <row r="717" spans="2:13" x14ac:dyDescent="0.25">
      <c r="B717" s="46">
        <f>SUBTOTAL(103,$C$10:C717)</f>
        <v>708</v>
      </c>
      <c r="C717" s="154" t="s">
        <v>832</v>
      </c>
      <c r="D717" s="226" t="s">
        <v>623</v>
      </c>
      <c r="E717" s="226"/>
      <c r="F717" s="226"/>
      <c r="G717" s="227" t="s">
        <v>1047</v>
      </c>
      <c r="H717" s="203" t="s">
        <v>432</v>
      </c>
      <c r="I717" s="239">
        <v>45124</v>
      </c>
      <c r="J717" s="249">
        <v>20000</v>
      </c>
      <c r="K717" s="101">
        <v>0</v>
      </c>
      <c r="L717" s="250">
        <f t="shared" ref="L717:L780" si="11">J717+L716+K717</f>
        <v>475831.72100000014</v>
      </c>
      <c r="M717" s="259"/>
    </row>
    <row r="718" spans="2:13" x14ac:dyDescent="0.25">
      <c r="B718" s="46">
        <f>SUBTOTAL(103,$C$10:C718)</f>
        <v>709</v>
      </c>
      <c r="C718" s="154" t="s">
        <v>24</v>
      </c>
      <c r="D718" s="24" t="s">
        <v>986</v>
      </c>
      <c r="E718" s="24"/>
      <c r="F718" s="24"/>
      <c r="G718" s="203" t="s">
        <v>24</v>
      </c>
      <c r="H718" s="203" t="s">
        <v>24</v>
      </c>
      <c r="I718" s="239">
        <v>45131</v>
      </c>
      <c r="J718" s="249">
        <v>0</v>
      </c>
      <c r="K718" s="101">
        <v>-11000</v>
      </c>
      <c r="L718" s="250">
        <f t="shared" si="11"/>
        <v>464831.72100000014</v>
      </c>
      <c r="M718" s="259"/>
    </row>
    <row r="719" spans="2:13" x14ac:dyDescent="0.25">
      <c r="B719" s="46">
        <f>SUBTOTAL(103,$C$10:C719)</f>
        <v>710</v>
      </c>
      <c r="C719" s="154" t="s">
        <v>839</v>
      </c>
      <c r="D719" s="24" t="s">
        <v>955</v>
      </c>
      <c r="E719" s="24"/>
      <c r="F719" s="24"/>
      <c r="G719" s="203" t="s">
        <v>24</v>
      </c>
      <c r="H719" s="203" t="s">
        <v>24</v>
      </c>
      <c r="I719" s="239">
        <v>45132</v>
      </c>
      <c r="J719" s="249">
        <v>0</v>
      </c>
      <c r="K719" s="101">
        <v>-30000</v>
      </c>
      <c r="L719" s="250">
        <f t="shared" si="11"/>
        <v>434831.72100000014</v>
      </c>
      <c r="M719" s="259"/>
    </row>
    <row r="720" spans="2:13" x14ac:dyDescent="0.25">
      <c r="B720" s="46">
        <f>SUBTOTAL(103,$C$10:C720)</f>
        <v>711</v>
      </c>
      <c r="C720" s="154" t="s">
        <v>24</v>
      </c>
      <c r="D720" s="24" t="s">
        <v>983</v>
      </c>
      <c r="E720" s="24"/>
      <c r="F720" s="24"/>
      <c r="G720" s="203" t="s">
        <v>24</v>
      </c>
      <c r="H720" s="203" t="s">
        <v>24</v>
      </c>
      <c r="I720" s="239">
        <v>45132</v>
      </c>
      <c r="J720" s="249">
        <v>0</v>
      </c>
      <c r="K720" s="101">
        <v>-1500</v>
      </c>
      <c r="L720" s="250">
        <f t="shared" si="11"/>
        <v>433331.72100000014</v>
      </c>
      <c r="M720" s="259"/>
    </row>
    <row r="721" spans="2:13" x14ac:dyDescent="0.25">
      <c r="B721" s="46">
        <f>SUBTOTAL(103,$C$10:C721)</f>
        <v>712</v>
      </c>
      <c r="C721" s="154" t="s">
        <v>653</v>
      </c>
      <c r="D721" s="24" t="s">
        <v>1022</v>
      </c>
      <c r="E721" s="24"/>
      <c r="F721" s="24"/>
      <c r="G721" s="227"/>
      <c r="H721" s="203"/>
      <c r="I721" s="239">
        <v>45134</v>
      </c>
      <c r="J721" s="249">
        <v>300000</v>
      </c>
      <c r="K721" s="101">
        <v>0</v>
      </c>
      <c r="L721" s="250">
        <f t="shared" si="11"/>
        <v>733331.72100000014</v>
      </c>
      <c r="M721" s="259"/>
    </row>
    <row r="722" spans="2:13" x14ac:dyDescent="0.25">
      <c r="B722" s="46">
        <f>SUBTOTAL(103,$C$10:C722)</f>
        <v>713</v>
      </c>
      <c r="C722" s="154" t="s">
        <v>653</v>
      </c>
      <c r="D722" s="24" t="s">
        <v>1023</v>
      </c>
      <c r="E722" s="24"/>
      <c r="F722" s="24"/>
      <c r="G722" s="227"/>
      <c r="H722" s="203"/>
      <c r="I722" s="239">
        <v>45134</v>
      </c>
      <c r="J722" s="249">
        <v>300000</v>
      </c>
      <c r="K722" s="101">
        <v>0</v>
      </c>
      <c r="L722" s="250">
        <f t="shared" si="11"/>
        <v>1033331.7210000001</v>
      </c>
      <c r="M722" s="259"/>
    </row>
    <row r="723" spans="2:13" x14ac:dyDescent="0.25">
      <c r="B723" s="46">
        <f>SUBTOTAL(103,$C$10:C723)</f>
        <v>714</v>
      </c>
      <c r="C723" s="154" t="s">
        <v>596</v>
      </c>
      <c r="D723" s="24" t="s">
        <v>607</v>
      </c>
      <c r="E723" s="24"/>
      <c r="F723" s="24"/>
      <c r="G723" s="203" t="s">
        <v>581</v>
      </c>
      <c r="H723" s="208" t="s">
        <v>434</v>
      </c>
      <c r="I723" s="239">
        <v>45135</v>
      </c>
      <c r="J723" s="249">
        <v>0</v>
      </c>
      <c r="K723" s="101">
        <v>-11007.418</v>
      </c>
      <c r="L723" s="250">
        <f t="shared" si="11"/>
        <v>1022324.3030000002</v>
      </c>
      <c r="M723" s="259"/>
    </row>
    <row r="724" spans="2:13" x14ac:dyDescent="0.25">
      <c r="B724" s="46">
        <f>SUBTOTAL(103,$C$10:C724)</f>
        <v>715</v>
      </c>
      <c r="C724" s="24" t="s">
        <v>598</v>
      </c>
      <c r="D724" s="24" t="s">
        <v>607</v>
      </c>
      <c r="E724" s="24"/>
      <c r="F724" s="24"/>
      <c r="G724" s="203" t="s">
        <v>581</v>
      </c>
      <c r="H724" s="208" t="s">
        <v>434</v>
      </c>
      <c r="I724" s="239">
        <v>45135</v>
      </c>
      <c r="J724" s="249">
        <v>0</v>
      </c>
      <c r="K724" s="101">
        <v>-20000</v>
      </c>
      <c r="L724" s="250">
        <f t="shared" si="11"/>
        <v>1002324.3030000002</v>
      </c>
      <c r="M724" s="259"/>
    </row>
    <row r="725" spans="2:13" x14ac:dyDescent="0.25">
      <c r="B725" s="46">
        <f>SUBTOTAL(103,$C$10:C725)</f>
        <v>716</v>
      </c>
      <c r="C725" s="154" t="s">
        <v>793</v>
      </c>
      <c r="D725" s="24" t="s">
        <v>608</v>
      </c>
      <c r="E725" s="24"/>
      <c r="F725" s="24"/>
      <c r="G725" s="203" t="s">
        <v>675</v>
      </c>
      <c r="H725" s="203" t="s">
        <v>676</v>
      </c>
      <c r="I725" s="239">
        <v>45135</v>
      </c>
      <c r="J725" s="249">
        <v>0</v>
      </c>
      <c r="K725" s="101">
        <v>-7680</v>
      </c>
      <c r="L725" s="250">
        <f t="shared" si="11"/>
        <v>994644.30300000019</v>
      </c>
      <c r="M725" s="259"/>
    </row>
    <row r="726" spans="2:13" x14ac:dyDescent="0.25">
      <c r="B726" s="46">
        <f>SUBTOTAL(103,$C$10:C726)</f>
        <v>717</v>
      </c>
      <c r="C726" s="154" t="s">
        <v>601</v>
      </c>
      <c r="D726" s="24" t="s">
        <v>608</v>
      </c>
      <c r="E726" s="24"/>
      <c r="F726" s="24"/>
      <c r="G726" s="203" t="s">
        <v>675</v>
      </c>
      <c r="H726" s="203" t="s">
        <v>676</v>
      </c>
      <c r="I726" s="239">
        <v>45135</v>
      </c>
      <c r="J726" s="249">
        <v>0</v>
      </c>
      <c r="K726" s="101">
        <v>-17331</v>
      </c>
      <c r="L726" s="250">
        <f t="shared" si="11"/>
        <v>977313.30300000019</v>
      </c>
      <c r="M726" s="259"/>
    </row>
    <row r="727" spans="2:13" x14ac:dyDescent="0.25">
      <c r="B727" s="46">
        <f>SUBTOTAL(103,$C$10:C727)</f>
        <v>718</v>
      </c>
      <c r="C727" s="154" t="s">
        <v>692</v>
      </c>
      <c r="D727" s="24" t="s">
        <v>608</v>
      </c>
      <c r="E727" s="24"/>
      <c r="F727" s="24"/>
      <c r="G727" s="203" t="s">
        <v>581</v>
      </c>
      <c r="H727" s="208" t="s">
        <v>434</v>
      </c>
      <c r="I727" s="239">
        <v>45135</v>
      </c>
      <c r="J727" s="249">
        <v>0</v>
      </c>
      <c r="K727" s="101">
        <v>-7000</v>
      </c>
      <c r="L727" s="250">
        <f t="shared" si="11"/>
        <v>970313.30300000019</v>
      </c>
      <c r="M727" s="259"/>
    </row>
    <row r="728" spans="2:13" x14ac:dyDescent="0.25">
      <c r="B728" s="46">
        <f>SUBTOTAL(103,$C$10:C728)</f>
        <v>719</v>
      </c>
      <c r="C728" s="157" t="s">
        <v>693</v>
      </c>
      <c r="D728" s="24" t="s">
        <v>608</v>
      </c>
      <c r="E728" s="24"/>
      <c r="F728" s="24"/>
      <c r="G728" s="203" t="s">
        <v>581</v>
      </c>
      <c r="H728" s="208" t="s">
        <v>434</v>
      </c>
      <c r="I728" s="239">
        <v>45135</v>
      </c>
      <c r="J728" s="249">
        <v>0</v>
      </c>
      <c r="K728" s="101">
        <v>-7000</v>
      </c>
      <c r="L728" s="250">
        <f t="shared" si="11"/>
        <v>963313.30300000019</v>
      </c>
      <c r="M728" s="259"/>
    </row>
    <row r="729" spans="2:13" x14ac:dyDescent="0.25">
      <c r="B729" s="46">
        <f>SUBTOTAL(103,$C$10:C729)</f>
        <v>720</v>
      </c>
      <c r="C729" s="24" t="s">
        <v>596</v>
      </c>
      <c r="D729" s="24" t="s">
        <v>608</v>
      </c>
      <c r="E729" s="24"/>
      <c r="F729" s="24"/>
      <c r="G729" s="203" t="s">
        <v>581</v>
      </c>
      <c r="H729" s="208" t="s">
        <v>434</v>
      </c>
      <c r="I729" s="239">
        <v>45135</v>
      </c>
      <c r="J729" s="249">
        <v>0</v>
      </c>
      <c r="K729" s="101">
        <v>-66207</v>
      </c>
      <c r="L729" s="250">
        <f t="shared" si="11"/>
        <v>897106.30300000019</v>
      </c>
      <c r="M729" s="259"/>
    </row>
    <row r="730" spans="2:13" x14ac:dyDescent="0.25">
      <c r="B730" s="46">
        <f>SUBTOTAL(103,$C$10:C730)</f>
        <v>721</v>
      </c>
      <c r="C730" s="24" t="s">
        <v>598</v>
      </c>
      <c r="D730" s="24" t="s">
        <v>608</v>
      </c>
      <c r="E730" s="24"/>
      <c r="F730" s="24"/>
      <c r="G730" s="203" t="s">
        <v>581</v>
      </c>
      <c r="H730" s="208" t="s">
        <v>434</v>
      </c>
      <c r="I730" s="239">
        <v>45135</v>
      </c>
      <c r="J730" s="249">
        <v>0</v>
      </c>
      <c r="K730" s="101">
        <v>-84000</v>
      </c>
      <c r="L730" s="250">
        <f t="shared" si="11"/>
        <v>813106.30300000019</v>
      </c>
      <c r="M730" s="259"/>
    </row>
    <row r="731" spans="2:13" x14ac:dyDescent="0.25">
      <c r="B731" s="46">
        <f>SUBTOTAL(103,$C$10:C731)</f>
        <v>722</v>
      </c>
      <c r="C731" s="154" t="s">
        <v>1083</v>
      </c>
      <c r="D731" s="24" t="s">
        <v>608</v>
      </c>
      <c r="E731" s="24"/>
      <c r="F731" s="24"/>
      <c r="G731" s="227" t="s">
        <v>582</v>
      </c>
      <c r="H731" s="203" t="s">
        <v>425</v>
      </c>
      <c r="I731" s="239">
        <v>45135</v>
      </c>
      <c r="J731" s="249">
        <v>0</v>
      </c>
      <c r="K731" s="101">
        <v>-4140</v>
      </c>
      <c r="L731" s="250">
        <f t="shared" si="11"/>
        <v>808966.30300000019</v>
      </c>
      <c r="M731" s="259"/>
    </row>
    <row r="732" spans="2:13" x14ac:dyDescent="0.25">
      <c r="B732" s="46">
        <f>SUBTOTAL(103,$C$10:C732)</f>
        <v>723</v>
      </c>
      <c r="C732" s="154" t="s">
        <v>1083</v>
      </c>
      <c r="D732" s="24" t="s">
        <v>608</v>
      </c>
      <c r="E732" s="24"/>
      <c r="F732" s="24"/>
      <c r="G732" s="203" t="s">
        <v>675</v>
      </c>
      <c r="H732" s="203" t="s">
        <v>676</v>
      </c>
      <c r="I732" s="239">
        <v>45135</v>
      </c>
      <c r="J732" s="249">
        <v>0</v>
      </c>
      <c r="K732" s="101">
        <v>-3840</v>
      </c>
      <c r="L732" s="250">
        <f t="shared" si="11"/>
        <v>805126.30300000019</v>
      </c>
      <c r="M732" s="259"/>
    </row>
    <row r="733" spans="2:13" x14ac:dyDescent="0.25">
      <c r="B733" s="46">
        <f>SUBTOTAL(103,$C$10:C733)</f>
        <v>724</v>
      </c>
      <c r="C733" s="24" t="s">
        <v>604</v>
      </c>
      <c r="D733" s="24" t="s">
        <v>607</v>
      </c>
      <c r="E733" s="24"/>
      <c r="F733" s="24"/>
      <c r="G733" s="227" t="s">
        <v>700</v>
      </c>
      <c r="H733" s="208" t="s">
        <v>439</v>
      </c>
      <c r="I733" s="239">
        <v>45135</v>
      </c>
      <c r="J733" s="249">
        <v>0</v>
      </c>
      <c r="K733" s="101">
        <v>-4285.8469999999998</v>
      </c>
      <c r="L733" s="250">
        <f t="shared" si="11"/>
        <v>800840.45600000024</v>
      </c>
      <c r="M733" s="259"/>
    </row>
    <row r="734" spans="2:13" x14ac:dyDescent="0.25">
      <c r="B734" s="46">
        <f>SUBTOTAL(103,$C$10:C734)</f>
        <v>725</v>
      </c>
      <c r="C734" s="154" t="s">
        <v>839</v>
      </c>
      <c r="D734" s="24" t="s">
        <v>955</v>
      </c>
      <c r="E734" s="24"/>
      <c r="F734" s="24"/>
      <c r="G734" s="203" t="s">
        <v>24</v>
      </c>
      <c r="H734" s="203" t="s">
        <v>24</v>
      </c>
      <c r="I734" s="239">
        <v>45141</v>
      </c>
      <c r="J734" s="249">
        <v>0</v>
      </c>
      <c r="K734" s="101">
        <v>-15000</v>
      </c>
      <c r="L734" s="250">
        <f t="shared" si="11"/>
        <v>785840.45600000024</v>
      </c>
      <c r="M734" s="259"/>
    </row>
    <row r="735" spans="2:13" x14ac:dyDescent="0.25">
      <c r="B735" s="46">
        <f>SUBTOTAL(103,$C$10:C735)</f>
        <v>726</v>
      </c>
      <c r="C735" s="154" t="s">
        <v>673</v>
      </c>
      <c r="D735" s="24" t="s">
        <v>775</v>
      </c>
      <c r="E735" s="24"/>
      <c r="F735" s="24"/>
      <c r="G735" s="203" t="s">
        <v>675</v>
      </c>
      <c r="H735" s="203" t="s">
        <v>676</v>
      </c>
      <c r="I735" s="239">
        <v>45141</v>
      </c>
      <c r="J735" s="249">
        <v>0</v>
      </c>
      <c r="K735" s="101">
        <v>-20000</v>
      </c>
      <c r="L735" s="250">
        <f t="shared" si="11"/>
        <v>765840.45600000024</v>
      </c>
      <c r="M735" s="259"/>
    </row>
    <row r="736" spans="2:13" x14ac:dyDescent="0.25">
      <c r="B736" s="46">
        <f>SUBTOTAL(103,$C$10:C736)</f>
        <v>727</v>
      </c>
      <c r="C736" s="154" t="s">
        <v>596</v>
      </c>
      <c r="D736" s="24" t="s">
        <v>607</v>
      </c>
      <c r="E736" s="24"/>
      <c r="F736" s="24"/>
      <c r="G736" s="203" t="s">
        <v>581</v>
      </c>
      <c r="H736" s="208" t="s">
        <v>434</v>
      </c>
      <c r="I736" s="239">
        <v>45142</v>
      </c>
      <c r="J736" s="249">
        <v>0</v>
      </c>
      <c r="K736" s="101">
        <v>-16665.93</v>
      </c>
      <c r="L736" s="250">
        <f t="shared" si="11"/>
        <v>749174.52600000019</v>
      </c>
      <c r="M736" s="259"/>
    </row>
    <row r="737" spans="2:13" x14ac:dyDescent="0.25">
      <c r="B737" s="46">
        <f>SUBTOTAL(103,$C$10:C737)</f>
        <v>728</v>
      </c>
      <c r="C737" s="24" t="s">
        <v>598</v>
      </c>
      <c r="D737" s="24" t="s">
        <v>607</v>
      </c>
      <c r="E737" s="24"/>
      <c r="F737" s="24"/>
      <c r="G737" s="203" t="s">
        <v>581</v>
      </c>
      <c r="H737" s="208" t="s">
        <v>434</v>
      </c>
      <c r="I737" s="239">
        <v>45142</v>
      </c>
      <c r="J737" s="249">
        <v>0</v>
      </c>
      <c r="K737" s="101">
        <v>-20000.724999999999</v>
      </c>
      <c r="L737" s="250">
        <f t="shared" si="11"/>
        <v>729173.80100000021</v>
      </c>
      <c r="M737" s="259"/>
    </row>
    <row r="738" spans="2:13" x14ac:dyDescent="0.25">
      <c r="B738" s="46">
        <f>SUBTOTAL(103,$C$10:C738)</f>
        <v>729</v>
      </c>
      <c r="C738" s="154" t="s">
        <v>1091</v>
      </c>
      <c r="D738" s="24" t="s">
        <v>1105</v>
      </c>
      <c r="E738" s="24"/>
      <c r="F738" s="24"/>
      <c r="G738" s="227" t="s">
        <v>698</v>
      </c>
      <c r="H738" s="203" t="s">
        <v>720</v>
      </c>
      <c r="I738" s="239">
        <v>45142</v>
      </c>
      <c r="J738" s="249">
        <v>0</v>
      </c>
      <c r="K738" s="101">
        <v>-5800</v>
      </c>
      <c r="L738" s="250">
        <f t="shared" si="11"/>
        <v>723373.80100000021</v>
      </c>
      <c r="M738" s="259"/>
    </row>
    <row r="739" spans="2:13" x14ac:dyDescent="0.25">
      <c r="B739" s="46">
        <f>SUBTOTAL(103,$C$10:C739)</f>
        <v>730</v>
      </c>
      <c r="C739" s="154" t="s">
        <v>793</v>
      </c>
      <c r="D739" s="24" t="s">
        <v>608</v>
      </c>
      <c r="E739" s="24"/>
      <c r="F739" s="24"/>
      <c r="G739" s="203" t="s">
        <v>675</v>
      </c>
      <c r="H739" s="203" t="s">
        <v>676</v>
      </c>
      <c r="I739" s="239">
        <v>45142</v>
      </c>
      <c r="J739" s="249">
        <v>0</v>
      </c>
      <c r="K739" s="101">
        <v>-7680</v>
      </c>
      <c r="L739" s="250">
        <f t="shared" si="11"/>
        <v>715693.80100000021</v>
      </c>
      <c r="M739" s="259"/>
    </row>
    <row r="740" spans="2:13" x14ac:dyDescent="0.25">
      <c r="B740" s="46">
        <f>SUBTOTAL(103,$C$10:C740)</f>
        <v>731</v>
      </c>
      <c r="C740" s="154" t="s">
        <v>600</v>
      </c>
      <c r="D740" s="24" t="s">
        <v>1115</v>
      </c>
      <c r="E740" s="24"/>
      <c r="F740" s="24"/>
      <c r="G740" s="227" t="s">
        <v>1138</v>
      </c>
      <c r="H740" s="203" t="s">
        <v>444</v>
      </c>
      <c r="I740" s="239">
        <v>45142</v>
      </c>
      <c r="J740" s="249">
        <v>0</v>
      </c>
      <c r="K740" s="101">
        <v>-1400</v>
      </c>
      <c r="L740" s="250">
        <f t="shared" si="11"/>
        <v>714293.80100000021</v>
      </c>
      <c r="M740" s="259"/>
    </row>
    <row r="741" spans="2:13" x14ac:dyDescent="0.25">
      <c r="B741" s="46">
        <f>SUBTOTAL(103,$C$10:C741)</f>
        <v>732</v>
      </c>
      <c r="C741" s="154" t="s">
        <v>601</v>
      </c>
      <c r="D741" s="24" t="s">
        <v>608</v>
      </c>
      <c r="E741" s="24"/>
      <c r="F741" s="24"/>
      <c r="G741" s="203" t="s">
        <v>675</v>
      </c>
      <c r="H741" s="203" t="s">
        <v>676</v>
      </c>
      <c r="I741" s="239">
        <v>45142</v>
      </c>
      <c r="J741" s="249">
        <v>0</v>
      </c>
      <c r="K741" s="101">
        <v>-5331</v>
      </c>
      <c r="L741" s="250">
        <f t="shared" si="11"/>
        <v>708962.80100000021</v>
      </c>
      <c r="M741" s="259"/>
    </row>
    <row r="742" spans="2:13" x14ac:dyDescent="0.25">
      <c r="B742" s="46">
        <f>SUBTOTAL(103,$C$10:C742)</f>
        <v>733</v>
      </c>
      <c r="C742" s="154" t="s">
        <v>1083</v>
      </c>
      <c r="D742" s="24" t="s">
        <v>608</v>
      </c>
      <c r="E742" s="24"/>
      <c r="F742" s="24"/>
      <c r="G742" s="227" t="s">
        <v>582</v>
      </c>
      <c r="H742" s="203" t="s">
        <v>425</v>
      </c>
      <c r="I742" s="239">
        <v>45142</v>
      </c>
      <c r="J742" s="249">
        <v>0</v>
      </c>
      <c r="K742" s="101">
        <v>-4140</v>
      </c>
      <c r="L742" s="250">
        <f t="shared" si="11"/>
        <v>704822.80100000021</v>
      </c>
      <c r="M742" s="259"/>
    </row>
    <row r="743" spans="2:13" x14ac:dyDescent="0.25">
      <c r="B743" s="46">
        <f>SUBTOTAL(103,$C$10:C743)</f>
        <v>734</v>
      </c>
      <c r="C743" s="154" t="s">
        <v>1083</v>
      </c>
      <c r="D743" s="24" t="s">
        <v>608</v>
      </c>
      <c r="E743" s="24"/>
      <c r="F743" s="24"/>
      <c r="G743" s="203" t="s">
        <v>675</v>
      </c>
      <c r="H743" s="203" t="s">
        <v>676</v>
      </c>
      <c r="I743" s="239">
        <v>45142</v>
      </c>
      <c r="J743" s="249">
        <v>0</v>
      </c>
      <c r="K743" s="101">
        <v>-3840</v>
      </c>
      <c r="L743" s="250">
        <f t="shared" si="11"/>
        <v>700982.80100000021</v>
      </c>
      <c r="M743" s="259"/>
    </row>
    <row r="744" spans="2:13" x14ac:dyDescent="0.25">
      <c r="B744" s="46">
        <f>SUBTOTAL(103,$C$10:C744)</f>
        <v>735</v>
      </c>
      <c r="C744" s="24" t="s">
        <v>604</v>
      </c>
      <c r="D744" s="24" t="s">
        <v>607</v>
      </c>
      <c r="E744" s="24"/>
      <c r="F744" s="24"/>
      <c r="G744" s="227" t="s">
        <v>700</v>
      </c>
      <c r="H744" s="208" t="s">
        <v>439</v>
      </c>
      <c r="I744" s="239">
        <v>45142</v>
      </c>
      <c r="J744" s="249">
        <v>0</v>
      </c>
      <c r="K744" s="101">
        <v>-1802.2715000000001</v>
      </c>
      <c r="L744" s="250">
        <f t="shared" si="11"/>
        <v>699180.52950000018</v>
      </c>
      <c r="M744" s="259"/>
    </row>
    <row r="745" spans="2:13" x14ac:dyDescent="0.25">
      <c r="B745" s="46">
        <f>SUBTOTAL(103,$C$10:C745)</f>
        <v>736</v>
      </c>
      <c r="C745" s="154" t="s">
        <v>843</v>
      </c>
      <c r="D745" s="226" t="s">
        <v>961</v>
      </c>
      <c r="E745" s="226"/>
      <c r="F745" s="226"/>
      <c r="G745" s="227"/>
      <c r="H745" s="223"/>
      <c r="I745" s="239">
        <v>45147</v>
      </c>
      <c r="J745" s="249">
        <v>0</v>
      </c>
      <c r="K745" s="101">
        <v>-9000</v>
      </c>
      <c r="L745" s="250">
        <f t="shared" si="11"/>
        <v>690180.52950000018</v>
      </c>
      <c r="M745" s="259"/>
    </row>
    <row r="746" spans="2:13" x14ac:dyDescent="0.25">
      <c r="B746" s="46">
        <f>SUBTOTAL(103,$C$10:C746)</f>
        <v>737</v>
      </c>
      <c r="C746" s="154" t="s">
        <v>673</v>
      </c>
      <c r="D746" s="24" t="s">
        <v>775</v>
      </c>
      <c r="E746" s="24"/>
      <c r="F746" s="24"/>
      <c r="G746" s="203" t="s">
        <v>675</v>
      </c>
      <c r="H746" s="203" t="s">
        <v>676</v>
      </c>
      <c r="I746" s="239">
        <v>45147</v>
      </c>
      <c r="J746" s="249">
        <v>0</v>
      </c>
      <c r="K746" s="101">
        <v>-17000</v>
      </c>
      <c r="L746" s="250">
        <f t="shared" si="11"/>
        <v>673180.52950000018</v>
      </c>
      <c r="M746" s="259"/>
    </row>
    <row r="747" spans="2:13" x14ac:dyDescent="0.25">
      <c r="B747" s="46">
        <f>SUBTOTAL(103,$C$10:C747)</f>
        <v>738</v>
      </c>
      <c r="C747" s="154" t="s">
        <v>743</v>
      </c>
      <c r="D747" s="24" t="s">
        <v>931</v>
      </c>
      <c r="E747" s="24"/>
      <c r="F747" s="24"/>
      <c r="G747" s="227"/>
      <c r="H747" s="223"/>
      <c r="I747" s="239">
        <v>45149</v>
      </c>
      <c r="J747" s="249">
        <v>0</v>
      </c>
      <c r="K747" s="101">
        <v>-7600</v>
      </c>
      <c r="L747" s="250">
        <f t="shared" si="11"/>
        <v>665580.52950000018</v>
      </c>
      <c r="M747" s="259"/>
    </row>
    <row r="748" spans="2:13" x14ac:dyDescent="0.25">
      <c r="B748" s="46">
        <f>SUBTOTAL(103,$C$10:C748)</f>
        <v>739</v>
      </c>
      <c r="C748" s="154" t="s">
        <v>596</v>
      </c>
      <c r="D748" s="24" t="s">
        <v>607</v>
      </c>
      <c r="E748" s="24"/>
      <c r="F748" s="24"/>
      <c r="G748" s="203" t="s">
        <v>581</v>
      </c>
      <c r="H748" s="208" t="s">
        <v>434</v>
      </c>
      <c r="I748" s="239">
        <v>45149</v>
      </c>
      <c r="J748" s="249">
        <v>0</v>
      </c>
      <c r="K748" s="101">
        <v>-13616.313</v>
      </c>
      <c r="L748" s="250">
        <f t="shared" si="11"/>
        <v>651964.21650000021</v>
      </c>
      <c r="M748" s="259"/>
    </row>
    <row r="749" spans="2:13" x14ac:dyDescent="0.25">
      <c r="B749" s="46">
        <f>SUBTOTAL(103,$C$10:C749)</f>
        <v>740</v>
      </c>
      <c r="C749" s="24" t="s">
        <v>598</v>
      </c>
      <c r="D749" s="24" t="s">
        <v>607</v>
      </c>
      <c r="E749" s="24"/>
      <c r="F749" s="24"/>
      <c r="G749" s="203" t="s">
        <v>581</v>
      </c>
      <c r="H749" s="208" t="s">
        <v>434</v>
      </c>
      <c r="I749" s="239">
        <v>45149</v>
      </c>
      <c r="J749" s="249">
        <v>0</v>
      </c>
      <c r="K749" s="101">
        <v>-20002.906500000001</v>
      </c>
      <c r="L749" s="250">
        <f t="shared" si="11"/>
        <v>631961.31000000017</v>
      </c>
      <c r="M749" s="259"/>
    </row>
    <row r="750" spans="2:13" x14ac:dyDescent="0.25">
      <c r="B750" s="46">
        <f>SUBTOTAL(103,$C$10:C750)</f>
        <v>741</v>
      </c>
      <c r="C750" s="154" t="s">
        <v>1091</v>
      </c>
      <c r="D750" s="24" t="s">
        <v>1105</v>
      </c>
      <c r="E750" s="24"/>
      <c r="F750" s="24"/>
      <c r="G750" s="227" t="s">
        <v>698</v>
      </c>
      <c r="H750" s="203" t="s">
        <v>720</v>
      </c>
      <c r="I750" s="239">
        <v>45149</v>
      </c>
      <c r="J750" s="249">
        <v>0</v>
      </c>
      <c r="K750" s="101">
        <v>-9000</v>
      </c>
      <c r="L750" s="250">
        <f t="shared" si="11"/>
        <v>622961.31000000017</v>
      </c>
      <c r="M750" s="259"/>
    </row>
    <row r="751" spans="2:13" x14ac:dyDescent="0.25">
      <c r="B751" s="46">
        <f>SUBTOTAL(103,$C$10:C751)</f>
        <v>742</v>
      </c>
      <c r="C751" s="154" t="s">
        <v>793</v>
      </c>
      <c r="D751" s="24" t="s">
        <v>608</v>
      </c>
      <c r="E751" s="24"/>
      <c r="F751" s="24"/>
      <c r="G751" s="203" t="s">
        <v>675</v>
      </c>
      <c r="H751" s="203" t="s">
        <v>676</v>
      </c>
      <c r="I751" s="239">
        <v>45149</v>
      </c>
      <c r="J751" s="249">
        <v>0</v>
      </c>
      <c r="K751" s="101">
        <v>-22426.59</v>
      </c>
      <c r="L751" s="250">
        <f t="shared" si="11"/>
        <v>600534.7200000002</v>
      </c>
      <c r="M751" s="259"/>
    </row>
    <row r="752" spans="2:13" x14ac:dyDescent="0.25">
      <c r="B752" s="46">
        <f>SUBTOTAL(103,$C$10:C752)</f>
        <v>743</v>
      </c>
      <c r="C752" s="154" t="s">
        <v>600</v>
      </c>
      <c r="D752" s="24" t="s">
        <v>608</v>
      </c>
      <c r="E752" s="24"/>
      <c r="F752" s="24"/>
      <c r="G752" s="227" t="s">
        <v>1049</v>
      </c>
      <c r="H752" s="208" t="s">
        <v>1116</v>
      </c>
      <c r="I752" s="239">
        <v>45149</v>
      </c>
      <c r="J752" s="249">
        <v>0</v>
      </c>
      <c r="K752" s="101">
        <v>-13440</v>
      </c>
      <c r="L752" s="250">
        <f t="shared" si="11"/>
        <v>587094.7200000002</v>
      </c>
      <c r="M752" s="259"/>
    </row>
    <row r="753" spans="2:13" x14ac:dyDescent="0.25">
      <c r="B753" s="46">
        <f>SUBTOTAL(103,$C$10:C753)</f>
        <v>744</v>
      </c>
      <c r="C753" s="154" t="s">
        <v>601</v>
      </c>
      <c r="D753" s="24" t="s">
        <v>608</v>
      </c>
      <c r="E753" s="24"/>
      <c r="F753" s="24"/>
      <c r="G753" s="203" t="s">
        <v>675</v>
      </c>
      <c r="H753" s="203" t="s">
        <v>676</v>
      </c>
      <c r="I753" s="239">
        <v>45149</v>
      </c>
      <c r="J753" s="249">
        <v>0</v>
      </c>
      <c r="K753" s="101">
        <v>-2331</v>
      </c>
      <c r="L753" s="250">
        <f t="shared" si="11"/>
        <v>584763.7200000002</v>
      </c>
      <c r="M753" s="259"/>
    </row>
    <row r="754" spans="2:13" x14ac:dyDescent="0.25">
      <c r="B754" s="46">
        <f>SUBTOTAL(103,$C$10:C754)</f>
        <v>745</v>
      </c>
      <c r="C754" s="154" t="s">
        <v>1083</v>
      </c>
      <c r="D754" s="24" t="s">
        <v>608</v>
      </c>
      <c r="E754" s="24"/>
      <c r="F754" s="24"/>
      <c r="G754" s="227" t="s">
        <v>582</v>
      </c>
      <c r="H754" s="203" t="s">
        <v>425</v>
      </c>
      <c r="I754" s="239">
        <v>45149</v>
      </c>
      <c r="J754" s="249">
        <v>0</v>
      </c>
      <c r="K754" s="101">
        <v>-4140</v>
      </c>
      <c r="L754" s="250">
        <f t="shared" si="11"/>
        <v>580623.7200000002</v>
      </c>
      <c r="M754" s="259"/>
    </row>
    <row r="755" spans="2:13" x14ac:dyDescent="0.25">
      <c r="B755" s="46">
        <f>SUBTOTAL(103,$C$10:C755)</f>
        <v>746</v>
      </c>
      <c r="C755" s="154" t="s">
        <v>1083</v>
      </c>
      <c r="D755" s="24" t="s">
        <v>608</v>
      </c>
      <c r="E755" s="24"/>
      <c r="F755" s="24"/>
      <c r="G755" s="203" t="s">
        <v>675</v>
      </c>
      <c r="H755" s="203" t="s">
        <v>676</v>
      </c>
      <c r="I755" s="239">
        <v>45149</v>
      </c>
      <c r="J755" s="249">
        <v>0</v>
      </c>
      <c r="K755" s="101">
        <v>-3840</v>
      </c>
      <c r="L755" s="250">
        <f t="shared" si="11"/>
        <v>576783.7200000002</v>
      </c>
      <c r="M755" s="259"/>
    </row>
    <row r="756" spans="2:13" x14ac:dyDescent="0.25">
      <c r="B756" s="46">
        <f>SUBTOTAL(103,$C$10:C756)</f>
        <v>747</v>
      </c>
      <c r="C756" s="154" t="s">
        <v>694</v>
      </c>
      <c r="D756" s="24" t="s">
        <v>607</v>
      </c>
      <c r="E756" s="24"/>
      <c r="F756" s="24"/>
      <c r="G756" s="227" t="s">
        <v>1138</v>
      </c>
      <c r="H756" s="203" t="s">
        <v>444</v>
      </c>
      <c r="I756" s="239">
        <v>45149</v>
      </c>
      <c r="J756" s="249">
        <v>0</v>
      </c>
      <c r="K756" s="101">
        <v>-8300</v>
      </c>
      <c r="L756" s="250">
        <f t="shared" si="11"/>
        <v>568483.7200000002</v>
      </c>
      <c r="M756" s="259"/>
    </row>
    <row r="757" spans="2:13" x14ac:dyDescent="0.25">
      <c r="B757" s="46">
        <f>SUBTOTAL(103,$C$10:C757)</f>
        <v>748</v>
      </c>
      <c r="C757" s="24" t="s">
        <v>1074</v>
      </c>
      <c r="D757" s="24" t="s">
        <v>608</v>
      </c>
      <c r="E757" s="24"/>
      <c r="F757" s="24"/>
      <c r="G757" s="227"/>
      <c r="H757" s="203"/>
      <c r="I757" s="239">
        <v>45149</v>
      </c>
      <c r="J757" s="249">
        <v>0</v>
      </c>
      <c r="K757" s="101">
        <v>-5500</v>
      </c>
      <c r="L757" s="250">
        <f t="shared" si="11"/>
        <v>562983.7200000002</v>
      </c>
      <c r="M757" s="259"/>
    </row>
    <row r="758" spans="2:13" x14ac:dyDescent="0.25">
      <c r="B758" s="46">
        <f>SUBTOTAL(103,$C$10:C758)</f>
        <v>749</v>
      </c>
      <c r="C758" s="154" t="s">
        <v>596</v>
      </c>
      <c r="D758" s="24" t="s">
        <v>607</v>
      </c>
      <c r="E758" s="24"/>
      <c r="F758" s="24"/>
      <c r="G758" s="203" t="s">
        <v>581</v>
      </c>
      <c r="H758" s="208" t="s">
        <v>434</v>
      </c>
      <c r="I758" s="239">
        <v>45149</v>
      </c>
      <c r="J758" s="249">
        <v>0</v>
      </c>
      <c r="K758" s="101">
        <v>-73616.047000000006</v>
      </c>
      <c r="L758" s="250">
        <f t="shared" si="11"/>
        <v>489367.67300000018</v>
      </c>
      <c r="M758" s="259"/>
    </row>
    <row r="759" spans="2:13" x14ac:dyDescent="0.25">
      <c r="B759" s="46">
        <f>SUBTOTAL(103,$C$10:C759)</f>
        <v>750</v>
      </c>
      <c r="C759" s="24" t="s">
        <v>597</v>
      </c>
      <c r="D759" s="24" t="s">
        <v>608</v>
      </c>
      <c r="E759" s="24"/>
      <c r="F759" s="24"/>
      <c r="G759" s="203" t="s">
        <v>581</v>
      </c>
      <c r="H759" s="208" t="s">
        <v>434</v>
      </c>
      <c r="I759" s="239">
        <v>45149</v>
      </c>
      <c r="J759" s="249">
        <v>0</v>
      </c>
      <c r="K759" s="101">
        <v>-10500</v>
      </c>
      <c r="L759" s="250">
        <f t="shared" si="11"/>
        <v>478867.67300000018</v>
      </c>
      <c r="M759" s="259"/>
    </row>
    <row r="760" spans="2:13" x14ac:dyDescent="0.25">
      <c r="B760" s="46">
        <f>SUBTOTAL(103,$C$10:C760)</f>
        <v>751</v>
      </c>
      <c r="C760" s="24" t="s">
        <v>597</v>
      </c>
      <c r="D760" s="24" t="s">
        <v>1117</v>
      </c>
      <c r="E760" s="24"/>
      <c r="F760" s="24"/>
      <c r="G760" s="203" t="s">
        <v>581</v>
      </c>
      <c r="H760" s="208" t="s">
        <v>434</v>
      </c>
      <c r="I760" s="239">
        <v>45149</v>
      </c>
      <c r="J760" s="249">
        <v>0</v>
      </c>
      <c r="K760" s="101">
        <v>-6000</v>
      </c>
      <c r="L760" s="250">
        <f t="shared" si="11"/>
        <v>472867.67300000018</v>
      </c>
      <c r="M760" s="259"/>
    </row>
    <row r="761" spans="2:13" x14ac:dyDescent="0.25">
      <c r="B761" s="46">
        <f>SUBTOTAL(103,$C$10:C761)</f>
        <v>752</v>
      </c>
      <c r="C761" s="24" t="s">
        <v>598</v>
      </c>
      <c r="D761" s="24" t="s">
        <v>607</v>
      </c>
      <c r="E761" s="24"/>
      <c r="F761" s="24"/>
      <c r="G761" s="203" t="s">
        <v>581</v>
      </c>
      <c r="H761" s="208" t="s">
        <v>434</v>
      </c>
      <c r="I761" s="239">
        <v>45149</v>
      </c>
      <c r="J761" s="249">
        <v>0</v>
      </c>
      <c r="K761" s="101">
        <v>-20000.304</v>
      </c>
      <c r="L761" s="250">
        <f t="shared" si="11"/>
        <v>452867.36900000018</v>
      </c>
      <c r="M761" s="259"/>
    </row>
    <row r="762" spans="2:13" x14ac:dyDescent="0.25">
      <c r="B762" s="46">
        <f>SUBTOTAL(103,$C$10:C762)</f>
        <v>753</v>
      </c>
      <c r="C762" s="154" t="s">
        <v>793</v>
      </c>
      <c r="D762" s="24" t="s">
        <v>608</v>
      </c>
      <c r="E762" s="24"/>
      <c r="F762" s="24"/>
      <c r="G762" s="203" t="s">
        <v>675</v>
      </c>
      <c r="H762" s="203" t="s">
        <v>676</v>
      </c>
      <c r="I762" s="239">
        <v>45149</v>
      </c>
      <c r="J762" s="249">
        <v>0</v>
      </c>
      <c r="K762" s="101">
        <v>-14726</v>
      </c>
      <c r="L762" s="250">
        <f t="shared" si="11"/>
        <v>438141.36900000018</v>
      </c>
      <c r="M762" s="259"/>
    </row>
    <row r="763" spans="2:13" x14ac:dyDescent="0.25">
      <c r="B763" s="46">
        <f>SUBTOTAL(103,$C$10:C763)</f>
        <v>754</v>
      </c>
      <c r="C763" s="154" t="s">
        <v>600</v>
      </c>
      <c r="D763" s="24" t="s">
        <v>608</v>
      </c>
      <c r="E763" s="24"/>
      <c r="F763" s="24"/>
      <c r="G763" s="227" t="s">
        <v>1049</v>
      </c>
      <c r="H763" s="208" t="s">
        <v>1116</v>
      </c>
      <c r="I763" s="239">
        <v>45149</v>
      </c>
      <c r="J763" s="249">
        <v>0</v>
      </c>
      <c r="K763" s="101">
        <v>-14800</v>
      </c>
      <c r="L763" s="250">
        <f t="shared" si="11"/>
        <v>423341.36900000018</v>
      </c>
      <c r="M763" s="259"/>
    </row>
    <row r="764" spans="2:13" x14ac:dyDescent="0.25">
      <c r="B764" s="46">
        <f>SUBTOTAL(103,$C$10:C764)</f>
        <v>755</v>
      </c>
      <c r="C764" s="154" t="s">
        <v>601</v>
      </c>
      <c r="D764" s="24" t="s">
        <v>608</v>
      </c>
      <c r="E764" s="24"/>
      <c r="F764" s="24"/>
      <c r="G764" s="203" t="s">
        <v>675</v>
      </c>
      <c r="H764" s="203" t="s">
        <v>676</v>
      </c>
      <c r="I764" s="239">
        <v>45149</v>
      </c>
      <c r="J764" s="249">
        <v>0</v>
      </c>
      <c r="K764" s="101">
        <v>-2331</v>
      </c>
      <c r="L764" s="250">
        <f t="shared" si="11"/>
        <v>421010.36900000018</v>
      </c>
      <c r="M764" s="259"/>
    </row>
    <row r="765" spans="2:13" x14ac:dyDescent="0.25">
      <c r="B765" s="46">
        <f>SUBTOTAL(103,$C$10:C765)</f>
        <v>756</v>
      </c>
      <c r="C765" s="154" t="s">
        <v>1083</v>
      </c>
      <c r="D765" s="24" t="s">
        <v>608</v>
      </c>
      <c r="E765" s="24"/>
      <c r="F765" s="24"/>
      <c r="G765" s="227" t="s">
        <v>582</v>
      </c>
      <c r="H765" s="203" t="s">
        <v>425</v>
      </c>
      <c r="I765" s="239">
        <v>45149</v>
      </c>
      <c r="J765" s="249">
        <v>0</v>
      </c>
      <c r="K765" s="101">
        <v>-7140</v>
      </c>
      <c r="L765" s="250">
        <f t="shared" si="11"/>
        <v>413870.36900000018</v>
      </c>
      <c r="M765" s="259"/>
    </row>
    <row r="766" spans="2:13" x14ac:dyDescent="0.25">
      <c r="B766" s="46">
        <f>SUBTOTAL(103,$C$10:C766)</f>
        <v>757</v>
      </c>
      <c r="C766" s="154" t="s">
        <v>1083</v>
      </c>
      <c r="D766" s="24" t="s">
        <v>608</v>
      </c>
      <c r="E766" s="24"/>
      <c r="F766" s="24"/>
      <c r="G766" s="203" t="s">
        <v>675</v>
      </c>
      <c r="H766" s="203" t="s">
        <v>676</v>
      </c>
      <c r="I766" s="239">
        <v>45149</v>
      </c>
      <c r="J766" s="249">
        <v>0</v>
      </c>
      <c r="K766" s="101">
        <v>-3840</v>
      </c>
      <c r="L766" s="250">
        <f t="shared" si="11"/>
        <v>410030.36900000018</v>
      </c>
      <c r="M766" s="259"/>
    </row>
    <row r="767" spans="2:13" x14ac:dyDescent="0.25">
      <c r="B767" s="46">
        <f>SUBTOTAL(103,$C$10:C767)</f>
        <v>758</v>
      </c>
      <c r="C767" s="154" t="s">
        <v>653</v>
      </c>
      <c r="D767" s="24" t="s">
        <v>1024</v>
      </c>
      <c r="E767" s="24"/>
      <c r="F767" s="24"/>
      <c r="G767" s="203" t="s">
        <v>581</v>
      </c>
      <c r="H767" s="208" t="s">
        <v>434</v>
      </c>
      <c r="I767" s="239">
        <v>45162</v>
      </c>
      <c r="J767" s="249">
        <v>300000</v>
      </c>
      <c r="K767" s="101">
        <v>0</v>
      </c>
      <c r="L767" s="250">
        <f t="shared" si="11"/>
        <v>710030.36900000018</v>
      </c>
      <c r="M767" s="259"/>
    </row>
    <row r="768" spans="2:13" x14ac:dyDescent="0.25">
      <c r="B768" s="46">
        <f>SUBTOTAL(103,$C$10:C768)</f>
        <v>759</v>
      </c>
      <c r="C768" s="154" t="s">
        <v>653</v>
      </c>
      <c r="D768" s="24" t="s">
        <v>1025</v>
      </c>
      <c r="E768" s="24"/>
      <c r="F768" s="24"/>
      <c r="G768" s="203" t="s">
        <v>581</v>
      </c>
      <c r="H768" s="208" t="s">
        <v>434</v>
      </c>
      <c r="I768" s="239">
        <v>45162</v>
      </c>
      <c r="J768" s="249">
        <v>300000</v>
      </c>
      <c r="K768" s="101">
        <v>0</v>
      </c>
      <c r="L768" s="250">
        <f t="shared" si="11"/>
        <v>1010030.3690000002</v>
      </c>
      <c r="M768" s="259"/>
    </row>
    <row r="769" spans="2:13" x14ac:dyDescent="0.25">
      <c r="B769" s="46">
        <f>SUBTOTAL(103,$C$10:C769)</f>
        <v>760</v>
      </c>
      <c r="C769" s="154" t="s">
        <v>596</v>
      </c>
      <c r="D769" s="24" t="s">
        <v>607</v>
      </c>
      <c r="E769" s="24"/>
      <c r="F769" s="24"/>
      <c r="G769" s="203" t="s">
        <v>581</v>
      </c>
      <c r="H769" s="208" t="s">
        <v>434</v>
      </c>
      <c r="I769" s="239">
        <v>45163</v>
      </c>
      <c r="J769" s="249">
        <v>0</v>
      </c>
      <c r="K769" s="101">
        <v>-14092.88</v>
      </c>
      <c r="L769" s="250">
        <f t="shared" si="11"/>
        <v>995937.48900000018</v>
      </c>
      <c r="M769" s="259"/>
    </row>
    <row r="770" spans="2:13" x14ac:dyDescent="0.25">
      <c r="B770" s="46">
        <f>SUBTOTAL(103,$C$10:C770)</f>
        <v>761</v>
      </c>
      <c r="C770" s="24" t="s">
        <v>598</v>
      </c>
      <c r="D770" s="24" t="s">
        <v>607</v>
      </c>
      <c r="E770" s="24"/>
      <c r="F770" s="24"/>
      <c r="G770" s="203" t="s">
        <v>581</v>
      </c>
      <c r="H770" s="208" t="s">
        <v>434</v>
      </c>
      <c r="I770" s="239">
        <v>45163</v>
      </c>
      <c r="J770" s="249">
        <v>0</v>
      </c>
      <c r="K770" s="101">
        <v>-20000</v>
      </c>
      <c r="L770" s="250">
        <f t="shared" si="11"/>
        <v>975937.48900000018</v>
      </c>
      <c r="M770" s="259"/>
    </row>
    <row r="771" spans="2:13" x14ac:dyDescent="0.25">
      <c r="B771" s="46">
        <f>SUBTOTAL(103,$C$10:C771)</f>
        <v>762</v>
      </c>
      <c r="C771" s="154" t="s">
        <v>1091</v>
      </c>
      <c r="D771" s="24" t="s">
        <v>1105</v>
      </c>
      <c r="E771" s="24"/>
      <c r="F771" s="24"/>
      <c r="G771" s="227" t="s">
        <v>698</v>
      </c>
      <c r="H771" s="203" t="s">
        <v>720</v>
      </c>
      <c r="I771" s="239">
        <v>45163</v>
      </c>
      <c r="J771" s="249">
        <v>0</v>
      </c>
      <c r="K771" s="101">
        <v>-9500</v>
      </c>
      <c r="L771" s="250">
        <f t="shared" si="11"/>
        <v>966437.48900000018</v>
      </c>
      <c r="M771" s="259"/>
    </row>
    <row r="772" spans="2:13" x14ac:dyDescent="0.25">
      <c r="B772" s="46">
        <f>SUBTOTAL(103,$C$10:C772)</f>
        <v>763</v>
      </c>
      <c r="C772" s="154" t="s">
        <v>793</v>
      </c>
      <c r="D772" s="24" t="s">
        <v>608</v>
      </c>
      <c r="E772" s="24"/>
      <c r="F772" s="24"/>
      <c r="G772" s="203" t="s">
        <v>675</v>
      </c>
      <c r="H772" s="203" t="s">
        <v>676</v>
      </c>
      <c r="I772" s="239">
        <v>45163</v>
      </c>
      <c r="J772" s="249">
        <v>0</v>
      </c>
      <c r="K772" s="101">
        <v>-7680</v>
      </c>
      <c r="L772" s="250">
        <f t="shared" si="11"/>
        <v>958757.48900000018</v>
      </c>
      <c r="M772" s="259"/>
    </row>
    <row r="773" spans="2:13" x14ac:dyDescent="0.25">
      <c r="B773" s="46">
        <f>SUBTOTAL(103,$C$10:C773)</f>
        <v>764</v>
      </c>
      <c r="C773" s="154" t="s">
        <v>1118</v>
      </c>
      <c r="D773" s="24" t="s">
        <v>607</v>
      </c>
      <c r="E773" s="24"/>
      <c r="F773" s="24"/>
      <c r="G773" s="266"/>
      <c r="H773" s="203" t="s">
        <v>1120</v>
      </c>
      <c r="I773" s="239">
        <v>45163</v>
      </c>
      <c r="J773" s="249">
        <v>0</v>
      </c>
      <c r="K773" s="101">
        <v>-5173.2375000000002</v>
      </c>
      <c r="L773" s="250">
        <f t="shared" si="11"/>
        <v>953584.25150000013</v>
      </c>
      <c r="M773" s="259"/>
    </row>
    <row r="774" spans="2:13" x14ac:dyDescent="0.25">
      <c r="B774" s="46">
        <f>SUBTOTAL(103,$C$10:C774)</f>
        <v>765</v>
      </c>
      <c r="C774" s="154" t="s">
        <v>1119</v>
      </c>
      <c r="D774" s="226" t="s">
        <v>607</v>
      </c>
      <c r="E774" s="226"/>
      <c r="F774" s="226"/>
      <c r="G774" s="227" t="s">
        <v>1072</v>
      </c>
      <c r="H774" s="203" t="s">
        <v>455</v>
      </c>
      <c r="I774" s="239">
        <v>45163</v>
      </c>
      <c r="J774" s="249">
        <v>0</v>
      </c>
      <c r="K774" s="101">
        <v>-7920</v>
      </c>
      <c r="L774" s="250">
        <f t="shared" si="11"/>
        <v>945664.25150000013</v>
      </c>
      <c r="M774" s="259"/>
    </row>
    <row r="775" spans="2:13" x14ac:dyDescent="0.25">
      <c r="B775" s="46">
        <f>SUBTOTAL(103,$C$10:C775)</f>
        <v>766</v>
      </c>
      <c r="C775" s="154" t="s">
        <v>600</v>
      </c>
      <c r="D775" s="24" t="s">
        <v>608</v>
      </c>
      <c r="E775" s="24"/>
      <c r="F775" s="24"/>
      <c r="G775" s="227" t="s">
        <v>1049</v>
      </c>
      <c r="H775" s="208" t="s">
        <v>1116</v>
      </c>
      <c r="I775" s="239">
        <v>45163</v>
      </c>
      <c r="J775" s="249">
        <v>0</v>
      </c>
      <c r="K775" s="101">
        <v>-17600</v>
      </c>
      <c r="L775" s="250">
        <f t="shared" si="11"/>
        <v>928064.25150000013</v>
      </c>
      <c r="M775" s="259"/>
    </row>
    <row r="776" spans="2:13" x14ac:dyDescent="0.25">
      <c r="B776" s="46">
        <f>SUBTOTAL(103,$C$10:C776)</f>
        <v>767</v>
      </c>
      <c r="C776" s="154" t="s">
        <v>601</v>
      </c>
      <c r="D776" s="24" t="s">
        <v>608</v>
      </c>
      <c r="E776" s="24"/>
      <c r="F776" s="24"/>
      <c r="G776" s="203" t="s">
        <v>675</v>
      </c>
      <c r="H776" s="203" t="s">
        <v>676</v>
      </c>
      <c r="I776" s="239">
        <v>45163</v>
      </c>
      <c r="J776" s="249">
        <v>0</v>
      </c>
      <c r="K776" s="101">
        <v>-14331</v>
      </c>
      <c r="L776" s="250">
        <f t="shared" si="11"/>
        <v>913733.25150000013</v>
      </c>
      <c r="M776" s="259"/>
    </row>
    <row r="777" spans="2:13" x14ac:dyDescent="0.25">
      <c r="B777" s="46">
        <f>SUBTOTAL(103,$C$10:C777)</f>
        <v>768</v>
      </c>
      <c r="C777" s="154" t="s">
        <v>692</v>
      </c>
      <c r="D777" s="24" t="s">
        <v>608</v>
      </c>
      <c r="E777" s="24"/>
      <c r="F777" s="24"/>
      <c r="G777" s="203" t="s">
        <v>581</v>
      </c>
      <c r="H777" s="208" t="s">
        <v>434</v>
      </c>
      <c r="I777" s="239">
        <v>45163</v>
      </c>
      <c r="J777" s="249">
        <v>0</v>
      </c>
      <c r="K777" s="101">
        <v>-7000</v>
      </c>
      <c r="L777" s="250">
        <f t="shared" si="11"/>
        <v>906733.25150000013</v>
      </c>
      <c r="M777" s="259"/>
    </row>
    <row r="778" spans="2:13" x14ac:dyDescent="0.25">
      <c r="B778" s="46">
        <f>SUBTOTAL(103,$C$10:C778)</f>
        <v>769</v>
      </c>
      <c r="C778" s="157" t="s">
        <v>693</v>
      </c>
      <c r="D778" s="24" t="s">
        <v>608</v>
      </c>
      <c r="E778" s="24"/>
      <c r="F778" s="24"/>
      <c r="G778" s="203" t="s">
        <v>581</v>
      </c>
      <c r="H778" s="208" t="s">
        <v>434</v>
      </c>
      <c r="I778" s="239">
        <v>45163</v>
      </c>
      <c r="J778" s="249">
        <v>0</v>
      </c>
      <c r="K778" s="101">
        <v>-7000</v>
      </c>
      <c r="L778" s="250">
        <f t="shared" si="11"/>
        <v>899733.25150000013</v>
      </c>
      <c r="M778" s="259"/>
    </row>
    <row r="779" spans="2:13" x14ac:dyDescent="0.25">
      <c r="B779" s="46">
        <f>SUBTOTAL(103,$C$10:C779)</f>
        <v>770</v>
      </c>
      <c r="C779" s="24" t="s">
        <v>596</v>
      </c>
      <c r="D779" s="24" t="s">
        <v>608</v>
      </c>
      <c r="E779" s="24"/>
      <c r="F779" s="24"/>
      <c r="G779" s="203" t="s">
        <v>581</v>
      </c>
      <c r="H779" s="208" t="s">
        <v>434</v>
      </c>
      <c r="I779" s="239">
        <v>45163</v>
      </c>
      <c r="J779" s="249">
        <v>0</v>
      </c>
      <c r="K779" s="101">
        <v>-63000</v>
      </c>
      <c r="L779" s="250">
        <f t="shared" si="11"/>
        <v>836733.25150000013</v>
      </c>
      <c r="M779" s="259"/>
    </row>
    <row r="780" spans="2:13" x14ac:dyDescent="0.25">
      <c r="B780" s="46">
        <f>SUBTOTAL(103,$C$10:C780)</f>
        <v>771</v>
      </c>
      <c r="C780" s="24" t="s">
        <v>598</v>
      </c>
      <c r="D780" s="24" t="s">
        <v>608</v>
      </c>
      <c r="E780" s="24"/>
      <c r="F780" s="24"/>
      <c r="G780" s="203" t="s">
        <v>581</v>
      </c>
      <c r="H780" s="208" t="s">
        <v>434</v>
      </c>
      <c r="I780" s="239">
        <v>45163</v>
      </c>
      <c r="J780" s="249">
        <v>0</v>
      </c>
      <c r="K780" s="101">
        <v>-84000</v>
      </c>
      <c r="L780" s="250">
        <f t="shared" si="11"/>
        <v>752733.25150000013</v>
      </c>
      <c r="M780" s="259"/>
    </row>
    <row r="781" spans="2:13" x14ac:dyDescent="0.25">
      <c r="B781" s="46">
        <f>SUBTOTAL(103,$C$10:C781)</f>
        <v>772</v>
      </c>
      <c r="C781" s="24" t="s">
        <v>597</v>
      </c>
      <c r="D781" s="24" t="s">
        <v>607</v>
      </c>
      <c r="E781" s="24"/>
      <c r="F781" s="24"/>
      <c r="G781" s="203" t="s">
        <v>581</v>
      </c>
      <c r="H781" s="208" t="s">
        <v>434</v>
      </c>
      <c r="I781" s="239">
        <v>45163</v>
      </c>
      <c r="J781" s="249">
        <v>0</v>
      </c>
      <c r="K781" s="101">
        <v>-40250</v>
      </c>
      <c r="L781" s="250">
        <f t="shared" ref="L781:L844" si="12">J781+L780+K781</f>
        <v>712483.25150000013</v>
      </c>
      <c r="M781" s="259"/>
    </row>
    <row r="782" spans="2:13" x14ac:dyDescent="0.25">
      <c r="B782" s="46">
        <f>SUBTOTAL(103,$C$10:C782)</f>
        <v>773</v>
      </c>
      <c r="C782" s="154" t="s">
        <v>1083</v>
      </c>
      <c r="D782" s="24" t="s">
        <v>608</v>
      </c>
      <c r="E782" s="24"/>
      <c r="F782" s="24"/>
      <c r="G782" s="227" t="s">
        <v>582</v>
      </c>
      <c r="H782" s="203" t="s">
        <v>425</v>
      </c>
      <c r="I782" s="239">
        <v>45163</v>
      </c>
      <c r="J782" s="249">
        <v>0</v>
      </c>
      <c r="K782" s="101">
        <v>-4140</v>
      </c>
      <c r="L782" s="250">
        <f t="shared" si="12"/>
        <v>708343.25150000013</v>
      </c>
      <c r="M782" s="259"/>
    </row>
    <row r="783" spans="2:13" x14ac:dyDescent="0.25">
      <c r="B783" s="46">
        <f>SUBTOTAL(103,$C$10:C783)</f>
        <v>774</v>
      </c>
      <c r="C783" s="154" t="s">
        <v>1083</v>
      </c>
      <c r="D783" s="24" t="s">
        <v>608</v>
      </c>
      <c r="E783" s="24"/>
      <c r="F783" s="24"/>
      <c r="G783" s="203" t="s">
        <v>675</v>
      </c>
      <c r="H783" s="203" t="s">
        <v>676</v>
      </c>
      <c r="I783" s="239">
        <v>45163</v>
      </c>
      <c r="J783" s="249">
        <v>0</v>
      </c>
      <c r="K783" s="101">
        <v>-3560</v>
      </c>
      <c r="L783" s="250">
        <f t="shared" si="12"/>
        <v>704783.25150000013</v>
      </c>
      <c r="M783" s="259"/>
    </row>
    <row r="784" spans="2:13" x14ac:dyDescent="0.25">
      <c r="B784" s="46">
        <f>SUBTOTAL(103,$C$10:C784)</f>
        <v>775</v>
      </c>
      <c r="C784" s="24" t="s">
        <v>604</v>
      </c>
      <c r="D784" s="24" t="s">
        <v>607</v>
      </c>
      <c r="E784" s="24"/>
      <c r="F784" s="24"/>
      <c r="G784" s="227" t="s">
        <v>700</v>
      </c>
      <c r="H784" s="208" t="s">
        <v>439</v>
      </c>
      <c r="I784" s="239">
        <v>45163</v>
      </c>
      <c r="J784" s="249">
        <v>0</v>
      </c>
      <c r="K784" s="101">
        <v>-10000</v>
      </c>
      <c r="L784" s="250">
        <f t="shared" si="12"/>
        <v>694783.25150000013</v>
      </c>
      <c r="M784" s="259"/>
    </row>
    <row r="785" spans="2:13" x14ac:dyDescent="0.25">
      <c r="B785" s="46">
        <f>SUBTOTAL(103,$C$10:C785)</f>
        <v>776</v>
      </c>
      <c r="C785" s="154" t="s">
        <v>673</v>
      </c>
      <c r="D785" s="24" t="s">
        <v>775</v>
      </c>
      <c r="E785" s="24"/>
      <c r="F785" s="24"/>
      <c r="G785" s="203" t="s">
        <v>675</v>
      </c>
      <c r="H785" s="203" t="s">
        <v>676</v>
      </c>
      <c r="I785" s="239">
        <v>45163</v>
      </c>
      <c r="J785" s="249">
        <v>0</v>
      </c>
      <c r="K785" s="101">
        <v>-25000</v>
      </c>
      <c r="L785" s="250">
        <f t="shared" si="12"/>
        <v>669783.25150000013</v>
      </c>
      <c r="M785" s="259"/>
    </row>
    <row r="786" spans="2:13" x14ac:dyDescent="0.25">
      <c r="B786" s="46">
        <f>SUBTOTAL(103,$C$10:C786)</f>
        <v>777</v>
      </c>
      <c r="C786" s="154" t="s">
        <v>596</v>
      </c>
      <c r="D786" s="24" t="s">
        <v>607</v>
      </c>
      <c r="E786" s="24"/>
      <c r="F786" s="24"/>
      <c r="G786" s="203" t="s">
        <v>581</v>
      </c>
      <c r="H786" s="208" t="s">
        <v>434</v>
      </c>
      <c r="I786" s="239">
        <v>45170</v>
      </c>
      <c r="J786" s="249">
        <v>0</v>
      </c>
      <c r="K786" s="101">
        <v>-10500</v>
      </c>
      <c r="L786" s="250">
        <f t="shared" si="12"/>
        <v>659283.25150000013</v>
      </c>
      <c r="M786" s="259"/>
    </row>
    <row r="787" spans="2:13" x14ac:dyDescent="0.25">
      <c r="B787" s="46">
        <f>SUBTOTAL(103,$C$10:C787)</f>
        <v>778</v>
      </c>
      <c r="C787" s="24" t="s">
        <v>598</v>
      </c>
      <c r="D787" s="24" t="s">
        <v>607</v>
      </c>
      <c r="E787" s="24"/>
      <c r="F787" s="24"/>
      <c r="G787" s="203" t="s">
        <v>581</v>
      </c>
      <c r="H787" s="208" t="s">
        <v>434</v>
      </c>
      <c r="I787" s="239">
        <v>45170</v>
      </c>
      <c r="J787" s="249">
        <v>0</v>
      </c>
      <c r="K787" s="101">
        <v>-20000.524000000001</v>
      </c>
      <c r="L787" s="250">
        <f t="shared" si="12"/>
        <v>639282.72750000015</v>
      </c>
      <c r="M787" s="259"/>
    </row>
    <row r="788" spans="2:13" x14ac:dyDescent="0.25">
      <c r="B788" s="46">
        <f>SUBTOTAL(103,$C$10:C788)</f>
        <v>779</v>
      </c>
      <c r="C788" s="24" t="s">
        <v>598</v>
      </c>
      <c r="D788" s="24" t="s">
        <v>1141</v>
      </c>
      <c r="E788" s="24"/>
      <c r="F788" s="24"/>
      <c r="G788" s="203" t="s">
        <v>644</v>
      </c>
      <c r="H788" s="208" t="s">
        <v>428</v>
      </c>
      <c r="I788" s="239">
        <v>45170</v>
      </c>
      <c r="J788" s="249">
        <v>0</v>
      </c>
      <c r="K788" s="101">
        <v>-1363</v>
      </c>
      <c r="L788" s="250">
        <f t="shared" si="12"/>
        <v>637919.72750000015</v>
      </c>
      <c r="M788" s="259"/>
    </row>
    <row r="789" spans="2:13" x14ac:dyDescent="0.25">
      <c r="B789" s="46">
        <f>SUBTOTAL(103,$C$10:C789)</f>
        <v>780</v>
      </c>
      <c r="C789" s="154" t="s">
        <v>1091</v>
      </c>
      <c r="D789" s="24" t="s">
        <v>1105</v>
      </c>
      <c r="E789" s="24"/>
      <c r="F789" s="24"/>
      <c r="G789" s="227" t="s">
        <v>698</v>
      </c>
      <c r="H789" s="203" t="s">
        <v>720</v>
      </c>
      <c r="I789" s="239">
        <v>45170</v>
      </c>
      <c r="J789" s="249">
        <v>0</v>
      </c>
      <c r="K789" s="101">
        <v>-12000</v>
      </c>
      <c r="L789" s="250">
        <f t="shared" si="12"/>
        <v>625919.72750000015</v>
      </c>
      <c r="M789" s="259"/>
    </row>
    <row r="790" spans="2:13" x14ac:dyDescent="0.25">
      <c r="B790" s="46">
        <f>SUBTOTAL(103,$C$10:C790)</f>
        <v>781</v>
      </c>
      <c r="C790" s="154" t="s">
        <v>793</v>
      </c>
      <c r="D790" s="24" t="s">
        <v>608</v>
      </c>
      <c r="E790" s="24"/>
      <c r="F790" s="24"/>
      <c r="G790" s="203" t="s">
        <v>675</v>
      </c>
      <c r="H790" s="203" t="s">
        <v>676</v>
      </c>
      <c r="I790" s="239">
        <v>45170</v>
      </c>
      <c r="J790" s="249">
        <v>0</v>
      </c>
      <c r="K790" s="101">
        <v>-7680</v>
      </c>
      <c r="L790" s="250">
        <f t="shared" si="12"/>
        <v>618239.72750000015</v>
      </c>
      <c r="M790" s="259"/>
    </row>
    <row r="791" spans="2:13" x14ac:dyDescent="0.25">
      <c r="B791" s="46">
        <f>SUBTOTAL(103,$C$10:C791)</f>
        <v>782</v>
      </c>
      <c r="C791" s="154" t="s">
        <v>600</v>
      </c>
      <c r="D791" s="24" t="s">
        <v>608</v>
      </c>
      <c r="E791" s="24"/>
      <c r="F791" s="24"/>
      <c r="G791" s="227" t="s">
        <v>1049</v>
      </c>
      <c r="H791" s="208" t="s">
        <v>1116</v>
      </c>
      <c r="I791" s="239">
        <v>45170</v>
      </c>
      <c r="J791" s="249">
        <v>0</v>
      </c>
      <c r="K791" s="101">
        <v>-15360</v>
      </c>
      <c r="L791" s="250">
        <f t="shared" si="12"/>
        <v>602879.72750000015</v>
      </c>
      <c r="M791" s="259"/>
    </row>
    <row r="792" spans="2:13" x14ac:dyDescent="0.25">
      <c r="B792" s="46">
        <f>SUBTOTAL(103,$C$10:C792)</f>
        <v>783</v>
      </c>
      <c r="C792" s="154" t="s">
        <v>600</v>
      </c>
      <c r="D792" s="24" t="s">
        <v>607</v>
      </c>
      <c r="E792" s="24"/>
      <c r="F792" s="24"/>
      <c r="G792" s="227" t="s">
        <v>1049</v>
      </c>
      <c r="H792" s="208" t="s">
        <v>1116</v>
      </c>
      <c r="I792" s="239">
        <v>45170</v>
      </c>
      <c r="J792" s="249">
        <v>0</v>
      </c>
      <c r="K792" s="101">
        <v>-1000</v>
      </c>
      <c r="L792" s="250">
        <f t="shared" si="12"/>
        <v>601879.72750000015</v>
      </c>
      <c r="M792" s="259"/>
    </row>
    <row r="793" spans="2:13" x14ac:dyDescent="0.25">
      <c r="B793" s="46">
        <f>SUBTOTAL(103,$C$10:C793)</f>
        <v>784</v>
      </c>
      <c r="C793" s="154" t="s">
        <v>601</v>
      </c>
      <c r="D793" s="24" t="s">
        <v>608</v>
      </c>
      <c r="E793" s="24"/>
      <c r="F793" s="24"/>
      <c r="G793" s="203" t="s">
        <v>675</v>
      </c>
      <c r="H793" s="203" t="s">
        <v>676</v>
      </c>
      <c r="I793" s="239">
        <v>45170</v>
      </c>
      <c r="J793" s="249">
        <v>0</v>
      </c>
      <c r="K793" s="101">
        <v>-5331</v>
      </c>
      <c r="L793" s="250">
        <f t="shared" si="12"/>
        <v>596548.72750000015</v>
      </c>
      <c r="M793" s="259"/>
    </row>
    <row r="794" spans="2:13" x14ac:dyDescent="0.25">
      <c r="B794" s="46">
        <f>SUBTOTAL(103,$C$10:C794)</f>
        <v>785</v>
      </c>
      <c r="C794" s="154" t="s">
        <v>1083</v>
      </c>
      <c r="D794" s="24" t="s">
        <v>608</v>
      </c>
      <c r="E794" s="24"/>
      <c r="F794" s="24"/>
      <c r="G794" s="227" t="s">
        <v>582</v>
      </c>
      <c r="H794" s="203" t="s">
        <v>425</v>
      </c>
      <c r="I794" s="239">
        <v>45170</v>
      </c>
      <c r="J794" s="249">
        <v>0</v>
      </c>
      <c r="K794" s="101">
        <v>-4140</v>
      </c>
      <c r="L794" s="250">
        <f t="shared" si="12"/>
        <v>592408.72750000015</v>
      </c>
      <c r="M794" s="259"/>
    </row>
    <row r="795" spans="2:13" x14ac:dyDescent="0.25">
      <c r="B795" s="46">
        <f>SUBTOTAL(103,$C$10:C795)</f>
        <v>786</v>
      </c>
      <c r="C795" s="154" t="s">
        <v>998</v>
      </c>
      <c r="D795" s="24" t="s">
        <v>849</v>
      </c>
      <c r="E795" s="24"/>
      <c r="F795" s="24"/>
      <c r="G795" s="227" t="s">
        <v>1050</v>
      </c>
      <c r="H795" s="203" t="s">
        <v>442</v>
      </c>
      <c r="I795" s="239">
        <v>45170</v>
      </c>
      <c r="J795" s="249">
        <v>0</v>
      </c>
      <c r="K795" s="101">
        <v>-40000</v>
      </c>
      <c r="L795" s="250">
        <f t="shared" si="12"/>
        <v>552408.72750000015</v>
      </c>
      <c r="M795" s="259"/>
    </row>
    <row r="796" spans="2:13" x14ac:dyDescent="0.25">
      <c r="B796" s="46">
        <f>SUBTOTAL(103,$C$10:C796)</f>
        <v>787</v>
      </c>
      <c r="C796" s="154" t="s">
        <v>999</v>
      </c>
      <c r="D796" s="24" t="s">
        <v>849</v>
      </c>
      <c r="E796" s="24"/>
      <c r="F796" s="24"/>
      <c r="G796" s="227" t="s">
        <v>1050</v>
      </c>
      <c r="H796" s="203" t="s">
        <v>442</v>
      </c>
      <c r="I796" s="239">
        <v>45170</v>
      </c>
      <c r="J796" s="249">
        <v>0</v>
      </c>
      <c r="K796" s="101">
        <v>-25000</v>
      </c>
      <c r="L796" s="250">
        <f t="shared" si="12"/>
        <v>527408.72750000015</v>
      </c>
      <c r="M796" s="259"/>
    </row>
    <row r="797" spans="2:13" x14ac:dyDescent="0.25">
      <c r="B797" s="46">
        <f>SUBTOTAL(103,$C$10:C797)</f>
        <v>788</v>
      </c>
      <c r="C797" s="154" t="s">
        <v>1000</v>
      </c>
      <c r="D797" s="24" t="s">
        <v>849</v>
      </c>
      <c r="E797" s="24"/>
      <c r="F797" s="24"/>
      <c r="G797" s="203" t="s">
        <v>588</v>
      </c>
      <c r="H797" s="208" t="s">
        <v>589</v>
      </c>
      <c r="I797" s="239">
        <v>45170</v>
      </c>
      <c r="J797" s="249">
        <v>0</v>
      </c>
      <c r="K797" s="101">
        <v>-10000</v>
      </c>
      <c r="L797" s="250">
        <f t="shared" si="12"/>
        <v>517408.72750000015</v>
      </c>
      <c r="M797" s="259"/>
    </row>
    <row r="798" spans="2:13" x14ac:dyDescent="0.25">
      <c r="B798" s="46">
        <f>SUBTOTAL(103,$C$10:C798)</f>
        <v>789</v>
      </c>
      <c r="C798" s="154" t="s">
        <v>596</v>
      </c>
      <c r="D798" s="24" t="s">
        <v>607</v>
      </c>
      <c r="E798" s="24"/>
      <c r="F798" s="24"/>
      <c r="G798" s="203" t="s">
        <v>581</v>
      </c>
      <c r="H798" s="208" t="s">
        <v>434</v>
      </c>
      <c r="I798" s="239">
        <v>45177</v>
      </c>
      <c r="J798" s="249">
        <v>0</v>
      </c>
      <c r="K798" s="101">
        <v>-10500</v>
      </c>
      <c r="L798" s="250">
        <f t="shared" si="12"/>
        <v>506908.72750000015</v>
      </c>
      <c r="M798" s="259"/>
    </row>
    <row r="799" spans="2:13" x14ac:dyDescent="0.25">
      <c r="B799" s="46">
        <f>SUBTOTAL(103,$C$10:C799)</f>
        <v>790</v>
      </c>
      <c r="C799" s="154" t="s">
        <v>596</v>
      </c>
      <c r="D799" s="24" t="s">
        <v>608</v>
      </c>
      <c r="E799" s="24"/>
      <c r="F799" s="24"/>
      <c r="G799" s="203" t="s">
        <v>581</v>
      </c>
      <c r="H799" s="208" t="s">
        <v>434</v>
      </c>
      <c r="I799" s="239">
        <v>45177</v>
      </c>
      <c r="J799" s="249">
        <v>0</v>
      </c>
      <c r="K799" s="101">
        <v>-3500</v>
      </c>
      <c r="L799" s="250">
        <f t="shared" si="12"/>
        <v>503408.72750000015</v>
      </c>
      <c r="M799" s="259"/>
    </row>
    <row r="800" spans="2:13" x14ac:dyDescent="0.25">
      <c r="B800" s="46">
        <f>SUBTOTAL(103,$C$10:C800)</f>
        <v>791</v>
      </c>
      <c r="C800" s="24" t="s">
        <v>598</v>
      </c>
      <c r="D800" s="24" t="s">
        <v>607</v>
      </c>
      <c r="E800" s="24"/>
      <c r="F800" s="24"/>
      <c r="G800" s="203" t="s">
        <v>581</v>
      </c>
      <c r="H800" s="208" t="s">
        <v>434</v>
      </c>
      <c r="I800" s="239">
        <v>45177</v>
      </c>
      <c r="J800" s="249">
        <v>0</v>
      </c>
      <c r="K800" s="101">
        <v>-20000</v>
      </c>
      <c r="L800" s="250">
        <f t="shared" si="12"/>
        <v>483408.72750000015</v>
      </c>
      <c r="M800" s="259"/>
    </row>
    <row r="801" spans="2:13" x14ac:dyDescent="0.25">
      <c r="B801" s="46">
        <f>SUBTOTAL(103,$C$10:C801)</f>
        <v>792</v>
      </c>
      <c r="C801" s="154" t="s">
        <v>793</v>
      </c>
      <c r="D801" s="24" t="s">
        <v>608</v>
      </c>
      <c r="E801" s="24"/>
      <c r="F801" s="24"/>
      <c r="G801" s="203" t="s">
        <v>675</v>
      </c>
      <c r="H801" s="203" t="s">
        <v>676</v>
      </c>
      <c r="I801" s="239">
        <v>45177</v>
      </c>
      <c r="J801" s="249">
        <v>0</v>
      </c>
      <c r="K801" s="101">
        <v>-11493.95</v>
      </c>
      <c r="L801" s="250">
        <f t="shared" si="12"/>
        <v>471914.77750000014</v>
      </c>
      <c r="M801" s="259"/>
    </row>
    <row r="802" spans="2:13" x14ac:dyDescent="0.25">
      <c r="B802" s="46">
        <f>SUBTOTAL(103,$C$10:C802)</f>
        <v>793</v>
      </c>
      <c r="C802" s="154" t="s">
        <v>837</v>
      </c>
      <c r="D802" s="24" t="s">
        <v>608</v>
      </c>
      <c r="E802" s="24"/>
      <c r="F802" s="24"/>
      <c r="G802" s="227" t="s">
        <v>582</v>
      </c>
      <c r="H802" s="203" t="s">
        <v>425</v>
      </c>
      <c r="I802" s="239">
        <v>45177</v>
      </c>
      <c r="J802" s="249">
        <v>0</v>
      </c>
      <c r="K802" s="101">
        <v>-1920</v>
      </c>
      <c r="L802" s="250">
        <f t="shared" si="12"/>
        <v>469994.77750000014</v>
      </c>
      <c r="M802" s="259"/>
    </row>
    <row r="803" spans="2:13" x14ac:dyDescent="0.25">
      <c r="B803" s="46">
        <f>SUBTOTAL(103,$C$10:C803)</f>
        <v>794</v>
      </c>
      <c r="C803" s="154" t="s">
        <v>600</v>
      </c>
      <c r="D803" s="24" t="s">
        <v>608</v>
      </c>
      <c r="E803" s="24"/>
      <c r="F803" s="24"/>
      <c r="G803" s="227" t="s">
        <v>1049</v>
      </c>
      <c r="H803" s="208" t="s">
        <v>1116</v>
      </c>
      <c r="I803" s="239">
        <v>45177</v>
      </c>
      <c r="J803" s="249">
        <v>0</v>
      </c>
      <c r="K803" s="101">
        <v>-15360</v>
      </c>
      <c r="L803" s="250">
        <f t="shared" si="12"/>
        <v>454634.77750000014</v>
      </c>
      <c r="M803" s="259"/>
    </row>
    <row r="804" spans="2:13" x14ac:dyDescent="0.25">
      <c r="B804" s="46">
        <f>SUBTOTAL(103,$C$10:C804)</f>
        <v>795</v>
      </c>
      <c r="C804" s="154" t="s">
        <v>601</v>
      </c>
      <c r="D804" s="24" t="s">
        <v>608</v>
      </c>
      <c r="E804" s="24"/>
      <c r="F804" s="24"/>
      <c r="G804" s="203" t="s">
        <v>675</v>
      </c>
      <c r="H804" s="203" t="s">
        <v>676</v>
      </c>
      <c r="I804" s="239">
        <v>45177</v>
      </c>
      <c r="J804" s="249">
        <v>0</v>
      </c>
      <c r="K804" s="101">
        <v>-5331</v>
      </c>
      <c r="L804" s="250">
        <f t="shared" si="12"/>
        <v>449303.77750000014</v>
      </c>
      <c r="M804" s="259"/>
    </row>
    <row r="805" spans="2:13" x14ac:dyDescent="0.25">
      <c r="B805" s="46">
        <f>SUBTOTAL(103,$C$10:C805)</f>
        <v>796</v>
      </c>
      <c r="C805" s="154" t="s">
        <v>1083</v>
      </c>
      <c r="D805" s="24" t="s">
        <v>608</v>
      </c>
      <c r="E805" s="24"/>
      <c r="F805" s="24"/>
      <c r="G805" s="227" t="s">
        <v>582</v>
      </c>
      <c r="H805" s="203" t="s">
        <v>425</v>
      </c>
      <c r="I805" s="239">
        <v>45177</v>
      </c>
      <c r="J805" s="249">
        <v>0</v>
      </c>
      <c r="K805" s="101">
        <v>-4140</v>
      </c>
      <c r="L805" s="250">
        <f t="shared" si="12"/>
        <v>445163.77750000014</v>
      </c>
      <c r="M805" s="259"/>
    </row>
    <row r="806" spans="2:13" x14ac:dyDescent="0.25">
      <c r="B806" s="46">
        <f>SUBTOTAL(103,$C$10:C806)</f>
        <v>797</v>
      </c>
      <c r="C806" s="154" t="s">
        <v>1083</v>
      </c>
      <c r="D806" s="24" t="s">
        <v>608</v>
      </c>
      <c r="E806" s="24"/>
      <c r="F806" s="24"/>
      <c r="G806" s="203" t="s">
        <v>675</v>
      </c>
      <c r="H806" s="203" t="s">
        <v>676</v>
      </c>
      <c r="I806" s="239">
        <v>45177</v>
      </c>
      <c r="J806" s="249">
        <v>0</v>
      </c>
      <c r="K806" s="101">
        <v>-3820</v>
      </c>
      <c r="L806" s="250">
        <f t="shared" si="12"/>
        <v>441343.77750000014</v>
      </c>
      <c r="M806" s="259"/>
    </row>
    <row r="807" spans="2:13" x14ac:dyDescent="0.25">
      <c r="B807" s="46">
        <f>SUBTOTAL(103,$C$10:C807)</f>
        <v>798</v>
      </c>
      <c r="C807" s="154" t="s">
        <v>997</v>
      </c>
      <c r="D807" s="226" t="s">
        <v>938</v>
      </c>
      <c r="E807" s="226"/>
      <c r="F807" s="226"/>
      <c r="G807" s="227" t="s">
        <v>1055</v>
      </c>
      <c r="H807" s="203" t="s">
        <v>436</v>
      </c>
      <c r="I807" s="239">
        <v>45180</v>
      </c>
      <c r="J807" s="249">
        <v>0</v>
      </c>
      <c r="K807" s="101">
        <v>-900</v>
      </c>
      <c r="L807" s="250">
        <f t="shared" si="12"/>
        <v>440443.77750000014</v>
      </c>
      <c r="M807" s="259"/>
    </row>
    <row r="808" spans="2:13" x14ac:dyDescent="0.25">
      <c r="B808" s="46">
        <f>SUBTOTAL(103,$C$10:C808)</f>
        <v>799</v>
      </c>
      <c r="C808" s="24" t="s">
        <v>598</v>
      </c>
      <c r="D808" s="226" t="s">
        <v>913</v>
      </c>
      <c r="E808" s="226"/>
      <c r="F808" s="226"/>
      <c r="G808" s="203" t="s">
        <v>644</v>
      </c>
      <c r="H808" s="208" t="s">
        <v>428</v>
      </c>
      <c r="I808" s="239">
        <v>45184</v>
      </c>
      <c r="J808" s="249">
        <v>9200</v>
      </c>
      <c r="K808" s="101">
        <v>0</v>
      </c>
      <c r="L808" s="250">
        <f t="shared" si="12"/>
        <v>449643.77750000014</v>
      </c>
      <c r="M808" s="259"/>
    </row>
    <row r="809" spans="2:13" x14ac:dyDescent="0.25">
      <c r="B809" s="46">
        <f>SUBTOTAL(103,$C$10:C809)</f>
        <v>800</v>
      </c>
      <c r="C809" s="24" t="s">
        <v>1074</v>
      </c>
      <c r="D809" s="24" t="s">
        <v>608</v>
      </c>
      <c r="E809" s="24"/>
      <c r="F809" s="24"/>
      <c r="G809" s="227"/>
      <c r="H809" s="203"/>
      <c r="I809" s="239">
        <v>45184</v>
      </c>
      <c r="J809" s="249">
        <v>0</v>
      </c>
      <c r="K809" s="101">
        <v>-5500</v>
      </c>
      <c r="L809" s="250">
        <f t="shared" si="12"/>
        <v>444143.77750000014</v>
      </c>
      <c r="M809" s="259"/>
    </row>
    <row r="810" spans="2:13" x14ac:dyDescent="0.25">
      <c r="B810" s="46">
        <f>SUBTOTAL(103,$C$10:C810)</f>
        <v>801</v>
      </c>
      <c r="C810" s="154" t="s">
        <v>596</v>
      </c>
      <c r="D810" s="24" t="s">
        <v>607</v>
      </c>
      <c r="E810" s="24"/>
      <c r="F810" s="24"/>
      <c r="G810" s="203" t="s">
        <v>581</v>
      </c>
      <c r="H810" s="208" t="s">
        <v>434</v>
      </c>
      <c r="I810" s="239">
        <v>45184</v>
      </c>
      <c r="J810" s="249">
        <v>0</v>
      </c>
      <c r="K810" s="101">
        <v>-10566.701999999999</v>
      </c>
      <c r="L810" s="250">
        <f t="shared" si="12"/>
        <v>433577.07550000015</v>
      </c>
      <c r="M810" s="259"/>
    </row>
    <row r="811" spans="2:13" x14ac:dyDescent="0.25">
      <c r="B811" s="46">
        <f>SUBTOTAL(103,$C$10:C811)</f>
        <v>802</v>
      </c>
      <c r="C811" s="24" t="s">
        <v>598</v>
      </c>
      <c r="D811" s="24" t="s">
        <v>607</v>
      </c>
      <c r="E811" s="24"/>
      <c r="F811" s="24"/>
      <c r="G811" s="203" t="s">
        <v>581</v>
      </c>
      <c r="H811" s="208" t="s">
        <v>434</v>
      </c>
      <c r="I811" s="239">
        <v>45184</v>
      </c>
      <c r="J811" s="249">
        <v>0</v>
      </c>
      <c r="K811" s="101">
        <v>-20000</v>
      </c>
      <c r="L811" s="250">
        <f t="shared" si="12"/>
        <v>413577.07550000015</v>
      </c>
      <c r="M811" s="259"/>
    </row>
    <row r="812" spans="2:13" x14ac:dyDescent="0.25">
      <c r="B812" s="46">
        <f>SUBTOTAL(103,$C$10:C812)</f>
        <v>803</v>
      </c>
      <c r="C812" s="154" t="s">
        <v>793</v>
      </c>
      <c r="D812" s="24" t="s">
        <v>608</v>
      </c>
      <c r="E812" s="24"/>
      <c r="F812" s="24"/>
      <c r="G812" s="203" t="s">
        <v>675</v>
      </c>
      <c r="H812" s="203" t="s">
        <v>676</v>
      </c>
      <c r="I812" s="239">
        <v>45184</v>
      </c>
      <c r="J812" s="249">
        <v>0</v>
      </c>
      <c r="K812" s="101">
        <v>-19400</v>
      </c>
      <c r="L812" s="250">
        <f t="shared" si="12"/>
        <v>394177.07550000015</v>
      </c>
      <c r="M812" s="259"/>
    </row>
    <row r="813" spans="2:13" x14ac:dyDescent="0.25">
      <c r="B813" s="46">
        <f>SUBTOTAL(103,$C$10:C813)</f>
        <v>804</v>
      </c>
      <c r="C813" s="154" t="s">
        <v>600</v>
      </c>
      <c r="D813" s="24" t="s">
        <v>608</v>
      </c>
      <c r="E813" s="24"/>
      <c r="F813" s="24"/>
      <c r="G813" s="227" t="s">
        <v>1049</v>
      </c>
      <c r="H813" s="208" t="s">
        <v>1116</v>
      </c>
      <c r="I813" s="239">
        <v>45184</v>
      </c>
      <c r="J813" s="249">
        <v>0</v>
      </c>
      <c r="K813" s="101">
        <v>-25360</v>
      </c>
      <c r="L813" s="250">
        <f t="shared" si="12"/>
        <v>368817.07550000015</v>
      </c>
      <c r="M813" s="259"/>
    </row>
    <row r="814" spans="2:13" x14ac:dyDescent="0.25">
      <c r="B814" s="46">
        <f>SUBTOTAL(103,$C$10:C814)</f>
        <v>805</v>
      </c>
      <c r="C814" s="154" t="s">
        <v>601</v>
      </c>
      <c r="D814" s="24" t="s">
        <v>608</v>
      </c>
      <c r="E814" s="24"/>
      <c r="F814" s="24"/>
      <c r="G814" s="203" t="s">
        <v>675</v>
      </c>
      <c r="H814" s="203" t="s">
        <v>676</v>
      </c>
      <c r="I814" s="239">
        <v>45184</v>
      </c>
      <c r="J814" s="249">
        <v>0</v>
      </c>
      <c r="K814" s="101">
        <v>-5331</v>
      </c>
      <c r="L814" s="250">
        <f t="shared" si="12"/>
        <v>363486.07550000015</v>
      </c>
      <c r="M814" s="259"/>
    </row>
    <row r="815" spans="2:13" x14ac:dyDescent="0.25">
      <c r="B815" s="46">
        <f>SUBTOTAL(103,$C$10:C815)</f>
        <v>806</v>
      </c>
      <c r="C815" s="154" t="s">
        <v>1083</v>
      </c>
      <c r="D815" s="24" t="s">
        <v>608</v>
      </c>
      <c r="E815" s="24"/>
      <c r="F815" s="24"/>
      <c r="G815" s="227" t="s">
        <v>582</v>
      </c>
      <c r="H815" s="203" t="s">
        <v>425</v>
      </c>
      <c r="I815" s="239">
        <v>45184</v>
      </c>
      <c r="J815" s="249">
        <v>0</v>
      </c>
      <c r="K815" s="101">
        <v>-4140</v>
      </c>
      <c r="L815" s="250">
        <f t="shared" si="12"/>
        <v>359346.07550000015</v>
      </c>
      <c r="M815" s="259"/>
    </row>
    <row r="816" spans="2:13" x14ac:dyDescent="0.25">
      <c r="B816" s="46">
        <f>SUBTOTAL(103,$C$10:C816)</f>
        <v>807</v>
      </c>
      <c r="C816" s="154" t="s">
        <v>1083</v>
      </c>
      <c r="D816" s="24" t="s">
        <v>608</v>
      </c>
      <c r="E816" s="24"/>
      <c r="F816" s="24"/>
      <c r="G816" s="203" t="s">
        <v>675</v>
      </c>
      <c r="H816" s="203" t="s">
        <v>676</v>
      </c>
      <c r="I816" s="239">
        <v>45184</v>
      </c>
      <c r="J816" s="249">
        <v>0</v>
      </c>
      <c r="K816" s="101">
        <v>-3000</v>
      </c>
      <c r="L816" s="250">
        <f t="shared" si="12"/>
        <v>356346.07550000015</v>
      </c>
      <c r="M816" s="259"/>
    </row>
    <row r="817" spans="2:14" x14ac:dyDescent="0.25">
      <c r="B817" s="46">
        <f>SUBTOTAL(103,$C$10:C817)</f>
        <v>808</v>
      </c>
      <c r="C817" s="24" t="s">
        <v>598</v>
      </c>
      <c r="D817" s="24" t="s">
        <v>1026</v>
      </c>
      <c r="E817" s="24"/>
      <c r="F817" s="24"/>
      <c r="G817" s="203" t="s">
        <v>644</v>
      </c>
      <c r="H817" s="208" t="s">
        <v>428</v>
      </c>
      <c r="I817" s="239">
        <v>45184</v>
      </c>
      <c r="J817" s="249">
        <v>0</v>
      </c>
      <c r="K817" s="101">
        <v>-6500</v>
      </c>
      <c r="L817" s="250">
        <f t="shared" si="12"/>
        <v>349846.07550000015</v>
      </c>
      <c r="M817" s="259"/>
    </row>
    <row r="818" spans="2:14" x14ac:dyDescent="0.25">
      <c r="B818" s="46">
        <f>SUBTOTAL(103,$C$10:C818)</f>
        <v>809</v>
      </c>
      <c r="C818" s="154" t="s">
        <v>673</v>
      </c>
      <c r="D818" s="24" t="s">
        <v>775</v>
      </c>
      <c r="E818" s="24"/>
      <c r="F818" s="24"/>
      <c r="G818" s="203" t="s">
        <v>675</v>
      </c>
      <c r="H818" s="203" t="s">
        <v>676</v>
      </c>
      <c r="I818" s="239">
        <v>45184</v>
      </c>
      <c r="J818" s="249">
        <v>0</v>
      </c>
      <c r="K818" s="101">
        <v>-9400</v>
      </c>
      <c r="L818" s="250">
        <f t="shared" si="12"/>
        <v>340446.07550000015</v>
      </c>
      <c r="M818" s="259"/>
    </row>
    <row r="819" spans="2:14" x14ac:dyDescent="0.25">
      <c r="B819" s="46">
        <f>SUBTOTAL(103,$C$10:C819)</f>
        <v>810</v>
      </c>
      <c r="C819" s="154" t="s">
        <v>743</v>
      </c>
      <c r="D819" s="24" t="s">
        <v>1027</v>
      </c>
      <c r="E819" s="24"/>
      <c r="F819" s="24"/>
      <c r="G819" s="227"/>
      <c r="H819" s="223"/>
      <c r="I819" s="239">
        <v>45184</v>
      </c>
      <c r="J819" s="249">
        <v>0</v>
      </c>
      <c r="K819" s="101">
        <v>-2600</v>
      </c>
      <c r="L819" s="250">
        <f t="shared" si="12"/>
        <v>337846.07550000015</v>
      </c>
      <c r="M819" s="259"/>
    </row>
    <row r="820" spans="2:14" x14ac:dyDescent="0.25">
      <c r="B820" s="46">
        <f>SUBTOTAL(103,$C$10:C820)</f>
        <v>811</v>
      </c>
      <c r="C820" s="154" t="s">
        <v>832</v>
      </c>
      <c r="D820" s="226" t="s">
        <v>704</v>
      </c>
      <c r="E820" s="226"/>
      <c r="F820" s="226"/>
      <c r="G820" s="227" t="s">
        <v>1047</v>
      </c>
      <c r="H820" s="203" t="s">
        <v>432</v>
      </c>
      <c r="I820" s="239">
        <v>45188</v>
      </c>
      <c r="J820" s="249">
        <v>16000</v>
      </c>
      <c r="K820" s="101">
        <v>0</v>
      </c>
      <c r="L820" s="250">
        <f t="shared" si="12"/>
        <v>353846.07550000015</v>
      </c>
      <c r="M820" s="259"/>
    </row>
    <row r="821" spans="2:14" x14ac:dyDescent="0.25">
      <c r="B821" s="46">
        <f>SUBTOTAL(103,$C$10:C821)</f>
        <v>812</v>
      </c>
      <c r="C821" s="154" t="s">
        <v>24</v>
      </c>
      <c r="D821" s="24" t="s">
        <v>24</v>
      </c>
      <c r="E821" s="24"/>
      <c r="F821" s="24"/>
      <c r="G821" s="203" t="s">
        <v>24</v>
      </c>
      <c r="H821" s="203" t="s">
        <v>24</v>
      </c>
      <c r="I821" s="239">
        <v>45188</v>
      </c>
      <c r="J821" s="249">
        <v>0</v>
      </c>
      <c r="K821" s="101">
        <v>-7000</v>
      </c>
      <c r="L821" s="250">
        <f t="shared" si="12"/>
        <v>346846.07550000015</v>
      </c>
      <c r="M821" s="259"/>
    </row>
    <row r="822" spans="2:14" x14ac:dyDescent="0.25">
      <c r="B822" s="46">
        <f>SUBTOTAL(103,$C$10:C822)</f>
        <v>813</v>
      </c>
      <c r="C822" s="154" t="s">
        <v>743</v>
      </c>
      <c r="D822" s="24" t="s">
        <v>1028</v>
      </c>
      <c r="E822" s="24"/>
      <c r="F822" s="24"/>
      <c r="G822" s="227" t="s">
        <v>1138</v>
      </c>
      <c r="H822" s="203" t="s">
        <v>444</v>
      </c>
      <c r="I822" s="239">
        <v>45188</v>
      </c>
      <c r="J822" s="249">
        <v>0</v>
      </c>
      <c r="K822" s="101">
        <v>-1800</v>
      </c>
      <c r="L822" s="250">
        <f t="shared" si="12"/>
        <v>345046.07550000015</v>
      </c>
      <c r="M822" s="259"/>
    </row>
    <row r="823" spans="2:14" x14ac:dyDescent="0.25">
      <c r="B823" s="46">
        <f>SUBTOTAL(103,$C$10:C823)</f>
        <v>814</v>
      </c>
      <c r="C823" s="154" t="s">
        <v>778</v>
      </c>
      <c r="D823" s="24" t="s">
        <v>987</v>
      </c>
      <c r="E823" s="24"/>
      <c r="F823" s="24"/>
      <c r="G823" s="203" t="s">
        <v>641</v>
      </c>
      <c r="H823" s="208" t="s">
        <v>642</v>
      </c>
      <c r="I823" s="239">
        <v>45191</v>
      </c>
      <c r="J823" s="249">
        <v>0</v>
      </c>
      <c r="K823" s="101">
        <v>-160000</v>
      </c>
      <c r="L823" s="250">
        <f t="shared" si="12"/>
        <v>185046.07550000015</v>
      </c>
      <c r="M823" s="259"/>
    </row>
    <row r="824" spans="2:14" x14ac:dyDescent="0.25">
      <c r="B824" s="46">
        <f>SUBTOTAL(103,$C$10:C824)</f>
        <v>815</v>
      </c>
      <c r="C824" s="154" t="s">
        <v>1001</v>
      </c>
      <c r="D824" s="24" t="s">
        <v>1029</v>
      </c>
      <c r="E824" s="24"/>
      <c r="F824" s="24"/>
      <c r="G824" s="227" t="s">
        <v>700</v>
      </c>
      <c r="H824" s="208" t="s">
        <v>439</v>
      </c>
      <c r="I824" s="239">
        <v>45191</v>
      </c>
      <c r="J824" s="249">
        <v>160000</v>
      </c>
      <c r="K824" s="101">
        <v>0</v>
      </c>
      <c r="L824" s="250">
        <f t="shared" si="12"/>
        <v>345046.07550000015</v>
      </c>
      <c r="M824" s="259"/>
    </row>
    <row r="825" spans="2:14" x14ac:dyDescent="0.25">
      <c r="B825" s="46">
        <f>SUBTOTAL(103,$C$10:C825)</f>
        <v>816</v>
      </c>
      <c r="C825" s="154" t="s">
        <v>596</v>
      </c>
      <c r="D825" s="24" t="s">
        <v>607</v>
      </c>
      <c r="E825" s="24"/>
      <c r="F825" s="24"/>
      <c r="G825" s="203" t="s">
        <v>581</v>
      </c>
      <c r="H825" s="208" t="s">
        <v>434</v>
      </c>
      <c r="I825" s="239">
        <v>45191</v>
      </c>
      <c r="J825" s="249">
        <v>0</v>
      </c>
      <c r="K825" s="101">
        <v>-13500</v>
      </c>
      <c r="L825" s="250">
        <f t="shared" si="12"/>
        <v>331546.07550000015</v>
      </c>
      <c r="M825" s="259"/>
      <c r="N825" s="269"/>
    </row>
    <row r="826" spans="2:14" x14ac:dyDescent="0.25">
      <c r="B826" s="46">
        <f>SUBTOTAL(103,$C$10:C826)</f>
        <v>817</v>
      </c>
      <c r="C826" s="24" t="s">
        <v>597</v>
      </c>
      <c r="D826" s="24" t="s">
        <v>607</v>
      </c>
      <c r="E826" s="24"/>
      <c r="F826" s="24"/>
      <c r="G826" s="203" t="s">
        <v>581</v>
      </c>
      <c r="H826" s="208" t="s">
        <v>434</v>
      </c>
      <c r="I826" s="239">
        <v>45191</v>
      </c>
      <c r="J826" s="249">
        <v>0</v>
      </c>
      <c r="K826" s="101">
        <v>-5793.64</v>
      </c>
      <c r="L826" s="250">
        <f t="shared" si="12"/>
        <v>325752.43550000014</v>
      </c>
      <c r="M826" s="259"/>
    </row>
    <row r="827" spans="2:14" x14ac:dyDescent="0.25">
      <c r="B827" s="46">
        <f>SUBTOTAL(103,$C$10:C827)</f>
        <v>818</v>
      </c>
      <c r="C827" s="24" t="s">
        <v>598</v>
      </c>
      <c r="D827" s="24" t="s">
        <v>607</v>
      </c>
      <c r="E827" s="24"/>
      <c r="F827" s="24"/>
      <c r="G827" s="203" t="s">
        <v>581</v>
      </c>
      <c r="H827" s="208" t="s">
        <v>434</v>
      </c>
      <c r="I827" s="239">
        <v>45191</v>
      </c>
      <c r="J827" s="249">
        <v>0</v>
      </c>
      <c r="K827" s="101">
        <v>-20000</v>
      </c>
      <c r="L827" s="250">
        <f t="shared" si="12"/>
        <v>305752.43550000014</v>
      </c>
      <c r="M827" s="259"/>
    </row>
    <row r="828" spans="2:14" x14ac:dyDescent="0.25">
      <c r="B828" s="46">
        <f>SUBTOTAL(103,$C$10:C828)</f>
        <v>819</v>
      </c>
      <c r="C828" s="154" t="s">
        <v>793</v>
      </c>
      <c r="D828" s="24" t="s">
        <v>608</v>
      </c>
      <c r="E828" s="24"/>
      <c r="F828" s="24"/>
      <c r="G828" s="203" t="s">
        <v>675</v>
      </c>
      <c r="H828" s="203" t="s">
        <v>676</v>
      </c>
      <c r="I828" s="239">
        <v>45191</v>
      </c>
      <c r="J828" s="249">
        <v>0</v>
      </c>
      <c r="K828" s="101">
        <v>-10805</v>
      </c>
      <c r="L828" s="250">
        <f t="shared" si="12"/>
        <v>294947.43550000014</v>
      </c>
      <c r="M828" s="259"/>
    </row>
    <row r="829" spans="2:14" x14ac:dyDescent="0.25">
      <c r="B829" s="46">
        <f>SUBTOTAL(103,$C$10:C829)</f>
        <v>820</v>
      </c>
      <c r="C829" s="154" t="s">
        <v>837</v>
      </c>
      <c r="D829" s="24" t="s">
        <v>608</v>
      </c>
      <c r="E829" s="24"/>
      <c r="F829" s="24"/>
      <c r="G829" s="227" t="s">
        <v>582</v>
      </c>
      <c r="H829" s="203" t="s">
        <v>425</v>
      </c>
      <c r="I829" s="239">
        <v>45191</v>
      </c>
      <c r="J829" s="249">
        <v>0</v>
      </c>
      <c r="K829" s="101">
        <v>-1920</v>
      </c>
      <c r="L829" s="250">
        <f t="shared" si="12"/>
        <v>293027.43550000014</v>
      </c>
      <c r="M829" s="259"/>
    </row>
    <row r="830" spans="2:14" x14ac:dyDescent="0.25">
      <c r="B830" s="46">
        <f>SUBTOTAL(103,$C$10:C830)</f>
        <v>821</v>
      </c>
      <c r="C830" s="154" t="s">
        <v>600</v>
      </c>
      <c r="D830" s="24" t="s">
        <v>608</v>
      </c>
      <c r="E830" s="24"/>
      <c r="F830" s="24"/>
      <c r="G830" s="227" t="s">
        <v>1049</v>
      </c>
      <c r="H830" s="208" t="s">
        <v>1116</v>
      </c>
      <c r="I830" s="239">
        <v>45191</v>
      </c>
      <c r="J830" s="249">
        <v>0</v>
      </c>
      <c r="K830" s="101">
        <v>-15360</v>
      </c>
      <c r="L830" s="250">
        <f t="shared" si="12"/>
        <v>277667.43550000014</v>
      </c>
      <c r="M830" s="259"/>
    </row>
    <row r="831" spans="2:14" x14ac:dyDescent="0.25">
      <c r="B831" s="46">
        <f>SUBTOTAL(103,$C$10:C831)</f>
        <v>822</v>
      </c>
      <c r="C831" s="154" t="s">
        <v>601</v>
      </c>
      <c r="D831" s="24" t="s">
        <v>608</v>
      </c>
      <c r="E831" s="24"/>
      <c r="F831" s="24"/>
      <c r="G831" s="203" t="s">
        <v>675</v>
      </c>
      <c r="H831" s="203" t="s">
        <v>676</v>
      </c>
      <c r="I831" s="239">
        <v>45191</v>
      </c>
      <c r="J831" s="249">
        <v>0</v>
      </c>
      <c r="K831" s="101">
        <v>-14331</v>
      </c>
      <c r="L831" s="250">
        <f t="shared" si="12"/>
        <v>263336.43550000014</v>
      </c>
      <c r="M831" s="259"/>
    </row>
    <row r="832" spans="2:14" x14ac:dyDescent="0.25">
      <c r="B832" s="46">
        <f>SUBTOTAL(103,$C$10:C832)</f>
        <v>823</v>
      </c>
      <c r="C832" s="154" t="s">
        <v>692</v>
      </c>
      <c r="D832" s="24" t="s">
        <v>608</v>
      </c>
      <c r="E832" s="24"/>
      <c r="F832" s="24"/>
      <c r="G832" s="203" t="s">
        <v>581</v>
      </c>
      <c r="H832" s="208" t="s">
        <v>434</v>
      </c>
      <c r="I832" s="239">
        <v>45191</v>
      </c>
      <c r="J832" s="249">
        <v>0</v>
      </c>
      <c r="K832" s="101">
        <v>-7000</v>
      </c>
      <c r="L832" s="250">
        <f t="shared" si="12"/>
        <v>256336.43550000014</v>
      </c>
      <c r="M832" s="259"/>
    </row>
    <row r="833" spans="1:16374" x14ac:dyDescent="0.25">
      <c r="B833" s="46">
        <f>SUBTOTAL(103,$C$10:C833)</f>
        <v>824</v>
      </c>
      <c r="C833" s="154" t="s">
        <v>692</v>
      </c>
      <c r="D833" s="24" t="s">
        <v>1121</v>
      </c>
      <c r="E833" s="24"/>
      <c r="F833" s="24"/>
      <c r="G833" s="203" t="s">
        <v>581</v>
      </c>
      <c r="H833" s="208" t="s">
        <v>434</v>
      </c>
      <c r="I833" s="239">
        <v>45191</v>
      </c>
      <c r="J833" s="249">
        <v>0</v>
      </c>
      <c r="K833" s="101">
        <v>-603</v>
      </c>
      <c r="L833" s="250">
        <f t="shared" si="12"/>
        <v>255733.43550000014</v>
      </c>
      <c r="M833" s="259"/>
    </row>
    <row r="834" spans="1:16374" x14ac:dyDescent="0.25">
      <c r="B834" s="46">
        <f>SUBTOTAL(103,$C$10:C834)</f>
        <v>825</v>
      </c>
      <c r="C834" s="157" t="s">
        <v>693</v>
      </c>
      <c r="D834" s="24" t="s">
        <v>608</v>
      </c>
      <c r="E834" s="24"/>
      <c r="F834" s="24"/>
      <c r="G834" s="203" t="s">
        <v>581</v>
      </c>
      <c r="H834" s="208" t="s">
        <v>434</v>
      </c>
      <c r="I834" s="239">
        <v>45191</v>
      </c>
      <c r="J834" s="249">
        <v>0</v>
      </c>
      <c r="K834" s="101">
        <v>-7000</v>
      </c>
      <c r="L834" s="250">
        <f t="shared" si="12"/>
        <v>248733.43550000014</v>
      </c>
      <c r="M834" s="259"/>
    </row>
    <row r="835" spans="1:16374" x14ac:dyDescent="0.25">
      <c r="B835" s="46">
        <f>SUBTOTAL(103,$C$10:C835)</f>
        <v>826</v>
      </c>
      <c r="C835" s="24" t="s">
        <v>692</v>
      </c>
      <c r="D835" s="24" t="s">
        <v>1121</v>
      </c>
      <c r="E835" s="24"/>
      <c r="F835" s="24"/>
      <c r="G835" s="203" t="s">
        <v>581</v>
      </c>
      <c r="H835" s="208" t="s">
        <v>434</v>
      </c>
      <c r="I835" s="239">
        <v>45191</v>
      </c>
      <c r="J835" s="249">
        <v>0</v>
      </c>
      <c r="K835" s="101">
        <v>-789</v>
      </c>
      <c r="L835" s="250">
        <f t="shared" si="12"/>
        <v>247944.43550000014</v>
      </c>
      <c r="M835" s="259"/>
    </row>
    <row r="836" spans="1:16374" x14ac:dyDescent="0.25">
      <c r="B836" s="46">
        <f>SUBTOTAL(103,$C$10:C836)</f>
        <v>827</v>
      </c>
      <c r="C836" s="24" t="s">
        <v>596</v>
      </c>
      <c r="D836" s="24" t="s">
        <v>608</v>
      </c>
      <c r="E836" s="24"/>
      <c r="F836" s="24"/>
      <c r="G836" s="203" t="s">
        <v>581</v>
      </c>
      <c r="H836" s="208" t="s">
        <v>434</v>
      </c>
      <c r="I836" s="239">
        <v>45191</v>
      </c>
      <c r="J836" s="249">
        <v>0</v>
      </c>
      <c r="K836" s="101">
        <v>-70000</v>
      </c>
      <c r="L836" s="250">
        <f t="shared" si="12"/>
        <v>177944.43550000014</v>
      </c>
      <c r="M836" s="259"/>
    </row>
    <row r="837" spans="1:16374" x14ac:dyDescent="0.25">
      <c r="B837" s="46">
        <f>SUBTOTAL(103,$C$10:C837)</f>
        <v>828</v>
      </c>
      <c r="C837" s="24" t="s">
        <v>692</v>
      </c>
      <c r="D837" s="24" t="s">
        <v>1121</v>
      </c>
      <c r="E837" s="24"/>
      <c r="F837" s="24"/>
      <c r="G837" s="203" t="s">
        <v>581</v>
      </c>
      <c r="H837" s="208" t="s">
        <v>434</v>
      </c>
      <c r="I837" s="239">
        <v>45191</v>
      </c>
      <c r="J837" s="249">
        <v>0</v>
      </c>
      <c r="K837" s="101">
        <v>-843</v>
      </c>
      <c r="L837" s="250">
        <f t="shared" si="12"/>
        <v>177101.43550000014</v>
      </c>
      <c r="M837" s="259"/>
    </row>
    <row r="838" spans="1:16374" x14ac:dyDescent="0.25">
      <c r="B838" s="46">
        <f>SUBTOTAL(103,$C$10:C838)</f>
        <v>829</v>
      </c>
      <c r="C838" s="24" t="s">
        <v>598</v>
      </c>
      <c r="D838" s="24" t="s">
        <v>608</v>
      </c>
      <c r="E838" s="24"/>
      <c r="F838" s="24"/>
      <c r="G838" s="203" t="s">
        <v>581</v>
      </c>
      <c r="H838" s="208" t="s">
        <v>434</v>
      </c>
      <c r="I838" s="239">
        <v>45191</v>
      </c>
      <c r="J838" s="249">
        <v>0</v>
      </c>
      <c r="K838" s="101">
        <v>-84000</v>
      </c>
      <c r="L838" s="250">
        <f t="shared" si="12"/>
        <v>93101.435500000138</v>
      </c>
      <c r="M838" s="259"/>
    </row>
    <row r="839" spans="1:16374" x14ac:dyDescent="0.25">
      <c r="B839" s="46">
        <f>SUBTOTAL(103,$C$10:C839)</f>
        <v>830</v>
      </c>
      <c r="C839" s="24" t="s">
        <v>597</v>
      </c>
      <c r="D839" s="24" t="s">
        <v>608</v>
      </c>
      <c r="E839" s="24"/>
      <c r="F839" s="24"/>
      <c r="G839" s="203" t="s">
        <v>581</v>
      </c>
      <c r="H839" s="208" t="s">
        <v>434</v>
      </c>
      <c r="I839" s="239">
        <v>45191</v>
      </c>
      <c r="J839" s="249">
        <v>0</v>
      </c>
      <c r="K839" s="101">
        <v>-42000</v>
      </c>
      <c r="L839" s="250">
        <f t="shared" si="12"/>
        <v>51101.435500000138</v>
      </c>
      <c r="M839" s="259"/>
    </row>
    <row r="840" spans="1:16374" x14ac:dyDescent="0.25">
      <c r="B840" s="46">
        <f>SUBTOTAL(103,$C$10:C840)</f>
        <v>831</v>
      </c>
      <c r="C840" s="24" t="s">
        <v>597</v>
      </c>
      <c r="D840" s="24" t="s">
        <v>608</v>
      </c>
      <c r="E840" s="24"/>
      <c r="F840" s="24"/>
      <c r="G840" s="203" t="s">
        <v>581</v>
      </c>
      <c r="H840" s="208" t="s">
        <v>434</v>
      </c>
      <c r="I840" s="239">
        <v>45191</v>
      </c>
      <c r="J840" s="249">
        <v>0</v>
      </c>
      <c r="K840" s="101">
        <v>-1750</v>
      </c>
      <c r="L840" s="250">
        <f t="shared" si="12"/>
        <v>49351.435500000138</v>
      </c>
      <c r="M840" s="259"/>
    </row>
    <row r="841" spans="1:16374" x14ac:dyDescent="0.25">
      <c r="B841" s="46">
        <f>SUBTOTAL(103,$C$10:C841)</f>
        <v>832</v>
      </c>
      <c r="C841" s="24" t="s">
        <v>597</v>
      </c>
      <c r="D841" s="24" t="s">
        <v>1121</v>
      </c>
      <c r="E841" s="24"/>
      <c r="F841" s="24"/>
      <c r="G841" s="203" t="s">
        <v>581</v>
      </c>
      <c r="H841" s="208" t="s">
        <v>434</v>
      </c>
      <c r="I841" s="239">
        <v>45191</v>
      </c>
      <c r="J841" s="249">
        <v>0</v>
      </c>
      <c r="K841" s="101">
        <v>-615</v>
      </c>
      <c r="L841" s="250">
        <f t="shared" si="12"/>
        <v>48736.435500000138</v>
      </c>
      <c r="M841" s="259"/>
    </row>
    <row r="842" spans="1:16374" x14ac:dyDescent="0.25">
      <c r="B842" s="46">
        <f>SUBTOTAL(103,$C$10:C842)</f>
        <v>833</v>
      </c>
      <c r="C842" s="154" t="s">
        <v>1083</v>
      </c>
      <c r="D842" s="24" t="s">
        <v>608</v>
      </c>
      <c r="E842" s="24"/>
      <c r="F842" s="24"/>
      <c r="G842" s="227" t="s">
        <v>582</v>
      </c>
      <c r="H842" s="203" t="s">
        <v>425</v>
      </c>
      <c r="I842" s="239">
        <v>45191</v>
      </c>
      <c r="J842" s="249">
        <v>0</v>
      </c>
      <c r="K842" s="101">
        <v>-4140</v>
      </c>
      <c r="L842" s="250">
        <f t="shared" si="12"/>
        <v>44596.435500000138</v>
      </c>
      <c r="M842" s="259"/>
    </row>
    <row r="843" spans="1:16374" x14ac:dyDescent="0.25">
      <c r="B843" s="46">
        <f>SUBTOTAL(103,$C$10:C843)</f>
        <v>834</v>
      </c>
      <c r="C843" s="154" t="s">
        <v>1083</v>
      </c>
      <c r="D843" s="24" t="s">
        <v>608</v>
      </c>
      <c r="E843" s="24"/>
      <c r="F843" s="24"/>
      <c r="G843" s="203" t="s">
        <v>675</v>
      </c>
      <c r="H843" s="203" t="s">
        <v>676</v>
      </c>
      <c r="I843" s="239">
        <v>45191</v>
      </c>
      <c r="J843" s="249">
        <v>0</v>
      </c>
      <c r="K843" s="101">
        <v>-3840</v>
      </c>
      <c r="L843" s="250">
        <f t="shared" si="12"/>
        <v>40756.435500000138</v>
      </c>
      <c r="M843" s="259"/>
    </row>
    <row r="844" spans="1:16374" x14ac:dyDescent="0.25">
      <c r="A844" s="268"/>
      <c r="B844" s="46">
        <f>SUBTOTAL(103,$C$10:C844)</f>
        <v>835</v>
      </c>
      <c r="C844" s="154" t="s">
        <v>844</v>
      </c>
      <c r="D844" s="226" t="s">
        <v>623</v>
      </c>
      <c r="E844" s="226"/>
      <c r="F844" s="226"/>
      <c r="G844" s="227" t="s">
        <v>700</v>
      </c>
      <c r="H844" s="208" t="s">
        <v>439</v>
      </c>
      <c r="I844" s="239">
        <v>45195</v>
      </c>
      <c r="J844" s="249">
        <v>500000</v>
      </c>
      <c r="K844" s="101">
        <v>0</v>
      </c>
      <c r="L844" s="250">
        <f t="shared" si="12"/>
        <v>540756.43550000014</v>
      </c>
      <c r="M844" s="259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  <c r="AH844" s="328"/>
      <c r="AI844" s="328"/>
      <c r="AJ844" s="328"/>
      <c r="AK844" s="328"/>
      <c r="AL844" s="328"/>
      <c r="AM844" s="328"/>
      <c r="AN844" s="328"/>
      <c r="AO844" s="328"/>
      <c r="AP844" s="328"/>
      <c r="AQ844" s="328"/>
      <c r="AR844" s="328"/>
      <c r="AS844" s="328"/>
      <c r="AT844" s="328"/>
      <c r="AU844" s="328"/>
      <c r="AV844" s="328"/>
      <c r="AW844" s="328"/>
      <c r="AX844" s="328"/>
      <c r="AY844" s="328"/>
      <c r="AZ844" s="328"/>
      <c r="BA844" s="328"/>
      <c r="BB844" s="328"/>
      <c r="BC844" s="328"/>
      <c r="BD844" s="328"/>
      <c r="BE844" s="328"/>
      <c r="BF844" s="328"/>
      <c r="BG844" s="328"/>
      <c r="BH844" s="328"/>
      <c r="BI844" s="328"/>
      <c r="BJ844" s="328"/>
      <c r="BK844" s="328"/>
      <c r="BL844" s="328"/>
      <c r="BM844" s="328"/>
      <c r="BN844" s="328"/>
      <c r="BO844" s="328"/>
      <c r="BP844" s="328"/>
      <c r="BQ844" s="328"/>
      <c r="BR844" s="328"/>
      <c r="BS844" s="328"/>
      <c r="BT844" s="328"/>
      <c r="BU844" s="328"/>
      <c r="BV844" s="328"/>
      <c r="BW844" s="328"/>
      <c r="BX844" s="328"/>
      <c r="BY844" s="328"/>
      <c r="BZ844" s="328"/>
      <c r="CA844" s="328"/>
      <c r="CB844" s="328"/>
      <c r="CC844" s="328"/>
      <c r="CD844" s="328"/>
      <c r="CE844" s="328"/>
      <c r="CF844" s="328"/>
      <c r="CG844" s="328"/>
      <c r="CH844" s="328"/>
      <c r="CI844" s="328"/>
      <c r="CJ844" s="328"/>
      <c r="CK844" s="328"/>
      <c r="CL844" s="328"/>
      <c r="CM844" s="328"/>
      <c r="CN844" s="328"/>
      <c r="CO844" s="328"/>
      <c r="CP844" s="328"/>
      <c r="CQ844" s="328"/>
      <c r="CR844" s="328"/>
      <c r="CS844" s="328"/>
      <c r="CT844" s="328"/>
      <c r="CU844" s="328"/>
      <c r="CV844" s="328"/>
      <c r="CW844" s="328"/>
      <c r="CX844" s="328"/>
      <c r="CY844" s="328"/>
      <c r="CZ844" s="328"/>
      <c r="DA844" s="328"/>
      <c r="DB844" s="328"/>
      <c r="DC844" s="328"/>
      <c r="DD844" s="328"/>
      <c r="DE844" s="328"/>
      <c r="DF844" s="328"/>
      <c r="DG844" s="328"/>
      <c r="DH844" s="328"/>
      <c r="DI844" s="328"/>
      <c r="DJ844" s="328"/>
      <c r="DK844" s="328"/>
      <c r="DL844" s="328"/>
      <c r="DM844" s="328"/>
      <c r="DN844" s="328"/>
      <c r="DO844" s="328"/>
      <c r="DP844" s="328"/>
      <c r="DQ844" s="328"/>
      <c r="DR844" s="328"/>
      <c r="DS844" s="328"/>
      <c r="DT844" s="328"/>
      <c r="DU844" s="328"/>
      <c r="DV844" s="328"/>
      <c r="DW844" s="328"/>
      <c r="DX844" s="328"/>
      <c r="DY844" s="328"/>
      <c r="DZ844" s="328"/>
      <c r="EA844" s="328"/>
      <c r="EB844" s="328"/>
      <c r="EC844" s="328"/>
      <c r="ED844" s="328"/>
      <c r="EE844" s="328"/>
      <c r="EF844" s="328"/>
      <c r="EG844" s="328"/>
      <c r="EH844" s="328"/>
      <c r="EI844" s="328"/>
      <c r="EJ844" s="328"/>
      <c r="EK844" s="328"/>
      <c r="EL844" s="328"/>
      <c r="EM844" s="328"/>
      <c r="EN844" s="328"/>
      <c r="EO844" s="328"/>
      <c r="EP844" s="328"/>
      <c r="EQ844" s="328"/>
      <c r="ER844" s="328"/>
      <c r="ES844" s="328"/>
      <c r="ET844" s="328"/>
      <c r="EU844" s="328"/>
      <c r="EV844" s="328"/>
      <c r="EW844" s="328"/>
      <c r="EX844" s="328"/>
      <c r="EY844" s="328"/>
      <c r="EZ844" s="328"/>
      <c r="FA844" s="328"/>
      <c r="FB844" s="328"/>
      <c r="FC844" s="328"/>
      <c r="FD844" s="328"/>
      <c r="FE844" s="328"/>
      <c r="FF844" s="328"/>
      <c r="FG844" s="328"/>
      <c r="FH844" s="328"/>
      <c r="FI844" s="328"/>
      <c r="FJ844" s="328"/>
      <c r="FK844" s="328"/>
      <c r="FL844" s="328"/>
      <c r="FM844" s="328"/>
      <c r="FN844" s="328"/>
      <c r="FO844" s="328"/>
      <c r="FP844" s="328"/>
      <c r="FQ844" s="328"/>
      <c r="FR844" s="328"/>
      <c r="FS844" s="328"/>
      <c r="FT844" s="328"/>
      <c r="FU844" s="328"/>
      <c r="FV844" s="328"/>
      <c r="FW844" s="328"/>
      <c r="FX844" s="328"/>
      <c r="FY844" s="328"/>
      <c r="FZ844" s="328"/>
      <c r="GA844" s="328"/>
      <c r="GB844" s="328"/>
      <c r="GC844" s="328"/>
      <c r="GD844" s="328"/>
      <c r="GE844" s="328"/>
      <c r="GF844" s="328"/>
      <c r="GG844" s="328"/>
      <c r="GH844" s="328"/>
      <c r="GI844" s="328"/>
      <c r="GJ844" s="328"/>
      <c r="GK844" s="328"/>
      <c r="GL844" s="328"/>
      <c r="GM844" s="328"/>
      <c r="GN844" s="328"/>
      <c r="GO844" s="328"/>
      <c r="GP844" s="328"/>
      <c r="GQ844" s="328"/>
      <c r="GR844" s="328"/>
      <c r="GS844" s="328"/>
      <c r="GT844" s="328"/>
      <c r="GU844" s="328"/>
      <c r="GV844" s="328"/>
      <c r="GW844" s="328"/>
      <c r="GX844" s="328"/>
      <c r="GY844" s="328"/>
      <c r="GZ844" s="328"/>
      <c r="HA844" s="328"/>
      <c r="HB844" s="328"/>
      <c r="HC844" s="328"/>
      <c r="HD844" s="328"/>
      <c r="HE844" s="328"/>
      <c r="HF844" s="328"/>
      <c r="HG844" s="328"/>
      <c r="HH844" s="328"/>
      <c r="HI844" s="328"/>
      <c r="HJ844" s="328"/>
      <c r="HK844" s="328"/>
      <c r="HL844" s="328"/>
      <c r="HM844" s="328"/>
      <c r="HN844" s="328"/>
      <c r="HO844" s="328"/>
      <c r="HP844" s="328"/>
      <c r="HQ844" s="328"/>
      <c r="HR844" s="328"/>
      <c r="HS844" s="328"/>
      <c r="HT844" s="328"/>
      <c r="HU844" s="328"/>
      <c r="HV844" s="328"/>
      <c r="HW844" s="328"/>
      <c r="HX844" s="328"/>
      <c r="HY844" s="328"/>
      <c r="HZ844" s="328"/>
      <c r="IA844" s="328"/>
      <c r="IB844" s="328"/>
      <c r="IC844" s="328"/>
      <c r="ID844" s="328"/>
      <c r="IE844" s="328"/>
      <c r="IF844" s="328"/>
      <c r="IG844" s="328"/>
      <c r="IH844" s="328"/>
      <c r="II844" s="328"/>
      <c r="IJ844" s="328"/>
      <c r="IK844" s="328"/>
      <c r="IL844" s="328"/>
      <c r="IM844" s="328"/>
      <c r="IN844" s="328"/>
      <c r="IO844" s="328"/>
      <c r="IP844" s="328"/>
      <c r="IQ844" s="328"/>
      <c r="IR844" s="328"/>
      <c r="IS844" s="328"/>
      <c r="IT844" s="328"/>
      <c r="IU844" s="328"/>
      <c r="IV844" s="328"/>
      <c r="IW844" s="328"/>
      <c r="IX844" s="328"/>
      <c r="IY844" s="328"/>
      <c r="IZ844" s="328"/>
      <c r="JA844" s="328"/>
      <c r="JB844" s="328"/>
      <c r="JC844" s="328"/>
      <c r="JD844" s="328"/>
      <c r="JE844" s="328"/>
      <c r="JF844" s="328"/>
      <c r="JG844" s="328"/>
      <c r="JH844" s="328"/>
      <c r="JI844" s="328"/>
      <c r="JJ844" s="328"/>
      <c r="JK844" s="328"/>
      <c r="JL844" s="328"/>
      <c r="JM844" s="328"/>
      <c r="JN844" s="328"/>
      <c r="JO844" s="328"/>
      <c r="JP844" s="328"/>
      <c r="JQ844" s="328"/>
      <c r="JR844" s="328"/>
      <c r="JS844" s="328"/>
      <c r="JT844" s="328"/>
      <c r="JU844" s="328"/>
      <c r="JV844" s="328"/>
      <c r="JW844" s="328"/>
      <c r="JX844" s="328"/>
      <c r="JY844" s="328"/>
      <c r="JZ844" s="328"/>
      <c r="KA844" s="328"/>
      <c r="KB844" s="328"/>
      <c r="KC844" s="328"/>
      <c r="KD844" s="328"/>
      <c r="KE844" s="328"/>
      <c r="KF844" s="328"/>
      <c r="KG844" s="328"/>
      <c r="KH844" s="328"/>
      <c r="KI844" s="328"/>
      <c r="KJ844" s="328"/>
      <c r="KK844" s="328"/>
      <c r="KL844" s="328"/>
      <c r="KM844" s="328"/>
      <c r="KN844" s="328"/>
      <c r="KO844" s="328"/>
      <c r="KP844" s="328"/>
      <c r="KQ844" s="328"/>
      <c r="KR844" s="328"/>
      <c r="KS844" s="328"/>
      <c r="KT844" s="328"/>
      <c r="KU844" s="328"/>
      <c r="KV844" s="328"/>
      <c r="KW844" s="328"/>
      <c r="KX844" s="328"/>
      <c r="KY844" s="328"/>
      <c r="KZ844" s="328"/>
      <c r="LA844" s="328"/>
      <c r="LB844" s="328"/>
      <c r="LC844" s="328"/>
      <c r="LD844" s="328"/>
      <c r="LE844" s="328"/>
      <c r="LF844" s="328"/>
      <c r="LG844" s="328"/>
      <c r="LH844" s="328"/>
      <c r="LI844" s="328"/>
      <c r="LJ844" s="328"/>
      <c r="LK844" s="328"/>
      <c r="LL844" s="328"/>
      <c r="LM844" s="328"/>
      <c r="LN844" s="328"/>
      <c r="LO844" s="328"/>
      <c r="LP844" s="328"/>
      <c r="LQ844" s="328"/>
      <c r="LR844" s="328"/>
      <c r="LS844" s="328"/>
      <c r="LT844" s="328"/>
      <c r="LU844" s="328"/>
      <c r="LV844" s="328"/>
      <c r="LW844" s="328"/>
      <c r="LX844" s="328"/>
      <c r="LY844" s="328"/>
      <c r="LZ844" s="328"/>
      <c r="MA844" s="328"/>
      <c r="MB844" s="328"/>
      <c r="MC844" s="328"/>
      <c r="MD844" s="328"/>
      <c r="ME844" s="328"/>
      <c r="MF844" s="328"/>
      <c r="MG844" s="328"/>
      <c r="MH844" s="328"/>
      <c r="MI844" s="328"/>
      <c r="MJ844" s="328"/>
      <c r="MK844" s="328"/>
      <c r="ML844" s="328"/>
      <c r="MM844" s="328"/>
      <c r="MN844" s="328"/>
      <c r="MO844" s="328"/>
      <c r="MP844" s="328"/>
      <c r="MQ844" s="328"/>
      <c r="MR844" s="328"/>
      <c r="MS844" s="328"/>
      <c r="MT844" s="328"/>
      <c r="MU844" s="328"/>
      <c r="MV844" s="328"/>
      <c r="MW844" s="328"/>
      <c r="MX844" s="328"/>
      <c r="MY844" s="328"/>
      <c r="MZ844" s="328"/>
      <c r="NA844" s="328"/>
      <c r="NB844" s="328"/>
      <c r="NC844" s="328"/>
      <c r="ND844" s="328"/>
      <c r="NE844" s="328"/>
      <c r="NF844" s="328"/>
      <c r="NG844" s="328"/>
      <c r="NH844" s="328"/>
      <c r="NI844" s="328"/>
      <c r="NJ844" s="328"/>
      <c r="NK844" s="328"/>
      <c r="NL844" s="328"/>
      <c r="NM844" s="328"/>
      <c r="NN844" s="328"/>
      <c r="NO844" s="328"/>
      <c r="NP844" s="328"/>
      <c r="NQ844" s="328"/>
      <c r="NR844" s="328"/>
      <c r="NS844" s="328"/>
      <c r="NT844" s="328"/>
      <c r="NU844" s="328"/>
      <c r="NV844" s="328"/>
      <c r="NW844" s="328"/>
      <c r="NX844" s="328"/>
      <c r="NY844" s="328"/>
      <c r="NZ844" s="328"/>
      <c r="OA844" s="328"/>
      <c r="OB844" s="328"/>
      <c r="OC844" s="328"/>
      <c r="OD844" s="328"/>
      <c r="OE844" s="328"/>
      <c r="OF844" s="328"/>
      <c r="OG844" s="328"/>
      <c r="OH844" s="328"/>
      <c r="OI844" s="328"/>
      <c r="OJ844" s="328"/>
      <c r="OK844" s="328"/>
      <c r="OL844" s="328"/>
      <c r="OM844" s="328"/>
      <c r="ON844" s="328"/>
      <c r="OO844" s="328"/>
      <c r="OP844" s="328"/>
      <c r="OQ844" s="328"/>
      <c r="OR844" s="328"/>
      <c r="OS844" s="328"/>
      <c r="OT844" s="328"/>
      <c r="OU844" s="328"/>
      <c r="OV844" s="328"/>
      <c r="OW844" s="328"/>
      <c r="OX844" s="328"/>
      <c r="OY844" s="328"/>
      <c r="OZ844" s="328"/>
      <c r="PA844" s="328"/>
      <c r="PB844" s="328"/>
      <c r="PC844" s="328"/>
      <c r="PD844" s="328"/>
      <c r="PE844" s="328"/>
      <c r="PF844" s="328"/>
      <c r="PG844" s="328"/>
      <c r="PH844" s="328"/>
      <c r="PI844" s="328"/>
      <c r="PJ844" s="328"/>
      <c r="PK844" s="328"/>
      <c r="PL844" s="328"/>
      <c r="PM844" s="328"/>
      <c r="PN844" s="328"/>
      <c r="PO844" s="328"/>
      <c r="PP844" s="328"/>
      <c r="PQ844" s="328"/>
      <c r="PR844" s="328"/>
      <c r="PS844" s="328"/>
      <c r="PT844" s="328"/>
      <c r="PU844" s="328"/>
      <c r="PV844" s="328"/>
      <c r="PW844" s="328"/>
      <c r="PX844" s="328"/>
      <c r="PY844" s="328"/>
      <c r="PZ844" s="328"/>
      <c r="QA844" s="328"/>
      <c r="QB844" s="328"/>
      <c r="QC844" s="328"/>
      <c r="QD844" s="328"/>
      <c r="QE844" s="328"/>
      <c r="QF844" s="328"/>
      <c r="QG844" s="328"/>
      <c r="QH844" s="328"/>
      <c r="QI844" s="328"/>
      <c r="QJ844" s="328"/>
      <c r="QK844" s="328"/>
      <c r="QL844" s="328"/>
      <c r="QM844" s="328"/>
      <c r="QN844" s="328"/>
      <c r="QO844" s="328"/>
      <c r="QP844" s="328"/>
      <c r="QQ844" s="328"/>
      <c r="QR844" s="328"/>
      <c r="QS844" s="328"/>
      <c r="QT844" s="328"/>
      <c r="QU844" s="328"/>
      <c r="QV844" s="328"/>
      <c r="QW844" s="328"/>
      <c r="QX844" s="328"/>
      <c r="QY844" s="328"/>
      <c r="QZ844" s="328"/>
      <c r="RA844" s="328"/>
      <c r="RB844" s="328"/>
      <c r="RC844" s="328"/>
      <c r="RD844" s="328"/>
      <c r="RE844" s="328"/>
      <c r="RF844" s="328"/>
      <c r="RG844" s="328"/>
      <c r="RH844" s="328"/>
      <c r="RI844" s="328"/>
      <c r="RJ844" s="328"/>
      <c r="RK844" s="328"/>
      <c r="RL844" s="328"/>
      <c r="RM844" s="328"/>
      <c r="RN844" s="328"/>
      <c r="RO844" s="328"/>
      <c r="RP844" s="328"/>
      <c r="RQ844" s="328"/>
      <c r="RR844" s="328"/>
      <c r="RS844" s="328"/>
      <c r="RT844" s="328"/>
      <c r="RU844" s="328"/>
      <c r="RV844" s="328"/>
      <c r="RW844" s="328"/>
      <c r="RX844" s="328"/>
      <c r="RY844" s="328"/>
      <c r="RZ844" s="328"/>
      <c r="SA844" s="328"/>
      <c r="SB844" s="328"/>
      <c r="SC844" s="328"/>
      <c r="SD844" s="328"/>
      <c r="SE844" s="328"/>
      <c r="SF844" s="328"/>
      <c r="SG844" s="328"/>
      <c r="SH844" s="328"/>
      <c r="SI844" s="328"/>
      <c r="SJ844" s="328"/>
      <c r="SK844" s="328"/>
      <c r="SL844" s="328"/>
      <c r="SM844" s="328"/>
      <c r="SN844" s="328"/>
      <c r="SO844" s="328"/>
      <c r="SP844" s="328"/>
      <c r="SQ844" s="328"/>
      <c r="SR844" s="328"/>
      <c r="SS844" s="328"/>
      <c r="ST844" s="328"/>
      <c r="SU844" s="328"/>
      <c r="SV844" s="328"/>
      <c r="SW844" s="328"/>
      <c r="SX844" s="328"/>
      <c r="SY844" s="328"/>
      <c r="SZ844" s="328"/>
      <c r="TA844" s="328"/>
      <c r="TB844" s="328"/>
      <c r="TC844" s="328"/>
      <c r="TD844" s="328"/>
      <c r="TE844" s="328"/>
      <c r="TF844" s="328"/>
      <c r="TG844" s="328"/>
      <c r="TH844" s="328"/>
      <c r="TI844" s="328"/>
      <c r="TJ844" s="328"/>
      <c r="TK844" s="328"/>
      <c r="TL844" s="328"/>
      <c r="TM844" s="328"/>
      <c r="TN844" s="328"/>
      <c r="TO844" s="328"/>
      <c r="TP844" s="328"/>
      <c r="TQ844" s="328"/>
      <c r="TR844" s="328"/>
      <c r="TS844" s="328"/>
      <c r="TT844" s="328"/>
      <c r="TU844" s="328"/>
      <c r="TV844" s="328"/>
      <c r="TW844" s="328"/>
      <c r="TX844" s="328"/>
      <c r="TY844" s="328"/>
      <c r="TZ844" s="328"/>
      <c r="UA844" s="328"/>
      <c r="UB844" s="328"/>
      <c r="UC844" s="328"/>
      <c r="UD844" s="328"/>
      <c r="UE844" s="328"/>
      <c r="UF844" s="328"/>
      <c r="UG844" s="328"/>
      <c r="UH844" s="328"/>
      <c r="UI844" s="328"/>
      <c r="UJ844" s="328"/>
      <c r="UK844" s="328"/>
      <c r="UL844" s="328"/>
      <c r="UM844" s="328"/>
      <c r="UN844" s="328"/>
      <c r="UO844" s="328"/>
      <c r="UP844" s="328"/>
      <c r="UQ844" s="328"/>
      <c r="UR844" s="328"/>
      <c r="US844" s="328"/>
      <c r="UT844" s="328"/>
      <c r="UU844" s="328"/>
      <c r="UV844" s="328"/>
      <c r="UW844" s="328"/>
      <c r="UX844" s="328"/>
      <c r="UY844" s="328"/>
      <c r="UZ844" s="328"/>
      <c r="VA844" s="328"/>
      <c r="VB844" s="328"/>
      <c r="VC844" s="328"/>
      <c r="VD844" s="328"/>
      <c r="VE844" s="328"/>
      <c r="VF844" s="328"/>
      <c r="VG844" s="328"/>
      <c r="VH844" s="328"/>
      <c r="VI844" s="328"/>
      <c r="VJ844" s="328"/>
      <c r="VK844" s="328"/>
      <c r="VL844" s="328"/>
      <c r="VM844" s="328"/>
      <c r="VN844" s="328"/>
      <c r="VO844" s="328"/>
      <c r="VP844" s="328"/>
      <c r="VQ844" s="328"/>
      <c r="VR844" s="328"/>
      <c r="VS844" s="328"/>
      <c r="VT844" s="328"/>
      <c r="VU844" s="328"/>
      <c r="VV844" s="328"/>
      <c r="VW844" s="328"/>
      <c r="VX844" s="328"/>
      <c r="VY844" s="328"/>
      <c r="VZ844" s="328"/>
      <c r="WA844" s="328"/>
      <c r="WB844" s="328"/>
      <c r="WC844" s="328"/>
      <c r="WD844" s="328"/>
      <c r="WE844" s="328"/>
      <c r="WF844" s="328"/>
      <c r="WG844" s="328"/>
      <c r="WH844" s="328"/>
      <c r="WI844" s="328"/>
      <c r="WJ844" s="328"/>
      <c r="WK844" s="328"/>
      <c r="WL844" s="328"/>
      <c r="WM844" s="328"/>
      <c r="WN844" s="328"/>
      <c r="WO844" s="328"/>
      <c r="WP844" s="328"/>
      <c r="WQ844" s="328"/>
      <c r="WR844" s="328"/>
      <c r="WS844" s="328"/>
      <c r="WT844" s="328"/>
      <c r="WU844" s="328"/>
      <c r="WV844" s="328"/>
      <c r="WW844" s="328"/>
      <c r="WX844" s="328"/>
      <c r="WY844" s="328"/>
      <c r="WZ844" s="328"/>
      <c r="XA844" s="328"/>
      <c r="XB844" s="328"/>
      <c r="XC844" s="328"/>
      <c r="XD844" s="328"/>
      <c r="XE844" s="328"/>
      <c r="XF844" s="328"/>
      <c r="XG844" s="328"/>
      <c r="XH844" s="328"/>
      <c r="XI844" s="328"/>
      <c r="XJ844" s="328"/>
      <c r="XK844" s="328"/>
      <c r="XL844" s="328"/>
      <c r="XM844" s="328"/>
      <c r="XN844" s="328"/>
      <c r="XO844" s="328"/>
      <c r="XP844" s="328"/>
      <c r="XQ844" s="328"/>
      <c r="XR844" s="328"/>
      <c r="XS844" s="328"/>
      <c r="XT844" s="328"/>
      <c r="XU844" s="328"/>
      <c r="XV844" s="328"/>
      <c r="XW844" s="328"/>
      <c r="XX844" s="328"/>
      <c r="XY844" s="328"/>
      <c r="XZ844" s="328"/>
      <c r="YA844" s="328"/>
      <c r="YB844" s="328"/>
      <c r="YC844" s="328"/>
      <c r="YD844" s="328"/>
      <c r="YE844" s="328"/>
      <c r="YF844" s="328"/>
      <c r="YG844" s="328"/>
      <c r="YH844" s="328"/>
      <c r="YI844" s="328"/>
      <c r="YJ844" s="328"/>
      <c r="YK844" s="328"/>
      <c r="YL844" s="328"/>
      <c r="YM844" s="328"/>
      <c r="YN844" s="328"/>
      <c r="YO844" s="328"/>
      <c r="YP844" s="328"/>
      <c r="YQ844" s="328"/>
      <c r="YR844" s="328"/>
      <c r="YS844" s="328"/>
      <c r="YT844" s="328"/>
      <c r="YU844" s="328"/>
      <c r="YV844" s="328"/>
      <c r="YW844" s="328"/>
      <c r="YX844" s="328"/>
      <c r="YY844" s="328"/>
      <c r="YZ844" s="328"/>
      <c r="ZA844" s="328"/>
      <c r="ZB844" s="328"/>
      <c r="ZC844" s="328"/>
      <c r="ZD844" s="328"/>
      <c r="ZE844" s="328"/>
      <c r="ZF844" s="328"/>
      <c r="ZG844" s="328"/>
      <c r="ZH844" s="328"/>
      <c r="ZI844" s="328"/>
      <c r="ZJ844" s="328"/>
      <c r="ZK844" s="328"/>
      <c r="ZL844" s="328"/>
      <c r="ZM844" s="328"/>
      <c r="ZN844" s="328"/>
      <c r="ZO844" s="328"/>
      <c r="ZP844" s="328"/>
      <c r="ZQ844" s="328"/>
      <c r="ZR844" s="328"/>
      <c r="ZS844" s="328"/>
      <c r="ZT844" s="328"/>
      <c r="ZU844" s="328"/>
      <c r="ZV844" s="328"/>
      <c r="ZW844" s="328"/>
      <c r="ZX844" s="328"/>
      <c r="ZY844" s="328"/>
      <c r="ZZ844" s="328"/>
      <c r="AAA844" s="328"/>
      <c r="AAB844" s="328"/>
      <c r="AAC844" s="328"/>
      <c r="AAD844" s="328"/>
      <c r="AAE844" s="328"/>
      <c r="AAF844" s="328"/>
      <c r="AAG844" s="328"/>
      <c r="AAH844" s="328"/>
      <c r="AAI844" s="328"/>
      <c r="AAJ844" s="328"/>
      <c r="AAK844" s="328"/>
      <c r="AAL844" s="328"/>
      <c r="AAM844" s="328"/>
      <c r="AAN844" s="328"/>
      <c r="AAO844" s="328"/>
      <c r="AAP844" s="328"/>
      <c r="AAQ844" s="328"/>
      <c r="AAR844" s="328"/>
      <c r="AAS844" s="328"/>
      <c r="AAT844" s="328"/>
      <c r="AAU844" s="328"/>
      <c r="AAV844" s="328"/>
      <c r="AAW844" s="328"/>
      <c r="AAX844" s="328"/>
      <c r="AAY844" s="328"/>
      <c r="AAZ844" s="328"/>
      <c r="ABA844" s="328"/>
      <c r="ABB844" s="328"/>
      <c r="ABC844" s="328"/>
      <c r="ABD844" s="328"/>
      <c r="ABE844" s="328"/>
      <c r="ABF844" s="328"/>
      <c r="ABG844" s="328"/>
      <c r="ABH844" s="328"/>
      <c r="ABI844" s="328"/>
      <c r="ABJ844" s="328"/>
      <c r="ABK844" s="328"/>
      <c r="ABL844" s="328"/>
      <c r="ABM844" s="328"/>
      <c r="ABN844" s="328"/>
      <c r="ABO844" s="328"/>
      <c r="ABP844" s="328"/>
      <c r="ABQ844" s="328"/>
      <c r="ABR844" s="328"/>
      <c r="ABS844" s="328"/>
      <c r="ABT844" s="328"/>
      <c r="ABU844" s="328"/>
      <c r="ABV844" s="328"/>
      <c r="ABW844" s="328"/>
      <c r="ABX844" s="328"/>
      <c r="ABY844" s="328"/>
      <c r="ABZ844" s="328"/>
      <c r="ACA844" s="328"/>
      <c r="ACB844" s="328"/>
      <c r="ACC844" s="328"/>
      <c r="ACD844" s="328"/>
      <c r="ACE844" s="328"/>
      <c r="ACF844" s="328"/>
      <c r="ACG844" s="328"/>
      <c r="ACH844" s="328"/>
      <c r="ACI844" s="328"/>
      <c r="ACJ844" s="328"/>
      <c r="ACK844" s="328"/>
      <c r="ACL844" s="328"/>
      <c r="ACM844" s="328"/>
      <c r="ACN844" s="328"/>
      <c r="ACO844" s="328"/>
      <c r="ACP844" s="328"/>
      <c r="ACQ844" s="328"/>
      <c r="ACR844" s="328"/>
      <c r="ACS844" s="328"/>
      <c r="ACT844" s="328"/>
      <c r="ACU844" s="328"/>
      <c r="ACV844" s="328"/>
      <c r="ACW844" s="328"/>
      <c r="ACX844" s="328"/>
      <c r="ACY844" s="328"/>
      <c r="ACZ844" s="328"/>
      <c r="ADA844" s="328"/>
      <c r="ADB844" s="328"/>
      <c r="ADC844" s="328"/>
      <c r="ADD844" s="328"/>
      <c r="ADE844" s="328"/>
      <c r="ADF844" s="328"/>
      <c r="ADG844" s="328"/>
      <c r="ADH844" s="328"/>
      <c r="ADI844" s="328"/>
      <c r="ADJ844" s="328"/>
      <c r="ADK844" s="328"/>
      <c r="ADL844" s="328"/>
      <c r="ADM844" s="328"/>
      <c r="ADN844" s="328"/>
      <c r="ADO844" s="328"/>
      <c r="ADP844" s="328"/>
      <c r="ADQ844" s="328"/>
      <c r="ADR844" s="328"/>
      <c r="ADS844" s="328"/>
      <c r="ADT844" s="328"/>
      <c r="ADU844" s="328"/>
      <c r="ADV844" s="328"/>
      <c r="ADW844" s="328"/>
      <c r="ADX844" s="328"/>
      <c r="ADY844" s="328"/>
      <c r="ADZ844" s="328"/>
      <c r="AEA844" s="328"/>
      <c r="AEB844" s="328"/>
      <c r="AEC844" s="328"/>
      <c r="AED844" s="328"/>
      <c r="AEE844" s="328"/>
      <c r="AEF844" s="328"/>
      <c r="AEG844" s="328"/>
      <c r="AEH844" s="328"/>
      <c r="AEI844" s="328"/>
      <c r="AEJ844" s="328"/>
      <c r="AEK844" s="328"/>
      <c r="AEL844" s="328"/>
      <c r="AEM844" s="328"/>
      <c r="AEN844" s="328"/>
      <c r="AEO844" s="328"/>
      <c r="AEP844" s="328"/>
      <c r="AEQ844" s="328"/>
      <c r="AER844" s="328"/>
      <c r="AES844" s="328"/>
      <c r="AET844" s="328"/>
      <c r="AEU844" s="328"/>
      <c r="AEV844" s="328"/>
      <c r="AEW844" s="328"/>
      <c r="AEX844" s="328"/>
      <c r="AEY844" s="328"/>
      <c r="AEZ844" s="328"/>
      <c r="AFA844" s="328"/>
      <c r="AFB844" s="328"/>
      <c r="AFC844" s="328"/>
      <c r="AFD844" s="328"/>
      <c r="AFE844" s="328"/>
      <c r="AFF844" s="328"/>
      <c r="AFG844" s="328"/>
      <c r="AFH844" s="328"/>
      <c r="AFI844" s="328"/>
      <c r="AFJ844" s="328"/>
      <c r="AFK844" s="328"/>
      <c r="AFL844" s="328"/>
      <c r="AFM844" s="328"/>
      <c r="AFN844" s="328"/>
      <c r="AFO844" s="328"/>
      <c r="AFP844" s="328"/>
      <c r="AFQ844" s="328"/>
      <c r="AFR844" s="328"/>
      <c r="AFS844" s="328"/>
      <c r="AFT844" s="328"/>
      <c r="AFU844" s="328"/>
      <c r="AFV844" s="328"/>
      <c r="AFW844" s="328"/>
      <c r="AFX844" s="328"/>
      <c r="AFY844" s="328"/>
      <c r="AFZ844" s="328"/>
      <c r="AGA844" s="328"/>
      <c r="AGB844" s="328"/>
      <c r="AGC844" s="328"/>
      <c r="AGD844" s="328"/>
      <c r="AGE844" s="328"/>
      <c r="AGF844" s="328"/>
      <c r="AGG844" s="328"/>
      <c r="AGH844" s="328"/>
      <c r="AGI844" s="328"/>
      <c r="AGJ844" s="328"/>
      <c r="AGK844" s="328"/>
      <c r="AGL844" s="328"/>
      <c r="AGM844" s="328"/>
      <c r="AGN844" s="328"/>
      <c r="AGO844" s="328"/>
      <c r="AGP844" s="328"/>
      <c r="AGQ844" s="328"/>
      <c r="AGR844" s="328"/>
      <c r="AGS844" s="328"/>
      <c r="AGT844" s="328"/>
      <c r="AGU844" s="328"/>
      <c r="AGV844" s="328"/>
      <c r="AGW844" s="328"/>
      <c r="AGX844" s="328"/>
      <c r="AGY844" s="328"/>
      <c r="AGZ844" s="328"/>
      <c r="AHA844" s="328"/>
      <c r="AHB844" s="328"/>
      <c r="AHC844" s="328"/>
      <c r="AHD844" s="328"/>
      <c r="AHE844" s="328"/>
      <c r="AHF844" s="328"/>
      <c r="AHG844" s="328"/>
      <c r="AHH844" s="328"/>
      <c r="AHI844" s="328"/>
      <c r="AHJ844" s="328"/>
      <c r="AHK844" s="328"/>
      <c r="AHL844" s="328"/>
      <c r="AHM844" s="328"/>
      <c r="AHN844" s="328"/>
      <c r="AHO844" s="328"/>
      <c r="AHP844" s="328"/>
      <c r="AHQ844" s="328"/>
      <c r="AHR844" s="328"/>
      <c r="AHS844" s="328"/>
      <c r="AHT844" s="328"/>
      <c r="AHU844" s="328"/>
      <c r="AHV844" s="328"/>
      <c r="AHW844" s="328"/>
      <c r="AHX844" s="328"/>
      <c r="AHY844" s="328"/>
      <c r="AHZ844" s="328"/>
      <c r="AIA844" s="328"/>
      <c r="AIB844" s="328"/>
      <c r="AIC844" s="328"/>
      <c r="AID844" s="328"/>
      <c r="AIE844" s="328"/>
      <c r="AIF844" s="328"/>
      <c r="AIG844" s="328"/>
      <c r="AIH844" s="328"/>
      <c r="AII844" s="328"/>
      <c r="AIJ844" s="328"/>
      <c r="AIK844" s="328"/>
      <c r="AIL844" s="328"/>
      <c r="AIM844" s="328"/>
      <c r="AIN844" s="328"/>
      <c r="AIO844" s="328"/>
      <c r="AIP844" s="328"/>
      <c r="AIQ844" s="328"/>
      <c r="AIR844" s="328"/>
      <c r="AIS844" s="328"/>
      <c r="AIT844" s="328"/>
      <c r="AIU844" s="328"/>
      <c r="AIV844" s="328"/>
      <c r="AIW844" s="328"/>
      <c r="AIX844" s="328"/>
      <c r="AIY844" s="328"/>
      <c r="AIZ844" s="328"/>
      <c r="AJA844" s="328"/>
      <c r="AJB844" s="328"/>
      <c r="AJC844" s="328"/>
      <c r="AJD844" s="328"/>
      <c r="AJE844" s="328"/>
      <c r="AJF844" s="328"/>
      <c r="AJG844" s="328"/>
      <c r="AJH844" s="328"/>
      <c r="AJI844" s="328"/>
      <c r="AJJ844" s="328"/>
      <c r="AJK844" s="328"/>
      <c r="AJL844" s="328"/>
      <c r="AJM844" s="328"/>
      <c r="AJN844" s="328"/>
      <c r="AJO844" s="328"/>
      <c r="AJP844" s="328"/>
      <c r="AJQ844" s="328"/>
      <c r="AJR844" s="328"/>
      <c r="AJS844" s="328"/>
      <c r="AJT844" s="328"/>
      <c r="AJU844" s="328"/>
      <c r="AJV844" s="328"/>
      <c r="AJW844" s="328"/>
      <c r="AJX844" s="328"/>
      <c r="AJY844" s="328"/>
      <c r="AJZ844" s="328"/>
      <c r="AKA844" s="328"/>
      <c r="AKB844" s="328"/>
      <c r="AKC844" s="328"/>
      <c r="AKD844" s="328"/>
      <c r="AKE844" s="328"/>
      <c r="AKF844" s="328"/>
      <c r="AKG844" s="328"/>
      <c r="AKH844" s="328"/>
      <c r="AKI844" s="328"/>
      <c r="AKJ844" s="328"/>
      <c r="AKK844" s="328"/>
      <c r="AKL844" s="328"/>
      <c r="AKM844" s="328"/>
      <c r="AKN844" s="328"/>
      <c r="AKO844" s="328"/>
      <c r="AKP844" s="328"/>
      <c r="AKQ844" s="328"/>
      <c r="AKR844" s="328"/>
      <c r="AKS844" s="328"/>
      <c r="AKT844" s="328"/>
      <c r="AKU844" s="328"/>
      <c r="AKV844" s="328"/>
      <c r="AKW844" s="328"/>
      <c r="AKX844" s="328"/>
      <c r="AKY844" s="328"/>
      <c r="AKZ844" s="328"/>
      <c r="ALA844" s="328"/>
      <c r="ALB844" s="328"/>
      <c r="ALC844" s="328"/>
      <c r="ALD844" s="328"/>
      <c r="ALE844" s="328"/>
      <c r="ALF844" s="328"/>
      <c r="ALG844" s="328"/>
      <c r="ALH844" s="328"/>
      <c r="ALI844" s="328"/>
      <c r="ALJ844" s="328"/>
      <c r="ALK844" s="328"/>
      <c r="ALL844" s="328"/>
      <c r="ALM844" s="328"/>
      <c r="ALN844" s="328"/>
      <c r="ALO844" s="328"/>
      <c r="ALP844" s="328"/>
      <c r="ALQ844" s="328"/>
      <c r="ALR844" s="328"/>
      <c r="ALS844" s="328"/>
      <c r="ALT844" s="328"/>
      <c r="ALU844" s="328"/>
      <c r="ALV844" s="328"/>
      <c r="ALW844" s="328"/>
      <c r="ALX844" s="328"/>
      <c r="ALY844" s="328"/>
      <c r="ALZ844" s="328"/>
      <c r="AMA844" s="328"/>
      <c r="AMB844" s="328"/>
      <c r="AMC844" s="328"/>
      <c r="AMD844" s="328"/>
      <c r="AME844" s="328"/>
      <c r="AMF844" s="328"/>
      <c r="AMG844" s="328"/>
      <c r="AMH844" s="328"/>
      <c r="AMI844" s="328"/>
      <c r="AMJ844" s="328"/>
      <c r="AMK844" s="328"/>
      <c r="AML844" s="328"/>
      <c r="AMM844" s="328"/>
      <c r="AMN844" s="328"/>
      <c r="AMO844" s="328"/>
      <c r="AMP844" s="328"/>
      <c r="AMQ844" s="328"/>
      <c r="AMR844" s="328"/>
      <c r="AMS844" s="328"/>
      <c r="AMT844" s="328"/>
      <c r="AMU844" s="328"/>
      <c r="AMV844" s="328"/>
      <c r="AMW844" s="328"/>
      <c r="AMX844" s="328"/>
      <c r="AMY844" s="328"/>
      <c r="AMZ844" s="328"/>
      <c r="ANA844" s="328"/>
      <c r="ANB844" s="328"/>
      <c r="ANC844" s="328"/>
      <c r="AND844" s="328"/>
      <c r="ANE844" s="328"/>
      <c r="ANF844" s="328"/>
      <c r="ANG844" s="328"/>
      <c r="ANH844" s="328"/>
      <c r="ANI844" s="328"/>
      <c r="ANJ844" s="328"/>
      <c r="ANK844" s="328"/>
      <c r="ANL844" s="328"/>
      <c r="ANM844" s="328"/>
      <c r="ANN844" s="328"/>
      <c r="ANO844" s="328"/>
      <c r="ANP844" s="328"/>
      <c r="ANQ844" s="328"/>
      <c r="ANR844" s="328"/>
      <c r="ANS844" s="328"/>
      <c r="ANT844" s="328"/>
      <c r="ANU844" s="328"/>
      <c r="ANV844" s="328"/>
      <c r="ANW844" s="328"/>
      <c r="ANX844" s="328"/>
      <c r="ANY844" s="328"/>
      <c r="ANZ844" s="328"/>
      <c r="AOA844" s="328"/>
      <c r="AOB844" s="328"/>
      <c r="AOC844" s="328"/>
      <c r="AOD844" s="328"/>
      <c r="AOE844" s="328"/>
      <c r="AOF844" s="328"/>
      <c r="AOG844" s="328"/>
      <c r="AOH844" s="328"/>
      <c r="AOI844" s="328"/>
      <c r="AOJ844" s="328"/>
      <c r="AOK844" s="328"/>
      <c r="AOL844" s="328"/>
      <c r="AOM844" s="328"/>
      <c r="AON844" s="328"/>
      <c r="AOO844" s="328"/>
      <c r="AOP844" s="328"/>
      <c r="AOQ844" s="328"/>
      <c r="AOR844" s="328"/>
      <c r="AOS844" s="328"/>
      <c r="AOT844" s="328"/>
      <c r="AOU844" s="328"/>
      <c r="AOV844" s="328"/>
      <c r="AOW844" s="328"/>
      <c r="AOX844" s="328"/>
      <c r="AOY844" s="328"/>
      <c r="AOZ844" s="328"/>
      <c r="APA844" s="328"/>
      <c r="APB844" s="328"/>
      <c r="APC844" s="328"/>
      <c r="APD844" s="328"/>
      <c r="APE844" s="328"/>
      <c r="APF844" s="328"/>
      <c r="APG844" s="328"/>
      <c r="APH844" s="328"/>
      <c r="API844" s="328"/>
      <c r="APJ844" s="328"/>
      <c r="APK844" s="328"/>
      <c r="APL844" s="328"/>
      <c r="APM844" s="328"/>
      <c r="APN844" s="328"/>
      <c r="APO844" s="328"/>
      <c r="APP844" s="328"/>
      <c r="APQ844" s="328"/>
      <c r="APR844" s="328"/>
      <c r="APS844" s="328"/>
      <c r="APT844" s="328"/>
      <c r="APU844" s="328"/>
      <c r="APV844" s="328"/>
      <c r="APW844" s="328"/>
      <c r="APX844" s="328"/>
      <c r="APY844" s="328"/>
      <c r="APZ844" s="328"/>
      <c r="AQA844" s="328"/>
      <c r="AQB844" s="328"/>
      <c r="AQC844" s="328"/>
      <c r="AQD844" s="328"/>
      <c r="AQE844" s="328"/>
      <c r="AQF844" s="328"/>
      <c r="AQG844" s="328"/>
      <c r="AQH844" s="328"/>
      <c r="AQI844" s="328"/>
      <c r="AQJ844" s="328"/>
      <c r="AQK844" s="328"/>
      <c r="AQL844" s="328"/>
      <c r="AQM844" s="328"/>
      <c r="AQN844" s="328"/>
      <c r="AQO844" s="328"/>
      <c r="AQP844" s="328"/>
      <c r="AQQ844" s="328"/>
      <c r="AQR844" s="328"/>
      <c r="AQS844" s="328"/>
      <c r="AQT844" s="328"/>
      <c r="AQU844" s="328"/>
      <c r="AQV844" s="328"/>
      <c r="AQW844" s="328"/>
      <c r="AQX844" s="328"/>
      <c r="AQY844" s="328"/>
      <c r="AQZ844" s="328"/>
      <c r="ARA844" s="328"/>
      <c r="ARB844" s="328"/>
      <c r="ARC844" s="328"/>
      <c r="ARD844" s="328"/>
      <c r="ARE844" s="328"/>
      <c r="ARF844" s="328"/>
      <c r="ARG844" s="328"/>
      <c r="ARH844" s="328"/>
      <c r="ARI844" s="328"/>
      <c r="ARJ844" s="328"/>
      <c r="ARK844" s="328"/>
      <c r="ARL844" s="328"/>
      <c r="ARM844" s="328"/>
      <c r="ARN844" s="328"/>
      <c r="ARO844" s="328"/>
      <c r="ARP844" s="328"/>
      <c r="ARQ844" s="328"/>
      <c r="ARR844" s="328"/>
      <c r="ARS844" s="328"/>
      <c r="ART844" s="328"/>
      <c r="ARU844" s="328"/>
      <c r="ARV844" s="328"/>
      <c r="ARW844" s="328"/>
      <c r="ARX844" s="328"/>
      <c r="ARY844" s="328"/>
      <c r="ARZ844" s="328"/>
      <c r="ASA844" s="328"/>
      <c r="ASB844" s="328"/>
      <c r="ASC844" s="328"/>
      <c r="ASD844" s="328"/>
      <c r="ASE844" s="328"/>
      <c r="ASF844" s="328"/>
      <c r="ASG844" s="328"/>
      <c r="ASH844" s="328"/>
      <c r="ASI844" s="328"/>
      <c r="ASJ844" s="328"/>
      <c r="ASK844" s="328"/>
      <c r="ASL844" s="328"/>
      <c r="ASM844" s="328"/>
      <c r="ASN844" s="328"/>
      <c r="ASO844" s="328"/>
      <c r="ASP844" s="328"/>
      <c r="ASQ844" s="328"/>
      <c r="ASR844" s="328"/>
      <c r="ASS844" s="328"/>
      <c r="AST844" s="328"/>
      <c r="ASU844" s="328"/>
      <c r="ASV844" s="328"/>
      <c r="ASW844" s="328"/>
      <c r="ASX844" s="328"/>
      <c r="ASY844" s="328"/>
      <c r="ASZ844" s="328"/>
      <c r="ATA844" s="328"/>
      <c r="ATB844" s="328"/>
      <c r="ATC844" s="328"/>
      <c r="ATD844" s="328"/>
      <c r="ATE844" s="328"/>
      <c r="ATF844" s="328"/>
      <c r="ATG844" s="328"/>
      <c r="ATH844" s="328"/>
      <c r="ATI844" s="328"/>
      <c r="ATJ844" s="328"/>
      <c r="ATK844" s="328"/>
      <c r="ATL844" s="328"/>
      <c r="ATM844" s="328"/>
      <c r="ATN844" s="328"/>
      <c r="ATO844" s="328"/>
      <c r="ATP844" s="328"/>
      <c r="ATQ844" s="328"/>
      <c r="ATR844" s="328"/>
      <c r="ATS844" s="328"/>
      <c r="ATT844" s="328"/>
      <c r="ATU844" s="328"/>
      <c r="ATV844" s="328"/>
      <c r="ATW844" s="328"/>
      <c r="ATX844" s="328"/>
      <c r="ATY844" s="328"/>
      <c r="ATZ844" s="328"/>
      <c r="AUA844" s="328"/>
      <c r="AUB844" s="328"/>
      <c r="AUC844" s="328"/>
      <c r="AUD844" s="328"/>
      <c r="AUE844" s="328"/>
      <c r="AUF844" s="328"/>
      <c r="AUG844" s="328"/>
      <c r="AUH844" s="328"/>
      <c r="AUI844" s="328"/>
      <c r="AUJ844" s="328"/>
      <c r="AUK844" s="328"/>
      <c r="AUL844" s="328"/>
      <c r="AUM844" s="328"/>
      <c r="AUN844" s="328"/>
      <c r="AUO844" s="328"/>
      <c r="AUP844" s="328"/>
      <c r="AUQ844" s="328"/>
      <c r="AUR844" s="328"/>
      <c r="AUS844" s="328"/>
      <c r="AUT844" s="328"/>
      <c r="AUU844" s="328"/>
      <c r="AUV844" s="328"/>
      <c r="AUW844" s="328"/>
      <c r="AUX844" s="328"/>
      <c r="AUY844" s="328"/>
      <c r="AUZ844" s="328"/>
      <c r="AVA844" s="328"/>
      <c r="AVB844" s="328"/>
      <c r="AVC844" s="328"/>
      <c r="AVD844" s="328"/>
      <c r="AVE844" s="328"/>
      <c r="AVF844" s="328"/>
      <c r="AVG844" s="328"/>
      <c r="AVH844" s="328"/>
      <c r="AVI844" s="328"/>
      <c r="AVJ844" s="328"/>
      <c r="AVK844" s="328"/>
      <c r="AVL844" s="328"/>
      <c r="AVM844" s="328"/>
      <c r="AVN844" s="328"/>
      <c r="AVO844" s="328"/>
      <c r="AVP844" s="328"/>
      <c r="AVQ844" s="328"/>
      <c r="AVR844" s="328"/>
      <c r="AVS844" s="328"/>
      <c r="AVT844" s="328"/>
      <c r="AVU844" s="328"/>
      <c r="AVV844" s="328"/>
      <c r="AVW844" s="328"/>
      <c r="AVX844" s="328"/>
      <c r="AVY844" s="328"/>
      <c r="AVZ844" s="328"/>
      <c r="AWA844" s="328"/>
      <c r="AWB844" s="328"/>
      <c r="AWC844" s="328"/>
      <c r="AWD844" s="328"/>
      <c r="AWE844" s="328"/>
      <c r="AWF844" s="328"/>
      <c r="AWG844" s="328"/>
      <c r="AWH844" s="328"/>
      <c r="AWI844" s="328"/>
      <c r="AWJ844" s="328"/>
      <c r="AWK844" s="328"/>
      <c r="AWL844" s="328"/>
      <c r="AWM844" s="328"/>
      <c r="AWN844" s="328"/>
      <c r="AWO844" s="328"/>
      <c r="AWP844" s="328"/>
      <c r="AWQ844" s="328"/>
      <c r="AWR844" s="328"/>
      <c r="AWS844" s="328"/>
      <c r="AWT844" s="328"/>
      <c r="AWU844" s="328"/>
      <c r="AWV844" s="328"/>
      <c r="AWW844" s="328"/>
      <c r="AWX844" s="328"/>
      <c r="AWY844" s="328"/>
      <c r="AWZ844" s="328"/>
      <c r="AXA844" s="328"/>
      <c r="AXB844" s="328"/>
      <c r="AXC844" s="328"/>
      <c r="AXD844" s="328"/>
      <c r="AXE844" s="328"/>
      <c r="AXF844" s="328"/>
      <c r="AXG844" s="328"/>
      <c r="AXH844" s="328"/>
      <c r="AXI844" s="328"/>
      <c r="AXJ844" s="328"/>
      <c r="AXK844" s="328"/>
      <c r="AXL844" s="328"/>
      <c r="AXM844" s="328"/>
      <c r="AXN844" s="328"/>
      <c r="AXO844" s="328"/>
      <c r="AXP844" s="328"/>
      <c r="AXQ844" s="328"/>
      <c r="AXR844" s="328"/>
      <c r="AXS844" s="328"/>
      <c r="AXT844" s="328"/>
      <c r="AXU844" s="328"/>
      <c r="AXV844" s="328"/>
      <c r="AXW844" s="328"/>
      <c r="AXX844" s="328"/>
      <c r="AXY844" s="328"/>
      <c r="AXZ844" s="328"/>
      <c r="AYA844" s="328"/>
      <c r="AYB844" s="328"/>
      <c r="AYC844" s="328"/>
      <c r="AYD844" s="328"/>
      <c r="AYE844" s="328"/>
      <c r="AYF844" s="328"/>
      <c r="AYG844" s="328"/>
      <c r="AYH844" s="328"/>
      <c r="AYI844" s="328"/>
      <c r="AYJ844" s="328"/>
      <c r="AYK844" s="328"/>
      <c r="AYL844" s="328"/>
      <c r="AYM844" s="328"/>
      <c r="AYN844" s="328"/>
      <c r="AYO844" s="328"/>
      <c r="AYP844" s="328"/>
      <c r="AYQ844" s="328"/>
      <c r="AYR844" s="328"/>
      <c r="AYS844" s="328"/>
      <c r="AYT844" s="328"/>
      <c r="AYU844" s="328"/>
      <c r="AYV844" s="328"/>
      <c r="AYW844" s="328"/>
      <c r="AYX844" s="328"/>
      <c r="AYY844" s="328"/>
      <c r="AYZ844" s="328"/>
      <c r="AZA844" s="328"/>
      <c r="AZB844" s="328"/>
      <c r="AZC844" s="328"/>
      <c r="AZD844" s="328"/>
      <c r="AZE844" s="328"/>
      <c r="AZF844" s="328"/>
      <c r="AZG844" s="328"/>
      <c r="AZH844" s="328"/>
      <c r="AZI844" s="328"/>
      <c r="AZJ844" s="328"/>
      <c r="AZK844" s="328"/>
      <c r="AZL844" s="328"/>
      <c r="AZM844" s="328"/>
      <c r="AZN844" s="328"/>
      <c r="AZO844" s="328"/>
      <c r="AZP844" s="328"/>
      <c r="AZQ844" s="328"/>
      <c r="AZR844" s="328"/>
      <c r="AZS844" s="328"/>
      <c r="AZT844" s="328"/>
      <c r="AZU844" s="328"/>
      <c r="AZV844" s="328"/>
      <c r="AZW844" s="328"/>
      <c r="AZX844" s="328"/>
      <c r="AZY844" s="328"/>
      <c r="AZZ844" s="328"/>
      <c r="BAA844" s="328"/>
      <c r="BAB844" s="328"/>
      <c r="BAC844" s="328"/>
      <c r="BAD844" s="328"/>
      <c r="BAE844" s="328"/>
      <c r="BAF844" s="328"/>
      <c r="BAG844" s="328"/>
      <c r="BAH844" s="328"/>
      <c r="BAI844" s="328"/>
      <c r="BAJ844" s="328"/>
      <c r="BAK844" s="328"/>
      <c r="BAL844" s="328"/>
      <c r="BAM844" s="328"/>
      <c r="BAN844" s="328"/>
      <c r="BAO844" s="328"/>
      <c r="BAP844" s="328"/>
      <c r="BAQ844" s="328"/>
      <c r="BAR844" s="328"/>
      <c r="BAS844" s="328"/>
      <c r="BAT844" s="328"/>
      <c r="BAU844" s="328"/>
      <c r="BAV844" s="328"/>
      <c r="BAW844" s="328"/>
      <c r="BAX844" s="328"/>
      <c r="BAY844" s="328"/>
      <c r="BAZ844" s="328"/>
      <c r="BBA844" s="328"/>
      <c r="BBB844" s="328"/>
      <c r="BBC844" s="328"/>
      <c r="BBD844" s="328"/>
      <c r="BBE844" s="328"/>
      <c r="BBF844" s="328"/>
      <c r="BBG844" s="328"/>
      <c r="BBH844" s="328"/>
      <c r="BBI844" s="328"/>
      <c r="BBJ844" s="328"/>
      <c r="BBK844" s="328"/>
      <c r="BBL844" s="328"/>
      <c r="BBM844" s="328"/>
      <c r="BBN844" s="328"/>
      <c r="BBO844" s="328"/>
      <c r="BBP844" s="328"/>
      <c r="BBQ844" s="328"/>
      <c r="BBR844" s="328"/>
      <c r="BBS844" s="328"/>
      <c r="BBT844" s="328"/>
      <c r="BBU844" s="328"/>
      <c r="BBV844" s="328"/>
      <c r="BBW844" s="328"/>
      <c r="BBX844" s="328"/>
      <c r="BBY844" s="328"/>
      <c r="BBZ844" s="328"/>
      <c r="BCA844" s="328"/>
      <c r="BCB844" s="328"/>
      <c r="BCC844" s="328"/>
      <c r="BCD844" s="328"/>
      <c r="BCE844" s="328"/>
      <c r="BCF844" s="328"/>
      <c r="BCG844" s="328"/>
      <c r="BCH844" s="328"/>
      <c r="BCI844" s="328"/>
      <c r="BCJ844" s="328"/>
      <c r="BCK844" s="328"/>
      <c r="BCL844" s="328"/>
      <c r="BCM844" s="328"/>
      <c r="BCN844" s="328"/>
      <c r="BCO844" s="328"/>
      <c r="BCP844" s="328"/>
      <c r="BCQ844" s="328"/>
      <c r="BCR844" s="328"/>
      <c r="BCS844" s="328"/>
      <c r="BCT844" s="328"/>
      <c r="BCU844" s="328"/>
      <c r="BCV844" s="328"/>
      <c r="BCW844" s="328"/>
      <c r="BCX844" s="328"/>
      <c r="BCY844" s="328"/>
      <c r="BCZ844" s="328"/>
      <c r="BDA844" s="328"/>
      <c r="BDB844" s="328"/>
      <c r="BDC844" s="328"/>
      <c r="BDD844" s="328"/>
      <c r="BDE844" s="328"/>
      <c r="BDF844" s="328"/>
      <c r="BDG844" s="328"/>
      <c r="BDH844" s="328"/>
      <c r="BDI844" s="328"/>
      <c r="BDJ844" s="328"/>
      <c r="BDK844" s="328"/>
      <c r="BDL844" s="328"/>
      <c r="BDM844" s="328"/>
      <c r="BDN844" s="328"/>
      <c r="BDO844" s="328"/>
      <c r="BDP844" s="328"/>
      <c r="BDQ844" s="328"/>
      <c r="BDR844" s="328"/>
      <c r="BDS844" s="328"/>
      <c r="BDT844" s="328"/>
      <c r="BDU844" s="328"/>
      <c r="BDV844" s="328"/>
      <c r="BDW844" s="328"/>
      <c r="BDX844" s="328"/>
      <c r="BDY844" s="328"/>
      <c r="BDZ844" s="328"/>
      <c r="BEA844" s="328"/>
      <c r="BEB844" s="328"/>
      <c r="BEC844" s="328"/>
      <c r="BED844" s="328"/>
      <c r="BEE844" s="328"/>
      <c r="BEF844" s="328"/>
      <c r="BEG844" s="328"/>
      <c r="BEH844" s="328"/>
      <c r="BEI844" s="328"/>
      <c r="BEJ844" s="328"/>
      <c r="BEK844" s="328"/>
      <c r="BEL844" s="328"/>
      <c r="BEM844" s="328"/>
      <c r="BEN844" s="328"/>
      <c r="BEO844" s="328"/>
      <c r="BEP844" s="328"/>
      <c r="BEQ844" s="328"/>
      <c r="BER844" s="328"/>
      <c r="BES844" s="328"/>
      <c r="BET844" s="328"/>
      <c r="BEU844" s="328"/>
      <c r="BEV844" s="328"/>
      <c r="BEW844" s="328"/>
      <c r="BEX844" s="328"/>
      <c r="BEY844" s="328"/>
      <c r="BEZ844" s="328"/>
      <c r="BFA844" s="328"/>
      <c r="BFB844" s="328"/>
      <c r="BFC844" s="328"/>
      <c r="BFD844" s="328"/>
      <c r="BFE844" s="328"/>
      <c r="BFF844" s="328"/>
      <c r="BFG844" s="328"/>
      <c r="BFH844" s="328"/>
      <c r="BFI844" s="328"/>
      <c r="BFJ844" s="328"/>
      <c r="BFK844" s="328"/>
      <c r="BFL844" s="328"/>
      <c r="BFM844" s="328"/>
      <c r="BFN844" s="328"/>
      <c r="BFO844" s="328"/>
      <c r="BFP844" s="328"/>
      <c r="BFQ844" s="328"/>
      <c r="BFR844" s="328"/>
      <c r="BFS844" s="328"/>
      <c r="BFT844" s="328"/>
      <c r="BFU844" s="328"/>
      <c r="BFV844" s="328"/>
      <c r="BFW844" s="328"/>
      <c r="BFX844" s="328"/>
      <c r="BFY844" s="328"/>
      <c r="BFZ844" s="328"/>
      <c r="BGA844" s="328"/>
      <c r="BGB844" s="328"/>
      <c r="BGC844" s="328"/>
      <c r="BGD844" s="328"/>
      <c r="BGE844" s="328"/>
      <c r="BGF844" s="328"/>
      <c r="BGG844" s="328"/>
      <c r="BGH844" s="328"/>
      <c r="BGI844" s="328"/>
      <c r="BGJ844" s="328"/>
      <c r="BGK844" s="328"/>
      <c r="BGL844" s="328"/>
      <c r="BGM844" s="328"/>
      <c r="BGN844" s="328"/>
      <c r="BGO844" s="328"/>
      <c r="BGP844" s="328"/>
      <c r="BGQ844" s="328"/>
      <c r="BGR844" s="328"/>
      <c r="BGS844" s="328"/>
      <c r="BGT844" s="328"/>
      <c r="BGU844" s="328"/>
      <c r="BGV844" s="328"/>
      <c r="BGW844" s="328"/>
      <c r="BGX844" s="328"/>
      <c r="BGY844" s="328"/>
      <c r="BGZ844" s="328"/>
      <c r="BHA844" s="328"/>
      <c r="BHB844" s="328"/>
      <c r="BHC844" s="328"/>
      <c r="BHD844" s="328"/>
      <c r="BHE844" s="328"/>
      <c r="BHF844" s="328"/>
      <c r="BHG844" s="328"/>
      <c r="BHH844" s="328"/>
      <c r="BHI844" s="328"/>
      <c r="BHJ844" s="328"/>
      <c r="BHK844" s="328"/>
      <c r="BHL844" s="328"/>
      <c r="BHM844" s="328"/>
      <c r="BHN844" s="328"/>
      <c r="BHO844" s="328"/>
      <c r="BHP844" s="328"/>
      <c r="BHQ844" s="328"/>
      <c r="BHR844" s="328"/>
      <c r="BHS844" s="328"/>
      <c r="BHT844" s="328"/>
      <c r="BHU844" s="328"/>
      <c r="BHV844" s="328"/>
      <c r="BHW844" s="328"/>
      <c r="BHX844" s="328"/>
      <c r="BHY844" s="328"/>
      <c r="BHZ844" s="328"/>
      <c r="BIA844" s="328"/>
      <c r="BIB844" s="328"/>
      <c r="BIC844" s="328"/>
      <c r="BID844" s="328"/>
      <c r="BIE844" s="328"/>
      <c r="BIF844" s="328"/>
      <c r="BIG844" s="328"/>
      <c r="BIH844" s="328"/>
      <c r="BII844" s="328"/>
      <c r="BIJ844" s="328"/>
      <c r="BIK844" s="328"/>
      <c r="BIL844" s="328"/>
      <c r="BIM844" s="328"/>
      <c r="BIN844" s="328"/>
      <c r="BIO844" s="328"/>
      <c r="BIP844" s="328"/>
      <c r="BIQ844" s="328"/>
      <c r="BIR844" s="328"/>
      <c r="BIS844" s="328"/>
      <c r="BIT844" s="328"/>
      <c r="BIU844" s="328"/>
      <c r="BIV844" s="328"/>
      <c r="BIW844" s="328"/>
      <c r="BIX844" s="328"/>
      <c r="BIY844" s="328"/>
      <c r="BIZ844" s="328"/>
      <c r="BJA844" s="328"/>
      <c r="BJB844" s="328"/>
      <c r="BJC844" s="328"/>
      <c r="BJD844" s="328"/>
      <c r="BJE844" s="328"/>
      <c r="BJF844" s="328"/>
      <c r="BJG844" s="328"/>
      <c r="BJH844" s="328"/>
      <c r="BJI844" s="328"/>
      <c r="BJJ844" s="328"/>
      <c r="BJK844" s="328"/>
      <c r="BJL844" s="328"/>
      <c r="BJM844" s="328"/>
      <c r="BJN844" s="328"/>
      <c r="BJO844" s="328"/>
      <c r="BJP844" s="328"/>
      <c r="BJQ844" s="328"/>
      <c r="BJR844" s="328"/>
      <c r="BJS844" s="328"/>
      <c r="BJT844" s="328"/>
      <c r="BJU844" s="328"/>
      <c r="BJV844" s="328"/>
      <c r="BJW844" s="328"/>
      <c r="BJX844" s="328"/>
      <c r="BJY844" s="328"/>
      <c r="BJZ844" s="328"/>
      <c r="BKA844" s="328"/>
      <c r="BKB844" s="328"/>
      <c r="BKC844" s="328"/>
      <c r="BKD844" s="328"/>
      <c r="BKE844" s="328"/>
      <c r="BKF844" s="328"/>
      <c r="BKG844" s="328"/>
      <c r="BKH844" s="328"/>
      <c r="BKI844" s="328"/>
      <c r="BKJ844" s="328"/>
      <c r="BKK844" s="328"/>
      <c r="BKL844" s="328"/>
      <c r="BKM844" s="328"/>
      <c r="BKN844" s="328"/>
      <c r="BKO844" s="328"/>
      <c r="BKP844" s="328"/>
      <c r="BKQ844" s="328"/>
      <c r="BKR844" s="328"/>
      <c r="BKS844" s="328"/>
      <c r="BKT844" s="328"/>
      <c r="BKU844" s="328"/>
      <c r="BKV844" s="328"/>
      <c r="BKW844" s="328"/>
      <c r="BKX844" s="328"/>
      <c r="BKY844" s="328"/>
      <c r="BKZ844" s="328"/>
      <c r="BLA844" s="328"/>
      <c r="BLB844" s="328"/>
      <c r="BLC844" s="328"/>
      <c r="BLD844" s="328"/>
      <c r="BLE844" s="328"/>
      <c r="BLF844" s="328"/>
      <c r="BLG844" s="328"/>
      <c r="BLH844" s="328"/>
      <c r="BLI844" s="328"/>
      <c r="BLJ844" s="328"/>
      <c r="BLK844" s="328"/>
      <c r="BLL844" s="328"/>
      <c r="BLM844" s="328"/>
      <c r="BLN844" s="328"/>
      <c r="BLO844" s="328"/>
      <c r="BLP844" s="328"/>
      <c r="BLQ844" s="328"/>
      <c r="BLR844" s="328"/>
      <c r="BLS844" s="328"/>
      <c r="BLT844" s="328"/>
      <c r="BLU844" s="328"/>
      <c r="BLV844" s="328"/>
      <c r="BLW844" s="328"/>
      <c r="BLX844" s="328"/>
      <c r="BLY844" s="328"/>
      <c r="BLZ844" s="328"/>
      <c r="BMA844" s="328"/>
      <c r="BMB844" s="328"/>
      <c r="BMC844" s="328"/>
      <c r="BMD844" s="328"/>
      <c r="BME844" s="328"/>
      <c r="BMF844" s="328"/>
      <c r="BMG844" s="328"/>
      <c r="BMH844" s="328"/>
      <c r="BMI844" s="328"/>
      <c r="BMJ844" s="328"/>
      <c r="BMK844" s="328"/>
      <c r="BML844" s="328"/>
      <c r="BMM844" s="328"/>
      <c r="BMN844" s="328"/>
      <c r="BMO844" s="328"/>
      <c r="BMP844" s="328"/>
      <c r="BMQ844" s="328"/>
      <c r="BMR844" s="328"/>
      <c r="BMS844" s="328"/>
      <c r="BMT844" s="328"/>
      <c r="BMU844" s="328"/>
      <c r="BMV844" s="328"/>
      <c r="BMW844" s="328"/>
      <c r="BMX844" s="328"/>
      <c r="BMY844" s="328"/>
      <c r="BMZ844" s="328"/>
      <c r="BNA844" s="328"/>
      <c r="BNB844" s="328"/>
      <c r="BNC844" s="328"/>
      <c r="BND844" s="328"/>
      <c r="BNE844" s="328"/>
      <c r="BNF844" s="328"/>
      <c r="BNG844" s="328"/>
      <c r="BNH844" s="328"/>
      <c r="BNI844" s="328"/>
      <c r="BNJ844" s="328"/>
      <c r="BNK844" s="328"/>
      <c r="BNL844" s="328"/>
      <c r="BNM844" s="328"/>
      <c r="BNN844" s="328"/>
      <c r="BNO844" s="328"/>
      <c r="BNP844" s="328"/>
      <c r="BNQ844" s="328"/>
      <c r="BNR844" s="328"/>
      <c r="BNS844" s="328"/>
      <c r="BNT844" s="328"/>
      <c r="BNU844" s="328"/>
      <c r="BNV844" s="328"/>
      <c r="BNW844" s="328"/>
      <c r="BNX844" s="328"/>
      <c r="BNY844" s="328"/>
      <c r="BNZ844" s="328"/>
      <c r="BOA844" s="328"/>
      <c r="BOB844" s="328"/>
      <c r="BOC844" s="328"/>
      <c r="BOD844" s="328"/>
      <c r="BOE844" s="328"/>
      <c r="BOF844" s="328"/>
      <c r="BOG844" s="328"/>
      <c r="BOH844" s="328"/>
      <c r="BOI844" s="328"/>
      <c r="BOJ844" s="328"/>
      <c r="BOK844" s="328"/>
      <c r="BOL844" s="328"/>
      <c r="BOM844" s="328"/>
      <c r="BON844" s="328"/>
      <c r="BOO844" s="328"/>
      <c r="BOP844" s="328"/>
      <c r="BOQ844" s="328"/>
      <c r="BOR844" s="328"/>
      <c r="BOS844" s="328"/>
      <c r="BOT844" s="328"/>
      <c r="BOU844" s="328"/>
      <c r="BOV844" s="328"/>
      <c r="BOW844" s="328"/>
      <c r="BOX844" s="328"/>
      <c r="BOY844" s="328"/>
      <c r="BOZ844" s="328"/>
      <c r="BPA844" s="328"/>
      <c r="BPB844" s="328"/>
      <c r="BPC844" s="328"/>
      <c r="BPD844" s="328"/>
      <c r="BPE844" s="328"/>
      <c r="BPF844" s="328"/>
      <c r="BPG844" s="328"/>
      <c r="BPH844" s="328"/>
      <c r="BPI844" s="328"/>
      <c r="BPJ844" s="328"/>
      <c r="BPK844" s="328"/>
      <c r="BPL844" s="328"/>
      <c r="BPM844" s="328"/>
      <c r="BPN844" s="328"/>
      <c r="BPO844" s="328"/>
      <c r="BPP844" s="328"/>
      <c r="BPQ844" s="328"/>
      <c r="BPR844" s="328"/>
      <c r="BPS844" s="328"/>
      <c r="BPT844" s="328"/>
      <c r="BPU844" s="328"/>
      <c r="BPV844" s="328"/>
      <c r="BPW844" s="328"/>
      <c r="BPX844" s="328"/>
      <c r="BPY844" s="328"/>
      <c r="BPZ844" s="328"/>
      <c r="BQA844" s="328"/>
      <c r="BQB844" s="328"/>
      <c r="BQC844" s="328"/>
      <c r="BQD844" s="328"/>
      <c r="BQE844" s="328"/>
      <c r="BQF844" s="328"/>
      <c r="BQG844" s="328"/>
      <c r="BQH844" s="328"/>
      <c r="BQI844" s="328"/>
      <c r="BQJ844" s="328"/>
      <c r="BQK844" s="328"/>
      <c r="BQL844" s="328"/>
      <c r="BQM844" s="328"/>
      <c r="BQN844" s="328"/>
      <c r="BQO844" s="328"/>
      <c r="BQP844" s="328"/>
      <c r="BQQ844" s="328"/>
      <c r="BQR844" s="328"/>
      <c r="BQS844" s="328"/>
      <c r="BQT844" s="328"/>
      <c r="BQU844" s="328"/>
      <c r="BQV844" s="328"/>
      <c r="BQW844" s="328"/>
      <c r="BQX844" s="328"/>
      <c r="BQY844" s="328"/>
      <c r="BQZ844" s="328"/>
      <c r="BRA844" s="328"/>
      <c r="BRB844" s="328"/>
      <c r="BRC844" s="328"/>
      <c r="BRD844" s="328"/>
      <c r="BRE844" s="328"/>
      <c r="BRF844" s="328"/>
      <c r="BRG844" s="328"/>
      <c r="BRH844" s="328"/>
      <c r="BRI844" s="328"/>
      <c r="BRJ844" s="328"/>
      <c r="BRK844" s="328"/>
      <c r="BRL844" s="328"/>
      <c r="BRM844" s="328"/>
      <c r="BRN844" s="328"/>
      <c r="BRO844" s="328"/>
      <c r="BRP844" s="328"/>
      <c r="BRQ844" s="328"/>
      <c r="BRR844" s="328"/>
      <c r="BRS844" s="328"/>
      <c r="BRT844" s="328"/>
      <c r="BRU844" s="328"/>
      <c r="BRV844" s="328"/>
      <c r="BRW844" s="328"/>
      <c r="BRX844" s="328"/>
      <c r="BRY844" s="328"/>
      <c r="BRZ844" s="328"/>
      <c r="BSA844" s="328"/>
      <c r="BSB844" s="328"/>
      <c r="BSC844" s="328"/>
      <c r="BSD844" s="328"/>
      <c r="BSE844" s="328"/>
      <c r="BSF844" s="328"/>
      <c r="BSG844" s="328"/>
      <c r="BSH844" s="328"/>
      <c r="BSI844" s="328"/>
      <c r="BSJ844" s="328"/>
      <c r="BSK844" s="328"/>
      <c r="BSL844" s="328"/>
      <c r="BSM844" s="328"/>
      <c r="BSN844" s="328"/>
      <c r="BSO844" s="328"/>
      <c r="BSP844" s="328"/>
      <c r="BSQ844" s="328"/>
      <c r="BSR844" s="328"/>
      <c r="BSS844" s="328"/>
      <c r="BST844" s="328"/>
      <c r="BSU844" s="328"/>
      <c r="BSV844" s="328"/>
      <c r="BSW844" s="328"/>
      <c r="BSX844" s="328"/>
      <c r="BSY844" s="328"/>
      <c r="BSZ844" s="328"/>
      <c r="BTA844" s="328"/>
      <c r="BTB844" s="328"/>
      <c r="BTC844" s="328"/>
      <c r="BTD844" s="328"/>
      <c r="BTE844" s="328"/>
      <c r="BTF844" s="328"/>
      <c r="BTG844" s="328"/>
      <c r="BTH844" s="328"/>
      <c r="BTI844" s="328"/>
      <c r="BTJ844" s="328"/>
      <c r="BTK844" s="328"/>
      <c r="BTL844" s="328"/>
      <c r="BTM844" s="328"/>
      <c r="BTN844" s="328"/>
      <c r="BTO844" s="328"/>
      <c r="BTP844" s="328"/>
      <c r="BTQ844" s="328"/>
      <c r="BTR844" s="328"/>
      <c r="BTS844" s="328"/>
      <c r="BTT844" s="328"/>
      <c r="BTU844" s="328"/>
      <c r="BTV844" s="328"/>
      <c r="BTW844" s="328"/>
      <c r="BTX844" s="328"/>
      <c r="BTY844" s="328"/>
      <c r="BTZ844" s="328"/>
      <c r="BUA844" s="328"/>
      <c r="BUB844" s="328"/>
      <c r="BUC844" s="328"/>
      <c r="BUD844" s="328"/>
      <c r="BUE844" s="328"/>
      <c r="BUF844" s="328"/>
      <c r="BUG844" s="328"/>
      <c r="BUH844" s="328"/>
      <c r="BUI844" s="328"/>
      <c r="BUJ844" s="328"/>
      <c r="BUK844" s="328"/>
      <c r="BUL844" s="328"/>
      <c r="BUM844" s="328"/>
      <c r="BUN844" s="328"/>
      <c r="BUO844" s="328"/>
      <c r="BUP844" s="328"/>
      <c r="BUQ844" s="328"/>
      <c r="BUR844" s="328"/>
      <c r="BUS844" s="328"/>
      <c r="BUT844" s="328"/>
      <c r="BUU844" s="328"/>
      <c r="BUV844" s="328"/>
      <c r="BUW844" s="328"/>
      <c r="BUX844" s="328"/>
      <c r="BUY844" s="328"/>
      <c r="BUZ844" s="328"/>
      <c r="BVA844" s="328"/>
      <c r="BVB844" s="328"/>
      <c r="BVC844" s="328"/>
      <c r="BVD844" s="328"/>
      <c r="BVE844" s="328"/>
      <c r="BVF844" s="328"/>
      <c r="BVG844" s="328"/>
      <c r="BVH844" s="328"/>
      <c r="BVI844" s="328"/>
      <c r="BVJ844" s="328"/>
      <c r="BVK844" s="328"/>
      <c r="BVL844" s="328"/>
      <c r="BVM844" s="328"/>
      <c r="BVN844" s="328"/>
      <c r="BVO844" s="328"/>
      <c r="BVP844" s="328"/>
      <c r="BVQ844" s="328"/>
      <c r="BVR844" s="328"/>
      <c r="BVS844" s="328"/>
      <c r="BVT844" s="328"/>
      <c r="BVU844" s="328"/>
      <c r="BVV844" s="328"/>
      <c r="BVW844" s="328"/>
      <c r="BVX844" s="328"/>
      <c r="BVY844" s="328"/>
      <c r="BVZ844" s="328"/>
      <c r="BWA844" s="328"/>
      <c r="BWB844" s="328"/>
      <c r="BWC844" s="328"/>
      <c r="BWD844" s="328"/>
      <c r="BWE844" s="328"/>
      <c r="BWF844" s="328"/>
      <c r="BWG844" s="328"/>
      <c r="BWH844" s="328"/>
      <c r="BWI844" s="328"/>
      <c r="BWJ844" s="328"/>
      <c r="BWK844" s="328"/>
      <c r="BWL844" s="328"/>
      <c r="BWM844" s="328"/>
      <c r="BWN844" s="328"/>
      <c r="BWO844" s="328"/>
      <c r="BWP844" s="328"/>
      <c r="BWQ844" s="328"/>
      <c r="BWR844" s="328"/>
      <c r="BWS844" s="328"/>
      <c r="BWT844" s="328"/>
      <c r="BWU844" s="328"/>
      <c r="BWV844" s="328"/>
      <c r="BWW844" s="328"/>
      <c r="BWX844" s="328"/>
      <c r="BWY844" s="328"/>
      <c r="BWZ844" s="328"/>
      <c r="BXA844" s="328"/>
      <c r="BXB844" s="328"/>
      <c r="BXC844" s="328"/>
      <c r="BXD844" s="328"/>
      <c r="BXE844" s="328"/>
      <c r="BXF844" s="328"/>
      <c r="BXG844" s="328"/>
      <c r="BXH844" s="328"/>
      <c r="BXI844" s="328"/>
      <c r="BXJ844" s="328"/>
      <c r="BXK844" s="328"/>
      <c r="BXL844" s="328"/>
      <c r="BXM844" s="328"/>
      <c r="BXN844" s="328"/>
      <c r="BXO844" s="328"/>
      <c r="BXP844" s="328"/>
      <c r="BXQ844" s="328"/>
      <c r="BXR844" s="328"/>
      <c r="BXS844" s="328"/>
      <c r="BXT844" s="328"/>
      <c r="BXU844" s="328"/>
      <c r="BXV844" s="328"/>
      <c r="BXW844" s="328"/>
      <c r="BXX844" s="328"/>
      <c r="BXY844" s="328"/>
      <c r="BXZ844" s="328"/>
      <c r="BYA844" s="328"/>
      <c r="BYB844" s="328"/>
      <c r="BYC844" s="328"/>
      <c r="BYD844" s="328"/>
      <c r="BYE844" s="328"/>
      <c r="BYF844" s="328"/>
      <c r="BYG844" s="328"/>
      <c r="BYH844" s="328"/>
      <c r="BYI844" s="328"/>
      <c r="BYJ844" s="328"/>
      <c r="BYK844" s="328"/>
      <c r="BYL844" s="328"/>
      <c r="BYM844" s="328"/>
      <c r="BYN844" s="328"/>
      <c r="BYO844" s="328"/>
      <c r="BYP844" s="328"/>
      <c r="BYQ844" s="328"/>
      <c r="BYR844" s="328"/>
      <c r="BYS844" s="328"/>
      <c r="BYT844" s="328"/>
      <c r="BYU844" s="328"/>
      <c r="BYV844" s="328"/>
      <c r="BYW844" s="328"/>
      <c r="BYX844" s="328"/>
      <c r="BYY844" s="328"/>
      <c r="BYZ844" s="328"/>
      <c r="BZA844" s="328"/>
      <c r="BZB844" s="328"/>
      <c r="BZC844" s="328"/>
      <c r="BZD844" s="328"/>
      <c r="BZE844" s="328"/>
      <c r="BZF844" s="328"/>
      <c r="BZG844" s="328"/>
      <c r="BZH844" s="328"/>
      <c r="BZI844" s="328"/>
      <c r="BZJ844" s="328"/>
      <c r="BZK844" s="328"/>
      <c r="BZL844" s="328"/>
      <c r="BZM844" s="328"/>
      <c r="BZN844" s="328"/>
      <c r="BZO844" s="328"/>
      <c r="BZP844" s="328"/>
      <c r="BZQ844" s="328"/>
      <c r="BZR844" s="328"/>
      <c r="BZS844" s="328"/>
      <c r="BZT844" s="328"/>
      <c r="BZU844" s="328"/>
      <c r="BZV844" s="328"/>
      <c r="BZW844" s="328"/>
      <c r="BZX844" s="328"/>
      <c r="BZY844" s="328"/>
      <c r="BZZ844" s="328"/>
      <c r="CAA844" s="328"/>
      <c r="CAB844" s="328"/>
      <c r="CAC844" s="328"/>
      <c r="CAD844" s="328"/>
      <c r="CAE844" s="328"/>
      <c r="CAF844" s="328"/>
      <c r="CAG844" s="328"/>
      <c r="CAH844" s="328"/>
      <c r="CAI844" s="328"/>
      <c r="CAJ844" s="328"/>
      <c r="CAK844" s="328"/>
      <c r="CAL844" s="328"/>
      <c r="CAM844" s="328"/>
      <c r="CAN844" s="328"/>
      <c r="CAO844" s="328"/>
      <c r="CAP844" s="328"/>
      <c r="CAQ844" s="328"/>
      <c r="CAR844" s="328"/>
      <c r="CAS844" s="328"/>
      <c r="CAT844" s="328"/>
      <c r="CAU844" s="328"/>
      <c r="CAV844" s="328"/>
      <c r="CAW844" s="328"/>
      <c r="CAX844" s="328"/>
      <c r="CAY844" s="328"/>
      <c r="CAZ844" s="328"/>
      <c r="CBA844" s="328"/>
      <c r="CBB844" s="328"/>
      <c r="CBC844" s="328"/>
      <c r="CBD844" s="328"/>
      <c r="CBE844" s="328"/>
      <c r="CBF844" s="328"/>
      <c r="CBG844" s="328"/>
      <c r="CBH844" s="328"/>
      <c r="CBI844" s="328"/>
      <c r="CBJ844" s="328"/>
      <c r="CBK844" s="328"/>
      <c r="CBL844" s="328"/>
      <c r="CBM844" s="328"/>
      <c r="CBN844" s="328"/>
      <c r="CBO844" s="328"/>
      <c r="CBP844" s="328"/>
      <c r="CBQ844" s="328"/>
      <c r="CBR844" s="328"/>
      <c r="CBS844" s="328"/>
      <c r="CBT844" s="328"/>
      <c r="CBU844" s="328"/>
      <c r="CBV844" s="328"/>
      <c r="CBW844" s="328"/>
      <c r="CBX844" s="328"/>
      <c r="CBY844" s="328"/>
      <c r="CBZ844" s="328"/>
      <c r="CCA844" s="328"/>
      <c r="CCB844" s="328"/>
      <c r="CCC844" s="328"/>
      <c r="CCD844" s="328"/>
      <c r="CCE844" s="328"/>
      <c r="CCF844" s="328"/>
      <c r="CCG844" s="328"/>
      <c r="CCH844" s="328"/>
      <c r="CCI844" s="328"/>
      <c r="CCJ844" s="328"/>
      <c r="CCK844" s="328"/>
      <c r="CCL844" s="328"/>
      <c r="CCM844" s="328"/>
      <c r="CCN844" s="328"/>
      <c r="CCO844" s="328"/>
      <c r="CCP844" s="328"/>
      <c r="CCQ844" s="328"/>
      <c r="CCR844" s="328"/>
      <c r="CCS844" s="328"/>
      <c r="CCT844" s="328"/>
      <c r="CCU844" s="328"/>
      <c r="CCV844" s="328"/>
      <c r="CCW844" s="328"/>
      <c r="CCX844" s="328"/>
      <c r="CCY844" s="328"/>
      <c r="CCZ844" s="328"/>
      <c r="CDA844" s="328"/>
      <c r="CDB844" s="328"/>
      <c r="CDC844" s="328"/>
      <c r="CDD844" s="328"/>
      <c r="CDE844" s="328"/>
      <c r="CDF844" s="328"/>
      <c r="CDG844" s="328"/>
      <c r="CDH844" s="328"/>
      <c r="CDI844" s="328"/>
      <c r="CDJ844" s="328"/>
      <c r="CDK844" s="328"/>
      <c r="CDL844" s="328"/>
      <c r="CDM844" s="328"/>
      <c r="CDN844" s="328"/>
      <c r="CDO844" s="328"/>
      <c r="CDP844" s="328"/>
      <c r="CDQ844" s="328"/>
      <c r="CDR844" s="328"/>
      <c r="CDS844" s="328"/>
      <c r="CDT844" s="328"/>
      <c r="CDU844" s="328"/>
      <c r="CDV844" s="328"/>
      <c r="CDW844" s="328"/>
      <c r="CDX844" s="328"/>
      <c r="CDY844" s="328"/>
      <c r="CDZ844" s="328"/>
      <c r="CEA844" s="328"/>
      <c r="CEB844" s="328"/>
      <c r="CEC844" s="328"/>
      <c r="CED844" s="328"/>
      <c r="CEE844" s="328"/>
      <c r="CEF844" s="328"/>
      <c r="CEG844" s="328"/>
      <c r="CEH844" s="328"/>
      <c r="CEI844" s="328"/>
      <c r="CEJ844" s="328"/>
      <c r="CEK844" s="328"/>
      <c r="CEL844" s="328"/>
      <c r="CEM844" s="328"/>
      <c r="CEN844" s="328"/>
      <c r="CEO844" s="328"/>
      <c r="CEP844" s="328"/>
      <c r="CEQ844" s="328"/>
      <c r="CER844" s="328"/>
      <c r="CES844" s="328"/>
      <c r="CET844" s="328"/>
      <c r="CEU844" s="328"/>
      <c r="CEV844" s="328"/>
      <c r="CEW844" s="328"/>
      <c r="CEX844" s="328"/>
      <c r="CEY844" s="328"/>
      <c r="CEZ844" s="328"/>
      <c r="CFA844" s="328"/>
      <c r="CFB844" s="328"/>
      <c r="CFC844" s="328"/>
      <c r="CFD844" s="328"/>
      <c r="CFE844" s="328"/>
      <c r="CFF844" s="328"/>
      <c r="CFG844" s="328"/>
      <c r="CFH844" s="328"/>
      <c r="CFI844" s="328"/>
      <c r="CFJ844" s="328"/>
      <c r="CFK844" s="328"/>
      <c r="CFL844" s="328"/>
      <c r="CFM844" s="328"/>
      <c r="CFN844" s="328"/>
      <c r="CFO844" s="328"/>
      <c r="CFP844" s="328"/>
      <c r="CFQ844" s="328"/>
      <c r="CFR844" s="328"/>
      <c r="CFS844" s="328"/>
      <c r="CFT844" s="328"/>
      <c r="CFU844" s="328"/>
      <c r="CFV844" s="328"/>
      <c r="CFW844" s="328"/>
      <c r="CFX844" s="328"/>
      <c r="CFY844" s="328"/>
      <c r="CFZ844" s="328"/>
      <c r="CGA844" s="328"/>
      <c r="CGB844" s="328"/>
      <c r="CGC844" s="328"/>
      <c r="CGD844" s="328"/>
      <c r="CGE844" s="328"/>
      <c r="CGF844" s="328"/>
      <c r="CGG844" s="328"/>
      <c r="CGH844" s="328"/>
      <c r="CGI844" s="328"/>
      <c r="CGJ844" s="328"/>
      <c r="CGK844" s="328"/>
      <c r="CGL844" s="328"/>
      <c r="CGM844" s="328"/>
      <c r="CGN844" s="328"/>
      <c r="CGO844" s="328"/>
      <c r="CGP844" s="328"/>
      <c r="CGQ844" s="328"/>
      <c r="CGR844" s="328"/>
      <c r="CGS844" s="328"/>
      <c r="CGT844" s="328"/>
      <c r="CGU844" s="328"/>
      <c r="CGV844" s="328"/>
      <c r="CGW844" s="328"/>
      <c r="CGX844" s="328"/>
      <c r="CGY844" s="328"/>
      <c r="CGZ844" s="328"/>
      <c r="CHA844" s="328"/>
      <c r="CHB844" s="328"/>
      <c r="CHC844" s="328"/>
      <c r="CHD844" s="328"/>
      <c r="CHE844" s="328"/>
      <c r="CHF844" s="328"/>
      <c r="CHG844" s="328"/>
      <c r="CHH844" s="328"/>
      <c r="CHI844" s="328"/>
      <c r="CHJ844" s="328"/>
      <c r="CHK844" s="328"/>
      <c r="CHL844" s="328"/>
      <c r="CHM844" s="328"/>
      <c r="CHN844" s="328"/>
      <c r="CHO844" s="328"/>
      <c r="CHP844" s="328"/>
      <c r="CHQ844" s="328"/>
      <c r="CHR844" s="328"/>
      <c r="CHS844" s="328"/>
      <c r="CHT844" s="328"/>
      <c r="CHU844" s="328"/>
      <c r="CHV844" s="328"/>
      <c r="CHW844" s="328"/>
      <c r="CHX844" s="328"/>
      <c r="CHY844" s="328"/>
      <c r="CHZ844" s="328"/>
      <c r="CIA844" s="328"/>
      <c r="CIB844" s="328"/>
      <c r="CIC844" s="328"/>
      <c r="CID844" s="328"/>
      <c r="CIE844" s="328"/>
      <c r="CIF844" s="328"/>
      <c r="CIG844" s="328"/>
      <c r="CIH844" s="328"/>
      <c r="CII844" s="328"/>
      <c r="CIJ844" s="328"/>
      <c r="CIK844" s="328"/>
      <c r="CIL844" s="328"/>
      <c r="CIM844" s="328"/>
      <c r="CIN844" s="328"/>
      <c r="CIO844" s="328"/>
      <c r="CIP844" s="328"/>
      <c r="CIQ844" s="328"/>
      <c r="CIR844" s="328"/>
      <c r="CIS844" s="328"/>
      <c r="CIT844" s="328"/>
      <c r="CIU844" s="328"/>
      <c r="CIV844" s="328"/>
      <c r="CIW844" s="328"/>
      <c r="CIX844" s="328"/>
      <c r="CIY844" s="328"/>
      <c r="CIZ844" s="328"/>
      <c r="CJA844" s="328"/>
      <c r="CJB844" s="328"/>
      <c r="CJC844" s="328"/>
      <c r="CJD844" s="328"/>
      <c r="CJE844" s="328"/>
      <c r="CJF844" s="328"/>
      <c r="CJG844" s="328"/>
      <c r="CJH844" s="328"/>
      <c r="CJI844" s="328"/>
      <c r="CJJ844" s="328"/>
      <c r="CJK844" s="328"/>
      <c r="CJL844" s="328"/>
      <c r="CJM844" s="328"/>
      <c r="CJN844" s="328"/>
      <c r="CJO844" s="328"/>
      <c r="CJP844" s="328"/>
      <c r="CJQ844" s="328"/>
      <c r="CJR844" s="328"/>
      <c r="CJS844" s="328"/>
      <c r="CJT844" s="328"/>
      <c r="CJU844" s="328"/>
      <c r="CJV844" s="328"/>
      <c r="CJW844" s="328"/>
      <c r="CJX844" s="328"/>
      <c r="CJY844" s="328"/>
      <c r="CJZ844" s="328"/>
      <c r="CKA844" s="328"/>
      <c r="CKB844" s="328"/>
      <c r="CKC844" s="328"/>
      <c r="CKD844" s="328"/>
      <c r="CKE844" s="328"/>
      <c r="CKF844" s="328"/>
      <c r="CKG844" s="328"/>
      <c r="CKH844" s="328"/>
      <c r="CKI844" s="328"/>
      <c r="CKJ844" s="328"/>
      <c r="CKK844" s="328"/>
      <c r="CKL844" s="328"/>
      <c r="CKM844" s="328"/>
      <c r="CKN844" s="328"/>
      <c r="CKO844" s="328"/>
      <c r="CKP844" s="328"/>
      <c r="CKQ844" s="328"/>
      <c r="CKR844" s="328"/>
      <c r="CKS844" s="328"/>
      <c r="CKT844" s="328"/>
      <c r="CKU844" s="328"/>
      <c r="CKV844" s="328"/>
      <c r="CKW844" s="328"/>
      <c r="CKX844" s="328"/>
      <c r="CKY844" s="328"/>
      <c r="CKZ844" s="328"/>
      <c r="CLA844" s="328"/>
      <c r="CLB844" s="328"/>
      <c r="CLC844" s="328"/>
      <c r="CLD844" s="328"/>
      <c r="CLE844" s="328"/>
      <c r="CLF844" s="328"/>
      <c r="CLG844" s="328"/>
      <c r="CLH844" s="328"/>
      <c r="CLI844" s="328"/>
      <c r="CLJ844" s="328"/>
      <c r="CLK844" s="328"/>
      <c r="CLL844" s="328"/>
      <c r="CLM844" s="328"/>
      <c r="CLN844" s="328"/>
      <c r="CLO844" s="328"/>
      <c r="CLP844" s="328"/>
      <c r="CLQ844" s="328"/>
      <c r="CLR844" s="328"/>
      <c r="CLS844" s="328"/>
      <c r="CLT844" s="328"/>
      <c r="CLU844" s="328"/>
      <c r="CLV844" s="328"/>
      <c r="CLW844" s="328"/>
      <c r="CLX844" s="328"/>
      <c r="CLY844" s="328"/>
      <c r="CLZ844" s="328"/>
      <c r="CMA844" s="328"/>
      <c r="CMB844" s="328"/>
      <c r="CMC844" s="328"/>
      <c r="CMD844" s="328"/>
      <c r="CME844" s="328"/>
      <c r="CMF844" s="328"/>
      <c r="CMG844" s="328"/>
      <c r="CMH844" s="328"/>
      <c r="CMI844" s="328"/>
      <c r="CMJ844" s="328"/>
      <c r="CMK844" s="328"/>
      <c r="CML844" s="328"/>
      <c r="CMM844" s="328"/>
      <c r="CMN844" s="328"/>
      <c r="CMO844" s="328"/>
      <c r="CMP844" s="328"/>
      <c r="CMQ844" s="328"/>
      <c r="CMR844" s="328"/>
      <c r="CMS844" s="328"/>
      <c r="CMT844" s="328"/>
      <c r="CMU844" s="328"/>
      <c r="CMV844" s="328"/>
      <c r="CMW844" s="328"/>
      <c r="CMX844" s="328"/>
      <c r="CMY844" s="328"/>
      <c r="CMZ844" s="328"/>
      <c r="CNA844" s="328"/>
      <c r="CNB844" s="328"/>
      <c r="CNC844" s="328"/>
      <c r="CND844" s="328"/>
      <c r="CNE844" s="328"/>
      <c r="CNF844" s="328"/>
      <c r="CNG844" s="328"/>
      <c r="CNH844" s="328"/>
      <c r="CNI844" s="328"/>
      <c r="CNJ844" s="328"/>
      <c r="CNK844" s="328"/>
      <c r="CNL844" s="328"/>
      <c r="CNM844" s="328"/>
      <c r="CNN844" s="328"/>
      <c r="CNO844" s="328"/>
      <c r="CNP844" s="328"/>
      <c r="CNQ844" s="328"/>
      <c r="CNR844" s="328"/>
      <c r="CNS844" s="328"/>
      <c r="CNT844" s="328"/>
      <c r="CNU844" s="328"/>
      <c r="CNV844" s="328"/>
      <c r="CNW844" s="328"/>
      <c r="CNX844" s="328"/>
      <c r="CNY844" s="328"/>
      <c r="CNZ844" s="328"/>
      <c r="COA844" s="328"/>
      <c r="COB844" s="328"/>
      <c r="COC844" s="328"/>
      <c r="COD844" s="328"/>
      <c r="COE844" s="328"/>
      <c r="COF844" s="328"/>
      <c r="COG844" s="328"/>
      <c r="COH844" s="328"/>
      <c r="COI844" s="328"/>
      <c r="COJ844" s="328"/>
      <c r="COK844" s="328"/>
      <c r="COL844" s="328"/>
      <c r="COM844" s="328"/>
      <c r="CON844" s="328"/>
      <c r="COO844" s="328"/>
      <c r="COP844" s="328"/>
      <c r="COQ844" s="328"/>
      <c r="COR844" s="328"/>
      <c r="COS844" s="328"/>
      <c r="COT844" s="328"/>
      <c r="COU844" s="328"/>
      <c r="COV844" s="328"/>
      <c r="COW844" s="328"/>
      <c r="COX844" s="328"/>
      <c r="COY844" s="328"/>
      <c r="COZ844" s="328"/>
      <c r="CPA844" s="328"/>
      <c r="CPB844" s="328"/>
      <c r="CPC844" s="328"/>
      <c r="CPD844" s="328"/>
      <c r="CPE844" s="328"/>
      <c r="CPF844" s="328"/>
      <c r="CPG844" s="328"/>
      <c r="CPH844" s="328"/>
      <c r="CPI844" s="328"/>
      <c r="CPJ844" s="328"/>
      <c r="CPK844" s="328"/>
      <c r="CPL844" s="328"/>
      <c r="CPM844" s="328"/>
      <c r="CPN844" s="328"/>
      <c r="CPO844" s="328"/>
      <c r="CPP844" s="328"/>
      <c r="CPQ844" s="328"/>
      <c r="CPR844" s="328"/>
      <c r="CPS844" s="328"/>
      <c r="CPT844" s="328"/>
      <c r="CPU844" s="328"/>
      <c r="CPV844" s="328"/>
      <c r="CPW844" s="328"/>
      <c r="CPX844" s="328"/>
      <c r="CPY844" s="328"/>
      <c r="CPZ844" s="328"/>
      <c r="CQA844" s="328"/>
      <c r="CQB844" s="328"/>
      <c r="CQC844" s="328"/>
      <c r="CQD844" s="328"/>
      <c r="CQE844" s="328"/>
      <c r="CQF844" s="328"/>
      <c r="CQG844" s="328"/>
      <c r="CQH844" s="328"/>
      <c r="CQI844" s="328"/>
      <c r="CQJ844" s="328"/>
      <c r="CQK844" s="328"/>
      <c r="CQL844" s="328"/>
      <c r="CQM844" s="328"/>
      <c r="CQN844" s="328"/>
      <c r="CQO844" s="328"/>
      <c r="CQP844" s="328"/>
      <c r="CQQ844" s="328"/>
      <c r="CQR844" s="328"/>
      <c r="CQS844" s="328"/>
      <c r="CQT844" s="328"/>
      <c r="CQU844" s="328"/>
      <c r="CQV844" s="328"/>
      <c r="CQW844" s="328"/>
      <c r="CQX844" s="328"/>
      <c r="CQY844" s="328"/>
      <c r="CQZ844" s="328"/>
      <c r="CRA844" s="328"/>
      <c r="CRB844" s="328"/>
      <c r="CRC844" s="328"/>
      <c r="CRD844" s="328"/>
      <c r="CRE844" s="328"/>
      <c r="CRF844" s="328"/>
      <c r="CRG844" s="328"/>
      <c r="CRH844" s="328"/>
      <c r="CRI844" s="328"/>
      <c r="CRJ844" s="328"/>
      <c r="CRK844" s="328"/>
      <c r="CRL844" s="328"/>
      <c r="CRM844" s="328"/>
      <c r="CRN844" s="328"/>
      <c r="CRO844" s="328"/>
      <c r="CRP844" s="328"/>
      <c r="CRQ844" s="328"/>
      <c r="CRR844" s="328"/>
      <c r="CRS844" s="328"/>
      <c r="CRT844" s="328"/>
      <c r="CRU844" s="328"/>
      <c r="CRV844" s="328"/>
      <c r="CRW844" s="328"/>
      <c r="CRX844" s="328"/>
      <c r="CRY844" s="328"/>
      <c r="CRZ844" s="328"/>
      <c r="CSA844" s="328"/>
      <c r="CSB844" s="328"/>
      <c r="CSC844" s="328"/>
      <c r="CSD844" s="328"/>
      <c r="CSE844" s="328"/>
      <c r="CSF844" s="328"/>
      <c r="CSG844" s="328"/>
      <c r="CSH844" s="328"/>
      <c r="CSI844" s="328"/>
      <c r="CSJ844" s="328"/>
      <c r="CSK844" s="328"/>
      <c r="CSL844" s="328"/>
      <c r="CSM844" s="328"/>
      <c r="CSN844" s="328"/>
      <c r="CSO844" s="328"/>
      <c r="CSP844" s="328"/>
      <c r="CSQ844" s="328"/>
      <c r="CSR844" s="328"/>
      <c r="CSS844" s="328"/>
      <c r="CST844" s="328"/>
      <c r="CSU844" s="328"/>
      <c r="CSV844" s="328"/>
      <c r="CSW844" s="328"/>
      <c r="CSX844" s="328"/>
      <c r="CSY844" s="328"/>
      <c r="CSZ844" s="328"/>
      <c r="CTA844" s="328"/>
      <c r="CTB844" s="328"/>
      <c r="CTC844" s="328"/>
      <c r="CTD844" s="328"/>
      <c r="CTE844" s="328"/>
      <c r="CTF844" s="328"/>
      <c r="CTG844" s="328"/>
      <c r="CTH844" s="328"/>
      <c r="CTI844" s="328"/>
      <c r="CTJ844" s="328"/>
      <c r="CTK844" s="328"/>
      <c r="CTL844" s="328"/>
      <c r="CTM844" s="328"/>
      <c r="CTN844" s="328"/>
      <c r="CTO844" s="328"/>
      <c r="CTP844" s="328"/>
      <c r="CTQ844" s="328"/>
      <c r="CTR844" s="328"/>
      <c r="CTS844" s="328"/>
      <c r="CTT844" s="328"/>
      <c r="CTU844" s="328"/>
      <c r="CTV844" s="328"/>
      <c r="CTW844" s="328"/>
      <c r="CTX844" s="328"/>
      <c r="CTY844" s="328"/>
      <c r="CTZ844" s="328"/>
      <c r="CUA844" s="328"/>
      <c r="CUB844" s="328"/>
      <c r="CUC844" s="328"/>
      <c r="CUD844" s="328"/>
      <c r="CUE844" s="328"/>
      <c r="CUF844" s="328"/>
      <c r="CUG844" s="328"/>
      <c r="CUH844" s="328"/>
      <c r="CUI844" s="328"/>
      <c r="CUJ844" s="328"/>
      <c r="CUK844" s="328"/>
      <c r="CUL844" s="328"/>
      <c r="CUM844" s="328"/>
      <c r="CUN844" s="328"/>
      <c r="CUO844" s="328"/>
      <c r="CUP844" s="328"/>
      <c r="CUQ844" s="328"/>
      <c r="CUR844" s="328"/>
      <c r="CUS844" s="328"/>
      <c r="CUT844" s="328"/>
      <c r="CUU844" s="328"/>
      <c r="CUV844" s="328"/>
      <c r="CUW844" s="328"/>
      <c r="CUX844" s="328"/>
      <c r="CUY844" s="328"/>
      <c r="CUZ844" s="328"/>
      <c r="CVA844" s="328"/>
      <c r="CVB844" s="328"/>
      <c r="CVC844" s="328"/>
      <c r="CVD844" s="328"/>
      <c r="CVE844" s="328"/>
      <c r="CVF844" s="328"/>
      <c r="CVG844" s="328"/>
      <c r="CVH844" s="328"/>
      <c r="CVI844" s="328"/>
      <c r="CVJ844" s="328"/>
      <c r="CVK844" s="328"/>
      <c r="CVL844" s="328"/>
      <c r="CVM844" s="328"/>
      <c r="CVN844" s="328"/>
      <c r="CVO844" s="328"/>
      <c r="CVP844" s="328"/>
      <c r="CVQ844" s="328"/>
      <c r="CVR844" s="328"/>
      <c r="CVS844" s="328"/>
      <c r="CVT844" s="328"/>
      <c r="CVU844" s="328"/>
      <c r="CVV844" s="328"/>
      <c r="CVW844" s="328"/>
      <c r="CVX844" s="328"/>
      <c r="CVY844" s="328"/>
      <c r="CVZ844" s="328"/>
      <c r="CWA844" s="328"/>
      <c r="CWB844" s="328"/>
      <c r="CWC844" s="328"/>
      <c r="CWD844" s="328"/>
      <c r="CWE844" s="328"/>
      <c r="CWF844" s="328"/>
      <c r="CWG844" s="328"/>
      <c r="CWH844" s="328"/>
      <c r="CWI844" s="328"/>
      <c r="CWJ844" s="328"/>
      <c r="CWK844" s="328"/>
      <c r="CWL844" s="328"/>
      <c r="CWM844" s="328"/>
      <c r="CWN844" s="328"/>
      <c r="CWO844" s="328"/>
      <c r="CWP844" s="328"/>
      <c r="CWQ844" s="328"/>
      <c r="CWR844" s="328"/>
      <c r="CWS844" s="328"/>
      <c r="CWT844" s="328"/>
      <c r="CWU844" s="328"/>
      <c r="CWV844" s="328"/>
      <c r="CWW844" s="328"/>
      <c r="CWX844" s="328"/>
      <c r="CWY844" s="328"/>
      <c r="CWZ844" s="328"/>
      <c r="CXA844" s="328"/>
      <c r="CXB844" s="328"/>
      <c r="CXC844" s="328"/>
      <c r="CXD844" s="328"/>
      <c r="CXE844" s="328"/>
      <c r="CXF844" s="328"/>
      <c r="CXG844" s="328"/>
      <c r="CXH844" s="328"/>
      <c r="CXI844" s="328"/>
      <c r="CXJ844" s="328"/>
      <c r="CXK844" s="328"/>
      <c r="CXL844" s="328"/>
      <c r="CXM844" s="328"/>
      <c r="CXN844" s="328"/>
      <c r="CXO844" s="328"/>
      <c r="CXP844" s="328"/>
      <c r="CXQ844" s="328"/>
      <c r="CXR844" s="328"/>
      <c r="CXS844" s="328"/>
      <c r="CXT844" s="328"/>
      <c r="CXU844" s="328"/>
      <c r="CXV844" s="328"/>
      <c r="CXW844" s="328"/>
      <c r="CXX844" s="328"/>
      <c r="CXY844" s="328"/>
      <c r="CXZ844" s="328"/>
      <c r="CYA844" s="328"/>
      <c r="CYB844" s="328"/>
      <c r="CYC844" s="328"/>
      <c r="CYD844" s="328"/>
      <c r="CYE844" s="328"/>
      <c r="CYF844" s="328"/>
      <c r="CYG844" s="328"/>
      <c r="CYH844" s="328"/>
      <c r="CYI844" s="328"/>
      <c r="CYJ844" s="328"/>
      <c r="CYK844" s="328"/>
      <c r="CYL844" s="328"/>
      <c r="CYM844" s="328"/>
      <c r="CYN844" s="328"/>
      <c r="CYO844" s="328"/>
      <c r="CYP844" s="328"/>
      <c r="CYQ844" s="328"/>
      <c r="CYR844" s="328"/>
      <c r="CYS844" s="328"/>
      <c r="CYT844" s="328"/>
      <c r="CYU844" s="328"/>
      <c r="CYV844" s="328"/>
      <c r="CYW844" s="328"/>
      <c r="CYX844" s="328"/>
      <c r="CYY844" s="328"/>
      <c r="CYZ844" s="328"/>
      <c r="CZA844" s="328"/>
      <c r="CZB844" s="328"/>
      <c r="CZC844" s="328"/>
      <c r="CZD844" s="328"/>
      <c r="CZE844" s="328"/>
      <c r="CZF844" s="328"/>
      <c r="CZG844" s="328"/>
      <c r="CZH844" s="328"/>
      <c r="CZI844" s="328"/>
      <c r="CZJ844" s="328"/>
      <c r="CZK844" s="328"/>
      <c r="CZL844" s="328"/>
      <c r="CZM844" s="328"/>
      <c r="CZN844" s="328"/>
      <c r="CZO844" s="328"/>
      <c r="CZP844" s="328"/>
      <c r="CZQ844" s="328"/>
      <c r="CZR844" s="328"/>
      <c r="CZS844" s="328"/>
      <c r="CZT844" s="328"/>
      <c r="CZU844" s="328"/>
      <c r="CZV844" s="328"/>
      <c r="CZW844" s="328"/>
      <c r="CZX844" s="328"/>
      <c r="CZY844" s="328"/>
      <c r="CZZ844" s="328"/>
      <c r="DAA844" s="328"/>
      <c r="DAB844" s="328"/>
      <c r="DAC844" s="328"/>
      <c r="DAD844" s="328"/>
      <c r="DAE844" s="328"/>
      <c r="DAF844" s="328"/>
      <c r="DAG844" s="328"/>
      <c r="DAH844" s="328"/>
      <c r="DAI844" s="328"/>
      <c r="DAJ844" s="328"/>
      <c r="DAK844" s="328"/>
      <c r="DAL844" s="328"/>
      <c r="DAM844" s="328"/>
      <c r="DAN844" s="328"/>
      <c r="DAO844" s="328"/>
      <c r="DAP844" s="328"/>
      <c r="DAQ844" s="328"/>
      <c r="DAR844" s="328"/>
      <c r="DAS844" s="328"/>
      <c r="DAT844" s="328"/>
      <c r="DAU844" s="328"/>
      <c r="DAV844" s="328"/>
      <c r="DAW844" s="328"/>
      <c r="DAX844" s="328"/>
      <c r="DAY844" s="328"/>
      <c r="DAZ844" s="328"/>
      <c r="DBA844" s="328"/>
      <c r="DBB844" s="328"/>
      <c r="DBC844" s="328"/>
      <c r="DBD844" s="328"/>
      <c r="DBE844" s="328"/>
      <c r="DBF844" s="328"/>
      <c r="DBG844" s="328"/>
      <c r="DBH844" s="328"/>
      <c r="DBI844" s="328"/>
      <c r="DBJ844" s="328"/>
      <c r="DBK844" s="328"/>
      <c r="DBL844" s="328"/>
      <c r="DBM844" s="328"/>
      <c r="DBN844" s="328"/>
      <c r="DBO844" s="328"/>
      <c r="DBP844" s="328"/>
      <c r="DBQ844" s="328"/>
      <c r="DBR844" s="328"/>
      <c r="DBS844" s="328"/>
      <c r="DBT844" s="328"/>
      <c r="DBU844" s="328"/>
      <c r="DBV844" s="328"/>
      <c r="DBW844" s="328"/>
      <c r="DBX844" s="328"/>
      <c r="DBY844" s="328"/>
      <c r="DBZ844" s="328"/>
      <c r="DCA844" s="328"/>
      <c r="DCB844" s="328"/>
      <c r="DCC844" s="328"/>
      <c r="DCD844" s="328"/>
      <c r="DCE844" s="328"/>
      <c r="DCF844" s="328"/>
      <c r="DCG844" s="328"/>
      <c r="DCH844" s="328"/>
      <c r="DCI844" s="328"/>
      <c r="DCJ844" s="328"/>
      <c r="DCK844" s="328"/>
      <c r="DCL844" s="328"/>
      <c r="DCM844" s="328"/>
      <c r="DCN844" s="328"/>
      <c r="DCO844" s="328"/>
      <c r="DCP844" s="328"/>
      <c r="DCQ844" s="328"/>
      <c r="DCR844" s="328"/>
      <c r="DCS844" s="328"/>
      <c r="DCT844" s="328"/>
      <c r="DCU844" s="328"/>
      <c r="DCV844" s="328"/>
      <c r="DCW844" s="328"/>
      <c r="DCX844" s="328"/>
      <c r="DCY844" s="328"/>
      <c r="DCZ844" s="328"/>
      <c r="DDA844" s="328"/>
      <c r="DDB844" s="328"/>
      <c r="DDC844" s="328"/>
      <c r="DDD844" s="328"/>
      <c r="DDE844" s="328"/>
      <c r="DDF844" s="328"/>
      <c r="DDG844" s="328"/>
      <c r="DDH844" s="328"/>
      <c r="DDI844" s="328"/>
      <c r="DDJ844" s="328"/>
      <c r="DDK844" s="328"/>
      <c r="DDL844" s="328"/>
      <c r="DDM844" s="328"/>
      <c r="DDN844" s="328"/>
      <c r="DDO844" s="328"/>
      <c r="DDP844" s="328"/>
      <c r="DDQ844" s="328"/>
      <c r="DDR844" s="328"/>
      <c r="DDS844" s="328"/>
      <c r="DDT844" s="328"/>
      <c r="DDU844" s="328"/>
      <c r="DDV844" s="328"/>
      <c r="DDW844" s="328"/>
      <c r="DDX844" s="328"/>
      <c r="DDY844" s="328"/>
      <c r="DDZ844" s="328"/>
      <c r="DEA844" s="328"/>
      <c r="DEB844" s="328"/>
      <c r="DEC844" s="328"/>
      <c r="DED844" s="328"/>
      <c r="DEE844" s="328"/>
      <c r="DEF844" s="328"/>
      <c r="DEG844" s="328"/>
      <c r="DEH844" s="328"/>
      <c r="DEI844" s="328"/>
      <c r="DEJ844" s="328"/>
      <c r="DEK844" s="328"/>
      <c r="DEL844" s="328"/>
      <c r="DEM844" s="328"/>
      <c r="DEN844" s="328"/>
      <c r="DEO844" s="328"/>
      <c r="DEP844" s="328"/>
      <c r="DEQ844" s="328"/>
      <c r="DER844" s="328"/>
      <c r="DES844" s="328"/>
      <c r="DET844" s="328"/>
      <c r="DEU844" s="328"/>
      <c r="DEV844" s="328"/>
      <c r="DEW844" s="328"/>
      <c r="DEX844" s="328"/>
      <c r="DEY844" s="328"/>
      <c r="DEZ844" s="328"/>
      <c r="DFA844" s="328"/>
      <c r="DFB844" s="328"/>
      <c r="DFC844" s="328"/>
      <c r="DFD844" s="328"/>
      <c r="DFE844" s="328"/>
      <c r="DFF844" s="328"/>
      <c r="DFG844" s="328"/>
      <c r="DFH844" s="328"/>
      <c r="DFI844" s="328"/>
      <c r="DFJ844" s="328"/>
      <c r="DFK844" s="328"/>
      <c r="DFL844" s="328"/>
      <c r="DFM844" s="328"/>
      <c r="DFN844" s="328"/>
      <c r="DFO844" s="328"/>
      <c r="DFP844" s="328"/>
      <c r="DFQ844" s="328"/>
      <c r="DFR844" s="328"/>
      <c r="DFS844" s="328"/>
      <c r="DFT844" s="328"/>
      <c r="DFU844" s="328"/>
      <c r="DFV844" s="328"/>
      <c r="DFW844" s="328"/>
      <c r="DFX844" s="328"/>
      <c r="DFY844" s="328"/>
      <c r="DFZ844" s="328"/>
      <c r="DGA844" s="328"/>
      <c r="DGB844" s="328"/>
      <c r="DGC844" s="328"/>
      <c r="DGD844" s="328"/>
      <c r="DGE844" s="328"/>
      <c r="DGF844" s="328"/>
      <c r="DGG844" s="328"/>
      <c r="DGH844" s="328"/>
      <c r="DGI844" s="328"/>
      <c r="DGJ844" s="328"/>
      <c r="DGK844" s="328"/>
      <c r="DGL844" s="328"/>
      <c r="DGM844" s="328"/>
      <c r="DGN844" s="328"/>
      <c r="DGO844" s="328"/>
      <c r="DGP844" s="328"/>
      <c r="DGQ844" s="328"/>
      <c r="DGR844" s="328"/>
      <c r="DGS844" s="328"/>
      <c r="DGT844" s="328"/>
      <c r="DGU844" s="328"/>
      <c r="DGV844" s="328"/>
      <c r="DGW844" s="328"/>
      <c r="DGX844" s="328"/>
      <c r="DGY844" s="328"/>
      <c r="DGZ844" s="328"/>
      <c r="DHA844" s="328"/>
      <c r="DHB844" s="328"/>
      <c r="DHC844" s="328"/>
      <c r="DHD844" s="328"/>
      <c r="DHE844" s="328"/>
      <c r="DHF844" s="328"/>
      <c r="DHG844" s="328"/>
      <c r="DHH844" s="328"/>
      <c r="DHI844" s="328"/>
      <c r="DHJ844" s="328"/>
      <c r="DHK844" s="328"/>
      <c r="DHL844" s="328"/>
      <c r="DHM844" s="328"/>
      <c r="DHN844" s="328"/>
      <c r="DHO844" s="328"/>
      <c r="DHP844" s="328"/>
      <c r="DHQ844" s="328"/>
      <c r="DHR844" s="328"/>
      <c r="DHS844" s="328"/>
      <c r="DHT844" s="328"/>
      <c r="DHU844" s="328"/>
      <c r="DHV844" s="328"/>
      <c r="DHW844" s="328"/>
      <c r="DHX844" s="328"/>
      <c r="DHY844" s="328"/>
      <c r="DHZ844" s="328"/>
      <c r="DIA844" s="328"/>
      <c r="DIB844" s="328"/>
      <c r="DIC844" s="328"/>
      <c r="DID844" s="328"/>
      <c r="DIE844" s="328"/>
      <c r="DIF844" s="328"/>
      <c r="DIG844" s="328"/>
      <c r="DIH844" s="328"/>
      <c r="DII844" s="328"/>
      <c r="DIJ844" s="328"/>
      <c r="DIK844" s="328"/>
      <c r="DIL844" s="328"/>
      <c r="DIM844" s="328"/>
      <c r="DIN844" s="328"/>
      <c r="DIO844" s="328"/>
      <c r="DIP844" s="328"/>
      <c r="DIQ844" s="328"/>
      <c r="DIR844" s="328"/>
      <c r="DIS844" s="328"/>
      <c r="DIT844" s="328"/>
      <c r="DIU844" s="328"/>
      <c r="DIV844" s="328"/>
      <c r="DIW844" s="328"/>
      <c r="DIX844" s="328"/>
      <c r="DIY844" s="328"/>
      <c r="DIZ844" s="328"/>
      <c r="DJA844" s="328"/>
      <c r="DJB844" s="328"/>
      <c r="DJC844" s="328"/>
      <c r="DJD844" s="328"/>
      <c r="DJE844" s="328"/>
      <c r="DJF844" s="328"/>
      <c r="DJG844" s="328"/>
      <c r="DJH844" s="328"/>
      <c r="DJI844" s="328"/>
      <c r="DJJ844" s="328"/>
      <c r="DJK844" s="328"/>
      <c r="DJL844" s="328"/>
      <c r="DJM844" s="328"/>
      <c r="DJN844" s="328"/>
      <c r="DJO844" s="328"/>
      <c r="DJP844" s="328"/>
      <c r="DJQ844" s="328"/>
      <c r="DJR844" s="328"/>
      <c r="DJS844" s="328"/>
      <c r="DJT844" s="328"/>
      <c r="DJU844" s="328"/>
      <c r="DJV844" s="328"/>
      <c r="DJW844" s="328"/>
      <c r="DJX844" s="328"/>
      <c r="DJY844" s="328"/>
      <c r="DJZ844" s="328"/>
      <c r="DKA844" s="328"/>
      <c r="DKB844" s="328"/>
      <c r="DKC844" s="328"/>
      <c r="DKD844" s="328"/>
      <c r="DKE844" s="328"/>
      <c r="DKF844" s="328"/>
      <c r="DKG844" s="328"/>
      <c r="DKH844" s="328"/>
      <c r="DKI844" s="328"/>
      <c r="DKJ844" s="328"/>
      <c r="DKK844" s="328"/>
      <c r="DKL844" s="328"/>
      <c r="DKM844" s="328"/>
      <c r="DKN844" s="328"/>
      <c r="DKO844" s="328"/>
      <c r="DKP844" s="328"/>
      <c r="DKQ844" s="328"/>
      <c r="DKR844" s="328"/>
      <c r="DKS844" s="328"/>
      <c r="DKT844" s="328"/>
      <c r="DKU844" s="328"/>
      <c r="DKV844" s="328"/>
      <c r="DKW844" s="328"/>
      <c r="DKX844" s="328"/>
      <c r="DKY844" s="328"/>
      <c r="DKZ844" s="328"/>
      <c r="DLA844" s="328"/>
      <c r="DLB844" s="328"/>
      <c r="DLC844" s="328"/>
      <c r="DLD844" s="328"/>
      <c r="DLE844" s="328"/>
      <c r="DLF844" s="328"/>
      <c r="DLG844" s="328"/>
      <c r="DLH844" s="328"/>
      <c r="DLI844" s="328"/>
      <c r="DLJ844" s="328"/>
      <c r="DLK844" s="328"/>
      <c r="DLL844" s="328"/>
      <c r="DLM844" s="328"/>
      <c r="DLN844" s="328"/>
      <c r="DLO844" s="328"/>
      <c r="DLP844" s="328"/>
      <c r="DLQ844" s="328"/>
      <c r="DLR844" s="328"/>
      <c r="DLS844" s="328"/>
      <c r="DLT844" s="328"/>
      <c r="DLU844" s="328"/>
      <c r="DLV844" s="328"/>
      <c r="DLW844" s="328"/>
      <c r="DLX844" s="328"/>
      <c r="DLY844" s="328"/>
      <c r="DLZ844" s="328"/>
      <c r="DMA844" s="328"/>
      <c r="DMB844" s="328"/>
      <c r="DMC844" s="328"/>
      <c r="DMD844" s="328"/>
      <c r="DME844" s="328"/>
      <c r="DMF844" s="328"/>
      <c r="DMG844" s="328"/>
      <c r="DMH844" s="328"/>
      <c r="DMI844" s="328"/>
      <c r="DMJ844" s="328"/>
      <c r="DMK844" s="328"/>
      <c r="DML844" s="328"/>
      <c r="DMM844" s="328"/>
      <c r="DMN844" s="328"/>
      <c r="DMO844" s="328"/>
      <c r="DMP844" s="328"/>
      <c r="DMQ844" s="328"/>
      <c r="DMR844" s="328"/>
      <c r="DMS844" s="328"/>
      <c r="DMT844" s="328"/>
      <c r="DMU844" s="328"/>
      <c r="DMV844" s="328"/>
      <c r="DMW844" s="328"/>
      <c r="DMX844" s="328"/>
      <c r="DMY844" s="328"/>
      <c r="DMZ844" s="328"/>
      <c r="DNA844" s="328"/>
      <c r="DNB844" s="328"/>
      <c r="DNC844" s="328"/>
      <c r="DND844" s="328"/>
      <c r="DNE844" s="328"/>
      <c r="DNF844" s="328"/>
      <c r="DNG844" s="328"/>
      <c r="DNH844" s="328"/>
      <c r="DNI844" s="328"/>
      <c r="DNJ844" s="328"/>
      <c r="DNK844" s="328"/>
      <c r="DNL844" s="328"/>
      <c r="DNM844" s="328"/>
      <c r="DNN844" s="328"/>
      <c r="DNO844" s="328"/>
      <c r="DNP844" s="328"/>
      <c r="DNQ844" s="328"/>
      <c r="DNR844" s="328"/>
      <c r="DNS844" s="328"/>
      <c r="DNT844" s="328"/>
      <c r="DNU844" s="328"/>
      <c r="DNV844" s="328"/>
      <c r="DNW844" s="328"/>
      <c r="DNX844" s="328"/>
      <c r="DNY844" s="328"/>
      <c r="DNZ844" s="328"/>
      <c r="DOA844" s="328"/>
      <c r="DOB844" s="328"/>
      <c r="DOC844" s="328"/>
      <c r="DOD844" s="328"/>
      <c r="DOE844" s="328"/>
      <c r="DOF844" s="328"/>
      <c r="DOG844" s="328"/>
      <c r="DOH844" s="328"/>
      <c r="DOI844" s="328"/>
      <c r="DOJ844" s="328"/>
      <c r="DOK844" s="328"/>
      <c r="DOL844" s="328"/>
      <c r="DOM844" s="328"/>
      <c r="DON844" s="328"/>
      <c r="DOO844" s="328"/>
      <c r="DOP844" s="328"/>
      <c r="DOQ844" s="328"/>
      <c r="DOR844" s="328"/>
      <c r="DOS844" s="328"/>
      <c r="DOT844" s="328"/>
      <c r="DOU844" s="328"/>
      <c r="DOV844" s="328"/>
      <c r="DOW844" s="328"/>
      <c r="DOX844" s="328"/>
      <c r="DOY844" s="328"/>
      <c r="DOZ844" s="328"/>
      <c r="DPA844" s="328"/>
      <c r="DPB844" s="328"/>
      <c r="DPC844" s="328"/>
      <c r="DPD844" s="328"/>
      <c r="DPE844" s="328"/>
      <c r="DPF844" s="328"/>
      <c r="DPG844" s="328"/>
      <c r="DPH844" s="328"/>
      <c r="DPI844" s="328"/>
      <c r="DPJ844" s="328"/>
      <c r="DPK844" s="328"/>
      <c r="DPL844" s="328"/>
      <c r="DPM844" s="328"/>
      <c r="DPN844" s="328"/>
      <c r="DPO844" s="328"/>
      <c r="DPP844" s="328"/>
      <c r="DPQ844" s="328"/>
      <c r="DPR844" s="328"/>
      <c r="DPS844" s="328"/>
      <c r="DPT844" s="328"/>
      <c r="DPU844" s="328"/>
      <c r="DPV844" s="328"/>
      <c r="DPW844" s="328"/>
      <c r="DPX844" s="328"/>
      <c r="DPY844" s="328"/>
      <c r="DPZ844" s="328"/>
      <c r="DQA844" s="328"/>
      <c r="DQB844" s="328"/>
      <c r="DQC844" s="328"/>
      <c r="DQD844" s="328"/>
      <c r="DQE844" s="328"/>
      <c r="DQF844" s="328"/>
      <c r="DQG844" s="328"/>
      <c r="DQH844" s="328"/>
      <c r="DQI844" s="328"/>
      <c r="DQJ844" s="328"/>
      <c r="DQK844" s="328"/>
      <c r="DQL844" s="328"/>
      <c r="DQM844" s="328"/>
      <c r="DQN844" s="328"/>
      <c r="DQO844" s="328"/>
      <c r="DQP844" s="328"/>
      <c r="DQQ844" s="328"/>
      <c r="DQR844" s="328"/>
      <c r="DQS844" s="328"/>
      <c r="DQT844" s="328"/>
      <c r="DQU844" s="328"/>
      <c r="DQV844" s="328"/>
      <c r="DQW844" s="328"/>
      <c r="DQX844" s="328"/>
      <c r="DQY844" s="328"/>
      <c r="DQZ844" s="328"/>
      <c r="DRA844" s="328"/>
      <c r="DRB844" s="328"/>
      <c r="DRC844" s="328"/>
      <c r="DRD844" s="328"/>
      <c r="DRE844" s="328"/>
      <c r="DRF844" s="328"/>
      <c r="DRG844" s="328"/>
      <c r="DRH844" s="328"/>
      <c r="DRI844" s="328"/>
      <c r="DRJ844" s="328"/>
      <c r="DRK844" s="328"/>
      <c r="DRL844" s="328"/>
      <c r="DRM844" s="328"/>
      <c r="DRN844" s="328"/>
      <c r="DRO844" s="328"/>
      <c r="DRP844" s="328"/>
      <c r="DRQ844" s="328"/>
      <c r="DRR844" s="328"/>
      <c r="DRS844" s="328"/>
      <c r="DRT844" s="328"/>
      <c r="DRU844" s="328"/>
      <c r="DRV844" s="328"/>
      <c r="DRW844" s="328"/>
      <c r="DRX844" s="328"/>
      <c r="DRY844" s="328"/>
      <c r="DRZ844" s="328"/>
      <c r="DSA844" s="328"/>
      <c r="DSB844" s="328"/>
      <c r="DSC844" s="328"/>
      <c r="DSD844" s="328"/>
      <c r="DSE844" s="328"/>
      <c r="DSF844" s="328"/>
      <c r="DSG844" s="328"/>
      <c r="DSH844" s="328"/>
      <c r="DSI844" s="328"/>
      <c r="DSJ844" s="328"/>
      <c r="DSK844" s="328"/>
      <c r="DSL844" s="328"/>
      <c r="DSM844" s="328"/>
      <c r="DSN844" s="328"/>
      <c r="DSO844" s="328"/>
      <c r="DSP844" s="328"/>
      <c r="DSQ844" s="328"/>
      <c r="DSR844" s="328"/>
      <c r="DSS844" s="328"/>
      <c r="DST844" s="328"/>
      <c r="DSU844" s="328"/>
      <c r="DSV844" s="328"/>
      <c r="DSW844" s="328"/>
      <c r="DSX844" s="328"/>
      <c r="DSY844" s="328"/>
      <c r="DSZ844" s="328"/>
      <c r="DTA844" s="328"/>
      <c r="DTB844" s="328"/>
      <c r="DTC844" s="328"/>
      <c r="DTD844" s="328"/>
      <c r="DTE844" s="328"/>
      <c r="DTF844" s="328"/>
      <c r="DTG844" s="328"/>
      <c r="DTH844" s="328"/>
      <c r="DTI844" s="328"/>
      <c r="DTJ844" s="328"/>
      <c r="DTK844" s="328"/>
      <c r="DTL844" s="328"/>
      <c r="DTM844" s="328"/>
      <c r="DTN844" s="328"/>
      <c r="DTO844" s="328"/>
      <c r="DTP844" s="328"/>
      <c r="DTQ844" s="328"/>
      <c r="DTR844" s="328"/>
      <c r="DTS844" s="328"/>
      <c r="DTT844" s="328"/>
      <c r="DTU844" s="328"/>
      <c r="DTV844" s="328"/>
      <c r="DTW844" s="328"/>
      <c r="DTX844" s="328"/>
      <c r="DTY844" s="328"/>
      <c r="DTZ844" s="328"/>
      <c r="DUA844" s="328"/>
      <c r="DUB844" s="328"/>
      <c r="DUC844" s="328"/>
      <c r="DUD844" s="328"/>
      <c r="DUE844" s="328"/>
      <c r="DUF844" s="328"/>
      <c r="DUG844" s="328"/>
      <c r="DUH844" s="328"/>
      <c r="DUI844" s="328"/>
      <c r="DUJ844" s="328"/>
      <c r="DUK844" s="328"/>
      <c r="DUL844" s="328"/>
      <c r="DUM844" s="328"/>
      <c r="DUN844" s="328"/>
      <c r="DUO844" s="328"/>
      <c r="DUP844" s="328"/>
      <c r="DUQ844" s="328"/>
      <c r="DUR844" s="328"/>
      <c r="DUS844" s="328"/>
      <c r="DUT844" s="328"/>
      <c r="DUU844" s="328"/>
      <c r="DUV844" s="328"/>
      <c r="DUW844" s="328"/>
      <c r="DUX844" s="328"/>
      <c r="DUY844" s="328"/>
      <c r="DUZ844" s="328"/>
      <c r="DVA844" s="328"/>
      <c r="DVB844" s="328"/>
      <c r="DVC844" s="328"/>
      <c r="DVD844" s="328"/>
      <c r="DVE844" s="328"/>
      <c r="DVF844" s="328"/>
      <c r="DVG844" s="328"/>
      <c r="DVH844" s="328"/>
      <c r="DVI844" s="328"/>
      <c r="DVJ844" s="328"/>
      <c r="DVK844" s="328"/>
      <c r="DVL844" s="328"/>
      <c r="DVM844" s="328"/>
      <c r="DVN844" s="328"/>
      <c r="DVO844" s="328"/>
      <c r="DVP844" s="328"/>
      <c r="DVQ844" s="328"/>
      <c r="DVR844" s="328"/>
      <c r="DVS844" s="328"/>
      <c r="DVT844" s="328"/>
      <c r="DVU844" s="328"/>
      <c r="DVV844" s="328"/>
      <c r="DVW844" s="328"/>
      <c r="DVX844" s="328"/>
      <c r="DVY844" s="328"/>
      <c r="DVZ844" s="328"/>
      <c r="DWA844" s="328"/>
      <c r="DWB844" s="328"/>
      <c r="DWC844" s="328"/>
      <c r="DWD844" s="328"/>
      <c r="DWE844" s="328"/>
      <c r="DWF844" s="328"/>
      <c r="DWG844" s="328"/>
      <c r="DWH844" s="328"/>
      <c r="DWI844" s="328"/>
      <c r="DWJ844" s="328"/>
      <c r="DWK844" s="328"/>
      <c r="DWL844" s="328"/>
      <c r="DWM844" s="328"/>
      <c r="DWN844" s="328"/>
      <c r="DWO844" s="328"/>
      <c r="DWP844" s="328"/>
      <c r="DWQ844" s="328"/>
      <c r="DWR844" s="328"/>
      <c r="DWS844" s="328"/>
      <c r="DWT844" s="328"/>
      <c r="DWU844" s="328"/>
      <c r="DWV844" s="328"/>
      <c r="DWW844" s="328"/>
      <c r="DWX844" s="328"/>
      <c r="DWY844" s="328"/>
      <c r="DWZ844" s="328"/>
      <c r="DXA844" s="328"/>
      <c r="DXB844" s="328"/>
      <c r="DXC844" s="328"/>
      <c r="DXD844" s="328"/>
      <c r="DXE844" s="328"/>
      <c r="DXF844" s="328"/>
      <c r="DXG844" s="328"/>
      <c r="DXH844" s="328"/>
      <c r="DXI844" s="328"/>
      <c r="DXJ844" s="328"/>
      <c r="DXK844" s="328"/>
      <c r="DXL844" s="328"/>
      <c r="DXM844" s="328"/>
      <c r="DXN844" s="328"/>
      <c r="DXO844" s="328"/>
      <c r="DXP844" s="328"/>
      <c r="DXQ844" s="328"/>
      <c r="DXR844" s="328"/>
      <c r="DXS844" s="328"/>
      <c r="DXT844" s="328"/>
      <c r="DXU844" s="328"/>
      <c r="DXV844" s="328"/>
      <c r="DXW844" s="328"/>
      <c r="DXX844" s="328"/>
      <c r="DXY844" s="328"/>
      <c r="DXZ844" s="328"/>
      <c r="DYA844" s="328"/>
      <c r="DYB844" s="328"/>
      <c r="DYC844" s="328"/>
      <c r="DYD844" s="328"/>
      <c r="DYE844" s="328"/>
      <c r="DYF844" s="328"/>
      <c r="DYG844" s="328"/>
      <c r="DYH844" s="328"/>
      <c r="DYI844" s="328"/>
      <c r="DYJ844" s="328"/>
      <c r="DYK844" s="328"/>
      <c r="DYL844" s="328"/>
      <c r="DYM844" s="328"/>
      <c r="DYN844" s="328"/>
      <c r="DYO844" s="328"/>
      <c r="DYP844" s="328"/>
      <c r="DYQ844" s="328"/>
      <c r="DYR844" s="328"/>
      <c r="DYS844" s="328"/>
      <c r="DYT844" s="328"/>
      <c r="DYU844" s="328"/>
      <c r="DYV844" s="328"/>
      <c r="DYW844" s="328"/>
      <c r="DYX844" s="328"/>
      <c r="DYY844" s="328"/>
      <c r="DYZ844" s="328"/>
      <c r="DZA844" s="328"/>
      <c r="DZB844" s="328"/>
      <c r="DZC844" s="328"/>
      <c r="DZD844" s="328"/>
      <c r="DZE844" s="328"/>
      <c r="DZF844" s="328"/>
      <c r="DZG844" s="328"/>
      <c r="DZH844" s="328"/>
      <c r="DZI844" s="328"/>
      <c r="DZJ844" s="328"/>
      <c r="DZK844" s="328"/>
      <c r="DZL844" s="328"/>
      <c r="DZM844" s="328"/>
      <c r="DZN844" s="328"/>
      <c r="DZO844" s="328"/>
      <c r="DZP844" s="328"/>
      <c r="DZQ844" s="328"/>
      <c r="DZR844" s="328"/>
      <c r="DZS844" s="328"/>
      <c r="DZT844" s="328"/>
      <c r="DZU844" s="328"/>
      <c r="DZV844" s="328"/>
      <c r="DZW844" s="328"/>
      <c r="DZX844" s="328"/>
      <c r="DZY844" s="328"/>
      <c r="DZZ844" s="328"/>
      <c r="EAA844" s="328"/>
      <c r="EAB844" s="328"/>
      <c r="EAC844" s="328"/>
      <c r="EAD844" s="328"/>
      <c r="EAE844" s="328"/>
      <c r="EAF844" s="328"/>
      <c r="EAG844" s="328"/>
      <c r="EAH844" s="328"/>
      <c r="EAI844" s="328"/>
      <c r="EAJ844" s="328"/>
      <c r="EAK844" s="328"/>
      <c r="EAL844" s="328"/>
      <c r="EAM844" s="328"/>
      <c r="EAN844" s="328"/>
      <c r="EAO844" s="328"/>
      <c r="EAP844" s="328"/>
      <c r="EAQ844" s="328"/>
      <c r="EAR844" s="328"/>
      <c r="EAS844" s="328"/>
      <c r="EAT844" s="328"/>
      <c r="EAU844" s="328"/>
      <c r="EAV844" s="328"/>
      <c r="EAW844" s="328"/>
      <c r="EAX844" s="328"/>
      <c r="EAY844" s="328"/>
      <c r="EAZ844" s="328"/>
      <c r="EBA844" s="328"/>
      <c r="EBB844" s="328"/>
      <c r="EBC844" s="328"/>
      <c r="EBD844" s="328"/>
      <c r="EBE844" s="328"/>
      <c r="EBF844" s="328"/>
      <c r="EBG844" s="328"/>
      <c r="EBH844" s="328"/>
      <c r="EBI844" s="328"/>
      <c r="EBJ844" s="328"/>
      <c r="EBK844" s="328"/>
      <c r="EBL844" s="328"/>
      <c r="EBM844" s="328"/>
      <c r="EBN844" s="328"/>
      <c r="EBO844" s="328"/>
      <c r="EBP844" s="328"/>
      <c r="EBQ844" s="328"/>
      <c r="EBR844" s="328"/>
      <c r="EBS844" s="328"/>
      <c r="EBT844" s="328"/>
      <c r="EBU844" s="328"/>
      <c r="EBV844" s="328"/>
      <c r="EBW844" s="328"/>
      <c r="EBX844" s="328"/>
      <c r="EBY844" s="328"/>
      <c r="EBZ844" s="328"/>
      <c r="ECA844" s="328"/>
      <c r="ECB844" s="328"/>
      <c r="ECC844" s="328"/>
      <c r="ECD844" s="328"/>
      <c r="ECE844" s="328"/>
      <c r="ECF844" s="328"/>
      <c r="ECG844" s="328"/>
      <c r="ECH844" s="328"/>
      <c r="ECI844" s="328"/>
      <c r="ECJ844" s="328"/>
      <c r="ECK844" s="328"/>
      <c r="ECL844" s="328"/>
      <c r="ECM844" s="328"/>
      <c r="ECN844" s="328"/>
      <c r="ECO844" s="328"/>
      <c r="ECP844" s="328"/>
      <c r="ECQ844" s="328"/>
      <c r="ECR844" s="328"/>
      <c r="ECS844" s="328"/>
      <c r="ECT844" s="328"/>
      <c r="ECU844" s="328"/>
      <c r="ECV844" s="328"/>
      <c r="ECW844" s="328"/>
      <c r="ECX844" s="328"/>
      <c r="ECY844" s="328"/>
      <c r="ECZ844" s="328"/>
      <c r="EDA844" s="328"/>
      <c r="EDB844" s="328"/>
      <c r="EDC844" s="328"/>
      <c r="EDD844" s="328"/>
      <c r="EDE844" s="328"/>
      <c r="EDF844" s="328"/>
      <c r="EDG844" s="328"/>
      <c r="EDH844" s="328"/>
      <c r="EDI844" s="328"/>
      <c r="EDJ844" s="328"/>
      <c r="EDK844" s="328"/>
      <c r="EDL844" s="328"/>
      <c r="EDM844" s="328"/>
      <c r="EDN844" s="328"/>
      <c r="EDO844" s="328"/>
      <c r="EDP844" s="328"/>
      <c r="EDQ844" s="328"/>
      <c r="EDR844" s="328"/>
      <c r="EDS844" s="328"/>
      <c r="EDT844" s="328"/>
      <c r="EDU844" s="328"/>
      <c r="EDV844" s="328"/>
      <c r="EDW844" s="328"/>
      <c r="EDX844" s="328"/>
      <c r="EDY844" s="328"/>
      <c r="EDZ844" s="328"/>
      <c r="EEA844" s="328"/>
      <c r="EEB844" s="328"/>
      <c r="EEC844" s="328"/>
      <c r="EED844" s="328"/>
      <c r="EEE844" s="328"/>
      <c r="EEF844" s="328"/>
      <c r="EEG844" s="328"/>
      <c r="EEH844" s="328"/>
      <c r="EEI844" s="328"/>
      <c r="EEJ844" s="328"/>
      <c r="EEK844" s="328"/>
      <c r="EEL844" s="328"/>
      <c r="EEM844" s="328"/>
      <c r="EEN844" s="328"/>
      <c r="EEO844" s="328"/>
      <c r="EEP844" s="328"/>
      <c r="EEQ844" s="328"/>
      <c r="EER844" s="328"/>
      <c r="EES844" s="328"/>
      <c r="EET844" s="328"/>
      <c r="EEU844" s="328"/>
      <c r="EEV844" s="328"/>
      <c r="EEW844" s="328"/>
      <c r="EEX844" s="328"/>
      <c r="EEY844" s="328"/>
      <c r="EEZ844" s="328"/>
      <c r="EFA844" s="328"/>
      <c r="EFB844" s="328"/>
      <c r="EFC844" s="328"/>
      <c r="EFD844" s="328"/>
      <c r="EFE844" s="328"/>
      <c r="EFF844" s="328"/>
      <c r="EFG844" s="328"/>
      <c r="EFH844" s="328"/>
      <c r="EFI844" s="328"/>
      <c r="EFJ844" s="328"/>
      <c r="EFK844" s="328"/>
      <c r="EFL844" s="328"/>
      <c r="EFM844" s="328"/>
      <c r="EFN844" s="328"/>
      <c r="EFO844" s="328"/>
      <c r="EFP844" s="328"/>
      <c r="EFQ844" s="328"/>
      <c r="EFR844" s="328"/>
      <c r="EFS844" s="328"/>
      <c r="EFT844" s="328"/>
      <c r="EFU844" s="328"/>
      <c r="EFV844" s="328"/>
      <c r="EFW844" s="328"/>
      <c r="EFX844" s="328"/>
      <c r="EFY844" s="328"/>
      <c r="EFZ844" s="328"/>
      <c r="EGA844" s="328"/>
      <c r="EGB844" s="328"/>
      <c r="EGC844" s="328"/>
      <c r="EGD844" s="328"/>
      <c r="EGE844" s="328"/>
      <c r="EGF844" s="328"/>
      <c r="EGG844" s="328"/>
      <c r="EGH844" s="328"/>
      <c r="EGI844" s="328"/>
      <c r="EGJ844" s="328"/>
      <c r="EGK844" s="328"/>
      <c r="EGL844" s="328"/>
      <c r="EGM844" s="328"/>
      <c r="EGN844" s="328"/>
      <c r="EGO844" s="328"/>
      <c r="EGP844" s="328"/>
      <c r="EGQ844" s="328"/>
      <c r="EGR844" s="328"/>
      <c r="EGS844" s="328"/>
      <c r="EGT844" s="328"/>
      <c r="EGU844" s="328"/>
      <c r="EGV844" s="328"/>
      <c r="EGW844" s="328"/>
      <c r="EGX844" s="328"/>
      <c r="EGY844" s="328"/>
      <c r="EGZ844" s="328"/>
      <c r="EHA844" s="328"/>
      <c r="EHB844" s="328"/>
      <c r="EHC844" s="328"/>
      <c r="EHD844" s="328"/>
      <c r="EHE844" s="328"/>
      <c r="EHF844" s="328"/>
      <c r="EHG844" s="328"/>
      <c r="EHH844" s="328"/>
      <c r="EHI844" s="328"/>
      <c r="EHJ844" s="328"/>
      <c r="EHK844" s="328"/>
      <c r="EHL844" s="328"/>
      <c r="EHM844" s="328"/>
      <c r="EHN844" s="328"/>
      <c r="EHO844" s="328"/>
      <c r="EHP844" s="328"/>
      <c r="EHQ844" s="328"/>
      <c r="EHR844" s="328"/>
      <c r="EHS844" s="328"/>
      <c r="EHT844" s="328"/>
      <c r="EHU844" s="328"/>
      <c r="EHV844" s="328"/>
      <c r="EHW844" s="328"/>
      <c r="EHX844" s="328"/>
      <c r="EHY844" s="328"/>
      <c r="EHZ844" s="328"/>
      <c r="EIA844" s="328"/>
      <c r="EIB844" s="328"/>
      <c r="EIC844" s="328"/>
      <c r="EID844" s="328"/>
      <c r="EIE844" s="328"/>
      <c r="EIF844" s="328"/>
      <c r="EIG844" s="328"/>
      <c r="EIH844" s="328"/>
      <c r="EII844" s="328"/>
      <c r="EIJ844" s="328"/>
      <c r="EIK844" s="328"/>
      <c r="EIL844" s="328"/>
      <c r="EIM844" s="328"/>
      <c r="EIN844" s="328"/>
      <c r="EIO844" s="328"/>
      <c r="EIP844" s="328"/>
      <c r="EIQ844" s="328"/>
      <c r="EIR844" s="328"/>
      <c r="EIS844" s="328"/>
      <c r="EIT844" s="328"/>
      <c r="EIU844" s="328"/>
      <c r="EIV844" s="328"/>
      <c r="EIW844" s="328"/>
      <c r="EIX844" s="328"/>
      <c r="EIY844" s="328"/>
      <c r="EIZ844" s="328"/>
      <c r="EJA844" s="328"/>
      <c r="EJB844" s="328"/>
      <c r="EJC844" s="328"/>
      <c r="EJD844" s="328"/>
      <c r="EJE844" s="328"/>
      <c r="EJF844" s="328"/>
      <c r="EJG844" s="328"/>
      <c r="EJH844" s="328"/>
      <c r="EJI844" s="328"/>
      <c r="EJJ844" s="328"/>
      <c r="EJK844" s="328"/>
      <c r="EJL844" s="328"/>
      <c r="EJM844" s="328"/>
      <c r="EJN844" s="328"/>
      <c r="EJO844" s="328"/>
      <c r="EJP844" s="328"/>
      <c r="EJQ844" s="328"/>
      <c r="EJR844" s="328"/>
      <c r="EJS844" s="328"/>
      <c r="EJT844" s="328"/>
      <c r="EJU844" s="328"/>
      <c r="EJV844" s="328"/>
      <c r="EJW844" s="328"/>
      <c r="EJX844" s="328"/>
      <c r="EJY844" s="328"/>
      <c r="EJZ844" s="328"/>
      <c r="EKA844" s="328"/>
      <c r="EKB844" s="328"/>
      <c r="EKC844" s="328"/>
      <c r="EKD844" s="328"/>
      <c r="EKE844" s="328"/>
      <c r="EKF844" s="328"/>
      <c r="EKG844" s="328"/>
      <c r="EKH844" s="328"/>
      <c r="EKI844" s="328"/>
      <c r="EKJ844" s="328"/>
      <c r="EKK844" s="328"/>
      <c r="EKL844" s="328"/>
      <c r="EKM844" s="328"/>
      <c r="EKN844" s="328"/>
      <c r="EKO844" s="328"/>
      <c r="EKP844" s="328"/>
      <c r="EKQ844" s="328"/>
      <c r="EKR844" s="328"/>
      <c r="EKS844" s="328"/>
      <c r="EKT844" s="328"/>
      <c r="EKU844" s="328"/>
      <c r="EKV844" s="328"/>
      <c r="EKW844" s="328"/>
      <c r="EKX844" s="328"/>
      <c r="EKY844" s="328"/>
      <c r="EKZ844" s="328"/>
      <c r="ELA844" s="328"/>
      <c r="ELB844" s="328"/>
      <c r="ELC844" s="328"/>
      <c r="ELD844" s="328"/>
      <c r="ELE844" s="328"/>
      <c r="ELF844" s="328"/>
      <c r="ELG844" s="328"/>
      <c r="ELH844" s="328"/>
      <c r="ELI844" s="328"/>
      <c r="ELJ844" s="328"/>
      <c r="ELK844" s="328"/>
      <c r="ELL844" s="328"/>
      <c r="ELM844" s="328"/>
      <c r="ELN844" s="328"/>
      <c r="ELO844" s="328"/>
      <c r="ELP844" s="328"/>
      <c r="ELQ844" s="328"/>
      <c r="ELR844" s="328"/>
      <c r="ELS844" s="328"/>
      <c r="ELT844" s="328"/>
      <c r="ELU844" s="328"/>
      <c r="ELV844" s="328"/>
      <c r="ELW844" s="328"/>
      <c r="ELX844" s="328"/>
      <c r="ELY844" s="328"/>
      <c r="ELZ844" s="328"/>
      <c r="EMA844" s="328"/>
      <c r="EMB844" s="328"/>
      <c r="EMC844" s="328"/>
      <c r="EMD844" s="328"/>
      <c r="EME844" s="328"/>
      <c r="EMF844" s="328"/>
      <c r="EMG844" s="328"/>
      <c r="EMH844" s="328"/>
      <c r="EMI844" s="328"/>
      <c r="EMJ844" s="328"/>
      <c r="EMK844" s="328"/>
      <c r="EML844" s="328"/>
      <c r="EMM844" s="328"/>
      <c r="EMN844" s="328"/>
      <c r="EMO844" s="328"/>
      <c r="EMP844" s="328"/>
      <c r="EMQ844" s="328"/>
      <c r="EMR844" s="328"/>
      <c r="EMS844" s="328"/>
      <c r="EMT844" s="328"/>
      <c r="EMU844" s="328"/>
      <c r="EMV844" s="328"/>
      <c r="EMW844" s="328"/>
      <c r="EMX844" s="328"/>
      <c r="EMY844" s="328"/>
      <c r="EMZ844" s="328"/>
      <c r="ENA844" s="328"/>
      <c r="ENB844" s="328"/>
      <c r="ENC844" s="328"/>
      <c r="END844" s="328"/>
      <c r="ENE844" s="328"/>
      <c r="ENF844" s="328"/>
      <c r="ENG844" s="328"/>
      <c r="ENH844" s="328"/>
      <c r="ENI844" s="328"/>
      <c r="ENJ844" s="328"/>
      <c r="ENK844" s="328"/>
      <c r="ENL844" s="328"/>
      <c r="ENM844" s="328"/>
      <c r="ENN844" s="328"/>
      <c r="ENO844" s="328"/>
      <c r="ENP844" s="328"/>
      <c r="ENQ844" s="328"/>
      <c r="ENR844" s="328"/>
      <c r="ENS844" s="328"/>
      <c r="ENT844" s="328"/>
      <c r="ENU844" s="328"/>
      <c r="ENV844" s="328"/>
      <c r="ENW844" s="328"/>
      <c r="ENX844" s="328"/>
      <c r="ENY844" s="328"/>
      <c r="ENZ844" s="328"/>
      <c r="EOA844" s="328"/>
      <c r="EOB844" s="328"/>
      <c r="EOC844" s="328"/>
      <c r="EOD844" s="328"/>
      <c r="EOE844" s="328"/>
      <c r="EOF844" s="328"/>
      <c r="EOG844" s="328"/>
      <c r="EOH844" s="328"/>
      <c r="EOI844" s="328"/>
      <c r="EOJ844" s="328"/>
      <c r="EOK844" s="328"/>
      <c r="EOL844" s="328"/>
      <c r="EOM844" s="328"/>
      <c r="EON844" s="328"/>
      <c r="EOO844" s="328"/>
      <c r="EOP844" s="328"/>
      <c r="EOQ844" s="328"/>
      <c r="EOR844" s="328"/>
      <c r="EOS844" s="328"/>
      <c r="EOT844" s="328"/>
      <c r="EOU844" s="328"/>
      <c r="EOV844" s="328"/>
      <c r="EOW844" s="328"/>
      <c r="EOX844" s="328"/>
      <c r="EOY844" s="328"/>
      <c r="EOZ844" s="328"/>
      <c r="EPA844" s="328"/>
      <c r="EPB844" s="328"/>
      <c r="EPC844" s="328"/>
      <c r="EPD844" s="328"/>
      <c r="EPE844" s="328"/>
      <c r="EPF844" s="328"/>
      <c r="EPG844" s="328"/>
      <c r="EPH844" s="328"/>
      <c r="EPI844" s="328"/>
      <c r="EPJ844" s="328"/>
      <c r="EPK844" s="328"/>
      <c r="EPL844" s="328"/>
      <c r="EPM844" s="328"/>
      <c r="EPN844" s="328"/>
      <c r="EPO844" s="328"/>
      <c r="EPP844" s="328"/>
      <c r="EPQ844" s="328"/>
      <c r="EPR844" s="328"/>
      <c r="EPS844" s="328"/>
      <c r="EPT844" s="328"/>
      <c r="EPU844" s="328"/>
      <c r="EPV844" s="328"/>
      <c r="EPW844" s="328"/>
      <c r="EPX844" s="328"/>
      <c r="EPY844" s="328"/>
      <c r="EPZ844" s="328"/>
      <c r="EQA844" s="328"/>
      <c r="EQB844" s="328"/>
      <c r="EQC844" s="328"/>
      <c r="EQD844" s="328"/>
      <c r="EQE844" s="328"/>
      <c r="EQF844" s="328"/>
      <c r="EQG844" s="328"/>
      <c r="EQH844" s="328"/>
      <c r="EQI844" s="328"/>
      <c r="EQJ844" s="328"/>
      <c r="EQK844" s="328"/>
      <c r="EQL844" s="328"/>
      <c r="EQM844" s="328"/>
      <c r="EQN844" s="328"/>
      <c r="EQO844" s="328"/>
      <c r="EQP844" s="328"/>
      <c r="EQQ844" s="328"/>
      <c r="EQR844" s="328"/>
      <c r="EQS844" s="328"/>
      <c r="EQT844" s="328"/>
      <c r="EQU844" s="328"/>
      <c r="EQV844" s="328"/>
      <c r="EQW844" s="328"/>
      <c r="EQX844" s="328"/>
      <c r="EQY844" s="328"/>
      <c r="EQZ844" s="328"/>
      <c r="ERA844" s="328"/>
      <c r="ERB844" s="328"/>
      <c r="ERC844" s="328"/>
      <c r="ERD844" s="328"/>
      <c r="ERE844" s="328"/>
      <c r="ERF844" s="328"/>
      <c r="ERG844" s="328"/>
      <c r="ERH844" s="328"/>
      <c r="ERI844" s="328"/>
      <c r="ERJ844" s="328"/>
      <c r="ERK844" s="328"/>
      <c r="ERL844" s="328"/>
      <c r="ERM844" s="328"/>
      <c r="ERN844" s="328"/>
      <c r="ERO844" s="328"/>
      <c r="ERP844" s="328"/>
      <c r="ERQ844" s="328"/>
      <c r="ERR844" s="328"/>
      <c r="ERS844" s="328"/>
      <c r="ERT844" s="328"/>
      <c r="ERU844" s="328"/>
      <c r="ERV844" s="328"/>
      <c r="ERW844" s="328"/>
      <c r="ERX844" s="328"/>
      <c r="ERY844" s="328"/>
      <c r="ERZ844" s="328"/>
      <c r="ESA844" s="328"/>
      <c r="ESB844" s="328"/>
      <c r="ESC844" s="328"/>
      <c r="ESD844" s="328"/>
      <c r="ESE844" s="328"/>
      <c r="ESF844" s="328"/>
      <c r="ESG844" s="328"/>
      <c r="ESH844" s="328"/>
      <c r="ESI844" s="328"/>
      <c r="ESJ844" s="328"/>
      <c r="ESK844" s="328"/>
      <c r="ESL844" s="328"/>
      <c r="ESM844" s="328"/>
      <c r="ESN844" s="328"/>
      <c r="ESO844" s="328"/>
      <c r="ESP844" s="328"/>
      <c r="ESQ844" s="328"/>
      <c r="ESR844" s="328"/>
      <c r="ESS844" s="328"/>
      <c r="EST844" s="328"/>
      <c r="ESU844" s="328"/>
      <c r="ESV844" s="328"/>
      <c r="ESW844" s="328"/>
      <c r="ESX844" s="328"/>
      <c r="ESY844" s="328"/>
      <c r="ESZ844" s="328"/>
      <c r="ETA844" s="328"/>
      <c r="ETB844" s="328"/>
      <c r="ETC844" s="328"/>
      <c r="ETD844" s="328"/>
      <c r="ETE844" s="328"/>
      <c r="ETF844" s="328"/>
      <c r="ETG844" s="328"/>
      <c r="ETH844" s="328"/>
      <c r="ETI844" s="328"/>
      <c r="ETJ844" s="328"/>
      <c r="ETK844" s="328"/>
      <c r="ETL844" s="328"/>
      <c r="ETM844" s="328"/>
      <c r="ETN844" s="328"/>
      <c r="ETO844" s="328"/>
      <c r="ETP844" s="328"/>
      <c r="ETQ844" s="328"/>
      <c r="ETR844" s="328"/>
      <c r="ETS844" s="328"/>
      <c r="ETT844" s="328"/>
      <c r="ETU844" s="328"/>
      <c r="ETV844" s="328"/>
      <c r="ETW844" s="328"/>
      <c r="ETX844" s="328"/>
      <c r="ETY844" s="328"/>
      <c r="ETZ844" s="328"/>
      <c r="EUA844" s="328"/>
      <c r="EUB844" s="328"/>
      <c r="EUC844" s="328"/>
      <c r="EUD844" s="328"/>
      <c r="EUE844" s="328"/>
      <c r="EUF844" s="328"/>
      <c r="EUG844" s="328"/>
      <c r="EUH844" s="328"/>
      <c r="EUI844" s="328"/>
      <c r="EUJ844" s="328"/>
      <c r="EUK844" s="328"/>
      <c r="EUL844" s="328"/>
      <c r="EUM844" s="328"/>
      <c r="EUN844" s="328"/>
      <c r="EUO844" s="328"/>
      <c r="EUP844" s="328"/>
      <c r="EUQ844" s="328"/>
      <c r="EUR844" s="328"/>
      <c r="EUS844" s="328"/>
      <c r="EUT844" s="328"/>
      <c r="EUU844" s="328"/>
      <c r="EUV844" s="328"/>
      <c r="EUW844" s="328"/>
      <c r="EUX844" s="328"/>
      <c r="EUY844" s="328"/>
      <c r="EUZ844" s="328"/>
      <c r="EVA844" s="328"/>
      <c r="EVB844" s="328"/>
      <c r="EVC844" s="328"/>
      <c r="EVD844" s="328"/>
      <c r="EVE844" s="328"/>
      <c r="EVF844" s="328"/>
      <c r="EVG844" s="328"/>
      <c r="EVH844" s="328"/>
      <c r="EVI844" s="328"/>
      <c r="EVJ844" s="328"/>
      <c r="EVK844" s="328"/>
      <c r="EVL844" s="328"/>
      <c r="EVM844" s="328"/>
      <c r="EVN844" s="328"/>
      <c r="EVO844" s="328"/>
      <c r="EVP844" s="328"/>
      <c r="EVQ844" s="328"/>
      <c r="EVR844" s="328"/>
      <c r="EVS844" s="328"/>
      <c r="EVT844" s="328"/>
      <c r="EVU844" s="328"/>
      <c r="EVV844" s="328"/>
      <c r="EVW844" s="328"/>
      <c r="EVX844" s="328"/>
      <c r="EVY844" s="328"/>
      <c r="EVZ844" s="328"/>
      <c r="EWA844" s="328"/>
      <c r="EWB844" s="328"/>
      <c r="EWC844" s="328"/>
      <c r="EWD844" s="328"/>
      <c r="EWE844" s="328"/>
      <c r="EWF844" s="328"/>
      <c r="EWG844" s="328"/>
      <c r="EWH844" s="328"/>
      <c r="EWI844" s="328"/>
      <c r="EWJ844" s="328"/>
      <c r="EWK844" s="328"/>
      <c r="EWL844" s="328"/>
      <c r="EWM844" s="328"/>
      <c r="EWN844" s="328"/>
      <c r="EWO844" s="328"/>
      <c r="EWP844" s="328"/>
      <c r="EWQ844" s="328"/>
      <c r="EWR844" s="328"/>
      <c r="EWS844" s="328"/>
      <c r="EWT844" s="328"/>
      <c r="EWU844" s="328"/>
      <c r="EWV844" s="328"/>
      <c r="EWW844" s="328"/>
      <c r="EWX844" s="328"/>
      <c r="EWY844" s="328"/>
      <c r="EWZ844" s="328"/>
      <c r="EXA844" s="328"/>
      <c r="EXB844" s="328"/>
      <c r="EXC844" s="328"/>
      <c r="EXD844" s="328"/>
      <c r="EXE844" s="328"/>
      <c r="EXF844" s="328"/>
      <c r="EXG844" s="328"/>
      <c r="EXH844" s="328"/>
      <c r="EXI844" s="328"/>
      <c r="EXJ844" s="328"/>
      <c r="EXK844" s="328"/>
      <c r="EXL844" s="328"/>
      <c r="EXM844" s="328"/>
      <c r="EXN844" s="328"/>
      <c r="EXO844" s="328"/>
      <c r="EXP844" s="328"/>
      <c r="EXQ844" s="328"/>
      <c r="EXR844" s="328"/>
      <c r="EXS844" s="328"/>
      <c r="EXT844" s="328"/>
      <c r="EXU844" s="328"/>
      <c r="EXV844" s="328"/>
      <c r="EXW844" s="328"/>
      <c r="EXX844" s="328"/>
      <c r="EXY844" s="328"/>
      <c r="EXZ844" s="328"/>
      <c r="EYA844" s="328"/>
      <c r="EYB844" s="328"/>
      <c r="EYC844" s="328"/>
      <c r="EYD844" s="328"/>
      <c r="EYE844" s="328"/>
      <c r="EYF844" s="328"/>
      <c r="EYG844" s="328"/>
      <c r="EYH844" s="328"/>
      <c r="EYI844" s="328"/>
      <c r="EYJ844" s="328"/>
      <c r="EYK844" s="328"/>
      <c r="EYL844" s="328"/>
      <c r="EYM844" s="328"/>
      <c r="EYN844" s="328"/>
      <c r="EYO844" s="328"/>
      <c r="EYP844" s="328"/>
      <c r="EYQ844" s="328"/>
      <c r="EYR844" s="328"/>
      <c r="EYS844" s="328"/>
      <c r="EYT844" s="328"/>
      <c r="EYU844" s="328"/>
      <c r="EYV844" s="328"/>
      <c r="EYW844" s="328"/>
      <c r="EYX844" s="328"/>
      <c r="EYY844" s="328"/>
      <c r="EYZ844" s="328"/>
      <c r="EZA844" s="328"/>
      <c r="EZB844" s="328"/>
      <c r="EZC844" s="328"/>
      <c r="EZD844" s="328"/>
      <c r="EZE844" s="328"/>
      <c r="EZF844" s="328"/>
      <c r="EZG844" s="328"/>
      <c r="EZH844" s="328"/>
      <c r="EZI844" s="328"/>
      <c r="EZJ844" s="328"/>
      <c r="EZK844" s="328"/>
      <c r="EZL844" s="328"/>
      <c r="EZM844" s="328"/>
      <c r="EZN844" s="328"/>
      <c r="EZO844" s="328"/>
      <c r="EZP844" s="328"/>
      <c r="EZQ844" s="328"/>
      <c r="EZR844" s="328"/>
      <c r="EZS844" s="328"/>
      <c r="EZT844" s="328"/>
      <c r="EZU844" s="328"/>
      <c r="EZV844" s="328"/>
      <c r="EZW844" s="328"/>
      <c r="EZX844" s="328"/>
      <c r="EZY844" s="328"/>
      <c r="EZZ844" s="328"/>
      <c r="FAA844" s="328"/>
      <c r="FAB844" s="328"/>
      <c r="FAC844" s="328"/>
      <c r="FAD844" s="328"/>
      <c r="FAE844" s="328"/>
      <c r="FAF844" s="328"/>
      <c r="FAG844" s="328"/>
      <c r="FAH844" s="328"/>
      <c r="FAI844" s="328"/>
      <c r="FAJ844" s="328"/>
      <c r="FAK844" s="328"/>
      <c r="FAL844" s="328"/>
      <c r="FAM844" s="328"/>
      <c r="FAN844" s="328"/>
      <c r="FAO844" s="328"/>
      <c r="FAP844" s="328"/>
      <c r="FAQ844" s="328"/>
      <c r="FAR844" s="328"/>
      <c r="FAS844" s="328"/>
      <c r="FAT844" s="328"/>
      <c r="FAU844" s="328"/>
      <c r="FAV844" s="328"/>
      <c r="FAW844" s="328"/>
      <c r="FAX844" s="328"/>
      <c r="FAY844" s="328"/>
      <c r="FAZ844" s="328"/>
      <c r="FBA844" s="328"/>
      <c r="FBB844" s="328"/>
      <c r="FBC844" s="328"/>
      <c r="FBD844" s="328"/>
      <c r="FBE844" s="328"/>
      <c r="FBF844" s="328"/>
      <c r="FBG844" s="328"/>
      <c r="FBH844" s="328"/>
      <c r="FBI844" s="328"/>
      <c r="FBJ844" s="328"/>
      <c r="FBK844" s="328"/>
      <c r="FBL844" s="328"/>
      <c r="FBM844" s="328"/>
      <c r="FBN844" s="328"/>
      <c r="FBO844" s="328"/>
      <c r="FBP844" s="328"/>
      <c r="FBQ844" s="328"/>
      <c r="FBR844" s="328"/>
      <c r="FBS844" s="328"/>
      <c r="FBT844" s="328"/>
      <c r="FBU844" s="328"/>
      <c r="FBV844" s="328"/>
      <c r="FBW844" s="328"/>
      <c r="FBX844" s="328"/>
      <c r="FBY844" s="328"/>
      <c r="FBZ844" s="328"/>
      <c r="FCA844" s="328"/>
      <c r="FCB844" s="328"/>
      <c r="FCC844" s="328"/>
      <c r="FCD844" s="328"/>
      <c r="FCE844" s="328"/>
      <c r="FCF844" s="328"/>
      <c r="FCG844" s="328"/>
      <c r="FCH844" s="328"/>
      <c r="FCI844" s="328"/>
      <c r="FCJ844" s="328"/>
      <c r="FCK844" s="328"/>
      <c r="FCL844" s="328"/>
      <c r="FCM844" s="328"/>
      <c r="FCN844" s="328"/>
      <c r="FCO844" s="328"/>
      <c r="FCP844" s="328"/>
      <c r="FCQ844" s="328"/>
      <c r="FCR844" s="328"/>
      <c r="FCS844" s="328"/>
      <c r="FCT844" s="328"/>
      <c r="FCU844" s="328"/>
      <c r="FCV844" s="328"/>
      <c r="FCW844" s="328"/>
      <c r="FCX844" s="328"/>
      <c r="FCY844" s="328"/>
      <c r="FCZ844" s="328"/>
      <c r="FDA844" s="328"/>
      <c r="FDB844" s="328"/>
      <c r="FDC844" s="328"/>
      <c r="FDD844" s="328"/>
      <c r="FDE844" s="328"/>
      <c r="FDF844" s="328"/>
      <c r="FDG844" s="328"/>
      <c r="FDH844" s="328"/>
      <c r="FDI844" s="328"/>
      <c r="FDJ844" s="328"/>
      <c r="FDK844" s="328"/>
      <c r="FDL844" s="328"/>
      <c r="FDM844" s="328"/>
      <c r="FDN844" s="328"/>
      <c r="FDO844" s="328"/>
      <c r="FDP844" s="328"/>
      <c r="FDQ844" s="328"/>
      <c r="FDR844" s="328"/>
      <c r="FDS844" s="328"/>
      <c r="FDT844" s="328"/>
      <c r="FDU844" s="328"/>
      <c r="FDV844" s="328"/>
      <c r="FDW844" s="328"/>
      <c r="FDX844" s="328"/>
      <c r="FDY844" s="328"/>
      <c r="FDZ844" s="328"/>
      <c r="FEA844" s="328"/>
      <c r="FEB844" s="328"/>
      <c r="FEC844" s="328"/>
      <c r="FED844" s="328"/>
      <c r="FEE844" s="328"/>
      <c r="FEF844" s="328"/>
      <c r="FEG844" s="328"/>
      <c r="FEH844" s="328"/>
      <c r="FEI844" s="328"/>
      <c r="FEJ844" s="328"/>
      <c r="FEK844" s="328"/>
      <c r="FEL844" s="328"/>
      <c r="FEM844" s="328"/>
      <c r="FEN844" s="328"/>
      <c r="FEO844" s="328"/>
      <c r="FEP844" s="328"/>
      <c r="FEQ844" s="328"/>
      <c r="FER844" s="328"/>
      <c r="FES844" s="328"/>
      <c r="FET844" s="328"/>
      <c r="FEU844" s="328"/>
      <c r="FEV844" s="328"/>
      <c r="FEW844" s="328"/>
      <c r="FEX844" s="328"/>
      <c r="FEY844" s="328"/>
      <c r="FEZ844" s="328"/>
      <c r="FFA844" s="328"/>
      <c r="FFB844" s="328"/>
      <c r="FFC844" s="328"/>
      <c r="FFD844" s="328"/>
      <c r="FFE844" s="328"/>
      <c r="FFF844" s="328"/>
      <c r="FFG844" s="328"/>
      <c r="FFH844" s="328"/>
      <c r="FFI844" s="328"/>
      <c r="FFJ844" s="328"/>
      <c r="FFK844" s="328"/>
      <c r="FFL844" s="328"/>
      <c r="FFM844" s="328"/>
      <c r="FFN844" s="328"/>
      <c r="FFO844" s="328"/>
      <c r="FFP844" s="328"/>
      <c r="FFQ844" s="328"/>
      <c r="FFR844" s="328"/>
      <c r="FFS844" s="328"/>
      <c r="FFT844" s="328"/>
      <c r="FFU844" s="328"/>
      <c r="FFV844" s="328"/>
      <c r="FFW844" s="328"/>
      <c r="FFX844" s="328"/>
      <c r="FFY844" s="328"/>
      <c r="FFZ844" s="328"/>
      <c r="FGA844" s="328"/>
      <c r="FGB844" s="328"/>
      <c r="FGC844" s="328"/>
      <c r="FGD844" s="328"/>
      <c r="FGE844" s="328"/>
      <c r="FGF844" s="328"/>
      <c r="FGG844" s="328"/>
      <c r="FGH844" s="328"/>
      <c r="FGI844" s="328"/>
      <c r="FGJ844" s="328"/>
      <c r="FGK844" s="328"/>
      <c r="FGL844" s="328"/>
      <c r="FGM844" s="328"/>
      <c r="FGN844" s="328"/>
      <c r="FGO844" s="328"/>
      <c r="FGP844" s="328"/>
      <c r="FGQ844" s="328"/>
      <c r="FGR844" s="328"/>
      <c r="FGS844" s="328"/>
      <c r="FGT844" s="328"/>
      <c r="FGU844" s="328"/>
      <c r="FGV844" s="328"/>
      <c r="FGW844" s="328"/>
      <c r="FGX844" s="328"/>
      <c r="FGY844" s="328"/>
      <c r="FGZ844" s="328"/>
      <c r="FHA844" s="328"/>
      <c r="FHB844" s="328"/>
      <c r="FHC844" s="328"/>
      <c r="FHD844" s="328"/>
      <c r="FHE844" s="328"/>
      <c r="FHF844" s="328"/>
      <c r="FHG844" s="328"/>
      <c r="FHH844" s="328"/>
      <c r="FHI844" s="328"/>
      <c r="FHJ844" s="328"/>
      <c r="FHK844" s="328"/>
      <c r="FHL844" s="328"/>
      <c r="FHM844" s="328"/>
      <c r="FHN844" s="328"/>
      <c r="FHO844" s="328"/>
      <c r="FHP844" s="328"/>
      <c r="FHQ844" s="328"/>
      <c r="FHR844" s="328"/>
      <c r="FHS844" s="328"/>
      <c r="FHT844" s="328"/>
      <c r="FHU844" s="328"/>
      <c r="FHV844" s="328"/>
      <c r="FHW844" s="328"/>
      <c r="FHX844" s="328"/>
      <c r="FHY844" s="328"/>
      <c r="FHZ844" s="328"/>
      <c r="FIA844" s="328"/>
      <c r="FIB844" s="328"/>
      <c r="FIC844" s="328"/>
      <c r="FID844" s="328"/>
      <c r="FIE844" s="328"/>
      <c r="FIF844" s="328"/>
      <c r="FIG844" s="328"/>
      <c r="FIH844" s="328"/>
      <c r="FII844" s="328"/>
      <c r="FIJ844" s="328"/>
      <c r="FIK844" s="328"/>
      <c r="FIL844" s="328"/>
      <c r="FIM844" s="328"/>
      <c r="FIN844" s="328"/>
      <c r="FIO844" s="328"/>
      <c r="FIP844" s="328"/>
      <c r="FIQ844" s="328"/>
      <c r="FIR844" s="328"/>
      <c r="FIS844" s="328"/>
      <c r="FIT844" s="328"/>
      <c r="FIU844" s="328"/>
      <c r="FIV844" s="328"/>
      <c r="FIW844" s="328"/>
      <c r="FIX844" s="328"/>
      <c r="FIY844" s="328"/>
      <c r="FIZ844" s="328"/>
      <c r="FJA844" s="328"/>
      <c r="FJB844" s="328"/>
      <c r="FJC844" s="328"/>
      <c r="FJD844" s="328"/>
      <c r="FJE844" s="328"/>
      <c r="FJF844" s="328"/>
      <c r="FJG844" s="328"/>
      <c r="FJH844" s="328"/>
      <c r="FJI844" s="328"/>
      <c r="FJJ844" s="328"/>
      <c r="FJK844" s="328"/>
      <c r="FJL844" s="328"/>
      <c r="FJM844" s="328"/>
      <c r="FJN844" s="328"/>
      <c r="FJO844" s="328"/>
      <c r="FJP844" s="328"/>
      <c r="FJQ844" s="328"/>
      <c r="FJR844" s="328"/>
      <c r="FJS844" s="328"/>
      <c r="FJT844" s="328"/>
      <c r="FJU844" s="328"/>
      <c r="FJV844" s="328"/>
      <c r="FJW844" s="328"/>
      <c r="FJX844" s="328"/>
      <c r="FJY844" s="328"/>
      <c r="FJZ844" s="328"/>
      <c r="FKA844" s="328"/>
      <c r="FKB844" s="328"/>
      <c r="FKC844" s="328"/>
      <c r="FKD844" s="328"/>
      <c r="FKE844" s="328"/>
      <c r="FKF844" s="328"/>
      <c r="FKG844" s="328"/>
      <c r="FKH844" s="328"/>
      <c r="FKI844" s="328"/>
      <c r="FKJ844" s="328"/>
      <c r="FKK844" s="328"/>
      <c r="FKL844" s="328"/>
      <c r="FKM844" s="328"/>
      <c r="FKN844" s="328"/>
      <c r="FKO844" s="328"/>
      <c r="FKP844" s="328"/>
      <c r="FKQ844" s="328"/>
      <c r="FKR844" s="328"/>
      <c r="FKS844" s="328"/>
      <c r="FKT844" s="328"/>
      <c r="FKU844" s="328"/>
      <c r="FKV844" s="328"/>
      <c r="FKW844" s="328"/>
      <c r="FKX844" s="328"/>
      <c r="FKY844" s="328"/>
      <c r="FKZ844" s="328"/>
      <c r="FLA844" s="328"/>
      <c r="FLB844" s="328"/>
      <c r="FLC844" s="328"/>
      <c r="FLD844" s="328"/>
      <c r="FLE844" s="328"/>
      <c r="FLF844" s="328"/>
      <c r="FLG844" s="328"/>
      <c r="FLH844" s="328"/>
      <c r="FLI844" s="328"/>
      <c r="FLJ844" s="328"/>
      <c r="FLK844" s="328"/>
      <c r="FLL844" s="328"/>
      <c r="FLM844" s="328"/>
      <c r="FLN844" s="328"/>
      <c r="FLO844" s="328"/>
      <c r="FLP844" s="328"/>
      <c r="FLQ844" s="328"/>
      <c r="FLR844" s="328"/>
      <c r="FLS844" s="328"/>
      <c r="FLT844" s="328"/>
      <c r="FLU844" s="328"/>
      <c r="FLV844" s="328"/>
      <c r="FLW844" s="328"/>
      <c r="FLX844" s="328"/>
      <c r="FLY844" s="328"/>
      <c r="FLZ844" s="328"/>
      <c r="FMA844" s="328"/>
      <c r="FMB844" s="328"/>
      <c r="FMC844" s="328"/>
      <c r="FMD844" s="328"/>
      <c r="FME844" s="328"/>
      <c r="FMF844" s="328"/>
      <c r="FMG844" s="328"/>
      <c r="FMH844" s="328"/>
      <c r="FMI844" s="328"/>
      <c r="FMJ844" s="328"/>
      <c r="FMK844" s="328"/>
      <c r="FML844" s="328"/>
      <c r="FMM844" s="328"/>
      <c r="FMN844" s="328"/>
      <c r="FMO844" s="328"/>
      <c r="FMP844" s="328"/>
      <c r="FMQ844" s="328"/>
      <c r="FMR844" s="328"/>
      <c r="FMS844" s="328"/>
      <c r="FMT844" s="328"/>
      <c r="FMU844" s="328"/>
      <c r="FMV844" s="328"/>
      <c r="FMW844" s="328"/>
      <c r="FMX844" s="328"/>
      <c r="FMY844" s="328"/>
      <c r="FMZ844" s="328"/>
      <c r="FNA844" s="328"/>
      <c r="FNB844" s="328"/>
      <c r="FNC844" s="328"/>
      <c r="FND844" s="328"/>
      <c r="FNE844" s="328"/>
      <c r="FNF844" s="328"/>
      <c r="FNG844" s="328"/>
      <c r="FNH844" s="328"/>
      <c r="FNI844" s="328"/>
      <c r="FNJ844" s="328"/>
      <c r="FNK844" s="328"/>
      <c r="FNL844" s="328"/>
      <c r="FNM844" s="328"/>
      <c r="FNN844" s="328"/>
      <c r="FNO844" s="328"/>
      <c r="FNP844" s="328"/>
      <c r="FNQ844" s="328"/>
      <c r="FNR844" s="328"/>
      <c r="FNS844" s="328"/>
      <c r="FNT844" s="328"/>
      <c r="FNU844" s="328"/>
      <c r="FNV844" s="328"/>
      <c r="FNW844" s="328"/>
      <c r="FNX844" s="328"/>
      <c r="FNY844" s="328"/>
      <c r="FNZ844" s="328"/>
      <c r="FOA844" s="328"/>
      <c r="FOB844" s="328"/>
      <c r="FOC844" s="328"/>
      <c r="FOD844" s="328"/>
      <c r="FOE844" s="328"/>
      <c r="FOF844" s="328"/>
      <c r="FOG844" s="328"/>
      <c r="FOH844" s="328"/>
      <c r="FOI844" s="328"/>
      <c r="FOJ844" s="328"/>
      <c r="FOK844" s="328"/>
      <c r="FOL844" s="328"/>
      <c r="FOM844" s="328"/>
      <c r="FON844" s="328"/>
      <c r="FOO844" s="328"/>
      <c r="FOP844" s="328"/>
      <c r="FOQ844" s="328"/>
      <c r="FOR844" s="328"/>
      <c r="FOS844" s="328"/>
      <c r="FOT844" s="328"/>
      <c r="FOU844" s="328"/>
      <c r="FOV844" s="328"/>
      <c r="FOW844" s="328"/>
      <c r="FOX844" s="328"/>
      <c r="FOY844" s="328"/>
      <c r="FOZ844" s="328"/>
      <c r="FPA844" s="328"/>
      <c r="FPB844" s="328"/>
      <c r="FPC844" s="328"/>
      <c r="FPD844" s="328"/>
      <c r="FPE844" s="328"/>
      <c r="FPF844" s="328"/>
      <c r="FPG844" s="328"/>
      <c r="FPH844" s="328"/>
      <c r="FPI844" s="328"/>
      <c r="FPJ844" s="328"/>
      <c r="FPK844" s="328"/>
      <c r="FPL844" s="328"/>
      <c r="FPM844" s="328"/>
      <c r="FPN844" s="328"/>
      <c r="FPO844" s="328"/>
      <c r="FPP844" s="328"/>
      <c r="FPQ844" s="328"/>
      <c r="FPR844" s="328"/>
      <c r="FPS844" s="328"/>
      <c r="FPT844" s="328"/>
      <c r="FPU844" s="328"/>
      <c r="FPV844" s="328"/>
      <c r="FPW844" s="328"/>
      <c r="FPX844" s="328"/>
      <c r="FPY844" s="328"/>
      <c r="FPZ844" s="328"/>
      <c r="FQA844" s="328"/>
      <c r="FQB844" s="328"/>
      <c r="FQC844" s="328"/>
      <c r="FQD844" s="328"/>
      <c r="FQE844" s="328"/>
      <c r="FQF844" s="328"/>
      <c r="FQG844" s="328"/>
      <c r="FQH844" s="328"/>
      <c r="FQI844" s="328"/>
      <c r="FQJ844" s="328"/>
      <c r="FQK844" s="328"/>
      <c r="FQL844" s="328"/>
      <c r="FQM844" s="328"/>
      <c r="FQN844" s="328"/>
      <c r="FQO844" s="328"/>
      <c r="FQP844" s="328"/>
      <c r="FQQ844" s="328"/>
      <c r="FQR844" s="328"/>
      <c r="FQS844" s="328"/>
      <c r="FQT844" s="328"/>
      <c r="FQU844" s="328"/>
      <c r="FQV844" s="328"/>
      <c r="FQW844" s="328"/>
      <c r="FQX844" s="328"/>
      <c r="FQY844" s="328"/>
      <c r="FQZ844" s="328"/>
      <c r="FRA844" s="328"/>
      <c r="FRB844" s="328"/>
      <c r="FRC844" s="328"/>
      <c r="FRD844" s="328"/>
      <c r="FRE844" s="328"/>
      <c r="FRF844" s="328"/>
      <c r="FRG844" s="328"/>
      <c r="FRH844" s="328"/>
      <c r="FRI844" s="328"/>
      <c r="FRJ844" s="328"/>
      <c r="FRK844" s="328"/>
      <c r="FRL844" s="328"/>
      <c r="FRM844" s="328"/>
      <c r="FRN844" s="328"/>
      <c r="FRO844" s="328"/>
      <c r="FRP844" s="328"/>
      <c r="FRQ844" s="328"/>
      <c r="FRR844" s="328"/>
      <c r="FRS844" s="328"/>
      <c r="FRT844" s="328"/>
      <c r="FRU844" s="328"/>
      <c r="FRV844" s="328"/>
      <c r="FRW844" s="328"/>
      <c r="FRX844" s="328"/>
      <c r="FRY844" s="328"/>
      <c r="FRZ844" s="328"/>
      <c r="FSA844" s="328"/>
      <c r="FSB844" s="328"/>
      <c r="FSC844" s="328"/>
      <c r="FSD844" s="328"/>
      <c r="FSE844" s="328"/>
      <c r="FSF844" s="328"/>
      <c r="FSG844" s="328"/>
      <c r="FSH844" s="328"/>
      <c r="FSI844" s="328"/>
      <c r="FSJ844" s="328"/>
      <c r="FSK844" s="328"/>
      <c r="FSL844" s="328"/>
      <c r="FSM844" s="328"/>
      <c r="FSN844" s="328"/>
      <c r="FSO844" s="328"/>
      <c r="FSP844" s="328"/>
      <c r="FSQ844" s="328"/>
      <c r="FSR844" s="328"/>
      <c r="FSS844" s="328"/>
      <c r="FST844" s="328"/>
      <c r="FSU844" s="328"/>
      <c r="FSV844" s="328"/>
      <c r="FSW844" s="328"/>
      <c r="FSX844" s="328"/>
      <c r="FSY844" s="328"/>
      <c r="FSZ844" s="328"/>
      <c r="FTA844" s="328"/>
      <c r="FTB844" s="328"/>
      <c r="FTC844" s="328"/>
      <c r="FTD844" s="328"/>
      <c r="FTE844" s="328"/>
      <c r="FTF844" s="328"/>
      <c r="FTG844" s="328"/>
      <c r="FTH844" s="328"/>
      <c r="FTI844" s="328"/>
      <c r="FTJ844" s="328"/>
      <c r="FTK844" s="328"/>
      <c r="FTL844" s="328"/>
      <c r="FTM844" s="328"/>
      <c r="FTN844" s="328"/>
      <c r="FTO844" s="328"/>
      <c r="FTP844" s="328"/>
      <c r="FTQ844" s="328"/>
      <c r="FTR844" s="328"/>
      <c r="FTS844" s="328"/>
      <c r="FTT844" s="328"/>
      <c r="FTU844" s="328"/>
      <c r="FTV844" s="328"/>
      <c r="FTW844" s="328"/>
      <c r="FTX844" s="328"/>
      <c r="FTY844" s="328"/>
      <c r="FTZ844" s="328"/>
      <c r="FUA844" s="328"/>
      <c r="FUB844" s="328"/>
      <c r="FUC844" s="328"/>
      <c r="FUD844" s="328"/>
      <c r="FUE844" s="328"/>
      <c r="FUF844" s="328"/>
      <c r="FUG844" s="328"/>
      <c r="FUH844" s="328"/>
      <c r="FUI844" s="328"/>
      <c r="FUJ844" s="328"/>
      <c r="FUK844" s="328"/>
      <c r="FUL844" s="328"/>
      <c r="FUM844" s="328"/>
      <c r="FUN844" s="328"/>
      <c r="FUO844" s="328"/>
      <c r="FUP844" s="328"/>
      <c r="FUQ844" s="328"/>
      <c r="FUR844" s="328"/>
      <c r="FUS844" s="328"/>
      <c r="FUT844" s="328"/>
      <c r="FUU844" s="328"/>
      <c r="FUV844" s="328"/>
      <c r="FUW844" s="328"/>
      <c r="FUX844" s="328"/>
      <c r="FUY844" s="328"/>
      <c r="FUZ844" s="328"/>
      <c r="FVA844" s="328"/>
      <c r="FVB844" s="328"/>
      <c r="FVC844" s="328"/>
      <c r="FVD844" s="328"/>
      <c r="FVE844" s="328"/>
      <c r="FVF844" s="328"/>
      <c r="FVG844" s="328"/>
      <c r="FVH844" s="328"/>
      <c r="FVI844" s="328"/>
      <c r="FVJ844" s="328"/>
      <c r="FVK844" s="328"/>
      <c r="FVL844" s="328"/>
      <c r="FVM844" s="328"/>
      <c r="FVN844" s="328"/>
      <c r="FVO844" s="328"/>
      <c r="FVP844" s="328"/>
      <c r="FVQ844" s="328"/>
      <c r="FVR844" s="328"/>
      <c r="FVS844" s="328"/>
      <c r="FVT844" s="328"/>
      <c r="FVU844" s="328"/>
      <c r="FVV844" s="328"/>
      <c r="FVW844" s="328"/>
      <c r="FVX844" s="328"/>
      <c r="FVY844" s="328"/>
      <c r="FVZ844" s="328"/>
      <c r="FWA844" s="328"/>
      <c r="FWB844" s="328"/>
      <c r="FWC844" s="328"/>
      <c r="FWD844" s="328"/>
      <c r="FWE844" s="328"/>
      <c r="FWF844" s="328"/>
      <c r="FWG844" s="328"/>
      <c r="FWH844" s="328"/>
      <c r="FWI844" s="328"/>
      <c r="FWJ844" s="328"/>
      <c r="FWK844" s="328"/>
      <c r="FWL844" s="328"/>
      <c r="FWM844" s="328"/>
      <c r="FWN844" s="328"/>
      <c r="FWO844" s="328"/>
      <c r="FWP844" s="328"/>
      <c r="FWQ844" s="328"/>
      <c r="FWR844" s="328"/>
      <c r="FWS844" s="328"/>
      <c r="FWT844" s="328"/>
      <c r="FWU844" s="328"/>
      <c r="FWV844" s="328"/>
      <c r="FWW844" s="328"/>
      <c r="FWX844" s="328"/>
      <c r="FWY844" s="328"/>
      <c r="FWZ844" s="328"/>
      <c r="FXA844" s="328"/>
      <c r="FXB844" s="328"/>
      <c r="FXC844" s="328"/>
      <c r="FXD844" s="328"/>
      <c r="FXE844" s="328"/>
      <c r="FXF844" s="328"/>
      <c r="FXG844" s="328"/>
      <c r="FXH844" s="328"/>
      <c r="FXI844" s="328"/>
      <c r="FXJ844" s="328"/>
      <c r="FXK844" s="328"/>
      <c r="FXL844" s="328"/>
      <c r="FXM844" s="328"/>
      <c r="FXN844" s="328"/>
      <c r="FXO844" s="328"/>
      <c r="FXP844" s="328"/>
      <c r="FXQ844" s="328"/>
      <c r="FXR844" s="328"/>
      <c r="FXS844" s="328"/>
      <c r="FXT844" s="328"/>
      <c r="FXU844" s="328"/>
      <c r="FXV844" s="328"/>
      <c r="FXW844" s="328"/>
      <c r="FXX844" s="328"/>
      <c r="FXY844" s="328"/>
      <c r="FXZ844" s="328"/>
      <c r="FYA844" s="328"/>
      <c r="FYB844" s="328"/>
      <c r="FYC844" s="328"/>
      <c r="FYD844" s="328"/>
      <c r="FYE844" s="328"/>
      <c r="FYF844" s="328"/>
      <c r="FYG844" s="328"/>
      <c r="FYH844" s="328"/>
      <c r="FYI844" s="328"/>
      <c r="FYJ844" s="328"/>
      <c r="FYK844" s="328"/>
      <c r="FYL844" s="328"/>
      <c r="FYM844" s="328"/>
      <c r="FYN844" s="328"/>
      <c r="FYO844" s="328"/>
      <c r="FYP844" s="328"/>
      <c r="FYQ844" s="328"/>
      <c r="FYR844" s="328"/>
      <c r="FYS844" s="328"/>
      <c r="FYT844" s="328"/>
      <c r="FYU844" s="328"/>
      <c r="FYV844" s="328"/>
      <c r="FYW844" s="328"/>
      <c r="FYX844" s="328"/>
      <c r="FYY844" s="328"/>
      <c r="FYZ844" s="328"/>
      <c r="FZA844" s="328"/>
      <c r="FZB844" s="328"/>
      <c r="FZC844" s="328"/>
      <c r="FZD844" s="328"/>
      <c r="FZE844" s="328"/>
      <c r="FZF844" s="328"/>
      <c r="FZG844" s="328"/>
      <c r="FZH844" s="328"/>
      <c r="FZI844" s="328"/>
      <c r="FZJ844" s="328"/>
      <c r="FZK844" s="328"/>
      <c r="FZL844" s="328"/>
      <c r="FZM844" s="328"/>
      <c r="FZN844" s="328"/>
      <c r="FZO844" s="328"/>
      <c r="FZP844" s="328"/>
      <c r="FZQ844" s="328"/>
      <c r="FZR844" s="328"/>
      <c r="FZS844" s="328"/>
      <c r="FZT844" s="328"/>
      <c r="FZU844" s="328"/>
      <c r="FZV844" s="328"/>
      <c r="FZW844" s="328"/>
      <c r="FZX844" s="328"/>
      <c r="FZY844" s="328"/>
      <c r="FZZ844" s="328"/>
      <c r="GAA844" s="328"/>
      <c r="GAB844" s="328"/>
      <c r="GAC844" s="328"/>
      <c r="GAD844" s="328"/>
      <c r="GAE844" s="328"/>
      <c r="GAF844" s="328"/>
      <c r="GAG844" s="328"/>
      <c r="GAH844" s="328"/>
      <c r="GAI844" s="328"/>
      <c r="GAJ844" s="328"/>
      <c r="GAK844" s="328"/>
      <c r="GAL844" s="328"/>
      <c r="GAM844" s="328"/>
      <c r="GAN844" s="328"/>
      <c r="GAO844" s="328"/>
      <c r="GAP844" s="328"/>
      <c r="GAQ844" s="328"/>
      <c r="GAR844" s="328"/>
      <c r="GAS844" s="328"/>
      <c r="GAT844" s="328"/>
      <c r="GAU844" s="328"/>
      <c r="GAV844" s="328"/>
      <c r="GAW844" s="328"/>
      <c r="GAX844" s="328"/>
      <c r="GAY844" s="328"/>
      <c r="GAZ844" s="328"/>
      <c r="GBA844" s="328"/>
      <c r="GBB844" s="328"/>
      <c r="GBC844" s="328"/>
      <c r="GBD844" s="328"/>
      <c r="GBE844" s="328"/>
      <c r="GBF844" s="328"/>
      <c r="GBG844" s="328"/>
      <c r="GBH844" s="328"/>
      <c r="GBI844" s="328"/>
      <c r="GBJ844" s="328"/>
      <c r="GBK844" s="328"/>
      <c r="GBL844" s="328"/>
      <c r="GBM844" s="328"/>
      <c r="GBN844" s="328"/>
      <c r="GBO844" s="328"/>
      <c r="GBP844" s="328"/>
      <c r="GBQ844" s="328"/>
      <c r="GBR844" s="328"/>
      <c r="GBS844" s="328"/>
      <c r="GBT844" s="328"/>
      <c r="GBU844" s="328"/>
      <c r="GBV844" s="328"/>
      <c r="GBW844" s="328"/>
      <c r="GBX844" s="328"/>
      <c r="GBY844" s="328"/>
      <c r="GBZ844" s="328"/>
      <c r="GCA844" s="328"/>
      <c r="GCB844" s="328"/>
      <c r="GCC844" s="328"/>
      <c r="GCD844" s="328"/>
      <c r="GCE844" s="328"/>
      <c r="GCF844" s="328"/>
      <c r="GCG844" s="328"/>
      <c r="GCH844" s="328"/>
      <c r="GCI844" s="328"/>
      <c r="GCJ844" s="328"/>
      <c r="GCK844" s="328"/>
      <c r="GCL844" s="328"/>
      <c r="GCM844" s="328"/>
      <c r="GCN844" s="328"/>
      <c r="GCO844" s="328"/>
      <c r="GCP844" s="328"/>
      <c r="GCQ844" s="328"/>
      <c r="GCR844" s="328"/>
      <c r="GCS844" s="328"/>
      <c r="GCT844" s="328"/>
      <c r="GCU844" s="328"/>
      <c r="GCV844" s="328"/>
      <c r="GCW844" s="328"/>
      <c r="GCX844" s="328"/>
      <c r="GCY844" s="328"/>
      <c r="GCZ844" s="328"/>
      <c r="GDA844" s="328"/>
      <c r="GDB844" s="328"/>
      <c r="GDC844" s="328"/>
      <c r="GDD844" s="328"/>
      <c r="GDE844" s="328"/>
      <c r="GDF844" s="328"/>
      <c r="GDG844" s="328"/>
      <c r="GDH844" s="328"/>
      <c r="GDI844" s="328"/>
      <c r="GDJ844" s="328"/>
      <c r="GDK844" s="328"/>
      <c r="GDL844" s="328"/>
      <c r="GDM844" s="328"/>
      <c r="GDN844" s="328"/>
      <c r="GDO844" s="328"/>
      <c r="GDP844" s="328"/>
      <c r="GDQ844" s="328"/>
      <c r="GDR844" s="328"/>
      <c r="GDS844" s="328"/>
      <c r="GDT844" s="328"/>
      <c r="GDU844" s="328"/>
      <c r="GDV844" s="328"/>
      <c r="GDW844" s="328"/>
      <c r="GDX844" s="328"/>
      <c r="GDY844" s="328"/>
      <c r="GDZ844" s="328"/>
      <c r="GEA844" s="328"/>
      <c r="GEB844" s="328"/>
      <c r="GEC844" s="328"/>
      <c r="GED844" s="328"/>
      <c r="GEE844" s="328"/>
      <c r="GEF844" s="328"/>
      <c r="GEG844" s="328"/>
      <c r="GEH844" s="328"/>
      <c r="GEI844" s="328"/>
      <c r="GEJ844" s="328"/>
      <c r="GEK844" s="328"/>
      <c r="GEL844" s="328"/>
      <c r="GEM844" s="328"/>
      <c r="GEN844" s="328"/>
      <c r="GEO844" s="328"/>
      <c r="GEP844" s="328"/>
      <c r="GEQ844" s="328"/>
      <c r="GER844" s="328"/>
      <c r="GES844" s="328"/>
      <c r="GET844" s="328"/>
      <c r="GEU844" s="328"/>
      <c r="GEV844" s="328"/>
      <c r="GEW844" s="328"/>
      <c r="GEX844" s="328"/>
      <c r="GEY844" s="328"/>
      <c r="GEZ844" s="328"/>
      <c r="GFA844" s="328"/>
      <c r="GFB844" s="328"/>
      <c r="GFC844" s="328"/>
      <c r="GFD844" s="328"/>
      <c r="GFE844" s="328"/>
      <c r="GFF844" s="328"/>
      <c r="GFG844" s="328"/>
      <c r="GFH844" s="328"/>
      <c r="GFI844" s="328"/>
      <c r="GFJ844" s="328"/>
      <c r="GFK844" s="328"/>
      <c r="GFL844" s="328"/>
      <c r="GFM844" s="328"/>
      <c r="GFN844" s="328"/>
      <c r="GFO844" s="328"/>
      <c r="GFP844" s="328"/>
      <c r="GFQ844" s="328"/>
      <c r="GFR844" s="328"/>
      <c r="GFS844" s="328"/>
      <c r="GFT844" s="328"/>
      <c r="GFU844" s="328"/>
      <c r="GFV844" s="328"/>
      <c r="GFW844" s="328"/>
      <c r="GFX844" s="328"/>
      <c r="GFY844" s="328"/>
      <c r="GFZ844" s="328"/>
      <c r="GGA844" s="328"/>
      <c r="GGB844" s="328"/>
      <c r="GGC844" s="328"/>
      <c r="GGD844" s="328"/>
      <c r="GGE844" s="328"/>
      <c r="GGF844" s="328"/>
      <c r="GGG844" s="328"/>
      <c r="GGH844" s="328"/>
      <c r="GGI844" s="328"/>
      <c r="GGJ844" s="328"/>
      <c r="GGK844" s="328"/>
      <c r="GGL844" s="328"/>
      <c r="GGM844" s="328"/>
      <c r="GGN844" s="328"/>
      <c r="GGO844" s="328"/>
      <c r="GGP844" s="328"/>
      <c r="GGQ844" s="328"/>
      <c r="GGR844" s="328"/>
      <c r="GGS844" s="328"/>
      <c r="GGT844" s="328"/>
      <c r="GGU844" s="328"/>
      <c r="GGV844" s="328"/>
      <c r="GGW844" s="328"/>
      <c r="GGX844" s="328"/>
      <c r="GGY844" s="328"/>
      <c r="GGZ844" s="328"/>
      <c r="GHA844" s="328"/>
      <c r="GHB844" s="328"/>
      <c r="GHC844" s="328"/>
      <c r="GHD844" s="328"/>
      <c r="GHE844" s="328"/>
      <c r="GHF844" s="328"/>
      <c r="GHG844" s="328"/>
      <c r="GHH844" s="328"/>
      <c r="GHI844" s="328"/>
      <c r="GHJ844" s="328"/>
      <c r="GHK844" s="328"/>
      <c r="GHL844" s="328"/>
      <c r="GHM844" s="328"/>
      <c r="GHN844" s="328"/>
      <c r="GHO844" s="328"/>
      <c r="GHP844" s="328"/>
      <c r="GHQ844" s="328"/>
      <c r="GHR844" s="328"/>
      <c r="GHS844" s="328"/>
      <c r="GHT844" s="328"/>
      <c r="GHU844" s="328"/>
      <c r="GHV844" s="328"/>
      <c r="GHW844" s="328"/>
      <c r="GHX844" s="328"/>
      <c r="GHY844" s="328"/>
      <c r="GHZ844" s="328"/>
      <c r="GIA844" s="328"/>
      <c r="GIB844" s="328"/>
      <c r="GIC844" s="328"/>
      <c r="GID844" s="328"/>
      <c r="GIE844" s="328"/>
      <c r="GIF844" s="328"/>
      <c r="GIG844" s="328"/>
      <c r="GIH844" s="328"/>
      <c r="GII844" s="328"/>
      <c r="GIJ844" s="328"/>
      <c r="GIK844" s="328"/>
      <c r="GIL844" s="328"/>
      <c r="GIM844" s="328"/>
      <c r="GIN844" s="328"/>
      <c r="GIO844" s="328"/>
      <c r="GIP844" s="328"/>
      <c r="GIQ844" s="328"/>
      <c r="GIR844" s="328"/>
      <c r="GIS844" s="328"/>
      <c r="GIT844" s="328"/>
      <c r="GIU844" s="328"/>
      <c r="GIV844" s="328"/>
      <c r="GIW844" s="328"/>
      <c r="GIX844" s="328"/>
      <c r="GIY844" s="328"/>
      <c r="GIZ844" s="328"/>
      <c r="GJA844" s="328"/>
      <c r="GJB844" s="328"/>
      <c r="GJC844" s="328"/>
      <c r="GJD844" s="328"/>
      <c r="GJE844" s="328"/>
      <c r="GJF844" s="328"/>
      <c r="GJG844" s="328"/>
      <c r="GJH844" s="328"/>
      <c r="GJI844" s="328"/>
      <c r="GJJ844" s="328"/>
      <c r="GJK844" s="328"/>
      <c r="GJL844" s="328"/>
      <c r="GJM844" s="328"/>
      <c r="GJN844" s="328"/>
      <c r="GJO844" s="328"/>
      <c r="GJP844" s="328"/>
      <c r="GJQ844" s="328"/>
      <c r="GJR844" s="328"/>
      <c r="GJS844" s="328"/>
      <c r="GJT844" s="328"/>
      <c r="GJU844" s="328"/>
      <c r="GJV844" s="328"/>
      <c r="GJW844" s="328"/>
      <c r="GJX844" s="328"/>
      <c r="GJY844" s="328"/>
      <c r="GJZ844" s="328"/>
      <c r="GKA844" s="328"/>
      <c r="GKB844" s="328"/>
      <c r="GKC844" s="328"/>
      <c r="GKD844" s="328"/>
      <c r="GKE844" s="328"/>
      <c r="GKF844" s="328"/>
      <c r="GKG844" s="328"/>
      <c r="GKH844" s="328"/>
      <c r="GKI844" s="328"/>
      <c r="GKJ844" s="328"/>
      <c r="GKK844" s="328"/>
      <c r="GKL844" s="328"/>
      <c r="GKM844" s="328"/>
      <c r="GKN844" s="328"/>
      <c r="GKO844" s="328"/>
      <c r="GKP844" s="328"/>
      <c r="GKQ844" s="328"/>
      <c r="GKR844" s="328"/>
      <c r="GKS844" s="328"/>
      <c r="GKT844" s="328"/>
      <c r="GKU844" s="328"/>
      <c r="GKV844" s="328"/>
      <c r="GKW844" s="328"/>
      <c r="GKX844" s="328"/>
      <c r="GKY844" s="328"/>
      <c r="GKZ844" s="328"/>
      <c r="GLA844" s="328"/>
      <c r="GLB844" s="328"/>
      <c r="GLC844" s="328"/>
      <c r="GLD844" s="328"/>
      <c r="GLE844" s="328"/>
      <c r="GLF844" s="328"/>
      <c r="GLG844" s="328"/>
      <c r="GLH844" s="328"/>
      <c r="GLI844" s="328"/>
      <c r="GLJ844" s="328"/>
      <c r="GLK844" s="328"/>
      <c r="GLL844" s="328"/>
      <c r="GLM844" s="328"/>
      <c r="GLN844" s="328"/>
      <c r="GLO844" s="328"/>
      <c r="GLP844" s="328"/>
      <c r="GLQ844" s="328"/>
      <c r="GLR844" s="328"/>
      <c r="GLS844" s="328"/>
      <c r="GLT844" s="328"/>
      <c r="GLU844" s="328"/>
      <c r="GLV844" s="328"/>
      <c r="GLW844" s="328"/>
      <c r="GLX844" s="328"/>
      <c r="GLY844" s="328"/>
      <c r="GLZ844" s="328"/>
      <c r="GMA844" s="328"/>
      <c r="GMB844" s="328"/>
      <c r="GMC844" s="328"/>
      <c r="GMD844" s="328"/>
      <c r="GME844" s="328"/>
      <c r="GMF844" s="328"/>
      <c r="GMG844" s="328"/>
      <c r="GMH844" s="328"/>
      <c r="GMI844" s="328"/>
      <c r="GMJ844" s="328"/>
      <c r="GMK844" s="328"/>
      <c r="GML844" s="328"/>
      <c r="GMM844" s="328"/>
      <c r="GMN844" s="328"/>
      <c r="GMO844" s="328"/>
      <c r="GMP844" s="328"/>
      <c r="GMQ844" s="328"/>
      <c r="GMR844" s="328"/>
      <c r="GMS844" s="328"/>
      <c r="GMT844" s="328"/>
      <c r="GMU844" s="328"/>
      <c r="GMV844" s="328"/>
      <c r="GMW844" s="328"/>
      <c r="GMX844" s="328"/>
      <c r="GMY844" s="328"/>
      <c r="GMZ844" s="328"/>
      <c r="GNA844" s="328"/>
      <c r="GNB844" s="328"/>
      <c r="GNC844" s="328"/>
      <c r="GND844" s="328"/>
      <c r="GNE844" s="328"/>
      <c r="GNF844" s="328"/>
      <c r="GNG844" s="328"/>
      <c r="GNH844" s="328"/>
      <c r="GNI844" s="328"/>
      <c r="GNJ844" s="328"/>
      <c r="GNK844" s="328"/>
      <c r="GNL844" s="328"/>
      <c r="GNM844" s="328"/>
      <c r="GNN844" s="328"/>
      <c r="GNO844" s="328"/>
      <c r="GNP844" s="328"/>
      <c r="GNQ844" s="328"/>
      <c r="GNR844" s="328"/>
      <c r="GNS844" s="328"/>
      <c r="GNT844" s="328"/>
      <c r="GNU844" s="328"/>
      <c r="GNV844" s="328"/>
      <c r="GNW844" s="328"/>
      <c r="GNX844" s="328"/>
      <c r="GNY844" s="328"/>
      <c r="GNZ844" s="328"/>
      <c r="GOA844" s="328"/>
      <c r="GOB844" s="328"/>
      <c r="GOC844" s="328"/>
      <c r="GOD844" s="328"/>
      <c r="GOE844" s="328"/>
      <c r="GOF844" s="328"/>
      <c r="GOG844" s="328"/>
      <c r="GOH844" s="328"/>
      <c r="GOI844" s="328"/>
      <c r="GOJ844" s="328"/>
      <c r="GOK844" s="328"/>
      <c r="GOL844" s="328"/>
      <c r="GOM844" s="328"/>
      <c r="GON844" s="328"/>
      <c r="GOO844" s="328"/>
      <c r="GOP844" s="328"/>
      <c r="GOQ844" s="328"/>
      <c r="GOR844" s="328"/>
      <c r="GOS844" s="328"/>
      <c r="GOT844" s="328"/>
      <c r="GOU844" s="328"/>
      <c r="GOV844" s="328"/>
      <c r="GOW844" s="328"/>
      <c r="GOX844" s="328"/>
      <c r="GOY844" s="328"/>
      <c r="GOZ844" s="328"/>
      <c r="GPA844" s="328"/>
      <c r="GPB844" s="328"/>
      <c r="GPC844" s="328"/>
      <c r="GPD844" s="328"/>
      <c r="GPE844" s="328"/>
      <c r="GPF844" s="328"/>
      <c r="GPG844" s="328"/>
      <c r="GPH844" s="328"/>
      <c r="GPI844" s="328"/>
      <c r="GPJ844" s="328"/>
      <c r="GPK844" s="328"/>
      <c r="GPL844" s="328"/>
      <c r="GPM844" s="328"/>
      <c r="GPN844" s="328"/>
      <c r="GPO844" s="328"/>
      <c r="GPP844" s="328"/>
      <c r="GPQ844" s="328"/>
      <c r="GPR844" s="328"/>
      <c r="GPS844" s="328"/>
      <c r="GPT844" s="328"/>
      <c r="GPU844" s="328"/>
      <c r="GPV844" s="328"/>
      <c r="GPW844" s="328"/>
      <c r="GPX844" s="328"/>
      <c r="GPY844" s="328"/>
      <c r="GPZ844" s="328"/>
      <c r="GQA844" s="328"/>
      <c r="GQB844" s="328"/>
      <c r="GQC844" s="328"/>
      <c r="GQD844" s="328"/>
      <c r="GQE844" s="328"/>
      <c r="GQF844" s="328"/>
      <c r="GQG844" s="328"/>
      <c r="GQH844" s="328"/>
      <c r="GQI844" s="328"/>
      <c r="GQJ844" s="328"/>
      <c r="GQK844" s="328"/>
      <c r="GQL844" s="328"/>
      <c r="GQM844" s="328"/>
      <c r="GQN844" s="328"/>
      <c r="GQO844" s="328"/>
      <c r="GQP844" s="328"/>
      <c r="GQQ844" s="328"/>
      <c r="GQR844" s="328"/>
      <c r="GQS844" s="328"/>
      <c r="GQT844" s="328"/>
      <c r="GQU844" s="328"/>
      <c r="GQV844" s="328"/>
      <c r="GQW844" s="328"/>
      <c r="GQX844" s="328"/>
      <c r="GQY844" s="328"/>
      <c r="GQZ844" s="328"/>
      <c r="GRA844" s="328"/>
      <c r="GRB844" s="328"/>
      <c r="GRC844" s="328"/>
      <c r="GRD844" s="328"/>
      <c r="GRE844" s="328"/>
      <c r="GRF844" s="328"/>
      <c r="GRG844" s="328"/>
      <c r="GRH844" s="328"/>
      <c r="GRI844" s="328"/>
      <c r="GRJ844" s="328"/>
      <c r="GRK844" s="328"/>
      <c r="GRL844" s="328"/>
      <c r="GRM844" s="328"/>
      <c r="GRN844" s="328"/>
      <c r="GRO844" s="328"/>
      <c r="GRP844" s="328"/>
      <c r="GRQ844" s="328"/>
      <c r="GRR844" s="328"/>
      <c r="GRS844" s="328"/>
      <c r="GRT844" s="328"/>
      <c r="GRU844" s="328"/>
      <c r="GRV844" s="328"/>
      <c r="GRW844" s="328"/>
      <c r="GRX844" s="328"/>
      <c r="GRY844" s="328"/>
      <c r="GRZ844" s="328"/>
      <c r="GSA844" s="328"/>
      <c r="GSB844" s="328"/>
      <c r="GSC844" s="328"/>
      <c r="GSD844" s="328"/>
      <c r="GSE844" s="328"/>
      <c r="GSF844" s="328"/>
      <c r="GSG844" s="328"/>
      <c r="GSH844" s="328"/>
      <c r="GSI844" s="328"/>
      <c r="GSJ844" s="328"/>
      <c r="GSK844" s="328"/>
      <c r="GSL844" s="328"/>
      <c r="GSM844" s="328"/>
      <c r="GSN844" s="328"/>
      <c r="GSO844" s="328"/>
      <c r="GSP844" s="328"/>
      <c r="GSQ844" s="328"/>
      <c r="GSR844" s="328"/>
      <c r="GSS844" s="328"/>
      <c r="GST844" s="328"/>
      <c r="GSU844" s="328"/>
      <c r="GSV844" s="328"/>
      <c r="GSW844" s="328"/>
      <c r="GSX844" s="328"/>
      <c r="GSY844" s="328"/>
      <c r="GSZ844" s="328"/>
      <c r="GTA844" s="328"/>
      <c r="GTB844" s="328"/>
      <c r="GTC844" s="328"/>
      <c r="GTD844" s="328"/>
      <c r="GTE844" s="328"/>
      <c r="GTF844" s="328"/>
      <c r="GTG844" s="328"/>
      <c r="GTH844" s="328"/>
      <c r="GTI844" s="328"/>
      <c r="GTJ844" s="328"/>
      <c r="GTK844" s="328"/>
      <c r="GTL844" s="328"/>
      <c r="GTM844" s="328"/>
      <c r="GTN844" s="328"/>
      <c r="GTO844" s="328"/>
      <c r="GTP844" s="328"/>
      <c r="GTQ844" s="328"/>
      <c r="GTR844" s="328"/>
      <c r="GTS844" s="328"/>
      <c r="GTT844" s="328"/>
      <c r="GTU844" s="328"/>
      <c r="GTV844" s="328"/>
      <c r="GTW844" s="328"/>
      <c r="GTX844" s="328"/>
      <c r="GTY844" s="328"/>
      <c r="GTZ844" s="328"/>
      <c r="GUA844" s="328"/>
      <c r="GUB844" s="328"/>
      <c r="GUC844" s="328"/>
      <c r="GUD844" s="328"/>
      <c r="GUE844" s="328"/>
      <c r="GUF844" s="328"/>
      <c r="GUG844" s="328"/>
      <c r="GUH844" s="328"/>
      <c r="GUI844" s="328"/>
      <c r="GUJ844" s="328"/>
      <c r="GUK844" s="328"/>
      <c r="GUL844" s="328"/>
      <c r="GUM844" s="328"/>
      <c r="GUN844" s="328"/>
      <c r="GUO844" s="328"/>
      <c r="GUP844" s="328"/>
      <c r="GUQ844" s="328"/>
      <c r="GUR844" s="328"/>
      <c r="GUS844" s="328"/>
      <c r="GUT844" s="328"/>
      <c r="GUU844" s="328"/>
      <c r="GUV844" s="328"/>
      <c r="GUW844" s="328"/>
      <c r="GUX844" s="328"/>
      <c r="GUY844" s="328"/>
      <c r="GUZ844" s="328"/>
      <c r="GVA844" s="328"/>
      <c r="GVB844" s="328"/>
      <c r="GVC844" s="328"/>
      <c r="GVD844" s="328"/>
      <c r="GVE844" s="328"/>
      <c r="GVF844" s="328"/>
      <c r="GVG844" s="328"/>
      <c r="GVH844" s="328"/>
      <c r="GVI844" s="328"/>
      <c r="GVJ844" s="328"/>
      <c r="GVK844" s="328"/>
      <c r="GVL844" s="328"/>
      <c r="GVM844" s="328"/>
      <c r="GVN844" s="328"/>
      <c r="GVO844" s="328"/>
      <c r="GVP844" s="328"/>
      <c r="GVQ844" s="328"/>
      <c r="GVR844" s="328"/>
      <c r="GVS844" s="328"/>
      <c r="GVT844" s="328"/>
      <c r="GVU844" s="328"/>
      <c r="GVV844" s="328"/>
      <c r="GVW844" s="328"/>
      <c r="GVX844" s="328"/>
      <c r="GVY844" s="328"/>
      <c r="GVZ844" s="328"/>
      <c r="GWA844" s="328"/>
      <c r="GWB844" s="328"/>
      <c r="GWC844" s="328"/>
      <c r="GWD844" s="328"/>
      <c r="GWE844" s="328"/>
      <c r="GWF844" s="328"/>
      <c r="GWG844" s="328"/>
      <c r="GWH844" s="328"/>
      <c r="GWI844" s="328"/>
      <c r="GWJ844" s="328"/>
      <c r="GWK844" s="328"/>
      <c r="GWL844" s="328"/>
      <c r="GWM844" s="328"/>
      <c r="GWN844" s="328"/>
      <c r="GWO844" s="328"/>
      <c r="GWP844" s="328"/>
      <c r="GWQ844" s="328"/>
      <c r="GWR844" s="328"/>
      <c r="GWS844" s="328"/>
      <c r="GWT844" s="328"/>
      <c r="GWU844" s="328"/>
      <c r="GWV844" s="328"/>
      <c r="GWW844" s="328"/>
      <c r="GWX844" s="328"/>
      <c r="GWY844" s="328"/>
      <c r="GWZ844" s="328"/>
      <c r="GXA844" s="328"/>
      <c r="GXB844" s="328"/>
      <c r="GXC844" s="328"/>
      <c r="GXD844" s="328"/>
      <c r="GXE844" s="328"/>
      <c r="GXF844" s="328"/>
      <c r="GXG844" s="328"/>
      <c r="GXH844" s="328"/>
      <c r="GXI844" s="328"/>
      <c r="GXJ844" s="328"/>
      <c r="GXK844" s="328"/>
      <c r="GXL844" s="328"/>
      <c r="GXM844" s="328"/>
      <c r="GXN844" s="328"/>
      <c r="GXO844" s="328"/>
      <c r="GXP844" s="328"/>
      <c r="GXQ844" s="328"/>
      <c r="GXR844" s="328"/>
      <c r="GXS844" s="328"/>
      <c r="GXT844" s="328"/>
      <c r="GXU844" s="328"/>
      <c r="GXV844" s="328"/>
      <c r="GXW844" s="328"/>
      <c r="GXX844" s="328"/>
      <c r="GXY844" s="328"/>
      <c r="GXZ844" s="328"/>
      <c r="GYA844" s="328"/>
      <c r="GYB844" s="328"/>
      <c r="GYC844" s="328"/>
      <c r="GYD844" s="328"/>
      <c r="GYE844" s="328"/>
      <c r="GYF844" s="328"/>
      <c r="GYG844" s="328"/>
      <c r="GYH844" s="328"/>
      <c r="GYI844" s="328"/>
      <c r="GYJ844" s="328"/>
      <c r="GYK844" s="328"/>
      <c r="GYL844" s="328"/>
      <c r="GYM844" s="328"/>
      <c r="GYN844" s="328"/>
      <c r="GYO844" s="328"/>
      <c r="GYP844" s="328"/>
      <c r="GYQ844" s="328"/>
      <c r="GYR844" s="328"/>
      <c r="GYS844" s="328"/>
      <c r="GYT844" s="328"/>
      <c r="GYU844" s="328"/>
      <c r="GYV844" s="328"/>
      <c r="GYW844" s="328"/>
      <c r="GYX844" s="328"/>
      <c r="GYY844" s="328"/>
      <c r="GYZ844" s="328"/>
      <c r="GZA844" s="328"/>
      <c r="GZB844" s="328"/>
      <c r="GZC844" s="328"/>
      <c r="GZD844" s="328"/>
      <c r="GZE844" s="328"/>
      <c r="GZF844" s="328"/>
      <c r="GZG844" s="328"/>
      <c r="GZH844" s="328"/>
      <c r="GZI844" s="328"/>
      <c r="GZJ844" s="328"/>
      <c r="GZK844" s="328"/>
      <c r="GZL844" s="328"/>
      <c r="GZM844" s="328"/>
      <c r="GZN844" s="328"/>
      <c r="GZO844" s="328"/>
      <c r="GZP844" s="328"/>
      <c r="GZQ844" s="328"/>
      <c r="GZR844" s="328"/>
      <c r="GZS844" s="328"/>
      <c r="GZT844" s="328"/>
      <c r="GZU844" s="328"/>
      <c r="GZV844" s="328"/>
      <c r="GZW844" s="328"/>
      <c r="GZX844" s="328"/>
      <c r="GZY844" s="328"/>
      <c r="GZZ844" s="328"/>
      <c r="HAA844" s="328"/>
      <c r="HAB844" s="328"/>
      <c r="HAC844" s="328"/>
      <c r="HAD844" s="328"/>
      <c r="HAE844" s="328"/>
      <c r="HAF844" s="328"/>
      <c r="HAG844" s="328"/>
      <c r="HAH844" s="328"/>
      <c r="HAI844" s="328"/>
      <c r="HAJ844" s="328"/>
      <c r="HAK844" s="328"/>
      <c r="HAL844" s="328"/>
      <c r="HAM844" s="328"/>
      <c r="HAN844" s="328"/>
      <c r="HAO844" s="328"/>
      <c r="HAP844" s="328"/>
      <c r="HAQ844" s="328"/>
      <c r="HAR844" s="328"/>
      <c r="HAS844" s="328"/>
      <c r="HAT844" s="328"/>
      <c r="HAU844" s="328"/>
      <c r="HAV844" s="328"/>
      <c r="HAW844" s="328"/>
      <c r="HAX844" s="328"/>
      <c r="HAY844" s="328"/>
      <c r="HAZ844" s="328"/>
      <c r="HBA844" s="328"/>
      <c r="HBB844" s="328"/>
      <c r="HBC844" s="328"/>
      <c r="HBD844" s="328"/>
      <c r="HBE844" s="328"/>
      <c r="HBF844" s="328"/>
      <c r="HBG844" s="328"/>
      <c r="HBH844" s="328"/>
      <c r="HBI844" s="328"/>
      <c r="HBJ844" s="328"/>
      <c r="HBK844" s="328"/>
      <c r="HBL844" s="328"/>
      <c r="HBM844" s="328"/>
      <c r="HBN844" s="328"/>
      <c r="HBO844" s="328"/>
      <c r="HBP844" s="328"/>
      <c r="HBQ844" s="328"/>
      <c r="HBR844" s="328"/>
      <c r="HBS844" s="328"/>
      <c r="HBT844" s="328"/>
      <c r="HBU844" s="328"/>
      <c r="HBV844" s="328"/>
      <c r="HBW844" s="328"/>
      <c r="HBX844" s="328"/>
      <c r="HBY844" s="328"/>
      <c r="HBZ844" s="328"/>
      <c r="HCA844" s="328"/>
      <c r="HCB844" s="328"/>
      <c r="HCC844" s="328"/>
      <c r="HCD844" s="328"/>
      <c r="HCE844" s="328"/>
      <c r="HCF844" s="328"/>
      <c r="HCG844" s="328"/>
      <c r="HCH844" s="328"/>
      <c r="HCI844" s="328"/>
      <c r="HCJ844" s="328"/>
      <c r="HCK844" s="328"/>
      <c r="HCL844" s="328"/>
      <c r="HCM844" s="328"/>
      <c r="HCN844" s="328"/>
      <c r="HCO844" s="328"/>
      <c r="HCP844" s="328"/>
      <c r="HCQ844" s="328"/>
      <c r="HCR844" s="328"/>
      <c r="HCS844" s="328"/>
      <c r="HCT844" s="328"/>
      <c r="HCU844" s="328"/>
      <c r="HCV844" s="328"/>
      <c r="HCW844" s="328"/>
      <c r="HCX844" s="328"/>
      <c r="HCY844" s="328"/>
      <c r="HCZ844" s="328"/>
      <c r="HDA844" s="328"/>
      <c r="HDB844" s="328"/>
      <c r="HDC844" s="328"/>
      <c r="HDD844" s="328"/>
      <c r="HDE844" s="328"/>
      <c r="HDF844" s="328"/>
      <c r="HDG844" s="328"/>
      <c r="HDH844" s="328"/>
      <c r="HDI844" s="328"/>
      <c r="HDJ844" s="328"/>
      <c r="HDK844" s="328"/>
      <c r="HDL844" s="328"/>
      <c r="HDM844" s="328"/>
      <c r="HDN844" s="328"/>
      <c r="HDO844" s="328"/>
      <c r="HDP844" s="328"/>
      <c r="HDQ844" s="328"/>
      <c r="HDR844" s="328"/>
      <c r="HDS844" s="328"/>
      <c r="HDT844" s="328"/>
      <c r="HDU844" s="328"/>
      <c r="HDV844" s="328"/>
      <c r="HDW844" s="328"/>
      <c r="HDX844" s="328"/>
      <c r="HDY844" s="328"/>
      <c r="HDZ844" s="328"/>
      <c r="HEA844" s="328"/>
      <c r="HEB844" s="328"/>
      <c r="HEC844" s="328"/>
      <c r="HED844" s="328"/>
      <c r="HEE844" s="328"/>
      <c r="HEF844" s="328"/>
      <c r="HEG844" s="328"/>
      <c r="HEH844" s="328"/>
      <c r="HEI844" s="328"/>
      <c r="HEJ844" s="328"/>
      <c r="HEK844" s="328"/>
      <c r="HEL844" s="328"/>
      <c r="HEM844" s="328"/>
      <c r="HEN844" s="328"/>
      <c r="HEO844" s="328"/>
      <c r="HEP844" s="328"/>
      <c r="HEQ844" s="328"/>
      <c r="HER844" s="328"/>
      <c r="HES844" s="328"/>
      <c r="HET844" s="328"/>
      <c r="HEU844" s="328"/>
      <c r="HEV844" s="328"/>
      <c r="HEW844" s="328"/>
      <c r="HEX844" s="328"/>
      <c r="HEY844" s="328"/>
      <c r="HEZ844" s="328"/>
      <c r="HFA844" s="328"/>
      <c r="HFB844" s="328"/>
      <c r="HFC844" s="328"/>
      <c r="HFD844" s="328"/>
      <c r="HFE844" s="328"/>
      <c r="HFF844" s="328"/>
      <c r="HFG844" s="328"/>
      <c r="HFH844" s="328"/>
      <c r="HFI844" s="328"/>
      <c r="HFJ844" s="328"/>
      <c r="HFK844" s="328"/>
      <c r="HFL844" s="328"/>
      <c r="HFM844" s="328"/>
      <c r="HFN844" s="328"/>
      <c r="HFO844" s="328"/>
      <c r="HFP844" s="328"/>
      <c r="HFQ844" s="328"/>
      <c r="HFR844" s="328"/>
      <c r="HFS844" s="328"/>
      <c r="HFT844" s="328"/>
      <c r="HFU844" s="328"/>
      <c r="HFV844" s="328"/>
      <c r="HFW844" s="328"/>
      <c r="HFX844" s="328"/>
      <c r="HFY844" s="328"/>
      <c r="HFZ844" s="328"/>
      <c r="HGA844" s="328"/>
      <c r="HGB844" s="328"/>
      <c r="HGC844" s="328"/>
      <c r="HGD844" s="328"/>
      <c r="HGE844" s="328"/>
      <c r="HGF844" s="328"/>
      <c r="HGG844" s="328"/>
      <c r="HGH844" s="328"/>
      <c r="HGI844" s="328"/>
      <c r="HGJ844" s="328"/>
      <c r="HGK844" s="328"/>
      <c r="HGL844" s="328"/>
      <c r="HGM844" s="328"/>
      <c r="HGN844" s="328"/>
      <c r="HGO844" s="328"/>
      <c r="HGP844" s="328"/>
      <c r="HGQ844" s="328"/>
      <c r="HGR844" s="328"/>
      <c r="HGS844" s="328"/>
      <c r="HGT844" s="328"/>
      <c r="HGU844" s="328"/>
      <c r="HGV844" s="328"/>
      <c r="HGW844" s="328"/>
      <c r="HGX844" s="328"/>
      <c r="HGY844" s="328"/>
      <c r="HGZ844" s="328"/>
      <c r="HHA844" s="328"/>
      <c r="HHB844" s="328"/>
      <c r="HHC844" s="328"/>
      <c r="HHD844" s="328"/>
      <c r="HHE844" s="328"/>
      <c r="HHF844" s="328"/>
      <c r="HHG844" s="328"/>
      <c r="HHH844" s="328"/>
      <c r="HHI844" s="328"/>
      <c r="HHJ844" s="328"/>
      <c r="HHK844" s="328"/>
      <c r="HHL844" s="328"/>
      <c r="HHM844" s="328"/>
      <c r="HHN844" s="328"/>
      <c r="HHO844" s="328"/>
      <c r="HHP844" s="328"/>
      <c r="HHQ844" s="328"/>
      <c r="HHR844" s="328"/>
      <c r="HHS844" s="328"/>
      <c r="HHT844" s="328"/>
      <c r="HHU844" s="328"/>
      <c r="HHV844" s="328"/>
      <c r="HHW844" s="328"/>
      <c r="HHX844" s="328"/>
      <c r="HHY844" s="328"/>
      <c r="HHZ844" s="328"/>
      <c r="HIA844" s="328"/>
      <c r="HIB844" s="328"/>
      <c r="HIC844" s="328"/>
      <c r="HID844" s="328"/>
      <c r="HIE844" s="328"/>
      <c r="HIF844" s="328"/>
      <c r="HIG844" s="328"/>
      <c r="HIH844" s="328"/>
      <c r="HII844" s="328"/>
      <c r="HIJ844" s="328"/>
      <c r="HIK844" s="328"/>
      <c r="HIL844" s="328"/>
      <c r="HIM844" s="328"/>
      <c r="HIN844" s="328"/>
      <c r="HIO844" s="328"/>
      <c r="HIP844" s="328"/>
      <c r="HIQ844" s="328"/>
      <c r="HIR844" s="328"/>
      <c r="HIS844" s="328"/>
      <c r="HIT844" s="328"/>
      <c r="HIU844" s="328"/>
      <c r="HIV844" s="328"/>
      <c r="HIW844" s="328"/>
      <c r="HIX844" s="328"/>
      <c r="HIY844" s="328"/>
      <c r="HIZ844" s="328"/>
      <c r="HJA844" s="328"/>
      <c r="HJB844" s="328"/>
      <c r="HJC844" s="328"/>
      <c r="HJD844" s="328"/>
      <c r="HJE844" s="328"/>
      <c r="HJF844" s="328"/>
      <c r="HJG844" s="328"/>
      <c r="HJH844" s="328"/>
      <c r="HJI844" s="328"/>
      <c r="HJJ844" s="328"/>
      <c r="HJK844" s="328"/>
      <c r="HJL844" s="328"/>
      <c r="HJM844" s="328"/>
      <c r="HJN844" s="328"/>
      <c r="HJO844" s="328"/>
      <c r="HJP844" s="328"/>
      <c r="HJQ844" s="328"/>
      <c r="HJR844" s="328"/>
      <c r="HJS844" s="328"/>
      <c r="HJT844" s="328"/>
      <c r="HJU844" s="328"/>
      <c r="HJV844" s="328"/>
      <c r="HJW844" s="328"/>
      <c r="HJX844" s="328"/>
      <c r="HJY844" s="328"/>
      <c r="HJZ844" s="328"/>
      <c r="HKA844" s="328"/>
      <c r="HKB844" s="328"/>
      <c r="HKC844" s="328"/>
      <c r="HKD844" s="328"/>
      <c r="HKE844" s="328"/>
      <c r="HKF844" s="328"/>
      <c r="HKG844" s="328"/>
      <c r="HKH844" s="328"/>
      <c r="HKI844" s="328"/>
      <c r="HKJ844" s="328"/>
      <c r="HKK844" s="328"/>
      <c r="HKL844" s="328"/>
      <c r="HKM844" s="328"/>
      <c r="HKN844" s="328"/>
      <c r="HKO844" s="328"/>
      <c r="HKP844" s="328"/>
      <c r="HKQ844" s="328"/>
      <c r="HKR844" s="328"/>
      <c r="HKS844" s="328"/>
      <c r="HKT844" s="328"/>
      <c r="HKU844" s="328"/>
      <c r="HKV844" s="328"/>
      <c r="HKW844" s="328"/>
      <c r="HKX844" s="328"/>
      <c r="HKY844" s="328"/>
      <c r="HKZ844" s="328"/>
      <c r="HLA844" s="328"/>
      <c r="HLB844" s="328"/>
      <c r="HLC844" s="328"/>
      <c r="HLD844" s="328"/>
      <c r="HLE844" s="328"/>
      <c r="HLF844" s="328"/>
      <c r="HLG844" s="328"/>
      <c r="HLH844" s="328"/>
      <c r="HLI844" s="328"/>
      <c r="HLJ844" s="328"/>
      <c r="HLK844" s="328"/>
      <c r="HLL844" s="328"/>
      <c r="HLM844" s="328"/>
      <c r="HLN844" s="328"/>
      <c r="HLO844" s="328"/>
      <c r="HLP844" s="328"/>
      <c r="HLQ844" s="328"/>
      <c r="HLR844" s="328"/>
      <c r="HLS844" s="328"/>
      <c r="HLT844" s="328"/>
      <c r="HLU844" s="328"/>
      <c r="HLV844" s="328"/>
      <c r="HLW844" s="328"/>
      <c r="HLX844" s="328"/>
      <c r="HLY844" s="328"/>
      <c r="HLZ844" s="328"/>
      <c r="HMA844" s="328"/>
      <c r="HMB844" s="328"/>
      <c r="HMC844" s="328"/>
      <c r="HMD844" s="328"/>
      <c r="HME844" s="328"/>
      <c r="HMF844" s="328"/>
      <c r="HMG844" s="328"/>
      <c r="HMH844" s="328"/>
      <c r="HMI844" s="328"/>
      <c r="HMJ844" s="328"/>
      <c r="HMK844" s="328"/>
      <c r="HML844" s="328"/>
      <c r="HMM844" s="328"/>
      <c r="HMN844" s="328"/>
      <c r="HMO844" s="328"/>
      <c r="HMP844" s="328"/>
      <c r="HMQ844" s="328"/>
      <c r="HMR844" s="328"/>
      <c r="HMS844" s="328"/>
      <c r="HMT844" s="328"/>
      <c r="HMU844" s="328"/>
      <c r="HMV844" s="328"/>
      <c r="HMW844" s="328"/>
      <c r="HMX844" s="328"/>
      <c r="HMY844" s="328"/>
      <c r="HMZ844" s="328"/>
      <c r="HNA844" s="328"/>
      <c r="HNB844" s="328"/>
      <c r="HNC844" s="328"/>
      <c r="HND844" s="328"/>
      <c r="HNE844" s="328"/>
      <c r="HNF844" s="328"/>
      <c r="HNG844" s="328"/>
      <c r="HNH844" s="328"/>
      <c r="HNI844" s="328"/>
      <c r="HNJ844" s="328"/>
      <c r="HNK844" s="328"/>
      <c r="HNL844" s="328"/>
      <c r="HNM844" s="328"/>
      <c r="HNN844" s="328"/>
      <c r="HNO844" s="328"/>
      <c r="HNP844" s="328"/>
      <c r="HNQ844" s="328"/>
      <c r="HNR844" s="328"/>
      <c r="HNS844" s="328"/>
      <c r="HNT844" s="328"/>
      <c r="HNU844" s="328"/>
      <c r="HNV844" s="328"/>
      <c r="HNW844" s="328"/>
      <c r="HNX844" s="328"/>
      <c r="HNY844" s="328"/>
      <c r="HNZ844" s="328"/>
      <c r="HOA844" s="328"/>
      <c r="HOB844" s="328"/>
      <c r="HOC844" s="328"/>
      <c r="HOD844" s="328"/>
      <c r="HOE844" s="328"/>
      <c r="HOF844" s="328"/>
      <c r="HOG844" s="328"/>
      <c r="HOH844" s="328"/>
      <c r="HOI844" s="328"/>
      <c r="HOJ844" s="328"/>
      <c r="HOK844" s="328"/>
      <c r="HOL844" s="328"/>
      <c r="HOM844" s="328"/>
      <c r="HON844" s="328"/>
      <c r="HOO844" s="328"/>
      <c r="HOP844" s="328"/>
      <c r="HOQ844" s="328"/>
      <c r="HOR844" s="328"/>
      <c r="HOS844" s="328"/>
      <c r="HOT844" s="328"/>
      <c r="HOU844" s="328"/>
      <c r="HOV844" s="328"/>
      <c r="HOW844" s="328"/>
      <c r="HOX844" s="328"/>
      <c r="HOY844" s="328"/>
      <c r="HOZ844" s="328"/>
      <c r="HPA844" s="328"/>
      <c r="HPB844" s="328"/>
      <c r="HPC844" s="328"/>
      <c r="HPD844" s="328"/>
      <c r="HPE844" s="328"/>
      <c r="HPF844" s="328"/>
      <c r="HPG844" s="328"/>
      <c r="HPH844" s="328"/>
      <c r="HPI844" s="328"/>
      <c r="HPJ844" s="328"/>
      <c r="HPK844" s="328"/>
      <c r="HPL844" s="328"/>
      <c r="HPM844" s="328"/>
      <c r="HPN844" s="328"/>
      <c r="HPO844" s="328"/>
      <c r="HPP844" s="328"/>
      <c r="HPQ844" s="328"/>
      <c r="HPR844" s="328"/>
      <c r="HPS844" s="328"/>
      <c r="HPT844" s="328"/>
      <c r="HPU844" s="328"/>
      <c r="HPV844" s="328"/>
      <c r="HPW844" s="328"/>
      <c r="HPX844" s="328"/>
      <c r="HPY844" s="328"/>
      <c r="HPZ844" s="328"/>
      <c r="HQA844" s="328"/>
      <c r="HQB844" s="328"/>
      <c r="HQC844" s="328"/>
      <c r="HQD844" s="328"/>
      <c r="HQE844" s="328"/>
      <c r="HQF844" s="328"/>
      <c r="HQG844" s="328"/>
      <c r="HQH844" s="328"/>
      <c r="HQI844" s="328"/>
      <c r="HQJ844" s="328"/>
      <c r="HQK844" s="328"/>
      <c r="HQL844" s="328"/>
      <c r="HQM844" s="328"/>
      <c r="HQN844" s="328"/>
      <c r="HQO844" s="328"/>
      <c r="HQP844" s="328"/>
      <c r="HQQ844" s="328"/>
      <c r="HQR844" s="328"/>
      <c r="HQS844" s="328"/>
      <c r="HQT844" s="328"/>
      <c r="HQU844" s="328"/>
      <c r="HQV844" s="328"/>
      <c r="HQW844" s="328"/>
      <c r="HQX844" s="328"/>
      <c r="HQY844" s="328"/>
      <c r="HQZ844" s="328"/>
      <c r="HRA844" s="328"/>
      <c r="HRB844" s="328"/>
      <c r="HRC844" s="328"/>
      <c r="HRD844" s="328"/>
      <c r="HRE844" s="328"/>
      <c r="HRF844" s="328"/>
      <c r="HRG844" s="328"/>
      <c r="HRH844" s="328"/>
      <c r="HRI844" s="328"/>
      <c r="HRJ844" s="328"/>
      <c r="HRK844" s="328"/>
      <c r="HRL844" s="328"/>
      <c r="HRM844" s="328"/>
      <c r="HRN844" s="328"/>
      <c r="HRO844" s="328"/>
      <c r="HRP844" s="328"/>
      <c r="HRQ844" s="328"/>
      <c r="HRR844" s="328"/>
      <c r="HRS844" s="328"/>
      <c r="HRT844" s="328"/>
      <c r="HRU844" s="328"/>
      <c r="HRV844" s="328"/>
      <c r="HRW844" s="328"/>
      <c r="HRX844" s="328"/>
      <c r="HRY844" s="328"/>
      <c r="HRZ844" s="328"/>
      <c r="HSA844" s="328"/>
      <c r="HSB844" s="328"/>
      <c r="HSC844" s="328"/>
      <c r="HSD844" s="328"/>
      <c r="HSE844" s="328"/>
      <c r="HSF844" s="328"/>
      <c r="HSG844" s="328"/>
      <c r="HSH844" s="328"/>
      <c r="HSI844" s="328"/>
      <c r="HSJ844" s="328"/>
      <c r="HSK844" s="328"/>
      <c r="HSL844" s="328"/>
      <c r="HSM844" s="328"/>
      <c r="HSN844" s="328"/>
      <c r="HSO844" s="328"/>
      <c r="HSP844" s="328"/>
      <c r="HSQ844" s="328"/>
      <c r="HSR844" s="328"/>
      <c r="HSS844" s="328"/>
      <c r="HST844" s="328"/>
      <c r="HSU844" s="328"/>
      <c r="HSV844" s="328"/>
      <c r="HSW844" s="328"/>
      <c r="HSX844" s="328"/>
      <c r="HSY844" s="328"/>
      <c r="HSZ844" s="328"/>
      <c r="HTA844" s="328"/>
      <c r="HTB844" s="328"/>
      <c r="HTC844" s="328"/>
      <c r="HTD844" s="328"/>
      <c r="HTE844" s="328"/>
      <c r="HTF844" s="328"/>
      <c r="HTG844" s="328"/>
      <c r="HTH844" s="328"/>
      <c r="HTI844" s="328"/>
      <c r="HTJ844" s="328"/>
      <c r="HTK844" s="328"/>
      <c r="HTL844" s="328"/>
      <c r="HTM844" s="328"/>
      <c r="HTN844" s="328"/>
      <c r="HTO844" s="328"/>
      <c r="HTP844" s="328"/>
      <c r="HTQ844" s="328"/>
      <c r="HTR844" s="328"/>
      <c r="HTS844" s="328"/>
      <c r="HTT844" s="328"/>
      <c r="HTU844" s="328"/>
      <c r="HTV844" s="328"/>
      <c r="HTW844" s="328"/>
      <c r="HTX844" s="328"/>
      <c r="HTY844" s="328"/>
      <c r="HTZ844" s="328"/>
      <c r="HUA844" s="328"/>
      <c r="HUB844" s="328"/>
      <c r="HUC844" s="328"/>
      <c r="HUD844" s="328"/>
      <c r="HUE844" s="328"/>
      <c r="HUF844" s="328"/>
      <c r="HUG844" s="328"/>
      <c r="HUH844" s="328"/>
      <c r="HUI844" s="328"/>
      <c r="HUJ844" s="328"/>
      <c r="HUK844" s="328"/>
      <c r="HUL844" s="328"/>
      <c r="HUM844" s="328"/>
      <c r="HUN844" s="328"/>
      <c r="HUO844" s="328"/>
      <c r="HUP844" s="328"/>
      <c r="HUQ844" s="328"/>
      <c r="HUR844" s="328"/>
      <c r="HUS844" s="328"/>
      <c r="HUT844" s="328"/>
      <c r="HUU844" s="328"/>
      <c r="HUV844" s="328"/>
      <c r="HUW844" s="328"/>
      <c r="HUX844" s="328"/>
      <c r="HUY844" s="328"/>
      <c r="HUZ844" s="328"/>
      <c r="HVA844" s="328"/>
      <c r="HVB844" s="328"/>
      <c r="HVC844" s="328"/>
      <c r="HVD844" s="328"/>
      <c r="HVE844" s="328"/>
      <c r="HVF844" s="328"/>
      <c r="HVG844" s="328"/>
      <c r="HVH844" s="328"/>
      <c r="HVI844" s="328"/>
      <c r="HVJ844" s="328"/>
      <c r="HVK844" s="328"/>
      <c r="HVL844" s="328"/>
      <c r="HVM844" s="328"/>
      <c r="HVN844" s="328"/>
      <c r="HVO844" s="328"/>
      <c r="HVP844" s="328"/>
      <c r="HVQ844" s="328"/>
      <c r="HVR844" s="328"/>
      <c r="HVS844" s="328"/>
      <c r="HVT844" s="328"/>
      <c r="HVU844" s="328"/>
      <c r="HVV844" s="328"/>
      <c r="HVW844" s="328"/>
      <c r="HVX844" s="328"/>
      <c r="HVY844" s="328"/>
      <c r="HVZ844" s="328"/>
      <c r="HWA844" s="328"/>
      <c r="HWB844" s="328"/>
      <c r="HWC844" s="328"/>
      <c r="HWD844" s="328"/>
      <c r="HWE844" s="328"/>
      <c r="HWF844" s="328"/>
      <c r="HWG844" s="328"/>
      <c r="HWH844" s="328"/>
      <c r="HWI844" s="328"/>
      <c r="HWJ844" s="328"/>
      <c r="HWK844" s="328"/>
      <c r="HWL844" s="328"/>
      <c r="HWM844" s="328"/>
      <c r="HWN844" s="328"/>
      <c r="HWO844" s="328"/>
      <c r="HWP844" s="328"/>
      <c r="HWQ844" s="328"/>
      <c r="HWR844" s="328"/>
      <c r="HWS844" s="328"/>
      <c r="HWT844" s="328"/>
      <c r="HWU844" s="328"/>
      <c r="HWV844" s="328"/>
      <c r="HWW844" s="328"/>
      <c r="HWX844" s="328"/>
      <c r="HWY844" s="328"/>
      <c r="HWZ844" s="328"/>
      <c r="HXA844" s="328"/>
      <c r="HXB844" s="328"/>
      <c r="HXC844" s="328"/>
      <c r="HXD844" s="328"/>
      <c r="HXE844" s="328"/>
      <c r="HXF844" s="328"/>
      <c r="HXG844" s="328"/>
      <c r="HXH844" s="328"/>
      <c r="HXI844" s="328"/>
      <c r="HXJ844" s="328"/>
      <c r="HXK844" s="328"/>
      <c r="HXL844" s="328"/>
      <c r="HXM844" s="328"/>
      <c r="HXN844" s="328"/>
      <c r="HXO844" s="328"/>
      <c r="HXP844" s="328"/>
      <c r="HXQ844" s="328"/>
      <c r="HXR844" s="328"/>
      <c r="HXS844" s="328"/>
      <c r="HXT844" s="328"/>
      <c r="HXU844" s="328"/>
      <c r="HXV844" s="328"/>
      <c r="HXW844" s="328"/>
      <c r="HXX844" s="328"/>
      <c r="HXY844" s="328"/>
      <c r="HXZ844" s="328"/>
      <c r="HYA844" s="328"/>
      <c r="HYB844" s="328"/>
      <c r="HYC844" s="328"/>
      <c r="HYD844" s="328"/>
      <c r="HYE844" s="328"/>
      <c r="HYF844" s="328"/>
      <c r="HYG844" s="328"/>
      <c r="HYH844" s="328"/>
      <c r="HYI844" s="328"/>
      <c r="HYJ844" s="328"/>
      <c r="HYK844" s="328"/>
      <c r="HYL844" s="328"/>
      <c r="HYM844" s="328"/>
      <c r="HYN844" s="328"/>
      <c r="HYO844" s="328"/>
      <c r="HYP844" s="328"/>
      <c r="HYQ844" s="328"/>
      <c r="HYR844" s="328"/>
      <c r="HYS844" s="328"/>
      <c r="HYT844" s="328"/>
      <c r="HYU844" s="328"/>
      <c r="HYV844" s="328"/>
      <c r="HYW844" s="328"/>
      <c r="HYX844" s="328"/>
      <c r="HYY844" s="328"/>
      <c r="HYZ844" s="328"/>
      <c r="HZA844" s="328"/>
      <c r="HZB844" s="328"/>
      <c r="HZC844" s="328"/>
      <c r="HZD844" s="328"/>
      <c r="HZE844" s="328"/>
      <c r="HZF844" s="328"/>
      <c r="HZG844" s="328"/>
      <c r="HZH844" s="328"/>
      <c r="HZI844" s="328"/>
      <c r="HZJ844" s="328"/>
      <c r="HZK844" s="328"/>
      <c r="HZL844" s="328"/>
      <c r="HZM844" s="328"/>
      <c r="HZN844" s="328"/>
      <c r="HZO844" s="328"/>
      <c r="HZP844" s="328"/>
      <c r="HZQ844" s="328"/>
      <c r="HZR844" s="328"/>
      <c r="HZS844" s="328"/>
      <c r="HZT844" s="328"/>
      <c r="HZU844" s="328"/>
      <c r="HZV844" s="328"/>
      <c r="HZW844" s="328"/>
      <c r="HZX844" s="328"/>
      <c r="HZY844" s="328"/>
      <c r="HZZ844" s="328"/>
      <c r="IAA844" s="328"/>
      <c r="IAB844" s="328"/>
      <c r="IAC844" s="328"/>
      <c r="IAD844" s="328"/>
      <c r="IAE844" s="328"/>
      <c r="IAF844" s="328"/>
      <c r="IAG844" s="328"/>
      <c r="IAH844" s="328"/>
      <c r="IAI844" s="328"/>
      <c r="IAJ844" s="328"/>
      <c r="IAK844" s="328"/>
      <c r="IAL844" s="328"/>
      <c r="IAM844" s="328"/>
      <c r="IAN844" s="328"/>
      <c r="IAO844" s="328"/>
      <c r="IAP844" s="328"/>
      <c r="IAQ844" s="328"/>
      <c r="IAR844" s="328"/>
      <c r="IAS844" s="328"/>
      <c r="IAT844" s="328"/>
      <c r="IAU844" s="328"/>
      <c r="IAV844" s="328"/>
      <c r="IAW844" s="328"/>
      <c r="IAX844" s="328"/>
      <c r="IAY844" s="328"/>
      <c r="IAZ844" s="328"/>
      <c r="IBA844" s="328"/>
      <c r="IBB844" s="328"/>
      <c r="IBC844" s="328"/>
      <c r="IBD844" s="328"/>
      <c r="IBE844" s="328"/>
      <c r="IBF844" s="328"/>
      <c r="IBG844" s="328"/>
      <c r="IBH844" s="328"/>
      <c r="IBI844" s="328"/>
      <c r="IBJ844" s="328"/>
      <c r="IBK844" s="328"/>
      <c r="IBL844" s="328"/>
      <c r="IBM844" s="328"/>
      <c r="IBN844" s="328"/>
      <c r="IBO844" s="328"/>
      <c r="IBP844" s="328"/>
      <c r="IBQ844" s="328"/>
      <c r="IBR844" s="328"/>
      <c r="IBS844" s="328"/>
      <c r="IBT844" s="328"/>
      <c r="IBU844" s="328"/>
      <c r="IBV844" s="328"/>
      <c r="IBW844" s="328"/>
      <c r="IBX844" s="328"/>
      <c r="IBY844" s="328"/>
      <c r="IBZ844" s="328"/>
      <c r="ICA844" s="328"/>
      <c r="ICB844" s="328"/>
      <c r="ICC844" s="328"/>
      <c r="ICD844" s="328"/>
      <c r="ICE844" s="328"/>
      <c r="ICF844" s="328"/>
      <c r="ICG844" s="328"/>
      <c r="ICH844" s="328"/>
      <c r="ICI844" s="328"/>
      <c r="ICJ844" s="328"/>
      <c r="ICK844" s="328"/>
      <c r="ICL844" s="328"/>
      <c r="ICM844" s="328"/>
      <c r="ICN844" s="328"/>
      <c r="ICO844" s="328"/>
      <c r="ICP844" s="328"/>
      <c r="ICQ844" s="328"/>
      <c r="ICR844" s="328"/>
      <c r="ICS844" s="328"/>
      <c r="ICT844" s="328"/>
      <c r="ICU844" s="328"/>
      <c r="ICV844" s="328"/>
      <c r="ICW844" s="328"/>
      <c r="ICX844" s="328"/>
      <c r="ICY844" s="328"/>
      <c r="ICZ844" s="328"/>
      <c r="IDA844" s="328"/>
      <c r="IDB844" s="328"/>
      <c r="IDC844" s="328"/>
      <c r="IDD844" s="328"/>
      <c r="IDE844" s="328"/>
      <c r="IDF844" s="328"/>
      <c r="IDG844" s="328"/>
      <c r="IDH844" s="328"/>
      <c r="IDI844" s="328"/>
      <c r="IDJ844" s="328"/>
      <c r="IDK844" s="328"/>
      <c r="IDL844" s="328"/>
      <c r="IDM844" s="328"/>
      <c r="IDN844" s="328"/>
      <c r="IDO844" s="328"/>
      <c r="IDP844" s="328"/>
      <c r="IDQ844" s="328"/>
      <c r="IDR844" s="328"/>
      <c r="IDS844" s="328"/>
      <c r="IDT844" s="328"/>
      <c r="IDU844" s="328"/>
      <c r="IDV844" s="328"/>
      <c r="IDW844" s="328"/>
      <c r="IDX844" s="328"/>
      <c r="IDY844" s="328"/>
      <c r="IDZ844" s="328"/>
      <c r="IEA844" s="328"/>
      <c r="IEB844" s="328"/>
      <c r="IEC844" s="328"/>
      <c r="IED844" s="328"/>
      <c r="IEE844" s="328"/>
      <c r="IEF844" s="328"/>
      <c r="IEG844" s="328"/>
      <c r="IEH844" s="328"/>
      <c r="IEI844" s="328"/>
      <c r="IEJ844" s="328"/>
      <c r="IEK844" s="328"/>
      <c r="IEL844" s="328"/>
      <c r="IEM844" s="328"/>
      <c r="IEN844" s="328"/>
      <c r="IEO844" s="328"/>
      <c r="IEP844" s="328"/>
      <c r="IEQ844" s="328"/>
      <c r="IER844" s="328"/>
      <c r="IES844" s="328"/>
      <c r="IET844" s="328"/>
      <c r="IEU844" s="328"/>
      <c r="IEV844" s="328"/>
      <c r="IEW844" s="328"/>
      <c r="IEX844" s="328"/>
      <c r="IEY844" s="328"/>
      <c r="IEZ844" s="328"/>
      <c r="IFA844" s="328"/>
      <c r="IFB844" s="328"/>
      <c r="IFC844" s="328"/>
      <c r="IFD844" s="328"/>
      <c r="IFE844" s="328"/>
      <c r="IFF844" s="328"/>
      <c r="IFG844" s="328"/>
      <c r="IFH844" s="328"/>
      <c r="IFI844" s="328"/>
      <c r="IFJ844" s="328"/>
      <c r="IFK844" s="328"/>
      <c r="IFL844" s="328"/>
      <c r="IFM844" s="328"/>
      <c r="IFN844" s="328"/>
      <c r="IFO844" s="328"/>
      <c r="IFP844" s="328"/>
      <c r="IFQ844" s="328"/>
      <c r="IFR844" s="328"/>
      <c r="IFS844" s="328"/>
      <c r="IFT844" s="328"/>
      <c r="IFU844" s="328"/>
      <c r="IFV844" s="328"/>
      <c r="IFW844" s="328"/>
      <c r="IFX844" s="328"/>
      <c r="IFY844" s="328"/>
      <c r="IFZ844" s="328"/>
      <c r="IGA844" s="328"/>
      <c r="IGB844" s="328"/>
      <c r="IGC844" s="328"/>
      <c r="IGD844" s="328"/>
      <c r="IGE844" s="328"/>
      <c r="IGF844" s="328"/>
      <c r="IGG844" s="328"/>
      <c r="IGH844" s="328"/>
      <c r="IGI844" s="328"/>
      <c r="IGJ844" s="328"/>
      <c r="IGK844" s="328"/>
      <c r="IGL844" s="328"/>
      <c r="IGM844" s="328"/>
      <c r="IGN844" s="328"/>
      <c r="IGO844" s="328"/>
      <c r="IGP844" s="328"/>
      <c r="IGQ844" s="328"/>
      <c r="IGR844" s="328"/>
      <c r="IGS844" s="328"/>
      <c r="IGT844" s="328"/>
      <c r="IGU844" s="328"/>
      <c r="IGV844" s="328"/>
      <c r="IGW844" s="328"/>
      <c r="IGX844" s="328"/>
      <c r="IGY844" s="328"/>
      <c r="IGZ844" s="328"/>
      <c r="IHA844" s="328"/>
      <c r="IHB844" s="328"/>
      <c r="IHC844" s="328"/>
      <c r="IHD844" s="328"/>
      <c r="IHE844" s="328"/>
      <c r="IHF844" s="328"/>
      <c r="IHG844" s="328"/>
      <c r="IHH844" s="328"/>
      <c r="IHI844" s="328"/>
      <c r="IHJ844" s="328"/>
      <c r="IHK844" s="328"/>
      <c r="IHL844" s="328"/>
      <c r="IHM844" s="328"/>
      <c r="IHN844" s="328"/>
      <c r="IHO844" s="328"/>
      <c r="IHP844" s="328"/>
      <c r="IHQ844" s="328"/>
      <c r="IHR844" s="328"/>
      <c r="IHS844" s="328"/>
      <c r="IHT844" s="328"/>
      <c r="IHU844" s="328"/>
      <c r="IHV844" s="328"/>
      <c r="IHW844" s="328"/>
      <c r="IHX844" s="328"/>
      <c r="IHY844" s="328"/>
      <c r="IHZ844" s="328"/>
      <c r="IIA844" s="328"/>
      <c r="IIB844" s="328"/>
      <c r="IIC844" s="328"/>
      <c r="IID844" s="328"/>
      <c r="IIE844" s="328"/>
      <c r="IIF844" s="328"/>
      <c r="IIG844" s="328"/>
      <c r="IIH844" s="328"/>
      <c r="III844" s="328"/>
      <c r="IIJ844" s="328"/>
      <c r="IIK844" s="328"/>
      <c r="IIL844" s="328"/>
      <c r="IIM844" s="328"/>
      <c r="IIN844" s="328"/>
      <c r="IIO844" s="328"/>
      <c r="IIP844" s="328"/>
      <c r="IIQ844" s="328"/>
      <c r="IIR844" s="328"/>
      <c r="IIS844" s="328"/>
      <c r="IIT844" s="328"/>
      <c r="IIU844" s="328"/>
      <c r="IIV844" s="328"/>
      <c r="IIW844" s="328"/>
      <c r="IIX844" s="328"/>
      <c r="IIY844" s="328"/>
      <c r="IIZ844" s="328"/>
      <c r="IJA844" s="328"/>
      <c r="IJB844" s="328"/>
      <c r="IJC844" s="328"/>
      <c r="IJD844" s="328"/>
      <c r="IJE844" s="328"/>
      <c r="IJF844" s="328"/>
      <c r="IJG844" s="328"/>
      <c r="IJH844" s="328"/>
      <c r="IJI844" s="328"/>
      <c r="IJJ844" s="328"/>
      <c r="IJK844" s="328"/>
      <c r="IJL844" s="328"/>
      <c r="IJM844" s="328"/>
      <c r="IJN844" s="328"/>
      <c r="IJO844" s="328"/>
      <c r="IJP844" s="328"/>
      <c r="IJQ844" s="328"/>
      <c r="IJR844" s="328"/>
      <c r="IJS844" s="328"/>
      <c r="IJT844" s="328"/>
      <c r="IJU844" s="328"/>
      <c r="IJV844" s="328"/>
      <c r="IJW844" s="328"/>
      <c r="IJX844" s="328"/>
      <c r="IJY844" s="328"/>
      <c r="IJZ844" s="328"/>
      <c r="IKA844" s="328"/>
      <c r="IKB844" s="328"/>
      <c r="IKC844" s="328"/>
      <c r="IKD844" s="328"/>
      <c r="IKE844" s="328"/>
      <c r="IKF844" s="328"/>
      <c r="IKG844" s="328"/>
      <c r="IKH844" s="328"/>
      <c r="IKI844" s="328"/>
      <c r="IKJ844" s="328"/>
      <c r="IKK844" s="328"/>
      <c r="IKL844" s="328"/>
      <c r="IKM844" s="328"/>
      <c r="IKN844" s="328"/>
      <c r="IKO844" s="328"/>
      <c r="IKP844" s="328"/>
      <c r="IKQ844" s="328"/>
      <c r="IKR844" s="328"/>
      <c r="IKS844" s="328"/>
      <c r="IKT844" s="328"/>
      <c r="IKU844" s="328"/>
      <c r="IKV844" s="328"/>
      <c r="IKW844" s="328"/>
      <c r="IKX844" s="328"/>
      <c r="IKY844" s="328"/>
      <c r="IKZ844" s="328"/>
      <c r="ILA844" s="328"/>
      <c r="ILB844" s="328"/>
      <c r="ILC844" s="328"/>
      <c r="ILD844" s="328"/>
      <c r="ILE844" s="328"/>
      <c r="ILF844" s="328"/>
      <c r="ILG844" s="328"/>
      <c r="ILH844" s="328"/>
      <c r="ILI844" s="328"/>
      <c r="ILJ844" s="328"/>
      <c r="ILK844" s="328"/>
      <c r="ILL844" s="328"/>
      <c r="ILM844" s="328"/>
      <c r="ILN844" s="328"/>
      <c r="ILO844" s="328"/>
      <c r="ILP844" s="328"/>
      <c r="ILQ844" s="328"/>
      <c r="ILR844" s="328"/>
      <c r="ILS844" s="328"/>
      <c r="ILT844" s="328"/>
      <c r="ILU844" s="328"/>
      <c r="ILV844" s="328"/>
      <c r="ILW844" s="328"/>
      <c r="ILX844" s="328"/>
      <c r="ILY844" s="328"/>
      <c r="ILZ844" s="328"/>
      <c r="IMA844" s="328"/>
      <c r="IMB844" s="328"/>
      <c r="IMC844" s="328"/>
      <c r="IMD844" s="328"/>
      <c r="IME844" s="328"/>
      <c r="IMF844" s="328"/>
      <c r="IMG844" s="328"/>
      <c r="IMH844" s="328"/>
      <c r="IMI844" s="328"/>
      <c r="IMJ844" s="328"/>
      <c r="IMK844" s="328"/>
      <c r="IML844" s="328"/>
      <c r="IMM844" s="328"/>
      <c r="IMN844" s="328"/>
      <c r="IMO844" s="328"/>
      <c r="IMP844" s="328"/>
      <c r="IMQ844" s="328"/>
      <c r="IMR844" s="328"/>
      <c r="IMS844" s="328"/>
      <c r="IMT844" s="328"/>
      <c r="IMU844" s="328"/>
      <c r="IMV844" s="328"/>
      <c r="IMW844" s="328"/>
      <c r="IMX844" s="328"/>
      <c r="IMY844" s="328"/>
      <c r="IMZ844" s="328"/>
      <c r="INA844" s="328"/>
      <c r="INB844" s="328"/>
      <c r="INC844" s="328"/>
      <c r="IND844" s="328"/>
      <c r="INE844" s="328"/>
      <c r="INF844" s="328"/>
      <c r="ING844" s="328"/>
      <c r="INH844" s="328"/>
      <c r="INI844" s="328"/>
      <c r="INJ844" s="328"/>
      <c r="INK844" s="328"/>
      <c r="INL844" s="328"/>
      <c r="INM844" s="328"/>
      <c r="INN844" s="328"/>
      <c r="INO844" s="328"/>
      <c r="INP844" s="328"/>
      <c r="INQ844" s="328"/>
      <c r="INR844" s="328"/>
      <c r="INS844" s="328"/>
      <c r="INT844" s="328"/>
      <c r="INU844" s="328"/>
      <c r="INV844" s="328"/>
      <c r="INW844" s="328"/>
      <c r="INX844" s="328"/>
      <c r="INY844" s="328"/>
      <c r="INZ844" s="328"/>
      <c r="IOA844" s="328"/>
      <c r="IOB844" s="328"/>
      <c r="IOC844" s="328"/>
      <c r="IOD844" s="328"/>
      <c r="IOE844" s="328"/>
      <c r="IOF844" s="328"/>
      <c r="IOG844" s="328"/>
      <c r="IOH844" s="328"/>
      <c r="IOI844" s="328"/>
      <c r="IOJ844" s="328"/>
      <c r="IOK844" s="328"/>
      <c r="IOL844" s="328"/>
      <c r="IOM844" s="328"/>
      <c r="ION844" s="328"/>
      <c r="IOO844" s="328"/>
      <c r="IOP844" s="328"/>
      <c r="IOQ844" s="328"/>
      <c r="IOR844" s="328"/>
      <c r="IOS844" s="328"/>
      <c r="IOT844" s="328"/>
      <c r="IOU844" s="328"/>
      <c r="IOV844" s="328"/>
      <c r="IOW844" s="328"/>
      <c r="IOX844" s="328"/>
      <c r="IOY844" s="328"/>
      <c r="IOZ844" s="328"/>
      <c r="IPA844" s="328"/>
      <c r="IPB844" s="328"/>
      <c r="IPC844" s="328"/>
      <c r="IPD844" s="328"/>
      <c r="IPE844" s="328"/>
      <c r="IPF844" s="328"/>
      <c r="IPG844" s="328"/>
      <c r="IPH844" s="328"/>
      <c r="IPI844" s="328"/>
      <c r="IPJ844" s="328"/>
      <c r="IPK844" s="328"/>
      <c r="IPL844" s="328"/>
      <c r="IPM844" s="328"/>
      <c r="IPN844" s="328"/>
      <c r="IPO844" s="328"/>
      <c r="IPP844" s="328"/>
      <c r="IPQ844" s="328"/>
      <c r="IPR844" s="328"/>
      <c r="IPS844" s="328"/>
      <c r="IPT844" s="328"/>
      <c r="IPU844" s="328"/>
      <c r="IPV844" s="328"/>
      <c r="IPW844" s="328"/>
      <c r="IPX844" s="328"/>
      <c r="IPY844" s="328"/>
      <c r="IPZ844" s="328"/>
      <c r="IQA844" s="328"/>
      <c r="IQB844" s="328"/>
      <c r="IQC844" s="328"/>
      <c r="IQD844" s="328"/>
      <c r="IQE844" s="328"/>
      <c r="IQF844" s="328"/>
      <c r="IQG844" s="328"/>
      <c r="IQH844" s="328"/>
      <c r="IQI844" s="328"/>
      <c r="IQJ844" s="328"/>
      <c r="IQK844" s="328"/>
      <c r="IQL844" s="328"/>
      <c r="IQM844" s="328"/>
      <c r="IQN844" s="328"/>
      <c r="IQO844" s="328"/>
      <c r="IQP844" s="328"/>
      <c r="IQQ844" s="328"/>
      <c r="IQR844" s="328"/>
      <c r="IQS844" s="328"/>
      <c r="IQT844" s="328"/>
      <c r="IQU844" s="328"/>
      <c r="IQV844" s="328"/>
      <c r="IQW844" s="328"/>
      <c r="IQX844" s="328"/>
      <c r="IQY844" s="328"/>
      <c r="IQZ844" s="328"/>
      <c r="IRA844" s="328"/>
      <c r="IRB844" s="328"/>
      <c r="IRC844" s="328"/>
      <c r="IRD844" s="328"/>
      <c r="IRE844" s="328"/>
      <c r="IRF844" s="328"/>
      <c r="IRG844" s="328"/>
      <c r="IRH844" s="328"/>
      <c r="IRI844" s="328"/>
      <c r="IRJ844" s="328"/>
      <c r="IRK844" s="328"/>
      <c r="IRL844" s="328"/>
      <c r="IRM844" s="328"/>
      <c r="IRN844" s="328"/>
      <c r="IRO844" s="328"/>
      <c r="IRP844" s="328"/>
      <c r="IRQ844" s="328"/>
      <c r="IRR844" s="328"/>
      <c r="IRS844" s="328"/>
      <c r="IRT844" s="328"/>
      <c r="IRU844" s="328"/>
      <c r="IRV844" s="328"/>
      <c r="IRW844" s="328"/>
      <c r="IRX844" s="328"/>
      <c r="IRY844" s="328"/>
      <c r="IRZ844" s="328"/>
      <c r="ISA844" s="328"/>
      <c r="ISB844" s="328"/>
      <c r="ISC844" s="328"/>
      <c r="ISD844" s="328"/>
      <c r="ISE844" s="328"/>
      <c r="ISF844" s="328"/>
      <c r="ISG844" s="328"/>
      <c r="ISH844" s="328"/>
      <c r="ISI844" s="328"/>
      <c r="ISJ844" s="328"/>
      <c r="ISK844" s="328"/>
      <c r="ISL844" s="328"/>
      <c r="ISM844" s="328"/>
      <c r="ISN844" s="328"/>
      <c r="ISO844" s="328"/>
      <c r="ISP844" s="328"/>
      <c r="ISQ844" s="328"/>
      <c r="ISR844" s="328"/>
      <c r="ISS844" s="328"/>
      <c r="IST844" s="328"/>
      <c r="ISU844" s="328"/>
      <c r="ISV844" s="328"/>
      <c r="ISW844" s="328"/>
      <c r="ISX844" s="328"/>
      <c r="ISY844" s="328"/>
      <c r="ISZ844" s="328"/>
      <c r="ITA844" s="328"/>
      <c r="ITB844" s="328"/>
      <c r="ITC844" s="328"/>
      <c r="ITD844" s="328"/>
      <c r="ITE844" s="328"/>
      <c r="ITF844" s="328"/>
      <c r="ITG844" s="328"/>
      <c r="ITH844" s="328"/>
      <c r="ITI844" s="328"/>
      <c r="ITJ844" s="328"/>
      <c r="ITK844" s="328"/>
      <c r="ITL844" s="328"/>
      <c r="ITM844" s="328"/>
      <c r="ITN844" s="328"/>
      <c r="ITO844" s="328"/>
      <c r="ITP844" s="328"/>
      <c r="ITQ844" s="328"/>
      <c r="ITR844" s="328"/>
      <c r="ITS844" s="328"/>
      <c r="ITT844" s="328"/>
      <c r="ITU844" s="328"/>
      <c r="ITV844" s="328"/>
      <c r="ITW844" s="328"/>
      <c r="ITX844" s="328"/>
      <c r="ITY844" s="328"/>
      <c r="ITZ844" s="328"/>
      <c r="IUA844" s="328"/>
      <c r="IUB844" s="328"/>
      <c r="IUC844" s="328"/>
      <c r="IUD844" s="328"/>
      <c r="IUE844" s="328"/>
      <c r="IUF844" s="328"/>
      <c r="IUG844" s="328"/>
      <c r="IUH844" s="328"/>
      <c r="IUI844" s="328"/>
      <c r="IUJ844" s="328"/>
      <c r="IUK844" s="328"/>
      <c r="IUL844" s="328"/>
      <c r="IUM844" s="328"/>
      <c r="IUN844" s="328"/>
      <c r="IUO844" s="328"/>
      <c r="IUP844" s="328"/>
      <c r="IUQ844" s="328"/>
      <c r="IUR844" s="328"/>
      <c r="IUS844" s="328"/>
      <c r="IUT844" s="328"/>
      <c r="IUU844" s="328"/>
      <c r="IUV844" s="328"/>
      <c r="IUW844" s="328"/>
      <c r="IUX844" s="328"/>
      <c r="IUY844" s="328"/>
      <c r="IUZ844" s="328"/>
      <c r="IVA844" s="328"/>
      <c r="IVB844" s="328"/>
      <c r="IVC844" s="328"/>
      <c r="IVD844" s="328"/>
      <c r="IVE844" s="328"/>
      <c r="IVF844" s="328"/>
      <c r="IVG844" s="328"/>
      <c r="IVH844" s="328"/>
      <c r="IVI844" s="328"/>
      <c r="IVJ844" s="328"/>
      <c r="IVK844" s="328"/>
      <c r="IVL844" s="328"/>
      <c r="IVM844" s="328"/>
      <c r="IVN844" s="328"/>
      <c r="IVO844" s="328"/>
      <c r="IVP844" s="328"/>
      <c r="IVQ844" s="328"/>
      <c r="IVR844" s="328"/>
      <c r="IVS844" s="328"/>
      <c r="IVT844" s="328"/>
      <c r="IVU844" s="328"/>
      <c r="IVV844" s="328"/>
      <c r="IVW844" s="328"/>
      <c r="IVX844" s="328"/>
      <c r="IVY844" s="328"/>
      <c r="IVZ844" s="328"/>
      <c r="IWA844" s="328"/>
      <c r="IWB844" s="328"/>
      <c r="IWC844" s="328"/>
      <c r="IWD844" s="328"/>
      <c r="IWE844" s="328"/>
      <c r="IWF844" s="328"/>
      <c r="IWG844" s="328"/>
      <c r="IWH844" s="328"/>
      <c r="IWI844" s="328"/>
      <c r="IWJ844" s="328"/>
      <c r="IWK844" s="328"/>
      <c r="IWL844" s="328"/>
      <c r="IWM844" s="328"/>
      <c r="IWN844" s="328"/>
      <c r="IWO844" s="328"/>
      <c r="IWP844" s="328"/>
      <c r="IWQ844" s="328"/>
      <c r="IWR844" s="328"/>
      <c r="IWS844" s="328"/>
      <c r="IWT844" s="328"/>
      <c r="IWU844" s="328"/>
      <c r="IWV844" s="328"/>
      <c r="IWW844" s="328"/>
      <c r="IWX844" s="328"/>
      <c r="IWY844" s="328"/>
      <c r="IWZ844" s="328"/>
      <c r="IXA844" s="328"/>
      <c r="IXB844" s="328"/>
      <c r="IXC844" s="328"/>
      <c r="IXD844" s="328"/>
      <c r="IXE844" s="328"/>
      <c r="IXF844" s="328"/>
      <c r="IXG844" s="328"/>
      <c r="IXH844" s="328"/>
      <c r="IXI844" s="328"/>
      <c r="IXJ844" s="328"/>
      <c r="IXK844" s="328"/>
      <c r="IXL844" s="328"/>
      <c r="IXM844" s="328"/>
      <c r="IXN844" s="328"/>
      <c r="IXO844" s="328"/>
      <c r="IXP844" s="328"/>
      <c r="IXQ844" s="328"/>
      <c r="IXR844" s="328"/>
      <c r="IXS844" s="328"/>
      <c r="IXT844" s="328"/>
      <c r="IXU844" s="328"/>
      <c r="IXV844" s="328"/>
      <c r="IXW844" s="328"/>
      <c r="IXX844" s="328"/>
      <c r="IXY844" s="328"/>
      <c r="IXZ844" s="328"/>
      <c r="IYA844" s="328"/>
      <c r="IYB844" s="328"/>
      <c r="IYC844" s="328"/>
      <c r="IYD844" s="328"/>
      <c r="IYE844" s="328"/>
      <c r="IYF844" s="328"/>
      <c r="IYG844" s="328"/>
      <c r="IYH844" s="328"/>
      <c r="IYI844" s="328"/>
      <c r="IYJ844" s="328"/>
      <c r="IYK844" s="328"/>
      <c r="IYL844" s="328"/>
      <c r="IYM844" s="328"/>
      <c r="IYN844" s="328"/>
      <c r="IYO844" s="328"/>
      <c r="IYP844" s="328"/>
      <c r="IYQ844" s="328"/>
      <c r="IYR844" s="328"/>
      <c r="IYS844" s="328"/>
      <c r="IYT844" s="328"/>
      <c r="IYU844" s="328"/>
      <c r="IYV844" s="328"/>
      <c r="IYW844" s="328"/>
      <c r="IYX844" s="328"/>
      <c r="IYY844" s="328"/>
      <c r="IYZ844" s="328"/>
      <c r="IZA844" s="328"/>
      <c r="IZB844" s="328"/>
      <c r="IZC844" s="328"/>
      <c r="IZD844" s="328"/>
      <c r="IZE844" s="328"/>
      <c r="IZF844" s="328"/>
      <c r="IZG844" s="328"/>
      <c r="IZH844" s="328"/>
      <c r="IZI844" s="328"/>
      <c r="IZJ844" s="328"/>
      <c r="IZK844" s="328"/>
      <c r="IZL844" s="328"/>
      <c r="IZM844" s="328"/>
      <c r="IZN844" s="328"/>
      <c r="IZO844" s="328"/>
      <c r="IZP844" s="328"/>
      <c r="IZQ844" s="328"/>
      <c r="IZR844" s="328"/>
      <c r="IZS844" s="328"/>
      <c r="IZT844" s="328"/>
      <c r="IZU844" s="328"/>
      <c r="IZV844" s="328"/>
      <c r="IZW844" s="328"/>
      <c r="IZX844" s="328"/>
      <c r="IZY844" s="328"/>
      <c r="IZZ844" s="328"/>
      <c r="JAA844" s="328"/>
      <c r="JAB844" s="328"/>
      <c r="JAC844" s="328"/>
      <c r="JAD844" s="328"/>
      <c r="JAE844" s="328"/>
      <c r="JAF844" s="328"/>
      <c r="JAG844" s="328"/>
      <c r="JAH844" s="328"/>
      <c r="JAI844" s="328"/>
      <c r="JAJ844" s="328"/>
      <c r="JAK844" s="328"/>
      <c r="JAL844" s="328"/>
      <c r="JAM844" s="328"/>
      <c r="JAN844" s="328"/>
      <c r="JAO844" s="328"/>
      <c r="JAP844" s="328"/>
      <c r="JAQ844" s="328"/>
      <c r="JAR844" s="328"/>
      <c r="JAS844" s="328"/>
      <c r="JAT844" s="328"/>
      <c r="JAU844" s="328"/>
      <c r="JAV844" s="328"/>
      <c r="JAW844" s="328"/>
      <c r="JAX844" s="328"/>
      <c r="JAY844" s="328"/>
      <c r="JAZ844" s="328"/>
      <c r="JBA844" s="328"/>
      <c r="JBB844" s="328"/>
      <c r="JBC844" s="328"/>
      <c r="JBD844" s="328"/>
      <c r="JBE844" s="328"/>
      <c r="JBF844" s="328"/>
      <c r="JBG844" s="328"/>
      <c r="JBH844" s="328"/>
      <c r="JBI844" s="328"/>
      <c r="JBJ844" s="328"/>
      <c r="JBK844" s="328"/>
      <c r="JBL844" s="328"/>
      <c r="JBM844" s="328"/>
      <c r="JBN844" s="328"/>
      <c r="JBO844" s="328"/>
      <c r="JBP844" s="328"/>
      <c r="JBQ844" s="328"/>
      <c r="JBR844" s="328"/>
      <c r="JBS844" s="328"/>
      <c r="JBT844" s="328"/>
      <c r="JBU844" s="328"/>
      <c r="JBV844" s="328"/>
      <c r="JBW844" s="328"/>
      <c r="JBX844" s="328"/>
      <c r="JBY844" s="328"/>
      <c r="JBZ844" s="328"/>
      <c r="JCA844" s="328"/>
      <c r="JCB844" s="328"/>
      <c r="JCC844" s="328"/>
      <c r="JCD844" s="328"/>
      <c r="JCE844" s="328"/>
      <c r="JCF844" s="328"/>
      <c r="JCG844" s="328"/>
      <c r="JCH844" s="328"/>
      <c r="JCI844" s="328"/>
      <c r="JCJ844" s="328"/>
      <c r="JCK844" s="328"/>
      <c r="JCL844" s="328"/>
      <c r="JCM844" s="328"/>
      <c r="JCN844" s="328"/>
      <c r="JCO844" s="328"/>
      <c r="JCP844" s="328"/>
      <c r="JCQ844" s="328"/>
      <c r="JCR844" s="328"/>
      <c r="JCS844" s="328"/>
      <c r="JCT844" s="328"/>
      <c r="JCU844" s="328"/>
      <c r="JCV844" s="328"/>
      <c r="JCW844" s="328"/>
      <c r="JCX844" s="328"/>
      <c r="JCY844" s="328"/>
      <c r="JCZ844" s="328"/>
      <c r="JDA844" s="328"/>
      <c r="JDB844" s="328"/>
      <c r="JDC844" s="328"/>
      <c r="JDD844" s="328"/>
      <c r="JDE844" s="328"/>
      <c r="JDF844" s="328"/>
      <c r="JDG844" s="328"/>
      <c r="JDH844" s="328"/>
      <c r="JDI844" s="328"/>
      <c r="JDJ844" s="328"/>
      <c r="JDK844" s="328"/>
      <c r="JDL844" s="328"/>
      <c r="JDM844" s="328"/>
      <c r="JDN844" s="328"/>
      <c r="JDO844" s="328"/>
      <c r="JDP844" s="328"/>
      <c r="JDQ844" s="328"/>
      <c r="JDR844" s="328"/>
      <c r="JDS844" s="328"/>
      <c r="JDT844" s="328"/>
      <c r="JDU844" s="328"/>
      <c r="JDV844" s="328"/>
      <c r="JDW844" s="328"/>
      <c r="JDX844" s="328"/>
      <c r="JDY844" s="328"/>
      <c r="JDZ844" s="328"/>
      <c r="JEA844" s="328"/>
      <c r="JEB844" s="328"/>
      <c r="JEC844" s="328"/>
      <c r="JED844" s="328"/>
      <c r="JEE844" s="328"/>
      <c r="JEF844" s="328"/>
      <c r="JEG844" s="328"/>
      <c r="JEH844" s="328"/>
      <c r="JEI844" s="328"/>
      <c r="JEJ844" s="328"/>
      <c r="JEK844" s="328"/>
      <c r="JEL844" s="328"/>
      <c r="JEM844" s="328"/>
      <c r="JEN844" s="328"/>
      <c r="JEO844" s="328"/>
      <c r="JEP844" s="328"/>
      <c r="JEQ844" s="328"/>
      <c r="JER844" s="328"/>
      <c r="JES844" s="328"/>
      <c r="JET844" s="328"/>
      <c r="JEU844" s="328"/>
      <c r="JEV844" s="328"/>
      <c r="JEW844" s="328"/>
      <c r="JEX844" s="328"/>
      <c r="JEY844" s="328"/>
      <c r="JEZ844" s="328"/>
      <c r="JFA844" s="328"/>
      <c r="JFB844" s="328"/>
      <c r="JFC844" s="328"/>
      <c r="JFD844" s="328"/>
      <c r="JFE844" s="328"/>
      <c r="JFF844" s="328"/>
      <c r="JFG844" s="328"/>
      <c r="JFH844" s="328"/>
      <c r="JFI844" s="328"/>
      <c r="JFJ844" s="328"/>
      <c r="JFK844" s="328"/>
      <c r="JFL844" s="328"/>
      <c r="JFM844" s="328"/>
      <c r="JFN844" s="328"/>
      <c r="JFO844" s="328"/>
      <c r="JFP844" s="328"/>
      <c r="JFQ844" s="328"/>
      <c r="JFR844" s="328"/>
      <c r="JFS844" s="328"/>
      <c r="JFT844" s="328"/>
      <c r="JFU844" s="328"/>
      <c r="JFV844" s="328"/>
      <c r="JFW844" s="328"/>
      <c r="JFX844" s="328"/>
      <c r="JFY844" s="328"/>
      <c r="JFZ844" s="328"/>
      <c r="JGA844" s="328"/>
      <c r="JGB844" s="328"/>
      <c r="JGC844" s="328"/>
      <c r="JGD844" s="328"/>
      <c r="JGE844" s="328"/>
      <c r="JGF844" s="328"/>
      <c r="JGG844" s="328"/>
      <c r="JGH844" s="328"/>
      <c r="JGI844" s="328"/>
      <c r="JGJ844" s="328"/>
      <c r="JGK844" s="328"/>
      <c r="JGL844" s="328"/>
      <c r="JGM844" s="328"/>
      <c r="JGN844" s="328"/>
      <c r="JGO844" s="328"/>
      <c r="JGP844" s="328"/>
      <c r="JGQ844" s="328"/>
      <c r="JGR844" s="328"/>
      <c r="JGS844" s="328"/>
      <c r="JGT844" s="328"/>
      <c r="JGU844" s="328"/>
      <c r="JGV844" s="328"/>
      <c r="JGW844" s="328"/>
      <c r="JGX844" s="328"/>
      <c r="JGY844" s="328"/>
      <c r="JGZ844" s="328"/>
      <c r="JHA844" s="328"/>
      <c r="JHB844" s="328"/>
      <c r="JHC844" s="328"/>
      <c r="JHD844" s="328"/>
      <c r="JHE844" s="328"/>
      <c r="JHF844" s="328"/>
      <c r="JHG844" s="328"/>
      <c r="JHH844" s="328"/>
      <c r="JHI844" s="328"/>
      <c r="JHJ844" s="328"/>
      <c r="JHK844" s="328"/>
      <c r="JHL844" s="328"/>
      <c r="JHM844" s="328"/>
      <c r="JHN844" s="328"/>
      <c r="JHO844" s="328"/>
      <c r="JHP844" s="328"/>
      <c r="JHQ844" s="328"/>
      <c r="JHR844" s="328"/>
      <c r="JHS844" s="328"/>
      <c r="JHT844" s="328"/>
      <c r="JHU844" s="328"/>
      <c r="JHV844" s="328"/>
      <c r="JHW844" s="328"/>
      <c r="JHX844" s="328"/>
      <c r="JHY844" s="328"/>
      <c r="JHZ844" s="328"/>
      <c r="JIA844" s="328"/>
      <c r="JIB844" s="328"/>
      <c r="JIC844" s="328"/>
      <c r="JID844" s="328"/>
      <c r="JIE844" s="328"/>
      <c r="JIF844" s="328"/>
      <c r="JIG844" s="328"/>
      <c r="JIH844" s="328"/>
      <c r="JII844" s="328"/>
      <c r="JIJ844" s="328"/>
      <c r="JIK844" s="328"/>
      <c r="JIL844" s="328"/>
      <c r="JIM844" s="328"/>
      <c r="JIN844" s="328"/>
      <c r="JIO844" s="328"/>
      <c r="JIP844" s="328"/>
      <c r="JIQ844" s="328"/>
      <c r="JIR844" s="328"/>
      <c r="JIS844" s="328"/>
      <c r="JIT844" s="328"/>
      <c r="JIU844" s="328"/>
      <c r="JIV844" s="328"/>
      <c r="JIW844" s="328"/>
      <c r="JIX844" s="328"/>
      <c r="JIY844" s="328"/>
      <c r="JIZ844" s="328"/>
      <c r="JJA844" s="328"/>
      <c r="JJB844" s="328"/>
      <c r="JJC844" s="328"/>
      <c r="JJD844" s="328"/>
      <c r="JJE844" s="328"/>
      <c r="JJF844" s="328"/>
      <c r="JJG844" s="328"/>
      <c r="JJH844" s="328"/>
      <c r="JJI844" s="328"/>
      <c r="JJJ844" s="328"/>
      <c r="JJK844" s="328"/>
      <c r="JJL844" s="328"/>
      <c r="JJM844" s="328"/>
      <c r="JJN844" s="328"/>
      <c r="JJO844" s="328"/>
      <c r="JJP844" s="328"/>
      <c r="JJQ844" s="328"/>
      <c r="JJR844" s="328"/>
      <c r="JJS844" s="328"/>
      <c r="JJT844" s="328"/>
      <c r="JJU844" s="328"/>
      <c r="JJV844" s="328"/>
      <c r="JJW844" s="328"/>
      <c r="JJX844" s="328"/>
      <c r="JJY844" s="328"/>
      <c r="JJZ844" s="328"/>
      <c r="JKA844" s="328"/>
      <c r="JKB844" s="328"/>
      <c r="JKC844" s="328"/>
      <c r="JKD844" s="328"/>
      <c r="JKE844" s="328"/>
      <c r="JKF844" s="328"/>
      <c r="JKG844" s="328"/>
      <c r="JKH844" s="328"/>
      <c r="JKI844" s="328"/>
      <c r="JKJ844" s="328"/>
      <c r="JKK844" s="328"/>
      <c r="JKL844" s="328"/>
      <c r="JKM844" s="328"/>
      <c r="JKN844" s="328"/>
      <c r="JKO844" s="328"/>
      <c r="JKP844" s="328"/>
      <c r="JKQ844" s="328"/>
      <c r="JKR844" s="328"/>
      <c r="JKS844" s="328"/>
      <c r="JKT844" s="328"/>
      <c r="JKU844" s="328"/>
      <c r="JKV844" s="328"/>
      <c r="JKW844" s="328"/>
      <c r="JKX844" s="328"/>
      <c r="JKY844" s="328"/>
      <c r="JKZ844" s="328"/>
      <c r="JLA844" s="328"/>
      <c r="JLB844" s="328"/>
      <c r="JLC844" s="328"/>
      <c r="JLD844" s="328"/>
      <c r="JLE844" s="328"/>
      <c r="JLF844" s="328"/>
      <c r="JLG844" s="328"/>
      <c r="JLH844" s="328"/>
      <c r="JLI844" s="328"/>
      <c r="JLJ844" s="328"/>
      <c r="JLK844" s="328"/>
      <c r="JLL844" s="328"/>
      <c r="JLM844" s="328"/>
      <c r="JLN844" s="328"/>
      <c r="JLO844" s="328"/>
      <c r="JLP844" s="328"/>
      <c r="JLQ844" s="328"/>
      <c r="JLR844" s="328"/>
      <c r="JLS844" s="328"/>
      <c r="JLT844" s="328"/>
      <c r="JLU844" s="328"/>
      <c r="JLV844" s="328"/>
      <c r="JLW844" s="328"/>
      <c r="JLX844" s="328"/>
      <c r="JLY844" s="328"/>
      <c r="JLZ844" s="328"/>
      <c r="JMA844" s="328"/>
      <c r="JMB844" s="328"/>
      <c r="JMC844" s="328"/>
      <c r="JMD844" s="328"/>
      <c r="JME844" s="328"/>
      <c r="JMF844" s="328"/>
      <c r="JMG844" s="328"/>
      <c r="JMH844" s="328"/>
      <c r="JMI844" s="328"/>
      <c r="JMJ844" s="328"/>
      <c r="JMK844" s="328"/>
      <c r="JML844" s="328"/>
      <c r="JMM844" s="328"/>
      <c r="JMN844" s="328"/>
      <c r="JMO844" s="328"/>
      <c r="JMP844" s="328"/>
      <c r="JMQ844" s="328"/>
      <c r="JMR844" s="328"/>
      <c r="JMS844" s="328"/>
      <c r="JMT844" s="328"/>
      <c r="JMU844" s="328"/>
      <c r="JMV844" s="328"/>
      <c r="JMW844" s="328"/>
      <c r="JMX844" s="328"/>
      <c r="JMY844" s="328"/>
      <c r="JMZ844" s="328"/>
      <c r="JNA844" s="328"/>
      <c r="JNB844" s="328"/>
      <c r="JNC844" s="328"/>
      <c r="JND844" s="328"/>
      <c r="JNE844" s="328"/>
      <c r="JNF844" s="328"/>
      <c r="JNG844" s="328"/>
      <c r="JNH844" s="328"/>
      <c r="JNI844" s="328"/>
      <c r="JNJ844" s="328"/>
      <c r="JNK844" s="328"/>
      <c r="JNL844" s="328"/>
      <c r="JNM844" s="328"/>
      <c r="JNN844" s="328"/>
      <c r="JNO844" s="328"/>
      <c r="JNP844" s="328"/>
      <c r="JNQ844" s="328"/>
      <c r="JNR844" s="328"/>
      <c r="JNS844" s="328"/>
      <c r="JNT844" s="328"/>
      <c r="JNU844" s="328"/>
      <c r="JNV844" s="328"/>
      <c r="JNW844" s="328"/>
      <c r="JNX844" s="328"/>
      <c r="JNY844" s="328"/>
      <c r="JNZ844" s="328"/>
      <c r="JOA844" s="328"/>
      <c r="JOB844" s="328"/>
      <c r="JOC844" s="328"/>
      <c r="JOD844" s="328"/>
      <c r="JOE844" s="328"/>
      <c r="JOF844" s="328"/>
      <c r="JOG844" s="328"/>
      <c r="JOH844" s="328"/>
      <c r="JOI844" s="328"/>
      <c r="JOJ844" s="328"/>
      <c r="JOK844" s="328"/>
      <c r="JOL844" s="328"/>
      <c r="JOM844" s="328"/>
      <c r="JON844" s="328"/>
      <c r="JOO844" s="328"/>
      <c r="JOP844" s="328"/>
      <c r="JOQ844" s="328"/>
      <c r="JOR844" s="328"/>
      <c r="JOS844" s="328"/>
      <c r="JOT844" s="328"/>
      <c r="JOU844" s="328"/>
      <c r="JOV844" s="328"/>
      <c r="JOW844" s="328"/>
      <c r="JOX844" s="328"/>
      <c r="JOY844" s="328"/>
      <c r="JOZ844" s="328"/>
      <c r="JPA844" s="328"/>
      <c r="JPB844" s="328"/>
      <c r="JPC844" s="328"/>
      <c r="JPD844" s="328"/>
      <c r="JPE844" s="328"/>
      <c r="JPF844" s="328"/>
      <c r="JPG844" s="328"/>
      <c r="JPH844" s="328"/>
      <c r="JPI844" s="328"/>
      <c r="JPJ844" s="328"/>
      <c r="JPK844" s="328"/>
      <c r="JPL844" s="328"/>
      <c r="JPM844" s="328"/>
      <c r="JPN844" s="328"/>
      <c r="JPO844" s="328"/>
      <c r="JPP844" s="328"/>
      <c r="JPQ844" s="328"/>
      <c r="JPR844" s="328"/>
      <c r="JPS844" s="328"/>
      <c r="JPT844" s="328"/>
      <c r="JPU844" s="328"/>
      <c r="JPV844" s="328"/>
      <c r="JPW844" s="328"/>
      <c r="JPX844" s="328"/>
      <c r="JPY844" s="328"/>
      <c r="JPZ844" s="328"/>
      <c r="JQA844" s="328"/>
      <c r="JQB844" s="328"/>
      <c r="JQC844" s="328"/>
      <c r="JQD844" s="328"/>
      <c r="JQE844" s="328"/>
      <c r="JQF844" s="328"/>
      <c r="JQG844" s="328"/>
      <c r="JQH844" s="328"/>
      <c r="JQI844" s="328"/>
      <c r="JQJ844" s="328"/>
      <c r="JQK844" s="328"/>
      <c r="JQL844" s="328"/>
      <c r="JQM844" s="328"/>
      <c r="JQN844" s="328"/>
      <c r="JQO844" s="328"/>
      <c r="JQP844" s="328"/>
      <c r="JQQ844" s="328"/>
      <c r="JQR844" s="328"/>
      <c r="JQS844" s="328"/>
      <c r="JQT844" s="328"/>
      <c r="JQU844" s="328"/>
      <c r="JQV844" s="328"/>
      <c r="JQW844" s="328"/>
      <c r="JQX844" s="328"/>
      <c r="JQY844" s="328"/>
      <c r="JQZ844" s="328"/>
      <c r="JRA844" s="328"/>
      <c r="JRB844" s="328"/>
      <c r="JRC844" s="328"/>
      <c r="JRD844" s="328"/>
      <c r="JRE844" s="328"/>
      <c r="JRF844" s="328"/>
      <c r="JRG844" s="328"/>
      <c r="JRH844" s="328"/>
      <c r="JRI844" s="328"/>
      <c r="JRJ844" s="328"/>
      <c r="JRK844" s="328"/>
      <c r="JRL844" s="328"/>
      <c r="JRM844" s="328"/>
      <c r="JRN844" s="328"/>
      <c r="JRO844" s="328"/>
      <c r="JRP844" s="328"/>
      <c r="JRQ844" s="328"/>
      <c r="JRR844" s="328"/>
      <c r="JRS844" s="328"/>
      <c r="JRT844" s="328"/>
      <c r="JRU844" s="328"/>
      <c r="JRV844" s="328"/>
      <c r="JRW844" s="328"/>
      <c r="JRX844" s="328"/>
      <c r="JRY844" s="328"/>
      <c r="JRZ844" s="328"/>
      <c r="JSA844" s="328"/>
      <c r="JSB844" s="328"/>
      <c r="JSC844" s="328"/>
      <c r="JSD844" s="328"/>
      <c r="JSE844" s="328"/>
      <c r="JSF844" s="328"/>
      <c r="JSG844" s="328"/>
      <c r="JSH844" s="328"/>
      <c r="JSI844" s="328"/>
      <c r="JSJ844" s="328"/>
      <c r="JSK844" s="328"/>
      <c r="JSL844" s="328"/>
      <c r="JSM844" s="328"/>
      <c r="JSN844" s="328"/>
      <c r="JSO844" s="328"/>
      <c r="JSP844" s="328"/>
      <c r="JSQ844" s="328"/>
      <c r="JSR844" s="328"/>
      <c r="JSS844" s="328"/>
      <c r="JST844" s="328"/>
      <c r="JSU844" s="328"/>
      <c r="JSV844" s="328"/>
      <c r="JSW844" s="328"/>
      <c r="JSX844" s="328"/>
      <c r="JSY844" s="328"/>
      <c r="JSZ844" s="328"/>
      <c r="JTA844" s="328"/>
      <c r="JTB844" s="328"/>
      <c r="JTC844" s="328"/>
      <c r="JTD844" s="328"/>
      <c r="JTE844" s="328"/>
      <c r="JTF844" s="328"/>
      <c r="JTG844" s="328"/>
      <c r="JTH844" s="328"/>
      <c r="JTI844" s="328"/>
      <c r="JTJ844" s="328"/>
      <c r="JTK844" s="328"/>
      <c r="JTL844" s="328"/>
      <c r="JTM844" s="328"/>
      <c r="JTN844" s="328"/>
      <c r="JTO844" s="328"/>
      <c r="JTP844" s="328"/>
      <c r="JTQ844" s="328"/>
      <c r="JTR844" s="328"/>
      <c r="JTS844" s="328"/>
      <c r="JTT844" s="328"/>
      <c r="JTU844" s="328"/>
      <c r="JTV844" s="328"/>
      <c r="JTW844" s="328"/>
      <c r="JTX844" s="328"/>
      <c r="JTY844" s="328"/>
      <c r="JTZ844" s="328"/>
      <c r="JUA844" s="328"/>
      <c r="JUB844" s="328"/>
      <c r="JUC844" s="328"/>
      <c r="JUD844" s="328"/>
      <c r="JUE844" s="328"/>
      <c r="JUF844" s="328"/>
      <c r="JUG844" s="328"/>
      <c r="JUH844" s="328"/>
      <c r="JUI844" s="328"/>
      <c r="JUJ844" s="328"/>
      <c r="JUK844" s="328"/>
      <c r="JUL844" s="328"/>
      <c r="JUM844" s="328"/>
      <c r="JUN844" s="328"/>
      <c r="JUO844" s="328"/>
      <c r="JUP844" s="328"/>
      <c r="JUQ844" s="328"/>
      <c r="JUR844" s="328"/>
      <c r="JUS844" s="328"/>
      <c r="JUT844" s="328"/>
      <c r="JUU844" s="328"/>
      <c r="JUV844" s="328"/>
      <c r="JUW844" s="328"/>
      <c r="JUX844" s="328"/>
      <c r="JUY844" s="328"/>
      <c r="JUZ844" s="328"/>
      <c r="JVA844" s="328"/>
      <c r="JVB844" s="328"/>
      <c r="JVC844" s="328"/>
      <c r="JVD844" s="328"/>
      <c r="JVE844" s="328"/>
      <c r="JVF844" s="328"/>
      <c r="JVG844" s="328"/>
      <c r="JVH844" s="328"/>
      <c r="JVI844" s="328"/>
      <c r="JVJ844" s="328"/>
      <c r="JVK844" s="328"/>
      <c r="JVL844" s="328"/>
      <c r="JVM844" s="328"/>
      <c r="JVN844" s="328"/>
      <c r="JVO844" s="328"/>
      <c r="JVP844" s="328"/>
      <c r="JVQ844" s="328"/>
      <c r="JVR844" s="328"/>
      <c r="JVS844" s="328"/>
      <c r="JVT844" s="328"/>
      <c r="JVU844" s="328"/>
      <c r="JVV844" s="328"/>
      <c r="JVW844" s="328"/>
      <c r="JVX844" s="328"/>
      <c r="JVY844" s="328"/>
      <c r="JVZ844" s="328"/>
      <c r="JWA844" s="328"/>
      <c r="JWB844" s="328"/>
      <c r="JWC844" s="328"/>
      <c r="JWD844" s="328"/>
      <c r="JWE844" s="328"/>
      <c r="JWF844" s="328"/>
      <c r="JWG844" s="328"/>
      <c r="JWH844" s="328"/>
      <c r="JWI844" s="328"/>
      <c r="JWJ844" s="328"/>
      <c r="JWK844" s="328"/>
      <c r="JWL844" s="328"/>
      <c r="JWM844" s="328"/>
      <c r="JWN844" s="328"/>
      <c r="JWO844" s="328"/>
      <c r="JWP844" s="328"/>
      <c r="JWQ844" s="328"/>
      <c r="JWR844" s="328"/>
      <c r="JWS844" s="328"/>
      <c r="JWT844" s="328"/>
      <c r="JWU844" s="328"/>
      <c r="JWV844" s="328"/>
      <c r="JWW844" s="328"/>
      <c r="JWX844" s="328"/>
      <c r="JWY844" s="328"/>
      <c r="JWZ844" s="328"/>
      <c r="JXA844" s="328"/>
      <c r="JXB844" s="328"/>
      <c r="JXC844" s="328"/>
      <c r="JXD844" s="328"/>
      <c r="JXE844" s="328"/>
      <c r="JXF844" s="328"/>
      <c r="JXG844" s="328"/>
      <c r="JXH844" s="328"/>
      <c r="JXI844" s="328"/>
      <c r="JXJ844" s="328"/>
      <c r="JXK844" s="328"/>
      <c r="JXL844" s="328"/>
      <c r="JXM844" s="328"/>
      <c r="JXN844" s="328"/>
      <c r="JXO844" s="328"/>
      <c r="JXP844" s="328"/>
      <c r="JXQ844" s="328"/>
      <c r="JXR844" s="328"/>
      <c r="JXS844" s="328"/>
      <c r="JXT844" s="328"/>
      <c r="JXU844" s="328"/>
      <c r="JXV844" s="328"/>
      <c r="JXW844" s="328"/>
      <c r="JXX844" s="328"/>
      <c r="JXY844" s="328"/>
      <c r="JXZ844" s="328"/>
      <c r="JYA844" s="328"/>
      <c r="JYB844" s="328"/>
      <c r="JYC844" s="328"/>
      <c r="JYD844" s="328"/>
      <c r="JYE844" s="328"/>
      <c r="JYF844" s="328"/>
      <c r="JYG844" s="328"/>
      <c r="JYH844" s="328"/>
      <c r="JYI844" s="328"/>
      <c r="JYJ844" s="328"/>
      <c r="JYK844" s="328"/>
      <c r="JYL844" s="328"/>
      <c r="JYM844" s="328"/>
      <c r="JYN844" s="328"/>
      <c r="JYO844" s="328"/>
      <c r="JYP844" s="328"/>
      <c r="JYQ844" s="328"/>
      <c r="JYR844" s="328"/>
      <c r="JYS844" s="328"/>
      <c r="JYT844" s="328"/>
      <c r="JYU844" s="328"/>
      <c r="JYV844" s="328"/>
      <c r="JYW844" s="328"/>
      <c r="JYX844" s="328"/>
      <c r="JYY844" s="328"/>
      <c r="JYZ844" s="328"/>
      <c r="JZA844" s="328"/>
      <c r="JZB844" s="328"/>
      <c r="JZC844" s="328"/>
      <c r="JZD844" s="328"/>
      <c r="JZE844" s="328"/>
      <c r="JZF844" s="328"/>
      <c r="JZG844" s="328"/>
      <c r="JZH844" s="328"/>
      <c r="JZI844" s="328"/>
      <c r="JZJ844" s="328"/>
      <c r="JZK844" s="328"/>
      <c r="JZL844" s="328"/>
      <c r="JZM844" s="328"/>
      <c r="JZN844" s="328"/>
      <c r="JZO844" s="328"/>
      <c r="JZP844" s="328"/>
      <c r="JZQ844" s="328"/>
      <c r="JZR844" s="328"/>
      <c r="JZS844" s="328"/>
      <c r="JZT844" s="328"/>
      <c r="JZU844" s="328"/>
      <c r="JZV844" s="328"/>
      <c r="JZW844" s="328"/>
      <c r="JZX844" s="328"/>
      <c r="JZY844" s="328"/>
      <c r="JZZ844" s="328"/>
      <c r="KAA844" s="328"/>
      <c r="KAB844" s="328"/>
      <c r="KAC844" s="328"/>
      <c r="KAD844" s="328"/>
      <c r="KAE844" s="328"/>
      <c r="KAF844" s="328"/>
      <c r="KAG844" s="328"/>
      <c r="KAH844" s="328"/>
      <c r="KAI844" s="328"/>
      <c r="KAJ844" s="328"/>
      <c r="KAK844" s="328"/>
      <c r="KAL844" s="328"/>
      <c r="KAM844" s="328"/>
      <c r="KAN844" s="328"/>
      <c r="KAO844" s="328"/>
      <c r="KAP844" s="328"/>
      <c r="KAQ844" s="328"/>
      <c r="KAR844" s="328"/>
      <c r="KAS844" s="328"/>
      <c r="KAT844" s="328"/>
      <c r="KAU844" s="328"/>
      <c r="KAV844" s="328"/>
      <c r="KAW844" s="328"/>
      <c r="KAX844" s="328"/>
      <c r="KAY844" s="328"/>
      <c r="KAZ844" s="328"/>
      <c r="KBA844" s="328"/>
      <c r="KBB844" s="328"/>
      <c r="KBC844" s="328"/>
      <c r="KBD844" s="328"/>
      <c r="KBE844" s="328"/>
      <c r="KBF844" s="328"/>
      <c r="KBG844" s="328"/>
      <c r="KBH844" s="328"/>
      <c r="KBI844" s="328"/>
      <c r="KBJ844" s="328"/>
      <c r="KBK844" s="328"/>
      <c r="KBL844" s="328"/>
      <c r="KBM844" s="328"/>
      <c r="KBN844" s="328"/>
      <c r="KBO844" s="328"/>
      <c r="KBP844" s="328"/>
      <c r="KBQ844" s="328"/>
      <c r="KBR844" s="328"/>
      <c r="KBS844" s="328"/>
      <c r="KBT844" s="328"/>
      <c r="KBU844" s="328"/>
      <c r="KBV844" s="328"/>
      <c r="KBW844" s="328"/>
      <c r="KBX844" s="328"/>
      <c r="KBY844" s="328"/>
      <c r="KBZ844" s="328"/>
      <c r="KCA844" s="328"/>
      <c r="KCB844" s="328"/>
      <c r="KCC844" s="328"/>
      <c r="KCD844" s="328"/>
      <c r="KCE844" s="328"/>
      <c r="KCF844" s="328"/>
      <c r="KCG844" s="328"/>
      <c r="KCH844" s="328"/>
      <c r="KCI844" s="328"/>
      <c r="KCJ844" s="328"/>
      <c r="KCK844" s="328"/>
      <c r="KCL844" s="328"/>
      <c r="KCM844" s="328"/>
      <c r="KCN844" s="328"/>
      <c r="KCO844" s="328"/>
      <c r="KCP844" s="328"/>
      <c r="KCQ844" s="328"/>
      <c r="KCR844" s="328"/>
      <c r="KCS844" s="328"/>
      <c r="KCT844" s="328"/>
      <c r="KCU844" s="328"/>
      <c r="KCV844" s="328"/>
      <c r="KCW844" s="328"/>
      <c r="KCX844" s="328"/>
      <c r="KCY844" s="328"/>
      <c r="KCZ844" s="328"/>
      <c r="KDA844" s="328"/>
      <c r="KDB844" s="328"/>
      <c r="KDC844" s="328"/>
      <c r="KDD844" s="328"/>
      <c r="KDE844" s="328"/>
      <c r="KDF844" s="328"/>
      <c r="KDG844" s="328"/>
      <c r="KDH844" s="328"/>
      <c r="KDI844" s="328"/>
      <c r="KDJ844" s="328"/>
      <c r="KDK844" s="328"/>
      <c r="KDL844" s="328"/>
      <c r="KDM844" s="328"/>
      <c r="KDN844" s="328"/>
      <c r="KDO844" s="328"/>
      <c r="KDP844" s="328"/>
      <c r="KDQ844" s="328"/>
      <c r="KDR844" s="328"/>
      <c r="KDS844" s="328"/>
      <c r="KDT844" s="328"/>
      <c r="KDU844" s="328"/>
      <c r="KDV844" s="328"/>
      <c r="KDW844" s="328"/>
      <c r="KDX844" s="328"/>
      <c r="KDY844" s="328"/>
      <c r="KDZ844" s="328"/>
      <c r="KEA844" s="328"/>
      <c r="KEB844" s="328"/>
      <c r="KEC844" s="328"/>
      <c r="KED844" s="328"/>
      <c r="KEE844" s="328"/>
      <c r="KEF844" s="328"/>
      <c r="KEG844" s="328"/>
      <c r="KEH844" s="328"/>
      <c r="KEI844" s="328"/>
      <c r="KEJ844" s="328"/>
      <c r="KEK844" s="328"/>
      <c r="KEL844" s="328"/>
      <c r="KEM844" s="328"/>
      <c r="KEN844" s="328"/>
      <c r="KEO844" s="328"/>
      <c r="KEP844" s="328"/>
      <c r="KEQ844" s="328"/>
      <c r="KER844" s="328"/>
      <c r="KES844" s="328"/>
      <c r="KET844" s="328"/>
      <c r="KEU844" s="328"/>
      <c r="KEV844" s="328"/>
      <c r="KEW844" s="328"/>
      <c r="KEX844" s="328"/>
      <c r="KEY844" s="328"/>
      <c r="KEZ844" s="328"/>
      <c r="KFA844" s="328"/>
      <c r="KFB844" s="328"/>
      <c r="KFC844" s="328"/>
      <c r="KFD844" s="328"/>
      <c r="KFE844" s="328"/>
      <c r="KFF844" s="328"/>
      <c r="KFG844" s="328"/>
      <c r="KFH844" s="328"/>
      <c r="KFI844" s="328"/>
      <c r="KFJ844" s="328"/>
      <c r="KFK844" s="328"/>
      <c r="KFL844" s="328"/>
      <c r="KFM844" s="328"/>
      <c r="KFN844" s="328"/>
      <c r="KFO844" s="328"/>
      <c r="KFP844" s="328"/>
      <c r="KFQ844" s="328"/>
      <c r="KFR844" s="328"/>
      <c r="KFS844" s="328"/>
      <c r="KFT844" s="328"/>
      <c r="KFU844" s="328"/>
      <c r="KFV844" s="328"/>
      <c r="KFW844" s="328"/>
      <c r="KFX844" s="328"/>
      <c r="KFY844" s="328"/>
      <c r="KFZ844" s="328"/>
      <c r="KGA844" s="328"/>
      <c r="KGB844" s="328"/>
      <c r="KGC844" s="328"/>
      <c r="KGD844" s="328"/>
      <c r="KGE844" s="328"/>
      <c r="KGF844" s="328"/>
      <c r="KGG844" s="328"/>
      <c r="KGH844" s="328"/>
      <c r="KGI844" s="328"/>
      <c r="KGJ844" s="328"/>
      <c r="KGK844" s="328"/>
      <c r="KGL844" s="328"/>
      <c r="KGM844" s="328"/>
      <c r="KGN844" s="328"/>
      <c r="KGO844" s="328"/>
      <c r="KGP844" s="328"/>
      <c r="KGQ844" s="328"/>
      <c r="KGR844" s="328"/>
      <c r="KGS844" s="328"/>
      <c r="KGT844" s="328"/>
      <c r="KGU844" s="328"/>
      <c r="KGV844" s="328"/>
      <c r="KGW844" s="328"/>
      <c r="KGX844" s="328"/>
      <c r="KGY844" s="328"/>
      <c r="KGZ844" s="328"/>
      <c r="KHA844" s="328"/>
      <c r="KHB844" s="328"/>
      <c r="KHC844" s="328"/>
      <c r="KHD844" s="328"/>
      <c r="KHE844" s="328"/>
      <c r="KHF844" s="328"/>
      <c r="KHG844" s="328"/>
      <c r="KHH844" s="328"/>
      <c r="KHI844" s="328"/>
      <c r="KHJ844" s="328"/>
      <c r="KHK844" s="328"/>
      <c r="KHL844" s="328"/>
      <c r="KHM844" s="328"/>
      <c r="KHN844" s="328"/>
      <c r="KHO844" s="328"/>
      <c r="KHP844" s="328"/>
      <c r="KHQ844" s="328"/>
      <c r="KHR844" s="328"/>
      <c r="KHS844" s="328"/>
      <c r="KHT844" s="328"/>
      <c r="KHU844" s="328"/>
      <c r="KHV844" s="328"/>
      <c r="KHW844" s="328"/>
      <c r="KHX844" s="328"/>
      <c r="KHY844" s="328"/>
      <c r="KHZ844" s="328"/>
      <c r="KIA844" s="328"/>
      <c r="KIB844" s="328"/>
      <c r="KIC844" s="328"/>
      <c r="KID844" s="328"/>
      <c r="KIE844" s="328"/>
      <c r="KIF844" s="328"/>
      <c r="KIG844" s="328"/>
      <c r="KIH844" s="328"/>
      <c r="KII844" s="328"/>
      <c r="KIJ844" s="328"/>
      <c r="KIK844" s="328"/>
      <c r="KIL844" s="328"/>
      <c r="KIM844" s="328"/>
      <c r="KIN844" s="328"/>
      <c r="KIO844" s="328"/>
      <c r="KIP844" s="328"/>
      <c r="KIQ844" s="328"/>
      <c r="KIR844" s="328"/>
      <c r="KIS844" s="328"/>
      <c r="KIT844" s="328"/>
      <c r="KIU844" s="328"/>
      <c r="KIV844" s="328"/>
      <c r="KIW844" s="328"/>
      <c r="KIX844" s="328"/>
      <c r="KIY844" s="328"/>
      <c r="KIZ844" s="328"/>
      <c r="KJA844" s="328"/>
      <c r="KJB844" s="328"/>
      <c r="KJC844" s="328"/>
      <c r="KJD844" s="328"/>
      <c r="KJE844" s="328"/>
      <c r="KJF844" s="328"/>
      <c r="KJG844" s="328"/>
      <c r="KJH844" s="328"/>
      <c r="KJI844" s="328"/>
      <c r="KJJ844" s="328"/>
      <c r="KJK844" s="328"/>
      <c r="KJL844" s="328"/>
      <c r="KJM844" s="328"/>
      <c r="KJN844" s="328"/>
      <c r="KJO844" s="328"/>
      <c r="KJP844" s="328"/>
      <c r="KJQ844" s="328"/>
      <c r="KJR844" s="328"/>
      <c r="KJS844" s="328"/>
      <c r="KJT844" s="328"/>
      <c r="KJU844" s="328"/>
      <c r="KJV844" s="328"/>
      <c r="KJW844" s="328"/>
      <c r="KJX844" s="328"/>
      <c r="KJY844" s="328"/>
      <c r="KJZ844" s="328"/>
      <c r="KKA844" s="328"/>
      <c r="KKB844" s="328"/>
      <c r="KKC844" s="328"/>
      <c r="KKD844" s="328"/>
      <c r="KKE844" s="328"/>
      <c r="KKF844" s="328"/>
      <c r="KKG844" s="328"/>
      <c r="KKH844" s="328"/>
      <c r="KKI844" s="328"/>
      <c r="KKJ844" s="328"/>
      <c r="KKK844" s="328"/>
      <c r="KKL844" s="328"/>
      <c r="KKM844" s="328"/>
      <c r="KKN844" s="328"/>
      <c r="KKO844" s="328"/>
      <c r="KKP844" s="328"/>
      <c r="KKQ844" s="328"/>
      <c r="KKR844" s="328"/>
      <c r="KKS844" s="328"/>
      <c r="KKT844" s="328"/>
      <c r="KKU844" s="328"/>
      <c r="KKV844" s="328"/>
      <c r="KKW844" s="328"/>
      <c r="KKX844" s="328"/>
      <c r="KKY844" s="328"/>
      <c r="KKZ844" s="328"/>
      <c r="KLA844" s="328"/>
      <c r="KLB844" s="328"/>
      <c r="KLC844" s="328"/>
      <c r="KLD844" s="328"/>
      <c r="KLE844" s="328"/>
      <c r="KLF844" s="328"/>
      <c r="KLG844" s="328"/>
      <c r="KLH844" s="328"/>
      <c r="KLI844" s="328"/>
      <c r="KLJ844" s="328"/>
      <c r="KLK844" s="328"/>
      <c r="KLL844" s="328"/>
      <c r="KLM844" s="328"/>
      <c r="KLN844" s="328"/>
      <c r="KLO844" s="328"/>
      <c r="KLP844" s="328"/>
      <c r="KLQ844" s="328"/>
      <c r="KLR844" s="328"/>
      <c r="KLS844" s="328"/>
      <c r="KLT844" s="328"/>
      <c r="KLU844" s="328"/>
      <c r="KLV844" s="328"/>
      <c r="KLW844" s="328"/>
      <c r="KLX844" s="328"/>
      <c r="KLY844" s="328"/>
      <c r="KLZ844" s="328"/>
      <c r="KMA844" s="328"/>
      <c r="KMB844" s="328"/>
      <c r="KMC844" s="328"/>
      <c r="KMD844" s="328"/>
      <c r="KME844" s="328"/>
      <c r="KMF844" s="328"/>
      <c r="KMG844" s="328"/>
      <c r="KMH844" s="328"/>
      <c r="KMI844" s="328"/>
      <c r="KMJ844" s="328"/>
      <c r="KMK844" s="328"/>
      <c r="KML844" s="328"/>
      <c r="KMM844" s="328"/>
      <c r="KMN844" s="328"/>
      <c r="KMO844" s="328"/>
      <c r="KMP844" s="328"/>
      <c r="KMQ844" s="328"/>
      <c r="KMR844" s="328"/>
      <c r="KMS844" s="328"/>
      <c r="KMT844" s="328"/>
      <c r="KMU844" s="328"/>
      <c r="KMV844" s="328"/>
      <c r="KMW844" s="328"/>
      <c r="KMX844" s="328"/>
      <c r="KMY844" s="328"/>
      <c r="KMZ844" s="328"/>
      <c r="KNA844" s="328"/>
      <c r="KNB844" s="328"/>
      <c r="KNC844" s="328"/>
      <c r="KND844" s="328"/>
      <c r="KNE844" s="328"/>
      <c r="KNF844" s="328"/>
      <c r="KNG844" s="328"/>
      <c r="KNH844" s="328"/>
      <c r="KNI844" s="328"/>
      <c r="KNJ844" s="328"/>
      <c r="KNK844" s="328"/>
      <c r="KNL844" s="328"/>
      <c r="KNM844" s="328"/>
      <c r="KNN844" s="328"/>
      <c r="KNO844" s="328"/>
      <c r="KNP844" s="328"/>
      <c r="KNQ844" s="328"/>
      <c r="KNR844" s="328"/>
      <c r="KNS844" s="328"/>
      <c r="KNT844" s="328"/>
      <c r="KNU844" s="328"/>
      <c r="KNV844" s="328"/>
      <c r="KNW844" s="328"/>
      <c r="KNX844" s="328"/>
      <c r="KNY844" s="328"/>
      <c r="KNZ844" s="328"/>
      <c r="KOA844" s="328"/>
      <c r="KOB844" s="328"/>
      <c r="KOC844" s="328"/>
      <c r="KOD844" s="328"/>
      <c r="KOE844" s="328"/>
      <c r="KOF844" s="328"/>
      <c r="KOG844" s="328"/>
      <c r="KOH844" s="328"/>
      <c r="KOI844" s="328"/>
      <c r="KOJ844" s="328"/>
      <c r="KOK844" s="328"/>
      <c r="KOL844" s="328"/>
      <c r="KOM844" s="328"/>
      <c r="KON844" s="328"/>
      <c r="KOO844" s="328"/>
      <c r="KOP844" s="328"/>
      <c r="KOQ844" s="328"/>
      <c r="KOR844" s="328"/>
      <c r="KOS844" s="328"/>
      <c r="KOT844" s="328"/>
      <c r="KOU844" s="328"/>
      <c r="KOV844" s="328"/>
      <c r="KOW844" s="328"/>
      <c r="KOX844" s="328"/>
      <c r="KOY844" s="328"/>
      <c r="KOZ844" s="328"/>
      <c r="KPA844" s="328"/>
      <c r="KPB844" s="328"/>
      <c r="KPC844" s="328"/>
      <c r="KPD844" s="328"/>
      <c r="KPE844" s="328"/>
      <c r="KPF844" s="328"/>
      <c r="KPG844" s="328"/>
      <c r="KPH844" s="328"/>
      <c r="KPI844" s="328"/>
      <c r="KPJ844" s="328"/>
      <c r="KPK844" s="328"/>
      <c r="KPL844" s="328"/>
      <c r="KPM844" s="328"/>
      <c r="KPN844" s="328"/>
      <c r="KPO844" s="328"/>
      <c r="KPP844" s="328"/>
      <c r="KPQ844" s="328"/>
      <c r="KPR844" s="328"/>
      <c r="KPS844" s="328"/>
      <c r="KPT844" s="328"/>
      <c r="KPU844" s="328"/>
      <c r="KPV844" s="328"/>
      <c r="KPW844" s="328"/>
      <c r="KPX844" s="328"/>
      <c r="KPY844" s="328"/>
      <c r="KPZ844" s="328"/>
      <c r="KQA844" s="328"/>
      <c r="KQB844" s="328"/>
      <c r="KQC844" s="328"/>
      <c r="KQD844" s="328"/>
      <c r="KQE844" s="328"/>
      <c r="KQF844" s="328"/>
      <c r="KQG844" s="328"/>
      <c r="KQH844" s="328"/>
      <c r="KQI844" s="328"/>
      <c r="KQJ844" s="328"/>
      <c r="KQK844" s="328"/>
      <c r="KQL844" s="328"/>
      <c r="KQM844" s="328"/>
      <c r="KQN844" s="328"/>
      <c r="KQO844" s="328"/>
      <c r="KQP844" s="328"/>
      <c r="KQQ844" s="328"/>
      <c r="KQR844" s="328"/>
      <c r="KQS844" s="328"/>
      <c r="KQT844" s="328"/>
      <c r="KQU844" s="328"/>
      <c r="KQV844" s="328"/>
      <c r="KQW844" s="328"/>
      <c r="KQX844" s="328"/>
      <c r="KQY844" s="328"/>
      <c r="KQZ844" s="328"/>
      <c r="KRA844" s="328"/>
      <c r="KRB844" s="328"/>
      <c r="KRC844" s="328"/>
      <c r="KRD844" s="328"/>
      <c r="KRE844" s="328"/>
      <c r="KRF844" s="328"/>
      <c r="KRG844" s="328"/>
      <c r="KRH844" s="328"/>
      <c r="KRI844" s="328"/>
      <c r="KRJ844" s="328"/>
      <c r="KRK844" s="328"/>
      <c r="KRL844" s="328"/>
      <c r="KRM844" s="328"/>
      <c r="KRN844" s="328"/>
      <c r="KRO844" s="328"/>
      <c r="KRP844" s="328"/>
      <c r="KRQ844" s="328"/>
      <c r="KRR844" s="328"/>
      <c r="KRS844" s="328"/>
      <c r="KRT844" s="328"/>
      <c r="KRU844" s="328"/>
      <c r="KRV844" s="328"/>
      <c r="KRW844" s="328"/>
      <c r="KRX844" s="328"/>
      <c r="KRY844" s="328"/>
      <c r="KRZ844" s="328"/>
      <c r="KSA844" s="328"/>
      <c r="KSB844" s="328"/>
      <c r="KSC844" s="328"/>
      <c r="KSD844" s="328"/>
      <c r="KSE844" s="328"/>
      <c r="KSF844" s="328"/>
      <c r="KSG844" s="328"/>
      <c r="KSH844" s="328"/>
      <c r="KSI844" s="328"/>
      <c r="KSJ844" s="328"/>
      <c r="KSK844" s="328"/>
      <c r="KSL844" s="328"/>
      <c r="KSM844" s="328"/>
      <c r="KSN844" s="328"/>
      <c r="KSO844" s="328"/>
      <c r="KSP844" s="328"/>
      <c r="KSQ844" s="328"/>
      <c r="KSR844" s="328"/>
      <c r="KSS844" s="328"/>
      <c r="KST844" s="328"/>
      <c r="KSU844" s="328"/>
      <c r="KSV844" s="328"/>
      <c r="KSW844" s="328"/>
      <c r="KSX844" s="328"/>
      <c r="KSY844" s="328"/>
      <c r="KSZ844" s="328"/>
      <c r="KTA844" s="328"/>
      <c r="KTB844" s="328"/>
      <c r="KTC844" s="328"/>
      <c r="KTD844" s="328"/>
      <c r="KTE844" s="328"/>
      <c r="KTF844" s="328"/>
      <c r="KTG844" s="328"/>
      <c r="KTH844" s="328"/>
      <c r="KTI844" s="328"/>
      <c r="KTJ844" s="328"/>
      <c r="KTK844" s="328"/>
      <c r="KTL844" s="328"/>
      <c r="KTM844" s="328"/>
      <c r="KTN844" s="328"/>
      <c r="KTO844" s="328"/>
      <c r="KTP844" s="328"/>
      <c r="KTQ844" s="328"/>
      <c r="KTR844" s="328"/>
      <c r="KTS844" s="328"/>
      <c r="KTT844" s="328"/>
      <c r="KTU844" s="328"/>
      <c r="KTV844" s="328"/>
      <c r="KTW844" s="328"/>
      <c r="KTX844" s="328"/>
      <c r="KTY844" s="328"/>
      <c r="KTZ844" s="328"/>
      <c r="KUA844" s="328"/>
      <c r="KUB844" s="328"/>
      <c r="KUC844" s="328"/>
      <c r="KUD844" s="328"/>
      <c r="KUE844" s="328"/>
      <c r="KUF844" s="328"/>
      <c r="KUG844" s="328"/>
      <c r="KUH844" s="328"/>
      <c r="KUI844" s="328"/>
      <c r="KUJ844" s="328"/>
      <c r="KUK844" s="328"/>
      <c r="KUL844" s="328"/>
      <c r="KUM844" s="328"/>
      <c r="KUN844" s="328"/>
      <c r="KUO844" s="328"/>
      <c r="KUP844" s="328"/>
      <c r="KUQ844" s="328"/>
      <c r="KUR844" s="328"/>
      <c r="KUS844" s="328"/>
      <c r="KUT844" s="328"/>
      <c r="KUU844" s="328"/>
      <c r="KUV844" s="328"/>
      <c r="KUW844" s="328"/>
      <c r="KUX844" s="328"/>
      <c r="KUY844" s="328"/>
      <c r="KUZ844" s="328"/>
      <c r="KVA844" s="328"/>
      <c r="KVB844" s="328"/>
      <c r="KVC844" s="328"/>
      <c r="KVD844" s="328"/>
      <c r="KVE844" s="328"/>
      <c r="KVF844" s="328"/>
      <c r="KVG844" s="328"/>
      <c r="KVH844" s="328"/>
      <c r="KVI844" s="328"/>
      <c r="KVJ844" s="328"/>
      <c r="KVK844" s="328"/>
      <c r="KVL844" s="328"/>
      <c r="KVM844" s="328"/>
      <c r="KVN844" s="328"/>
      <c r="KVO844" s="328"/>
      <c r="KVP844" s="328"/>
      <c r="KVQ844" s="328"/>
      <c r="KVR844" s="328"/>
      <c r="KVS844" s="328"/>
      <c r="KVT844" s="328"/>
      <c r="KVU844" s="328"/>
      <c r="KVV844" s="328"/>
      <c r="KVW844" s="328"/>
      <c r="KVX844" s="328"/>
      <c r="KVY844" s="328"/>
      <c r="KVZ844" s="328"/>
      <c r="KWA844" s="328"/>
      <c r="KWB844" s="328"/>
      <c r="KWC844" s="328"/>
      <c r="KWD844" s="328"/>
      <c r="KWE844" s="328"/>
      <c r="KWF844" s="328"/>
      <c r="KWG844" s="328"/>
      <c r="KWH844" s="328"/>
      <c r="KWI844" s="328"/>
      <c r="KWJ844" s="328"/>
      <c r="KWK844" s="328"/>
      <c r="KWL844" s="328"/>
      <c r="KWM844" s="328"/>
      <c r="KWN844" s="328"/>
      <c r="KWO844" s="328"/>
      <c r="KWP844" s="328"/>
      <c r="KWQ844" s="328"/>
      <c r="KWR844" s="328"/>
      <c r="KWS844" s="328"/>
      <c r="KWT844" s="328"/>
      <c r="KWU844" s="328"/>
      <c r="KWV844" s="328"/>
      <c r="KWW844" s="328"/>
      <c r="KWX844" s="328"/>
      <c r="KWY844" s="328"/>
      <c r="KWZ844" s="328"/>
      <c r="KXA844" s="328"/>
      <c r="KXB844" s="328"/>
      <c r="KXC844" s="328"/>
      <c r="KXD844" s="328"/>
      <c r="KXE844" s="328"/>
      <c r="KXF844" s="328"/>
      <c r="KXG844" s="328"/>
      <c r="KXH844" s="328"/>
      <c r="KXI844" s="328"/>
      <c r="KXJ844" s="328"/>
      <c r="KXK844" s="328"/>
      <c r="KXL844" s="328"/>
      <c r="KXM844" s="328"/>
      <c r="KXN844" s="328"/>
      <c r="KXO844" s="328"/>
      <c r="KXP844" s="328"/>
      <c r="KXQ844" s="328"/>
      <c r="KXR844" s="328"/>
      <c r="KXS844" s="328"/>
      <c r="KXT844" s="328"/>
      <c r="KXU844" s="328"/>
      <c r="KXV844" s="328"/>
      <c r="KXW844" s="328"/>
      <c r="KXX844" s="328"/>
      <c r="KXY844" s="328"/>
      <c r="KXZ844" s="328"/>
      <c r="KYA844" s="328"/>
      <c r="KYB844" s="328"/>
      <c r="KYC844" s="328"/>
      <c r="KYD844" s="328"/>
      <c r="KYE844" s="328"/>
      <c r="KYF844" s="328"/>
      <c r="KYG844" s="328"/>
      <c r="KYH844" s="328"/>
      <c r="KYI844" s="328"/>
      <c r="KYJ844" s="328"/>
      <c r="KYK844" s="328"/>
      <c r="KYL844" s="328"/>
      <c r="KYM844" s="328"/>
      <c r="KYN844" s="328"/>
      <c r="KYO844" s="328"/>
      <c r="KYP844" s="328"/>
      <c r="KYQ844" s="328"/>
      <c r="KYR844" s="328"/>
      <c r="KYS844" s="328"/>
      <c r="KYT844" s="328"/>
      <c r="KYU844" s="328"/>
      <c r="KYV844" s="328"/>
      <c r="KYW844" s="328"/>
      <c r="KYX844" s="328"/>
      <c r="KYY844" s="328"/>
      <c r="KYZ844" s="328"/>
      <c r="KZA844" s="328"/>
      <c r="KZB844" s="328"/>
      <c r="KZC844" s="328"/>
      <c r="KZD844" s="328"/>
      <c r="KZE844" s="328"/>
      <c r="KZF844" s="328"/>
      <c r="KZG844" s="328"/>
      <c r="KZH844" s="328"/>
      <c r="KZI844" s="328"/>
      <c r="KZJ844" s="328"/>
      <c r="KZK844" s="328"/>
      <c r="KZL844" s="328"/>
      <c r="KZM844" s="328"/>
      <c r="KZN844" s="328"/>
      <c r="KZO844" s="328"/>
      <c r="KZP844" s="328"/>
      <c r="KZQ844" s="328"/>
      <c r="KZR844" s="328"/>
      <c r="KZS844" s="328"/>
      <c r="KZT844" s="328"/>
      <c r="KZU844" s="328"/>
      <c r="KZV844" s="328"/>
      <c r="KZW844" s="328"/>
      <c r="KZX844" s="328"/>
      <c r="KZY844" s="328"/>
      <c r="KZZ844" s="328"/>
      <c r="LAA844" s="328"/>
      <c r="LAB844" s="328"/>
      <c r="LAC844" s="328"/>
      <c r="LAD844" s="328"/>
      <c r="LAE844" s="328"/>
      <c r="LAF844" s="328"/>
      <c r="LAG844" s="328"/>
      <c r="LAH844" s="328"/>
      <c r="LAI844" s="328"/>
      <c r="LAJ844" s="328"/>
      <c r="LAK844" s="328"/>
      <c r="LAL844" s="328"/>
      <c r="LAM844" s="328"/>
      <c r="LAN844" s="328"/>
      <c r="LAO844" s="328"/>
      <c r="LAP844" s="328"/>
      <c r="LAQ844" s="328"/>
      <c r="LAR844" s="328"/>
      <c r="LAS844" s="328"/>
      <c r="LAT844" s="328"/>
      <c r="LAU844" s="328"/>
      <c r="LAV844" s="328"/>
      <c r="LAW844" s="328"/>
      <c r="LAX844" s="328"/>
      <c r="LAY844" s="328"/>
      <c r="LAZ844" s="328"/>
      <c r="LBA844" s="328"/>
      <c r="LBB844" s="328"/>
      <c r="LBC844" s="328"/>
      <c r="LBD844" s="328"/>
      <c r="LBE844" s="328"/>
      <c r="LBF844" s="328"/>
      <c r="LBG844" s="328"/>
      <c r="LBH844" s="328"/>
      <c r="LBI844" s="328"/>
      <c r="LBJ844" s="328"/>
      <c r="LBK844" s="328"/>
      <c r="LBL844" s="328"/>
      <c r="LBM844" s="328"/>
      <c r="LBN844" s="328"/>
      <c r="LBO844" s="328"/>
      <c r="LBP844" s="328"/>
      <c r="LBQ844" s="328"/>
      <c r="LBR844" s="328"/>
      <c r="LBS844" s="328"/>
      <c r="LBT844" s="328"/>
      <c r="LBU844" s="328"/>
      <c r="LBV844" s="328"/>
      <c r="LBW844" s="328"/>
      <c r="LBX844" s="328"/>
      <c r="LBY844" s="328"/>
      <c r="LBZ844" s="328"/>
      <c r="LCA844" s="328"/>
      <c r="LCB844" s="328"/>
      <c r="LCC844" s="328"/>
      <c r="LCD844" s="328"/>
      <c r="LCE844" s="328"/>
      <c r="LCF844" s="328"/>
      <c r="LCG844" s="328"/>
      <c r="LCH844" s="328"/>
      <c r="LCI844" s="328"/>
      <c r="LCJ844" s="328"/>
      <c r="LCK844" s="328"/>
      <c r="LCL844" s="328"/>
      <c r="LCM844" s="328"/>
      <c r="LCN844" s="328"/>
      <c r="LCO844" s="328"/>
      <c r="LCP844" s="328"/>
      <c r="LCQ844" s="328"/>
      <c r="LCR844" s="328"/>
      <c r="LCS844" s="328"/>
      <c r="LCT844" s="328"/>
      <c r="LCU844" s="328"/>
      <c r="LCV844" s="328"/>
      <c r="LCW844" s="328"/>
      <c r="LCX844" s="328"/>
      <c r="LCY844" s="328"/>
      <c r="LCZ844" s="328"/>
      <c r="LDA844" s="328"/>
      <c r="LDB844" s="328"/>
      <c r="LDC844" s="328"/>
      <c r="LDD844" s="328"/>
      <c r="LDE844" s="328"/>
      <c r="LDF844" s="328"/>
      <c r="LDG844" s="328"/>
      <c r="LDH844" s="328"/>
      <c r="LDI844" s="328"/>
      <c r="LDJ844" s="328"/>
      <c r="LDK844" s="328"/>
      <c r="LDL844" s="328"/>
      <c r="LDM844" s="328"/>
      <c r="LDN844" s="328"/>
      <c r="LDO844" s="328"/>
      <c r="LDP844" s="328"/>
      <c r="LDQ844" s="328"/>
      <c r="LDR844" s="328"/>
      <c r="LDS844" s="328"/>
      <c r="LDT844" s="328"/>
      <c r="LDU844" s="328"/>
      <c r="LDV844" s="328"/>
      <c r="LDW844" s="328"/>
      <c r="LDX844" s="328"/>
      <c r="LDY844" s="328"/>
      <c r="LDZ844" s="328"/>
      <c r="LEA844" s="328"/>
      <c r="LEB844" s="328"/>
      <c r="LEC844" s="328"/>
      <c r="LED844" s="328"/>
      <c r="LEE844" s="328"/>
      <c r="LEF844" s="328"/>
      <c r="LEG844" s="328"/>
      <c r="LEH844" s="328"/>
      <c r="LEI844" s="328"/>
      <c r="LEJ844" s="328"/>
      <c r="LEK844" s="328"/>
      <c r="LEL844" s="328"/>
      <c r="LEM844" s="328"/>
      <c r="LEN844" s="328"/>
      <c r="LEO844" s="328"/>
      <c r="LEP844" s="328"/>
      <c r="LEQ844" s="328"/>
      <c r="LER844" s="328"/>
      <c r="LES844" s="328"/>
      <c r="LET844" s="328"/>
      <c r="LEU844" s="328"/>
      <c r="LEV844" s="328"/>
      <c r="LEW844" s="328"/>
      <c r="LEX844" s="328"/>
      <c r="LEY844" s="328"/>
      <c r="LEZ844" s="328"/>
      <c r="LFA844" s="328"/>
      <c r="LFB844" s="328"/>
      <c r="LFC844" s="328"/>
      <c r="LFD844" s="328"/>
      <c r="LFE844" s="328"/>
      <c r="LFF844" s="328"/>
      <c r="LFG844" s="328"/>
      <c r="LFH844" s="328"/>
      <c r="LFI844" s="328"/>
      <c r="LFJ844" s="328"/>
      <c r="LFK844" s="328"/>
      <c r="LFL844" s="328"/>
      <c r="LFM844" s="328"/>
      <c r="LFN844" s="328"/>
      <c r="LFO844" s="328"/>
      <c r="LFP844" s="328"/>
      <c r="LFQ844" s="328"/>
      <c r="LFR844" s="328"/>
      <c r="LFS844" s="328"/>
      <c r="LFT844" s="328"/>
      <c r="LFU844" s="328"/>
      <c r="LFV844" s="328"/>
      <c r="LFW844" s="328"/>
      <c r="LFX844" s="328"/>
      <c r="LFY844" s="328"/>
      <c r="LFZ844" s="328"/>
      <c r="LGA844" s="328"/>
      <c r="LGB844" s="328"/>
      <c r="LGC844" s="328"/>
      <c r="LGD844" s="328"/>
      <c r="LGE844" s="328"/>
      <c r="LGF844" s="328"/>
      <c r="LGG844" s="328"/>
      <c r="LGH844" s="328"/>
      <c r="LGI844" s="328"/>
      <c r="LGJ844" s="328"/>
      <c r="LGK844" s="328"/>
      <c r="LGL844" s="328"/>
      <c r="LGM844" s="328"/>
      <c r="LGN844" s="328"/>
      <c r="LGO844" s="328"/>
      <c r="LGP844" s="328"/>
      <c r="LGQ844" s="328"/>
      <c r="LGR844" s="328"/>
      <c r="LGS844" s="328"/>
      <c r="LGT844" s="328"/>
      <c r="LGU844" s="328"/>
      <c r="LGV844" s="328"/>
      <c r="LGW844" s="328"/>
      <c r="LGX844" s="328"/>
      <c r="LGY844" s="328"/>
      <c r="LGZ844" s="328"/>
      <c r="LHA844" s="328"/>
      <c r="LHB844" s="328"/>
      <c r="LHC844" s="328"/>
      <c r="LHD844" s="328"/>
      <c r="LHE844" s="328"/>
      <c r="LHF844" s="328"/>
      <c r="LHG844" s="328"/>
      <c r="LHH844" s="328"/>
      <c r="LHI844" s="328"/>
      <c r="LHJ844" s="328"/>
      <c r="LHK844" s="328"/>
      <c r="LHL844" s="328"/>
      <c r="LHM844" s="328"/>
      <c r="LHN844" s="328"/>
      <c r="LHO844" s="328"/>
      <c r="LHP844" s="328"/>
      <c r="LHQ844" s="328"/>
      <c r="LHR844" s="328"/>
      <c r="LHS844" s="328"/>
      <c r="LHT844" s="328"/>
      <c r="LHU844" s="328"/>
      <c r="LHV844" s="328"/>
      <c r="LHW844" s="328"/>
      <c r="LHX844" s="328"/>
      <c r="LHY844" s="328"/>
      <c r="LHZ844" s="328"/>
      <c r="LIA844" s="328"/>
      <c r="LIB844" s="328"/>
      <c r="LIC844" s="328"/>
      <c r="LID844" s="328"/>
      <c r="LIE844" s="328"/>
      <c r="LIF844" s="328"/>
      <c r="LIG844" s="328"/>
      <c r="LIH844" s="328"/>
      <c r="LII844" s="328"/>
      <c r="LIJ844" s="328"/>
      <c r="LIK844" s="328"/>
      <c r="LIL844" s="328"/>
      <c r="LIM844" s="328"/>
      <c r="LIN844" s="328"/>
      <c r="LIO844" s="328"/>
      <c r="LIP844" s="328"/>
      <c r="LIQ844" s="328"/>
      <c r="LIR844" s="328"/>
      <c r="LIS844" s="328"/>
      <c r="LIT844" s="328"/>
      <c r="LIU844" s="328"/>
      <c r="LIV844" s="328"/>
      <c r="LIW844" s="328"/>
      <c r="LIX844" s="328"/>
      <c r="LIY844" s="328"/>
      <c r="LIZ844" s="328"/>
      <c r="LJA844" s="328"/>
      <c r="LJB844" s="328"/>
      <c r="LJC844" s="328"/>
      <c r="LJD844" s="328"/>
      <c r="LJE844" s="328"/>
      <c r="LJF844" s="328"/>
      <c r="LJG844" s="328"/>
      <c r="LJH844" s="328"/>
      <c r="LJI844" s="328"/>
      <c r="LJJ844" s="328"/>
      <c r="LJK844" s="328"/>
      <c r="LJL844" s="328"/>
      <c r="LJM844" s="328"/>
      <c r="LJN844" s="328"/>
      <c r="LJO844" s="328"/>
      <c r="LJP844" s="328"/>
      <c r="LJQ844" s="328"/>
      <c r="LJR844" s="328"/>
      <c r="LJS844" s="328"/>
      <c r="LJT844" s="328"/>
      <c r="LJU844" s="328"/>
      <c r="LJV844" s="328"/>
      <c r="LJW844" s="328"/>
      <c r="LJX844" s="328"/>
      <c r="LJY844" s="328"/>
      <c r="LJZ844" s="328"/>
      <c r="LKA844" s="328"/>
      <c r="LKB844" s="328"/>
      <c r="LKC844" s="328"/>
      <c r="LKD844" s="328"/>
      <c r="LKE844" s="328"/>
      <c r="LKF844" s="328"/>
      <c r="LKG844" s="328"/>
      <c r="LKH844" s="328"/>
      <c r="LKI844" s="328"/>
      <c r="LKJ844" s="328"/>
      <c r="LKK844" s="328"/>
      <c r="LKL844" s="328"/>
      <c r="LKM844" s="328"/>
      <c r="LKN844" s="328"/>
      <c r="LKO844" s="328"/>
      <c r="LKP844" s="328"/>
      <c r="LKQ844" s="328"/>
      <c r="LKR844" s="328"/>
      <c r="LKS844" s="328"/>
      <c r="LKT844" s="328"/>
      <c r="LKU844" s="328"/>
      <c r="LKV844" s="328"/>
      <c r="LKW844" s="328"/>
      <c r="LKX844" s="328"/>
      <c r="LKY844" s="328"/>
      <c r="LKZ844" s="328"/>
      <c r="LLA844" s="328"/>
      <c r="LLB844" s="328"/>
      <c r="LLC844" s="328"/>
      <c r="LLD844" s="328"/>
      <c r="LLE844" s="328"/>
      <c r="LLF844" s="328"/>
      <c r="LLG844" s="328"/>
      <c r="LLH844" s="328"/>
      <c r="LLI844" s="328"/>
      <c r="LLJ844" s="328"/>
      <c r="LLK844" s="328"/>
      <c r="LLL844" s="328"/>
      <c r="LLM844" s="328"/>
      <c r="LLN844" s="328"/>
      <c r="LLO844" s="328"/>
      <c r="LLP844" s="328"/>
      <c r="LLQ844" s="328"/>
      <c r="LLR844" s="328"/>
      <c r="LLS844" s="328"/>
      <c r="LLT844" s="328"/>
      <c r="LLU844" s="328"/>
      <c r="LLV844" s="328"/>
      <c r="LLW844" s="328"/>
      <c r="LLX844" s="328"/>
      <c r="LLY844" s="328"/>
      <c r="LLZ844" s="328"/>
      <c r="LMA844" s="328"/>
      <c r="LMB844" s="328"/>
      <c r="LMC844" s="328"/>
      <c r="LMD844" s="328"/>
      <c r="LME844" s="328"/>
      <c r="LMF844" s="328"/>
      <c r="LMG844" s="328"/>
      <c r="LMH844" s="328"/>
      <c r="LMI844" s="328"/>
      <c r="LMJ844" s="328"/>
      <c r="LMK844" s="328"/>
      <c r="LML844" s="328"/>
      <c r="LMM844" s="328"/>
      <c r="LMN844" s="328"/>
      <c r="LMO844" s="328"/>
      <c r="LMP844" s="328"/>
      <c r="LMQ844" s="328"/>
      <c r="LMR844" s="328"/>
      <c r="LMS844" s="328"/>
      <c r="LMT844" s="328"/>
      <c r="LMU844" s="328"/>
      <c r="LMV844" s="328"/>
      <c r="LMW844" s="328"/>
      <c r="LMX844" s="328"/>
      <c r="LMY844" s="328"/>
      <c r="LMZ844" s="328"/>
      <c r="LNA844" s="328"/>
      <c r="LNB844" s="328"/>
      <c r="LNC844" s="328"/>
      <c r="LND844" s="328"/>
      <c r="LNE844" s="328"/>
      <c r="LNF844" s="328"/>
      <c r="LNG844" s="328"/>
      <c r="LNH844" s="328"/>
      <c r="LNI844" s="328"/>
      <c r="LNJ844" s="328"/>
      <c r="LNK844" s="328"/>
      <c r="LNL844" s="328"/>
      <c r="LNM844" s="328"/>
      <c r="LNN844" s="328"/>
      <c r="LNO844" s="328"/>
      <c r="LNP844" s="328"/>
      <c r="LNQ844" s="328"/>
      <c r="LNR844" s="328"/>
      <c r="LNS844" s="328"/>
      <c r="LNT844" s="328"/>
      <c r="LNU844" s="328"/>
      <c r="LNV844" s="328"/>
      <c r="LNW844" s="328"/>
      <c r="LNX844" s="328"/>
      <c r="LNY844" s="328"/>
      <c r="LNZ844" s="328"/>
      <c r="LOA844" s="328"/>
      <c r="LOB844" s="328"/>
      <c r="LOC844" s="328"/>
      <c r="LOD844" s="328"/>
      <c r="LOE844" s="328"/>
      <c r="LOF844" s="328"/>
      <c r="LOG844" s="328"/>
      <c r="LOH844" s="328"/>
      <c r="LOI844" s="328"/>
      <c r="LOJ844" s="328"/>
      <c r="LOK844" s="328"/>
      <c r="LOL844" s="328"/>
      <c r="LOM844" s="328"/>
      <c r="LON844" s="328"/>
      <c r="LOO844" s="328"/>
      <c r="LOP844" s="328"/>
      <c r="LOQ844" s="328"/>
      <c r="LOR844" s="328"/>
      <c r="LOS844" s="328"/>
      <c r="LOT844" s="328"/>
      <c r="LOU844" s="328"/>
      <c r="LOV844" s="328"/>
      <c r="LOW844" s="328"/>
      <c r="LOX844" s="328"/>
      <c r="LOY844" s="328"/>
      <c r="LOZ844" s="328"/>
      <c r="LPA844" s="328"/>
      <c r="LPB844" s="328"/>
      <c r="LPC844" s="328"/>
      <c r="LPD844" s="328"/>
      <c r="LPE844" s="328"/>
      <c r="LPF844" s="328"/>
      <c r="LPG844" s="328"/>
      <c r="LPH844" s="328"/>
      <c r="LPI844" s="328"/>
      <c r="LPJ844" s="328"/>
      <c r="LPK844" s="328"/>
      <c r="LPL844" s="328"/>
      <c r="LPM844" s="328"/>
      <c r="LPN844" s="328"/>
      <c r="LPO844" s="328"/>
      <c r="LPP844" s="328"/>
      <c r="LPQ844" s="328"/>
      <c r="LPR844" s="328"/>
      <c r="LPS844" s="328"/>
      <c r="LPT844" s="328"/>
      <c r="LPU844" s="328"/>
      <c r="LPV844" s="328"/>
      <c r="LPW844" s="328"/>
      <c r="LPX844" s="328"/>
      <c r="LPY844" s="328"/>
      <c r="LPZ844" s="328"/>
      <c r="LQA844" s="328"/>
      <c r="LQB844" s="328"/>
      <c r="LQC844" s="328"/>
      <c r="LQD844" s="328"/>
      <c r="LQE844" s="328"/>
      <c r="LQF844" s="328"/>
      <c r="LQG844" s="328"/>
      <c r="LQH844" s="328"/>
      <c r="LQI844" s="328"/>
      <c r="LQJ844" s="328"/>
      <c r="LQK844" s="328"/>
      <c r="LQL844" s="328"/>
      <c r="LQM844" s="328"/>
      <c r="LQN844" s="328"/>
      <c r="LQO844" s="328"/>
      <c r="LQP844" s="328"/>
      <c r="LQQ844" s="328"/>
      <c r="LQR844" s="328"/>
      <c r="LQS844" s="328"/>
      <c r="LQT844" s="328"/>
      <c r="LQU844" s="328"/>
      <c r="LQV844" s="328"/>
      <c r="LQW844" s="328"/>
      <c r="LQX844" s="328"/>
      <c r="LQY844" s="328"/>
      <c r="LQZ844" s="328"/>
      <c r="LRA844" s="328"/>
      <c r="LRB844" s="328"/>
      <c r="LRC844" s="328"/>
      <c r="LRD844" s="328"/>
      <c r="LRE844" s="328"/>
      <c r="LRF844" s="328"/>
      <c r="LRG844" s="328"/>
      <c r="LRH844" s="328"/>
      <c r="LRI844" s="328"/>
      <c r="LRJ844" s="328"/>
      <c r="LRK844" s="328"/>
      <c r="LRL844" s="328"/>
      <c r="LRM844" s="328"/>
      <c r="LRN844" s="328"/>
      <c r="LRO844" s="328"/>
      <c r="LRP844" s="328"/>
      <c r="LRQ844" s="328"/>
      <c r="LRR844" s="328"/>
      <c r="LRS844" s="328"/>
      <c r="LRT844" s="328"/>
      <c r="LRU844" s="328"/>
      <c r="LRV844" s="328"/>
      <c r="LRW844" s="328"/>
      <c r="LRX844" s="328"/>
      <c r="LRY844" s="328"/>
      <c r="LRZ844" s="328"/>
      <c r="LSA844" s="328"/>
      <c r="LSB844" s="328"/>
      <c r="LSC844" s="328"/>
      <c r="LSD844" s="328"/>
      <c r="LSE844" s="328"/>
      <c r="LSF844" s="328"/>
      <c r="LSG844" s="328"/>
      <c r="LSH844" s="328"/>
      <c r="LSI844" s="328"/>
      <c r="LSJ844" s="328"/>
      <c r="LSK844" s="328"/>
      <c r="LSL844" s="328"/>
      <c r="LSM844" s="328"/>
      <c r="LSN844" s="328"/>
      <c r="LSO844" s="328"/>
      <c r="LSP844" s="328"/>
      <c r="LSQ844" s="328"/>
      <c r="LSR844" s="328"/>
      <c r="LSS844" s="328"/>
      <c r="LST844" s="328"/>
      <c r="LSU844" s="328"/>
      <c r="LSV844" s="328"/>
      <c r="LSW844" s="328"/>
      <c r="LSX844" s="328"/>
      <c r="LSY844" s="328"/>
      <c r="LSZ844" s="328"/>
      <c r="LTA844" s="328"/>
      <c r="LTB844" s="328"/>
      <c r="LTC844" s="328"/>
      <c r="LTD844" s="328"/>
      <c r="LTE844" s="328"/>
      <c r="LTF844" s="328"/>
      <c r="LTG844" s="328"/>
      <c r="LTH844" s="328"/>
      <c r="LTI844" s="328"/>
      <c r="LTJ844" s="328"/>
      <c r="LTK844" s="328"/>
      <c r="LTL844" s="328"/>
      <c r="LTM844" s="328"/>
      <c r="LTN844" s="328"/>
      <c r="LTO844" s="328"/>
      <c r="LTP844" s="328"/>
      <c r="LTQ844" s="328"/>
      <c r="LTR844" s="328"/>
      <c r="LTS844" s="328"/>
      <c r="LTT844" s="328"/>
      <c r="LTU844" s="328"/>
      <c r="LTV844" s="328"/>
      <c r="LTW844" s="328"/>
      <c r="LTX844" s="328"/>
      <c r="LTY844" s="328"/>
      <c r="LTZ844" s="328"/>
      <c r="LUA844" s="328"/>
      <c r="LUB844" s="328"/>
      <c r="LUC844" s="328"/>
      <c r="LUD844" s="328"/>
      <c r="LUE844" s="328"/>
      <c r="LUF844" s="328"/>
      <c r="LUG844" s="328"/>
      <c r="LUH844" s="328"/>
      <c r="LUI844" s="328"/>
      <c r="LUJ844" s="328"/>
      <c r="LUK844" s="328"/>
      <c r="LUL844" s="328"/>
      <c r="LUM844" s="328"/>
      <c r="LUN844" s="328"/>
      <c r="LUO844" s="328"/>
      <c r="LUP844" s="328"/>
      <c r="LUQ844" s="328"/>
      <c r="LUR844" s="328"/>
      <c r="LUS844" s="328"/>
      <c r="LUT844" s="328"/>
      <c r="LUU844" s="328"/>
      <c r="LUV844" s="328"/>
      <c r="LUW844" s="328"/>
      <c r="LUX844" s="328"/>
      <c r="LUY844" s="328"/>
      <c r="LUZ844" s="328"/>
      <c r="LVA844" s="328"/>
      <c r="LVB844" s="328"/>
      <c r="LVC844" s="328"/>
      <c r="LVD844" s="328"/>
      <c r="LVE844" s="328"/>
      <c r="LVF844" s="328"/>
      <c r="LVG844" s="328"/>
      <c r="LVH844" s="328"/>
      <c r="LVI844" s="328"/>
      <c r="LVJ844" s="328"/>
      <c r="LVK844" s="328"/>
      <c r="LVL844" s="328"/>
      <c r="LVM844" s="328"/>
      <c r="LVN844" s="328"/>
      <c r="LVO844" s="328"/>
      <c r="LVP844" s="328"/>
      <c r="LVQ844" s="328"/>
      <c r="LVR844" s="328"/>
      <c r="LVS844" s="328"/>
      <c r="LVT844" s="328"/>
      <c r="LVU844" s="328"/>
      <c r="LVV844" s="328"/>
      <c r="LVW844" s="328"/>
      <c r="LVX844" s="328"/>
      <c r="LVY844" s="328"/>
      <c r="LVZ844" s="328"/>
      <c r="LWA844" s="328"/>
      <c r="LWB844" s="328"/>
      <c r="LWC844" s="328"/>
      <c r="LWD844" s="328"/>
      <c r="LWE844" s="328"/>
      <c r="LWF844" s="328"/>
      <c r="LWG844" s="328"/>
      <c r="LWH844" s="328"/>
      <c r="LWI844" s="328"/>
      <c r="LWJ844" s="328"/>
      <c r="LWK844" s="328"/>
      <c r="LWL844" s="328"/>
      <c r="LWM844" s="328"/>
      <c r="LWN844" s="328"/>
      <c r="LWO844" s="328"/>
      <c r="LWP844" s="328"/>
      <c r="LWQ844" s="328"/>
      <c r="LWR844" s="328"/>
      <c r="LWS844" s="328"/>
      <c r="LWT844" s="328"/>
      <c r="LWU844" s="328"/>
      <c r="LWV844" s="328"/>
      <c r="LWW844" s="328"/>
      <c r="LWX844" s="328"/>
      <c r="LWY844" s="328"/>
      <c r="LWZ844" s="328"/>
      <c r="LXA844" s="328"/>
      <c r="LXB844" s="328"/>
      <c r="LXC844" s="328"/>
      <c r="LXD844" s="328"/>
      <c r="LXE844" s="328"/>
      <c r="LXF844" s="328"/>
      <c r="LXG844" s="328"/>
      <c r="LXH844" s="328"/>
      <c r="LXI844" s="328"/>
      <c r="LXJ844" s="328"/>
      <c r="LXK844" s="328"/>
      <c r="LXL844" s="328"/>
      <c r="LXM844" s="328"/>
      <c r="LXN844" s="328"/>
      <c r="LXO844" s="328"/>
      <c r="LXP844" s="328"/>
      <c r="LXQ844" s="328"/>
      <c r="LXR844" s="328"/>
      <c r="LXS844" s="328"/>
      <c r="LXT844" s="328"/>
      <c r="LXU844" s="328"/>
      <c r="LXV844" s="328"/>
      <c r="LXW844" s="328"/>
      <c r="LXX844" s="328"/>
      <c r="LXY844" s="328"/>
      <c r="LXZ844" s="328"/>
      <c r="LYA844" s="328"/>
      <c r="LYB844" s="328"/>
      <c r="LYC844" s="328"/>
      <c r="LYD844" s="328"/>
      <c r="LYE844" s="328"/>
      <c r="LYF844" s="328"/>
      <c r="LYG844" s="328"/>
      <c r="LYH844" s="328"/>
      <c r="LYI844" s="328"/>
      <c r="LYJ844" s="328"/>
      <c r="LYK844" s="328"/>
      <c r="LYL844" s="328"/>
      <c r="LYM844" s="328"/>
      <c r="LYN844" s="328"/>
      <c r="LYO844" s="328"/>
      <c r="LYP844" s="328"/>
      <c r="LYQ844" s="328"/>
      <c r="LYR844" s="328"/>
      <c r="LYS844" s="328"/>
      <c r="LYT844" s="328"/>
      <c r="LYU844" s="328"/>
      <c r="LYV844" s="328"/>
      <c r="LYW844" s="328"/>
      <c r="LYX844" s="328"/>
      <c r="LYY844" s="328"/>
      <c r="LYZ844" s="328"/>
      <c r="LZA844" s="328"/>
      <c r="LZB844" s="328"/>
      <c r="LZC844" s="328"/>
      <c r="LZD844" s="328"/>
      <c r="LZE844" s="328"/>
      <c r="LZF844" s="328"/>
      <c r="LZG844" s="328"/>
      <c r="LZH844" s="328"/>
      <c r="LZI844" s="328"/>
      <c r="LZJ844" s="328"/>
      <c r="LZK844" s="328"/>
      <c r="LZL844" s="328"/>
      <c r="LZM844" s="328"/>
      <c r="LZN844" s="328"/>
      <c r="LZO844" s="328"/>
      <c r="LZP844" s="328"/>
      <c r="LZQ844" s="328"/>
      <c r="LZR844" s="328"/>
      <c r="LZS844" s="328"/>
      <c r="LZT844" s="328"/>
      <c r="LZU844" s="328"/>
      <c r="LZV844" s="328"/>
      <c r="LZW844" s="328"/>
      <c r="LZX844" s="328"/>
      <c r="LZY844" s="328"/>
      <c r="LZZ844" s="328"/>
      <c r="MAA844" s="328"/>
      <c r="MAB844" s="328"/>
      <c r="MAC844" s="328"/>
      <c r="MAD844" s="328"/>
      <c r="MAE844" s="328"/>
      <c r="MAF844" s="328"/>
      <c r="MAG844" s="328"/>
      <c r="MAH844" s="328"/>
      <c r="MAI844" s="328"/>
      <c r="MAJ844" s="328"/>
      <c r="MAK844" s="328"/>
      <c r="MAL844" s="328"/>
      <c r="MAM844" s="328"/>
      <c r="MAN844" s="328"/>
      <c r="MAO844" s="328"/>
      <c r="MAP844" s="328"/>
      <c r="MAQ844" s="328"/>
      <c r="MAR844" s="328"/>
      <c r="MAS844" s="328"/>
      <c r="MAT844" s="328"/>
      <c r="MAU844" s="328"/>
      <c r="MAV844" s="328"/>
      <c r="MAW844" s="328"/>
      <c r="MAX844" s="328"/>
      <c r="MAY844" s="328"/>
      <c r="MAZ844" s="328"/>
      <c r="MBA844" s="328"/>
      <c r="MBB844" s="328"/>
      <c r="MBC844" s="328"/>
      <c r="MBD844" s="328"/>
      <c r="MBE844" s="328"/>
      <c r="MBF844" s="328"/>
      <c r="MBG844" s="328"/>
      <c r="MBH844" s="328"/>
      <c r="MBI844" s="328"/>
      <c r="MBJ844" s="328"/>
      <c r="MBK844" s="328"/>
      <c r="MBL844" s="328"/>
      <c r="MBM844" s="328"/>
      <c r="MBN844" s="328"/>
      <c r="MBO844" s="328"/>
      <c r="MBP844" s="328"/>
      <c r="MBQ844" s="328"/>
      <c r="MBR844" s="328"/>
      <c r="MBS844" s="328"/>
      <c r="MBT844" s="328"/>
      <c r="MBU844" s="328"/>
      <c r="MBV844" s="328"/>
      <c r="MBW844" s="328"/>
      <c r="MBX844" s="328"/>
      <c r="MBY844" s="328"/>
      <c r="MBZ844" s="328"/>
      <c r="MCA844" s="328"/>
      <c r="MCB844" s="328"/>
      <c r="MCC844" s="328"/>
      <c r="MCD844" s="328"/>
      <c r="MCE844" s="328"/>
      <c r="MCF844" s="328"/>
      <c r="MCG844" s="328"/>
      <c r="MCH844" s="328"/>
      <c r="MCI844" s="328"/>
      <c r="MCJ844" s="328"/>
      <c r="MCK844" s="328"/>
      <c r="MCL844" s="328"/>
      <c r="MCM844" s="328"/>
      <c r="MCN844" s="328"/>
      <c r="MCO844" s="328"/>
      <c r="MCP844" s="328"/>
      <c r="MCQ844" s="328"/>
      <c r="MCR844" s="328"/>
      <c r="MCS844" s="328"/>
      <c r="MCT844" s="328"/>
      <c r="MCU844" s="328"/>
      <c r="MCV844" s="328"/>
      <c r="MCW844" s="328"/>
      <c r="MCX844" s="328"/>
      <c r="MCY844" s="328"/>
      <c r="MCZ844" s="328"/>
      <c r="MDA844" s="328"/>
      <c r="MDB844" s="328"/>
      <c r="MDC844" s="328"/>
      <c r="MDD844" s="328"/>
      <c r="MDE844" s="328"/>
      <c r="MDF844" s="328"/>
      <c r="MDG844" s="328"/>
      <c r="MDH844" s="328"/>
      <c r="MDI844" s="328"/>
      <c r="MDJ844" s="328"/>
      <c r="MDK844" s="328"/>
      <c r="MDL844" s="328"/>
      <c r="MDM844" s="328"/>
      <c r="MDN844" s="328"/>
      <c r="MDO844" s="328"/>
      <c r="MDP844" s="328"/>
      <c r="MDQ844" s="328"/>
      <c r="MDR844" s="328"/>
      <c r="MDS844" s="328"/>
      <c r="MDT844" s="328"/>
      <c r="MDU844" s="328"/>
      <c r="MDV844" s="328"/>
      <c r="MDW844" s="328"/>
      <c r="MDX844" s="328"/>
      <c r="MDY844" s="328"/>
      <c r="MDZ844" s="328"/>
      <c r="MEA844" s="328"/>
      <c r="MEB844" s="328"/>
      <c r="MEC844" s="328"/>
      <c r="MED844" s="328"/>
      <c r="MEE844" s="328"/>
      <c r="MEF844" s="328"/>
      <c r="MEG844" s="328"/>
      <c r="MEH844" s="328"/>
      <c r="MEI844" s="328"/>
      <c r="MEJ844" s="328"/>
      <c r="MEK844" s="328"/>
      <c r="MEL844" s="328"/>
      <c r="MEM844" s="328"/>
      <c r="MEN844" s="328"/>
      <c r="MEO844" s="328"/>
      <c r="MEP844" s="328"/>
      <c r="MEQ844" s="328"/>
      <c r="MER844" s="328"/>
      <c r="MES844" s="328"/>
      <c r="MET844" s="328"/>
      <c r="MEU844" s="328"/>
      <c r="MEV844" s="328"/>
      <c r="MEW844" s="328"/>
      <c r="MEX844" s="328"/>
      <c r="MEY844" s="328"/>
      <c r="MEZ844" s="328"/>
      <c r="MFA844" s="328"/>
      <c r="MFB844" s="328"/>
      <c r="MFC844" s="328"/>
      <c r="MFD844" s="328"/>
      <c r="MFE844" s="328"/>
      <c r="MFF844" s="328"/>
      <c r="MFG844" s="328"/>
      <c r="MFH844" s="328"/>
      <c r="MFI844" s="328"/>
      <c r="MFJ844" s="328"/>
      <c r="MFK844" s="328"/>
      <c r="MFL844" s="328"/>
      <c r="MFM844" s="328"/>
      <c r="MFN844" s="328"/>
      <c r="MFO844" s="328"/>
      <c r="MFP844" s="328"/>
      <c r="MFQ844" s="328"/>
      <c r="MFR844" s="328"/>
      <c r="MFS844" s="328"/>
      <c r="MFT844" s="328"/>
      <c r="MFU844" s="328"/>
      <c r="MFV844" s="328"/>
      <c r="MFW844" s="328"/>
      <c r="MFX844" s="328"/>
      <c r="MFY844" s="328"/>
      <c r="MFZ844" s="328"/>
      <c r="MGA844" s="328"/>
      <c r="MGB844" s="328"/>
      <c r="MGC844" s="328"/>
      <c r="MGD844" s="328"/>
      <c r="MGE844" s="328"/>
      <c r="MGF844" s="328"/>
      <c r="MGG844" s="328"/>
      <c r="MGH844" s="328"/>
      <c r="MGI844" s="328"/>
      <c r="MGJ844" s="328"/>
      <c r="MGK844" s="328"/>
      <c r="MGL844" s="328"/>
      <c r="MGM844" s="328"/>
      <c r="MGN844" s="328"/>
      <c r="MGO844" s="328"/>
      <c r="MGP844" s="328"/>
      <c r="MGQ844" s="328"/>
      <c r="MGR844" s="328"/>
      <c r="MGS844" s="328"/>
      <c r="MGT844" s="328"/>
      <c r="MGU844" s="328"/>
      <c r="MGV844" s="328"/>
      <c r="MGW844" s="328"/>
      <c r="MGX844" s="328"/>
      <c r="MGY844" s="328"/>
      <c r="MGZ844" s="328"/>
      <c r="MHA844" s="328"/>
      <c r="MHB844" s="328"/>
      <c r="MHC844" s="328"/>
      <c r="MHD844" s="328"/>
      <c r="MHE844" s="328"/>
      <c r="MHF844" s="328"/>
      <c r="MHG844" s="328"/>
      <c r="MHH844" s="328"/>
      <c r="MHI844" s="328"/>
      <c r="MHJ844" s="328"/>
      <c r="MHK844" s="328"/>
      <c r="MHL844" s="328"/>
      <c r="MHM844" s="328"/>
      <c r="MHN844" s="328"/>
      <c r="MHO844" s="328"/>
      <c r="MHP844" s="328"/>
      <c r="MHQ844" s="328"/>
      <c r="MHR844" s="328"/>
      <c r="MHS844" s="328"/>
      <c r="MHT844" s="328"/>
      <c r="MHU844" s="328"/>
      <c r="MHV844" s="328"/>
      <c r="MHW844" s="328"/>
      <c r="MHX844" s="328"/>
      <c r="MHY844" s="328"/>
      <c r="MHZ844" s="328"/>
      <c r="MIA844" s="328"/>
      <c r="MIB844" s="328"/>
      <c r="MIC844" s="328"/>
      <c r="MID844" s="328"/>
      <c r="MIE844" s="328"/>
      <c r="MIF844" s="328"/>
      <c r="MIG844" s="328"/>
      <c r="MIH844" s="328"/>
      <c r="MII844" s="328"/>
      <c r="MIJ844" s="328"/>
      <c r="MIK844" s="328"/>
      <c r="MIL844" s="328"/>
      <c r="MIM844" s="328"/>
      <c r="MIN844" s="328"/>
      <c r="MIO844" s="328"/>
      <c r="MIP844" s="328"/>
      <c r="MIQ844" s="328"/>
      <c r="MIR844" s="328"/>
      <c r="MIS844" s="328"/>
      <c r="MIT844" s="328"/>
      <c r="MIU844" s="328"/>
      <c r="MIV844" s="328"/>
      <c r="MIW844" s="328"/>
      <c r="MIX844" s="328"/>
      <c r="MIY844" s="328"/>
      <c r="MIZ844" s="328"/>
      <c r="MJA844" s="328"/>
      <c r="MJB844" s="328"/>
      <c r="MJC844" s="328"/>
      <c r="MJD844" s="328"/>
      <c r="MJE844" s="328"/>
      <c r="MJF844" s="328"/>
      <c r="MJG844" s="328"/>
      <c r="MJH844" s="328"/>
      <c r="MJI844" s="328"/>
      <c r="MJJ844" s="328"/>
      <c r="MJK844" s="328"/>
      <c r="MJL844" s="328"/>
      <c r="MJM844" s="328"/>
      <c r="MJN844" s="328"/>
      <c r="MJO844" s="328"/>
      <c r="MJP844" s="328"/>
      <c r="MJQ844" s="328"/>
      <c r="MJR844" s="328"/>
      <c r="MJS844" s="328"/>
      <c r="MJT844" s="328"/>
      <c r="MJU844" s="328"/>
      <c r="MJV844" s="328"/>
      <c r="MJW844" s="328"/>
      <c r="MJX844" s="328"/>
      <c r="MJY844" s="328"/>
      <c r="MJZ844" s="328"/>
      <c r="MKA844" s="328"/>
      <c r="MKB844" s="328"/>
      <c r="MKC844" s="328"/>
      <c r="MKD844" s="328"/>
      <c r="MKE844" s="328"/>
      <c r="MKF844" s="328"/>
      <c r="MKG844" s="328"/>
      <c r="MKH844" s="328"/>
      <c r="MKI844" s="328"/>
      <c r="MKJ844" s="328"/>
      <c r="MKK844" s="328"/>
      <c r="MKL844" s="328"/>
      <c r="MKM844" s="328"/>
      <c r="MKN844" s="328"/>
      <c r="MKO844" s="328"/>
      <c r="MKP844" s="328"/>
      <c r="MKQ844" s="328"/>
      <c r="MKR844" s="328"/>
      <c r="MKS844" s="328"/>
      <c r="MKT844" s="328"/>
      <c r="MKU844" s="328"/>
      <c r="MKV844" s="328"/>
      <c r="MKW844" s="328"/>
      <c r="MKX844" s="328"/>
      <c r="MKY844" s="328"/>
      <c r="MKZ844" s="328"/>
      <c r="MLA844" s="328"/>
      <c r="MLB844" s="328"/>
      <c r="MLC844" s="328"/>
      <c r="MLD844" s="328"/>
      <c r="MLE844" s="328"/>
      <c r="MLF844" s="328"/>
      <c r="MLG844" s="328"/>
      <c r="MLH844" s="328"/>
      <c r="MLI844" s="328"/>
      <c r="MLJ844" s="328"/>
      <c r="MLK844" s="328"/>
      <c r="MLL844" s="328"/>
      <c r="MLM844" s="328"/>
      <c r="MLN844" s="328"/>
      <c r="MLO844" s="328"/>
      <c r="MLP844" s="328"/>
      <c r="MLQ844" s="328"/>
      <c r="MLR844" s="328"/>
      <c r="MLS844" s="328"/>
      <c r="MLT844" s="328"/>
      <c r="MLU844" s="328"/>
      <c r="MLV844" s="328"/>
      <c r="MLW844" s="328"/>
      <c r="MLX844" s="328"/>
      <c r="MLY844" s="328"/>
      <c r="MLZ844" s="328"/>
      <c r="MMA844" s="328"/>
      <c r="MMB844" s="328"/>
      <c r="MMC844" s="328"/>
      <c r="MMD844" s="328"/>
      <c r="MME844" s="328"/>
      <c r="MMF844" s="328"/>
      <c r="MMG844" s="328"/>
      <c r="MMH844" s="328"/>
      <c r="MMI844" s="328"/>
      <c r="MMJ844" s="328"/>
      <c r="MMK844" s="328"/>
      <c r="MML844" s="328"/>
      <c r="MMM844" s="328"/>
      <c r="MMN844" s="328"/>
      <c r="MMO844" s="328"/>
      <c r="MMP844" s="328"/>
      <c r="MMQ844" s="328"/>
      <c r="MMR844" s="328"/>
      <c r="MMS844" s="328"/>
      <c r="MMT844" s="328"/>
      <c r="MMU844" s="328"/>
      <c r="MMV844" s="328"/>
      <c r="MMW844" s="328"/>
      <c r="MMX844" s="328"/>
      <c r="MMY844" s="328"/>
      <c r="MMZ844" s="328"/>
      <c r="MNA844" s="328"/>
      <c r="MNB844" s="328"/>
      <c r="MNC844" s="328"/>
      <c r="MND844" s="328"/>
      <c r="MNE844" s="328"/>
      <c r="MNF844" s="328"/>
      <c r="MNG844" s="328"/>
      <c r="MNH844" s="328"/>
      <c r="MNI844" s="328"/>
      <c r="MNJ844" s="328"/>
      <c r="MNK844" s="328"/>
      <c r="MNL844" s="328"/>
      <c r="MNM844" s="328"/>
      <c r="MNN844" s="328"/>
      <c r="MNO844" s="328"/>
      <c r="MNP844" s="328"/>
      <c r="MNQ844" s="328"/>
      <c r="MNR844" s="328"/>
      <c r="MNS844" s="328"/>
      <c r="MNT844" s="328"/>
      <c r="MNU844" s="328"/>
      <c r="MNV844" s="328"/>
      <c r="MNW844" s="328"/>
      <c r="MNX844" s="328"/>
      <c r="MNY844" s="328"/>
      <c r="MNZ844" s="328"/>
      <c r="MOA844" s="328"/>
      <c r="MOB844" s="328"/>
      <c r="MOC844" s="328"/>
      <c r="MOD844" s="328"/>
      <c r="MOE844" s="328"/>
      <c r="MOF844" s="328"/>
      <c r="MOG844" s="328"/>
      <c r="MOH844" s="328"/>
      <c r="MOI844" s="328"/>
      <c r="MOJ844" s="328"/>
      <c r="MOK844" s="328"/>
      <c r="MOL844" s="328"/>
      <c r="MOM844" s="328"/>
      <c r="MON844" s="328"/>
      <c r="MOO844" s="328"/>
      <c r="MOP844" s="328"/>
      <c r="MOQ844" s="328"/>
      <c r="MOR844" s="328"/>
      <c r="MOS844" s="328"/>
      <c r="MOT844" s="328"/>
      <c r="MOU844" s="328"/>
      <c r="MOV844" s="328"/>
      <c r="MOW844" s="328"/>
      <c r="MOX844" s="328"/>
      <c r="MOY844" s="328"/>
      <c r="MOZ844" s="328"/>
      <c r="MPA844" s="328"/>
      <c r="MPB844" s="328"/>
      <c r="MPC844" s="328"/>
      <c r="MPD844" s="328"/>
      <c r="MPE844" s="328"/>
      <c r="MPF844" s="328"/>
      <c r="MPG844" s="328"/>
      <c r="MPH844" s="328"/>
      <c r="MPI844" s="328"/>
      <c r="MPJ844" s="328"/>
      <c r="MPK844" s="328"/>
      <c r="MPL844" s="328"/>
      <c r="MPM844" s="328"/>
      <c r="MPN844" s="328"/>
      <c r="MPO844" s="328"/>
      <c r="MPP844" s="328"/>
      <c r="MPQ844" s="328"/>
      <c r="MPR844" s="328"/>
      <c r="MPS844" s="328"/>
      <c r="MPT844" s="328"/>
      <c r="MPU844" s="328"/>
      <c r="MPV844" s="328"/>
      <c r="MPW844" s="328"/>
      <c r="MPX844" s="328"/>
      <c r="MPY844" s="328"/>
      <c r="MPZ844" s="328"/>
      <c r="MQA844" s="328"/>
      <c r="MQB844" s="328"/>
      <c r="MQC844" s="328"/>
      <c r="MQD844" s="328"/>
      <c r="MQE844" s="328"/>
      <c r="MQF844" s="328"/>
      <c r="MQG844" s="328"/>
      <c r="MQH844" s="328"/>
      <c r="MQI844" s="328"/>
      <c r="MQJ844" s="328"/>
      <c r="MQK844" s="328"/>
      <c r="MQL844" s="328"/>
      <c r="MQM844" s="328"/>
      <c r="MQN844" s="328"/>
      <c r="MQO844" s="328"/>
      <c r="MQP844" s="328"/>
      <c r="MQQ844" s="328"/>
      <c r="MQR844" s="328"/>
      <c r="MQS844" s="328"/>
      <c r="MQT844" s="328"/>
      <c r="MQU844" s="328"/>
      <c r="MQV844" s="328"/>
      <c r="MQW844" s="328"/>
      <c r="MQX844" s="328"/>
      <c r="MQY844" s="328"/>
      <c r="MQZ844" s="328"/>
      <c r="MRA844" s="328"/>
      <c r="MRB844" s="328"/>
      <c r="MRC844" s="328"/>
      <c r="MRD844" s="328"/>
      <c r="MRE844" s="328"/>
      <c r="MRF844" s="328"/>
      <c r="MRG844" s="328"/>
      <c r="MRH844" s="328"/>
      <c r="MRI844" s="328"/>
      <c r="MRJ844" s="328"/>
      <c r="MRK844" s="328"/>
      <c r="MRL844" s="328"/>
      <c r="MRM844" s="328"/>
      <c r="MRN844" s="328"/>
      <c r="MRO844" s="328"/>
      <c r="MRP844" s="328"/>
      <c r="MRQ844" s="328"/>
      <c r="MRR844" s="328"/>
      <c r="MRS844" s="328"/>
      <c r="MRT844" s="328"/>
      <c r="MRU844" s="328"/>
      <c r="MRV844" s="328"/>
      <c r="MRW844" s="328"/>
      <c r="MRX844" s="328"/>
      <c r="MRY844" s="328"/>
      <c r="MRZ844" s="328"/>
      <c r="MSA844" s="328"/>
      <c r="MSB844" s="328"/>
      <c r="MSC844" s="328"/>
      <c r="MSD844" s="328"/>
      <c r="MSE844" s="328"/>
      <c r="MSF844" s="328"/>
      <c r="MSG844" s="328"/>
      <c r="MSH844" s="328"/>
      <c r="MSI844" s="328"/>
      <c r="MSJ844" s="328"/>
      <c r="MSK844" s="328"/>
      <c r="MSL844" s="328"/>
      <c r="MSM844" s="328"/>
      <c r="MSN844" s="328"/>
      <c r="MSO844" s="328"/>
      <c r="MSP844" s="328"/>
      <c r="MSQ844" s="328"/>
      <c r="MSR844" s="328"/>
      <c r="MSS844" s="328"/>
      <c r="MST844" s="328"/>
      <c r="MSU844" s="328"/>
      <c r="MSV844" s="328"/>
      <c r="MSW844" s="328"/>
      <c r="MSX844" s="328"/>
      <c r="MSY844" s="328"/>
      <c r="MSZ844" s="328"/>
      <c r="MTA844" s="328"/>
      <c r="MTB844" s="328"/>
      <c r="MTC844" s="328"/>
      <c r="MTD844" s="328"/>
      <c r="MTE844" s="328"/>
      <c r="MTF844" s="328"/>
      <c r="MTG844" s="328"/>
      <c r="MTH844" s="328"/>
      <c r="MTI844" s="328"/>
      <c r="MTJ844" s="328"/>
      <c r="MTK844" s="328"/>
      <c r="MTL844" s="328"/>
      <c r="MTM844" s="328"/>
      <c r="MTN844" s="328"/>
      <c r="MTO844" s="328"/>
      <c r="MTP844" s="328"/>
      <c r="MTQ844" s="328"/>
      <c r="MTR844" s="328"/>
      <c r="MTS844" s="328"/>
      <c r="MTT844" s="328"/>
      <c r="MTU844" s="328"/>
      <c r="MTV844" s="328"/>
      <c r="MTW844" s="328"/>
      <c r="MTX844" s="328"/>
      <c r="MTY844" s="328"/>
      <c r="MTZ844" s="328"/>
      <c r="MUA844" s="328"/>
      <c r="MUB844" s="328"/>
      <c r="MUC844" s="328"/>
      <c r="MUD844" s="328"/>
      <c r="MUE844" s="328"/>
      <c r="MUF844" s="328"/>
      <c r="MUG844" s="328"/>
      <c r="MUH844" s="328"/>
      <c r="MUI844" s="328"/>
      <c r="MUJ844" s="328"/>
      <c r="MUK844" s="328"/>
      <c r="MUL844" s="328"/>
      <c r="MUM844" s="328"/>
      <c r="MUN844" s="328"/>
      <c r="MUO844" s="328"/>
      <c r="MUP844" s="328"/>
      <c r="MUQ844" s="328"/>
      <c r="MUR844" s="328"/>
      <c r="MUS844" s="328"/>
      <c r="MUT844" s="328"/>
      <c r="MUU844" s="328"/>
      <c r="MUV844" s="328"/>
      <c r="MUW844" s="328"/>
      <c r="MUX844" s="328"/>
      <c r="MUY844" s="328"/>
      <c r="MUZ844" s="328"/>
      <c r="MVA844" s="328"/>
      <c r="MVB844" s="328"/>
      <c r="MVC844" s="328"/>
      <c r="MVD844" s="328"/>
      <c r="MVE844" s="328"/>
      <c r="MVF844" s="328"/>
      <c r="MVG844" s="328"/>
      <c r="MVH844" s="328"/>
      <c r="MVI844" s="328"/>
      <c r="MVJ844" s="328"/>
      <c r="MVK844" s="328"/>
      <c r="MVL844" s="328"/>
      <c r="MVM844" s="328"/>
      <c r="MVN844" s="328"/>
      <c r="MVO844" s="328"/>
      <c r="MVP844" s="328"/>
      <c r="MVQ844" s="328"/>
      <c r="MVR844" s="328"/>
      <c r="MVS844" s="328"/>
      <c r="MVT844" s="328"/>
      <c r="MVU844" s="328"/>
      <c r="MVV844" s="328"/>
      <c r="MVW844" s="328"/>
      <c r="MVX844" s="328"/>
      <c r="MVY844" s="328"/>
      <c r="MVZ844" s="328"/>
      <c r="MWA844" s="328"/>
      <c r="MWB844" s="328"/>
      <c r="MWC844" s="328"/>
      <c r="MWD844" s="328"/>
      <c r="MWE844" s="328"/>
      <c r="MWF844" s="328"/>
      <c r="MWG844" s="328"/>
      <c r="MWH844" s="328"/>
      <c r="MWI844" s="328"/>
      <c r="MWJ844" s="328"/>
      <c r="MWK844" s="328"/>
      <c r="MWL844" s="328"/>
      <c r="MWM844" s="328"/>
      <c r="MWN844" s="328"/>
      <c r="MWO844" s="328"/>
      <c r="MWP844" s="328"/>
      <c r="MWQ844" s="328"/>
      <c r="MWR844" s="328"/>
      <c r="MWS844" s="328"/>
      <c r="MWT844" s="328"/>
      <c r="MWU844" s="328"/>
      <c r="MWV844" s="328"/>
      <c r="MWW844" s="328"/>
      <c r="MWX844" s="328"/>
      <c r="MWY844" s="328"/>
      <c r="MWZ844" s="328"/>
      <c r="MXA844" s="328"/>
      <c r="MXB844" s="328"/>
      <c r="MXC844" s="328"/>
      <c r="MXD844" s="328"/>
      <c r="MXE844" s="328"/>
      <c r="MXF844" s="328"/>
      <c r="MXG844" s="328"/>
      <c r="MXH844" s="328"/>
      <c r="MXI844" s="328"/>
      <c r="MXJ844" s="328"/>
      <c r="MXK844" s="328"/>
      <c r="MXL844" s="328"/>
      <c r="MXM844" s="328"/>
      <c r="MXN844" s="328"/>
      <c r="MXO844" s="328"/>
      <c r="MXP844" s="328"/>
      <c r="MXQ844" s="328"/>
      <c r="MXR844" s="328"/>
      <c r="MXS844" s="328"/>
      <c r="MXT844" s="328"/>
      <c r="MXU844" s="328"/>
      <c r="MXV844" s="328"/>
      <c r="MXW844" s="328"/>
      <c r="MXX844" s="328"/>
      <c r="MXY844" s="328"/>
      <c r="MXZ844" s="328"/>
      <c r="MYA844" s="328"/>
      <c r="MYB844" s="328"/>
      <c r="MYC844" s="328"/>
      <c r="MYD844" s="328"/>
      <c r="MYE844" s="328"/>
      <c r="MYF844" s="328"/>
      <c r="MYG844" s="328"/>
      <c r="MYH844" s="328"/>
      <c r="MYI844" s="328"/>
      <c r="MYJ844" s="328"/>
      <c r="MYK844" s="328"/>
      <c r="MYL844" s="328"/>
      <c r="MYM844" s="328"/>
      <c r="MYN844" s="328"/>
      <c r="MYO844" s="328"/>
      <c r="MYP844" s="328"/>
      <c r="MYQ844" s="328"/>
      <c r="MYR844" s="328"/>
      <c r="MYS844" s="328"/>
      <c r="MYT844" s="328"/>
      <c r="MYU844" s="328"/>
      <c r="MYV844" s="328"/>
      <c r="MYW844" s="328"/>
      <c r="MYX844" s="328"/>
      <c r="MYY844" s="328"/>
      <c r="MYZ844" s="328"/>
      <c r="MZA844" s="328"/>
      <c r="MZB844" s="328"/>
      <c r="MZC844" s="328"/>
      <c r="MZD844" s="328"/>
      <c r="MZE844" s="328"/>
      <c r="MZF844" s="328"/>
      <c r="MZG844" s="328"/>
      <c r="MZH844" s="328"/>
      <c r="MZI844" s="328"/>
      <c r="MZJ844" s="328"/>
      <c r="MZK844" s="328"/>
      <c r="MZL844" s="328"/>
      <c r="MZM844" s="328"/>
      <c r="MZN844" s="328"/>
      <c r="MZO844" s="328"/>
      <c r="MZP844" s="328"/>
      <c r="MZQ844" s="328"/>
      <c r="MZR844" s="328"/>
      <c r="MZS844" s="328"/>
      <c r="MZT844" s="328"/>
      <c r="MZU844" s="328"/>
      <c r="MZV844" s="328"/>
      <c r="MZW844" s="328"/>
      <c r="MZX844" s="328"/>
      <c r="MZY844" s="328"/>
      <c r="MZZ844" s="328"/>
      <c r="NAA844" s="328"/>
      <c r="NAB844" s="328"/>
      <c r="NAC844" s="328"/>
      <c r="NAD844" s="328"/>
      <c r="NAE844" s="328"/>
      <c r="NAF844" s="328"/>
      <c r="NAG844" s="328"/>
      <c r="NAH844" s="328"/>
      <c r="NAI844" s="328"/>
      <c r="NAJ844" s="328"/>
      <c r="NAK844" s="328"/>
      <c r="NAL844" s="328"/>
      <c r="NAM844" s="328"/>
      <c r="NAN844" s="328"/>
      <c r="NAO844" s="328"/>
      <c r="NAP844" s="328"/>
      <c r="NAQ844" s="328"/>
      <c r="NAR844" s="328"/>
      <c r="NAS844" s="328"/>
      <c r="NAT844" s="328"/>
      <c r="NAU844" s="328"/>
      <c r="NAV844" s="328"/>
      <c r="NAW844" s="328"/>
      <c r="NAX844" s="328"/>
      <c r="NAY844" s="328"/>
      <c r="NAZ844" s="328"/>
      <c r="NBA844" s="328"/>
      <c r="NBB844" s="328"/>
      <c r="NBC844" s="328"/>
      <c r="NBD844" s="328"/>
      <c r="NBE844" s="328"/>
      <c r="NBF844" s="328"/>
      <c r="NBG844" s="328"/>
      <c r="NBH844" s="328"/>
      <c r="NBI844" s="328"/>
      <c r="NBJ844" s="328"/>
      <c r="NBK844" s="328"/>
      <c r="NBL844" s="328"/>
      <c r="NBM844" s="328"/>
      <c r="NBN844" s="328"/>
      <c r="NBO844" s="328"/>
      <c r="NBP844" s="328"/>
      <c r="NBQ844" s="328"/>
      <c r="NBR844" s="328"/>
      <c r="NBS844" s="328"/>
      <c r="NBT844" s="328"/>
      <c r="NBU844" s="328"/>
      <c r="NBV844" s="328"/>
      <c r="NBW844" s="328"/>
      <c r="NBX844" s="328"/>
      <c r="NBY844" s="328"/>
      <c r="NBZ844" s="328"/>
      <c r="NCA844" s="328"/>
      <c r="NCB844" s="328"/>
      <c r="NCC844" s="328"/>
      <c r="NCD844" s="328"/>
      <c r="NCE844" s="328"/>
      <c r="NCF844" s="328"/>
      <c r="NCG844" s="328"/>
      <c r="NCH844" s="328"/>
      <c r="NCI844" s="328"/>
      <c r="NCJ844" s="328"/>
      <c r="NCK844" s="328"/>
      <c r="NCL844" s="328"/>
      <c r="NCM844" s="328"/>
      <c r="NCN844" s="328"/>
      <c r="NCO844" s="328"/>
      <c r="NCP844" s="328"/>
      <c r="NCQ844" s="328"/>
      <c r="NCR844" s="328"/>
      <c r="NCS844" s="328"/>
      <c r="NCT844" s="328"/>
      <c r="NCU844" s="328"/>
      <c r="NCV844" s="328"/>
      <c r="NCW844" s="328"/>
      <c r="NCX844" s="328"/>
      <c r="NCY844" s="328"/>
      <c r="NCZ844" s="328"/>
      <c r="NDA844" s="328"/>
      <c r="NDB844" s="328"/>
      <c r="NDC844" s="328"/>
      <c r="NDD844" s="328"/>
      <c r="NDE844" s="328"/>
      <c r="NDF844" s="328"/>
      <c r="NDG844" s="328"/>
      <c r="NDH844" s="328"/>
      <c r="NDI844" s="328"/>
      <c r="NDJ844" s="328"/>
      <c r="NDK844" s="328"/>
      <c r="NDL844" s="328"/>
      <c r="NDM844" s="328"/>
      <c r="NDN844" s="328"/>
      <c r="NDO844" s="328"/>
      <c r="NDP844" s="328"/>
      <c r="NDQ844" s="328"/>
      <c r="NDR844" s="328"/>
      <c r="NDS844" s="328"/>
      <c r="NDT844" s="328"/>
      <c r="NDU844" s="328"/>
      <c r="NDV844" s="328"/>
      <c r="NDW844" s="328"/>
      <c r="NDX844" s="328"/>
      <c r="NDY844" s="328"/>
      <c r="NDZ844" s="328"/>
      <c r="NEA844" s="328"/>
      <c r="NEB844" s="328"/>
      <c r="NEC844" s="328"/>
      <c r="NED844" s="328"/>
      <c r="NEE844" s="328"/>
      <c r="NEF844" s="328"/>
      <c r="NEG844" s="328"/>
      <c r="NEH844" s="328"/>
      <c r="NEI844" s="328"/>
      <c r="NEJ844" s="328"/>
      <c r="NEK844" s="328"/>
      <c r="NEL844" s="328"/>
      <c r="NEM844" s="328"/>
      <c r="NEN844" s="328"/>
      <c r="NEO844" s="328"/>
      <c r="NEP844" s="328"/>
      <c r="NEQ844" s="328"/>
      <c r="NER844" s="328"/>
      <c r="NES844" s="328"/>
      <c r="NET844" s="328"/>
      <c r="NEU844" s="328"/>
      <c r="NEV844" s="328"/>
      <c r="NEW844" s="328"/>
      <c r="NEX844" s="328"/>
      <c r="NEY844" s="328"/>
      <c r="NEZ844" s="328"/>
      <c r="NFA844" s="328"/>
      <c r="NFB844" s="328"/>
      <c r="NFC844" s="328"/>
      <c r="NFD844" s="328"/>
      <c r="NFE844" s="328"/>
      <c r="NFF844" s="328"/>
      <c r="NFG844" s="328"/>
      <c r="NFH844" s="328"/>
      <c r="NFI844" s="328"/>
      <c r="NFJ844" s="328"/>
      <c r="NFK844" s="328"/>
      <c r="NFL844" s="328"/>
      <c r="NFM844" s="328"/>
      <c r="NFN844" s="328"/>
      <c r="NFO844" s="328"/>
      <c r="NFP844" s="328"/>
      <c r="NFQ844" s="328"/>
      <c r="NFR844" s="328"/>
      <c r="NFS844" s="328"/>
      <c r="NFT844" s="328"/>
      <c r="NFU844" s="328"/>
      <c r="NFV844" s="328"/>
      <c r="NFW844" s="328"/>
      <c r="NFX844" s="328"/>
      <c r="NFY844" s="328"/>
      <c r="NFZ844" s="328"/>
      <c r="NGA844" s="328"/>
      <c r="NGB844" s="328"/>
      <c r="NGC844" s="328"/>
      <c r="NGD844" s="328"/>
      <c r="NGE844" s="328"/>
      <c r="NGF844" s="328"/>
      <c r="NGG844" s="328"/>
      <c r="NGH844" s="328"/>
      <c r="NGI844" s="328"/>
      <c r="NGJ844" s="328"/>
      <c r="NGK844" s="328"/>
      <c r="NGL844" s="328"/>
      <c r="NGM844" s="328"/>
      <c r="NGN844" s="328"/>
      <c r="NGO844" s="328"/>
      <c r="NGP844" s="328"/>
      <c r="NGQ844" s="328"/>
      <c r="NGR844" s="328"/>
      <c r="NGS844" s="328"/>
      <c r="NGT844" s="328"/>
      <c r="NGU844" s="328"/>
      <c r="NGV844" s="328"/>
      <c r="NGW844" s="328"/>
      <c r="NGX844" s="328"/>
      <c r="NGY844" s="328"/>
      <c r="NGZ844" s="328"/>
      <c r="NHA844" s="328"/>
      <c r="NHB844" s="328"/>
      <c r="NHC844" s="328"/>
      <c r="NHD844" s="328"/>
      <c r="NHE844" s="328"/>
      <c r="NHF844" s="328"/>
      <c r="NHG844" s="328"/>
      <c r="NHH844" s="328"/>
      <c r="NHI844" s="328"/>
      <c r="NHJ844" s="328"/>
      <c r="NHK844" s="328"/>
      <c r="NHL844" s="328"/>
      <c r="NHM844" s="328"/>
      <c r="NHN844" s="328"/>
      <c r="NHO844" s="328"/>
      <c r="NHP844" s="328"/>
      <c r="NHQ844" s="328"/>
      <c r="NHR844" s="328"/>
      <c r="NHS844" s="328"/>
      <c r="NHT844" s="328"/>
      <c r="NHU844" s="328"/>
      <c r="NHV844" s="328"/>
      <c r="NHW844" s="328"/>
      <c r="NHX844" s="328"/>
      <c r="NHY844" s="328"/>
      <c r="NHZ844" s="328"/>
      <c r="NIA844" s="328"/>
      <c r="NIB844" s="328"/>
      <c r="NIC844" s="328"/>
      <c r="NID844" s="328"/>
      <c r="NIE844" s="328"/>
      <c r="NIF844" s="328"/>
      <c r="NIG844" s="328"/>
      <c r="NIH844" s="328"/>
      <c r="NII844" s="328"/>
      <c r="NIJ844" s="328"/>
      <c r="NIK844" s="328"/>
      <c r="NIL844" s="328"/>
      <c r="NIM844" s="328"/>
      <c r="NIN844" s="328"/>
      <c r="NIO844" s="328"/>
      <c r="NIP844" s="328"/>
      <c r="NIQ844" s="328"/>
      <c r="NIR844" s="328"/>
      <c r="NIS844" s="328"/>
      <c r="NIT844" s="328"/>
      <c r="NIU844" s="328"/>
      <c r="NIV844" s="328"/>
      <c r="NIW844" s="328"/>
      <c r="NIX844" s="328"/>
      <c r="NIY844" s="328"/>
      <c r="NIZ844" s="328"/>
      <c r="NJA844" s="328"/>
      <c r="NJB844" s="328"/>
      <c r="NJC844" s="328"/>
      <c r="NJD844" s="328"/>
      <c r="NJE844" s="328"/>
      <c r="NJF844" s="328"/>
      <c r="NJG844" s="328"/>
      <c r="NJH844" s="328"/>
      <c r="NJI844" s="328"/>
      <c r="NJJ844" s="328"/>
      <c r="NJK844" s="328"/>
      <c r="NJL844" s="328"/>
      <c r="NJM844" s="328"/>
      <c r="NJN844" s="328"/>
      <c r="NJO844" s="328"/>
      <c r="NJP844" s="328"/>
      <c r="NJQ844" s="328"/>
      <c r="NJR844" s="328"/>
      <c r="NJS844" s="328"/>
      <c r="NJT844" s="328"/>
      <c r="NJU844" s="328"/>
      <c r="NJV844" s="328"/>
      <c r="NJW844" s="328"/>
      <c r="NJX844" s="328"/>
      <c r="NJY844" s="328"/>
      <c r="NJZ844" s="328"/>
      <c r="NKA844" s="328"/>
      <c r="NKB844" s="328"/>
      <c r="NKC844" s="328"/>
      <c r="NKD844" s="328"/>
      <c r="NKE844" s="328"/>
      <c r="NKF844" s="328"/>
      <c r="NKG844" s="328"/>
      <c r="NKH844" s="328"/>
      <c r="NKI844" s="328"/>
      <c r="NKJ844" s="328"/>
      <c r="NKK844" s="328"/>
      <c r="NKL844" s="328"/>
      <c r="NKM844" s="328"/>
      <c r="NKN844" s="328"/>
      <c r="NKO844" s="328"/>
      <c r="NKP844" s="328"/>
      <c r="NKQ844" s="328"/>
      <c r="NKR844" s="328"/>
      <c r="NKS844" s="328"/>
      <c r="NKT844" s="328"/>
      <c r="NKU844" s="328"/>
      <c r="NKV844" s="328"/>
      <c r="NKW844" s="328"/>
      <c r="NKX844" s="328"/>
      <c r="NKY844" s="328"/>
      <c r="NKZ844" s="328"/>
      <c r="NLA844" s="328"/>
      <c r="NLB844" s="328"/>
      <c r="NLC844" s="328"/>
      <c r="NLD844" s="328"/>
      <c r="NLE844" s="328"/>
      <c r="NLF844" s="328"/>
      <c r="NLG844" s="328"/>
      <c r="NLH844" s="328"/>
      <c r="NLI844" s="328"/>
      <c r="NLJ844" s="328"/>
      <c r="NLK844" s="328"/>
      <c r="NLL844" s="328"/>
      <c r="NLM844" s="328"/>
      <c r="NLN844" s="328"/>
      <c r="NLO844" s="328"/>
      <c r="NLP844" s="328"/>
      <c r="NLQ844" s="328"/>
      <c r="NLR844" s="328"/>
      <c r="NLS844" s="328"/>
      <c r="NLT844" s="328"/>
      <c r="NLU844" s="328"/>
      <c r="NLV844" s="328"/>
      <c r="NLW844" s="328"/>
      <c r="NLX844" s="328"/>
      <c r="NLY844" s="328"/>
      <c r="NLZ844" s="328"/>
      <c r="NMA844" s="328"/>
      <c r="NMB844" s="328"/>
      <c r="NMC844" s="328"/>
      <c r="NMD844" s="328"/>
      <c r="NME844" s="328"/>
      <c r="NMF844" s="328"/>
      <c r="NMG844" s="328"/>
      <c r="NMH844" s="328"/>
      <c r="NMI844" s="328"/>
      <c r="NMJ844" s="328"/>
      <c r="NMK844" s="328"/>
      <c r="NML844" s="328"/>
      <c r="NMM844" s="328"/>
      <c r="NMN844" s="328"/>
      <c r="NMO844" s="328"/>
      <c r="NMP844" s="328"/>
      <c r="NMQ844" s="328"/>
      <c r="NMR844" s="328"/>
      <c r="NMS844" s="328"/>
      <c r="NMT844" s="328"/>
      <c r="NMU844" s="328"/>
      <c r="NMV844" s="328"/>
      <c r="NMW844" s="328"/>
      <c r="NMX844" s="328"/>
      <c r="NMY844" s="328"/>
      <c r="NMZ844" s="328"/>
      <c r="NNA844" s="328"/>
      <c r="NNB844" s="328"/>
      <c r="NNC844" s="328"/>
      <c r="NND844" s="328"/>
      <c r="NNE844" s="328"/>
      <c r="NNF844" s="328"/>
      <c r="NNG844" s="328"/>
      <c r="NNH844" s="328"/>
      <c r="NNI844" s="328"/>
      <c r="NNJ844" s="328"/>
      <c r="NNK844" s="328"/>
      <c r="NNL844" s="328"/>
      <c r="NNM844" s="328"/>
      <c r="NNN844" s="328"/>
      <c r="NNO844" s="328"/>
      <c r="NNP844" s="328"/>
      <c r="NNQ844" s="328"/>
      <c r="NNR844" s="328"/>
      <c r="NNS844" s="328"/>
      <c r="NNT844" s="328"/>
      <c r="NNU844" s="328"/>
      <c r="NNV844" s="328"/>
      <c r="NNW844" s="328"/>
      <c r="NNX844" s="328"/>
      <c r="NNY844" s="328"/>
      <c r="NNZ844" s="328"/>
      <c r="NOA844" s="328"/>
      <c r="NOB844" s="328"/>
      <c r="NOC844" s="328"/>
      <c r="NOD844" s="328"/>
      <c r="NOE844" s="328"/>
      <c r="NOF844" s="328"/>
      <c r="NOG844" s="328"/>
      <c r="NOH844" s="328"/>
      <c r="NOI844" s="328"/>
      <c r="NOJ844" s="328"/>
      <c r="NOK844" s="328"/>
      <c r="NOL844" s="328"/>
      <c r="NOM844" s="328"/>
      <c r="NON844" s="328"/>
      <c r="NOO844" s="328"/>
      <c r="NOP844" s="328"/>
      <c r="NOQ844" s="328"/>
      <c r="NOR844" s="328"/>
      <c r="NOS844" s="328"/>
      <c r="NOT844" s="328"/>
      <c r="NOU844" s="328"/>
      <c r="NOV844" s="328"/>
      <c r="NOW844" s="328"/>
      <c r="NOX844" s="328"/>
      <c r="NOY844" s="328"/>
      <c r="NOZ844" s="328"/>
      <c r="NPA844" s="328"/>
      <c r="NPB844" s="328"/>
      <c r="NPC844" s="328"/>
      <c r="NPD844" s="328"/>
      <c r="NPE844" s="328"/>
      <c r="NPF844" s="328"/>
      <c r="NPG844" s="328"/>
      <c r="NPH844" s="328"/>
      <c r="NPI844" s="328"/>
      <c r="NPJ844" s="328"/>
      <c r="NPK844" s="328"/>
      <c r="NPL844" s="328"/>
      <c r="NPM844" s="328"/>
      <c r="NPN844" s="328"/>
      <c r="NPO844" s="328"/>
      <c r="NPP844" s="328"/>
      <c r="NPQ844" s="328"/>
      <c r="NPR844" s="328"/>
      <c r="NPS844" s="328"/>
      <c r="NPT844" s="328"/>
      <c r="NPU844" s="328"/>
      <c r="NPV844" s="328"/>
      <c r="NPW844" s="328"/>
      <c r="NPX844" s="328"/>
      <c r="NPY844" s="328"/>
      <c r="NPZ844" s="328"/>
      <c r="NQA844" s="328"/>
      <c r="NQB844" s="328"/>
      <c r="NQC844" s="328"/>
      <c r="NQD844" s="328"/>
      <c r="NQE844" s="328"/>
      <c r="NQF844" s="328"/>
      <c r="NQG844" s="328"/>
      <c r="NQH844" s="328"/>
      <c r="NQI844" s="328"/>
      <c r="NQJ844" s="328"/>
      <c r="NQK844" s="328"/>
      <c r="NQL844" s="328"/>
      <c r="NQM844" s="328"/>
      <c r="NQN844" s="328"/>
      <c r="NQO844" s="328"/>
      <c r="NQP844" s="328"/>
      <c r="NQQ844" s="328"/>
      <c r="NQR844" s="328"/>
      <c r="NQS844" s="328"/>
      <c r="NQT844" s="328"/>
      <c r="NQU844" s="328"/>
      <c r="NQV844" s="328"/>
      <c r="NQW844" s="328"/>
      <c r="NQX844" s="328"/>
      <c r="NQY844" s="328"/>
      <c r="NQZ844" s="328"/>
      <c r="NRA844" s="328"/>
      <c r="NRB844" s="328"/>
      <c r="NRC844" s="328"/>
      <c r="NRD844" s="328"/>
      <c r="NRE844" s="328"/>
      <c r="NRF844" s="328"/>
      <c r="NRG844" s="328"/>
      <c r="NRH844" s="328"/>
      <c r="NRI844" s="328"/>
      <c r="NRJ844" s="328"/>
      <c r="NRK844" s="328"/>
      <c r="NRL844" s="328"/>
      <c r="NRM844" s="328"/>
      <c r="NRN844" s="328"/>
      <c r="NRO844" s="328"/>
      <c r="NRP844" s="328"/>
      <c r="NRQ844" s="328"/>
      <c r="NRR844" s="328"/>
      <c r="NRS844" s="328"/>
      <c r="NRT844" s="328"/>
      <c r="NRU844" s="328"/>
      <c r="NRV844" s="328"/>
      <c r="NRW844" s="328"/>
      <c r="NRX844" s="328"/>
      <c r="NRY844" s="328"/>
      <c r="NRZ844" s="328"/>
      <c r="NSA844" s="328"/>
      <c r="NSB844" s="328"/>
      <c r="NSC844" s="328"/>
      <c r="NSD844" s="328"/>
      <c r="NSE844" s="328"/>
      <c r="NSF844" s="328"/>
      <c r="NSG844" s="328"/>
      <c r="NSH844" s="328"/>
      <c r="NSI844" s="328"/>
      <c r="NSJ844" s="328"/>
      <c r="NSK844" s="328"/>
      <c r="NSL844" s="328"/>
      <c r="NSM844" s="328"/>
      <c r="NSN844" s="328"/>
      <c r="NSO844" s="328"/>
      <c r="NSP844" s="328"/>
      <c r="NSQ844" s="328"/>
      <c r="NSR844" s="328"/>
      <c r="NSS844" s="328"/>
      <c r="NST844" s="328"/>
      <c r="NSU844" s="328"/>
      <c r="NSV844" s="328"/>
      <c r="NSW844" s="328"/>
      <c r="NSX844" s="328"/>
      <c r="NSY844" s="328"/>
      <c r="NSZ844" s="328"/>
      <c r="NTA844" s="328"/>
      <c r="NTB844" s="328"/>
      <c r="NTC844" s="328"/>
      <c r="NTD844" s="328"/>
      <c r="NTE844" s="328"/>
      <c r="NTF844" s="328"/>
      <c r="NTG844" s="328"/>
      <c r="NTH844" s="328"/>
      <c r="NTI844" s="328"/>
      <c r="NTJ844" s="328"/>
      <c r="NTK844" s="328"/>
      <c r="NTL844" s="328"/>
      <c r="NTM844" s="328"/>
      <c r="NTN844" s="328"/>
      <c r="NTO844" s="328"/>
      <c r="NTP844" s="328"/>
      <c r="NTQ844" s="328"/>
      <c r="NTR844" s="328"/>
      <c r="NTS844" s="328"/>
      <c r="NTT844" s="328"/>
      <c r="NTU844" s="328"/>
      <c r="NTV844" s="328"/>
      <c r="NTW844" s="328"/>
      <c r="NTX844" s="328"/>
      <c r="NTY844" s="328"/>
      <c r="NTZ844" s="328"/>
      <c r="NUA844" s="328"/>
      <c r="NUB844" s="328"/>
      <c r="NUC844" s="328"/>
      <c r="NUD844" s="328"/>
      <c r="NUE844" s="328"/>
      <c r="NUF844" s="328"/>
      <c r="NUG844" s="328"/>
      <c r="NUH844" s="328"/>
      <c r="NUI844" s="328"/>
      <c r="NUJ844" s="328"/>
      <c r="NUK844" s="328"/>
      <c r="NUL844" s="328"/>
      <c r="NUM844" s="328"/>
      <c r="NUN844" s="328"/>
      <c r="NUO844" s="328"/>
      <c r="NUP844" s="328"/>
      <c r="NUQ844" s="328"/>
      <c r="NUR844" s="328"/>
      <c r="NUS844" s="328"/>
      <c r="NUT844" s="328"/>
      <c r="NUU844" s="328"/>
      <c r="NUV844" s="328"/>
      <c r="NUW844" s="328"/>
      <c r="NUX844" s="328"/>
      <c r="NUY844" s="328"/>
      <c r="NUZ844" s="328"/>
      <c r="NVA844" s="328"/>
      <c r="NVB844" s="328"/>
      <c r="NVC844" s="328"/>
      <c r="NVD844" s="328"/>
      <c r="NVE844" s="328"/>
      <c r="NVF844" s="328"/>
      <c r="NVG844" s="328"/>
      <c r="NVH844" s="328"/>
      <c r="NVI844" s="328"/>
      <c r="NVJ844" s="328"/>
      <c r="NVK844" s="328"/>
      <c r="NVL844" s="328"/>
      <c r="NVM844" s="328"/>
      <c r="NVN844" s="328"/>
      <c r="NVO844" s="328"/>
      <c r="NVP844" s="328"/>
      <c r="NVQ844" s="328"/>
      <c r="NVR844" s="328"/>
      <c r="NVS844" s="328"/>
      <c r="NVT844" s="328"/>
      <c r="NVU844" s="328"/>
      <c r="NVV844" s="328"/>
      <c r="NVW844" s="328"/>
      <c r="NVX844" s="328"/>
      <c r="NVY844" s="328"/>
      <c r="NVZ844" s="328"/>
      <c r="NWA844" s="328"/>
      <c r="NWB844" s="328"/>
      <c r="NWC844" s="328"/>
      <c r="NWD844" s="328"/>
      <c r="NWE844" s="328"/>
      <c r="NWF844" s="328"/>
      <c r="NWG844" s="328"/>
      <c r="NWH844" s="328"/>
      <c r="NWI844" s="328"/>
      <c r="NWJ844" s="328"/>
      <c r="NWK844" s="328"/>
      <c r="NWL844" s="328"/>
      <c r="NWM844" s="328"/>
      <c r="NWN844" s="328"/>
      <c r="NWO844" s="328"/>
      <c r="NWP844" s="328"/>
      <c r="NWQ844" s="328"/>
      <c r="NWR844" s="328"/>
      <c r="NWS844" s="328"/>
      <c r="NWT844" s="328"/>
      <c r="NWU844" s="328"/>
      <c r="NWV844" s="328"/>
      <c r="NWW844" s="328"/>
      <c r="NWX844" s="328"/>
      <c r="NWY844" s="328"/>
      <c r="NWZ844" s="328"/>
      <c r="NXA844" s="328"/>
      <c r="NXB844" s="328"/>
      <c r="NXC844" s="328"/>
      <c r="NXD844" s="328"/>
      <c r="NXE844" s="328"/>
      <c r="NXF844" s="328"/>
      <c r="NXG844" s="328"/>
      <c r="NXH844" s="328"/>
      <c r="NXI844" s="328"/>
      <c r="NXJ844" s="328"/>
      <c r="NXK844" s="328"/>
      <c r="NXL844" s="328"/>
      <c r="NXM844" s="328"/>
      <c r="NXN844" s="328"/>
      <c r="NXO844" s="328"/>
      <c r="NXP844" s="328"/>
      <c r="NXQ844" s="328"/>
      <c r="NXR844" s="328"/>
      <c r="NXS844" s="328"/>
      <c r="NXT844" s="328"/>
      <c r="NXU844" s="328"/>
      <c r="NXV844" s="328"/>
      <c r="NXW844" s="328"/>
      <c r="NXX844" s="328"/>
      <c r="NXY844" s="328"/>
      <c r="NXZ844" s="328"/>
      <c r="NYA844" s="328"/>
      <c r="NYB844" s="328"/>
      <c r="NYC844" s="328"/>
      <c r="NYD844" s="328"/>
      <c r="NYE844" s="328"/>
      <c r="NYF844" s="328"/>
      <c r="NYG844" s="328"/>
      <c r="NYH844" s="328"/>
      <c r="NYI844" s="328"/>
      <c r="NYJ844" s="328"/>
      <c r="NYK844" s="328"/>
      <c r="NYL844" s="328"/>
      <c r="NYM844" s="328"/>
      <c r="NYN844" s="328"/>
      <c r="NYO844" s="328"/>
      <c r="NYP844" s="328"/>
      <c r="NYQ844" s="328"/>
      <c r="NYR844" s="328"/>
      <c r="NYS844" s="328"/>
      <c r="NYT844" s="328"/>
      <c r="NYU844" s="328"/>
      <c r="NYV844" s="328"/>
      <c r="NYW844" s="328"/>
      <c r="NYX844" s="328"/>
      <c r="NYY844" s="328"/>
      <c r="NYZ844" s="328"/>
      <c r="NZA844" s="328"/>
      <c r="NZB844" s="328"/>
      <c r="NZC844" s="328"/>
      <c r="NZD844" s="328"/>
      <c r="NZE844" s="328"/>
      <c r="NZF844" s="328"/>
      <c r="NZG844" s="328"/>
      <c r="NZH844" s="328"/>
      <c r="NZI844" s="328"/>
      <c r="NZJ844" s="328"/>
      <c r="NZK844" s="328"/>
      <c r="NZL844" s="328"/>
      <c r="NZM844" s="328"/>
      <c r="NZN844" s="328"/>
      <c r="NZO844" s="328"/>
      <c r="NZP844" s="328"/>
      <c r="NZQ844" s="328"/>
      <c r="NZR844" s="328"/>
      <c r="NZS844" s="328"/>
      <c r="NZT844" s="328"/>
      <c r="NZU844" s="328"/>
      <c r="NZV844" s="328"/>
      <c r="NZW844" s="328"/>
      <c r="NZX844" s="328"/>
      <c r="NZY844" s="328"/>
      <c r="NZZ844" s="328"/>
      <c r="OAA844" s="328"/>
      <c r="OAB844" s="328"/>
      <c r="OAC844" s="328"/>
      <c r="OAD844" s="328"/>
      <c r="OAE844" s="328"/>
      <c r="OAF844" s="328"/>
      <c r="OAG844" s="328"/>
      <c r="OAH844" s="328"/>
      <c r="OAI844" s="328"/>
      <c r="OAJ844" s="328"/>
      <c r="OAK844" s="328"/>
      <c r="OAL844" s="328"/>
      <c r="OAM844" s="328"/>
      <c r="OAN844" s="328"/>
      <c r="OAO844" s="328"/>
      <c r="OAP844" s="328"/>
      <c r="OAQ844" s="328"/>
      <c r="OAR844" s="328"/>
      <c r="OAS844" s="328"/>
      <c r="OAT844" s="328"/>
      <c r="OAU844" s="328"/>
      <c r="OAV844" s="328"/>
      <c r="OAW844" s="328"/>
      <c r="OAX844" s="328"/>
      <c r="OAY844" s="328"/>
      <c r="OAZ844" s="328"/>
      <c r="OBA844" s="328"/>
      <c r="OBB844" s="328"/>
      <c r="OBC844" s="328"/>
      <c r="OBD844" s="328"/>
      <c r="OBE844" s="328"/>
      <c r="OBF844" s="328"/>
      <c r="OBG844" s="328"/>
      <c r="OBH844" s="328"/>
      <c r="OBI844" s="328"/>
      <c r="OBJ844" s="328"/>
      <c r="OBK844" s="328"/>
      <c r="OBL844" s="328"/>
      <c r="OBM844" s="328"/>
      <c r="OBN844" s="328"/>
      <c r="OBO844" s="328"/>
      <c r="OBP844" s="328"/>
      <c r="OBQ844" s="328"/>
      <c r="OBR844" s="328"/>
      <c r="OBS844" s="328"/>
      <c r="OBT844" s="328"/>
      <c r="OBU844" s="328"/>
      <c r="OBV844" s="328"/>
      <c r="OBW844" s="328"/>
      <c r="OBX844" s="328"/>
      <c r="OBY844" s="328"/>
      <c r="OBZ844" s="328"/>
      <c r="OCA844" s="328"/>
      <c r="OCB844" s="328"/>
      <c r="OCC844" s="328"/>
      <c r="OCD844" s="328"/>
      <c r="OCE844" s="328"/>
      <c r="OCF844" s="328"/>
      <c r="OCG844" s="328"/>
      <c r="OCH844" s="328"/>
      <c r="OCI844" s="328"/>
      <c r="OCJ844" s="328"/>
      <c r="OCK844" s="328"/>
      <c r="OCL844" s="328"/>
      <c r="OCM844" s="328"/>
      <c r="OCN844" s="328"/>
      <c r="OCO844" s="328"/>
      <c r="OCP844" s="328"/>
      <c r="OCQ844" s="328"/>
      <c r="OCR844" s="328"/>
      <c r="OCS844" s="328"/>
      <c r="OCT844" s="328"/>
      <c r="OCU844" s="328"/>
      <c r="OCV844" s="328"/>
      <c r="OCW844" s="328"/>
      <c r="OCX844" s="328"/>
      <c r="OCY844" s="328"/>
      <c r="OCZ844" s="328"/>
      <c r="ODA844" s="328"/>
      <c r="ODB844" s="328"/>
      <c r="ODC844" s="328"/>
      <c r="ODD844" s="328"/>
      <c r="ODE844" s="328"/>
      <c r="ODF844" s="328"/>
      <c r="ODG844" s="328"/>
      <c r="ODH844" s="328"/>
      <c r="ODI844" s="328"/>
      <c r="ODJ844" s="328"/>
      <c r="ODK844" s="328"/>
      <c r="ODL844" s="328"/>
      <c r="ODM844" s="328"/>
      <c r="ODN844" s="328"/>
      <c r="ODO844" s="328"/>
      <c r="ODP844" s="328"/>
      <c r="ODQ844" s="328"/>
      <c r="ODR844" s="328"/>
      <c r="ODS844" s="328"/>
      <c r="ODT844" s="328"/>
      <c r="ODU844" s="328"/>
      <c r="ODV844" s="328"/>
      <c r="ODW844" s="328"/>
      <c r="ODX844" s="328"/>
      <c r="ODY844" s="328"/>
      <c r="ODZ844" s="328"/>
      <c r="OEA844" s="328"/>
      <c r="OEB844" s="328"/>
      <c r="OEC844" s="328"/>
      <c r="OED844" s="328"/>
      <c r="OEE844" s="328"/>
      <c r="OEF844" s="328"/>
      <c r="OEG844" s="328"/>
      <c r="OEH844" s="328"/>
      <c r="OEI844" s="328"/>
      <c r="OEJ844" s="328"/>
      <c r="OEK844" s="328"/>
      <c r="OEL844" s="328"/>
      <c r="OEM844" s="328"/>
      <c r="OEN844" s="328"/>
      <c r="OEO844" s="328"/>
      <c r="OEP844" s="328"/>
      <c r="OEQ844" s="328"/>
      <c r="OER844" s="328"/>
      <c r="OES844" s="328"/>
      <c r="OET844" s="328"/>
      <c r="OEU844" s="328"/>
      <c r="OEV844" s="328"/>
      <c r="OEW844" s="328"/>
      <c r="OEX844" s="328"/>
      <c r="OEY844" s="328"/>
      <c r="OEZ844" s="328"/>
      <c r="OFA844" s="328"/>
      <c r="OFB844" s="328"/>
      <c r="OFC844" s="328"/>
      <c r="OFD844" s="328"/>
      <c r="OFE844" s="328"/>
      <c r="OFF844" s="328"/>
      <c r="OFG844" s="328"/>
      <c r="OFH844" s="328"/>
      <c r="OFI844" s="328"/>
      <c r="OFJ844" s="328"/>
      <c r="OFK844" s="328"/>
      <c r="OFL844" s="328"/>
      <c r="OFM844" s="328"/>
      <c r="OFN844" s="328"/>
      <c r="OFO844" s="328"/>
      <c r="OFP844" s="328"/>
      <c r="OFQ844" s="328"/>
      <c r="OFR844" s="328"/>
      <c r="OFS844" s="328"/>
      <c r="OFT844" s="328"/>
      <c r="OFU844" s="328"/>
      <c r="OFV844" s="328"/>
      <c r="OFW844" s="328"/>
      <c r="OFX844" s="328"/>
      <c r="OFY844" s="328"/>
      <c r="OFZ844" s="328"/>
      <c r="OGA844" s="328"/>
      <c r="OGB844" s="328"/>
      <c r="OGC844" s="328"/>
      <c r="OGD844" s="328"/>
      <c r="OGE844" s="328"/>
      <c r="OGF844" s="328"/>
      <c r="OGG844" s="328"/>
      <c r="OGH844" s="328"/>
      <c r="OGI844" s="328"/>
      <c r="OGJ844" s="328"/>
      <c r="OGK844" s="328"/>
      <c r="OGL844" s="328"/>
      <c r="OGM844" s="328"/>
      <c r="OGN844" s="328"/>
      <c r="OGO844" s="328"/>
      <c r="OGP844" s="328"/>
      <c r="OGQ844" s="328"/>
      <c r="OGR844" s="328"/>
      <c r="OGS844" s="328"/>
      <c r="OGT844" s="328"/>
      <c r="OGU844" s="328"/>
      <c r="OGV844" s="328"/>
      <c r="OGW844" s="328"/>
      <c r="OGX844" s="328"/>
      <c r="OGY844" s="328"/>
      <c r="OGZ844" s="328"/>
      <c r="OHA844" s="328"/>
      <c r="OHB844" s="328"/>
      <c r="OHC844" s="328"/>
      <c r="OHD844" s="328"/>
      <c r="OHE844" s="328"/>
      <c r="OHF844" s="328"/>
      <c r="OHG844" s="328"/>
      <c r="OHH844" s="328"/>
      <c r="OHI844" s="328"/>
      <c r="OHJ844" s="328"/>
      <c r="OHK844" s="328"/>
      <c r="OHL844" s="328"/>
      <c r="OHM844" s="328"/>
      <c r="OHN844" s="328"/>
      <c r="OHO844" s="328"/>
      <c r="OHP844" s="328"/>
      <c r="OHQ844" s="328"/>
      <c r="OHR844" s="328"/>
      <c r="OHS844" s="328"/>
      <c r="OHT844" s="328"/>
      <c r="OHU844" s="328"/>
      <c r="OHV844" s="328"/>
      <c r="OHW844" s="328"/>
      <c r="OHX844" s="328"/>
      <c r="OHY844" s="328"/>
      <c r="OHZ844" s="328"/>
      <c r="OIA844" s="328"/>
      <c r="OIB844" s="328"/>
      <c r="OIC844" s="328"/>
      <c r="OID844" s="328"/>
      <c r="OIE844" s="328"/>
      <c r="OIF844" s="328"/>
      <c r="OIG844" s="328"/>
      <c r="OIH844" s="328"/>
      <c r="OII844" s="328"/>
      <c r="OIJ844" s="328"/>
      <c r="OIK844" s="328"/>
      <c r="OIL844" s="328"/>
      <c r="OIM844" s="328"/>
      <c r="OIN844" s="328"/>
      <c r="OIO844" s="328"/>
      <c r="OIP844" s="328"/>
      <c r="OIQ844" s="328"/>
      <c r="OIR844" s="328"/>
      <c r="OIS844" s="328"/>
      <c r="OIT844" s="328"/>
      <c r="OIU844" s="328"/>
      <c r="OIV844" s="328"/>
      <c r="OIW844" s="328"/>
      <c r="OIX844" s="328"/>
      <c r="OIY844" s="328"/>
      <c r="OIZ844" s="328"/>
      <c r="OJA844" s="328"/>
      <c r="OJB844" s="328"/>
      <c r="OJC844" s="328"/>
      <c r="OJD844" s="328"/>
      <c r="OJE844" s="328"/>
      <c r="OJF844" s="328"/>
      <c r="OJG844" s="328"/>
      <c r="OJH844" s="328"/>
      <c r="OJI844" s="328"/>
      <c r="OJJ844" s="328"/>
      <c r="OJK844" s="328"/>
      <c r="OJL844" s="328"/>
      <c r="OJM844" s="328"/>
      <c r="OJN844" s="328"/>
      <c r="OJO844" s="328"/>
      <c r="OJP844" s="328"/>
      <c r="OJQ844" s="328"/>
      <c r="OJR844" s="328"/>
      <c r="OJS844" s="328"/>
      <c r="OJT844" s="328"/>
      <c r="OJU844" s="328"/>
      <c r="OJV844" s="328"/>
      <c r="OJW844" s="328"/>
      <c r="OJX844" s="328"/>
      <c r="OJY844" s="328"/>
      <c r="OJZ844" s="328"/>
      <c r="OKA844" s="328"/>
      <c r="OKB844" s="328"/>
      <c r="OKC844" s="328"/>
      <c r="OKD844" s="328"/>
      <c r="OKE844" s="328"/>
      <c r="OKF844" s="328"/>
      <c r="OKG844" s="328"/>
      <c r="OKH844" s="328"/>
      <c r="OKI844" s="328"/>
      <c r="OKJ844" s="328"/>
      <c r="OKK844" s="328"/>
      <c r="OKL844" s="328"/>
      <c r="OKM844" s="328"/>
      <c r="OKN844" s="328"/>
      <c r="OKO844" s="328"/>
      <c r="OKP844" s="328"/>
      <c r="OKQ844" s="328"/>
      <c r="OKR844" s="328"/>
      <c r="OKS844" s="328"/>
      <c r="OKT844" s="328"/>
      <c r="OKU844" s="328"/>
      <c r="OKV844" s="328"/>
      <c r="OKW844" s="328"/>
      <c r="OKX844" s="328"/>
      <c r="OKY844" s="328"/>
      <c r="OKZ844" s="328"/>
      <c r="OLA844" s="328"/>
      <c r="OLB844" s="328"/>
      <c r="OLC844" s="328"/>
      <c r="OLD844" s="328"/>
      <c r="OLE844" s="328"/>
      <c r="OLF844" s="328"/>
      <c r="OLG844" s="328"/>
      <c r="OLH844" s="328"/>
      <c r="OLI844" s="328"/>
      <c r="OLJ844" s="328"/>
      <c r="OLK844" s="328"/>
      <c r="OLL844" s="328"/>
      <c r="OLM844" s="328"/>
      <c r="OLN844" s="328"/>
      <c r="OLO844" s="328"/>
      <c r="OLP844" s="328"/>
      <c r="OLQ844" s="328"/>
      <c r="OLR844" s="328"/>
      <c r="OLS844" s="328"/>
      <c r="OLT844" s="328"/>
      <c r="OLU844" s="328"/>
      <c r="OLV844" s="328"/>
      <c r="OLW844" s="328"/>
      <c r="OLX844" s="328"/>
      <c r="OLY844" s="328"/>
      <c r="OLZ844" s="328"/>
      <c r="OMA844" s="328"/>
      <c r="OMB844" s="328"/>
      <c r="OMC844" s="328"/>
      <c r="OMD844" s="328"/>
      <c r="OME844" s="328"/>
      <c r="OMF844" s="328"/>
      <c r="OMG844" s="328"/>
      <c r="OMH844" s="328"/>
      <c r="OMI844" s="328"/>
      <c r="OMJ844" s="328"/>
      <c r="OMK844" s="328"/>
      <c r="OML844" s="328"/>
      <c r="OMM844" s="328"/>
      <c r="OMN844" s="328"/>
      <c r="OMO844" s="328"/>
      <c r="OMP844" s="328"/>
      <c r="OMQ844" s="328"/>
      <c r="OMR844" s="328"/>
      <c r="OMS844" s="328"/>
      <c r="OMT844" s="328"/>
      <c r="OMU844" s="328"/>
      <c r="OMV844" s="328"/>
      <c r="OMW844" s="328"/>
      <c r="OMX844" s="328"/>
      <c r="OMY844" s="328"/>
      <c r="OMZ844" s="328"/>
      <c r="ONA844" s="328"/>
      <c r="ONB844" s="328"/>
      <c r="ONC844" s="328"/>
      <c r="OND844" s="328"/>
      <c r="ONE844" s="328"/>
      <c r="ONF844" s="328"/>
      <c r="ONG844" s="328"/>
      <c r="ONH844" s="328"/>
      <c r="ONI844" s="328"/>
      <c r="ONJ844" s="328"/>
      <c r="ONK844" s="328"/>
      <c r="ONL844" s="328"/>
      <c r="ONM844" s="328"/>
      <c r="ONN844" s="328"/>
      <c r="ONO844" s="328"/>
      <c r="ONP844" s="328"/>
      <c r="ONQ844" s="328"/>
      <c r="ONR844" s="328"/>
      <c r="ONS844" s="328"/>
      <c r="ONT844" s="328"/>
      <c r="ONU844" s="328"/>
      <c r="ONV844" s="328"/>
      <c r="ONW844" s="328"/>
      <c r="ONX844" s="328"/>
      <c r="ONY844" s="328"/>
      <c r="ONZ844" s="328"/>
      <c r="OOA844" s="328"/>
      <c r="OOB844" s="328"/>
      <c r="OOC844" s="328"/>
      <c r="OOD844" s="328"/>
      <c r="OOE844" s="328"/>
      <c r="OOF844" s="328"/>
      <c r="OOG844" s="328"/>
      <c r="OOH844" s="328"/>
      <c r="OOI844" s="328"/>
      <c r="OOJ844" s="328"/>
      <c r="OOK844" s="328"/>
      <c r="OOL844" s="328"/>
      <c r="OOM844" s="328"/>
      <c r="OON844" s="328"/>
      <c r="OOO844" s="328"/>
      <c r="OOP844" s="328"/>
      <c r="OOQ844" s="328"/>
      <c r="OOR844" s="328"/>
      <c r="OOS844" s="328"/>
      <c r="OOT844" s="328"/>
      <c r="OOU844" s="328"/>
      <c r="OOV844" s="328"/>
      <c r="OOW844" s="328"/>
      <c r="OOX844" s="328"/>
      <c r="OOY844" s="328"/>
      <c r="OOZ844" s="328"/>
      <c r="OPA844" s="328"/>
      <c r="OPB844" s="328"/>
      <c r="OPC844" s="328"/>
      <c r="OPD844" s="328"/>
      <c r="OPE844" s="328"/>
      <c r="OPF844" s="328"/>
      <c r="OPG844" s="328"/>
      <c r="OPH844" s="328"/>
      <c r="OPI844" s="328"/>
      <c r="OPJ844" s="328"/>
      <c r="OPK844" s="328"/>
      <c r="OPL844" s="328"/>
      <c r="OPM844" s="328"/>
      <c r="OPN844" s="328"/>
      <c r="OPO844" s="328"/>
      <c r="OPP844" s="328"/>
      <c r="OPQ844" s="328"/>
      <c r="OPR844" s="328"/>
      <c r="OPS844" s="328"/>
      <c r="OPT844" s="328"/>
      <c r="OPU844" s="328"/>
      <c r="OPV844" s="328"/>
      <c r="OPW844" s="328"/>
      <c r="OPX844" s="328"/>
      <c r="OPY844" s="328"/>
      <c r="OPZ844" s="328"/>
      <c r="OQA844" s="328"/>
      <c r="OQB844" s="328"/>
      <c r="OQC844" s="328"/>
      <c r="OQD844" s="328"/>
      <c r="OQE844" s="328"/>
      <c r="OQF844" s="328"/>
      <c r="OQG844" s="328"/>
      <c r="OQH844" s="328"/>
      <c r="OQI844" s="328"/>
      <c r="OQJ844" s="328"/>
      <c r="OQK844" s="328"/>
      <c r="OQL844" s="328"/>
      <c r="OQM844" s="328"/>
      <c r="OQN844" s="328"/>
      <c r="OQO844" s="328"/>
      <c r="OQP844" s="328"/>
      <c r="OQQ844" s="328"/>
      <c r="OQR844" s="328"/>
      <c r="OQS844" s="328"/>
      <c r="OQT844" s="328"/>
      <c r="OQU844" s="328"/>
      <c r="OQV844" s="328"/>
      <c r="OQW844" s="328"/>
      <c r="OQX844" s="328"/>
      <c r="OQY844" s="328"/>
      <c r="OQZ844" s="328"/>
      <c r="ORA844" s="328"/>
      <c r="ORB844" s="328"/>
      <c r="ORC844" s="328"/>
      <c r="ORD844" s="328"/>
      <c r="ORE844" s="328"/>
      <c r="ORF844" s="328"/>
      <c r="ORG844" s="328"/>
      <c r="ORH844" s="328"/>
      <c r="ORI844" s="328"/>
      <c r="ORJ844" s="328"/>
      <c r="ORK844" s="328"/>
      <c r="ORL844" s="328"/>
      <c r="ORM844" s="328"/>
      <c r="ORN844" s="328"/>
      <c r="ORO844" s="328"/>
      <c r="ORP844" s="328"/>
      <c r="ORQ844" s="328"/>
      <c r="ORR844" s="328"/>
      <c r="ORS844" s="328"/>
      <c r="ORT844" s="328"/>
      <c r="ORU844" s="328"/>
      <c r="ORV844" s="328"/>
      <c r="ORW844" s="328"/>
      <c r="ORX844" s="328"/>
      <c r="ORY844" s="328"/>
      <c r="ORZ844" s="328"/>
      <c r="OSA844" s="328"/>
      <c r="OSB844" s="328"/>
      <c r="OSC844" s="328"/>
      <c r="OSD844" s="328"/>
      <c r="OSE844" s="328"/>
      <c r="OSF844" s="328"/>
      <c r="OSG844" s="328"/>
      <c r="OSH844" s="328"/>
      <c r="OSI844" s="328"/>
      <c r="OSJ844" s="328"/>
      <c r="OSK844" s="328"/>
      <c r="OSL844" s="328"/>
      <c r="OSM844" s="328"/>
      <c r="OSN844" s="328"/>
      <c r="OSO844" s="328"/>
      <c r="OSP844" s="328"/>
      <c r="OSQ844" s="328"/>
      <c r="OSR844" s="328"/>
      <c r="OSS844" s="328"/>
      <c r="OST844" s="328"/>
      <c r="OSU844" s="328"/>
      <c r="OSV844" s="328"/>
      <c r="OSW844" s="328"/>
      <c r="OSX844" s="328"/>
      <c r="OSY844" s="328"/>
      <c r="OSZ844" s="328"/>
      <c r="OTA844" s="328"/>
      <c r="OTB844" s="328"/>
      <c r="OTC844" s="328"/>
      <c r="OTD844" s="328"/>
      <c r="OTE844" s="328"/>
      <c r="OTF844" s="328"/>
      <c r="OTG844" s="328"/>
      <c r="OTH844" s="328"/>
      <c r="OTI844" s="328"/>
      <c r="OTJ844" s="328"/>
      <c r="OTK844" s="328"/>
      <c r="OTL844" s="328"/>
      <c r="OTM844" s="328"/>
      <c r="OTN844" s="328"/>
      <c r="OTO844" s="328"/>
      <c r="OTP844" s="328"/>
      <c r="OTQ844" s="328"/>
      <c r="OTR844" s="328"/>
      <c r="OTS844" s="328"/>
      <c r="OTT844" s="328"/>
      <c r="OTU844" s="328"/>
      <c r="OTV844" s="328"/>
      <c r="OTW844" s="328"/>
      <c r="OTX844" s="328"/>
      <c r="OTY844" s="328"/>
      <c r="OTZ844" s="328"/>
      <c r="OUA844" s="328"/>
      <c r="OUB844" s="328"/>
      <c r="OUC844" s="328"/>
      <c r="OUD844" s="328"/>
      <c r="OUE844" s="328"/>
      <c r="OUF844" s="328"/>
      <c r="OUG844" s="328"/>
      <c r="OUH844" s="328"/>
      <c r="OUI844" s="328"/>
      <c r="OUJ844" s="328"/>
      <c r="OUK844" s="328"/>
      <c r="OUL844" s="328"/>
      <c r="OUM844" s="328"/>
      <c r="OUN844" s="328"/>
      <c r="OUO844" s="328"/>
      <c r="OUP844" s="328"/>
      <c r="OUQ844" s="328"/>
      <c r="OUR844" s="328"/>
      <c r="OUS844" s="328"/>
      <c r="OUT844" s="328"/>
      <c r="OUU844" s="328"/>
      <c r="OUV844" s="328"/>
      <c r="OUW844" s="328"/>
      <c r="OUX844" s="328"/>
      <c r="OUY844" s="328"/>
      <c r="OUZ844" s="328"/>
      <c r="OVA844" s="328"/>
      <c r="OVB844" s="328"/>
      <c r="OVC844" s="328"/>
      <c r="OVD844" s="328"/>
      <c r="OVE844" s="328"/>
      <c r="OVF844" s="328"/>
      <c r="OVG844" s="328"/>
      <c r="OVH844" s="328"/>
      <c r="OVI844" s="328"/>
      <c r="OVJ844" s="328"/>
      <c r="OVK844" s="328"/>
      <c r="OVL844" s="328"/>
      <c r="OVM844" s="328"/>
      <c r="OVN844" s="328"/>
      <c r="OVO844" s="328"/>
      <c r="OVP844" s="328"/>
      <c r="OVQ844" s="328"/>
      <c r="OVR844" s="328"/>
      <c r="OVS844" s="328"/>
      <c r="OVT844" s="328"/>
      <c r="OVU844" s="328"/>
      <c r="OVV844" s="328"/>
      <c r="OVW844" s="328"/>
      <c r="OVX844" s="328"/>
      <c r="OVY844" s="328"/>
      <c r="OVZ844" s="328"/>
      <c r="OWA844" s="328"/>
      <c r="OWB844" s="328"/>
      <c r="OWC844" s="328"/>
      <c r="OWD844" s="328"/>
      <c r="OWE844" s="328"/>
      <c r="OWF844" s="328"/>
      <c r="OWG844" s="328"/>
      <c r="OWH844" s="328"/>
      <c r="OWI844" s="328"/>
      <c r="OWJ844" s="328"/>
      <c r="OWK844" s="328"/>
      <c r="OWL844" s="328"/>
      <c r="OWM844" s="328"/>
      <c r="OWN844" s="328"/>
      <c r="OWO844" s="328"/>
      <c r="OWP844" s="328"/>
      <c r="OWQ844" s="328"/>
      <c r="OWR844" s="328"/>
      <c r="OWS844" s="328"/>
      <c r="OWT844" s="328"/>
      <c r="OWU844" s="328"/>
      <c r="OWV844" s="328"/>
      <c r="OWW844" s="328"/>
      <c r="OWX844" s="328"/>
      <c r="OWY844" s="328"/>
      <c r="OWZ844" s="328"/>
      <c r="OXA844" s="328"/>
      <c r="OXB844" s="328"/>
      <c r="OXC844" s="328"/>
      <c r="OXD844" s="328"/>
      <c r="OXE844" s="328"/>
      <c r="OXF844" s="328"/>
      <c r="OXG844" s="328"/>
      <c r="OXH844" s="328"/>
      <c r="OXI844" s="328"/>
      <c r="OXJ844" s="328"/>
      <c r="OXK844" s="328"/>
      <c r="OXL844" s="328"/>
      <c r="OXM844" s="328"/>
      <c r="OXN844" s="328"/>
      <c r="OXO844" s="328"/>
      <c r="OXP844" s="328"/>
      <c r="OXQ844" s="328"/>
      <c r="OXR844" s="328"/>
      <c r="OXS844" s="328"/>
      <c r="OXT844" s="328"/>
      <c r="OXU844" s="328"/>
      <c r="OXV844" s="328"/>
      <c r="OXW844" s="328"/>
      <c r="OXX844" s="328"/>
      <c r="OXY844" s="328"/>
      <c r="OXZ844" s="328"/>
      <c r="OYA844" s="328"/>
      <c r="OYB844" s="328"/>
      <c r="OYC844" s="328"/>
      <c r="OYD844" s="328"/>
      <c r="OYE844" s="328"/>
      <c r="OYF844" s="328"/>
      <c r="OYG844" s="328"/>
      <c r="OYH844" s="328"/>
      <c r="OYI844" s="328"/>
      <c r="OYJ844" s="328"/>
      <c r="OYK844" s="328"/>
      <c r="OYL844" s="328"/>
      <c r="OYM844" s="328"/>
      <c r="OYN844" s="328"/>
      <c r="OYO844" s="328"/>
      <c r="OYP844" s="328"/>
      <c r="OYQ844" s="328"/>
      <c r="OYR844" s="328"/>
      <c r="OYS844" s="328"/>
      <c r="OYT844" s="328"/>
      <c r="OYU844" s="328"/>
      <c r="OYV844" s="328"/>
      <c r="OYW844" s="328"/>
      <c r="OYX844" s="328"/>
      <c r="OYY844" s="328"/>
      <c r="OYZ844" s="328"/>
      <c r="OZA844" s="328"/>
      <c r="OZB844" s="328"/>
      <c r="OZC844" s="328"/>
      <c r="OZD844" s="328"/>
      <c r="OZE844" s="328"/>
      <c r="OZF844" s="328"/>
      <c r="OZG844" s="328"/>
      <c r="OZH844" s="328"/>
      <c r="OZI844" s="328"/>
      <c r="OZJ844" s="328"/>
      <c r="OZK844" s="328"/>
      <c r="OZL844" s="328"/>
      <c r="OZM844" s="328"/>
      <c r="OZN844" s="328"/>
      <c r="OZO844" s="328"/>
      <c r="OZP844" s="328"/>
      <c r="OZQ844" s="328"/>
      <c r="OZR844" s="328"/>
      <c r="OZS844" s="328"/>
      <c r="OZT844" s="328"/>
      <c r="OZU844" s="328"/>
      <c r="OZV844" s="328"/>
      <c r="OZW844" s="328"/>
      <c r="OZX844" s="328"/>
      <c r="OZY844" s="328"/>
      <c r="OZZ844" s="328"/>
      <c r="PAA844" s="328"/>
      <c r="PAB844" s="328"/>
      <c r="PAC844" s="328"/>
      <c r="PAD844" s="328"/>
      <c r="PAE844" s="328"/>
      <c r="PAF844" s="328"/>
      <c r="PAG844" s="328"/>
      <c r="PAH844" s="328"/>
      <c r="PAI844" s="328"/>
      <c r="PAJ844" s="328"/>
      <c r="PAK844" s="328"/>
      <c r="PAL844" s="328"/>
      <c r="PAM844" s="328"/>
      <c r="PAN844" s="328"/>
      <c r="PAO844" s="328"/>
      <c r="PAP844" s="328"/>
      <c r="PAQ844" s="328"/>
      <c r="PAR844" s="328"/>
      <c r="PAS844" s="328"/>
      <c r="PAT844" s="328"/>
      <c r="PAU844" s="328"/>
      <c r="PAV844" s="328"/>
      <c r="PAW844" s="328"/>
      <c r="PAX844" s="328"/>
      <c r="PAY844" s="328"/>
      <c r="PAZ844" s="328"/>
      <c r="PBA844" s="328"/>
      <c r="PBB844" s="328"/>
      <c r="PBC844" s="328"/>
      <c r="PBD844" s="328"/>
      <c r="PBE844" s="328"/>
      <c r="PBF844" s="328"/>
      <c r="PBG844" s="328"/>
      <c r="PBH844" s="328"/>
      <c r="PBI844" s="328"/>
      <c r="PBJ844" s="328"/>
      <c r="PBK844" s="328"/>
      <c r="PBL844" s="328"/>
      <c r="PBM844" s="328"/>
      <c r="PBN844" s="328"/>
      <c r="PBO844" s="328"/>
      <c r="PBP844" s="328"/>
      <c r="PBQ844" s="328"/>
      <c r="PBR844" s="328"/>
      <c r="PBS844" s="328"/>
      <c r="PBT844" s="328"/>
      <c r="PBU844" s="328"/>
      <c r="PBV844" s="328"/>
      <c r="PBW844" s="328"/>
      <c r="PBX844" s="328"/>
      <c r="PBY844" s="328"/>
      <c r="PBZ844" s="328"/>
      <c r="PCA844" s="328"/>
      <c r="PCB844" s="328"/>
      <c r="PCC844" s="328"/>
      <c r="PCD844" s="328"/>
      <c r="PCE844" s="328"/>
      <c r="PCF844" s="328"/>
      <c r="PCG844" s="328"/>
      <c r="PCH844" s="328"/>
      <c r="PCI844" s="328"/>
      <c r="PCJ844" s="328"/>
      <c r="PCK844" s="328"/>
      <c r="PCL844" s="328"/>
      <c r="PCM844" s="328"/>
      <c r="PCN844" s="328"/>
      <c r="PCO844" s="328"/>
      <c r="PCP844" s="328"/>
      <c r="PCQ844" s="328"/>
      <c r="PCR844" s="328"/>
      <c r="PCS844" s="328"/>
      <c r="PCT844" s="328"/>
      <c r="PCU844" s="328"/>
      <c r="PCV844" s="328"/>
      <c r="PCW844" s="328"/>
      <c r="PCX844" s="328"/>
      <c r="PCY844" s="328"/>
      <c r="PCZ844" s="328"/>
      <c r="PDA844" s="328"/>
      <c r="PDB844" s="328"/>
      <c r="PDC844" s="328"/>
      <c r="PDD844" s="328"/>
      <c r="PDE844" s="328"/>
      <c r="PDF844" s="328"/>
      <c r="PDG844" s="328"/>
      <c r="PDH844" s="328"/>
      <c r="PDI844" s="328"/>
      <c r="PDJ844" s="328"/>
      <c r="PDK844" s="328"/>
      <c r="PDL844" s="328"/>
      <c r="PDM844" s="328"/>
      <c r="PDN844" s="328"/>
      <c r="PDO844" s="328"/>
      <c r="PDP844" s="328"/>
      <c r="PDQ844" s="328"/>
      <c r="PDR844" s="328"/>
      <c r="PDS844" s="328"/>
      <c r="PDT844" s="328"/>
      <c r="PDU844" s="328"/>
      <c r="PDV844" s="328"/>
      <c r="PDW844" s="328"/>
      <c r="PDX844" s="328"/>
      <c r="PDY844" s="328"/>
      <c r="PDZ844" s="328"/>
      <c r="PEA844" s="328"/>
      <c r="PEB844" s="328"/>
      <c r="PEC844" s="328"/>
      <c r="PED844" s="328"/>
      <c r="PEE844" s="328"/>
      <c r="PEF844" s="328"/>
      <c r="PEG844" s="328"/>
      <c r="PEH844" s="328"/>
      <c r="PEI844" s="328"/>
      <c r="PEJ844" s="328"/>
      <c r="PEK844" s="328"/>
      <c r="PEL844" s="328"/>
      <c r="PEM844" s="328"/>
      <c r="PEN844" s="328"/>
      <c r="PEO844" s="328"/>
      <c r="PEP844" s="328"/>
      <c r="PEQ844" s="328"/>
      <c r="PER844" s="328"/>
      <c r="PES844" s="328"/>
      <c r="PET844" s="328"/>
      <c r="PEU844" s="328"/>
      <c r="PEV844" s="328"/>
      <c r="PEW844" s="328"/>
      <c r="PEX844" s="328"/>
      <c r="PEY844" s="328"/>
      <c r="PEZ844" s="328"/>
      <c r="PFA844" s="328"/>
      <c r="PFB844" s="328"/>
      <c r="PFC844" s="328"/>
      <c r="PFD844" s="328"/>
      <c r="PFE844" s="328"/>
      <c r="PFF844" s="328"/>
      <c r="PFG844" s="328"/>
      <c r="PFH844" s="328"/>
      <c r="PFI844" s="328"/>
      <c r="PFJ844" s="328"/>
      <c r="PFK844" s="328"/>
      <c r="PFL844" s="328"/>
      <c r="PFM844" s="328"/>
      <c r="PFN844" s="328"/>
      <c r="PFO844" s="328"/>
      <c r="PFP844" s="328"/>
      <c r="PFQ844" s="328"/>
      <c r="PFR844" s="328"/>
      <c r="PFS844" s="328"/>
      <c r="PFT844" s="328"/>
      <c r="PFU844" s="328"/>
      <c r="PFV844" s="328"/>
      <c r="PFW844" s="328"/>
      <c r="PFX844" s="328"/>
      <c r="PFY844" s="328"/>
      <c r="PFZ844" s="328"/>
      <c r="PGA844" s="328"/>
      <c r="PGB844" s="328"/>
      <c r="PGC844" s="328"/>
      <c r="PGD844" s="328"/>
      <c r="PGE844" s="328"/>
      <c r="PGF844" s="328"/>
      <c r="PGG844" s="328"/>
      <c r="PGH844" s="328"/>
      <c r="PGI844" s="328"/>
      <c r="PGJ844" s="328"/>
      <c r="PGK844" s="328"/>
      <c r="PGL844" s="328"/>
      <c r="PGM844" s="328"/>
      <c r="PGN844" s="328"/>
      <c r="PGO844" s="328"/>
      <c r="PGP844" s="328"/>
      <c r="PGQ844" s="328"/>
      <c r="PGR844" s="328"/>
      <c r="PGS844" s="328"/>
      <c r="PGT844" s="328"/>
      <c r="PGU844" s="328"/>
      <c r="PGV844" s="328"/>
      <c r="PGW844" s="328"/>
      <c r="PGX844" s="328"/>
      <c r="PGY844" s="328"/>
      <c r="PGZ844" s="328"/>
      <c r="PHA844" s="328"/>
      <c r="PHB844" s="328"/>
      <c r="PHC844" s="328"/>
      <c r="PHD844" s="328"/>
      <c r="PHE844" s="328"/>
      <c r="PHF844" s="328"/>
      <c r="PHG844" s="328"/>
      <c r="PHH844" s="328"/>
      <c r="PHI844" s="328"/>
      <c r="PHJ844" s="328"/>
      <c r="PHK844" s="328"/>
      <c r="PHL844" s="328"/>
      <c r="PHM844" s="328"/>
      <c r="PHN844" s="328"/>
      <c r="PHO844" s="328"/>
      <c r="PHP844" s="328"/>
      <c r="PHQ844" s="328"/>
      <c r="PHR844" s="328"/>
      <c r="PHS844" s="328"/>
      <c r="PHT844" s="328"/>
      <c r="PHU844" s="328"/>
      <c r="PHV844" s="328"/>
      <c r="PHW844" s="328"/>
      <c r="PHX844" s="328"/>
      <c r="PHY844" s="328"/>
      <c r="PHZ844" s="328"/>
      <c r="PIA844" s="328"/>
      <c r="PIB844" s="328"/>
      <c r="PIC844" s="328"/>
      <c r="PID844" s="328"/>
      <c r="PIE844" s="328"/>
      <c r="PIF844" s="328"/>
      <c r="PIG844" s="328"/>
      <c r="PIH844" s="328"/>
      <c r="PII844" s="328"/>
      <c r="PIJ844" s="328"/>
      <c r="PIK844" s="328"/>
      <c r="PIL844" s="328"/>
      <c r="PIM844" s="328"/>
      <c r="PIN844" s="328"/>
      <c r="PIO844" s="328"/>
      <c r="PIP844" s="328"/>
      <c r="PIQ844" s="328"/>
      <c r="PIR844" s="328"/>
      <c r="PIS844" s="328"/>
      <c r="PIT844" s="328"/>
      <c r="PIU844" s="328"/>
      <c r="PIV844" s="328"/>
      <c r="PIW844" s="328"/>
      <c r="PIX844" s="328"/>
      <c r="PIY844" s="328"/>
      <c r="PIZ844" s="328"/>
      <c r="PJA844" s="328"/>
      <c r="PJB844" s="328"/>
      <c r="PJC844" s="328"/>
      <c r="PJD844" s="328"/>
      <c r="PJE844" s="328"/>
      <c r="PJF844" s="328"/>
      <c r="PJG844" s="328"/>
      <c r="PJH844" s="328"/>
      <c r="PJI844" s="328"/>
      <c r="PJJ844" s="328"/>
      <c r="PJK844" s="328"/>
      <c r="PJL844" s="328"/>
      <c r="PJM844" s="328"/>
      <c r="PJN844" s="328"/>
      <c r="PJO844" s="328"/>
      <c r="PJP844" s="328"/>
      <c r="PJQ844" s="328"/>
      <c r="PJR844" s="328"/>
      <c r="PJS844" s="328"/>
      <c r="PJT844" s="328"/>
      <c r="PJU844" s="328"/>
      <c r="PJV844" s="328"/>
      <c r="PJW844" s="328"/>
      <c r="PJX844" s="328"/>
      <c r="PJY844" s="328"/>
      <c r="PJZ844" s="328"/>
      <c r="PKA844" s="328"/>
      <c r="PKB844" s="328"/>
      <c r="PKC844" s="328"/>
      <c r="PKD844" s="328"/>
      <c r="PKE844" s="328"/>
      <c r="PKF844" s="328"/>
      <c r="PKG844" s="328"/>
      <c r="PKH844" s="328"/>
      <c r="PKI844" s="328"/>
      <c r="PKJ844" s="328"/>
      <c r="PKK844" s="328"/>
      <c r="PKL844" s="328"/>
      <c r="PKM844" s="328"/>
      <c r="PKN844" s="328"/>
      <c r="PKO844" s="328"/>
      <c r="PKP844" s="328"/>
      <c r="PKQ844" s="328"/>
      <c r="PKR844" s="328"/>
      <c r="PKS844" s="328"/>
      <c r="PKT844" s="328"/>
      <c r="PKU844" s="328"/>
      <c r="PKV844" s="328"/>
      <c r="PKW844" s="328"/>
      <c r="PKX844" s="328"/>
      <c r="PKY844" s="328"/>
      <c r="PKZ844" s="328"/>
      <c r="PLA844" s="328"/>
      <c r="PLB844" s="328"/>
      <c r="PLC844" s="328"/>
      <c r="PLD844" s="328"/>
      <c r="PLE844" s="328"/>
      <c r="PLF844" s="328"/>
      <c r="PLG844" s="328"/>
      <c r="PLH844" s="328"/>
      <c r="PLI844" s="328"/>
      <c r="PLJ844" s="328"/>
      <c r="PLK844" s="328"/>
      <c r="PLL844" s="328"/>
      <c r="PLM844" s="328"/>
      <c r="PLN844" s="328"/>
      <c r="PLO844" s="328"/>
      <c r="PLP844" s="328"/>
      <c r="PLQ844" s="328"/>
      <c r="PLR844" s="328"/>
      <c r="PLS844" s="328"/>
      <c r="PLT844" s="328"/>
      <c r="PLU844" s="328"/>
      <c r="PLV844" s="328"/>
      <c r="PLW844" s="328"/>
      <c r="PLX844" s="328"/>
      <c r="PLY844" s="328"/>
      <c r="PLZ844" s="328"/>
      <c r="PMA844" s="328"/>
      <c r="PMB844" s="328"/>
      <c r="PMC844" s="328"/>
      <c r="PMD844" s="328"/>
      <c r="PME844" s="328"/>
      <c r="PMF844" s="328"/>
      <c r="PMG844" s="328"/>
      <c r="PMH844" s="328"/>
      <c r="PMI844" s="328"/>
      <c r="PMJ844" s="328"/>
      <c r="PMK844" s="328"/>
      <c r="PML844" s="328"/>
      <c r="PMM844" s="328"/>
      <c r="PMN844" s="328"/>
      <c r="PMO844" s="328"/>
      <c r="PMP844" s="328"/>
      <c r="PMQ844" s="328"/>
      <c r="PMR844" s="328"/>
      <c r="PMS844" s="328"/>
      <c r="PMT844" s="328"/>
      <c r="PMU844" s="328"/>
      <c r="PMV844" s="328"/>
      <c r="PMW844" s="328"/>
      <c r="PMX844" s="328"/>
      <c r="PMY844" s="328"/>
      <c r="PMZ844" s="328"/>
      <c r="PNA844" s="328"/>
      <c r="PNB844" s="328"/>
      <c r="PNC844" s="328"/>
      <c r="PND844" s="328"/>
      <c r="PNE844" s="328"/>
      <c r="PNF844" s="328"/>
      <c r="PNG844" s="328"/>
      <c r="PNH844" s="328"/>
      <c r="PNI844" s="328"/>
      <c r="PNJ844" s="328"/>
      <c r="PNK844" s="328"/>
      <c r="PNL844" s="328"/>
      <c r="PNM844" s="328"/>
      <c r="PNN844" s="328"/>
      <c r="PNO844" s="328"/>
      <c r="PNP844" s="328"/>
      <c r="PNQ844" s="328"/>
      <c r="PNR844" s="328"/>
      <c r="PNS844" s="328"/>
      <c r="PNT844" s="328"/>
      <c r="PNU844" s="328"/>
      <c r="PNV844" s="328"/>
      <c r="PNW844" s="328"/>
      <c r="PNX844" s="328"/>
      <c r="PNY844" s="328"/>
      <c r="PNZ844" s="328"/>
      <c r="POA844" s="328"/>
      <c r="POB844" s="328"/>
      <c r="POC844" s="328"/>
      <c r="POD844" s="328"/>
      <c r="POE844" s="328"/>
      <c r="POF844" s="328"/>
      <c r="POG844" s="328"/>
      <c r="POH844" s="328"/>
      <c r="POI844" s="328"/>
      <c r="POJ844" s="328"/>
      <c r="POK844" s="328"/>
      <c r="POL844" s="328"/>
      <c r="POM844" s="328"/>
      <c r="PON844" s="328"/>
      <c r="POO844" s="328"/>
      <c r="POP844" s="328"/>
      <c r="POQ844" s="328"/>
      <c r="POR844" s="328"/>
      <c r="POS844" s="328"/>
      <c r="POT844" s="328"/>
      <c r="POU844" s="328"/>
      <c r="POV844" s="328"/>
      <c r="POW844" s="328"/>
      <c r="POX844" s="328"/>
      <c r="POY844" s="328"/>
      <c r="POZ844" s="328"/>
      <c r="PPA844" s="328"/>
      <c r="PPB844" s="328"/>
      <c r="PPC844" s="328"/>
      <c r="PPD844" s="328"/>
      <c r="PPE844" s="328"/>
      <c r="PPF844" s="328"/>
      <c r="PPG844" s="328"/>
      <c r="PPH844" s="328"/>
      <c r="PPI844" s="328"/>
      <c r="PPJ844" s="328"/>
      <c r="PPK844" s="328"/>
      <c r="PPL844" s="328"/>
      <c r="PPM844" s="328"/>
      <c r="PPN844" s="328"/>
      <c r="PPO844" s="328"/>
      <c r="PPP844" s="328"/>
      <c r="PPQ844" s="328"/>
      <c r="PPR844" s="328"/>
      <c r="PPS844" s="328"/>
      <c r="PPT844" s="328"/>
      <c r="PPU844" s="328"/>
      <c r="PPV844" s="328"/>
      <c r="PPW844" s="328"/>
      <c r="PPX844" s="328"/>
      <c r="PPY844" s="328"/>
      <c r="PPZ844" s="328"/>
      <c r="PQA844" s="328"/>
      <c r="PQB844" s="328"/>
      <c r="PQC844" s="328"/>
      <c r="PQD844" s="328"/>
      <c r="PQE844" s="328"/>
      <c r="PQF844" s="328"/>
      <c r="PQG844" s="328"/>
      <c r="PQH844" s="328"/>
      <c r="PQI844" s="328"/>
      <c r="PQJ844" s="328"/>
      <c r="PQK844" s="328"/>
      <c r="PQL844" s="328"/>
      <c r="PQM844" s="328"/>
      <c r="PQN844" s="328"/>
      <c r="PQO844" s="328"/>
      <c r="PQP844" s="328"/>
      <c r="PQQ844" s="328"/>
      <c r="PQR844" s="328"/>
      <c r="PQS844" s="328"/>
      <c r="PQT844" s="328"/>
      <c r="PQU844" s="328"/>
      <c r="PQV844" s="328"/>
      <c r="PQW844" s="328"/>
      <c r="PQX844" s="328"/>
      <c r="PQY844" s="328"/>
      <c r="PQZ844" s="328"/>
      <c r="PRA844" s="328"/>
      <c r="PRB844" s="328"/>
      <c r="PRC844" s="328"/>
      <c r="PRD844" s="328"/>
      <c r="PRE844" s="328"/>
      <c r="PRF844" s="328"/>
      <c r="PRG844" s="328"/>
      <c r="PRH844" s="328"/>
      <c r="PRI844" s="328"/>
      <c r="PRJ844" s="328"/>
      <c r="PRK844" s="328"/>
      <c r="PRL844" s="328"/>
      <c r="PRM844" s="328"/>
      <c r="PRN844" s="328"/>
      <c r="PRO844" s="328"/>
      <c r="PRP844" s="328"/>
      <c r="PRQ844" s="328"/>
      <c r="PRR844" s="328"/>
      <c r="PRS844" s="328"/>
      <c r="PRT844" s="328"/>
      <c r="PRU844" s="328"/>
      <c r="PRV844" s="328"/>
      <c r="PRW844" s="328"/>
      <c r="PRX844" s="328"/>
      <c r="PRY844" s="328"/>
      <c r="PRZ844" s="328"/>
      <c r="PSA844" s="328"/>
      <c r="PSB844" s="328"/>
      <c r="PSC844" s="328"/>
      <c r="PSD844" s="328"/>
      <c r="PSE844" s="328"/>
      <c r="PSF844" s="328"/>
      <c r="PSG844" s="328"/>
      <c r="PSH844" s="328"/>
      <c r="PSI844" s="328"/>
      <c r="PSJ844" s="328"/>
      <c r="PSK844" s="328"/>
      <c r="PSL844" s="328"/>
      <c r="PSM844" s="328"/>
      <c r="PSN844" s="328"/>
      <c r="PSO844" s="328"/>
      <c r="PSP844" s="328"/>
      <c r="PSQ844" s="328"/>
      <c r="PSR844" s="328"/>
      <c r="PSS844" s="328"/>
      <c r="PST844" s="328"/>
      <c r="PSU844" s="328"/>
      <c r="PSV844" s="328"/>
      <c r="PSW844" s="328"/>
      <c r="PSX844" s="328"/>
      <c r="PSY844" s="328"/>
      <c r="PSZ844" s="328"/>
      <c r="PTA844" s="328"/>
      <c r="PTB844" s="328"/>
      <c r="PTC844" s="328"/>
      <c r="PTD844" s="328"/>
      <c r="PTE844" s="328"/>
      <c r="PTF844" s="328"/>
      <c r="PTG844" s="328"/>
      <c r="PTH844" s="328"/>
      <c r="PTI844" s="328"/>
      <c r="PTJ844" s="328"/>
      <c r="PTK844" s="328"/>
      <c r="PTL844" s="328"/>
      <c r="PTM844" s="328"/>
      <c r="PTN844" s="328"/>
      <c r="PTO844" s="328"/>
      <c r="PTP844" s="328"/>
      <c r="PTQ844" s="328"/>
      <c r="PTR844" s="328"/>
      <c r="PTS844" s="328"/>
      <c r="PTT844" s="328"/>
      <c r="PTU844" s="328"/>
      <c r="PTV844" s="328"/>
      <c r="PTW844" s="328"/>
      <c r="PTX844" s="328"/>
      <c r="PTY844" s="328"/>
      <c r="PTZ844" s="328"/>
      <c r="PUA844" s="328"/>
      <c r="PUB844" s="328"/>
      <c r="PUC844" s="328"/>
      <c r="PUD844" s="328"/>
      <c r="PUE844" s="328"/>
      <c r="PUF844" s="328"/>
      <c r="PUG844" s="328"/>
      <c r="PUH844" s="328"/>
      <c r="PUI844" s="328"/>
      <c r="PUJ844" s="328"/>
      <c r="PUK844" s="328"/>
      <c r="PUL844" s="328"/>
      <c r="PUM844" s="328"/>
      <c r="PUN844" s="328"/>
      <c r="PUO844" s="328"/>
      <c r="PUP844" s="328"/>
      <c r="PUQ844" s="328"/>
      <c r="PUR844" s="328"/>
      <c r="PUS844" s="328"/>
      <c r="PUT844" s="328"/>
      <c r="PUU844" s="328"/>
      <c r="PUV844" s="328"/>
      <c r="PUW844" s="328"/>
      <c r="PUX844" s="328"/>
      <c r="PUY844" s="328"/>
      <c r="PUZ844" s="328"/>
      <c r="PVA844" s="328"/>
      <c r="PVB844" s="328"/>
      <c r="PVC844" s="328"/>
      <c r="PVD844" s="328"/>
      <c r="PVE844" s="328"/>
      <c r="PVF844" s="328"/>
      <c r="PVG844" s="328"/>
      <c r="PVH844" s="328"/>
      <c r="PVI844" s="328"/>
      <c r="PVJ844" s="328"/>
      <c r="PVK844" s="328"/>
      <c r="PVL844" s="328"/>
      <c r="PVM844" s="328"/>
      <c r="PVN844" s="328"/>
      <c r="PVO844" s="328"/>
      <c r="PVP844" s="328"/>
      <c r="PVQ844" s="328"/>
      <c r="PVR844" s="328"/>
      <c r="PVS844" s="328"/>
      <c r="PVT844" s="328"/>
      <c r="PVU844" s="328"/>
      <c r="PVV844" s="328"/>
      <c r="PVW844" s="328"/>
      <c r="PVX844" s="328"/>
      <c r="PVY844" s="328"/>
      <c r="PVZ844" s="328"/>
      <c r="PWA844" s="328"/>
      <c r="PWB844" s="328"/>
      <c r="PWC844" s="328"/>
      <c r="PWD844" s="328"/>
      <c r="PWE844" s="328"/>
      <c r="PWF844" s="328"/>
      <c r="PWG844" s="328"/>
      <c r="PWH844" s="328"/>
      <c r="PWI844" s="328"/>
      <c r="PWJ844" s="328"/>
      <c r="PWK844" s="328"/>
      <c r="PWL844" s="328"/>
      <c r="PWM844" s="328"/>
      <c r="PWN844" s="328"/>
      <c r="PWO844" s="328"/>
      <c r="PWP844" s="328"/>
      <c r="PWQ844" s="328"/>
      <c r="PWR844" s="328"/>
      <c r="PWS844" s="328"/>
      <c r="PWT844" s="328"/>
      <c r="PWU844" s="328"/>
      <c r="PWV844" s="328"/>
      <c r="PWW844" s="328"/>
      <c r="PWX844" s="328"/>
      <c r="PWY844" s="328"/>
      <c r="PWZ844" s="328"/>
      <c r="PXA844" s="328"/>
      <c r="PXB844" s="328"/>
      <c r="PXC844" s="328"/>
      <c r="PXD844" s="328"/>
      <c r="PXE844" s="328"/>
      <c r="PXF844" s="328"/>
      <c r="PXG844" s="328"/>
      <c r="PXH844" s="328"/>
      <c r="PXI844" s="328"/>
      <c r="PXJ844" s="328"/>
      <c r="PXK844" s="328"/>
      <c r="PXL844" s="328"/>
      <c r="PXM844" s="328"/>
      <c r="PXN844" s="328"/>
      <c r="PXO844" s="328"/>
      <c r="PXP844" s="328"/>
      <c r="PXQ844" s="328"/>
      <c r="PXR844" s="328"/>
      <c r="PXS844" s="328"/>
      <c r="PXT844" s="328"/>
      <c r="PXU844" s="328"/>
      <c r="PXV844" s="328"/>
      <c r="PXW844" s="328"/>
      <c r="PXX844" s="328"/>
      <c r="PXY844" s="328"/>
      <c r="PXZ844" s="328"/>
      <c r="PYA844" s="328"/>
      <c r="PYB844" s="328"/>
      <c r="PYC844" s="328"/>
      <c r="PYD844" s="328"/>
      <c r="PYE844" s="328"/>
      <c r="PYF844" s="328"/>
      <c r="PYG844" s="328"/>
      <c r="PYH844" s="328"/>
      <c r="PYI844" s="328"/>
      <c r="PYJ844" s="328"/>
      <c r="PYK844" s="328"/>
      <c r="PYL844" s="328"/>
      <c r="PYM844" s="328"/>
      <c r="PYN844" s="328"/>
      <c r="PYO844" s="328"/>
      <c r="PYP844" s="328"/>
      <c r="PYQ844" s="328"/>
      <c r="PYR844" s="328"/>
      <c r="PYS844" s="328"/>
      <c r="PYT844" s="328"/>
      <c r="PYU844" s="328"/>
      <c r="PYV844" s="328"/>
      <c r="PYW844" s="328"/>
      <c r="PYX844" s="328"/>
      <c r="PYY844" s="328"/>
      <c r="PYZ844" s="328"/>
      <c r="PZA844" s="328"/>
      <c r="PZB844" s="328"/>
      <c r="PZC844" s="328"/>
      <c r="PZD844" s="328"/>
      <c r="PZE844" s="328"/>
      <c r="PZF844" s="328"/>
      <c r="PZG844" s="328"/>
      <c r="PZH844" s="328"/>
      <c r="PZI844" s="328"/>
      <c r="PZJ844" s="328"/>
      <c r="PZK844" s="328"/>
      <c r="PZL844" s="328"/>
      <c r="PZM844" s="328"/>
      <c r="PZN844" s="328"/>
      <c r="PZO844" s="328"/>
      <c r="PZP844" s="328"/>
      <c r="PZQ844" s="328"/>
      <c r="PZR844" s="328"/>
      <c r="PZS844" s="328"/>
      <c r="PZT844" s="328"/>
      <c r="PZU844" s="328"/>
      <c r="PZV844" s="328"/>
      <c r="PZW844" s="328"/>
      <c r="PZX844" s="328"/>
      <c r="PZY844" s="328"/>
      <c r="PZZ844" s="328"/>
      <c r="QAA844" s="328"/>
      <c r="QAB844" s="328"/>
      <c r="QAC844" s="328"/>
      <c r="QAD844" s="328"/>
      <c r="QAE844" s="328"/>
      <c r="QAF844" s="328"/>
      <c r="QAG844" s="328"/>
      <c r="QAH844" s="328"/>
      <c r="QAI844" s="328"/>
      <c r="QAJ844" s="328"/>
      <c r="QAK844" s="328"/>
      <c r="QAL844" s="328"/>
      <c r="QAM844" s="328"/>
      <c r="QAN844" s="328"/>
      <c r="QAO844" s="328"/>
      <c r="QAP844" s="328"/>
      <c r="QAQ844" s="328"/>
      <c r="QAR844" s="328"/>
      <c r="QAS844" s="328"/>
      <c r="QAT844" s="328"/>
      <c r="QAU844" s="328"/>
      <c r="QAV844" s="328"/>
      <c r="QAW844" s="328"/>
      <c r="QAX844" s="328"/>
      <c r="QAY844" s="328"/>
      <c r="QAZ844" s="328"/>
      <c r="QBA844" s="328"/>
      <c r="QBB844" s="328"/>
      <c r="QBC844" s="328"/>
      <c r="QBD844" s="328"/>
      <c r="QBE844" s="328"/>
      <c r="QBF844" s="328"/>
      <c r="QBG844" s="328"/>
      <c r="QBH844" s="328"/>
      <c r="QBI844" s="328"/>
      <c r="QBJ844" s="328"/>
      <c r="QBK844" s="328"/>
      <c r="QBL844" s="328"/>
      <c r="QBM844" s="328"/>
      <c r="QBN844" s="328"/>
      <c r="QBO844" s="328"/>
      <c r="QBP844" s="328"/>
      <c r="QBQ844" s="328"/>
      <c r="QBR844" s="328"/>
      <c r="QBS844" s="328"/>
      <c r="QBT844" s="328"/>
      <c r="QBU844" s="328"/>
      <c r="QBV844" s="328"/>
      <c r="QBW844" s="328"/>
      <c r="QBX844" s="328"/>
      <c r="QBY844" s="328"/>
      <c r="QBZ844" s="328"/>
      <c r="QCA844" s="328"/>
      <c r="QCB844" s="328"/>
      <c r="QCC844" s="328"/>
      <c r="QCD844" s="328"/>
      <c r="QCE844" s="328"/>
      <c r="QCF844" s="328"/>
      <c r="QCG844" s="328"/>
      <c r="QCH844" s="328"/>
      <c r="QCI844" s="328"/>
      <c r="QCJ844" s="328"/>
      <c r="QCK844" s="328"/>
      <c r="QCL844" s="328"/>
      <c r="QCM844" s="328"/>
      <c r="QCN844" s="328"/>
      <c r="QCO844" s="328"/>
      <c r="QCP844" s="328"/>
      <c r="QCQ844" s="328"/>
      <c r="QCR844" s="328"/>
      <c r="QCS844" s="328"/>
      <c r="QCT844" s="328"/>
      <c r="QCU844" s="328"/>
      <c r="QCV844" s="328"/>
      <c r="QCW844" s="328"/>
      <c r="QCX844" s="328"/>
      <c r="QCY844" s="328"/>
      <c r="QCZ844" s="328"/>
      <c r="QDA844" s="328"/>
      <c r="QDB844" s="328"/>
      <c r="QDC844" s="328"/>
      <c r="QDD844" s="328"/>
      <c r="QDE844" s="328"/>
      <c r="QDF844" s="328"/>
      <c r="QDG844" s="328"/>
      <c r="QDH844" s="328"/>
      <c r="QDI844" s="328"/>
      <c r="QDJ844" s="328"/>
      <c r="QDK844" s="328"/>
      <c r="QDL844" s="328"/>
      <c r="QDM844" s="328"/>
      <c r="QDN844" s="328"/>
      <c r="QDO844" s="328"/>
      <c r="QDP844" s="328"/>
      <c r="QDQ844" s="328"/>
      <c r="QDR844" s="328"/>
      <c r="QDS844" s="328"/>
      <c r="QDT844" s="328"/>
      <c r="QDU844" s="328"/>
      <c r="QDV844" s="328"/>
      <c r="QDW844" s="328"/>
      <c r="QDX844" s="328"/>
      <c r="QDY844" s="328"/>
      <c r="QDZ844" s="328"/>
      <c r="QEA844" s="328"/>
      <c r="QEB844" s="328"/>
      <c r="QEC844" s="328"/>
      <c r="QED844" s="328"/>
      <c r="QEE844" s="328"/>
      <c r="QEF844" s="328"/>
      <c r="QEG844" s="328"/>
      <c r="QEH844" s="328"/>
      <c r="QEI844" s="328"/>
      <c r="QEJ844" s="328"/>
      <c r="QEK844" s="328"/>
      <c r="QEL844" s="328"/>
      <c r="QEM844" s="328"/>
      <c r="QEN844" s="328"/>
      <c r="QEO844" s="328"/>
      <c r="QEP844" s="328"/>
      <c r="QEQ844" s="328"/>
      <c r="QER844" s="328"/>
      <c r="QES844" s="328"/>
      <c r="QET844" s="328"/>
      <c r="QEU844" s="328"/>
      <c r="QEV844" s="328"/>
      <c r="QEW844" s="328"/>
      <c r="QEX844" s="328"/>
      <c r="QEY844" s="328"/>
      <c r="QEZ844" s="328"/>
      <c r="QFA844" s="328"/>
      <c r="QFB844" s="328"/>
      <c r="QFC844" s="328"/>
      <c r="QFD844" s="328"/>
      <c r="QFE844" s="328"/>
      <c r="QFF844" s="328"/>
      <c r="QFG844" s="328"/>
      <c r="QFH844" s="328"/>
      <c r="QFI844" s="328"/>
      <c r="QFJ844" s="328"/>
      <c r="QFK844" s="328"/>
      <c r="QFL844" s="328"/>
      <c r="QFM844" s="328"/>
      <c r="QFN844" s="328"/>
      <c r="QFO844" s="328"/>
      <c r="QFP844" s="328"/>
      <c r="QFQ844" s="328"/>
      <c r="QFR844" s="328"/>
      <c r="QFS844" s="328"/>
      <c r="QFT844" s="328"/>
      <c r="QFU844" s="328"/>
      <c r="QFV844" s="328"/>
      <c r="QFW844" s="328"/>
      <c r="QFX844" s="328"/>
      <c r="QFY844" s="328"/>
      <c r="QFZ844" s="328"/>
      <c r="QGA844" s="328"/>
      <c r="QGB844" s="328"/>
      <c r="QGC844" s="328"/>
      <c r="QGD844" s="328"/>
      <c r="QGE844" s="328"/>
      <c r="QGF844" s="328"/>
      <c r="QGG844" s="328"/>
      <c r="QGH844" s="328"/>
      <c r="QGI844" s="328"/>
      <c r="QGJ844" s="328"/>
      <c r="QGK844" s="328"/>
      <c r="QGL844" s="328"/>
      <c r="QGM844" s="328"/>
      <c r="QGN844" s="328"/>
      <c r="QGO844" s="328"/>
      <c r="QGP844" s="328"/>
      <c r="QGQ844" s="328"/>
      <c r="QGR844" s="328"/>
      <c r="QGS844" s="328"/>
      <c r="QGT844" s="328"/>
      <c r="QGU844" s="328"/>
      <c r="QGV844" s="328"/>
      <c r="QGW844" s="328"/>
      <c r="QGX844" s="328"/>
      <c r="QGY844" s="328"/>
      <c r="QGZ844" s="328"/>
      <c r="QHA844" s="328"/>
      <c r="QHB844" s="328"/>
      <c r="QHC844" s="328"/>
      <c r="QHD844" s="328"/>
      <c r="QHE844" s="328"/>
      <c r="QHF844" s="328"/>
      <c r="QHG844" s="328"/>
      <c r="QHH844" s="328"/>
      <c r="QHI844" s="328"/>
      <c r="QHJ844" s="328"/>
      <c r="QHK844" s="328"/>
      <c r="QHL844" s="328"/>
      <c r="QHM844" s="328"/>
      <c r="QHN844" s="328"/>
      <c r="QHO844" s="328"/>
      <c r="QHP844" s="328"/>
      <c r="QHQ844" s="328"/>
      <c r="QHR844" s="328"/>
      <c r="QHS844" s="328"/>
      <c r="QHT844" s="328"/>
      <c r="QHU844" s="328"/>
      <c r="QHV844" s="328"/>
      <c r="QHW844" s="328"/>
      <c r="QHX844" s="328"/>
      <c r="QHY844" s="328"/>
      <c r="QHZ844" s="328"/>
      <c r="QIA844" s="328"/>
      <c r="QIB844" s="328"/>
      <c r="QIC844" s="328"/>
      <c r="QID844" s="328"/>
      <c r="QIE844" s="328"/>
      <c r="QIF844" s="328"/>
      <c r="QIG844" s="328"/>
      <c r="QIH844" s="328"/>
      <c r="QII844" s="328"/>
      <c r="QIJ844" s="328"/>
      <c r="QIK844" s="328"/>
      <c r="QIL844" s="328"/>
      <c r="QIM844" s="328"/>
      <c r="QIN844" s="328"/>
      <c r="QIO844" s="328"/>
      <c r="QIP844" s="328"/>
      <c r="QIQ844" s="328"/>
      <c r="QIR844" s="328"/>
      <c r="QIS844" s="328"/>
      <c r="QIT844" s="328"/>
      <c r="QIU844" s="328"/>
      <c r="QIV844" s="328"/>
      <c r="QIW844" s="328"/>
      <c r="QIX844" s="328"/>
      <c r="QIY844" s="328"/>
      <c r="QIZ844" s="328"/>
      <c r="QJA844" s="328"/>
      <c r="QJB844" s="328"/>
      <c r="QJC844" s="328"/>
      <c r="QJD844" s="328"/>
      <c r="QJE844" s="328"/>
      <c r="QJF844" s="328"/>
      <c r="QJG844" s="328"/>
      <c r="QJH844" s="328"/>
      <c r="QJI844" s="328"/>
      <c r="QJJ844" s="328"/>
      <c r="QJK844" s="328"/>
      <c r="QJL844" s="328"/>
      <c r="QJM844" s="328"/>
      <c r="QJN844" s="328"/>
      <c r="QJO844" s="328"/>
      <c r="QJP844" s="328"/>
      <c r="QJQ844" s="328"/>
      <c r="QJR844" s="328"/>
      <c r="QJS844" s="328"/>
      <c r="QJT844" s="328"/>
      <c r="QJU844" s="328"/>
      <c r="QJV844" s="328"/>
      <c r="QJW844" s="328"/>
      <c r="QJX844" s="328"/>
      <c r="QJY844" s="328"/>
      <c r="QJZ844" s="328"/>
      <c r="QKA844" s="328"/>
      <c r="QKB844" s="328"/>
      <c r="QKC844" s="328"/>
      <c r="QKD844" s="328"/>
      <c r="QKE844" s="328"/>
      <c r="QKF844" s="328"/>
      <c r="QKG844" s="328"/>
      <c r="QKH844" s="328"/>
      <c r="QKI844" s="328"/>
      <c r="QKJ844" s="328"/>
      <c r="QKK844" s="328"/>
      <c r="QKL844" s="328"/>
      <c r="QKM844" s="328"/>
      <c r="QKN844" s="328"/>
      <c r="QKO844" s="328"/>
      <c r="QKP844" s="328"/>
      <c r="QKQ844" s="328"/>
      <c r="QKR844" s="328"/>
      <c r="QKS844" s="328"/>
      <c r="QKT844" s="328"/>
      <c r="QKU844" s="328"/>
      <c r="QKV844" s="328"/>
      <c r="QKW844" s="328"/>
      <c r="QKX844" s="328"/>
      <c r="QKY844" s="328"/>
      <c r="QKZ844" s="328"/>
      <c r="QLA844" s="328"/>
      <c r="QLB844" s="328"/>
      <c r="QLC844" s="328"/>
      <c r="QLD844" s="328"/>
      <c r="QLE844" s="328"/>
      <c r="QLF844" s="328"/>
      <c r="QLG844" s="328"/>
      <c r="QLH844" s="328"/>
      <c r="QLI844" s="328"/>
      <c r="QLJ844" s="328"/>
      <c r="QLK844" s="328"/>
      <c r="QLL844" s="328"/>
      <c r="QLM844" s="328"/>
      <c r="QLN844" s="328"/>
      <c r="QLO844" s="328"/>
      <c r="QLP844" s="328"/>
      <c r="QLQ844" s="328"/>
      <c r="QLR844" s="328"/>
      <c r="QLS844" s="328"/>
      <c r="QLT844" s="328"/>
      <c r="QLU844" s="328"/>
      <c r="QLV844" s="328"/>
      <c r="QLW844" s="328"/>
      <c r="QLX844" s="328"/>
      <c r="QLY844" s="328"/>
      <c r="QLZ844" s="328"/>
      <c r="QMA844" s="328"/>
      <c r="QMB844" s="328"/>
      <c r="QMC844" s="328"/>
      <c r="QMD844" s="328"/>
      <c r="QME844" s="328"/>
      <c r="QMF844" s="328"/>
      <c r="QMG844" s="328"/>
      <c r="QMH844" s="328"/>
      <c r="QMI844" s="328"/>
      <c r="QMJ844" s="328"/>
      <c r="QMK844" s="328"/>
      <c r="QML844" s="328"/>
      <c r="QMM844" s="328"/>
      <c r="QMN844" s="328"/>
      <c r="QMO844" s="328"/>
      <c r="QMP844" s="328"/>
      <c r="QMQ844" s="328"/>
      <c r="QMR844" s="328"/>
      <c r="QMS844" s="328"/>
      <c r="QMT844" s="328"/>
      <c r="QMU844" s="328"/>
      <c r="QMV844" s="328"/>
      <c r="QMW844" s="328"/>
      <c r="QMX844" s="328"/>
      <c r="QMY844" s="328"/>
      <c r="QMZ844" s="328"/>
      <c r="QNA844" s="328"/>
      <c r="QNB844" s="328"/>
      <c r="QNC844" s="328"/>
      <c r="QND844" s="328"/>
      <c r="QNE844" s="328"/>
      <c r="QNF844" s="328"/>
      <c r="QNG844" s="328"/>
      <c r="QNH844" s="328"/>
      <c r="QNI844" s="328"/>
      <c r="QNJ844" s="328"/>
      <c r="QNK844" s="328"/>
      <c r="QNL844" s="328"/>
      <c r="QNM844" s="328"/>
      <c r="QNN844" s="328"/>
      <c r="QNO844" s="328"/>
      <c r="QNP844" s="328"/>
      <c r="QNQ844" s="328"/>
      <c r="QNR844" s="328"/>
      <c r="QNS844" s="328"/>
      <c r="QNT844" s="328"/>
      <c r="QNU844" s="328"/>
      <c r="QNV844" s="328"/>
      <c r="QNW844" s="328"/>
      <c r="QNX844" s="328"/>
      <c r="QNY844" s="328"/>
      <c r="QNZ844" s="328"/>
      <c r="QOA844" s="328"/>
      <c r="QOB844" s="328"/>
      <c r="QOC844" s="328"/>
      <c r="QOD844" s="328"/>
      <c r="QOE844" s="328"/>
      <c r="QOF844" s="328"/>
      <c r="QOG844" s="328"/>
      <c r="QOH844" s="328"/>
      <c r="QOI844" s="328"/>
      <c r="QOJ844" s="328"/>
      <c r="QOK844" s="328"/>
      <c r="QOL844" s="328"/>
      <c r="QOM844" s="328"/>
      <c r="QON844" s="328"/>
      <c r="QOO844" s="328"/>
      <c r="QOP844" s="328"/>
      <c r="QOQ844" s="328"/>
      <c r="QOR844" s="328"/>
      <c r="QOS844" s="328"/>
      <c r="QOT844" s="328"/>
      <c r="QOU844" s="328"/>
      <c r="QOV844" s="328"/>
      <c r="QOW844" s="328"/>
      <c r="QOX844" s="328"/>
      <c r="QOY844" s="328"/>
      <c r="QOZ844" s="328"/>
      <c r="QPA844" s="328"/>
      <c r="QPB844" s="328"/>
      <c r="QPC844" s="328"/>
      <c r="QPD844" s="328"/>
      <c r="QPE844" s="328"/>
      <c r="QPF844" s="328"/>
      <c r="QPG844" s="328"/>
      <c r="QPH844" s="328"/>
      <c r="QPI844" s="328"/>
      <c r="QPJ844" s="328"/>
      <c r="QPK844" s="328"/>
      <c r="QPL844" s="328"/>
      <c r="QPM844" s="328"/>
      <c r="QPN844" s="328"/>
      <c r="QPO844" s="328"/>
      <c r="QPP844" s="328"/>
      <c r="QPQ844" s="328"/>
      <c r="QPR844" s="328"/>
      <c r="QPS844" s="328"/>
      <c r="QPT844" s="328"/>
      <c r="QPU844" s="328"/>
      <c r="QPV844" s="328"/>
      <c r="QPW844" s="328"/>
      <c r="QPX844" s="328"/>
      <c r="QPY844" s="328"/>
      <c r="QPZ844" s="328"/>
      <c r="QQA844" s="328"/>
      <c r="QQB844" s="328"/>
      <c r="QQC844" s="328"/>
      <c r="QQD844" s="328"/>
      <c r="QQE844" s="328"/>
      <c r="QQF844" s="328"/>
      <c r="QQG844" s="328"/>
      <c r="QQH844" s="328"/>
      <c r="QQI844" s="328"/>
      <c r="QQJ844" s="328"/>
      <c r="QQK844" s="328"/>
      <c r="QQL844" s="328"/>
      <c r="QQM844" s="328"/>
      <c r="QQN844" s="328"/>
      <c r="QQO844" s="328"/>
      <c r="QQP844" s="328"/>
      <c r="QQQ844" s="328"/>
      <c r="QQR844" s="328"/>
      <c r="QQS844" s="328"/>
      <c r="QQT844" s="328"/>
      <c r="QQU844" s="328"/>
      <c r="QQV844" s="328"/>
      <c r="QQW844" s="328"/>
      <c r="QQX844" s="328"/>
      <c r="QQY844" s="328"/>
      <c r="QQZ844" s="328"/>
      <c r="QRA844" s="328"/>
      <c r="QRB844" s="328"/>
      <c r="QRC844" s="328"/>
      <c r="QRD844" s="328"/>
      <c r="QRE844" s="328"/>
      <c r="QRF844" s="328"/>
      <c r="QRG844" s="328"/>
      <c r="QRH844" s="328"/>
      <c r="QRI844" s="328"/>
      <c r="QRJ844" s="328"/>
      <c r="QRK844" s="328"/>
      <c r="QRL844" s="328"/>
      <c r="QRM844" s="328"/>
      <c r="QRN844" s="328"/>
      <c r="QRO844" s="328"/>
      <c r="QRP844" s="328"/>
      <c r="QRQ844" s="328"/>
      <c r="QRR844" s="328"/>
      <c r="QRS844" s="328"/>
      <c r="QRT844" s="328"/>
      <c r="QRU844" s="328"/>
      <c r="QRV844" s="328"/>
      <c r="QRW844" s="328"/>
      <c r="QRX844" s="328"/>
      <c r="QRY844" s="328"/>
      <c r="QRZ844" s="328"/>
      <c r="QSA844" s="328"/>
      <c r="QSB844" s="328"/>
      <c r="QSC844" s="328"/>
      <c r="QSD844" s="328"/>
      <c r="QSE844" s="328"/>
      <c r="QSF844" s="328"/>
      <c r="QSG844" s="328"/>
      <c r="QSH844" s="328"/>
      <c r="QSI844" s="328"/>
      <c r="QSJ844" s="328"/>
      <c r="QSK844" s="328"/>
      <c r="QSL844" s="328"/>
      <c r="QSM844" s="328"/>
      <c r="QSN844" s="328"/>
      <c r="QSO844" s="328"/>
      <c r="QSP844" s="328"/>
      <c r="QSQ844" s="328"/>
      <c r="QSR844" s="328"/>
      <c r="QSS844" s="328"/>
      <c r="QST844" s="328"/>
      <c r="QSU844" s="328"/>
      <c r="QSV844" s="328"/>
      <c r="QSW844" s="328"/>
      <c r="QSX844" s="328"/>
      <c r="QSY844" s="328"/>
      <c r="QSZ844" s="328"/>
      <c r="QTA844" s="328"/>
      <c r="QTB844" s="328"/>
      <c r="QTC844" s="328"/>
      <c r="QTD844" s="328"/>
      <c r="QTE844" s="328"/>
      <c r="QTF844" s="328"/>
      <c r="QTG844" s="328"/>
      <c r="QTH844" s="328"/>
      <c r="QTI844" s="328"/>
      <c r="QTJ844" s="328"/>
      <c r="QTK844" s="328"/>
      <c r="QTL844" s="328"/>
      <c r="QTM844" s="328"/>
      <c r="QTN844" s="328"/>
      <c r="QTO844" s="328"/>
      <c r="QTP844" s="328"/>
      <c r="QTQ844" s="328"/>
      <c r="QTR844" s="328"/>
      <c r="QTS844" s="328"/>
      <c r="QTT844" s="328"/>
      <c r="QTU844" s="328"/>
      <c r="QTV844" s="328"/>
      <c r="QTW844" s="328"/>
      <c r="QTX844" s="328"/>
      <c r="QTY844" s="328"/>
      <c r="QTZ844" s="328"/>
      <c r="QUA844" s="328"/>
      <c r="QUB844" s="328"/>
      <c r="QUC844" s="328"/>
      <c r="QUD844" s="328"/>
      <c r="QUE844" s="328"/>
      <c r="QUF844" s="328"/>
      <c r="QUG844" s="328"/>
      <c r="QUH844" s="328"/>
      <c r="QUI844" s="328"/>
      <c r="QUJ844" s="328"/>
      <c r="QUK844" s="328"/>
      <c r="QUL844" s="328"/>
      <c r="QUM844" s="328"/>
      <c r="QUN844" s="328"/>
      <c r="QUO844" s="328"/>
      <c r="QUP844" s="328"/>
      <c r="QUQ844" s="328"/>
      <c r="QUR844" s="328"/>
      <c r="QUS844" s="328"/>
      <c r="QUT844" s="328"/>
      <c r="QUU844" s="328"/>
      <c r="QUV844" s="328"/>
      <c r="QUW844" s="328"/>
      <c r="QUX844" s="328"/>
      <c r="QUY844" s="328"/>
      <c r="QUZ844" s="328"/>
      <c r="QVA844" s="328"/>
      <c r="QVB844" s="328"/>
      <c r="QVC844" s="328"/>
      <c r="QVD844" s="328"/>
      <c r="QVE844" s="328"/>
      <c r="QVF844" s="328"/>
      <c r="QVG844" s="328"/>
      <c r="QVH844" s="328"/>
      <c r="QVI844" s="328"/>
      <c r="QVJ844" s="328"/>
      <c r="QVK844" s="328"/>
      <c r="QVL844" s="328"/>
      <c r="QVM844" s="328"/>
      <c r="QVN844" s="328"/>
      <c r="QVO844" s="328"/>
      <c r="QVP844" s="328"/>
      <c r="QVQ844" s="328"/>
      <c r="QVR844" s="328"/>
      <c r="QVS844" s="328"/>
      <c r="QVT844" s="328"/>
      <c r="QVU844" s="328"/>
      <c r="QVV844" s="328"/>
      <c r="QVW844" s="328"/>
      <c r="QVX844" s="328"/>
      <c r="QVY844" s="328"/>
      <c r="QVZ844" s="328"/>
      <c r="QWA844" s="328"/>
      <c r="QWB844" s="328"/>
      <c r="QWC844" s="328"/>
      <c r="QWD844" s="328"/>
      <c r="QWE844" s="328"/>
      <c r="QWF844" s="328"/>
      <c r="QWG844" s="328"/>
      <c r="QWH844" s="328"/>
      <c r="QWI844" s="328"/>
      <c r="QWJ844" s="328"/>
      <c r="QWK844" s="328"/>
      <c r="QWL844" s="328"/>
      <c r="QWM844" s="328"/>
      <c r="QWN844" s="328"/>
      <c r="QWO844" s="328"/>
      <c r="QWP844" s="328"/>
      <c r="QWQ844" s="328"/>
      <c r="QWR844" s="328"/>
      <c r="QWS844" s="328"/>
      <c r="QWT844" s="328"/>
      <c r="QWU844" s="328"/>
      <c r="QWV844" s="328"/>
      <c r="QWW844" s="328"/>
      <c r="QWX844" s="328"/>
      <c r="QWY844" s="328"/>
      <c r="QWZ844" s="328"/>
      <c r="QXA844" s="328"/>
      <c r="QXB844" s="328"/>
      <c r="QXC844" s="328"/>
      <c r="QXD844" s="328"/>
      <c r="QXE844" s="328"/>
      <c r="QXF844" s="328"/>
      <c r="QXG844" s="328"/>
      <c r="QXH844" s="328"/>
      <c r="QXI844" s="328"/>
      <c r="QXJ844" s="328"/>
      <c r="QXK844" s="328"/>
      <c r="QXL844" s="328"/>
      <c r="QXM844" s="328"/>
      <c r="QXN844" s="328"/>
      <c r="QXO844" s="328"/>
      <c r="QXP844" s="328"/>
      <c r="QXQ844" s="328"/>
      <c r="QXR844" s="328"/>
      <c r="QXS844" s="328"/>
      <c r="QXT844" s="328"/>
      <c r="QXU844" s="328"/>
      <c r="QXV844" s="328"/>
      <c r="QXW844" s="328"/>
      <c r="QXX844" s="328"/>
      <c r="QXY844" s="328"/>
      <c r="QXZ844" s="328"/>
      <c r="QYA844" s="328"/>
      <c r="QYB844" s="328"/>
      <c r="QYC844" s="328"/>
      <c r="QYD844" s="328"/>
      <c r="QYE844" s="328"/>
      <c r="QYF844" s="328"/>
      <c r="QYG844" s="328"/>
      <c r="QYH844" s="328"/>
      <c r="QYI844" s="328"/>
      <c r="QYJ844" s="328"/>
      <c r="QYK844" s="328"/>
      <c r="QYL844" s="328"/>
      <c r="QYM844" s="328"/>
      <c r="QYN844" s="328"/>
      <c r="QYO844" s="328"/>
      <c r="QYP844" s="328"/>
      <c r="QYQ844" s="328"/>
      <c r="QYR844" s="328"/>
      <c r="QYS844" s="328"/>
      <c r="QYT844" s="328"/>
      <c r="QYU844" s="328"/>
      <c r="QYV844" s="328"/>
      <c r="QYW844" s="328"/>
      <c r="QYX844" s="328"/>
      <c r="QYY844" s="328"/>
      <c r="QYZ844" s="328"/>
      <c r="QZA844" s="328"/>
      <c r="QZB844" s="328"/>
      <c r="QZC844" s="328"/>
      <c r="QZD844" s="328"/>
      <c r="QZE844" s="328"/>
      <c r="QZF844" s="328"/>
      <c r="QZG844" s="328"/>
      <c r="QZH844" s="328"/>
      <c r="QZI844" s="328"/>
      <c r="QZJ844" s="328"/>
      <c r="QZK844" s="328"/>
      <c r="QZL844" s="328"/>
      <c r="QZM844" s="328"/>
      <c r="QZN844" s="328"/>
      <c r="QZO844" s="328"/>
      <c r="QZP844" s="328"/>
      <c r="QZQ844" s="328"/>
      <c r="QZR844" s="328"/>
      <c r="QZS844" s="328"/>
      <c r="QZT844" s="328"/>
      <c r="QZU844" s="328"/>
      <c r="QZV844" s="328"/>
      <c r="QZW844" s="328"/>
      <c r="QZX844" s="328"/>
      <c r="QZY844" s="328"/>
      <c r="QZZ844" s="328"/>
      <c r="RAA844" s="328"/>
      <c r="RAB844" s="328"/>
      <c r="RAC844" s="328"/>
      <c r="RAD844" s="328"/>
      <c r="RAE844" s="328"/>
      <c r="RAF844" s="328"/>
      <c r="RAG844" s="328"/>
      <c r="RAH844" s="328"/>
      <c r="RAI844" s="328"/>
      <c r="RAJ844" s="328"/>
      <c r="RAK844" s="328"/>
      <c r="RAL844" s="328"/>
      <c r="RAM844" s="328"/>
      <c r="RAN844" s="328"/>
      <c r="RAO844" s="328"/>
      <c r="RAP844" s="328"/>
      <c r="RAQ844" s="328"/>
      <c r="RAR844" s="328"/>
      <c r="RAS844" s="328"/>
      <c r="RAT844" s="328"/>
      <c r="RAU844" s="328"/>
      <c r="RAV844" s="328"/>
      <c r="RAW844" s="328"/>
      <c r="RAX844" s="328"/>
      <c r="RAY844" s="328"/>
      <c r="RAZ844" s="328"/>
      <c r="RBA844" s="328"/>
      <c r="RBB844" s="328"/>
      <c r="RBC844" s="328"/>
      <c r="RBD844" s="328"/>
      <c r="RBE844" s="328"/>
      <c r="RBF844" s="328"/>
      <c r="RBG844" s="328"/>
      <c r="RBH844" s="328"/>
      <c r="RBI844" s="328"/>
      <c r="RBJ844" s="328"/>
      <c r="RBK844" s="328"/>
      <c r="RBL844" s="328"/>
      <c r="RBM844" s="328"/>
      <c r="RBN844" s="328"/>
      <c r="RBO844" s="328"/>
      <c r="RBP844" s="328"/>
      <c r="RBQ844" s="328"/>
      <c r="RBR844" s="328"/>
      <c r="RBS844" s="328"/>
      <c r="RBT844" s="328"/>
      <c r="RBU844" s="328"/>
      <c r="RBV844" s="328"/>
      <c r="RBW844" s="328"/>
      <c r="RBX844" s="328"/>
      <c r="RBY844" s="328"/>
      <c r="RBZ844" s="328"/>
      <c r="RCA844" s="328"/>
      <c r="RCB844" s="328"/>
      <c r="RCC844" s="328"/>
      <c r="RCD844" s="328"/>
      <c r="RCE844" s="328"/>
      <c r="RCF844" s="328"/>
      <c r="RCG844" s="328"/>
      <c r="RCH844" s="328"/>
      <c r="RCI844" s="328"/>
      <c r="RCJ844" s="328"/>
      <c r="RCK844" s="328"/>
      <c r="RCL844" s="328"/>
      <c r="RCM844" s="328"/>
      <c r="RCN844" s="328"/>
      <c r="RCO844" s="328"/>
      <c r="RCP844" s="328"/>
      <c r="RCQ844" s="328"/>
      <c r="RCR844" s="328"/>
      <c r="RCS844" s="328"/>
      <c r="RCT844" s="328"/>
      <c r="RCU844" s="328"/>
      <c r="RCV844" s="328"/>
      <c r="RCW844" s="328"/>
      <c r="RCX844" s="328"/>
      <c r="RCY844" s="328"/>
      <c r="RCZ844" s="328"/>
      <c r="RDA844" s="328"/>
      <c r="RDB844" s="328"/>
      <c r="RDC844" s="328"/>
      <c r="RDD844" s="328"/>
      <c r="RDE844" s="328"/>
      <c r="RDF844" s="328"/>
      <c r="RDG844" s="328"/>
      <c r="RDH844" s="328"/>
      <c r="RDI844" s="328"/>
      <c r="RDJ844" s="328"/>
      <c r="RDK844" s="328"/>
      <c r="RDL844" s="328"/>
      <c r="RDM844" s="328"/>
      <c r="RDN844" s="328"/>
      <c r="RDO844" s="328"/>
      <c r="RDP844" s="328"/>
      <c r="RDQ844" s="328"/>
      <c r="RDR844" s="328"/>
      <c r="RDS844" s="328"/>
      <c r="RDT844" s="328"/>
      <c r="RDU844" s="328"/>
      <c r="RDV844" s="328"/>
      <c r="RDW844" s="328"/>
      <c r="RDX844" s="328"/>
      <c r="RDY844" s="328"/>
      <c r="RDZ844" s="328"/>
      <c r="REA844" s="328"/>
      <c r="REB844" s="328"/>
      <c r="REC844" s="328"/>
      <c r="RED844" s="328"/>
      <c r="REE844" s="328"/>
      <c r="REF844" s="328"/>
      <c r="REG844" s="328"/>
      <c r="REH844" s="328"/>
      <c r="REI844" s="328"/>
      <c r="REJ844" s="328"/>
      <c r="REK844" s="328"/>
      <c r="REL844" s="328"/>
      <c r="REM844" s="328"/>
      <c r="REN844" s="328"/>
      <c r="REO844" s="328"/>
      <c r="REP844" s="328"/>
      <c r="REQ844" s="328"/>
      <c r="RER844" s="328"/>
      <c r="RES844" s="328"/>
      <c r="RET844" s="328"/>
      <c r="REU844" s="328"/>
      <c r="REV844" s="328"/>
      <c r="REW844" s="328"/>
      <c r="REX844" s="328"/>
      <c r="REY844" s="328"/>
      <c r="REZ844" s="328"/>
      <c r="RFA844" s="328"/>
      <c r="RFB844" s="328"/>
      <c r="RFC844" s="328"/>
      <c r="RFD844" s="328"/>
      <c r="RFE844" s="328"/>
      <c r="RFF844" s="328"/>
      <c r="RFG844" s="328"/>
      <c r="RFH844" s="328"/>
      <c r="RFI844" s="328"/>
      <c r="RFJ844" s="328"/>
      <c r="RFK844" s="328"/>
      <c r="RFL844" s="328"/>
      <c r="RFM844" s="328"/>
      <c r="RFN844" s="328"/>
      <c r="RFO844" s="328"/>
      <c r="RFP844" s="328"/>
      <c r="RFQ844" s="328"/>
      <c r="RFR844" s="328"/>
      <c r="RFS844" s="328"/>
      <c r="RFT844" s="328"/>
      <c r="RFU844" s="328"/>
      <c r="RFV844" s="328"/>
      <c r="RFW844" s="328"/>
      <c r="RFX844" s="328"/>
      <c r="RFY844" s="328"/>
      <c r="RFZ844" s="328"/>
      <c r="RGA844" s="328"/>
      <c r="RGB844" s="328"/>
      <c r="RGC844" s="328"/>
      <c r="RGD844" s="328"/>
      <c r="RGE844" s="328"/>
      <c r="RGF844" s="328"/>
      <c r="RGG844" s="328"/>
      <c r="RGH844" s="328"/>
      <c r="RGI844" s="328"/>
      <c r="RGJ844" s="328"/>
      <c r="RGK844" s="328"/>
      <c r="RGL844" s="328"/>
      <c r="RGM844" s="328"/>
      <c r="RGN844" s="328"/>
      <c r="RGO844" s="328"/>
      <c r="RGP844" s="328"/>
      <c r="RGQ844" s="328"/>
      <c r="RGR844" s="328"/>
      <c r="RGS844" s="328"/>
      <c r="RGT844" s="328"/>
      <c r="RGU844" s="328"/>
      <c r="RGV844" s="328"/>
      <c r="RGW844" s="328"/>
      <c r="RGX844" s="328"/>
      <c r="RGY844" s="328"/>
      <c r="RGZ844" s="328"/>
      <c r="RHA844" s="328"/>
      <c r="RHB844" s="328"/>
      <c r="RHC844" s="328"/>
      <c r="RHD844" s="328"/>
      <c r="RHE844" s="328"/>
      <c r="RHF844" s="328"/>
      <c r="RHG844" s="328"/>
      <c r="RHH844" s="328"/>
      <c r="RHI844" s="328"/>
      <c r="RHJ844" s="328"/>
      <c r="RHK844" s="328"/>
      <c r="RHL844" s="328"/>
      <c r="RHM844" s="328"/>
      <c r="RHN844" s="328"/>
      <c r="RHO844" s="328"/>
      <c r="RHP844" s="328"/>
      <c r="RHQ844" s="328"/>
      <c r="RHR844" s="328"/>
      <c r="RHS844" s="328"/>
      <c r="RHT844" s="328"/>
      <c r="RHU844" s="328"/>
      <c r="RHV844" s="328"/>
      <c r="RHW844" s="328"/>
      <c r="RHX844" s="328"/>
      <c r="RHY844" s="328"/>
      <c r="RHZ844" s="328"/>
      <c r="RIA844" s="328"/>
      <c r="RIB844" s="328"/>
      <c r="RIC844" s="328"/>
      <c r="RID844" s="328"/>
      <c r="RIE844" s="328"/>
      <c r="RIF844" s="328"/>
      <c r="RIG844" s="328"/>
      <c r="RIH844" s="328"/>
      <c r="RII844" s="328"/>
      <c r="RIJ844" s="328"/>
      <c r="RIK844" s="328"/>
      <c r="RIL844" s="328"/>
      <c r="RIM844" s="328"/>
      <c r="RIN844" s="328"/>
      <c r="RIO844" s="328"/>
      <c r="RIP844" s="328"/>
      <c r="RIQ844" s="328"/>
      <c r="RIR844" s="328"/>
      <c r="RIS844" s="328"/>
      <c r="RIT844" s="328"/>
      <c r="RIU844" s="328"/>
      <c r="RIV844" s="328"/>
      <c r="RIW844" s="328"/>
      <c r="RIX844" s="328"/>
      <c r="RIY844" s="328"/>
      <c r="RIZ844" s="328"/>
      <c r="RJA844" s="328"/>
      <c r="RJB844" s="328"/>
      <c r="RJC844" s="328"/>
      <c r="RJD844" s="328"/>
      <c r="RJE844" s="328"/>
      <c r="RJF844" s="328"/>
      <c r="RJG844" s="328"/>
      <c r="RJH844" s="328"/>
      <c r="RJI844" s="328"/>
      <c r="RJJ844" s="328"/>
      <c r="RJK844" s="328"/>
      <c r="RJL844" s="328"/>
      <c r="RJM844" s="328"/>
      <c r="RJN844" s="328"/>
      <c r="RJO844" s="328"/>
      <c r="RJP844" s="328"/>
      <c r="RJQ844" s="328"/>
      <c r="RJR844" s="328"/>
      <c r="RJS844" s="328"/>
      <c r="RJT844" s="328"/>
      <c r="RJU844" s="328"/>
      <c r="RJV844" s="328"/>
      <c r="RJW844" s="328"/>
      <c r="RJX844" s="328"/>
      <c r="RJY844" s="328"/>
      <c r="RJZ844" s="328"/>
      <c r="RKA844" s="328"/>
      <c r="RKB844" s="328"/>
      <c r="RKC844" s="328"/>
      <c r="RKD844" s="328"/>
      <c r="RKE844" s="328"/>
      <c r="RKF844" s="328"/>
      <c r="RKG844" s="328"/>
      <c r="RKH844" s="328"/>
      <c r="RKI844" s="328"/>
      <c r="RKJ844" s="328"/>
      <c r="RKK844" s="328"/>
      <c r="RKL844" s="328"/>
      <c r="RKM844" s="328"/>
      <c r="RKN844" s="328"/>
      <c r="RKO844" s="328"/>
      <c r="RKP844" s="328"/>
      <c r="RKQ844" s="328"/>
      <c r="RKR844" s="328"/>
      <c r="RKS844" s="328"/>
      <c r="RKT844" s="328"/>
      <c r="RKU844" s="328"/>
      <c r="RKV844" s="328"/>
      <c r="RKW844" s="328"/>
      <c r="RKX844" s="328"/>
      <c r="RKY844" s="328"/>
      <c r="RKZ844" s="328"/>
      <c r="RLA844" s="328"/>
      <c r="RLB844" s="328"/>
      <c r="RLC844" s="328"/>
      <c r="RLD844" s="328"/>
      <c r="RLE844" s="328"/>
      <c r="RLF844" s="328"/>
      <c r="RLG844" s="328"/>
      <c r="RLH844" s="328"/>
      <c r="RLI844" s="328"/>
      <c r="RLJ844" s="328"/>
      <c r="RLK844" s="328"/>
      <c r="RLL844" s="328"/>
      <c r="RLM844" s="328"/>
      <c r="RLN844" s="328"/>
      <c r="RLO844" s="328"/>
      <c r="RLP844" s="328"/>
      <c r="RLQ844" s="328"/>
      <c r="RLR844" s="328"/>
      <c r="RLS844" s="328"/>
      <c r="RLT844" s="328"/>
      <c r="RLU844" s="328"/>
      <c r="RLV844" s="328"/>
      <c r="RLW844" s="328"/>
      <c r="RLX844" s="328"/>
      <c r="RLY844" s="328"/>
      <c r="RLZ844" s="328"/>
      <c r="RMA844" s="328"/>
      <c r="RMB844" s="328"/>
      <c r="RMC844" s="328"/>
      <c r="RMD844" s="328"/>
      <c r="RME844" s="328"/>
      <c r="RMF844" s="328"/>
      <c r="RMG844" s="328"/>
      <c r="RMH844" s="328"/>
      <c r="RMI844" s="328"/>
      <c r="RMJ844" s="328"/>
      <c r="RMK844" s="328"/>
      <c r="RML844" s="328"/>
      <c r="RMM844" s="328"/>
      <c r="RMN844" s="328"/>
      <c r="RMO844" s="328"/>
      <c r="RMP844" s="328"/>
      <c r="RMQ844" s="328"/>
      <c r="RMR844" s="328"/>
      <c r="RMS844" s="328"/>
      <c r="RMT844" s="328"/>
      <c r="RMU844" s="328"/>
      <c r="RMV844" s="328"/>
      <c r="RMW844" s="328"/>
      <c r="RMX844" s="328"/>
      <c r="RMY844" s="328"/>
      <c r="RMZ844" s="328"/>
      <c r="RNA844" s="328"/>
      <c r="RNB844" s="328"/>
      <c r="RNC844" s="328"/>
      <c r="RND844" s="328"/>
      <c r="RNE844" s="328"/>
      <c r="RNF844" s="328"/>
      <c r="RNG844" s="328"/>
      <c r="RNH844" s="328"/>
      <c r="RNI844" s="328"/>
      <c r="RNJ844" s="328"/>
      <c r="RNK844" s="328"/>
      <c r="RNL844" s="328"/>
      <c r="RNM844" s="328"/>
      <c r="RNN844" s="328"/>
      <c r="RNO844" s="328"/>
      <c r="RNP844" s="328"/>
      <c r="RNQ844" s="328"/>
      <c r="RNR844" s="328"/>
      <c r="RNS844" s="328"/>
      <c r="RNT844" s="328"/>
      <c r="RNU844" s="328"/>
      <c r="RNV844" s="328"/>
      <c r="RNW844" s="328"/>
      <c r="RNX844" s="328"/>
      <c r="RNY844" s="328"/>
      <c r="RNZ844" s="328"/>
      <c r="ROA844" s="328"/>
      <c r="ROB844" s="328"/>
      <c r="ROC844" s="328"/>
      <c r="ROD844" s="328"/>
      <c r="ROE844" s="328"/>
      <c r="ROF844" s="328"/>
      <c r="ROG844" s="328"/>
      <c r="ROH844" s="328"/>
      <c r="ROI844" s="328"/>
      <c r="ROJ844" s="328"/>
      <c r="ROK844" s="328"/>
      <c r="ROL844" s="328"/>
      <c r="ROM844" s="328"/>
      <c r="RON844" s="328"/>
      <c r="ROO844" s="328"/>
      <c r="ROP844" s="328"/>
      <c r="ROQ844" s="328"/>
      <c r="ROR844" s="328"/>
      <c r="ROS844" s="328"/>
      <c r="ROT844" s="328"/>
      <c r="ROU844" s="328"/>
      <c r="ROV844" s="328"/>
      <c r="ROW844" s="328"/>
      <c r="ROX844" s="328"/>
      <c r="ROY844" s="328"/>
      <c r="ROZ844" s="328"/>
      <c r="RPA844" s="328"/>
      <c r="RPB844" s="328"/>
      <c r="RPC844" s="328"/>
      <c r="RPD844" s="328"/>
      <c r="RPE844" s="328"/>
      <c r="RPF844" s="328"/>
      <c r="RPG844" s="328"/>
      <c r="RPH844" s="328"/>
      <c r="RPI844" s="328"/>
      <c r="RPJ844" s="328"/>
      <c r="RPK844" s="328"/>
      <c r="RPL844" s="328"/>
      <c r="RPM844" s="328"/>
      <c r="RPN844" s="328"/>
      <c r="RPO844" s="328"/>
      <c r="RPP844" s="328"/>
      <c r="RPQ844" s="328"/>
      <c r="RPR844" s="328"/>
      <c r="RPS844" s="328"/>
      <c r="RPT844" s="328"/>
      <c r="RPU844" s="328"/>
      <c r="RPV844" s="328"/>
      <c r="RPW844" s="328"/>
      <c r="RPX844" s="328"/>
      <c r="RPY844" s="328"/>
      <c r="RPZ844" s="328"/>
      <c r="RQA844" s="328"/>
      <c r="RQB844" s="328"/>
      <c r="RQC844" s="328"/>
      <c r="RQD844" s="328"/>
      <c r="RQE844" s="328"/>
      <c r="RQF844" s="328"/>
      <c r="RQG844" s="328"/>
      <c r="RQH844" s="328"/>
      <c r="RQI844" s="328"/>
      <c r="RQJ844" s="328"/>
      <c r="RQK844" s="328"/>
      <c r="RQL844" s="328"/>
      <c r="RQM844" s="328"/>
      <c r="RQN844" s="328"/>
      <c r="RQO844" s="328"/>
      <c r="RQP844" s="328"/>
      <c r="RQQ844" s="328"/>
      <c r="RQR844" s="328"/>
      <c r="RQS844" s="328"/>
      <c r="RQT844" s="328"/>
      <c r="RQU844" s="328"/>
      <c r="RQV844" s="328"/>
      <c r="RQW844" s="328"/>
      <c r="RQX844" s="328"/>
      <c r="RQY844" s="328"/>
      <c r="RQZ844" s="328"/>
      <c r="RRA844" s="328"/>
      <c r="RRB844" s="328"/>
      <c r="RRC844" s="328"/>
      <c r="RRD844" s="328"/>
      <c r="RRE844" s="328"/>
      <c r="RRF844" s="328"/>
      <c r="RRG844" s="328"/>
      <c r="RRH844" s="328"/>
      <c r="RRI844" s="328"/>
      <c r="RRJ844" s="328"/>
      <c r="RRK844" s="328"/>
      <c r="RRL844" s="328"/>
      <c r="RRM844" s="328"/>
      <c r="RRN844" s="328"/>
      <c r="RRO844" s="328"/>
      <c r="RRP844" s="328"/>
      <c r="RRQ844" s="328"/>
      <c r="RRR844" s="328"/>
      <c r="RRS844" s="328"/>
      <c r="RRT844" s="328"/>
      <c r="RRU844" s="328"/>
      <c r="RRV844" s="328"/>
      <c r="RRW844" s="328"/>
      <c r="RRX844" s="328"/>
      <c r="RRY844" s="328"/>
      <c r="RRZ844" s="328"/>
      <c r="RSA844" s="328"/>
      <c r="RSB844" s="328"/>
      <c r="RSC844" s="328"/>
      <c r="RSD844" s="328"/>
      <c r="RSE844" s="328"/>
      <c r="RSF844" s="328"/>
      <c r="RSG844" s="328"/>
      <c r="RSH844" s="328"/>
      <c r="RSI844" s="328"/>
      <c r="RSJ844" s="328"/>
      <c r="RSK844" s="328"/>
      <c r="RSL844" s="328"/>
      <c r="RSM844" s="328"/>
      <c r="RSN844" s="328"/>
      <c r="RSO844" s="328"/>
      <c r="RSP844" s="328"/>
      <c r="RSQ844" s="328"/>
      <c r="RSR844" s="328"/>
      <c r="RSS844" s="328"/>
      <c r="RST844" s="328"/>
      <c r="RSU844" s="328"/>
      <c r="RSV844" s="328"/>
      <c r="RSW844" s="328"/>
      <c r="RSX844" s="328"/>
      <c r="RSY844" s="328"/>
      <c r="RSZ844" s="328"/>
      <c r="RTA844" s="328"/>
      <c r="RTB844" s="328"/>
      <c r="RTC844" s="328"/>
      <c r="RTD844" s="328"/>
      <c r="RTE844" s="328"/>
      <c r="RTF844" s="328"/>
      <c r="RTG844" s="328"/>
      <c r="RTH844" s="328"/>
      <c r="RTI844" s="328"/>
      <c r="RTJ844" s="328"/>
      <c r="RTK844" s="328"/>
      <c r="RTL844" s="328"/>
      <c r="RTM844" s="328"/>
      <c r="RTN844" s="328"/>
      <c r="RTO844" s="328"/>
      <c r="RTP844" s="328"/>
      <c r="RTQ844" s="328"/>
      <c r="RTR844" s="328"/>
      <c r="RTS844" s="328"/>
      <c r="RTT844" s="328"/>
      <c r="RTU844" s="328"/>
      <c r="RTV844" s="328"/>
      <c r="RTW844" s="328"/>
      <c r="RTX844" s="328"/>
      <c r="RTY844" s="328"/>
      <c r="RTZ844" s="328"/>
      <c r="RUA844" s="328"/>
      <c r="RUB844" s="328"/>
      <c r="RUC844" s="328"/>
      <c r="RUD844" s="328"/>
      <c r="RUE844" s="328"/>
      <c r="RUF844" s="328"/>
      <c r="RUG844" s="328"/>
      <c r="RUH844" s="328"/>
      <c r="RUI844" s="328"/>
      <c r="RUJ844" s="328"/>
      <c r="RUK844" s="328"/>
      <c r="RUL844" s="328"/>
      <c r="RUM844" s="328"/>
      <c r="RUN844" s="328"/>
      <c r="RUO844" s="328"/>
      <c r="RUP844" s="328"/>
      <c r="RUQ844" s="328"/>
      <c r="RUR844" s="328"/>
      <c r="RUS844" s="328"/>
      <c r="RUT844" s="328"/>
      <c r="RUU844" s="328"/>
      <c r="RUV844" s="328"/>
      <c r="RUW844" s="328"/>
      <c r="RUX844" s="328"/>
      <c r="RUY844" s="328"/>
      <c r="RUZ844" s="328"/>
      <c r="RVA844" s="328"/>
      <c r="RVB844" s="328"/>
      <c r="RVC844" s="328"/>
      <c r="RVD844" s="328"/>
      <c r="RVE844" s="328"/>
      <c r="RVF844" s="328"/>
      <c r="RVG844" s="328"/>
      <c r="RVH844" s="328"/>
      <c r="RVI844" s="328"/>
      <c r="RVJ844" s="328"/>
      <c r="RVK844" s="328"/>
      <c r="RVL844" s="328"/>
      <c r="RVM844" s="328"/>
      <c r="RVN844" s="328"/>
      <c r="RVO844" s="328"/>
      <c r="RVP844" s="328"/>
      <c r="RVQ844" s="328"/>
      <c r="RVR844" s="328"/>
      <c r="RVS844" s="328"/>
      <c r="RVT844" s="328"/>
      <c r="RVU844" s="328"/>
      <c r="RVV844" s="328"/>
      <c r="RVW844" s="328"/>
      <c r="RVX844" s="328"/>
      <c r="RVY844" s="328"/>
      <c r="RVZ844" s="328"/>
      <c r="RWA844" s="328"/>
      <c r="RWB844" s="328"/>
      <c r="RWC844" s="328"/>
      <c r="RWD844" s="328"/>
      <c r="RWE844" s="328"/>
      <c r="RWF844" s="328"/>
      <c r="RWG844" s="328"/>
      <c r="RWH844" s="328"/>
      <c r="RWI844" s="328"/>
      <c r="RWJ844" s="328"/>
      <c r="RWK844" s="328"/>
      <c r="RWL844" s="328"/>
      <c r="RWM844" s="328"/>
      <c r="RWN844" s="328"/>
      <c r="RWO844" s="328"/>
      <c r="RWP844" s="328"/>
      <c r="RWQ844" s="328"/>
      <c r="RWR844" s="328"/>
      <c r="RWS844" s="328"/>
      <c r="RWT844" s="328"/>
      <c r="RWU844" s="328"/>
      <c r="RWV844" s="328"/>
      <c r="RWW844" s="328"/>
      <c r="RWX844" s="328"/>
      <c r="RWY844" s="328"/>
      <c r="RWZ844" s="328"/>
      <c r="RXA844" s="328"/>
      <c r="RXB844" s="328"/>
      <c r="RXC844" s="328"/>
      <c r="RXD844" s="328"/>
      <c r="RXE844" s="328"/>
      <c r="RXF844" s="328"/>
      <c r="RXG844" s="328"/>
      <c r="RXH844" s="328"/>
      <c r="RXI844" s="328"/>
      <c r="RXJ844" s="328"/>
      <c r="RXK844" s="328"/>
      <c r="RXL844" s="328"/>
      <c r="RXM844" s="328"/>
      <c r="RXN844" s="328"/>
      <c r="RXO844" s="328"/>
      <c r="RXP844" s="328"/>
      <c r="RXQ844" s="328"/>
      <c r="RXR844" s="328"/>
      <c r="RXS844" s="328"/>
      <c r="RXT844" s="328"/>
      <c r="RXU844" s="328"/>
      <c r="RXV844" s="328"/>
      <c r="RXW844" s="328"/>
      <c r="RXX844" s="328"/>
      <c r="RXY844" s="328"/>
      <c r="RXZ844" s="328"/>
      <c r="RYA844" s="328"/>
      <c r="RYB844" s="328"/>
      <c r="RYC844" s="328"/>
      <c r="RYD844" s="328"/>
      <c r="RYE844" s="328"/>
      <c r="RYF844" s="328"/>
      <c r="RYG844" s="328"/>
      <c r="RYH844" s="328"/>
      <c r="RYI844" s="328"/>
      <c r="RYJ844" s="328"/>
      <c r="RYK844" s="328"/>
      <c r="RYL844" s="328"/>
      <c r="RYM844" s="328"/>
      <c r="RYN844" s="328"/>
      <c r="RYO844" s="328"/>
      <c r="RYP844" s="328"/>
      <c r="RYQ844" s="328"/>
      <c r="RYR844" s="328"/>
      <c r="RYS844" s="328"/>
      <c r="RYT844" s="328"/>
      <c r="RYU844" s="328"/>
      <c r="RYV844" s="328"/>
      <c r="RYW844" s="328"/>
      <c r="RYX844" s="328"/>
      <c r="RYY844" s="328"/>
      <c r="RYZ844" s="328"/>
      <c r="RZA844" s="328"/>
      <c r="RZB844" s="328"/>
      <c r="RZC844" s="328"/>
      <c r="RZD844" s="328"/>
      <c r="RZE844" s="328"/>
      <c r="RZF844" s="328"/>
      <c r="RZG844" s="328"/>
      <c r="RZH844" s="328"/>
      <c r="RZI844" s="328"/>
      <c r="RZJ844" s="328"/>
      <c r="RZK844" s="328"/>
      <c r="RZL844" s="328"/>
      <c r="RZM844" s="328"/>
      <c r="RZN844" s="328"/>
      <c r="RZO844" s="328"/>
      <c r="RZP844" s="328"/>
      <c r="RZQ844" s="328"/>
      <c r="RZR844" s="328"/>
      <c r="RZS844" s="328"/>
      <c r="RZT844" s="328"/>
      <c r="RZU844" s="328"/>
      <c r="RZV844" s="328"/>
      <c r="RZW844" s="328"/>
      <c r="RZX844" s="328"/>
      <c r="RZY844" s="328"/>
      <c r="RZZ844" s="328"/>
      <c r="SAA844" s="328"/>
      <c r="SAB844" s="328"/>
      <c r="SAC844" s="328"/>
      <c r="SAD844" s="328"/>
      <c r="SAE844" s="328"/>
      <c r="SAF844" s="328"/>
      <c r="SAG844" s="328"/>
      <c r="SAH844" s="328"/>
      <c r="SAI844" s="328"/>
      <c r="SAJ844" s="328"/>
      <c r="SAK844" s="328"/>
      <c r="SAL844" s="328"/>
      <c r="SAM844" s="328"/>
      <c r="SAN844" s="328"/>
      <c r="SAO844" s="328"/>
      <c r="SAP844" s="328"/>
      <c r="SAQ844" s="328"/>
      <c r="SAR844" s="328"/>
      <c r="SAS844" s="328"/>
      <c r="SAT844" s="328"/>
      <c r="SAU844" s="328"/>
      <c r="SAV844" s="328"/>
      <c r="SAW844" s="328"/>
      <c r="SAX844" s="328"/>
      <c r="SAY844" s="328"/>
      <c r="SAZ844" s="328"/>
      <c r="SBA844" s="328"/>
      <c r="SBB844" s="328"/>
      <c r="SBC844" s="328"/>
      <c r="SBD844" s="328"/>
      <c r="SBE844" s="328"/>
      <c r="SBF844" s="328"/>
      <c r="SBG844" s="328"/>
      <c r="SBH844" s="328"/>
      <c r="SBI844" s="328"/>
      <c r="SBJ844" s="328"/>
      <c r="SBK844" s="328"/>
      <c r="SBL844" s="328"/>
      <c r="SBM844" s="328"/>
      <c r="SBN844" s="328"/>
      <c r="SBO844" s="328"/>
      <c r="SBP844" s="328"/>
      <c r="SBQ844" s="328"/>
      <c r="SBR844" s="328"/>
      <c r="SBS844" s="328"/>
      <c r="SBT844" s="328"/>
      <c r="SBU844" s="328"/>
      <c r="SBV844" s="328"/>
      <c r="SBW844" s="328"/>
      <c r="SBX844" s="328"/>
      <c r="SBY844" s="328"/>
      <c r="SBZ844" s="328"/>
      <c r="SCA844" s="328"/>
      <c r="SCB844" s="328"/>
      <c r="SCC844" s="328"/>
      <c r="SCD844" s="328"/>
      <c r="SCE844" s="328"/>
      <c r="SCF844" s="328"/>
      <c r="SCG844" s="328"/>
      <c r="SCH844" s="328"/>
      <c r="SCI844" s="328"/>
      <c r="SCJ844" s="328"/>
      <c r="SCK844" s="328"/>
      <c r="SCL844" s="328"/>
      <c r="SCM844" s="328"/>
      <c r="SCN844" s="328"/>
      <c r="SCO844" s="328"/>
      <c r="SCP844" s="328"/>
      <c r="SCQ844" s="328"/>
      <c r="SCR844" s="328"/>
      <c r="SCS844" s="328"/>
      <c r="SCT844" s="328"/>
      <c r="SCU844" s="328"/>
      <c r="SCV844" s="328"/>
      <c r="SCW844" s="328"/>
      <c r="SCX844" s="328"/>
      <c r="SCY844" s="328"/>
      <c r="SCZ844" s="328"/>
      <c r="SDA844" s="328"/>
      <c r="SDB844" s="328"/>
      <c r="SDC844" s="328"/>
      <c r="SDD844" s="328"/>
      <c r="SDE844" s="328"/>
      <c r="SDF844" s="328"/>
      <c r="SDG844" s="328"/>
      <c r="SDH844" s="328"/>
      <c r="SDI844" s="328"/>
      <c r="SDJ844" s="328"/>
      <c r="SDK844" s="328"/>
      <c r="SDL844" s="328"/>
      <c r="SDM844" s="328"/>
      <c r="SDN844" s="328"/>
      <c r="SDO844" s="328"/>
      <c r="SDP844" s="328"/>
      <c r="SDQ844" s="328"/>
      <c r="SDR844" s="328"/>
      <c r="SDS844" s="328"/>
      <c r="SDT844" s="328"/>
      <c r="SDU844" s="328"/>
      <c r="SDV844" s="328"/>
      <c r="SDW844" s="328"/>
      <c r="SDX844" s="328"/>
      <c r="SDY844" s="328"/>
      <c r="SDZ844" s="328"/>
      <c r="SEA844" s="328"/>
      <c r="SEB844" s="328"/>
      <c r="SEC844" s="328"/>
      <c r="SED844" s="328"/>
      <c r="SEE844" s="328"/>
      <c r="SEF844" s="328"/>
      <c r="SEG844" s="328"/>
      <c r="SEH844" s="328"/>
      <c r="SEI844" s="328"/>
      <c r="SEJ844" s="328"/>
      <c r="SEK844" s="328"/>
      <c r="SEL844" s="328"/>
      <c r="SEM844" s="328"/>
      <c r="SEN844" s="328"/>
      <c r="SEO844" s="328"/>
      <c r="SEP844" s="328"/>
      <c r="SEQ844" s="328"/>
      <c r="SER844" s="328"/>
      <c r="SES844" s="328"/>
      <c r="SET844" s="328"/>
      <c r="SEU844" s="328"/>
      <c r="SEV844" s="328"/>
      <c r="SEW844" s="328"/>
      <c r="SEX844" s="328"/>
      <c r="SEY844" s="328"/>
      <c r="SEZ844" s="328"/>
      <c r="SFA844" s="328"/>
      <c r="SFB844" s="328"/>
      <c r="SFC844" s="328"/>
      <c r="SFD844" s="328"/>
      <c r="SFE844" s="328"/>
      <c r="SFF844" s="328"/>
      <c r="SFG844" s="328"/>
      <c r="SFH844" s="328"/>
      <c r="SFI844" s="328"/>
      <c r="SFJ844" s="328"/>
      <c r="SFK844" s="328"/>
      <c r="SFL844" s="328"/>
      <c r="SFM844" s="328"/>
      <c r="SFN844" s="328"/>
      <c r="SFO844" s="328"/>
      <c r="SFP844" s="328"/>
      <c r="SFQ844" s="328"/>
      <c r="SFR844" s="328"/>
      <c r="SFS844" s="328"/>
      <c r="SFT844" s="328"/>
      <c r="SFU844" s="328"/>
      <c r="SFV844" s="328"/>
      <c r="SFW844" s="328"/>
      <c r="SFX844" s="328"/>
      <c r="SFY844" s="328"/>
      <c r="SFZ844" s="328"/>
      <c r="SGA844" s="328"/>
      <c r="SGB844" s="328"/>
      <c r="SGC844" s="328"/>
      <c r="SGD844" s="328"/>
      <c r="SGE844" s="328"/>
      <c r="SGF844" s="328"/>
      <c r="SGG844" s="328"/>
      <c r="SGH844" s="328"/>
      <c r="SGI844" s="328"/>
      <c r="SGJ844" s="328"/>
      <c r="SGK844" s="328"/>
      <c r="SGL844" s="328"/>
      <c r="SGM844" s="328"/>
      <c r="SGN844" s="328"/>
      <c r="SGO844" s="328"/>
      <c r="SGP844" s="328"/>
      <c r="SGQ844" s="328"/>
      <c r="SGR844" s="328"/>
      <c r="SGS844" s="328"/>
      <c r="SGT844" s="328"/>
      <c r="SGU844" s="328"/>
      <c r="SGV844" s="328"/>
      <c r="SGW844" s="328"/>
      <c r="SGX844" s="328"/>
      <c r="SGY844" s="328"/>
      <c r="SGZ844" s="328"/>
      <c r="SHA844" s="328"/>
      <c r="SHB844" s="328"/>
      <c r="SHC844" s="328"/>
      <c r="SHD844" s="328"/>
      <c r="SHE844" s="328"/>
      <c r="SHF844" s="328"/>
      <c r="SHG844" s="328"/>
      <c r="SHH844" s="328"/>
      <c r="SHI844" s="328"/>
      <c r="SHJ844" s="328"/>
      <c r="SHK844" s="328"/>
      <c r="SHL844" s="328"/>
      <c r="SHM844" s="328"/>
      <c r="SHN844" s="328"/>
      <c r="SHO844" s="328"/>
      <c r="SHP844" s="328"/>
      <c r="SHQ844" s="328"/>
      <c r="SHR844" s="328"/>
      <c r="SHS844" s="328"/>
      <c r="SHT844" s="328"/>
      <c r="SHU844" s="328"/>
      <c r="SHV844" s="328"/>
      <c r="SHW844" s="328"/>
      <c r="SHX844" s="328"/>
      <c r="SHY844" s="328"/>
      <c r="SHZ844" s="328"/>
      <c r="SIA844" s="328"/>
      <c r="SIB844" s="328"/>
      <c r="SIC844" s="328"/>
      <c r="SID844" s="328"/>
      <c r="SIE844" s="328"/>
      <c r="SIF844" s="328"/>
      <c r="SIG844" s="328"/>
      <c r="SIH844" s="328"/>
      <c r="SII844" s="328"/>
      <c r="SIJ844" s="328"/>
      <c r="SIK844" s="328"/>
      <c r="SIL844" s="328"/>
      <c r="SIM844" s="328"/>
      <c r="SIN844" s="328"/>
      <c r="SIO844" s="328"/>
      <c r="SIP844" s="328"/>
      <c r="SIQ844" s="328"/>
      <c r="SIR844" s="328"/>
      <c r="SIS844" s="328"/>
      <c r="SIT844" s="328"/>
      <c r="SIU844" s="328"/>
      <c r="SIV844" s="328"/>
      <c r="SIW844" s="328"/>
      <c r="SIX844" s="328"/>
      <c r="SIY844" s="328"/>
      <c r="SIZ844" s="328"/>
      <c r="SJA844" s="328"/>
      <c r="SJB844" s="328"/>
      <c r="SJC844" s="328"/>
      <c r="SJD844" s="328"/>
      <c r="SJE844" s="328"/>
      <c r="SJF844" s="328"/>
      <c r="SJG844" s="328"/>
      <c r="SJH844" s="328"/>
      <c r="SJI844" s="328"/>
      <c r="SJJ844" s="328"/>
      <c r="SJK844" s="328"/>
      <c r="SJL844" s="328"/>
      <c r="SJM844" s="328"/>
      <c r="SJN844" s="328"/>
      <c r="SJO844" s="328"/>
      <c r="SJP844" s="328"/>
      <c r="SJQ844" s="328"/>
      <c r="SJR844" s="328"/>
      <c r="SJS844" s="328"/>
      <c r="SJT844" s="328"/>
      <c r="SJU844" s="328"/>
      <c r="SJV844" s="328"/>
      <c r="SJW844" s="328"/>
      <c r="SJX844" s="328"/>
      <c r="SJY844" s="328"/>
      <c r="SJZ844" s="328"/>
      <c r="SKA844" s="328"/>
      <c r="SKB844" s="328"/>
      <c r="SKC844" s="328"/>
      <c r="SKD844" s="328"/>
      <c r="SKE844" s="328"/>
      <c r="SKF844" s="328"/>
      <c r="SKG844" s="328"/>
      <c r="SKH844" s="328"/>
      <c r="SKI844" s="328"/>
      <c r="SKJ844" s="328"/>
      <c r="SKK844" s="328"/>
      <c r="SKL844" s="328"/>
      <c r="SKM844" s="328"/>
      <c r="SKN844" s="328"/>
      <c r="SKO844" s="328"/>
      <c r="SKP844" s="328"/>
      <c r="SKQ844" s="328"/>
      <c r="SKR844" s="328"/>
      <c r="SKS844" s="328"/>
      <c r="SKT844" s="328"/>
      <c r="SKU844" s="328"/>
      <c r="SKV844" s="328"/>
      <c r="SKW844" s="328"/>
      <c r="SKX844" s="328"/>
      <c r="SKY844" s="328"/>
      <c r="SKZ844" s="328"/>
      <c r="SLA844" s="328"/>
      <c r="SLB844" s="328"/>
      <c r="SLC844" s="328"/>
      <c r="SLD844" s="328"/>
      <c r="SLE844" s="328"/>
      <c r="SLF844" s="328"/>
      <c r="SLG844" s="328"/>
      <c r="SLH844" s="328"/>
      <c r="SLI844" s="328"/>
      <c r="SLJ844" s="328"/>
      <c r="SLK844" s="328"/>
      <c r="SLL844" s="328"/>
      <c r="SLM844" s="328"/>
      <c r="SLN844" s="328"/>
      <c r="SLO844" s="328"/>
      <c r="SLP844" s="328"/>
      <c r="SLQ844" s="328"/>
      <c r="SLR844" s="328"/>
      <c r="SLS844" s="328"/>
      <c r="SLT844" s="328"/>
      <c r="SLU844" s="328"/>
      <c r="SLV844" s="328"/>
      <c r="SLW844" s="328"/>
      <c r="SLX844" s="328"/>
      <c r="SLY844" s="328"/>
      <c r="SLZ844" s="328"/>
      <c r="SMA844" s="328"/>
      <c r="SMB844" s="328"/>
      <c r="SMC844" s="328"/>
      <c r="SMD844" s="328"/>
      <c r="SME844" s="328"/>
      <c r="SMF844" s="328"/>
      <c r="SMG844" s="328"/>
      <c r="SMH844" s="328"/>
      <c r="SMI844" s="328"/>
      <c r="SMJ844" s="328"/>
      <c r="SMK844" s="328"/>
      <c r="SML844" s="328"/>
      <c r="SMM844" s="328"/>
      <c r="SMN844" s="328"/>
      <c r="SMO844" s="328"/>
      <c r="SMP844" s="328"/>
      <c r="SMQ844" s="328"/>
      <c r="SMR844" s="328"/>
      <c r="SMS844" s="328"/>
      <c r="SMT844" s="328"/>
      <c r="SMU844" s="328"/>
      <c r="SMV844" s="328"/>
      <c r="SMW844" s="328"/>
      <c r="SMX844" s="328"/>
      <c r="SMY844" s="328"/>
      <c r="SMZ844" s="328"/>
      <c r="SNA844" s="328"/>
      <c r="SNB844" s="328"/>
      <c r="SNC844" s="328"/>
      <c r="SND844" s="328"/>
      <c r="SNE844" s="328"/>
      <c r="SNF844" s="328"/>
      <c r="SNG844" s="328"/>
      <c r="SNH844" s="328"/>
      <c r="SNI844" s="328"/>
      <c r="SNJ844" s="328"/>
      <c r="SNK844" s="328"/>
      <c r="SNL844" s="328"/>
      <c r="SNM844" s="328"/>
      <c r="SNN844" s="328"/>
      <c r="SNO844" s="328"/>
      <c r="SNP844" s="328"/>
      <c r="SNQ844" s="328"/>
      <c r="SNR844" s="328"/>
      <c r="SNS844" s="328"/>
      <c r="SNT844" s="328"/>
      <c r="SNU844" s="328"/>
      <c r="SNV844" s="328"/>
      <c r="SNW844" s="328"/>
      <c r="SNX844" s="328"/>
      <c r="SNY844" s="328"/>
      <c r="SNZ844" s="328"/>
      <c r="SOA844" s="328"/>
      <c r="SOB844" s="328"/>
      <c r="SOC844" s="328"/>
      <c r="SOD844" s="328"/>
      <c r="SOE844" s="328"/>
      <c r="SOF844" s="328"/>
      <c r="SOG844" s="328"/>
      <c r="SOH844" s="328"/>
      <c r="SOI844" s="328"/>
      <c r="SOJ844" s="328"/>
      <c r="SOK844" s="328"/>
      <c r="SOL844" s="328"/>
      <c r="SOM844" s="328"/>
      <c r="SON844" s="328"/>
      <c r="SOO844" s="328"/>
      <c r="SOP844" s="328"/>
      <c r="SOQ844" s="328"/>
      <c r="SOR844" s="328"/>
      <c r="SOS844" s="328"/>
      <c r="SOT844" s="328"/>
      <c r="SOU844" s="328"/>
      <c r="SOV844" s="328"/>
      <c r="SOW844" s="328"/>
      <c r="SOX844" s="328"/>
      <c r="SOY844" s="328"/>
      <c r="SOZ844" s="328"/>
      <c r="SPA844" s="328"/>
      <c r="SPB844" s="328"/>
      <c r="SPC844" s="328"/>
      <c r="SPD844" s="328"/>
      <c r="SPE844" s="328"/>
      <c r="SPF844" s="328"/>
      <c r="SPG844" s="328"/>
      <c r="SPH844" s="328"/>
      <c r="SPI844" s="328"/>
      <c r="SPJ844" s="328"/>
      <c r="SPK844" s="328"/>
      <c r="SPL844" s="328"/>
      <c r="SPM844" s="328"/>
      <c r="SPN844" s="328"/>
      <c r="SPO844" s="328"/>
      <c r="SPP844" s="328"/>
      <c r="SPQ844" s="328"/>
      <c r="SPR844" s="328"/>
      <c r="SPS844" s="328"/>
      <c r="SPT844" s="328"/>
      <c r="SPU844" s="328"/>
      <c r="SPV844" s="328"/>
      <c r="SPW844" s="328"/>
      <c r="SPX844" s="328"/>
      <c r="SPY844" s="328"/>
      <c r="SPZ844" s="328"/>
      <c r="SQA844" s="328"/>
      <c r="SQB844" s="328"/>
      <c r="SQC844" s="328"/>
      <c r="SQD844" s="328"/>
      <c r="SQE844" s="328"/>
      <c r="SQF844" s="328"/>
      <c r="SQG844" s="328"/>
      <c r="SQH844" s="328"/>
      <c r="SQI844" s="328"/>
      <c r="SQJ844" s="328"/>
      <c r="SQK844" s="328"/>
      <c r="SQL844" s="328"/>
      <c r="SQM844" s="328"/>
      <c r="SQN844" s="328"/>
      <c r="SQO844" s="328"/>
      <c r="SQP844" s="328"/>
      <c r="SQQ844" s="328"/>
      <c r="SQR844" s="328"/>
      <c r="SQS844" s="328"/>
      <c r="SQT844" s="328"/>
      <c r="SQU844" s="328"/>
      <c r="SQV844" s="328"/>
      <c r="SQW844" s="328"/>
      <c r="SQX844" s="328"/>
      <c r="SQY844" s="328"/>
      <c r="SQZ844" s="328"/>
      <c r="SRA844" s="328"/>
      <c r="SRB844" s="328"/>
      <c r="SRC844" s="328"/>
      <c r="SRD844" s="328"/>
      <c r="SRE844" s="328"/>
      <c r="SRF844" s="328"/>
      <c r="SRG844" s="328"/>
      <c r="SRH844" s="328"/>
      <c r="SRI844" s="328"/>
      <c r="SRJ844" s="328"/>
      <c r="SRK844" s="328"/>
      <c r="SRL844" s="328"/>
      <c r="SRM844" s="328"/>
      <c r="SRN844" s="328"/>
      <c r="SRO844" s="328"/>
      <c r="SRP844" s="328"/>
      <c r="SRQ844" s="328"/>
      <c r="SRR844" s="328"/>
      <c r="SRS844" s="328"/>
      <c r="SRT844" s="328"/>
      <c r="SRU844" s="328"/>
      <c r="SRV844" s="328"/>
      <c r="SRW844" s="328"/>
      <c r="SRX844" s="328"/>
      <c r="SRY844" s="328"/>
      <c r="SRZ844" s="328"/>
      <c r="SSA844" s="328"/>
      <c r="SSB844" s="328"/>
      <c r="SSC844" s="328"/>
      <c r="SSD844" s="328"/>
      <c r="SSE844" s="328"/>
      <c r="SSF844" s="328"/>
      <c r="SSG844" s="328"/>
      <c r="SSH844" s="328"/>
      <c r="SSI844" s="328"/>
      <c r="SSJ844" s="328"/>
      <c r="SSK844" s="328"/>
      <c r="SSL844" s="328"/>
      <c r="SSM844" s="328"/>
      <c r="SSN844" s="328"/>
      <c r="SSO844" s="328"/>
      <c r="SSP844" s="328"/>
      <c r="SSQ844" s="328"/>
      <c r="SSR844" s="328"/>
      <c r="SSS844" s="328"/>
      <c r="SST844" s="328"/>
      <c r="SSU844" s="328"/>
      <c r="SSV844" s="328"/>
      <c r="SSW844" s="328"/>
      <c r="SSX844" s="328"/>
      <c r="SSY844" s="328"/>
      <c r="SSZ844" s="328"/>
      <c r="STA844" s="328"/>
      <c r="STB844" s="328"/>
      <c r="STC844" s="328"/>
      <c r="STD844" s="328"/>
      <c r="STE844" s="328"/>
      <c r="STF844" s="328"/>
      <c r="STG844" s="328"/>
      <c r="STH844" s="328"/>
      <c r="STI844" s="328"/>
      <c r="STJ844" s="328"/>
      <c r="STK844" s="328"/>
      <c r="STL844" s="328"/>
      <c r="STM844" s="328"/>
      <c r="STN844" s="328"/>
      <c r="STO844" s="328"/>
      <c r="STP844" s="328"/>
      <c r="STQ844" s="328"/>
      <c r="STR844" s="328"/>
      <c r="STS844" s="328"/>
      <c r="STT844" s="328"/>
      <c r="STU844" s="328"/>
      <c r="STV844" s="328"/>
      <c r="STW844" s="328"/>
      <c r="STX844" s="328"/>
      <c r="STY844" s="328"/>
      <c r="STZ844" s="328"/>
      <c r="SUA844" s="328"/>
      <c r="SUB844" s="328"/>
      <c r="SUC844" s="328"/>
      <c r="SUD844" s="328"/>
      <c r="SUE844" s="328"/>
      <c r="SUF844" s="328"/>
      <c r="SUG844" s="328"/>
      <c r="SUH844" s="328"/>
      <c r="SUI844" s="328"/>
      <c r="SUJ844" s="328"/>
      <c r="SUK844" s="328"/>
      <c r="SUL844" s="328"/>
      <c r="SUM844" s="328"/>
      <c r="SUN844" s="328"/>
      <c r="SUO844" s="328"/>
      <c r="SUP844" s="328"/>
      <c r="SUQ844" s="328"/>
      <c r="SUR844" s="328"/>
      <c r="SUS844" s="328"/>
      <c r="SUT844" s="328"/>
      <c r="SUU844" s="328"/>
      <c r="SUV844" s="328"/>
      <c r="SUW844" s="328"/>
      <c r="SUX844" s="328"/>
      <c r="SUY844" s="328"/>
      <c r="SUZ844" s="328"/>
      <c r="SVA844" s="328"/>
      <c r="SVB844" s="328"/>
      <c r="SVC844" s="328"/>
      <c r="SVD844" s="328"/>
      <c r="SVE844" s="328"/>
      <c r="SVF844" s="328"/>
      <c r="SVG844" s="328"/>
      <c r="SVH844" s="328"/>
      <c r="SVI844" s="328"/>
      <c r="SVJ844" s="328"/>
      <c r="SVK844" s="328"/>
      <c r="SVL844" s="328"/>
      <c r="SVM844" s="328"/>
      <c r="SVN844" s="328"/>
      <c r="SVO844" s="328"/>
      <c r="SVP844" s="328"/>
      <c r="SVQ844" s="328"/>
      <c r="SVR844" s="328"/>
      <c r="SVS844" s="328"/>
      <c r="SVT844" s="328"/>
      <c r="SVU844" s="328"/>
      <c r="SVV844" s="328"/>
      <c r="SVW844" s="328"/>
      <c r="SVX844" s="328"/>
      <c r="SVY844" s="328"/>
      <c r="SVZ844" s="328"/>
      <c r="SWA844" s="328"/>
      <c r="SWB844" s="328"/>
      <c r="SWC844" s="328"/>
      <c r="SWD844" s="328"/>
      <c r="SWE844" s="328"/>
      <c r="SWF844" s="328"/>
      <c r="SWG844" s="328"/>
      <c r="SWH844" s="328"/>
      <c r="SWI844" s="328"/>
      <c r="SWJ844" s="328"/>
      <c r="SWK844" s="328"/>
      <c r="SWL844" s="328"/>
      <c r="SWM844" s="328"/>
      <c r="SWN844" s="328"/>
      <c r="SWO844" s="328"/>
      <c r="SWP844" s="328"/>
      <c r="SWQ844" s="328"/>
      <c r="SWR844" s="328"/>
      <c r="SWS844" s="328"/>
      <c r="SWT844" s="328"/>
      <c r="SWU844" s="328"/>
      <c r="SWV844" s="328"/>
      <c r="SWW844" s="328"/>
      <c r="SWX844" s="328"/>
      <c r="SWY844" s="328"/>
      <c r="SWZ844" s="328"/>
      <c r="SXA844" s="328"/>
      <c r="SXB844" s="328"/>
      <c r="SXC844" s="328"/>
      <c r="SXD844" s="328"/>
      <c r="SXE844" s="328"/>
      <c r="SXF844" s="328"/>
      <c r="SXG844" s="328"/>
      <c r="SXH844" s="328"/>
      <c r="SXI844" s="328"/>
      <c r="SXJ844" s="328"/>
      <c r="SXK844" s="328"/>
      <c r="SXL844" s="328"/>
      <c r="SXM844" s="328"/>
      <c r="SXN844" s="328"/>
      <c r="SXO844" s="328"/>
      <c r="SXP844" s="328"/>
      <c r="SXQ844" s="328"/>
      <c r="SXR844" s="328"/>
      <c r="SXS844" s="328"/>
      <c r="SXT844" s="328"/>
      <c r="SXU844" s="328"/>
      <c r="SXV844" s="328"/>
      <c r="SXW844" s="328"/>
      <c r="SXX844" s="328"/>
      <c r="SXY844" s="328"/>
      <c r="SXZ844" s="328"/>
      <c r="SYA844" s="328"/>
      <c r="SYB844" s="328"/>
      <c r="SYC844" s="328"/>
      <c r="SYD844" s="328"/>
      <c r="SYE844" s="328"/>
      <c r="SYF844" s="328"/>
      <c r="SYG844" s="328"/>
      <c r="SYH844" s="328"/>
      <c r="SYI844" s="328"/>
      <c r="SYJ844" s="328"/>
      <c r="SYK844" s="328"/>
      <c r="SYL844" s="328"/>
      <c r="SYM844" s="328"/>
      <c r="SYN844" s="328"/>
      <c r="SYO844" s="328"/>
      <c r="SYP844" s="328"/>
      <c r="SYQ844" s="328"/>
      <c r="SYR844" s="328"/>
      <c r="SYS844" s="328"/>
      <c r="SYT844" s="328"/>
      <c r="SYU844" s="328"/>
      <c r="SYV844" s="328"/>
      <c r="SYW844" s="328"/>
      <c r="SYX844" s="328"/>
      <c r="SYY844" s="328"/>
      <c r="SYZ844" s="328"/>
      <c r="SZA844" s="328"/>
      <c r="SZB844" s="328"/>
      <c r="SZC844" s="328"/>
      <c r="SZD844" s="328"/>
      <c r="SZE844" s="328"/>
      <c r="SZF844" s="328"/>
      <c r="SZG844" s="328"/>
      <c r="SZH844" s="328"/>
      <c r="SZI844" s="328"/>
      <c r="SZJ844" s="328"/>
      <c r="SZK844" s="328"/>
      <c r="SZL844" s="328"/>
      <c r="SZM844" s="328"/>
      <c r="SZN844" s="328"/>
      <c r="SZO844" s="328"/>
      <c r="SZP844" s="328"/>
      <c r="SZQ844" s="328"/>
      <c r="SZR844" s="328"/>
      <c r="SZS844" s="328"/>
      <c r="SZT844" s="328"/>
      <c r="SZU844" s="328"/>
      <c r="SZV844" s="328"/>
      <c r="SZW844" s="328"/>
      <c r="SZX844" s="328"/>
      <c r="SZY844" s="328"/>
      <c r="SZZ844" s="328"/>
      <c r="TAA844" s="328"/>
      <c r="TAB844" s="328"/>
      <c r="TAC844" s="328"/>
      <c r="TAD844" s="328"/>
      <c r="TAE844" s="328"/>
      <c r="TAF844" s="328"/>
      <c r="TAG844" s="328"/>
      <c r="TAH844" s="328"/>
      <c r="TAI844" s="328"/>
      <c r="TAJ844" s="328"/>
      <c r="TAK844" s="328"/>
      <c r="TAL844" s="328"/>
      <c r="TAM844" s="328"/>
      <c r="TAN844" s="328"/>
      <c r="TAO844" s="328"/>
      <c r="TAP844" s="328"/>
      <c r="TAQ844" s="328"/>
      <c r="TAR844" s="328"/>
      <c r="TAS844" s="328"/>
      <c r="TAT844" s="328"/>
      <c r="TAU844" s="328"/>
      <c r="TAV844" s="328"/>
      <c r="TAW844" s="328"/>
      <c r="TAX844" s="328"/>
      <c r="TAY844" s="328"/>
      <c r="TAZ844" s="328"/>
      <c r="TBA844" s="328"/>
      <c r="TBB844" s="328"/>
      <c r="TBC844" s="328"/>
      <c r="TBD844" s="328"/>
      <c r="TBE844" s="328"/>
      <c r="TBF844" s="328"/>
      <c r="TBG844" s="328"/>
      <c r="TBH844" s="328"/>
      <c r="TBI844" s="328"/>
      <c r="TBJ844" s="328"/>
      <c r="TBK844" s="328"/>
      <c r="TBL844" s="328"/>
      <c r="TBM844" s="328"/>
      <c r="TBN844" s="328"/>
      <c r="TBO844" s="328"/>
      <c r="TBP844" s="328"/>
      <c r="TBQ844" s="328"/>
      <c r="TBR844" s="328"/>
      <c r="TBS844" s="328"/>
      <c r="TBT844" s="328"/>
      <c r="TBU844" s="328"/>
      <c r="TBV844" s="328"/>
      <c r="TBW844" s="328"/>
      <c r="TBX844" s="328"/>
      <c r="TBY844" s="328"/>
      <c r="TBZ844" s="328"/>
      <c r="TCA844" s="328"/>
      <c r="TCB844" s="328"/>
      <c r="TCC844" s="328"/>
      <c r="TCD844" s="328"/>
      <c r="TCE844" s="328"/>
      <c r="TCF844" s="328"/>
      <c r="TCG844" s="328"/>
      <c r="TCH844" s="328"/>
      <c r="TCI844" s="328"/>
      <c r="TCJ844" s="328"/>
      <c r="TCK844" s="328"/>
      <c r="TCL844" s="328"/>
      <c r="TCM844" s="328"/>
      <c r="TCN844" s="328"/>
      <c r="TCO844" s="328"/>
      <c r="TCP844" s="328"/>
      <c r="TCQ844" s="328"/>
      <c r="TCR844" s="328"/>
      <c r="TCS844" s="328"/>
      <c r="TCT844" s="328"/>
      <c r="TCU844" s="328"/>
      <c r="TCV844" s="328"/>
      <c r="TCW844" s="328"/>
      <c r="TCX844" s="328"/>
      <c r="TCY844" s="328"/>
      <c r="TCZ844" s="328"/>
      <c r="TDA844" s="328"/>
      <c r="TDB844" s="328"/>
      <c r="TDC844" s="328"/>
      <c r="TDD844" s="328"/>
      <c r="TDE844" s="328"/>
      <c r="TDF844" s="328"/>
      <c r="TDG844" s="328"/>
      <c r="TDH844" s="328"/>
      <c r="TDI844" s="328"/>
      <c r="TDJ844" s="328"/>
      <c r="TDK844" s="328"/>
      <c r="TDL844" s="328"/>
      <c r="TDM844" s="328"/>
      <c r="TDN844" s="328"/>
      <c r="TDO844" s="328"/>
      <c r="TDP844" s="328"/>
      <c r="TDQ844" s="328"/>
      <c r="TDR844" s="328"/>
      <c r="TDS844" s="328"/>
      <c r="TDT844" s="328"/>
      <c r="TDU844" s="328"/>
      <c r="TDV844" s="328"/>
      <c r="TDW844" s="328"/>
      <c r="TDX844" s="328"/>
      <c r="TDY844" s="328"/>
      <c r="TDZ844" s="328"/>
      <c r="TEA844" s="328"/>
      <c r="TEB844" s="328"/>
      <c r="TEC844" s="328"/>
      <c r="TED844" s="328"/>
      <c r="TEE844" s="328"/>
      <c r="TEF844" s="328"/>
      <c r="TEG844" s="328"/>
      <c r="TEH844" s="328"/>
      <c r="TEI844" s="328"/>
      <c r="TEJ844" s="328"/>
      <c r="TEK844" s="328"/>
      <c r="TEL844" s="328"/>
      <c r="TEM844" s="328"/>
      <c r="TEN844" s="328"/>
      <c r="TEO844" s="328"/>
      <c r="TEP844" s="328"/>
      <c r="TEQ844" s="328"/>
      <c r="TER844" s="328"/>
      <c r="TES844" s="328"/>
      <c r="TET844" s="328"/>
      <c r="TEU844" s="328"/>
      <c r="TEV844" s="328"/>
      <c r="TEW844" s="328"/>
      <c r="TEX844" s="328"/>
      <c r="TEY844" s="328"/>
      <c r="TEZ844" s="328"/>
      <c r="TFA844" s="328"/>
      <c r="TFB844" s="328"/>
      <c r="TFC844" s="328"/>
      <c r="TFD844" s="328"/>
      <c r="TFE844" s="328"/>
      <c r="TFF844" s="328"/>
      <c r="TFG844" s="328"/>
      <c r="TFH844" s="328"/>
      <c r="TFI844" s="328"/>
      <c r="TFJ844" s="328"/>
      <c r="TFK844" s="328"/>
      <c r="TFL844" s="328"/>
      <c r="TFM844" s="328"/>
      <c r="TFN844" s="328"/>
      <c r="TFO844" s="328"/>
      <c r="TFP844" s="328"/>
      <c r="TFQ844" s="328"/>
      <c r="TFR844" s="328"/>
      <c r="TFS844" s="328"/>
      <c r="TFT844" s="328"/>
      <c r="TFU844" s="328"/>
      <c r="TFV844" s="328"/>
      <c r="TFW844" s="328"/>
      <c r="TFX844" s="328"/>
      <c r="TFY844" s="328"/>
      <c r="TFZ844" s="328"/>
      <c r="TGA844" s="328"/>
      <c r="TGB844" s="328"/>
      <c r="TGC844" s="328"/>
      <c r="TGD844" s="328"/>
      <c r="TGE844" s="328"/>
      <c r="TGF844" s="328"/>
      <c r="TGG844" s="328"/>
      <c r="TGH844" s="328"/>
      <c r="TGI844" s="328"/>
      <c r="TGJ844" s="328"/>
      <c r="TGK844" s="328"/>
      <c r="TGL844" s="328"/>
      <c r="TGM844" s="328"/>
      <c r="TGN844" s="328"/>
      <c r="TGO844" s="328"/>
      <c r="TGP844" s="328"/>
      <c r="TGQ844" s="328"/>
      <c r="TGR844" s="328"/>
      <c r="TGS844" s="328"/>
      <c r="TGT844" s="328"/>
      <c r="TGU844" s="328"/>
      <c r="TGV844" s="328"/>
      <c r="TGW844" s="328"/>
      <c r="TGX844" s="328"/>
      <c r="TGY844" s="328"/>
      <c r="TGZ844" s="328"/>
      <c r="THA844" s="328"/>
      <c r="THB844" s="328"/>
      <c r="THC844" s="328"/>
      <c r="THD844" s="328"/>
      <c r="THE844" s="328"/>
      <c r="THF844" s="328"/>
      <c r="THG844" s="328"/>
      <c r="THH844" s="328"/>
      <c r="THI844" s="328"/>
      <c r="THJ844" s="328"/>
      <c r="THK844" s="328"/>
      <c r="THL844" s="328"/>
      <c r="THM844" s="328"/>
      <c r="THN844" s="328"/>
      <c r="THO844" s="328"/>
      <c r="THP844" s="328"/>
      <c r="THQ844" s="328"/>
      <c r="THR844" s="328"/>
      <c r="THS844" s="328"/>
      <c r="THT844" s="328"/>
      <c r="THU844" s="328"/>
      <c r="THV844" s="328"/>
      <c r="THW844" s="328"/>
      <c r="THX844" s="328"/>
      <c r="THY844" s="328"/>
      <c r="THZ844" s="328"/>
      <c r="TIA844" s="328"/>
      <c r="TIB844" s="328"/>
      <c r="TIC844" s="328"/>
      <c r="TID844" s="328"/>
      <c r="TIE844" s="328"/>
      <c r="TIF844" s="328"/>
      <c r="TIG844" s="328"/>
      <c r="TIH844" s="328"/>
      <c r="TII844" s="328"/>
      <c r="TIJ844" s="328"/>
      <c r="TIK844" s="328"/>
      <c r="TIL844" s="328"/>
      <c r="TIM844" s="328"/>
      <c r="TIN844" s="328"/>
      <c r="TIO844" s="328"/>
      <c r="TIP844" s="328"/>
      <c r="TIQ844" s="328"/>
      <c r="TIR844" s="328"/>
      <c r="TIS844" s="328"/>
      <c r="TIT844" s="328"/>
      <c r="TIU844" s="328"/>
      <c r="TIV844" s="328"/>
      <c r="TIW844" s="328"/>
      <c r="TIX844" s="328"/>
      <c r="TIY844" s="328"/>
      <c r="TIZ844" s="328"/>
      <c r="TJA844" s="328"/>
      <c r="TJB844" s="328"/>
      <c r="TJC844" s="328"/>
      <c r="TJD844" s="328"/>
      <c r="TJE844" s="328"/>
      <c r="TJF844" s="328"/>
      <c r="TJG844" s="328"/>
      <c r="TJH844" s="328"/>
      <c r="TJI844" s="328"/>
      <c r="TJJ844" s="328"/>
      <c r="TJK844" s="328"/>
      <c r="TJL844" s="328"/>
      <c r="TJM844" s="328"/>
      <c r="TJN844" s="328"/>
      <c r="TJO844" s="328"/>
      <c r="TJP844" s="328"/>
      <c r="TJQ844" s="328"/>
      <c r="TJR844" s="328"/>
      <c r="TJS844" s="328"/>
      <c r="TJT844" s="328"/>
      <c r="TJU844" s="328"/>
      <c r="TJV844" s="328"/>
      <c r="TJW844" s="328"/>
      <c r="TJX844" s="328"/>
      <c r="TJY844" s="328"/>
      <c r="TJZ844" s="328"/>
      <c r="TKA844" s="328"/>
      <c r="TKB844" s="328"/>
      <c r="TKC844" s="328"/>
      <c r="TKD844" s="328"/>
      <c r="TKE844" s="328"/>
      <c r="TKF844" s="328"/>
      <c r="TKG844" s="328"/>
      <c r="TKH844" s="328"/>
      <c r="TKI844" s="328"/>
      <c r="TKJ844" s="328"/>
      <c r="TKK844" s="328"/>
      <c r="TKL844" s="328"/>
      <c r="TKM844" s="328"/>
      <c r="TKN844" s="328"/>
      <c r="TKO844" s="328"/>
      <c r="TKP844" s="328"/>
      <c r="TKQ844" s="328"/>
      <c r="TKR844" s="328"/>
      <c r="TKS844" s="328"/>
      <c r="TKT844" s="328"/>
      <c r="TKU844" s="328"/>
      <c r="TKV844" s="328"/>
      <c r="TKW844" s="328"/>
      <c r="TKX844" s="328"/>
      <c r="TKY844" s="328"/>
      <c r="TKZ844" s="328"/>
      <c r="TLA844" s="328"/>
      <c r="TLB844" s="328"/>
      <c r="TLC844" s="328"/>
      <c r="TLD844" s="328"/>
      <c r="TLE844" s="328"/>
      <c r="TLF844" s="328"/>
      <c r="TLG844" s="328"/>
      <c r="TLH844" s="328"/>
      <c r="TLI844" s="328"/>
      <c r="TLJ844" s="328"/>
      <c r="TLK844" s="328"/>
      <c r="TLL844" s="328"/>
      <c r="TLM844" s="328"/>
      <c r="TLN844" s="328"/>
      <c r="TLO844" s="328"/>
      <c r="TLP844" s="328"/>
      <c r="TLQ844" s="328"/>
      <c r="TLR844" s="328"/>
      <c r="TLS844" s="328"/>
      <c r="TLT844" s="328"/>
      <c r="TLU844" s="328"/>
      <c r="TLV844" s="328"/>
      <c r="TLW844" s="328"/>
      <c r="TLX844" s="328"/>
      <c r="TLY844" s="328"/>
      <c r="TLZ844" s="328"/>
      <c r="TMA844" s="328"/>
      <c r="TMB844" s="328"/>
      <c r="TMC844" s="328"/>
      <c r="TMD844" s="328"/>
      <c r="TME844" s="328"/>
      <c r="TMF844" s="328"/>
      <c r="TMG844" s="328"/>
      <c r="TMH844" s="328"/>
      <c r="TMI844" s="328"/>
      <c r="TMJ844" s="328"/>
      <c r="TMK844" s="328"/>
      <c r="TML844" s="328"/>
      <c r="TMM844" s="328"/>
      <c r="TMN844" s="328"/>
      <c r="TMO844" s="328"/>
      <c r="TMP844" s="328"/>
      <c r="TMQ844" s="328"/>
      <c r="TMR844" s="328"/>
      <c r="TMS844" s="328"/>
      <c r="TMT844" s="328"/>
      <c r="TMU844" s="328"/>
      <c r="TMV844" s="328"/>
      <c r="TMW844" s="328"/>
      <c r="TMX844" s="328"/>
      <c r="TMY844" s="328"/>
      <c r="TMZ844" s="328"/>
      <c r="TNA844" s="328"/>
      <c r="TNB844" s="328"/>
      <c r="TNC844" s="328"/>
      <c r="TND844" s="328"/>
      <c r="TNE844" s="328"/>
      <c r="TNF844" s="328"/>
      <c r="TNG844" s="328"/>
      <c r="TNH844" s="328"/>
      <c r="TNI844" s="328"/>
      <c r="TNJ844" s="328"/>
      <c r="TNK844" s="328"/>
      <c r="TNL844" s="328"/>
      <c r="TNM844" s="328"/>
      <c r="TNN844" s="328"/>
      <c r="TNO844" s="328"/>
      <c r="TNP844" s="328"/>
      <c r="TNQ844" s="328"/>
      <c r="TNR844" s="328"/>
      <c r="TNS844" s="328"/>
      <c r="TNT844" s="328"/>
      <c r="TNU844" s="328"/>
      <c r="TNV844" s="328"/>
      <c r="TNW844" s="328"/>
      <c r="TNX844" s="328"/>
      <c r="TNY844" s="328"/>
      <c r="TNZ844" s="328"/>
      <c r="TOA844" s="328"/>
      <c r="TOB844" s="328"/>
      <c r="TOC844" s="328"/>
      <c r="TOD844" s="328"/>
      <c r="TOE844" s="328"/>
      <c r="TOF844" s="328"/>
      <c r="TOG844" s="328"/>
      <c r="TOH844" s="328"/>
      <c r="TOI844" s="328"/>
      <c r="TOJ844" s="328"/>
      <c r="TOK844" s="328"/>
      <c r="TOL844" s="328"/>
      <c r="TOM844" s="328"/>
      <c r="TON844" s="328"/>
      <c r="TOO844" s="328"/>
      <c r="TOP844" s="328"/>
      <c r="TOQ844" s="328"/>
      <c r="TOR844" s="328"/>
      <c r="TOS844" s="328"/>
      <c r="TOT844" s="328"/>
      <c r="TOU844" s="328"/>
      <c r="TOV844" s="328"/>
      <c r="TOW844" s="328"/>
      <c r="TOX844" s="328"/>
      <c r="TOY844" s="328"/>
      <c r="TOZ844" s="328"/>
      <c r="TPA844" s="328"/>
      <c r="TPB844" s="328"/>
      <c r="TPC844" s="328"/>
      <c r="TPD844" s="328"/>
      <c r="TPE844" s="328"/>
      <c r="TPF844" s="328"/>
      <c r="TPG844" s="328"/>
      <c r="TPH844" s="328"/>
      <c r="TPI844" s="328"/>
      <c r="TPJ844" s="328"/>
      <c r="TPK844" s="328"/>
      <c r="TPL844" s="328"/>
      <c r="TPM844" s="328"/>
      <c r="TPN844" s="328"/>
      <c r="TPO844" s="328"/>
      <c r="TPP844" s="328"/>
      <c r="TPQ844" s="328"/>
      <c r="TPR844" s="328"/>
      <c r="TPS844" s="328"/>
      <c r="TPT844" s="328"/>
      <c r="TPU844" s="328"/>
      <c r="TPV844" s="328"/>
      <c r="TPW844" s="328"/>
      <c r="TPX844" s="328"/>
      <c r="TPY844" s="328"/>
      <c r="TPZ844" s="328"/>
      <c r="TQA844" s="328"/>
      <c r="TQB844" s="328"/>
      <c r="TQC844" s="328"/>
      <c r="TQD844" s="328"/>
      <c r="TQE844" s="328"/>
      <c r="TQF844" s="328"/>
      <c r="TQG844" s="328"/>
      <c r="TQH844" s="328"/>
      <c r="TQI844" s="328"/>
      <c r="TQJ844" s="328"/>
      <c r="TQK844" s="328"/>
      <c r="TQL844" s="328"/>
      <c r="TQM844" s="328"/>
      <c r="TQN844" s="328"/>
      <c r="TQO844" s="328"/>
      <c r="TQP844" s="328"/>
      <c r="TQQ844" s="328"/>
      <c r="TQR844" s="328"/>
      <c r="TQS844" s="328"/>
      <c r="TQT844" s="328"/>
      <c r="TQU844" s="328"/>
      <c r="TQV844" s="328"/>
      <c r="TQW844" s="328"/>
      <c r="TQX844" s="328"/>
      <c r="TQY844" s="328"/>
      <c r="TQZ844" s="328"/>
      <c r="TRA844" s="328"/>
      <c r="TRB844" s="328"/>
      <c r="TRC844" s="328"/>
      <c r="TRD844" s="328"/>
      <c r="TRE844" s="328"/>
      <c r="TRF844" s="328"/>
      <c r="TRG844" s="328"/>
      <c r="TRH844" s="328"/>
      <c r="TRI844" s="328"/>
      <c r="TRJ844" s="328"/>
      <c r="TRK844" s="328"/>
      <c r="TRL844" s="328"/>
      <c r="TRM844" s="328"/>
      <c r="TRN844" s="328"/>
      <c r="TRO844" s="328"/>
      <c r="TRP844" s="328"/>
      <c r="TRQ844" s="328"/>
      <c r="TRR844" s="328"/>
      <c r="TRS844" s="328"/>
      <c r="TRT844" s="328"/>
      <c r="TRU844" s="328"/>
      <c r="TRV844" s="328"/>
      <c r="TRW844" s="328"/>
      <c r="TRX844" s="328"/>
      <c r="TRY844" s="328"/>
      <c r="TRZ844" s="328"/>
      <c r="TSA844" s="328"/>
      <c r="TSB844" s="328"/>
      <c r="TSC844" s="328"/>
      <c r="TSD844" s="328"/>
      <c r="TSE844" s="328"/>
      <c r="TSF844" s="328"/>
      <c r="TSG844" s="328"/>
      <c r="TSH844" s="328"/>
      <c r="TSI844" s="328"/>
      <c r="TSJ844" s="328"/>
      <c r="TSK844" s="328"/>
      <c r="TSL844" s="328"/>
      <c r="TSM844" s="328"/>
      <c r="TSN844" s="328"/>
      <c r="TSO844" s="328"/>
      <c r="TSP844" s="328"/>
      <c r="TSQ844" s="328"/>
      <c r="TSR844" s="328"/>
      <c r="TSS844" s="328"/>
      <c r="TST844" s="328"/>
      <c r="TSU844" s="328"/>
      <c r="TSV844" s="328"/>
      <c r="TSW844" s="328"/>
      <c r="TSX844" s="328"/>
      <c r="TSY844" s="328"/>
      <c r="TSZ844" s="328"/>
      <c r="TTA844" s="328"/>
      <c r="TTB844" s="328"/>
      <c r="TTC844" s="328"/>
      <c r="TTD844" s="328"/>
      <c r="TTE844" s="328"/>
      <c r="TTF844" s="328"/>
      <c r="TTG844" s="328"/>
      <c r="TTH844" s="328"/>
      <c r="TTI844" s="328"/>
      <c r="TTJ844" s="328"/>
      <c r="TTK844" s="328"/>
      <c r="TTL844" s="328"/>
      <c r="TTM844" s="328"/>
      <c r="TTN844" s="328"/>
      <c r="TTO844" s="328"/>
      <c r="TTP844" s="328"/>
      <c r="TTQ844" s="328"/>
      <c r="TTR844" s="328"/>
      <c r="TTS844" s="328"/>
      <c r="TTT844" s="328"/>
      <c r="TTU844" s="328"/>
      <c r="TTV844" s="328"/>
      <c r="TTW844" s="328"/>
      <c r="TTX844" s="328"/>
      <c r="TTY844" s="328"/>
      <c r="TTZ844" s="328"/>
      <c r="TUA844" s="328"/>
      <c r="TUB844" s="328"/>
      <c r="TUC844" s="328"/>
      <c r="TUD844" s="328"/>
      <c r="TUE844" s="328"/>
      <c r="TUF844" s="328"/>
      <c r="TUG844" s="328"/>
      <c r="TUH844" s="328"/>
      <c r="TUI844" s="328"/>
      <c r="TUJ844" s="328"/>
      <c r="TUK844" s="328"/>
      <c r="TUL844" s="328"/>
      <c r="TUM844" s="328"/>
      <c r="TUN844" s="328"/>
      <c r="TUO844" s="328"/>
      <c r="TUP844" s="328"/>
      <c r="TUQ844" s="328"/>
      <c r="TUR844" s="328"/>
      <c r="TUS844" s="328"/>
      <c r="TUT844" s="328"/>
      <c r="TUU844" s="328"/>
      <c r="TUV844" s="328"/>
      <c r="TUW844" s="328"/>
      <c r="TUX844" s="328"/>
      <c r="TUY844" s="328"/>
      <c r="TUZ844" s="328"/>
      <c r="TVA844" s="328"/>
      <c r="TVB844" s="328"/>
      <c r="TVC844" s="328"/>
      <c r="TVD844" s="328"/>
      <c r="TVE844" s="328"/>
      <c r="TVF844" s="328"/>
      <c r="TVG844" s="328"/>
      <c r="TVH844" s="328"/>
      <c r="TVI844" s="328"/>
      <c r="TVJ844" s="328"/>
      <c r="TVK844" s="328"/>
      <c r="TVL844" s="328"/>
      <c r="TVM844" s="328"/>
      <c r="TVN844" s="328"/>
      <c r="TVO844" s="328"/>
      <c r="TVP844" s="328"/>
      <c r="TVQ844" s="328"/>
      <c r="TVR844" s="328"/>
      <c r="TVS844" s="328"/>
      <c r="TVT844" s="328"/>
      <c r="TVU844" s="328"/>
      <c r="TVV844" s="328"/>
      <c r="TVW844" s="328"/>
      <c r="TVX844" s="328"/>
      <c r="TVY844" s="328"/>
      <c r="TVZ844" s="328"/>
      <c r="TWA844" s="328"/>
      <c r="TWB844" s="328"/>
      <c r="TWC844" s="328"/>
      <c r="TWD844" s="328"/>
      <c r="TWE844" s="328"/>
      <c r="TWF844" s="328"/>
      <c r="TWG844" s="328"/>
      <c r="TWH844" s="328"/>
      <c r="TWI844" s="328"/>
      <c r="TWJ844" s="328"/>
      <c r="TWK844" s="328"/>
      <c r="TWL844" s="328"/>
      <c r="TWM844" s="328"/>
      <c r="TWN844" s="328"/>
      <c r="TWO844" s="328"/>
      <c r="TWP844" s="328"/>
      <c r="TWQ844" s="328"/>
      <c r="TWR844" s="328"/>
      <c r="TWS844" s="328"/>
      <c r="TWT844" s="328"/>
      <c r="TWU844" s="328"/>
      <c r="TWV844" s="328"/>
      <c r="TWW844" s="328"/>
      <c r="TWX844" s="328"/>
      <c r="TWY844" s="328"/>
      <c r="TWZ844" s="328"/>
      <c r="TXA844" s="328"/>
      <c r="TXB844" s="328"/>
      <c r="TXC844" s="328"/>
      <c r="TXD844" s="328"/>
      <c r="TXE844" s="328"/>
      <c r="TXF844" s="328"/>
      <c r="TXG844" s="328"/>
      <c r="TXH844" s="328"/>
      <c r="TXI844" s="328"/>
      <c r="TXJ844" s="328"/>
      <c r="TXK844" s="328"/>
      <c r="TXL844" s="328"/>
      <c r="TXM844" s="328"/>
      <c r="TXN844" s="328"/>
      <c r="TXO844" s="328"/>
      <c r="TXP844" s="328"/>
      <c r="TXQ844" s="328"/>
      <c r="TXR844" s="328"/>
      <c r="TXS844" s="328"/>
      <c r="TXT844" s="328"/>
      <c r="TXU844" s="328"/>
      <c r="TXV844" s="328"/>
      <c r="TXW844" s="328"/>
      <c r="TXX844" s="328"/>
      <c r="TXY844" s="328"/>
      <c r="TXZ844" s="328"/>
      <c r="TYA844" s="328"/>
      <c r="TYB844" s="328"/>
      <c r="TYC844" s="328"/>
      <c r="TYD844" s="328"/>
      <c r="TYE844" s="328"/>
      <c r="TYF844" s="328"/>
      <c r="TYG844" s="328"/>
      <c r="TYH844" s="328"/>
      <c r="TYI844" s="328"/>
      <c r="TYJ844" s="328"/>
      <c r="TYK844" s="328"/>
      <c r="TYL844" s="328"/>
      <c r="TYM844" s="328"/>
      <c r="TYN844" s="328"/>
      <c r="TYO844" s="328"/>
      <c r="TYP844" s="328"/>
      <c r="TYQ844" s="328"/>
      <c r="TYR844" s="328"/>
      <c r="TYS844" s="328"/>
      <c r="TYT844" s="328"/>
      <c r="TYU844" s="328"/>
      <c r="TYV844" s="328"/>
      <c r="TYW844" s="328"/>
      <c r="TYX844" s="328"/>
      <c r="TYY844" s="328"/>
      <c r="TYZ844" s="328"/>
      <c r="TZA844" s="328"/>
      <c r="TZB844" s="328"/>
      <c r="TZC844" s="328"/>
      <c r="TZD844" s="328"/>
      <c r="TZE844" s="328"/>
      <c r="TZF844" s="328"/>
      <c r="TZG844" s="328"/>
      <c r="TZH844" s="328"/>
      <c r="TZI844" s="328"/>
      <c r="TZJ844" s="328"/>
      <c r="TZK844" s="328"/>
      <c r="TZL844" s="328"/>
      <c r="TZM844" s="328"/>
      <c r="TZN844" s="328"/>
      <c r="TZO844" s="328"/>
      <c r="TZP844" s="328"/>
      <c r="TZQ844" s="328"/>
      <c r="TZR844" s="328"/>
      <c r="TZS844" s="328"/>
      <c r="TZT844" s="328"/>
      <c r="TZU844" s="328"/>
      <c r="TZV844" s="328"/>
      <c r="TZW844" s="328"/>
      <c r="TZX844" s="328"/>
      <c r="TZY844" s="328"/>
      <c r="TZZ844" s="328"/>
      <c r="UAA844" s="328"/>
      <c r="UAB844" s="328"/>
      <c r="UAC844" s="328"/>
      <c r="UAD844" s="328"/>
      <c r="UAE844" s="328"/>
      <c r="UAF844" s="328"/>
      <c r="UAG844" s="328"/>
      <c r="UAH844" s="328"/>
      <c r="UAI844" s="328"/>
      <c r="UAJ844" s="328"/>
      <c r="UAK844" s="328"/>
      <c r="UAL844" s="328"/>
      <c r="UAM844" s="328"/>
      <c r="UAN844" s="328"/>
      <c r="UAO844" s="328"/>
      <c r="UAP844" s="328"/>
      <c r="UAQ844" s="328"/>
      <c r="UAR844" s="328"/>
      <c r="UAS844" s="328"/>
      <c r="UAT844" s="328"/>
      <c r="UAU844" s="328"/>
      <c r="UAV844" s="328"/>
      <c r="UAW844" s="328"/>
      <c r="UAX844" s="328"/>
      <c r="UAY844" s="328"/>
      <c r="UAZ844" s="328"/>
      <c r="UBA844" s="328"/>
      <c r="UBB844" s="328"/>
      <c r="UBC844" s="328"/>
      <c r="UBD844" s="328"/>
      <c r="UBE844" s="328"/>
      <c r="UBF844" s="328"/>
      <c r="UBG844" s="328"/>
      <c r="UBH844" s="328"/>
      <c r="UBI844" s="328"/>
      <c r="UBJ844" s="328"/>
      <c r="UBK844" s="328"/>
      <c r="UBL844" s="328"/>
      <c r="UBM844" s="328"/>
      <c r="UBN844" s="328"/>
      <c r="UBO844" s="328"/>
      <c r="UBP844" s="328"/>
      <c r="UBQ844" s="328"/>
      <c r="UBR844" s="328"/>
      <c r="UBS844" s="328"/>
      <c r="UBT844" s="328"/>
      <c r="UBU844" s="328"/>
      <c r="UBV844" s="328"/>
      <c r="UBW844" s="328"/>
      <c r="UBX844" s="328"/>
      <c r="UBY844" s="328"/>
      <c r="UBZ844" s="328"/>
      <c r="UCA844" s="328"/>
      <c r="UCB844" s="328"/>
      <c r="UCC844" s="328"/>
      <c r="UCD844" s="328"/>
      <c r="UCE844" s="328"/>
      <c r="UCF844" s="328"/>
      <c r="UCG844" s="328"/>
      <c r="UCH844" s="328"/>
      <c r="UCI844" s="328"/>
      <c r="UCJ844" s="328"/>
      <c r="UCK844" s="328"/>
      <c r="UCL844" s="328"/>
      <c r="UCM844" s="328"/>
      <c r="UCN844" s="328"/>
      <c r="UCO844" s="328"/>
      <c r="UCP844" s="328"/>
      <c r="UCQ844" s="328"/>
      <c r="UCR844" s="328"/>
      <c r="UCS844" s="328"/>
      <c r="UCT844" s="328"/>
      <c r="UCU844" s="328"/>
      <c r="UCV844" s="328"/>
      <c r="UCW844" s="328"/>
      <c r="UCX844" s="328"/>
      <c r="UCY844" s="328"/>
      <c r="UCZ844" s="328"/>
      <c r="UDA844" s="328"/>
      <c r="UDB844" s="328"/>
      <c r="UDC844" s="328"/>
      <c r="UDD844" s="328"/>
      <c r="UDE844" s="328"/>
      <c r="UDF844" s="328"/>
      <c r="UDG844" s="328"/>
      <c r="UDH844" s="328"/>
      <c r="UDI844" s="328"/>
      <c r="UDJ844" s="328"/>
      <c r="UDK844" s="328"/>
      <c r="UDL844" s="328"/>
      <c r="UDM844" s="328"/>
      <c r="UDN844" s="328"/>
      <c r="UDO844" s="328"/>
      <c r="UDP844" s="328"/>
      <c r="UDQ844" s="328"/>
      <c r="UDR844" s="328"/>
      <c r="UDS844" s="328"/>
      <c r="UDT844" s="328"/>
      <c r="UDU844" s="328"/>
      <c r="UDV844" s="328"/>
      <c r="UDW844" s="328"/>
      <c r="UDX844" s="328"/>
      <c r="UDY844" s="328"/>
      <c r="UDZ844" s="328"/>
      <c r="UEA844" s="328"/>
      <c r="UEB844" s="328"/>
      <c r="UEC844" s="328"/>
      <c r="UED844" s="328"/>
      <c r="UEE844" s="328"/>
      <c r="UEF844" s="328"/>
      <c r="UEG844" s="328"/>
      <c r="UEH844" s="328"/>
      <c r="UEI844" s="328"/>
      <c r="UEJ844" s="328"/>
      <c r="UEK844" s="328"/>
      <c r="UEL844" s="328"/>
      <c r="UEM844" s="328"/>
      <c r="UEN844" s="328"/>
      <c r="UEO844" s="328"/>
      <c r="UEP844" s="328"/>
      <c r="UEQ844" s="328"/>
      <c r="UER844" s="328"/>
      <c r="UES844" s="328"/>
      <c r="UET844" s="328"/>
      <c r="UEU844" s="328"/>
      <c r="UEV844" s="328"/>
      <c r="UEW844" s="328"/>
      <c r="UEX844" s="328"/>
      <c r="UEY844" s="328"/>
      <c r="UEZ844" s="328"/>
      <c r="UFA844" s="328"/>
      <c r="UFB844" s="328"/>
      <c r="UFC844" s="328"/>
      <c r="UFD844" s="328"/>
      <c r="UFE844" s="328"/>
      <c r="UFF844" s="328"/>
      <c r="UFG844" s="328"/>
      <c r="UFH844" s="328"/>
      <c r="UFI844" s="328"/>
      <c r="UFJ844" s="328"/>
      <c r="UFK844" s="328"/>
      <c r="UFL844" s="328"/>
      <c r="UFM844" s="328"/>
      <c r="UFN844" s="328"/>
      <c r="UFO844" s="328"/>
      <c r="UFP844" s="328"/>
      <c r="UFQ844" s="328"/>
      <c r="UFR844" s="328"/>
      <c r="UFS844" s="328"/>
      <c r="UFT844" s="328"/>
      <c r="UFU844" s="328"/>
      <c r="UFV844" s="328"/>
      <c r="UFW844" s="328"/>
      <c r="UFX844" s="328"/>
      <c r="UFY844" s="328"/>
      <c r="UFZ844" s="328"/>
      <c r="UGA844" s="328"/>
      <c r="UGB844" s="328"/>
      <c r="UGC844" s="328"/>
      <c r="UGD844" s="328"/>
      <c r="UGE844" s="328"/>
      <c r="UGF844" s="328"/>
      <c r="UGG844" s="328"/>
      <c r="UGH844" s="328"/>
      <c r="UGI844" s="328"/>
      <c r="UGJ844" s="328"/>
      <c r="UGK844" s="328"/>
      <c r="UGL844" s="328"/>
      <c r="UGM844" s="328"/>
      <c r="UGN844" s="328"/>
      <c r="UGO844" s="328"/>
      <c r="UGP844" s="328"/>
      <c r="UGQ844" s="328"/>
      <c r="UGR844" s="328"/>
      <c r="UGS844" s="328"/>
      <c r="UGT844" s="328"/>
      <c r="UGU844" s="328"/>
      <c r="UGV844" s="328"/>
      <c r="UGW844" s="328"/>
      <c r="UGX844" s="328"/>
      <c r="UGY844" s="328"/>
      <c r="UGZ844" s="328"/>
      <c r="UHA844" s="328"/>
      <c r="UHB844" s="328"/>
      <c r="UHC844" s="328"/>
      <c r="UHD844" s="328"/>
      <c r="UHE844" s="328"/>
      <c r="UHF844" s="328"/>
      <c r="UHG844" s="328"/>
      <c r="UHH844" s="328"/>
      <c r="UHI844" s="328"/>
      <c r="UHJ844" s="328"/>
      <c r="UHK844" s="328"/>
      <c r="UHL844" s="328"/>
      <c r="UHM844" s="328"/>
      <c r="UHN844" s="328"/>
      <c r="UHO844" s="328"/>
      <c r="UHP844" s="328"/>
      <c r="UHQ844" s="328"/>
      <c r="UHR844" s="328"/>
      <c r="UHS844" s="328"/>
      <c r="UHT844" s="328"/>
      <c r="UHU844" s="328"/>
      <c r="UHV844" s="328"/>
      <c r="UHW844" s="328"/>
      <c r="UHX844" s="328"/>
      <c r="UHY844" s="328"/>
      <c r="UHZ844" s="328"/>
      <c r="UIA844" s="328"/>
      <c r="UIB844" s="328"/>
      <c r="UIC844" s="328"/>
      <c r="UID844" s="328"/>
      <c r="UIE844" s="328"/>
      <c r="UIF844" s="328"/>
      <c r="UIG844" s="328"/>
      <c r="UIH844" s="328"/>
      <c r="UII844" s="328"/>
      <c r="UIJ844" s="328"/>
      <c r="UIK844" s="328"/>
      <c r="UIL844" s="328"/>
      <c r="UIM844" s="328"/>
      <c r="UIN844" s="328"/>
      <c r="UIO844" s="328"/>
      <c r="UIP844" s="328"/>
      <c r="UIQ844" s="328"/>
      <c r="UIR844" s="328"/>
      <c r="UIS844" s="328"/>
      <c r="UIT844" s="328"/>
      <c r="UIU844" s="328"/>
      <c r="UIV844" s="328"/>
      <c r="UIW844" s="328"/>
      <c r="UIX844" s="328"/>
      <c r="UIY844" s="328"/>
      <c r="UIZ844" s="328"/>
      <c r="UJA844" s="328"/>
      <c r="UJB844" s="328"/>
      <c r="UJC844" s="328"/>
      <c r="UJD844" s="328"/>
      <c r="UJE844" s="328"/>
      <c r="UJF844" s="328"/>
      <c r="UJG844" s="328"/>
      <c r="UJH844" s="328"/>
      <c r="UJI844" s="328"/>
      <c r="UJJ844" s="328"/>
      <c r="UJK844" s="328"/>
      <c r="UJL844" s="328"/>
      <c r="UJM844" s="328"/>
      <c r="UJN844" s="328"/>
      <c r="UJO844" s="328"/>
      <c r="UJP844" s="328"/>
      <c r="UJQ844" s="328"/>
      <c r="UJR844" s="328"/>
      <c r="UJS844" s="328"/>
      <c r="UJT844" s="328"/>
      <c r="UJU844" s="328"/>
      <c r="UJV844" s="328"/>
      <c r="UJW844" s="328"/>
      <c r="UJX844" s="328"/>
      <c r="UJY844" s="328"/>
      <c r="UJZ844" s="328"/>
      <c r="UKA844" s="328"/>
      <c r="UKB844" s="328"/>
      <c r="UKC844" s="328"/>
      <c r="UKD844" s="328"/>
      <c r="UKE844" s="328"/>
      <c r="UKF844" s="328"/>
      <c r="UKG844" s="328"/>
      <c r="UKH844" s="328"/>
      <c r="UKI844" s="328"/>
      <c r="UKJ844" s="328"/>
      <c r="UKK844" s="328"/>
      <c r="UKL844" s="328"/>
      <c r="UKM844" s="328"/>
      <c r="UKN844" s="328"/>
      <c r="UKO844" s="328"/>
      <c r="UKP844" s="328"/>
      <c r="UKQ844" s="328"/>
      <c r="UKR844" s="328"/>
      <c r="UKS844" s="328"/>
      <c r="UKT844" s="328"/>
      <c r="UKU844" s="328"/>
      <c r="UKV844" s="328"/>
      <c r="UKW844" s="328"/>
      <c r="UKX844" s="328"/>
      <c r="UKY844" s="328"/>
      <c r="UKZ844" s="328"/>
      <c r="ULA844" s="328"/>
      <c r="ULB844" s="328"/>
      <c r="ULC844" s="328"/>
      <c r="ULD844" s="328"/>
      <c r="ULE844" s="328"/>
      <c r="ULF844" s="328"/>
      <c r="ULG844" s="328"/>
      <c r="ULH844" s="328"/>
      <c r="ULI844" s="328"/>
      <c r="ULJ844" s="328"/>
      <c r="ULK844" s="328"/>
      <c r="ULL844" s="328"/>
      <c r="ULM844" s="328"/>
      <c r="ULN844" s="328"/>
      <c r="ULO844" s="328"/>
      <c r="ULP844" s="328"/>
      <c r="ULQ844" s="328"/>
      <c r="ULR844" s="328"/>
      <c r="ULS844" s="328"/>
      <c r="ULT844" s="328"/>
      <c r="ULU844" s="328"/>
      <c r="ULV844" s="328"/>
      <c r="ULW844" s="328"/>
      <c r="ULX844" s="328"/>
      <c r="ULY844" s="328"/>
      <c r="ULZ844" s="328"/>
      <c r="UMA844" s="328"/>
      <c r="UMB844" s="328"/>
      <c r="UMC844" s="328"/>
      <c r="UMD844" s="328"/>
      <c r="UME844" s="328"/>
      <c r="UMF844" s="328"/>
      <c r="UMG844" s="328"/>
      <c r="UMH844" s="328"/>
      <c r="UMI844" s="328"/>
      <c r="UMJ844" s="328"/>
      <c r="UMK844" s="328"/>
      <c r="UML844" s="328"/>
      <c r="UMM844" s="328"/>
      <c r="UMN844" s="328"/>
      <c r="UMO844" s="328"/>
      <c r="UMP844" s="328"/>
      <c r="UMQ844" s="328"/>
      <c r="UMR844" s="328"/>
      <c r="UMS844" s="328"/>
      <c r="UMT844" s="328"/>
      <c r="UMU844" s="328"/>
      <c r="UMV844" s="328"/>
      <c r="UMW844" s="328"/>
      <c r="UMX844" s="328"/>
      <c r="UMY844" s="328"/>
      <c r="UMZ844" s="328"/>
      <c r="UNA844" s="328"/>
      <c r="UNB844" s="328"/>
      <c r="UNC844" s="328"/>
      <c r="UND844" s="328"/>
      <c r="UNE844" s="328"/>
      <c r="UNF844" s="328"/>
      <c r="UNG844" s="328"/>
      <c r="UNH844" s="328"/>
      <c r="UNI844" s="328"/>
      <c r="UNJ844" s="328"/>
      <c r="UNK844" s="328"/>
      <c r="UNL844" s="328"/>
      <c r="UNM844" s="328"/>
      <c r="UNN844" s="328"/>
      <c r="UNO844" s="328"/>
      <c r="UNP844" s="328"/>
      <c r="UNQ844" s="328"/>
      <c r="UNR844" s="328"/>
      <c r="UNS844" s="328"/>
      <c r="UNT844" s="328"/>
      <c r="UNU844" s="328"/>
      <c r="UNV844" s="328"/>
      <c r="UNW844" s="328"/>
      <c r="UNX844" s="328"/>
      <c r="UNY844" s="328"/>
      <c r="UNZ844" s="328"/>
      <c r="UOA844" s="328"/>
      <c r="UOB844" s="328"/>
      <c r="UOC844" s="328"/>
      <c r="UOD844" s="328"/>
      <c r="UOE844" s="328"/>
      <c r="UOF844" s="328"/>
      <c r="UOG844" s="328"/>
      <c r="UOH844" s="328"/>
      <c r="UOI844" s="328"/>
      <c r="UOJ844" s="328"/>
      <c r="UOK844" s="328"/>
      <c r="UOL844" s="328"/>
      <c r="UOM844" s="328"/>
      <c r="UON844" s="328"/>
      <c r="UOO844" s="328"/>
      <c r="UOP844" s="328"/>
      <c r="UOQ844" s="328"/>
      <c r="UOR844" s="328"/>
      <c r="UOS844" s="328"/>
      <c r="UOT844" s="328"/>
      <c r="UOU844" s="328"/>
      <c r="UOV844" s="328"/>
      <c r="UOW844" s="328"/>
      <c r="UOX844" s="328"/>
      <c r="UOY844" s="328"/>
      <c r="UOZ844" s="328"/>
      <c r="UPA844" s="328"/>
      <c r="UPB844" s="328"/>
      <c r="UPC844" s="328"/>
      <c r="UPD844" s="328"/>
      <c r="UPE844" s="328"/>
      <c r="UPF844" s="328"/>
      <c r="UPG844" s="328"/>
      <c r="UPH844" s="328"/>
      <c r="UPI844" s="328"/>
      <c r="UPJ844" s="328"/>
      <c r="UPK844" s="328"/>
      <c r="UPL844" s="328"/>
      <c r="UPM844" s="328"/>
      <c r="UPN844" s="328"/>
      <c r="UPO844" s="328"/>
      <c r="UPP844" s="328"/>
      <c r="UPQ844" s="328"/>
      <c r="UPR844" s="328"/>
      <c r="UPS844" s="328"/>
      <c r="UPT844" s="328"/>
      <c r="UPU844" s="328"/>
      <c r="UPV844" s="328"/>
      <c r="UPW844" s="328"/>
      <c r="UPX844" s="328"/>
      <c r="UPY844" s="328"/>
      <c r="UPZ844" s="328"/>
      <c r="UQA844" s="328"/>
      <c r="UQB844" s="328"/>
      <c r="UQC844" s="328"/>
      <c r="UQD844" s="328"/>
      <c r="UQE844" s="328"/>
      <c r="UQF844" s="328"/>
      <c r="UQG844" s="328"/>
      <c r="UQH844" s="328"/>
      <c r="UQI844" s="328"/>
      <c r="UQJ844" s="328"/>
      <c r="UQK844" s="328"/>
      <c r="UQL844" s="328"/>
      <c r="UQM844" s="328"/>
      <c r="UQN844" s="328"/>
      <c r="UQO844" s="328"/>
      <c r="UQP844" s="328"/>
      <c r="UQQ844" s="328"/>
      <c r="UQR844" s="328"/>
      <c r="UQS844" s="328"/>
      <c r="UQT844" s="328"/>
      <c r="UQU844" s="328"/>
      <c r="UQV844" s="328"/>
      <c r="UQW844" s="328"/>
      <c r="UQX844" s="328"/>
      <c r="UQY844" s="328"/>
      <c r="UQZ844" s="328"/>
      <c r="URA844" s="328"/>
      <c r="URB844" s="328"/>
      <c r="URC844" s="328"/>
      <c r="URD844" s="328"/>
      <c r="URE844" s="328"/>
      <c r="URF844" s="328"/>
      <c r="URG844" s="328"/>
      <c r="URH844" s="328"/>
      <c r="URI844" s="328"/>
      <c r="URJ844" s="328"/>
      <c r="URK844" s="328"/>
      <c r="URL844" s="328"/>
      <c r="URM844" s="328"/>
      <c r="URN844" s="328"/>
      <c r="URO844" s="328"/>
      <c r="URP844" s="328"/>
      <c r="URQ844" s="328"/>
      <c r="URR844" s="328"/>
      <c r="URS844" s="328"/>
      <c r="URT844" s="328"/>
      <c r="URU844" s="328"/>
      <c r="URV844" s="328"/>
      <c r="URW844" s="328"/>
      <c r="URX844" s="328"/>
      <c r="URY844" s="328"/>
      <c r="URZ844" s="328"/>
      <c r="USA844" s="328"/>
      <c r="USB844" s="328"/>
      <c r="USC844" s="328"/>
      <c r="USD844" s="328"/>
      <c r="USE844" s="328"/>
      <c r="USF844" s="328"/>
      <c r="USG844" s="328"/>
      <c r="USH844" s="328"/>
      <c r="USI844" s="328"/>
      <c r="USJ844" s="328"/>
      <c r="USK844" s="328"/>
      <c r="USL844" s="328"/>
      <c r="USM844" s="328"/>
      <c r="USN844" s="328"/>
      <c r="USO844" s="328"/>
      <c r="USP844" s="328"/>
      <c r="USQ844" s="328"/>
      <c r="USR844" s="328"/>
      <c r="USS844" s="328"/>
      <c r="UST844" s="328"/>
      <c r="USU844" s="328"/>
      <c r="USV844" s="328"/>
      <c r="USW844" s="328"/>
      <c r="USX844" s="328"/>
      <c r="USY844" s="328"/>
      <c r="USZ844" s="328"/>
      <c r="UTA844" s="328"/>
      <c r="UTB844" s="328"/>
      <c r="UTC844" s="328"/>
      <c r="UTD844" s="328"/>
      <c r="UTE844" s="328"/>
      <c r="UTF844" s="328"/>
      <c r="UTG844" s="328"/>
      <c r="UTH844" s="328"/>
      <c r="UTI844" s="328"/>
      <c r="UTJ844" s="328"/>
      <c r="UTK844" s="328"/>
      <c r="UTL844" s="328"/>
      <c r="UTM844" s="328"/>
      <c r="UTN844" s="328"/>
      <c r="UTO844" s="328"/>
      <c r="UTP844" s="328"/>
      <c r="UTQ844" s="328"/>
      <c r="UTR844" s="328"/>
      <c r="UTS844" s="328"/>
      <c r="UTT844" s="328"/>
      <c r="UTU844" s="328"/>
      <c r="UTV844" s="328"/>
      <c r="UTW844" s="328"/>
      <c r="UTX844" s="328"/>
      <c r="UTY844" s="328"/>
      <c r="UTZ844" s="328"/>
      <c r="UUA844" s="328"/>
      <c r="UUB844" s="328"/>
      <c r="UUC844" s="328"/>
      <c r="UUD844" s="328"/>
      <c r="UUE844" s="328"/>
      <c r="UUF844" s="328"/>
      <c r="UUG844" s="328"/>
      <c r="UUH844" s="328"/>
      <c r="UUI844" s="328"/>
      <c r="UUJ844" s="328"/>
      <c r="UUK844" s="328"/>
      <c r="UUL844" s="328"/>
      <c r="UUM844" s="328"/>
      <c r="UUN844" s="328"/>
      <c r="UUO844" s="328"/>
      <c r="UUP844" s="328"/>
      <c r="UUQ844" s="328"/>
      <c r="UUR844" s="328"/>
      <c r="UUS844" s="328"/>
      <c r="UUT844" s="328"/>
      <c r="UUU844" s="328"/>
      <c r="UUV844" s="328"/>
      <c r="UUW844" s="328"/>
      <c r="UUX844" s="328"/>
      <c r="UUY844" s="328"/>
      <c r="UUZ844" s="328"/>
      <c r="UVA844" s="328"/>
      <c r="UVB844" s="328"/>
      <c r="UVC844" s="328"/>
      <c r="UVD844" s="328"/>
      <c r="UVE844" s="328"/>
      <c r="UVF844" s="328"/>
      <c r="UVG844" s="328"/>
      <c r="UVH844" s="328"/>
      <c r="UVI844" s="328"/>
      <c r="UVJ844" s="328"/>
      <c r="UVK844" s="328"/>
      <c r="UVL844" s="328"/>
      <c r="UVM844" s="328"/>
      <c r="UVN844" s="328"/>
      <c r="UVO844" s="328"/>
      <c r="UVP844" s="328"/>
      <c r="UVQ844" s="328"/>
      <c r="UVR844" s="328"/>
      <c r="UVS844" s="328"/>
      <c r="UVT844" s="328"/>
      <c r="UVU844" s="328"/>
      <c r="UVV844" s="328"/>
      <c r="UVW844" s="328"/>
      <c r="UVX844" s="328"/>
      <c r="UVY844" s="328"/>
      <c r="UVZ844" s="328"/>
      <c r="UWA844" s="328"/>
      <c r="UWB844" s="328"/>
      <c r="UWC844" s="328"/>
      <c r="UWD844" s="328"/>
      <c r="UWE844" s="328"/>
      <c r="UWF844" s="328"/>
      <c r="UWG844" s="328"/>
      <c r="UWH844" s="328"/>
      <c r="UWI844" s="328"/>
      <c r="UWJ844" s="328"/>
      <c r="UWK844" s="328"/>
      <c r="UWL844" s="328"/>
      <c r="UWM844" s="328"/>
      <c r="UWN844" s="328"/>
      <c r="UWO844" s="328"/>
      <c r="UWP844" s="328"/>
      <c r="UWQ844" s="328"/>
      <c r="UWR844" s="328"/>
      <c r="UWS844" s="328"/>
      <c r="UWT844" s="328"/>
      <c r="UWU844" s="328"/>
      <c r="UWV844" s="328"/>
      <c r="UWW844" s="328"/>
      <c r="UWX844" s="328"/>
      <c r="UWY844" s="328"/>
      <c r="UWZ844" s="328"/>
      <c r="UXA844" s="328"/>
      <c r="UXB844" s="328"/>
      <c r="UXC844" s="328"/>
      <c r="UXD844" s="328"/>
      <c r="UXE844" s="328"/>
      <c r="UXF844" s="328"/>
      <c r="UXG844" s="328"/>
      <c r="UXH844" s="328"/>
      <c r="UXI844" s="328"/>
      <c r="UXJ844" s="328"/>
      <c r="UXK844" s="328"/>
      <c r="UXL844" s="328"/>
      <c r="UXM844" s="328"/>
      <c r="UXN844" s="328"/>
      <c r="UXO844" s="328"/>
      <c r="UXP844" s="328"/>
      <c r="UXQ844" s="328"/>
      <c r="UXR844" s="328"/>
      <c r="UXS844" s="328"/>
      <c r="UXT844" s="328"/>
      <c r="UXU844" s="328"/>
      <c r="UXV844" s="328"/>
      <c r="UXW844" s="328"/>
      <c r="UXX844" s="328"/>
      <c r="UXY844" s="328"/>
      <c r="UXZ844" s="328"/>
      <c r="UYA844" s="328"/>
      <c r="UYB844" s="328"/>
      <c r="UYC844" s="328"/>
      <c r="UYD844" s="328"/>
      <c r="UYE844" s="328"/>
      <c r="UYF844" s="328"/>
      <c r="UYG844" s="328"/>
      <c r="UYH844" s="328"/>
      <c r="UYI844" s="328"/>
      <c r="UYJ844" s="328"/>
      <c r="UYK844" s="328"/>
      <c r="UYL844" s="328"/>
      <c r="UYM844" s="328"/>
      <c r="UYN844" s="328"/>
      <c r="UYO844" s="328"/>
      <c r="UYP844" s="328"/>
      <c r="UYQ844" s="328"/>
      <c r="UYR844" s="328"/>
      <c r="UYS844" s="328"/>
      <c r="UYT844" s="328"/>
      <c r="UYU844" s="328"/>
      <c r="UYV844" s="328"/>
      <c r="UYW844" s="328"/>
      <c r="UYX844" s="328"/>
      <c r="UYY844" s="328"/>
      <c r="UYZ844" s="328"/>
      <c r="UZA844" s="328"/>
      <c r="UZB844" s="328"/>
      <c r="UZC844" s="328"/>
      <c r="UZD844" s="328"/>
      <c r="UZE844" s="328"/>
      <c r="UZF844" s="328"/>
      <c r="UZG844" s="328"/>
      <c r="UZH844" s="328"/>
      <c r="UZI844" s="328"/>
      <c r="UZJ844" s="328"/>
      <c r="UZK844" s="328"/>
      <c r="UZL844" s="328"/>
      <c r="UZM844" s="328"/>
      <c r="UZN844" s="328"/>
      <c r="UZO844" s="328"/>
      <c r="UZP844" s="328"/>
      <c r="UZQ844" s="328"/>
      <c r="UZR844" s="328"/>
      <c r="UZS844" s="328"/>
      <c r="UZT844" s="328"/>
      <c r="UZU844" s="328"/>
      <c r="UZV844" s="328"/>
      <c r="UZW844" s="328"/>
      <c r="UZX844" s="328"/>
      <c r="UZY844" s="328"/>
      <c r="UZZ844" s="328"/>
      <c r="VAA844" s="328"/>
      <c r="VAB844" s="328"/>
      <c r="VAC844" s="328"/>
      <c r="VAD844" s="328"/>
      <c r="VAE844" s="328"/>
      <c r="VAF844" s="328"/>
      <c r="VAG844" s="328"/>
      <c r="VAH844" s="328"/>
      <c r="VAI844" s="328"/>
      <c r="VAJ844" s="328"/>
      <c r="VAK844" s="328"/>
      <c r="VAL844" s="328"/>
      <c r="VAM844" s="328"/>
      <c r="VAN844" s="328"/>
      <c r="VAO844" s="328"/>
      <c r="VAP844" s="328"/>
      <c r="VAQ844" s="328"/>
      <c r="VAR844" s="328"/>
      <c r="VAS844" s="328"/>
      <c r="VAT844" s="328"/>
      <c r="VAU844" s="328"/>
      <c r="VAV844" s="328"/>
      <c r="VAW844" s="328"/>
      <c r="VAX844" s="328"/>
      <c r="VAY844" s="328"/>
      <c r="VAZ844" s="328"/>
      <c r="VBA844" s="328"/>
      <c r="VBB844" s="328"/>
      <c r="VBC844" s="328"/>
      <c r="VBD844" s="328"/>
      <c r="VBE844" s="328"/>
      <c r="VBF844" s="328"/>
      <c r="VBG844" s="328"/>
      <c r="VBH844" s="328"/>
      <c r="VBI844" s="328"/>
      <c r="VBJ844" s="328"/>
      <c r="VBK844" s="328"/>
      <c r="VBL844" s="328"/>
      <c r="VBM844" s="328"/>
      <c r="VBN844" s="328"/>
      <c r="VBO844" s="328"/>
      <c r="VBP844" s="328"/>
      <c r="VBQ844" s="328"/>
      <c r="VBR844" s="328"/>
      <c r="VBS844" s="328"/>
      <c r="VBT844" s="328"/>
      <c r="VBU844" s="328"/>
      <c r="VBV844" s="328"/>
      <c r="VBW844" s="328"/>
      <c r="VBX844" s="328"/>
      <c r="VBY844" s="328"/>
      <c r="VBZ844" s="328"/>
      <c r="VCA844" s="328"/>
      <c r="VCB844" s="328"/>
      <c r="VCC844" s="328"/>
      <c r="VCD844" s="328"/>
      <c r="VCE844" s="328"/>
      <c r="VCF844" s="328"/>
      <c r="VCG844" s="328"/>
      <c r="VCH844" s="328"/>
      <c r="VCI844" s="328"/>
      <c r="VCJ844" s="328"/>
      <c r="VCK844" s="328"/>
      <c r="VCL844" s="328"/>
      <c r="VCM844" s="328"/>
      <c r="VCN844" s="328"/>
      <c r="VCO844" s="328"/>
      <c r="VCP844" s="328"/>
      <c r="VCQ844" s="328"/>
      <c r="VCR844" s="328"/>
      <c r="VCS844" s="328"/>
      <c r="VCT844" s="328"/>
      <c r="VCU844" s="328"/>
      <c r="VCV844" s="328"/>
      <c r="VCW844" s="328"/>
      <c r="VCX844" s="328"/>
      <c r="VCY844" s="328"/>
      <c r="VCZ844" s="328"/>
      <c r="VDA844" s="328"/>
      <c r="VDB844" s="328"/>
      <c r="VDC844" s="328"/>
      <c r="VDD844" s="328"/>
      <c r="VDE844" s="328"/>
      <c r="VDF844" s="328"/>
      <c r="VDG844" s="328"/>
      <c r="VDH844" s="328"/>
      <c r="VDI844" s="328"/>
      <c r="VDJ844" s="328"/>
      <c r="VDK844" s="328"/>
      <c r="VDL844" s="328"/>
      <c r="VDM844" s="328"/>
      <c r="VDN844" s="328"/>
      <c r="VDO844" s="328"/>
      <c r="VDP844" s="328"/>
      <c r="VDQ844" s="328"/>
      <c r="VDR844" s="328"/>
      <c r="VDS844" s="328"/>
      <c r="VDT844" s="328"/>
      <c r="VDU844" s="328"/>
      <c r="VDV844" s="328"/>
      <c r="VDW844" s="328"/>
      <c r="VDX844" s="328"/>
      <c r="VDY844" s="328"/>
      <c r="VDZ844" s="328"/>
      <c r="VEA844" s="328"/>
      <c r="VEB844" s="328"/>
      <c r="VEC844" s="328"/>
      <c r="VED844" s="328"/>
      <c r="VEE844" s="328"/>
      <c r="VEF844" s="328"/>
      <c r="VEG844" s="328"/>
      <c r="VEH844" s="328"/>
      <c r="VEI844" s="328"/>
      <c r="VEJ844" s="328"/>
      <c r="VEK844" s="328"/>
      <c r="VEL844" s="328"/>
      <c r="VEM844" s="328"/>
      <c r="VEN844" s="328"/>
      <c r="VEO844" s="328"/>
      <c r="VEP844" s="328"/>
      <c r="VEQ844" s="328"/>
      <c r="VER844" s="328"/>
      <c r="VES844" s="328"/>
      <c r="VET844" s="328"/>
      <c r="VEU844" s="328"/>
      <c r="VEV844" s="328"/>
      <c r="VEW844" s="328"/>
      <c r="VEX844" s="328"/>
      <c r="VEY844" s="328"/>
      <c r="VEZ844" s="328"/>
      <c r="VFA844" s="328"/>
      <c r="VFB844" s="328"/>
      <c r="VFC844" s="328"/>
      <c r="VFD844" s="328"/>
      <c r="VFE844" s="328"/>
      <c r="VFF844" s="328"/>
      <c r="VFG844" s="328"/>
      <c r="VFH844" s="328"/>
      <c r="VFI844" s="328"/>
      <c r="VFJ844" s="328"/>
      <c r="VFK844" s="328"/>
      <c r="VFL844" s="328"/>
      <c r="VFM844" s="328"/>
      <c r="VFN844" s="328"/>
      <c r="VFO844" s="328"/>
      <c r="VFP844" s="328"/>
      <c r="VFQ844" s="328"/>
      <c r="VFR844" s="328"/>
      <c r="VFS844" s="328"/>
      <c r="VFT844" s="328"/>
      <c r="VFU844" s="328"/>
      <c r="VFV844" s="328"/>
      <c r="VFW844" s="328"/>
      <c r="VFX844" s="328"/>
      <c r="VFY844" s="328"/>
      <c r="VFZ844" s="328"/>
      <c r="VGA844" s="328"/>
      <c r="VGB844" s="328"/>
      <c r="VGC844" s="328"/>
      <c r="VGD844" s="328"/>
      <c r="VGE844" s="328"/>
      <c r="VGF844" s="328"/>
      <c r="VGG844" s="328"/>
      <c r="VGH844" s="328"/>
      <c r="VGI844" s="328"/>
      <c r="VGJ844" s="328"/>
      <c r="VGK844" s="328"/>
      <c r="VGL844" s="328"/>
      <c r="VGM844" s="328"/>
      <c r="VGN844" s="328"/>
      <c r="VGO844" s="328"/>
      <c r="VGP844" s="328"/>
      <c r="VGQ844" s="328"/>
      <c r="VGR844" s="328"/>
      <c r="VGS844" s="328"/>
      <c r="VGT844" s="328"/>
      <c r="VGU844" s="328"/>
      <c r="VGV844" s="328"/>
      <c r="VGW844" s="328"/>
      <c r="VGX844" s="328"/>
      <c r="VGY844" s="328"/>
      <c r="VGZ844" s="328"/>
      <c r="VHA844" s="328"/>
      <c r="VHB844" s="328"/>
      <c r="VHC844" s="328"/>
      <c r="VHD844" s="328"/>
      <c r="VHE844" s="328"/>
      <c r="VHF844" s="328"/>
      <c r="VHG844" s="328"/>
      <c r="VHH844" s="328"/>
      <c r="VHI844" s="328"/>
      <c r="VHJ844" s="328"/>
      <c r="VHK844" s="328"/>
      <c r="VHL844" s="328"/>
      <c r="VHM844" s="328"/>
      <c r="VHN844" s="328"/>
      <c r="VHO844" s="328"/>
      <c r="VHP844" s="328"/>
      <c r="VHQ844" s="328"/>
      <c r="VHR844" s="328"/>
      <c r="VHS844" s="328"/>
      <c r="VHT844" s="328"/>
      <c r="VHU844" s="328"/>
      <c r="VHV844" s="328"/>
      <c r="VHW844" s="328"/>
      <c r="VHX844" s="328"/>
      <c r="VHY844" s="328"/>
      <c r="VHZ844" s="328"/>
      <c r="VIA844" s="328"/>
      <c r="VIB844" s="328"/>
      <c r="VIC844" s="328"/>
      <c r="VID844" s="328"/>
      <c r="VIE844" s="328"/>
      <c r="VIF844" s="328"/>
      <c r="VIG844" s="328"/>
      <c r="VIH844" s="328"/>
      <c r="VII844" s="328"/>
      <c r="VIJ844" s="328"/>
      <c r="VIK844" s="328"/>
      <c r="VIL844" s="328"/>
      <c r="VIM844" s="328"/>
      <c r="VIN844" s="328"/>
      <c r="VIO844" s="328"/>
      <c r="VIP844" s="328"/>
      <c r="VIQ844" s="328"/>
      <c r="VIR844" s="328"/>
      <c r="VIS844" s="328"/>
      <c r="VIT844" s="328"/>
      <c r="VIU844" s="328"/>
      <c r="VIV844" s="328"/>
      <c r="VIW844" s="328"/>
      <c r="VIX844" s="328"/>
      <c r="VIY844" s="328"/>
      <c r="VIZ844" s="328"/>
      <c r="VJA844" s="328"/>
      <c r="VJB844" s="328"/>
      <c r="VJC844" s="328"/>
      <c r="VJD844" s="328"/>
      <c r="VJE844" s="328"/>
      <c r="VJF844" s="328"/>
      <c r="VJG844" s="328"/>
      <c r="VJH844" s="328"/>
      <c r="VJI844" s="328"/>
      <c r="VJJ844" s="328"/>
      <c r="VJK844" s="328"/>
      <c r="VJL844" s="328"/>
      <c r="VJM844" s="328"/>
      <c r="VJN844" s="328"/>
      <c r="VJO844" s="328"/>
      <c r="VJP844" s="328"/>
      <c r="VJQ844" s="328"/>
      <c r="VJR844" s="328"/>
      <c r="VJS844" s="328"/>
      <c r="VJT844" s="328"/>
      <c r="VJU844" s="328"/>
      <c r="VJV844" s="328"/>
      <c r="VJW844" s="328"/>
      <c r="VJX844" s="328"/>
      <c r="VJY844" s="328"/>
      <c r="VJZ844" s="328"/>
      <c r="VKA844" s="328"/>
      <c r="VKB844" s="328"/>
      <c r="VKC844" s="328"/>
      <c r="VKD844" s="328"/>
      <c r="VKE844" s="328"/>
      <c r="VKF844" s="328"/>
      <c r="VKG844" s="328"/>
      <c r="VKH844" s="328"/>
      <c r="VKI844" s="328"/>
      <c r="VKJ844" s="328"/>
      <c r="VKK844" s="328"/>
      <c r="VKL844" s="328"/>
      <c r="VKM844" s="328"/>
      <c r="VKN844" s="328"/>
      <c r="VKO844" s="328"/>
      <c r="VKP844" s="328"/>
      <c r="VKQ844" s="328"/>
      <c r="VKR844" s="328"/>
      <c r="VKS844" s="328"/>
      <c r="VKT844" s="328"/>
      <c r="VKU844" s="328"/>
      <c r="VKV844" s="328"/>
      <c r="VKW844" s="328"/>
      <c r="VKX844" s="328"/>
      <c r="VKY844" s="328"/>
      <c r="VKZ844" s="328"/>
      <c r="VLA844" s="328"/>
      <c r="VLB844" s="328"/>
      <c r="VLC844" s="328"/>
      <c r="VLD844" s="328"/>
      <c r="VLE844" s="328"/>
      <c r="VLF844" s="328"/>
      <c r="VLG844" s="328"/>
      <c r="VLH844" s="328"/>
      <c r="VLI844" s="328"/>
      <c r="VLJ844" s="328"/>
      <c r="VLK844" s="328"/>
      <c r="VLL844" s="328"/>
      <c r="VLM844" s="328"/>
      <c r="VLN844" s="328"/>
      <c r="VLO844" s="328"/>
      <c r="VLP844" s="328"/>
      <c r="VLQ844" s="328"/>
      <c r="VLR844" s="328"/>
      <c r="VLS844" s="328"/>
      <c r="VLT844" s="328"/>
      <c r="VLU844" s="328"/>
      <c r="VLV844" s="328"/>
      <c r="VLW844" s="328"/>
      <c r="VLX844" s="328"/>
      <c r="VLY844" s="328"/>
      <c r="VLZ844" s="328"/>
      <c r="VMA844" s="328"/>
      <c r="VMB844" s="328"/>
      <c r="VMC844" s="328"/>
      <c r="VMD844" s="328"/>
      <c r="VME844" s="328"/>
      <c r="VMF844" s="328"/>
      <c r="VMG844" s="328"/>
      <c r="VMH844" s="328"/>
      <c r="VMI844" s="328"/>
      <c r="VMJ844" s="328"/>
      <c r="VMK844" s="328"/>
      <c r="VML844" s="328"/>
      <c r="VMM844" s="328"/>
      <c r="VMN844" s="328"/>
      <c r="VMO844" s="328"/>
      <c r="VMP844" s="328"/>
      <c r="VMQ844" s="328"/>
      <c r="VMR844" s="328"/>
      <c r="VMS844" s="328"/>
      <c r="VMT844" s="328"/>
      <c r="VMU844" s="328"/>
      <c r="VMV844" s="328"/>
      <c r="VMW844" s="328"/>
      <c r="VMX844" s="328"/>
      <c r="VMY844" s="328"/>
      <c r="VMZ844" s="328"/>
      <c r="VNA844" s="328"/>
      <c r="VNB844" s="328"/>
      <c r="VNC844" s="328"/>
      <c r="VND844" s="328"/>
      <c r="VNE844" s="328"/>
      <c r="VNF844" s="328"/>
      <c r="VNG844" s="328"/>
      <c r="VNH844" s="328"/>
      <c r="VNI844" s="328"/>
      <c r="VNJ844" s="328"/>
      <c r="VNK844" s="328"/>
      <c r="VNL844" s="328"/>
      <c r="VNM844" s="328"/>
      <c r="VNN844" s="328"/>
      <c r="VNO844" s="328"/>
      <c r="VNP844" s="328"/>
      <c r="VNQ844" s="328"/>
      <c r="VNR844" s="328"/>
      <c r="VNS844" s="328"/>
      <c r="VNT844" s="328"/>
      <c r="VNU844" s="328"/>
      <c r="VNV844" s="328"/>
      <c r="VNW844" s="328"/>
      <c r="VNX844" s="328"/>
      <c r="VNY844" s="328"/>
      <c r="VNZ844" s="328"/>
      <c r="VOA844" s="328"/>
      <c r="VOB844" s="328"/>
      <c r="VOC844" s="328"/>
      <c r="VOD844" s="328"/>
      <c r="VOE844" s="328"/>
      <c r="VOF844" s="328"/>
      <c r="VOG844" s="328"/>
      <c r="VOH844" s="328"/>
      <c r="VOI844" s="328"/>
      <c r="VOJ844" s="328"/>
      <c r="VOK844" s="328"/>
      <c r="VOL844" s="328"/>
      <c r="VOM844" s="328"/>
      <c r="VON844" s="328"/>
      <c r="VOO844" s="328"/>
      <c r="VOP844" s="328"/>
      <c r="VOQ844" s="328"/>
      <c r="VOR844" s="328"/>
      <c r="VOS844" s="328"/>
      <c r="VOT844" s="328"/>
      <c r="VOU844" s="328"/>
      <c r="VOV844" s="328"/>
      <c r="VOW844" s="328"/>
      <c r="VOX844" s="328"/>
      <c r="VOY844" s="328"/>
      <c r="VOZ844" s="328"/>
      <c r="VPA844" s="328"/>
      <c r="VPB844" s="328"/>
      <c r="VPC844" s="328"/>
      <c r="VPD844" s="328"/>
      <c r="VPE844" s="328"/>
      <c r="VPF844" s="328"/>
      <c r="VPG844" s="328"/>
      <c r="VPH844" s="328"/>
      <c r="VPI844" s="328"/>
      <c r="VPJ844" s="328"/>
      <c r="VPK844" s="328"/>
      <c r="VPL844" s="328"/>
      <c r="VPM844" s="328"/>
      <c r="VPN844" s="328"/>
      <c r="VPO844" s="328"/>
      <c r="VPP844" s="328"/>
      <c r="VPQ844" s="328"/>
      <c r="VPR844" s="328"/>
      <c r="VPS844" s="328"/>
      <c r="VPT844" s="328"/>
      <c r="VPU844" s="328"/>
      <c r="VPV844" s="328"/>
      <c r="VPW844" s="328"/>
      <c r="VPX844" s="328"/>
      <c r="VPY844" s="328"/>
      <c r="VPZ844" s="328"/>
      <c r="VQA844" s="328"/>
      <c r="VQB844" s="328"/>
      <c r="VQC844" s="328"/>
      <c r="VQD844" s="328"/>
      <c r="VQE844" s="328"/>
      <c r="VQF844" s="328"/>
      <c r="VQG844" s="328"/>
      <c r="VQH844" s="328"/>
      <c r="VQI844" s="328"/>
      <c r="VQJ844" s="328"/>
      <c r="VQK844" s="328"/>
      <c r="VQL844" s="328"/>
      <c r="VQM844" s="328"/>
      <c r="VQN844" s="328"/>
      <c r="VQO844" s="328"/>
      <c r="VQP844" s="328"/>
      <c r="VQQ844" s="328"/>
      <c r="VQR844" s="328"/>
      <c r="VQS844" s="328"/>
      <c r="VQT844" s="328"/>
      <c r="VQU844" s="328"/>
      <c r="VQV844" s="328"/>
      <c r="VQW844" s="328"/>
      <c r="VQX844" s="328"/>
      <c r="VQY844" s="328"/>
      <c r="VQZ844" s="328"/>
      <c r="VRA844" s="328"/>
      <c r="VRB844" s="328"/>
      <c r="VRC844" s="328"/>
      <c r="VRD844" s="328"/>
      <c r="VRE844" s="328"/>
      <c r="VRF844" s="328"/>
      <c r="VRG844" s="328"/>
      <c r="VRH844" s="328"/>
      <c r="VRI844" s="328"/>
      <c r="VRJ844" s="328"/>
      <c r="VRK844" s="328"/>
      <c r="VRL844" s="328"/>
      <c r="VRM844" s="328"/>
      <c r="VRN844" s="328"/>
      <c r="VRO844" s="328"/>
      <c r="VRP844" s="328"/>
      <c r="VRQ844" s="328"/>
      <c r="VRR844" s="328"/>
      <c r="VRS844" s="328"/>
      <c r="VRT844" s="328"/>
      <c r="VRU844" s="328"/>
      <c r="VRV844" s="328"/>
      <c r="VRW844" s="328"/>
      <c r="VRX844" s="328"/>
      <c r="VRY844" s="328"/>
      <c r="VRZ844" s="328"/>
      <c r="VSA844" s="328"/>
      <c r="VSB844" s="328"/>
      <c r="VSC844" s="328"/>
      <c r="VSD844" s="328"/>
      <c r="VSE844" s="328"/>
      <c r="VSF844" s="328"/>
      <c r="VSG844" s="328"/>
      <c r="VSH844" s="328"/>
      <c r="VSI844" s="328"/>
      <c r="VSJ844" s="328"/>
      <c r="VSK844" s="328"/>
      <c r="VSL844" s="328"/>
      <c r="VSM844" s="328"/>
      <c r="VSN844" s="328"/>
      <c r="VSO844" s="328"/>
      <c r="VSP844" s="328"/>
      <c r="VSQ844" s="328"/>
      <c r="VSR844" s="328"/>
      <c r="VSS844" s="328"/>
      <c r="VST844" s="328"/>
      <c r="VSU844" s="328"/>
      <c r="VSV844" s="328"/>
      <c r="VSW844" s="328"/>
      <c r="VSX844" s="328"/>
      <c r="VSY844" s="328"/>
      <c r="VSZ844" s="328"/>
      <c r="VTA844" s="328"/>
      <c r="VTB844" s="328"/>
      <c r="VTC844" s="328"/>
      <c r="VTD844" s="328"/>
      <c r="VTE844" s="328"/>
      <c r="VTF844" s="328"/>
      <c r="VTG844" s="328"/>
      <c r="VTH844" s="328"/>
      <c r="VTI844" s="328"/>
      <c r="VTJ844" s="328"/>
      <c r="VTK844" s="328"/>
      <c r="VTL844" s="328"/>
      <c r="VTM844" s="328"/>
      <c r="VTN844" s="328"/>
      <c r="VTO844" s="328"/>
      <c r="VTP844" s="328"/>
      <c r="VTQ844" s="328"/>
      <c r="VTR844" s="328"/>
      <c r="VTS844" s="328"/>
      <c r="VTT844" s="328"/>
      <c r="VTU844" s="328"/>
      <c r="VTV844" s="328"/>
      <c r="VTW844" s="328"/>
      <c r="VTX844" s="328"/>
      <c r="VTY844" s="328"/>
      <c r="VTZ844" s="328"/>
      <c r="VUA844" s="328"/>
      <c r="VUB844" s="328"/>
      <c r="VUC844" s="328"/>
      <c r="VUD844" s="328"/>
      <c r="VUE844" s="328"/>
      <c r="VUF844" s="328"/>
      <c r="VUG844" s="328"/>
      <c r="VUH844" s="328"/>
      <c r="VUI844" s="328"/>
      <c r="VUJ844" s="328"/>
      <c r="VUK844" s="328"/>
      <c r="VUL844" s="328"/>
      <c r="VUM844" s="328"/>
      <c r="VUN844" s="328"/>
      <c r="VUO844" s="328"/>
      <c r="VUP844" s="328"/>
      <c r="VUQ844" s="328"/>
      <c r="VUR844" s="328"/>
      <c r="VUS844" s="328"/>
      <c r="VUT844" s="328"/>
      <c r="VUU844" s="328"/>
      <c r="VUV844" s="328"/>
      <c r="VUW844" s="328"/>
      <c r="VUX844" s="328"/>
      <c r="VUY844" s="328"/>
      <c r="VUZ844" s="328"/>
      <c r="VVA844" s="328"/>
      <c r="VVB844" s="328"/>
      <c r="VVC844" s="328"/>
      <c r="VVD844" s="328"/>
      <c r="VVE844" s="328"/>
      <c r="VVF844" s="328"/>
      <c r="VVG844" s="328"/>
      <c r="VVH844" s="328"/>
      <c r="VVI844" s="328"/>
      <c r="VVJ844" s="328"/>
      <c r="VVK844" s="328"/>
      <c r="VVL844" s="328"/>
      <c r="VVM844" s="328"/>
      <c r="VVN844" s="328"/>
      <c r="VVO844" s="328"/>
      <c r="VVP844" s="328"/>
      <c r="VVQ844" s="328"/>
      <c r="VVR844" s="328"/>
      <c r="VVS844" s="328"/>
      <c r="VVT844" s="328"/>
      <c r="VVU844" s="328"/>
      <c r="VVV844" s="328"/>
      <c r="VVW844" s="328"/>
      <c r="VVX844" s="328"/>
      <c r="VVY844" s="328"/>
      <c r="VVZ844" s="328"/>
      <c r="VWA844" s="328"/>
      <c r="VWB844" s="328"/>
      <c r="VWC844" s="328"/>
      <c r="VWD844" s="328"/>
      <c r="VWE844" s="328"/>
      <c r="VWF844" s="328"/>
      <c r="VWG844" s="328"/>
      <c r="VWH844" s="328"/>
      <c r="VWI844" s="328"/>
      <c r="VWJ844" s="328"/>
      <c r="VWK844" s="328"/>
      <c r="VWL844" s="328"/>
      <c r="VWM844" s="328"/>
      <c r="VWN844" s="328"/>
      <c r="VWO844" s="328"/>
      <c r="VWP844" s="328"/>
      <c r="VWQ844" s="328"/>
      <c r="VWR844" s="328"/>
      <c r="VWS844" s="328"/>
      <c r="VWT844" s="328"/>
      <c r="VWU844" s="328"/>
      <c r="VWV844" s="328"/>
      <c r="VWW844" s="328"/>
      <c r="VWX844" s="328"/>
      <c r="VWY844" s="328"/>
      <c r="VWZ844" s="328"/>
      <c r="VXA844" s="328"/>
      <c r="VXB844" s="328"/>
      <c r="VXC844" s="328"/>
      <c r="VXD844" s="328"/>
      <c r="VXE844" s="328"/>
      <c r="VXF844" s="328"/>
      <c r="VXG844" s="328"/>
      <c r="VXH844" s="328"/>
      <c r="VXI844" s="328"/>
      <c r="VXJ844" s="328"/>
      <c r="VXK844" s="328"/>
      <c r="VXL844" s="328"/>
      <c r="VXM844" s="328"/>
      <c r="VXN844" s="328"/>
      <c r="VXO844" s="328"/>
      <c r="VXP844" s="328"/>
      <c r="VXQ844" s="328"/>
      <c r="VXR844" s="328"/>
      <c r="VXS844" s="328"/>
      <c r="VXT844" s="328"/>
      <c r="VXU844" s="328"/>
      <c r="VXV844" s="328"/>
      <c r="VXW844" s="328"/>
      <c r="VXX844" s="328"/>
      <c r="VXY844" s="328"/>
      <c r="VXZ844" s="328"/>
      <c r="VYA844" s="328"/>
      <c r="VYB844" s="328"/>
      <c r="VYC844" s="328"/>
      <c r="VYD844" s="328"/>
      <c r="VYE844" s="328"/>
      <c r="VYF844" s="328"/>
      <c r="VYG844" s="328"/>
      <c r="VYH844" s="328"/>
      <c r="VYI844" s="328"/>
      <c r="VYJ844" s="328"/>
      <c r="VYK844" s="328"/>
      <c r="VYL844" s="328"/>
      <c r="VYM844" s="328"/>
      <c r="VYN844" s="328"/>
      <c r="VYO844" s="328"/>
      <c r="VYP844" s="328"/>
      <c r="VYQ844" s="328"/>
      <c r="VYR844" s="328"/>
      <c r="VYS844" s="328"/>
      <c r="VYT844" s="328"/>
      <c r="VYU844" s="328"/>
      <c r="VYV844" s="328"/>
      <c r="VYW844" s="328"/>
      <c r="VYX844" s="328"/>
      <c r="VYY844" s="328"/>
      <c r="VYZ844" s="328"/>
      <c r="VZA844" s="328"/>
      <c r="VZB844" s="328"/>
      <c r="VZC844" s="328"/>
      <c r="VZD844" s="328"/>
      <c r="VZE844" s="328"/>
      <c r="VZF844" s="328"/>
      <c r="VZG844" s="328"/>
      <c r="VZH844" s="328"/>
      <c r="VZI844" s="328"/>
      <c r="VZJ844" s="328"/>
      <c r="VZK844" s="328"/>
      <c r="VZL844" s="328"/>
      <c r="VZM844" s="328"/>
      <c r="VZN844" s="328"/>
      <c r="VZO844" s="328"/>
      <c r="VZP844" s="328"/>
      <c r="VZQ844" s="328"/>
      <c r="VZR844" s="328"/>
      <c r="VZS844" s="328"/>
      <c r="VZT844" s="328"/>
      <c r="VZU844" s="328"/>
      <c r="VZV844" s="328"/>
      <c r="VZW844" s="328"/>
      <c r="VZX844" s="328"/>
      <c r="VZY844" s="328"/>
      <c r="VZZ844" s="328"/>
      <c r="WAA844" s="328"/>
      <c r="WAB844" s="328"/>
      <c r="WAC844" s="328"/>
      <c r="WAD844" s="328"/>
      <c r="WAE844" s="328"/>
      <c r="WAF844" s="328"/>
      <c r="WAG844" s="328"/>
      <c r="WAH844" s="328"/>
      <c r="WAI844" s="328"/>
      <c r="WAJ844" s="328"/>
      <c r="WAK844" s="328"/>
      <c r="WAL844" s="328"/>
      <c r="WAM844" s="328"/>
      <c r="WAN844" s="328"/>
      <c r="WAO844" s="328"/>
      <c r="WAP844" s="328"/>
      <c r="WAQ844" s="328"/>
      <c r="WAR844" s="328"/>
      <c r="WAS844" s="328"/>
      <c r="WAT844" s="328"/>
      <c r="WAU844" s="328"/>
      <c r="WAV844" s="328"/>
      <c r="WAW844" s="328"/>
      <c r="WAX844" s="328"/>
      <c r="WAY844" s="328"/>
      <c r="WAZ844" s="328"/>
      <c r="WBA844" s="328"/>
      <c r="WBB844" s="328"/>
      <c r="WBC844" s="328"/>
      <c r="WBD844" s="328"/>
      <c r="WBE844" s="328"/>
      <c r="WBF844" s="328"/>
      <c r="WBG844" s="328"/>
      <c r="WBH844" s="328"/>
      <c r="WBI844" s="328"/>
      <c r="WBJ844" s="328"/>
      <c r="WBK844" s="328"/>
      <c r="WBL844" s="328"/>
      <c r="WBM844" s="328"/>
      <c r="WBN844" s="328"/>
      <c r="WBO844" s="328"/>
      <c r="WBP844" s="328"/>
      <c r="WBQ844" s="328"/>
      <c r="WBR844" s="328"/>
      <c r="WBS844" s="328"/>
      <c r="WBT844" s="328"/>
      <c r="WBU844" s="328"/>
      <c r="WBV844" s="328"/>
      <c r="WBW844" s="328"/>
      <c r="WBX844" s="328"/>
      <c r="WBY844" s="328"/>
      <c r="WBZ844" s="328"/>
      <c r="WCA844" s="328"/>
      <c r="WCB844" s="328"/>
      <c r="WCC844" s="328"/>
      <c r="WCD844" s="328"/>
      <c r="WCE844" s="328"/>
      <c r="WCF844" s="328"/>
      <c r="WCG844" s="328"/>
      <c r="WCH844" s="328"/>
      <c r="WCI844" s="328"/>
      <c r="WCJ844" s="328"/>
      <c r="WCK844" s="328"/>
      <c r="WCL844" s="328"/>
      <c r="WCM844" s="328"/>
      <c r="WCN844" s="328"/>
      <c r="WCO844" s="328"/>
      <c r="WCP844" s="328"/>
      <c r="WCQ844" s="328"/>
      <c r="WCR844" s="328"/>
      <c r="WCS844" s="328"/>
      <c r="WCT844" s="328"/>
      <c r="WCU844" s="328"/>
      <c r="WCV844" s="328"/>
      <c r="WCW844" s="328"/>
      <c r="WCX844" s="328"/>
      <c r="WCY844" s="328"/>
      <c r="WCZ844" s="328"/>
      <c r="WDA844" s="328"/>
      <c r="WDB844" s="328"/>
      <c r="WDC844" s="328"/>
      <c r="WDD844" s="328"/>
      <c r="WDE844" s="328"/>
      <c r="WDF844" s="328"/>
      <c r="WDG844" s="328"/>
      <c r="WDH844" s="328"/>
      <c r="WDI844" s="328"/>
      <c r="WDJ844" s="328"/>
      <c r="WDK844" s="328"/>
      <c r="WDL844" s="328"/>
      <c r="WDM844" s="328"/>
      <c r="WDN844" s="328"/>
      <c r="WDO844" s="328"/>
      <c r="WDP844" s="328"/>
      <c r="WDQ844" s="328"/>
      <c r="WDR844" s="328"/>
      <c r="WDS844" s="328"/>
      <c r="WDT844" s="328"/>
      <c r="WDU844" s="328"/>
      <c r="WDV844" s="328"/>
      <c r="WDW844" s="328"/>
      <c r="WDX844" s="328"/>
      <c r="WDY844" s="328"/>
      <c r="WDZ844" s="328"/>
      <c r="WEA844" s="328"/>
      <c r="WEB844" s="328"/>
      <c r="WEC844" s="328"/>
      <c r="WED844" s="328"/>
      <c r="WEE844" s="328"/>
      <c r="WEF844" s="328"/>
      <c r="WEG844" s="328"/>
      <c r="WEH844" s="328"/>
      <c r="WEI844" s="328"/>
      <c r="WEJ844" s="328"/>
      <c r="WEK844" s="328"/>
      <c r="WEL844" s="328"/>
      <c r="WEM844" s="328"/>
      <c r="WEN844" s="328"/>
      <c r="WEO844" s="328"/>
      <c r="WEP844" s="328"/>
      <c r="WEQ844" s="328"/>
      <c r="WER844" s="328"/>
      <c r="WES844" s="328"/>
      <c r="WET844" s="328"/>
      <c r="WEU844" s="328"/>
      <c r="WEV844" s="328"/>
      <c r="WEW844" s="328"/>
      <c r="WEX844" s="328"/>
      <c r="WEY844" s="328"/>
      <c r="WEZ844" s="328"/>
      <c r="WFA844" s="328"/>
      <c r="WFB844" s="328"/>
      <c r="WFC844" s="328"/>
      <c r="WFD844" s="328"/>
      <c r="WFE844" s="328"/>
      <c r="WFF844" s="328"/>
      <c r="WFG844" s="328"/>
      <c r="WFH844" s="328"/>
      <c r="WFI844" s="328"/>
      <c r="WFJ844" s="328"/>
      <c r="WFK844" s="328"/>
      <c r="WFL844" s="328"/>
      <c r="WFM844" s="328"/>
      <c r="WFN844" s="328"/>
      <c r="WFO844" s="328"/>
      <c r="WFP844" s="328"/>
      <c r="WFQ844" s="328"/>
      <c r="WFR844" s="328"/>
      <c r="WFS844" s="328"/>
      <c r="WFT844" s="328"/>
      <c r="WFU844" s="328"/>
      <c r="WFV844" s="328"/>
      <c r="WFW844" s="328"/>
      <c r="WFX844" s="328"/>
      <c r="WFY844" s="328"/>
      <c r="WFZ844" s="328"/>
      <c r="WGA844" s="328"/>
      <c r="WGB844" s="328"/>
      <c r="WGC844" s="328"/>
      <c r="WGD844" s="328"/>
      <c r="WGE844" s="328"/>
      <c r="WGF844" s="328"/>
      <c r="WGG844" s="328"/>
      <c r="WGH844" s="328"/>
      <c r="WGI844" s="328"/>
      <c r="WGJ844" s="328"/>
      <c r="WGK844" s="328"/>
      <c r="WGL844" s="328"/>
      <c r="WGM844" s="328"/>
      <c r="WGN844" s="328"/>
      <c r="WGO844" s="328"/>
      <c r="WGP844" s="328"/>
      <c r="WGQ844" s="328"/>
      <c r="WGR844" s="328"/>
      <c r="WGS844" s="328"/>
      <c r="WGT844" s="328"/>
      <c r="WGU844" s="328"/>
      <c r="WGV844" s="328"/>
      <c r="WGW844" s="328"/>
      <c r="WGX844" s="328"/>
      <c r="WGY844" s="328"/>
      <c r="WGZ844" s="328"/>
      <c r="WHA844" s="328"/>
      <c r="WHB844" s="328"/>
      <c r="WHC844" s="328"/>
      <c r="WHD844" s="328"/>
      <c r="WHE844" s="328"/>
      <c r="WHF844" s="328"/>
      <c r="WHG844" s="328"/>
      <c r="WHH844" s="328"/>
      <c r="WHI844" s="328"/>
      <c r="WHJ844" s="328"/>
      <c r="WHK844" s="328"/>
      <c r="WHL844" s="328"/>
      <c r="WHM844" s="328"/>
      <c r="WHN844" s="328"/>
      <c r="WHO844" s="328"/>
      <c r="WHP844" s="328"/>
      <c r="WHQ844" s="328"/>
      <c r="WHR844" s="328"/>
      <c r="WHS844" s="328"/>
      <c r="WHT844" s="328"/>
      <c r="WHU844" s="328"/>
      <c r="WHV844" s="328"/>
      <c r="WHW844" s="328"/>
      <c r="WHX844" s="328"/>
      <c r="WHY844" s="328"/>
      <c r="WHZ844" s="328"/>
      <c r="WIA844" s="328"/>
      <c r="WIB844" s="328"/>
      <c r="WIC844" s="328"/>
      <c r="WID844" s="328"/>
      <c r="WIE844" s="328"/>
      <c r="WIF844" s="328"/>
      <c r="WIG844" s="328"/>
      <c r="WIH844" s="328"/>
      <c r="WII844" s="328"/>
      <c r="WIJ844" s="328"/>
      <c r="WIK844" s="328"/>
      <c r="WIL844" s="328"/>
      <c r="WIM844" s="328"/>
      <c r="WIN844" s="328"/>
      <c r="WIO844" s="328"/>
      <c r="WIP844" s="328"/>
      <c r="WIQ844" s="328"/>
      <c r="WIR844" s="328"/>
      <c r="WIS844" s="328"/>
      <c r="WIT844" s="328"/>
      <c r="WIU844" s="328"/>
      <c r="WIV844" s="328"/>
      <c r="WIW844" s="328"/>
      <c r="WIX844" s="328"/>
      <c r="WIY844" s="328"/>
      <c r="WIZ844" s="328"/>
      <c r="WJA844" s="328"/>
      <c r="WJB844" s="328"/>
      <c r="WJC844" s="328"/>
      <c r="WJD844" s="328"/>
      <c r="WJE844" s="328"/>
      <c r="WJF844" s="328"/>
      <c r="WJG844" s="328"/>
      <c r="WJH844" s="328"/>
      <c r="WJI844" s="328"/>
      <c r="WJJ844" s="328"/>
      <c r="WJK844" s="328"/>
      <c r="WJL844" s="328"/>
      <c r="WJM844" s="328"/>
      <c r="WJN844" s="328"/>
      <c r="WJO844" s="328"/>
      <c r="WJP844" s="328"/>
      <c r="WJQ844" s="328"/>
      <c r="WJR844" s="328"/>
      <c r="WJS844" s="328"/>
      <c r="WJT844" s="328"/>
      <c r="WJU844" s="328"/>
      <c r="WJV844" s="328"/>
      <c r="WJW844" s="328"/>
      <c r="WJX844" s="328"/>
      <c r="WJY844" s="328"/>
      <c r="WJZ844" s="328"/>
      <c r="WKA844" s="328"/>
      <c r="WKB844" s="328"/>
      <c r="WKC844" s="328"/>
      <c r="WKD844" s="328"/>
      <c r="WKE844" s="328"/>
      <c r="WKF844" s="328"/>
      <c r="WKG844" s="328"/>
      <c r="WKH844" s="328"/>
      <c r="WKI844" s="328"/>
      <c r="WKJ844" s="328"/>
      <c r="WKK844" s="328"/>
      <c r="WKL844" s="328"/>
      <c r="WKM844" s="328"/>
      <c r="WKN844" s="328"/>
      <c r="WKO844" s="328"/>
      <c r="WKP844" s="328"/>
      <c r="WKQ844" s="328"/>
      <c r="WKR844" s="328"/>
      <c r="WKS844" s="328"/>
      <c r="WKT844" s="328"/>
      <c r="WKU844" s="328"/>
      <c r="WKV844" s="328"/>
      <c r="WKW844" s="328"/>
      <c r="WKX844" s="328"/>
      <c r="WKY844" s="328"/>
      <c r="WKZ844" s="328"/>
      <c r="WLA844" s="328"/>
      <c r="WLB844" s="328"/>
      <c r="WLC844" s="328"/>
      <c r="WLD844" s="328"/>
      <c r="WLE844" s="328"/>
      <c r="WLF844" s="328"/>
      <c r="WLG844" s="328"/>
      <c r="WLH844" s="328"/>
      <c r="WLI844" s="328"/>
      <c r="WLJ844" s="328"/>
      <c r="WLK844" s="328"/>
      <c r="WLL844" s="328"/>
      <c r="WLM844" s="328"/>
      <c r="WLN844" s="328"/>
      <c r="WLO844" s="328"/>
      <c r="WLP844" s="328"/>
      <c r="WLQ844" s="328"/>
      <c r="WLR844" s="328"/>
      <c r="WLS844" s="328"/>
      <c r="WLT844" s="328"/>
      <c r="WLU844" s="328"/>
      <c r="WLV844" s="328"/>
      <c r="WLW844" s="328"/>
      <c r="WLX844" s="328"/>
      <c r="WLY844" s="328"/>
      <c r="WLZ844" s="328"/>
      <c r="WMA844" s="328"/>
      <c r="WMB844" s="328"/>
      <c r="WMC844" s="328"/>
      <c r="WMD844" s="328"/>
      <c r="WME844" s="328"/>
      <c r="WMF844" s="328"/>
      <c r="WMG844" s="328"/>
      <c r="WMH844" s="328"/>
      <c r="WMI844" s="328"/>
      <c r="WMJ844" s="328"/>
      <c r="WMK844" s="328"/>
      <c r="WML844" s="328"/>
      <c r="WMM844" s="328"/>
      <c r="WMN844" s="328"/>
      <c r="WMO844" s="328"/>
      <c r="WMP844" s="328"/>
      <c r="WMQ844" s="328"/>
      <c r="WMR844" s="328"/>
      <c r="WMS844" s="328"/>
      <c r="WMT844" s="328"/>
      <c r="WMU844" s="328"/>
      <c r="WMV844" s="328"/>
      <c r="WMW844" s="328"/>
      <c r="WMX844" s="328"/>
      <c r="WMY844" s="328"/>
      <c r="WMZ844" s="328"/>
      <c r="WNA844" s="328"/>
      <c r="WNB844" s="328"/>
      <c r="WNC844" s="328"/>
      <c r="WND844" s="328"/>
      <c r="WNE844" s="328"/>
      <c r="WNF844" s="328"/>
      <c r="WNG844" s="328"/>
      <c r="WNH844" s="328"/>
      <c r="WNI844" s="328"/>
      <c r="WNJ844" s="328"/>
      <c r="WNK844" s="328"/>
      <c r="WNL844" s="328"/>
      <c r="WNM844" s="328"/>
      <c r="WNN844" s="328"/>
      <c r="WNO844" s="328"/>
      <c r="WNP844" s="328"/>
      <c r="WNQ844" s="328"/>
      <c r="WNR844" s="328"/>
      <c r="WNS844" s="328"/>
      <c r="WNT844" s="328"/>
      <c r="WNU844" s="328"/>
      <c r="WNV844" s="328"/>
      <c r="WNW844" s="328"/>
      <c r="WNX844" s="328"/>
      <c r="WNY844" s="328"/>
      <c r="WNZ844" s="328"/>
      <c r="WOA844" s="328"/>
      <c r="WOB844" s="328"/>
      <c r="WOC844" s="328"/>
      <c r="WOD844" s="328"/>
      <c r="WOE844" s="328"/>
      <c r="WOF844" s="328"/>
      <c r="WOG844" s="328"/>
      <c r="WOH844" s="328"/>
      <c r="WOI844" s="328"/>
      <c r="WOJ844" s="328"/>
      <c r="WOK844" s="328"/>
      <c r="WOL844" s="328"/>
      <c r="WOM844" s="328"/>
      <c r="WON844" s="328"/>
      <c r="WOO844" s="328"/>
      <c r="WOP844" s="328"/>
      <c r="WOQ844" s="328"/>
      <c r="WOR844" s="328"/>
      <c r="WOS844" s="328"/>
      <c r="WOT844" s="328"/>
      <c r="WOU844" s="328"/>
      <c r="WOV844" s="328"/>
      <c r="WOW844" s="328"/>
      <c r="WOX844" s="328"/>
      <c r="WOY844" s="328"/>
      <c r="WOZ844" s="328"/>
      <c r="WPA844" s="328"/>
      <c r="WPB844" s="328"/>
      <c r="WPC844" s="328"/>
      <c r="WPD844" s="328"/>
      <c r="WPE844" s="328"/>
      <c r="WPF844" s="328"/>
      <c r="WPG844" s="328"/>
      <c r="WPH844" s="328"/>
      <c r="WPI844" s="328"/>
      <c r="WPJ844" s="328"/>
      <c r="WPK844" s="328"/>
      <c r="WPL844" s="328"/>
      <c r="WPM844" s="328"/>
      <c r="WPN844" s="328"/>
      <c r="WPO844" s="328"/>
      <c r="WPP844" s="328"/>
      <c r="WPQ844" s="328"/>
      <c r="WPR844" s="328"/>
      <c r="WPS844" s="328"/>
      <c r="WPT844" s="328"/>
      <c r="WPU844" s="328"/>
      <c r="WPV844" s="328"/>
      <c r="WPW844" s="328"/>
      <c r="WPX844" s="328"/>
      <c r="WPY844" s="328"/>
      <c r="WPZ844" s="328"/>
      <c r="WQA844" s="328"/>
      <c r="WQB844" s="328"/>
      <c r="WQC844" s="328"/>
      <c r="WQD844" s="328"/>
      <c r="WQE844" s="328"/>
      <c r="WQF844" s="328"/>
      <c r="WQG844" s="328"/>
      <c r="WQH844" s="328"/>
      <c r="WQI844" s="328"/>
      <c r="WQJ844" s="328"/>
      <c r="WQK844" s="328"/>
      <c r="WQL844" s="328"/>
      <c r="WQM844" s="328"/>
      <c r="WQN844" s="328"/>
      <c r="WQO844" s="328"/>
      <c r="WQP844" s="328"/>
      <c r="WQQ844" s="328"/>
      <c r="WQR844" s="328"/>
      <c r="WQS844" s="328"/>
      <c r="WQT844" s="328"/>
      <c r="WQU844" s="328"/>
      <c r="WQV844" s="328"/>
      <c r="WQW844" s="328"/>
      <c r="WQX844" s="328"/>
      <c r="WQY844" s="328"/>
      <c r="WQZ844" s="328"/>
      <c r="WRA844" s="328"/>
      <c r="WRB844" s="328"/>
      <c r="WRC844" s="328"/>
      <c r="WRD844" s="328"/>
      <c r="WRE844" s="328"/>
      <c r="WRF844" s="328"/>
      <c r="WRG844" s="328"/>
      <c r="WRH844" s="328"/>
      <c r="WRI844" s="328"/>
      <c r="WRJ844" s="328"/>
      <c r="WRK844" s="328"/>
      <c r="WRL844" s="328"/>
      <c r="WRM844" s="328"/>
      <c r="WRN844" s="328"/>
      <c r="WRO844" s="328"/>
      <c r="WRP844" s="328"/>
      <c r="WRQ844" s="328"/>
      <c r="WRR844" s="328"/>
      <c r="WRS844" s="328"/>
      <c r="WRT844" s="328"/>
      <c r="WRU844" s="328"/>
      <c r="WRV844" s="328"/>
      <c r="WRW844" s="328"/>
      <c r="WRX844" s="328"/>
      <c r="WRY844" s="328"/>
      <c r="WRZ844" s="328"/>
      <c r="WSA844" s="328"/>
      <c r="WSB844" s="328"/>
      <c r="WSC844" s="328"/>
      <c r="WSD844" s="328"/>
      <c r="WSE844" s="328"/>
      <c r="WSF844" s="328"/>
      <c r="WSG844" s="328"/>
      <c r="WSH844" s="328"/>
      <c r="WSI844" s="328"/>
      <c r="WSJ844" s="328"/>
      <c r="WSK844" s="328"/>
      <c r="WSL844" s="328"/>
      <c r="WSM844" s="328"/>
      <c r="WSN844" s="328"/>
      <c r="WSO844" s="328"/>
      <c r="WSP844" s="328"/>
      <c r="WSQ844" s="328"/>
      <c r="WSR844" s="328"/>
      <c r="WSS844" s="328"/>
      <c r="WST844" s="328"/>
      <c r="WSU844" s="328"/>
      <c r="WSV844" s="328"/>
      <c r="WSW844" s="328"/>
      <c r="WSX844" s="328"/>
      <c r="WSY844" s="328"/>
      <c r="WSZ844" s="328"/>
      <c r="WTA844" s="328"/>
      <c r="WTB844" s="328"/>
      <c r="WTC844" s="328"/>
      <c r="WTD844" s="328"/>
      <c r="WTE844" s="328"/>
      <c r="WTF844" s="328"/>
      <c r="WTG844" s="328"/>
      <c r="WTH844" s="328"/>
      <c r="WTI844" s="328"/>
      <c r="WTJ844" s="328"/>
      <c r="WTK844" s="328"/>
      <c r="WTL844" s="328"/>
      <c r="WTM844" s="328"/>
      <c r="WTN844" s="328"/>
      <c r="WTO844" s="328"/>
      <c r="WTP844" s="328"/>
      <c r="WTQ844" s="328"/>
      <c r="WTR844" s="328"/>
      <c r="WTS844" s="328"/>
      <c r="WTT844" s="328"/>
      <c r="WTU844" s="328"/>
      <c r="WTV844" s="328"/>
      <c r="WTW844" s="328"/>
      <c r="WTX844" s="328"/>
      <c r="WTY844" s="328"/>
      <c r="WTZ844" s="328"/>
      <c r="WUA844" s="328"/>
      <c r="WUB844" s="328"/>
      <c r="WUC844" s="328"/>
      <c r="WUD844" s="328"/>
      <c r="WUE844" s="328"/>
      <c r="WUF844" s="328"/>
      <c r="WUG844" s="328"/>
      <c r="WUH844" s="328"/>
      <c r="WUI844" s="328"/>
      <c r="WUJ844" s="328"/>
      <c r="WUK844" s="328"/>
      <c r="WUL844" s="328"/>
      <c r="WUM844" s="328"/>
      <c r="WUN844" s="328"/>
      <c r="WUO844" s="328"/>
      <c r="WUP844" s="328"/>
      <c r="WUQ844" s="328"/>
      <c r="WUR844" s="328"/>
      <c r="WUS844" s="328"/>
      <c r="WUT844" s="328"/>
      <c r="WUU844" s="328"/>
      <c r="WUV844" s="328"/>
      <c r="WUW844" s="328"/>
      <c r="WUX844" s="328"/>
      <c r="WUY844" s="328"/>
      <c r="WUZ844" s="328"/>
      <c r="WVA844" s="328"/>
      <c r="WVB844" s="328"/>
      <c r="WVC844" s="328"/>
      <c r="WVD844" s="328"/>
      <c r="WVE844" s="328"/>
      <c r="WVF844" s="328"/>
      <c r="WVG844" s="328"/>
      <c r="WVH844" s="328"/>
      <c r="WVI844" s="328"/>
      <c r="WVJ844" s="328"/>
      <c r="WVK844" s="328"/>
      <c r="WVL844" s="328"/>
      <c r="WVM844" s="328"/>
      <c r="WVN844" s="328"/>
      <c r="WVO844" s="328"/>
      <c r="WVP844" s="328"/>
      <c r="WVQ844" s="328"/>
      <c r="WVR844" s="328"/>
      <c r="WVS844" s="328"/>
      <c r="WVT844" s="328"/>
      <c r="WVU844" s="328"/>
      <c r="WVV844" s="328"/>
      <c r="WVW844" s="328"/>
      <c r="WVX844" s="328"/>
      <c r="WVY844" s="328"/>
      <c r="WVZ844" s="328"/>
      <c r="WWA844" s="328"/>
      <c r="WWB844" s="328"/>
      <c r="WWC844" s="328"/>
      <c r="WWD844" s="328"/>
      <c r="WWE844" s="328"/>
      <c r="WWF844" s="328"/>
      <c r="WWG844" s="328"/>
      <c r="WWH844" s="328"/>
      <c r="WWI844" s="328"/>
      <c r="WWJ844" s="328"/>
      <c r="WWK844" s="328"/>
      <c r="WWL844" s="328"/>
      <c r="WWM844" s="328"/>
      <c r="WWN844" s="328"/>
      <c r="WWO844" s="328"/>
      <c r="WWP844" s="328"/>
      <c r="WWQ844" s="328"/>
      <c r="WWR844" s="328"/>
      <c r="WWS844" s="328"/>
      <c r="WWT844" s="328"/>
      <c r="WWU844" s="328"/>
      <c r="WWV844" s="328"/>
      <c r="WWW844" s="328"/>
      <c r="WWX844" s="328"/>
      <c r="WWY844" s="328"/>
      <c r="WWZ844" s="328"/>
      <c r="WXA844" s="328"/>
      <c r="WXB844" s="328"/>
      <c r="WXC844" s="328"/>
      <c r="WXD844" s="328"/>
      <c r="WXE844" s="328"/>
      <c r="WXF844" s="328"/>
      <c r="WXG844" s="328"/>
      <c r="WXH844" s="328"/>
      <c r="WXI844" s="328"/>
      <c r="WXJ844" s="328"/>
      <c r="WXK844" s="328"/>
      <c r="WXL844" s="328"/>
      <c r="WXM844" s="328"/>
      <c r="WXN844" s="328"/>
      <c r="WXO844" s="328"/>
      <c r="WXP844" s="328"/>
      <c r="WXQ844" s="328"/>
      <c r="WXR844" s="328"/>
      <c r="WXS844" s="328"/>
      <c r="WXT844" s="328"/>
      <c r="WXU844" s="328"/>
      <c r="WXV844" s="328"/>
      <c r="WXW844" s="328"/>
      <c r="WXX844" s="328"/>
      <c r="WXY844" s="328"/>
      <c r="WXZ844" s="328"/>
      <c r="WYA844" s="328"/>
      <c r="WYB844" s="328"/>
      <c r="WYC844" s="328"/>
      <c r="WYD844" s="328"/>
      <c r="WYE844" s="328"/>
      <c r="WYF844" s="328"/>
      <c r="WYG844" s="328"/>
      <c r="WYH844" s="328"/>
      <c r="WYI844" s="328"/>
      <c r="WYJ844" s="328"/>
      <c r="WYK844" s="328"/>
      <c r="WYL844" s="328"/>
      <c r="WYM844" s="328"/>
      <c r="WYN844" s="328"/>
      <c r="WYO844" s="328"/>
      <c r="WYP844" s="328"/>
      <c r="WYQ844" s="328"/>
      <c r="WYR844" s="328"/>
      <c r="WYS844" s="328"/>
      <c r="WYT844" s="328"/>
      <c r="WYU844" s="328"/>
      <c r="WYV844" s="328"/>
      <c r="WYW844" s="328"/>
      <c r="WYX844" s="328"/>
      <c r="WYY844" s="328"/>
      <c r="WYZ844" s="328"/>
      <c r="WZA844" s="328"/>
      <c r="WZB844" s="328"/>
      <c r="WZC844" s="328"/>
      <c r="WZD844" s="328"/>
      <c r="WZE844" s="328"/>
      <c r="WZF844" s="328"/>
      <c r="WZG844" s="328"/>
      <c r="WZH844" s="328"/>
      <c r="WZI844" s="328"/>
      <c r="WZJ844" s="328"/>
      <c r="WZK844" s="328"/>
      <c r="WZL844" s="328"/>
      <c r="WZM844" s="328"/>
      <c r="WZN844" s="328"/>
      <c r="WZO844" s="328"/>
      <c r="WZP844" s="328"/>
      <c r="WZQ844" s="328"/>
      <c r="WZR844" s="328"/>
      <c r="WZS844" s="328"/>
      <c r="WZT844" s="328"/>
      <c r="WZU844" s="328"/>
      <c r="WZV844" s="328"/>
      <c r="WZW844" s="328"/>
      <c r="WZX844" s="328"/>
      <c r="WZY844" s="328"/>
      <c r="WZZ844" s="328"/>
      <c r="XAA844" s="328"/>
      <c r="XAB844" s="328"/>
      <c r="XAC844" s="328"/>
      <c r="XAD844" s="328"/>
      <c r="XAE844" s="328"/>
      <c r="XAF844" s="328"/>
      <c r="XAG844" s="328"/>
      <c r="XAH844" s="328"/>
      <c r="XAI844" s="328"/>
      <c r="XAJ844" s="328"/>
      <c r="XAK844" s="328"/>
      <c r="XAL844" s="328"/>
      <c r="XAM844" s="328"/>
      <c r="XAN844" s="328"/>
      <c r="XAO844" s="328"/>
      <c r="XAP844" s="328"/>
      <c r="XAQ844" s="328"/>
      <c r="XAR844" s="328"/>
      <c r="XAS844" s="328"/>
      <c r="XAT844" s="328"/>
      <c r="XAU844" s="328"/>
      <c r="XAV844" s="328"/>
      <c r="XAW844" s="328"/>
      <c r="XAX844" s="328"/>
      <c r="XAY844" s="328"/>
      <c r="XAZ844" s="328"/>
      <c r="XBA844" s="328"/>
      <c r="XBB844" s="328"/>
      <c r="XBC844" s="328"/>
      <c r="XBD844" s="328"/>
      <c r="XBE844" s="328"/>
      <c r="XBF844" s="328"/>
      <c r="XBG844" s="328"/>
      <c r="XBH844" s="328"/>
      <c r="XBI844" s="328"/>
      <c r="XBJ844" s="328"/>
      <c r="XBK844" s="328"/>
      <c r="XBL844" s="328"/>
      <c r="XBM844" s="328"/>
      <c r="XBN844" s="328"/>
      <c r="XBO844" s="328"/>
      <c r="XBP844" s="328"/>
      <c r="XBQ844" s="328"/>
      <c r="XBR844" s="328"/>
      <c r="XBS844" s="328"/>
      <c r="XBT844" s="328"/>
      <c r="XBU844" s="328"/>
      <c r="XBV844" s="328"/>
      <c r="XBW844" s="328"/>
      <c r="XBX844" s="328"/>
      <c r="XBY844" s="328"/>
      <c r="XBZ844" s="328"/>
      <c r="XCA844" s="328"/>
      <c r="XCB844" s="328"/>
      <c r="XCC844" s="328"/>
      <c r="XCD844" s="328"/>
      <c r="XCE844" s="328"/>
      <c r="XCF844" s="328"/>
      <c r="XCG844" s="328"/>
      <c r="XCH844" s="328"/>
      <c r="XCI844" s="328"/>
      <c r="XCJ844" s="328"/>
      <c r="XCK844" s="328"/>
      <c r="XCL844" s="328"/>
      <c r="XCM844" s="328"/>
      <c r="XCN844" s="328"/>
      <c r="XCO844" s="328"/>
      <c r="XCP844" s="328"/>
      <c r="XCQ844" s="328"/>
      <c r="XCR844" s="328"/>
      <c r="XCS844" s="328"/>
      <c r="XCT844" s="328"/>
      <c r="XCU844" s="328"/>
      <c r="XCV844" s="328"/>
      <c r="XCW844" s="328"/>
      <c r="XCX844" s="328"/>
      <c r="XCY844" s="328"/>
      <c r="XCZ844" s="328"/>
      <c r="XDA844" s="328"/>
      <c r="XDB844" s="328"/>
      <c r="XDC844" s="328"/>
      <c r="XDD844" s="328"/>
      <c r="XDE844" s="328"/>
      <c r="XDF844" s="328"/>
      <c r="XDG844" s="328"/>
      <c r="XDH844" s="328"/>
      <c r="XDI844" s="328"/>
      <c r="XDJ844" s="328"/>
      <c r="XDK844" s="328"/>
      <c r="XDL844" s="328"/>
      <c r="XDM844" s="328"/>
      <c r="XDN844" s="328"/>
      <c r="XDO844" s="328"/>
      <c r="XDP844" s="328"/>
      <c r="XDQ844" s="328"/>
      <c r="XDR844" s="328"/>
      <c r="XDS844" s="328"/>
      <c r="XDT844" s="328"/>
      <c r="XDU844" s="328"/>
      <c r="XDV844" s="328"/>
      <c r="XDW844" s="328"/>
      <c r="XDX844" s="328"/>
      <c r="XDY844" s="328"/>
      <c r="XDZ844" s="328"/>
      <c r="XEA844" s="328"/>
      <c r="XEB844" s="328"/>
      <c r="XEC844" s="328"/>
      <c r="XED844" s="328"/>
      <c r="XEE844" s="328"/>
      <c r="XEF844" s="328"/>
      <c r="XEG844" s="328"/>
      <c r="XEH844" s="328"/>
      <c r="XEI844" s="328"/>
      <c r="XEJ844" s="328"/>
      <c r="XEK844" s="328"/>
      <c r="XEL844" s="328"/>
      <c r="XEM844" s="328"/>
      <c r="XEN844" s="328"/>
      <c r="XEO844" s="328"/>
      <c r="XEP844" s="328"/>
      <c r="XEQ844" s="328"/>
      <c r="XER844" s="328"/>
      <c r="XES844" s="328"/>
      <c r="XET844" s="328"/>
    </row>
    <row r="845" spans="1:16374" x14ac:dyDescent="0.25">
      <c r="A845" s="268"/>
      <c r="B845" s="46">
        <f>SUBTOTAL(103,$C$10:C845)</f>
        <v>836</v>
      </c>
      <c r="C845" s="24" t="s">
        <v>131</v>
      </c>
      <c r="D845" s="226" t="s">
        <v>962</v>
      </c>
      <c r="E845" s="226"/>
      <c r="F845" s="226"/>
      <c r="G845" s="203" t="s">
        <v>588</v>
      </c>
      <c r="H845" s="208" t="s">
        <v>589</v>
      </c>
      <c r="I845" s="239">
        <v>45197</v>
      </c>
      <c r="J845" s="249">
        <v>0</v>
      </c>
      <c r="K845" s="101">
        <v>-160000</v>
      </c>
      <c r="L845" s="250">
        <f t="shared" ref="L845:L908" si="13">J845+L844+K845</f>
        <v>380756.43550000014</v>
      </c>
      <c r="M845" s="259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  <c r="AH845" s="328"/>
      <c r="AI845" s="328"/>
      <c r="AJ845" s="328"/>
      <c r="AK845" s="328"/>
      <c r="AL845" s="328"/>
      <c r="AM845" s="328"/>
      <c r="AN845" s="328"/>
      <c r="AO845" s="328"/>
      <c r="AP845" s="328"/>
      <c r="AQ845" s="328"/>
      <c r="AR845" s="328"/>
      <c r="AS845" s="328"/>
      <c r="AT845" s="328"/>
      <c r="AU845" s="328"/>
      <c r="AV845" s="328"/>
      <c r="AW845" s="328"/>
      <c r="AX845" s="328"/>
      <c r="AY845" s="328"/>
      <c r="AZ845" s="328"/>
      <c r="BA845" s="328"/>
      <c r="BB845" s="328"/>
      <c r="BC845" s="328"/>
      <c r="BD845" s="328"/>
      <c r="BE845" s="328"/>
      <c r="BF845" s="328"/>
      <c r="BG845" s="328"/>
      <c r="BH845" s="328"/>
      <c r="BI845" s="328"/>
      <c r="BJ845" s="328"/>
      <c r="BK845" s="328"/>
      <c r="BL845" s="328"/>
      <c r="BM845" s="328"/>
      <c r="BN845" s="328"/>
      <c r="BO845" s="328"/>
      <c r="BP845" s="328"/>
      <c r="BQ845" s="328"/>
      <c r="BR845" s="328"/>
      <c r="BS845" s="328"/>
      <c r="BT845" s="328"/>
      <c r="BU845" s="328"/>
      <c r="BV845" s="328"/>
      <c r="BW845" s="328"/>
      <c r="BX845" s="328"/>
      <c r="BY845" s="328"/>
      <c r="BZ845" s="328"/>
      <c r="CA845" s="328"/>
      <c r="CB845" s="328"/>
      <c r="CC845" s="328"/>
      <c r="CD845" s="328"/>
      <c r="CE845" s="328"/>
      <c r="CF845" s="328"/>
      <c r="CG845" s="328"/>
      <c r="CH845" s="328"/>
      <c r="CI845" s="328"/>
      <c r="CJ845" s="328"/>
      <c r="CK845" s="328"/>
      <c r="CL845" s="328"/>
      <c r="CM845" s="328"/>
      <c r="CN845" s="328"/>
      <c r="CO845" s="328"/>
      <c r="CP845" s="328"/>
      <c r="CQ845" s="328"/>
      <c r="CR845" s="328"/>
      <c r="CS845" s="328"/>
      <c r="CT845" s="328"/>
      <c r="CU845" s="328"/>
      <c r="CV845" s="328"/>
      <c r="CW845" s="328"/>
      <c r="CX845" s="328"/>
      <c r="CY845" s="328"/>
      <c r="CZ845" s="328"/>
      <c r="DA845" s="328"/>
      <c r="DB845" s="328"/>
      <c r="DC845" s="328"/>
      <c r="DD845" s="328"/>
      <c r="DE845" s="328"/>
      <c r="DF845" s="328"/>
      <c r="DG845" s="328"/>
      <c r="DH845" s="328"/>
      <c r="DI845" s="328"/>
      <c r="DJ845" s="328"/>
      <c r="DK845" s="328"/>
      <c r="DL845" s="328"/>
      <c r="DM845" s="328"/>
      <c r="DN845" s="328"/>
      <c r="DO845" s="328"/>
      <c r="DP845" s="328"/>
      <c r="DQ845" s="328"/>
      <c r="DR845" s="328"/>
      <c r="DS845" s="328"/>
      <c r="DT845" s="328"/>
      <c r="DU845" s="328"/>
      <c r="DV845" s="328"/>
      <c r="DW845" s="328"/>
      <c r="DX845" s="328"/>
      <c r="DY845" s="328"/>
      <c r="DZ845" s="328"/>
      <c r="EA845" s="328"/>
      <c r="EB845" s="328"/>
      <c r="EC845" s="328"/>
      <c r="ED845" s="328"/>
      <c r="EE845" s="328"/>
      <c r="EF845" s="328"/>
      <c r="EG845" s="328"/>
      <c r="EH845" s="328"/>
      <c r="EI845" s="328"/>
      <c r="EJ845" s="328"/>
      <c r="EK845" s="328"/>
      <c r="EL845" s="328"/>
      <c r="EM845" s="328"/>
      <c r="EN845" s="328"/>
      <c r="EO845" s="328"/>
      <c r="EP845" s="328"/>
      <c r="EQ845" s="328"/>
      <c r="ER845" s="328"/>
      <c r="ES845" s="328"/>
      <c r="ET845" s="328"/>
      <c r="EU845" s="328"/>
      <c r="EV845" s="328"/>
      <c r="EW845" s="328"/>
      <c r="EX845" s="328"/>
      <c r="EY845" s="328"/>
      <c r="EZ845" s="328"/>
      <c r="FA845" s="328"/>
      <c r="FB845" s="328"/>
      <c r="FC845" s="328"/>
      <c r="FD845" s="328"/>
      <c r="FE845" s="328"/>
      <c r="FF845" s="328"/>
      <c r="FG845" s="328"/>
      <c r="FH845" s="328"/>
      <c r="FI845" s="328"/>
      <c r="FJ845" s="328"/>
      <c r="FK845" s="328"/>
      <c r="FL845" s="328"/>
      <c r="FM845" s="328"/>
      <c r="FN845" s="328"/>
      <c r="FO845" s="328"/>
      <c r="FP845" s="328"/>
      <c r="FQ845" s="328"/>
      <c r="FR845" s="328"/>
      <c r="FS845" s="328"/>
      <c r="FT845" s="328"/>
      <c r="FU845" s="328"/>
      <c r="FV845" s="328"/>
      <c r="FW845" s="328"/>
      <c r="FX845" s="328"/>
      <c r="FY845" s="328"/>
      <c r="FZ845" s="328"/>
      <c r="GA845" s="328"/>
      <c r="GB845" s="328"/>
      <c r="GC845" s="328"/>
      <c r="GD845" s="328"/>
      <c r="GE845" s="328"/>
      <c r="GF845" s="328"/>
      <c r="GG845" s="328"/>
      <c r="GH845" s="328"/>
      <c r="GI845" s="328"/>
      <c r="GJ845" s="328"/>
      <c r="GK845" s="328"/>
      <c r="GL845" s="328"/>
      <c r="GM845" s="328"/>
      <c r="GN845" s="328"/>
      <c r="GO845" s="328"/>
      <c r="GP845" s="328"/>
      <c r="GQ845" s="328"/>
      <c r="GR845" s="328"/>
      <c r="GS845" s="328"/>
      <c r="GT845" s="328"/>
      <c r="GU845" s="328"/>
      <c r="GV845" s="328"/>
      <c r="GW845" s="328"/>
      <c r="GX845" s="328"/>
      <c r="GY845" s="328"/>
      <c r="GZ845" s="328"/>
      <c r="HA845" s="328"/>
      <c r="HB845" s="328"/>
      <c r="HC845" s="328"/>
      <c r="HD845" s="328"/>
      <c r="HE845" s="328"/>
      <c r="HF845" s="328"/>
      <c r="HG845" s="328"/>
      <c r="HH845" s="328"/>
      <c r="HI845" s="328"/>
      <c r="HJ845" s="328"/>
      <c r="HK845" s="328"/>
      <c r="HL845" s="328"/>
      <c r="HM845" s="328"/>
      <c r="HN845" s="328"/>
      <c r="HO845" s="328"/>
      <c r="HP845" s="328"/>
      <c r="HQ845" s="328"/>
      <c r="HR845" s="328"/>
      <c r="HS845" s="328"/>
      <c r="HT845" s="328"/>
      <c r="HU845" s="328"/>
      <c r="HV845" s="328"/>
      <c r="HW845" s="328"/>
      <c r="HX845" s="328"/>
      <c r="HY845" s="328"/>
      <c r="HZ845" s="328"/>
      <c r="IA845" s="328"/>
      <c r="IB845" s="328"/>
      <c r="IC845" s="328"/>
      <c r="ID845" s="328"/>
      <c r="IE845" s="328"/>
      <c r="IF845" s="328"/>
      <c r="IG845" s="328"/>
      <c r="IH845" s="328"/>
      <c r="II845" s="328"/>
      <c r="IJ845" s="328"/>
      <c r="IK845" s="328"/>
      <c r="IL845" s="328"/>
      <c r="IM845" s="328"/>
      <c r="IN845" s="328"/>
      <c r="IO845" s="328"/>
      <c r="IP845" s="328"/>
      <c r="IQ845" s="328"/>
      <c r="IR845" s="328"/>
      <c r="IS845" s="328"/>
      <c r="IT845" s="328"/>
      <c r="IU845" s="328"/>
      <c r="IV845" s="328"/>
      <c r="IW845" s="328"/>
      <c r="IX845" s="328"/>
      <c r="IY845" s="328"/>
      <c r="IZ845" s="328"/>
      <c r="JA845" s="328"/>
      <c r="JB845" s="328"/>
      <c r="JC845" s="328"/>
      <c r="JD845" s="328"/>
      <c r="JE845" s="328"/>
      <c r="JF845" s="328"/>
      <c r="JG845" s="328"/>
      <c r="JH845" s="328"/>
      <c r="JI845" s="328"/>
      <c r="JJ845" s="328"/>
      <c r="JK845" s="328"/>
      <c r="JL845" s="328"/>
      <c r="JM845" s="328"/>
      <c r="JN845" s="328"/>
      <c r="JO845" s="328"/>
      <c r="JP845" s="328"/>
      <c r="JQ845" s="328"/>
      <c r="JR845" s="328"/>
      <c r="JS845" s="328"/>
      <c r="JT845" s="328"/>
      <c r="JU845" s="328"/>
      <c r="JV845" s="328"/>
      <c r="JW845" s="328"/>
      <c r="JX845" s="328"/>
      <c r="JY845" s="328"/>
      <c r="JZ845" s="328"/>
      <c r="KA845" s="328"/>
      <c r="KB845" s="328"/>
      <c r="KC845" s="328"/>
      <c r="KD845" s="328"/>
      <c r="KE845" s="328"/>
      <c r="KF845" s="328"/>
      <c r="KG845" s="328"/>
      <c r="KH845" s="328"/>
      <c r="KI845" s="328"/>
      <c r="KJ845" s="328"/>
      <c r="KK845" s="328"/>
      <c r="KL845" s="328"/>
      <c r="KM845" s="328"/>
      <c r="KN845" s="328"/>
      <c r="KO845" s="328"/>
      <c r="KP845" s="328"/>
      <c r="KQ845" s="328"/>
      <c r="KR845" s="328"/>
      <c r="KS845" s="328"/>
      <c r="KT845" s="328"/>
      <c r="KU845" s="328"/>
      <c r="KV845" s="328"/>
      <c r="KW845" s="328"/>
      <c r="KX845" s="328"/>
      <c r="KY845" s="328"/>
      <c r="KZ845" s="328"/>
      <c r="LA845" s="328"/>
      <c r="LB845" s="328"/>
      <c r="LC845" s="328"/>
      <c r="LD845" s="328"/>
      <c r="LE845" s="328"/>
      <c r="LF845" s="328"/>
      <c r="LG845" s="328"/>
      <c r="LH845" s="328"/>
      <c r="LI845" s="328"/>
      <c r="LJ845" s="328"/>
      <c r="LK845" s="328"/>
      <c r="LL845" s="328"/>
      <c r="LM845" s="328"/>
      <c r="LN845" s="328"/>
      <c r="LO845" s="328"/>
      <c r="LP845" s="328"/>
      <c r="LQ845" s="328"/>
      <c r="LR845" s="328"/>
      <c r="LS845" s="328"/>
      <c r="LT845" s="328"/>
      <c r="LU845" s="328"/>
      <c r="LV845" s="328"/>
      <c r="LW845" s="328"/>
      <c r="LX845" s="328"/>
      <c r="LY845" s="328"/>
      <c r="LZ845" s="328"/>
      <c r="MA845" s="328"/>
      <c r="MB845" s="328"/>
      <c r="MC845" s="328"/>
      <c r="MD845" s="328"/>
      <c r="ME845" s="328"/>
      <c r="MF845" s="328"/>
      <c r="MG845" s="328"/>
      <c r="MH845" s="328"/>
      <c r="MI845" s="328"/>
      <c r="MJ845" s="328"/>
      <c r="MK845" s="328"/>
      <c r="ML845" s="328"/>
      <c r="MM845" s="328"/>
      <c r="MN845" s="328"/>
      <c r="MO845" s="328"/>
      <c r="MP845" s="328"/>
      <c r="MQ845" s="328"/>
      <c r="MR845" s="328"/>
      <c r="MS845" s="328"/>
      <c r="MT845" s="328"/>
      <c r="MU845" s="328"/>
      <c r="MV845" s="328"/>
      <c r="MW845" s="328"/>
      <c r="MX845" s="328"/>
      <c r="MY845" s="328"/>
      <c r="MZ845" s="328"/>
      <c r="NA845" s="328"/>
      <c r="NB845" s="328"/>
      <c r="NC845" s="328"/>
      <c r="ND845" s="328"/>
      <c r="NE845" s="328"/>
      <c r="NF845" s="328"/>
      <c r="NG845" s="328"/>
      <c r="NH845" s="328"/>
      <c r="NI845" s="328"/>
      <c r="NJ845" s="328"/>
      <c r="NK845" s="328"/>
      <c r="NL845" s="328"/>
      <c r="NM845" s="328"/>
      <c r="NN845" s="328"/>
      <c r="NO845" s="328"/>
      <c r="NP845" s="328"/>
      <c r="NQ845" s="328"/>
      <c r="NR845" s="328"/>
      <c r="NS845" s="328"/>
      <c r="NT845" s="328"/>
      <c r="NU845" s="328"/>
      <c r="NV845" s="328"/>
      <c r="NW845" s="328"/>
      <c r="NX845" s="328"/>
      <c r="NY845" s="328"/>
      <c r="NZ845" s="328"/>
      <c r="OA845" s="328"/>
      <c r="OB845" s="328"/>
      <c r="OC845" s="328"/>
      <c r="OD845" s="328"/>
      <c r="OE845" s="328"/>
      <c r="OF845" s="328"/>
      <c r="OG845" s="328"/>
      <c r="OH845" s="328"/>
      <c r="OI845" s="328"/>
      <c r="OJ845" s="328"/>
      <c r="OK845" s="328"/>
      <c r="OL845" s="328"/>
      <c r="OM845" s="328"/>
      <c r="ON845" s="328"/>
      <c r="OO845" s="328"/>
      <c r="OP845" s="328"/>
      <c r="OQ845" s="328"/>
      <c r="OR845" s="328"/>
      <c r="OS845" s="328"/>
      <c r="OT845" s="328"/>
      <c r="OU845" s="328"/>
      <c r="OV845" s="328"/>
      <c r="OW845" s="328"/>
      <c r="OX845" s="328"/>
      <c r="OY845" s="328"/>
      <c r="OZ845" s="328"/>
      <c r="PA845" s="328"/>
      <c r="PB845" s="328"/>
      <c r="PC845" s="328"/>
      <c r="PD845" s="328"/>
      <c r="PE845" s="328"/>
      <c r="PF845" s="328"/>
      <c r="PG845" s="328"/>
      <c r="PH845" s="328"/>
      <c r="PI845" s="328"/>
      <c r="PJ845" s="328"/>
      <c r="PK845" s="328"/>
      <c r="PL845" s="328"/>
      <c r="PM845" s="328"/>
      <c r="PN845" s="328"/>
      <c r="PO845" s="328"/>
      <c r="PP845" s="328"/>
      <c r="PQ845" s="328"/>
      <c r="PR845" s="328"/>
      <c r="PS845" s="328"/>
      <c r="PT845" s="328"/>
      <c r="PU845" s="328"/>
      <c r="PV845" s="328"/>
      <c r="PW845" s="328"/>
      <c r="PX845" s="328"/>
      <c r="PY845" s="328"/>
      <c r="PZ845" s="328"/>
      <c r="QA845" s="328"/>
      <c r="QB845" s="328"/>
      <c r="QC845" s="328"/>
      <c r="QD845" s="328"/>
      <c r="QE845" s="328"/>
      <c r="QF845" s="328"/>
      <c r="QG845" s="328"/>
      <c r="QH845" s="328"/>
      <c r="QI845" s="328"/>
      <c r="QJ845" s="328"/>
      <c r="QK845" s="328"/>
      <c r="QL845" s="328"/>
      <c r="QM845" s="328"/>
      <c r="QN845" s="328"/>
      <c r="QO845" s="328"/>
      <c r="QP845" s="328"/>
      <c r="QQ845" s="328"/>
      <c r="QR845" s="328"/>
      <c r="QS845" s="328"/>
      <c r="QT845" s="328"/>
      <c r="QU845" s="328"/>
      <c r="QV845" s="328"/>
      <c r="QW845" s="328"/>
      <c r="QX845" s="328"/>
      <c r="QY845" s="328"/>
      <c r="QZ845" s="328"/>
      <c r="RA845" s="328"/>
      <c r="RB845" s="328"/>
      <c r="RC845" s="328"/>
      <c r="RD845" s="328"/>
      <c r="RE845" s="328"/>
      <c r="RF845" s="328"/>
      <c r="RG845" s="328"/>
      <c r="RH845" s="328"/>
      <c r="RI845" s="328"/>
      <c r="RJ845" s="328"/>
      <c r="RK845" s="328"/>
      <c r="RL845" s="328"/>
      <c r="RM845" s="328"/>
      <c r="RN845" s="328"/>
      <c r="RO845" s="328"/>
      <c r="RP845" s="328"/>
      <c r="RQ845" s="328"/>
      <c r="RR845" s="328"/>
      <c r="RS845" s="328"/>
      <c r="RT845" s="328"/>
      <c r="RU845" s="328"/>
      <c r="RV845" s="328"/>
      <c r="RW845" s="328"/>
      <c r="RX845" s="328"/>
      <c r="RY845" s="328"/>
      <c r="RZ845" s="328"/>
      <c r="SA845" s="328"/>
      <c r="SB845" s="328"/>
      <c r="SC845" s="328"/>
      <c r="SD845" s="328"/>
      <c r="SE845" s="328"/>
      <c r="SF845" s="328"/>
      <c r="SG845" s="328"/>
      <c r="SH845" s="328"/>
      <c r="SI845" s="328"/>
      <c r="SJ845" s="328"/>
      <c r="SK845" s="328"/>
      <c r="SL845" s="328"/>
      <c r="SM845" s="328"/>
      <c r="SN845" s="328"/>
      <c r="SO845" s="328"/>
      <c r="SP845" s="328"/>
      <c r="SQ845" s="328"/>
      <c r="SR845" s="328"/>
      <c r="SS845" s="328"/>
      <c r="ST845" s="328"/>
      <c r="SU845" s="328"/>
      <c r="SV845" s="328"/>
      <c r="SW845" s="328"/>
      <c r="SX845" s="328"/>
      <c r="SY845" s="328"/>
      <c r="SZ845" s="328"/>
      <c r="TA845" s="328"/>
      <c r="TB845" s="328"/>
      <c r="TC845" s="328"/>
      <c r="TD845" s="328"/>
      <c r="TE845" s="328"/>
      <c r="TF845" s="328"/>
      <c r="TG845" s="328"/>
      <c r="TH845" s="328"/>
      <c r="TI845" s="328"/>
      <c r="TJ845" s="328"/>
      <c r="TK845" s="328"/>
      <c r="TL845" s="328"/>
      <c r="TM845" s="328"/>
      <c r="TN845" s="328"/>
      <c r="TO845" s="328"/>
      <c r="TP845" s="328"/>
      <c r="TQ845" s="328"/>
      <c r="TR845" s="328"/>
      <c r="TS845" s="328"/>
      <c r="TT845" s="328"/>
      <c r="TU845" s="328"/>
      <c r="TV845" s="328"/>
      <c r="TW845" s="328"/>
      <c r="TX845" s="328"/>
      <c r="TY845" s="328"/>
      <c r="TZ845" s="328"/>
      <c r="UA845" s="328"/>
      <c r="UB845" s="328"/>
      <c r="UC845" s="328"/>
      <c r="UD845" s="328"/>
      <c r="UE845" s="328"/>
      <c r="UF845" s="328"/>
      <c r="UG845" s="328"/>
      <c r="UH845" s="328"/>
      <c r="UI845" s="328"/>
      <c r="UJ845" s="328"/>
      <c r="UK845" s="328"/>
      <c r="UL845" s="328"/>
      <c r="UM845" s="328"/>
      <c r="UN845" s="328"/>
      <c r="UO845" s="328"/>
      <c r="UP845" s="328"/>
      <c r="UQ845" s="328"/>
      <c r="UR845" s="328"/>
      <c r="US845" s="328"/>
      <c r="UT845" s="328"/>
      <c r="UU845" s="328"/>
      <c r="UV845" s="328"/>
      <c r="UW845" s="328"/>
      <c r="UX845" s="328"/>
      <c r="UY845" s="328"/>
      <c r="UZ845" s="328"/>
      <c r="VA845" s="328"/>
      <c r="VB845" s="328"/>
      <c r="VC845" s="328"/>
      <c r="VD845" s="328"/>
      <c r="VE845" s="328"/>
      <c r="VF845" s="328"/>
      <c r="VG845" s="328"/>
      <c r="VH845" s="328"/>
      <c r="VI845" s="328"/>
      <c r="VJ845" s="328"/>
      <c r="VK845" s="328"/>
      <c r="VL845" s="328"/>
      <c r="VM845" s="328"/>
      <c r="VN845" s="328"/>
      <c r="VO845" s="328"/>
      <c r="VP845" s="328"/>
      <c r="VQ845" s="328"/>
      <c r="VR845" s="328"/>
      <c r="VS845" s="328"/>
      <c r="VT845" s="328"/>
      <c r="VU845" s="328"/>
      <c r="VV845" s="328"/>
      <c r="VW845" s="328"/>
      <c r="VX845" s="328"/>
      <c r="VY845" s="328"/>
      <c r="VZ845" s="328"/>
      <c r="WA845" s="328"/>
      <c r="WB845" s="328"/>
      <c r="WC845" s="328"/>
      <c r="WD845" s="328"/>
      <c r="WE845" s="328"/>
      <c r="WF845" s="328"/>
      <c r="WG845" s="328"/>
      <c r="WH845" s="328"/>
      <c r="WI845" s="328"/>
      <c r="WJ845" s="328"/>
      <c r="WK845" s="328"/>
      <c r="WL845" s="328"/>
      <c r="WM845" s="328"/>
      <c r="WN845" s="328"/>
      <c r="WO845" s="328"/>
      <c r="WP845" s="328"/>
      <c r="WQ845" s="328"/>
      <c r="WR845" s="328"/>
      <c r="WS845" s="328"/>
      <c r="WT845" s="328"/>
      <c r="WU845" s="328"/>
      <c r="WV845" s="328"/>
      <c r="WW845" s="328"/>
      <c r="WX845" s="328"/>
      <c r="WY845" s="328"/>
      <c r="WZ845" s="328"/>
      <c r="XA845" s="328"/>
      <c r="XB845" s="328"/>
      <c r="XC845" s="328"/>
      <c r="XD845" s="328"/>
      <c r="XE845" s="328"/>
      <c r="XF845" s="328"/>
      <c r="XG845" s="328"/>
      <c r="XH845" s="328"/>
      <c r="XI845" s="328"/>
      <c r="XJ845" s="328"/>
      <c r="XK845" s="328"/>
      <c r="XL845" s="328"/>
      <c r="XM845" s="328"/>
      <c r="XN845" s="328"/>
      <c r="XO845" s="328"/>
      <c r="XP845" s="328"/>
      <c r="XQ845" s="328"/>
      <c r="XR845" s="328"/>
      <c r="XS845" s="328"/>
      <c r="XT845" s="328"/>
      <c r="XU845" s="328"/>
      <c r="XV845" s="328"/>
      <c r="XW845" s="328"/>
      <c r="XX845" s="328"/>
      <c r="XY845" s="328"/>
      <c r="XZ845" s="328"/>
      <c r="YA845" s="328"/>
      <c r="YB845" s="328"/>
      <c r="YC845" s="328"/>
      <c r="YD845" s="328"/>
      <c r="YE845" s="328"/>
      <c r="YF845" s="328"/>
      <c r="YG845" s="328"/>
      <c r="YH845" s="328"/>
      <c r="YI845" s="328"/>
      <c r="YJ845" s="328"/>
      <c r="YK845" s="328"/>
      <c r="YL845" s="328"/>
      <c r="YM845" s="328"/>
      <c r="YN845" s="328"/>
      <c r="YO845" s="328"/>
      <c r="YP845" s="328"/>
      <c r="YQ845" s="328"/>
      <c r="YR845" s="328"/>
      <c r="YS845" s="328"/>
      <c r="YT845" s="328"/>
      <c r="YU845" s="328"/>
      <c r="YV845" s="328"/>
      <c r="YW845" s="328"/>
      <c r="YX845" s="328"/>
      <c r="YY845" s="328"/>
      <c r="YZ845" s="328"/>
      <c r="ZA845" s="328"/>
      <c r="ZB845" s="328"/>
      <c r="ZC845" s="328"/>
      <c r="ZD845" s="328"/>
      <c r="ZE845" s="328"/>
      <c r="ZF845" s="328"/>
      <c r="ZG845" s="328"/>
      <c r="ZH845" s="328"/>
      <c r="ZI845" s="328"/>
      <c r="ZJ845" s="328"/>
      <c r="ZK845" s="328"/>
      <c r="ZL845" s="328"/>
      <c r="ZM845" s="328"/>
      <c r="ZN845" s="328"/>
      <c r="ZO845" s="328"/>
      <c r="ZP845" s="328"/>
      <c r="ZQ845" s="328"/>
      <c r="ZR845" s="328"/>
      <c r="ZS845" s="328"/>
      <c r="ZT845" s="328"/>
      <c r="ZU845" s="328"/>
      <c r="ZV845" s="328"/>
      <c r="ZW845" s="328"/>
      <c r="ZX845" s="328"/>
      <c r="ZY845" s="328"/>
      <c r="ZZ845" s="328"/>
      <c r="AAA845" s="328"/>
      <c r="AAB845" s="328"/>
      <c r="AAC845" s="328"/>
      <c r="AAD845" s="328"/>
      <c r="AAE845" s="328"/>
      <c r="AAF845" s="328"/>
      <c r="AAG845" s="328"/>
      <c r="AAH845" s="328"/>
      <c r="AAI845" s="328"/>
      <c r="AAJ845" s="328"/>
      <c r="AAK845" s="328"/>
      <c r="AAL845" s="328"/>
      <c r="AAM845" s="328"/>
      <c r="AAN845" s="328"/>
      <c r="AAO845" s="328"/>
      <c r="AAP845" s="328"/>
      <c r="AAQ845" s="328"/>
      <c r="AAR845" s="328"/>
      <c r="AAS845" s="328"/>
      <c r="AAT845" s="328"/>
      <c r="AAU845" s="328"/>
      <c r="AAV845" s="328"/>
      <c r="AAW845" s="328"/>
      <c r="AAX845" s="328"/>
      <c r="AAY845" s="328"/>
      <c r="AAZ845" s="328"/>
      <c r="ABA845" s="328"/>
      <c r="ABB845" s="328"/>
      <c r="ABC845" s="328"/>
      <c r="ABD845" s="328"/>
      <c r="ABE845" s="328"/>
      <c r="ABF845" s="328"/>
      <c r="ABG845" s="328"/>
      <c r="ABH845" s="328"/>
      <c r="ABI845" s="328"/>
      <c r="ABJ845" s="328"/>
      <c r="ABK845" s="328"/>
      <c r="ABL845" s="328"/>
      <c r="ABM845" s="328"/>
      <c r="ABN845" s="328"/>
      <c r="ABO845" s="328"/>
      <c r="ABP845" s="328"/>
      <c r="ABQ845" s="328"/>
      <c r="ABR845" s="328"/>
      <c r="ABS845" s="328"/>
      <c r="ABT845" s="328"/>
      <c r="ABU845" s="328"/>
      <c r="ABV845" s="328"/>
      <c r="ABW845" s="328"/>
      <c r="ABX845" s="328"/>
      <c r="ABY845" s="328"/>
      <c r="ABZ845" s="328"/>
      <c r="ACA845" s="328"/>
      <c r="ACB845" s="328"/>
      <c r="ACC845" s="328"/>
      <c r="ACD845" s="328"/>
      <c r="ACE845" s="328"/>
      <c r="ACF845" s="328"/>
      <c r="ACG845" s="328"/>
      <c r="ACH845" s="328"/>
      <c r="ACI845" s="328"/>
      <c r="ACJ845" s="328"/>
      <c r="ACK845" s="328"/>
      <c r="ACL845" s="328"/>
      <c r="ACM845" s="328"/>
      <c r="ACN845" s="328"/>
      <c r="ACO845" s="328"/>
      <c r="ACP845" s="328"/>
      <c r="ACQ845" s="328"/>
      <c r="ACR845" s="328"/>
      <c r="ACS845" s="328"/>
      <c r="ACT845" s="328"/>
      <c r="ACU845" s="328"/>
      <c r="ACV845" s="328"/>
      <c r="ACW845" s="328"/>
      <c r="ACX845" s="328"/>
      <c r="ACY845" s="328"/>
      <c r="ACZ845" s="328"/>
      <c r="ADA845" s="328"/>
      <c r="ADB845" s="328"/>
      <c r="ADC845" s="328"/>
      <c r="ADD845" s="328"/>
      <c r="ADE845" s="328"/>
      <c r="ADF845" s="328"/>
      <c r="ADG845" s="328"/>
      <c r="ADH845" s="328"/>
      <c r="ADI845" s="328"/>
      <c r="ADJ845" s="328"/>
      <c r="ADK845" s="328"/>
      <c r="ADL845" s="328"/>
      <c r="ADM845" s="328"/>
      <c r="ADN845" s="328"/>
      <c r="ADO845" s="328"/>
      <c r="ADP845" s="328"/>
      <c r="ADQ845" s="328"/>
      <c r="ADR845" s="328"/>
      <c r="ADS845" s="328"/>
      <c r="ADT845" s="328"/>
      <c r="ADU845" s="328"/>
      <c r="ADV845" s="328"/>
      <c r="ADW845" s="328"/>
      <c r="ADX845" s="328"/>
      <c r="ADY845" s="328"/>
      <c r="ADZ845" s="328"/>
      <c r="AEA845" s="328"/>
      <c r="AEB845" s="328"/>
      <c r="AEC845" s="328"/>
      <c r="AED845" s="328"/>
      <c r="AEE845" s="328"/>
      <c r="AEF845" s="328"/>
      <c r="AEG845" s="328"/>
      <c r="AEH845" s="328"/>
      <c r="AEI845" s="328"/>
      <c r="AEJ845" s="328"/>
      <c r="AEK845" s="328"/>
      <c r="AEL845" s="328"/>
      <c r="AEM845" s="328"/>
      <c r="AEN845" s="328"/>
      <c r="AEO845" s="328"/>
      <c r="AEP845" s="328"/>
      <c r="AEQ845" s="328"/>
      <c r="AER845" s="328"/>
      <c r="AES845" s="328"/>
      <c r="AET845" s="328"/>
      <c r="AEU845" s="328"/>
      <c r="AEV845" s="328"/>
      <c r="AEW845" s="328"/>
      <c r="AEX845" s="328"/>
      <c r="AEY845" s="328"/>
      <c r="AEZ845" s="328"/>
      <c r="AFA845" s="328"/>
      <c r="AFB845" s="328"/>
      <c r="AFC845" s="328"/>
      <c r="AFD845" s="328"/>
      <c r="AFE845" s="328"/>
      <c r="AFF845" s="328"/>
      <c r="AFG845" s="328"/>
      <c r="AFH845" s="328"/>
      <c r="AFI845" s="328"/>
      <c r="AFJ845" s="328"/>
      <c r="AFK845" s="328"/>
      <c r="AFL845" s="328"/>
      <c r="AFM845" s="328"/>
      <c r="AFN845" s="328"/>
      <c r="AFO845" s="328"/>
      <c r="AFP845" s="328"/>
      <c r="AFQ845" s="328"/>
      <c r="AFR845" s="328"/>
      <c r="AFS845" s="328"/>
      <c r="AFT845" s="328"/>
      <c r="AFU845" s="328"/>
      <c r="AFV845" s="328"/>
      <c r="AFW845" s="328"/>
      <c r="AFX845" s="328"/>
      <c r="AFY845" s="328"/>
      <c r="AFZ845" s="328"/>
      <c r="AGA845" s="328"/>
      <c r="AGB845" s="328"/>
      <c r="AGC845" s="328"/>
      <c r="AGD845" s="328"/>
      <c r="AGE845" s="328"/>
      <c r="AGF845" s="328"/>
      <c r="AGG845" s="328"/>
      <c r="AGH845" s="328"/>
      <c r="AGI845" s="328"/>
      <c r="AGJ845" s="328"/>
      <c r="AGK845" s="328"/>
      <c r="AGL845" s="328"/>
      <c r="AGM845" s="328"/>
      <c r="AGN845" s="328"/>
      <c r="AGO845" s="328"/>
      <c r="AGP845" s="328"/>
      <c r="AGQ845" s="328"/>
      <c r="AGR845" s="328"/>
      <c r="AGS845" s="328"/>
      <c r="AGT845" s="328"/>
      <c r="AGU845" s="328"/>
      <c r="AGV845" s="328"/>
      <c r="AGW845" s="328"/>
      <c r="AGX845" s="328"/>
      <c r="AGY845" s="328"/>
      <c r="AGZ845" s="328"/>
      <c r="AHA845" s="328"/>
      <c r="AHB845" s="328"/>
      <c r="AHC845" s="328"/>
      <c r="AHD845" s="328"/>
      <c r="AHE845" s="328"/>
      <c r="AHF845" s="328"/>
      <c r="AHG845" s="328"/>
      <c r="AHH845" s="328"/>
      <c r="AHI845" s="328"/>
      <c r="AHJ845" s="328"/>
      <c r="AHK845" s="328"/>
      <c r="AHL845" s="328"/>
      <c r="AHM845" s="328"/>
      <c r="AHN845" s="328"/>
      <c r="AHO845" s="328"/>
      <c r="AHP845" s="328"/>
      <c r="AHQ845" s="328"/>
      <c r="AHR845" s="328"/>
      <c r="AHS845" s="328"/>
      <c r="AHT845" s="328"/>
      <c r="AHU845" s="328"/>
      <c r="AHV845" s="328"/>
      <c r="AHW845" s="328"/>
      <c r="AHX845" s="328"/>
      <c r="AHY845" s="328"/>
      <c r="AHZ845" s="328"/>
      <c r="AIA845" s="328"/>
      <c r="AIB845" s="328"/>
      <c r="AIC845" s="328"/>
      <c r="AID845" s="328"/>
      <c r="AIE845" s="328"/>
      <c r="AIF845" s="328"/>
      <c r="AIG845" s="328"/>
      <c r="AIH845" s="328"/>
      <c r="AII845" s="328"/>
      <c r="AIJ845" s="328"/>
      <c r="AIK845" s="328"/>
      <c r="AIL845" s="328"/>
      <c r="AIM845" s="328"/>
      <c r="AIN845" s="328"/>
      <c r="AIO845" s="328"/>
      <c r="AIP845" s="328"/>
      <c r="AIQ845" s="328"/>
      <c r="AIR845" s="328"/>
      <c r="AIS845" s="328"/>
      <c r="AIT845" s="328"/>
      <c r="AIU845" s="328"/>
      <c r="AIV845" s="328"/>
      <c r="AIW845" s="328"/>
      <c r="AIX845" s="328"/>
      <c r="AIY845" s="328"/>
      <c r="AIZ845" s="328"/>
      <c r="AJA845" s="328"/>
      <c r="AJB845" s="328"/>
      <c r="AJC845" s="328"/>
      <c r="AJD845" s="328"/>
      <c r="AJE845" s="328"/>
      <c r="AJF845" s="328"/>
      <c r="AJG845" s="328"/>
      <c r="AJH845" s="328"/>
      <c r="AJI845" s="328"/>
      <c r="AJJ845" s="328"/>
      <c r="AJK845" s="328"/>
      <c r="AJL845" s="328"/>
      <c r="AJM845" s="328"/>
      <c r="AJN845" s="328"/>
      <c r="AJO845" s="328"/>
      <c r="AJP845" s="328"/>
      <c r="AJQ845" s="328"/>
      <c r="AJR845" s="328"/>
      <c r="AJS845" s="328"/>
      <c r="AJT845" s="328"/>
      <c r="AJU845" s="328"/>
      <c r="AJV845" s="328"/>
      <c r="AJW845" s="328"/>
      <c r="AJX845" s="328"/>
      <c r="AJY845" s="328"/>
      <c r="AJZ845" s="328"/>
      <c r="AKA845" s="328"/>
      <c r="AKB845" s="328"/>
      <c r="AKC845" s="328"/>
      <c r="AKD845" s="328"/>
      <c r="AKE845" s="328"/>
      <c r="AKF845" s="328"/>
      <c r="AKG845" s="328"/>
      <c r="AKH845" s="328"/>
      <c r="AKI845" s="328"/>
      <c r="AKJ845" s="328"/>
      <c r="AKK845" s="328"/>
      <c r="AKL845" s="328"/>
      <c r="AKM845" s="328"/>
      <c r="AKN845" s="328"/>
      <c r="AKO845" s="328"/>
      <c r="AKP845" s="328"/>
      <c r="AKQ845" s="328"/>
      <c r="AKR845" s="328"/>
      <c r="AKS845" s="328"/>
      <c r="AKT845" s="328"/>
      <c r="AKU845" s="328"/>
      <c r="AKV845" s="328"/>
      <c r="AKW845" s="328"/>
      <c r="AKX845" s="328"/>
      <c r="AKY845" s="328"/>
      <c r="AKZ845" s="328"/>
      <c r="ALA845" s="328"/>
      <c r="ALB845" s="328"/>
      <c r="ALC845" s="328"/>
      <c r="ALD845" s="328"/>
      <c r="ALE845" s="328"/>
      <c r="ALF845" s="328"/>
      <c r="ALG845" s="328"/>
      <c r="ALH845" s="328"/>
      <c r="ALI845" s="328"/>
      <c r="ALJ845" s="328"/>
      <c r="ALK845" s="328"/>
      <c r="ALL845" s="328"/>
      <c r="ALM845" s="328"/>
      <c r="ALN845" s="328"/>
      <c r="ALO845" s="328"/>
      <c r="ALP845" s="328"/>
      <c r="ALQ845" s="328"/>
      <c r="ALR845" s="328"/>
      <c r="ALS845" s="328"/>
      <c r="ALT845" s="328"/>
      <c r="ALU845" s="328"/>
      <c r="ALV845" s="328"/>
      <c r="ALW845" s="328"/>
      <c r="ALX845" s="328"/>
      <c r="ALY845" s="328"/>
      <c r="ALZ845" s="328"/>
      <c r="AMA845" s="328"/>
      <c r="AMB845" s="328"/>
      <c r="AMC845" s="328"/>
      <c r="AMD845" s="328"/>
      <c r="AME845" s="328"/>
      <c r="AMF845" s="328"/>
      <c r="AMG845" s="328"/>
      <c r="AMH845" s="328"/>
      <c r="AMI845" s="328"/>
      <c r="AMJ845" s="328"/>
      <c r="AMK845" s="328"/>
      <c r="AML845" s="328"/>
      <c r="AMM845" s="328"/>
      <c r="AMN845" s="328"/>
      <c r="AMO845" s="328"/>
      <c r="AMP845" s="328"/>
      <c r="AMQ845" s="328"/>
      <c r="AMR845" s="328"/>
      <c r="AMS845" s="328"/>
      <c r="AMT845" s="328"/>
      <c r="AMU845" s="328"/>
      <c r="AMV845" s="328"/>
      <c r="AMW845" s="328"/>
      <c r="AMX845" s="328"/>
      <c r="AMY845" s="328"/>
      <c r="AMZ845" s="328"/>
      <c r="ANA845" s="328"/>
      <c r="ANB845" s="328"/>
      <c r="ANC845" s="328"/>
      <c r="AND845" s="328"/>
      <c r="ANE845" s="328"/>
      <c r="ANF845" s="328"/>
      <c r="ANG845" s="328"/>
      <c r="ANH845" s="328"/>
      <c r="ANI845" s="328"/>
      <c r="ANJ845" s="328"/>
      <c r="ANK845" s="328"/>
      <c r="ANL845" s="328"/>
      <c r="ANM845" s="328"/>
      <c r="ANN845" s="328"/>
      <c r="ANO845" s="328"/>
      <c r="ANP845" s="328"/>
      <c r="ANQ845" s="328"/>
      <c r="ANR845" s="328"/>
      <c r="ANS845" s="328"/>
      <c r="ANT845" s="328"/>
      <c r="ANU845" s="328"/>
      <c r="ANV845" s="328"/>
      <c r="ANW845" s="328"/>
      <c r="ANX845" s="328"/>
      <c r="ANY845" s="328"/>
      <c r="ANZ845" s="328"/>
      <c r="AOA845" s="328"/>
      <c r="AOB845" s="328"/>
      <c r="AOC845" s="328"/>
      <c r="AOD845" s="328"/>
      <c r="AOE845" s="328"/>
      <c r="AOF845" s="328"/>
      <c r="AOG845" s="328"/>
      <c r="AOH845" s="328"/>
      <c r="AOI845" s="328"/>
      <c r="AOJ845" s="328"/>
      <c r="AOK845" s="328"/>
      <c r="AOL845" s="328"/>
      <c r="AOM845" s="328"/>
      <c r="AON845" s="328"/>
      <c r="AOO845" s="328"/>
      <c r="AOP845" s="328"/>
      <c r="AOQ845" s="328"/>
      <c r="AOR845" s="328"/>
      <c r="AOS845" s="328"/>
      <c r="AOT845" s="328"/>
      <c r="AOU845" s="328"/>
      <c r="AOV845" s="328"/>
      <c r="AOW845" s="328"/>
      <c r="AOX845" s="328"/>
      <c r="AOY845" s="328"/>
      <c r="AOZ845" s="328"/>
      <c r="APA845" s="328"/>
      <c r="APB845" s="328"/>
      <c r="APC845" s="328"/>
      <c r="APD845" s="328"/>
      <c r="APE845" s="328"/>
      <c r="APF845" s="328"/>
      <c r="APG845" s="328"/>
      <c r="APH845" s="328"/>
      <c r="API845" s="328"/>
      <c r="APJ845" s="328"/>
      <c r="APK845" s="328"/>
      <c r="APL845" s="328"/>
      <c r="APM845" s="328"/>
      <c r="APN845" s="328"/>
      <c r="APO845" s="328"/>
      <c r="APP845" s="328"/>
      <c r="APQ845" s="328"/>
      <c r="APR845" s="328"/>
      <c r="APS845" s="328"/>
      <c r="APT845" s="328"/>
      <c r="APU845" s="328"/>
      <c r="APV845" s="328"/>
      <c r="APW845" s="328"/>
      <c r="APX845" s="328"/>
      <c r="APY845" s="328"/>
      <c r="APZ845" s="328"/>
      <c r="AQA845" s="328"/>
      <c r="AQB845" s="328"/>
      <c r="AQC845" s="328"/>
      <c r="AQD845" s="328"/>
      <c r="AQE845" s="328"/>
      <c r="AQF845" s="328"/>
      <c r="AQG845" s="328"/>
      <c r="AQH845" s="328"/>
      <c r="AQI845" s="328"/>
      <c r="AQJ845" s="328"/>
      <c r="AQK845" s="328"/>
      <c r="AQL845" s="328"/>
      <c r="AQM845" s="328"/>
      <c r="AQN845" s="328"/>
      <c r="AQO845" s="328"/>
      <c r="AQP845" s="328"/>
      <c r="AQQ845" s="328"/>
      <c r="AQR845" s="328"/>
      <c r="AQS845" s="328"/>
      <c r="AQT845" s="328"/>
      <c r="AQU845" s="328"/>
      <c r="AQV845" s="328"/>
      <c r="AQW845" s="328"/>
      <c r="AQX845" s="328"/>
      <c r="AQY845" s="328"/>
      <c r="AQZ845" s="328"/>
      <c r="ARA845" s="328"/>
      <c r="ARB845" s="328"/>
      <c r="ARC845" s="328"/>
      <c r="ARD845" s="328"/>
      <c r="ARE845" s="328"/>
      <c r="ARF845" s="328"/>
      <c r="ARG845" s="328"/>
      <c r="ARH845" s="328"/>
      <c r="ARI845" s="328"/>
      <c r="ARJ845" s="328"/>
      <c r="ARK845" s="328"/>
      <c r="ARL845" s="328"/>
      <c r="ARM845" s="328"/>
      <c r="ARN845" s="328"/>
      <c r="ARO845" s="328"/>
      <c r="ARP845" s="328"/>
      <c r="ARQ845" s="328"/>
      <c r="ARR845" s="328"/>
      <c r="ARS845" s="328"/>
      <c r="ART845" s="328"/>
      <c r="ARU845" s="328"/>
      <c r="ARV845" s="328"/>
      <c r="ARW845" s="328"/>
      <c r="ARX845" s="328"/>
      <c r="ARY845" s="328"/>
      <c r="ARZ845" s="328"/>
      <c r="ASA845" s="328"/>
      <c r="ASB845" s="328"/>
      <c r="ASC845" s="328"/>
      <c r="ASD845" s="328"/>
      <c r="ASE845" s="328"/>
      <c r="ASF845" s="328"/>
      <c r="ASG845" s="328"/>
      <c r="ASH845" s="328"/>
      <c r="ASI845" s="328"/>
      <c r="ASJ845" s="328"/>
      <c r="ASK845" s="328"/>
      <c r="ASL845" s="328"/>
      <c r="ASM845" s="328"/>
      <c r="ASN845" s="328"/>
      <c r="ASO845" s="328"/>
      <c r="ASP845" s="328"/>
      <c r="ASQ845" s="328"/>
      <c r="ASR845" s="328"/>
      <c r="ASS845" s="328"/>
      <c r="AST845" s="328"/>
      <c r="ASU845" s="328"/>
      <c r="ASV845" s="328"/>
      <c r="ASW845" s="328"/>
      <c r="ASX845" s="328"/>
      <c r="ASY845" s="328"/>
      <c r="ASZ845" s="328"/>
      <c r="ATA845" s="328"/>
      <c r="ATB845" s="328"/>
      <c r="ATC845" s="328"/>
      <c r="ATD845" s="328"/>
      <c r="ATE845" s="328"/>
      <c r="ATF845" s="328"/>
      <c r="ATG845" s="328"/>
      <c r="ATH845" s="328"/>
      <c r="ATI845" s="328"/>
      <c r="ATJ845" s="328"/>
      <c r="ATK845" s="328"/>
      <c r="ATL845" s="328"/>
      <c r="ATM845" s="328"/>
      <c r="ATN845" s="328"/>
      <c r="ATO845" s="328"/>
      <c r="ATP845" s="328"/>
      <c r="ATQ845" s="328"/>
      <c r="ATR845" s="328"/>
      <c r="ATS845" s="328"/>
      <c r="ATT845" s="328"/>
      <c r="ATU845" s="328"/>
      <c r="ATV845" s="328"/>
      <c r="ATW845" s="328"/>
      <c r="ATX845" s="328"/>
      <c r="ATY845" s="328"/>
      <c r="ATZ845" s="328"/>
      <c r="AUA845" s="328"/>
      <c r="AUB845" s="328"/>
      <c r="AUC845" s="328"/>
      <c r="AUD845" s="328"/>
      <c r="AUE845" s="328"/>
      <c r="AUF845" s="328"/>
      <c r="AUG845" s="328"/>
      <c r="AUH845" s="328"/>
      <c r="AUI845" s="328"/>
      <c r="AUJ845" s="328"/>
      <c r="AUK845" s="328"/>
      <c r="AUL845" s="328"/>
      <c r="AUM845" s="328"/>
      <c r="AUN845" s="328"/>
      <c r="AUO845" s="328"/>
      <c r="AUP845" s="328"/>
      <c r="AUQ845" s="328"/>
      <c r="AUR845" s="328"/>
      <c r="AUS845" s="328"/>
      <c r="AUT845" s="328"/>
      <c r="AUU845" s="328"/>
      <c r="AUV845" s="328"/>
      <c r="AUW845" s="328"/>
      <c r="AUX845" s="328"/>
      <c r="AUY845" s="328"/>
      <c r="AUZ845" s="328"/>
      <c r="AVA845" s="328"/>
      <c r="AVB845" s="328"/>
      <c r="AVC845" s="328"/>
      <c r="AVD845" s="328"/>
      <c r="AVE845" s="328"/>
      <c r="AVF845" s="328"/>
      <c r="AVG845" s="328"/>
      <c r="AVH845" s="328"/>
      <c r="AVI845" s="328"/>
      <c r="AVJ845" s="328"/>
      <c r="AVK845" s="328"/>
      <c r="AVL845" s="328"/>
      <c r="AVM845" s="328"/>
      <c r="AVN845" s="328"/>
      <c r="AVO845" s="328"/>
      <c r="AVP845" s="328"/>
      <c r="AVQ845" s="328"/>
      <c r="AVR845" s="328"/>
      <c r="AVS845" s="328"/>
      <c r="AVT845" s="328"/>
      <c r="AVU845" s="328"/>
      <c r="AVV845" s="328"/>
      <c r="AVW845" s="328"/>
      <c r="AVX845" s="328"/>
      <c r="AVY845" s="328"/>
      <c r="AVZ845" s="328"/>
      <c r="AWA845" s="328"/>
      <c r="AWB845" s="328"/>
      <c r="AWC845" s="328"/>
      <c r="AWD845" s="328"/>
      <c r="AWE845" s="328"/>
      <c r="AWF845" s="328"/>
      <c r="AWG845" s="328"/>
      <c r="AWH845" s="328"/>
      <c r="AWI845" s="328"/>
      <c r="AWJ845" s="328"/>
      <c r="AWK845" s="328"/>
      <c r="AWL845" s="328"/>
      <c r="AWM845" s="328"/>
      <c r="AWN845" s="328"/>
      <c r="AWO845" s="328"/>
      <c r="AWP845" s="328"/>
      <c r="AWQ845" s="328"/>
      <c r="AWR845" s="328"/>
      <c r="AWS845" s="328"/>
      <c r="AWT845" s="328"/>
      <c r="AWU845" s="328"/>
      <c r="AWV845" s="328"/>
      <c r="AWW845" s="328"/>
      <c r="AWX845" s="328"/>
      <c r="AWY845" s="328"/>
      <c r="AWZ845" s="328"/>
      <c r="AXA845" s="328"/>
      <c r="AXB845" s="328"/>
      <c r="AXC845" s="328"/>
      <c r="AXD845" s="328"/>
      <c r="AXE845" s="328"/>
      <c r="AXF845" s="328"/>
      <c r="AXG845" s="328"/>
      <c r="AXH845" s="328"/>
      <c r="AXI845" s="328"/>
      <c r="AXJ845" s="328"/>
      <c r="AXK845" s="328"/>
      <c r="AXL845" s="328"/>
      <c r="AXM845" s="328"/>
      <c r="AXN845" s="328"/>
      <c r="AXO845" s="328"/>
      <c r="AXP845" s="328"/>
      <c r="AXQ845" s="328"/>
      <c r="AXR845" s="328"/>
      <c r="AXS845" s="328"/>
      <c r="AXT845" s="328"/>
      <c r="AXU845" s="328"/>
      <c r="AXV845" s="328"/>
      <c r="AXW845" s="328"/>
      <c r="AXX845" s="328"/>
      <c r="AXY845" s="328"/>
      <c r="AXZ845" s="328"/>
      <c r="AYA845" s="328"/>
      <c r="AYB845" s="328"/>
      <c r="AYC845" s="328"/>
      <c r="AYD845" s="328"/>
      <c r="AYE845" s="328"/>
      <c r="AYF845" s="328"/>
      <c r="AYG845" s="328"/>
      <c r="AYH845" s="328"/>
      <c r="AYI845" s="328"/>
      <c r="AYJ845" s="328"/>
      <c r="AYK845" s="328"/>
      <c r="AYL845" s="328"/>
      <c r="AYM845" s="328"/>
      <c r="AYN845" s="328"/>
      <c r="AYO845" s="328"/>
      <c r="AYP845" s="328"/>
      <c r="AYQ845" s="328"/>
      <c r="AYR845" s="328"/>
      <c r="AYS845" s="328"/>
      <c r="AYT845" s="328"/>
      <c r="AYU845" s="328"/>
      <c r="AYV845" s="328"/>
      <c r="AYW845" s="328"/>
      <c r="AYX845" s="328"/>
      <c r="AYY845" s="328"/>
      <c r="AYZ845" s="328"/>
      <c r="AZA845" s="328"/>
      <c r="AZB845" s="328"/>
      <c r="AZC845" s="328"/>
      <c r="AZD845" s="328"/>
      <c r="AZE845" s="328"/>
      <c r="AZF845" s="328"/>
      <c r="AZG845" s="328"/>
      <c r="AZH845" s="328"/>
      <c r="AZI845" s="328"/>
      <c r="AZJ845" s="328"/>
      <c r="AZK845" s="328"/>
      <c r="AZL845" s="328"/>
      <c r="AZM845" s="328"/>
      <c r="AZN845" s="328"/>
      <c r="AZO845" s="328"/>
      <c r="AZP845" s="328"/>
      <c r="AZQ845" s="328"/>
      <c r="AZR845" s="328"/>
      <c r="AZS845" s="328"/>
      <c r="AZT845" s="328"/>
      <c r="AZU845" s="328"/>
      <c r="AZV845" s="328"/>
      <c r="AZW845" s="328"/>
      <c r="AZX845" s="328"/>
      <c r="AZY845" s="328"/>
      <c r="AZZ845" s="328"/>
      <c r="BAA845" s="328"/>
      <c r="BAB845" s="328"/>
      <c r="BAC845" s="328"/>
      <c r="BAD845" s="328"/>
      <c r="BAE845" s="328"/>
      <c r="BAF845" s="328"/>
      <c r="BAG845" s="328"/>
      <c r="BAH845" s="328"/>
      <c r="BAI845" s="328"/>
      <c r="BAJ845" s="328"/>
      <c r="BAK845" s="328"/>
      <c r="BAL845" s="328"/>
      <c r="BAM845" s="328"/>
      <c r="BAN845" s="328"/>
      <c r="BAO845" s="328"/>
      <c r="BAP845" s="328"/>
      <c r="BAQ845" s="328"/>
      <c r="BAR845" s="328"/>
      <c r="BAS845" s="328"/>
      <c r="BAT845" s="328"/>
      <c r="BAU845" s="328"/>
      <c r="BAV845" s="328"/>
      <c r="BAW845" s="328"/>
      <c r="BAX845" s="328"/>
      <c r="BAY845" s="328"/>
      <c r="BAZ845" s="328"/>
      <c r="BBA845" s="328"/>
      <c r="BBB845" s="328"/>
      <c r="BBC845" s="328"/>
      <c r="BBD845" s="328"/>
      <c r="BBE845" s="328"/>
      <c r="BBF845" s="328"/>
      <c r="BBG845" s="328"/>
      <c r="BBH845" s="328"/>
      <c r="BBI845" s="328"/>
      <c r="BBJ845" s="328"/>
      <c r="BBK845" s="328"/>
      <c r="BBL845" s="328"/>
      <c r="BBM845" s="328"/>
      <c r="BBN845" s="328"/>
      <c r="BBO845" s="328"/>
      <c r="BBP845" s="328"/>
      <c r="BBQ845" s="328"/>
      <c r="BBR845" s="328"/>
      <c r="BBS845" s="328"/>
      <c r="BBT845" s="328"/>
      <c r="BBU845" s="328"/>
      <c r="BBV845" s="328"/>
      <c r="BBW845" s="328"/>
      <c r="BBX845" s="328"/>
      <c r="BBY845" s="328"/>
      <c r="BBZ845" s="328"/>
      <c r="BCA845" s="328"/>
      <c r="BCB845" s="328"/>
      <c r="BCC845" s="328"/>
      <c r="BCD845" s="328"/>
      <c r="BCE845" s="328"/>
      <c r="BCF845" s="328"/>
      <c r="BCG845" s="328"/>
      <c r="BCH845" s="328"/>
      <c r="BCI845" s="328"/>
      <c r="BCJ845" s="328"/>
      <c r="BCK845" s="328"/>
      <c r="BCL845" s="328"/>
      <c r="BCM845" s="328"/>
      <c r="BCN845" s="328"/>
      <c r="BCO845" s="328"/>
      <c r="BCP845" s="328"/>
      <c r="BCQ845" s="328"/>
      <c r="BCR845" s="328"/>
      <c r="BCS845" s="328"/>
      <c r="BCT845" s="328"/>
      <c r="BCU845" s="328"/>
      <c r="BCV845" s="328"/>
      <c r="BCW845" s="328"/>
      <c r="BCX845" s="328"/>
      <c r="BCY845" s="328"/>
      <c r="BCZ845" s="328"/>
      <c r="BDA845" s="328"/>
      <c r="BDB845" s="328"/>
      <c r="BDC845" s="328"/>
      <c r="BDD845" s="328"/>
      <c r="BDE845" s="328"/>
      <c r="BDF845" s="328"/>
      <c r="BDG845" s="328"/>
      <c r="BDH845" s="328"/>
      <c r="BDI845" s="328"/>
      <c r="BDJ845" s="328"/>
      <c r="BDK845" s="328"/>
      <c r="BDL845" s="328"/>
      <c r="BDM845" s="328"/>
      <c r="BDN845" s="328"/>
      <c r="BDO845" s="328"/>
      <c r="BDP845" s="328"/>
      <c r="BDQ845" s="328"/>
      <c r="BDR845" s="328"/>
      <c r="BDS845" s="328"/>
      <c r="BDT845" s="328"/>
      <c r="BDU845" s="328"/>
      <c r="BDV845" s="328"/>
      <c r="BDW845" s="328"/>
      <c r="BDX845" s="328"/>
      <c r="BDY845" s="328"/>
      <c r="BDZ845" s="328"/>
      <c r="BEA845" s="328"/>
      <c r="BEB845" s="328"/>
      <c r="BEC845" s="328"/>
      <c r="BED845" s="328"/>
      <c r="BEE845" s="328"/>
      <c r="BEF845" s="328"/>
      <c r="BEG845" s="328"/>
      <c r="BEH845" s="328"/>
      <c r="BEI845" s="328"/>
      <c r="BEJ845" s="328"/>
      <c r="BEK845" s="328"/>
      <c r="BEL845" s="328"/>
      <c r="BEM845" s="328"/>
      <c r="BEN845" s="328"/>
      <c r="BEO845" s="328"/>
      <c r="BEP845" s="328"/>
      <c r="BEQ845" s="328"/>
      <c r="BER845" s="328"/>
      <c r="BES845" s="328"/>
      <c r="BET845" s="328"/>
      <c r="BEU845" s="328"/>
      <c r="BEV845" s="328"/>
      <c r="BEW845" s="328"/>
      <c r="BEX845" s="328"/>
      <c r="BEY845" s="328"/>
      <c r="BEZ845" s="328"/>
      <c r="BFA845" s="328"/>
      <c r="BFB845" s="328"/>
      <c r="BFC845" s="328"/>
      <c r="BFD845" s="328"/>
      <c r="BFE845" s="328"/>
      <c r="BFF845" s="328"/>
      <c r="BFG845" s="328"/>
      <c r="BFH845" s="328"/>
      <c r="BFI845" s="328"/>
      <c r="BFJ845" s="328"/>
      <c r="BFK845" s="328"/>
      <c r="BFL845" s="328"/>
      <c r="BFM845" s="328"/>
      <c r="BFN845" s="328"/>
      <c r="BFO845" s="328"/>
      <c r="BFP845" s="328"/>
      <c r="BFQ845" s="328"/>
      <c r="BFR845" s="328"/>
      <c r="BFS845" s="328"/>
      <c r="BFT845" s="328"/>
      <c r="BFU845" s="328"/>
      <c r="BFV845" s="328"/>
      <c r="BFW845" s="328"/>
      <c r="BFX845" s="328"/>
      <c r="BFY845" s="328"/>
      <c r="BFZ845" s="328"/>
      <c r="BGA845" s="328"/>
      <c r="BGB845" s="328"/>
      <c r="BGC845" s="328"/>
      <c r="BGD845" s="328"/>
      <c r="BGE845" s="328"/>
      <c r="BGF845" s="328"/>
      <c r="BGG845" s="328"/>
      <c r="BGH845" s="328"/>
      <c r="BGI845" s="328"/>
      <c r="BGJ845" s="328"/>
      <c r="BGK845" s="328"/>
      <c r="BGL845" s="328"/>
      <c r="BGM845" s="328"/>
      <c r="BGN845" s="328"/>
      <c r="BGO845" s="328"/>
      <c r="BGP845" s="328"/>
      <c r="BGQ845" s="328"/>
      <c r="BGR845" s="328"/>
      <c r="BGS845" s="328"/>
      <c r="BGT845" s="328"/>
      <c r="BGU845" s="328"/>
      <c r="BGV845" s="328"/>
      <c r="BGW845" s="328"/>
      <c r="BGX845" s="328"/>
      <c r="BGY845" s="328"/>
      <c r="BGZ845" s="328"/>
      <c r="BHA845" s="328"/>
      <c r="BHB845" s="328"/>
      <c r="BHC845" s="328"/>
      <c r="BHD845" s="328"/>
      <c r="BHE845" s="328"/>
      <c r="BHF845" s="328"/>
      <c r="BHG845" s="328"/>
      <c r="BHH845" s="328"/>
      <c r="BHI845" s="328"/>
      <c r="BHJ845" s="328"/>
      <c r="BHK845" s="328"/>
      <c r="BHL845" s="328"/>
      <c r="BHM845" s="328"/>
      <c r="BHN845" s="328"/>
      <c r="BHO845" s="328"/>
      <c r="BHP845" s="328"/>
      <c r="BHQ845" s="328"/>
      <c r="BHR845" s="328"/>
      <c r="BHS845" s="328"/>
      <c r="BHT845" s="328"/>
      <c r="BHU845" s="328"/>
      <c r="BHV845" s="328"/>
      <c r="BHW845" s="328"/>
      <c r="BHX845" s="328"/>
      <c r="BHY845" s="328"/>
      <c r="BHZ845" s="328"/>
      <c r="BIA845" s="328"/>
      <c r="BIB845" s="328"/>
      <c r="BIC845" s="328"/>
      <c r="BID845" s="328"/>
      <c r="BIE845" s="328"/>
      <c r="BIF845" s="328"/>
      <c r="BIG845" s="328"/>
      <c r="BIH845" s="328"/>
      <c r="BII845" s="328"/>
      <c r="BIJ845" s="328"/>
      <c r="BIK845" s="328"/>
      <c r="BIL845" s="328"/>
      <c r="BIM845" s="328"/>
      <c r="BIN845" s="328"/>
      <c r="BIO845" s="328"/>
      <c r="BIP845" s="328"/>
      <c r="BIQ845" s="328"/>
      <c r="BIR845" s="328"/>
      <c r="BIS845" s="328"/>
      <c r="BIT845" s="328"/>
      <c r="BIU845" s="328"/>
      <c r="BIV845" s="328"/>
      <c r="BIW845" s="328"/>
      <c r="BIX845" s="328"/>
      <c r="BIY845" s="328"/>
      <c r="BIZ845" s="328"/>
      <c r="BJA845" s="328"/>
      <c r="BJB845" s="328"/>
      <c r="BJC845" s="328"/>
      <c r="BJD845" s="328"/>
      <c r="BJE845" s="328"/>
      <c r="BJF845" s="328"/>
      <c r="BJG845" s="328"/>
      <c r="BJH845" s="328"/>
      <c r="BJI845" s="328"/>
      <c r="BJJ845" s="328"/>
      <c r="BJK845" s="328"/>
      <c r="BJL845" s="328"/>
      <c r="BJM845" s="328"/>
      <c r="BJN845" s="328"/>
      <c r="BJO845" s="328"/>
      <c r="BJP845" s="328"/>
      <c r="BJQ845" s="328"/>
      <c r="BJR845" s="328"/>
      <c r="BJS845" s="328"/>
      <c r="BJT845" s="328"/>
      <c r="BJU845" s="328"/>
      <c r="BJV845" s="328"/>
      <c r="BJW845" s="328"/>
      <c r="BJX845" s="328"/>
      <c r="BJY845" s="328"/>
      <c r="BJZ845" s="328"/>
      <c r="BKA845" s="328"/>
      <c r="BKB845" s="328"/>
      <c r="BKC845" s="328"/>
      <c r="BKD845" s="328"/>
      <c r="BKE845" s="328"/>
      <c r="BKF845" s="328"/>
      <c r="BKG845" s="328"/>
      <c r="BKH845" s="328"/>
      <c r="BKI845" s="328"/>
      <c r="BKJ845" s="328"/>
      <c r="BKK845" s="328"/>
      <c r="BKL845" s="328"/>
      <c r="BKM845" s="328"/>
      <c r="BKN845" s="328"/>
      <c r="BKO845" s="328"/>
      <c r="BKP845" s="328"/>
      <c r="BKQ845" s="328"/>
      <c r="BKR845" s="328"/>
      <c r="BKS845" s="328"/>
      <c r="BKT845" s="328"/>
      <c r="BKU845" s="328"/>
      <c r="BKV845" s="328"/>
      <c r="BKW845" s="328"/>
      <c r="BKX845" s="328"/>
      <c r="BKY845" s="328"/>
      <c r="BKZ845" s="328"/>
      <c r="BLA845" s="328"/>
      <c r="BLB845" s="328"/>
      <c r="BLC845" s="328"/>
      <c r="BLD845" s="328"/>
      <c r="BLE845" s="328"/>
      <c r="BLF845" s="328"/>
      <c r="BLG845" s="328"/>
      <c r="BLH845" s="328"/>
      <c r="BLI845" s="328"/>
      <c r="BLJ845" s="328"/>
      <c r="BLK845" s="328"/>
      <c r="BLL845" s="328"/>
      <c r="BLM845" s="328"/>
      <c r="BLN845" s="328"/>
      <c r="BLO845" s="328"/>
      <c r="BLP845" s="328"/>
      <c r="BLQ845" s="328"/>
      <c r="BLR845" s="328"/>
      <c r="BLS845" s="328"/>
      <c r="BLT845" s="328"/>
      <c r="BLU845" s="328"/>
      <c r="BLV845" s="328"/>
      <c r="BLW845" s="328"/>
      <c r="BLX845" s="328"/>
      <c r="BLY845" s="328"/>
      <c r="BLZ845" s="328"/>
      <c r="BMA845" s="328"/>
      <c r="BMB845" s="328"/>
      <c r="BMC845" s="328"/>
      <c r="BMD845" s="328"/>
      <c r="BME845" s="328"/>
      <c r="BMF845" s="328"/>
      <c r="BMG845" s="328"/>
      <c r="BMH845" s="328"/>
      <c r="BMI845" s="328"/>
      <c r="BMJ845" s="328"/>
      <c r="BMK845" s="328"/>
      <c r="BML845" s="328"/>
      <c r="BMM845" s="328"/>
      <c r="BMN845" s="328"/>
      <c r="BMO845" s="328"/>
      <c r="BMP845" s="328"/>
      <c r="BMQ845" s="328"/>
      <c r="BMR845" s="328"/>
      <c r="BMS845" s="328"/>
      <c r="BMT845" s="328"/>
      <c r="BMU845" s="328"/>
      <c r="BMV845" s="328"/>
      <c r="BMW845" s="328"/>
      <c r="BMX845" s="328"/>
      <c r="BMY845" s="328"/>
      <c r="BMZ845" s="328"/>
      <c r="BNA845" s="328"/>
      <c r="BNB845" s="328"/>
      <c r="BNC845" s="328"/>
      <c r="BND845" s="328"/>
      <c r="BNE845" s="328"/>
      <c r="BNF845" s="328"/>
      <c r="BNG845" s="328"/>
      <c r="BNH845" s="328"/>
      <c r="BNI845" s="328"/>
      <c r="BNJ845" s="328"/>
      <c r="BNK845" s="328"/>
      <c r="BNL845" s="328"/>
      <c r="BNM845" s="328"/>
      <c r="BNN845" s="328"/>
      <c r="BNO845" s="328"/>
      <c r="BNP845" s="328"/>
      <c r="BNQ845" s="328"/>
      <c r="BNR845" s="328"/>
      <c r="BNS845" s="328"/>
      <c r="BNT845" s="328"/>
      <c r="BNU845" s="328"/>
      <c r="BNV845" s="328"/>
      <c r="BNW845" s="328"/>
      <c r="BNX845" s="328"/>
      <c r="BNY845" s="328"/>
      <c r="BNZ845" s="328"/>
      <c r="BOA845" s="328"/>
      <c r="BOB845" s="328"/>
      <c r="BOC845" s="328"/>
      <c r="BOD845" s="328"/>
      <c r="BOE845" s="328"/>
      <c r="BOF845" s="328"/>
      <c r="BOG845" s="328"/>
      <c r="BOH845" s="328"/>
      <c r="BOI845" s="328"/>
      <c r="BOJ845" s="328"/>
      <c r="BOK845" s="328"/>
      <c r="BOL845" s="328"/>
      <c r="BOM845" s="328"/>
      <c r="BON845" s="328"/>
      <c r="BOO845" s="328"/>
      <c r="BOP845" s="328"/>
      <c r="BOQ845" s="328"/>
      <c r="BOR845" s="328"/>
      <c r="BOS845" s="328"/>
      <c r="BOT845" s="328"/>
      <c r="BOU845" s="328"/>
      <c r="BOV845" s="328"/>
      <c r="BOW845" s="328"/>
      <c r="BOX845" s="328"/>
      <c r="BOY845" s="328"/>
      <c r="BOZ845" s="328"/>
      <c r="BPA845" s="328"/>
      <c r="BPB845" s="328"/>
      <c r="BPC845" s="328"/>
      <c r="BPD845" s="328"/>
      <c r="BPE845" s="328"/>
      <c r="BPF845" s="328"/>
      <c r="BPG845" s="328"/>
      <c r="BPH845" s="328"/>
      <c r="BPI845" s="328"/>
      <c r="BPJ845" s="328"/>
      <c r="BPK845" s="328"/>
      <c r="BPL845" s="328"/>
      <c r="BPM845" s="328"/>
      <c r="BPN845" s="328"/>
      <c r="BPO845" s="328"/>
      <c r="BPP845" s="328"/>
      <c r="BPQ845" s="328"/>
      <c r="BPR845" s="328"/>
      <c r="BPS845" s="328"/>
      <c r="BPT845" s="328"/>
      <c r="BPU845" s="328"/>
      <c r="BPV845" s="328"/>
      <c r="BPW845" s="328"/>
      <c r="BPX845" s="328"/>
      <c r="BPY845" s="328"/>
      <c r="BPZ845" s="328"/>
      <c r="BQA845" s="328"/>
      <c r="BQB845" s="328"/>
      <c r="BQC845" s="328"/>
      <c r="BQD845" s="328"/>
      <c r="BQE845" s="328"/>
      <c r="BQF845" s="328"/>
      <c r="BQG845" s="328"/>
      <c r="BQH845" s="328"/>
      <c r="BQI845" s="328"/>
      <c r="BQJ845" s="328"/>
      <c r="BQK845" s="328"/>
      <c r="BQL845" s="328"/>
      <c r="BQM845" s="328"/>
      <c r="BQN845" s="328"/>
      <c r="BQO845" s="328"/>
      <c r="BQP845" s="328"/>
      <c r="BQQ845" s="328"/>
      <c r="BQR845" s="328"/>
      <c r="BQS845" s="328"/>
      <c r="BQT845" s="328"/>
      <c r="BQU845" s="328"/>
      <c r="BQV845" s="328"/>
      <c r="BQW845" s="328"/>
      <c r="BQX845" s="328"/>
      <c r="BQY845" s="328"/>
      <c r="BQZ845" s="328"/>
      <c r="BRA845" s="328"/>
      <c r="BRB845" s="328"/>
      <c r="BRC845" s="328"/>
      <c r="BRD845" s="328"/>
      <c r="BRE845" s="328"/>
      <c r="BRF845" s="328"/>
      <c r="BRG845" s="328"/>
      <c r="BRH845" s="328"/>
      <c r="BRI845" s="328"/>
      <c r="BRJ845" s="328"/>
      <c r="BRK845" s="328"/>
      <c r="BRL845" s="328"/>
      <c r="BRM845" s="328"/>
      <c r="BRN845" s="328"/>
      <c r="BRO845" s="328"/>
      <c r="BRP845" s="328"/>
      <c r="BRQ845" s="328"/>
      <c r="BRR845" s="328"/>
      <c r="BRS845" s="328"/>
      <c r="BRT845" s="328"/>
      <c r="BRU845" s="328"/>
      <c r="BRV845" s="328"/>
      <c r="BRW845" s="328"/>
      <c r="BRX845" s="328"/>
      <c r="BRY845" s="328"/>
      <c r="BRZ845" s="328"/>
      <c r="BSA845" s="328"/>
      <c r="BSB845" s="328"/>
      <c r="BSC845" s="328"/>
      <c r="BSD845" s="328"/>
      <c r="BSE845" s="328"/>
      <c r="BSF845" s="328"/>
      <c r="BSG845" s="328"/>
      <c r="BSH845" s="328"/>
      <c r="BSI845" s="328"/>
      <c r="BSJ845" s="328"/>
      <c r="BSK845" s="328"/>
      <c r="BSL845" s="328"/>
      <c r="BSM845" s="328"/>
      <c r="BSN845" s="328"/>
      <c r="BSO845" s="328"/>
      <c r="BSP845" s="328"/>
      <c r="BSQ845" s="328"/>
      <c r="BSR845" s="328"/>
      <c r="BSS845" s="328"/>
      <c r="BST845" s="328"/>
      <c r="BSU845" s="328"/>
      <c r="BSV845" s="328"/>
      <c r="BSW845" s="328"/>
      <c r="BSX845" s="328"/>
      <c r="BSY845" s="328"/>
      <c r="BSZ845" s="328"/>
      <c r="BTA845" s="328"/>
      <c r="BTB845" s="328"/>
      <c r="BTC845" s="328"/>
      <c r="BTD845" s="328"/>
      <c r="BTE845" s="328"/>
      <c r="BTF845" s="328"/>
      <c r="BTG845" s="328"/>
      <c r="BTH845" s="328"/>
      <c r="BTI845" s="328"/>
      <c r="BTJ845" s="328"/>
      <c r="BTK845" s="328"/>
      <c r="BTL845" s="328"/>
      <c r="BTM845" s="328"/>
      <c r="BTN845" s="328"/>
      <c r="BTO845" s="328"/>
      <c r="BTP845" s="328"/>
      <c r="BTQ845" s="328"/>
      <c r="BTR845" s="328"/>
      <c r="BTS845" s="328"/>
      <c r="BTT845" s="328"/>
      <c r="BTU845" s="328"/>
      <c r="BTV845" s="328"/>
      <c r="BTW845" s="328"/>
      <c r="BTX845" s="328"/>
      <c r="BTY845" s="328"/>
      <c r="BTZ845" s="328"/>
      <c r="BUA845" s="328"/>
      <c r="BUB845" s="328"/>
      <c r="BUC845" s="328"/>
      <c r="BUD845" s="328"/>
      <c r="BUE845" s="328"/>
      <c r="BUF845" s="328"/>
      <c r="BUG845" s="328"/>
      <c r="BUH845" s="328"/>
      <c r="BUI845" s="328"/>
      <c r="BUJ845" s="328"/>
      <c r="BUK845" s="328"/>
      <c r="BUL845" s="328"/>
      <c r="BUM845" s="328"/>
      <c r="BUN845" s="328"/>
      <c r="BUO845" s="328"/>
      <c r="BUP845" s="328"/>
      <c r="BUQ845" s="328"/>
      <c r="BUR845" s="328"/>
      <c r="BUS845" s="328"/>
      <c r="BUT845" s="328"/>
      <c r="BUU845" s="328"/>
      <c r="BUV845" s="328"/>
      <c r="BUW845" s="328"/>
      <c r="BUX845" s="328"/>
      <c r="BUY845" s="328"/>
      <c r="BUZ845" s="328"/>
      <c r="BVA845" s="328"/>
      <c r="BVB845" s="328"/>
      <c r="BVC845" s="328"/>
      <c r="BVD845" s="328"/>
      <c r="BVE845" s="328"/>
      <c r="BVF845" s="328"/>
      <c r="BVG845" s="328"/>
      <c r="BVH845" s="328"/>
      <c r="BVI845" s="328"/>
      <c r="BVJ845" s="328"/>
      <c r="BVK845" s="328"/>
      <c r="BVL845" s="328"/>
      <c r="BVM845" s="328"/>
      <c r="BVN845" s="328"/>
      <c r="BVO845" s="328"/>
      <c r="BVP845" s="328"/>
      <c r="BVQ845" s="328"/>
      <c r="BVR845" s="328"/>
      <c r="BVS845" s="328"/>
      <c r="BVT845" s="328"/>
      <c r="BVU845" s="328"/>
      <c r="BVV845" s="328"/>
      <c r="BVW845" s="328"/>
      <c r="BVX845" s="328"/>
      <c r="BVY845" s="328"/>
      <c r="BVZ845" s="328"/>
      <c r="BWA845" s="328"/>
      <c r="BWB845" s="328"/>
      <c r="BWC845" s="328"/>
      <c r="BWD845" s="328"/>
      <c r="BWE845" s="328"/>
      <c r="BWF845" s="328"/>
      <c r="BWG845" s="328"/>
      <c r="BWH845" s="328"/>
      <c r="BWI845" s="328"/>
      <c r="BWJ845" s="328"/>
      <c r="BWK845" s="328"/>
      <c r="BWL845" s="328"/>
      <c r="BWM845" s="328"/>
      <c r="BWN845" s="328"/>
      <c r="BWO845" s="328"/>
      <c r="BWP845" s="328"/>
      <c r="BWQ845" s="328"/>
      <c r="BWR845" s="328"/>
      <c r="BWS845" s="328"/>
      <c r="BWT845" s="328"/>
      <c r="BWU845" s="328"/>
      <c r="BWV845" s="328"/>
      <c r="BWW845" s="328"/>
      <c r="BWX845" s="328"/>
      <c r="BWY845" s="328"/>
      <c r="BWZ845" s="328"/>
      <c r="BXA845" s="328"/>
      <c r="BXB845" s="328"/>
      <c r="BXC845" s="328"/>
      <c r="BXD845" s="328"/>
      <c r="BXE845" s="328"/>
      <c r="BXF845" s="328"/>
      <c r="BXG845" s="328"/>
      <c r="BXH845" s="328"/>
      <c r="BXI845" s="328"/>
      <c r="BXJ845" s="328"/>
      <c r="BXK845" s="328"/>
      <c r="BXL845" s="328"/>
      <c r="BXM845" s="328"/>
      <c r="BXN845" s="328"/>
      <c r="BXO845" s="328"/>
      <c r="BXP845" s="328"/>
      <c r="BXQ845" s="328"/>
      <c r="BXR845" s="328"/>
      <c r="BXS845" s="328"/>
      <c r="BXT845" s="328"/>
      <c r="BXU845" s="328"/>
      <c r="BXV845" s="328"/>
      <c r="BXW845" s="328"/>
      <c r="BXX845" s="328"/>
      <c r="BXY845" s="328"/>
      <c r="BXZ845" s="328"/>
      <c r="BYA845" s="328"/>
      <c r="BYB845" s="328"/>
      <c r="BYC845" s="328"/>
      <c r="BYD845" s="328"/>
      <c r="BYE845" s="328"/>
      <c r="BYF845" s="328"/>
      <c r="BYG845" s="328"/>
      <c r="BYH845" s="328"/>
      <c r="BYI845" s="328"/>
      <c r="BYJ845" s="328"/>
      <c r="BYK845" s="328"/>
      <c r="BYL845" s="328"/>
      <c r="BYM845" s="328"/>
      <c r="BYN845" s="328"/>
      <c r="BYO845" s="328"/>
      <c r="BYP845" s="328"/>
      <c r="BYQ845" s="328"/>
      <c r="BYR845" s="328"/>
      <c r="BYS845" s="328"/>
      <c r="BYT845" s="328"/>
      <c r="BYU845" s="328"/>
      <c r="BYV845" s="328"/>
      <c r="BYW845" s="328"/>
      <c r="BYX845" s="328"/>
      <c r="BYY845" s="328"/>
      <c r="BYZ845" s="328"/>
      <c r="BZA845" s="328"/>
      <c r="BZB845" s="328"/>
      <c r="BZC845" s="328"/>
      <c r="BZD845" s="328"/>
      <c r="BZE845" s="328"/>
      <c r="BZF845" s="328"/>
      <c r="BZG845" s="328"/>
      <c r="BZH845" s="328"/>
      <c r="BZI845" s="328"/>
      <c r="BZJ845" s="328"/>
      <c r="BZK845" s="328"/>
      <c r="BZL845" s="328"/>
      <c r="BZM845" s="328"/>
      <c r="BZN845" s="328"/>
      <c r="BZO845" s="328"/>
      <c r="BZP845" s="328"/>
      <c r="BZQ845" s="328"/>
      <c r="BZR845" s="328"/>
      <c r="BZS845" s="328"/>
      <c r="BZT845" s="328"/>
      <c r="BZU845" s="328"/>
      <c r="BZV845" s="328"/>
      <c r="BZW845" s="328"/>
      <c r="BZX845" s="328"/>
      <c r="BZY845" s="328"/>
      <c r="BZZ845" s="328"/>
      <c r="CAA845" s="328"/>
      <c r="CAB845" s="328"/>
      <c r="CAC845" s="328"/>
      <c r="CAD845" s="328"/>
      <c r="CAE845" s="328"/>
      <c r="CAF845" s="328"/>
      <c r="CAG845" s="328"/>
      <c r="CAH845" s="328"/>
      <c r="CAI845" s="328"/>
      <c r="CAJ845" s="328"/>
      <c r="CAK845" s="328"/>
      <c r="CAL845" s="328"/>
      <c r="CAM845" s="328"/>
      <c r="CAN845" s="328"/>
      <c r="CAO845" s="328"/>
      <c r="CAP845" s="328"/>
      <c r="CAQ845" s="328"/>
      <c r="CAR845" s="328"/>
      <c r="CAS845" s="328"/>
      <c r="CAT845" s="328"/>
      <c r="CAU845" s="328"/>
      <c r="CAV845" s="328"/>
      <c r="CAW845" s="328"/>
      <c r="CAX845" s="328"/>
      <c r="CAY845" s="328"/>
      <c r="CAZ845" s="328"/>
      <c r="CBA845" s="328"/>
      <c r="CBB845" s="328"/>
      <c r="CBC845" s="328"/>
      <c r="CBD845" s="328"/>
      <c r="CBE845" s="328"/>
      <c r="CBF845" s="328"/>
      <c r="CBG845" s="328"/>
      <c r="CBH845" s="328"/>
      <c r="CBI845" s="328"/>
      <c r="CBJ845" s="328"/>
      <c r="CBK845" s="328"/>
      <c r="CBL845" s="328"/>
      <c r="CBM845" s="328"/>
      <c r="CBN845" s="328"/>
      <c r="CBO845" s="328"/>
      <c r="CBP845" s="328"/>
      <c r="CBQ845" s="328"/>
      <c r="CBR845" s="328"/>
      <c r="CBS845" s="328"/>
      <c r="CBT845" s="328"/>
      <c r="CBU845" s="328"/>
      <c r="CBV845" s="328"/>
      <c r="CBW845" s="328"/>
      <c r="CBX845" s="328"/>
      <c r="CBY845" s="328"/>
      <c r="CBZ845" s="328"/>
      <c r="CCA845" s="328"/>
      <c r="CCB845" s="328"/>
      <c r="CCC845" s="328"/>
      <c r="CCD845" s="328"/>
      <c r="CCE845" s="328"/>
      <c r="CCF845" s="328"/>
      <c r="CCG845" s="328"/>
      <c r="CCH845" s="328"/>
      <c r="CCI845" s="328"/>
      <c r="CCJ845" s="328"/>
      <c r="CCK845" s="328"/>
      <c r="CCL845" s="328"/>
      <c r="CCM845" s="328"/>
      <c r="CCN845" s="328"/>
      <c r="CCO845" s="328"/>
      <c r="CCP845" s="328"/>
      <c r="CCQ845" s="328"/>
      <c r="CCR845" s="328"/>
      <c r="CCS845" s="328"/>
      <c r="CCT845" s="328"/>
      <c r="CCU845" s="328"/>
      <c r="CCV845" s="328"/>
      <c r="CCW845" s="328"/>
      <c r="CCX845" s="328"/>
      <c r="CCY845" s="328"/>
      <c r="CCZ845" s="328"/>
      <c r="CDA845" s="328"/>
      <c r="CDB845" s="328"/>
      <c r="CDC845" s="328"/>
      <c r="CDD845" s="328"/>
      <c r="CDE845" s="328"/>
      <c r="CDF845" s="328"/>
      <c r="CDG845" s="328"/>
      <c r="CDH845" s="328"/>
      <c r="CDI845" s="328"/>
      <c r="CDJ845" s="328"/>
      <c r="CDK845" s="328"/>
      <c r="CDL845" s="328"/>
      <c r="CDM845" s="328"/>
      <c r="CDN845" s="328"/>
      <c r="CDO845" s="328"/>
      <c r="CDP845" s="328"/>
      <c r="CDQ845" s="328"/>
      <c r="CDR845" s="328"/>
      <c r="CDS845" s="328"/>
      <c r="CDT845" s="328"/>
      <c r="CDU845" s="328"/>
      <c r="CDV845" s="328"/>
      <c r="CDW845" s="328"/>
      <c r="CDX845" s="328"/>
      <c r="CDY845" s="328"/>
      <c r="CDZ845" s="328"/>
      <c r="CEA845" s="328"/>
      <c r="CEB845" s="328"/>
      <c r="CEC845" s="328"/>
      <c r="CED845" s="328"/>
      <c r="CEE845" s="328"/>
      <c r="CEF845" s="328"/>
      <c r="CEG845" s="328"/>
      <c r="CEH845" s="328"/>
      <c r="CEI845" s="328"/>
      <c r="CEJ845" s="328"/>
      <c r="CEK845" s="328"/>
      <c r="CEL845" s="328"/>
      <c r="CEM845" s="328"/>
      <c r="CEN845" s="328"/>
      <c r="CEO845" s="328"/>
      <c r="CEP845" s="328"/>
      <c r="CEQ845" s="328"/>
      <c r="CER845" s="328"/>
      <c r="CES845" s="328"/>
      <c r="CET845" s="328"/>
      <c r="CEU845" s="328"/>
      <c r="CEV845" s="328"/>
      <c r="CEW845" s="328"/>
      <c r="CEX845" s="328"/>
      <c r="CEY845" s="328"/>
      <c r="CEZ845" s="328"/>
      <c r="CFA845" s="328"/>
      <c r="CFB845" s="328"/>
      <c r="CFC845" s="328"/>
      <c r="CFD845" s="328"/>
      <c r="CFE845" s="328"/>
      <c r="CFF845" s="328"/>
      <c r="CFG845" s="328"/>
      <c r="CFH845" s="328"/>
      <c r="CFI845" s="328"/>
      <c r="CFJ845" s="328"/>
      <c r="CFK845" s="328"/>
      <c r="CFL845" s="328"/>
      <c r="CFM845" s="328"/>
      <c r="CFN845" s="328"/>
      <c r="CFO845" s="328"/>
      <c r="CFP845" s="328"/>
      <c r="CFQ845" s="328"/>
      <c r="CFR845" s="328"/>
      <c r="CFS845" s="328"/>
      <c r="CFT845" s="328"/>
      <c r="CFU845" s="328"/>
      <c r="CFV845" s="328"/>
      <c r="CFW845" s="328"/>
      <c r="CFX845" s="328"/>
      <c r="CFY845" s="328"/>
      <c r="CFZ845" s="328"/>
      <c r="CGA845" s="328"/>
      <c r="CGB845" s="328"/>
      <c r="CGC845" s="328"/>
      <c r="CGD845" s="328"/>
      <c r="CGE845" s="328"/>
      <c r="CGF845" s="328"/>
      <c r="CGG845" s="328"/>
      <c r="CGH845" s="328"/>
      <c r="CGI845" s="328"/>
      <c r="CGJ845" s="328"/>
      <c r="CGK845" s="328"/>
      <c r="CGL845" s="328"/>
      <c r="CGM845" s="328"/>
      <c r="CGN845" s="328"/>
      <c r="CGO845" s="328"/>
      <c r="CGP845" s="328"/>
      <c r="CGQ845" s="328"/>
      <c r="CGR845" s="328"/>
      <c r="CGS845" s="328"/>
      <c r="CGT845" s="328"/>
      <c r="CGU845" s="328"/>
      <c r="CGV845" s="328"/>
      <c r="CGW845" s="328"/>
      <c r="CGX845" s="328"/>
      <c r="CGY845" s="328"/>
      <c r="CGZ845" s="328"/>
      <c r="CHA845" s="328"/>
      <c r="CHB845" s="328"/>
      <c r="CHC845" s="328"/>
      <c r="CHD845" s="328"/>
      <c r="CHE845" s="328"/>
      <c r="CHF845" s="328"/>
      <c r="CHG845" s="328"/>
      <c r="CHH845" s="328"/>
      <c r="CHI845" s="328"/>
      <c r="CHJ845" s="328"/>
      <c r="CHK845" s="328"/>
      <c r="CHL845" s="328"/>
      <c r="CHM845" s="328"/>
      <c r="CHN845" s="328"/>
      <c r="CHO845" s="328"/>
      <c r="CHP845" s="328"/>
      <c r="CHQ845" s="328"/>
      <c r="CHR845" s="328"/>
      <c r="CHS845" s="328"/>
      <c r="CHT845" s="328"/>
      <c r="CHU845" s="328"/>
      <c r="CHV845" s="328"/>
      <c r="CHW845" s="328"/>
      <c r="CHX845" s="328"/>
      <c r="CHY845" s="328"/>
      <c r="CHZ845" s="328"/>
      <c r="CIA845" s="328"/>
      <c r="CIB845" s="328"/>
      <c r="CIC845" s="328"/>
      <c r="CID845" s="328"/>
      <c r="CIE845" s="328"/>
      <c r="CIF845" s="328"/>
      <c r="CIG845" s="328"/>
      <c r="CIH845" s="328"/>
      <c r="CII845" s="328"/>
      <c r="CIJ845" s="328"/>
      <c r="CIK845" s="328"/>
      <c r="CIL845" s="328"/>
      <c r="CIM845" s="328"/>
      <c r="CIN845" s="328"/>
      <c r="CIO845" s="328"/>
      <c r="CIP845" s="328"/>
      <c r="CIQ845" s="328"/>
      <c r="CIR845" s="328"/>
      <c r="CIS845" s="328"/>
      <c r="CIT845" s="328"/>
      <c r="CIU845" s="328"/>
      <c r="CIV845" s="328"/>
      <c r="CIW845" s="328"/>
      <c r="CIX845" s="328"/>
      <c r="CIY845" s="328"/>
      <c r="CIZ845" s="328"/>
      <c r="CJA845" s="328"/>
      <c r="CJB845" s="328"/>
      <c r="CJC845" s="328"/>
      <c r="CJD845" s="328"/>
      <c r="CJE845" s="328"/>
      <c r="CJF845" s="328"/>
      <c r="CJG845" s="328"/>
      <c r="CJH845" s="328"/>
      <c r="CJI845" s="328"/>
      <c r="CJJ845" s="328"/>
      <c r="CJK845" s="328"/>
      <c r="CJL845" s="328"/>
      <c r="CJM845" s="328"/>
      <c r="CJN845" s="328"/>
      <c r="CJO845" s="328"/>
      <c r="CJP845" s="328"/>
      <c r="CJQ845" s="328"/>
      <c r="CJR845" s="328"/>
      <c r="CJS845" s="328"/>
      <c r="CJT845" s="328"/>
      <c r="CJU845" s="328"/>
      <c r="CJV845" s="328"/>
      <c r="CJW845" s="328"/>
      <c r="CJX845" s="328"/>
      <c r="CJY845" s="328"/>
      <c r="CJZ845" s="328"/>
      <c r="CKA845" s="328"/>
      <c r="CKB845" s="328"/>
      <c r="CKC845" s="328"/>
      <c r="CKD845" s="328"/>
      <c r="CKE845" s="328"/>
      <c r="CKF845" s="328"/>
      <c r="CKG845" s="328"/>
      <c r="CKH845" s="328"/>
      <c r="CKI845" s="328"/>
      <c r="CKJ845" s="328"/>
      <c r="CKK845" s="328"/>
      <c r="CKL845" s="328"/>
      <c r="CKM845" s="328"/>
      <c r="CKN845" s="328"/>
      <c r="CKO845" s="328"/>
      <c r="CKP845" s="328"/>
      <c r="CKQ845" s="328"/>
      <c r="CKR845" s="328"/>
      <c r="CKS845" s="328"/>
      <c r="CKT845" s="328"/>
      <c r="CKU845" s="328"/>
      <c r="CKV845" s="328"/>
      <c r="CKW845" s="328"/>
      <c r="CKX845" s="328"/>
      <c r="CKY845" s="328"/>
      <c r="CKZ845" s="328"/>
      <c r="CLA845" s="328"/>
      <c r="CLB845" s="328"/>
      <c r="CLC845" s="328"/>
      <c r="CLD845" s="328"/>
      <c r="CLE845" s="328"/>
      <c r="CLF845" s="328"/>
      <c r="CLG845" s="328"/>
      <c r="CLH845" s="328"/>
      <c r="CLI845" s="328"/>
      <c r="CLJ845" s="328"/>
      <c r="CLK845" s="328"/>
      <c r="CLL845" s="328"/>
      <c r="CLM845" s="328"/>
      <c r="CLN845" s="328"/>
      <c r="CLO845" s="328"/>
      <c r="CLP845" s="328"/>
      <c r="CLQ845" s="328"/>
      <c r="CLR845" s="328"/>
      <c r="CLS845" s="328"/>
      <c r="CLT845" s="328"/>
      <c r="CLU845" s="328"/>
      <c r="CLV845" s="328"/>
      <c r="CLW845" s="328"/>
      <c r="CLX845" s="328"/>
      <c r="CLY845" s="328"/>
      <c r="CLZ845" s="328"/>
      <c r="CMA845" s="328"/>
      <c r="CMB845" s="328"/>
      <c r="CMC845" s="328"/>
      <c r="CMD845" s="328"/>
      <c r="CME845" s="328"/>
      <c r="CMF845" s="328"/>
      <c r="CMG845" s="328"/>
      <c r="CMH845" s="328"/>
      <c r="CMI845" s="328"/>
      <c r="CMJ845" s="328"/>
      <c r="CMK845" s="328"/>
      <c r="CML845" s="328"/>
      <c r="CMM845" s="328"/>
      <c r="CMN845" s="328"/>
      <c r="CMO845" s="328"/>
      <c r="CMP845" s="328"/>
      <c r="CMQ845" s="328"/>
      <c r="CMR845" s="328"/>
      <c r="CMS845" s="328"/>
      <c r="CMT845" s="328"/>
      <c r="CMU845" s="328"/>
      <c r="CMV845" s="328"/>
      <c r="CMW845" s="328"/>
      <c r="CMX845" s="328"/>
      <c r="CMY845" s="328"/>
      <c r="CMZ845" s="328"/>
      <c r="CNA845" s="328"/>
      <c r="CNB845" s="328"/>
      <c r="CNC845" s="328"/>
      <c r="CND845" s="328"/>
      <c r="CNE845" s="328"/>
      <c r="CNF845" s="328"/>
      <c r="CNG845" s="328"/>
      <c r="CNH845" s="328"/>
      <c r="CNI845" s="328"/>
      <c r="CNJ845" s="328"/>
      <c r="CNK845" s="328"/>
      <c r="CNL845" s="328"/>
      <c r="CNM845" s="328"/>
      <c r="CNN845" s="328"/>
      <c r="CNO845" s="328"/>
      <c r="CNP845" s="328"/>
      <c r="CNQ845" s="328"/>
      <c r="CNR845" s="328"/>
      <c r="CNS845" s="328"/>
      <c r="CNT845" s="328"/>
      <c r="CNU845" s="328"/>
      <c r="CNV845" s="328"/>
      <c r="CNW845" s="328"/>
      <c r="CNX845" s="328"/>
      <c r="CNY845" s="328"/>
      <c r="CNZ845" s="328"/>
      <c r="COA845" s="328"/>
      <c r="COB845" s="328"/>
      <c r="COC845" s="328"/>
      <c r="COD845" s="328"/>
      <c r="COE845" s="328"/>
      <c r="COF845" s="328"/>
      <c r="COG845" s="328"/>
      <c r="COH845" s="328"/>
      <c r="COI845" s="328"/>
      <c r="COJ845" s="328"/>
      <c r="COK845" s="328"/>
      <c r="COL845" s="328"/>
      <c r="COM845" s="328"/>
      <c r="CON845" s="328"/>
      <c r="COO845" s="328"/>
      <c r="COP845" s="328"/>
      <c r="COQ845" s="328"/>
      <c r="COR845" s="328"/>
      <c r="COS845" s="328"/>
      <c r="COT845" s="328"/>
      <c r="COU845" s="328"/>
      <c r="COV845" s="328"/>
      <c r="COW845" s="328"/>
      <c r="COX845" s="328"/>
      <c r="COY845" s="328"/>
      <c r="COZ845" s="328"/>
      <c r="CPA845" s="328"/>
      <c r="CPB845" s="328"/>
      <c r="CPC845" s="328"/>
      <c r="CPD845" s="328"/>
      <c r="CPE845" s="328"/>
      <c r="CPF845" s="328"/>
      <c r="CPG845" s="328"/>
      <c r="CPH845" s="328"/>
      <c r="CPI845" s="328"/>
      <c r="CPJ845" s="328"/>
      <c r="CPK845" s="328"/>
      <c r="CPL845" s="328"/>
      <c r="CPM845" s="328"/>
      <c r="CPN845" s="328"/>
      <c r="CPO845" s="328"/>
      <c r="CPP845" s="328"/>
      <c r="CPQ845" s="328"/>
      <c r="CPR845" s="328"/>
      <c r="CPS845" s="328"/>
      <c r="CPT845" s="328"/>
      <c r="CPU845" s="328"/>
      <c r="CPV845" s="328"/>
      <c r="CPW845" s="328"/>
      <c r="CPX845" s="328"/>
      <c r="CPY845" s="328"/>
      <c r="CPZ845" s="328"/>
      <c r="CQA845" s="328"/>
      <c r="CQB845" s="328"/>
      <c r="CQC845" s="328"/>
      <c r="CQD845" s="328"/>
      <c r="CQE845" s="328"/>
      <c r="CQF845" s="328"/>
      <c r="CQG845" s="328"/>
      <c r="CQH845" s="328"/>
      <c r="CQI845" s="328"/>
      <c r="CQJ845" s="328"/>
      <c r="CQK845" s="328"/>
      <c r="CQL845" s="328"/>
      <c r="CQM845" s="328"/>
      <c r="CQN845" s="328"/>
      <c r="CQO845" s="328"/>
      <c r="CQP845" s="328"/>
      <c r="CQQ845" s="328"/>
      <c r="CQR845" s="328"/>
      <c r="CQS845" s="328"/>
      <c r="CQT845" s="328"/>
      <c r="CQU845" s="328"/>
      <c r="CQV845" s="328"/>
      <c r="CQW845" s="328"/>
      <c r="CQX845" s="328"/>
      <c r="CQY845" s="328"/>
      <c r="CQZ845" s="328"/>
      <c r="CRA845" s="328"/>
      <c r="CRB845" s="328"/>
      <c r="CRC845" s="328"/>
      <c r="CRD845" s="328"/>
      <c r="CRE845" s="328"/>
      <c r="CRF845" s="328"/>
      <c r="CRG845" s="328"/>
      <c r="CRH845" s="328"/>
      <c r="CRI845" s="328"/>
      <c r="CRJ845" s="328"/>
      <c r="CRK845" s="328"/>
      <c r="CRL845" s="328"/>
      <c r="CRM845" s="328"/>
      <c r="CRN845" s="328"/>
      <c r="CRO845" s="328"/>
      <c r="CRP845" s="328"/>
      <c r="CRQ845" s="328"/>
      <c r="CRR845" s="328"/>
      <c r="CRS845" s="328"/>
      <c r="CRT845" s="328"/>
      <c r="CRU845" s="328"/>
      <c r="CRV845" s="328"/>
      <c r="CRW845" s="328"/>
      <c r="CRX845" s="328"/>
      <c r="CRY845" s="328"/>
      <c r="CRZ845" s="328"/>
      <c r="CSA845" s="328"/>
      <c r="CSB845" s="328"/>
      <c r="CSC845" s="328"/>
      <c r="CSD845" s="328"/>
      <c r="CSE845" s="328"/>
      <c r="CSF845" s="328"/>
      <c r="CSG845" s="328"/>
      <c r="CSH845" s="328"/>
      <c r="CSI845" s="328"/>
      <c r="CSJ845" s="328"/>
      <c r="CSK845" s="328"/>
      <c r="CSL845" s="328"/>
      <c r="CSM845" s="328"/>
      <c r="CSN845" s="328"/>
      <c r="CSO845" s="328"/>
      <c r="CSP845" s="328"/>
      <c r="CSQ845" s="328"/>
      <c r="CSR845" s="328"/>
      <c r="CSS845" s="328"/>
      <c r="CST845" s="328"/>
      <c r="CSU845" s="328"/>
      <c r="CSV845" s="328"/>
      <c r="CSW845" s="328"/>
      <c r="CSX845" s="328"/>
      <c r="CSY845" s="328"/>
      <c r="CSZ845" s="328"/>
      <c r="CTA845" s="328"/>
      <c r="CTB845" s="328"/>
      <c r="CTC845" s="328"/>
      <c r="CTD845" s="328"/>
      <c r="CTE845" s="328"/>
      <c r="CTF845" s="328"/>
      <c r="CTG845" s="328"/>
      <c r="CTH845" s="328"/>
      <c r="CTI845" s="328"/>
      <c r="CTJ845" s="328"/>
      <c r="CTK845" s="328"/>
      <c r="CTL845" s="328"/>
      <c r="CTM845" s="328"/>
      <c r="CTN845" s="328"/>
      <c r="CTO845" s="328"/>
      <c r="CTP845" s="328"/>
      <c r="CTQ845" s="328"/>
      <c r="CTR845" s="328"/>
      <c r="CTS845" s="328"/>
      <c r="CTT845" s="328"/>
      <c r="CTU845" s="328"/>
      <c r="CTV845" s="328"/>
      <c r="CTW845" s="328"/>
      <c r="CTX845" s="328"/>
      <c r="CTY845" s="328"/>
      <c r="CTZ845" s="328"/>
      <c r="CUA845" s="328"/>
      <c r="CUB845" s="328"/>
      <c r="CUC845" s="328"/>
      <c r="CUD845" s="328"/>
      <c r="CUE845" s="328"/>
      <c r="CUF845" s="328"/>
      <c r="CUG845" s="328"/>
      <c r="CUH845" s="328"/>
      <c r="CUI845" s="328"/>
      <c r="CUJ845" s="328"/>
      <c r="CUK845" s="328"/>
      <c r="CUL845" s="328"/>
      <c r="CUM845" s="328"/>
      <c r="CUN845" s="328"/>
      <c r="CUO845" s="328"/>
      <c r="CUP845" s="328"/>
      <c r="CUQ845" s="328"/>
      <c r="CUR845" s="328"/>
      <c r="CUS845" s="328"/>
      <c r="CUT845" s="328"/>
      <c r="CUU845" s="328"/>
      <c r="CUV845" s="328"/>
      <c r="CUW845" s="328"/>
      <c r="CUX845" s="328"/>
      <c r="CUY845" s="328"/>
      <c r="CUZ845" s="328"/>
      <c r="CVA845" s="328"/>
      <c r="CVB845" s="328"/>
      <c r="CVC845" s="328"/>
      <c r="CVD845" s="328"/>
      <c r="CVE845" s="328"/>
      <c r="CVF845" s="328"/>
      <c r="CVG845" s="328"/>
      <c r="CVH845" s="328"/>
      <c r="CVI845" s="328"/>
      <c r="CVJ845" s="328"/>
      <c r="CVK845" s="328"/>
      <c r="CVL845" s="328"/>
      <c r="CVM845" s="328"/>
      <c r="CVN845" s="328"/>
      <c r="CVO845" s="328"/>
      <c r="CVP845" s="328"/>
      <c r="CVQ845" s="328"/>
      <c r="CVR845" s="328"/>
      <c r="CVS845" s="328"/>
      <c r="CVT845" s="328"/>
      <c r="CVU845" s="328"/>
      <c r="CVV845" s="328"/>
      <c r="CVW845" s="328"/>
      <c r="CVX845" s="328"/>
      <c r="CVY845" s="328"/>
      <c r="CVZ845" s="328"/>
      <c r="CWA845" s="328"/>
      <c r="CWB845" s="328"/>
      <c r="CWC845" s="328"/>
      <c r="CWD845" s="328"/>
      <c r="CWE845" s="328"/>
      <c r="CWF845" s="328"/>
      <c r="CWG845" s="328"/>
      <c r="CWH845" s="328"/>
      <c r="CWI845" s="328"/>
      <c r="CWJ845" s="328"/>
      <c r="CWK845" s="328"/>
      <c r="CWL845" s="328"/>
      <c r="CWM845" s="328"/>
      <c r="CWN845" s="328"/>
      <c r="CWO845" s="328"/>
      <c r="CWP845" s="328"/>
      <c r="CWQ845" s="328"/>
      <c r="CWR845" s="328"/>
      <c r="CWS845" s="328"/>
      <c r="CWT845" s="328"/>
      <c r="CWU845" s="328"/>
      <c r="CWV845" s="328"/>
      <c r="CWW845" s="328"/>
      <c r="CWX845" s="328"/>
      <c r="CWY845" s="328"/>
      <c r="CWZ845" s="328"/>
      <c r="CXA845" s="328"/>
      <c r="CXB845" s="328"/>
      <c r="CXC845" s="328"/>
      <c r="CXD845" s="328"/>
      <c r="CXE845" s="328"/>
      <c r="CXF845" s="328"/>
      <c r="CXG845" s="328"/>
      <c r="CXH845" s="328"/>
      <c r="CXI845" s="328"/>
      <c r="CXJ845" s="328"/>
      <c r="CXK845" s="328"/>
      <c r="CXL845" s="328"/>
      <c r="CXM845" s="328"/>
      <c r="CXN845" s="328"/>
      <c r="CXO845" s="328"/>
      <c r="CXP845" s="328"/>
      <c r="CXQ845" s="328"/>
      <c r="CXR845" s="328"/>
      <c r="CXS845" s="328"/>
      <c r="CXT845" s="328"/>
      <c r="CXU845" s="328"/>
      <c r="CXV845" s="328"/>
      <c r="CXW845" s="328"/>
      <c r="CXX845" s="328"/>
      <c r="CXY845" s="328"/>
      <c r="CXZ845" s="328"/>
      <c r="CYA845" s="328"/>
      <c r="CYB845" s="328"/>
      <c r="CYC845" s="328"/>
      <c r="CYD845" s="328"/>
      <c r="CYE845" s="328"/>
      <c r="CYF845" s="328"/>
      <c r="CYG845" s="328"/>
      <c r="CYH845" s="328"/>
      <c r="CYI845" s="328"/>
      <c r="CYJ845" s="328"/>
      <c r="CYK845" s="328"/>
      <c r="CYL845" s="328"/>
      <c r="CYM845" s="328"/>
      <c r="CYN845" s="328"/>
      <c r="CYO845" s="328"/>
      <c r="CYP845" s="328"/>
      <c r="CYQ845" s="328"/>
      <c r="CYR845" s="328"/>
      <c r="CYS845" s="328"/>
      <c r="CYT845" s="328"/>
      <c r="CYU845" s="328"/>
      <c r="CYV845" s="328"/>
      <c r="CYW845" s="328"/>
      <c r="CYX845" s="328"/>
      <c r="CYY845" s="328"/>
      <c r="CYZ845" s="328"/>
      <c r="CZA845" s="328"/>
      <c r="CZB845" s="328"/>
      <c r="CZC845" s="328"/>
      <c r="CZD845" s="328"/>
      <c r="CZE845" s="328"/>
      <c r="CZF845" s="328"/>
      <c r="CZG845" s="328"/>
      <c r="CZH845" s="328"/>
      <c r="CZI845" s="328"/>
      <c r="CZJ845" s="328"/>
      <c r="CZK845" s="328"/>
      <c r="CZL845" s="328"/>
      <c r="CZM845" s="328"/>
      <c r="CZN845" s="328"/>
      <c r="CZO845" s="328"/>
      <c r="CZP845" s="328"/>
      <c r="CZQ845" s="328"/>
      <c r="CZR845" s="328"/>
      <c r="CZS845" s="328"/>
      <c r="CZT845" s="328"/>
      <c r="CZU845" s="328"/>
      <c r="CZV845" s="328"/>
      <c r="CZW845" s="328"/>
      <c r="CZX845" s="328"/>
      <c r="CZY845" s="328"/>
      <c r="CZZ845" s="328"/>
      <c r="DAA845" s="328"/>
      <c r="DAB845" s="328"/>
      <c r="DAC845" s="328"/>
      <c r="DAD845" s="328"/>
      <c r="DAE845" s="328"/>
      <c r="DAF845" s="328"/>
      <c r="DAG845" s="328"/>
      <c r="DAH845" s="328"/>
      <c r="DAI845" s="328"/>
      <c r="DAJ845" s="328"/>
      <c r="DAK845" s="328"/>
      <c r="DAL845" s="328"/>
      <c r="DAM845" s="328"/>
      <c r="DAN845" s="328"/>
      <c r="DAO845" s="328"/>
      <c r="DAP845" s="328"/>
      <c r="DAQ845" s="328"/>
      <c r="DAR845" s="328"/>
      <c r="DAS845" s="328"/>
      <c r="DAT845" s="328"/>
      <c r="DAU845" s="328"/>
      <c r="DAV845" s="328"/>
      <c r="DAW845" s="328"/>
      <c r="DAX845" s="328"/>
      <c r="DAY845" s="328"/>
      <c r="DAZ845" s="328"/>
      <c r="DBA845" s="328"/>
      <c r="DBB845" s="328"/>
      <c r="DBC845" s="328"/>
      <c r="DBD845" s="328"/>
      <c r="DBE845" s="328"/>
      <c r="DBF845" s="328"/>
      <c r="DBG845" s="328"/>
      <c r="DBH845" s="328"/>
      <c r="DBI845" s="328"/>
      <c r="DBJ845" s="328"/>
      <c r="DBK845" s="328"/>
      <c r="DBL845" s="328"/>
      <c r="DBM845" s="328"/>
      <c r="DBN845" s="328"/>
      <c r="DBO845" s="328"/>
      <c r="DBP845" s="328"/>
      <c r="DBQ845" s="328"/>
      <c r="DBR845" s="328"/>
      <c r="DBS845" s="328"/>
      <c r="DBT845" s="328"/>
      <c r="DBU845" s="328"/>
      <c r="DBV845" s="328"/>
      <c r="DBW845" s="328"/>
      <c r="DBX845" s="328"/>
      <c r="DBY845" s="328"/>
      <c r="DBZ845" s="328"/>
      <c r="DCA845" s="328"/>
      <c r="DCB845" s="328"/>
      <c r="DCC845" s="328"/>
      <c r="DCD845" s="328"/>
      <c r="DCE845" s="328"/>
      <c r="DCF845" s="328"/>
      <c r="DCG845" s="328"/>
      <c r="DCH845" s="328"/>
      <c r="DCI845" s="328"/>
      <c r="DCJ845" s="328"/>
      <c r="DCK845" s="328"/>
      <c r="DCL845" s="328"/>
      <c r="DCM845" s="328"/>
      <c r="DCN845" s="328"/>
      <c r="DCO845" s="328"/>
      <c r="DCP845" s="328"/>
      <c r="DCQ845" s="328"/>
      <c r="DCR845" s="328"/>
      <c r="DCS845" s="328"/>
      <c r="DCT845" s="328"/>
      <c r="DCU845" s="328"/>
      <c r="DCV845" s="328"/>
      <c r="DCW845" s="328"/>
      <c r="DCX845" s="328"/>
      <c r="DCY845" s="328"/>
      <c r="DCZ845" s="328"/>
      <c r="DDA845" s="328"/>
      <c r="DDB845" s="328"/>
      <c r="DDC845" s="328"/>
      <c r="DDD845" s="328"/>
      <c r="DDE845" s="328"/>
      <c r="DDF845" s="328"/>
      <c r="DDG845" s="328"/>
      <c r="DDH845" s="328"/>
      <c r="DDI845" s="328"/>
      <c r="DDJ845" s="328"/>
      <c r="DDK845" s="328"/>
      <c r="DDL845" s="328"/>
      <c r="DDM845" s="328"/>
      <c r="DDN845" s="328"/>
      <c r="DDO845" s="328"/>
      <c r="DDP845" s="328"/>
      <c r="DDQ845" s="328"/>
      <c r="DDR845" s="328"/>
      <c r="DDS845" s="328"/>
      <c r="DDT845" s="328"/>
      <c r="DDU845" s="328"/>
      <c r="DDV845" s="328"/>
      <c r="DDW845" s="328"/>
      <c r="DDX845" s="328"/>
      <c r="DDY845" s="328"/>
      <c r="DDZ845" s="328"/>
      <c r="DEA845" s="328"/>
      <c r="DEB845" s="328"/>
      <c r="DEC845" s="328"/>
      <c r="DED845" s="328"/>
      <c r="DEE845" s="328"/>
      <c r="DEF845" s="328"/>
      <c r="DEG845" s="328"/>
      <c r="DEH845" s="328"/>
      <c r="DEI845" s="328"/>
      <c r="DEJ845" s="328"/>
      <c r="DEK845" s="328"/>
      <c r="DEL845" s="328"/>
      <c r="DEM845" s="328"/>
      <c r="DEN845" s="328"/>
      <c r="DEO845" s="328"/>
      <c r="DEP845" s="328"/>
      <c r="DEQ845" s="328"/>
      <c r="DER845" s="328"/>
      <c r="DES845" s="328"/>
      <c r="DET845" s="328"/>
      <c r="DEU845" s="328"/>
      <c r="DEV845" s="328"/>
      <c r="DEW845" s="328"/>
      <c r="DEX845" s="328"/>
      <c r="DEY845" s="328"/>
      <c r="DEZ845" s="328"/>
      <c r="DFA845" s="328"/>
      <c r="DFB845" s="328"/>
      <c r="DFC845" s="328"/>
      <c r="DFD845" s="328"/>
      <c r="DFE845" s="328"/>
      <c r="DFF845" s="328"/>
      <c r="DFG845" s="328"/>
      <c r="DFH845" s="328"/>
      <c r="DFI845" s="328"/>
      <c r="DFJ845" s="328"/>
      <c r="DFK845" s="328"/>
      <c r="DFL845" s="328"/>
      <c r="DFM845" s="328"/>
      <c r="DFN845" s="328"/>
      <c r="DFO845" s="328"/>
      <c r="DFP845" s="328"/>
      <c r="DFQ845" s="328"/>
      <c r="DFR845" s="328"/>
      <c r="DFS845" s="328"/>
      <c r="DFT845" s="328"/>
      <c r="DFU845" s="328"/>
      <c r="DFV845" s="328"/>
      <c r="DFW845" s="328"/>
      <c r="DFX845" s="328"/>
      <c r="DFY845" s="328"/>
      <c r="DFZ845" s="328"/>
      <c r="DGA845" s="328"/>
      <c r="DGB845" s="328"/>
      <c r="DGC845" s="328"/>
      <c r="DGD845" s="328"/>
      <c r="DGE845" s="328"/>
      <c r="DGF845" s="328"/>
      <c r="DGG845" s="328"/>
      <c r="DGH845" s="328"/>
      <c r="DGI845" s="328"/>
      <c r="DGJ845" s="328"/>
      <c r="DGK845" s="328"/>
      <c r="DGL845" s="328"/>
      <c r="DGM845" s="328"/>
      <c r="DGN845" s="328"/>
      <c r="DGO845" s="328"/>
      <c r="DGP845" s="328"/>
      <c r="DGQ845" s="328"/>
      <c r="DGR845" s="328"/>
      <c r="DGS845" s="328"/>
      <c r="DGT845" s="328"/>
      <c r="DGU845" s="328"/>
      <c r="DGV845" s="328"/>
      <c r="DGW845" s="328"/>
      <c r="DGX845" s="328"/>
      <c r="DGY845" s="328"/>
      <c r="DGZ845" s="328"/>
      <c r="DHA845" s="328"/>
      <c r="DHB845" s="328"/>
      <c r="DHC845" s="328"/>
      <c r="DHD845" s="328"/>
      <c r="DHE845" s="328"/>
      <c r="DHF845" s="328"/>
      <c r="DHG845" s="328"/>
      <c r="DHH845" s="328"/>
      <c r="DHI845" s="328"/>
      <c r="DHJ845" s="328"/>
      <c r="DHK845" s="328"/>
      <c r="DHL845" s="328"/>
      <c r="DHM845" s="328"/>
      <c r="DHN845" s="328"/>
      <c r="DHO845" s="328"/>
      <c r="DHP845" s="328"/>
      <c r="DHQ845" s="328"/>
      <c r="DHR845" s="328"/>
      <c r="DHS845" s="328"/>
      <c r="DHT845" s="328"/>
      <c r="DHU845" s="328"/>
      <c r="DHV845" s="328"/>
      <c r="DHW845" s="328"/>
      <c r="DHX845" s="328"/>
      <c r="DHY845" s="328"/>
      <c r="DHZ845" s="328"/>
      <c r="DIA845" s="328"/>
      <c r="DIB845" s="328"/>
      <c r="DIC845" s="328"/>
      <c r="DID845" s="328"/>
      <c r="DIE845" s="328"/>
      <c r="DIF845" s="328"/>
      <c r="DIG845" s="328"/>
      <c r="DIH845" s="328"/>
      <c r="DII845" s="328"/>
      <c r="DIJ845" s="328"/>
      <c r="DIK845" s="328"/>
      <c r="DIL845" s="328"/>
      <c r="DIM845" s="328"/>
      <c r="DIN845" s="328"/>
      <c r="DIO845" s="328"/>
      <c r="DIP845" s="328"/>
      <c r="DIQ845" s="328"/>
      <c r="DIR845" s="328"/>
      <c r="DIS845" s="328"/>
      <c r="DIT845" s="328"/>
      <c r="DIU845" s="328"/>
      <c r="DIV845" s="328"/>
      <c r="DIW845" s="328"/>
      <c r="DIX845" s="328"/>
      <c r="DIY845" s="328"/>
      <c r="DIZ845" s="328"/>
      <c r="DJA845" s="328"/>
      <c r="DJB845" s="328"/>
      <c r="DJC845" s="328"/>
      <c r="DJD845" s="328"/>
      <c r="DJE845" s="328"/>
      <c r="DJF845" s="328"/>
      <c r="DJG845" s="328"/>
      <c r="DJH845" s="328"/>
      <c r="DJI845" s="328"/>
      <c r="DJJ845" s="328"/>
      <c r="DJK845" s="328"/>
      <c r="DJL845" s="328"/>
      <c r="DJM845" s="328"/>
      <c r="DJN845" s="328"/>
      <c r="DJO845" s="328"/>
      <c r="DJP845" s="328"/>
      <c r="DJQ845" s="328"/>
      <c r="DJR845" s="328"/>
      <c r="DJS845" s="328"/>
      <c r="DJT845" s="328"/>
      <c r="DJU845" s="328"/>
      <c r="DJV845" s="328"/>
      <c r="DJW845" s="328"/>
      <c r="DJX845" s="328"/>
      <c r="DJY845" s="328"/>
      <c r="DJZ845" s="328"/>
      <c r="DKA845" s="328"/>
      <c r="DKB845" s="328"/>
      <c r="DKC845" s="328"/>
      <c r="DKD845" s="328"/>
      <c r="DKE845" s="328"/>
      <c r="DKF845" s="328"/>
      <c r="DKG845" s="328"/>
      <c r="DKH845" s="328"/>
      <c r="DKI845" s="328"/>
      <c r="DKJ845" s="328"/>
      <c r="DKK845" s="328"/>
      <c r="DKL845" s="328"/>
      <c r="DKM845" s="328"/>
      <c r="DKN845" s="328"/>
      <c r="DKO845" s="328"/>
      <c r="DKP845" s="328"/>
      <c r="DKQ845" s="328"/>
      <c r="DKR845" s="328"/>
      <c r="DKS845" s="328"/>
      <c r="DKT845" s="328"/>
      <c r="DKU845" s="328"/>
      <c r="DKV845" s="328"/>
      <c r="DKW845" s="328"/>
      <c r="DKX845" s="328"/>
      <c r="DKY845" s="328"/>
      <c r="DKZ845" s="328"/>
      <c r="DLA845" s="328"/>
      <c r="DLB845" s="328"/>
      <c r="DLC845" s="328"/>
      <c r="DLD845" s="328"/>
      <c r="DLE845" s="328"/>
      <c r="DLF845" s="328"/>
      <c r="DLG845" s="328"/>
      <c r="DLH845" s="328"/>
      <c r="DLI845" s="328"/>
      <c r="DLJ845" s="328"/>
      <c r="DLK845" s="328"/>
      <c r="DLL845" s="328"/>
      <c r="DLM845" s="328"/>
      <c r="DLN845" s="328"/>
      <c r="DLO845" s="328"/>
      <c r="DLP845" s="328"/>
      <c r="DLQ845" s="328"/>
      <c r="DLR845" s="328"/>
      <c r="DLS845" s="328"/>
      <c r="DLT845" s="328"/>
      <c r="DLU845" s="328"/>
      <c r="DLV845" s="328"/>
      <c r="DLW845" s="328"/>
      <c r="DLX845" s="328"/>
      <c r="DLY845" s="328"/>
      <c r="DLZ845" s="328"/>
      <c r="DMA845" s="328"/>
      <c r="DMB845" s="328"/>
      <c r="DMC845" s="328"/>
      <c r="DMD845" s="328"/>
      <c r="DME845" s="328"/>
      <c r="DMF845" s="328"/>
      <c r="DMG845" s="328"/>
      <c r="DMH845" s="328"/>
      <c r="DMI845" s="328"/>
      <c r="DMJ845" s="328"/>
      <c r="DMK845" s="328"/>
      <c r="DML845" s="328"/>
      <c r="DMM845" s="328"/>
      <c r="DMN845" s="328"/>
      <c r="DMO845" s="328"/>
      <c r="DMP845" s="328"/>
      <c r="DMQ845" s="328"/>
      <c r="DMR845" s="328"/>
      <c r="DMS845" s="328"/>
      <c r="DMT845" s="328"/>
      <c r="DMU845" s="328"/>
      <c r="DMV845" s="328"/>
      <c r="DMW845" s="328"/>
      <c r="DMX845" s="328"/>
      <c r="DMY845" s="328"/>
      <c r="DMZ845" s="328"/>
      <c r="DNA845" s="328"/>
      <c r="DNB845" s="328"/>
      <c r="DNC845" s="328"/>
      <c r="DND845" s="328"/>
      <c r="DNE845" s="328"/>
      <c r="DNF845" s="328"/>
      <c r="DNG845" s="328"/>
      <c r="DNH845" s="328"/>
      <c r="DNI845" s="328"/>
      <c r="DNJ845" s="328"/>
      <c r="DNK845" s="328"/>
      <c r="DNL845" s="328"/>
      <c r="DNM845" s="328"/>
      <c r="DNN845" s="328"/>
      <c r="DNO845" s="328"/>
      <c r="DNP845" s="328"/>
      <c r="DNQ845" s="328"/>
      <c r="DNR845" s="328"/>
      <c r="DNS845" s="328"/>
      <c r="DNT845" s="328"/>
      <c r="DNU845" s="328"/>
      <c r="DNV845" s="328"/>
      <c r="DNW845" s="328"/>
      <c r="DNX845" s="328"/>
      <c r="DNY845" s="328"/>
      <c r="DNZ845" s="328"/>
      <c r="DOA845" s="328"/>
      <c r="DOB845" s="328"/>
      <c r="DOC845" s="328"/>
      <c r="DOD845" s="328"/>
      <c r="DOE845" s="328"/>
      <c r="DOF845" s="328"/>
      <c r="DOG845" s="328"/>
      <c r="DOH845" s="328"/>
      <c r="DOI845" s="328"/>
      <c r="DOJ845" s="328"/>
      <c r="DOK845" s="328"/>
      <c r="DOL845" s="328"/>
      <c r="DOM845" s="328"/>
      <c r="DON845" s="328"/>
      <c r="DOO845" s="328"/>
      <c r="DOP845" s="328"/>
      <c r="DOQ845" s="328"/>
      <c r="DOR845" s="328"/>
      <c r="DOS845" s="328"/>
      <c r="DOT845" s="328"/>
      <c r="DOU845" s="328"/>
      <c r="DOV845" s="328"/>
      <c r="DOW845" s="328"/>
      <c r="DOX845" s="328"/>
      <c r="DOY845" s="328"/>
      <c r="DOZ845" s="328"/>
      <c r="DPA845" s="328"/>
      <c r="DPB845" s="328"/>
      <c r="DPC845" s="328"/>
      <c r="DPD845" s="328"/>
      <c r="DPE845" s="328"/>
      <c r="DPF845" s="328"/>
      <c r="DPG845" s="328"/>
      <c r="DPH845" s="328"/>
      <c r="DPI845" s="328"/>
      <c r="DPJ845" s="328"/>
      <c r="DPK845" s="328"/>
      <c r="DPL845" s="328"/>
      <c r="DPM845" s="328"/>
      <c r="DPN845" s="328"/>
      <c r="DPO845" s="328"/>
      <c r="DPP845" s="328"/>
      <c r="DPQ845" s="328"/>
      <c r="DPR845" s="328"/>
      <c r="DPS845" s="328"/>
      <c r="DPT845" s="328"/>
      <c r="DPU845" s="328"/>
      <c r="DPV845" s="328"/>
      <c r="DPW845" s="328"/>
      <c r="DPX845" s="328"/>
      <c r="DPY845" s="328"/>
      <c r="DPZ845" s="328"/>
      <c r="DQA845" s="328"/>
      <c r="DQB845" s="328"/>
      <c r="DQC845" s="328"/>
      <c r="DQD845" s="328"/>
      <c r="DQE845" s="328"/>
      <c r="DQF845" s="328"/>
      <c r="DQG845" s="328"/>
      <c r="DQH845" s="328"/>
      <c r="DQI845" s="328"/>
      <c r="DQJ845" s="328"/>
      <c r="DQK845" s="328"/>
      <c r="DQL845" s="328"/>
      <c r="DQM845" s="328"/>
      <c r="DQN845" s="328"/>
      <c r="DQO845" s="328"/>
      <c r="DQP845" s="328"/>
      <c r="DQQ845" s="328"/>
      <c r="DQR845" s="328"/>
      <c r="DQS845" s="328"/>
      <c r="DQT845" s="328"/>
      <c r="DQU845" s="328"/>
      <c r="DQV845" s="328"/>
      <c r="DQW845" s="328"/>
      <c r="DQX845" s="328"/>
      <c r="DQY845" s="328"/>
      <c r="DQZ845" s="328"/>
      <c r="DRA845" s="328"/>
      <c r="DRB845" s="328"/>
      <c r="DRC845" s="328"/>
      <c r="DRD845" s="328"/>
      <c r="DRE845" s="328"/>
      <c r="DRF845" s="328"/>
      <c r="DRG845" s="328"/>
      <c r="DRH845" s="328"/>
      <c r="DRI845" s="328"/>
      <c r="DRJ845" s="328"/>
      <c r="DRK845" s="328"/>
      <c r="DRL845" s="328"/>
      <c r="DRM845" s="328"/>
      <c r="DRN845" s="328"/>
      <c r="DRO845" s="328"/>
      <c r="DRP845" s="328"/>
      <c r="DRQ845" s="328"/>
      <c r="DRR845" s="328"/>
      <c r="DRS845" s="328"/>
      <c r="DRT845" s="328"/>
      <c r="DRU845" s="328"/>
      <c r="DRV845" s="328"/>
      <c r="DRW845" s="328"/>
      <c r="DRX845" s="328"/>
      <c r="DRY845" s="328"/>
      <c r="DRZ845" s="328"/>
      <c r="DSA845" s="328"/>
      <c r="DSB845" s="328"/>
      <c r="DSC845" s="328"/>
      <c r="DSD845" s="328"/>
      <c r="DSE845" s="328"/>
      <c r="DSF845" s="328"/>
      <c r="DSG845" s="328"/>
      <c r="DSH845" s="328"/>
      <c r="DSI845" s="328"/>
      <c r="DSJ845" s="328"/>
      <c r="DSK845" s="328"/>
      <c r="DSL845" s="328"/>
      <c r="DSM845" s="328"/>
      <c r="DSN845" s="328"/>
      <c r="DSO845" s="328"/>
      <c r="DSP845" s="328"/>
      <c r="DSQ845" s="328"/>
      <c r="DSR845" s="328"/>
      <c r="DSS845" s="328"/>
      <c r="DST845" s="328"/>
      <c r="DSU845" s="328"/>
      <c r="DSV845" s="328"/>
      <c r="DSW845" s="328"/>
      <c r="DSX845" s="328"/>
      <c r="DSY845" s="328"/>
      <c r="DSZ845" s="328"/>
      <c r="DTA845" s="328"/>
      <c r="DTB845" s="328"/>
      <c r="DTC845" s="328"/>
      <c r="DTD845" s="328"/>
      <c r="DTE845" s="328"/>
      <c r="DTF845" s="328"/>
      <c r="DTG845" s="328"/>
      <c r="DTH845" s="328"/>
      <c r="DTI845" s="328"/>
      <c r="DTJ845" s="328"/>
      <c r="DTK845" s="328"/>
      <c r="DTL845" s="328"/>
      <c r="DTM845" s="328"/>
      <c r="DTN845" s="328"/>
      <c r="DTO845" s="328"/>
      <c r="DTP845" s="328"/>
      <c r="DTQ845" s="328"/>
      <c r="DTR845" s="328"/>
      <c r="DTS845" s="328"/>
      <c r="DTT845" s="328"/>
      <c r="DTU845" s="328"/>
      <c r="DTV845" s="328"/>
      <c r="DTW845" s="328"/>
      <c r="DTX845" s="328"/>
      <c r="DTY845" s="328"/>
      <c r="DTZ845" s="328"/>
      <c r="DUA845" s="328"/>
      <c r="DUB845" s="328"/>
      <c r="DUC845" s="328"/>
      <c r="DUD845" s="328"/>
      <c r="DUE845" s="328"/>
      <c r="DUF845" s="328"/>
      <c r="DUG845" s="328"/>
      <c r="DUH845" s="328"/>
      <c r="DUI845" s="328"/>
      <c r="DUJ845" s="328"/>
      <c r="DUK845" s="328"/>
      <c r="DUL845" s="328"/>
      <c r="DUM845" s="328"/>
      <c r="DUN845" s="328"/>
      <c r="DUO845" s="328"/>
      <c r="DUP845" s="328"/>
      <c r="DUQ845" s="328"/>
      <c r="DUR845" s="328"/>
      <c r="DUS845" s="328"/>
      <c r="DUT845" s="328"/>
      <c r="DUU845" s="328"/>
      <c r="DUV845" s="328"/>
      <c r="DUW845" s="328"/>
      <c r="DUX845" s="328"/>
      <c r="DUY845" s="328"/>
      <c r="DUZ845" s="328"/>
      <c r="DVA845" s="328"/>
      <c r="DVB845" s="328"/>
      <c r="DVC845" s="328"/>
      <c r="DVD845" s="328"/>
      <c r="DVE845" s="328"/>
      <c r="DVF845" s="328"/>
      <c r="DVG845" s="328"/>
      <c r="DVH845" s="328"/>
      <c r="DVI845" s="328"/>
      <c r="DVJ845" s="328"/>
      <c r="DVK845" s="328"/>
      <c r="DVL845" s="328"/>
      <c r="DVM845" s="328"/>
      <c r="DVN845" s="328"/>
      <c r="DVO845" s="328"/>
      <c r="DVP845" s="328"/>
      <c r="DVQ845" s="328"/>
      <c r="DVR845" s="328"/>
      <c r="DVS845" s="328"/>
      <c r="DVT845" s="328"/>
      <c r="DVU845" s="328"/>
      <c r="DVV845" s="328"/>
      <c r="DVW845" s="328"/>
      <c r="DVX845" s="328"/>
      <c r="DVY845" s="328"/>
      <c r="DVZ845" s="328"/>
      <c r="DWA845" s="328"/>
      <c r="DWB845" s="328"/>
      <c r="DWC845" s="328"/>
      <c r="DWD845" s="328"/>
      <c r="DWE845" s="328"/>
      <c r="DWF845" s="328"/>
      <c r="DWG845" s="328"/>
      <c r="DWH845" s="328"/>
      <c r="DWI845" s="328"/>
      <c r="DWJ845" s="328"/>
      <c r="DWK845" s="328"/>
      <c r="DWL845" s="328"/>
      <c r="DWM845" s="328"/>
      <c r="DWN845" s="328"/>
      <c r="DWO845" s="328"/>
      <c r="DWP845" s="328"/>
      <c r="DWQ845" s="328"/>
      <c r="DWR845" s="328"/>
      <c r="DWS845" s="328"/>
      <c r="DWT845" s="328"/>
      <c r="DWU845" s="328"/>
      <c r="DWV845" s="328"/>
      <c r="DWW845" s="328"/>
      <c r="DWX845" s="328"/>
      <c r="DWY845" s="328"/>
      <c r="DWZ845" s="328"/>
      <c r="DXA845" s="328"/>
      <c r="DXB845" s="328"/>
      <c r="DXC845" s="328"/>
      <c r="DXD845" s="328"/>
      <c r="DXE845" s="328"/>
      <c r="DXF845" s="328"/>
      <c r="DXG845" s="328"/>
      <c r="DXH845" s="328"/>
      <c r="DXI845" s="328"/>
      <c r="DXJ845" s="328"/>
      <c r="DXK845" s="328"/>
      <c r="DXL845" s="328"/>
      <c r="DXM845" s="328"/>
      <c r="DXN845" s="328"/>
      <c r="DXO845" s="328"/>
      <c r="DXP845" s="328"/>
      <c r="DXQ845" s="328"/>
      <c r="DXR845" s="328"/>
      <c r="DXS845" s="328"/>
      <c r="DXT845" s="328"/>
      <c r="DXU845" s="328"/>
      <c r="DXV845" s="328"/>
      <c r="DXW845" s="328"/>
      <c r="DXX845" s="328"/>
      <c r="DXY845" s="328"/>
      <c r="DXZ845" s="328"/>
      <c r="DYA845" s="328"/>
      <c r="DYB845" s="328"/>
      <c r="DYC845" s="328"/>
      <c r="DYD845" s="328"/>
      <c r="DYE845" s="328"/>
      <c r="DYF845" s="328"/>
      <c r="DYG845" s="328"/>
      <c r="DYH845" s="328"/>
      <c r="DYI845" s="328"/>
      <c r="DYJ845" s="328"/>
      <c r="DYK845" s="328"/>
      <c r="DYL845" s="328"/>
      <c r="DYM845" s="328"/>
      <c r="DYN845" s="328"/>
      <c r="DYO845" s="328"/>
      <c r="DYP845" s="328"/>
      <c r="DYQ845" s="328"/>
      <c r="DYR845" s="328"/>
      <c r="DYS845" s="328"/>
      <c r="DYT845" s="328"/>
      <c r="DYU845" s="328"/>
      <c r="DYV845" s="328"/>
      <c r="DYW845" s="328"/>
      <c r="DYX845" s="328"/>
      <c r="DYY845" s="328"/>
      <c r="DYZ845" s="328"/>
      <c r="DZA845" s="328"/>
      <c r="DZB845" s="328"/>
      <c r="DZC845" s="328"/>
      <c r="DZD845" s="328"/>
      <c r="DZE845" s="328"/>
      <c r="DZF845" s="328"/>
      <c r="DZG845" s="328"/>
      <c r="DZH845" s="328"/>
      <c r="DZI845" s="328"/>
      <c r="DZJ845" s="328"/>
      <c r="DZK845" s="328"/>
      <c r="DZL845" s="328"/>
      <c r="DZM845" s="328"/>
      <c r="DZN845" s="328"/>
      <c r="DZO845" s="328"/>
      <c r="DZP845" s="328"/>
      <c r="DZQ845" s="328"/>
      <c r="DZR845" s="328"/>
      <c r="DZS845" s="328"/>
      <c r="DZT845" s="328"/>
      <c r="DZU845" s="328"/>
      <c r="DZV845" s="328"/>
      <c r="DZW845" s="328"/>
      <c r="DZX845" s="328"/>
      <c r="DZY845" s="328"/>
      <c r="DZZ845" s="328"/>
      <c r="EAA845" s="328"/>
      <c r="EAB845" s="328"/>
      <c r="EAC845" s="328"/>
      <c r="EAD845" s="328"/>
      <c r="EAE845" s="328"/>
      <c r="EAF845" s="328"/>
      <c r="EAG845" s="328"/>
      <c r="EAH845" s="328"/>
      <c r="EAI845" s="328"/>
      <c r="EAJ845" s="328"/>
      <c r="EAK845" s="328"/>
      <c r="EAL845" s="328"/>
      <c r="EAM845" s="328"/>
      <c r="EAN845" s="328"/>
      <c r="EAO845" s="328"/>
      <c r="EAP845" s="328"/>
      <c r="EAQ845" s="328"/>
      <c r="EAR845" s="328"/>
      <c r="EAS845" s="328"/>
      <c r="EAT845" s="328"/>
      <c r="EAU845" s="328"/>
      <c r="EAV845" s="328"/>
      <c r="EAW845" s="328"/>
      <c r="EAX845" s="328"/>
      <c r="EAY845" s="328"/>
      <c r="EAZ845" s="328"/>
      <c r="EBA845" s="328"/>
      <c r="EBB845" s="328"/>
      <c r="EBC845" s="328"/>
      <c r="EBD845" s="328"/>
      <c r="EBE845" s="328"/>
      <c r="EBF845" s="328"/>
      <c r="EBG845" s="328"/>
      <c r="EBH845" s="328"/>
      <c r="EBI845" s="328"/>
      <c r="EBJ845" s="328"/>
      <c r="EBK845" s="328"/>
      <c r="EBL845" s="328"/>
      <c r="EBM845" s="328"/>
      <c r="EBN845" s="328"/>
      <c r="EBO845" s="328"/>
      <c r="EBP845" s="328"/>
      <c r="EBQ845" s="328"/>
      <c r="EBR845" s="328"/>
      <c r="EBS845" s="328"/>
      <c r="EBT845" s="328"/>
      <c r="EBU845" s="328"/>
      <c r="EBV845" s="328"/>
      <c r="EBW845" s="328"/>
      <c r="EBX845" s="328"/>
      <c r="EBY845" s="328"/>
      <c r="EBZ845" s="328"/>
      <c r="ECA845" s="328"/>
      <c r="ECB845" s="328"/>
      <c r="ECC845" s="328"/>
      <c r="ECD845" s="328"/>
      <c r="ECE845" s="328"/>
      <c r="ECF845" s="328"/>
      <c r="ECG845" s="328"/>
      <c r="ECH845" s="328"/>
      <c r="ECI845" s="328"/>
      <c r="ECJ845" s="328"/>
      <c r="ECK845" s="328"/>
      <c r="ECL845" s="328"/>
      <c r="ECM845" s="328"/>
      <c r="ECN845" s="328"/>
      <c r="ECO845" s="328"/>
      <c r="ECP845" s="328"/>
      <c r="ECQ845" s="328"/>
      <c r="ECR845" s="328"/>
      <c r="ECS845" s="328"/>
      <c r="ECT845" s="328"/>
      <c r="ECU845" s="328"/>
      <c r="ECV845" s="328"/>
      <c r="ECW845" s="328"/>
      <c r="ECX845" s="328"/>
      <c r="ECY845" s="328"/>
      <c r="ECZ845" s="328"/>
      <c r="EDA845" s="328"/>
      <c r="EDB845" s="328"/>
      <c r="EDC845" s="328"/>
      <c r="EDD845" s="328"/>
      <c r="EDE845" s="328"/>
      <c r="EDF845" s="328"/>
      <c r="EDG845" s="328"/>
      <c r="EDH845" s="328"/>
      <c r="EDI845" s="328"/>
      <c r="EDJ845" s="328"/>
      <c r="EDK845" s="328"/>
      <c r="EDL845" s="328"/>
      <c r="EDM845" s="328"/>
      <c r="EDN845" s="328"/>
      <c r="EDO845" s="328"/>
      <c r="EDP845" s="328"/>
      <c r="EDQ845" s="328"/>
      <c r="EDR845" s="328"/>
      <c r="EDS845" s="328"/>
      <c r="EDT845" s="328"/>
      <c r="EDU845" s="328"/>
      <c r="EDV845" s="328"/>
      <c r="EDW845" s="328"/>
      <c r="EDX845" s="328"/>
      <c r="EDY845" s="328"/>
      <c r="EDZ845" s="328"/>
      <c r="EEA845" s="328"/>
      <c r="EEB845" s="328"/>
      <c r="EEC845" s="328"/>
      <c r="EED845" s="328"/>
      <c r="EEE845" s="328"/>
      <c r="EEF845" s="328"/>
      <c r="EEG845" s="328"/>
      <c r="EEH845" s="328"/>
      <c r="EEI845" s="328"/>
      <c r="EEJ845" s="328"/>
      <c r="EEK845" s="328"/>
      <c r="EEL845" s="328"/>
      <c r="EEM845" s="328"/>
      <c r="EEN845" s="328"/>
      <c r="EEO845" s="328"/>
      <c r="EEP845" s="328"/>
      <c r="EEQ845" s="328"/>
      <c r="EER845" s="328"/>
      <c r="EES845" s="328"/>
      <c r="EET845" s="328"/>
      <c r="EEU845" s="328"/>
      <c r="EEV845" s="328"/>
      <c r="EEW845" s="328"/>
      <c r="EEX845" s="328"/>
      <c r="EEY845" s="328"/>
      <c r="EEZ845" s="328"/>
      <c r="EFA845" s="328"/>
      <c r="EFB845" s="328"/>
      <c r="EFC845" s="328"/>
      <c r="EFD845" s="328"/>
      <c r="EFE845" s="328"/>
      <c r="EFF845" s="328"/>
      <c r="EFG845" s="328"/>
      <c r="EFH845" s="328"/>
      <c r="EFI845" s="328"/>
      <c r="EFJ845" s="328"/>
      <c r="EFK845" s="328"/>
      <c r="EFL845" s="328"/>
      <c r="EFM845" s="328"/>
      <c r="EFN845" s="328"/>
      <c r="EFO845" s="328"/>
      <c r="EFP845" s="328"/>
      <c r="EFQ845" s="328"/>
      <c r="EFR845" s="328"/>
      <c r="EFS845" s="328"/>
      <c r="EFT845" s="328"/>
      <c r="EFU845" s="328"/>
      <c r="EFV845" s="328"/>
      <c r="EFW845" s="328"/>
      <c r="EFX845" s="328"/>
      <c r="EFY845" s="328"/>
      <c r="EFZ845" s="328"/>
      <c r="EGA845" s="328"/>
      <c r="EGB845" s="328"/>
      <c r="EGC845" s="328"/>
      <c r="EGD845" s="328"/>
      <c r="EGE845" s="328"/>
      <c r="EGF845" s="328"/>
      <c r="EGG845" s="328"/>
      <c r="EGH845" s="328"/>
      <c r="EGI845" s="328"/>
      <c r="EGJ845" s="328"/>
      <c r="EGK845" s="328"/>
      <c r="EGL845" s="328"/>
      <c r="EGM845" s="328"/>
      <c r="EGN845" s="328"/>
      <c r="EGO845" s="328"/>
      <c r="EGP845" s="328"/>
      <c r="EGQ845" s="328"/>
      <c r="EGR845" s="328"/>
      <c r="EGS845" s="328"/>
      <c r="EGT845" s="328"/>
      <c r="EGU845" s="328"/>
      <c r="EGV845" s="328"/>
      <c r="EGW845" s="328"/>
      <c r="EGX845" s="328"/>
      <c r="EGY845" s="328"/>
      <c r="EGZ845" s="328"/>
      <c r="EHA845" s="328"/>
      <c r="EHB845" s="328"/>
      <c r="EHC845" s="328"/>
      <c r="EHD845" s="328"/>
      <c r="EHE845" s="328"/>
      <c r="EHF845" s="328"/>
      <c r="EHG845" s="328"/>
      <c r="EHH845" s="328"/>
      <c r="EHI845" s="328"/>
      <c r="EHJ845" s="328"/>
      <c r="EHK845" s="328"/>
      <c r="EHL845" s="328"/>
      <c r="EHM845" s="328"/>
      <c r="EHN845" s="328"/>
      <c r="EHO845" s="328"/>
      <c r="EHP845" s="328"/>
      <c r="EHQ845" s="328"/>
      <c r="EHR845" s="328"/>
      <c r="EHS845" s="328"/>
      <c r="EHT845" s="328"/>
      <c r="EHU845" s="328"/>
      <c r="EHV845" s="328"/>
      <c r="EHW845" s="328"/>
      <c r="EHX845" s="328"/>
      <c r="EHY845" s="328"/>
      <c r="EHZ845" s="328"/>
      <c r="EIA845" s="328"/>
      <c r="EIB845" s="328"/>
      <c r="EIC845" s="328"/>
      <c r="EID845" s="328"/>
      <c r="EIE845" s="328"/>
      <c r="EIF845" s="328"/>
      <c r="EIG845" s="328"/>
      <c r="EIH845" s="328"/>
      <c r="EII845" s="328"/>
      <c r="EIJ845" s="328"/>
      <c r="EIK845" s="328"/>
      <c r="EIL845" s="328"/>
      <c r="EIM845" s="328"/>
      <c r="EIN845" s="328"/>
      <c r="EIO845" s="328"/>
      <c r="EIP845" s="328"/>
      <c r="EIQ845" s="328"/>
      <c r="EIR845" s="328"/>
      <c r="EIS845" s="328"/>
      <c r="EIT845" s="328"/>
      <c r="EIU845" s="328"/>
      <c r="EIV845" s="328"/>
      <c r="EIW845" s="328"/>
      <c r="EIX845" s="328"/>
      <c r="EIY845" s="328"/>
      <c r="EIZ845" s="328"/>
      <c r="EJA845" s="328"/>
      <c r="EJB845" s="328"/>
      <c r="EJC845" s="328"/>
      <c r="EJD845" s="328"/>
      <c r="EJE845" s="328"/>
      <c r="EJF845" s="328"/>
      <c r="EJG845" s="328"/>
      <c r="EJH845" s="328"/>
      <c r="EJI845" s="328"/>
      <c r="EJJ845" s="328"/>
      <c r="EJK845" s="328"/>
      <c r="EJL845" s="328"/>
      <c r="EJM845" s="328"/>
      <c r="EJN845" s="328"/>
      <c r="EJO845" s="328"/>
      <c r="EJP845" s="328"/>
      <c r="EJQ845" s="328"/>
      <c r="EJR845" s="328"/>
      <c r="EJS845" s="328"/>
      <c r="EJT845" s="328"/>
      <c r="EJU845" s="328"/>
      <c r="EJV845" s="328"/>
      <c r="EJW845" s="328"/>
      <c r="EJX845" s="328"/>
      <c r="EJY845" s="328"/>
      <c r="EJZ845" s="328"/>
      <c r="EKA845" s="328"/>
      <c r="EKB845" s="328"/>
      <c r="EKC845" s="328"/>
      <c r="EKD845" s="328"/>
      <c r="EKE845" s="328"/>
      <c r="EKF845" s="328"/>
      <c r="EKG845" s="328"/>
      <c r="EKH845" s="328"/>
      <c r="EKI845" s="328"/>
      <c r="EKJ845" s="328"/>
      <c r="EKK845" s="328"/>
      <c r="EKL845" s="328"/>
      <c r="EKM845" s="328"/>
      <c r="EKN845" s="328"/>
      <c r="EKO845" s="328"/>
      <c r="EKP845" s="328"/>
      <c r="EKQ845" s="328"/>
      <c r="EKR845" s="328"/>
      <c r="EKS845" s="328"/>
      <c r="EKT845" s="328"/>
      <c r="EKU845" s="328"/>
      <c r="EKV845" s="328"/>
      <c r="EKW845" s="328"/>
      <c r="EKX845" s="328"/>
      <c r="EKY845" s="328"/>
      <c r="EKZ845" s="328"/>
      <c r="ELA845" s="328"/>
      <c r="ELB845" s="328"/>
      <c r="ELC845" s="328"/>
      <c r="ELD845" s="328"/>
      <c r="ELE845" s="328"/>
      <c r="ELF845" s="328"/>
      <c r="ELG845" s="328"/>
      <c r="ELH845" s="328"/>
      <c r="ELI845" s="328"/>
      <c r="ELJ845" s="328"/>
      <c r="ELK845" s="328"/>
      <c r="ELL845" s="328"/>
      <c r="ELM845" s="328"/>
      <c r="ELN845" s="328"/>
      <c r="ELO845" s="328"/>
      <c r="ELP845" s="328"/>
      <c r="ELQ845" s="328"/>
      <c r="ELR845" s="328"/>
      <c r="ELS845" s="328"/>
      <c r="ELT845" s="328"/>
      <c r="ELU845" s="328"/>
      <c r="ELV845" s="328"/>
      <c r="ELW845" s="328"/>
      <c r="ELX845" s="328"/>
      <c r="ELY845" s="328"/>
      <c r="ELZ845" s="328"/>
      <c r="EMA845" s="328"/>
      <c r="EMB845" s="328"/>
      <c r="EMC845" s="328"/>
      <c r="EMD845" s="328"/>
      <c r="EME845" s="328"/>
      <c r="EMF845" s="328"/>
      <c r="EMG845" s="328"/>
      <c r="EMH845" s="328"/>
      <c r="EMI845" s="328"/>
      <c r="EMJ845" s="328"/>
      <c r="EMK845" s="328"/>
      <c r="EML845" s="328"/>
      <c r="EMM845" s="328"/>
      <c r="EMN845" s="328"/>
      <c r="EMO845" s="328"/>
      <c r="EMP845" s="328"/>
      <c r="EMQ845" s="328"/>
      <c r="EMR845" s="328"/>
      <c r="EMS845" s="328"/>
      <c r="EMT845" s="328"/>
      <c r="EMU845" s="328"/>
      <c r="EMV845" s="328"/>
      <c r="EMW845" s="328"/>
      <c r="EMX845" s="328"/>
      <c r="EMY845" s="328"/>
      <c r="EMZ845" s="328"/>
      <c r="ENA845" s="328"/>
      <c r="ENB845" s="328"/>
      <c r="ENC845" s="328"/>
      <c r="END845" s="328"/>
      <c r="ENE845" s="328"/>
      <c r="ENF845" s="328"/>
      <c r="ENG845" s="328"/>
      <c r="ENH845" s="328"/>
      <c r="ENI845" s="328"/>
      <c r="ENJ845" s="328"/>
      <c r="ENK845" s="328"/>
      <c r="ENL845" s="328"/>
      <c r="ENM845" s="328"/>
      <c r="ENN845" s="328"/>
      <c r="ENO845" s="328"/>
      <c r="ENP845" s="328"/>
      <c r="ENQ845" s="328"/>
      <c r="ENR845" s="328"/>
      <c r="ENS845" s="328"/>
      <c r="ENT845" s="328"/>
      <c r="ENU845" s="328"/>
      <c r="ENV845" s="328"/>
      <c r="ENW845" s="328"/>
      <c r="ENX845" s="328"/>
      <c r="ENY845" s="328"/>
      <c r="ENZ845" s="328"/>
      <c r="EOA845" s="328"/>
      <c r="EOB845" s="328"/>
      <c r="EOC845" s="328"/>
      <c r="EOD845" s="328"/>
      <c r="EOE845" s="328"/>
      <c r="EOF845" s="328"/>
      <c r="EOG845" s="328"/>
      <c r="EOH845" s="328"/>
      <c r="EOI845" s="328"/>
      <c r="EOJ845" s="328"/>
      <c r="EOK845" s="328"/>
      <c r="EOL845" s="328"/>
      <c r="EOM845" s="328"/>
      <c r="EON845" s="328"/>
      <c r="EOO845" s="328"/>
      <c r="EOP845" s="328"/>
      <c r="EOQ845" s="328"/>
      <c r="EOR845" s="328"/>
      <c r="EOS845" s="328"/>
      <c r="EOT845" s="328"/>
      <c r="EOU845" s="328"/>
      <c r="EOV845" s="328"/>
      <c r="EOW845" s="328"/>
      <c r="EOX845" s="328"/>
      <c r="EOY845" s="328"/>
      <c r="EOZ845" s="328"/>
      <c r="EPA845" s="328"/>
      <c r="EPB845" s="328"/>
      <c r="EPC845" s="328"/>
      <c r="EPD845" s="328"/>
      <c r="EPE845" s="328"/>
      <c r="EPF845" s="328"/>
      <c r="EPG845" s="328"/>
      <c r="EPH845" s="328"/>
      <c r="EPI845" s="328"/>
      <c r="EPJ845" s="328"/>
      <c r="EPK845" s="328"/>
      <c r="EPL845" s="328"/>
      <c r="EPM845" s="328"/>
      <c r="EPN845" s="328"/>
      <c r="EPO845" s="328"/>
      <c r="EPP845" s="328"/>
      <c r="EPQ845" s="328"/>
      <c r="EPR845" s="328"/>
      <c r="EPS845" s="328"/>
      <c r="EPT845" s="328"/>
      <c r="EPU845" s="328"/>
      <c r="EPV845" s="328"/>
      <c r="EPW845" s="328"/>
      <c r="EPX845" s="328"/>
      <c r="EPY845" s="328"/>
      <c r="EPZ845" s="328"/>
      <c r="EQA845" s="328"/>
      <c r="EQB845" s="328"/>
      <c r="EQC845" s="328"/>
      <c r="EQD845" s="328"/>
      <c r="EQE845" s="328"/>
      <c r="EQF845" s="328"/>
      <c r="EQG845" s="328"/>
      <c r="EQH845" s="328"/>
      <c r="EQI845" s="328"/>
      <c r="EQJ845" s="328"/>
      <c r="EQK845" s="328"/>
      <c r="EQL845" s="328"/>
      <c r="EQM845" s="328"/>
      <c r="EQN845" s="328"/>
      <c r="EQO845" s="328"/>
      <c r="EQP845" s="328"/>
      <c r="EQQ845" s="328"/>
      <c r="EQR845" s="328"/>
      <c r="EQS845" s="328"/>
      <c r="EQT845" s="328"/>
      <c r="EQU845" s="328"/>
      <c r="EQV845" s="328"/>
      <c r="EQW845" s="328"/>
      <c r="EQX845" s="328"/>
      <c r="EQY845" s="328"/>
      <c r="EQZ845" s="328"/>
      <c r="ERA845" s="328"/>
      <c r="ERB845" s="328"/>
      <c r="ERC845" s="328"/>
      <c r="ERD845" s="328"/>
      <c r="ERE845" s="328"/>
      <c r="ERF845" s="328"/>
      <c r="ERG845" s="328"/>
      <c r="ERH845" s="328"/>
      <c r="ERI845" s="328"/>
      <c r="ERJ845" s="328"/>
      <c r="ERK845" s="328"/>
      <c r="ERL845" s="328"/>
      <c r="ERM845" s="328"/>
      <c r="ERN845" s="328"/>
      <c r="ERO845" s="328"/>
      <c r="ERP845" s="328"/>
      <c r="ERQ845" s="328"/>
      <c r="ERR845" s="328"/>
      <c r="ERS845" s="328"/>
      <c r="ERT845" s="328"/>
      <c r="ERU845" s="328"/>
      <c r="ERV845" s="328"/>
      <c r="ERW845" s="328"/>
      <c r="ERX845" s="328"/>
      <c r="ERY845" s="328"/>
      <c r="ERZ845" s="328"/>
      <c r="ESA845" s="328"/>
      <c r="ESB845" s="328"/>
      <c r="ESC845" s="328"/>
      <c r="ESD845" s="328"/>
      <c r="ESE845" s="328"/>
      <c r="ESF845" s="328"/>
      <c r="ESG845" s="328"/>
      <c r="ESH845" s="328"/>
      <c r="ESI845" s="328"/>
      <c r="ESJ845" s="328"/>
      <c r="ESK845" s="328"/>
      <c r="ESL845" s="328"/>
      <c r="ESM845" s="328"/>
      <c r="ESN845" s="328"/>
      <c r="ESO845" s="328"/>
      <c r="ESP845" s="328"/>
      <c r="ESQ845" s="328"/>
      <c r="ESR845" s="328"/>
      <c r="ESS845" s="328"/>
      <c r="EST845" s="328"/>
      <c r="ESU845" s="328"/>
      <c r="ESV845" s="328"/>
      <c r="ESW845" s="328"/>
      <c r="ESX845" s="328"/>
      <c r="ESY845" s="328"/>
      <c r="ESZ845" s="328"/>
      <c r="ETA845" s="328"/>
      <c r="ETB845" s="328"/>
      <c r="ETC845" s="328"/>
      <c r="ETD845" s="328"/>
      <c r="ETE845" s="328"/>
      <c r="ETF845" s="328"/>
      <c r="ETG845" s="328"/>
      <c r="ETH845" s="328"/>
      <c r="ETI845" s="328"/>
      <c r="ETJ845" s="328"/>
      <c r="ETK845" s="328"/>
      <c r="ETL845" s="328"/>
      <c r="ETM845" s="328"/>
      <c r="ETN845" s="328"/>
      <c r="ETO845" s="328"/>
      <c r="ETP845" s="328"/>
      <c r="ETQ845" s="328"/>
      <c r="ETR845" s="328"/>
      <c r="ETS845" s="328"/>
      <c r="ETT845" s="328"/>
      <c r="ETU845" s="328"/>
      <c r="ETV845" s="328"/>
      <c r="ETW845" s="328"/>
      <c r="ETX845" s="328"/>
      <c r="ETY845" s="328"/>
      <c r="ETZ845" s="328"/>
      <c r="EUA845" s="328"/>
      <c r="EUB845" s="328"/>
      <c r="EUC845" s="328"/>
      <c r="EUD845" s="328"/>
      <c r="EUE845" s="328"/>
      <c r="EUF845" s="328"/>
      <c r="EUG845" s="328"/>
      <c r="EUH845" s="328"/>
      <c r="EUI845" s="328"/>
      <c r="EUJ845" s="328"/>
      <c r="EUK845" s="328"/>
      <c r="EUL845" s="328"/>
      <c r="EUM845" s="328"/>
      <c r="EUN845" s="328"/>
      <c r="EUO845" s="328"/>
      <c r="EUP845" s="328"/>
      <c r="EUQ845" s="328"/>
      <c r="EUR845" s="328"/>
      <c r="EUS845" s="328"/>
      <c r="EUT845" s="328"/>
      <c r="EUU845" s="328"/>
      <c r="EUV845" s="328"/>
      <c r="EUW845" s="328"/>
      <c r="EUX845" s="328"/>
      <c r="EUY845" s="328"/>
      <c r="EUZ845" s="328"/>
      <c r="EVA845" s="328"/>
      <c r="EVB845" s="328"/>
      <c r="EVC845" s="328"/>
      <c r="EVD845" s="328"/>
      <c r="EVE845" s="328"/>
      <c r="EVF845" s="328"/>
      <c r="EVG845" s="328"/>
      <c r="EVH845" s="328"/>
      <c r="EVI845" s="328"/>
      <c r="EVJ845" s="328"/>
      <c r="EVK845" s="328"/>
      <c r="EVL845" s="328"/>
      <c r="EVM845" s="328"/>
      <c r="EVN845" s="328"/>
      <c r="EVO845" s="328"/>
      <c r="EVP845" s="328"/>
      <c r="EVQ845" s="328"/>
      <c r="EVR845" s="328"/>
      <c r="EVS845" s="328"/>
      <c r="EVT845" s="328"/>
      <c r="EVU845" s="328"/>
      <c r="EVV845" s="328"/>
      <c r="EVW845" s="328"/>
      <c r="EVX845" s="328"/>
      <c r="EVY845" s="328"/>
      <c r="EVZ845" s="328"/>
      <c r="EWA845" s="328"/>
      <c r="EWB845" s="328"/>
      <c r="EWC845" s="328"/>
      <c r="EWD845" s="328"/>
      <c r="EWE845" s="328"/>
      <c r="EWF845" s="328"/>
      <c r="EWG845" s="328"/>
      <c r="EWH845" s="328"/>
      <c r="EWI845" s="328"/>
      <c r="EWJ845" s="328"/>
      <c r="EWK845" s="328"/>
      <c r="EWL845" s="328"/>
      <c r="EWM845" s="328"/>
      <c r="EWN845" s="328"/>
      <c r="EWO845" s="328"/>
      <c r="EWP845" s="328"/>
      <c r="EWQ845" s="328"/>
      <c r="EWR845" s="328"/>
      <c r="EWS845" s="328"/>
      <c r="EWT845" s="328"/>
      <c r="EWU845" s="328"/>
      <c r="EWV845" s="328"/>
      <c r="EWW845" s="328"/>
      <c r="EWX845" s="328"/>
      <c r="EWY845" s="328"/>
      <c r="EWZ845" s="328"/>
      <c r="EXA845" s="328"/>
      <c r="EXB845" s="328"/>
      <c r="EXC845" s="328"/>
      <c r="EXD845" s="328"/>
      <c r="EXE845" s="328"/>
      <c r="EXF845" s="328"/>
      <c r="EXG845" s="328"/>
      <c r="EXH845" s="328"/>
      <c r="EXI845" s="328"/>
      <c r="EXJ845" s="328"/>
      <c r="EXK845" s="328"/>
      <c r="EXL845" s="328"/>
      <c r="EXM845" s="328"/>
      <c r="EXN845" s="328"/>
      <c r="EXO845" s="328"/>
      <c r="EXP845" s="328"/>
      <c r="EXQ845" s="328"/>
      <c r="EXR845" s="328"/>
      <c r="EXS845" s="328"/>
      <c r="EXT845" s="328"/>
      <c r="EXU845" s="328"/>
      <c r="EXV845" s="328"/>
      <c r="EXW845" s="328"/>
      <c r="EXX845" s="328"/>
      <c r="EXY845" s="328"/>
      <c r="EXZ845" s="328"/>
      <c r="EYA845" s="328"/>
      <c r="EYB845" s="328"/>
      <c r="EYC845" s="328"/>
      <c r="EYD845" s="328"/>
      <c r="EYE845" s="328"/>
      <c r="EYF845" s="328"/>
      <c r="EYG845" s="328"/>
      <c r="EYH845" s="328"/>
      <c r="EYI845" s="328"/>
      <c r="EYJ845" s="328"/>
      <c r="EYK845" s="328"/>
      <c r="EYL845" s="328"/>
      <c r="EYM845" s="328"/>
      <c r="EYN845" s="328"/>
      <c r="EYO845" s="328"/>
      <c r="EYP845" s="328"/>
      <c r="EYQ845" s="328"/>
      <c r="EYR845" s="328"/>
      <c r="EYS845" s="328"/>
      <c r="EYT845" s="328"/>
      <c r="EYU845" s="328"/>
      <c r="EYV845" s="328"/>
      <c r="EYW845" s="328"/>
      <c r="EYX845" s="328"/>
      <c r="EYY845" s="328"/>
      <c r="EYZ845" s="328"/>
      <c r="EZA845" s="328"/>
      <c r="EZB845" s="328"/>
      <c r="EZC845" s="328"/>
      <c r="EZD845" s="328"/>
      <c r="EZE845" s="328"/>
      <c r="EZF845" s="328"/>
      <c r="EZG845" s="328"/>
      <c r="EZH845" s="328"/>
      <c r="EZI845" s="328"/>
      <c r="EZJ845" s="328"/>
      <c r="EZK845" s="328"/>
      <c r="EZL845" s="328"/>
      <c r="EZM845" s="328"/>
      <c r="EZN845" s="328"/>
      <c r="EZO845" s="328"/>
      <c r="EZP845" s="328"/>
      <c r="EZQ845" s="328"/>
      <c r="EZR845" s="328"/>
      <c r="EZS845" s="328"/>
      <c r="EZT845" s="328"/>
      <c r="EZU845" s="328"/>
      <c r="EZV845" s="328"/>
      <c r="EZW845" s="328"/>
      <c r="EZX845" s="328"/>
      <c r="EZY845" s="328"/>
      <c r="EZZ845" s="328"/>
      <c r="FAA845" s="328"/>
      <c r="FAB845" s="328"/>
      <c r="FAC845" s="328"/>
      <c r="FAD845" s="328"/>
      <c r="FAE845" s="328"/>
      <c r="FAF845" s="328"/>
      <c r="FAG845" s="328"/>
      <c r="FAH845" s="328"/>
      <c r="FAI845" s="328"/>
      <c r="FAJ845" s="328"/>
      <c r="FAK845" s="328"/>
      <c r="FAL845" s="328"/>
      <c r="FAM845" s="328"/>
      <c r="FAN845" s="328"/>
      <c r="FAO845" s="328"/>
      <c r="FAP845" s="328"/>
      <c r="FAQ845" s="328"/>
      <c r="FAR845" s="328"/>
      <c r="FAS845" s="328"/>
      <c r="FAT845" s="328"/>
      <c r="FAU845" s="328"/>
      <c r="FAV845" s="328"/>
      <c r="FAW845" s="328"/>
      <c r="FAX845" s="328"/>
      <c r="FAY845" s="328"/>
      <c r="FAZ845" s="328"/>
      <c r="FBA845" s="328"/>
      <c r="FBB845" s="328"/>
      <c r="FBC845" s="328"/>
      <c r="FBD845" s="328"/>
      <c r="FBE845" s="328"/>
      <c r="FBF845" s="328"/>
      <c r="FBG845" s="328"/>
      <c r="FBH845" s="328"/>
      <c r="FBI845" s="328"/>
      <c r="FBJ845" s="328"/>
      <c r="FBK845" s="328"/>
      <c r="FBL845" s="328"/>
      <c r="FBM845" s="328"/>
      <c r="FBN845" s="328"/>
      <c r="FBO845" s="328"/>
      <c r="FBP845" s="328"/>
      <c r="FBQ845" s="328"/>
      <c r="FBR845" s="328"/>
      <c r="FBS845" s="328"/>
      <c r="FBT845" s="328"/>
      <c r="FBU845" s="328"/>
      <c r="FBV845" s="328"/>
      <c r="FBW845" s="328"/>
      <c r="FBX845" s="328"/>
      <c r="FBY845" s="328"/>
      <c r="FBZ845" s="328"/>
      <c r="FCA845" s="328"/>
      <c r="FCB845" s="328"/>
      <c r="FCC845" s="328"/>
      <c r="FCD845" s="328"/>
      <c r="FCE845" s="328"/>
      <c r="FCF845" s="328"/>
      <c r="FCG845" s="328"/>
      <c r="FCH845" s="328"/>
      <c r="FCI845" s="328"/>
      <c r="FCJ845" s="328"/>
      <c r="FCK845" s="328"/>
      <c r="FCL845" s="328"/>
      <c r="FCM845" s="328"/>
      <c r="FCN845" s="328"/>
      <c r="FCO845" s="328"/>
      <c r="FCP845" s="328"/>
      <c r="FCQ845" s="328"/>
      <c r="FCR845" s="328"/>
      <c r="FCS845" s="328"/>
      <c r="FCT845" s="328"/>
      <c r="FCU845" s="328"/>
      <c r="FCV845" s="328"/>
      <c r="FCW845" s="328"/>
      <c r="FCX845" s="328"/>
      <c r="FCY845" s="328"/>
      <c r="FCZ845" s="328"/>
      <c r="FDA845" s="328"/>
      <c r="FDB845" s="328"/>
      <c r="FDC845" s="328"/>
      <c r="FDD845" s="328"/>
      <c r="FDE845" s="328"/>
      <c r="FDF845" s="328"/>
      <c r="FDG845" s="328"/>
      <c r="FDH845" s="328"/>
      <c r="FDI845" s="328"/>
      <c r="FDJ845" s="328"/>
      <c r="FDK845" s="328"/>
      <c r="FDL845" s="328"/>
      <c r="FDM845" s="328"/>
      <c r="FDN845" s="328"/>
      <c r="FDO845" s="328"/>
      <c r="FDP845" s="328"/>
      <c r="FDQ845" s="328"/>
      <c r="FDR845" s="328"/>
      <c r="FDS845" s="328"/>
      <c r="FDT845" s="328"/>
      <c r="FDU845" s="328"/>
      <c r="FDV845" s="328"/>
      <c r="FDW845" s="328"/>
      <c r="FDX845" s="328"/>
      <c r="FDY845" s="328"/>
      <c r="FDZ845" s="328"/>
      <c r="FEA845" s="328"/>
      <c r="FEB845" s="328"/>
      <c r="FEC845" s="328"/>
      <c r="FED845" s="328"/>
      <c r="FEE845" s="328"/>
      <c r="FEF845" s="328"/>
      <c r="FEG845" s="328"/>
      <c r="FEH845" s="328"/>
      <c r="FEI845" s="328"/>
      <c r="FEJ845" s="328"/>
      <c r="FEK845" s="328"/>
      <c r="FEL845" s="328"/>
      <c r="FEM845" s="328"/>
      <c r="FEN845" s="328"/>
      <c r="FEO845" s="328"/>
      <c r="FEP845" s="328"/>
      <c r="FEQ845" s="328"/>
      <c r="FER845" s="328"/>
      <c r="FES845" s="328"/>
      <c r="FET845" s="328"/>
      <c r="FEU845" s="328"/>
      <c r="FEV845" s="328"/>
      <c r="FEW845" s="328"/>
      <c r="FEX845" s="328"/>
      <c r="FEY845" s="328"/>
      <c r="FEZ845" s="328"/>
      <c r="FFA845" s="328"/>
      <c r="FFB845" s="328"/>
      <c r="FFC845" s="328"/>
      <c r="FFD845" s="328"/>
      <c r="FFE845" s="328"/>
      <c r="FFF845" s="328"/>
      <c r="FFG845" s="328"/>
      <c r="FFH845" s="328"/>
      <c r="FFI845" s="328"/>
      <c r="FFJ845" s="328"/>
      <c r="FFK845" s="328"/>
      <c r="FFL845" s="328"/>
      <c r="FFM845" s="328"/>
      <c r="FFN845" s="328"/>
      <c r="FFO845" s="328"/>
      <c r="FFP845" s="328"/>
      <c r="FFQ845" s="328"/>
      <c r="FFR845" s="328"/>
      <c r="FFS845" s="328"/>
      <c r="FFT845" s="328"/>
      <c r="FFU845" s="328"/>
      <c r="FFV845" s="328"/>
      <c r="FFW845" s="328"/>
      <c r="FFX845" s="328"/>
      <c r="FFY845" s="328"/>
      <c r="FFZ845" s="328"/>
      <c r="FGA845" s="328"/>
      <c r="FGB845" s="328"/>
      <c r="FGC845" s="328"/>
      <c r="FGD845" s="328"/>
      <c r="FGE845" s="328"/>
      <c r="FGF845" s="328"/>
      <c r="FGG845" s="328"/>
      <c r="FGH845" s="328"/>
      <c r="FGI845" s="328"/>
      <c r="FGJ845" s="328"/>
      <c r="FGK845" s="328"/>
      <c r="FGL845" s="328"/>
      <c r="FGM845" s="328"/>
      <c r="FGN845" s="328"/>
      <c r="FGO845" s="328"/>
      <c r="FGP845" s="328"/>
      <c r="FGQ845" s="328"/>
      <c r="FGR845" s="328"/>
      <c r="FGS845" s="328"/>
      <c r="FGT845" s="328"/>
      <c r="FGU845" s="328"/>
      <c r="FGV845" s="328"/>
      <c r="FGW845" s="328"/>
      <c r="FGX845" s="328"/>
      <c r="FGY845" s="328"/>
      <c r="FGZ845" s="328"/>
      <c r="FHA845" s="328"/>
      <c r="FHB845" s="328"/>
      <c r="FHC845" s="328"/>
      <c r="FHD845" s="328"/>
      <c r="FHE845" s="328"/>
      <c r="FHF845" s="328"/>
      <c r="FHG845" s="328"/>
      <c r="FHH845" s="328"/>
      <c r="FHI845" s="328"/>
      <c r="FHJ845" s="328"/>
      <c r="FHK845" s="328"/>
      <c r="FHL845" s="328"/>
      <c r="FHM845" s="328"/>
      <c r="FHN845" s="328"/>
      <c r="FHO845" s="328"/>
      <c r="FHP845" s="328"/>
      <c r="FHQ845" s="328"/>
      <c r="FHR845" s="328"/>
      <c r="FHS845" s="328"/>
      <c r="FHT845" s="328"/>
      <c r="FHU845" s="328"/>
      <c r="FHV845" s="328"/>
      <c r="FHW845" s="328"/>
      <c r="FHX845" s="328"/>
      <c r="FHY845" s="328"/>
      <c r="FHZ845" s="328"/>
      <c r="FIA845" s="328"/>
      <c r="FIB845" s="328"/>
      <c r="FIC845" s="328"/>
      <c r="FID845" s="328"/>
      <c r="FIE845" s="328"/>
      <c r="FIF845" s="328"/>
      <c r="FIG845" s="328"/>
      <c r="FIH845" s="328"/>
      <c r="FII845" s="328"/>
      <c r="FIJ845" s="328"/>
      <c r="FIK845" s="328"/>
      <c r="FIL845" s="328"/>
      <c r="FIM845" s="328"/>
      <c r="FIN845" s="328"/>
      <c r="FIO845" s="328"/>
      <c r="FIP845" s="328"/>
      <c r="FIQ845" s="328"/>
      <c r="FIR845" s="328"/>
      <c r="FIS845" s="328"/>
      <c r="FIT845" s="328"/>
      <c r="FIU845" s="328"/>
      <c r="FIV845" s="328"/>
      <c r="FIW845" s="328"/>
      <c r="FIX845" s="328"/>
      <c r="FIY845" s="328"/>
      <c r="FIZ845" s="328"/>
      <c r="FJA845" s="328"/>
      <c r="FJB845" s="328"/>
      <c r="FJC845" s="328"/>
      <c r="FJD845" s="328"/>
      <c r="FJE845" s="328"/>
      <c r="FJF845" s="328"/>
      <c r="FJG845" s="328"/>
      <c r="FJH845" s="328"/>
      <c r="FJI845" s="328"/>
      <c r="FJJ845" s="328"/>
      <c r="FJK845" s="328"/>
      <c r="FJL845" s="328"/>
      <c r="FJM845" s="328"/>
      <c r="FJN845" s="328"/>
      <c r="FJO845" s="328"/>
      <c r="FJP845" s="328"/>
      <c r="FJQ845" s="328"/>
      <c r="FJR845" s="328"/>
      <c r="FJS845" s="328"/>
      <c r="FJT845" s="328"/>
      <c r="FJU845" s="328"/>
      <c r="FJV845" s="328"/>
      <c r="FJW845" s="328"/>
      <c r="FJX845" s="328"/>
      <c r="FJY845" s="328"/>
      <c r="FJZ845" s="328"/>
      <c r="FKA845" s="328"/>
      <c r="FKB845" s="328"/>
      <c r="FKC845" s="328"/>
      <c r="FKD845" s="328"/>
      <c r="FKE845" s="328"/>
      <c r="FKF845" s="328"/>
      <c r="FKG845" s="328"/>
      <c r="FKH845" s="328"/>
      <c r="FKI845" s="328"/>
      <c r="FKJ845" s="328"/>
      <c r="FKK845" s="328"/>
      <c r="FKL845" s="328"/>
      <c r="FKM845" s="328"/>
      <c r="FKN845" s="328"/>
      <c r="FKO845" s="328"/>
      <c r="FKP845" s="328"/>
      <c r="FKQ845" s="328"/>
      <c r="FKR845" s="328"/>
      <c r="FKS845" s="328"/>
      <c r="FKT845" s="328"/>
      <c r="FKU845" s="328"/>
      <c r="FKV845" s="328"/>
      <c r="FKW845" s="328"/>
      <c r="FKX845" s="328"/>
      <c r="FKY845" s="328"/>
      <c r="FKZ845" s="328"/>
      <c r="FLA845" s="328"/>
      <c r="FLB845" s="328"/>
      <c r="FLC845" s="328"/>
      <c r="FLD845" s="328"/>
      <c r="FLE845" s="328"/>
      <c r="FLF845" s="328"/>
      <c r="FLG845" s="328"/>
      <c r="FLH845" s="328"/>
      <c r="FLI845" s="328"/>
      <c r="FLJ845" s="328"/>
      <c r="FLK845" s="328"/>
      <c r="FLL845" s="328"/>
      <c r="FLM845" s="328"/>
      <c r="FLN845" s="328"/>
      <c r="FLO845" s="328"/>
      <c r="FLP845" s="328"/>
      <c r="FLQ845" s="328"/>
      <c r="FLR845" s="328"/>
      <c r="FLS845" s="328"/>
      <c r="FLT845" s="328"/>
      <c r="FLU845" s="328"/>
      <c r="FLV845" s="328"/>
      <c r="FLW845" s="328"/>
      <c r="FLX845" s="328"/>
      <c r="FLY845" s="328"/>
      <c r="FLZ845" s="328"/>
      <c r="FMA845" s="328"/>
      <c r="FMB845" s="328"/>
      <c r="FMC845" s="328"/>
      <c r="FMD845" s="328"/>
      <c r="FME845" s="328"/>
      <c r="FMF845" s="328"/>
      <c r="FMG845" s="328"/>
      <c r="FMH845" s="328"/>
      <c r="FMI845" s="328"/>
      <c r="FMJ845" s="328"/>
      <c r="FMK845" s="328"/>
      <c r="FML845" s="328"/>
      <c r="FMM845" s="328"/>
      <c r="FMN845" s="328"/>
      <c r="FMO845" s="328"/>
      <c r="FMP845" s="328"/>
      <c r="FMQ845" s="328"/>
      <c r="FMR845" s="328"/>
      <c r="FMS845" s="328"/>
      <c r="FMT845" s="328"/>
      <c r="FMU845" s="328"/>
      <c r="FMV845" s="328"/>
      <c r="FMW845" s="328"/>
      <c r="FMX845" s="328"/>
      <c r="FMY845" s="328"/>
      <c r="FMZ845" s="328"/>
      <c r="FNA845" s="328"/>
      <c r="FNB845" s="328"/>
      <c r="FNC845" s="328"/>
      <c r="FND845" s="328"/>
      <c r="FNE845" s="328"/>
      <c r="FNF845" s="328"/>
      <c r="FNG845" s="328"/>
      <c r="FNH845" s="328"/>
      <c r="FNI845" s="328"/>
      <c r="FNJ845" s="328"/>
      <c r="FNK845" s="328"/>
      <c r="FNL845" s="328"/>
      <c r="FNM845" s="328"/>
      <c r="FNN845" s="328"/>
      <c r="FNO845" s="328"/>
      <c r="FNP845" s="328"/>
      <c r="FNQ845" s="328"/>
      <c r="FNR845" s="328"/>
      <c r="FNS845" s="328"/>
      <c r="FNT845" s="328"/>
      <c r="FNU845" s="328"/>
      <c r="FNV845" s="328"/>
      <c r="FNW845" s="328"/>
      <c r="FNX845" s="328"/>
      <c r="FNY845" s="328"/>
      <c r="FNZ845" s="328"/>
      <c r="FOA845" s="328"/>
      <c r="FOB845" s="328"/>
      <c r="FOC845" s="328"/>
      <c r="FOD845" s="328"/>
      <c r="FOE845" s="328"/>
      <c r="FOF845" s="328"/>
      <c r="FOG845" s="328"/>
      <c r="FOH845" s="328"/>
      <c r="FOI845" s="328"/>
      <c r="FOJ845" s="328"/>
      <c r="FOK845" s="328"/>
      <c r="FOL845" s="328"/>
      <c r="FOM845" s="328"/>
      <c r="FON845" s="328"/>
      <c r="FOO845" s="328"/>
      <c r="FOP845" s="328"/>
      <c r="FOQ845" s="328"/>
      <c r="FOR845" s="328"/>
      <c r="FOS845" s="328"/>
      <c r="FOT845" s="328"/>
      <c r="FOU845" s="328"/>
      <c r="FOV845" s="328"/>
      <c r="FOW845" s="328"/>
      <c r="FOX845" s="328"/>
      <c r="FOY845" s="328"/>
      <c r="FOZ845" s="328"/>
      <c r="FPA845" s="328"/>
      <c r="FPB845" s="328"/>
      <c r="FPC845" s="328"/>
      <c r="FPD845" s="328"/>
      <c r="FPE845" s="328"/>
      <c r="FPF845" s="328"/>
      <c r="FPG845" s="328"/>
      <c r="FPH845" s="328"/>
      <c r="FPI845" s="328"/>
      <c r="FPJ845" s="328"/>
      <c r="FPK845" s="328"/>
      <c r="FPL845" s="328"/>
      <c r="FPM845" s="328"/>
      <c r="FPN845" s="328"/>
      <c r="FPO845" s="328"/>
      <c r="FPP845" s="328"/>
      <c r="FPQ845" s="328"/>
      <c r="FPR845" s="328"/>
      <c r="FPS845" s="328"/>
      <c r="FPT845" s="328"/>
      <c r="FPU845" s="328"/>
      <c r="FPV845" s="328"/>
      <c r="FPW845" s="328"/>
      <c r="FPX845" s="328"/>
      <c r="FPY845" s="328"/>
      <c r="FPZ845" s="328"/>
      <c r="FQA845" s="328"/>
      <c r="FQB845" s="328"/>
      <c r="FQC845" s="328"/>
      <c r="FQD845" s="328"/>
      <c r="FQE845" s="328"/>
      <c r="FQF845" s="328"/>
      <c r="FQG845" s="328"/>
      <c r="FQH845" s="328"/>
      <c r="FQI845" s="328"/>
      <c r="FQJ845" s="328"/>
      <c r="FQK845" s="328"/>
      <c r="FQL845" s="328"/>
      <c r="FQM845" s="328"/>
      <c r="FQN845" s="328"/>
      <c r="FQO845" s="328"/>
      <c r="FQP845" s="328"/>
      <c r="FQQ845" s="328"/>
      <c r="FQR845" s="328"/>
      <c r="FQS845" s="328"/>
      <c r="FQT845" s="328"/>
      <c r="FQU845" s="328"/>
      <c r="FQV845" s="328"/>
      <c r="FQW845" s="328"/>
      <c r="FQX845" s="328"/>
      <c r="FQY845" s="328"/>
      <c r="FQZ845" s="328"/>
      <c r="FRA845" s="328"/>
      <c r="FRB845" s="328"/>
      <c r="FRC845" s="328"/>
      <c r="FRD845" s="328"/>
      <c r="FRE845" s="328"/>
      <c r="FRF845" s="328"/>
      <c r="FRG845" s="328"/>
      <c r="FRH845" s="328"/>
      <c r="FRI845" s="328"/>
      <c r="FRJ845" s="328"/>
      <c r="FRK845" s="328"/>
      <c r="FRL845" s="328"/>
      <c r="FRM845" s="328"/>
      <c r="FRN845" s="328"/>
      <c r="FRO845" s="328"/>
      <c r="FRP845" s="328"/>
      <c r="FRQ845" s="328"/>
      <c r="FRR845" s="328"/>
      <c r="FRS845" s="328"/>
      <c r="FRT845" s="328"/>
      <c r="FRU845" s="328"/>
      <c r="FRV845" s="328"/>
      <c r="FRW845" s="328"/>
      <c r="FRX845" s="328"/>
      <c r="FRY845" s="328"/>
      <c r="FRZ845" s="328"/>
      <c r="FSA845" s="328"/>
      <c r="FSB845" s="328"/>
      <c r="FSC845" s="328"/>
      <c r="FSD845" s="328"/>
      <c r="FSE845" s="328"/>
      <c r="FSF845" s="328"/>
      <c r="FSG845" s="328"/>
      <c r="FSH845" s="328"/>
      <c r="FSI845" s="328"/>
      <c r="FSJ845" s="328"/>
      <c r="FSK845" s="328"/>
      <c r="FSL845" s="328"/>
      <c r="FSM845" s="328"/>
      <c r="FSN845" s="328"/>
      <c r="FSO845" s="328"/>
      <c r="FSP845" s="328"/>
      <c r="FSQ845" s="328"/>
      <c r="FSR845" s="328"/>
      <c r="FSS845" s="328"/>
      <c r="FST845" s="328"/>
      <c r="FSU845" s="328"/>
      <c r="FSV845" s="328"/>
      <c r="FSW845" s="328"/>
      <c r="FSX845" s="328"/>
      <c r="FSY845" s="328"/>
      <c r="FSZ845" s="328"/>
      <c r="FTA845" s="328"/>
      <c r="FTB845" s="328"/>
      <c r="FTC845" s="328"/>
      <c r="FTD845" s="328"/>
      <c r="FTE845" s="328"/>
      <c r="FTF845" s="328"/>
      <c r="FTG845" s="328"/>
      <c r="FTH845" s="328"/>
      <c r="FTI845" s="328"/>
      <c r="FTJ845" s="328"/>
      <c r="FTK845" s="328"/>
      <c r="FTL845" s="328"/>
      <c r="FTM845" s="328"/>
      <c r="FTN845" s="328"/>
      <c r="FTO845" s="328"/>
      <c r="FTP845" s="328"/>
      <c r="FTQ845" s="328"/>
      <c r="FTR845" s="328"/>
      <c r="FTS845" s="328"/>
      <c r="FTT845" s="328"/>
      <c r="FTU845" s="328"/>
      <c r="FTV845" s="328"/>
      <c r="FTW845" s="328"/>
      <c r="FTX845" s="328"/>
      <c r="FTY845" s="328"/>
      <c r="FTZ845" s="328"/>
      <c r="FUA845" s="328"/>
      <c r="FUB845" s="328"/>
      <c r="FUC845" s="328"/>
      <c r="FUD845" s="328"/>
      <c r="FUE845" s="328"/>
      <c r="FUF845" s="328"/>
      <c r="FUG845" s="328"/>
      <c r="FUH845" s="328"/>
      <c r="FUI845" s="328"/>
      <c r="FUJ845" s="328"/>
      <c r="FUK845" s="328"/>
      <c r="FUL845" s="328"/>
      <c r="FUM845" s="328"/>
      <c r="FUN845" s="328"/>
      <c r="FUO845" s="328"/>
      <c r="FUP845" s="328"/>
      <c r="FUQ845" s="328"/>
      <c r="FUR845" s="328"/>
      <c r="FUS845" s="328"/>
      <c r="FUT845" s="328"/>
      <c r="FUU845" s="328"/>
      <c r="FUV845" s="328"/>
      <c r="FUW845" s="328"/>
      <c r="FUX845" s="328"/>
      <c r="FUY845" s="328"/>
      <c r="FUZ845" s="328"/>
      <c r="FVA845" s="328"/>
      <c r="FVB845" s="328"/>
      <c r="FVC845" s="328"/>
      <c r="FVD845" s="328"/>
      <c r="FVE845" s="328"/>
      <c r="FVF845" s="328"/>
      <c r="FVG845" s="328"/>
      <c r="FVH845" s="328"/>
      <c r="FVI845" s="328"/>
      <c r="FVJ845" s="328"/>
      <c r="FVK845" s="328"/>
      <c r="FVL845" s="328"/>
      <c r="FVM845" s="328"/>
      <c r="FVN845" s="328"/>
      <c r="FVO845" s="328"/>
      <c r="FVP845" s="328"/>
      <c r="FVQ845" s="328"/>
      <c r="FVR845" s="328"/>
      <c r="FVS845" s="328"/>
      <c r="FVT845" s="328"/>
      <c r="FVU845" s="328"/>
      <c r="FVV845" s="328"/>
      <c r="FVW845" s="328"/>
      <c r="FVX845" s="328"/>
      <c r="FVY845" s="328"/>
      <c r="FVZ845" s="328"/>
      <c r="FWA845" s="328"/>
      <c r="FWB845" s="328"/>
      <c r="FWC845" s="328"/>
      <c r="FWD845" s="328"/>
      <c r="FWE845" s="328"/>
      <c r="FWF845" s="328"/>
      <c r="FWG845" s="328"/>
      <c r="FWH845" s="328"/>
      <c r="FWI845" s="328"/>
      <c r="FWJ845" s="328"/>
      <c r="FWK845" s="328"/>
      <c r="FWL845" s="328"/>
      <c r="FWM845" s="328"/>
      <c r="FWN845" s="328"/>
      <c r="FWO845" s="328"/>
      <c r="FWP845" s="328"/>
      <c r="FWQ845" s="328"/>
      <c r="FWR845" s="328"/>
      <c r="FWS845" s="328"/>
      <c r="FWT845" s="328"/>
      <c r="FWU845" s="328"/>
      <c r="FWV845" s="328"/>
      <c r="FWW845" s="328"/>
      <c r="FWX845" s="328"/>
      <c r="FWY845" s="328"/>
      <c r="FWZ845" s="328"/>
      <c r="FXA845" s="328"/>
      <c r="FXB845" s="328"/>
      <c r="FXC845" s="328"/>
      <c r="FXD845" s="328"/>
      <c r="FXE845" s="328"/>
      <c r="FXF845" s="328"/>
      <c r="FXG845" s="328"/>
      <c r="FXH845" s="328"/>
      <c r="FXI845" s="328"/>
      <c r="FXJ845" s="328"/>
      <c r="FXK845" s="328"/>
      <c r="FXL845" s="328"/>
      <c r="FXM845" s="328"/>
      <c r="FXN845" s="328"/>
      <c r="FXO845" s="328"/>
      <c r="FXP845" s="328"/>
      <c r="FXQ845" s="328"/>
      <c r="FXR845" s="328"/>
      <c r="FXS845" s="328"/>
      <c r="FXT845" s="328"/>
      <c r="FXU845" s="328"/>
      <c r="FXV845" s="328"/>
      <c r="FXW845" s="328"/>
      <c r="FXX845" s="328"/>
      <c r="FXY845" s="328"/>
      <c r="FXZ845" s="328"/>
      <c r="FYA845" s="328"/>
      <c r="FYB845" s="328"/>
      <c r="FYC845" s="328"/>
      <c r="FYD845" s="328"/>
      <c r="FYE845" s="328"/>
      <c r="FYF845" s="328"/>
      <c r="FYG845" s="328"/>
      <c r="FYH845" s="328"/>
      <c r="FYI845" s="328"/>
      <c r="FYJ845" s="328"/>
      <c r="FYK845" s="328"/>
      <c r="FYL845" s="328"/>
      <c r="FYM845" s="328"/>
      <c r="FYN845" s="328"/>
      <c r="FYO845" s="328"/>
      <c r="FYP845" s="328"/>
      <c r="FYQ845" s="328"/>
      <c r="FYR845" s="328"/>
      <c r="FYS845" s="328"/>
      <c r="FYT845" s="328"/>
      <c r="FYU845" s="328"/>
      <c r="FYV845" s="328"/>
      <c r="FYW845" s="328"/>
      <c r="FYX845" s="328"/>
      <c r="FYY845" s="328"/>
      <c r="FYZ845" s="328"/>
      <c r="FZA845" s="328"/>
      <c r="FZB845" s="328"/>
      <c r="FZC845" s="328"/>
      <c r="FZD845" s="328"/>
      <c r="FZE845" s="328"/>
      <c r="FZF845" s="328"/>
      <c r="FZG845" s="328"/>
      <c r="FZH845" s="328"/>
      <c r="FZI845" s="328"/>
      <c r="FZJ845" s="328"/>
      <c r="FZK845" s="328"/>
      <c r="FZL845" s="328"/>
      <c r="FZM845" s="328"/>
      <c r="FZN845" s="328"/>
      <c r="FZO845" s="328"/>
      <c r="FZP845" s="328"/>
      <c r="FZQ845" s="328"/>
      <c r="FZR845" s="328"/>
      <c r="FZS845" s="328"/>
      <c r="FZT845" s="328"/>
      <c r="FZU845" s="328"/>
      <c r="FZV845" s="328"/>
      <c r="FZW845" s="328"/>
      <c r="FZX845" s="328"/>
      <c r="FZY845" s="328"/>
      <c r="FZZ845" s="328"/>
      <c r="GAA845" s="328"/>
      <c r="GAB845" s="328"/>
      <c r="GAC845" s="328"/>
      <c r="GAD845" s="328"/>
      <c r="GAE845" s="328"/>
      <c r="GAF845" s="328"/>
      <c r="GAG845" s="328"/>
      <c r="GAH845" s="328"/>
      <c r="GAI845" s="328"/>
      <c r="GAJ845" s="328"/>
      <c r="GAK845" s="328"/>
      <c r="GAL845" s="328"/>
      <c r="GAM845" s="328"/>
      <c r="GAN845" s="328"/>
      <c r="GAO845" s="328"/>
      <c r="GAP845" s="328"/>
      <c r="GAQ845" s="328"/>
      <c r="GAR845" s="328"/>
      <c r="GAS845" s="328"/>
      <c r="GAT845" s="328"/>
      <c r="GAU845" s="328"/>
      <c r="GAV845" s="328"/>
      <c r="GAW845" s="328"/>
      <c r="GAX845" s="328"/>
      <c r="GAY845" s="328"/>
      <c r="GAZ845" s="328"/>
      <c r="GBA845" s="328"/>
      <c r="GBB845" s="328"/>
      <c r="GBC845" s="328"/>
      <c r="GBD845" s="328"/>
      <c r="GBE845" s="328"/>
      <c r="GBF845" s="328"/>
      <c r="GBG845" s="328"/>
      <c r="GBH845" s="328"/>
      <c r="GBI845" s="328"/>
      <c r="GBJ845" s="328"/>
      <c r="GBK845" s="328"/>
      <c r="GBL845" s="328"/>
      <c r="GBM845" s="328"/>
      <c r="GBN845" s="328"/>
      <c r="GBO845" s="328"/>
      <c r="GBP845" s="328"/>
      <c r="GBQ845" s="328"/>
      <c r="GBR845" s="328"/>
      <c r="GBS845" s="328"/>
      <c r="GBT845" s="328"/>
      <c r="GBU845" s="328"/>
      <c r="GBV845" s="328"/>
      <c r="GBW845" s="328"/>
      <c r="GBX845" s="328"/>
      <c r="GBY845" s="328"/>
      <c r="GBZ845" s="328"/>
      <c r="GCA845" s="328"/>
      <c r="GCB845" s="328"/>
      <c r="GCC845" s="328"/>
      <c r="GCD845" s="328"/>
      <c r="GCE845" s="328"/>
      <c r="GCF845" s="328"/>
      <c r="GCG845" s="328"/>
      <c r="GCH845" s="328"/>
      <c r="GCI845" s="328"/>
      <c r="GCJ845" s="328"/>
      <c r="GCK845" s="328"/>
      <c r="GCL845" s="328"/>
      <c r="GCM845" s="328"/>
      <c r="GCN845" s="328"/>
      <c r="GCO845" s="328"/>
      <c r="GCP845" s="328"/>
      <c r="GCQ845" s="328"/>
      <c r="GCR845" s="328"/>
      <c r="GCS845" s="328"/>
      <c r="GCT845" s="328"/>
      <c r="GCU845" s="328"/>
      <c r="GCV845" s="328"/>
      <c r="GCW845" s="328"/>
      <c r="GCX845" s="328"/>
      <c r="GCY845" s="328"/>
      <c r="GCZ845" s="328"/>
      <c r="GDA845" s="328"/>
      <c r="GDB845" s="328"/>
      <c r="GDC845" s="328"/>
      <c r="GDD845" s="328"/>
      <c r="GDE845" s="328"/>
      <c r="GDF845" s="328"/>
      <c r="GDG845" s="328"/>
      <c r="GDH845" s="328"/>
      <c r="GDI845" s="328"/>
      <c r="GDJ845" s="328"/>
      <c r="GDK845" s="328"/>
      <c r="GDL845" s="328"/>
      <c r="GDM845" s="328"/>
      <c r="GDN845" s="328"/>
      <c r="GDO845" s="328"/>
      <c r="GDP845" s="328"/>
      <c r="GDQ845" s="328"/>
      <c r="GDR845" s="328"/>
      <c r="GDS845" s="328"/>
      <c r="GDT845" s="328"/>
      <c r="GDU845" s="328"/>
      <c r="GDV845" s="328"/>
      <c r="GDW845" s="328"/>
      <c r="GDX845" s="328"/>
      <c r="GDY845" s="328"/>
      <c r="GDZ845" s="328"/>
      <c r="GEA845" s="328"/>
      <c r="GEB845" s="328"/>
      <c r="GEC845" s="328"/>
      <c r="GED845" s="328"/>
      <c r="GEE845" s="328"/>
      <c r="GEF845" s="328"/>
      <c r="GEG845" s="328"/>
      <c r="GEH845" s="328"/>
      <c r="GEI845" s="328"/>
      <c r="GEJ845" s="328"/>
      <c r="GEK845" s="328"/>
      <c r="GEL845" s="328"/>
      <c r="GEM845" s="328"/>
      <c r="GEN845" s="328"/>
      <c r="GEO845" s="328"/>
      <c r="GEP845" s="328"/>
      <c r="GEQ845" s="328"/>
      <c r="GER845" s="328"/>
      <c r="GES845" s="328"/>
      <c r="GET845" s="328"/>
      <c r="GEU845" s="328"/>
      <c r="GEV845" s="328"/>
      <c r="GEW845" s="328"/>
      <c r="GEX845" s="328"/>
      <c r="GEY845" s="328"/>
      <c r="GEZ845" s="328"/>
      <c r="GFA845" s="328"/>
      <c r="GFB845" s="328"/>
      <c r="GFC845" s="328"/>
      <c r="GFD845" s="328"/>
      <c r="GFE845" s="328"/>
      <c r="GFF845" s="328"/>
      <c r="GFG845" s="328"/>
      <c r="GFH845" s="328"/>
      <c r="GFI845" s="328"/>
      <c r="GFJ845" s="328"/>
      <c r="GFK845" s="328"/>
      <c r="GFL845" s="328"/>
      <c r="GFM845" s="328"/>
      <c r="GFN845" s="328"/>
      <c r="GFO845" s="328"/>
      <c r="GFP845" s="328"/>
      <c r="GFQ845" s="328"/>
      <c r="GFR845" s="328"/>
      <c r="GFS845" s="328"/>
      <c r="GFT845" s="328"/>
      <c r="GFU845" s="328"/>
      <c r="GFV845" s="328"/>
      <c r="GFW845" s="328"/>
      <c r="GFX845" s="328"/>
      <c r="GFY845" s="328"/>
      <c r="GFZ845" s="328"/>
      <c r="GGA845" s="328"/>
      <c r="GGB845" s="328"/>
      <c r="GGC845" s="328"/>
      <c r="GGD845" s="328"/>
      <c r="GGE845" s="328"/>
      <c r="GGF845" s="328"/>
      <c r="GGG845" s="328"/>
      <c r="GGH845" s="328"/>
      <c r="GGI845" s="328"/>
      <c r="GGJ845" s="328"/>
      <c r="GGK845" s="328"/>
      <c r="GGL845" s="328"/>
      <c r="GGM845" s="328"/>
      <c r="GGN845" s="328"/>
      <c r="GGO845" s="328"/>
      <c r="GGP845" s="328"/>
      <c r="GGQ845" s="328"/>
      <c r="GGR845" s="328"/>
      <c r="GGS845" s="328"/>
      <c r="GGT845" s="328"/>
      <c r="GGU845" s="328"/>
      <c r="GGV845" s="328"/>
      <c r="GGW845" s="328"/>
      <c r="GGX845" s="328"/>
      <c r="GGY845" s="328"/>
      <c r="GGZ845" s="328"/>
      <c r="GHA845" s="328"/>
      <c r="GHB845" s="328"/>
      <c r="GHC845" s="328"/>
      <c r="GHD845" s="328"/>
      <c r="GHE845" s="328"/>
      <c r="GHF845" s="328"/>
      <c r="GHG845" s="328"/>
      <c r="GHH845" s="328"/>
      <c r="GHI845" s="328"/>
      <c r="GHJ845" s="328"/>
      <c r="GHK845" s="328"/>
      <c r="GHL845" s="328"/>
      <c r="GHM845" s="328"/>
      <c r="GHN845" s="328"/>
      <c r="GHO845" s="328"/>
      <c r="GHP845" s="328"/>
      <c r="GHQ845" s="328"/>
      <c r="GHR845" s="328"/>
      <c r="GHS845" s="328"/>
      <c r="GHT845" s="328"/>
      <c r="GHU845" s="328"/>
      <c r="GHV845" s="328"/>
      <c r="GHW845" s="328"/>
      <c r="GHX845" s="328"/>
      <c r="GHY845" s="328"/>
      <c r="GHZ845" s="328"/>
      <c r="GIA845" s="328"/>
      <c r="GIB845" s="328"/>
      <c r="GIC845" s="328"/>
      <c r="GID845" s="328"/>
      <c r="GIE845" s="328"/>
      <c r="GIF845" s="328"/>
      <c r="GIG845" s="328"/>
      <c r="GIH845" s="328"/>
      <c r="GII845" s="328"/>
      <c r="GIJ845" s="328"/>
      <c r="GIK845" s="328"/>
      <c r="GIL845" s="328"/>
      <c r="GIM845" s="328"/>
      <c r="GIN845" s="328"/>
      <c r="GIO845" s="328"/>
      <c r="GIP845" s="328"/>
      <c r="GIQ845" s="328"/>
      <c r="GIR845" s="328"/>
      <c r="GIS845" s="328"/>
      <c r="GIT845" s="328"/>
      <c r="GIU845" s="328"/>
      <c r="GIV845" s="328"/>
      <c r="GIW845" s="328"/>
      <c r="GIX845" s="328"/>
      <c r="GIY845" s="328"/>
      <c r="GIZ845" s="328"/>
      <c r="GJA845" s="328"/>
      <c r="GJB845" s="328"/>
      <c r="GJC845" s="328"/>
      <c r="GJD845" s="328"/>
      <c r="GJE845" s="328"/>
      <c r="GJF845" s="328"/>
      <c r="GJG845" s="328"/>
      <c r="GJH845" s="328"/>
      <c r="GJI845" s="328"/>
      <c r="GJJ845" s="328"/>
      <c r="GJK845" s="328"/>
      <c r="GJL845" s="328"/>
      <c r="GJM845" s="328"/>
      <c r="GJN845" s="328"/>
      <c r="GJO845" s="328"/>
      <c r="GJP845" s="328"/>
      <c r="GJQ845" s="328"/>
      <c r="GJR845" s="328"/>
      <c r="GJS845" s="328"/>
      <c r="GJT845" s="328"/>
      <c r="GJU845" s="328"/>
      <c r="GJV845" s="328"/>
      <c r="GJW845" s="328"/>
      <c r="GJX845" s="328"/>
      <c r="GJY845" s="328"/>
      <c r="GJZ845" s="328"/>
      <c r="GKA845" s="328"/>
      <c r="GKB845" s="328"/>
      <c r="GKC845" s="328"/>
      <c r="GKD845" s="328"/>
      <c r="GKE845" s="328"/>
      <c r="GKF845" s="328"/>
      <c r="GKG845" s="328"/>
      <c r="GKH845" s="328"/>
      <c r="GKI845" s="328"/>
      <c r="GKJ845" s="328"/>
      <c r="GKK845" s="328"/>
      <c r="GKL845" s="328"/>
      <c r="GKM845" s="328"/>
      <c r="GKN845" s="328"/>
      <c r="GKO845" s="328"/>
      <c r="GKP845" s="328"/>
      <c r="GKQ845" s="328"/>
      <c r="GKR845" s="328"/>
      <c r="GKS845" s="328"/>
      <c r="GKT845" s="328"/>
      <c r="GKU845" s="328"/>
      <c r="GKV845" s="328"/>
      <c r="GKW845" s="328"/>
      <c r="GKX845" s="328"/>
      <c r="GKY845" s="328"/>
      <c r="GKZ845" s="328"/>
      <c r="GLA845" s="328"/>
      <c r="GLB845" s="328"/>
      <c r="GLC845" s="328"/>
      <c r="GLD845" s="328"/>
      <c r="GLE845" s="328"/>
      <c r="GLF845" s="328"/>
      <c r="GLG845" s="328"/>
      <c r="GLH845" s="328"/>
      <c r="GLI845" s="328"/>
      <c r="GLJ845" s="328"/>
      <c r="GLK845" s="328"/>
      <c r="GLL845" s="328"/>
      <c r="GLM845" s="328"/>
      <c r="GLN845" s="328"/>
      <c r="GLO845" s="328"/>
      <c r="GLP845" s="328"/>
      <c r="GLQ845" s="328"/>
      <c r="GLR845" s="328"/>
      <c r="GLS845" s="328"/>
      <c r="GLT845" s="328"/>
      <c r="GLU845" s="328"/>
      <c r="GLV845" s="328"/>
      <c r="GLW845" s="328"/>
      <c r="GLX845" s="328"/>
      <c r="GLY845" s="328"/>
      <c r="GLZ845" s="328"/>
      <c r="GMA845" s="328"/>
      <c r="GMB845" s="328"/>
      <c r="GMC845" s="328"/>
      <c r="GMD845" s="328"/>
      <c r="GME845" s="328"/>
      <c r="GMF845" s="328"/>
      <c r="GMG845" s="328"/>
      <c r="GMH845" s="328"/>
      <c r="GMI845" s="328"/>
      <c r="GMJ845" s="328"/>
      <c r="GMK845" s="328"/>
      <c r="GML845" s="328"/>
      <c r="GMM845" s="328"/>
      <c r="GMN845" s="328"/>
      <c r="GMO845" s="328"/>
      <c r="GMP845" s="328"/>
      <c r="GMQ845" s="328"/>
      <c r="GMR845" s="328"/>
      <c r="GMS845" s="328"/>
      <c r="GMT845" s="328"/>
      <c r="GMU845" s="328"/>
      <c r="GMV845" s="328"/>
      <c r="GMW845" s="328"/>
      <c r="GMX845" s="328"/>
      <c r="GMY845" s="328"/>
      <c r="GMZ845" s="328"/>
      <c r="GNA845" s="328"/>
      <c r="GNB845" s="328"/>
      <c r="GNC845" s="328"/>
      <c r="GND845" s="328"/>
      <c r="GNE845" s="328"/>
      <c r="GNF845" s="328"/>
      <c r="GNG845" s="328"/>
      <c r="GNH845" s="328"/>
      <c r="GNI845" s="328"/>
      <c r="GNJ845" s="328"/>
      <c r="GNK845" s="328"/>
      <c r="GNL845" s="328"/>
      <c r="GNM845" s="328"/>
      <c r="GNN845" s="328"/>
      <c r="GNO845" s="328"/>
      <c r="GNP845" s="328"/>
      <c r="GNQ845" s="328"/>
      <c r="GNR845" s="328"/>
      <c r="GNS845" s="328"/>
      <c r="GNT845" s="328"/>
      <c r="GNU845" s="328"/>
      <c r="GNV845" s="328"/>
      <c r="GNW845" s="328"/>
      <c r="GNX845" s="328"/>
      <c r="GNY845" s="328"/>
      <c r="GNZ845" s="328"/>
      <c r="GOA845" s="328"/>
      <c r="GOB845" s="328"/>
      <c r="GOC845" s="328"/>
      <c r="GOD845" s="328"/>
      <c r="GOE845" s="328"/>
      <c r="GOF845" s="328"/>
      <c r="GOG845" s="328"/>
      <c r="GOH845" s="328"/>
      <c r="GOI845" s="328"/>
      <c r="GOJ845" s="328"/>
      <c r="GOK845" s="328"/>
      <c r="GOL845" s="328"/>
      <c r="GOM845" s="328"/>
      <c r="GON845" s="328"/>
      <c r="GOO845" s="328"/>
      <c r="GOP845" s="328"/>
      <c r="GOQ845" s="328"/>
      <c r="GOR845" s="328"/>
      <c r="GOS845" s="328"/>
      <c r="GOT845" s="328"/>
      <c r="GOU845" s="328"/>
      <c r="GOV845" s="328"/>
      <c r="GOW845" s="328"/>
      <c r="GOX845" s="328"/>
      <c r="GOY845" s="328"/>
      <c r="GOZ845" s="328"/>
      <c r="GPA845" s="328"/>
      <c r="GPB845" s="328"/>
      <c r="GPC845" s="328"/>
      <c r="GPD845" s="328"/>
      <c r="GPE845" s="328"/>
      <c r="GPF845" s="328"/>
      <c r="GPG845" s="328"/>
      <c r="GPH845" s="328"/>
      <c r="GPI845" s="328"/>
      <c r="GPJ845" s="328"/>
      <c r="GPK845" s="328"/>
      <c r="GPL845" s="328"/>
      <c r="GPM845" s="328"/>
      <c r="GPN845" s="328"/>
      <c r="GPO845" s="328"/>
      <c r="GPP845" s="328"/>
      <c r="GPQ845" s="328"/>
      <c r="GPR845" s="328"/>
      <c r="GPS845" s="328"/>
      <c r="GPT845" s="328"/>
      <c r="GPU845" s="328"/>
      <c r="GPV845" s="328"/>
      <c r="GPW845" s="328"/>
      <c r="GPX845" s="328"/>
      <c r="GPY845" s="328"/>
      <c r="GPZ845" s="328"/>
      <c r="GQA845" s="328"/>
      <c r="GQB845" s="328"/>
      <c r="GQC845" s="328"/>
      <c r="GQD845" s="328"/>
      <c r="GQE845" s="328"/>
      <c r="GQF845" s="328"/>
      <c r="GQG845" s="328"/>
      <c r="GQH845" s="328"/>
      <c r="GQI845" s="328"/>
      <c r="GQJ845" s="328"/>
      <c r="GQK845" s="328"/>
      <c r="GQL845" s="328"/>
      <c r="GQM845" s="328"/>
      <c r="GQN845" s="328"/>
      <c r="GQO845" s="328"/>
      <c r="GQP845" s="328"/>
      <c r="GQQ845" s="328"/>
      <c r="GQR845" s="328"/>
      <c r="GQS845" s="328"/>
      <c r="GQT845" s="328"/>
      <c r="GQU845" s="328"/>
      <c r="GQV845" s="328"/>
      <c r="GQW845" s="328"/>
      <c r="GQX845" s="328"/>
      <c r="GQY845" s="328"/>
      <c r="GQZ845" s="328"/>
      <c r="GRA845" s="328"/>
      <c r="GRB845" s="328"/>
      <c r="GRC845" s="328"/>
      <c r="GRD845" s="328"/>
      <c r="GRE845" s="328"/>
      <c r="GRF845" s="328"/>
      <c r="GRG845" s="328"/>
      <c r="GRH845" s="328"/>
      <c r="GRI845" s="328"/>
      <c r="GRJ845" s="328"/>
      <c r="GRK845" s="328"/>
      <c r="GRL845" s="328"/>
      <c r="GRM845" s="328"/>
      <c r="GRN845" s="328"/>
      <c r="GRO845" s="328"/>
      <c r="GRP845" s="328"/>
      <c r="GRQ845" s="328"/>
      <c r="GRR845" s="328"/>
      <c r="GRS845" s="328"/>
      <c r="GRT845" s="328"/>
      <c r="GRU845" s="328"/>
      <c r="GRV845" s="328"/>
      <c r="GRW845" s="328"/>
      <c r="GRX845" s="328"/>
      <c r="GRY845" s="328"/>
      <c r="GRZ845" s="328"/>
      <c r="GSA845" s="328"/>
      <c r="GSB845" s="328"/>
      <c r="GSC845" s="328"/>
      <c r="GSD845" s="328"/>
      <c r="GSE845" s="328"/>
      <c r="GSF845" s="328"/>
      <c r="GSG845" s="328"/>
      <c r="GSH845" s="328"/>
      <c r="GSI845" s="328"/>
      <c r="GSJ845" s="328"/>
      <c r="GSK845" s="328"/>
      <c r="GSL845" s="328"/>
      <c r="GSM845" s="328"/>
      <c r="GSN845" s="328"/>
      <c r="GSO845" s="328"/>
      <c r="GSP845" s="328"/>
      <c r="GSQ845" s="328"/>
      <c r="GSR845" s="328"/>
      <c r="GSS845" s="328"/>
      <c r="GST845" s="328"/>
      <c r="GSU845" s="328"/>
      <c r="GSV845" s="328"/>
      <c r="GSW845" s="328"/>
      <c r="GSX845" s="328"/>
      <c r="GSY845" s="328"/>
      <c r="GSZ845" s="328"/>
      <c r="GTA845" s="328"/>
      <c r="GTB845" s="328"/>
      <c r="GTC845" s="328"/>
      <c r="GTD845" s="328"/>
      <c r="GTE845" s="328"/>
      <c r="GTF845" s="328"/>
      <c r="GTG845" s="328"/>
      <c r="GTH845" s="328"/>
      <c r="GTI845" s="328"/>
      <c r="GTJ845" s="328"/>
      <c r="GTK845" s="328"/>
      <c r="GTL845" s="328"/>
      <c r="GTM845" s="328"/>
      <c r="GTN845" s="328"/>
      <c r="GTO845" s="328"/>
      <c r="GTP845" s="328"/>
      <c r="GTQ845" s="328"/>
      <c r="GTR845" s="328"/>
      <c r="GTS845" s="328"/>
      <c r="GTT845" s="328"/>
      <c r="GTU845" s="328"/>
      <c r="GTV845" s="328"/>
      <c r="GTW845" s="328"/>
      <c r="GTX845" s="328"/>
      <c r="GTY845" s="328"/>
      <c r="GTZ845" s="328"/>
      <c r="GUA845" s="328"/>
      <c r="GUB845" s="328"/>
      <c r="GUC845" s="328"/>
      <c r="GUD845" s="328"/>
      <c r="GUE845" s="328"/>
      <c r="GUF845" s="328"/>
      <c r="GUG845" s="328"/>
      <c r="GUH845" s="328"/>
      <c r="GUI845" s="328"/>
      <c r="GUJ845" s="328"/>
      <c r="GUK845" s="328"/>
      <c r="GUL845" s="328"/>
      <c r="GUM845" s="328"/>
      <c r="GUN845" s="328"/>
      <c r="GUO845" s="328"/>
      <c r="GUP845" s="328"/>
      <c r="GUQ845" s="328"/>
      <c r="GUR845" s="328"/>
      <c r="GUS845" s="328"/>
      <c r="GUT845" s="328"/>
      <c r="GUU845" s="328"/>
      <c r="GUV845" s="328"/>
      <c r="GUW845" s="328"/>
      <c r="GUX845" s="328"/>
      <c r="GUY845" s="328"/>
      <c r="GUZ845" s="328"/>
      <c r="GVA845" s="328"/>
      <c r="GVB845" s="328"/>
      <c r="GVC845" s="328"/>
      <c r="GVD845" s="328"/>
      <c r="GVE845" s="328"/>
      <c r="GVF845" s="328"/>
      <c r="GVG845" s="328"/>
      <c r="GVH845" s="328"/>
      <c r="GVI845" s="328"/>
      <c r="GVJ845" s="328"/>
      <c r="GVK845" s="328"/>
      <c r="GVL845" s="328"/>
      <c r="GVM845" s="328"/>
      <c r="GVN845" s="328"/>
      <c r="GVO845" s="328"/>
      <c r="GVP845" s="328"/>
      <c r="GVQ845" s="328"/>
      <c r="GVR845" s="328"/>
      <c r="GVS845" s="328"/>
      <c r="GVT845" s="328"/>
      <c r="GVU845" s="328"/>
      <c r="GVV845" s="328"/>
      <c r="GVW845" s="328"/>
      <c r="GVX845" s="328"/>
      <c r="GVY845" s="328"/>
      <c r="GVZ845" s="328"/>
      <c r="GWA845" s="328"/>
      <c r="GWB845" s="328"/>
      <c r="GWC845" s="328"/>
      <c r="GWD845" s="328"/>
      <c r="GWE845" s="328"/>
      <c r="GWF845" s="328"/>
      <c r="GWG845" s="328"/>
      <c r="GWH845" s="328"/>
      <c r="GWI845" s="328"/>
      <c r="GWJ845" s="328"/>
      <c r="GWK845" s="328"/>
      <c r="GWL845" s="328"/>
      <c r="GWM845" s="328"/>
      <c r="GWN845" s="328"/>
      <c r="GWO845" s="328"/>
      <c r="GWP845" s="328"/>
      <c r="GWQ845" s="328"/>
      <c r="GWR845" s="328"/>
      <c r="GWS845" s="328"/>
      <c r="GWT845" s="328"/>
      <c r="GWU845" s="328"/>
      <c r="GWV845" s="328"/>
      <c r="GWW845" s="328"/>
      <c r="GWX845" s="328"/>
      <c r="GWY845" s="328"/>
      <c r="GWZ845" s="328"/>
      <c r="GXA845" s="328"/>
      <c r="GXB845" s="328"/>
      <c r="GXC845" s="328"/>
      <c r="GXD845" s="328"/>
      <c r="GXE845" s="328"/>
      <c r="GXF845" s="328"/>
      <c r="GXG845" s="328"/>
      <c r="GXH845" s="328"/>
      <c r="GXI845" s="328"/>
      <c r="GXJ845" s="328"/>
      <c r="GXK845" s="328"/>
      <c r="GXL845" s="328"/>
      <c r="GXM845" s="328"/>
      <c r="GXN845" s="328"/>
      <c r="GXO845" s="328"/>
      <c r="GXP845" s="328"/>
      <c r="GXQ845" s="328"/>
      <c r="GXR845" s="328"/>
      <c r="GXS845" s="328"/>
      <c r="GXT845" s="328"/>
      <c r="GXU845" s="328"/>
      <c r="GXV845" s="328"/>
      <c r="GXW845" s="328"/>
      <c r="GXX845" s="328"/>
      <c r="GXY845" s="328"/>
      <c r="GXZ845" s="328"/>
      <c r="GYA845" s="328"/>
      <c r="GYB845" s="328"/>
      <c r="GYC845" s="328"/>
      <c r="GYD845" s="328"/>
      <c r="GYE845" s="328"/>
      <c r="GYF845" s="328"/>
      <c r="GYG845" s="328"/>
      <c r="GYH845" s="328"/>
      <c r="GYI845" s="328"/>
      <c r="GYJ845" s="328"/>
      <c r="GYK845" s="328"/>
      <c r="GYL845" s="328"/>
      <c r="GYM845" s="328"/>
      <c r="GYN845" s="328"/>
      <c r="GYO845" s="328"/>
      <c r="GYP845" s="328"/>
      <c r="GYQ845" s="328"/>
      <c r="GYR845" s="328"/>
      <c r="GYS845" s="328"/>
      <c r="GYT845" s="328"/>
      <c r="GYU845" s="328"/>
      <c r="GYV845" s="328"/>
      <c r="GYW845" s="328"/>
      <c r="GYX845" s="328"/>
      <c r="GYY845" s="328"/>
      <c r="GYZ845" s="328"/>
      <c r="GZA845" s="328"/>
      <c r="GZB845" s="328"/>
      <c r="GZC845" s="328"/>
      <c r="GZD845" s="328"/>
      <c r="GZE845" s="328"/>
      <c r="GZF845" s="328"/>
      <c r="GZG845" s="328"/>
      <c r="GZH845" s="328"/>
      <c r="GZI845" s="328"/>
      <c r="GZJ845" s="328"/>
      <c r="GZK845" s="328"/>
      <c r="GZL845" s="328"/>
      <c r="GZM845" s="328"/>
      <c r="GZN845" s="328"/>
      <c r="GZO845" s="328"/>
      <c r="GZP845" s="328"/>
      <c r="GZQ845" s="328"/>
      <c r="GZR845" s="328"/>
      <c r="GZS845" s="328"/>
      <c r="GZT845" s="328"/>
      <c r="GZU845" s="328"/>
      <c r="GZV845" s="328"/>
      <c r="GZW845" s="328"/>
      <c r="GZX845" s="328"/>
      <c r="GZY845" s="328"/>
      <c r="GZZ845" s="328"/>
      <c r="HAA845" s="328"/>
      <c r="HAB845" s="328"/>
      <c r="HAC845" s="328"/>
      <c r="HAD845" s="328"/>
      <c r="HAE845" s="328"/>
      <c r="HAF845" s="328"/>
      <c r="HAG845" s="328"/>
      <c r="HAH845" s="328"/>
      <c r="HAI845" s="328"/>
      <c r="HAJ845" s="328"/>
      <c r="HAK845" s="328"/>
      <c r="HAL845" s="328"/>
      <c r="HAM845" s="328"/>
      <c r="HAN845" s="328"/>
      <c r="HAO845" s="328"/>
      <c r="HAP845" s="328"/>
      <c r="HAQ845" s="328"/>
      <c r="HAR845" s="328"/>
      <c r="HAS845" s="328"/>
      <c r="HAT845" s="328"/>
      <c r="HAU845" s="328"/>
      <c r="HAV845" s="328"/>
      <c r="HAW845" s="328"/>
      <c r="HAX845" s="328"/>
      <c r="HAY845" s="328"/>
      <c r="HAZ845" s="328"/>
      <c r="HBA845" s="328"/>
      <c r="HBB845" s="328"/>
      <c r="HBC845" s="328"/>
      <c r="HBD845" s="328"/>
      <c r="HBE845" s="328"/>
      <c r="HBF845" s="328"/>
      <c r="HBG845" s="328"/>
      <c r="HBH845" s="328"/>
      <c r="HBI845" s="328"/>
      <c r="HBJ845" s="328"/>
      <c r="HBK845" s="328"/>
      <c r="HBL845" s="328"/>
      <c r="HBM845" s="328"/>
      <c r="HBN845" s="328"/>
      <c r="HBO845" s="328"/>
      <c r="HBP845" s="328"/>
      <c r="HBQ845" s="328"/>
      <c r="HBR845" s="328"/>
      <c r="HBS845" s="328"/>
      <c r="HBT845" s="328"/>
      <c r="HBU845" s="328"/>
      <c r="HBV845" s="328"/>
      <c r="HBW845" s="328"/>
      <c r="HBX845" s="328"/>
      <c r="HBY845" s="328"/>
      <c r="HBZ845" s="328"/>
      <c r="HCA845" s="328"/>
      <c r="HCB845" s="328"/>
      <c r="HCC845" s="328"/>
      <c r="HCD845" s="328"/>
      <c r="HCE845" s="328"/>
      <c r="HCF845" s="328"/>
      <c r="HCG845" s="328"/>
      <c r="HCH845" s="328"/>
      <c r="HCI845" s="328"/>
      <c r="HCJ845" s="328"/>
      <c r="HCK845" s="328"/>
      <c r="HCL845" s="328"/>
      <c r="HCM845" s="328"/>
      <c r="HCN845" s="328"/>
      <c r="HCO845" s="328"/>
      <c r="HCP845" s="328"/>
      <c r="HCQ845" s="328"/>
      <c r="HCR845" s="328"/>
      <c r="HCS845" s="328"/>
      <c r="HCT845" s="328"/>
      <c r="HCU845" s="328"/>
      <c r="HCV845" s="328"/>
      <c r="HCW845" s="328"/>
      <c r="HCX845" s="328"/>
      <c r="HCY845" s="328"/>
      <c r="HCZ845" s="328"/>
      <c r="HDA845" s="328"/>
      <c r="HDB845" s="328"/>
      <c r="HDC845" s="328"/>
      <c r="HDD845" s="328"/>
      <c r="HDE845" s="328"/>
      <c r="HDF845" s="328"/>
      <c r="HDG845" s="328"/>
      <c r="HDH845" s="328"/>
      <c r="HDI845" s="328"/>
      <c r="HDJ845" s="328"/>
      <c r="HDK845" s="328"/>
      <c r="HDL845" s="328"/>
      <c r="HDM845" s="328"/>
      <c r="HDN845" s="328"/>
      <c r="HDO845" s="328"/>
      <c r="HDP845" s="328"/>
      <c r="HDQ845" s="328"/>
      <c r="HDR845" s="328"/>
      <c r="HDS845" s="328"/>
      <c r="HDT845" s="328"/>
      <c r="HDU845" s="328"/>
      <c r="HDV845" s="328"/>
      <c r="HDW845" s="328"/>
      <c r="HDX845" s="328"/>
      <c r="HDY845" s="328"/>
      <c r="HDZ845" s="328"/>
      <c r="HEA845" s="328"/>
      <c r="HEB845" s="328"/>
      <c r="HEC845" s="328"/>
      <c r="HED845" s="328"/>
      <c r="HEE845" s="328"/>
      <c r="HEF845" s="328"/>
      <c r="HEG845" s="328"/>
      <c r="HEH845" s="328"/>
      <c r="HEI845" s="328"/>
      <c r="HEJ845" s="328"/>
      <c r="HEK845" s="328"/>
      <c r="HEL845" s="328"/>
      <c r="HEM845" s="328"/>
      <c r="HEN845" s="328"/>
      <c r="HEO845" s="328"/>
      <c r="HEP845" s="328"/>
      <c r="HEQ845" s="328"/>
      <c r="HER845" s="328"/>
      <c r="HES845" s="328"/>
      <c r="HET845" s="328"/>
      <c r="HEU845" s="328"/>
      <c r="HEV845" s="328"/>
      <c r="HEW845" s="328"/>
      <c r="HEX845" s="328"/>
      <c r="HEY845" s="328"/>
      <c r="HEZ845" s="328"/>
      <c r="HFA845" s="328"/>
      <c r="HFB845" s="328"/>
      <c r="HFC845" s="328"/>
      <c r="HFD845" s="328"/>
      <c r="HFE845" s="328"/>
      <c r="HFF845" s="328"/>
      <c r="HFG845" s="328"/>
      <c r="HFH845" s="328"/>
      <c r="HFI845" s="328"/>
      <c r="HFJ845" s="328"/>
      <c r="HFK845" s="328"/>
      <c r="HFL845" s="328"/>
      <c r="HFM845" s="328"/>
      <c r="HFN845" s="328"/>
      <c r="HFO845" s="328"/>
      <c r="HFP845" s="328"/>
      <c r="HFQ845" s="328"/>
      <c r="HFR845" s="328"/>
      <c r="HFS845" s="328"/>
      <c r="HFT845" s="328"/>
      <c r="HFU845" s="328"/>
      <c r="HFV845" s="328"/>
      <c r="HFW845" s="328"/>
      <c r="HFX845" s="328"/>
      <c r="HFY845" s="328"/>
      <c r="HFZ845" s="328"/>
      <c r="HGA845" s="328"/>
      <c r="HGB845" s="328"/>
      <c r="HGC845" s="328"/>
      <c r="HGD845" s="328"/>
      <c r="HGE845" s="328"/>
      <c r="HGF845" s="328"/>
      <c r="HGG845" s="328"/>
      <c r="HGH845" s="328"/>
      <c r="HGI845" s="328"/>
      <c r="HGJ845" s="328"/>
      <c r="HGK845" s="328"/>
      <c r="HGL845" s="328"/>
      <c r="HGM845" s="328"/>
      <c r="HGN845" s="328"/>
      <c r="HGO845" s="328"/>
      <c r="HGP845" s="328"/>
      <c r="HGQ845" s="328"/>
      <c r="HGR845" s="328"/>
      <c r="HGS845" s="328"/>
      <c r="HGT845" s="328"/>
      <c r="HGU845" s="328"/>
      <c r="HGV845" s="328"/>
      <c r="HGW845" s="328"/>
      <c r="HGX845" s="328"/>
      <c r="HGY845" s="328"/>
      <c r="HGZ845" s="328"/>
      <c r="HHA845" s="328"/>
      <c r="HHB845" s="328"/>
      <c r="HHC845" s="328"/>
      <c r="HHD845" s="328"/>
      <c r="HHE845" s="328"/>
      <c r="HHF845" s="328"/>
      <c r="HHG845" s="328"/>
      <c r="HHH845" s="328"/>
      <c r="HHI845" s="328"/>
      <c r="HHJ845" s="328"/>
      <c r="HHK845" s="328"/>
      <c r="HHL845" s="328"/>
      <c r="HHM845" s="328"/>
      <c r="HHN845" s="328"/>
      <c r="HHO845" s="328"/>
      <c r="HHP845" s="328"/>
      <c r="HHQ845" s="328"/>
      <c r="HHR845" s="328"/>
      <c r="HHS845" s="328"/>
      <c r="HHT845" s="328"/>
      <c r="HHU845" s="328"/>
      <c r="HHV845" s="328"/>
      <c r="HHW845" s="328"/>
      <c r="HHX845" s="328"/>
      <c r="HHY845" s="328"/>
      <c r="HHZ845" s="328"/>
      <c r="HIA845" s="328"/>
      <c r="HIB845" s="328"/>
      <c r="HIC845" s="328"/>
      <c r="HID845" s="328"/>
      <c r="HIE845" s="328"/>
      <c r="HIF845" s="328"/>
      <c r="HIG845" s="328"/>
      <c r="HIH845" s="328"/>
      <c r="HII845" s="328"/>
      <c r="HIJ845" s="328"/>
      <c r="HIK845" s="328"/>
      <c r="HIL845" s="328"/>
      <c r="HIM845" s="328"/>
      <c r="HIN845" s="328"/>
      <c r="HIO845" s="328"/>
      <c r="HIP845" s="328"/>
      <c r="HIQ845" s="328"/>
      <c r="HIR845" s="328"/>
      <c r="HIS845" s="328"/>
      <c r="HIT845" s="328"/>
      <c r="HIU845" s="328"/>
      <c r="HIV845" s="328"/>
      <c r="HIW845" s="328"/>
      <c r="HIX845" s="328"/>
      <c r="HIY845" s="328"/>
      <c r="HIZ845" s="328"/>
      <c r="HJA845" s="328"/>
      <c r="HJB845" s="328"/>
      <c r="HJC845" s="328"/>
      <c r="HJD845" s="328"/>
      <c r="HJE845" s="328"/>
      <c r="HJF845" s="328"/>
      <c r="HJG845" s="328"/>
      <c r="HJH845" s="328"/>
      <c r="HJI845" s="328"/>
      <c r="HJJ845" s="328"/>
      <c r="HJK845" s="328"/>
      <c r="HJL845" s="328"/>
      <c r="HJM845" s="328"/>
      <c r="HJN845" s="328"/>
      <c r="HJO845" s="328"/>
      <c r="HJP845" s="328"/>
      <c r="HJQ845" s="328"/>
      <c r="HJR845" s="328"/>
      <c r="HJS845" s="328"/>
      <c r="HJT845" s="328"/>
      <c r="HJU845" s="328"/>
      <c r="HJV845" s="328"/>
      <c r="HJW845" s="328"/>
      <c r="HJX845" s="328"/>
      <c r="HJY845" s="328"/>
      <c r="HJZ845" s="328"/>
      <c r="HKA845" s="328"/>
      <c r="HKB845" s="328"/>
      <c r="HKC845" s="328"/>
      <c r="HKD845" s="328"/>
      <c r="HKE845" s="328"/>
      <c r="HKF845" s="328"/>
      <c r="HKG845" s="328"/>
      <c r="HKH845" s="328"/>
      <c r="HKI845" s="328"/>
      <c r="HKJ845" s="328"/>
      <c r="HKK845" s="328"/>
      <c r="HKL845" s="328"/>
      <c r="HKM845" s="328"/>
      <c r="HKN845" s="328"/>
      <c r="HKO845" s="328"/>
      <c r="HKP845" s="328"/>
      <c r="HKQ845" s="328"/>
      <c r="HKR845" s="328"/>
      <c r="HKS845" s="328"/>
      <c r="HKT845" s="328"/>
      <c r="HKU845" s="328"/>
      <c r="HKV845" s="328"/>
      <c r="HKW845" s="328"/>
      <c r="HKX845" s="328"/>
      <c r="HKY845" s="328"/>
      <c r="HKZ845" s="328"/>
      <c r="HLA845" s="328"/>
      <c r="HLB845" s="328"/>
      <c r="HLC845" s="328"/>
      <c r="HLD845" s="328"/>
      <c r="HLE845" s="328"/>
      <c r="HLF845" s="328"/>
      <c r="HLG845" s="328"/>
      <c r="HLH845" s="328"/>
      <c r="HLI845" s="328"/>
      <c r="HLJ845" s="328"/>
      <c r="HLK845" s="328"/>
      <c r="HLL845" s="328"/>
      <c r="HLM845" s="328"/>
      <c r="HLN845" s="328"/>
      <c r="HLO845" s="328"/>
      <c r="HLP845" s="328"/>
      <c r="HLQ845" s="328"/>
      <c r="HLR845" s="328"/>
      <c r="HLS845" s="328"/>
      <c r="HLT845" s="328"/>
      <c r="HLU845" s="328"/>
      <c r="HLV845" s="328"/>
      <c r="HLW845" s="328"/>
      <c r="HLX845" s="328"/>
      <c r="HLY845" s="328"/>
      <c r="HLZ845" s="328"/>
      <c r="HMA845" s="328"/>
      <c r="HMB845" s="328"/>
      <c r="HMC845" s="328"/>
      <c r="HMD845" s="328"/>
      <c r="HME845" s="328"/>
      <c r="HMF845" s="328"/>
      <c r="HMG845" s="328"/>
      <c r="HMH845" s="328"/>
      <c r="HMI845" s="328"/>
      <c r="HMJ845" s="328"/>
      <c r="HMK845" s="328"/>
      <c r="HML845" s="328"/>
      <c r="HMM845" s="328"/>
      <c r="HMN845" s="328"/>
      <c r="HMO845" s="328"/>
      <c r="HMP845" s="328"/>
      <c r="HMQ845" s="328"/>
      <c r="HMR845" s="328"/>
      <c r="HMS845" s="328"/>
      <c r="HMT845" s="328"/>
      <c r="HMU845" s="328"/>
      <c r="HMV845" s="328"/>
      <c r="HMW845" s="328"/>
      <c r="HMX845" s="328"/>
      <c r="HMY845" s="328"/>
      <c r="HMZ845" s="328"/>
      <c r="HNA845" s="328"/>
      <c r="HNB845" s="328"/>
      <c r="HNC845" s="328"/>
      <c r="HND845" s="328"/>
      <c r="HNE845" s="328"/>
      <c r="HNF845" s="328"/>
      <c r="HNG845" s="328"/>
      <c r="HNH845" s="328"/>
      <c r="HNI845" s="328"/>
      <c r="HNJ845" s="328"/>
      <c r="HNK845" s="328"/>
      <c r="HNL845" s="328"/>
      <c r="HNM845" s="328"/>
      <c r="HNN845" s="328"/>
      <c r="HNO845" s="328"/>
      <c r="HNP845" s="328"/>
      <c r="HNQ845" s="328"/>
      <c r="HNR845" s="328"/>
      <c r="HNS845" s="328"/>
      <c r="HNT845" s="328"/>
      <c r="HNU845" s="328"/>
      <c r="HNV845" s="328"/>
      <c r="HNW845" s="328"/>
      <c r="HNX845" s="328"/>
      <c r="HNY845" s="328"/>
      <c r="HNZ845" s="328"/>
      <c r="HOA845" s="328"/>
      <c r="HOB845" s="328"/>
      <c r="HOC845" s="328"/>
      <c r="HOD845" s="328"/>
      <c r="HOE845" s="328"/>
      <c r="HOF845" s="328"/>
      <c r="HOG845" s="328"/>
      <c r="HOH845" s="328"/>
      <c r="HOI845" s="328"/>
      <c r="HOJ845" s="328"/>
      <c r="HOK845" s="328"/>
      <c r="HOL845" s="328"/>
      <c r="HOM845" s="328"/>
      <c r="HON845" s="328"/>
      <c r="HOO845" s="328"/>
      <c r="HOP845" s="328"/>
      <c r="HOQ845" s="328"/>
      <c r="HOR845" s="328"/>
      <c r="HOS845" s="328"/>
      <c r="HOT845" s="328"/>
      <c r="HOU845" s="328"/>
      <c r="HOV845" s="328"/>
      <c r="HOW845" s="328"/>
      <c r="HOX845" s="328"/>
      <c r="HOY845" s="328"/>
      <c r="HOZ845" s="328"/>
      <c r="HPA845" s="328"/>
      <c r="HPB845" s="328"/>
      <c r="HPC845" s="328"/>
      <c r="HPD845" s="328"/>
      <c r="HPE845" s="328"/>
      <c r="HPF845" s="328"/>
      <c r="HPG845" s="328"/>
      <c r="HPH845" s="328"/>
      <c r="HPI845" s="328"/>
      <c r="HPJ845" s="328"/>
      <c r="HPK845" s="328"/>
      <c r="HPL845" s="328"/>
      <c r="HPM845" s="328"/>
      <c r="HPN845" s="328"/>
      <c r="HPO845" s="328"/>
      <c r="HPP845" s="328"/>
      <c r="HPQ845" s="328"/>
      <c r="HPR845" s="328"/>
      <c r="HPS845" s="328"/>
      <c r="HPT845" s="328"/>
      <c r="HPU845" s="328"/>
      <c r="HPV845" s="328"/>
      <c r="HPW845" s="328"/>
      <c r="HPX845" s="328"/>
      <c r="HPY845" s="328"/>
      <c r="HPZ845" s="328"/>
      <c r="HQA845" s="328"/>
      <c r="HQB845" s="328"/>
      <c r="HQC845" s="328"/>
      <c r="HQD845" s="328"/>
      <c r="HQE845" s="328"/>
      <c r="HQF845" s="328"/>
      <c r="HQG845" s="328"/>
      <c r="HQH845" s="328"/>
      <c r="HQI845" s="328"/>
      <c r="HQJ845" s="328"/>
      <c r="HQK845" s="328"/>
      <c r="HQL845" s="328"/>
      <c r="HQM845" s="328"/>
      <c r="HQN845" s="328"/>
      <c r="HQO845" s="328"/>
      <c r="HQP845" s="328"/>
      <c r="HQQ845" s="328"/>
      <c r="HQR845" s="328"/>
      <c r="HQS845" s="328"/>
      <c r="HQT845" s="328"/>
      <c r="HQU845" s="328"/>
      <c r="HQV845" s="328"/>
      <c r="HQW845" s="328"/>
      <c r="HQX845" s="328"/>
      <c r="HQY845" s="328"/>
      <c r="HQZ845" s="328"/>
      <c r="HRA845" s="328"/>
      <c r="HRB845" s="328"/>
      <c r="HRC845" s="328"/>
      <c r="HRD845" s="328"/>
      <c r="HRE845" s="328"/>
      <c r="HRF845" s="328"/>
      <c r="HRG845" s="328"/>
      <c r="HRH845" s="328"/>
      <c r="HRI845" s="328"/>
      <c r="HRJ845" s="328"/>
      <c r="HRK845" s="328"/>
      <c r="HRL845" s="328"/>
      <c r="HRM845" s="328"/>
      <c r="HRN845" s="328"/>
      <c r="HRO845" s="328"/>
      <c r="HRP845" s="328"/>
      <c r="HRQ845" s="328"/>
      <c r="HRR845" s="328"/>
      <c r="HRS845" s="328"/>
      <c r="HRT845" s="328"/>
      <c r="HRU845" s="328"/>
      <c r="HRV845" s="328"/>
      <c r="HRW845" s="328"/>
      <c r="HRX845" s="328"/>
      <c r="HRY845" s="328"/>
      <c r="HRZ845" s="328"/>
      <c r="HSA845" s="328"/>
      <c r="HSB845" s="328"/>
      <c r="HSC845" s="328"/>
      <c r="HSD845" s="328"/>
      <c r="HSE845" s="328"/>
      <c r="HSF845" s="328"/>
      <c r="HSG845" s="328"/>
      <c r="HSH845" s="328"/>
      <c r="HSI845" s="328"/>
      <c r="HSJ845" s="328"/>
      <c r="HSK845" s="328"/>
      <c r="HSL845" s="328"/>
      <c r="HSM845" s="328"/>
      <c r="HSN845" s="328"/>
      <c r="HSO845" s="328"/>
      <c r="HSP845" s="328"/>
      <c r="HSQ845" s="328"/>
      <c r="HSR845" s="328"/>
      <c r="HSS845" s="328"/>
      <c r="HST845" s="328"/>
      <c r="HSU845" s="328"/>
      <c r="HSV845" s="328"/>
      <c r="HSW845" s="328"/>
      <c r="HSX845" s="328"/>
      <c r="HSY845" s="328"/>
      <c r="HSZ845" s="328"/>
      <c r="HTA845" s="328"/>
      <c r="HTB845" s="328"/>
      <c r="HTC845" s="328"/>
      <c r="HTD845" s="328"/>
      <c r="HTE845" s="328"/>
      <c r="HTF845" s="328"/>
      <c r="HTG845" s="328"/>
      <c r="HTH845" s="328"/>
      <c r="HTI845" s="328"/>
      <c r="HTJ845" s="328"/>
      <c r="HTK845" s="328"/>
      <c r="HTL845" s="328"/>
      <c r="HTM845" s="328"/>
      <c r="HTN845" s="328"/>
      <c r="HTO845" s="328"/>
      <c r="HTP845" s="328"/>
      <c r="HTQ845" s="328"/>
      <c r="HTR845" s="328"/>
      <c r="HTS845" s="328"/>
      <c r="HTT845" s="328"/>
      <c r="HTU845" s="328"/>
      <c r="HTV845" s="328"/>
      <c r="HTW845" s="328"/>
      <c r="HTX845" s="328"/>
      <c r="HTY845" s="328"/>
      <c r="HTZ845" s="328"/>
      <c r="HUA845" s="328"/>
      <c r="HUB845" s="328"/>
      <c r="HUC845" s="328"/>
      <c r="HUD845" s="328"/>
      <c r="HUE845" s="328"/>
      <c r="HUF845" s="328"/>
      <c r="HUG845" s="328"/>
      <c r="HUH845" s="328"/>
      <c r="HUI845" s="328"/>
      <c r="HUJ845" s="328"/>
      <c r="HUK845" s="328"/>
      <c r="HUL845" s="328"/>
      <c r="HUM845" s="328"/>
      <c r="HUN845" s="328"/>
      <c r="HUO845" s="328"/>
      <c r="HUP845" s="328"/>
      <c r="HUQ845" s="328"/>
      <c r="HUR845" s="328"/>
      <c r="HUS845" s="328"/>
      <c r="HUT845" s="328"/>
      <c r="HUU845" s="328"/>
      <c r="HUV845" s="328"/>
      <c r="HUW845" s="328"/>
      <c r="HUX845" s="328"/>
      <c r="HUY845" s="328"/>
      <c r="HUZ845" s="328"/>
      <c r="HVA845" s="328"/>
      <c r="HVB845" s="328"/>
      <c r="HVC845" s="328"/>
      <c r="HVD845" s="328"/>
      <c r="HVE845" s="328"/>
      <c r="HVF845" s="328"/>
      <c r="HVG845" s="328"/>
      <c r="HVH845" s="328"/>
      <c r="HVI845" s="328"/>
      <c r="HVJ845" s="328"/>
      <c r="HVK845" s="328"/>
      <c r="HVL845" s="328"/>
      <c r="HVM845" s="328"/>
      <c r="HVN845" s="328"/>
      <c r="HVO845" s="328"/>
      <c r="HVP845" s="328"/>
      <c r="HVQ845" s="328"/>
      <c r="HVR845" s="328"/>
      <c r="HVS845" s="328"/>
      <c r="HVT845" s="328"/>
      <c r="HVU845" s="328"/>
      <c r="HVV845" s="328"/>
      <c r="HVW845" s="328"/>
      <c r="HVX845" s="328"/>
      <c r="HVY845" s="328"/>
      <c r="HVZ845" s="328"/>
      <c r="HWA845" s="328"/>
      <c r="HWB845" s="328"/>
      <c r="HWC845" s="328"/>
      <c r="HWD845" s="328"/>
      <c r="HWE845" s="328"/>
      <c r="HWF845" s="328"/>
      <c r="HWG845" s="328"/>
      <c r="HWH845" s="328"/>
      <c r="HWI845" s="328"/>
      <c r="HWJ845" s="328"/>
      <c r="HWK845" s="328"/>
      <c r="HWL845" s="328"/>
      <c r="HWM845" s="328"/>
      <c r="HWN845" s="328"/>
      <c r="HWO845" s="328"/>
      <c r="HWP845" s="328"/>
      <c r="HWQ845" s="328"/>
      <c r="HWR845" s="328"/>
      <c r="HWS845" s="328"/>
      <c r="HWT845" s="328"/>
      <c r="HWU845" s="328"/>
      <c r="HWV845" s="328"/>
      <c r="HWW845" s="328"/>
      <c r="HWX845" s="328"/>
      <c r="HWY845" s="328"/>
      <c r="HWZ845" s="328"/>
      <c r="HXA845" s="328"/>
      <c r="HXB845" s="328"/>
      <c r="HXC845" s="328"/>
      <c r="HXD845" s="328"/>
      <c r="HXE845" s="328"/>
      <c r="HXF845" s="328"/>
      <c r="HXG845" s="328"/>
      <c r="HXH845" s="328"/>
      <c r="HXI845" s="328"/>
      <c r="HXJ845" s="328"/>
      <c r="HXK845" s="328"/>
      <c r="HXL845" s="328"/>
      <c r="HXM845" s="328"/>
      <c r="HXN845" s="328"/>
      <c r="HXO845" s="328"/>
      <c r="HXP845" s="328"/>
      <c r="HXQ845" s="328"/>
      <c r="HXR845" s="328"/>
      <c r="HXS845" s="328"/>
      <c r="HXT845" s="328"/>
      <c r="HXU845" s="328"/>
      <c r="HXV845" s="328"/>
      <c r="HXW845" s="328"/>
      <c r="HXX845" s="328"/>
      <c r="HXY845" s="328"/>
      <c r="HXZ845" s="328"/>
      <c r="HYA845" s="328"/>
      <c r="HYB845" s="328"/>
      <c r="HYC845" s="328"/>
      <c r="HYD845" s="328"/>
      <c r="HYE845" s="328"/>
      <c r="HYF845" s="328"/>
      <c r="HYG845" s="328"/>
      <c r="HYH845" s="328"/>
      <c r="HYI845" s="328"/>
      <c r="HYJ845" s="328"/>
      <c r="HYK845" s="328"/>
      <c r="HYL845" s="328"/>
      <c r="HYM845" s="328"/>
      <c r="HYN845" s="328"/>
      <c r="HYO845" s="328"/>
      <c r="HYP845" s="328"/>
      <c r="HYQ845" s="328"/>
      <c r="HYR845" s="328"/>
      <c r="HYS845" s="328"/>
      <c r="HYT845" s="328"/>
      <c r="HYU845" s="328"/>
      <c r="HYV845" s="328"/>
      <c r="HYW845" s="328"/>
      <c r="HYX845" s="328"/>
      <c r="HYY845" s="328"/>
      <c r="HYZ845" s="328"/>
      <c r="HZA845" s="328"/>
      <c r="HZB845" s="328"/>
      <c r="HZC845" s="328"/>
      <c r="HZD845" s="328"/>
      <c r="HZE845" s="328"/>
      <c r="HZF845" s="328"/>
      <c r="HZG845" s="328"/>
      <c r="HZH845" s="328"/>
      <c r="HZI845" s="328"/>
      <c r="HZJ845" s="328"/>
      <c r="HZK845" s="328"/>
      <c r="HZL845" s="328"/>
      <c r="HZM845" s="328"/>
      <c r="HZN845" s="328"/>
      <c r="HZO845" s="328"/>
      <c r="HZP845" s="328"/>
      <c r="HZQ845" s="328"/>
      <c r="HZR845" s="328"/>
      <c r="HZS845" s="328"/>
      <c r="HZT845" s="328"/>
      <c r="HZU845" s="328"/>
      <c r="HZV845" s="328"/>
      <c r="HZW845" s="328"/>
      <c r="HZX845" s="328"/>
      <c r="HZY845" s="328"/>
      <c r="HZZ845" s="328"/>
      <c r="IAA845" s="328"/>
      <c r="IAB845" s="328"/>
      <c r="IAC845" s="328"/>
      <c r="IAD845" s="328"/>
      <c r="IAE845" s="328"/>
      <c r="IAF845" s="328"/>
      <c r="IAG845" s="328"/>
      <c r="IAH845" s="328"/>
      <c r="IAI845" s="328"/>
      <c r="IAJ845" s="328"/>
      <c r="IAK845" s="328"/>
      <c r="IAL845" s="328"/>
      <c r="IAM845" s="328"/>
      <c r="IAN845" s="328"/>
      <c r="IAO845" s="328"/>
      <c r="IAP845" s="328"/>
      <c r="IAQ845" s="328"/>
      <c r="IAR845" s="328"/>
      <c r="IAS845" s="328"/>
      <c r="IAT845" s="328"/>
      <c r="IAU845" s="328"/>
      <c r="IAV845" s="328"/>
      <c r="IAW845" s="328"/>
      <c r="IAX845" s="328"/>
      <c r="IAY845" s="328"/>
      <c r="IAZ845" s="328"/>
      <c r="IBA845" s="328"/>
      <c r="IBB845" s="328"/>
      <c r="IBC845" s="328"/>
      <c r="IBD845" s="328"/>
      <c r="IBE845" s="328"/>
      <c r="IBF845" s="328"/>
      <c r="IBG845" s="328"/>
      <c r="IBH845" s="328"/>
      <c r="IBI845" s="328"/>
      <c r="IBJ845" s="328"/>
      <c r="IBK845" s="328"/>
      <c r="IBL845" s="328"/>
      <c r="IBM845" s="328"/>
      <c r="IBN845" s="328"/>
      <c r="IBO845" s="328"/>
      <c r="IBP845" s="328"/>
      <c r="IBQ845" s="328"/>
      <c r="IBR845" s="328"/>
      <c r="IBS845" s="328"/>
      <c r="IBT845" s="328"/>
      <c r="IBU845" s="328"/>
      <c r="IBV845" s="328"/>
      <c r="IBW845" s="328"/>
      <c r="IBX845" s="328"/>
      <c r="IBY845" s="328"/>
      <c r="IBZ845" s="328"/>
      <c r="ICA845" s="328"/>
      <c r="ICB845" s="328"/>
      <c r="ICC845" s="328"/>
      <c r="ICD845" s="328"/>
      <c r="ICE845" s="328"/>
      <c r="ICF845" s="328"/>
      <c r="ICG845" s="328"/>
      <c r="ICH845" s="328"/>
      <c r="ICI845" s="328"/>
      <c r="ICJ845" s="328"/>
      <c r="ICK845" s="328"/>
      <c r="ICL845" s="328"/>
      <c r="ICM845" s="328"/>
      <c r="ICN845" s="328"/>
      <c r="ICO845" s="328"/>
      <c r="ICP845" s="328"/>
      <c r="ICQ845" s="328"/>
      <c r="ICR845" s="328"/>
      <c r="ICS845" s="328"/>
      <c r="ICT845" s="328"/>
      <c r="ICU845" s="328"/>
      <c r="ICV845" s="328"/>
      <c r="ICW845" s="328"/>
      <c r="ICX845" s="328"/>
      <c r="ICY845" s="328"/>
      <c r="ICZ845" s="328"/>
      <c r="IDA845" s="328"/>
      <c r="IDB845" s="328"/>
      <c r="IDC845" s="328"/>
      <c r="IDD845" s="328"/>
      <c r="IDE845" s="328"/>
      <c r="IDF845" s="328"/>
      <c r="IDG845" s="328"/>
      <c r="IDH845" s="328"/>
      <c r="IDI845" s="328"/>
      <c r="IDJ845" s="328"/>
      <c r="IDK845" s="328"/>
      <c r="IDL845" s="328"/>
      <c r="IDM845" s="328"/>
      <c r="IDN845" s="328"/>
      <c r="IDO845" s="328"/>
      <c r="IDP845" s="328"/>
      <c r="IDQ845" s="328"/>
      <c r="IDR845" s="328"/>
      <c r="IDS845" s="328"/>
      <c r="IDT845" s="328"/>
      <c r="IDU845" s="328"/>
      <c r="IDV845" s="328"/>
      <c r="IDW845" s="328"/>
      <c r="IDX845" s="328"/>
      <c r="IDY845" s="328"/>
      <c r="IDZ845" s="328"/>
      <c r="IEA845" s="328"/>
      <c r="IEB845" s="328"/>
      <c r="IEC845" s="328"/>
      <c r="IED845" s="328"/>
      <c r="IEE845" s="328"/>
      <c r="IEF845" s="328"/>
      <c r="IEG845" s="328"/>
      <c r="IEH845" s="328"/>
      <c r="IEI845" s="328"/>
      <c r="IEJ845" s="328"/>
      <c r="IEK845" s="328"/>
      <c r="IEL845" s="328"/>
      <c r="IEM845" s="328"/>
      <c r="IEN845" s="328"/>
      <c r="IEO845" s="328"/>
      <c r="IEP845" s="328"/>
      <c r="IEQ845" s="328"/>
      <c r="IER845" s="328"/>
      <c r="IES845" s="328"/>
      <c r="IET845" s="328"/>
      <c r="IEU845" s="328"/>
      <c r="IEV845" s="328"/>
      <c r="IEW845" s="328"/>
      <c r="IEX845" s="328"/>
      <c r="IEY845" s="328"/>
      <c r="IEZ845" s="328"/>
      <c r="IFA845" s="328"/>
      <c r="IFB845" s="328"/>
      <c r="IFC845" s="328"/>
      <c r="IFD845" s="328"/>
      <c r="IFE845" s="328"/>
      <c r="IFF845" s="328"/>
      <c r="IFG845" s="328"/>
      <c r="IFH845" s="328"/>
      <c r="IFI845" s="328"/>
      <c r="IFJ845" s="328"/>
      <c r="IFK845" s="328"/>
      <c r="IFL845" s="328"/>
      <c r="IFM845" s="328"/>
      <c r="IFN845" s="328"/>
      <c r="IFO845" s="328"/>
      <c r="IFP845" s="328"/>
      <c r="IFQ845" s="328"/>
      <c r="IFR845" s="328"/>
      <c r="IFS845" s="328"/>
      <c r="IFT845" s="328"/>
      <c r="IFU845" s="328"/>
      <c r="IFV845" s="328"/>
      <c r="IFW845" s="328"/>
      <c r="IFX845" s="328"/>
      <c r="IFY845" s="328"/>
      <c r="IFZ845" s="328"/>
      <c r="IGA845" s="328"/>
      <c r="IGB845" s="328"/>
      <c r="IGC845" s="328"/>
      <c r="IGD845" s="328"/>
      <c r="IGE845" s="328"/>
      <c r="IGF845" s="328"/>
      <c r="IGG845" s="328"/>
      <c r="IGH845" s="328"/>
      <c r="IGI845" s="328"/>
      <c r="IGJ845" s="328"/>
      <c r="IGK845" s="328"/>
      <c r="IGL845" s="328"/>
      <c r="IGM845" s="328"/>
      <c r="IGN845" s="328"/>
      <c r="IGO845" s="328"/>
      <c r="IGP845" s="328"/>
      <c r="IGQ845" s="328"/>
      <c r="IGR845" s="328"/>
      <c r="IGS845" s="328"/>
      <c r="IGT845" s="328"/>
      <c r="IGU845" s="328"/>
      <c r="IGV845" s="328"/>
      <c r="IGW845" s="328"/>
      <c r="IGX845" s="328"/>
      <c r="IGY845" s="328"/>
      <c r="IGZ845" s="328"/>
      <c r="IHA845" s="328"/>
      <c r="IHB845" s="328"/>
      <c r="IHC845" s="328"/>
      <c r="IHD845" s="328"/>
      <c r="IHE845" s="328"/>
      <c r="IHF845" s="328"/>
      <c r="IHG845" s="328"/>
      <c r="IHH845" s="328"/>
      <c r="IHI845" s="328"/>
      <c r="IHJ845" s="328"/>
      <c r="IHK845" s="328"/>
      <c r="IHL845" s="328"/>
      <c r="IHM845" s="328"/>
      <c r="IHN845" s="328"/>
      <c r="IHO845" s="328"/>
      <c r="IHP845" s="328"/>
      <c r="IHQ845" s="328"/>
      <c r="IHR845" s="328"/>
      <c r="IHS845" s="328"/>
      <c r="IHT845" s="328"/>
      <c r="IHU845" s="328"/>
      <c r="IHV845" s="328"/>
      <c r="IHW845" s="328"/>
      <c r="IHX845" s="328"/>
      <c r="IHY845" s="328"/>
      <c r="IHZ845" s="328"/>
      <c r="IIA845" s="328"/>
      <c r="IIB845" s="328"/>
      <c r="IIC845" s="328"/>
      <c r="IID845" s="328"/>
      <c r="IIE845" s="328"/>
      <c r="IIF845" s="328"/>
      <c r="IIG845" s="328"/>
      <c r="IIH845" s="328"/>
      <c r="III845" s="328"/>
      <c r="IIJ845" s="328"/>
      <c r="IIK845" s="328"/>
      <c r="IIL845" s="328"/>
      <c r="IIM845" s="328"/>
      <c r="IIN845" s="328"/>
      <c r="IIO845" s="328"/>
      <c r="IIP845" s="328"/>
      <c r="IIQ845" s="328"/>
      <c r="IIR845" s="328"/>
      <c r="IIS845" s="328"/>
      <c r="IIT845" s="328"/>
      <c r="IIU845" s="328"/>
      <c r="IIV845" s="328"/>
      <c r="IIW845" s="328"/>
      <c r="IIX845" s="328"/>
      <c r="IIY845" s="328"/>
      <c r="IIZ845" s="328"/>
      <c r="IJA845" s="328"/>
      <c r="IJB845" s="328"/>
      <c r="IJC845" s="328"/>
      <c r="IJD845" s="328"/>
      <c r="IJE845" s="328"/>
      <c r="IJF845" s="328"/>
      <c r="IJG845" s="328"/>
      <c r="IJH845" s="328"/>
      <c r="IJI845" s="328"/>
      <c r="IJJ845" s="328"/>
      <c r="IJK845" s="328"/>
      <c r="IJL845" s="328"/>
      <c r="IJM845" s="328"/>
      <c r="IJN845" s="328"/>
      <c r="IJO845" s="328"/>
      <c r="IJP845" s="328"/>
      <c r="IJQ845" s="328"/>
      <c r="IJR845" s="328"/>
      <c r="IJS845" s="328"/>
      <c r="IJT845" s="328"/>
      <c r="IJU845" s="328"/>
      <c r="IJV845" s="328"/>
      <c r="IJW845" s="328"/>
      <c r="IJX845" s="328"/>
      <c r="IJY845" s="328"/>
      <c r="IJZ845" s="328"/>
      <c r="IKA845" s="328"/>
      <c r="IKB845" s="328"/>
      <c r="IKC845" s="328"/>
      <c r="IKD845" s="328"/>
      <c r="IKE845" s="328"/>
      <c r="IKF845" s="328"/>
      <c r="IKG845" s="328"/>
      <c r="IKH845" s="328"/>
      <c r="IKI845" s="328"/>
      <c r="IKJ845" s="328"/>
      <c r="IKK845" s="328"/>
      <c r="IKL845" s="328"/>
      <c r="IKM845" s="328"/>
      <c r="IKN845" s="328"/>
      <c r="IKO845" s="328"/>
      <c r="IKP845" s="328"/>
      <c r="IKQ845" s="328"/>
      <c r="IKR845" s="328"/>
      <c r="IKS845" s="328"/>
      <c r="IKT845" s="328"/>
      <c r="IKU845" s="328"/>
      <c r="IKV845" s="328"/>
      <c r="IKW845" s="328"/>
      <c r="IKX845" s="328"/>
      <c r="IKY845" s="328"/>
      <c r="IKZ845" s="328"/>
      <c r="ILA845" s="328"/>
      <c r="ILB845" s="328"/>
      <c r="ILC845" s="328"/>
      <c r="ILD845" s="328"/>
      <c r="ILE845" s="328"/>
      <c r="ILF845" s="328"/>
      <c r="ILG845" s="328"/>
      <c r="ILH845" s="328"/>
      <c r="ILI845" s="328"/>
      <c r="ILJ845" s="328"/>
      <c r="ILK845" s="328"/>
      <c r="ILL845" s="328"/>
      <c r="ILM845" s="328"/>
      <c r="ILN845" s="328"/>
      <c r="ILO845" s="328"/>
      <c r="ILP845" s="328"/>
      <c r="ILQ845" s="328"/>
      <c r="ILR845" s="328"/>
      <c r="ILS845" s="328"/>
      <c r="ILT845" s="328"/>
      <c r="ILU845" s="328"/>
      <c r="ILV845" s="328"/>
      <c r="ILW845" s="328"/>
      <c r="ILX845" s="328"/>
      <c r="ILY845" s="328"/>
      <c r="ILZ845" s="328"/>
      <c r="IMA845" s="328"/>
      <c r="IMB845" s="328"/>
      <c r="IMC845" s="328"/>
      <c r="IMD845" s="328"/>
      <c r="IME845" s="328"/>
      <c r="IMF845" s="328"/>
      <c r="IMG845" s="328"/>
      <c r="IMH845" s="328"/>
      <c r="IMI845" s="328"/>
      <c r="IMJ845" s="328"/>
      <c r="IMK845" s="328"/>
      <c r="IML845" s="328"/>
      <c r="IMM845" s="328"/>
      <c r="IMN845" s="328"/>
      <c r="IMO845" s="328"/>
      <c r="IMP845" s="328"/>
      <c r="IMQ845" s="328"/>
      <c r="IMR845" s="328"/>
      <c r="IMS845" s="328"/>
      <c r="IMT845" s="328"/>
      <c r="IMU845" s="328"/>
      <c r="IMV845" s="328"/>
      <c r="IMW845" s="328"/>
      <c r="IMX845" s="328"/>
      <c r="IMY845" s="328"/>
      <c r="IMZ845" s="328"/>
      <c r="INA845" s="328"/>
      <c r="INB845" s="328"/>
      <c r="INC845" s="328"/>
      <c r="IND845" s="328"/>
      <c r="INE845" s="328"/>
      <c r="INF845" s="328"/>
      <c r="ING845" s="328"/>
      <c r="INH845" s="328"/>
      <c r="INI845" s="328"/>
      <c r="INJ845" s="328"/>
      <c r="INK845" s="328"/>
      <c r="INL845" s="328"/>
      <c r="INM845" s="328"/>
      <c r="INN845" s="328"/>
      <c r="INO845" s="328"/>
      <c r="INP845" s="328"/>
      <c r="INQ845" s="328"/>
      <c r="INR845" s="328"/>
      <c r="INS845" s="328"/>
      <c r="INT845" s="328"/>
      <c r="INU845" s="328"/>
      <c r="INV845" s="328"/>
      <c r="INW845" s="328"/>
      <c r="INX845" s="328"/>
      <c r="INY845" s="328"/>
      <c r="INZ845" s="328"/>
      <c r="IOA845" s="328"/>
      <c r="IOB845" s="328"/>
      <c r="IOC845" s="328"/>
      <c r="IOD845" s="328"/>
      <c r="IOE845" s="328"/>
      <c r="IOF845" s="328"/>
      <c r="IOG845" s="328"/>
      <c r="IOH845" s="328"/>
      <c r="IOI845" s="328"/>
      <c r="IOJ845" s="328"/>
      <c r="IOK845" s="328"/>
      <c r="IOL845" s="328"/>
      <c r="IOM845" s="328"/>
      <c r="ION845" s="328"/>
      <c r="IOO845" s="328"/>
      <c r="IOP845" s="328"/>
      <c r="IOQ845" s="328"/>
      <c r="IOR845" s="328"/>
      <c r="IOS845" s="328"/>
      <c r="IOT845" s="328"/>
      <c r="IOU845" s="328"/>
      <c r="IOV845" s="328"/>
      <c r="IOW845" s="328"/>
      <c r="IOX845" s="328"/>
      <c r="IOY845" s="328"/>
      <c r="IOZ845" s="328"/>
      <c r="IPA845" s="328"/>
      <c r="IPB845" s="328"/>
      <c r="IPC845" s="328"/>
      <c r="IPD845" s="328"/>
      <c r="IPE845" s="328"/>
      <c r="IPF845" s="328"/>
      <c r="IPG845" s="328"/>
      <c r="IPH845" s="328"/>
      <c r="IPI845" s="328"/>
      <c r="IPJ845" s="328"/>
      <c r="IPK845" s="328"/>
      <c r="IPL845" s="328"/>
      <c r="IPM845" s="328"/>
      <c r="IPN845" s="328"/>
      <c r="IPO845" s="328"/>
      <c r="IPP845" s="328"/>
      <c r="IPQ845" s="328"/>
      <c r="IPR845" s="328"/>
      <c r="IPS845" s="328"/>
      <c r="IPT845" s="328"/>
      <c r="IPU845" s="328"/>
      <c r="IPV845" s="328"/>
      <c r="IPW845" s="328"/>
      <c r="IPX845" s="328"/>
      <c r="IPY845" s="328"/>
      <c r="IPZ845" s="328"/>
      <c r="IQA845" s="328"/>
      <c r="IQB845" s="328"/>
      <c r="IQC845" s="328"/>
      <c r="IQD845" s="328"/>
      <c r="IQE845" s="328"/>
      <c r="IQF845" s="328"/>
      <c r="IQG845" s="328"/>
      <c r="IQH845" s="328"/>
      <c r="IQI845" s="328"/>
      <c r="IQJ845" s="328"/>
      <c r="IQK845" s="328"/>
      <c r="IQL845" s="328"/>
      <c r="IQM845" s="328"/>
      <c r="IQN845" s="328"/>
      <c r="IQO845" s="328"/>
      <c r="IQP845" s="328"/>
      <c r="IQQ845" s="328"/>
      <c r="IQR845" s="328"/>
      <c r="IQS845" s="328"/>
      <c r="IQT845" s="328"/>
      <c r="IQU845" s="328"/>
      <c r="IQV845" s="328"/>
      <c r="IQW845" s="328"/>
      <c r="IQX845" s="328"/>
      <c r="IQY845" s="328"/>
      <c r="IQZ845" s="328"/>
      <c r="IRA845" s="328"/>
      <c r="IRB845" s="328"/>
      <c r="IRC845" s="328"/>
      <c r="IRD845" s="328"/>
      <c r="IRE845" s="328"/>
      <c r="IRF845" s="328"/>
      <c r="IRG845" s="328"/>
      <c r="IRH845" s="328"/>
      <c r="IRI845" s="328"/>
      <c r="IRJ845" s="328"/>
      <c r="IRK845" s="328"/>
      <c r="IRL845" s="328"/>
      <c r="IRM845" s="328"/>
      <c r="IRN845" s="328"/>
      <c r="IRO845" s="328"/>
      <c r="IRP845" s="328"/>
      <c r="IRQ845" s="328"/>
      <c r="IRR845" s="328"/>
      <c r="IRS845" s="328"/>
      <c r="IRT845" s="328"/>
      <c r="IRU845" s="328"/>
      <c r="IRV845" s="328"/>
      <c r="IRW845" s="328"/>
      <c r="IRX845" s="328"/>
      <c r="IRY845" s="328"/>
      <c r="IRZ845" s="328"/>
      <c r="ISA845" s="328"/>
      <c r="ISB845" s="328"/>
      <c r="ISC845" s="328"/>
      <c r="ISD845" s="328"/>
      <c r="ISE845" s="328"/>
      <c r="ISF845" s="328"/>
      <c r="ISG845" s="328"/>
      <c r="ISH845" s="328"/>
      <c r="ISI845" s="328"/>
      <c r="ISJ845" s="328"/>
      <c r="ISK845" s="328"/>
      <c r="ISL845" s="328"/>
      <c r="ISM845" s="328"/>
      <c r="ISN845" s="328"/>
      <c r="ISO845" s="328"/>
      <c r="ISP845" s="328"/>
      <c r="ISQ845" s="328"/>
      <c r="ISR845" s="328"/>
      <c r="ISS845" s="328"/>
      <c r="IST845" s="328"/>
      <c r="ISU845" s="328"/>
      <c r="ISV845" s="328"/>
      <c r="ISW845" s="328"/>
      <c r="ISX845" s="328"/>
      <c r="ISY845" s="328"/>
      <c r="ISZ845" s="328"/>
      <c r="ITA845" s="328"/>
      <c r="ITB845" s="328"/>
      <c r="ITC845" s="328"/>
      <c r="ITD845" s="328"/>
      <c r="ITE845" s="328"/>
      <c r="ITF845" s="328"/>
      <c r="ITG845" s="328"/>
      <c r="ITH845" s="328"/>
      <c r="ITI845" s="328"/>
      <c r="ITJ845" s="328"/>
      <c r="ITK845" s="328"/>
      <c r="ITL845" s="328"/>
      <c r="ITM845" s="328"/>
      <c r="ITN845" s="328"/>
      <c r="ITO845" s="328"/>
      <c r="ITP845" s="328"/>
      <c r="ITQ845" s="328"/>
      <c r="ITR845" s="328"/>
      <c r="ITS845" s="328"/>
      <c r="ITT845" s="328"/>
      <c r="ITU845" s="328"/>
      <c r="ITV845" s="328"/>
      <c r="ITW845" s="328"/>
      <c r="ITX845" s="328"/>
      <c r="ITY845" s="328"/>
      <c r="ITZ845" s="328"/>
      <c r="IUA845" s="328"/>
      <c r="IUB845" s="328"/>
      <c r="IUC845" s="328"/>
      <c r="IUD845" s="328"/>
      <c r="IUE845" s="328"/>
      <c r="IUF845" s="328"/>
      <c r="IUG845" s="328"/>
      <c r="IUH845" s="328"/>
      <c r="IUI845" s="328"/>
      <c r="IUJ845" s="328"/>
      <c r="IUK845" s="328"/>
      <c r="IUL845" s="328"/>
      <c r="IUM845" s="328"/>
      <c r="IUN845" s="328"/>
      <c r="IUO845" s="328"/>
      <c r="IUP845" s="328"/>
      <c r="IUQ845" s="328"/>
      <c r="IUR845" s="328"/>
      <c r="IUS845" s="328"/>
      <c r="IUT845" s="328"/>
      <c r="IUU845" s="328"/>
      <c r="IUV845" s="328"/>
      <c r="IUW845" s="328"/>
      <c r="IUX845" s="328"/>
      <c r="IUY845" s="328"/>
      <c r="IUZ845" s="328"/>
      <c r="IVA845" s="328"/>
      <c r="IVB845" s="328"/>
      <c r="IVC845" s="328"/>
      <c r="IVD845" s="328"/>
      <c r="IVE845" s="328"/>
      <c r="IVF845" s="328"/>
      <c r="IVG845" s="328"/>
      <c r="IVH845" s="328"/>
      <c r="IVI845" s="328"/>
      <c r="IVJ845" s="328"/>
      <c r="IVK845" s="328"/>
      <c r="IVL845" s="328"/>
      <c r="IVM845" s="328"/>
      <c r="IVN845" s="328"/>
      <c r="IVO845" s="328"/>
      <c r="IVP845" s="328"/>
      <c r="IVQ845" s="328"/>
      <c r="IVR845" s="328"/>
      <c r="IVS845" s="328"/>
      <c r="IVT845" s="328"/>
      <c r="IVU845" s="328"/>
      <c r="IVV845" s="328"/>
      <c r="IVW845" s="328"/>
      <c r="IVX845" s="328"/>
      <c r="IVY845" s="328"/>
      <c r="IVZ845" s="328"/>
      <c r="IWA845" s="328"/>
      <c r="IWB845" s="328"/>
      <c r="IWC845" s="328"/>
      <c r="IWD845" s="328"/>
      <c r="IWE845" s="328"/>
      <c r="IWF845" s="328"/>
      <c r="IWG845" s="328"/>
      <c r="IWH845" s="328"/>
      <c r="IWI845" s="328"/>
      <c r="IWJ845" s="328"/>
      <c r="IWK845" s="328"/>
      <c r="IWL845" s="328"/>
      <c r="IWM845" s="328"/>
      <c r="IWN845" s="328"/>
      <c r="IWO845" s="328"/>
      <c r="IWP845" s="328"/>
      <c r="IWQ845" s="328"/>
      <c r="IWR845" s="328"/>
      <c r="IWS845" s="328"/>
      <c r="IWT845" s="328"/>
      <c r="IWU845" s="328"/>
      <c r="IWV845" s="328"/>
      <c r="IWW845" s="328"/>
      <c r="IWX845" s="328"/>
      <c r="IWY845" s="328"/>
      <c r="IWZ845" s="328"/>
      <c r="IXA845" s="328"/>
      <c r="IXB845" s="328"/>
      <c r="IXC845" s="328"/>
      <c r="IXD845" s="328"/>
      <c r="IXE845" s="328"/>
      <c r="IXF845" s="328"/>
      <c r="IXG845" s="328"/>
      <c r="IXH845" s="328"/>
      <c r="IXI845" s="328"/>
      <c r="IXJ845" s="328"/>
      <c r="IXK845" s="328"/>
      <c r="IXL845" s="328"/>
      <c r="IXM845" s="328"/>
      <c r="IXN845" s="328"/>
      <c r="IXO845" s="328"/>
      <c r="IXP845" s="328"/>
      <c r="IXQ845" s="328"/>
      <c r="IXR845" s="328"/>
      <c r="IXS845" s="328"/>
      <c r="IXT845" s="328"/>
      <c r="IXU845" s="328"/>
      <c r="IXV845" s="328"/>
      <c r="IXW845" s="328"/>
      <c r="IXX845" s="328"/>
      <c r="IXY845" s="328"/>
      <c r="IXZ845" s="328"/>
      <c r="IYA845" s="328"/>
      <c r="IYB845" s="328"/>
      <c r="IYC845" s="328"/>
      <c r="IYD845" s="328"/>
      <c r="IYE845" s="328"/>
      <c r="IYF845" s="328"/>
      <c r="IYG845" s="328"/>
      <c r="IYH845" s="328"/>
      <c r="IYI845" s="328"/>
      <c r="IYJ845" s="328"/>
      <c r="IYK845" s="328"/>
      <c r="IYL845" s="328"/>
      <c r="IYM845" s="328"/>
      <c r="IYN845" s="328"/>
      <c r="IYO845" s="328"/>
      <c r="IYP845" s="328"/>
      <c r="IYQ845" s="328"/>
      <c r="IYR845" s="328"/>
      <c r="IYS845" s="328"/>
      <c r="IYT845" s="328"/>
      <c r="IYU845" s="328"/>
      <c r="IYV845" s="328"/>
      <c r="IYW845" s="328"/>
      <c r="IYX845" s="328"/>
      <c r="IYY845" s="328"/>
      <c r="IYZ845" s="328"/>
      <c r="IZA845" s="328"/>
      <c r="IZB845" s="328"/>
      <c r="IZC845" s="328"/>
      <c r="IZD845" s="328"/>
      <c r="IZE845" s="328"/>
      <c r="IZF845" s="328"/>
      <c r="IZG845" s="328"/>
      <c r="IZH845" s="328"/>
      <c r="IZI845" s="328"/>
      <c r="IZJ845" s="328"/>
      <c r="IZK845" s="328"/>
      <c r="IZL845" s="328"/>
      <c r="IZM845" s="328"/>
      <c r="IZN845" s="328"/>
      <c r="IZO845" s="328"/>
      <c r="IZP845" s="328"/>
      <c r="IZQ845" s="328"/>
      <c r="IZR845" s="328"/>
      <c r="IZS845" s="328"/>
      <c r="IZT845" s="328"/>
      <c r="IZU845" s="328"/>
      <c r="IZV845" s="328"/>
      <c r="IZW845" s="328"/>
      <c r="IZX845" s="328"/>
      <c r="IZY845" s="328"/>
      <c r="IZZ845" s="328"/>
      <c r="JAA845" s="328"/>
      <c r="JAB845" s="328"/>
      <c r="JAC845" s="328"/>
      <c r="JAD845" s="328"/>
      <c r="JAE845" s="328"/>
      <c r="JAF845" s="328"/>
      <c r="JAG845" s="328"/>
      <c r="JAH845" s="328"/>
      <c r="JAI845" s="328"/>
      <c r="JAJ845" s="328"/>
      <c r="JAK845" s="328"/>
      <c r="JAL845" s="328"/>
      <c r="JAM845" s="328"/>
      <c r="JAN845" s="328"/>
      <c r="JAO845" s="328"/>
      <c r="JAP845" s="328"/>
      <c r="JAQ845" s="328"/>
      <c r="JAR845" s="328"/>
      <c r="JAS845" s="328"/>
      <c r="JAT845" s="328"/>
      <c r="JAU845" s="328"/>
      <c r="JAV845" s="328"/>
      <c r="JAW845" s="328"/>
      <c r="JAX845" s="328"/>
      <c r="JAY845" s="328"/>
      <c r="JAZ845" s="328"/>
      <c r="JBA845" s="328"/>
      <c r="JBB845" s="328"/>
      <c r="JBC845" s="328"/>
      <c r="JBD845" s="328"/>
      <c r="JBE845" s="328"/>
      <c r="JBF845" s="328"/>
      <c r="JBG845" s="328"/>
      <c r="JBH845" s="328"/>
      <c r="JBI845" s="328"/>
      <c r="JBJ845" s="328"/>
      <c r="JBK845" s="328"/>
      <c r="JBL845" s="328"/>
      <c r="JBM845" s="328"/>
      <c r="JBN845" s="328"/>
      <c r="JBO845" s="328"/>
      <c r="JBP845" s="328"/>
      <c r="JBQ845" s="328"/>
      <c r="JBR845" s="328"/>
      <c r="JBS845" s="328"/>
      <c r="JBT845" s="328"/>
      <c r="JBU845" s="328"/>
      <c r="JBV845" s="328"/>
      <c r="JBW845" s="328"/>
      <c r="JBX845" s="328"/>
      <c r="JBY845" s="328"/>
      <c r="JBZ845" s="328"/>
      <c r="JCA845" s="328"/>
      <c r="JCB845" s="328"/>
      <c r="JCC845" s="328"/>
      <c r="JCD845" s="328"/>
      <c r="JCE845" s="328"/>
      <c r="JCF845" s="328"/>
      <c r="JCG845" s="328"/>
      <c r="JCH845" s="328"/>
      <c r="JCI845" s="328"/>
      <c r="JCJ845" s="328"/>
      <c r="JCK845" s="328"/>
      <c r="JCL845" s="328"/>
      <c r="JCM845" s="328"/>
      <c r="JCN845" s="328"/>
      <c r="JCO845" s="328"/>
      <c r="JCP845" s="328"/>
      <c r="JCQ845" s="328"/>
      <c r="JCR845" s="328"/>
      <c r="JCS845" s="328"/>
      <c r="JCT845" s="328"/>
      <c r="JCU845" s="328"/>
      <c r="JCV845" s="328"/>
      <c r="JCW845" s="328"/>
      <c r="JCX845" s="328"/>
      <c r="JCY845" s="328"/>
      <c r="JCZ845" s="328"/>
      <c r="JDA845" s="328"/>
      <c r="JDB845" s="328"/>
      <c r="JDC845" s="328"/>
      <c r="JDD845" s="328"/>
      <c r="JDE845" s="328"/>
      <c r="JDF845" s="328"/>
      <c r="JDG845" s="328"/>
      <c r="JDH845" s="328"/>
      <c r="JDI845" s="328"/>
      <c r="JDJ845" s="328"/>
      <c r="JDK845" s="328"/>
      <c r="JDL845" s="328"/>
      <c r="JDM845" s="328"/>
      <c r="JDN845" s="328"/>
      <c r="JDO845" s="328"/>
      <c r="JDP845" s="328"/>
      <c r="JDQ845" s="328"/>
      <c r="JDR845" s="328"/>
      <c r="JDS845" s="328"/>
      <c r="JDT845" s="328"/>
      <c r="JDU845" s="328"/>
      <c r="JDV845" s="328"/>
      <c r="JDW845" s="328"/>
      <c r="JDX845" s="328"/>
      <c r="JDY845" s="328"/>
      <c r="JDZ845" s="328"/>
      <c r="JEA845" s="328"/>
      <c r="JEB845" s="328"/>
      <c r="JEC845" s="328"/>
      <c r="JED845" s="328"/>
      <c r="JEE845" s="328"/>
      <c r="JEF845" s="328"/>
      <c r="JEG845" s="328"/>
      <c r="JEH845" s="328"/>
      <c r="JEI845" s="328"/>
      <c r="JEJ845" s="328"/>
      <c r="JEK845" s="328"/>
      <c r="JEL845" s="328"/>
      <c r="JEM845" s="328"/>
      <c r="JEN845" s="328"/>
      <c r="JEO845" s="328"/>
      <c r="JEP845" s="328"/>
      <c r="JEQ845" s="328"/>
      <c r="JER845" s="328"/>
      <c r="JES845" s="328"/>
      <c r="JET845" s="328"/>
      <c r="JEU845" s="328"/>
      <c r="JEV845" s="328"/>
      <c r="JEW845" s="328"/>
      <c r="JEX845" s="328"/>
      <c r="JEY845" s="328"/>
      <c r="JEZ845" s="328"/>
      <c r="JFA845" s="328"/>
      <c r="JFB845" s="328"/>
      <c r="JFC845" s="328"/>
      <c r="JFD845" s="328"/>
      <c r="JFE845" s="328"/>
      <c r="JFF845" s="328"/>
      <c r="JFG845" s="328"/>
      <c r="JFH845" s="328"/>
      <c r="JFI845" s="328"/>
      <c r="JFJ845" s="328"/>
      <c r="JFK845" s="328"/>
      <c r="JFL845" s="328"/>
      <c r="JFM845" s="328"/>
      <c r="JFN845" s="328"/>
      <c r="JFO845" s="328"/>
      <c r="JFP845" s="328"/>
      <c r="JFQ845" s="328"/>
      <c r="JFR845" s="328"/>
      <c r="JFS845" s="328"/>
      <c r="JFT845" s="328"/>
      <c r="JFU845" s="328"/>
      <c r="JFV845" s="328"/>
      <c r="JFW845" s="328"/>
      <c r="JFX845" s="328"/>
      <c r="JFY845" s="328"/>
      <c r="JFZ845" s="328"/>
      <c r="JGA845" s="328"/>
      <c r="JGB845" s="328"/>
      <c r="JGC845" s="328"/>
      <c r="JGD845" s="328"/>
      <c r="JGE845" s="328"/>
      <c r="JGF845" s="328"/>
      <c r="JGG845" s="328"/>
      <c r="JGH845" s="328"/>
      <c r="JGI845" s="328"/>
      <c r="JGJ845" s="328"/>
      <c r="JGK845" s="328"/>
      <c r="JGL845" s="328"/>
      <c r="JGM845" s="328"/>
      <c r="JGN845" s="328"/>
      <c r="JGO845" s="328"/>
      <c r="JGP845" s="328"/>
      <c r="JGQ845" s="328"/>
      <c r="JGR845" s="328"/>
      <c r="JGS845" s="328"/>
      <c r="JGT845" s="328"/>
      <c r="JGU845" s="328"/>
      <c r="JGV845" s="328"/>
      <c r="JGW845" s="328"/>
      <c r="JGX845" s="328"/>
      <c r="JGY845" s="328"/>
      <c r="JGZ845" s="328"/>
      <c r="JHA845" s="328"/>
      <c r="JHB845" s="328"/>
      <c r="JHC845" s="328"/>
      <c r="JHD845" s="328"/>
      <c r="JHE845" s="328"/>
      <c r="JHF845" s="328"/>
      <c r="JHG845" s="328"/>
      <c r="JHH845" s="328"/>
      <c r="JHI845" s="328"/>
      <c r="JHJ845" s="328"/>
      <c r="JHK845" s="328"/>
      <c r="JHL845" s="328"/>
      <c r="JHM845" s="328"/>
      <c r="JHN845" s="328"/>
      <c r="JHO845" s="328"/>
      <c r="JHP845" s="328"/>
      <c r="JHQ845" s="328"/>
      <c r="JHR845" s="328"/>
      <c r="JHS845" s="328"/>
      <c r="JHT845" s="328"/>
      <c r="JHU845" s="328"/>
      <c r="JHV845" s="328"/>
      <c r="JHW845" s="328"/>
      <c r="JHX845" s="328"/>
      <c r="JHY845" s="328"/>
      <c r="JHZ845" s="328"/>
      <c r="JIA845" s="328"/>
      <c r="JIB845" s="328"/>
      <c r="JIC845" s="328"/>
      <c r="JID845" s="328"/>
      <c r="JIE845" s="328"/>
      <c r="JIF845" s="328"/>
      <c r="JIG845" s="328"/>
      <c r="JIH845" s="328"/>
      <c r="JII845" s="328"/>
      <c r="JIJ845" s="328"/>
      <c r="JIK845" s="328"/>
      <c r="JIL845" s="328"/>
      <c r="JIM845" s="328"/>
      <c r="JIN845" s="328"/>
      <c r="JIO845" s="328"/>
      <c r="JIP845" s="328"/>
      <c r="JIQ845" s="328"/>
      <c r="JIR845" s="328"/>
      <c r="JIS845" s="328"/>
      <c r="JIT845" s="328"/>
      <c r="JIU845" s="328"/>
      <c r="JIV845" s="328"/>
      <c r="JIW845" s="328"/>
      <c r="JIX845" s="328"/>
      <c r="JIY845" s="328"/>
      <c r="JIZ845" s="328"/>
      <c r="JJA845" s="328"/>
      <c r="JJB845" s="328"/>
      <c r="JJC845" s="328"/>
      <c r="JJD845" s="328"/>
      <c r="JJE845" s="328"/>
      <c r="JJF845" s="328"/>
      <c r="JJG845" s="328"/>
      <c r="JJH845" s="328"/>
      <c r="JJI845" s="328"/>
      <c r="JJJ845" s="328"/>
      <c r="JJK845" s="328"/>
      <c r="JJL845" s="328"/>
      <c r="JJM845" s="328"/>
      <c r="JJN845" s="328"/>
      <c r="JJO845" s="328"/>
      <c r="JJP845" s="328"/>
      <c r="JJQ845" s="328"/>
      <c r="JJR845" s="328"/>
      <c r="JJS845" s="328"/>
      <c r="JJT845" s="328"/>
      <c r="JJU845" s="328"/>
      <c r="JJV845" s="328"/>
      <c r="JJW845" s="328"/>
      <c r="JJX845" s="328"/>
      <c r="JJY845" s="328"/>
      <c r="JJZ845" s="328"/>
      <c r="JKA845" s="328"/>
      <c r="JKB845" s="328"/>
      <c r="JKC845" s="328"/>
      <c r="JKD845" s="328"/>
      <c r="JKE845" s="328"/>
      <c r="JKF845" s="328"/>
      <c r="JKG845" s="328"/>
      <c r="JKH845" s="328"/>
      <c r="JKI845" s="328"/>
      <c r="JKJ845" s="328"/>
      <c r="JKK845" s="328"/>
      <c r="JKL845" s="328"/>
      <c r="JKM845" s="328"/>
      <c r="JKN845" s="328"/>
      <c r="JKO845" s="328"/>
      <c r="JKP845" s="328"/>
      <c r="JKQ845" s="328"/>
      <c r="JKR845" s="328"/>
      <c r="JKS845" s="328"/>
      <c r="JKT845" s="328"/>
      <c r="JKU845" s="328"/>
      <c r="JKV845" s="328"/>
      <c r="JKW845" s="328"/>
      <c r="JKX845" s="328"/>
      <c r="JKY845" s="328"/>
      <c r="JKZ845" s="328"/>
      <c r="JLA845" s="328"/>
      <c r="JLB845" s="328"/>
      <c r="JLC845" s="328"/>
      <c r="JLD845" s="328"/>
      <c r="JLE845" s="328"/>
      <c r="JLF845" s="328"/>
      <c r="JLG845" s="328"/>
      <c r="JLH845" s="328"/>
      <c r="JLI845" s="328"/>
      <c r="JLJ845" s="328"/>
      <c r="JLK845" s="328"/>
      <c r="JLL845" s="328"/>
      <c r="JLM845" s="328"/>
      <c r="JLN845" s="328"/>
      <c r="JLO845" s="328"/>
      <c r="JLP845" s="328"/>
      <c r="JLQ845" s="328"/>
      <c r="JLR845" s="328"/>
      <c r="JLS845" s="328"/>
      <c r="JLT845" s="328"/>
      <c r="JLU845" s="328"/>
      <c r="JLV845" s="328"/>
      <c r="JLW845" s="328"/>
      <c r="JLX845" s="328"/>
      <c r="JLY845" s="328"/>
      <c r="JLZ845" s="328"/>
      <c r="JMA845" s="328"/>
      <c r="JMB845" s="328"/>
      <c r="JMC845" s="328"/>
      <c r="JMD845" s="328"/>
      <c r="JME845" s="328"/>
      <c r="JMF845" s="328"/>
      <c r="JMG845" s="328"/>
      <c r="JMH845" s="328"/>
      <c r="JMI845" s="328"/>
      <c r="JMJ845" s="328"/>
      <c r="JMK845" s="328"/>
      <c r="JML845" s="328"/>
      <c r="JMM845" s="328"/>
      <c r="JMN845" s="328"/>
      <c r="JMO845" s="328"/>
      <c r="JMP845" s="328"/>
      <c r="JMQ845" s="328"/>
      <c r="JMR845" s="328"/>
      <c r="JMS845" s="328"/>
      <c r="JMT845" s="328"/>
      <c r="JMU845" s="328"/>
      <c r="JMV845" s="328"/>
      <c r="JMW845" s="328"/>
      <c r="JMX845" s="328"/>
      <c r="JMY845" s="328"/>
      <c r="JMZ845" s="328"/>
      <c r="JNA845" s="328"/>
      <c r="JNB845" s="328"/>
      <c r="JNC845" s="328"/>
      <c r="JND845" s="328"/>
      <c r="JNE845" s="328"/>
      <c r="JNF845" s="328"/>
      <c r="JNG845" s="328"/>
      <c r="JNH845" s="328"/>
      <c r="JNI845" s="328"/>
      <c r="JNJ845" s="328"/>
      <c r="JNK845" s="328"/>
      <c r="JNL845" s="328"/>
      <c r="JNM845" s="328"/>
      <c r="JNN845" s="328"/>
      <c r="JNO845" s="328"/>
      <c r="JNP845" s="328"/>
      <c r="JNQ845" s="328"/>
      <c r="JNR845" s="328"/>
      <c r="JNS845" s="328"/>
      <c r="JNT845" s="328"/>
      <c r="JNU845" s="328"/>
      <c r="JNV845" s="328"/>
      <c r="JNW845" s="328"/>
      <c r="JNX845" s="328"/>
      <c r="JNY845" s="328"/>
      <c r="JNZ845" s="328"/>
      <c r="JOA845" s="328"/>
      <c r="JOB845" s="328"/>
      <c r="JOC845" s="328"/>
      <c r="JOD845" s="328"/>
      <c r="JOE845" s="328"/>
      <c r="JOF845" s="328"/>
      <c r="JOG845" s="328"/>
      <c r="JOH845" s="328"/>
      <c r="JOI845" s="328"/>
      <c r="JOJ845" s="328"/>
      <c r="JOK845" s="328"/>
      <c r="JOL845" s="328"/>
      <c r="JOM845" s="328"/>
      <c r="JON845" s="328"/>
      <c r="JOO845" s="328"/>
      <c r="JOP845" s="328"/>
      <c r="JOQ845" s="328"/>
      <c r="JOR845" s="328"/>
      <c r="JOS845" s="328"/>
      <c r="JOT845" s="328"/>
      <c r="JOU845" s="328"/>
      <c r="JOV845" s="328"/>
      <c r="JOW845" s="328"/>
      <c r="JOX845" s="328"/>
      <c r="JOY845" s="328"/>
      <c r="JOZ845" s="328"/>
      <c r="JPA845" s="328"/>
      <c r="JPB845" s="328"/>
      <c r="JPC845" s="328"/>
      <c r="JPD845" s="328"/>
      <c r="JPE845" s="328"/>
      <c r="JPF845" s="328"/>
      <c r="JPG845" s="328"/>
      <c r="JPH845" s="328"/>
      <c r="JPI845" s="328"/>
      <c r="JPJ845" s="328"/>
      <c r="JPK845" s="328"/>
      <c r="JPL845" s="328"/>
      <c r="JPM845" s="328"/>
      <c r="JPN845" s="328"/>
      <c r="JPO845" s="328"/>
      <c r="JPP845" s="328"/>
      <c r="JPQ845" s="328"/>
      <c r="JPR845" s="328"/>
      <c r="JPS845" s="328"/>
      <c r="JPT845" s="328"/>
      <c r="JPU845" s="328"/>
      <c r="JPV845" s="328"/>
      <c r="JPW845" s="328"/>
      <c r="JPX845" s="328"/>
      <c r="JPY845" s="328"/>
      <c r="JPZ845" s="328"/>
      <c r="JQA845" s="328"/>
      <c r="JQB845" s="328"/>
      <c r="JQC845" s="328"/>
      <c r="JQD845" s="328"/>
      <c r="JQE845" s="328"/>
      <c r="JQF845" s="328"/>
      <c r="JQG845" s="328"/>
      <c r="JQH845" s="328"/>
      <c r="JQI845" s="328"/>
      <c r="JQJ845" s="328"/>
      <c r="JQK845" s="328"/>
      <c r="JQL845" s="328"/>
      <c r="JQM845" s="328"/>
      <c r="JQN845" s="328"/>
      <c r="JQO845" s="328"/>
      <c r="JQP845" s="328"/>
      <c r="JQQ845" s="328"/>
      <c r="JQR845" s="328"/>
      <c r="JQS845" s="328"/>
      <c r="JQT845" s="328"/>
      <c r="JQU845" s="328"/>
      <c r="JQV845" s="328"/>
      <c r="JQW845" s="328"/>
      <c r="JQX845" s="328"/>
      <c r="JQY845" s="328"/>
      <c r="JQZ845" s="328"/>
      <c r="JRA845" s="328"/>
      <c r="JRB845" s="328"/>
      <c r="JRC845" s="328"/>
      <c r="JRD845" s="328"/>
      <c r="JRE845" s="328"/>
      <c r="JRF845" s="328"/>
      <c r="JRG845" s="328"/>
      <c r="JRH845" s="328"/>
      <c r="JRI845" s="328"/>
      <c r="JRJ845" s="328"/>
      <c r="JRK845" s="328"/>
      <c r="JRL845" s="328"/>
      <c r="JRM845" s="328"/>
      <c r="JRN845" s="328"/>
      <c r="JRO845" s="328"/>
      <c r="JRP845" s="328"/>
      <c r="JRQ845" s="328"/>
      <c r="JRR845" s="328"/>
      <c r="JRS845" s="328"/>
      <c r="JRT845" s="328"/>
      <c r="JRU845" s="328"/>
      <c r="JRV845" s="328"/>
      <c r="JRW845" s="328"/>
      <c r="JRX845" s="328"/>
      <c r="JRY845" s="328"/>
      <c r="JRZ845" s="328"/>
      <c r="JSA845" s="328"/>
      <c r="JSB845" s="328"/>
      <c r="JSC845" s="328"/>
      <c r="JSD845" s="328"/>
      <c r="JSE845" s="328"/>
      <c r="JSF845" s="328"/>
      <c r="JSG845" s="328"/>
      <c r="JSH845" s="328"/>
      <c r="JSI845" s="328"/>
      <c r="JSJ845" s="328"/>
      <c r="JSK845" s="328"/>
      <c r="JSL845" s="328"/>
      <c r="JSM845" s="328"/>
      <c r="JSN845" s="328"/>
      <c r="JSO845" s="328"/>
      <c r="JSP845" s="328"/>
      <c r="JSQ845" s="328"/>
      <c r="JSR845" s="328"/>
      <c r="JSS845" s="328"/>
      <c r="JST845" s="328"/>
      <c r="JSU845" s="328"/>
      <c r="JSV845" s="328"/>
      <c r="JSW845" s="328"/>
      <c r="JSX845" s="328"/>
      <c r="JSY845" s="328"/>
      <c r="JSZ845" s="328"/>
      <c r="JTA845" s="328"/>
      <c r="JTB845" s="328"/>
      <c r="JTC845" s="328"/>
      <c r="JTD845" s="328"/>
      <c r="JTE845" s="328"/>
      <c r="JTF845" s="328"/>
      <c r="JTG845" s="328"/>
      <c r="JTH845" s="328"/>
      <c r="JTI845" s="328"/>
      <c r="JTJ845" s="328"/>
      <c r="JTK845" s="328"/>
      <c r="JTL845" s="328"/>
      <c r="JTM845" s="328"/>
      <c r="JTN845" s="328"/>
      <c r="JTO845" s="328"/>
      <c r="JTP845" s="328"/>
      <c r="JTQ845" s="328"/>
      <c r="JTR845" s="328"/>
      <c r="JTS845" s="328"/>
      <c r="JTT845" s="328"/>
      <c r="JTU845" s="328"/>
      <c r="JTV845" s="328"/>
      <c r="JTW845" s="328"/>
      <c r="JTX845" s="328"/>
      <c r="JTY845" s="328"/>
      <c r="JTZ845" s="328"/>
      <c r="JUA845" s="328"/>
      <c r="JUB845" s="328"/>
      <c r="JUC845" s="328"/>
      <c r="JUD845" s="328"/>
      <c r="JUE845" s="328"/>
      <c r="JUF845" s="328"/>
      <c r="JUG845" s="328"/>
      <c r="JUH845" s="328"/>
      <c r="JUI845" s="328"/>
      <c r="JUJ845" s="328"/>
      <c r="JUK845" s="328"/>
      <c r="JUL845" s="328"/>
      <c r="JUM845" s="328"/>
      <c r="JUN845" s="328"/>
      <c r="JUO845" s="328"/>
      <c r="JUP845" s="328"/>
      <c r="JUQ845" s="328"/>
      <c r="JUR845" s="328"/>
      <c r="JUS845" s="328"/>
      <c r="JUT845" s="328"/>
      <c r="JUU845" s="328"/>
      <c r="JUV845" s="328"/>
      <c r="JUW845" s="328"/>
      <c r="JUX845" s="328"/>
      <c r="JUY845" s="328"/>
      <c r="JUZ845" s="328"/>
      <c r="JVA845" s="328"/>
      <c r="JVB845" s="328"/>
      <c r="JVC845" s="328"/>
      <c r="JVD845" s="328"/>
      <c r="JVE845" s="328"/>
      <c r="JVF845" s="328"/>
      <c r="JVG845" s="328"/>
      <c r="JVH845" s="328"/>
      <c r="JVI845" s="328"/>
      <c r="JVJ845" s="328"/>
      <c r="JVK845" s="328"/>
      <c r="JVL845" s="328"/>
      <c r="JVM845" s="328"/>
      <c r="JVN845" s="328"/>
      <c r="JVO845" s="328"/>
      <c r="JVP845" s="328"/>
      <c r="JVQ845" s="328"/>
      <c r="JVR845" s="328"/>
      <c r="JVS845" s="328"/>
      <c r="JVT845" s="328"/>
      <c r="JVU845" s="328"/>
      <c r="JVV845" s="328"/>
      <c r="JVW845" s="328"/>
      <c r="JVX845" s="328"/>
      <c r="JVY845" s="328"/>
      <c r="JVZ845" s="328"/>
      <c r="JWA845" s="328"/>
      <c r="JWB845" s="328"/>
      <c r="JWC845" s="328"/>
      <c r="JWD845" s="328"/>
      <c r="JWE845" s="328"/>
      <c r="JWF845" s="328"/>
      <c r="JWG845" s="328"/>
      <c r="JWH845" s="328"/>
      <c r="JWI845" s="328"/>
      <c r="JWJ845" s="328"/>
      <c r="JWK845" s="328"/>
      <c r="JWL845" s="328"/>
      <c r="JWM845" s="328"/>
      <c r="JWN845" s="328"/>
      <c r="JWO845" s="328"/>
      <c r="JWP845" s="328"/>
      <c r="JWQ845" s="328"/>
      <c r="JWR845" s="328"/>
      <c r="JWS845" s="328"/>
      <c r="JWT845" s="328"/>
      <c r="JWU845" s="328"/>
      <c r="JWV845" s="328"/>
      <c r="JWW845" s="328"/>
      <c r="JWX845" s="328"/>
      <c r="JWY845" s="328"/>
      <c r="JWZ845" s="328"/>
      <c r="JXA845" s="328"/>
      <c r="JXB845" s="328"/>
      <c r="JXC845" s="328"/>
      <c r="JXD845" s="328"/>
      <c r="JXE845" s="328"/>
      <c r="JXF845" s="328"/>
      <c r="JXG845" s="328"/>
      <c r="JXH845" s="328"/>
      <c r="JXI845" s="328"/>
      <c r="JXJ845" s="328"/>
      <c r="JXK845" s="328"/>
      <c r="JXL845" s="328"/>
      <c r="JXM845" s="328"/>
      <c r="JXN845" s="328"/>
      <c r="JXO845" s="328"/>
      <c r="JXP845" s="328"/>
      <c r="JXQ845" s="328"/>
      <c r="JXR845" s="328"/>
      <c r="JXS845" s="328"/>
      <c r="JXT845" s="328"/>
      <c r="JXU845" s="328"/>
      <c r="JXV845" s="328"/>
      <c r="JXW845" s="328"/>
      <c r="JXX845" s="328"/>
      <c r="JXY845" s="328"/>
      <c r="JXZ845" s="328"/>
      <c r="JYA845" s="328"/>
      <c r="JYB845" s="328"/>
      <c r="JYC845" s="328"/>
      <c r="JYD845" s="328"/>
      <c r="JYE845" s="328"/>
      <c r="JYF845" s="328"/>
      <c r="JYG845" s="328"/>
      <c r="JYH845" s="328"/>
      <c r="JYI845" s="328"/>
      <c r="JYJ845" s="328"/>
      <c r="JYK845" s="328"/>
      <c r="JYL845" s="328"/>
      <c r="JYM845" s="328"/>
      <c r="JYN845" s="328"/>
      <c r="JYO845" s="328"/>
      <c r="JYP845" s="328"/>
      <c r="JYQ845" s="328"/>
      <c r="JYR845" s="328"/>
      <c r="JYS845" s="328"/>
      <c r="JYT845" s="328"/>
      <c r="JYU845" s="328"/>
      <c r="JYV845" s="328"/>
      <c r="JYW845" s="328"/>
      <c r="JYX845" s="328"/>
      <c r="JYY845" s="328"/>
      <c r="JYZ845" s="328"/>
      <c r="JZA845" s="328"/>
      <c r="JZB845" s="328"/>
      <c r="JZC845" s="328"/>
      <c r="JZD845" s="328"/>
      <c r="JZE845" s="328"/>
      <c r="JZF845" s="328"/>
      <c r="JZG845" s="328"/>
      <c r="JZH845" s="328"/>
      <c r="JZI845" s="328"/>
      <c r="JZJ845" s="328"/>
      <c r="JZK845" s="328"/>
      <c r="JZL845" s="328"/>
      <c r="JZM845" s="328"/>
      <c r="JZN845" s="328"/>
      <c r="JZO845" s="328"/>
      <c r="JZP845" s="328"/>
      <c r="JZQ845" s="328"/>
      <c r="JZR845" s="328"/>
      <c r="JZS845" s="328"/>
      <c r="JZT845" s="328"/>
      <c r="JZU845" s="328"/>
      <c r="JZV845" s="328"/>
      <c r="JZW845" s="328"/>
      <c r="JZX845" s="328"/>
      <c r="JZY845" s="328"/>
      <c r="JZZ845" s="328"/>
      <c r="KAA845" s="328"/>
      <c r="KAB845" s="328"/>
      <c r="KAC845" s="328"/>
      <c r="KAD845" s="328"/>
      <c r="KAE845" s="328"/>
      <c r="KAF845" s="328"/>
      <c r="KAG845" s="328"/>
      <c r="KAH845" s="328"/>
      <c r="KAI845" s="328"/>
      <c r="KAJ845" s="328"/>
      <c r="KAK845" s="328"/>
      <c r="KAL845" s="328"/>
      <c r="KAM845" s="328"/>
      <c r="KAN845" s="328"/>
      <c r="KAO845" s="328"/>
      <c r="KAP845" s="328"/>
      <c r="KAQ845" s="328"/>
      <c r="KAR845" s="328"/>
      <c r="KAS845" s="328"/>
      <c r="KAT845" s="328"/>
      <c r="KAU845" s="328"/>
      <c r="KAV845" s="328"/>
      <c r="KAW845" s="328"/>
      <c r="KAX845" s="328"/>
      <c r="KAY845" s="328"/>
      <c r="KAZ845" s="328"/>
      <c r="KBA845" s="328"/>
      <c r="KBB845" s="328"/>
      <c r="KBC845" s="328"/>
      <c r="KBD845" s="328"/>
      <c r="KBE845" s="328"/>
      <c r="KBF845" s="328"/>
      <c r="KBG845" s="328"/>
      <c r="KBH845" s="328"/>
      <c r="KBI845" s="328"/>
      <c r="KBJ845" s="328"/>
      <c r="KBK845" s="328"/>
      <c r="KBL845" s="328"/>
      <c r="KBM845" s="328"/>
      <c r="KBN845" s="328"/>
      <c r="KBO845" s="328"/>
      <c r="KBP845" s="328"/>
      <c r="KBQ845" s="328"/>
      <c r="KBR845" s="328"/>
      <c r="KBS845" s="328"/>
      <c r="KBT845" s="328"/>
      <c r="KBU845" s="328"/>
      <c r="KBV845" s="328"/>
      <c r="KBW845" s="328"/>
      <c r="KBX845" s="328"/>
      <c r="KBY845" s="328"/>
      <c r="KBZ845" s="328"/>
      <c r="KCA845" s="328"/>
      <c r="KCB845" s="328"/>
      <c r="KCC845" s="328"/>
      <c r="KCD845" s="328"/>
      <c r="KCE845" s="328"/>
      <c r="KCF845" s="328"/>
      <c r="KCG845" s="328"/>
      <c r="KCH845" s="328"/>
      <c r="KCI845" s="328"/>
      <c r="KCJ845" s="328"/>
      <c r="KCK845" s="328"/>
      <c r="KCL845" s="328"/>
      <c r="KCM845" s="328"/>
      <c r="KCN845" s="328"/>
      <c r="KCO845" s="328"/>
      <c r="KCP845" s="328"/>
      <c r="KCQ845" s="328"/>
      <c r="KCR845" s="328"/>
      <c r="KCS845" s="328"/>
      <c r="KCT845" s="328"/>
      <c r="KCU845" s="328"/>
      <c r="KCV845" s="328"/>
      <c r="KCW845" s="328"/>
      <c r="KCX845" s="328"/>
      <c r="KCY845" s="328"/>
      <c r="KCZ845" s="328"/>
      <c r="KDA845" s="328"/>
      <c r="KDB845" s="328"/>
      <c r="KDC845" s="328"/>
      <c r="KDD845" s="328"/>
      <c r="KDE845" s="328"/>
      <c r="KDF845" s="328"/>
      <c r="KDG845" s="328"/>
      <c r="KDH845" s="328"/>
      <c r="KDI845" s="328"/>
      <c r="KDJ845" s="328"/>
      <c r="KDK845" s="328"/>
      <c r="KDL845" s="328"/>
      <c r="KDM845" s="328"/>
      <c r="KDN845" s="328"/>
      <c r="KDO845" s="328"/>
      <c r="KDP845" s="328"/>
      <c r="KDQ845" s="328"/>
      <c r="KDR845" s="328"/>
      <c r="KDS845" s="328"/>
      <c r="KDT845" s="328"/>
      <c r="KDU845" s="328"/>
      <c r="KDV845" s="328"/>
      <c r="KDW845" s="328"/>
      <c r="KDX845" s="328"/>
      <c r="KDY845" s="328"/>
      <c r="KDZ845" s="328"/>
      <c r="KEA845" s="328"/>
      <c r="KEB845" s="328"/>
      <c r="KEC845" s="328"/>
      <c r="KED845" s="328"/>
      <c r="KEE845" s="328"/>
      <c r="KEF845" s="328"/>
      <c r="KEG845" s="328"/>
      <c r="KEH845" s="328"/>
      <c r="KEI845" s="328"/>
      <c r="KEJ845" s="328"/>
      <c r="KEK845" s="328"/>
      <c r="KEL845" s="328"/>
      <c r="KEM845" s="328"/>
      <c r="KEN845" s="328"/>
      <c r="KEO845" s="328"/>
      <c r="KEP845" s="328"/>
      <c r="KEQ845" s="328"/>
      <c r="KER845" s="328"/>
      <c r="KES845" s="328"/>
      <c r="KET845" s="328"/>
      <c r="KEU845" s="328"/>
      <c r="KEV845" s="328"/>
      <c r="KEW845" s="328"/>
      <c r="KEX845" s="328"/>
      <c r="KEY845" s="328"/>
      <c r="KEZ845" s="328"/>
      <c r="KFA845" s="328"/>
      <c r="KFB845" s="328"/>
      <c r="KFC845" s="328"/>
      <c r="KFD845" s="328"/>
      <c r="KFE845" s="328"/>
      <c r="KFF845" s="328"/>
      <c r="KFG845" s="328"/>
      <c r="KFH845" s="328"/>
      <c r="KFI845" s="328"/>
      <c r="KFJ845" s="328"/>
      <c r="KFK845" s="328"/>
      <c r="KFL845" s="328"/>
      <c r="KFM845" s="328"/>
      <c r="KFN845" s="328"/>
      <c r="KFO845" s="328"/>
      <c r="KFP845" s="328"/>
      <c r="KFQ845" s="328"/>
      <c r="KFR845" s="328"/>
      <c r="KFS845" s="328"/>
      <c r="KFT845" s="328"/>
      <c r="KFU845" s="328"/>
      <c r="KFV845" s="328"/>
      <c r="KFW845" s="328"/>
      <c r="KFX845" s="328"/>
      <c r="KFY845" s="328"/>
      <c r="KFZ845" s="328"/>
      <c r="KGA845" s="328"/>
      <c r="KGB845" s="328"/>
      <c r="KGC845" s="328"/>
      <c r="KGD845" s="328"/>
      <c r="KGE845" s="328"/>
      <c r="KGF845" s="328"/>
      <c r="KGG845" s="328"/>
      <c r="KGH845" s="328"/>
      <c r="KGI845" s="328"/>
      <c r="KGJ845" s="328"/>
      <c r="KGK845" s="328"/>
      <c r="KGL845" s="328"/>
      <c r="KGM845" s="328"/>
      <c r="KGN845" s="328"/>
      <c r="KGO845" s="328"/>
      <c r="KGP845" s="328"/>
      <c r="KGQ845" s="328"/>
      <c r="KGR845" s="328"/>
      <c r="KGS845" s="328"/>
      <c r="KGT845" s="328"/>
      <c r="KGU845" s="328"/>
      <c r="KGV845" s="328"/>
      <c r="KGW845" s="328"/>
      <c r="KGX845" s="328"/>
      <c r="KGY845" s="328"/>
      <c r="KGZ845" s="328"/>
      <c r="KHA845" s="328"/>
      <c r="KHB845" s="328"/>
      <c r="KHC845" s="328"/>
      <c r="KHD845" s="328"/>
      <c r="KHE845" s="328"/>
      <c r="KHF845" s="328"/>
      <c r="KHG845" s="328"/>
      <c r="KHH845" s="328"/>
      <c r="KHI845" s="328"/>
      <c r="KHJ845" s="328"/>
      <c r="KHK845" s="328"/>
      <c r="KHL845" s="328"/>
      <c r="KHM845" s="328"/>
      <c r="KHN845" s="328"/>
      <c r="KHO845" s="328"/>
      <c r="KHP845" s="328"/>
      <c r="KHQ845" s="328"/>
      <c r="KHR845" s="328"/>
      <c r="KHS845" s="328"/>
      <c r="KHT845" s="328"/>
      <c r="KHU845" s="328"/>
      <c r="KHV845" s="328"/>
      <c r="KHW845" s="328"/>
      <c r="KHX845" s="328"/>
      <c r="KHY845" s="328"/>
      <c r="KHZ845" s="328"/>
      <c r="KIA845" s="328"/>
      <c r="KIB845" s="328"/>
      <c r="KIC845" s="328"/>
      <c r="KID845" s="328"/>
      <c r="KIE845" s="328"/>
      <c r="KIF845" s="328"/>
      <c r="KIG845" s="328"/>
      <c r="KIH845" s="328"/>
      <c r="KII845" s="328"/>
      <c r="KIJ845" s="328"/>
      <c r="KIK845" s="328"/>
      <c r="KIL845" s="328"/>
      <c r="KIM845" s="328"/>
      <c r="KIN845" s="328"/>
      <c r="KIO845" s="328"/>
      <c r="KIP845" s="328"/>
      <c r="KIQ845" s="328"/>
      <c r="KIR845" s="328"/>
      <c r="KIS845" s="328"/>
      <c r="KIT845" s="328"/>
      <c r="KIU845" s="328"/>
      <c r="KIV845" s="328"/>
      <c r="KIW845" s="328"/>
      <c r="KIX845" s="328"/>
      <c r="KIY845" s="328"/>
      <c r="KIZ845" s="328"/>
      <c r="KJA845" s="328"/>
      <c r="KJB845" s="328"/>
      <c r="KJC845" s="328"/>
      <c r="KJD845" s="328"/>
      <c r="KJE845" s="328"/>
      <c r="KJF845" s="328"/>
      <c r="KJG845" s="328"/>
      <c r="KJH845" s="328"/>
      <c r="KJI845" s="328"/>
      <c r="KJJ845" s="328"/>
      <c r="KJK845" s="328"/>
      <c r="KJL845" s="328"/>
      <c r="KJM845" s="328"/>
      <c r="KJN845" s="328"/>
      <c r="KJO845" s="328"/>
      <c r="KJP845" s="328"/>
      <c r="KJQ845" s="328"/>
      <c r="KJR845" s="328"/>
      <c r="KJS845" s="328"/>
      <c r="KJT845" s="328"/>
      <c r="KJU845" s="328"/>
      <c r="KJV845" s="328"/>
      <c r="KJW845" s="328"/>
      <c r="KJX845" s="328"/>
      <c r="KJY845" s="328"/>
      <c r="KJZ845" s="328"/>
      <c r="KKA845" s="328"/>
      <c r="KKB845" s="328"/>
      <c r="KKC845" s="328"/>
      <c r="KKD845" s="328"/>
      <c r="KKE845" s="328"/>
      <c r="KKF845" s="328"/>
      <c r="KKG845" s="328"/>
      <c r="KKH845" s="328"/>
      <c r="KKI845" s="328"/>
      <c r="KKJ845" s="328"/>
      <c r="KKK845" s="328"/>
      <c r="KKL845" s="328"/>
      <c r="KKM845" s="328"/>
      <c r="KKN845" s="328"/>
      <c r="KKO845" s="328"/>
      <c r="KKP845" s="328"/>
      <c r="KKQ845" s="328"/>
      <c r="KKR845" s="328"/>
      <c r="KKS845" s="328"/>
      <c r="KKT845" s="328"/>
      <c r="KKU845" s="328"/>
      <c r="KKV845" s="328"/>
      <c r="KKW845" s="328"/>
      <c r="KKX845" s="328"/>
      <c r="KKY845" s="328"/>
      <c r="KKZ845" s="328"/>
      <c r="KLA845" s="328"/>
      <c r="KLB845" s="328"/>
      <c r="KLC845" s="328"/>
      <c r="KLD845" s="328"/>
      <c r="KLE845" s="328"/>
      <c r="KLF845" s="328"/>
      <c r="KLG845" s="328"/>
      <c r="KLH845" s="328"/>
      <c r="KLI845" s="328"/>
      <c r="KLJ845" s="328"/>
      <c r="KLK845" s="328"/>
      <c r="KLL845" s="328"/>
      <c r="KLM845" s="328"/>
      <c r="KLN845" s="328"/>
      <c r="KLO845" s="328"/>
      <c r="KLP845" s="328"/>
      <c r="KLQ845" s="328"/>
      <c r="KLR845" s="328"/>
      <c r="KLS845" s="328"/>
      <c r="KLT845" s="328"/>
      <c r="KLU845" s="328"/>
      <c r="KLV845" s="328"/>
      <c r="KLW845" s="328"/>
      <c r="KLX845" s="328"/>
      <c r="KLY845" s="328"/>
      <c r="KLZ845" s="328"/>
      <c r="KMA845" s="328"/>
      <c r="KMB845" s="328"/>
      <c r="KMC845" s="328"/>
      <c r="KMD845" s="328"/>
      <c r="KME845" s="328"/>
      <c r="KMF845" s="328"/>
      <c r="KMG845" s="328"/>
      <c r="KMH845" s="328"/>
      <c r="KMI845" s="328"/>
      <c r="KMJ845" s="328"/>
      <c r="KMK845" s="328"/>
      <c r="KML845" s="328"/>
      <c r="KMM845" s="328"/>
      <c r="KMN845" s="328"/>
      <c r="KMO845" s="328"/>
      <c r="KMP845" s="328"/>
      <c r="KMQ845" s="328"/>
      <c r="KMR845" s="328"/>
      <c r="KMS845" s="328"/>
      <c r="KMT845" s="328"/>
      <c r="KMU845" s="328"/>
      <c r="KMV845" s="328"/>
      <c r="KMW845" s="328"/>
      <c r="KMX845" s="328"/>
      <c r="KMY845" s="328"/>
      <c r="KMZ845" s="328"/>
      <c r="KNA845" s="328"/>
      <c r="KNB845" s="328"/>
      <c r="KNC845" s="328"/>
      <c r="KND845" s="328"/>
      <c r="KNE845" s="328"/>
      <c r="KNF845" s="328"/>
      <c r="KNG845" s="328"/>
      <c r="KNH845" s="328"/>
      <c r="KNI845" s="328"/>
      <c r="KNJ845" s="328"/>
      <c r="KNK845" s="328"/>
      <c r="KNL845" s="328"/>
      <c r="KNM845" s="328"/>
      <c r="KNN845" s="328"/>
      <c r="KNO845" s="328"/>
      <c r="KNP845" s="328"/>
      <c r="KNQ845" s="328"/>
      <c r="KNR845" s="328"/>
      <c r="KNS845" s="328"/>
      <c r="KNT845" s="328"/>
      <c r="KNU845" s="328"/>
      <c r="KNV845" s="328"/>
      <c r="KNW845" s="328"/>
      <c r="KNX845" s="328"/>
      <c r="KNY845" s="328"/>
      <c r="KNZ845" s="328"/>
      <c r="KOA845" s="328"/>
      <c r="KOB845" s="328"/>
      <c r="KOC845" s="328"/>
      <c r="KOD845" s="328"/>
      <c r="KOE845" s="328"/>
      <c r="KOF845" s="328"/>
      <c r="KOG845" s="328"/>
      <c r="KOH845" s="328"/>
      <c r="KOI845" s="328"/>
      <c r="KOJ845" s="328"/>
      <c r="KOK845" s="328"/>
      <c r="KOL845" s="328"/>
      <c r="KOM845" s="328"/>
      <c r="KON845" s="328"/>
      <c r="KOO845" s="328"/>
      <c r="KOP845" s="328"/>
      <c r="KOQ845" s="328"/>
      <c r="KOR845" s="328"/>
      <c r="KOS845" s="328"/>
      <c r="KOT845" s="328"/>
      <c r="KOU845" s="328"/>
      <c r="KOV845" s="328"/>
      <c r="KOW845" s="328"/>
      <c r="KOX845" s="328"/>
      <c r="KOY845" s="328"/>
      <c r="KOZ845" s="328"/>
      <c r="KPA845" s="328"/>
      <c r="KPB845" s="328"/>
      <c r="KPC845" s="328"/>
      <c r="KPD845" s="328"/>
      <c r="KPE845" s="328"/>
      <c r="KPF845" s="328"/>
      <c r="KPG845" s="328"/>
      <c r="KPH845" s="328"/>
      <c r="KPI845" s="328"/>
      <c r="KPJ845" s="328"/>
      <c r="KPK845" s="328"/>
      <c r="KPL845" s="328"/>
      <c r="KPM845" s="328"/>
      <c r="KPN845" s="328"/>
      <c r="KPO845" s="328"/>
      <c r="KPP845" s="328"/>
      <c r="KPQ845" s="328"/>
      <c r="KPR845" s="328"/>
      <c r="KPS845" s="328"/>
      <c r="KPT845" s="328"/>
      <c r="KPU845" s="328"/>
      <c r="KPV845" s="328"/>
      <c r="KPW845" s="328"/>
      <c r="KPX845" s="328"/>
      <c r="KPY845" s="328"/>
      <c r="KPZ845" s="328"/>
      <c r="KQA845" s="328"/>
      <c r="KQB845" s="328"/>
      <c r="KQC845" s="328"/>
      <c r="KQD845" s="328"/>
      <c r="KQE845" s="328"/>
      <c r="KQF845" s="328"/>
      <c r="KQG845" s="328"/>
      <c r="KQH845" s="328"/>
      <c r="KQI845" s="328"/>
      <c r="KQJ845" s="328"/>
      <c r="KQK845" s="328"/>
      <c r="KQL845" s="328"/>
      <c r="KQM845" s="328"/>
      <c r="KQN845" s="328"/>
      <c r="KQO845" s="328"/>
      <c r="KQP845" s="328"/>
      <c r="KQQ845" s="328"/>
      <c r="KQR845" s="328"/>
      <c r="KQS845" s="328"/>
      <c r="KQT845" s="328"/>
      <c r="KQU845" s="328"/>
      <c r="KQV845" s="328"/>
      <c r="KQW845" s="328"/>
      <c r="KQX845" s="328"/>
      <c r="KQY845" s="328"/>
      <c r="KQZ845" s="328"/>
      <c r="KRA845" s="328"/>
      <c r="KRB845" s="328"/>
      <c r="KRC845" s="328"/>
      <c r="KRD845" s="328"/>
      <c r="KRE845" s="328"/>
      <c r="KRF845" s="328"/>
      <c r="KRG845" s="328"/>
      <c r="KRH845" s="328"/>
      <c r="KRI845" s="328"/>
      <c r="KRJ845" s="328"/>
      <c r="KRK845" s="328"/>
      <c r="KRL845" s="328"/>
      <c r="KRM845" s="328"/>
      <c r="KRN845" s="328"/>
      <c r="KRO845" s="328"/>
      <c r="KRP845" s="328"/>
      <c r="KRQ845" s="328"/>
      <c r="KRR845" s="328"/>
      <c r="KRS845" s="328"/>
      <c r="KRT845" s="328"/>
      <c r="KRU845" s="328"/>
      <c r="KRV845" s="328"/>
      <c r="KRW845" s="328"/>
      <c r="KRX845" s="328"/>
      <c r="KRY845" s="328"/>
      <c r="KRZ845" s="328"/>
      <c r="KSA845" s="328"/>
      <c r="KSB845" s="328"/>
      <c r="KSC845" s="328"/>
      <c r="KSD845" s="328"/>
      <c r="KSE845" s="328"/>
      <c r="KSF845" s="328"/>
      <c r="KSG845" s="328"/>
      <c r="KSH845" s="328"/>
      <c r="KSI845" s="328"/>
      <c r="KSJ845" s="328"/>
      <c r="KSK845" s="328"/>
      <c r="KSL845" s="328"/>
      <c r="KSM845" s="328"/>
      <c r="KSN845" s="328"/>
      <c r="KSO845" s="328"/>
      <c r="KSP845" s="328"/>
      <c r="KSQ845" s="328"/>
      <c r="KSR845" s="328"/>
      <c r="KSS845" s="328"/>
      <c r="KST845" s="328"/>
      <c r="KSU845" s="328"/>
      <c r="KSV845" s="328"/>
      <c r="KSW845" s="328"/>
      <c r="KSX845" s="328"/>
      <c r="KSY845" s="328"/>
      <c r="KSZ845" s="328"/>
      <c r="KTA845" s="328"/>
      <c r="KTB845" s="328"/>
      <c r="KTC845" s="328"/>
      <c r="KTD845" s="328"/>
      <c r="KTE845" s="328"/>
      <c r="KTF845" s="328"/>
      <c r="KTG845" s="328"/>
      <c r="KTH845" s="328"/>
      <c r="KTI845" s="328"/>
      <c r="KTJ845" s="328"/>
      <c r="KTK845" s="328"/>
      <c r="KTL845" s="328"/>
      <c r="KTM845" s="328"/>
      <c r="KTN845" s="328"/>
      <c r="KTO845" s="328"/>
      <c r="KTP845" s="328"/>
      <c r="KTQ845" s="328"/>
      <c r="KTR845" s="328"/>
      <c r="KTS845" s="328"/>
      <c r="KTT845" s="328"/>
      <c r="KTU845" s="328"/>
      <c r="KTV845" s="328"/>
      <c r="KTW845" s="328"/>
      <c r="KTX845" s="328"/>
      <c r="KTY845" s="328"/>
      <c r="KTZ845" s="328"/>
      <c r="KUA845" s="328"/>
      <c r="KUB845" s="328"/>
      <c r="KUC845" s="328"/>
      <c r="KUD845" s="328"/>
      <c r="KUE845" s="328"/>
      <c r="KUF845" s="328"/>
      <c r="KUG845" s="328"/>
      <c r="KUH845" s="328"/>
      <c r="KUI845" s="328"/>
      <c r="KUJ845" s="328"/>
      <c r="KUK845" s="328"/>
      <c r="KUL845" s="328"/>
      <c r="KUM845" s="328"/>
      <c r="KUN845" s="328"/>
      <c r="KUO845" s="328"/>
      <c r="KUP845" s="328"/>
      <c r="KUQ845" s="328"/>
      <c r="KUR845" s="328"/>
      <c r="KUS845" s="328"/>
      <c r="KUT845" s="328"/>
      <c r="KUU845" s="328"/>
      <c r="KUV845" s="328"/>
      <c r="KUW845" s="328"/>
      <c r="KUX845" s="328"/>
      <c r="KUY845" s="328"/>
      <c r="KUZ845" s="328"/>
      <c r="KVA845" s="328"/>
      <c r="KVB845" s="328"/>
      <c r="KVC845" s="328"/>
      <c r="KVD845" s="328"/>
      <c r="KVE845" s="328"/>
      <c r="KVF845" s="328"/>
      <c r="KVG845" s="328"/>
      <c r="KVH845" s="328"/>
      <c r="KVI845" s="328"/>
      <c r="KVJ845" s="328"/>
      <c r="KVK845" s="328"/>
      <c r="KVL845" s="328"/>
      <c r="KVM845" s="328"/>
      <c r="KVN845" s="328"/>
      <c r="KVO845" s="328"/>
      <c r="KVP845" s="328"/>
      <c r="KVQ845" s="328"/>
      <c r="KVR845" s="328"/>
      <c r="KVS845" s="328"/>
      <c r="KVT845" s="328"/>
      <c r="KVU845" s="328"/>
      <c r="KVV845" s="328"/>
      <c r="KVW845" s="328"/>
      <c r="KVX845" s="328"/>
      <c r="KVY845" s="328"/>
      <c r="KVZ845" s="328"/>
      <c r="KWA845" s="328"/>
      <c r="KWB845" s="328"/>
      <c r="KWC845" s="328"/>
      <c r="KWD845" s="328"/>
      <c r="KWE845" s="328"/>
      <c r="KWF845" s="328"/>
      <c r="KWG845" s="328"/>
      <c r="KWH845" s="328"/>
      <c r="KWI845" s="328"/>
      <c r="KWJ845" s="328"/>
      <c r="KWK845" s="328"/>
      <c r="KWL845" s="328"/>
      <c r="KWM845" s="328"/>
      <c r="KWN845" s="328"/>
      <c r="KWO845" s="328"/>
      <c r="KWP845" s="328"/>
      <c r="KWQ845" s="328"/>
      <c r="KWR845" s="328"/>
      <c r="KWS845" s="328"/>
      <c r="KWT845" s="328"/>
      <c r="KWU845" s="328"/>
      <c r="KWV845" s="328"/>
      <c r="KWW845" s="328"/>
      <c r="KWX845" s="328"/>
      <c r="KWY845" s="328"/>
      <c r="KWZ845" s="328"/>
      <c r="KXA845" s="328"/>
      <c r="KXB845" s="328"/>
      <c r="KXC845" s="328"/>
      <c r="KXD845" s="328"/>
      <c r="KXE845" s="328"/>
      <c r="KXF845" s="328"/>
      <c r="KXG845" s="328"/>
      <c r="KXH845" s="328"/>
      <c r="KXI845" s="328"/>
      <c r="KXJ845" s="328"/>
      <c r="KXK845" s="328"/>
      <c r="KXL845" s="328"/>
      <c r="KXM845" s="328"/>
      <c r="KXN845" s="328"/>
      <c r="KXO845" s="328"/>
      <c r="KXP845" s="328"/>
      <c r="KXQ845" s="328"/>
      <c r="KXR845" s="328"/>
      <c r="KXS845" s="328"/>
      <c r="KXT845" s="328"/>
      <c r="KXU845" s="328"/>
      <c r="KXV845" s="328"/>
      <c r="KXW845" s="328"/>
      <c r="KXX845" s="328"/>
      <c r="KXY845" s="328"/>
      <c r="KXZ845" s="328"/>
      <c r="KYA845" s="328"/>
      <c r="KYB845" s="328"/>
      <c r="KYC845" s="328"/>
      <c r="KYD845" s="328"/>
      <c r="KYE845" s="328"/>
      <c r="KYF845" s="328"/>
      <c r="KYG845" s="328"/>
      <c r="KYH845" s="328"/>
      <c r="KYI845" s="328"/>
      <c r="KYJ845" s="328"/>
      <c r="KYK845" s="328"/>
      <c r="KYL845" s="328"/>
      <c r="KYM845" s="328"/>
      <c r="KYN845" s="328"/>
      <c r="KYO845" s="328"/>
      <c r="KYP845" s="328"/>
      <c r="KYQ845" s="328"/>
      <c r="KYR845" s="328"/>
      <c r="KYS845" s="328"/>
      <c r="KYT845" s="328"/>
      <c r="KYU845" s="328"/>
      <c r="KYV845" s="328"/>
      <c r="KYW845" s="328"/>
      <c r="KYX845" s="328"/>
      <c r="KYY845" s="328"/>
      <c r="KYZ845" s="328"/>
      <c r="KZA845" s="328"/>
      <c r="KZB845" s="328"/>
      <c r="KZC845" s="328"/>
      <c r="KZD845" s="328"/>
      <c r="KZE845" s="328"/>
      <c r="KZF845" s="328"/>
      <c r="KZG845" s="328"/>
      <c r="KZH845" s="328"/>
      <c r="KZI845" s="328"/>
      <c r="KZJ845" s="328"/>
      <c r="KZK845" s="328"/>
      <c r="KZL845" s="328"/>
      <c r="KZM845" s="328"/>
      <c r="KZN845" s="328"/>
      <c r="KZO845" s="328"/>
      <c r="KZP845" s="328"/>
      <c r="KZQ845" s="328"/>
      <c r="KZR845" s="328"/>
      <c r="KZS845" s="328"/>
      <c r="KZT845" s="328"/>
      <c r="KZU845" s="328"/>
      <c r="KZV845" s="328"/>
      <c r="KZW845" s="328"/>
      <c r="KZX845" s="328"/>
      <c r="KZY845" s="328"/>
      <c r="KZZ845" s="328"/>
      <c r="LAA845" s="328"/>
      <c r="LAB845" s="328"/>
      <c r="LAC845" s="328"/>
      <c r="LAD845" s="328"/>
      <c r="LAE845" s="328"/>
      <c r="LAF845" s="328"/>
      <c r="LAG845" s="328"/>
      <c r="LAH845" s="328"/>
      <c r="LAI845" s="328"/>
      <c r="LAJ845" s="328"/>
      <c r="LAK845" s="328"/>
      <c r="LAL845" s="328"/>
      <c r="LAM845" s="328"/>
      <c r="LAN845" s="328"/>
      <c r="LAO845" s="328"/>
      <c r="LAP845" s="328"/>
      <c r="LAQ845" s="328"/>
      <c r="LAR845" s="328"/>
      <c r="LAS845" s="328"/>
      <c r="LAT845" s="328"/>
      <c r="LAU845" s="328"/>
      <c r="LAV845" s="328"/>
      <c r="LAW845" s="328"/>
      <c r="LAX845" s="328"/>
      <c r="LAY845" s="328"/>
      <c r="LAZ845" s="328"/>
      <c r="LBA845" s="328"/>
      <c r="LBB845" s="328"/>
      <c r="LBC845" s="328"/>
      <c r="LBD845" s="328"/>
      <c r="LBE845" s="328"/>
      <c r="LBF845" s="328"/>
      <c r="LBG845" s="328"/>
      <c r="LBH845" s="328"/>
      <c r="LBI845" s="328"/>
      <c r="LBJ845" s="328"/>
      <c r="LBK845" s="328"/>
      <c r="LBL845" s="328"/>
      <c r="LBM845" s="328"/>
      <c r="LBN845" s="328"/>
      <c r="LBO845" s="328"/>
      <c r="LBP845" s="328"/>
      <c r="LBQ845" s="328"/>
      <c r="LBR845" s="328"/>
      <c r="LBS845" s="328"/>
      <c r="LBT845" s="328"/>
      <c r="LBU845" s="328"/>
      <c r="LBV845" s="328"/>
      <c r="LBW845" s="328"/>
      <c r="LBX845" s="328"/>
      <c r="LBY845" s="328"/>
      <c r="LBZ845" s="328"/>
      <c r="LCA845" s="328"/>
      <c r="LCB845" s="328"/>
      <c r="LCC845" s="328"/>
      <c r="LCD845" s="328"/>
      <c r="LCE845" s="328"/>
      <c r="LCF845" s="328"/>
      <c r="LCG845" s="328"/>
      <c r="LCH845" s="328"/>
      <c r="LCI845" s="328"/>
      <c r="LCJ845" s="328"/>
      <c r="LCK845" s="328"/>
      <c r="LCL845" s="328"/>
      <c r="LCM845" s="328"/>
      <c r="LCN845" s="328"/>
      <c r="LCO845" s="328"/>
      <c r="LCP845" s="328"/>
      <c r="LCQ845" s="328"/>
      <c r="LCR845" s="328"/>
      <c r="LCS845" s="328"/>
      <c r="LCT845" s="328"/>
      <c r="LCU845" s="328"/>
      <c r="LCV845" s="328"/>
      <c r="LCW845" s="328"/>
      <c r="LCX845" s="328"/>
      <c r="LCY845" s="328"/>
      <c r="LCZ845" s="328"/>
      <c r="LDA845" s="328"/>
      <c r="LDB845" s="328"/>
      <c r="LDC845" s="328"/>
      <c r="LDD845" s="328"/>
      <c r="LDE845" s="328"/>
      <c r="LDF845" s="328"/>
      <c r="LDG845" s="328"/>
      <c r="LDH845" s="328"/>
      <c r="LDI845" s="328"/>
      <c r="LDJ845" s="328"/>
      <c r="LDK845" s="328"/>
      <c r="LDL845" s="328"/>
      <c r="LDM845" s="328"/>
      <c r="LDN845" s="328"/>
      <c r="LDO845" s="328"/>
      <c r="LDP845" s="328"/>
      <c r="LDQ845" s="328"/>
      <c r="LDR845" s="328"/>
      <c r="LDS845" s="328"/>
      <c r="LDT845" s="328"/>
      <c r="LDU845" s="328"/>
      <c r="LDV845" s="328"/>
      <c r="LDW845" s="328"/>
      <c r="LDX845" s="328"/>
      <c r="LDY845" s="328"/>
      <c r="LDZ845" s="328"/>
      <c r="LEA845" s="328"/>
      <c r="LEB845" s="328"/>
      <c r="LEC845" s="328"/>
      <c r="LED845" s="328"/>
      <c r="LEE845" s="328"/>
      <c r="LEF845" s="328"/>
      <c r="LEG845" s="328"/>
      <c r="LEH845" s="328"/>
      <c r="LEI845" s="328"/>
      <c r="LEJ845" s="328"/>
      <c r="LEK845" s="328"/>
      <c r="LEL845" s="328"/>
      <c r="LEM845" s="328"/>
      <c r="LEN845" s="328"/>
      <c r="LEO845" s="328"/>
      <c r="LEP845" s="328"/>
      <c r="LEQ845" s="328"/>
      <c r="LER845" s="328"/>
      <c r="LES845" s="328"/>
      <c r="LET845" s="328"/>
      <c r="LEU845" s="328"/>
      <c r="LEV845" s="328"/>
      <c r="LEW845" s="328"/>
      <c r="LEX845" s="328"/>
      <c r="LEY845" s="328"/>
      <c r="LEZ845" s="328"/>
      <c r="LFA845" s="328"/>
      <c r="LFB845" s="328"/>
      <c r="LFC845" s="328"/>
      <c r="LFD845" s="328"/>
      <c r="LFE845" s="328"/>
      <c r="LFF845" s="328"/>
      <c r="LFG845" s="328"/>
      <c r="LFH845" s="328"/>
      <c r="LFI845" s="328"/>
      <c r="LFJ845" s="328"/>
      <c r="LFK845" s="328"/>
      <c r="LFL845" s="328"/>
      <c r="LFM845" s="328"/>
      <c r="LFN845" s="328"/>
      <c r="LFO845" s="328"/>
      <c r="LFP845" s="328"/>
      <c r="LFQ845" s="328"/>
      <c r="LFR845" s="328"/>
      <c r="LFS845" s="328"/>
      <c r="LFT845" s="328"/>
      <c r="LFU845" s="328"/>
      <c r="LFV845" s="328"/>
      <c r="LFW845" s="328"/>
      <c r="LFX845" s="328"/>
      <c r="LFY845" s="328"/>
      <c r="LFZ845" s="328"/>
      <c r="LGA845" s="328"/>
      <c r="LGB845" s="328"/>
      <c r="LGC845" s="328"/>
      <c r="LGD845" s="328"/>
      <c r="LGE845" s="328"/>
      <c r="LGF845" s="328"/>
      <c r="LGG845" s="328"/>
      <c r="LGH845" s="328"/>
      <c r="LGI845" s="328"/>
      <c r="LGJ845" s="328"/>
      <c r="LGK845" s="328"/>
      <c r="LGL845" s="328"/>
      <c r="LGM845" s="328"/>
      <c r="LGN845" s="328"/>
      <c r="LGO845" s="328"/>
      <c r="LGP845" s="328"/>
      <c r="LGQ845" s="328"/>
      <c r="LGR845" s="328"/>
      <c r="LGS845" s="328"/>
      <c r="LGT845" s="328"/>
      <c r="LGU845" s="328"/>
      <c r="LGV845" s="328"/>
      <c r="LGW845" s="328"/>
      <c r="LGX845" s="328"/>
      <c r="LGY845" s="328"/>
      <c r="LGZ845" s="328"/>
      <c r="LHA845" s="328"/>
      <c r="LHB845" s="328"/>
      <c r="LHC845" s="328"/>
      <c r="LHD845" s="328"/>
      <c r="LHE845" s="328"/>
      <c r="LHF845" s="328"/>
      <c r="LHG845" s="328"/>
      <c r="LHH845" s="328"/>
      <c r="LHI845" s="328"/>
      <c r="LHJ845" s="328"/>
      <c r="LHK845" s="328"/>
      <c r="LHL845" s="328"/>
      <c r="LHM845" s="328"/>
      <c r="LHN845" s="328"/>
      <c r="LHO845" s="328"/>
      <c r="LHP845" s="328"/>
      <c r="LHQ845" s="328"/>
      <c r="LHR845" s="328"/>
      <c r="LHS845" s="328"/>
      <c r="LHT845" s="328"/>
      <c r="LHU845" s="328"/>
      <c r="LHV845" s="328"/>
      <c r="LHW845" s="328"/>
      <c r="LHX845" s="328"/>
      <c r="LHY845" s="328"/>
      <c r="LHZ845" s="328"/>
      <c r="LIA845" s="328"/>
      <c r="LIB845" s="328"/>
      <c r="LIC845" s="328"/>
      <c r="LID845" s="328"/>
      <c r="LIE845" s="328"/>
      <c r="LIF845" s="328"/>
      <c r="LIG845" s="328"/>
      <c r="LIH845" s="328"/>
      <c r="LII845" s="328"/>
      <c r="LIJ845" s="328"/>
      <c r="LIK845" s="328"/>
      <c r="LIL845" s="328"/>
      <c r="LIM845" s="328"/>
      <c r="LIN845" s="328"/>
      <c r="LIO845" s="328"/>
      <c r="LIP845" s="328"/>
      <c r="LIQ845" s="328"/>
      <c r="LIR845" s="328"/>
      <c r="LIS845" s="328"/>
      <c r="LIT845" s="328"/>
      <c r="LIU845" s="328"/>
      <c r="LIV845" s="328"/>
      <c r="LIW845" s="328"/>
      <c r="LIX845" s="328"/>
      <c r="LIY845" s="328"/>
      <c r="LIZ845" s="328"/>
      <c r="LJA845" s="328"/>
      <c r="LJB845" s="328"/>
      <c r="LJC845" s="328"/>
      <c r="LJD845" s="328"/>
      <c r="LJE845" s="328"/>
      <c r="LJF845" s="328"/>
      <c r="LJG845" s="328"/>
      <c r="LJH845" s="328"/>
      <c r="LJI845" s="328"/>
      <c r="LJJ845" s="328"/>
      <c r="LJK845" s="328"/>
      <c r="LJL845" s="328"/>
      <c r="LJM845" s="328"/>
      <c r="LJN845" s="328"/>
      <c r="LJO845" s="328"/>
      <c r="LJP845" s="328"/>
      <c r="LJQ845" s="328"/>
      <c r="LJR845" s="328"/>
      <c r="LJS845" s="328"/>
      <c r="LJT845" s="328"/>
      <c r="LJU845" s="328"/>
      <c r="LJV845" s="328"/>
      <c r="LJW845" s="328"/>
      <c r="LJX845" s="328"/>
      <c r="LJY845" s="328"/>
      <c r="LJZ845" s="328"/>
      <c r="LKA845" s="328"/>
      <c r="LKB845" s="328"/>
      <c r="LKC845" s="328"/>
      <c r="LKD845" s="328"/>
      <c r="LKE845" s="328"/>
      <c r="LKF845" s="328"/>
      <c r="LKG845" s="328"/>
      <c r="LKH845" s="328"/>
      <c r="LKI845" s="328"/>
      <c r="LKJ845" s="328"/>
      <c r="LKK845" s="328"/>
      <c r="LKL845" s="328"/>
      <c r="LKM845" s="328"/>
      <c r="LKN845" s="328"/>
      <c r="LKO845" s="328"/>
      <c r="LKP845" s="328"/>
      <c r="LKQ845" s="328"/>
      <c r="LKR845" s="328"/>
      <c r="LKS845" s="328"/>
      <c r="LKT845" s="328"/>
      <c r="LKU845" s="328"/>
      <c r="LKV845" s="328"/>
      <c r="LKW845" s="328"/>
      <c r="LKX845" s="328"/>
      <c r="LKY845" s="328"/>
      <c r="LKZ845" s="328"/>
      <c r="LLA845" s="328"/>
      <c r="LLB845" s="328"/>
      <c r="LLC845" s="328"/>
      <c r="LLD845" s="328"/>
      <c r="LLE845" s="328"/>
      <c r="LLF845" s="328"/>
      <c r="LLG845" s="328"/>
      <c r="LLH845" s="328"/>
      <c r="LLI845" s="328"/>
      <c r="LLJ845" s="328"/>
      <c r="LLK845" s="328"/>
      <c r="LLL845" s="328"/>
      <c r="LLM845" s="328"/>
      <c r="LLN845" s="328"/>
      <c r="LLO845" s="328"/>
      <c r="LLP845" s="328"/>
      <c r="LLQ845" s="328"/>
      <c r="LLR845" s="328"/>
      <c r="LLS845" s="328"/>
      <c r="LLT845" s="328"/>
      <c r="LLU845" s="328"/>
      <c r="LLV845" s="328"/>
      <c r="LLW845" s="328"/>
      <c r="LLX845" s="328"/>
      <c r="LLY845" s="328"/>
      <c r="LLZ845" s="328"/>
      <c r="LMA845" s="328"/>
      <c r="LMB845" s="328"/>
      <c r="LMC845" s="328"/>
      <c r="LMD845" s="328"/>
      <c r="LME845" s="328"/>
      <c r="LMF845" s="328"/>
      <c r="LMG845" s="328"/>
      <c r="LMH845" s="328"/>
      <c r="LMI845" s="328"/>
      <c r="LMJ845" s="328"/>
      <c r="LMK845" s="328"/>
      <c r="LML845" s="328"/>
      <c r="LMM845" s="328"/>
      <c r="LMN845" s="328"/>
      <c r="LMO845" s="328"/>
      <c r="LMP845" s="328"/>
      <c r="LMQ845" s="328"/>
      <c r="LMR845" s="328"/>
      <c r="LMS845" s="328"/>
      <c r="LMT845" s="328"/>
      <c r="LMU845" s="328"/>
      <c r="LMV845" s="328"/>
      <c r="LMW845" s="328"/>
      <c r="LMX845" s="328"/>
      <c r="LMY845" s="328"/>
      <c r="LMZ845" s="328"/>
      <c r="LNA845" s="328"/>
      <c r="LNB845" s="328"/>
      <c r="LNC845" s="328"/>
      <c r="LND845" s="328"/>
      <c r="LNE845" s="328"/>
      <c r="LNF845" s="328"/>
      <c r="LNG845" s="328"/>
      <c r="LNH845" s="328"/>
      <c r="LNI845" s="328"/>
      <c r="LNJ845" s="328"/>
      <c r="LNK845" s="328"/>
      <c r="LNL845" s="328"/>
      <c r="LNM845" s="328"/>
      <c r="LNN845" s="328"/>
      <c r="LNO845" s="328"/>
      <c r="LNP845" s="328"/>
      <c r="LNQ845" s="328"/>
      <c r="LNR845" s="328"/>
      <c r="LNS845" s="328"/>
      <c r="LNT845" s="328"/>
      <c r="LNU845" s="328"/>
      <c r="LNV845" s="328"/>
      <c r="LNW845" s="328"/>
      <c r="LNX845" s="328"/>
      <c r="LNY845" s="328"/>
      <c r="LNZ845" s="328"/>
      <c r="LOA845" s="328"/>
      <c r="LOB845" s="328"/>
      <c r="LOC845" s="328"/>
      <c r="LOD845" s="328"/>
      <c r="LOE845" s="328"/>
      <c r="LOF845" s="328"/>
      <c r="LOG845" s="328"/>
      <c r="LOH845" s="328"/>
      <c r="LOI845" s="328"/>
      <c r="LOJ845" s="328"/>
      <c r="LOK845" s="328"/>
      <c r="LOL845" s="328"/>
      <c r="LOM845" s="328"/>
      <c r="LON845" s="328"/>
      <c r="LOO845" s="328"/>
      <c r="LOP845" s="328"/>
      <c r="LOQ845" s="328"/>
      <c r="LOR845" s="328"/>
      <c r="LOS845" s="328"/>
      <c r="LOT845" s="328"/>
      <c r="LOU845" s="328"/>
      <c r="LOV845" s="328"/>
      <c r="LOW845" s="328"/>
      <c r="LOX845" s="328"/>
      <c r="LOY845" s="328"/>
      <c r="LOZ845" s="328"/>
      <c r="LPA845" s="328"/>
      <c r="LPB845" s="328"/>
      <c r="LPC845" s="328"/>
      <c r="LPD845" s="328"/>
      <c r="LPE845" s="328"/>
      <c r="LPF845" s="328"/>
      <c r="LPG845" s="328"/>
      <c r="LPH845" s="328"/>
      <c r="LPI845" s="328"/>
      <c r="LPJ845" s="328"/>
      <c r="LPK845" s="328"/>
      <c r="LPL845" s="328"/>
      <c r="LPM845" s="328"/>
      <c r="LPN845" s="328"/>
      <c r="LPO845" s="328"/>
      <c r="LPP845" s="328"/>
      <c r="LPQ845" s="328"/>
      <c r="LPR845" s="328"/>
      <c r="LPS845" s="328"/>
      <c r="LPT845" s="328"/>
      <c r="LPU845" s="328"/>
      <c r="LPV845" s="328"/>
      <c r="LPW845" s="328"/>
      <c r="LPX845" s="328"/>
      <c r="LPY845" s="328"/>
      <c r="LPZ845" s="328"/>
      <c r="LQA845" s="328"/>
      <c r="LQB845" s="328"/>
      <c r="LQC845" s="328"/>
      <c r="LQD845" s="328"/>
      <c r="LQE845" s="328"/>
      <c r="LQF845" s="328"/>
      <c r="LQG845" s="328"/>
      <c r="LQH845" s="328"/>
      <c r="LQI845" s="328"/>
      <c r="LQJ845" s="328"/>
      <c r="LQK845" s="328"/>
      <c r="LQL845" s="328"/>
      <c r="LQM845" s="328"/>
      <c r="LQN845" s="328"/>
      <c r="LQO845" s="328"/>
      <c r="LQP845" s="328"/>
      <c r="LQQ845" s="328"/>
      <c r="LQR845" s="328"/>
      <c r="LQS845" s="328"/>
      <c r="LQT845" s="328"/>
      <c r="LQU845" s="328"/>
      <c r="LQV845" s="328"/>
      <c r="LQW845" s="328"/>
      <c r="LQX845" s="328"/>
      <c r="LQY845" s="328"/>
      <c r="LQZ845" s="328"/>
      <c r="LRA845" s="328"/>
      <c r="LRB845" s="328"/>
      <c r="LRC845" s="328"/>
      <c r="LRD845" s="328"/>
      <c r="LRE845" s="328"/>
      <c r="LRF845" s="328"/>
      <c r="LRG845" s="328"/>
      <c r="LRH845" s="328"/>
      <c r="LRI845" s="328"/>
      <c r="LRJ845" s="328"/>
      <c r="LRK845" s="328"/>
      <c r="LRL845" s="328"/>
      <c r="LRM845" s="328"/>
      <c r="LRN845" s="328"/>
      <c r="LRO845" s="328"/>
      <c r="LRP845" s="328"/>
      <c r="LRQ845" s="328"/>
      <c r="LRR845" s="328"/>
      <c r="LRS845" s="328"/>
      <c r="LRT845" s="328"/>
      <c r="LRU845" s="328"/>
      <c r="LRV845" s="328"/>
      <c r="LRW845" s="328"/>
      <c r="LRX845" s="328"/>
      <c r="LRY845" s="328"/>
      <c r="LRZ845" s="328"/>
      <c r="LSA845" s="328"/>
      <c r="LSB845" s="328"/>
      <c r="LSC845" s="328"/>
      <c r="LSD845" s="328"/>
      <c r="LSE845" s="328"/>
      <c r="LSF845" s="328"/>
      <c r="LSG845" s="328"/>
      <c r="LSH845" s="328"/>
      <c r="LSI845" s="328"/>
      <c r="LSJ845" s="328"/>
      <c r="LSK845" s="328"/>
      <c r="LSL845" s="328"/>
      <c r="LSM845" s="328"/>
      <c r="LSN845" s="328"/>
      <c r="LSO845" s="328"/>
      <c r="LSP845" s="328"/>
      <c r="LSQ845" s="328"/>
      <c r="LSR845" s="328"/>
      <c r="LSS845" s="328"/>
      <c r="LST845" s="328"/>
      <c r="LSU845" s="328"/>
      <c r="LSV845" s="328"/>
      <c r="LSW845" s="328"/>
      <c r="LSX845" s="328"/>
      <c r="LSY845" s="328"/>
      <c r="LSZ845" s="328"/>
      <c r="LTA845" s="328"/>
      <c r="LTB845" s="328"/>
      <c r="LTC845" s="328"/>
      <c r="LTD845" s="328"/>
      <c r="LTE845" s="328"/>
      <c r="LTF845" s="328"/>
      <c r="LTG845" s="328"/>
      <c r="LTH845" s="328"/>
      <c r="LTI845" s="328"/>
      <c r="LTJ845" s="328"/>
      <c r="LTK845" s="328"/>
      <c r="LTL845" s="328"/>
      <c r="LTM845" s="328"/>
      <c r="LTN845" s="328"/>
      <c r="LTO845" s="328"/>
      <c r="LTP845" s="328"/>
      <c r="LTQ845" s="328"/>
      <c r="LTR845" s="328"/>
      <c r="LTS845" s="328"/>
      <c r="LTT845" s="328"/>
      <c r="LTU845" s="328"/>
      <c r="LTV845" s="328"/>
      <c r="LTW845" s="328"/>
      <c r="LTX845" s="328"/>
      <c r="LTY845" s="328"/>
      <c r="LTZ845" s="328"/>
      <c r="LUA845" s="328"/>
      <c r="LUB845" s="328"/>
      <c r="LUC845" s="328"/>
      <c r="LUD845" s="328"/>
      <c r="LUE845" s="328"/>
      <c r="LUF845" s="328"/>
      <c r="LUG845" s="328"/>
      <c r="LUH845" s="328"/>
      <c r="LUI845" s="328"/>
      <c r="LUJ845" s="328"/>
      <c r="LUK845" s="328"/>
      <c r="LUL845" s="328"/>
      <c r="LUM845" s="328"/>
      <c r="LUN845" s="328"/>
      <c r="LUO845" s="328"/>
      <c r="LUP845" s="328"/>
      <c r="LUQ845" s="328"/>
      <c r="LUR845" s="328"/>
      <c r="LUS845" s="328"/>
      <c r="LUT845" s="328"/>
      <c r="LUU845" s="328"/>
      <c r="LUV845" s="328"/>
      <c r="LUW845" s="328"/>
      <c r="LUX845" s="328"/>
      <c r="LUY845" s="328"/>
      <c r="LUZ845" s="328"/>
      <c r="LVA845" s="328"/>
      <c r="LVB845" s="328"/>
      <c r="LVC845" s="328"/>
      <c r="LVD845" s="328"/>
      <c r="LVE845" s="328"/>
      <c r="LVF845" s="328"/>
      <c r="LVG845" s="328"/>
      <c r="LVH845" s="328"/>
      <c r="LVI845" s="328"/>
      <c r="LVJ845" s="328"/>
      <c r="LVK845" s="328"/>
      <c r="LVL845" s="328"/>
      <c r="LVM845" s="328"/>
      <c r="LVN845" s="328"/>
      <c r="LVO845" s="328"/>
      <c r="LVP845" s="328"/>
      <c r="LVQ845" s="328"/>
      <c r="LVR845" s="328"/>
      <c r="LVS845" s="328"/>
      <c r="LVT845" s="328"/>
      <c r="LVU845" s="328"/>
      <c r="LVV845" s="328"/>
      <c r="LVW845" s="328"/>
      <c r="LVX845" s="328"/>
      <c r="LVY845" s="328"/>
      <c r="LVZ845" s="328"/>
      <c r="LWA845" s="328"/>
      <c r="LWB845" s="328"/>
      <c r="LWC845" s="328"/>
      <c r="LWD845" s="328"/>
      <c r="LWE845" s="328"/>
      <c r="LWF845" s="328"/>
      <c r="LWG845" s="328"/>
      <c r="LWH845" s="328"/>
      <c r="LWI845" s="328"/>
      <c r="LWJ845" s="328"/>
      <c r="LWK845" s="328"/>
      <c r="LWL845" s="328"/>
      <c r="LWM845" s="328"/>
      <c r="LWN845" s="328"/>
      <c r="LWO845" s="328"/>
      <c r="LWP845" s="328"/>
      <c r="LWQ845" s="328"/>
      <c r="LWR845" s="328"/>
      <c r="LWS845" s="328"/>
      <c r="LWT845" s="328"/>
      <c r="LWU845" s="328"/>
      <c r="LWV845" s="328"/>
      <c r="LWW845" s="328"/>
      <c r="LWX845" s="328"/>
      <c r="LWY845" s="328"/>
      <c r="LWZ845" s="328"/>
      <c r="LXA845" s="328"/>
      <c r="LXB845" s="328"/>
      <c r="LXC845" s="328"/>
      <c r="LXD845" s="328"/>
      <c r="LXE845" s="328"/>
      <c r="LXF845" s="328"/>
      <c r="LXG845" s="328"/>
      <c r="LXH845" s="328"/>
      <c r="LXI845" s="328"/>
      <c r="LXJ845" s="328"/>
      <c r="LXK845" s="328"/>
      <c r="LXL845" s="328"/>
      <c r="LXM845" s="328"/>
      <c r="LXN845" s="328"/>
      <c r="LXO845" s="328"/>
      <c r="LXP845" s="328"/>
      <c r="LXQ845" s="328"/>
      <c r="LXR845" s="328"/>
      <c r="LXS845" s="328"/>
      <c r="LXT845" s="328"/>
      <c r="LXU845" s="328"/>
      <c r="LXV845" s="328"/>
      <c r="LXW845" s="328"/>
      <c r="LXX845" s="328"/>
      <c r="LXY845" s="328"/>
      <c r="LXZ845" s="328"/>
      <c r="LYA845" s="328"/>
      <c r="LYB845" s="328"/>
      <c r="LYC845" s="328"/>
      <c r="LYD845" s="328"/>
      <c r="LYE845" s="328"/>
      <c r="LYF845" s="328"/>
      <c r="LYG845" s="328"/>
      <c r="LYH845" s="328"/>
      <c r="LYI845" s="328"/>
      <c r="LYJ845" s="328"/>
      <c r="LYK845" s="328"/>
      <c r="LYL845" s="328"/>
      <c r="LYM845" s="328"/>
      <c r="LYN845" s="328"/>
      <c r="LYO845" s="328"/>
      <c r="LYP845" s="328"/>
      <c r="LYQ845" s="328"/>
      <c r="LYR845" s="328"/>
      <c r="LYS845" s="328"/>
      <c r="LYT845" s="328"/>
      <c r="LYU845" s="328"/>
      <c r="LYV845" s="328"/>
      <c r="LYW845" s="328"/>
      <c r="LYX845" s="328"/>
      <c r="LYY845" s="328"/>
      <c r="LYZ845" s="328"/>
      <c r="LZA845" s="328"/>
      <c r="LZB845" s="328"/>
      <c r="LZC845" s="328"/>
      <c r="LZD845" s="328"/>
      <c r="LZE845" s="328"/>
      <c r="LZF845" s="328"/>
      <c r="LZG845" s="328"/>
      <c r="LZH845" s="328"/>
      <c r="LZI845" s="328"/>
      <c r="LZJ845" s="328"/>
      <c r="LZK845" s="328"/>
      <c r="LZL845" s="328"/>
      <c r="LZM845" s="328"/>
      <c r="LZN845" s="328"/>
      <c r="LZO845" s="328"/>
      <c r="LZP845" s="328"/>
      <c r="LZQ845" s="328"/>
      <c r="LZR845" s="328"/>
      <c r="LZS845" s="328"/>
      <c r="LZT845" s="328"/>
      <c r="LZU845" s="328"/>
      <c r="LZV845" s="328"/>
      <c r="LZW845" s="328"/>
      <c r="LZX845" s="328"/>
      <c r="LZY845" s="328"/>
      <c r="LZZ845" s="328"/>
      <c r="MAA845" s="328"/>
      <c r="MAB845" s="328"/>
      <c r="MAC845" s="328"/>
      <c r="MAD845" s="328"/>
      <c r="MAE845" s="328"/>
      <c r="MAF845" s="328"/>
      <c r="MAG845" s="328"/>
      <c r="MAH845" s="328"/>
      <c r="MAI845" s="328"/>
      <c r="MAJ845" s="328"/>
      <c r="MAK845" s="328"/>
      <c r="MAL845" s="328"/>
      <c r="MAM845" s="328"/>
      <c r="MAN845" s="328"/>
      <c r="MAO845" s="328"/>
      <c r="MAP845" s="328"/>
      <c r="MAQ845" s="328"/>
      <c r="MAR845" s="328"/>
      <c r="MAS845" s="328"/>
      <c r="MAT845" s="328"/>
      <c r="MAU845" s="328"/>
      <c r="MAV845" s="328"/>
      <c r="MAW845" s="328"/>
      <c r="MAX845" s="328"/>
      <c r="MAY845" s="328"/>
      <c r="MAZ845" s="328"/>
      <c r="MBA845" s="328"/>
      <c r="MBB845" s="328"/>
      <c r="MBC845" s="328"/>
      <c r="MBD845" s="328"/>
      <c r="MBE845" s="328"/>
      <c r="MBF845" s="328"/>
      <c r="MBG845" s="328"/>
      <c r="MBH845" s="328"/>
      <c r="MBI845" s="328"/>
      <c r="MBJ845" s="328"/>
      <c r="MBK845" s="328"/>
      <c r="MBL845" s="328"/>
      <c r="MBM845" s="328"/>
      <c r="MBN845" s="328"/>
      <c r="MBO845" s="328"/>
      <c r="MBP845" s="328"/>
      <c r="MBQ845" s="328"/>
      <c r="MBR845" s="328"/>
      <c r="MBS845" s="328"/>
      <c r="MBT845" s="328"/>
      <c r="MBU845" s="328"/>
      <c r="MBV845" s="328"/>
      <c r="MBW845" s="328"/>
      <c r="MBX845" s="328"/>
      <c r="MBY845" s="328"/>
      <c r="MBZ845" s="328"/>
      <c r="MCA845" s="328"/>
      <c r="MCB845" s="328"/>
      <c r="MCC845" s="328"/>
      <c r="MCD845" s="328"/>
      <c r="MCE845" s="328"/>
      <c r="MCF845" s="328"/>
      <c r="MCG845" s="328"/>
      <c r="MCH845" s="328"/>
      <c r="MCI845" s="328"/>
      <c r="MCJ845" s="328"/>
      <c r="MCK845" s="328"/>
      <c r="MCL845" s="328"/>
      <c r="MCM845" s="328"/>
      <c r="MCN845" s="328"/>
      <c r="MCO845" s="328"/>
      <c r="MCP845" s="328"/>
      <c r="MCQ845" s="328"/>
      <c r="MCR845" s="328"/>
      <c r="MCS845" s="328"/>
      <c r="MCT845" s="328"/>
      <c r="MCU845" s="328"/>
      <c r="MCV845" s="328"/>
      <c r="MCW845" s="328"/>
      <c r="MCX845" s="328"/>
      <c r="MCY845" s="328"/>
      <c r="MCZ845" s="328"/>
      <c r="MDA845" s="328"/>
      <c r="MDB845" s="328"/>
      <c r="MDC845" s="328"/>
      <c r="MDD845" s="328"/>
      <c r="MDE845" s="328"/>
      <c r="MDF845" s="328"/>
      <c r="MDG845" s="328"/>
      <c r="MDH845" s="328"/>
      <c r="MDI845" s="328"/>
      <c r="MDJ845" s="328"/>
      <c r="MDK845" s="328"/>
      <c r="MDL845" s="328"/>
      <c r="MDM845" s="328"/>
      <c r="MDN845" s="328"/>
      <c r="MDO845" s="328"/>
      <c r="MDP845" s="328"/>
      <c r="MDQ845" s="328"/>
      <c r="MDR845" s="328"/>
      <c r="MDS845" s="328"/>
      <c r="MDT845" s="328"/>
      <c r="MDU845" s="328"/>
      <c r="MDV845" s="328"/>
      <c r="MDW845" s="328"/>
      <c r="MDX845" s="328"/>
      <c r="MDY845" s="328"/>
      <c r="MDZ845" s="328"/>
      <c r="MEA845" s="328"/>
      <c r="MEB845" s="328"/>
      <c r="MEC845" s="328"/>
      <c r="MED845" s="328"/>
      <c r="MEE845" s="328"/>
      <c r="MEF845" s="328"/>
      <c r="MEG845" s="328"/>
      <c r="MEH845" s="328"/>
      <c r="MEI845" s="328"/>
      <c r="MEJ845" s="328"/>
      <c r="MEK845" s="328"/>
      <c r="MEL845" s="328"/>
      <c r="MEM845" s="328"/>
      <c r="MEN845" s="328"/>
      <c r="MEO845" s="328"/>
      <c r="MEP845" s="328"/>
      <c r="MEQ845" s="328"/>
      <c r="MER845" s="328"/>
      <c r="MES845" s="328"/>
      <c r="MET845" s="328"/>
      <c r="MEU845" s="328"/>
      <c r="MEV845" s="328"/>
      <c r="MEW845" s="328"/>
      <c r="MEX845" s="328"/>
      <c r="MEY845" s="328"/>
      <c r="MEZ845" s="328"/>
      <c r="MFA845" s="328"/>
      <c r="MFB845" s="328"/>
      <c r="MFC845" s="328"/>
      <c r="MFD845" s="328"/>
      <c r="MFE845" s="328"/>
      <c r="MFF845" s="328"/>
      <c r="MFG845" s="328"/>
      <c r="MFH845" s="328"/>
      <c r="MFI845" s="328"/>
      <c r="MFJ845" s="328"/>
      <c r="MFK845" s="328"/>
      <c r="MFL845" s="328"/>
      <c r="MFM845" s="328"/>
      <c r="MFN845" s="328"/>
      <c r="MFO845" s="328"/>
      <c r="MFP845" s="328"/>
      <c r="MFQ845" s="328"/>
      <c r="MFR845" s="328"/>
      <c r="MFS845" s="328"/>
      <c r="MFT845" s="328"/>
      <c r="MFU845" s="328"/>
      <c r="MFV845" s="328"/>
      <c r="MFW845" s="328"/>
      <c r="MFX845" s="328"/>
      <c r="MFY845" s="328"/>
      <c r="MFZ845" s="328"/>
      <c r="MGA845" s="328"/>
      <c r="MGB845" s="328"/>
      <c r="MGC845" s="328"/>
      <c r="MGD845" s="328"/>
      <c r="MGE845" s="328"/>
      <c r="MGF845" s="328"/>
      <c r="MGG845" s="328"/>
      <c r="MGH845" s="328"/>
      <c r="MGI845" s="328"/>
      <c r="MGJ845" s="328"/>
      <c r="MGK845" s="328"/>
      <c r="MGL845" s="328"/>
      <c r="MGM845" s="328"/>
      <c r="MGN845" s="328"/>
      <c r="MGO845" s="328"/>
      <c r="MGP845" s="328"/>
      <c r="MGQ845" s="328"/>
      <c r="MGR845" s="328"/>
      <c r="MGS845" s="328"/>
      <c r="MGT845" s="328"/>
      <c r="MGU845" s="328"/>
      <c r="MGV845" s="328"/>
      <c r="MGW845" s="328"/>
      <c r="MGX845" s="328"/>
      <c r="MGY845" s="328"/>
      <c r="MGZ845" s="328"/>
      <c r="MHA845" s="328"/>
      <c r="MHB845" s="328"/>
      <c r="MHC845" s="328"/>
      <c r="MHD845" s="328"/>
      <c r="MHE845" s="328"/>
      <c r="MHF845" s="328"/>
      <c r="MHG845" s="328"/>
      <c r="MHH845" s="328"/>
      <c r="MHI845" s="328"/>
      <c r="MHJ845" s="328"/>
      <c r="MHK845" s="328"/>
      <c r="MHL845" s="328"/>
      <c r="MHM845" s="328"/>
      <c r="MHN845" s="328"/>
      <c r="MHO845" s="328"/>
      <c r="MHP845" s="328"/>
      <c r="MHQ845" s="328"/>
      <c r="MHR845" s="328"/>
      <c r="MHS845" s="328"/>
      <c r="MHT845" s="328"/>
      <c r="MHU845" s="328"/>
      <c r="MHV845" s="328"/>
      <c r="MHW845" s="328"/>
      <c r="MHX845" s="328"/>
      <c r="MHY845" s="328"/>
      <c r="MHZ845" s="328"/>
      <c r="MIA845" s="328"/>
      <c r="MIB845" s="328"/>
      <c r="MIC845" s="328"/>
      <c r="MID845" s="328"/>
      <c r="MIE845" s="328"/>
      <c r="MIF845" s="328"/>
      <c r="MIG845" s="328"/>
      <c r="MIH845" s="328"/>
      <c r="MII845" s="328"/>
      <c r="MIJ845" s="328"/>
      <c r="MIK845" s="328"/>
      <c r="MIL845" s="328"/>
      <c r="MIM845" s="328"/>
      <c r="MIN845" s="328"/>
      <c r="MIO845" s="328"/>
      <c r="MIP845" s="328"/>
      <c r="MIQ845" s="328"/>
      <c r="MIR845" s="328"/>
      <c r="MIS845" s="328"/>
      <c r="MIT845" s="328"/>
      <c r="MIU845" s="328"/>
      <c r="MIV845" s="328"/>
      <c r="MIW845" s="328"/>
      <c r="MIX845" s="328"/>
      <c r="MIY845" s="328"/>
      <c r="MIZ845" s="328"/>
      <c r="MJA845" s="328"/>
      <c r="MJB845" s="328"/>
      <c r="MJC845" s="328"/>
      <c r="MJD845" s="328"/>
      <c r="MJE845" s="328"/>
      <c r="MJF845" s="328"/>
      <c r="MJG845" s="328"/>
      <c r="MJH845" s="328"/>
      <c r="MJI845" s="328"/>
      <c r="MJJ845" s="328"/>
      <c r="MJK845" s="328"/>
      <c r="MJL845" s="328"/>
      <c r="MJM845" s="328"/>
      <c r="MJN845" s="328"/>
      <c r="MJO845" s="328"/>
      <c r="MJP845" s="328"/>
      <c r="MJQ845" s="328"/>
      <c r="MJR845" s="328"/>
      <c r="MJS845" s="328"/>
      <c r="MJT845" s="328"/>
      <c r="MJU845" s="328"/>
      <c r="MJV845" s="328"/>
      <c r="MJW845" s="328"/>
      <c r="MJX845" s="328"/>
      <c r="MJY845" s="328"/>
      <c r="MJZ845" s="328"/>
      <c r="MKA845" s="328"/>
      <c r="MKB845" s="328"/>
      <c r="MKC845" s="328"/>
      <c r="MKD845" s="328"/>
      <c r="MKE845" s="328"/>
      <c r="MKF845" s="328"/>
      <c r="MKG845" s="328"/>
      <c r="MKH845" s="328"/>
      <c r="MKI845" s="328"/>
      <c r="MKJ845" s="328"/>
      <c r="MKK845" s="328"/>
      <c r="MKL845" s="328"/>
      <c r="MKM845" s="328"/>
      <c r="MKN845" s="328"/>
      <c r="MKO845" s="328"/>
      <c r="MKP845" s="328"/>
      <c r="MKQ845" s="328"/>
      <c r="MKR845" s="328"/>
      <c r="MKS845" s="328"/>
      <c r="MKT845" s="328"/>
      <c r="MKU845" s="328"/>
      <c r="MKV845" s="328"/>
      <c r="MKW845" s="328"/>
      <c r="MKX845" s="328"/>
      <c r="MKY845" s="328"/>
      <c r="MKZ845" s="328"/>
      <c r="MLA845" s="328"/>
      <c r="MLB845" s="328"/>
      <c r="MLC845" s="328"/>
      <c r="MLD845" s="328"/>
      <c r="MLE845" s="328"/>
      <c r="MLF845" s="328"/>
      <c r="MLG845" s="328"/>
      <c r="MLH845" s="328"/>
      <c r="MLI845" s="328"/>
      <c r="MLJ845" s="328"/>
      <c r="MLK845" s="328"/>
      <c r="MLL845" s="328"/>
      <c r="MLM845" s="328"/>
      <c r="MLN845" s="328"/>
      <c r="MLO845" s="328"/>
      <c r="MLP845" s="328"/>
      <c r="MLQ845" s="328"/>
      <c r="MLR845" s="328"/>
      <c r="MLS845" s="328"/>
      <c r="MLT845" s="328"/>
      <c r="MLU845" s="328"/>
      <c r="MLV845" s="328"/>
      <c r="MLW845" s="328"/>
      <c r="MLX845" s="328"/>
      <c r="MLY845" s="328"/>
      <c r="MLZ845" s="328"/>
      <c r="MMA845" s="328"/>
      <c r="MMB845" s="328"/>
      <c r="MMC845" s="328"/>
      <c r="MMD845" s="328"/>
      <c r="MME845" s="328"/>
      <c r="MMF845" s="328"/>
      <c r="MMG845" s="328"/>
      <c r="MMH845" s="328"/>
      <c r="MMI845" s="328"/>
      <c r="MMJ845" s="328"/>
      <c r="MMK845" s="328"/>
      <c r="MML845" s="328"/>
      <c r="MMM845" s="328"/>
      <c r="MMN845" s="328"/>
      <c r="MMO845" s="328"/>
      <c r="MMP845" s="328"/>
      <c r="MMQ845" s="328"/>
      <c r="MMR845" s="328"/>
      <c r="MMS845" s="328"/>
      <c r="MMT845" s="328"/>
      <c r="MMU845" s="328"/>
      <c r="MMV845" s="328"/>
      <c r="MMW845" s="328"/>
      <c r="MMX845" s="328"/>
      <c r="MMY845" s="328"/>
      <c r="MMZ845" s="328"/>
      <c r="MNA845" s="328"/>
      <c r="MNB845" s="328"/>
      <c r="MNC845" s="328"/>
      <c r="MND845" s="328"/>
      <c r="MNE845" s="328"/>
      <c r="MNF845" s="328"/>
      <c r="MNG845" s="328"/>
      <c r="MNH845" s="328"/>
      <c r="MNI845" s="328"/>
      <c r="MNJ845" s="328"/>
      <c r="MNK845" s="328"/>
      <c r="MNL845" s="328"/>
      <c r="MNM845" s="328"/>
      <c r="MNN845" s="328"/>
      <c r="MNO845" s="328"/>
      <c r="MNP845" s="328"/>
      <c r="MNQ845" s="328"/>
      <c r="MNR845" s="328"/>
      <c r="MNS845" s="328"/>
      <c r="MNT845" s="328"/>
      <c r="MNU845" s="328"/>
      <c r="MNV845" s="328"/>
      <c r="MNW845" s="328"/>
      <c r="MNX845" s="328"/>
      <c r="MNY845" s="328"/>
      <c r="MNZ845" s="328"/>
      <c r="MOA845" s="328"/>
      <c r="MOB845" s="328"/>
      <c r="MOC845" s="328"/>
      <c r="MOD845" s="328"/>
      <c r="MOE845" s="328"/>
      <c r="MOF845" s="328"/>
      <c r="MOG845" s="328"/>
      <c r="MOH845" s="328"/>
      <c r="MOI845" s="328"/>
      <c r="MOJ845" s="328"/>
      <c r="MOK845" s="328"/>
      <c r="MOL845" s="328"/>
      <c r="MOM845" s="328"/>
      <c r="MON845" s="328"/>
      <c r="MOO845" s="328"/>
      <c r="MOP845" s="328"/>
      <c r="MOQ845" s="328"/>
      <c r="MOR845" s="328"/>
      <c r="MOS845" s="328"/>
      <c r="MOT845" s="328"/>
      <c r="MOU845" s="328"/>
      <c r="MOV845" s="328"/>
      <c r="MOW845" s="328"/>
      <c r="MOX845" s="328"/>
      <c r="MOY845" s="328"/>
      <c r="MOZ845" s="328"/>
      <c r="MPA845" s="328"/>
      <c r="MPB845" s="328"/>
      <c r="MPC845" s="328"/>
      <c r="MPD845" s="328"/>
      <c r="MPE845" s="328"/>
      <c r="MPF845" s="328"/>
      <c r="MPG845" s="328"/>
      <c r="MPH845" s="328"/>
      <c r="MPI845" s="328"/>
      <c r="MPJ845" s="328"/>
      <c r="MPK845" s="328"/>
      <c r="MPL845" s="328"/>
      <c r="MPM845" s="328"/>
      <c r="MPN845" s="328"/>
      <c r="MPO845" s="328"/>
      <c r="MPP845" s="328"/>
      <c r="MPQ845" s="328"/>
      <c r="MPR845" s="328"/>
      <c r="MPS845" s="328"/>
      <c r="MPT845" s="328"/>
      <c r="MPU845" s="328"/>
      <c r="MPV845" s="328"/>
      <c r="MPW845" s="328"/>
      <c r="MPX845" s="328"/>
      <c r="MPY845" s="328"/>
      <c r="MPZ845" s="328"/>
      <c r="MQA845" s="328"/>
      <c r="MQB845" s="328"/>
      <c r="MQC845" s="328"/>
      <c r="MQD845" s="328"/>
      <c r="MQE845" s="328"/>
      <c r="MQF845" s="328"/>
      <c r="MQG845" s="328"/>
      <c r="MQH845" s="328"/>
      <c r="MQI845" s="328"/>
      <c r="MQJ845" s="328"/>
      <c r="MQK845" s="328"/>
      <c r="MQL845" s="328"/>
      <c r="MQM845" s="328"/>
      <c r="MQN845" s="328"/>
      <c r="MQO845" s="328"/>
      <c r="MQP845" s="328"/>
      <c r="MQQ845" s="328"/>
      <c r="MQR845" s="328"/>
      <c r="MQS845" s="328"/>
      <c r="MQT845" s="328"/>
      <c r="MQU845" s="328"/>
      <c r="MQV845" s="328"/>
      <c r="MQW845" s="328"/>
      <c r="MQX845" s="328"/>
      <c r="MQY845" s="328"/>
      <c r="MQZ845" s="328"/>
      <c r="MRA845" s="328"/>
      <c r="MRB845" s="328"/>
      <c r="MRC845" s="328"/>
      <c r="MRD845" s="328"/>
      <c r="MRE845" s="328"/>
      <c r="MRF845" s="328"/>
      <c r="MRG845" s="328"/>
      <c r="MRH845" s="328"/>
      <c r="MRI845" s="328"/>
      <c r="MRJ845" s="328"/>
      <c r="MRK845" s="328"/>
      <c r="MRL845" s="328"/>
      <c r="MRM845" s="328"/>
      <c r="MRN845" s="328"/>
      <c r="MRO845" s="328"/>
      <c r="MRP845" s="328"/>
      <c r="MRQ845" s="328"/>
      <c r="MRR845" s="328"/>
      <c r="MRS845" s="328"/>
      <c r="MRT845" s="328"/>
      <c r="MRU845" s="328"/>
      <c r="MRV845" s="328"/>
      <c r="MRW845" s="328"/>
      <c r="MRX845" s="328"/>
      <c r="MRY845" s="328"/>
      <c r="MRZ845" s="328"/>
      <c r="MSA845" s="328"/>
      <c r="MSB845" s="328"/>
      <c r="MSC845" s="328"/>
      <c r="MSD845" s="328"/>
      <c r="MSE845" s="328"/>
      <c r="MSF845" s="328"/>
      <c r="MSG845" s="328"/>
      <c r="MSH845" s="328"/>
      <c r="MSI845" s="328"/>
      <c r="MSJ845" s="328"/>
      <c r="MSK845" s="328"/>
      <c r="MSL845" s="328"/>
      <c r="MSM845" s="328"/>
      <c r="MSN845" s="328"/>
      <c r="MSO845" s="328"/>
      <c r="MSP845" s="328"/>
      <c r="MSQ845" s="328"/>
      <c r="MSR845" s="328"/>
      <c r="MSS845" s="328"/>
      <c r="MST845" s="328"/>
      <c r="MSU845" s="328"/>
      <c r="MSV845" s="328"/>
      <c r="MSW845" s="328"/>
      <c r="MSX845" s="328"/>
      <c r="MSY845" s="328"/>
      <c r="MSZ845" s="328"/>
      <c r="MTA845" s="328"/>
      <c r="MTB845" s="328"/>
      <c r="MTC845" s="328"/>
      <c r="MTD845" s="328"/>
      <c r="MTE845" s="328"/>
      <c r="MTF845" s="328"/>
      <c r="MTG845" s="328"/>
      <c r="MTH845" s="328"/>
      <c r="MTI845" s="328"/>
      <c r="MTJ845" s="328"/>
      <c r="MTK845" s="328"/>
      <c r="MTL845" s="328"/>
      <c r="MTM845" s="328"/>
      <c r="MTN845" s="328"/>
      <c r="MTO845" s="328"/>
      <c r="MTP845" s="328"/>
      <c r="MTQ845" s="328"/>
      <c r="MTR845" s="328"/>
      <c r="MTS845" s="328"/>
      <c r="MTT845" s="328"/>
      <c r="MTU845" s="328"/>
      <c r="MTV845" s="328"/>
      <c r="MTW845" s="328"/>
      <c r="MTX845" s="328"/>
      <c r="MTY845" s="328"/>
      <c r="MTZ845" s="328"/>
      <c r="MUA845" s="328"/>
      <c r="MUB845" s="328"/>
      <c r="MUC845" s="328"/>
      <c r="MUD845" s="328"/>
      <c r="MUE845" s="328"/>
      <c r="MUF845" s="328"/>
      <c r="MUG845" s="328"/>
      <c r="MUH845" s="328"/>
      <c r="MUI845" s="328"/>
      <c r="MUJ845" s="328"/>
      <c r="MUK845" s="328"/>
      <c r="MUL845" s="328"/>
      <c r="MUM845" s="328"/>
      <c r="MUN845" s="328"/>
      <c r="MUO845" s="328"/>
      <c r="MUP845" s="328"/>
      <c r="MUQ845" s="328"/>
      <c r="MUR845" s="328"/>
      <c r="MUS845" s="328"/>
      <c r="MUT845" s="328"/>
      <c r="MUU845" s="328"/>
      <c r="MUV845" s="328"/>
      <c r="MUW845" s="328"/>
      <c r="MUX845" s="328"/>
      <c r="MUY845" s="328"/>
      <c r="MUZ845" s="328"/>
      <c r="MVA845" s="328"/>
      <c r="MVB845" s="328"/>
      <c r="MVC845" s="328"/>
      <c r="MVD845" s="328"/>
      <c r="MVE845" s="328"/>
      <c r="MVF845" s="328"/>
      <c r="MVG845" s="328"/>
      <c r="MVH845" s="328"/>
      <c r="MVI845" s="328"/>
      <c r="MVJ845" s="328"/>
      <c r="MVK845" s="328"/>
      <c r="MVL845" s="328"/>
      <c r="MVM845" s="328"/>
      <c r="MVN845" s="328"/>
      <c r="MVO845" s="328"/>
      <c r="MVP845" s="328"/>
      <c r="MVQ845" s="328"/>
      <c r="MVR845" s="328"/>
      <c r="MVS845" s="328"/>
      <c r="MVT845" s="328"/>
      <c r="MVU845" s="328"/>
      <c r="MVV845" s="328"/>
      <c r="MVW845" s="328"/>
      <c r="MVX845" s="328"/>
      <c r="MVY845" s="328"/>
      <c r="MVZ845" s="328"/>
      <c r="MWA845" s="328"/>
      <c r="MWB845" s="328"/>
      <c r="MWC845" s="328"/>
      <c r="MWD845" s="328"/>
      <c r="MWE845" s="328"/>
      <c r="MWF845" s="328"/>
      <c r="MWG845" s="328"/>
      <c r="MWH845" s="328"/>
      <c r="MWI845" s="328"/>
      <c r="MWJ845" s="328"/>
      <c r="MWK845" s="328"/>
      <c r="MWL845" s="328"/>
      <c r="MWM845" s="328"/>
      <c r="MWN845" s="328"/>
      <c r="MWO845" s="328"/>
      <c r="MWP845" s="328"/>
      <c r="MWQ845" s="328"/>
      <c r="MWR845" s="328"/>
      <c r="MWS845" s="328"/>
      <c r="MWT845" s="328"/>
      <c r="MWU845" s="328"/>
      <c r="MWV845" s="328"/>
      <c r="MWW845" s="328"/>
      <c r="MWX845" s="328"/>
      <c r="MWY845" s="328"/>
      <c r="MWZ845" s="328"/>
      <c r="MXA845" s="328"/>
      <c r="MXB845" s="328"/>
      <c r="MXC845" s="328"/>
      <c r="MXD845" s="328"/>
      <c r="MXE845" s="328"/>
      <c r="MXF845" s="328"/>
      <c r="MXG845" s="328"/>
      <c r="MXH845" s="328"/>
      <c r="MXI845" s="328"/>
      <c r="MXJ845" s="328"/>
      <c r="MXK845" s="328"/>
      <c r="MXL845" s="328"/>
      <c r="MXM845" s="328"/>
      <c r="MXN845" s="328"/>
      <c r="MXO845" s="328"/>
      <c r="MXP845" s="328"/>
      <c r="MXQ845" s="328"/>
      <c r="MXR845" s="328"/>
      <c r="MXS845" s="328"/>
      <c r="MXT845" s="328"/>
      <c r="MXU845" s="328"/>
      <c r="MXV845" s="328"/>
      <c r="MXW845" s="328"/>
      <c r="MXX845" s="328"/>
      <c r="MXY845" s="328"/>
      <c r="MXZ845" s="328"/>
      <c r="MYA845" s="328"/>
      <c r="MYB845" s="328"/>
      <c r="MYC845" s="328"/>
      <c r="MYD845" s="328"/>
      <c r="MYE845" s="328"/>
      <c r="MYF845" s="328"/>
      <c r="MYG845" s="328"/>
      <c r="MYH845" s="328"/>
      <c r="MYI845" s="328"/>
      <c r="MYJ845" s="328"/>
      <c r="MYK845" s="328"/>
      <c r="MYL845" s="328"/>
      <c r="MYM845" s="328"/>
      <c r="MYN845" s="328"/>
      <c r="MYO845" s="328"/>
      <c r="MYP845" s="328"/>
      <c r="MYQ845" s="328"/>
      <c r="MYR845" s="328"/>
      <c r="MYS845" s="328"/>
      <c r="MYT845" s="328"/>
      <c r="MYU845" s="328"/>
      <c r="MYV845" s="328"/>
      <c r="MYW845" s="328"/>
      <c r="MYX845" s="328"/>
      <c r="MYY845" s="328"/>
      <c r="MYZ845" s="328"/>
      <c r="MZA845" s="328"/>
      <c r="MZB845" s="328"/>
      <c r="MZC845" s="328"/>
      <c r="MZD845" s="328"/>
      <c r="MZE845" s="328"/>
      <c r="MZF845" s="328"/>
      <c r="MZG845" s="328"/>
      <c r="MZH845" s="328"/>
      <c r="MZI845" s="328"/>
      <c r="MZJ845" s="328"/>
      <c r="MZK845" s="328"/>
      <c r="MZL845" s="328"/>
      <c r="MZM845" s="328"/>
      <c r="MZN845" s="328"/>
      <c r="MZO845" s="328"/>
      <c r="MZP845" s="328"/>
      <c r="MZQ845" s="328"/>
      <c r="MZR845" s="328"/>
      <c r="MZS845" s="328"/>
      <c r="MZT845" s="328"/>
      <c r="MZU845" s="328"/>
      <c r="MZV845" s="328"/>
      <c r="MZW845" s="328"/>
      <c r="MZX845" s="328"/>
      <c r="MZY845" s="328"/>
      <c r="MZZ845" s="328"/>
      <c r="NAA845" s="328"/>
      <c r="NAB845" s="328"/>
      <c r="NAC845" s="328"/>
      <c r="NAD845" s="328"/>
      <c r="NAE845" s="328"/>
      <c r="NAF845" s="328"/>
      <c r="NAG845" s="328"/>
      <c r="NAH845" s="328"/>
      <c r="NAI845" s="328"/>
      <c r="NAJ845" s="328"/>
      <c r="NAK845" s="328"/>
      <c r="NAL845" s="328"/>
      <c r="NAM845" s="328"/>
      <c r="NAN845" s="328"/>
      <c r="NAO845" s="328"/>
      <c r="NAP845" s="328"/>
      <c r="NAQ845" s="328"/>
      <c r="NAR845" s="328"/>
      <c r="NAS845" s="328"/>
      <c r="NAT845" s="328"/>
      <c r="NAU845" s="328"/>
      <c r="NAV845" s="328"/>
      <c r="NAW845" s="328"/>
      <c r="NAX845" s="328"/>
      <c r="NAY845" s="328"/>
      <c r="NAZ845" s="328"/>
      <c r="NBA845" s="328"/>
      <c r="NBB845" s="328"/>
      <c r="NBC845" s="328"/>
      <c r="NBD845" s="328"/>
      <c r="NBE845" s="328"/>
      <c r="NBF845" s="328"/>
      <c r="NBG845" s="328"/>
      <c r="NBH845" s="328"/>
      <c r="NBI845" s="328"/>
      <c r="NBJ845" s="328"/>
      <c r="NBK845" s="328"/>
      <c r="NBL845" s="328"/>
      <c r="NBM845" s="328"/>
      <c r="NBN845" s="328"/>
      <c r="NBO845" s="328"/>
      <c r="NBP845" s="328"/>
      <c r="NBQ845" s="328"/>
      <c r="NBR845" s="328"/>
      <c r="NBS845" s="328"/>
      <c r="NBT845" s="328"/>
      <c r="NBU845" s="328"/>
      <c r="NBV845" s="328"/>
      <c r="NBW845" s="328"/>
      <c r="NBX845" s="328"/>
      <c r="NBY845" s="328"/>
      <c r="NBZ845" s="328"/>
      <c r="NCA845" s="328"/>
      <c r="NCB845" s="328"/>
      <c r="NCC845" s="328"/>
      <c r="NCD845" s="328"/>
      <c r="NCE845" s="328"/>
      <c r="NCF845" s="328"/>
      <c r="NCG845" s="328"/>
      <c r="NCH845" s="328"/>
      <c r="NCI845" s="328"/>
      <c r="NCJ845" s="328"/>
      <c r="NCK845" s="328"/>
      <c r="NCL845" s="328"/>
      <c r="NCM845" s="328"/>
      <c r="NCN845" s="328"/>
      <c r="NCO845" s="328"/>
      <c r="NCP845" s="328"/>
      <c r="NCQ845" s="328"/>
      <c r="NCR845" s="328"/>
      <c r="NCS845" s="328"/>
      <c r="NCT845" s="328"/>
      <c r="NCU845" s="328"/>
      <c r="NCV845" s="328"/>
      <c r="NCW845" s="328"/>
      <c r="NCX845" s="328"/>
      <c r="NCY845" s="328"/>
      <c r="NCZ845" s="328"/>
      <c r="NDA845" s="328"/>
      <c r="NDB845" s="328"/>
      <c r="NDC845" s="328"/>
      <c r="NDD845" s="328"/>
      <c r="NDE845" s="328"/>
      <c r="NDF845" s="328"/>
      <c r="NDG845" s="328"/>
      <c r="NDH845" s="328"/>
      <c r="NDI845" s="328"/>
      <c r="NDJ845" s="328"/>
      <c r="NDK845" s="328"/>
      <c r="NDL845" s="328"/>
      <c r="NDM845" s="328"/>
      <c r="NDN845" s="328"/>
      <c r="NDO845" s="328"/>
      <c r="NDP845" s="328"/>
      <c r="NDQ845" s="328"/>
      <c r="NDR845" s="328"/>
      <c r="NDS845" s="328"/>
      <c r="NDT845" s="328"/>
      <c r="NDU845" s="328"/>
      <c r="NDV845" s="328"/>
      <c r="NDW845" s="328"/>
      <c r="NDX845" s="328"/>
      <c r="NDY845" s="328"/>
      <c r="NDZ845" s="328"/>
      <c r="NEA845" s="328"/>
      <c r="NEB845" s="328"/>
      <c r="NEC845" s="328"/>
      <c r="NED845" s="328"/>
      <c r="NEE845" s="328"/>
      <c r="NEF845" s="328"/>
      <c r="NEG845" s="328"/>
      <c r="NEH845" s="328"/>
      <c r="NEI845" s="328"/>
      <c r="NEJ845" s="328"/>
      <c r="NEK845" s="328"/>
      <c r="NEL845" s="328"/>
      <c r="NEM845" s="328"/>
      <c r="NEN845" s="328"/>
      <c r="NEO845" s="328"/>
      <c r="NEP845" s="328"/>
      <c r="NEQ845" s="328"/>
      <c r="NER845" s="328"/>
      <c r="NES845" s="328"/>
      <c r="NET845" s="328"/>
      <c r="NEU845" s="328"/>
      <c r="NEV845" s="328"/>
      <c r="NEW845" s="328"/>
      <c r="NEX845" s="328"/>
      <c r="NEY845" s="328"/>
      <c r="NEZ845" s="328"/>
      <c r="NFA845" s="328"/>
      <c r="NFB845" s="328"/>
      <c r="NFC845" s="328"/>
      <c r="NFD845" s="328"/>
      <c r="NFE845" s="328"/>
      <c r="NFF845" s="328"/>
      <c r="NFG845" s="328"/>
      <c r="NFH845" s="328"/>
      <c r="NFI845" s="328"/>
      <c r="NFJ845" s="328"/>
      <c r="NFK845" s="328"/>
      <c r="NFL845" s="328"/>
      <c r="NFM845" s="328"/>
      <c r="NFN845" s="328"/>
      <c r="NFO845" s="328"/>
      <c r="NFP845" s="328"/>
      <c r="NFQ845" s="328"/>
      <c r="NFR845" s="328"/>
      <c r="NFS845" s="328"/>
      <c r="NFT845" s="328"/>
      <c r="NFU845" s="328"/>
      <c r="NFV845" s="328"/>
      <c r="NFW845" s="328"/>
      <c r="NFX845" s="328"/>
      <c r="NFY845" s="328"/>
      <c r="NFZ845" s="328"/>
      <c r="NGA845" s="328"/>
      <c r="NGB845" s="328"/>
      <c r="NGC845" s="328"/>
      <c r="NGD845" s="328"/>
      <c r="NGE845" s="328"/>
      <c r="NGF845" s="328"/>
      <c r="NGG845" s="328"/>
      <c r="NGH845" s="328"/>
      <c r="NGI845" s="328"/>
      <c r="NGJ845" s="328"/>
      <c r="NGK845" s="328"/>
      <c r="NGL845" s="328"/>
      <c r="NGM845" s="328"/>
      <c r="NGN845" s="328"/>
      <c r="NGO845" s="328"/>
      <c r="NGP845" s="328"/>
      <c r="NGQ845" s="328"/>
      <c r="NGR845" s="328"/>
      <c r="NGS845" s="328"/>
      <c r="NGT845" s="328"/>
      <c r="NGU845" s="328"/>
      <c r="NGV845" s="328"/>
      <c r="NGW845" s="328"/>
      <c r="NGX845" s="328"/>
      <c r="NGY845" s="328"/>
      <c r="NGZ845" s="328"/>
      <c r="NHA845" s="328"/>
      <c r="NHB845" s="328"/>
      <c r="NHC845" s="328"/>
      <c r="NHD845" s="328"/>
      <c r="NHE845" s="328"/>
      <c r="NHF845" s="328"/>
      <c r="NHG845" s="328"/>
      <c r="NHH845" s="328"/>
      <c r="NHI845" s="328"/>
      <c r="NHJ845" s="328"/>
      <c r="NHK845" s="328"/>
      <c r="NHL845" s="328"/>
      <c r="NHM845" s="328"/>
      <c r="NHN845" s="328"/>
      <c r="NHO845" s="328"/>
      <c r="NHP845" s="328"/>
      <c r="NHQ845" s="328"/>
      <c r="NHR845" s="328"/>
      <c r="NHS845" s="328"/>
      <c r="NHT845" s="328"/>
      <c r="NHU845" s="328"/>
      <c r="NHV845" s="328"/>
      <c r="NHW845" s="328"/>
      <c r="NHX845" s="328"/>
      <c r="NHY845" s="328"/>
      <c r="NHZ845" s="328"/>
      <c r="NIA845" s="328"/>
      <c r="NIB845" s="328"/>
      <c r="NIC845" s="328"/>
      <c r="NID845" s="328"/>
      <c r="NIE845" s="328"/>
      <c r="NIF845" s="328"/>
      <c r="NIG845" s="328"/>
      <c r="NIH845" s="328"/>
      <c r="NII845" s="328"/>
      <c r="NIJ845" s="328"/>
      <c r="NIK845" s="328"/>
      <c r="NIL845" s="328"/>
      <c r="NIM845" s="328"/>
      <c r="NIN845" s="328"/>
      <c r="NIO845" s="328"/>
      <c r="NIP845" s="328"/>
      <c r="NIQ845" s="328"/>
      <c r="NIR845" s="328"/>
      <c r="NIS845" s="328"/>
      <c r="NIT845" s="328"/>
      <c r="NIU845" s="328"/>
      <c r="NIV845" s="328"/>
      <c r="NIW845" s="328"/>
      <c r="NIX845" s="328"/>
      <c r="NIY845" s="328"/>
      <c r="NIZ845" s="328"/>
      <c r="NJA845" s="328"/>
      <c r="NJB845" s="328"/>
      <c r="NJC845" s="328"/>
      <c r="NJD845" s="328"/>
      <c r="NJE845" s="328"/>
      <c r="NJF845" s="328"/>
      <c r="NJG845" s="328"/>
      <c r="NJH845" s="328"/>
      <c r="NJI845" s="328"/>
      <c r="NJJ845" s="328"/>
      <c r="NJK845" s="328"/>
      <c r="NJL845" s="328"/>
      <c r="NJM845" s="328"/>
      <c r="NJN845" s="328"/>
      <c r="NJO845" s="328"/>
      <c r="NJP845" s="328"/>
      <c r="NJQ845" s="328"/>
      <c r="NJR845" s="328"/>
      <c r="NJS845" s="328"/>
      <c r="NJT845" s="328"/>
      <c r="NJU845" s="328"/>
      <c r="NJV845" s="328"/>
      <c r="NJW845" s="328"/>
      <c r="NJX845" s="328"/>
      <c r="NJY845" s="328"/>
      <c r="NJZ845" s="328"/>
      <c r="NKA845" s="328"/>
      <c r="NKB845" s="328"/>
      <c r="NKC845" s="328"/>
      <c r="NKD845" s="328"/>
      <c r="NKE845" s="328"/>
      <c r="NKF845" s="328"/>
      <c r="NKG845" s="328"/>
      <c r="NKH845" s="328"/>
      <c r="NKI845" s="328"/>
      <c r="NKJ845" s="328"/>
      <c r="NKK845" s="328"/>
      <c r="NKL845" s="328"/>
      <c r="NKM845" s="328"/>
      <c r="NKN845" s="328"/>
      <c r="NKO845" s="328"/>
      <c r="NKP845" s="328"/>
      <c r="NKQ845" s="328"/>
      <c r="NKR845" s="328"/>
      <c r="NKS845" s="328"/>
      <c r="NKT845" s="328"/>
      <c r="NKU845" s="328"/>
      <c r="NKV845" s="328"/>
      <c r="NKW845" s="328"/>
      <c r="NKX845" s="328"/>
      <c r="NKY845" s="328"/>
      <c r="NKZ845" s="328"/>
      <c r="NLA845" s="328"/>
      <c r="NLB845" s="328"/>
      <c r="NLC845" s="328"/>
      <c r="NLD845" s="328"/>
      <c r="NLE845" s="328"/>
      <c r="NLF845" s="328"/>
      <c r="NLG845" s="328"/>
      <c r="NLH845" s="328"/>
      <c r="NLI845" s="328"/>
      <c r="NLJ845" s="328"/>
      <c r="NLK845" s="328"/>
      <c r="NLL845" s="328"/>
      <c r="NLM845" s="328"/>
      <c r="NLN845" s="328"/>
      <c r="NLO845" s="328"/>
      <c r="NLP845" s="328"/>
      <c r="NLQ845" s="328"/>
      <c r="NLR845" s="328"/>
      <c r="NLS845" s="328"/>
      <c r="NLT845" s="328"/>
      <c r="NLU845" s="328"/>
      <c r="NLV845" s="328"/>
      <c r="NLW845" s="328"/>
      <c r="NLX845" s="328"/>
      <c r="NLY845" s="328"/>
      <c r="NLZ845" s="328"/>
      <c r="NMA845" s="328"/>
      <c r="NMB845" s="328"/>
      <c r="NMC845" s="328"/>
      <c r="NMD845" s="328"/>
      <c r="NME845" s="328"/>
      <c r="NMF845" s="328"/>
      <c r="NMG845" s="328"/>
      <c r="NMH845" s="328"/>
      <c r="NMI845" s="328"/>
      <c r="NMJ845" s="328"/>
      <c r="NMK845" s="328"/>
      <c r="NML845" s="328"/>
      <c r="NMM845" s="328"/>
      <c r="NMN845" s="328"/>
      <c r="NMO845" s="328"/>
      <c r="NMP845" s="328"/>
      <c r="NMQ845" s="328"/>
      <c r="NMR845" s="328"/>
      <c r="NMS845" s="328"/>
      <c r="NMT845" s="328"/>
      <c r="NMU845" s="328"/>
      <c r="NMV845" s="328"/>
      <c r="NMW845" s="328"/>
      <c r="NMX845" s="328"/>
      <c r="NMY845" s="328"/>
      <c r="NMZ845" s="328"/>
      <c r="NNA845" s="328"/>
      <c r="NNB845" s="328"/>
      <c r="NNC845" s="328"/>
      <c r="NND845" s="328"/>
      <c r="NNE845" s="328"/>
      <c r="NNF845" s="328"/>
      <c r="NNG845" s="328"/>
      <c r="NNH845" s="328"/>
      <c r="NNI845" s="328"/>
      <c r="NNJ845" s="328"/>
      <c r="NNK845" s="328"/>
      <c r="NNL845" s="328"/>
      <c r="NNM845" s="328"/>
      <c r="NNN845" s="328"/>
      <c r="NNO845" s="328"/>
      <c r="NNP845" s="328"/>
      <c r="NNQ845" s="328"/>
      <c r="NNR845" s="328"/>
      <c r="NNS845" s="328"/>
      <c r="NNT845" s="328"/>
      <c r="NNU845" s="328"/>
      <c r="NNV845" s="328"/>
      <c r="NNW845" s="328"/>
      <c r="NNX845" s="328"/>
      <c r="NNY845" s="328"/>
      <c r="NNZ845" s="328"/>
      <c r="NOA845" s="328"/>
      <c r="NOB845" s="328"/>
      <c r="NOC845" s="328"/>
      <c r="NOD845" s="328"/>
      <c r="NOE845" s="328"/>
      <c r="NOF845" s="328"/>
      <c r="NOG845" s="328"/>
      <c r="NOH845" s="328"/>
      <c r="NOI845" s="328"/>
      <c r="NOJ845" s="328"/>
      <c r="NOK845" s="328"/>
      <c r="NOL845" s="328"/>
      <c r="NOM845" s="328"/>
      <c r="NON845" s="328"/>
      <c r="NOO845" s="328"/>
      <c r="NOP845" s="328"/>
      <c r="NOQ845" s="328"/>
      <c r="NOR845" s="328"/>
      <c r="NOS845" s="328"/>
      <c r="NOT845" s="328"/>
      <c r="NOU845" s="328"/>
      <c r="NOV845" s="328"/>
      <c r="NOW845" s="328"/>
      <c r="NOX845" s="328"/>
      <c r="NOY845" s="328"/>
      <c r="NOZ845" s="328"/>
      <c r="NPA845" s="328"/>
      <c r="NPB845" s="328"/>
      <c r="NPC845" s="328"/>
      <c r="NPD845" s="328"/>
      <c r="NPE845" s="328"/>
      <c r="NPF845" s="328"/>
      <c r="NPG845" s="328"/>
      <c r="NPH845" s="328"/>
      <c r="NPI845" s="328"/>
      <c r="NPJ845" s="328"/>
      <c r="NPK845" s="328"/>
      <c r="NPL845" s="328"/>
      <c r="NPM845" s="328"/>
      <c r="NPN845" s="328"/>
      <c r="NPO845" s="328"/>
      <c r="NPP845" s="328"/>
      <c r="NPQ845" s="328"/>
      <c r="NPR845" s="328"/>
      <c r="NPS845" s="328"/>
      <c r="NPT845" s="328"/>
      <c r="NPU845" s="328"/>
      <c r="NPV845" s="328"/>
      <c r="NPW845" s="328"/>
      <c r="NPX845" s="328"/>
      <c r="NPY845" s="328"/>
      <c r="NPZ845" s="328"/>
      <c r="NQA845" s="328"/>
      <c r="NQB845" s="328"/>
      <c r="NQC845" s="328"/>
      <c r="NQD845" s="328"/>
      <c r="NQE845" s="328"/>
      <c r="NQF845" s="328"/>
      <c r="NQG845" s="328"/>
      <c r="NQH845" s="328"/>
      <c r="NQI845" s="328"/>
      <c r="NQJ845" s="328"/>
      <c r="NQK845" s="328"/>
      <c r="NQL845" s="328"/>
      <c r="NQM845" s="328"/>
      <c r="NQN845" s="328"/>
      <c r="NQO845" s="328"/>
      <c r="NQP845" s="328"/>
      <c r="NQQ845" s="328"/>
      <c r="NQR845" s="328"/>
      <c r="NQS845" s="328"/>
      <c r="NQT845" s="328"/>
      <c r="NQU845" s="328"/>
      <c r="NQV845" s="328"/>
      <c r="NQW845" s="328"/>
      <c r="NQX845" s="328"/>
      <c r="NQY845" s="328"/>
      <c r="NQZ845" s="328"/>
      <c r="NRA845" s="328"/>
      <c r="NRB845" s="328"/>
      <c r="NRC845" s="328"/>
      <c r="NRD845" s="328"/>
      <c r="NRE845" s="328"/>
      <c r="NRF845" s="328"/>
      <c r="NRG845" s="328"/>
      <c r="NRH845" s="328"/>
      <c r="NRI845" s="328"/>
      <c r="NRJ845" s="328"/>
      <c r="NRK845" s="328"/>
      <c r="NRL845" s="328"/>
      <c r="NRM845" s="328"/>
      <c r="NRN845" s="328"/>
      <c r="NRO845" s="328"/>
      <c r="NRP845" s="328"/>
      <c r="NRQ845" s="328"/>
      <c r="NRR845" s="328"/>
      <c r="NRS845" s="328"/>
      <c r="NRT845" s="328"/>
      <c r="NRU845" s="328"/>
      <c r="NRV845" s="328"/>
      <c r="NRW845" s="328"/>
      <c r="NRX845" s="328"/>
      <c r="NRY845" s="328"/>
      <c r="NRZ845" s="328"/>
      <c r="NSA845" s="328"/>
      <c r="NSB845" s="328"/>
      <c r="NSC845" s="328"/>
      <c r="NSD845" s="328"/>
      <c r="NSE845" s="328"/>
      <c r="NSF845" s="328"/>
      <c r="NSG845" s="328"/>
      <c r="NSH845" s="328"/>
      <c r="NSI845" s="328"/>
      <c r="NSJ845" s="328"/>
      <c r="NSK845" s="328"/>
      <c r="NSL845" s="328"/>
      <c r="NSM845" s="328"/>
      <c r="NSN845" s="328"/>
      <c r="NSO845" s="328"/>
      <c r="NSP845" s="328"/>
      <c r="NSQ845" s="328"/>
      <c r="NSR845" s="328"/>
      <c r="NSS845" s="328"/>
      <c r="NST845" s="328"/>
      <c r="NSU845" s="328"/>
      <c r="NSV845" s="328"/>
      <c r="NSW845" s="328"/>
      <c r="NSX845" s="328"/>
      <c r="NSY845" s="328"/>
      <c r="NSZ845" s="328"/>
      <c r="NTA845" s="328"/>
      <c r="NTB845" s="328"/>
      <c r="NTC845" s="328"/>
      <c r="NTD845" s="328"/>
      <c r="NTE845" s="328"/>
      <c r="NTF845" s="328"/>
      <c r="NTG845" s="328"/>
      <c r="NTH845" s="328"/>
      <c r="NTI845" s="328"/>
      <c r="NTJ845" s="328"/>
      <c r="NTK845" s="328"/>
      <c r="NTL845" s="328"/>
      <c r="NTM845" s="328"/>
      <c r="NTN845" s="328"/>
      <c r="NTO845" s="328"/>
      <c r="NTP845" s="328"/>
      <c r="NTQ845" s="328"/>
      <c r="NTR845" s="328"/>
      <c r="NTS845" s="328"/>
      <c r="NTT845" s="328"/>
      <c r="NTU845" s="328"/>
      <c r="NTV845" s="328"/>
      <c r="NTW845" s="328"/>
      <c r="NTX845" s="328"/>
      <c r="NTY845" s="328"/>
      <c r="NTZ845" s="328"/>
      <c r="NUA845" s="328"/>
      <c r="NUB845" s="328"/>
      <c r="NUC845" s="328"/>
      <c r="NUD845" s="328"/>
      <c r="NUE845" s="328"/>
      <c r="NUF845" s="328"/>
      <c r="NUG845" s="328"/>
      <c r="NUH845" s="328"/>
      <c r="NUI845" s="328"/>
      <c r="NUJ845" s="328"/>
      <c r="NUK845" s="328"/>
      <c r="NUL845" s="328"/>
      <c r="NUM845" s="328"/>
      <c r="NUN845" s="328"/>
      <c r="NUO845" s="328"/>
      <c r="NUP845" s="328"/>
      <c r="NUQ845" s="328"/>
      <c r="NUR845" s="328"/>
      <c r="NUS845" s="328"/>
      <c r="NUT845" s="328"/>
      <c r="NUU845" s="328"/>
      <c r="NUV845" s="328"/>
      <c r="NUW845" s="328"/>
      <c r="NUX845" s="328"/>
      <c r="NUY845" s="328"/>
      <c r="NUZ845" s="328"/>
      <c r="NVA845" s="328"/>
      <c r="NVB845" s="328"/>
      <c r="NVC845" s="328"/>
      <c r="NVD845" s="328"/>
      <c r="NVE845" s="328"/>
      <c r="NVF845" s="328"/>
      <c r="NVG845" s="328"/>
      <c r="NVH845" s="328"/>
      <c r="NVI845" s="328"/>
      <c r="NVJ845" s="328"/>
      <c r="NVK845" s="328"/>
      <c r="NVL845" s="328"/>
      <c r="NVM845" s="328"/>
      <c r="NVN845" s="328"/>
      <c r="NVO845" s="328"/>
      <c r="NVP845" s="328"/>
      <c r="NVQ845" s="328"/>
      <c r="NVR845" s="328"/>
      <c r="NVS845" s="328"/>
      <c r="NVT845" s="328"/>
      <c r="NVU845" s="328"/>
      <c r="NVV845" s="328"/>
      <c r="NVW845" s="328"/>
      <c r="NVX845" s="328"/>
      <c r="NVY845" s="328"/>
      <c r="NVZ845" s="328"/>
      <c r="NWA845" s="328"/>
      <c r="NWB845" s="328"/>
      <c r="NWC845" s="328"/>
      <c r="NWD845" s="328"/>
      <c r="NWE845" s="328"/>
      <c r="NWF845" s="328"/>
      <c r="NWG845" s="328"/>
      <c r="NWH845" s="328"/>
      <c r="NWI845" s="328"/>
      <c r="NWJ845" s="328"/>
      <c r="NWK845" s="328"/>
      <c r="NWL845" s="328"/>
      <c r="NWM845" s="328"/>
      <c r="NWN845" s="328"/>
      <c r="NWO845" s="328"/>
      <c r="NWP845" s="328"/>
      <c r="NWQ845" s="328"/>
      <c r="NWR845" s="328"/>
      <c r="NWS845" s="328"/>
      <c r="NWT845" s="328"/>
      <c r="NWU845" s="328"/>
      <c r="NWV845" s="328"/>
      <c r="NWW845" s="328"/>
      <c r="NWX845" s="328"/>
      <c r="NWY845" s="328"/>
      <c r="NWZ845" s="328"/>
      <c r="NXA845" s="328"/>
      <c r="NXB845" s="328"/>
      <c r="NXC845" s="328"/>
      <c r="NXD845" s="328"/>
      <c r="NXE845" s="328"/>
      <c r="NXF845" s="328"/>
      <c r="NXG845" s="328"/>
      <c r="NXH845" s="328"/>
      <c r="NXI845" s="328"/>
      <c r="NXJ845" s="328"/>
      <c r="NXK845" s="328"/>
      <c r="NXL845" s="328"/>
      <c r="NXM845" s="328"/>
      <c r="NXN845" s="328"/>
      <c r="NXO845" s="328"/>
      <c r="NXP845" s="328"/>
      <c r="NXQ845" s="328"/>
      <c r="NXR845" s="328"/>
      <c r="NXS845" s="328"/>
      <c r="NXT845" s="328"/>
      <c r="NXU845" s="328"/>
      <c r="NXV845" s="328"/>
      <c r="NXW845" s="328"/>
      <c r="NXX845" s="328"/>
      <c r="NXY845" s="328"/>
      <c r="NXZ845" s="328"/>
      <c r="NYA845" s="328"/>
      <c r="NYB845" s="328"/>
      <c r="NYC845" s="328"/>
      <c r="NYD845" s="328"/>
      <c r="NYE845" s="328"/>
      <c r="NYF845" s="328"/>
      <c r="NYG845" s="328"/>
      <c r="NYH845" s="328"/>
      <c r="NYI845" s="328"/>
      <c r="NYJ845" s="328"/>
      <c r="NYK845" s="328"/>
      <c r="NYL845" s="328"/>
      <c r="NYM845" s="328"/>
      <c r="NYN845" s="328"/>
      <c r="NYO845" s="328"/>
      <c r="NYP845" s="328"/>
      <c r="NYQ845" s="328"/>
      <c r="NYR845" s="328"/>
      <c r="NYS845" s="328"/>
      <c r="NYT845" s="328"/>
      <c r="NYU845" s="328"/>
      <c r="NYV845" s="328"/>
      <c r="NYW845" s="328"/>
      <c r="NYX845" s="328"/>
      <c r="NYY845" s="328"/>
      <c r="NYZ845" s="328"/>
      <c r="NZA845" s="328"/>
      <c r="NZB845" s="328"/>
      <c r="NZC845" s="328"/>
      <c r="NZD845" s="328"/>
      <c r="NZE845" s="328"/>
      <c r="NZF845" s="328"/>
      <c r="NZG845" s="328"/>
      <c r="NZH845" s="328"/>
      <c r="NZI845" s="328"/>
      <c r="NZJ845" s="328"/>
      <c r="NZK845" s="328"/>
      <c r="NZL845" s="328"/>
      <c r="NZM845" s="328"/>
      <c r="NZN845" s="328"/>
      <c r="NZO845" s="328"/>
      <c r="NZP845" s="328"/>
      <c r="NZQ845" s="328"/>
      <c r="NZR845" s="328"/>
      <c r="NZS845" s="328"/>
      <c r="NZT845" s="328"/>
      <c r="NZU845" s="328"/>
      <c r="NZV845" s="328"/>
      <c r="NZW845" s="328"/>
      <c r="NZX845" s="328"/>
      <c r="NZY845" s="328"/>
      <c r="NZZ845" s="328"/>
      <c r="OAA845" s="328"/>
      <c r="OAB845" s="328"/>
      <c r="OAC845" s="328"/>
      <c r="OAD845" s="328"/>
      <c r="OAE845" s="328"/>
      <c r="OAF845" s="328"/>
      <c r="OAG845" s="328"/>
      <c r="OAH845" s="328"/>
      <c r="OAI845" s="328"/>
      <c r="OAJ845" s="328"/>
      <c r="OAK845" s="328"/>
      <c r="OAL845" s="328"/>
      <c r="OAM845" s="328"/>
      <c r="OAN845" s="328"/>
      <c r="OAO845" s="328"/>
      <c r="OAP845" s="328"/>
      <c r="OAQ845" s="328"/>
      <c r="OAR845" s="328"/>
      <c r="OAS845" s="328"/>
      <c r="OAT845" s="328"/>
      <c r="OAU845" s="328"/>
      <c r="OAV845" s="328"/>
      <c r="OAW845" s="328"/>
      <c r="OAX845" s="328"/>
      <c r="OAY845" s="328"/>
      <c r="OAZ845" s="328"/>
      <c r="OBA845" s="328"/>
      <c r="OBB845" s="328"/>
      <c r="OBC845" s="328"/>
      <c r="OBD845" s="328"/>
      <c r="OBE845" s="328"/>
      <c r="OBF845" s="328"/>
      <c r="OBG845" s="328"/>
      <c r="OBH845" s="328"/>
      <c r="OBI845" s="328"/>
      <c r="OBJ845" s="328"/>
      <c r="OBK845" s="328"/>
      <c r="OBL845" s="328"/>
      <c r="OBM845" s="328"/>
      <c r="OBN845" s="328"/>
      <c r="OBO845" s="328"/>
      <c r="OBP845" s="328"/>
      <c r="OBQ845" s="328"/>
      <c r="OBR845" s="328"/>
      <c r="OBS845" s="328"/>
      <c r="OBT845" s="328"/>
      <c r="OBU845" s="328"/>
      <c r="OBV845" s="328"/>
      <c r="OBW845" s="328"/>
      <c r="OBX845" s="328"/>
      <c r="OBY845" s="328"/>
      <c r="OBZ845" s="328"/>
      <c r="OCA845" s="328"/>
      <c r="OCB845" s="328"/>
      <c r="OCC845" s="328"/>
      <c r="OCD845" s="328"/>
      <c r="OCE845" s="328"/>
      <c r="OCF845" s="328"/>
      <c r="OCG845" s="328"/>
      <c r="OCH845" s="328"/>
      <c r="OCI845" s="328"/>
      <c r="OCJ845" s="328"/>
      <c r="OCK845" s="328"/>
      <c r="OCL845" s="328"/>
      <c r="OCM845" s="328"/>
      <c r="OCN845" s="328"/>
      <c r="OCO845" s="328"/>
      <c r="OCP845" s="328"/>
      <c r="OCQ845" s="328"/>
      <c r="OCR845" s="328"/>
      <c r="OCS845" s="328"/>
      <c r="OCT845" s="328"/>
      <c r="OCU845" s="328"/>
      <c r="OCV845" s="328"/>
      <c r="OCW845" s="328"/>
      <c r="OCX845" s="328"/>
      <c r="OCY845" s="328"/>
      <c r="OCZ845" s="328"/>
      <c r="ODA845" s="328"/>
      <c r="ODB845" s="328"/>
      <c r="ODC845" s="328"/>
      <c r="ODD845" s="328"/>
      <c r="ODE845" s="328"/>
      <c r="ODF845" s="328"/>
      <c r="ODG845" s="328"/>
      <c r="ODH845" s="328"/>
      <c r="ODI845" s="328"/>
      <c r="ODJ845" s="328"/>
      <c r="ODK845" s="328"/>
      <c r="ODL845" s="328"/>
      <c r="ODM845" s="328"/>
      <c r="ODN845" s="328"/>
      <c r="ODO845" s="328"/>
      <c r="ODP845" s="328"/>
      <c r="ODQ845" s="328"/>
      <c r="ODR845" s="328"/>
      <c r="ODS845" s="328"/>
      <c r="ODT845" s="328"/>
      <c r="ODU845" s="328"/>
      <c r="ODV845" s="328"/>
      <c r="ODW845" s="328"/>
      <c r="ODX845" s="328"/>
      <c r="ODY845" s="328"/>
      <c r="ODZ845" s="328"/>
      <c r="OEA845" s="328"/>
      <c r="OEB845" s="328"/>
      <c r="OEC845" s="328"/>
      <c r="OED845" s="328"/>
      <c r="OEE845" s="328"/>
      <c r="OEF845" s="328"/>
      <c r="OEG845" s="328"/>
      <c r="OEH845" s="328"/>
      <c r="OEI845" s="328"/>
      <c r="OEJ845" s="328"/>
      <c r="OEK845" s="328"/>
      <c r="OEL845" s="328"/>
      <c r="OEM845" s="328"/>
      <c r="OEN845" s="328"/>
      <c r="OEO845" s="328"/>
      <c r="OEP845" s="328"/>
      <c r="OEQ845" s="328"/>
      <c r="OER845" s="328"/>
      <c r="OES845" s="328"/>
      <c r="OET845" s="328"/>
      <c r="OEU845" s="328"/>
      <c r="OEV845" s="328"/>
      <c r="OEW845" s="328"/>
      <c r="OEX845" s="328"/>
      <c r="OEY845" s="328"/>
      <c r="OEZ845" s="328"/>
      <c r="OFA845" s="328"/>
      <c r="OFB845" s="328"/>
      <c r="OFC845" s="328"/>
      <c r="OFD845" s="328"/>
      <c r="OFE845" s="328"/>
      <c r="OFF845" s="328"/>
      <c r="OFG845" s="328"/>
      <c r="OFH845" s="328"/>
      <c r="OFI845" s="328"/>
      <c r="OFJ845" s="328"/>
      <c r="OFK845" s="328"/>
      <c r="OFL845" s="328"/>
      <c r="OFM845" s="328"/>
      <c r="OFN845" s="328"/>
      <c r="OFO845" s="328"/>
      <c r="OFP845" s="328"/>
      <c r="OFQ845" s="328"/>
      <c r="OFR845" s="328"/>
      <c r="OFS845" s="328"/>
      <c r="OFT845" s="328"/>
      <c r="OFU845" s="328"/>
      <c r="OFV845" s="328"/>
      <c r="OFW845" s="328"/>
      <c r="OFX845" s="328"/>
      <c r="OFY845" s="328"/>
      <c r="OFZ845" s="328"/>
      <c r="OGA845" s="328"/>
      <c r="OGB845" s="328"/>
      <c r="OGC845" s="328"/>
      <c r="OGD845" s="328"/>
      <c r="OGE845" s="328"/>
      <c r="OGF845" s="328"/>
      <c r="OGG845" s="328"/>
      <c r="OGH845" s="328"/>
      <c r="OGI845" s="328"/>
      <c r="OGJ845" s="328"/>
      <c r="OGK845" s="328"/>
      <c r="OGL845" s="328"/>
      <c r="OGM845" s="328"/>
      <c r="OGN845" s="328"/>
      <c r="OGO845" s="328"/>
      <c r="OGP845" s="328"/>
      <c r="OGQ845" s="328"/>
      <c r="OGR845" s="328"/>
      <c r="OGS845" s="328"/>
      <c r="OGT845" s="328"/>
      <c r="OGU845" s="328"/>
      <c r="OGV845" s="328"/>
      <c r="OGW845" s="328"/>
      <c r="OGX845" s="328"/>
      <c r="OGY845" s="328"/>
      <c r="OGZ845" s="328"/>
      <c r="OHA845" s="328"/>
      <c r="OHB845" s="328"/>
      <c r="OHC845" s="328"/>
      <c r="OHD845" s="328"/>
      <c r="OHE845" s="328"/>
      <c r="OHF845" s="328"/>
      <c r="OHG845" s="328"/>
      <c r="OHH845" s="328"/>
      <c r="OHI845" s="328"/>
      <c r="OHJ845" s="328"/>
      <c r="OHK845" s="328"/>
      <c r="OHL845" s="328"/>
      <c r="OHM845" s="328"/>
      <c r="OHN845" s="328"/>
      <c r="OHO845" s="328"/>
      <c r="OHP845" s="328"/>
      <c r="OHQ845" s="328"/>
      <c r="OHR845" s="328"/>
      <c r="OHS845" s="328"/>
      <c r="OHT845" s="328"/>
      <c r="OHU845" s="328"/>
      <c r="OHV845" s="328"/>
      <c r="OHW845" s="328"/>
      <c r="OHX845" s="328"/>
      <c r="OHY845" s="328"/>
      <c r="OHZ845" s="328"/>
      <c r="OIA845" s="328"/>
      <c r="OIB845" s="328"/>
      <c r="OIC845" s="328"/>
      <c r="OID845" s="328"/>
      <c r="OIE845" s="328"/>
      <c r="OIF845" s="328"/>
      <c r="OIG845" s="328"/>
      <c r="OIH845" s="328"/>
      <c r="OII845" s="328"/>
      <c r="OIJ845" s="328"/>
      <c r="OIK845" s="328"/>
      <c r="OIL845" s="328"/>
      <c r="OIM845" s="328"/>
      <c r="OIN845" s="328"/>
      <c r="OIO845" s="328"/>
      <c r="OIP845" s="328"/>
      <c r="OIQ845" s="328"/>
      <c r="OIR845" s="328"/>
      <c r="OIS845" s="328"/>
      <c r="OIT845" s="328"/>
      <c r="OIU845" s="328"/>
      <c r="OIV845" s="328"/>
      <c r="OIW845" s="328"/>
      <c r="OIX845" s="328"/>
      <c r="OIY845" s="328"/>
      <c r="OIZ845" s="328"/>
      <c r="OJA845" s="328"/>
      <c r="OJB845" s="328"/>
      <c r="OJC845" s="328"/>
      <c r="OJD845" s="328"/>
      <c r="OJE845" s="328"/>
      <c r="OJF845" s="328"/>
      <c r="OJG845" s="328"/>
      <c r="OJH845" s="328"/>
      <c r="OJI845" s="328"/>
      <c r="OJJ845" s="328"/>
      <c r="OJK845" s="328"/>
      <c r="OJL845" s="328"/>
      <c r="OJM845" s="328"/>
      <c r="OJN845" s="328"/>
      <c r="OJO845" s="328"/>
      <c r="OJP845" s="328"/>
      <c r="OJQ845" s="328"/>
      <c r="OJR845" s="328"/>
      <c r="OJS845" s="328"/>
      <c r="OJT845" s="328"/>
      <c r="OJU845" s="328"/>
      <c r="OJV845" s="328"/>
      <c r="OJW845" s="328"/>
      <c r="OJX845" s="328"/>
      <c r="OJY845" s="328"/>
      <c r="OJZ845" s="328"/>
      <c r="OKA845" s="328"/>
      <c r="OKB845" s="328"/>
      <c r="OKC845" s="328"/>
      <c r="OKD845" s="328"/>
      <c r="OKE845" s="328"/>
      <c r="OKF845" s="328"/>
      <c r="OKG845" s="328"/>
      <c r="OKH845" s="328"/>
      <c r="OKI845" s="328"/>
      <c r="OKJ845" s="328"/>
      <c r="OKK845" s="328"/>
      <c r="OKL845" s="328"/>
      <c r="OKM845" s="328"/>
      <c r="OKN845" s="328"/>
      <c r="OKO845" s="328"/>
      <c r="OKP845" s="328"/>
      <c r="OKQ845" s="328"/>
      <c r="OKR845" s="328"/>
      <c r="OKS845" s="328"/>
      <c r="OKT845" s="328"/>
      <c r="OKU845" s="328"/>
      <c r="OKV845" s="328"/>
      <c r="OKW845" s="328"/>
      <c r="OKX845" s="328"/>
      <c r="OKY845" s="328"/>
      <c r="OKZ845" s="328"/>
      <c r="OLA845" s="328"/>
      <c r="OLB845" s="328"/>
      <c r="OLC845" s="328"/>
      <c r="OLD845" s="328"/>
      <c r="OLE845" s="328"/>
      <c r="OLF845" s="328"/>
      <c r="OLG845" s="328"/>
      <c r="OLH845" s="328"/>
      <c r="OLI845" s="328"/>
      <c r="OLJ845" s="328"/>
      <c r="OLK845" s="328"/>
      <c r="OLL845" s="328"/>
      <c r="OLM845" s="328"/>
      <c r="OLN845" s="328"/>
      <c r="OLO845" s="328"/>
      <c r="OLP845" s="328"/>
      <c r="OLQ845" s="328"/>
      <c r="OLR845" s="328"/>
      <c r="OLS845" s="328"/>
      <c r="OLT845" s="328"/>
      <c r="OLU845" s="328"/>
      <c r="OLV845" s="328"/>
      <c r="OLW845" s="328"/>
      <c r="OLX845" s="328"/>
      <c r="OLY845" s="328"/>
      <c r="OLZ845" s="328"/>
      <c r="OMA845" s="328"/>
      <c r="OMB845" s="328"/>
      <c r="OMC845" s="328"/>
      <c r="OMD845" s="328"/>
      <c r="OME845" s="328"/>
      <c r="OMF845" s="328"/>
      <c r="OMG845" s="328"/>
      <c r="OMH845" s="328"/>
      <c r="OMI845" s="328"/>
      <c r="OMJ845" s="328"/>
      <c r="OMK845" s="328"/>
      <c r="OML845" s="328"/>
      <c r="OMM845" s="328"/>
      <c r="OMN845" s="328"/>
      <c r="OMO845" s="328"/>
      <c r="OMP845" s="328"/>
      <c r="OMQ845" s="328"/>
      <c r="OMR845" s="328"/>
      <c r="OMS845" s="328"/>
      <c r="OMT845" s="328"/>
      <c r="OMU845" s="328"/>
      <c r="OMV845" s="328"/>
      <c r="OMW845" s="328"/>
      <c r="OMX845" s="328"/>
      <c r="OMY845" s="328"/>
      <c r="OMZ845" s="328"/>
      <c r="ONA845" s="328"/>
      <c r="ONB845" s="328"/>
      <c r="ONC845" s="328"/>
      <c r="OND845" s="328"/>
      <c r="ONE845" s="328"/>
      <c r="ONF845" s="328"/>
      <c r="ONG845" s="328"/>
      <c r="ONH845" s="328"/>
      <c r="ONI845" s="328"/>
      <c r="ONJ845" s="328"/>
      <c r="ONK845" s="328"/>
      <c r="ONL845" s="328"/>
      <c r="ONM845" s="328"/>
      <c r="ONN845" s="328"/>
      <c r="ONO845" s="328"/>
      <c r="ONP845" s="328"/>
      <c r="ONQ845" s="328"/>
      <c r="ONR845" s="328"/>
      <c r="ONS845" s="328"/>
      <c r="ONT845" s="328"/>
      <c r="ONU845" s="328"/>
      <c r="ONV845" s="328"/>
      <c r="ONW845" s="328"/>
      <c r="ONX845" s="328"/>
      <c r="ONY845" s="328"/>
      <c r="ONZ845" s="328"/>
      <c r="OOA845" s="328"/>
      <c r="OOB845" s="328"/>
      <c r="OOC845" s="328"/>
      <c r="OOD845" s="328"/>
      <c r="OOE845" s="328"/>
      <c r="OOF845" s="328"/>
      <c r="OOG845" s="328"/>
      <c r="OOH845" s="328"/>
      <c r="OOI845" s="328"/>
      <c r="OOJ845" s="328"/>
      <c r="OOK845" s="328"/>
      <c r="OOL845" s="328"/>
      <c r="OOM845" s="328"/>
      <c r="OON845" s="328"/>
      <c r="OOO845" s="328"/>
      <c r="OOP845" s="328"/>
      <c r="OOQ845" s="328"/>
      <c r="OOR845" s="328"/>
      <c r="OOS845" s="328"/>
      <c r="OOT845" s="328"/>
      <c r="OOU845" s="328"/>
      <c r="OOV845" s="328"/>
      <c r="OOW845" s="328"/>
      <c r="OOX845" s="328"/>
      <c r="OOY845" s="328"/>
      <c r="OOZ845" s="328"/>
      <c r="OPA845" s="328"/>
      <c r="OPB845" s="328"/>
      <c r="OPC845" s="328"/>
      <c r="OPD845" s="328"/>
      <c r="OPE845" s="328"/>
      <c r="OPF845" s="328"/>
      <c r="OPG845" s="328"/>
      <c r="OPH845" s="328"/>
      <c r="OPI845" s="328"/>
      <c r="OPJ845" s="328"/>
      <c r="OPK845" s="328"/>
      <c r="OPL845" s="328"/>
      <c r="OPM845" s="328"/>
      <c r="OPN845" s="328"/>
      <c r="OPO845" s="328"/>
      <c r="OPP845" s="328"/>
      <c r="OPQ845" s="328"/>
      <c r="OPR845" s="328"/>
      <c r="OPS845" s="328"/>
      <c r="OPT845" s="328"/>
      <c r="OPU845" s="328"/>
      <c r="OPV845" s="328"/>
      <c r="OPW845" s="328"/>
      <c r="OPX845" s="328"/>
      <c r="OPY845" s="328"/>
      <c r="OPZ845" s="328"/>
      <c r="OQA845" s="328"/>
      <c r="OQB845" s="328"/>
      <c r="OQC845" s="328"/>
      <c r="OQD845" s="328"/>
      <c r="OQE845" s="328"/>
      <c r="OQF845" s="328"/>
      <c r="OQG845" s="328"/>
      <c r="OQH845" s="328"/>
      <c r="OQI845" s="328"/>
      <c r="OQJ845" s="328"/>
      <c r="OQK845" s="328"/>
      <c r="OQL845" s="328"/>
      <c r="OQM845" s="328"/>
      <c r="OQN845" s="328"/>
      <c r="OQO845" s="328"/>
      <c r="OQP845" s="328"/>
      <c r="OQQ845" s="328"/>
      <c r="OQR845" s="328"/>
      <c r="OQS845" s="328"/>
      <c r="OQT845" s="328"/>
      <c r="OQU845" s="328"/>
      <c r="OQV845" s="328"/>
      <c r="OQW845" s="328"/>
      <c r="OQX845" s="328"/>
      <c r="OQY845" s="328"/>
      <c r="OQZ845" s="328"/>
      <c r="ORA845" s="328"/>
      <c r="ORB845" s="328"/>
      <c r="ORC845" s="328"/>
      <c r="ORD845" s="328"/>
      <c r="ORE845" s="328"/>
      <c r="ORF845" s="328"/>
      <c r="ORG845" s="328"/>
      <c r="ORH845" s="328"/>
      <c r="ORI845" s="328"/>
      <c r="ORJ845" s="328"/>
      <c r="ORK845" s="328"/>
      <c r="ORL845" s="328"/>
      <c r="ORM845" s="328"/>
      <c r="ORN845" s="328"/>
      <c r="ORO845" s="328"/>
      <c r="ORP845" s="328"/>
      <c r="ORQ845" s="328"/>
      <c r="ORR845" s="328"/>
      <c r="ORS845" s="328"/>
      <c r="ORT845" s="328"/>
      <c r="ORU845" s="328"/>
      <c r="ORV845" s="328"/>
      <c r="ORW845" s="328"/>
      <c r="ORX845" s="328"/>
      <c r="ORY845" s="328"/>
      <c r="ORZ845" s="328"/>
      <c r="OSA845" s="328"/>
      <c r="OSB845" s="328"/>
      <c r="OSC845" s="328"/>
      <c r="OSD845" s="328"/>
      <c r="OSE845" s="328"/>
      <c r="OSF845" s="328"/>
      <c r="OSG845" s="328"/>
      <c r="OSH845" s="328"/>
      <c r="OSI845" s="328"/>
      <c r="OSJ845" s="328"/>
      <c r="OSK845" s="328"/>
      <c r="OSL845" s="328"/>
      <c r="OSM845" s="328"/>
      <c r="OSN845" s="328"/>
      <c r="OSO845" s="328"/>
      <c r="OSP845" s="328"/>
      <c r="OSQ845" s="328"/>
      <c r="OSR845" s="328"/>
      <c r="OSS845" s="328"/>
      <c r="OST845" s="328"/>
      <c r="OSU845" s="328"/>
      <c r="OSV845" s="328"/>
      <c r="OSW845" s="328"/>
      <c r="OSX845" s="328"/>
      <c r="OSY845" s="328"/>
      <c r="OSZ845" s="328"/>
      <c r="OTA845" s="328"/>
      <c r="OTB845" s="328"/>
      <c r="OTC845" s="328"/>
      <c r="OTD845" s="328"/>
      <c r="OTE845" s="328"/>
      <c r="OTF845" s="328"/>
      <c r="OTG845" s="328"/>
      <c r="OTH845" s="328"/>
      <c r="OTI845" s="328"/>
      <c r="OTJ845" s="328"/>
      <c r="OTK845" s="328"/>
      <c r="OTL845" s="328"/>
      <c r="OTM845" s="328"/>
      <c r="OTN845" s="328"/>
      <c r="OTO845" s="328"/>
      <c r="OTP845" s="328"/>
      <c r="OTQ845" s="328"/>
      <c r="OTR845" s="328"/>
      <c r="OTS845" s="328"/>
      <c r="OTT845" s="328"/>
      <c r="OTU845" s="328"/>
      <c r="OTV845" s="328"/>
      <c r="OTW845" s="328"/>
      <c r="OTX845" s="328"/>
      <c r="OTY845" s="328"/>
      <c r="OTZ845" s="328"/>
      <c r="OUA845" s="328"/>
      <c r="OUB845" s="328"/>
      <c r="OUC845" s="328"/>
      <c r="OUD845" s="328"/>
      <c r="OUE845" s="328"/>
      <c r="OUF845" s="328"/>
      <c r="OUG845" s="328"/>
      <c r="OUH845" s="328"/>
      <c r="OUI845" s="328"/>
      <c r="OUJ845" s="328"/>
      <c r="OUK845" s="328"/>
      <c r="OUL845" s="328"/>
      <c r="OUM845" s="328"/>
      <c r="OUN845" s="328"/>
      <c r="OUO845" s="328"/>
      <c r="OUP845" s="328"/>
      <c r="OUQ845" s="328"/>
      <c r="OUR845" s="328"/>
      <c r="OUS845" s="328"/>
      <c r="OUT845" s="328"/>
      <c r="OUU845" s="328"/>
      <c r="OUV845" s="328"/>
      <c r="OUW845" s="328"/>
      <c r="OUX845" s="328"/>
      <c r="OUY845" s="328"/>
      <c r="OUZ845" s="328"/>
      <c r="OVA845" s="328"/>
      <c r="OVB845" s="328"/>
      <c r="OVC845" s="328"/>
      <c r="OVD845" s="328"/>
      <c r="OVE845" s="328"/>
      <c r="OVF845" s="328"/>
      <c r="OVG845" s="328"/>
      <c r="OVH845" s="328"/>
      <c r="OVI845" s="328"/>
      <c r="OVJ845" s="328"/>
      <c r="OVK845" s="328"/>
      <c r="OVL845" s="328"/>
      <c r="OVM845" s="328"/>
      <c r="OVN845" s="328"/>
      <c r="OVO845" s="328"/>
      <c r="OVP845" s="328"/>
      <c r="OVQ845" s="328"/>
      <c r="OVR845" s="328"/>
      <c r="OVS845" s="328"/>
      <c r="OVT845" s="328"/>
      <c r="OVU845" s="328"/>
      <c r="OVV845" s="328"/>
      <c r="OVW845" s="328"/>
      <c r="OVX845" s="328"/>
      <c r="OVY845" s="328"/>
      <c r="OVZ845" s="328"/>
      <c r="OWA845" s="328"/>
      <c r="OWB845" s="328"/>
      <c r="OWC845" s="328"/>
      <c r="OWD845" s="328"/>
      <c r="OWE845" s="328"/>
      <c r="OWF845" s="328"/>
      <c r="OWG845" s="328"/>
      <c r="OWH845" s="328"/>
      <c r="OWI845" s="328"/>
      <c r="OWJ845" s="328"/>
      <c r="OWK845" s="328"/>
      <c r="OWL845" s="328"/>
      <c r="OWM845" s="328"/>
      <c r="OWN845" s="328"/>
      <c r="OWO845" s="328"/>
      <c r="OWP845" s="328"/>
      <c r="OWQ845" s="328"/>
      <c r="OWR845" s="328"/>
      <c r="OWS845" s="328"/>
      <c r="OWT845" s="328"/>
      <c r="OWU845" s="328"/>
      <c r="OWV845" s="328"/>
      <c r="OWW845" s="328"/>
      <c r="OWX845" s="328"/>
      <c r="OWY845" s="328"/>
      <c r="OWZ845" s="328"/>
      <c r="OXA845" s="328"/>
      <c r="OXB845" s="328"/>
      <c r="OXC845" s="328"/>
      <c r="OXD845" s="328"/>
      <c r="OXE845" s="328"/>
      <c r="OXF845" s="328"/>
      <c r="OXG845" s="328"/>
      <c r="OXH845" s="328"/>
      <c r="OXI845" s="328"/>
      <c r="OXJ845" s="328"/>
      <c r="OXK845" s="328"/>
      <c r="OXL845" s="328"/>
      <c r="OXM845" s="328"/>
      <c r="OXN845" s="328"/>
      <c r="OXO845" s="328"/>
      <c r="OXP845" s="328"/>
      <c r="OXQ845" s="328"/>
      <c r="OXR845" s="328"/>
      <c r="OXS845" s="328"/>
      <c r="OXT845" s="328"/>
      <c r="OXU845" s="328"/>
      <c r="OXV845" s="328"/>
      <c r="OXW845" s="328"/>
      <c r="OXX845" s="328"/>
      <c r="OXY845" s="328"/>
      <c r="OXZ845" s="328"/>
      <c r="OYA845" s="328"/>
      <c r="OYB845" s="328"/>
      <c r="OYC845" s="328"/>
      <c r="OYD845" s="328"/>
      <c r="OYE845" s="328"/>
      <c r="OYF845" s="328"/>
      <c r="OYG845" s="328"/>
      <c r="OYH845" s="328"/>
      <c r="OYI845" s="328"/>
      <c r="OYJ845" s="328"/>
      <c r="OYK845" s="328"/>
      <c r="OYL845" s="328"/>
      <c r="OYM845" s="328"/>
      <c r="OYN845" s="328"/>
      <c r="OYO845" s="328"/>
      <c r="OYP845" s="328"/>
      <c r="OYQ845" s="328"/>
      <c r="OYR845" s="328"/>
      <c r="OYS845" s="328"/>
      <c r="OYT845" s="328"/>
      <c r="OYU845" s="328"/>
      <c r="OYV845" s="328"/>
      <c r="OYW845" s="328"/>
      <c r="OYX845" s="328"/>
      <c r="OYY845" s="328"/>
      <c r="OYZ845" s="328"/>
      <c r="OZA845" s="328"/>
      <c r="OZB845" s="328"/>
      <c r="OZC845" s="328"/>
      <c r="OZD845" s="328"/>
      <c r="OZE845" s="328"/>
      <c r="OZF845" s="328"/>
      <c r="OZG845" s="328"/>
      <c r="OZH845" s="328"/>
      <c r="OZI845" s="328"/>
      <c r="OZJ845" s="328"/>
      <c r="OZK845" s="328"/>
      <c r="OZL845" s="328"/>
      <c r="OZM845" s="328"/>
      <c r="OZN845" s="328"/>
      <c r="OZO845" s="328"/>
      <c r="OZP845" s="328"/>
      <c r="OZQ845" s="328"/>
      <c r="OZR845" s="328"/>
      <c r="OZS845" s="328"/>
      <c r="OZT845" s="328"/>
      <c r="OZU845" s="328"/>
      <c r="OZV845" s="328"/>
      <c r="OZW845" s="328"/>
      <c r="OZX845" s="328"/>
      <c r="OZY845" s="328"/>
      <c r="OZZ845" s="328"/>
      <c r="PAA845" s="328"/>
      <c r="PAB845" s="328"/>
      <c r="PAC845" s="328"/>
      <c r="PAD845" s="328"/>
      <c r="PAE845" s="328"/>
      <c r="PAF845" s="328"/>
      <c r="PAG845" s="328"/>
      <c r="PAH845" s="328"/>
      <c r="PAI845" s="328"/>
      <c r="PAJ845" s="328"/>
      <c r="PAK845" s="328"/>
      <c r="PAL845" s="328"/>
      <c r="PAM845" s="328"/>
      <c r="PAN845" s="328"/>
      <c r="PAO845" s="328"/>
      <c r="PAP845" s="328"/>
      <c r="PAQ845" s="328"/>
      <c r="PAR845" s="328"/>
      <c r="PAS845" s="328"/>
      <c r="PAT845" s="328"/>
      <c r="PAU845" s="328"/>
      <c r="PAV845" s="328"/>
      <c r="PAW845" s="328"/>
      <c r="PAX845" s="328"/>
      <c r="PAY845" s="328"/>
      <c r="PAZ845" s="328"/>
      <c r="PBA845" s="328"/>
      <c r="PBB845" s="328"/>
      <c r="PBC845" s="328"/>
      <c r="PBD845" s="328"/>
      <c r="PBE845" s="328"/>
      <c r="PBF845" s="328"/>
      <c r="PBG845" s="328"/>
      <c r="PBH845" s="328"/>
      <c r="PBI845" s="328"/>
      <c r="PBJ845" s="328"/>
      <c r="PBK845" s="328"/>
      <c r="PBL845" s="328"/>
      <c r="PBM845" s="328"/>
      <c r="PBN845" s="328"/>
      <c r="PBO845" s="328"/>
      <c r="PBP845" s="328"/>
      <c r="PBQ845" s="328"/>
      <c r="PBR845" s="328"/>
      <c r="PBS845" s="328"/>
      <c r="PBT845" s="328"/>
      <c r="PBU845" s="328"/>
      <c r="PBV845" s="328"/>
      <c r="PBW845" s="328"/>
      <c r="PBX845" s="328"/>
      <c r="PBY845" s="328"/>
      <c r="PBZ845" s="328"/>
      <c r="PCA845" s="328"/>
      <c r="PCB845" s="328"/>
      <c r="PCC845" s="328"/>
      <c r="PCD845" s="328"/>
      <c r="PCE845" s="328"/>
      <c r="PCF845" s="328"/>
      <c r="PCG845" s="328"/>
      <c r="PCH845" s="328"/>
      <c r="PCI845" s="328"/>
      <c r="PCJ845" s="328"/>
      <c r="PCK845" s="328"/>
      <c r="PCL845" s="328"/>
      <c r="PCM845" s="328"/>
      <c r="PCN845" s="328"/>
      <c r="PCO845" s="328"/>
      <c r="PCP845" s="328"/>
      <c r="PCQ845" s="328"/>
      <c r="PCR845" s="328"/>
      <c r="PCS845" s="328"/>
      <c r="PCT845" s="328"/>
      <c r="PCU845" s="328"/>
      <c r="PCV845" s="328"/>
      <c r="PCW845" s="328"/>
      <c r="PCX845" s="328"/>
      <c r="PCY845" s="328"/>
      <c r="PCZ845" s="328"/>
      <c r="PDA845" s="328"/>
      <c r="PDB845" s="328"/>
      <c r="PDC845" s="328"/>
      <c r="PDD845" s="328"/>
      <c r="PDE845" s="328"/>
      <c r="PDF845" s="328"/>
      <c r="PDG845" s="328"/>
      <c r="PDH845" s="328"/>
      <c r="PDI845" s="328"/>
      <c r="PDJ845" s="328"/>
      <c r="PDK845" s="328"/>
      <c r="PDL845" s="328"/>
      <c r="PDM845" s="328"/>
      <c r="PDN845" s="328"/>
      <c r="PDO845" s="328"/>
      <c r="PDP845" s="328"/>
      <c r="PDQ845" s="328"/>
      <c r="PDR845" s="328"/>
      <c r="PDS845" s="328"/>
      <c r="PDT845" s="328"/>
      <c r="PDU845" s="328"/>
      <c r="PDV845" s="328"/>
      <c r="PDW845" s="328"/>
      <c r="PDX845" s="328"/>
      <c r="PDY845" s="328"/>
      <c r="PDZ845" s="328"/>
      <c r="PEA845" s="328"/>
      <c r="PEB845" s="328"/>
      <c r="PEC845" s="328"/>
      <c r="PED845" s="328"/>
      <c r="PEE845" s="328"/>
      <c r="PEF845" s="328"/>
      <c r="PEG845" s="328"/>
      <c r="PEH845" s="328"/>
      <c r="PEI845" s="328"/>
      <c r="PEJ845" s="328"/>
      <c r="PEK845" s="328"/>
      <c r="PEL845" s="328"/>
      <c r="PEM845" s="328"/>
      <c r="PEN845" s="328"/>
      <c r="PEO845" s="328"/>
      <c r="PEP845" s="328"/>
      <c r="PEQ845" s="328"/>
      <c r="PER845" s="328"/>
      <c r="PES845" s="328"/>
      <c r="PET845" s="328"/>
      <c r="PEU845" s="328"/>
      <c r="PEV845" s="328"/>
      <c r="PEW845" s="328"/>
      <c r="PEX845" s="328"/>
      <c r="PEY845" s="328"/>
      <c r="PEZ845" s="328"/>
      <c r="PFA845" s="328"/>
      <c r="PFB845" s="328"/>
      <c r="PFC845" s="328"/>
      <c r="PFD845" s="328"/>
      <c r="PFE845" s="328"/>
      <c r="PFF845" s="328"/>
      <c r="PFG845" s="328"/>
      <c r="PFH845" s="328"/>
      <c r="PFI845" s="328"/>
      <c r="PFJ845" s="328"/>
      <c r="PFK845" s="328"/>
      <c r="PFL845" s="328"/>
      <c r="PFM845" s="328"/>
      <c r="PFN845" s="328"/>
      <c r="PFO845" s="328"/>
      <c r="PFP845" s="328"/>
      <c r="PFQ845" s="328"/>
      <c r="PFR845" s="328"/>
      <c r="PFS845" s="328"/>
      <c r="PFT845" s="328"/>
      <c r="PFU845" s="328"/>
      <c r="PFV845" s="328"/>
      <c r="PFW845" s="328"/>
      <c r="PFX845" s="328"/>
      <c r="PFY845" s="328"/>
      <c r="PFZ845" s="328"/>
      <c r="PGA845" s="328"/>
      <c r="PGB845" s="328"/>
      <c r="PGC845" s="328"/>
      <c r="PGD845" s="328"/>
      <c r="PGE845" s="328"/>
      <c r="PGF845" s="328"/>
      <c r="PGG845" s="328"/>
      <c r="PGH845" s="328"/>
      <c r="PGI845" s="328"/>
      <c r="PGJ845" s="328"/>
      <c r="PGK845" s="328"/>
      <c r="PGL845" s="328"/>
      <c r="PGM845" s="328"/>
      <c r="PGN845" s="328"/>
      <c r="PGO845" s="328"/>
      <c r="PGP845" s="328"/>
      <c r="PGQ845" s="328"/>
      <c r="PGR845" s="328"/>
      <c r="PGS845" s="328"/>
      <c r="PGT845" s="328"/>
      <c r="PGU845" s="328"/>
      <c r="PGV845" s="328"/>
      <c r="PGW845" s="328"/>
      <c r="PGX845" s="328"/>
      <c r="PGY845" s="328"/>
      <c r="PGZ845" s="328"/>
      <c r="PHA845" s="328"/>
      <c r="PHB845" s="328"/>
      <c r="PHC845" s="328"/>
      <c r="PHD845" s="328"/>
      <c r="PHE845" s="328"/>
      <c r="PHF845" s="328"/>
      <c r="PHG845" s="328"/>
      <c r="PHH845" s="328"/>
      <c r="PHI845" s="328"/>
      <c r="PHJ845" s="328"/>
      <c r="PHK845" s="328"/>
      <c r="PHL845" s="328"/>
      <c r="PHM845" s="328"/>
      <c r="PHN845" s="328"/>
      <c r="PHO845" s="328"/>
      <c r="PHP845" s="328"/>
      <c r="PHQ845" s="328"/>
      <c r="PHR845" s="328"/>
      <c r="PHS845" s="328"/>
      <c r="PHT845" s="328"/>
      <c r="PHU845" s="328"/>
      <c r="PHV845" s="328"/>
      <c r="PHW845" s="328"/>
      <c r="PHX845" s="328"/>
      <c r="PHY845" s="328"/>
      <c r="PHZ845" s="328"/>
      <c r="PIA845" s="328"/>
      <c r="PIB845" s="328"/>
      <c r="PIC845" s="328"/>
      <c r="PID845" s="328"/>
      <c r="PIE845" s="328"/>
      <c r="PIF845" s="328"/>
      <c r="PIG845" s="328"/>
      <c r="PIH845" s="328"/>
      <c r="PII845" s="328"/>
      <c r="PIJ845" s="328"/>
      <c r="PIK845" s="328"/>
      <c r="PIL845" s="328"/>
      <c r="PIM845" s="328"/>
      <c r="PIN845" s="328"/>
      <c r="PIO845" s="328"/>
      <c r="PIP845" s="328"/>
      <c r="PIQ845" s="328"/>
      <c r="PIR845" s="328"/>
      <c r="PIS845" s="328"/>
      <c r="PIT845" s="328"/>
      <c r="PIU845" s="328"/>
      <c r="PIV845" s="328"/>
      <c r="PIW845" s="328"/>
      <c r="PIX845" s="328"/>
      <c r="PIY845" s="328"/>
      <c r="PIZ845" s="328"/>
      <c r="PJA845" s="328"/>
      <c r="PJB845" s="328"/>
      <c r="PJC845" s="328"/>
      <c r="PJD845" s="328"/>
      <c r="PJE845" s="328"/>
      <c r="PJF845" s="328"/>
      <c r="PJG845" s="328"/>
      <c r="PJH845" s="328"/>
      <c r="PJI845" s="328"/>
      <c r="PJJ845" s="328"/>
      <c r="PJK845" s="328"/>
      <c r="PJL845" s="328"/>
      <c r="PJM845" s="328"/>
      <c r="PJN845" s="328"/>
      <c r="PJO845" s="328"/>
      <c r="PJP845" s="328"/>
      <c r="PJQ845" s="328"/>
      <c r="PJR845" s="328"/>
      <c r="PJS845" s="328"/>
      <c r="PJT845" s="328"/>
      <c r="PJU845" s="328"/>
      <c r="PJV845" s="328"/>
      <c r="PJW845" s="328"/>
      <c r="PJX845" s="328"/>
      <c r="PJY845" s="328"/>
      <c r="PJZ845" s="328"/>
      <c r="PKA845" s="328"/>
      <c r="PKB845" s="328"/>
      <c r="PKC845" s="328"/>
      <c r="PKD845" s="328"/>
      <c r="PKE845" s="328"/>
      <c r="PKF845" s="328"/>
      <c r="PKG845" s="328"/>
      <c r="PKH845" s="328"/>
      <c r="PKI845" s="328"/>
      <c r="PKJ845" s="328"/>
      <c r="PKK845" s="328"/>
      <c r="PKL845" s="328"/>
      <c r="PKM845" s="328"/>
      <c r="PKN845" s="328"/>
      <c r="PKO845" s="328"/>
      <c r="PKP845" s="328"/>
      <c r="PKQ845" s="328"/>
      <c r="PKR845" s="328"/>
      <c r="PKS845" s="328"/>
      <c r="PKT845" s="328"/>
      <c r="PKU845" s="328"/>
      <c r="PKV845" s="328"/>
      <c r="PKW845" s="328"/>
      <c r="PKX845" s="328"/>
      <c r="PKY845" s="328"/>
      <c r="PKZ845" s="328"/>
      <c r="PLA845" s="328"/>
      <c r="PLB845" s="328"/>
      <c r="PLC845" s="328"/>
      <c r="PLD845" s="328"/>
      <c r="PLE845" s="328"/>
      <c r="PLF845" s="328"/>
      <c r="PLG845" s="328"/>
      <c r="PLH845" s="328"/>
      <c r="PLI845" s="328"/>
      <c r="PLJ845" s="328"/>
      <c r="PLK845" s="328"/>
      <c r="PLL845" s="328"/>
      <c r="PLM845" s="328"/>
      <c r="PLN845" s="328"/>
      <c r="PLO845" s="328"/>
      <c r="PLP845" s="328"/>
      <c r="PLQ845" s="328"/>
      <c r="PLR845" s="328"/>
      <c r="PLS845" s="328"/>
      <c r="PLT845" s="328"/>
      <c r="PLU845" s="328"/>
      <c r="PLV845" s="328"/>
      <c r="PLW845" s="328"/>
      <c r="PLX845" s="328"/>
      <c r="PLY845" s="328"/>
      <c r="PLZ845" s="328"/>
      <c r="PMA845" s="328"/>
      <c r="PMB845" s="328"/>
      <c r="PMC845" s="328"/>
      <c r="PMD845" s="328"/>
      <c r="PME845" s="328"/>
      <c r="PMF845" s="328"/>
      <c r="PMG845" s="328"/>
      <c r="PMH845" s="328"/>
      <c r="PMI845" s="328"/>
      <c r="PMJ845" s="328"/>
      <c r="PMK845" s="328"/>
      <c r="PML845" s="328"/>
      <c r="PMM845" s="328"/>
      <c r="PMN845" s="328"/>
      <c r="PMO845" s="328"/>
      <c r="PMP845" s="328"/>
      <c r="PMQ845" s="328"/>
      <c r="PMR845" s="328"/>
      <c r="PMS845" s="328"/>
      <c r="PMT845" s="328"/>
      <c r="PMU845" s="328"/>
      <c r="PMV845" s="328"/>
      <c r="PMW845" s="328"/>
      <c r="PMX845" s="328"/>
      <c r="PMY845" s="328"/>
      <c r="PMZ845" s="328"/>
      <c r="PNA845" s="328"/>
      <c r="PNB845" s="328"/>
      <c r="PNC845" s="328"/>
      <c r="PND845" s="328"/>
      <c r="PNE845" s="328"/>
      <c r="PNF845" s="328"/>
      <c r="PNG845" s="328"/>
      <c r="PNH845" s="328"/>
      <c r="PNI845" s="328"/>
      <c r="PNJ845" s="328"/>
      <c r="PNK845" s="328"/>
      <c r="PNL845" s="328"/>
      <c r="PNM845" s="328"/>
      <c r="PNN845" s="328"/>
      <c r="PNO845" s="328"/>
      <c r="PNP845" s="328"/>
      <c r="PNQ845" s="328"/>
      <c r="PNR845" s="328"/>
      <c r="PNS845" s="328"/>
      <c r="PNT845" s="328"/>
      <c r="PNU845" s="328"/>
      <c r="PNV845" s="328"/>
      <c r="PNW845" s="328"/>
      <c r="PNX845" s="328"/>
      <c r="PNY845" s="328"/>
      <c r="PNZ845" s="328"/>
      <c r="POA845" s="328"/>
      <c r="POB845" s="328"/>
      <c r="POC845" s="328"/>
      <c r="POD845" s="328"/>
      <c r="POE845" s="328"/>
      <c r="POF845" s="328"/>
      <c r="POG845" s="328"/>
      <c r="POH845" s="328"/>
      <c r="POI845" s="328"/>
      <c r="POJ845" s="328"/>
      <c r="POK845" s="328"/>
      <c r="POL845" s="328"/>
      <c r="POM845" s="328"/>
      <c r="PON845" s="328"/>
      <c r="POO845" s="328"/>
      <c r="POP845" s="328"/>
      <c r="POQ845" s="328"/>
      <c r="POR845" s="328"/>
      <c r="POS845" s="328"/>
      <c r="POT845" s="328"/>
      <c r="POU845" s="328"/>
      <c r="POV845" s="328"/>
      <c r="POW845" s="328"/>
      <c r="POX845" s="328"/>
      <c r="POY845" s="328"/>
      <c r="POZ845" s="328"/>
      <c r="PPA845" s="328"/>
      <c r="PPB845" s="328"/>
      <c r="PPC845" s="328"/>
      <c r="PPD845" s="328"/>
      <c r="PPE845" s="328"/>
      <c r="PPF845" s="328"/>
      <c r="PPG845" s="328"/>
      <c r="PPH845" s="328"/>
      <c r="PPI845" s="328"/>
      <c r="PPJ845" s="328"/>
      <c r="PPK845" s="328"/>
      <c r="PPL845" s="328"/>
      <c r="PPM845" s="328"/>
      <c r="PPN845" s="328"/>
      <c r="PPO845" s="328"/>
      <c r="PPP845" s="328"/>
      <c r="PPQ845" s="328"/>
      <c r="PPR845" s="328"/>
      <c r="PPS845" s="328"/>
      <c r="PPT845" s="328"/>
      <c r="PPU845" s="328"/>
      <c r="PPV845" s="328"/>
      <c r="PPW845" s="328"/>
      <c r="PPX845" s="328"/>
      <c r="PPY845" s="328"/>
      <c r="PPZ845" s="328"/>
      <c r="PQA845" s="328"/>
      <c r="PQB845" s="328"/>
      <c r="PQC845" s="328"/>
      <c r="PQD845" s="328"/>
      <c r="PQE845" s="328"/>
      <c r="PQF845" s="328"/>
      <c r="PQG845" s="328"/>
      <c r="PQH845" s="328"/>
      <c r="PQI845" s="328"/>
      <c r="PQJ845" s="328"/>
      <c r="PQK845" s="328"/>
      <c r="PQL845" s="328"/>
      <c r="PQM845" s="328"/>
      <c r="PQN845" s="328"/>
      <c r="PQO845" s="328"/>
      <c r="PQP845" s="328"/>
      <c r="PQQ845" s="328"/>
      <c r="PQR845" s="328"/>
      <c r="PQS845" s="328"/>
      <c r="PQT845" s="328"/>
      <c r="PQU845" s="328"/>
      <c r="PQV845" s="328"/>
      <c r="PQW845" s="328"/>
      <c r="PQX845" s="328"/>
      <c r="PQY845" s="328"/>
      <c r="PQZ845" s="328"/>
      <c r="PRA845" s="328"/>
      <c r="PRB845" s="328"/>
      <c r="PRC845" s="328"/>
      <c r="PRD845" s="328"/>
      <c r="PRE845" s="328"/>
      <c r="PRF845" s="328"/>
      <c r="PRG845" s="328"/>
      <c r="PRH845" s="328"/>
      <c r="PRI845" s="328"/>
      <c r="PRJ845" s="328"/>
      <c r="PRK845" s="328"/>
      <c r="PRL845" s="328"/>
      <c r="PRM845" s="328"/>
      <c r="PRN845" s="328"/>
      <c r="PRO845" s="328"/>
      <c r="PRP845" s="328"/>
      <c r="PRQ845" s="328"/>
      <c r="PRR845" s="328"/>
      <c r="PRS845" s="328"/>
      <c r="PRT845" s="328"/>
      <c r="PRU845" s="328"/>
      <c r="PRV845" s="328"/>
      <c r="PRW845" s="328"/>
      <c r="PRX845" s="328"/>
      <c r="PRY845" s="328"/>
      <c r="PRZ845" s="328"/>
      <c r="PSA845" s="328"/>
      <c r="PSB845" s="328"/>
      <c r="PSC845" s="328"/>
      <c r="PSD845" s="328"/>
      <c r="PSE845" s="328"/>
      <c r="PSF845" s="328"/>
      <c r="PSG845" s="328"/>
      <c r="PSH845" s="328"/>
      <c r="PSI845" s="328"/>
      <c r="PSJ845" s="328"/>
      <c r="PSK845" s="328"/>
      <c r="PSL845" s="328"/>
      <c r="PSM845" s="328"/>
      <c r="PSN845" s="328"/>
      <c r="PSO845" s="328"/>
      <c r="PSP845" s="328"/>
      <c r="PSQ845" s="328"/>
      <c r="PSR845" s="328"/>
      <c r="PSS845" s="328"/>
      <c r="PST845" s="328"/>
      <c r="PSU845" s="328"/>
      <c r="PSV845" s="328"/>
      <c r="PSW845" s="328"/>
      <c r="PSX845" s="328"/>
      <c r="PSY845" s="328"/>
      <c r="PSZ845" s="328"/>
      <c r="PTA845" s="328"/>
      <c r="PTB845" s="328"/>
      <c r="PTC845" s="328"/>
      <c r="PTD845" s="328"/>
      <c r="PTE845" s="328"/>
      <c r="PTF845" s="328"/>
      <c r="PTG845" s="328"/>
      <c r="PTH845" s="328"/>
      <c r="PTI845" s="328"/>
      <c r="PTJ845" s="328"/>
      <c r="PTK845" s="328"/>
      <c r="PTL845" s="328"/>
      <c r="PTM845" s="328"/>
      <c r="PTN845" s="328"/>
      <c r="PTO845" s="328"/>
      <c r="PTP845" s="328"/>
      <c r="PTQ845" s="328"/>
      <c r="PTR845" s="328"/>
      <c r="PTS845" s="328"/>
      <c r="PTT845" s="328"/>
      <c r="PTU845" s="328"/>
      <c r="PTV845" s="328"/>
      <c r="PTW845" s="328"/>
      <c r="PTX845" s="328"/>
      <c r="PTY845" s="328"/>
      <c r="PTZ845" s="328"/>
      <c r="PUA845" s="328"/>
      <c r="PUB845" s="328"/>
      <c r="PUC845" s="328"/>
      <c r="PUD845" s="328"/>
      <c r="PUE845" s="328"/>
      <c r="PUF845" s="328"/>
      <c r="PUG845" s="328"/>
      <c r="PUH845" s="328"/>
      <c r="PUI845" s="328"/>
      <c r="PUJ845" s="328"/>
      <c r="PUK845" s="328"/>
      <c r="PUL845" s="328"/>
      <c r="PUM845" s="328"/>
      <c r="PUN845" s="328"/>
      <c r="PUO845" s="328"/>
      <c r="PUP845" s="328"/>
      <c r="PUQ845" s="328"/>
      <c r="PUR845" s="328"/>
      <c r="PUS845" s="328"/>
      <c r="PUT845" s="328"/>
      <c r="PUU845" s="328"/>
      <c r="PUV845" s="328"/>
      <c r="PUW845" s="328"/>
      <c r="PUX845" s="328"/>
      <c r="PUY845" s="328"/>
      <c r="PUZ845" s="328"/>
      <c r="PVA845" s="328"/>
      <c r="PVB845" s="328"/>
      <c r="PVC845" s="328"/>
      <c r="PVD845" s="328"/>
      <c r="PVE845" s="328"/>
      <c r="PVF845" s="328"/>
      <c r="PVG845" s="328"/>
      <c r="PVH845" s="328"/>
      <c r="PVI845" s="328"/>
      <c r="PVJ845" s="328"/>
      <c r="PVK845" s="328"/>
      <c r="PVL845" s="328"/>
      <c r="PVM845" s="328"/>
      <c r="PVN845" s="328"/>
      <c r="PVO845" s="328"/>
      <c r="PVP845" s="328"/>
      <c r="PVQ845" s="328"/>
      <c r="PVR845" s="328"/>
      <c r="PVS845" s="328"/>
      <c r="PVT845" s="328"/>
      <c r="PVU845" s="328"/>
      <c r="PVV845" s="328"/>
      <c r="PVW845" s="328"/>
      <c r="PVX845" s="328"/>
      <c r="PVY845" s="328"/>
      <c r="PVZ845" s="328"/>
      <c r="PWA845" s="328"/>
      <c r="PWB845" s="328"/>
      <c r="PWC845" s="328"/>
      <c r="PWD845" s="328"/>
      <c r="PWE845" s="328"/>
      <c r="PWF845" s="328"/>
      <c r="PWG845" s="328"/>
      <c r="PWH845" s="328"/>
      <c r="PWI845" s="328"/>
      <c r="PWJ845" s="328"/>
      <c r="PWK845" s="328"/>
      <c r="PWL845" s="328"/>
      <c r="PWM845" s="328"/>
      <c r="PWN845" s="328"/>
      <c r="PWO845" s="328"/>
      <c r="PWP845" s="328"/>
      <c r="PWQ845" s="328"/>
      <c r="PWR845" s="328"/>
      <c r="PWS845" s="328"/>
      <c r="PWT845" s="328"/>
      <c r="PWU845" s="328"/>
      <c r="PWV845" s="328"/>
      <c r="PWW845" s="328"/>
      <c r="PWX845" s="328"/>
      <c r="PWY845" s="328"/>
      <c r="PWZ845" s="328"/>
      <c r="PXA845" s="328"/>
      <c r="PXB845" s="328"/>
      <c r="PXC845" s="328"/>
      <c r="PXD845" s="328"/>
      <c r="PXE845" s="328"/>
      <c r="PXF845" s="328"/>
      <c r="PXG845" s="328"/>
      <c r="PXH845" s="328"/>
      <c r="PXI845" s="328"/>
      <c r="PXJ845" s="328"/>
      <c r="PXK845" s="328"/>
      <c r="PXL845" s="328"/>
      <c r="PXM845" s="328"/>
      <c r="PXN845" s="328"/>
      <c r="PXO845" s="328"/>
      <c r="PXP845" s="328"/>
      <c r="PXQ845" s="328"/>
      <c r="PXR845" s="328"/>
      <c r="PXS845" s="328"/>
      <c r="PXT845" s="328"/>
      <c r="PXU845" s="328"/>
      <c r="PXV845" s="328"/>
      <c r="PXW845" s="328"/>
      <c r="PXX845" s="328"/>
      <c r="PXY845" s="328"/>
      <c r="PXZ845" s="328"/>
      <c r="PYA845" s="328"/>
      <c r="PYB845" s="328"/>
      <c r="PYC845" s="328"/>
      <c r="PYD845" s="328"/>
      <c r="PYE845" s="328"/>
      <c r="PYF845" s="328"/>
      <c r="PYG845" s="328"/>
      <c r="PYH845" s="328"/>
      <c r="PYI845" s="328"/>
      <c r="PYJ845" s="328"/>
      <c r="PYK845" s="328"/>
      <c r="PYL845" s="328"/>
      <c r="PYM845" s="328"/>
      <c r="PYN845" s="328"/>
      <c r="PYO845" s="328"/>
      <c r="PYP845" s="328"/>
      <c r="PYQ845" s="328"/>
      <c r="PYR845" s="328"/>
      <c r="PYS845" s="328"/>
      <c r="PYT845" s="328"/>
      <c r="PYU845" s="328"/>
      <c r="PYV845" s="328"/>
      <c r="PYW845" s="328"/>
      <c r="PYX845" s="328"/>
      <c r="PYY845" s="328"/>
      <c r="PYZ845" s="328"/>
      <c r="PZA845" s="328"/>
      <c r="PZB845" s="328"/>
      <c r="PZC845" s="328"/>
      <c r="PZD845" s="328"/>
      <c r="PZE845" s="328"/>
      <c r="PZF845" s="328"/>
      <c r="PZG845" s="328"/>
      <c r="PZH845" s="328"/>
      <c r="PZI845" s="328"/>
      <c r="PZJ845" s="328"/>
      <c r="PZK845" s="328"/>
      <c r="PZL845" s="328"/>
      <c r="PZM845" s="328"/>
      <c r="PZN845" s="328"/>
      <c r="PZO845" s="328"/>
      <c r="PZP845" s="328"/>
      <c r="PZQ845" s="328"/>
      <c r="PZR845" s="328"/>
      <c r="PZS845" s="328"/>
      <c r="PZT845" s="328"/>
      <c r="PZU845" s="328"/>
      <c r="PZV845" s="328"/>
      <c r="PZW845" s="328"/>
      <c r="PZX845" s="328"/>
      <c r="PZY845" s="328"/>
      <c r="PZZ845" s="328"/>
      <c r="QAA845" s="328"/>
      <c r="QAB845" s="328"/>
      <c r="QAC845" s="328"/>
      <c r="QAD845" s="328"/>
      <c r="QAE845" s="328"/>
      <c r="QAF845" s="328"/>
      <c r="QAG845" s="328"/>
      <c r="QAH845" s="328"/>
      <c r="QAI845" s="328"/>
      <c r="QAJ845" s="328"/>
      <c r="QAK845" s="328"/>
      <c r="QAL845" s="328"/>
      <c r="QAM845" s="328"/>
      <c r="QAN845" s="328"/>
      <c r="QAO845" s="328"/>
      <c r="QAP845" s="328"/>
      <c r="QAQ845" s="328"/>
      <c r="QAR845" s="328"/>
      <c r="QAS845" s="328"/>
      <c r="QAT845" s="328"/>
      <c r="QAU845" s="328"/>
      <c r="QAV845" s="328"/>
      <c r="QAW845" s="328"/>
      <c r="QAX845" s="328"/>
      <c r="QAY845" s="328"/>
      <c r="QAZ845" s="328"/>
      <c r="QBA845" s="328"/>
      <c r="QBB845" s="328"/>
      <c r="QBC845" s="328"/>
      <c r="QBD845" s="328"/>
      <c r="QBE845" s="328"/>
      <c r="QBF845" s="328"/>
      <c r="QBG845" s="328"/>
      <c r="QBH845" s="328"/>
      <c r="QBI845" s="328"/>
      <c r="QBJ845" s="328"/>
      <c r="QBK845" s="328"/>
      <c r="QBL845" s="328"/>
      <c r="QBM845" s="328"/>
      <c r="QBN845" s="328"/>
      <c r="QBO845" s="328"/>
      <c r="QBP845" s="328"/>
      <c r="QBQ845" s="328"/>
      <c r="QBR845" s="328"/>
      <c r="QBS845" s="328"/>
      <c r="QBT845" s="328"/>
      <c r="QBU845" s="328"/>
      <c r="QBV845" s="328"/>
      <c r="QBW845" s="328"/>
      <c r="QBX845" s="328"/>
      <c r="QBY845" s="328"/>
      <c r="QBZ845" s="328"/>
      <c r="QCA845" s="328"/>
      <c r="QCB845" s="328"/>
      <c r="QCC845" s="328"/>
      <c r="QCD845" s="328"/>
      <c r="QCE845" s="328"/>
      <c r="QCF845" s="328"/>
      <c r="QCG845" s="328"/>
      <c r="QCH845" s="328"/>
      <c r="QCI845" s="328"/>
      <c r="QCJ845" s="328"/>
      <c r="QCK845" s="328"/>
      <c r="QCL845" s="328"/>
      <c r="QCM845" s="328"/>
      <c r="QCN845" s="328"/>
      <c r="QCO845" s="328"/>
      <c r="QCP845" s="328"/>
      <c r="QCQ845" s="328"/>
      <c r="QCR845" s="328"/>
      <c r="QCS845" s="328"/>
      <c r="QCT845" s="328"/>
      <c r="QCU845" s="328"/>
      <c r="QCV845" s="328"/>
      <c r="QCW845" s="328"/>
      <c r="QCX845" s="328"/>
      <c r="QCY845" s="328"/>
      <c r="QCZ845" s="328"/>
      <c r="QDA845" s="328"/>
      <c r="QDB845" s="328"/>
      <c r="QDC845" s="328"/>
      <c r="QDD845" s="328"/>
      <c r="QDE845" s="328"/>
      <c r="QDF845" s="328"/>
      <c r="QDG845" s="328"/>
      <c r="QDH845" s="328"/>
      <c r="QDI845" s="328"/>
      <c r="QDJ845" s="328"/>
      <c r="QDK845" s="328"/>
      <c r="QDL845" s="328"/>
      <c r="QDM845" s="328"/>
      <c r="QDN845" s="328"/>
      <c r="QDO845" s="328"/>
      <c r="QDP845" s="328"/>
      <c r="QDQ845" s="328"/>
      <c r="QDR845" s="328"/>
      <c r="QDS845" s="328"/>
      <c r="QDT845" s="328"/>
      <c r="QDU845" s="328"/>
      <c r="QDV845" s="328"/>
      <c r="QDW845" s="328"/>
      <c r="QDX845" s="328"/>
      <c r="QDY845" s="328"/>
      <c r="QDZ845" s="328"/>
      <c r="QEA845" s="328"/>
      <c r="QEB845" s="328"/>
      <c r="QEC845" s="328"/>
      <c r="QED845" s="328"/>
      <c r="QEE845" s="328"/>
      <c r="QEF845" s="328"/>
      <c r="QEG845" s="328"/>
      <c r="QEH845" s="328"/>
      <c r="QEI845" s="328"/>
      <c r="QEJ845" s="328"/>
      <c r="QEK845" s="328"/>
      <c r="QEL845" s="328"/>
      <c r="QEM845" s="328"/>
      <c r="QEN845" s="328"/>
      <c r="QEO845" s="328"/>
      <c r="QEP845" s="328"/>
      <c r="QEQ845" s="328"/>
      <c r="QER845" s="328"/>
      <c r="QES845" s="328"/>
      <c r="QET845" s="328"/>
      <c r="QEU845" s="328"/>
      <c r="QEV845" s="328"/>
      <c r="QEW845" s="328"/>
      <c r="QEX845" s="328"/>
      <c r="QEY845" s="328"/>
      <c r="QEZ845" s="328"/>
      <c r="QFA845" s="328"/>
      <c r="QFB845" s="328"/>
      <c r="QFC845" s="328"/>
      <c r="QFD845" s="328"/>
      <c r="QFE845" s="328"/>
      <c r="QFF845" s="328"/>
      <c r="QFG845" s="328"/>
      <c r="QFH845" s="328"/>
      <c r="QFI845" s="328"/>
      <c r="QFJ845" s="328"/>
      <c r="QFK845" s="328"/>
      <c r="QFL845" s="328"/>
      <c r="QFM845" s="328"/>
      <c r="QFN845" s="328"/>
      <c r="QFO845" s="328"/>
      <c r="QFP845" s="328"/>
      <c r="QFQ845" s="328"/>
      <c r="QFR845" s="328"/>
      <c r="QFS845" s="328"/>
      <c r="QFT845" s="328"/>
      <c r="QFU845" s="328"/>
      <c r="QFV845" s="328"/>
      <c r="QFW845" s="328"/>
      <c r="QFX845" s="328"/>
      <c r="QFY845" s="328"/>
      <c r="QFZ845" s="328"/>
      <c r="QGA845" s="328"/>
      <c r="QGB845" s="328"/>
      <c r="QGC845" s="328"/>
      <c r="QGD845" s="328"/>
      <c r="QGE845" s="328"/>
      <c r="QGF845" s="328"/>
      <c r="QGG845" s="328"/>
      <c r="QGH845" s="328"/>
      <c r="QGI845" s="328"/>
      <c r="QGJ845" s="328"/>
      <c r="QGK845" s="328"/>
      <c r="QGL845" s="328"/>
      <c r="QGM845" s="328"/>
      <c r="QGN845" s="328"/>
      <c r="QGO845" s="328"/>
      <c r="QGP845" s="328"/>
      <c r="QGQ845" s="328"/>
      <c r="QGR845" s="328"/>
      <c r="QGS845" s="328"/>
      <c r="QGT845" s="328"/>
      <c r="QGU845" s="328"/>
      <c r="QGV845" s="328"/>
      <c r="QGW845" s="328"/>
      <c r="QGX845" s="328"/>
      <c r="QGY845" s="328"/>
      <c r="QGZ845" s="328"/>
      <c r="QHA845" s="328"/>
      <c r="QHB845" s="328"/>
      <c r="QHC845" s="328"/>
      <c r="QHD845" s="328"/>
      <c r="QHE845" s="328"/>
      <c r="QHF845" s="328"/>
      <c r="QHG845" s="328"/>
      <c r="QHH845" s="328"/>
      <c r="QHI845" s="328"/>
      <c r="QHJ845" s="328"/>
      <c r="QHK845" s="328"/>
      <c r="QHL845" s="328"/>
      <c r="QHM845" s="328"/>
      <c r="QHN845" s="328"/>
      <c r="QHO845" s="328"/>
      <c r="QHP845" s="328"/>
      <c r="QHQ845" s="328"/>
      <c r="QHR845" s="328"/>
      <c r="QHS845" s="328"/>
      <c r="QHT845" s="328"/>
      <c r="QHU845" s="328"/>
      <c r="QHV845" s="328"/>
      <c r="QHW845" s="328"/>
      <c r="QHX845" s="328"/>
      <c r="QHY845" s="328"/>
      <c r="QHZ845" s="328"/>
      <c r="QIA845" s="328"/>
      <c r="QIB845" s="328"/>
      <c r="QIC845" s="328"/>
      <c r="QID845" s="328"/>
      <c r="QIE845" s="328"/>
      <c r="QIF845" s="328"/>
      <c r="QIG845" s="328"/>
      <c r="QIH845" s="328"/>
      <c r="QII845" s="328"/>
      <c r="QIJ845" s="328"/>
      <c r="QIK845" s="328"/>
      <c r="QIL845" s="328"/>
      <c r="QIM845" s="328"/>
      <c r="QIN845" s="328"/>
      <c r="QIO845" s="328"/>
      <c r="QIP845" s="328"/>
      <c r="QIQ845" s="328"/>
      <c r="QIR845" s="328"/>
      <c r="QIS845" s="328"/>
      <c r="QIT845" s="328"/>
      <c r="QIU845" s="328"/>
      <c r="QIV845" s="328"/>
      <c r="QIW845" s="328"/>
      <c r="QIX845" s="328"/>
      <c r="QIY845" s="328"/>
      <c r="QIZ845" s="328"/>
      <c r="QJA845" s="328"/>
      <c r="QJB845" s="328"/>
      <c r="QJC845" s="328"/>
      <c r="QJD845" s="328"/>
      <c r="QJE845" s="328"/>
      <c r="QJF845" s="328"/>
      <c r="QJG845" s="328"/>
      <c r="QJH845" s="328"/>
      <c r="QJI845" s="328"/>
      <c r="QJJ845" s="328"/>
      <c r="QJK845" s="328"/>
      <c r="QJL845" s="328"/>
      <c r="QJM845" s="328"/>
      <c r="QJN845" s="328"/>
      <c r="QJO845" s="328"/>
      <c r="QJP845" s="328"/>
      <c r="QJQ845" s="328"/>
      <c r="QJR845" s="328"/>
      <c r="QJS845" s="328"/>
      <c r="QJT845" s="328"/>
      <c r="QJU845" s="328"/>
      <c r="QJV845" s="328"/>
      <c r="QJW845" s="328"/>
      <c r="QJX845" s="328"/>
      <c r="QJY845" s="328"/>
      <c r="QJZ845" s="328"/>
      <c r="QKA845" s="328"/>
      <c r="QKB845" s="328"/>
      <c r="QKC845" s="328"/>
      <c r="QKD845" s="328"/>
      <c r="QKE845" s="328"/>
      <c r="QKF845" s="328"/>
      <c r="QKG845" s="328"/>
      <c r="QKH845" s="328"/>
      <c r="QKI845" s="328"/>
      <c r="QKJ845" s="328"/>
      <c r="QKK845" s="328"/>
      <c r="QKL845" s="328"/>
      <c r="QKM845" s="328"/>
      <c r="QKN845" s="328"/>
      <c r="QKO845" s="328"/>
      <c r="QKP845" s="328"/>
      <c r="QKQ845" s="328"/>
      <c r="QKR845" s="328"/>
      <c r="QKS845" s="328"/>
      <c r="QKT845" s="328"/>
      <c r="QKU845" s="328"/>
      <c r="QKV845" s="328"/>
      <c r="QKW845" s="328"/>
      <c r="QKX845" s="328"/>
      <c r="QKY845" s="328"/>
      <c r="QKZ845" s="328"/>
      <c r="QLA845" s="328"/>
      <c r="QLB845" s="328"/>
      <c r="QLC845" s="328"/>
      <c r="QLD845" s="328"/>
      <c r="QLE845" s="328"/>
      <c r="QLF845" s="328"/>
      <c r="QLG845" s="328"/>
      <c r="QLH845" s="328"/>
      <c r="QLI845" s="328"/>
      <c r="QLJ845" s="328"/>
      <c r="QLK845" s="328"/>
      <c r="QLL845" s="328"/>
      <c r="QLM845" s="328"/>
      <c r="QLN845" s="328"/>
      <c r="QLO845" s="328"/>
      <c r="QLP845" s="328"/>
      <c r="QLQ845" s="328"/>
      <c r="QLR845" s="328"/>
      <c r="QLS845" s="328"/>
      <c r="QLT845" s="328"/>
      <c r="QLU845" s="328"/>
      <c r="QLV845" s="328"/>
      <c r="QLW845" s="328"/>
      <c r="QLX845" s="328"/>
      <c r="QLY845" s="328"/>
      <c r="QLZ845" s="328"/>
      <c r="QMA845" s="328"/>
      <c r="QMB845" s="328"/>
      <c r="QMC845" s="328"/>
      <c r="QMD845" s="328"/>
      <c r="QME845" s="328"/>
      <c r="QMF845" s="328"/>
      <c r="QMG845" s="328"/>
      <c r="QMH845" s="328"/>
      <c r="QMI845" s="328"/>
      <c r="QMJ845" s="328"/>
      <c r="QMK845" s="328"/>
      <c r="QML845" s="328"/>
      <c r="QMM845" s="328"/>
      <c r="QMN845" s="328"/>
      <c r="QMO845" s="328"/>
      <c r="QMP845" s="328"/>
      <c r="QMQ845" s="328"/>
      <c r="QMR845" s="328"/>
      <c r="QMS845" s="328"/>
      <c r="QMT845" s="328"/>
      <c r="QMU845" s="328"/>
      <c r="QMV845" s="328"/>
      <c r="QMW845" s="328"/>
      <c r="QMX845" s="328"/>
      <c r="QMY845" s="328"/>
      <c r="QMZ845" s="328"/>
      <c r="QNA845" s="328"/>
      <c r="QNB845" s="328"/>
      <c r="QNC845" s="328"/>
      <c r="QND845" s="328"/>
      <c r="QNE845" s="328"/>
      <c r="QNF845" s="328"/>
      <c r="QNG845" s="328"/>
      <c r="QNH845" s="328"/>
      <c r="QNI845" s="328"/>
      <c r="QNJ845" s="328"/>
      <c r="QNK845" s="328"/>
      <c r="QNL845" s="328"/>
      <c r="QNM845" s="328"/>
      <c r="QNN845" s="328"/>
      <c r="QNO845" s="328"/>
      <c r="QNP845" s="328"/>
      <c r="QNQ845" s="328"/>
      <c r="QNR845" s="328"/>
      <c r="QNS845" s="328"/>
      <c r="QNT845" s="328"/>
      <c r="QNU845" s="328"/>
      <c r="QNV845" s="328"/>
      <c r="QNW845" s="328"/>
      <c r="QNX845" s="328"/>
      <c r="QNY845" s="328"/>
      <c r="QNZ845" s="328"/>
      <c r="QOA845" s="328"/>
      <c r="QOB845" s="328"/>
      <c r="QOC845" s="328"/>
      <c r="QOD845" s="328"/>
      <c r="QOE845" s="328"/>
      <c r="QOF845" s="328"/>
      <c r="QOG845" s="328"/>
      <c r="QOH845" s="328"/>
      <c r="QOI845" s="328"/>
      <c r="QOJ845" s="328"/>
      <c r="QOK845" s="328"/>
      <c r="QOL845" s="328"/>
      <c r="QOM845" s="328"/>
      <c r="QON845" s="328"/>
      <c r="QOO845" s="328"/>
      <c r="QOP845" s="328"/>
      <c r="QOQ845" s="328"/>
      <c r="QOR845" s="328"/>
      <c r="QOS845" s="328"/>
      <c r="QOT845" s="328"/>
      <c r="QOU845" s="328"/>
      <c r="QOV845" s="328"/>
      <c r="QOW845" s="328"/>
      <c r="QOX845" s="328"/>
      <c r="QOY845" s="328"/>
      <c r="QOZ845" s="328"/>
      <c r="QPA845" s="328"/>
      <c r="QPB845" s="328"/>
      <c r="QPC845" s="328"/>
      <c r="QPD845" s="328"/>
      <c r="QPE845" s="328"/>
      <c r="QPF845" s="328"/>
      <c r="QPG845" s="328"/>
      <c r="QPH845" s="328"/>
      <c r="QPI845" s="328"/>
      <c r="QPJ845" s="328"/>
      <c r="QPK845" s="328"/>
      <c r="QPL845" s="328"/>
      <c r="QPM845" s="328"/>
      <c r="QPN845" s="328"/>
      <c r="QPO845" s="328"/>
      <c r="QPP845" s="328"/>
      <c r="QPQ845" s="328"/>
      <c r="QPR845" s="328"/>
      <c r="QPS845" s="328"/>
      <c r="QPT845" s="328"/>
      <c r="QPU845" s="328"/>
      <c r="QPV845" s="328"/>
      <c r="QPW845" s="328"/>
      <c r="QPX845" s="328"/>
      <c r="QPY845" s="328"/>
      <c r="QPZ845" s="328"/>
      <c r="QQA845" s="328"/>
      <c r="QQB845" s="328"/>
      <c r="QQC845" s="328"/>
      <c r="QQD845" s="328"/>
      <c r="QQE845" s="328"/>
      <c r="QQF845" s="328"/>
      <c r="QQG845" s="328"/>
      <c r="QQH845" s="328"/>
      <c r="QQI845" s="328"/>
      <c r="QQJ845" s="328"/>
      <c r="QQK845" s="328"/>
      <c r="QQL845" s="328"/>
      <c r="QQM845" s="328"/>
      <c r="QQN845" s="328"/>
      <c r="QQO845" s="328"/>
      <c r="QQP845" s="328"/>
      <c r="QQQ845" s="328"/>
      <c r="QQR845" s="328"/>
      <c r="QQS845" s="328"/>
      <c r="QQT845" s="328"/>
      <c r="QQU845" s="328"/>
      <c r="QQV845" s="328"/>
      <c r="QQW845" s="328"/>
      <c r="QQX845" s="328"/>
      <c r="QQY845" s="328"/>
      <c r="QQZ845" s="328"/>
      <c r="QRA845" s="328"/>
      <c r="QRB845" s="328"/>
      <c r="QRC845" s="328"/>
      <c r="QRD845" s="328"/>
      <c r="QRE845" s="328"/>
      <c r="QRF845" s="328"/>
      <c r="QRG845" s="328"/>
      <c r="QRH845" s="328"/>
      <c r="QRI845" s="328"/>
      <c r="QRJ845" s="328"/>
      <c r="QRK845" s="328"/>
      <c r="QRL845" s="328"/>
      <c r="QRM845" s="328"/>
      <c r="QRN845" s="328"/>
      <c r="QRO845" s="328"/>
      <c r="QRP845" s="328"/>
      <c r="QRQ845" s="328"/>
      <c r="QRR845" s="328"/>
      <c r="QRS845" s="328"/>
      <c r="QRT845" s="328"/>
      <c r="QRU845" s="328"/>
      <c r="QRV845" s="328"/>
      <c r="QRW845" s="328"/>
      <c r="QRX845" s="328"/>
      <c r="QRY845" s="328"/>
      <c r="QRZ845" s="328"/>
      <c r="QSA845" s="328"/>
      <c r="QSB845" s="328"/>
      <c r="QSC845" s="328"/>
      <c r="QSD845" s="328"/>
      <c r="QSE845" s="328"/>
      <c r="QSF845" s="328"/>
      <c r="QSG845" s="328"/>
      <c r="QSH845" s="328"/>
      <c r="QSI845" s="328"/>
      <c r="QSJ845" s="328"/>
      <c r="QSK845" s="328"/>
      <c r="QSL845" s="328"/>
      <c r="QSM845" s="328"/>
      <c r="QSN845" s="328"/>
      <c r="QSO845" s="328"/>
      <c r="QSP845" s="328"/>
      <c r="QSQ845" s="328"/>
      <c r="QSR845" s="328"/>
      <c r="QSS845" s="328"/>
      <c r="QST845" s="328"/>
      <c r="QSU845" s="328"/>
      <c r="QSV845" s="328"/>
      <c r="QSW845" s="328"/>
      <c r="QSX845" s="328"/>
      <c r="QSY845" s="328"/>
      <c r="QSZ845" s="328"/>
      <c r="QTA845" s="328"/>
      <c r="QTB845" s="328"/>
      <c r="QTC845" s="328"/>
      <c r="QTD845" s="328"/>
      <c r="QTE845" s="328"/>
      <c r="QTF845" s="328"/>
      <c r="QTG845" s="328"/>
      <c r="QTH845" s="328"/>
      <c r="QTI845" s="328"/>
      <c r="QTJ845" s="328"/>
      <c r="QTK845" s="328"/>
      <c r="QTL845" s="328"/>
      <c r="QTM845" s="328"/>
      <c r="QTN845" s="328"/>
      <c r="QTO845" s="328"/>
      <c r="QTP845" s="328"/>
      <c r="QTQ845" s="328"/>
      <c r="QTR845" s="328"/>
      <c r="QTS845" s="328"/>
      <c r="QTT845" s="328"/>
      <c r="QTU845" s="328"/>
      <c r="QTV845" s="328"/>
      <c r="QTW845" s="328"/>
      <c r="QTX845" s="328"/>
      <c r="QTY845" s="328"/>
      <c r="QTZ845" s="328"/>
      <c r="QUA845" s="328"/>
      <c r="QUB845" s="328"/>
      <c r="QUC845" s="328"/>
      <c r="QUD845" s="328"/>
      <c r="QUE845" s="328"/>
      <c r="QUF845" s="328"/>
      <c r="QUG845" s="328"/>
      <c r="QUH845" s="328"/>
      <c r="QUI845" s="328"/>
      <c r="QUJ845" s="328"/>
      <c r="QUK845" s="328"/>
      <c r="QUL845" s="328"/>
      <c r="QUM845" s="328"/>
      <c r="QUN845" s="328"/>
      <c r="QUO845" s="328"/>
      <c r="QUP845" s="328"/>
      <c r="QUQ845" s="328"/>
      <c r="QUR845" s="328"/>
      <c r="QUS845" s="328"/>
      <c r="QUT845" s="328"/>
      <c r="QUU845" s="328"/>
      <c r="QUV845" s="328"/>
      <c r="QUW845" s="328"/>
      <c r="QUX845" s="328"/>
      <c r="QUY845" s="328"/>
      <c r="QUZ845" s="328"/>
      <c r="QVA845" s="328"/>
      <c r="QVB845" s="328"/>
      <c r="QVC845" s="328"/>
      <c r="QVD845" s="328"/>
      <c r="QVE845" s="328"/>
      <c r="QVF845" s="328"/>
      <c r="QVG845" s="328"/>
      <c r="QVH845" s="328"/>
      <c r="QVI845" s="328"/>
      <c r="QVJ845" s="328"/>
      <c r="QVK845" s="328"/>
      <c r="QVL845" s="328"/>
      <c r="QVM845" s="328"/>
      <c r="QVN845" s="328"/>
      <c r="QVO845" s="328"/>
      <c r="QVP845" s="328"/>
      <c r="QVQ845" s="328"/>
      <c r="QVR845" s="328"/>
      <c r="QVS845" s="328"/>
      <c r="QVT845" s="328"/>
      <c r="QVU845" s="328"/>
      <c r="QVV845" s="328"/>
      <c r="QVW845" s="328"/>
      <c r="QVX845" s="328"/>
      <c r="QVY845" s="328"/>
      <c r="QVZ845" s="328"/>
      <c r="QWA845" s="328"/>
      <c r="QWB845" s="328"/>
      <c r="QWC845" s="328"/>
      <c r="QWD845" s="328"/>
      <c r="QWE845" s="328"/>
      <c r="QWF845" s="328"/>
      <c r="QWG845" s="328"/>
      <c r="QWH845" s="328"/>
      <c r="QWI845" s="328"/>
      <c r="QWJ845" s="328"/>
      <c r="QWK845" s="328"/>
      <c r="QWL845" s="328"/>
      <c r="QWM845" s="328"/>
      <c r="QWN845" s="328"/>
      <c r="QWO845" s="328"/>
      <c r="QWP845" s="328"/>
      <c r="QWQ845" s="328"/>
      <c r="QWR845" s="328"/>
      <c r="QWS845" s="328"/>
      <c r="QWT845" s="328"/>
      <c r="QWU845" s="328"/>
      <c r="QWV845" s="328"/>
      <c r="QWW845" s="328"/>
      <c r="QWX845" s="328"/>
      <c r="QWY845" s="328"/>
      <c r="QWZ845" s="328"/>
      <c r="QXA845" s="328"/>
      <c r="QXB845" s="328"/>
      <c r="QXC845" s="328"/>
      <c r="QXD845" s="328"/>
      <c r="QXE845" s="328"/>
      <c r="QXF845" s="328"/>
      <c r="QXG845" s="328"/>
      <c r="QXH845" s="328"/>
      <c r="QXI845" s="328"/>
      <c r="QXJ845" s="328"/>
      <c r="QXK845" s="328"/>
      <c r="QXL845" s="328"/>
      <c r="QXM845" s="328"/>
      <c r="QXN845" s="328"/>
      <c r="QXO845" s="328"/>
      <c r="QXP845" s="328"/>
      <c r="QXQ845" s="328"/>
      <c r="QXR845" s="328"/>
      <c r="QXS845" s="328"/>
      <c r="QXT845" s="328"/>
      <c r="QXU845" s="328"/>
      <c r="QXV845" s="328"/>
      <c r="QXW845" s="328"/>
      <c r="QXX845" s="328"/>
      <c r="QXY845" s="328"/>
      <c r="QXZ845" s="328"/>
      <c r="QYA845" s="328"/>
      <c r="QYB845" s="328"/>
      <c r="QYC845" s="328"/>
      <c r="QYD845" s="328"/>
      <c r="QYE845" s="328"/>
      <c r="QYF845" s="328"/>
      <c r="QYG845" s="328"/>
      <c r="QYH845" s="328"/>
      <c r="QYI845" s="328"/>
      <c r="QYJ845" s="328"/>
      <c r="QYK845" s="328"/>
      <c r="QYL845" s="328"/>
      <c r="QYM845" s="328"/>
      <c r="QYN845" s="328"/>
      <c r="QYO845" s="328"/>
      <c r="QYP845" s="328"/>
      <c r="QYQ845" s="328"/>
      <c r="QYR845" s="328"/>
      <c r="QYS845" s="328"/>
      <c r="QYT845" s="328"/>
      <c r="QYU845" s="328"/>
      <c r="QYV845" s="328"/>
      <c r="QYW845" s="328"/>
      <c r="QYX845" s="328"/>
      <c r="QYY845" s="328"/>
      <c r="QYZ845" s="328"/>
      <c r="QZA845" s="328"/>
      <c r="QZB845" s="328"/>
      <c r="QZC845" s="328"/>
      <c r="QZD845" s="328"/>
      <c r="QZE845" s="328"/>
      <c r="QZF845" s="328"/>
      <c r="QZG845" s="328"/>
      <c r="QZH845" s="328"/>
      <c r="QZI845" s="328"/>
      <c r="QZJ845" s="328"/>
      <c r="QZK845" s="328"/>
      <c r="QZL845" s="328"/>
      <c r="QZM845" s="328"/>
      <c r="QZN845" s="328"/>
      <c r="QZO845" s="328"/>
      <c r="QZP845" s="328"/>
      <c r="QZQ845" s="328"/>
      <c r="QZR845" s="328"/>
      <c r="QZS845" s="328"/>
      <c r="QZT845" s="328"/>
      <c r="QZU845" s="328"/>
      <c r="QZV845" s="328"/>
      <c r="QZW845" s="328"/>
      <c r="QZX845" s="328"/>
      <c r="QZY845" s="328"/>
      <c r="QZZ845" s="328"/>
      <c r="RAA845" s="328"/>
      <c r="RAB845" s="328"/>
      <c r="RAC845" s="328"/>
      <c r="RAD845" s="328"/>
      <c r="RAE845" s="328"/>
      <c r="RAF845" s="328"/>
      <c r="RAG845" s="328"/>
      <c r="RAH845" s="328"/>
      <c r="RAI845" s="328"/>
      <c r="RAJ845" s="328"/>
      <c r="RAK845" s="328"/>
      <c r="RAL845" s="328"/>
      <c r="RAM845" s="328"/>
      <c r="RAN845" s="328"/>
      <c r="RAO845" s="328"/>
      <c r="RAP845" s="328"/>
      <c r="RAQ845" s="328"/>
      <c r="RAR845" s="328"/>
      <c r="RAS845" s="328"/>
      <c r="RAT845" s="328"/>
      <c r="RAU845" s="328"/>
      <c r="RAV845" s="328"/>
      <c r="RAW845" s="328"/>
      <c r="RAX845" s="328"/>
      <c r="RAY845" s="328"/>
      <c r="RAZ845" s="328"/>
      <c r="RBA845" s="328"/>
      <c r="RBB845" s="328"/>
      <c r="RBC845" s="328"/>
      <c r="RBD845" s="328"/>
      <c r="RBE845" s="328"/>
      <c r="RBF845" s="328"/>
      <c r="RBG845" s="328"/>
      <c r="RBH845" s="328"/>
      <c r="RBI845" s="328"/>
      <c r="RBJ845" s="328"/>
      <c r="RBK845" s="328"/>
      <c r="RBL845" s="328"/>
      <c r="RBM845" s="328"/>
      <c r="RBN845" s="328"/>
      <c r="RBO845" s="328"/>
      <c r="RBP845" s="328"/>
      <c r="RBQ845" s="328"/>
      <c r="RBR845" s="328"/>
      <c r="RBS845" s="328"/>
      <c r="RBT845" s="328"/>
      <c r="RBU845" s="328"/>
      <c r="RBV845" s="328"/>
      <c r="RBW845" s="328"/>
      <c r="RBX845" s="328"/>
      <c r="RBY845" s="328"/>
      <c r="RBZ845" s="328"/>
      <c r="RCA845" s="328"/>
      <c r="RCB845" s="328"/>
      <c r="RCC845" s="328"/>
      <c r="RCD845" s="328"/>
      <c r="RCE845" s="328"/>
      <c r="RCF845" s="328"/>
      <c r="RCG845" s="328"/>
      <c r="RCH845" s="328"/>
      <c r="RCI845" s="328"/>
      <c r="RCJ845" s="328"/>
      <c r="RCK845" s="328"/>
      <c r="RCL845" s="328"/>
      <c r="RCM845" s="328"/>
      <c r="RCN845" s="328"/>
      <c r="RCO845" s="328"/>
      <c r="RCP845" s="328"/>
      <c r="RCQ845" s="328"/>
      <c r="RCR845" s="328"/>
      <c r="RCS845" s="328"/>
      <c r="RCT845" s="328"/>
      <c r="RCU845" s="328"/>
      <c r="RCV845" s="328"/>
      <c r="RCW845" s="328"/>
      <c r="RCX845" s="328"/>
      <c r="RCY845" s="328"/>
      <c r="RCZ845" s="328"/>
      <c r="RDA845" s="328"/>
      <c r="RDB845" s="328"/>
      <c r="RDC845" s="328"/>
      <c r="RDD845" s="328"/>
      <c r="RDE845" s="328"/>
      <c r="RDF845" s="328"/>
      <c r="RDG845" s="328"/>
      <c r="RDH845" s="328"/>
      <c r="RDI845" s="328"/>
      <c r="RDJ845" s="328"/>
      <c r="RDK845" s="328"/>
      <c r="RDL845" s="328"/>
      <c r="RDM845" s="328"/>
      <c r="RDN845" s="328"/>
      <c r="RDO845" s="328"/>
      <c r="RDP845" s="328"/>
      <c r="RDQ845" s="328"/>
      <c r="RDR845" s="328"/>
      <c r="RDS845" s="328"/>
      <c r="RDT845" s="328"/>
      <c r="RDU845" s="328"/>
      <c r="RDV845" s="328"/>
      <c r="RDW845" s="328"/>
      <c r="RDX845" s="328"/>
      <c r="RDY845" s="328"/>
      <c r="RDZ845" s="328"/>
      <c r="REA845" s="328"/>
      <c r="REB845" s="328"/>
      <c r="REC845" s="328"/>
      <c r="RED845" s="328"/>
      <c r="REE845" s="328"/>
      <c r="REF845" s="328"/>
      <c r="REG845" s="328"/>
      <c r="REH845" s="328"/>
      <c r="REI845" s="328"/>
      <c r="REJ845" s="328"/>
      <c r="REK845" s="328"/>
      <c r="REL845" s="328"/>
      <c r="REM845" s="328"/>
      <c r="REN845" s="328"/>
      <c r="REO845" s="328"/>
      <c r="REP845" s="328"/>
      <c r="REQ845" s="328"/>
      <c r="RER845" s="328"/>
      <c r="RES845" s="328"/>
      <c r="RET845" s="328"/>
      <c r="REU845" s="328"/>
      <c r="REV845" s="328"/>
      <c r="REW845" s="328"/>
      <c r="REX845" s="328"/>
      <c r="REY845" s="328"/>
      <c r="REZ845" s="328"/>
      <c r="RFA845" s="328"/>
      <c r="RFB845" s="328"/>
      <c r="RFC845" s="328"/>
      <c r="RFD845" s="328"/>
      <c r="RFE845" s="328"/>
      <c r="RFF845" s="328"/>
      <c r="RFG845" s="328"/>
      <c r="RFH845" s="328"/>
      <c r="RFI845" s="328"/>
      <c r="RFJ845" s="328"/>
      <c r="RFK845" s="328"/>
      <c r="RFL845" s="328"/>
      <c r="RFM845" s="328"/>
      <c r="RFN845" s="328"/>
      <c r="RFO845" s="328"/>
      <c r="RFP845" s="328"/>
      <c r="RFQ845" s="328"/>
      <c r="RFR845" s="328"/>
      <c r="RFS845" s="328"/>
      <c r="RFT845" s="328"/>
      <c r="RFU845" s="328"/>
      <c r="RFV845" s="328"/>
      <c r="RFW845" s="328"/>
      <c r="RFX845" s="328"/>
      <c r="RFY845" s="328"/>
      <c r="RFZ845" s="328"/>
      <c r="RGA845" s="328"/>
      <c r="RGB845" s="328"/>
      <c r="RGC845" s="328"/>
      <c r="RGD845" s="328"/>
      <c r="RGE845" s="328"/>
      <c r="RGF845" s="328"/>
      <c r="RGG845" s="328"/>
      <c r="RGH845" s="328"/>
      <c r="RGI845" s="328"/>
      <c r="RGJ845" s="328"/>
      <c r="RGK845" s="328"/>
      <c r="RGL845" s="328"/>
      <c r="RGM845" s="328"/>
      <c r="RGN845" s="328"/>
      <c r="RGO845" s="328"/>
      <c r="RGP845" s="328"/>
      <c r="RGQ845" s="328"/>
      <c r="RGR845" s="328"/>
      <c r="RGS845" s="328"/>
      <c r="RGT845" s="328"/>
      <c r="RGU845" s="328"/>
      <c r="RGV845" s="328"/>
      <c r="RGW845" s="328"/>
      <c r="RGX845" s="328"/>
      <c r="RGY845" s="328"/>
      <c r="RGZ845" s="328"/>
      <c r="RHA845" s="328"/>
      <c r="RHB845" s="328"/>
      <c r="RHC845" s="328"/>
      <c r="RHD845" s="328"/>
      <c r="RHE845" s="328"/>
      <c r="RHF845" s="328"/>
      <c r="RHG845" s="328"/>
      <c r="RHH845" s="328"/>
      <c r="RHI845" s="328"/>
      <c r="RHJ845" s="328"/>
      <c r="RHK845" s="328"/>
      <c r="RHL845" s="328"/>
      <c r="RHM845" s="328"/>
      <c r="RHN845" s="328"/>
      <c r="RHO845" s="328"/>
      <c r="RHP845" s="328"/>
      <c r="RHQ845" s="328"/>
      <c r="RHR845" s="328"/>
      <c r="RHS845" s="328"/>
      <c r="RHT845" s="328"/>
      <c r="RHU845" s="328"/>
      <c r="RHV845" s="328"/>
      <c r="RHW845" s="328"/>
      <c r="RHX845" s="328"/>
      <c r="RHY845" s="328"/>
      <c r="RHZ845" s="328"/>
      <c r="RIA845" s="328"/>
      <c r="RIB845" s="328"/>
      <c r="RIC845" s="328"/>
      <c r="RID845" s="328"/>
      <c r="RIE845" s="328"/>
      <c r="RIF845" s="328"/>
      <c r="RIG845" s="328"/>
      <c r="RIH845" s="328"/>
      <c r="RII845" s="328"/>
      <c r="RIJ845" s="328"/>
      <c r="RIK845" s="328"/>
      <c r="RIL845" s="328"/>
      <c r="RIM845" s="328"/>
      <c r="RIN845" s="328"/>
      <c r="RIO845" s="328"/>
      <c r="RIP845" s="328"/>
      <c r="RIQ845" s="328"/>
      <c r="RIR845" s="328"/>
      <c r="RIS845" s="328"/>
      <c r="RIT845" s="328"/>
      <c r="RIU845" s="328"/>
      <c r="RIV845" s="328"/>
      <c r="RIW845" s="328"/>
      <c r="RIX845" s="328"/>
      <c r="RIY845" s="328"/>
      <c r="RIZ845" s="328"/>
      <c r="RJA845" s="328"/>
      <c r="RJB845" s="328"/>
      <c r="RJC845" s="328"/>
      <c r="RJD845" s="328"/>
      <c r="RJE845" s="328"/>
      <c r="RJF845" s="328"/>
      <c r="RJG845" s="328"/>
      <c r="RJH845" s="328"/>
      <c r="RJI845" s="328"/>
      <c r="RJJ845" s="328"/>
      <c r="RJK845" s="328"/>
      <c r="RJL845" s="328"/>
      <c r="RJM845" s="328"/>
      <c r="RJN845" s="328"/>
      <c r="RJO845" s="328"/>
      <c r="RJP845" s="328"/>
      <c r="RJQ845" s="328"/>
      <c r="RJR845" s="328"/>
      <c r="RJS845" s="328"/>
      <c r="RJT845" s="328"/>
      <c r="RJU845" s="328"/>
      <c r="RJV845" s="328"/>
      <c r="RJW845" s="328"/>
      <c r="RJX845" s="328"/>
      <c r="RJY845" s="328"/>
      <c r="RJZ845" s="328"/>
      <c r="RKA845" s="328"/>
      <c r="RKB845" s="328"/>
      <c r="RKC845" s="328"/>
      <c r="RKD845" s="328"/>
      <c r="RKE845" s="328"/>
      <c r="RKF845" s="328"/>
      <c r="RKG845" s="328"/>
      <c r="RKH845" s="328"/>
      <c r="RKI845" s="328"/>
      <c r="RKJ845" s="328"/>
      <c r="RKK845" s="328"/>
      <c r="RKL845" s="328"/>
      <c r="RKM845" s="328"/>
      <c r="RKN845" s="328"/>
      <c r="RKO845" s="328"/>
      <c r="RKP845" s="328"/>
      <c r="RKQ845" s="328"/>
      <c r="RKR845" s="328"/>
      <c r="RKS845" s="328"/>
      <c r="RKT845" s="328"/>
      <c r="RKU845" s="328"/>
      <c r="RKV845" s="328"/>
      <c r="RKW845" s="328"/>
      <c r="RKX845" s="328"/>
      <c r="RKY845" s="328"/>
      <c r="RKZ845" s="328"/>
      <c r="RLA845" s="328"/>
      <c r="RLB845" s="328"/>
      <c r="RLC845" s="328"/>
      <c r="RLD845" s="328"/>
      <c r="RLE845" s="328"/>
      <c r="RLF845" s="328"/>
      <c r="RLG845" s="328"/>
      <c r="RLH845" s="328"/>
      <c r="RLI845" s="328"/>
      <c r="RLJ845" s="328"/>
      <c r="RLK845" s="328"/>
      <c r="RLL845" s="328"/>
      <c r="RLM845" s="328"/>
      <c r="RLN845" s="328"/>
      <c r="RLO845" s="328"/>
      <c r="RLP845" s="328"/>
      <c r="RLQ845" s="328"/>
      <c r="RLR845" s="328"/>
      <c r="RLS845" s="328"/>
      <c r="RLT845" s="328"/>
      <c r="RLU845" s="328"/>
      <c r="RLV845" s="328"/>
      <c r="RLW845" s="328"/>
      <c r="RLX845" s="328"/>
      <c r="RLY845" s="328"/>
      <c r="RLZ845" s="328"/>
      <c r="RMA845" s="328"/>
      <c r="RMB845" s="328"/>
      <c r="RMC845" s="328"/>
      <c r="RMD845" s="328"/>
      <c r="RME845" s="328"/>
      <c r="RMF845" s="328"/>
      <c r="RMG845" s="328"/>
      <c r="RMH845" s="328"/>
      <c r="RMI845" s="328"/>
      <c r="RMJ845" s="328"/>
      <c r="RMK845" s="328"/>
      <c r="RML845" s="328"/>
      <c r="RMM845" s="328"/>
      <c r="RMN845" s="328"/>
      <c r="RMO845" s="328"/>
      <c r="RMP845" s="328"/>
      <c r="RMQ845" s="328"/>
      <c r="RMR845" s="328"/>
      <c r="RMS845" s="328"/>
      <c r="RMT845" s="328"/>
      <c r="RMU845" s="328"/>
      <c r="RMV845" s="328"/>
      <c r="RMW845" s="328"/>
      <c r="RMX845" s="328"/>
      <c r="RMY845" s="328"/>
      <c r="RMZ845" s="328"/>
      <c r="RNA845" s="328"/>
      <c r="RNB845" s="328"/>
      <c r="RNC845" s="328"/>
      <c r="RND845" s="328"/>
      <c r="RNE845" s="328"/>
      <c r="RNF845" s="328"/>
      <c r="RNG845" s="328"/>
      <c r="RNH845" s="328"/>
      <c r="RNI845" s="328"/>
      <c r="RNJ845" s="328"/>
      <c r="RNK845" s="328"/>
      <c r="RNL845" s="328"/>
      <c r="RNM845" s="328"/>
      <c r="RNN845" s="328"/>
      <c r="RNO845" s="328"/>
      <c r="RNP845" s="328"/>
      <c r="RNQ845" s="328"/>
      <c r="RNR845" s="328"/>
      <c r="RNS845" s="328"/>
      <c r="RNT845" s="328"/>
      <c r="RNU845" s="328"/>
      <c r="RNV845" s="328"/>
      <c r="RNW845" s="328"/>
      <c r="RNX845" s="328"/>
      <c r="RNY845" s="328"/>
      <c r="RNZ845" s="328"/>
      <c r="ROA845" s="328"/>
      <c r="ROB845" s="328"/>
      <c r="ROC845" s="328"/>
      <c r="ROD845" s="328"/>
      <c r="ROE845" s="328"/>
      <c r="ROF845" s="328"/>
      <c r="ROG845" s="328"/>
      <c r="ROH845" s="328"/>
      <c r="ROI845" s="328"/>
      <c r="ROJ845" s="328"/>
      <c r="ROK845" s="328"/>
      <c r="ROL845" s="328"/>
      <c r="ROM845" s="328"/>
      <c r="RON845" s="328"/>
      <c r="ROO845" s="328"/>
      <c r="ROP845" s="328"/>
      <c r="ROQ845" s="328"/>
      <c r="ROR845" s="328"/>
      <c r="ROS845" s="328"/>
      <c r="ROT845" s="328"/>
      <c r="ROU845" s="328"/>
      <c r="ROV845" s="328"/>
      <c r="ROW845" s="328"/>
      <c r="ROX845" s="328"/>
      <c r="ROY845" s="328"/>
      <c r="ROZ845" s="328"/>
      <c r="RPA845" s="328"/>
      <c r="RPB845" s="328"/>
      <c r="RPC845" s="328"/>
      <c r="RPD845" s="328"/>
      <c r="RPE845" s="328"/>
      <c r="RPF845" s="328"/>
      <c r="RPG845" s="328"/>
      <c r="RPH845" s="328"/>
      <c r="RPI845" s="328"/>
      <c r="RPJ845" s="328"/>
      <c r="RPK845" s="328"/>
      <c r="RPL845" s="328"/>
      <c r="RPM845" s="328"/>
      <c r="RPN845" s="328"/>
      <c r="RPO845" s="328"/>
      <c r="RPP845" s="328"/>
      <c r="RPQ845" s="328"/>
      <c r="RPR845" s="328"/>
      <c r="RPS845" s="328"/>
      <c r="RPT845" s="328"/>
      <c r="RPU845" s="328"/>
      <c r="RPV845" s="328"/>
      <c r="RPW845" s="328"/>
      <c r="RPX845" s="328"/>
      <c r="RPY845" s="328"/>
      <c r="RPZ845" s="328"/>
      <c r="RQA845" s="328"/>
      <c r="RQB845" s="328"/>
      <c r="RQC845" s="328"/>
      <c r="RQD845" s="328"/>
      <c r="RQE845" s="328"/>
      <c r="RQF845" s="328"/>
      <c r="RQG845" s="328"/>
      <c r="RQH845" s="328"/>
      <c r="RQI845" s="328"/>
      <c r="RQJ845" s="328"/>
      <c r="RQK845" s="328"/>
      <c r="RQL845" s="328"/>
      <c r="RQM845" s="328"/>
      <c r="RQN845" s="328"/>
      <c r="RQO845" s="328"/>
      <c r="RQP845" s="328"/>
      <c r="RQQ845" s="328"/>
      <c r="RQR845" s="328"/>
      <c r="RQS845" s="328"/>
      <c r="RQT845" s="328"/>
      <c r="RQU845" s="328"/>
      <c r="RQV845" s="328"/>
      <c r="RQW845" s="328"/>
      <c r="RQX845" s="328"/>
      <c r="RQY845" s="328"/>
      <c r="RQZ845" s="328"/>
      <c r="RRA845" s="328"/>
      <c r="RRB845" s="328"/>
      <c r="RRC845" s="328"/>
      <c r="RRD845" s="328"/>
      <c r="RRE845" s="328"/>
      <c r="RRF845" s="328"/>
      <c r="RRG845" s="328"/>
      <c r="RRH845" s="328"/>
      <c r="RRI845" s="328"/>
      <c r="RRJ845" s="328"/>
      <c r="RRK845" s="328"/>
      <c r="RRL845" s="328"/>
      <c r="RRM845" s="328"/>
      <c r="RRN845" s="328"/>
      <c r="RRO845" s="328"/>
      <c r="RRP845" s="328"/>
      <c r="RRQ845" s="328"/>
      <c r="RRR845" s="328"/>
      <c r="RRS845" s="328"/>
      <c r="RRT845" s="328"/>
      <c r="RRU845" s="328"/>
      <c r="RRV845" s="328"/>
      <c r="RRW845" s="328"/>
      <c r="RRX845" s="328"/>
      <c r="RRY845" s="328"/>
      <c r="RRZ845" s="328"/>
      <c r="RSA845" s="328"/>
      <c r="RSB845" s="328"/>
      <c r="RSC845" s="328"/>
      <c r="RSD845" s="328"/>
      <c r="RSE845" s="328"/>
      <c r="RSF845" s="328"/>
      <c r="RSG845" s="328"/>
      <c r="RSH845" s="328"/>
      <c r="RSI845" s="328"/>
      <c r="RSJ845" s="328"/>
      <c r="RSK845" s="328"/>
      <c r="RSL845" s="328"/>
      <c r="RSM845" s="328"/>
      <c r="RSN845" s="328"/>
      <c r="RSO845" s="328"/>
      <c r="RSP845" s="328"/>
      <c r="RSQ845" s="328"/>
      <c r="RSR845" s="328"/>
      <c r="RSS845" s="328"/>
      <c r="RST845" s="328"/>
      <c r="RSU845" s="328"/>
      <c r="RSV845" s="328"/>
      <c r="RSW845" s="328"/>
      <c r="RSX845" s="328"/>
      <c r="RSY845" s="328"/>
      <c r="RSZ845" s="328"/>
      <c r="RTA845" s="328"/>
      <c r="RTB845" s="328"/>
      <c r="RTC845" s="328"/>
      <c r="RTD845" s="328"/>
      <c r="RTE845" s="328"/>
      <c r="RTF845" s="328"/>
      <c r="RTG845" s="328"/>
      <c r="RTH845" s="328"/>
      <c r="RTI845" s="328"/>
      <c r="RTJ845" s="328"/>
      <c r="RTK845" s="328"/>
      <c r="RTL845" s="328"/>
      <c r="RTM845" s="328"/>
      <c r="RTN845" s="328"/>
      <c r="RTO845" s="328"/>
      <c r="RTP845" s="328"/>
      <c r="RTQ845" s="328"/>
      <c r="RTR845" s="328"/>
      <c r="RTS845" s="328"/>
      <c r="RTT845" s="328"/>
      <c r="RTU845" s="328"/>
      <c r="RTV845" s="328"/>
      <c r="RTW845" s="328"/>
      <c r="RTX845" s="328"/>
      <c r="RTY845" s="328"/>
      <c r="RTZ845" s="328"/>
      <c r="RUA845" s="328"/>
      <c r="RUB845" s="328"/>
      <c r="RUC845" s="328"/>
      <c r="RUD845" s="328"/>
      <c r="RUE845" s="328"/>
      <c r="RUF845" s="328"/>
      <c r="RUG845" s="328"/>
      <c r="RUH845" s="328"/>
      <c r="RUI845" s="328"/>
      <c r="RUJ845" s="328"/>
      <c r="RUK845" s="328"/>
      <c r="RUL845" s="328"/>
      <c r="RUM845" s="328"/>
      <c r="RUN845" s="328"/>
      <c r="RUO845" s="328"/>
      <c r="RUP845" s="328"/>
      <c r="RUQ845" s="328"/>
      <c r="RUR845" s="328"/>
      <c r="RUS845" s="328"/>
      <c r="RUT845" s="328"/>
      <c r="RUU845" s="328"/>
      <c r="RUV845" s="328"/>
      <c r="RUW845" s="328"/>
      <c r="RUX845" s="328"/>
      <c r="RUY845" s="328"/>
      <c r="RUZ845" s="328"/>
      <c r="RVA845" s="328"/>
      <c r="RVB845" s="328"/>
      <c r="RVC845" s="328"/>
      <c r="RVD845" s="328"/>
      <c r="RVE845" s="328"/>
      <c r="RVF845" s="328"/>
      <c r="RVG845" s="328"/>
      <c r="RVH845" s="328"/>
      <c r="RVI845" s="328"/>
      <c r="RVJ845" s="328"/>
      <c r="RVK845" s="328"/>
      <c r="RVL845" s="328"/>
      <c r="RVM845" s="328"/>
      <c r="RVN845" s="328"/>
      <c r="RVO845" s="328"/>
      <c r="RVP845" s="328"/>
      <c r="RVQ845" s="328"/>
      <c r="RVR845" s="328"/>
      <c r="RVS845" s="328"/>
      <c r="RVT845" s="328"/>
      <c r="RVU845" s="328"/>
      <c r="RVV845" s="328"/>
      <c r="RVW845" s="328"/>
      <c r="RVX845" s="328"/>
      <c r="RVY845" s="328"/>
      <c r="RVZ845" s="328"/>
      <c r="RWA845" s="328"/>
      <c r="RWB845" s="328"/>
      <c r="RWC845" s="328"/>
      <c r="RWD845" s="328"/>
      <c r="RWE845" s="328"/>
      <c r="RWF845" s="328"/>
      <c r="RWG845" s="328"/>
      <c r="RWH845" s="328"/>
      <c r="RWI845" s="328"/>
      <c r="RWJ845" s="328"/>
      <c r="RWK845" s="328"/>
      <c r="RWL845" s="328"/>
      <c r="RWM845" s="328"/>
      <c r="RWN845" s="328"/>
      <c r="RWO845" s="328"/>
      <c r="RWP845" s="328"/>
      <c r="RWQ845" s="328"/>
      <c r="RWR845" s="328"/>
      <c r="RWS845" s="328"/>
      <c r="RWT845" s="328"/>
      <c r="RWU845" s="328"/>
      <c r="RWV845" s="328"/>
      <c r="RWW845" s="328"/>
      <c r="RWX845" s="328"/>
      <c r="RWY845" s="328"/>
      <c r="RWZ845" s="328"/>
      <c r="RXA845" s="328"/>
      <c r="RXB845" s="328"/>
      <c r="RXC845" s="328"/>
      <c r="RXD845" s="328"/>
      <c r="RXE845" s="328"/>
      <c r="RXF845" s="328"/>
      <c r="RXG845" s="328"/>
      <c r="RXH845" s="328"/>
      <c r="RXI845" s="328"/>
      <c r="RXJ845" s="328"/>
      <c r="RXK845" s="328"/>
      <c r="RXL845" s="328"/>
      <c r="RXM845" s="328"/>
      <c r="RXN845" s="328"/>
      <c r="RXO845" s="328"/>
      <c r="RXP845" s="328"/>
      <c r="RXQ845" s="328"/>
      <c r="RXR845" s="328"/>
      <c r="RXS845" s="328"/>
      <c r="RXT845" s="328"/>
      <c r="RXU845" s="328"/>
      <c r="RXV845" s="328"/>
      <c r="RXW845" s="328"/>
      <c r="RXX845" s="328"/>
      <c r="RXY845" s="328"/>
      <c r="RXZ845" s="328"/>
      <c r="RYA845" s="328"/>
      <c r="RYB845" s="328"/>
      <c r="RYC845" s="328"/>
      <c r="RYD845" s="328"/>
      <c r="RYE845" s="328"/>
      <c r="RYF845" s="328"/>
      <c r="RYG845" s="328"/>
      <c r="RYH845" s="328"/>
      <c r="RYI845" s="328"/>
      <c r="RYJ845" s="328"/>
      <c r="RYK845" s="328"/>
      <c r="RYL845" s="328"/>
      <c r="RYM845" s="328"/>
      <c r="RYN845" s="328"/>
      <c r="RYO845" s="328"/>
      <c r="RYP845" s="328"/>
      <c r="RYQ845" s="328"/>
      <c r="RYR845" s="328"/>
      <c r="RYS845" s="328"/>
      <c r="RYT845" s="328"/>
      <c r="RYU845" s="328"/>
      <c r="RYV845" s="328"/>
      <c r="RYW845" s="328"/>
      <c r="RYX845" s="328"/>
      <c r="RYY845" s="328"/>
      <c r="RYZ845" s="328"/>
      <c r="RZA845" s="328"/>
      <c r="RZB845" s="328"/>
      <c r="RZC845" s="328"/>
      <c r="RZD845" s="328"/>
      <c r="RZE845" s="328"/>
      <c r="RZF845" s="328"/>
      <c r="RZG845" s="328"/>
      <c r="RZH845" s="328"/>
      <c r="RZI845" s="328"/>
      <c r="RZJ845" s="328"/>
      <c r="RZK845" s="328"/>
      <c r="RZL845" s="328"/>
      <c r="RZM845" s="328"/>
      <c r="RZN845" s="328"/>
      <c r="RZO845" s="328"/>
      <c r="RZP845" s="328"/>
      <c r="RZQ845" s="328"/>
      <c r="RZR845" s="328"/>
      <c r="RZS845" s="328"/>
      <c r="RZT845" s="328"/>
      <c r="RZU845" s="328"/>
      <c r="RZV845" s="328"/>
      <c r="RZW845" s="328"/>
      <c r="RZX845" s="328"/>
      <c r="RZY845" s="328"/>
      <c r="RZZ845" s="328"/>
      <c r="SAA845" s="328"/>
      <c r="SAB845" s="328"/>
      <c r="SAC845" s="328"/>
      <c r="SAD845" s="328"/>
      <c r="SAE845" s="328"/>
      <c r="SAF845" s="328"/>
      <c r="SAG845" s="328"/>
      <c r="SAH845" s="328"/>
      <c r="SAI845" s="328"/>
      <c r="SAJ845" s="328"/>
      <c r="SAK845" s="328"/>
      <c r="SAL845" s="328"/>
      <c r="SAM845" s="328"/>
      <c r="SAN845" s="328"/>
      <c r="SAO845" s="328"/>
      <c r="SAP845" s="328"/>
      <c r="SAQ845" s="328"/>
      <c r="SAR845" s="328"/>
      <c r="SAS845" s="328"/>
      <c r="SAT845" s="328"/>
      <c r="SAU845" s="328"/>
      <c r="SAV845" s="328"/>
      <c r="SAW845" s="328"/>
      <c r="SAX845" s="328"/>
      <c r="SAY845" s="328"/>
      <c r="SAZ845" s="328"/>
      <c r="SBA845" s="328"/>
      <c r="SBB845" s="328"/>
      <c r="SBC845" s="328"/>
      <c r="SBD845" s="328"/>
      <c r="SBE845" s="328"/>
      <c r="SBF845" s="328"/>
      <c r="SBG845" s="328"/>
      <c r="SBH845" s="328"/>
      <c r="SBI845" s="328"/>
      <c r="SBJ845" s="328"/>
      <c r="SBK845" s="328"/>
      <c r="SBL845" s="328"/>
      <c r="SBM845" s="328"/>
      <c r="SBN845" s="328"/>
      <c r="SBO845" s="328"/>
      <c r="SBP845" s="328"/>
      <c r="SBQ845" s="328"/>
      <c r="SBR845" s="328"/>
      <c r="SBS845" s="328"/>
      <c r="SBT845" s="328"/>
      <c r="SBU845" s="328"/>
      <c r="SBV845" s="328"/>
      <c r="SBW845" s="328"/>
      <c r="SBX845" s="328"/>
      <c r="SBY845" s="328"/>
      <c r="SBZ845" s="328"/>
      <c r="SCA845" s="328"/>
      <c r="SCB845" s="328"/>
      <c r="SCC845" s="328"/>
      <c r="SCD845" s="328"/>
      <c r="SCE845" s="328"/>
      <c r="SCF845" s="328"/>
      <c r="SCG845" s="328"/>
      <c r="SCH845" s="328"/>
      <c r="SCI845" s="328"/>
      <c r="SCJ845" s="328"/>
      <c r="SCK845" s="328"/>
      <c r="SCL845" s="328"/>
      <c r="SCM845" s="328"/>
      <c r="SCN845" s="328"/>
      <c r="SCO845" s="328"/>
      <c r="SCP845" s="328"/>
      <c r="SCQ845" s="328"/>
      <c r="SCR845" s="328"/>
      <c r="SCS845" s="328"/>
      <c r="SCT845" s="328"/>
      <c r="SCU845" s="328"/>
      <c r="SCV845" s="328"/>
      <c r="SCW845" s="328"/>
      <c r="SCX845" s="328"/>
      <c r="SCY845" s="328"/>
      <c r="SCZ845" s="328"/>
      <c r="SDA845" s="328"/>
      <c r="SDB845" s="328"/>
      <c r="SDC845" s="328"/>
      <c r="SDD845" s="328"/>
      <c r="SDE845" s="328"/>
      <c r="SDF845" s="328"/>
      <c r="SDG845" s="328"/>
      <c r="SDH845" s="328"/>
      <c r="SDI845" s="328"/>
      <c r="SDJ845" s="328"/>
      <c r="SDK845" s="328"/>
      <c r="SDL845" s="328"/>
      <c r="SDM845" s="328"/>
      <c r="SDN845" s="328"/>
      <c r="SDO845" s="328"/>
      <c r="SDP845" s="328"/>
      <c r="SDQ845" s="328"/>
      <c r="SDR845" s="328"/>
      <c r="SDS845" s="328"/>
      <c r="SDT845" s="328"/>
      <c r="SDU845" s="328"/>
      <c r="SDV845" s="328"/>
      <c r="SDW845" s="328"/>
      <c r="SDX845" s="328"/>
      <c r="SDY845" s="328"/>
      <c r="SDZ845" s="328"/>
      <c r="SEA845" s="328"/>
      <c r="SEB845" s="328"/>
      <c r="SEC845" s="328"/>
      <c r="SED845" s="328"/>
      <c r="SEE845" s="328"/>
      <c r="SEF845" s="328"/>
      <c r="SEG845" s="328"/>
      <c r="SEH845" s="328"/>
      <c r="SEI845" s="328"/>
      <c r="SEJ845" s="328"/>
      <c r="SEK845" s="328"/>
      <c r="SEL845" s="328"/>
      <c r="SEM845" s="328"/>
      <c r="SEN845" s="328"/>
      <c r="SEO845" s="328"/>
      <c r="SEP845" s="328"/>
      <c r="SEQ845" s="328"/>
      <c r="SER845" s="328"/>
      <c r="SES845" s="328"/>
      <c r="SET845" s="328"/>
      <c r="SEU845" s="328"/>
      <c r="SEV845" s="328"/>
      <c r="SEW845" s="328"/>
      <c r="SEX845" s="328"/>
      <c r="SEY845" s="328"/>
      <c r="SEZ845" s="328"/>
      <c r="SFA845" s="328"/>
      <c r="SFB845" s="328"/>
      <c r="SFC845" s="328"/>
      <c r="SFD845" s="328"/>
      <c r="SFE845" s="328"/>
      <c r="SFF845" s="328"/>
      <c r="SFG845" s="328"/>
      <c r="SFH845" s="328"/>
      <c r="SFI845" s="328"/>
      <c r="SFJ845" s="328"/>
      <c r="SFK845" s="328"/>
      <c r="SFL845" s="328"/>
      <c r="SFM845" s="328"/>
      <c r="SFN845" s="328"/>
      <c r="SFO845" s="328"/>
      <c r="SFP845" s="328"/>
      <c r="SFQ845" s="328"/>
      <c r="SFR845" s="328"/>
      <c r="SFS845" s="328"/>
      <c r="SFT845" s="328"/>
      <c r="SFU845" s="328"/>
      <c r="SFV845" s="328"/>
      <c r="SFW845" s="328"/>
      <c r="SFX845" s="328"/>
      <c r="SFY845" s="328"/>
      <c r="SFZ845" s="328"/>
      <c r="SGA845" s="328"/>
      <c r="SGB845" s="328"/>
      <c r="SGC845" s="328"/>
      <c r="SGD845" s="328"/>
      <c r="SGE845" s="328"/>
      <c r="SGF845" s="328"/>
      <c r="SGG845" s="328"/>
      <c r="SGH845" s="328"/>
      <c r="SGI845" s="328"/>
      <c r="SGJ845" s="328"/>
      <c r="SGK845" s="328"/>
      <c r="SGL845" s="328"/>
      <c r="SGM845" s="328"/>
      <c r="SGN845" s="328"/>
      <c r="SGO845" s="328"/>
      <c r="SGP845" s="328"/>
      <c r="SGQ845" s="328"/>
      <c r="SGR845" s="328"/>
      <c r="SGS845" s="328"/>
      <c r="SGT845" s="328"/>
      <c r="SGU845" s="328"/>
      <c r="SGV845" s="328"/>
      <c r="SGW845" s="328"/>
      <c r="SGX845" s="328"/>
      <c r="SGY845" s="328"/>
      <c r="SGZ845" s="328"/>
      <c r="SHA845" s="328"/>
      <c r="SHB845" s="328"/>
      <c r="SHC845" s="328"/>
      <c r="SHD845" s="328"/>
      <c r="SHE845" s="328"/>
      <c r="SHF845" s="328"/>
      <c r="SHG845" s="328"/>
      <c r="SHH845" s="328"/>
      <c r="SHI845" s="328"/>
      <c r="SHJ845" s="328"/>
      <c r="SHK845" s="328"/>
      <c r="SHL845" s="328"/>
      <c r="SHM845" s="328"/>
      <c r="SHN845" s="328"/>
      <c r="SHO845" s="328"/>
      <c r="SHP845" s="328"/>
      <c r="SHQ845" s="328"/>
      <c r="SHR845" s="328"/>
      <c r="SHS845" s="328"/>
      <c r="SHT845" s="328"/>
      <c r="SHU845" s="328"/>
      <c r="SHV845" s="328"/>
      <c r="SHW845" s="328"/>
      <c r="SHX845" s="328"/>
      <c r="SHY845" s="328"/>
      <c r="SHZ845" s="328"/>
      <c r="SIA845" s="328"/>
      <c r="SIB845" s="328"/>
      <c r="SIC845" s="328"/>
      <c r="SID845" s="328"/>
      <c r="SIE845" s="328"/>
      <c r="SIF845" s="328"/>
      <c r="SIG845" s="328"/>
      <c r="SIH845" s="328"/>
      <c r="SII845" s="328"/>
      <c r="SIJ845" s="328"/>
      <c r="SIK845" s="328"/>
      <c r="SIL845" s="328"/>
      <c r="SIM845" s="328"/>
      <c r="SIN845" s="328"/>
      <c r="SIO845" s="328"/>
      <c r="SIP845" s="328"/>
      <c r="SIQ845" s="328"/>
      <c r="SIR845" s="328"/>
      <c r="SIS845" s="328"/>
      <c r="SIT845" s="328"/>
      <c r="SIU845" s="328"/>
      <c r="SIV845" s="328"/>
      <c r="SIW845" s="328"/>
      <c r="SIX845" s="328"/>
      <c r="SIY845" s="328"/>
      <c r="SIZ845" s="328"/>
      <c r="SJA845" s="328"/>
      <c r="SJB845" s="328"/>
      <c r="SJC845" s="328"/>
      <c r="SJD845" s="328"/>
      <c r="SJE845" s="328"/>
      <c r="SJF845" s="328"/>
      <c r="SJG845" s="328"/>
      <c r="SJH845" s="328"/>
      <c r="SJI845" s="328"/>
      <c r="SJJ845" s="328"/>
      <c r="SJK845" s="328"/>
      <c r="SJL845" s="328"/>
      <c r="SJM845" s="328"/>
      <c r="SJN845" s="328"/>
      <c r="SJO845" s="328"/>
      <c r="SJP845" s="328"/>
      <c r="SJQ845" s="328"/>
      <c r="SJR845" s="328"/>
      <c r="SJS845" s="328"/>
      <c r="SJT845" s="328"/>
      <c r="SJU845" s="328"/>
      <c r="SJV845" s="328"/>
      <c r="SJW845" s="328"/>
      <c r="SJX845" s="328"/>
      <c r="SJY845" s="328"/>
      <c r="SJZ845" s="328"/>
      <c r="SKA845" s="328"/>
      <c r="SKB845" s="328"/>
      <c r="SKC845" s="328"/>
      <c r="SKD845" s="328"/>
      <c r="SKE845" s="328"/>
      <c r="SKF845" s="328"/>
      <c r="SKG845" s="328"/>
      <c r="SKH845" s="328"/>
      <c r="SKI845" s="328"/>
      <c r="SKJ845" s="328"/>
      <c r="SKK845" s="328"/>
      <c r="SKL845" s="328"/>
      <c r="SKM845" s="328"/>
      <c r="SKN845" s="328"/>
      <c r="SKO845" s="328"/>
      <c r="SKP845" s="328"/>
      <c r="SKQ845" s="328"/>
      <c r="SKR845" s="328"/>
      <c r="SKS845" s="328"/>
      <c r="SKT845" s="328"/>
      <c r="SKU845" s="328"/>
      <c r="SKV845" s="328"/>
      <c r="SKW845" s="328"/>
      <c r="SKX845" s="328"/>
      <c r="SKY845" s="328"/>
      <c r="SKZ845" s="328"/>
      <c r="SLA845" s="328"/>
      <c r="SLB845" s="328"/>
      <c r="SLC845" s="328"/>
      <c r="SLD845" s="328"/>
      <c r="SLE845" s="328"/>
      <c r="SLF845" s="328"/>
      <c r="SLG845" s="328"/>
      <c r="SLH845" s="328"/>
      <c r="SLI845" s="328"/>
      <c r="SLJ845" s="328"/>
      <c r="SLK845" s="328"/>
      <c r="SLL845" s="328"/>
      <c r="SLM845" s="328"/>
      <c r="SLN845" s="328"/>
      <c r="SLO845" s="328"/>
      <c r="SLP845" s="328"/>
      <c r="SLQ845" s="328"/>
      <c r="SLR845" s="328"/>
      <c r="SLS845" s="328"/>
      <c r="SLT845" s="328"/>
      <c r="SLU845" s="328"/>
      <c r="SLV845" s="328"/>
      <c r="SLW845" s="328"/>
      <c r="SLX845" s="328"/>
      <c r="SLY845" s="328"/>
      <c r="SLZ845" s="328"/>
      <c r="SMA845" s="328"/>
      <c r="SMB845" s="328"/>
      <c r="SMC845" s="328"/>
      <c r="SMD845" s="328"/>
      <c r="SME845" s="328"/>
      <c r="SMF845" s="328"/>
      <c r="SMG845" s="328"/>
      <c r="SMH845" s="328"/>
      <c r="SMI845" s="328"/>
      <c r="SMJ845" s="328"/>
      <c r="SMK845" s="328"/>
      <c r="SML845" s="328"/>
      <c r="SMM845" s="328"/>
      <c r="SMN845" s="328"/>
      <c r="SMO845" s="328"/>
      <c r="SMP845" s="328"/>
      <c r="SMQ845" s="328"/>
      <c r="SMR845" s="328"/>
      <c r="SMS845" s="328"/>
      <c r="SMT845" s="328"/>
      <c r="SMU845" s="328"/>
      <c r="SMV845" s="328"/>
      <c r="SMW845" s="328"/>
      <c r="SMX845" s="328"/>
      <c r="SMY845" s="328"/>
      <c r="SMZ845" s="328"/>
      <c r="SNA845" s="328"/>
      <c r="SNB845" s="328"/>
      <c r="SNC845" s="328"/>
      <c r="SND845" s="328"/>
      <c r="SNE845" s="328"/>
      <c r="SNF845" s="328"/>
      <c r="SNG845" s="328"/>
      <c r="SNH845" s="328"/>
      <c r="SNI845" s="328"/>
      <c r="SNJ845" s="328"/>
      <c r="SNK845" s="328"/>
      <c r="SNL845" s="328"/>
      <c r="SNM845" s="328"/>
      <c r="SNN845" s="328"/>
      <c r="SNO845" s="328"/>
      <c r="SNP845" s="328"/>
      <c r="SNQ845" s="328"/>
      <c r="SNR845" s="328"/>
      <c r="SNS845" s="328"/>
      <c r="SNT845" s="328"/>
      <c r="SNU845" s="328"/>
      <c r="SNV845" s="328"/>
      <c r="SNW845" s="328"/>
      <c r="SNX845" s="328"/>
      <c r="SNY845" s="328"/>
      <c r="SNZ845" s="328"/>
      <c r="SOA845" s="328"/>
      <c r="SOB845" s="328"/>
      <c r="SOC845" s="328"/>
      <c r="SOD845" s="328"/>
      <c r="SOE845" s="328"/>
      <c r="SOF845" s="328"/>
      <c r="SOG845" s="328"/>
      <c r="SOH845" s="328"/>
      <c r="SOI845" s="328"/>
      <c r="SOJ845" s="328"/>
      <c r="SOK845" s="328"/>
      <c r="SOL845" s="328"/>
      <c r="SOM845" s="328"/>
      <c r="SON845" s="328"/>
      <c r="SOO845" s="328"/>
      <c r="SOP845" s="328"/>
      <c r="SOQ845" s="328"/>
      <c r="SOR845" s="328"/>
      <c r="SOS845" s="328"/>
      <c r="SOT845" s="328"/>
      <c r="SOU845" s="328"/>
      <c r="SOV845" s="328"/>
      <c r="SOW845" s="328"/>
      <c r="SOX845" s="328"/>
      <c r="SOY845" s="328"/>
      <c r="SOZ845" s="328"/>
      <c r="SPA845" s="328"/>
      <c r="SPB845" s="328"/>
      <c r="SPC845" s="328"/>
      <c r="SPD845" s="328"/>
      <c r="SPE845" s="328"/>
      <c r="SPF845" s="328"/>
      <c r="SPG845" s="328"/>
      <c r="SPH845" s="328"/>
      <c r="SPI845" s="328"/>
      <c r="SPJ845" s="328"/>
      <c r="SPK845" s="328"/>
      <c r="SPL845" s="328"/>
      <c r="SPM845" s="328"/>
      <c r="SPN845" s="328"/>
      <c r="SPO845" s="328"/>
      <c r="SPP845" s="328"/>
      <c r="SPQ845" s="328"/>
      <c r="SPR845" s="328"/>
      <c r="SPS845" s="328"/>
      <c r="SPT845" s="328"/>
      <c r="SPU845" s="328"/>
      <c r="SPV845" s="328"/>
      <c r="SPW845" s="328"/>
      <c r="SPX845" s="328"/>
      <c r="SPY845" s="328"/>
      <c r="SPZ845" s="328"/>
      <c r="SQA845" s="328"/>
      <c r="SQB845" s="328"/>
      <c r="SQC845" s="328"/>
      <c r="SQD845" s="328"/>
      <c r="SQE845" s="328"/>
      <c r="SQF845" s="328"/>
      <c r="SQG845" s="328"/>
      <c r="SQH845" s="328"/>
      <c r="SQI845" s="328"/>
      <c r="SQJ845" s="328"/>
      <c r="SQK845" s="328"/>
      <c r="SQL845" s="328"/>
      <c r="SQM845" s="328"/>
      <c r="SQN845" s="328"/>
      <c r="SQO845" s="328"/>
      <c r="SQP845" s="328"/>
      <c r="SQQ845" s="328"/>
      <c r="SQR845" s="328"/>
      <c r="SQS845" s="328"/>
      <c r="SQT845" s="328"/>
      <c r="SQU845" s="328"/>
      <c r="SQV845" s="328"/>
      <c r="SQW845" s="328"/>
      <c r="SQX845" s="328"/>
      <c r="SQY845" s="328"/>
      <c r="SQZ845" s="328"/>
      <c r="SRA845" s="328"/>
      <c r="SRB845" s="328"/>
      <c r="SRC845" s="328"/>
      <c r="SRD845" s="328"/>
      <c r="SRE845" s="328"/>
      <c r="SRF845" s="328"/>
      <c r="SRG845" s="328"/>
      <c r="SRH845" s="328"/>
      <c r="SRI845" s="328"/>
      <c r="SRJ845" s="328"/>
      <c r="SRK845" s="328"/>
      <c r="SRL845" s="328"/>
      <c r="SRM845" s="328"/>
      <c r="SRN845" s="328"/>
      <c r="SRO845" s="328"/>
      <c r="SRP845" s="328"/>
      <c r="SRQ845" s="328"/>
      <c r="SRR845" s="328"/>
      <c r="SRS845" s="328"/>
      <c r="SRT845" s="328"/>
      <c r="SRU845" s="328"/>
      <c r="SRV845" s="328"/>
      <c r="SRW845" s="328"/>
      <c r="SRX845" s="328"/>
      <c r="SRY845" s="328"/>
      <c r="SRZ845" s="328"/>
      <c r="SSA845" s="328"/>
      <c r="SSB845" s="328"/>
      <c r="SSC845" s="328"/>
      <c r="SSD845" s="328"/>
      <c r="SSE845" s="328"/>
      <c r="SSF845" s="328"/>
      <c r="SSG845" s="328"/>
      <c r="SSH845" s="328"/>
      <c r="SSI845" s="328"/>
      <c r="SSJ845" s="328"/>
      <c r="SSK845" s="328"/>
      <c r="SSL845" s="328"/>
      <c r="SSM845" s="328"/>
      <c r="SSN845" s="328"/>
      <c r="SSO845" s="328"/>
      <c r="SSP845" s="328"/>
      <c r="SSQ845" s="328"/>
      <c r="SSR845" s="328"/>
      <c r="SSS845" s="328"/>
      <c r="SST845" s="328"/>
      <c r="SSU845" s="328"/>
      <c r="SSV845" s="328"/>
      <c r="SSW845" s="328"/>
      <c r="SSX845" s="328"/>
      <c r="SSY845" s="328"/>
      <c r="SSZ845" s="328"/>
      <c r="STA845" s="328"/>
      <c r="STB845" s="328"/>
      <c r="STC845" s="328"/>
      <c r="STD845" s="328"/>
      <c r="STE845" s="328"/>
      <c r="STF845" s="328"/>
      <c r="STG845" s="328"/>
      <c r="STH845" s="328"/>
      <c r="STI845" s="328"/>
      <c r="STJ845" s="328"/>
      <c r="STK845" s="328"/>
      <c r="STL845" s="328"/>
      <c r="STM845" s="328"/>
      <c r="STN845" s="328"/>
      <c r="STO845" s="328"/>
      <c r="STP845" s="328"/>
      <c r="STQ845" s="328"/>
      <c r="STR845" s="328"/>
      <c r="STS845" s="328"/>
      <c r="STT845" s="328"/>
      <c r="STU845" s="328"/>
      <c r="STV845" s="328"/>
      <c r="STW845" s="328"/>
      <c r="STX845" s="328"/>
      <c r="STY845" s="328"/>
      <c r="STZ845" s="328"/>
      <c r="SUA845" s="328"/>
      <c r="SUB845" s="328"/>
      <c r="SUC845" s="328"/>
      <c r="SUD845" s="328"/>
      <c r="SUE845" s="328"/>
      <c r="SUF845" s="328"/>
      <c r="SUG845" s="328"/>
      <c r="SUH845" s="328"/>
      <c r="SUI845" s="328"/>
      <c r="SUJ845" s="328"/>
      <c r="SUK845" s="328"/>
      <c r="SUL845" s="328"/>
      <c r="SUM845" s="328"/>
      <c r="SUN845" s="328"/>
      <c r="SUO845" s="328"/>
      <c r="SUP845" s="328"/>
      <c r="SUQ845" s="328"/>
      <c r="SUR845" s="328"/>
      <c r="SUS845" s="328"/>
      <c r="SUT845" s="328"/>
      <c r="SUU845" s="328"/>
      <c r="SUV845" s="328"/>
      <c r="SUW845" s="328"/>
      <c r="SUX845" s="328"/>
      <c r="SUY845" s="328"/>
      <c r="SUZ845" s="328"/>
      <c r="SVA845" s="328"/>
      <c r="SVB845" s="328"/>
      <c r="SVC845" s="328"/>
      <c r="SVD845" s="328"/>
      <c r="SVE845" s="328"/>
      <c r="SVF845" s="328"/>
      <c r="SVG845" s="328"/>
      <c r="SVH845" s="328"/>
      <c r="SVI845" s="328"/>
      <c r="SVJ845" s="328"/>
      <c r="SVK845" s="328"/>
      <c r="SVL845" s="328"/>
      <c r="SVM845" s="328"/>
      <c r="SVN845" s="328"/>
      <c r="SVO845" s="328"/>
      <c r="SVP845" s="328"/>
      <c r="SVQ845" s="328"/>
      <c r="SVR845" s="328"/>
      <c r="SVS845" s="328"/>
      <c r="SVT845" s="328"/>
      <c r="SVU845" s="328"/>
      <c r="SVV845" s="328"/>
      <c r="SVW845" s="328"/>
      <c r="SVX845" s="328"/>
      <c r="SVY845" s="328"/>
      <c r="SVZ845" s="328"/>
      <c r="SWA845" s="328"/>
      <c r="SWB845" s="328"/>
      <c r="SWC845" s="328"/>
      <c r="SWD845" s="328"/>
      <c r="SWE845" s="328"/>
      <c r="SWF845" s="328"/>
      <c r="SWG845" s="328"/>
      <c r="SWH845" s="328"/>
      <c r="SWI845" s="328"/>
      <c r="SWJ845" s="328"/>
      <c r="SWK845" s="328"/>
      <c r="SWL845" s="328"/>
      <c r="SWM845" s="328"/>
      <c r="SWN845" s="328"/>
      <c r="SWO845" s="328"/>
      <c r="SWP845" s="328"/>
      <c r="SWQ845" s="328"/>
      <c r="SWR845" s="328"/>
      <c r="SWS845" s="328"/>
      <c r="SWT845" s="328"/>
      <c r="SWU845" s="328"/>
      <c r="SWV845" s="328"/>
      <c r="SWW845" s="328"/>
      <c r="SWX845" s="328"/>
      <c r="SWY845" s="328"/>
      <c r="SWZ845" s="328"/>
      <c r="SXA845" s="328"/>
      <c r="SXB845" s="328"/>
      <c r="SXC845" s="328"/>
      <c r="SXD845" s="328"/>
      <c r="SXE845" s="328"/>
      <c r="SXF845" s="328"/>
      <c r="SXG845" s="328"/>
      <c r="SXH845" s="328"/>
      <c r="SXI845" s="328"/>
      <c r="SXJ845" s="328"/>
      <c r="SXK845" s="328"/>
      <c r="SXL845" s="328"/>
      <c r="SXM845" s="328"/>
      <c r="SXN845" s="328"/>
      <c r="SXO845" s="328"/>
      <c r="SXP845" s="328"/>
      <c r="SXQ845" s="328"/>
      <c r="SXR845" s="328"/>
      <c r="SXS845" s="328"/>
      <c r="SXT845" s="328"/>
      <c r="SXU845" s="328"/>
      <c r="SXV845" s="328"/>
      <c r="SXW845" s="328"/>
      <c r="SXX845" s="328"/>
      <c r="SXY845" s="328"/>
      <c r="SXZ845" s="328"/>
      <c r="SYA845" s="328"/>
      <c r="SYB845" s="328"/>
      <c r="SYC845" s="328"/>
      <c r="SYD845" s="328"/>
      <c r="SYE845" s="328"/>
      <c r="SYF845" s="328"/>
      <c r="SYG845" s="328"/>
      <c r="SYH845" s="328"/>
      <c r="SYI845" s="328"/>
      <c r="SYJ845" s="328"/>
      <c r="SYK845" s="328"/>
      <c r="SYL845" s="328"/>
      <c r="SYM845" s="328"/>
      <c r="SYN845" s="328"/>
      <c r="SYO845" s="328"/>
      <c r="SYP845" s="328"/>
      <c r="SYQ845" s="328"/>
      <c r="SYR845" s="328"/>
      <c r="SYS845" s="328"/>
      <c r="SYT845" s="328"/>
      <c r="SYU845" s="328"/>
      <c r="SYV845" s="328"/>
      <c r="SYW845" s="328"/>
      <c r="SYX845" s="328"/>
      <c r="SYY845" s="328"/>
      <c r="SYZ845" s="328"/>
      <c r="SZA845" s="328"/>
      <c r="SZB845" s="328"/>
      <c r="SZC845" s="328"/>
      <c r="SZD845" s="328"/>
      <c r="SZE845" s="328"/>
      <c r="SZF845" s="328"/>
      <c r="SZG845" s="328"/>
      <c r="SZH845" s="328"/>
      <c r="SZI845" s="328"/>
      <c r="SZJ845" s="328"/>
      <c r="SZK845" s="328"/>
      <c r="SZL845" s="328"/>
      <c r="SZM845" s="328"/>
      <c r="SZN845" s="328"/>
      <c r="SZO845" s="328"/>
      <c r="SZP845" s="328"/>
      <c r="SZQ845" s="328"/>
      <c r="SZR845" s="328"/>
      <c r="SZS845" s="328"/>
      <c r="SZT845" s="328"/>
      <c r="SZU845" s="328"/>
      <c r="SZV845" s="328"/>
      <c r="SZW845" s="328"/>
      <c r="SZX845" s="328"/>
      <c r="SZY845" s="328"/>
      <c r="SZZ845" s="328"/>
      <c r="TAA845" s="328"/>
      <c r="TAB845" s="328"/>
      <c r="TAC845" s="328"/>
      <c r="TAD845" s="328"/>
      <c r="TAE845" s="328"/>
      <c r="TAF845" s="328"/>
      <c r="TAG845" s="328"/>
      <c r="TAH845" s="328"/>
      <c r="TAI845" s="328"/>
      <c r="TAJ845" s="328"/>
      <c r="TAK845" s="328"/>
      <c r="TAL845" s="328"/>
      <c r="TAM845" s="328"/>
      <c r="TAN845" s="328"/>
      <c r="TAO845" s="328"/>
      <c r="TAP845" s="328"/>
      <c r="TAQ845" s="328"/>
      <c r="TAR845" s="328"/>
      <c r="TAS845" s="328"/>
      <c r="TAT845" s="328"/>
      <c r="TAU845" s="328"/>
      <c r="TAV845" s="328"/>
      <c r="TAW845" s="328"/>
      <c r="TAX845" s="328"/>
      <c r="TAY845" s="328"/>
      <c r="TAZ845" s="328"/>
      <c r="TBA845" s="328"/>
      <c r="TBB845" s="328"/>
      <c r="TBC845" s="328"/>
      <c r="TBD845" s="328"/>
      <c r="TBE845" s="328"/>
      <c r="TBF845" s="328"/>
      <c r="TBG845" s="328"/>
      <c r="TBH845" s="328"/>
      <c r="TBI845" s="328"/>
      <c r="TBJ845" s="328"/>
      <c r="TBK845" s="328"/>
      <c r="TBL845" s="328"/>
      <c r="TBM845" s="328"/>
      <c r="TBN845" s="328"/>
      <c r="TBO845" s="328"/>
      <c r="TBP845" s="328"/>
      <c r="TBQ845" s="328"/>
      <c r="TBR845" s="328"/>
      <c r="TBS845" s="328"/>
      <c r="TBT845" s="328"/>
      <c r="TBU845" s="328"/>
      <c r="TBV845" s="328"/>
      <c r="TBW845" s="328"/>
      <c r="TBX845" s="328"/>
      <c r="TBY845" s="328"/>
      <c r="TBZ845" s="328"/>
      <c r="TCA845" s="328"/>
      <c r="TCB845" s="328"/>
      <c r="TCC845" s="328"/>
      <c r="TCD845" s="328"/>
      <c r="TCE845" s="328"/>
      <c r="TCF845" s="328"/>
      <c r="TCG845" s="328"/>
      <c r="TCH845" s="328"/>
      <c r="TCI845" s="328"/>
      <c r="TCJ845" s="328"/>
      <c r="TCK845" s="328"/>
      <c r="TCL845" s="328"/>
      <c r="TCM845" s="328"/>
      <c r="TCN845" s="328"/>
      <c r="TCO845" s="328"/>
      <c r="TCP845" s="328"/>
      <c r="TCQ845" s="328"/>
      <c r="TCR845" s="328"/>
      <c r="TCS845" s="328"/>
      <c r="TCT845" s="328"/>
      <c r="TCU845" s="328"/>
      <c r="TCV845" s="328"/>
      <c r="TCW845" s="328"/>
      <c r="TCX845" s="328"/>
      <c r="TCY845" s="328"/>
      <c r="TCZ845" s="328"/>
      <c r="TDA845" s="328"/>
      <c r="TDB845" s="328"/>
      <c r="TDC845" s="328"/>
      <c r="TDD845" s="328"/>
      <c r="TDE845" s="328"/>
      <c r="TDF845" s="328"/>
      <c r="TDG845" s="328"/>
      <c r="TDH845" s="328"/>
      <c r="TDI845" s="328"/>
      <c r="TDJ845" s="328"/>
      <c r="TDK845" s="328"/>
      <c r="TDL845" s="328"/>
      <c r="TDM845" s="328"/>
      <c r="TDN845" s="328"/>
      <c r="TDO845" s="328"/>
      <c r="TDP845" s="328"/>
      <c r="TDQ845" s="328"/>
      <c r="TDR845" s="328"/>
      <c r="TDS845" s="328"/>
      <c r="TDT845" s="328"/>
      <c r="TDU845" s="328"/>
      <c r="TDV845" s="328"/>
      <c r="TDW845" s="328"/>
      <c r="TDX845" s="328"/>
      <c r="TDY845" s="328"/>
      <c r="TDZ845" s="328"/>
      <c r="TEA845" s="328"/>
      <c r="TEB845" s="328"/>
      <c r="TEC845" s="328"/>
      <c r="TED845" s="328"/>
      <c r="TEE845" s="328"/>
      <c r="TEF845" s="328"/>
      <c r="TEG845" s="328"/>
      <c r="TEH845" s="328"/>
      <c r="TEI845" s="328"/>
      <c r="TEJ845" s="328"/>
      <c r="TEK845" s="328"/>
      <c r="TEL845" s="328"/>
      <c r="TEM845" s="328"/>
      <c r="TEN845" s="328"/>
      <c r="TEO845" s="328"/>
      <c r="TEP845" s="328"/>
      <c r="TEQ845" s="328"/>
      <c r="TER845" s="328"/>
      <c r="TES845" s="328"/>
      <c r="TET845" s="328"/>
      <c r="TEU845" s="328"/>
      <c r="TEV845" s="328"/>
      <c r="TEW845" s="328"/>
      <c r="TEX845" s="328"/>
      <c r="TEY845" s="328"/>
      <c r="TEZ845" s="328"/>
      <c r="TFA845" s="328"/>
      <c r="TFB845" s="328"/>
      <c r="TFC845" s="328"/>
      <c r="TFD845" s="328"/>
      <c r="TFE845" s="328"/>
      <c r="TFF845" s="328"/>
      <c r="TFG845" s="328"/>
      <c r="TFH845" s="328"/>
      <c r="TFI845" s="328"/>
      <c r="TFJ845" s="328"/>
      <c r="TFK845" s="328"/>
      <c r="TFL845" s="328"/>
      <c r="TFM845" s="328"/>
      <c r="TFN845" s="328"/>
      <c r="TFO845" s="328"/>
      <c r="TFP845" s="328"/>
      <c r="TFQ845" s="328"/>
      <c r="TFR845" s="328"/>
      <c r="TFS845" s="328"/>
      <c r="TFT845" s="328"/>
      <c r="TFU845" s="328"/>
      <c r="TFV845" s="328"/>
      <c r="TFW845" s="328"/>
      <c r="TFX845" s="328"/>
      <c r="TFY845" s="328"/>
      <c r="TFZ845" s="328"/>
      <c r="TGA845" s="328"/>
      <c r="TGB845" s="328"/>
      <c r="TGC845" s="328"/>
      <c r="TGD845" s="328"/>
      <c r="TGE845" s="328"/>
      <c r="TGF845" s="328"/>
      <c r="TGG845" s="328"/>
      <c r="TGH845" s="328"/>
      <c r="TGI845" s="328"/>
      <c r="TGJ845" s="328"/>
      <c r="TGK845" s="328"/>
      <c r="TGL845" s="328"/>
      <c r="TGM845" s="328"/>
      <c r="TGN845" s="328"/>
      <c r="TGO845" s="328"/>
      <c r="TGP845" s="328"/>
      <c r="TGQ845" s="328"/>
      <c r="TGR845" s="328"/>
      <c r="TGS845" s="328"/>
      <c r="TGT845" s="328"/>
      <c r="TGU845" s="328"/>
      <c r="TGV845" s="328"/>
      <c r="TGW845" s="328"/>
      <c r="TGX845" s="328"/>
      <c r="TGY845" s="328"/>
      <c r="TGZ845" s="328"/>
      <c r="THA845" s="328"/>
      <c r="THB845" s="328"/>
      <c r="THC845" s="328"/>
      <c r="THD845" s="328"/>
      <c r="THE845" s="328"/>
      <c r="THF845" s="328"/>
      <c r="THG845" s="328"/>
      <c r="THH845" s="328"/>
      <c r="THI845" s="328"/>
      <c r="THJ845" s="328"/>
      <c r="THK845" s="328"/>
      <c r="THL845" s="328"/>
      <c r="THM845" s="328"/>
      <c r="THN845" s="328"/>
      <c r="THO845" s="328"/>
      <c r="THP845" s="328"/>
      <c r="THQ845" s="328"/>
      <c r="THR845" s="328"/>
      <c r="THS845" s="328"/>
      <c r="THT845" s="328"/>
      <c r="THU845" s="328"/>
      <c r="THV845" s="328"/>
      <c r="THW845" s="328"/>
      <c r="THX845" s="328"/>
      <c r="THY845" s="328"/>
      <c r="THZ845" s="328"/>
      <c r="TIA845" s="328"/>
      <c r="TIB845" s="328"/>
      <c r="TIC845" s="328"/>
      <c r="TID845" s="328"/>
      <c r="TIE845" s="328"/>
      <c r="TIF845" s="328"/>
      <c r="TIG845" s="328"/>
      <c r="TIH845" s="328"/>
      <c r="TII845" s="328"/>
      <c r="TIJ845" s="328"/>
      <c r="TIK845" s="328"/>
      <c r="TIL845" s="328"/>
      <c r="TIM845" s="328"/>
      <c r="TIN845" s="328"/>
      <c r="TIO845" s="328"/>
      <c r="TIP845" s="328"/>
      <c r="TIQ845" s="328"/>
      <c r="TIR845" s="328"/>
      <c r="TIS845" s="328"/>
      <c r="TIT845" s="328"/>
      <c r="TIU845" s="328"/>
      <c r="TIV845" s="328"/>
      <c r="TIW845" s="328"/>
      <c r="TIX845" s="328"/>
      <c r="TIY845" s="328"/>
      <c r="TIZ845" s="328"/>
      <c r="TJA845" s="328"/>
      <c r="TJB845" s="328"/>
      <c r="TJC845" s="328"/>
      <c r="TJD845" s="328"/>
      <c r="TJE845" s="328"/>
      <c r="TJF845" s="328"/>
      <c r="TJG845" s="328"/>
      <c r="TJH845" s="328"/>
      <c r="TJI845" s="328"/>
      <c r="TJJ845" s="328"/>
      <c r="TJK845" s="328"/>
      <c r="TJL845" s="328"/>
      <c r="TJM845" s="328"/>
      <c r="TJN845" s="328"/>
      <c r="TJO845" s="328"/>
      <c r="TJP845" s="328"/>
      <c r="TJQ845" s="328"/>
      <c r="TJR845" s="328"/>
      <c r="TJS845" s="328"/>
      <c r="TJT845" s="328"/>
      <c r="TJU845" s="328"/>
      <c r="TJV845" s="328"/>
      <c r="TJW845" s="328"/>
      <c r="TJX845" s="328"/>
      <c r="TJY845" s="328"/>
      <c r="TJZ845" s="328"/>
      <c r="TKA845" s="328"/>
      <c r="TKB845" s="328"/>
      <c r="TKC845" s="328"/>
      <c r="TKD845" s="328"/>
      <c r="TKE845" s="328"/>
      <c r="TKF845" s="328"/>
      <c r="TKG845" s="328"/>
      <c r="TKH845" s="328"/>
      <c r="TKI845" s="328"/>
      <c r="TKJ845" s="328"/>
      <c r="TKK845" s="328"/>
      <c r="TKL845" s="328"/>
      <c r="TKM845" s="328"/>
      <c r="TKN845" s="328"/>
      <c r="TKO845" s="328"/>
      <c r="TKP845" s="328"/>
      <c r="TKQ845" s="328"/>
      <c r="TKR845" s="328"/>
      <c r="TKS845" s="328"/>
      <c r="TKT845" s="328"/>
      <c r="TKU845" s="328"/>
      <c r="TKV845" s="328"/>
      <c r="TKW845" s="328"/>
      <c r="TKX845" s="328"/>
      <c r="TKY845" s="328"/>
      <c r="TKZ845" s="328"/>
      <c r="TLA845" s="328"/>
      <c r="TLB845" s="328"/>
      <c r="TLC845" s="328"/>
      <c r="TLD845" s="328"/>
      <c r="TLE845" s="328"/>
      <c r="TLF845" s="328"/>
      <c r="TLG845" s="328"/>
      <c r="TLH845" s="328"/>
      <c r="TLI845" s="328"/>
      <c r="TLJ845" s="328"/>
      <c r="TLK845" s="328"/>
      <c r="TLL845" s="328"/>
      <c r="TLM845" s="328"/>
      <c r="TLN845" s="328"/>
      <c r="TLO845" s="328"/>
      <c r="TLP845" s="328"/>
      <c r="TLQ845" s="328"/>
      <c r="TLR845" s="328"/>
      <c r="TLS845" s="328"/>
      <c r="TLT845" s="328"/>
      <c r="TLU845" s="328"/>
      <c r="TLV845" s="328"/>
      <c r="TLW845" s="328"/>
      <c r="TLX845" s="328"/>
      <c r="TLY845" s="328"/>
      <c r="TLZ845" s="328"/>
      <c r="TMA845" s="328"/>
      <c r="TMB845" s="328"/>
      <c r="TMC845" s="328"/>
      <c r="TMD845" s="328"/>
      <c r="TME845" s="328"/>
      <c r="TMF845" s="328"/>
      <c r="TMG845" s="328"/>
      <c r="TMH845" s="328"/>
      <c r="TMI845" s="328"/>
      <c r="TMJ845" s="328"/>
      <c r="TMK845" s="328"/>
      <c r="TML845" s="328"/>
      <c r="TMM845" s="328"/>
      <c r="TMN845" s="328"/>
      <c r="TMO845" s="328"/>
      <c r="TMP845" s="328"/>
      <c r="TMQ845" s="328"/>
      <c r="TMR845" s="328"/>
      <c r="TMS845" s="328"/>
      <c r="TMT845" s="328"/>
      <c r="TMU845" s="328"/>
      <c r="TMV845" s="328"/>
      <c r="TMW845" s="328"/>
      <c r="TMX845" s="328"/>
      <c r="TMY845" s="328"/>
      <c r="TMZ845" s="328"/>
      <c r="TNA845" s="328"/>
      <c r="TNB845" s="328"/>
      <c r="TNC845" s="328"/>
      <c r="TND845" s="328"/>
      <c r="TNE845" s="328"/>
      <c r="TNF845" s="328"/>
      <c r="TNG845" s="328"/>
      <c r="TNH845" s="328"/>
      <c r="TNI845" s="328"/>
      <c r="TNJ845" s="328"/>
      <c r="TNK845" s="328"/>
      <c r="TNL845" s="328"/>
      <c r="TNM845" s="328"/>
      <c r="TNN845" s="328"/>
      <c r="TNO845" s="328"/>
      <c r="TNP845" s="328"/>
      <c r="TNQ845" s="328"/>
      <c r="TNR845" s="328"/>
      <c r="TNS845" s="328"/>
      <c r="TNT845" s="328"/>
      <c r="TNU845" s="328"/>
      <c r="TNV845" s="328"/>
      <c r="TNW845" s="328"/>
      <c r="TNX845" s="328"/>
      <c r="TNY845" s="328"/>
      <c r="TNZ845" s="328"/>
      <c r="TOA845" s="328"/>
      <c r="TOB845" s="328"/>
      <c r="TOC845" s="328"/>
      <c r="TOD845" s="328"/>
      <c r="TOE845" s="328"/>
      <c r="TOF845" s="328"/>
      <c r="TOG845" s="328"/>
      <c r="TOH845" s="328"/>
      <c r="TOI845" s="328"/>
      <c r="TOJ845" s="328"/>
      <c r="TOK845" s="328"/>
      <c r="TOL845" s="328"/>
      <c r="TOM845" s="328"/>
      <c r="TON845" s="328"/>
      <c r="TOO845" s="328"/>
      <c r="TOP845" s="328"/>
      <c r="TOQ845" s="328"/>
      <c r="TOR845" s="328"/>
      <c r="TOS845" s="328"/>
      <c r="TOT845" s="328"/>
      <c r="TOU845" s="328"/>
      <c r="TOV845" s="328"/>
      <c r="TOW845" s="328"/>
      <c r="TOX845" s="328"/>
      <c r="TOY845" s="328"/>
      <c r="TOZ845" s="328"/>
      <c r="TPA845" s="328"/>
      <c r="TPB845" s="328"/>
      <c r="TPC845" s="328"/>
      <c r="TPD845" s="328"/>
      <c r="TPE845" s="328"/>
      <c r="TPF845" s="328"/>
      <c r="TPG845" s="328"/>
      <c r="TPH845" s="328"/>
      <c r="TPI845" s="328"/>
      <c r="TPJ845" s="328"/>
      <c r="TPK845" s="328"/>
      <c r="TPL845" s="328"/>
      <c r="TPM845" s="328"/>
      <c r="TPN845" s="328"/>
      <c r="TPO845" s="328"/>
      <c r="TPP845" s="328"/>
      <c r="TPQ845" s="328"/>
      <c r="TPR845" s="328"/>
      <c r="TPS845" s="328"/>
      <c r="TPT845" s="328"/>
      <c r="TPU845" s="328"/>
      <c r="TPV845" s="328"/>
      <c r="TPW845" s="328"/>
      <c r="TPX845" s="328"/>
      <c r="TPY845" s="328"/>
      <c r="TPZ845" s="328"/>
      <c r="TQA845" s="328"/>
      <c r="TQB845" s="328"/>
      <c r="TQC845" s="328"/>
      <c r="TQD845" s="328"/>
      <c r="TQE845" s="328"/>
      <c r="TQF845" s="328"/>
      <c r="TQG845" s="328"/>
      <c r="TQH845" s="328"/>
      <c r="TQI845" s="328"/>
      <c r="TQJ845" s="328"/>
      <c r="TQK845" s="328"/>
      <c r="TQL845" s="328"/>
      <c r="TQM845" s="328"/>
      <c r="TQN845" s="328"/>
      <c r="TQO845" s="328"/>
      <c r="TQP845" s="328"/>
      <c r="TQQ845" s="328"/>
      <c r="TQR845" s="328"/>
      <c r="TQS845" s="328"/>
      <c r="TQT845" s="328"/>
      <c r="TQU845" s="328"/>
      <c r="TQV845" s="328"/>
      <c r="TQW845" s="328"/>
      <c r="TQX845" s="328"/>
      <c r="TQY845" s="328"/>
      <c r="TQZ845" s="328"/>
      <c r="TRA845" s="328"/>
      <c r="TRB845" s="328"/>
      <c r="TRC845" s="328"/>
      <c r="TRD845" s="328"/>
      <c r="TRE845" s="328"/>
      <c r="TRF845" s="328"/>
      <c r="TRG845" s="328"/>
      <c r="TRH845" s="328"/>
      <c r="TRI845" s="328"/>
      <c r="TRJ845" s="328"/>
      <c r="TRK845" s="328"/>
      <c r="TRL845" s="328"/>
      <c r="TRM845" s="328"/>
      <c r="TRN845" s="328"/>
      <c r="TRO845" s="328"/>
      <c r="TRP845" s="328"/>
      <c r="TRQ845" s="328"/>
      <c r="TRR845" s="328"/>
      <c r="TRS845" s="328"/>
      <c r="TRT845" s="328"/>
      <c r="TRU845" s="328"/>
      <c r="TRV845" s="328"/>
      <c r="TRW845" s="328"/>
      <c r="TRX845" s="328"/>
      <c r="TRY845" s="328"/>
      <c r="TRZ845" s="328"/>
      <c r="TSA845" s="328"/>
      <c r="TSB845" s="328"/>
      <c r="TSC845" s="328"/>
      <c r="TSD845" s="328"/>
      <c r="TSE845" s="328"/>
      <c r="TSF845" s="328"/>
      <c r="TSG845" s="328"/>
      <c r="TSH845" s="328"/>
      <c r="TSI845" s="328"/>
      <c r="TSJ845" s="328"/>
      <c r="TSK845" s="328"/>
      <c r="TSL845" s="328"/>
      <c r="TSM845" s="328"/>
      <c r="TSN845" s="328"/>
      <c r="TSO845" s="328"/>
      <c r="TSP845" s="328"/>
      <c r="TSQ845" s="328"/>
      <c r="TSR845" s="328"/>
      <c r="TSS845" s="328"/>
      <c r="TST845" s="328"/>
      <c r="TSU845" s="328"/>
      <c r="TSV845" s="328"/>
      <c r="TSW845" s="328"/>
      <c r="TSX845" s="328"/>
      <c r="TSY845" s="328"/>
      <c r="TSZ845" s="328"/>
      <c r="TTA845" s="328"/>
      <c r="TTB845" s="328"/>
      <c r="TTC845" s="328"/>
      <c r="TTD845" s="328"/>
      <c r="TTE845" s="328"/>
      <c r="TTF845" s="328"/>
      <c r="TTG845" s="328"/>
      <c r="TTH845" s="328"/>
      <c r="TTI845" s="328"/>
      <c r="TTJ845" s="328"/>
      <c r="TTK845" s="328"/>
      <c r="TTL845" s="328"/>
      <c r="TTM845" s="328"/>
      <c r="TTN845" s="328"/>
      <c r="TTO845" s="328"/>
      <c r="TTP845" s="328"/>
      <c r="TTQ845" s="328"/>
      <c r="TTR845" s="328"/>
      <c r="TTS845" s="328"/>
      <c r="TTT845" s="328"/>
      <c r="TTU845" s="328"/>
      <c r="TTV845" s="328"/>
      <c r="TTW845" s="328"/>
      <c r="TTX845" s="328"/>
      <c r="TTY845" s="328"/>
      <c r="TTZ845" s="328"/>
      <c r="TUA845" s="328"/>
      <c r="TUB845" s="328"/>
      <c r="TUC845" s="328"/>
      <c r="TUD845" s="328"/>
      <c r="TUE845" s="328"/>
      <c r="TUF845" s="328"/>
      <c r="TUG845" s="328"/>
      <c r="TUH845" s="328"/>
      <c r="TUI845" s="328"/>
      <c r="TUJ845" s="328"/>
      <c r="TUK845" s="328"/>
      <c r="TUL845" s="328"/>
      <c r="TUM845" s="328"/>
      <c r="TUN845" s="328"/>
      <c r="TUO845" s="328"/>
      <c r="TUP845" s="328"/>
      <c r="TUQ845" s="328"/>
      <c r="TUR845" s="328"/>
      <c r="TUS845" s="328"/>
      <c r="TUT845" s="328"/>
      <c r="TUU845" s="328"/>
      <c r="TUV845" s="328"/>
      <c r="TUW845" s="328"/>
      <c r="TUX845" s="328"/>
      <c r="TUY845" s="328"/>
      <c r="TUZ845" s="328"/>
      <c r="TVA845" s="328"/>
      <c r="TVB845" s="328"/>
      <c r="TVC845" s="328"/>
      <c r="TVD845" s="328"/>
      <c r="TVE845" s="328"/>
      <c r="TVF845" s="328"/>
      <c r="TVG845" s="328"/>
      <c r="TVH845" s="328"/>
      <c r="TVI845" s="328"/>
      <c r="TVJ845" s="328"/>
      <c r="TVK845" s="328"/>
      <c r="TVL845" s="328"/>
      <c r="TVM845" s="328"/>
      <c r="TVN845" s="328"/>
      <c r="TVO845" s="328"/>
      <c r="TVP845" s="328"/>
      <c r="TVQ845" s="328"/>
      <c r="TVR845" s="328"/>
      <c r="TVS845" s="328"/>
      <c r="TVT845" s="328"/>
      <c r="TVU845" s="328"/>
      <c r="TVV845" s="328"/>
      <c r="TVW845" s="328"/>
      <c r="TVX845" s="328"/>
      <c r="TVY845" s="328"/>
      <c r="TVZ845" s="328"/>
      <c r="TWA845" s="328"/>
      <c r="TWB845" s="328"/>
      <c r="TWC845" s="328"/>
      <c r="TWD845" s="328"/>
      <c r="TWE845" s="328"/>
      <c r="TWF845" s="328"/>
      <c r="TWG845" s="328"/>
      <c r="TWH845" s="328"/>
      <c r="TWI845" s="328"/>
      <c r="TWJ845" s="328"/>
      <c r="TWK845" s="328"/>
      <c r="TWL845" s="328"/>
      <c r="TWM845" s="328"/>
      <c r="TWN845" s="328"/>
      <c r="TWO845" s="328"/>
      <c r="TWP845" s="328"/>
      <c r="TWQ845" s="328"/>
      <c r="TWR845" s="328"/>
      <c r="TWS845" s="328"/>
      <c r="TWT845" s="328"/>
      <c r="TWU845" s="328"/>
      <c r="TWV845" s="328"/>
      <c r="TWW845" s="328"/>
      <c r="TWX845" s="328"/>
      <c r="TWY845" s="328"/>
      <c r="TWZ845" s="328"/>
      <c r="TXA845" s="328"/>
      <c r="TXB845" s="328"/>
      <c r="TXC845" s="328"/>
      <c r="TXD845" s="328"/>
      <c r="TXE845" s="328"/>
      <c r="TXF845" s="328"/>
      <c r="TXG845" s="328"/>
      <c r="TXH845" s="328"/>
      <c r="TXI845" s="328"/>
      <c r="TXJ845" s="328"/>
      <c r="TXK845" s="328"/>
      <c r="TXL845" s="328"/>
      <c r="TXM845" s="328"/>
      <c r="TXN845" s="328"/>
      <c r="TXO845" s="328"/>
      <c r="TXP845" s="328"/>
      <c r="TXQ845" s="328"/>
      <c r="TXR845" s="328"/>
      <c r="TXS845" s="328"/>
      <c r="TXT845" s="328"/>
      <c r="TXU845" s="328"/>
      <c r="TXV845" s="328"/>
      <c r="TXW845" s="328"/>
      <c r="TXX845" s="328"/>
      <c r="TXY845" s="328"/>
      <c r="TXZ845" s="328"/>
      <c r="TYA845" s="328"/>
      <c r="TYB845" s="328"/>
      <c r="TYC845" s="328"/>
      <c r="TYD845" s="328"/>
      <c r="TYE845" s="328"/>
      <c r="TYF845" s="328"/>
      <c r="TYG845" s="328"/>
      <c r="TYH845" s="328"/>
      <c r="TYI845" s="328"/>
      <c r="TYJ845" s="328"/>
      <c r="TYK845" s="328"/>
      <c r="TYL845" s="328"/>
      <c r="TYM845" s="328"/>
      <c r="TYN845" s="328"/>
      <c r="TYO845" s="328"/>
      <c r="TYP845" s="328"/>
      <c r="TYQ845" s="328"/>
      <c r="TYR845" s="328"/>
      <c r="TYS845" s="328"/>
      <c r="TYT845" s="328"/>
      <c r="TYU845" s="328"/>
      <c r="TYV845" s="328"/>
      <c r="TYW845" s="328"/>
      <c r="TYX845" s="328"/>
      <c r="TYY845" s="328"/>
      <c r="TYZ845" s="328"/>
      <c r="TZA845" s="328"/>
      <c r="TZB845" s="328"/>
      <c r="TZC845" s="328"/>
      <c r="TZD845" s="328"/>
      <c r="TZE845" s="328"/>
      <c r="TZF845" s="328"/>
      <c r="TZG845" s="328"/>
      <c r="TZH845" s="328"/>
      <c r="TZI845" s="328"/>
      <c r="TZJ845" s="328"/>
      <c r="TZK845" s="328"/>
      <c r="TZL845" s="328"/>
      <c r="TZM845" s="328"/>
      <c r="TZN845" s="328"/>
      <c r="TZO845" s="328"/>
      <c r="TZP845" s="328"/>
      <c r="TZQ845" s="328"/>
      <c r="TZR845" s="328"/>
      <c r="TZS845" s="328"/>
      <c r="TZT845" s="328"/>
      <c r="TZU845" s="328"/>
      <c r="TZV845" s="328"/>
      <c r="TZW845" s="328"/>
      <c r="TZX845" s="328"/>
      <c r="TZY845" s="328"/>
      <c r="TZZ845" s="328"/>
      <c r="UAA845" s="328"/>
      <c r="UAB845" s="328"/>
      <c r="UAC845" s="328"/>
      <c r="UAD845" s="328"/>
      <c r="UAE845" s="328"/>
      <c r="UAF845" s="328"/>
      <c r="UAG845" s="328"/>
      <c r="UAH845" s="328"/>
      <c r="UAI845" s="328"/>
      <c r="UAJ845" s="328"/>
      <c r="UAK845" s="328"/>
      <c r="UAL845" s="328"/>
      <c r="UAM845" s="328"/>
      <c r="UAN845" s="328"/>
      <c r="UAO845" s="328"/>
      <c r="UAP845" s="328"/>
      <c r="UAQ845" s="328"/>
      <c r="UAR845" s="328"/>
      <c r="UAS845" s="328"/>
      <c r="UAT845" s="328"/>
      <c r="UAU845" s="328"/>
      <c r="UAV845" s="328"/>
      <c r="UAW845" s="328"/>
      <c r="UAX845" s="328"/>
      <c r="UAY845" s="328"/>
      <c r="UAZ845" s="328"/>
      <c r="UBA845" s="328"/>
      <c r="UBB845" s="328"/>
      <c r="UBC845" s="328"/>
      <c r="UBD845" s="328"/>
      <c r="UBE845" s="328"/>
      <c r="UBF845" s="328"/>
      <c r="UBG845" s="328"/>
      <c r="UBH845" s="328"/>
      <c r="UBI845" s="328"/>
      <c r="UBJ845" s="328"/>
      <c r="UBK845" s="328"/>
      <c r="UBL845" s="328"/>
      <c r="UBM845" s="328"/>
      <c r="UBN845" s="328"/>
      <c r="UBO845" s="328"/>
      <c r="UBP845" s="328"/>
      <c r="UBQ845" s="328"/>
      <c r="UBR845" s="328"/>
      <c r="UBS845" s="328"/>
      <c r="UBT845" s="328"/>
      <c r="UBU845" s="328"/>
      <c r="UBV845" s="328"/>
      <c r="UBW845" s="328"/>
      <c r="UBX845" s="328"/>
      <c r="UBY845" s="328"/>
      <c r="UBZ845" s="328"/>
      <c r="UCA845" s="328"/>
      <c r="UCB845" s="328"/>
      <c r="UCC845" s="328"/>
      <c r="UCD845" s="328"/>
      <c r="UCE845" s="328"/>
      <c r="UCF845" s="328"/>
      <c r="UCG845" s="328"/>
      <c r="UCH845" s="328"/>
      <c r="UCI845" s="328"/>
      <c r="UCJ845" s="328"/>
      <c r="UCK845" s="328"/>
      <c r="UCL845" s="328"/>
      <c r="UCM845" s="328"/>
      <c r="UCN845" s="328"/>
      <c r="UCO845" s="328"/>
      <c r="UCP845" s="328"/>
      <c r="UCQ845" s="328"/>
      <c r="UCR845" s="328"/>
      <c r="UCS845" s="328"/>
      <c r="UCT845" s="328"/>
      <c r="UCU845" s="328"/>
      <c r="UCV845" s="328"/>
      <c r="UCW845" s="328"/>
      <c r="UCX845" s="328"/>
      <c r="UCY845" s="328"/>
      <c r="UCZ845" s="328"/>
      <c r="UDA845" s="328"/>
      <c r="UDB845" s="328"/>
      <c r="UDC845" s="328"/>
      <c r="UDD845" s="328"/>
      <c r="UDE845" s="328"/>
      <c r="UDF845" s="328"/>
      <c r="UDG845" s="328"/>
      <c r="UDH845" s="328"/>
      <c r="UDI845" s="328"/>
      <c r="UDJ845" s="328"/>
      <c r="UDK845" s="328"/>
      <c r="UDL845" s="328"/>
      <c r="UDM845" s="328"/>
      <c r="UDN845" s="328"/>
      <c r="UDO845" s="328"/>
      <c r="UDP845" s="328"/>
      <c r="UDQ845" s="328"/>
      <c r="UDR845" s="328"/>
      <c r="UDS845" s="328"/>
      <c r="UDT845" s="328"/>
      <c r="UDU845" s="328"/>
      <c r="UDV845" s="328"/>
      <c r="UDW845" s="328"/>
      <c r="UDX845" s="328"/>
      <c r="UDY845" s="328"/>
      <c r="UDZ845" s="328"/>
      <c r="UEA845" s="328"/>
      <c r="UEB845" s="328"/>
      <c r="UEC845" s="328"/>
      <c r="UED845" s="328"/>
      <c r="UEE845" s="328"/>
      <c r="UEF845" s="328"/>
      <c r="UEG845" s="328"/>
      <c r="UEH845" s="328"/>
      <c r="UEI845" s="328"/>
      <c r="UEJ845" s="328"/>
      <c r="UEK845" s="328"/>
      <c r="UEL845" s="328"/>
      <c r="UEM845" s="328"/>
      <c r="UEN845" s="328"/>
      <c r="UEO845" s="328"/>
      <c r="UEP845" s="328"/>
      <c r="UEQ845" s="328"/>
      <c r="UER845" s="328"/>
      <c r="UES845" s="328"/>
      <c r="UET845" s="328"/>
      <c r="UEU845" s="328"/>
      <c r="UEV845" s="328"/>
      <c r="UEW845" s="328"/>
      <c r="UEX845" s="328"/>
      <c r="UEY845" s="328"/>
      <c r="UEZ845" s="328"/>
      <c r="UFA845" s="328"/>
      <c r="UFB845" s="328"/>
      <c r="UFC845" s="328"/>
      <c r="UFD845" s="328"/>
      <c r="UFE845" s="328"/>
      <c r="UFF845" s="328"/>
      <c r="UFG845" s="328"/>
      <c r="UFH845" s="328"/>
      <c r="UFI845" s="328"/>
      <c r="UFJ845" s="328"/>
      <c r="UFK845" s="328"/>
      <c r="UFL845" s="328"/>
      <c r="UFM845" s="328"/>
      <c r="UFN845" s="328"/>
      <c r="UFO845" s="328"/>
      <c r="UFP845" s="328"/>
      <c r="UFQ845" s="328"/>
      <c r="UFR845" s="328"/>
      <c r="UFS845" s="328"/>
      <c r="UFT845" s="328"/>
      <c r="UFU845" s="328"/>
      <c r="UFV845" s="328"/>
      <c r="UFW845" s="328"/>
      <c r="UFX845" s="328"/>
      <c r="UFY845" s="328"/>
      <c r="UFZ845" s="328"/>
      <c r="UGA845" s="328"/>
      <c r="UGB845" s="328"/>
      <c r="UGC845" s="328"/>
      <c r="UGD845" s="328"/>
      <c r="UGE845" s="328"/>
      <c r="UGF845" s="328"/>
      <c r="UGG845" s="328"/>
      <c r="UGH845" s="328"/>
      <c r="UGI845" s="328"/>
      <c r="UGJ845" s="328"/>
      <c r="UGK845" s="328"/>
      <c r="UGL845" s="328"/>
      <c r="UGM845" s="328"/>
      <c r="UGN845" s="328"/>
      <c r="UGO845" s="328"/>
      <c r="UGP845" s="328"/>
      <c r="UGQ845" s="328"/>
      <c r="UGR845" s="328"/>
      <c r="UGS845" s="328"/>
      <c r="UGT845" s="328"/>
      <c r="UGU845" s="328"/>
      <c r="UGV845" s="328"/>
      <c r="UGW845" s="328"/>
      <c r="UGX845" s="328"/>
      <c r="UGY845" s="328"/>
      <c r="UGZ845" s="328"/>
      <c r="UHA845" s="328"/>
      <c r="UHB845" s="328"/>
      <c r="UHC845" s="328"/>
      <c r="UHD845" s="328"/>
      <c r="UHE845" s="328"/>
      <c r="UHF845" s="328"/>
      <c r="UHG845" s="328"/>
      <c r="UHH845" s="328"/>
      <c r="UHI845" s="328"/>
      <c r="UHJ845" s="328"/>
      <c r="UHK845" s="328"/>
      <c r="UHL845" s="328"/>
      <c r="UHM845" s="328"/>
      <c r="UHN845" s="328"/>
      <c r="UHO845" s="328"/>
      <c r="UHP845" s="328"/>
      <c r="UHQ845" s="328"/>
      <c r="UHR845" s="328"/>
      <c r="UHS845" s="328"/>
      <c r="UHT845" s="328"/>
      <c r="UHU845" s="328"/>
      <c r="UHV845" s="328"/>
      <c r="UHW845" s="328"/>
      <c r="UHX845" s="328"/>
      <c r="UHY845" s="328"/>
      <c r="UHZ845" s="328"/>
      <c r="UIA845" s="328"/>
      <c r="UIB845" s="328"/>
      <c r="UIC845" s="328"/>
      <c r="UID845" s="328"/>
      <c r="UIE845" s="328"/>
      <c r="UIF845" s="328"/>
      <c r="UIG845" s="328"/>
      <c r="UIH845" s="328"/>
      <c r="UII845" s="328"/>
      <c r="UIJ845" s="328"/>
      <c r="UIK845" s="328"/>
      <c r="UIL845" s="328"/>
      <c r="UIM845" s="328"/>
      <c r="UIN845" s="328"/>
      <c r="UIO845" s="328"/>
      <c r="UIP845" s="328"/>
      <c r="UIQ845" s="328"/>
      <c r="UIR845" s="328"/>
      <c r="UIS845" s="328"/>
      <c r="UIT845" s="328"/>
      <c r="UIU845" s="328"/>
      <c r="UIV845" s="328"/>
      <c r="UIW845" s="328"/>
      <c r="UIX845" s="328"/>
      <c r="UIY845" s="328"/>
      <c r="UIZ845" s="328"/>
      <c r="UJA845" s="328"/>
      <c r="UJB845" s="328"/>
      <c r="UJC845" s="328"/>
      <c r="UJD845" s="328"/>
      <c r="UJE845" s="328"/>
      <c r="UJF845" s="328"/>
      <c r="UJG845" s="328"/>
      <c r="UJH845" s="328"/>
      <c r="UJI845" s="328"/>
      <c r="UJJ845" s="328"/>
      <c r="UJK845" s="328"/>
      <c r="UJL845" s="328"/>
      <c r="UJM845" s="328"/>
      <c r="UJN845" s="328"/>
      <c r="UJO845" s="328"/>
      <c r="UJP845" s="328"/>
      <c r="UJQ845" s="328"/>
      <c r="UJR845" s="328"/>
      <c r="UJS845" s="328"/>
      <c r="UJT845" s="328"/>
      <c r="UJU845" s="328"/>
      <c r="UJV845" s="328"/>
      <c r="UJW845" s="328"/>
      <c r="UJX845" s="328"/>
      <c r="UJY845" s="328"/>
      <c r="UJZ845" s="328"/>
      <c r="UKA845" s="328"/>
      <c r="UKB845" s="328"/>
      <c r="UKC845" s="328"/>
      <c r="UKD845" s="328"/>
      <c r="UKE845" s="328"/>
      <c r="UKF845" s="328"/>
      <c r="UKG845" s="328"/>
      <c r="UKH845" s="328"/>
      <c r="UKI845" s="328"/>
      <c r="UKJ845" s="328"/>
      <c r="UKK845" s="328"/>
      <c r="UKL845" s="328"/>
      <c r="UKM845" s="328"/>
      <c r="UKN845" s="328"/>
      <c r="UKO845" s="328"/>
      <c r="UKP845" s="328"/>
      <c r="UKQ845" s="328"/>
      <c r="UKR845" s="328"/>
      <c r="UKS845" s="328"/>
      <c r="UKT845" s="328"/>
      <c r="UKU845" s="328"/>
      <c r="UKV845" s="328"/>
      <c r="UKW845" s="328"/>
      <c r="UKX845" s="328"/>
      <c r="UKY845" s="328"/>
      <c r="UKZ845" s="328"/>
      <c r="ULA845" s="328"/>
      <c r="ULB845" s="328"/>
      <c r="ULC845" s="328"/>
      <c r="ULD845" s="328"/>
      <c r="ULE845" s="328"/>
      <c r="ULF845" s="328"/>
      <c r="ULG845" s="328"/>
      <c r="ULH845" s="328"/>
      <c r="ULI845" s="328"/>
      <c r="ULJ845" s="328"/>
      <c r="ULK845" s="328"/>
      <c r="ULL845" s="328"/>
      <c r="ULM845" s="328"/>
      <c r="ULN845" s="328"/>
      <c r="ULO845" s="328"/>
      <c r="ULP845" s="328"/>
      <c r="ULQ845" s="328"/>
      <c r="ULR845" s="328"/>
      <c r="ULS845" s="328"/>
      <c r="ULT845" s="328"/>
      <c r="ULU845" s="328"/>
      <c r="ULV845" s="328"/>
      <c r="ULW845" s="328"/>
      <c r="ULX845" s="328"/>
      <c r="ULY845" s="328"/>
      <c r="ULZ845" s="328"/>
      <c r="UMA845" s="328"/>
      <c r="UMB845" s="328"/>
      <c r="UMC845" s="328"/>
      <c r="UMD845" s="328"/>
      <c r="UME845" s="328"/>
      <c r="UMF845" s="328"/>
      <c r="UMG845" s="328"/>
      <c r="UMH845" s="328"/>
      <c r="UMI845" s="328"/>
      <c r="UMJ845" s="328"/>
      <c r="UMK845" s="328"/>
      <c r="UML845" s="328"/>
      <c r="UMM845" s="328"/>
      <c r="UMN845" s="328"/>
      <c r="UMO845" s="328"/>
      <c r="UMP845" s="328"/>
      <c r="UMQ845" s="328"/>
      <c r="UMR845" s="328"/>
      <c r="UMS845" s="328"/>
      <c r="UMT845" s="328"/>
      <c r="UMU845" s="328"/>
      <c r="UMV845" s="328"/>
      <c r="UMW845" s="328"/>
      <c r="UMX845" s="328"/>
      <c r="UMY845" s="328"/>
      <c r="UMZ845" s="328"/>
      <c r="UNA845" s="328"/>
      <c r="UNB845" s="328"/>
      <c r="UNC845" s="328"/>
      <c r="UND845" s="328"/>
      <c r="UNE845" s="328"/>
      <c r="UNF845" s="328"/>
      <c r="UNG845" s="328"/>
      <c r="UNH845" s="328"/>
      <c r="UNI845" s="328"/>
      <c r="UNJ845" s="328"/>
      <c r="UNK845" s="328"/>
      <c r="UNL845" s="328"/>
      <c r="UNM845" s="328"/>
      <c r="UNN845" s="328"/>
      <c r="UNO845" s="328"/>
      <c r="UNP845" s="328"/>
      <c r="UNQ845" s="328"/>
      <c r="UNR845" s="328"/>
      <c r="UNS845" s="328"/>
      <c r="UNT845" s="328"/>
      <c r="UNU845" s="328"/>
      <c r="UNV845" s="328"/>
      <c r="UNW845" s="328"/>
      <c r="UNX845" s="328"/>
      <c r="UNY845" s="328"/>
      <c r="UNZ845" s="328"/>
      <c r="UOA845" s="328"/>
      <c r="UOB845" s="328"/>
      <c r="UOC845" s="328"/>
      <c r="UOD845" s="328"/>
      <c r="UOE845" s="328"/>
      <c r="UOF845" s="328"/>
      <c r="UOG845" s="328"/>
      <c r="UOH845" s="328"/>
      <c r="UOI845" s="328"/>
      <c r="UOJ845" s="328"/>
      <c r="UOK845" s="328"/>
      <c r="UOL845" s="328"/>
      <c r="UOM845" s="328"/>
      <c r="UON845" s="328"/>
      <c r="UOO845" s="328"/>
      <c r="UOP845" s="328"/>
      <c r="UOQ845" s="328"/>
      <c r="UOR845" s="328"/>
      <c r="UOS845" s="328"/>
      <c r="UOT845" s="328"/>
      <c r="UOU845" s="328"/>
      <c r="UOV845" s="328"/>
      <c r="UOW845" s="328"/>
      <c r="UOX845" s="328"/>
      <c r="UOY845" s="328"/>
      <c r="UOZ845" s="328"/>
      <c r="UPA845" s="328"/>
      <c r="UPB845" s="328"/>
      <c r="UPC845" s="328"/>
      <c r="UPD845" s="328"/>
      <c r="UPE845" s="328"/>
      <c r="UPF845" s="328"/>
      <c r="UPG845" s="328"/>
      <c r="UPH845" s="328"/>
      <c r="UPI845" s="328"/>
      <c r="UPJ845" s="328"/>
      <c r="UPK845" s="328"/>
      <c r="UPL845" s="328"/>
      <c r="UPM845" s="328"/>
      <c r="UPN845" s="328"/>
      <c r="UPO845" s="328"/>
      <c r="UPP845" s="328"/>
      <c r="UPQ845" s="328"/>
      <c r="UPR845" s="328"/>
      <c r="UPS845" s="328"/>
      <c r="UPT845" s="328"/>
      <c r="UPU845" s="328"/>
      <c r="UPV845" s="328"/>
      <c r="UPW845" s="328"/>
      <c r="UPX845" s="328"/>
      <c r="UPY845" s="328"/>
      <c r="UPZ845" s="328"/>
      <c r="UQA845" s="328"/>
      <c r="UQB845" s="328"/>
      <c r="UQC845" s="328"/>
      <c r="UQD845" s="328"/>
      <c r="UQE845" s="328"/>
      <c r="UQF845" s="328"/>
      <c r="UQG845" s="328"/>
      <c r="UQH845" s="328"/>
      <c r="UQI845" s="328"/>
      <c r="UQJ845" s="328"/>
      <c r="UQK845" s="328"/>
      <c r="UQL845" s="328"/>
      <c r="UQM845" s="328"/>
      <c r="UQN845" s="328"/>
      <c r="UQO845" s="328"/>
      <c r="UQP845" s="328"/>
      <c r="UQQ845" s="328"/>
      <c r="UQR845" s="328"/>
      <c r="UQS845" s="328"/>
      <c r="UQT845" s="328"/>
      <c r="UQU845" s="328"/>
      <c r="UQV845" s="328"/>
      <c r="UQW845" s="328"/>
      <c r="UQX845" s="328"/>
      <c r="UQY845" s="328"/>
      <c r="UQZ845" s="328"/>
      <c r="URA845" s="328"/>
      <c r="URB845" s="328"/>
      <c r="URC845" s="328"/>
      <c r="URD845" s="328"/>
      <c r="URE845" s="328"/>
      <c r="URF845" s="328"/>
      <c r="URG845" s="328"/>
      <c r="URH845" s="328"/>
      <c r="URI845" s="328"/>
      <c r="URJ845" s="328"/>
      <c r="URK845" s="328"/>
      <c r="URL845" s="328"/>
      <c r="URM845" s="328"/>
      <c r="URN845" s="328"/>
      <c r="URO845" s="328"/>
      <c r="URP845" s="328"/>
      <c r="URQ845" s="328"/>
      <c r="URR845" s="328"/>
      <c r="URS845" s="328"/>
      <c r="URT845" s="328"/>
      <c r="URU845" s="328"/>
      <c r="URV845" s="328"/>
      <c r="URW845" s="328"/>
      <c r="URX845" s="328"/>
      <c r="URY845" s="328"/>
      <c r="URZ845" s="328"/>
      <c r="USA845" s="328"/>
      <c r="USB845" s="328"/>
      <c r="USC845" s="328"/>
      <c r="USD845" s="328"/>
      <c r="USE845" s="328"/>
      <c r="USF845" s="328"/>
      <c r="USG845" s="328"/>
      <c r="USH845" s="328"/>
      <c r="USI845" s="328"/>
      <c r="USJ845" s="328"/>
      <c r="USK845" s="328"/>
      <c r="USL845" s="328"/>
      <c r="USM845" s="328"/>
      <c r="USN845" s="328"/>
      <c r="USO845" s="328"/>
      <c r="USP845" s="328"/>
      <c r="USQ845" s="328"/>
      <c r="USR845" s="328"/>
      <c r="USS845" s="328"/>
      <c r="UST845" s="328"/>
      <c r="USU845" s="328"/>
      <c r="USV845" s="328"/>
      <c r="USW845" s="328"/>
      <c r="USX845" s="328"/>
      <c r="USY845" s="328"/>
      <c r="USZ845" s="328"/>
      <c r="UTA845" s="328"/>
      <c r="UTB845" s="328"/>
      <c r="UTC845" s="328"/>
      <c r="UTD845" s="328"/>
      <c r="UTE845" s="328"/>
      <c r="UTF845" s="328"/>
      <c r="UTG845" s="328"/>
      <c r="UTH845" s="328"/>
      <c r="UTI845" s="328"/>
      <c r="UTJ845" s="328"/>
      <c r="UTK845" s="328"/>
      <c r="UTL845" s="328"/>
      <c r="UTM845" s="328"/>
      <c r="UTN845" s="328"/>
      <c r="UTO845" s="328"/>
      <c r="UTP845" s="328"/>
      <c r="UTQ845" s="328"/>
      <c r="UTR845" s="328"/>
      <c r="UTS845" s="328"/>
      <c r="UTT845" s="328"/>
      <c r="UTU845" s="328"/>
      <c r="UTV845" s="328"/>
      <c r="UTW845" s="328"/>
      <c r="UTX845" s="328"/>
      <c r="UTY845" s="328"/>
      <c r="UTZ845" s="328"/>
      <c r="UUA845" s="328"/>
      <c r="UUB845" s="328"/>
      <c r="UUC845" s="328"/>
      <c r="UUD845" s="328"/>
      <c r="UUE845" s="328"/>
      <c r="UUF845" s="328"/>
      <c r="UUG845" s="328"/>
      <c r="UUH845" s="328"/>
      <c r="UUI845" s="328"/>
      <c r="UUJ845" s="328"/>
      <c r="UUK845" s="328"/>
      <c r="UUL845" s="328"/>
      <c r="UUM845" s="328"/>
      <c r="UUN845" s="328"/>
      <c r="UUO845" s="328"/>
      <c r="UUP845" s="328"/>
      <c r="UUQ845" s="328"/>
      <c r="UUR845" s="328"/>
      <c r="UUS845" s="328"/>
      <c r="UUT845" s="328"/>
      <c r="UUU845" s="328"/>
      <c r="UUV845" s="328"/>
      <c r="UUW845" s="328"/>
      <c r="UUX845" s="328"/>
      <c r="UUY845" s="328"/>
      <c r="UUZ845" s="328"/>
      <c r="UVA845" s="328"/>
      <c r="UVB845" s="328"/>
      <c r="UVC845" s="328"/>
      <c r="UVD845" s="328"/>
      <c r="UVE845" s="328"/>
      <c r="UVF845" s="328"/>
      <c r="UVG845" s="328"/>
      <c r="UVH845" s="328"/>
      <c r="UVI845" s="328"/>
      <c r="UVJ845" s="328"/>
      <c r="UVK845" s="328"/>
      <c r="UVL845" s="328"/>
      <c r="UVM845" s="328"/>
      <c r="UVN845" s="328"/>
      <c r="UVO845" s="328"/>
      <c r="UVP845" s="328"/>
      <c r="UVQ845" s="328"/>
      <c r="UVR845" s="328"/>
      <c r="UVS845" s="328"/>
      <c r="UVT845" s="328"/>
      <c r="UVU845" s="328"/>
      <c r="UVV845" s="328"/>
      <c r="UVW845" s="328"/>
      <c r="UVX845" s="328"/>
      <c r="UVY845" s="328"/>
      <c r="UVZ845" s="328"/>
      <c r="UWA845" s="328"/>
      <c r="UWB845" s="328"/>
      <c r="UWC845" s="328"/>
      <c r="UWD845" s="328"/>
      <c r="UWE845" s="328"/>
      <c r="UWF845" s="328"/>
      <c r="UWG845" s="328"/>
      <c r="UWH845" s="328"/>
      <c r="UWI845" s="328"/>
      <c r="UWJ845" s="328"/>
      <c r="UWK845" s="328"/>
      <c r="UWL845" s="328"/>
      <c r="UWM845" s="328"/>
      <c r="UWN845" s="328"/>
      <c r="UWO845" s="328"/>
      <c r="UWP845" s="328"/>
      <c r="UWQ845" s="328"/>
      <c r="UWR845" s="328"/>
      <c r="UWS845" s="328"/>
      <c r="UWT845" s="328"/>
      <c r="UWU845" s="328"/>
      <c r="UWV845" s="328"/>
      <c r="UWW845" s="328"/>
      <c r="UWX845" s="328"/>
      <c r="UWY845" s="328"/>
      <c r="UWZ845" s="328"/>
      <c r="UXA845" s="328"/>
      <c r="UXB845" s="328"/>
      <c r="UXC845" s="328"/>
      <c r="UXD845" s="328"/>
      <c r="UXE845" s="328"/>
      <c r="UXF845" s="328"/>
      <c r="UXG845" s="328"/>
      <c r="UXH845" s="328"/>
      <c r="UXI845" s="328"/>
      <c r="UXJ845" s="328"/>
      <c r="UXK845" s="328"/>
      <c r="UXL845" s="328"/>
      <c r="UXM845" s="328"/>
      <c r="UXN845" s="328"/>
      <c r="UXO845" s="328"/>
      <c r="UXP845" s="328"/>
      <c r="UXQ845" s="328"/>
      <c r="UXR845" s="328"/>
      <c r="UXS845" s="328"/>
      <c r="UXT845" s="328"/>
      <c r="UXU845" s="328"/>
      <c r="UXV845" s="328"/>
      <c r="UXW845" s="328"/>
      <c r="UXX845" s="328"/>
      <c r="UXY845" s="328"/>
      <c r="UXZ845" s="328"/>
      <c r="UYA845" s="328"/>
      <c r="UYB845" s="328"/>
      <c r="UYC845" s="328"/>
      <c r="UYD845" s="328"/>
      <c r="UYE845" s="328"/>
      <c r="UYF845" s="328"/>
      <c r="UYG845" s="328"/>
      <c r="UYH845" s="328"/>
      <c r="UYI845" s="328"/>
      <c r="UYJ845" s="328"/>
      <c r="UYK845" s="328"/>
      <c r="UYL845" s="328"/>
      <c r="UYM845" s="328"/>
      <c r="UYN845" s="328"/>
      <c r="UYO845" s="328"/>
      <c r="UYP845" s="328"/>
      <c r="UYQ845" s="328"/>
      <c r="UYR845" s="328"/>
      <c r="UYS845" s="328"/>
      <c r="UYT845" s="328"/>
      <c r="UYU845" s="328"/>
      <c r="UYV845" s="328"/>
      <c r="UYW845" s="328"/>
      <c r="UYX845" s="328"/>
      <c r="UYY845" s="328"/>
      <c r="UYZ845" s="328"/>
      <c r="UZA845" s="328"/>
      <c r="UZB845" s="328"/>
      <c r="UZC845" s="328"/>
      <c r="UZD845" s="328"/>
      <c r="UZE845" s="328"/>
      <c r="UZF845" s="328"/>
      <c r="UZG845" s="328"/>
      <c r="UZH845" s="328"/>
      <c r="UZI845" s="328"/>
      <c r="UZJ845" s="328"/>
      <c r="UZK845" s="328"/>
      <c r="UZL845" s="328"/>
      <c r="UZM845" s="328"/>
      <c r="UZN845" s="328"/>
      <c r="UZO845" s="328"/>
      <c r="UZP845" s="328"/>
      <c r="UZQ845" s="328"/>
      <c r="UZR845" s="328"/>
      <c r="UZS845" s="328"/>
      <c r="UZT845" s="328"/>
      <c r="UZU845" s="328"/>
      <c r="UZV845" s="328"/>
      <c r="UZW845" s="328"/>
      <c r="UZX845" s="328"/>
      <c r="UZY845" s="328"/>
      <c r="UZZ845" s="328"/>
      <c r="VAA845" s="328"/>
      <c r="VAB845" s="328"/>
      <c r="VAC845" s="328"/>
      <c r="VAD845" s="328"/>
      <c r="VAE845" s="328"/>
      <c r="VAF845" s="328"/>
      <c r="VAG845" s="328"/>
      <c r="VAH845" s="328"/>
      <c r="VAI845" s="328"/>
      <c r="VAJ845" s="328"/>
      <c r="VAK845" s="328"/>
      <c r="VAL845" s="328"/>
      <c r="VAM845" s="328"/>
      <c r="VAN845" s="328"/>
      <c r="VAO845" s="328"/>
      <c r="VAP845" s="328"/>
      <c r="VAQ845" s="328"/>
      <c r="VAR845" s="328"/>
      <c r="VAS845" s="328"/>
      <c r="VAT845" s="328"/>
      <c r="VAU845" s="328"/>
      <c r="VAV845" s="328"/>
      <c r="VAW845" s="328"/>
      <c r="VAX845" s="328"/>
      <c r="VAY845" s="328"/>
      <c r="VAZ845" s="328"/>
      <c r="VBA845" s="328"/>
      <c r="VBB845" s="328"/>
      <c r="VBC845" s="328"/>
      <c r="VBD845" s="328"/>
      <c r="VBE845" s="328"/>
      <c r="VBF845" s="328"/>
      <c r="VBG845" s="328"/>
      <c r="VBH845" s="328"/>
      <c r="VBI845" s="328"/>
      <c r="VBJ845" s="328"/>
      <c r="VBK845" s="328"/>
      <c r="VBL845" s="328"/>
      <c r="VBM845" s="328"/>
      <c r="VBN845" s="328"/>
      <c r="VBO845" s="328"/>
      <c r="VBP845" s="328"/>
      <c r="VBQ845" s="328"/>
      <c r="VBR845" s="328"/>
      <c r="VBS845" s="328"/>
      <c r="VBT845" s="328"/>
      <c r="VBU845" s="328"/>
      <c r="VBV845" s="328"/>
      <c r="VBW845" s="328"/>
      <c r="VBX845" s="328"/>
      <c r="VBY845" s="328"/>
      <c r="VBZ845" s="328"/>
      <c r="VCA845" s="328"/>
      <c r="VCB845" s="328"/>
      <c r="VCC845" s="328"/>
      <c r="VCD845" s="328"/>
      <c r="VCE845" s="328"/>
      <c r="VCF845" s="328"/>
      <c r="VCG845" s="328"/>
      <c r="VCH845" s="328"/>
      <c r="VCI845" s="328"/>
      <c r="VCJ845" s="328"/>
      <c r="VCK845" s="328"/>
      <c r="VCL845" s="328"/>
      <c r="VCM845" s="328"/>
      <c r="VCN845" s="328"/>
      <c r="VCO845" s="328"/>
      <c r="VCP845" s="328"/>
      <c r="VCQ845" s="328"/>
      <c r="VCR845" s="328"/>
      <c r="VCS845" s="328"/>
      <c r="VCT845" s="328"/>
      <c r="VCU845" s="328"/>
      <c r="VCV845" s="328"/>
      <c r="VCW845" s="328"/>
      <c r="VCX845" s="328"/>
      <c r="VCY845" s="328"/>
      <c r="VCZ845" s="328"/>
      <c r="VDA845" s="328"/>
      <c r="VDB845" s="328"/>
      <c r="VDC845" s="328"/>
      <c r="VDD845" s="328"/>
      <c r="VDE845" s="328"/>
      <c r="VDF845" s="328"/>
      <c r="VDG845" s="328"/>
      <c r="VDH845" s="328"/>
      <c r="VDI845" s="328"/>
      <c r="VDJ845" s="328"/>
      <c r="VDK845" s="328"/>
      <c r="VDL845" s="328"/>
      <c r="VDM845" s="328"/>
      <c r="VDN845" s="328"/>
      <c r="VDO845" s="328"/>
      <c r="VDP845" s="328"/>
      <c r="VDQ845" s="328"/>
      <c r="VDR845" s="328"/>
      <c r="VDS845" s="328"/>
      <c r="VDT845" s="328"/>
      <c r="VDU845" s="328"/>
      <c r="VDV845" s="328"/>
      <c r="VDW845" s="328"/>
      <c r="VDX845" s="328"/>
      <c r="VDY845" s="328"/>
      <c r="VDZ845" s="328"/>
      <c r="VEA845" s="328"/>
      <c r="VEB845" s="328"/>
      <c r="VEC845" s="328"/>
      <c r="VED845" s="328"/>
      <c r="VEE845" s="328"/>
      <c r="VEF845" s="328"/>
      <c r="VEG845" s="328"/>
      <c r="VEH845" s="328"/>
      <c r="VEI845" s="328"/>
      <c r="VEJ845" s="328"/>
      <c r="VEK845" s="328"/>
      <c r="VEL845" s="328"/>
      <c r="VEM845" s="328"/>
      <c r="VEN845" s="328"/>
      <c r="VEO845" s="328"/>
      <c r="VEP845" s="328"/>
      <c r="VEQ845" s="328"/>
      <c r="VER845" s="328"/>
      <c r="VES845" s="328"/>
      <c r="VET845" s="328"/>
      <c r="VEU845" s="328"/>
      <c r="VEV845" s="328"/>
      <c r="VEW845" s="328"/>
      <c r="VEX845" s="328"/>
      <c r="VEY845" s="328"/>
      <c r="VEZ845" s="328"/>
      <c r="VFA845" s="328"/>
      <c r="VFB845" s="328"/>
      <c r="VFC845" s="328"/>
      <c r="VFD845" s="328"/>
      <c r="VFE845" s="328"/>
      <c r="VFF845" s="328"/>
      <c r="VFG845" s="328"/>
      <c r="VFH845" s="328"/>
      <c r="VFI845" s="328"/>
      <c r="VFJ845" s="328"/>
      <c r="VFK845" s="328"/>
      <c r="VFL845" s="328"/>
      <c r="VFM845" s="328"/>
      <c r="VFN845" s="328"/>
      <c r="VFO845" s="328"/>
      <c r="VFP845" s="328"/>
      <c r="VFQ845" s="328"/>
      <c r="VFR845" s="328"/>
      <c r="VFS845" s="328"/>
      <c r="VFT845" s="328"/>
      <c r="VFU845" s="328"/>
      <c r="VFV845" s="328"/>
      <c r="VFW845" s="328"/>
      <c r="VFX845" s="328"/>
      <c r="VFY845" s="328"/>
      <c r="VFZ845" s="328"/>
      <c r="VGA845" s="328"/>
      <c r="VGB845" s="328"/>
      <c r="VGC845" s="328"/>
      <c r="VGD845" s="328"/>
      <c r="VGE845" s="328"/>
      <c r="VGF845" s="328"/>
      <c r="VGG845" s="328"/>
      <c r="VGH845" s="328"/>
      <c r="VGI845" s="328"/>
      <c r="VGJ845" s="328"/>
      <c r="VGK845" s="328"/>
      <c r="VGL845" s="328"/>
      <c r="VGM845" s="328"/>
      <c r="VGN845" s="328"/>
      <c r="VGO845" s="328"/>
      <c r="VGP845" s="328"/>
      <c r="VGQ845" s="328"/>
      <c r="VGR845" s="328"/>
      <c r="VGS845" s="328"/>
      <c r="VGT845" s="328"/>
      <c r="VGU845" s="328"/>
      <c r="VGV845" s="328"/>
      <c r="VGW845" s="328"/>
      <c r="VGX845" s="328"/>
      <c r="VGY845" s="328"/>
      <c r="VGZ845" s="328"/>
      <c r="VHA845" s="328"/>
      <c r="VHB845" s="328"/>
      <c r="VHC845" s="328"/>
      <c r="VHD845" s="328"/>
      <c r="VHE845" s="328"/>
      <c r="VHF845" s="328"/>
      <c r="VHG845" s="328"/>
      <c r="VHH845" s="328"/>
      <c r="VHI845" s="328"/>
      <c r="VHJ845" s="328"/>
      <c r="VHK845" s="328"/>
      <c r="VHL845" s="328"/>
      <c r="VHM845" s="328"/>
      <c r="VHN845" s="328"/>
      <c r="VHO845" s="328"/>
      <c r="VHP845" s="328"/>
      <c r="VHQ845" s="328"/>
      <c r="VHR845" s="328"/>
      <c r="VHS845" s="328"/>
      <c r="VHT845" s="328"/>
      <c r="VHU845" s="328"/>
      <c r="VHV845" s="328"/>
      <c r="VHW845" s="328"/>
      <c r="VHX845" s="328"/>
      <c r="VHY845" s="328"/>
      <c r="VHZ845" s="328"/>
      <c r="VIA845" s="328"/>
      <c r="VIB845" s="328"/>
      <c r="VIC845" s="328"/>
      <c r="VID845" s="328"/>
      <c r="VIE845" s="328"/>
      <c r="VIF845" s="328"/>
      <c r="VIG845" s="328"/>
      <c r="VIH845" s="328"/>
      <c r="VII845" s="328"/>
      <c r="VIJ845" s="328"/>
      <c r="VIK845" s="328"/>
      <c r="VIL845" s="328"/>
      <c r="VIM845" s="328"/>
      <c r="VIN845" s="328"/>
      <c r="VIO845" s="328"/>
      <c r="VIP845" s="328"/>
      <c r="VIQ845" s="328"/>
      <c r="VIR845" s="328"/>
      <c r="VIS845" s="328"/>
      <c r="VIT845" s="328"/>
      <c r="VIU845" s="328"/>
      <c r="VIV845" s="328"/>
      <c r="VIW845" s="328"/>
      <c r="VIX845" s="328"/>
      <c r="VIY845" s="328"/>
      <c r="VIZ845" s="328"/>
      <c r="VJA845" s="328"/>
      <c r="VJB845" s="328"/>
      <c r="VJC845" s="328"/>
      <c r="VJD845" s="328"/>
      <c r="VJE845" s="328"/>
      <c r="VJF845" s="328"/>
      <c r="VJG845" s="328"/>
      <c r="VJH845" s="328"/>
      <c r="VJI845" s="328"/>
      <c r="VJJ845" s="328"/>
      <c r="VJK845" s="328"/>
      <c r="VJL845" s="328"/>
      <c r="VJM845" s="328"/>
      <c r="VJN845" s="328"/>
      <c r="VJO845" s="328"/>
      <c r="VJP845" s="328"/>
      <c r="VJQ845" s="328"/>
      <c r="VJR845" s="328"/>
      <c r="VJS845" s="328"/>
      <c r="VJT845" s="328"/>
      <c r="VJU845" s="328"/>
      <c r="VJV845" s="328"/>
      <c r="VJW845" s="328"/>
      <c r="VJX845" s="328"/>
      <c r="VJY845" s="328"/>
      <c r="VJZ845" s="328"/>
      <c r="VKA845" s="328"/>
      <c r="VKB845" s="328"/>
      <c r="VKC845" s="328"/>
      <c r="VKD845" s="328"/>
      <c r="VKE845" s="328"/>
      <c r="VKF845" s="328"/>
      <c r="VKG845" s="328"/>
      <c r="VKH845" s="328"/>
      <c r="VKI845" s="328"/>
      <c r="VKJ845" s="328"/>
      <c r="VKK845" s="328"/>
      <c r="VKL845" s="328"/>
      <c r="VKM845" s="328"/>
      <c r="VKN845" s="328"/>
      <c r="VKO845" s="328"/>
      <c r="VKP845" s="328"/>
      <c r="VKQ845" s="328"/>
      <c r="VKR845" s="328"/>
      <c r="VKS845" s="328"/>
      <c r="VKT845" s="328"/>
      <c r="VKU845" s="328"/>
      <c r="VKV845" s="328"/>
      <c r="VKW845" s="328"/>
      <c r="VKX845" s="328"/>
      <c r="VKY845" s="328"/>
      <c r="VKZ845" s="328"/>
      <c r="VLA845" s="328"/>
      <c r="VLB845" s="328"/>
      <c r="VLC845" s="328"/>
      <c r="VLD845" s="328"/>
      <c r="VLE845" s="328"/>
      <c r="VLF845" s="328"/>
      <c r="VLG845" s="328"/>
      <c r="VLH845" s="328"/>
      <c r="VLI845" s="328"/>
      <c r="VLJ845" s="328"/>
      <c r="VLK845" s="328"/>
      <c r="VLL845" s="328"/>
      <c r="VLM845" s="328"/>
      <c r="VLN845" s="328"/>
      <c r="VLO845" s="328"/>
      <c r="VLP845" s="328"/>
      <c r="VLQ845" s="328"/>
      <c r="VLR845" s="328"/>
      <c r="VLS845" s="328"/>
      <c r="VLT845" s="328"/>
      <c r="VLU845" s="328"/>
      <c r="VLV845" s="328"/>
      <c r="VLW845" s="328"/>
      <c r="VLX845" s="328"/>
      <c r="VLY845" s="328"/>
      <c r="VLZ845" s="328"/>
      <c r="VMA845" s="328"/>
      <c r="VMB845" s="328"/>
      <c r="VMC845" s="328"/>
      <c r="VMD845" s="328"/>
      <c r="VME845" s="328"/>
      <c r="VMF845" s="328"/>
      <c r="VMG845" s="328"/>
      <c r="VMH845" s="328"/>
      <c r="VMI845" s="328"/>
      <c r="VMJ845" s="328"/>
      <c r="VMK845" s="328"/>
      <c r="VML845" s="328"/>
      <c r="VMM845" s="328"/>
      <c r="VMN845" s="328"/>
      <c r="VMO845" s="328"/>
      <c r="VMP845" s="328"/>
      <c r="VMQ845" s="328"/>
      <c r="VMR845" s="328"/>
      <c r="VMS845" s="328"/>
      <c r="VMT845" s="328"/>
      <c r="VMU845" s="328"/>
      <c r="VMV845" s="328"/>
      <c r="VMW845" s="328"/>
      <c r="VMX845" s="328"/>
      <c r="VMY845" s="328"/>
      <c r="VMZ845" s="328"/>
      <c r="VNA845" s="328"/>
      <c r="VNB845" s="328"/>
      <c r="VNC845" s="328"/>
      <c r="VND845" s="328"/>
      <c r="VNE845" s="328"/>
      <c r="VNF845" s="328"/>
      <c r="VNG845" s="328"/>
      <c r="VNH845" s="328"/>
      <c r="VNI845" s="328"/>
      <c r="VNJ845" s="328"/>
      <c r="VNK845" s="328"/>
      <c r="VNL845" s="328"/>
      <c r="VNM845" s="328"/>
      <c r="VNN845" s="328"/>
      <c r="VNO845" s="328"/>
      <c r="VNP845" s="328"/>
      <c r="VNQ845" s="328"/>
      <c r="VNR845" s="328"/>
      <c r="VNS845" s="328"/>
      <c r="VNT845" s="328"/>
      <c r="VNU845" s="328"/>
      <c r="VNV845" s="328"/>
      <c r="VNW845" s="328"/>
      <c r="VNX845" s="328"/>
      <c r="VNY845" s="328"/>
      <c r="VNZ845" s="328"/>
      <c r="VOA845" s="328"/>
      <c r="VOB845" s="328"/>
      <c r="VOC845" s="328"/>
      <c r="VOD845" s="328"/>
      <c r="VOE845" s="328"/>
      <c r="VOF845" s="328"/>
      <c r="VOG845" s="328"/>
      <c r="VOH845" s="328"/>
      <c r="VOI845" s="328"/>
      <c r="VOJ845" s="328"/>
      <c r="VOK845" s="328"/>
      <c r="VOL845" s="328"/>
      <c r="VOM845" s="328"/>
      <c r="VON845" s="328"/>
      <c r="VOO845" s="328"/>
      <c r="VOP845" s="328"/>
      <c r="VOQ845" s="328"/>
      <c r="VOR845" s="328"/>
      <c r="VOS845" s="328"/>
      <c r="VOT845" s="328"/>
      <c r="VOU845" s="328"/>
      <c r="VOV845" s="328"/>
      <c r="VOW845" s="328"/>
      <c r="VOX845" s="328"/>
      <c r="VOY845" s="328"/>
      <c r="VOZ845" s="328"/>
      <c r="VPA845" s="328"/>
      <c r="VPB845" s="328"/>
      <c r="VPC845" s="328"/>
      <c r="VPD845" s="328"/>
      <c r="VPE845" s="328"/>
      <c r="VPF845" s="328"/>
      <c r="VPG845" s="328"/>
      <c r="VPH845" s="328"/>
      <c r="VPI845" s="328"/>
      <c r="VPJ845" s="328"/>
      <c r="VPK845" s="328"/>
      <c r="VPL845" s="328"/>
      <c r="VPM845" s="328"/>
      <c r="VPN845" s="328"/>
      <c r="VPO845" s="328"/>
      <c r="VPP845" s="328"/>
      <c r="VPQ845" s="328"/>
      <c r="VPR845" s="328"/>
      <c r="VPS845" s="328"/>
      <c r="VPT845" s="328"/>
      <c r="VPU845" s="328"/>
      <c r="VPV845" s="328"/>
      <c r="VPW845" s="328"/>
      <c r="VPX845" s="328"/>
      <c r="VPY845" s="328"/>
      <c r="VPZ845" s="328"/>
      <c r="VQA845" s="328"/>
      <c r="VQB845" s="328"/>
      <c r="VQC845" s="328"/>
      <c r="VQD845" s="328"/>
      <c r="VQE845" s="328"/>
      <c r="VQF845" s="328"/>
      <c r="VQG845" s="328"/>
      <c r="VQH845" s="328"/>
      <c r="VQI845" s="328"/>
      <c r="VQJ845" s="328"/>
      <c r="VQK845" s="328"/>
      <c r="VQL845" s="328"/>
      <c r="VQM845" s="328"/>
      <c r="VQN845" s="328"/>
      <c r="VQO845" s="328"/>
      <c r="VQP845" s="328"/>
      <c r="VQQ845" s="328"/>
      <c r="VQR845" s="328"/>
      <c r="VQS845" s="328"/>
      <c r="VQT845" s="328"/>
      <c r="VQU845" s="328"/>
      <c r="VQV845" s="328"/>
      <c r="VQW845" s="328"/>
      <c r="VQX845" s="328"/>
      <c r="VQY845" s="328"/>
      <c r="VQZ845" s="328"/>
      <c r="VRA845" s="328"/>
      <c r="VRB845" s="328"/>
      <c r="VRC845" s="328"/>
      <c r="VRD845" s="328"/>
      <c r="VRE845" s="328"/>
      <c r="VRF845" s="328"/>
      <c r="VRG845" s="328"/>
      <c r="VRH845" s="328"/>
      <c r="VRI845" s="328"/>
      <c r="VRJ845" s="328"/>
      <c r="VRK845" s="328"/>
      <c r="VRL845" s="328"/>
      <c r="VRM845" s="328"/>
      <c r="VRN845" s="328"/>
      <c r="VRO845" s="328"/>
      <c r="VRP845" s="328"/>
      <c r="VRQ845" s="328"/>
      <c r="VRR845" s="328"/>
      <c r="VRS845" s="328"/>
      <c r="VRT845" s="328"/>
      <c r="VRU845" s="328"/>
      <c r="VRV845" s="328"/>
      <c r="VRW845" s="328"/>
      <c r="VRX845" s="328"/>
      <c r="VRY845" s="328"/>
      <c r="VRZ845" s="328"/>
      <c r="VSA845" s="328"/>
      <c r="VSB845" s="328"/>
      <c r="VSC845" s="328"/>
      <c r="VSD845" s="328"/>
      <c r="VSE845" s="328"/>
      <c r="VSF845" s="328"/>
      <c r="VSG845" s="328"/>
      <c r="VSH845" s="328"/>
      <c r="VSI845" s="328"/>
      <c r="VSJ845" s="328"/>
      <c r="VSK845" s="328"/>
      <c r="VSL845" s="328"/>
      <c r="VSM845" s="328"/>
      <c r="VSN845" s="328"/>
      <c r="VSO845" s="328"/>
      <c r="VSP845" s="328"/>
      <c r="VSQ845" s="328"/>
      <c r="VSR845" s="328"/>
      <c r="VSS845" s="328"/>
      <c r="VST845" s="328"/>
      <c r="VSU845" s="328"/>
      <c r="VSV845" s="328"/>
      <c r="VSW845" s="328"/>
      <c r="VSX845" s="328"/>
      <c r="VSY845" s="328"/>
      <c r="VSZ845" s="328"/>
      <c r="VTA845" s="328"/>
      <c r="VTB845" s="328"/>
      <c r="VTC845" s="328"/>
      <c r="VTD845" s="328"/>
      <c r="VTE845" s="328"/>
      <c r="VTF845" s="328"/>
      <c r="VTG845" s="328"/>
      <c r="VTH845" s="328"/>
      <c r="VTI845" s="328"/>
      <c r="VTJ845" s="328"/>
      <c r="VTK845" s="328"/>
      <c r="VTL845" s="328"/>
      <c r="VTM845" s="328"/>
      <c r="VTN845" s="328"/>
      <c r="VTO845" s="328"/>
      <c r="VTP845" s="328"/>
      <c r="VTQ845" s="328"/>
      <c r="VTR845" s="328"/>
      <c r="VTS845" s="328"/>
      <c r="VTT845" s="328"/>
      <c r="VTU845" s="328"/>
      <c r="VTV845" s="328"/>
      <c r="VTW845" s="328"/>
      <c r="VTX845" s="328"/>
      <c r="VTY845" s="328"/>
      <c r="VTZ845" s="328"/>
      <c r="VUA845" s="328"/>
      <c r="VUB845" s="328"/>
      <c r="VUC845" s="328"/>
      <c r="VUD845" s="328"/>
      <c r="VUE845" s="328"/>
      <c r="VUF845" s="328"/>
      <c r="VUG845" s="328"/>
      <c r="VUH845" s="328"/>
      <c r="VUI845" s="328"/>
      <c r="VUJ845" s="328"/>
      <c r="VUK845" s="328"/>
      <c r="VUL845" s="328"/>
      <c r="VUM845" s="328"/>
      <c r="VUN845" s="328"/>
      <c r="VUO845" s="328"/>
      <c r="VUP845" s="328"/>
      <c r="VUQ845" s="328"/>
      <c r="VUR845" s="328"/>
      <c r="VUS845" s="328"/>
      <c r="VUT845" s="328"/>
      <c r="VUU845" s="328"/>
      <c r="VUV845" s="328"/>
      <c r="VUW845" s="328"/>
      <c r="VUX845" s="328"/>
      <c r="VUY845" s="328"/>
      <c r="VUZ845" s="328"/>
      <c r="VVA845" s="328"/>
      <c r="VVB845" s="328"/>
      <c r="VVC845" s="328"/>
      <c r="VVD845" s="328"/>
      <c r="VVE845" s="328"/>
      <c r="VVF845" s="328"/>
      <c r="VVG845" s="328"/>
      <c r="VVH845" s="328"/>
      <c r="VVI845" s="328"/>
      <c r="VVJ845" s="328"/>
      <c r="VVK845" s="328"/>
      <c r="VVL845" s="328"/>
      <c r="VVM845" s="328"/>
      <c r="VVN845" s="328"/>
      <c r="VVO845" s="328"/>
      <c r="VVP845" s="328"/>
      <c r="VVQ845" s="328"/>
      <c r="VVR845" s="328"/>
      <c r="VVS845" s="328"/>
      <c r="VVT845" s="328"/>
      <c r="VVU845" s="328"/>
      <c r="VVV845" s="328"/>
      <c r="VVW845" s="328"/>
      <c r="VVX845" s="328"/>
      <c r="VVY845" s="328"/>
      <c r="VVZ845" s="328"/>
      <c r="VWA845" s="328"/>
      <c r="VWB845" s="328"/>
      <c r="VWC845" s="328"/>
      <c r="VWD845" s="328"/>
      <c r="VWE845" s="328"/>
      <c r="VWF845" s="328"/>
      <c r="VWG845" s="328"/>
      <c r="VWH845" s="328"/>
      <c r="VWI845" s="328"/>
      <c r="VWJ845" s="328"/>
      <c r="VWK845" s="328"/>
      <c r="VWL845" s="328"/>
      <c r="VWM845" s="328"/>
      <c r="VWN845" s="328"/>
      <c r="VWO845" s="328"/>
      <c r="VWP845" s="328"/>
      <c r="VWQ845" s="328"/>
      <c r="VWR845" s="328"/>
      <c r="VWS845" s="328"/>
      <c r="VWT845" s="328"/>
      <c r="VWU845" s="328"/>
      <c r="VWV845" s="328"/>
      <c r="VWW845" s="328"/>
      <c r="VWX845" s="328"/>
      <c r="VWY845" s="328"/>
      <c r="VWZ845" s="328"/>
      <c r="VXA845" s="328"/>
      <c r="VXB845" s="328"/>
      <c r="VXC845" s="328"/>
      <c r="VXD845" s="328"/>
      <c r="VXE845" s="328"/>
      <c r="VXF845" s="328"/>
      <c r="VXG845" s="328"/>
      <c r="VXH845" s="328"/>
      <c r="VXI845" s="328"/>
      <c r="VXJ845" s="328"/>
      <c r="VXK845" s="328"/>
      <c r="VXL845" s="328"/>
      <c r="VXM845" s="328"/>
      <c r="VXN845" s="328"/>
      <c r="VXO845" s="328"/>
      <c r="VXP845" s="328"/>
      <c r="VXQ845" s="328"/>
      <c r="VXR845" s="328"/>
      <c r="VXS845" s="328"/>
      <c r="VXT845" s="328"/>
      <c r="VXU845" s="328"/>
      <c r="VXV845" s="328"/>
      <c r="VXW845" s="328"/>
      <c r="VXX845" s="328"/>
      <c r="VXY845" s="328"/>
      <c r="VXZ845" s="328"/>
      <c r="VYA845" s="328"/>
      <c r="VYB845" s="328"/>
      <c r="VYC845" s="328"/>
      <c r="VYD845" s="328"/>
      <c r="VYE845" s="328"/>
      <c r="VYF845" s="328"/>
      <c r="VYG845" s="328"/>
      <c r="VYH845" s="328"/>
      <c r="VYI845" s="328"/>
      <c r="VYJ845" s="328"/>
      <c r="VYK845" s="328"/>
      <c r="VYL845" s="328"/>
      <c r="VYM845" s="328"/>
      <c r="VYN845" s="328"/>
      <c r="VYO845" s="328"/>
      <c r="VYP845" s="328"/>
      <c r="VYQ845" s="328"/>
      <c r="VYR845" s="328"/>
      <c r="VYS845" s="328"/>
      <c r="VYT845" s="328"/>
      <c r="VYU845" s="328"/>
      <c r="VYV845" s="328"/>
      <c r="VYW845" s="328"/>
      <c r="VYX845" s="328"/>
      <c r="VYY845" s="328"/>
      <c r="VYZ845" s="328"/>
      <c r="VZA845" s="328"/>
      <c r="VZB845" s="328"/>
      <c r="VZC845" s="328"/>
      <c r="VZD845" s="328"/>
      <c r="VZE845" s="328"/>
      <c r="VZF845" s="328"/>
      <c r="VZG845" s="328"/>
      <c r="VZH845" s="328"/>
      <c r="VZI845" s="328"/>
      <c r="VZJ845" s="328"/>
      <c r="VZK845" s="328"/>
      <c r="VZL845" s="328"/>
      <c r="VZM845" s="328"/>
      <c r="VZN845" s="328"/>
      <c r="VZO845" s="328"/>
      <c r="VZP845" s="328"/>
      <c r="VZQ845" s="328"/>
      <c r="VZR845" s="328"/>
      <c r="VZS845" s="328"/>
      <c r="VZT845" s="328"/>
      <c r="VZU845" s="328"/>
      <c r="VZV845" s="328"/>
      <c r="VZW845" s="328"/>
      <c r="VZX845" s="328"/>
      <c r="VZY845" s="328"/>
      <c r="VZZ845" s="328"/>
      <c r="WAA845" s="328"/>
      <c r="WAB845" s="328"/>
      <c r="WAC845" s="328"/>
      <c r="WAD845" s="328"/>
      <c r="WAE845" s="328"/>
      <c r="WAF845" s="328"/>
      <c r="WAG845" s="328"/>
      <c r="WAH845" s="328"/>
      <c r="WAI845" s="328"/>
      <c r="WAJ845" s="328"/>
      <c r="WAK845" s="328"/>
      <c r="WAL845" s="328"/>
      <c r="WAM845" s="328"/>
      <c r="WAN845" s="328"/>
      <c r="WAO845" s="328"/>
      <c r="WAP845" s="328"/>
      <c r="WAQ845" s="328"/>
      <c r="WAR845" s="328"/>
      <c r="WAS845" s="328"/>
      <c r="WAT845" s="328"/>
      <c r="WAU845" s="328"/>
      <c r="WAV845" s="328"/>
      <c r="WAW845" s="328"/>
      <c r="WAX845" s="328"/>
      <c r="WAY845" s="328"/>
      <c r="WAZ845" s="328"/>
      <c r="WBA845" s="328"/>
      <c r="WBB845" s="328"/>
      <c r="WBC845" s="328"/>
      <c r="WBD845" s="328"/>
      <c r="WBE845" s="328"/>
      <c r="WBF845" s="328"/>
      <c r="WBG845" s="328"/>
      <c r="WBH845" s="328"/>
      <c r="WBI845" s="328"/>
      <c r="WBJ845" s="328"/>
      <c r="WBK845" s="328"/>
      <c r="WBL845" s="328"/>
      <c r="WBM845" s="328"/>
      <c r="WBN845" s="328"/>
      <c r="WBO845" s="328"/>
      <c r="WBP845" s="328"/>
      <c r="WBQ845" s="328"/>
      <c r="WBR845" s="328"/>
      <c r="WBS845" s="328"/>
      <c r="WBT845" s="328"/>
      <c r="WBU845" s="328"/>
      <c r="WBV845" s="328"/>
      <c r="WBW845" s="328"/>
      <c r="WBX845" s="328"/>
      <c r="WBY845" s="328"/>
      <c r="WBZ845" s="328"/>
      <c r="WCA845" s="328"/>
      <c r="WCB845" s="328"/>
      <c r="WCC845" s="328"/>
      <c r="WCD845" s="328"/>
      <c r="WCE845" s="328"/>
      <c r="WCF845" s="328"/>
      <c r="WCG845" s="328"/>
      <c r="WCH845" s="328"/>
      <c r="WCI845" s="328"/>
      <c r="WCJ845" s="328"/>
      <c r="WCK845" s="328"/>
      <c r="WCL845" s="328"/>
      <c r="WCM845" s="328"/>
      <c r="WCN845" s="328"/>
      <c r="WCO845" s="328"/>
      <c r="WCP845" s="328"/>
      <c r="WCQ845" s="328"/>
      <c r="WCR845" s="328"/>
      <c r="WCS845" s="328"/>
      <c r="WCT845" s="328"/>
      <c r="WCU845" s="328"/>
      <c r="WCV845" s="328"/>
      <c r="WCW845" s="328"/>
      <c r="WCX845" s="328"/>
      <c r="WCY845" s="328"/>
      <c r="WCZ845" s="328"/>
      <c r="WDA845" s="328"/>
      <c r="WDB845" s="328"/>
      <c r="WDC845" s="328"/>
      <c r="WDD845" s="328"/>
      <c r="WDE845" s="328"/>
      <c r="WDF845" s="328"/>
      <c r="WDG845" s="328"/>
      <c r="WDH845" s="328"/>
      <c r="WDI845" s="328"/>
      <c r="WDJ845" s="328"/>
      <c r="WDK845" s="328"/>
      <c r="WDL845" s="328"/>
      <c r="WDM845" s="328"/>
      <c r="WDN845" s="328"/>
      <c r="WDO845" s="328"/>
      <c r="WDP845" s="328"/>
      <c r="WDQ845" s="328"/>
      <c r="WDR845" s="328"/>
      <c r="WDS845" s="328"/>
      <c r="WDT845" s="328"/>
      <c r="WDU845" s="328"/>
      <c r="WDV845" s="328"/>
      <c r="WDW845" s="328"/>
      <c r="WDX845" s="328"/>
      <c r="WDY845" s="328"/>
      <c r="WDZ845" s="328"/>
      <c r="WEA845" s="328"/>
      <c r="WEB845" s="328"/>
      <c r="WEC845" s="328"/>
      <c r="WED845" s="328"/>
      <c r="WEE845" s="328"/>
      <c r="WEF845" s="328"/>
      <c r="WEG845" s="328"/>
      <c r="WEH845" s="328"/>
      <c r="WEI845" s="328"/>
      <c r="WEJ845" s="328"/>
      <c r="WEK845" s="328"/>
      <c r="WEL845" s="328"/>
      <c r="WEM845" s="328"/>
      <c r="WEN845" s="328"/>
      <c r="WEO845" s="328"/>
      <c r="WEP845" s="328"/>
      <c r="WEQ845" s="328"/>
      <c r="WER845" s="328"/>
      <c r="WES845" s="328"/>
      <c r="WET845" s="328"/>
      <c r="WEU845" s="328"/>
      <c r="WEV845" s="328"/>
      <c r="WEW845" s="328"/>
      <c r="WEX845" s="328"/>
      <c r="WEY845" s="328"/>
      <c r="WEZ845" s="328"/>
      <c r="WFA845" s="328"/>
      <c r="WFB845" s="328"/>
      <c r="WFC845" s="328"/>
      <c r="WFD845" s="328"/>
      <c r="WFE845" s="328"/>
      <c r="WFF845" s="328"/>
      <c r="WFG845" s="328"/>
      <c r="WFH845" s="328"/>
      <c r="WFI845" s="328"/>
      <c r="WFJ845" s="328"/>
      <c r="WFK845" s="328"/>
      <c r="WFL845" s="328"/>
      <c r="WFM845" s="328"/>
      <c r="WFN845" s="328"/>
      <c r="WFO845" s="328"/>
      <c r="WFP845" s="328"/>
      <c r="WFQ845" s="328"/>
      <c r="WFR845" s="328"/>
      <c r="WFS845" s="328"/>
      <c r="WFT845" s="328"/>
      <c r="WFU845" s="328"/>
      <c r="WFV845" s="328"/>
      <c r="WFW845" s="328"/>
      <c r="WFX845" s="328"/>
      <c r="WFY845" s="328"/>
      <c r="WFZ845" s="328"/>
      <c r="WGA845" s="328"/>
      <c r="WGB845" s="328"/>
      <c r="WGC845" s="328"/>
      <c r="WGD845" s="328"/>
      <c r="WGE845" s="328"/>
      <c r="WGF845" s="328"/>
      <c r="WGG845" s="328"/>
      <c r="WGH845" s="328"/>
      <c r="WGI845" s="328"/>
      <c r="WGJ845" s="328"/>
      <c r="WGK845" s="328"/>
      <c r="WGL845" s="328"/>
      <c r="WGM845" s="328"/>
      <c r="WGN845" s="328"/>
      <c r="WGO845" s="328"/>
      <c r="WGP845" s="328"/>
      <c r="WGQ845" s="328"/>
      <c r="WGR845" s="328"/>
      <c r="WGS845" s="328"/>
      <c r="WGT845" s="328"/>
      <c r="WGU845" s="328"/>
      <c r="WGV845" s="328"/>
      <c r="WGW845" s="328"/>
      <c r="WGX845" s="328"/>
      <c r="WGY845" s="328"/>
      <c r="WGZ845" s="328"/>
      <c r="WHA845" s="328"/>
      <c r="WHB845" s="328"/>
      <c r="WHC845" s="328"/>
      <c r="WHD845" s="328"/>
      <c r="WHE845" s="328"/>
      <c r="WHF845" s="328"/>
      <c r="WHG845" s="328"/>
      <c r="WHH845" s="328"/>
      <c r="WHI845" s="328"/>
      <c r="WHJ845" s="328"/>
      <c r="WHK845" s="328"/>
      <c r="WHL845" s="328"/>
      <c r="WHM845" s="328"/>
      <c r="WHN845" s="328"/>
      <c r="WHO845" s="328"/>
      <c r="WHP845" s="328"/>
      <c r="WHQ845" s="328"/>
      <c r="WHR845" s="328"/>
      <c r="WHS845" s="328"/>
      <c r="WHT845" s="328"/>
      <c r="WHU845" s="328"/>
      <c r="WHV845" s="328"/>
      <c r="WHW845" s="328"/>
      <c r="WHX845" s="328"/>
      <c r="WHY845" s="328"/>
      <c r="WHZ845" s="328"/>
      <c r="WIA845" s="328"/>
      <c r="WIB845" s="328"/>
      <c r="WIC845" s="328"/>
      <c r="WID845" s="328"/>
      <c r="WIE845" s="328"/>
      <c r="WIF845" s="328"/>
      <c r="WIG845" s="328"/>
      <c r="WIH845" s="328"/>
      <c r="WII845" s="328"/>
      <c r="WIJ845" s="328"/>
      <c r="WIK845" s="328"/>
      <c r="WIL845" s="328"/>
      <c r="WIM845" s="328"/>
      <c r="WIN845" s="328"/>
      <c r="WIO845" s="328"/>
      <c r="WIP845" s="328"/>
      <c r="WIQ845" s="328"/>
      <c r="WIR845" s="328"/>
      <c r="WIS845" s="328"/>
      <c r="WIT845" s="328"/>
      <c r="WIU845" s="328"/>
      <c r="WIV845" s="328"/>
      <c r="WIW845" s="328"/>
      <c r="WIX845" s="328"/>
      <c r="WIY845" s="328"/>
      <c r="WIZ845" s="328"/>
      <c r="WJA845" s="328"/>
      <c r="WJB845" s="328"/>
      <c r="WJC845" s="328"/>
      <c r="WJD845" s="328"/>
      <c r="WJE845" s="328"/>
      <c r="WJF845" s="328"/>
      <c r="WJG845" s="328"/>
      <c r="WJH845" s="328"/>
      <c r="WJI845" s="328"/>
      <c r="WJJ845" s="328"/>
      <c r="WJK845" s="328"/>
      <c r="WJL845" s="328"/>
      <c r="WJM845" s="328"/>
      <c r="WJN845" s="328"/>
      <c r="WJO845" s="328"/>
      <c r="WJP845" s="328"/>
      <c r="WJQ845" s="328"/>
      <c r="WJR845" s="328"/>
      <c r="WJS845" s="328"/>
      <c r="WJT845" s="328"/>
      <c r="WJU845" s="328"/>
      <c r="WJV845" s="328"/>
      <c r="WJW845" s="328"/>
      <c r="WJX845" s="328"/>
      <c r="WJY845" s="328"/>
      <c r="WJZ845" s="328"/>
      <c r="WKA845" s="328"/>
      <c r="WKB845" s="328"/>
      <c r="WKC845" s="328"/>
      <c r="WKD845" s="328"/>
      <c r="WKE845" s="328"/>
      <c r="WKF845" s="328"/>
      <c r="WKG845" s="328"/>
      <c r="WKH845" s="328"/>
      <c r="WKI845" s="328"/>
      <c r="WKJ845" s="328"/>
      <c r="WKK845" s="328"/>
      <c r="WKL845" s="328"/>
      <c r="WKM845" s="328"/>
      <c r="WKN845" s="328"/>
      <c r="WKO845" s="328"/>
      <c r="WKP845" s="328"/>
      <c r="WKQ845" s="328"/>
      <c r="WKR845" s="328"/>
      <c r="WKS845" s="328"/>
      <c r="WKT845" s="328"/>
      <c r="WKU845" s="328"/>
      <c r="WKV845" s="328"/>
      <c r="WKW845" s="328"/>
      <c r="WKX845" s="328"/>
      <c r="WKY845" s="328"/>
      <c r="WKZ845" s="328"/>
      <c r="WLA845" s="328"/>
      <c r="WLB845" s="328"/>
      <c r="WLC845" s="328"/>
      <c r="WLD845" s="328"/>
      <c r="WLE845" s="328"/>
      <c r="WLF845" s="328"/>
      <c r="WLG845" s="328"/>
      <c r="WLH845" s="328"/>
      <c r="WLI845" s="328"/>
      <c r="WLJ845" s="328"/>
      <c r="WLK845" s="328"/>
      <c r="WLL845" s="328"/>
      <c r="WLM845" s="328"/>
      <c r="WLN845" s="328"/>
      <c r="WLO845" s="328"/>
      <c r="WLP845" s="328"/>
      <c r="WLQ845" s="328"/>
      <c r="WLR845" s="328"/>
      <c r="WLS845" s="328"/>
      <c r="WLT845" s="328"/>
      <c r="WLU845" s="328"/>
      <c r="WLV845" s="328"/>
      <c r="WLW845" s="328"/>
      <c r="WLX845" s="328"/>
      <c r="WLY845" s="328"/>
      <c r="WLZ845" s="328"/>
      <c r="WMA845" s="328"/>
      <c r="WMB845" s="328"/>
      <c r="WMC845" s="328"/>
      <c r="WMD845" s="328"/>
      <c r="WME845" s="328"/>
      <c r="WMF845" s="328"/>
      <c r="WMG845" s="328"/>
      <c r="WMH845" s="328"/>
      <c r="WMI845" s="328"/>
      <c r="WMJ845" s="328"/>
      <c r="WMK845" s="328"/>
      <c r="WML845" s="328"/>
      <c r="WMM845" s="328"/>
      <c r="WMN845" s="328"/>
      <c r="WMO845" s="328"/>
      <c r="WMP845" s="328"/>
      <c r="WMQ845" s="328"/>
      <c r="WMR845" s="328"/>
      <c r="WMS845" s="328"/>
      <c r="WMT845" s="328"/>
      <c r="WMU845" s="328"/>
      <c r="WMV845" s="328"/>
      <c r="WMW845" s="328"/>
      <c r="WMX845" s="328"/>
      <c r="WMY845" s="328"/>
      <c r="WMZ845" s="328"/>
      <c r="WNA845" s="328"/>
      <c r="WNB845" s="328"/>
      <c r="WNC845" s="328"/>
      <c r="WND845" s="328"/>
      <c r="WNE845" s="328"/>
      <c r="WNF845" s="328"/>
      <c r="WNG845" s="328"/>
      <c r="WNH845" s="328"/>
      <c r="WNI845" s="328"/>
      <c r="WNJ845" s="328"/>
      <c r="WNK845" s="328"/>
      <c r="WNL845" s="328"/>
      <c r="WNM845" s="328"/>
      <c r="WNN845" s="328"/>
      <c r="WNO845" s="328"/>
      <c r="WNP845" s="328"/>
      <c r="WNQ845" s="328"/>
      <c r="WNR845" s="328"/>
      <c r="WNS845" s="328"/>
      <c r="WNT845" s="328"/>
      <c r="WNU845" s="328"/>
      <c r="WNV845" s="328"/>
      <c r="WNW845" s="328"/>
      <c r="WNX845" s="328"/>
      <c r="WNY845" s="328"/>
      <c r="WNZ845" s="328"/>
      <c r="WOA845" s="328"/>
      <c r="WOB845" s="328"/>
      <c r="WOC845" s="328"/>
      <c r="WOD845" s="328"/>
      <c r="WOE845" s="328"/>
      <c r="WOF845" s="328"/>
      <c r="WOG845" s="328"/>
      <c r="WOH845" s="328"/>
      <c r="WOI845" s="328"/>
      <c r="WOJ845" s="328"/>
      <c r="WOK845" s="328"/>
      <c r="WOL845" s="328"/>
      <c r="WOM845" s="328"/>
      <c r="WON845" s="328"/>
      <c r="WOO845" s="328"/>
      <c r="WOP845" s="328"/>
      <c r="WOQ845" s="328"/>
      <c r="WOR845" s="328"/>
      <c r="WOS845" s="328"/>
      <c r="WOT845" s="328"/>
      <c r="WOU845" s="328"/>
      <c r="WOV845" s="328"/>
      <c r="WOW845" s="328"/>
      <c r="WOX845" s="328"/>
      <c r="WOY845" s="328"/>
      <c r="WOZ845" s="328"/>
      <c r="WPA845" s="328"/>
      <c r="WPB845" s="328"/>
      <c r="WPC845" s="328"/>
      <c r="WPD845" s="328"/>
      <c r="WPE845" s="328"/>
      <c r="WPF845" s="328"/>
      <c r="WPG845" s="328"/>
      <c r="WPH845" s="328"/>
      <c r="WPI845" s="328"/>
      <c r="WPJ845" s="328"/>
      <c r="WPK845" s="328"/>
      <c r="WPL845" s="328"/>
      <c r="WPM845" s="328"/>
      <c r="WPN845" s="328"/>
      <c r="WPO845" s="328"/>
      <c r="WPP845" s="328"/>
      <c r="WPQ845" s="328"/>
      <c r="WPR845" s="328"/>
      <c r="WPS845" s="328"/>
      <c r="WPT845" s="328"/>
      <c r="WPU845" s="328"/>
      <c r="WPV845" s="328"/>
      <c r="WPW845" s="328"/>
      <c r="WPX845" s="328"/>
      <c r="WPY845" s="328"/>
      <c r="WPZ845" s="328"/>
      <c r="WQA845" s="328"/>
      <c r="WQB845" s="328"/>
      <c r="WQC845" s="328"/>
      <c r="WQD845" s="328"/>
      <c r="WQE845" s="328"/>
      <c r="WQF845" s="328"/>
      <c r="WQG845" s="328"/>
      <c r="WQH845" s="328"/>
      <c r="WQI845" s="328"/>
      <c r="WQJ845" s="328"/>
      <c r="WQK845" s="328"/>
      <c r="WQL845" s="328"/>
      <c r="WQM845" s="328"/>
      <c r="WQN845" s="328"/>
      <c r="WQO845" s="328"/>
      <c r="WQP845" s="328"/>
      <c r="WQQ845" s="328"/>
      <c r="WQR845" s="328"/>
      <c r="WQS845" s="328"/>
      <c r="WQT845" s="328"/>
      <c r="WQU845" s="328"/>
      <c r="WQV845" s="328"/>
      <c r="WQW845" s="328"/>
      <c r="WQX845" s="328"/>
      <c r="WQY845" s="328"/>
      <c r="WQZ845" s="328"/>
      <c r="WRA845" s="328"/>
      <c r="WRB845" s="328"/>
      <c r="WRC845" s="328"/>
      <c r="WRD845" s="328"/>
      <c r="WRE845" s="328"/>
      <c r="WRF845" s="328"/>
      <c r="WRG845" s="328"/>
      <c r="WRH845" s="328"/>
      <c r="WRI845" s="328"/>
      <c r="WRJ845" s="328"/>
      <c r="WRK845" s="328"/>
      <c r="WRL845" s="328"/>
      <c r="WRM845" s="328"/>
      <c r="WRN845" s="328"/>
      <c r="WRO845" s="328"/>
      <c r="WRP845" s="328"/>
      <c r="WRQ845" s="328"/>
      <c r="WRR845" s="328"/>
      <c r="WRS845" s="328"/>
      <c r="WRT845" s="328"/>
      <c r="WRU845" s="328"/>
      <c r="WRV845" s="328"/>
      <c r="WRW845" s="328"/>
      <c r="WRX845" s="328"/>
      <c r="WRY845" s="328"/>
      <c r="WRZ845" s="328"/>
      <c r="WSA845" s="328"/>
      <c r="WSB845" s="328"/>
      <c r="WSC845" s="328"/>
      <c r="WSD845" s="328"/>
      <c r="WSE845" s="328"/>
      <c r="WSF845" s="328"/>
      <c r="WSG845" s="328"/>
      <c r="WSH845" s="328"/>
      <c r="WSI845" s="328"/>
      <c r="WSJ845" s="328"/>
      <c r="WSK845" s="328"/>
      <c r="WSL845" s="328"/>
      <c r="WSM845" s="328"/>
      <c r="WSN845" s="328"/>
      <c r="WSO845" s="328"/>
      <c r="WSP845" s="328"/>
      <c r="WSQ845" s="328"/>
      <c r="WSR845" s="328"/>
      <c r="WSS845" s="328"/>
      <c r="WST845" s="328"/>
      <c r="WSU845" s="328"/>
      <c r="WSV845" s="328"/>
      <c r="WSW845" s="328"/>
      <c r="WSX845" s="328"/>
      <c r="WSY845" s="328"/>
      <c r="WSZ845" s="328"/>
      <c r="WTA845" s="328"/>
      <c r="WTB845" s="328"/>
      <c r="WTC845" s="328"/>
      <c r="WTD845" s="328"/>
      <c r="WTE845" s="328"/>
      <c r="WTF845" s="328"/>
      <c r="WTG845" s="328"/>
      <c r="WTH845" s="328"/>
      <c r="WTI845" s="328"/>
      <c r="WTJ845" s="328"/>
      <c r="WTK845" s="328"/>
      <c r="WTL845" s="328"/>
      <c r="WTM845" s="328"/>
      <c r="WTN845" s="328"/>
      <c r="WTO845" s="328"/>
      <c r="WTP845" s="328"/>
      <c r="WTQ845" s="328"/>
      <c r="WTR845" s="328"/>
      <c r="WTS845" s="328"/>
      <c r="WTT845" s="328"/>
      <c r="WTU845" s="328"/>
      <c r="WTV845" s="328"/>
      <c r="WTW845" s="328"/>
      <c r="WTX845" s="328"/>
      <c r="WTY845" s="328"/>
      <c r="WTZ845" s="328"/>
      <c r="WUA845" s="328"/>
      <c r="WUB845" s="328"/>
      <c r="WUC845" s="328"/>
      <c r="WUD845" s="328"/>
      <c r="WUE845" s="328"/>
      <c r="WUF845" s="328"/>
      <c r="WUG845" s="328"/>
      <c r="WUH845" s="328"/>
      <c r="WUI845" s="328"/>
      <c r="WUJ845" s="328"/>
      <c r="WUK845" s="328"/>
      <c r="WUL845" s="328"/>
      <c r="WUM845" s="328"/>
      <c r="WUN845" s="328"/>
      <c r="WUO845" s="328"/>
      <c r="WUP845" s="328"/>
      <c r="WUQ845" s="328"/>
      <c r="WUR845" s="328"/>
      <c r="WUS845" s="328"/>
      <c r="WUT845" s="328"/>
      <c r="WUU845" s="328"/>
      <c r="WUV845" s="328"/>
      <c r="WUW845" s="328"/>
      <c r="WUX845" s="328"/>
      <c r="WUY845" s="328"/>
      <c r="WUZ845" s="328"/>
      <c r="WVA845" s="328"/>
      <c r="WVB845" s="328"/>
      <c r="WVC845" s="328"/>
      <c r="WVD845" s="328"/>
      <c r="WVE845" s="328"/>
      <c r="WVF845" s="328"/>
      <c r="WVG845" s="328"/>
      <c r="WVH845" s="328"/>
      <c r="WVI845" s="328"/>
      <c r="WVJ845" s="328"/>
      <c r="WVK845" s="328"/>
      <c r="WVL845" s="328"/>
      <c r="WVM845" s="328"/>
      <c r="WVN845" s="328"/>
      <c r="WVO845" s="328"/>
      <c r="WVP845" s="328"/>
      <c r="WVQ845" s="328"/>
      <c r="WVR845" s="328"/>
      <c r="WVS845" s="328"/>
      <c r="WVT845" s="328"/>
      <c r="WVU845" s="328"/>
      <c r="WVV845" s="328"/>
      <c r="WVW845" s="328"/>
      <c r="WVX845" s="328"/>
      <c r="WVY845" s="328"/>
      <c r="WVZ845" s="328"/>
      <c r="WWA845" s="328"/>
      <c r="WWB845" s="328"/>
      <c r="WWC845" s="328"/>
      <c r="WWD845" s="328"/>
      <c r="WWE845" s="328"/>
      <c r="WWF845" s="328"/>
      <c r="WWG845" s="328"/>
      <c r="WWH845" s="328"/>
      <c r="WWI845" s="328"/>
      <c r="WWJ845" s="328"/>
      <c r="WWK845" s="328"/>
      <c r="WWL845" s="328"/>
      <c r="WWM845" s="328"/>
      <c r="WWN845" s="328"/>
      <c r="WWO845" s="328"/>
      <c r="WWP845" s="328"/>
      <c r="WWQ845" s="328"/>
      <c r="WWR845" s="328"/>
      <c r="WWS845" s="328"/>
      <c r="WWT845" s="328"/>
      <c r="WWU845" s="328"/>
      <c r="WWV845" s="328"/>
      <c r="WWW845" s="328"/>
      <c r="WWX845" s="328"/>
      <c r="WWY845" s="328"/>
      <c r="WWZ845" s="328"/>
      <c r="WXA845" s="328"/>
      <c r="WXB845" s="328"/>
      <c r="WXC845" s="328"/>
      <c r="WXD845" s="328"/>
      <c r="WXE845" s="328"/>
      <c r="WXF845" s="328"/>
      <c r="WXG845" s="328"/>
      <c r="WXH845" s="328"/>
      <c r="WXI845" s="328"/>
      <c r="WXJ845" s="328"/>
      <c r="WXK845" s="328"/>
      <c r="WXL845" s="328"/>
      <c r="WXM845" s="328"/>
      <c r="WXN845" s="328"/>
      <c r="WXO845" s="328"/>
      <c r="WXP845" s="328"/>
      <c r="WXQ845" s="328"/>
      <c r="WXR845" s="328"/>
      <c r="WXS845" s="328"/>
      <c r="WXT845" s="328"/>
      <c r="WXU845" s="328"/>
      <c r="WXV845" s="328"/>
      <c r="WXW845" s="328"/>
      <c r="WXX845" s="328"/>
      <c r="WXY845" s="328"/>
      <c r="WXZ845" s="328"/>
      <c r="WYA845" s="328"/>
      <c r="WYB845" s="328"/>
      <c r="WYC845" s="328"/>
      <c r="WYD845" s="328"/>
      <c r="WYE845" s="328"/>
      <c r="WYF845" s="328"/>
      <c r="WYG845" s="328"/>
      <c r="WYH845" s="328"/>
      <c r="WYI845" s="328"/>
      <c r="WYJ845" s="328"/>
      <c r="WYK845" s="328"/>
      <c r="WYL845" s="328"/>
      <c r="WYM845" s="328"/>
      <c r="WYN845" s="328"/>
      <c r="WYO845" s="328"/>
      <c r="WYP845" s="328"/>
      <c r="WYQ845" s="328"/>
      <c r="WYR845" s="328"/>
      <c r="WYS845" s="328"/>
      <c r="WYT845" s="328"/>
      <c r="WYU845" s="328"/>
      <c r="WYV845" s="328"/>
      <c r="WYW845" s="328"/>
      <c r="WYX845" s="328"/>
      <c r="WYY845" s="328"/>
      <c r="WYZ845" s="328"/>
      <c r="WZA845" s="328"/>
      <c r="WZB845" s="328"/>
      <c r="WZC845" s="328"/>
      <c r="WZD845" s="328"/>
      <c r="WZE845" s="328"/>
      <c r="WZF845" s="328"/>
      <c r="WZG845" s="328"/>
      <c r="WZH845" s="328"/>
      <c r="WZI845" s="328"/>
      <c r="WZJ845" s="328"/>
      <c r="WZK845" s="328"/>
      <c r="WZL845" s="328"/>
      <c r="WZM845" s="328"/>
      <c r="WZN845" s="328"/>
      <c r="WZO845" s="328"/>
      <c r="WZP845" s="328"/>
      <c r="WZQ845" s="328"/>
      <c r="WZR845" s="328"/>
      <c r="WZS845" s="328"/>
      <c r="WZT845" s="328"/>
      <c r="WZU845" s="328"/>
      <c r="WZV845" s="328"/>
      <c r="WZW845" s="328"/>
      <c r="WZX845" s="328"/>
      <c r="WZY845" s="328"/>
      <c r="WZZ845" s="328"/>
      <c r="XAA845" s="328"/>
      <c r="XAB845" s="328"/>
      <c r="XAC845" s="328"/>
      <c r="XAD845" s="328"/>
      <c r="XAE845" s="328"/>
      <c r="XAF845" s="328"/>
      <c r="XAG845" s="328"/>
      <c r="XAH845" s="328"/>
      <c r="XAI845" s="328"/>
      <c r="XAJ845" s="328"/>
      <c r="XAK845" s="328"/>
      <c r="XAL845" s="328"/>
      <c r="XAM845" s="328"/>
      <c r="XAN845" s="328"/>
      <c r="XAO845" s="328"/>
      <c r="XAP845" s="328"/>
      <c r="XAQ845" s="328"/>
      <c r="XAR845" s="328"/>
      <c r="XAS845" s="328"/>
      <c r="XAT845" s="328"/>
      <c r="XAU845" s="328"/>
      <c r="XAV845" s="328"/>
      <c r="XAW845" s="328"/>
      <c r="XAX845" s="328"/>
      <c r="XAY845" s="328"/>
      <c r="XAZ845" s="328"/>
      <c r="XBA845" s="328"/>
      <c r="XBB845" s="328"/>
      <c r="XBC845" s="328"/>
      <c r="XBD845" s="328"/>
      <c r="XBE845" s="328"/>
      <c r="XBF845" s="328"/>
      <c r="XBG845" s="328"/>
      <c r="XBH845" s="328"/>
      <c r="XBI845" s="328"/>
      <c r="XBJ845" s="328"/>
      <c r="XBK845" s="328"/>
      <c r="XBL845" s="328"/>
      <c r="XBM845" s="328"/>
      <c r="XBN845" s="328"/>
      <c r="XBO845" s="328"/>
      <c r="XBP845" s="328"/>
      <c r="XBQ845" s="328"/>
      <c r="XBR845" s="328"/>
      <c r="XBS845" s="328"/>
      <c r="XBT845" s="328"/>
      <c r="XBU845" s="328"/>
      <c r="XBV845" s="328"/>
      <c r="XBW845" s="328"/>
      <c r="XBX845" s="328"/>
      <c r="XBY845" s="328"/>
      <c r="XBZ845" s="328"/>
      <c r="XCA845" s="328"/>
      <c r="XCB845" s="328"/>
      <c r="XCC845" s="328"/>
      <c r="XCD845" s="328"/>
      <c r="XCE845" s="328"/>
      <c r="XCF845" s="328"/>
      <c r="XCG845" s="328"/>
      <c r="XCH845" s="328"/>
      <c r="XCI845" s="328"/>
      <c r="XCJ845" s="328"/>
      <c r="XCK845" s="328"/>
      <c r="XCL845" s="328"/>
      <c r="XCM845" s="328"/>
      <c r="XCN845" s="328"/>
      <c r="XCO845" s="328"/>
      <c r="XCP845" s="328"/>
      <c r="XCQ845" s="328"/>
      <c r="XCR845" s="328"/>
      <c r="XCS845" s="328"/>
      <c r="XCT845" s="328"/>
      <c r="XCU845" s="328"/>
      <c r="XCV845" s="328"/>
      <c r="XCW845" s="328"/>
      <c r="XCX845" s="328"/>
      <c r="XCY845" s="328"/>
      <c r="XCZ845" s="328"/>
      <c r="XDA845" s="328"/>
      <c r="XDB845" s="328"/>
      <c r="XDC845" s="328"/>
      <c r="XDD845" s="328"/>
      <c r="XDE845" s="328"/>
      <c r="XDF845" s="328"/>
      <c r="XDG845" s="328"/>
      <c r="XDH845" s="328"/>
      <c r="XDI845" s="328"/>
      <c r="XDJ845" s="328"/>
      <c r="XDK845" s="328"/>
      <c r="XDL845" s="328"/>
      <c r="XDM845" s="328"/>
      <c r="XDN845" s="328"/>
      <c r="XDO845" s="328"/>
      <c r="XDP845" s="328"/>
      <c r="XDQ845" s="328"/>
      <c r="XDR845" s="328"/>
      <c r="XDS845" s="328"/>
      <c r="XDT845" s="328"/>
      <c r="XDU845" s="328"/>
      <c r="XDV845" s="328"/>
      <c r="XDW845" s="328"/>
      <c r="XDX845" s="328"/>
      <c r="XDY845" s="328"/>
      <c r="XDZ845" s="328"/>
      <c r="XEA845" s="328"/>
      <c r="XEB845" s="328"/>
      <c r="XEC845" s="328"/>
      <c r="XED845" s="328"/>
      <c r="XEE845" s="328"/>
      <c r="XEF845" s="328"/>
      <c r="XEG845" s="328"/>
      <c r="XEH845" s="328"/>
      <c r="XEI845" s="328"/>
      <c r="XEJ845" s="328"/>
      <c r="XEK845" s="328"/>
      <c r="XEL845" s="328"/>
      <c r="XEM845" s="328"/>
      <c r="XEN845" s="328"/>
      <c r="XEO845" s="328"/>
      <c r="XEP845" s="328"/>
      <c r="XEQ845" s="328"/>
      <c r="XER845" s="328"/>
      <c r="XES845" s="328"/>
      <c r="XET845" s="328"/>
    </row>
    <row r="846" spans="1:16374" x14ac:dyDescent="0.25">
      <c r="A846" s="268"/>
      <c r="B846" s="46">
        <f>SUBTOTAL(103,$C$10:C846)</f>
        <v>837</v>
      </c>
      <c r="C846" s="154" t="s">
        <v>836</v>
      </c>
      <c r="D846" s="226" t="s">
        <v>963</v>
      </c>
      <c r="E846" s="226"/>
      <c r="F846" s="226"/>
      <c r="G846" s="203" t="s">
        <v>641</v>
      </c>
      <c r="H846" s="208" t="s">
        <v>642</v>
      </c>
      <c r="I846" s="239">
        <v>45197</v>
      </c>
      <c r="J846" s="249">
        <v>0</v>
      </c>
      <c r="K846" s="101">
        <v>-16250</v>
      </c>
      <c r="L846" s="250">
        <f t="shared" si="13"/>
        <v>364506.43550000014</v>
      </c>
      <c r="M846" s="259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  <c r="AH846" s="328"/>
      <c r="AI846" s="328"/>
      <c r="AJ846" s="328"/>
      <c r="AK846" s="328"/>
      <c r="AL846" s="328"/>
      <c r="AM846" s="328"/>
      <c r="AN846" s="328"/>
      <c r="AO846" s="328"/>
      <c r="AP846" s="328"/>
      <c r="AQ846" s="328"/>
      <c r="AR846" s="328"/>
      <c r="AS846" s="328"/>
      <c r="AT846" s="328"/>
      <c r="AU846" s="328"/>
      <c r="AV846" s="328"/>
      <c r="AW846" s="328"/>
      <c r="AX846" s="328"/>
      <c r="AY846" s="328"/>
      <c r="AZ846" s="328"/>
      <c r="BA846" s="328"/>
      <c r="BB846" s="328"/>
      <c r="BC846" s="328"/>
      <c r="BD846" s="328"/>
      <c r="BE846" s="328"/>
      <c r="BF846" s="328"/>
      <c r="BG846" s="328"/>
      <c r="BH846" s="328"/>
      <c r="BI846" s="328"/>
      <c r="BJ846" s="328"/>
      <c r="BK846" s="328"/>
      <c r="BL846" s="328"/>
      <c r="BM846" s="328"/>
      <c r="BN846" s="328"/>
      <c r="BO846" s="328"/>
      <c r="BP846" s="328"/>
      <c r="BQ846" s="328"/>
      <c r="BR846" s="328"/>
      <c r="BS846" s="328"/>
      <c r="BT846" s="328"/>
      <c r="BU846" s="328"/>
      <c r="BV846" s="328"/>
      <c r="BW846" s="328"/>
      <c r="BX846" s="328"/>
      <c r="BY846" s="328"/>
      <c r="BZ846" s="328"/>
      <c r="CA846" s="328"/>
      <c r="CB846" s="328"/>
      <c r="CC846" s="328"/>
      <c r="CD846" s="328"/>
      <c r="CE846" s="328"/>
      <c r="CF846" s="328"/>
      <c r="CG846" s="328"/>
      <c r="CH846" s="328"/>
      <c r="CI846" s="328"/>
      <c r="CJ846" s="328"/>
      <c r="CK846" s="328"/>
      <c r="CL846" s="328"/>
      <c r="CM846" s="328"/>
      <c r="CN846" s="328"/>
      <c r="CO846" s="328"/>
      <c r="CP846" s="328"/>
      <c r="CQ846" s="328"/>
      <c r="CR846" s="328"/>
      <c r="CS846" s="328"/>
      <c r="CT846" s="328"/>
      <c r="CU846" s="328"/>
      <c r="CV846" s="328"/>
      <c r="CW846" s="328"/>
      <c r="CX846" s="328"/>
      <c r="CY846" s="328"/>
      <c r="CZ846" s="328"/>
      <c r="DA846" s="328"/>
      <c r="DB846" s="328"/>
      <c r="DC846" s="328"/>
      <c r="DD846" s="328"/>
      <c r="DE846" s="328"/>
      <c r="DF846" s="328"/>
      <c r="DG846" s="328"/>
      <c r="DH846" s="328"/>
      <c r="DI846" s="328"/>
      <c r="DJ846" s="328"/>
      <c r="DK846" s="328"/>
      <c r="DL846" s="328"/>
      <c r="DM846" s="328"/>
      <c r="DN846" s="328"/>
      <c r="DO846" s="328"/>
      <c r="DP846" s="328"/>
      <c r="DQ846" s="328"/>
      <c r="DR846" s="328"/>
      <c r="DS846" s="328"/>
      <c r="DT846" s="328"/>
      <c r="DU846" s="328"/>
      <c r="DV846" s="328"/>
      <c r="DW846" s="328"/>
      <c r="DX846" s="328"/>
      <c r="DY846" s="328"/>
      <c r="DZ846" s="328"/>
      <c r="EA846" s="328"/>
      <c r="EB846" s="328"/>
      <c r="EC846" s="328"/>
      <c r="ED846" s="328"/>
      <c r="EE846" s="328"/>
      <c r="EF846" s="328"/>
      <c r="EG846" s="328"/>
      <c r="EH846" s="328"/>
      <c r="EI846" s="328"/>
      <c r="EJ846" s="328"/>
      <c r="EK846" s="328"/>
      <c r="EL846" s="328"/>
      <c r="EM846" s="328"/>
      <c r="EN846" s="328"/>
      <c r="EO846" s="328"/>
      <c r="EP846" s="328"/>
      <c r="EQ846" s="328"/>
      <c r="ER846" s="328"/>
      <c r="ES846" s="328"/>
      <c r="ET846" s="328"/>
      <c r="EU846" s="328"/>
      <c r="EV846" s="328"/>
      <c r="EW846" s="328"/>
      <c r="EX846" s="328"/>
      <c r="EY846" s="328"/>
      <c r="EZ846" s="328"/>
      <c r="FA846" s="328"/>
      <c r="FB846" s="328"/>
      <c r="FC846" s="328"/>
      <c r="FD846" s="328"/>
      <c r="FE846" s="328"/>
      <c r="FF846" s="328"/>
      <c r="FG846" s="328"/>
      <c r="FH846" s="328"/>
      <c r="FI846" s="328"/>
      <c r="FJ846" s="328"/>
      <c r="FK846" s="328"/>
      <c r="FL846" s="328"/>
      <c r="FM846" s="328"/>
      <c r="FN846" s="328"/>
      <c r="FO846" s="328"/>
      <c r="FP846" s="328"/>
      <c r="FQ846" s="328"/>
      <c r="FR846" s="328"/>
      <c r="FS846" s="328"/>
      <c r="FT846" s="328"/>
      <c r="FU846" s="328"/>
      <c r="FV846" s="328"/>
      <c r="FW846" s="328"/>
      <c r="FX846" s="328"/>
      <c r="FY846" s="328"/>
      <c r="FZ846" s="328"/>
      <c r="GA846" s="328"/>
      <c r="GB846" s="328"/>
      <c r="GC846" s="328"/>
      <c r="GD846" s="328"/>
      <c r="GE846" s="328"/>
      <c r="GF846" s="328"/>
      <c r="GG846" s="328"/>
      <c r="GH846" s="328"/>
      <c r="GI846" s="328"/>
      <c r="GJ846" s="328"/>
      <c r="GK846" s="328"/>
      <c r="GL846" s="328"/>
      <c r="GM846" s="328"/>
      <c r="GN846" s="328"/>
      <c r="GO846" s="328"/>
      <c r="GP846" s="328"/>
      <c r="GQ846" s="328"/>
      <c r="GR846" s="328"/>
      <c r="GS846" s="328"/>
      <c r="GT846" s="328"/>
      <c r="GU846" s="328"/>
      <c r="GV846" s="328"/>
      <c r="GW846" s="328"/>
      <c r="GX846" s="328"/>
      <c r="GY846" s="328"/>
      <c r="GZ846" s="328"/>
      <c r="HA846" s="328"/>
      <c r="HB846" s="328"/>
      <c r="HC846" s="328"/>
      <c r="HD846" s="328"/>
      <c r="HE846" s="328"/>
      <c r="HF846" s="328"/>
      <c r="HG846" s="328"/>
      <c r="HH846" s="328"/>
      <c r="HI846" s="328"/>
      <c r="HJ846" s="328"/>
      <c r="HK846" s="328"/>
      <c r="HL846" s="328"/>
      <c r="HM846" s="328"/>
      <c r="HN846" s="328"/>
      <c r="HO846" s="328"/>
      <c r="HP846" s="328"/>
      <c r="HQ846" s="328"/>
      <c r="HR846" s="328"/>
      <c r="HS846" s="328"/>
      <c r="HT846" s="328"/>
      <c r="HU846" s="328"/>
      <c r="HV846" s="328"/>
      <c r="HW846" s="328"/>
      <c r="HX846" s="328"/>
      <c r="HY846" s="328"/>
      <c r="HZ846" s="328"/>
      <c r="IA846" s="328"/>
      <c r="IB846" s="328"/>
      <c r="IC846" s="328"/>
      <c r="ID846" s="328"/>
      <c r="IE846" s="328"/>
      <c r="IF846" s="328"/>
      <c r="IG846" s="328"/>
      <c r="IH846" s="328"/>
      <c r="II846" s="328"/>
      <c r="IJ846" s="328"/>
      <c r="IK846" s="328"/>
      <c r="IL846" s="328"/>
      <c r="IM846" s="328"/>
      <c r="IN846" s="328"/>
      <c r="IO846" s="328"/>
      <c r="IP846" s="328"/>
      <c r="IQ846" s="328"/>
      <c r="IR846" s="328"/>
      <c r="IS846" s="328"/>
      <c r="IT846" s="328"/>
      <c r="IU846" s="328"/>
      <c r="IV846" s="328"/>
      <c r="IW846" s="328"/>
      <c r="IX846" s="328"/>
      <c r="IY846" s="328"/>
      <c r="IZ846" s="328"/>
      <c r="JA846" s="328"/>
      <c r="JB846" s="328"/>
      <c r="JC846" s="328"/>
      <c r="JD846" s="328"/>
      <c r="JE846" s="328"/>
      <c r="JF846" s="328"/>
      <c r="JG846" s="328"/>
      <c r="JH846" s="328"/>
      <c r="JI846" s="328"/>
      <c r="JJ846" s="328"/>
      <c r="JK846" s="328"/>
      <c r="JL846" s="328"/>
      <c r="JM846" s="328"/>
      <c r="JN846" s="328"/>
      <c r="JO846" s="328"/>
      <c r="JP846" s="328"/>
      <c r="JQ846" s="328"/>
      <c r="JR846" s="328"/>
      <c r="JS846" s="328"/>
      <c r="JT846" s="328"/>
      <c r="JU846" s="328"/>
      <c r="JV846" s="328"/>
      <c r="JW846" s="328"/>
      <c r="JX846" s="328"/>
      <c r="JY846" s="328"/>
      <c r="JZ846" s="328"/>
      <c r="KA846" s="328"/>
      <c r="KB846" s="328"/>
      <c r="KC846" s="328"/>
      <c r="KD846" s="328"/>
      <c r="KE846" s="328"/>
      <c r="KF846" s="328"/>
      <c r="KG846" s="328"/>
      <c r="KH846" s="328"/>
      <c r="KI846" s="328"/>
      <c r="KJ846" s="328"/>
      <c r="KK846" s="328"/>
      <c r="KL846" s="328"/>
      <c r="KM846" s="328"/>
      <c r="KN846" s="328"/>
      <c r="KO846" s="328"/>
      <c r="KP846" s="328"/>
      <c r="KQ846" s="328"/>
      <c r="KR846" s="328"/>
      <c r="KS846" s="328"/>
      <c r="KT846" s="328"/>
      <c r="KU846" s="328"/>
      <c r="KV846" s="328"/>
      <c r="KW846" s="328"/>
      <c r="KX846" s="328"/>
      <c r="KY846" s="328"/>
      <c r="KZ846" s="328"/>
      <c r="LA846" s="328"/>
      <c r="LB846" s="328"/>
      <c r="LC846" s="328"/>
      <c r="LD846" s="328"/>
      <c r="LE846" s="328"/>
      <c r="LF846" s="328"/>
      <c r="LG846" s="328"/>
      <c r="LH846" s="328"/>
      <c r="LI846" s="328"/>
      <c r="LJ846" s="328"/>
      <c r="LK846" s="328"/>
      <c r="LL846" s="328"/>
      <c r="LM846" s="328"/>
      <c r="LN846" s="328"/>
      <c r="LO846" s="328"/>
      <c r="LP846" s="328"/>
      <c r="LQ846" s="328"/>
      <c r="LR846" s="328"/>
      <c r="LS846" s="328"/>
      <c r="LT846" s="328"/>
      <c r="LU846" s="328"/>
      <c r="LV846" s="328"/>
      <c r="LW846" s="328"/>
      <c r="LX846" s="328"/>
      <c r="LY846" s="328"/>
      <c r="LZ846" s="328"/>
      <c r="MA846" s="328"/>
      <c r="MB846" s="328"/>
      <c r="MC846" s="328"/>
      <c r="MD846" s="328"/>
      <c r="ME846" s="328"/>
      <c r="MF846" s="328"/>
      <c r="MG846" s="328"/>
      <c r="MH846" s="328"/>
      <c r="MI846" s="328"/>
      <c r="MJ846" s="328"/>
      <c r="MK846" s="328"/>
      <c r="ML846" s="328"/>
      <c r="MM846" s="328"/>
      <c r="MN846" s="328"/>
      <c r="MO846" s="328"/>
      <c r="MP846" s="328"/>
      <c r="MQ846" s="328"/>
      <c r="MR846" s="328"/>
      <c r="MS846" s="328"/>
      <c r="MT846" s="328"/>
      <c r="MU846" s="328"/>
      <c r="MV846" s="328"/>
      <c r="MW846" s="328"/>
      <c r="MX846" s="328"/>
      <c r="MY846" s="328"/>
      <c r="MZ846" s="328"/>
      <c r="NA846" s="328"/>
      <c r="NB846" s="328"/>
      <c r="NC846" s="328"/>
      <c r="ND846" s="328"/>
      <c r="NE846" s="328"/>
      <c r="NF846" s="328"/>
      <c r="NG846" s="328"/>
      <c r="NH846" s="328"/>
      <c r="NI846" s="328"/>
      <c r="NJ846" s="328"/>
      <c r="NK846" s="328"/>
      <c r="NL846" s="328"/>
      <c r="NM846" s="328"/>
      <c r="NN846" s="328"/>
      <c r="NO846" s="328"/>
      <c r="NP846" s="328"/>
      <c r="NQ846" s="328"/>
      <c r="NR846" s="328"/>
      <c r="NS846" s="328"/>
      <c r="NT846" s="328"/>
      <c r="NU846" s="328"/>
      <c r="NV846" s="328"/>
      <c r="NW846" s="328"/>
      <c r="NX846" s="328"/>
      <c r="NY846" s="328"/>
      <c r="NZ846" s="328"/>
      <c r="OA846" s="328"/>
      <c r="OB846" s="328"/>
      <c r="OC846" s="328"/>
      <c r="OD846" s="328"/>
      <c r="OE846" s="328"/>
      <c r="OF846" s="328"/>
      <c r="OG846" s="328"/>
      <c r="OH846" s="328"/>
      <c r="OI846" s="328"/>
      <c r="OJ846" s="328"/>
      <c r="OK846" s="328"/>
      <c r="OL846" s="328"/>
      <c r="OM846" s="328"/>
      <c r="ON846" s="328"/>
      <c r="OO846" s="328"/>
      <c r="OP846" s="328"/>
      <c r="OQ846" s="328"/>
      <c r="OR846" s="328"/>
      <c r="OS846" s="328"/>
      <c r="OT846" s="328"/>
      <c r="OU846" s="328"/>
      <c r="OV846" s="328"/>
      <c r="OW846" s="328"/>
      <c r="OX846" s="328"/>
      <c r="OY846" s="328"/>
      <c r="OZ846" s="328"/>
      <c r="PA846" s="328"/>
      <c r="PB846" s="328"/>
      <c r="PC846" s="328"/>
      <c r="PD846" s="328"/>
      <c r="PE846" s="328"/>
      <c r="PF846" s="328"/>
      <c r="PG846" s="328"/>
      <c r="PH846" s="328"/>
      <c r="PI846" s="328"/>
      <c r="PJ846" s="328"/>
      <c r="PK846" s="328"/>
      <c r="PL846" s="328"/>
      <c r="PM846" s="328"/>
      <c r="PN846" s="328"/>
      <c r="PO846" s="328"/>
      <c r="PP846" s="328"/>
      <c r="PQ846" s="328"/>
      <c r="PR846" s="328"/>
      <c r="PS846" s="328"/>
      <c r="PT846" s="328"/>
      <c r="PU846" s="328"/>
      <c r="PV846" s="328"/>
      <c r="PW846" s="328"/>
      <c r="PX846" s="328"/>
      <c r="PY846" s="328"/>
      <c r="PZ846" s="328"/>
      <c r="QA846" s="328"/>
      <c r="QB846" s="328"/>
      <c r="QC846" s="328"/>
      <c r="QD846" s="328"/>
      <c r="QE846" s="328"/>
      <c r="QF846" s="328"/>
      <c r="QG846" s="328"/>
      <c r="QH846" s="328"/>
      <c r="QI846" s="328"/>
      <c r="QJ846" s="328"/>
      <c r="QK846" s="328"/>
      <c r="QL846" s="328"/>
      <c r="QM846" s="328"/>
      <c r="QN846" s="328"/>
      <c r="QO846" s="328"/>
      <c r="QP846" s="328"/>
      <c r="QQ846" s="328"/>
      <c r="QR846" s="328"/>
      <c r="QS846" s="328"/>
      <c r="QT846" s="328"/>
      <c r="QU846" s="328"/>
      <c r="QV846" s="328"/>
      <c r="QW846" s="328"/>
      <c r="QX846" s="328"/>
      <c r="QY846" s="328"/>
      <c r="QZ846" s="328"/>
      <c r="RA846" s="328"/>
      <c r="RB846" s="328"/>
      <c r="RC846" s="328"/>
      <c r="RD846" s="328"/>
      <c r="RE846" s="328"/>
      <c r="RF846" s="328"/>
      <c r="RG846" s="328"/>
      <c r="RH846" s="328"/>
      <c r="RI846" s="328"/>
      <c r="RJ846" s="328"/>
      <c r="RK846" s="328"/>
      <c r="RL846" s="328"/>
      <c r="RM846" s="328"/>
      <c r="RN846" s="328"/>
      <c r="RO846" s="328"/>
      <c r="RP846" s="328"/>
      <c r="RQ846" s="328"/>
      <c r="RR846" s="328"/>
      <c r="RS846" s="328"/>
      <c r="RT846" s="328"/>
      <c r="RU846" s="328"/>
      <c r="RV846" s="328"/>
      <c r="RW846" s="328"/>
      <c r="RX846" s="328"/>
      <c r="RY846" s="328"/>
      <c r="RZ846" s="328"/>
      <c r="SA846" s="328"/>
      <c r="SB846" s="328"/>
      <c r="SC846" s="328"/>
      <c r="SD846" s="328"/>
      <c r="SE846" s="328"/>
      <c r="SF846" s="328"/>
      <c r="SG846" s="328"/>
      <c r="SH846" s="328"/>
      <c r="SI846" s="328"/>
      <c r="SJ846" s="328"/>
      <c r="SK846" s="328"/>
      <c r="SL846" s="328"/>
      <c r="SM846" s="328"/>
      <c r="SN846" s="328"/>
      <c r="SO846" s="328"/>
      <c r="SP846" s="328"/>
      <c r="SQ846" s="328"/>
      <c r="SR846" s="328"/>
      <c r="SS846" s="328"/>
      <c r="ST846" s="328"/>
      <c r="SU846" s="328"/>
      <c r="SV846" s="328"/>
      <c r="SW846" s="328"/>
      <c r="SX846" s="328"/>
      <c r="SY846" s="328"/>
      <c r="SZ846" s="328"/>
      <c r="TA846" s="328"/>
      <c r="TB846" s="328"/>
      <c r="TC846" s="328"/>
      <c r="TD846" s="328"/>
      <c r="TE846" s="328"/>
      <c r="TF846" s="328"/>
      <c r="TG846" s="328"/>
      <c r="TH846" s="328"/>
      <c r="TI846" s="328"/>
      <c r="TJ846" s="328"/>
      <c r="TK846" s="328"/>
      <c r="TL846" s="328"/>
      <c r="TM846" s="328"/>
      <c r="TN846" s="328"/>
      <c r="TO846" s="328"/>
      <c r="TP846" s="328"/>
      <c r="TQ846" s="328"/>
      <c r="TR846" s="328"/>
      <c r="TS846" s="328"/>
      <c r="TT846" s="328"/>
      <c r="TU846" s="328"/>
      <c r="TV846" s="328"/>
      <c r="TW846" s="328"/>
      <c r="TX846" s="328"/>
      <c r="TY846" s="328"/>
      <c r="TZ846" s="328"/>
      <c r="UA846" s="328"/>
      <c r="UB846" s="328"/>
      <c r="UC846" s="328"/>
      <c r="UD846" s="328"/>
      <c r="UE846" s="328"/>
      <c r="UF846" s="328"/>
      <c r="UG846" s="328"/>
      <c r="UH846" s="328"/>
      <c r="UI846" s="328"/>
      <c r="UJ846" s="328"/>
      <c r="UK846" s="328"/>
      <c r="UL846" s="328"/>
      <c r="UM846" s="328"/>
      <c r="UN846" s="328"/>
      <c r="UO846" s="328"/>
      <c r="UP846" s="328"/>
      <c r="UQ846" s="328"/>
      <c r="UR846" s="328"/>
      <c r="US846" s="328"/>
      <c r="UT846" s="328"/>
      <c r="UU846" s="328"/>
      <c r="UV846" s="328"/>
      <c r="UW846" s="328"/>
      <c r="UX846" s="328"/>
      <c r="UY846" s="328"/>
      <c r="UZ846" s="328"/>
      <c r="VA846" s="328"/>
      <c r="VB846" s="328"/>
      <c r="VC846" s="328"/>
      <c r="VD846" s="328"/>
      <c r="VE846" s="328"/>
      <c r="VF846" s="328"/>
      <c r="VG846" s="328"/>
      <c r="VH846" s="328"/>
      <c r="VI846" s="328"/>
      <c r="VJ846" s="328"/>
      <c r="VK846" s="328"/>
      <c r="VL846" s="328"/>
      <c r="VM846" s="328"/>
      <c r="VN846" s="328"/>
      <c r="VO846" s="328"/>
      <c r="VP846" s="328"/>
      <c r="VQ846" s="328"/>
      <c r="VR846" s="328"/>
      <c r="VS846" s="328"/>
      <c r="VT846" s="328"/>
      <c r="VU846" s="328"/>
      <c r="VV846" s="328"/>
      <c r="VW846" s="328"/>
      <c r="VX846" s="328"/>
      <c r="VY846" s="328"/>
      <c r="VZ846" s="328"/>
      <c r="WA846" s="328"/>
      <c r="WB846" s="328"/>
      <c r="WC846" s="328"/>
      <c r="WD846" s="328"/>
      <c r="WE846" s="328"/>
      <c r="WF846" s="328"/>
      <c r="WG846" s="328"/>
      <c r="WH846" s="328"/>
      <c r="WI846" s="328"/>
      <c r="WJ846" s="328"/>
      <c r="WK846" s="328"/>
      <c r="WL846" s="328"/>
      <c r="WM846" s="328"/>
      <c r="WN846" s="328"/>
      <c r="WO846" s="328"/>
      <c r="WP846" s="328"/>
      <c r="WQ846" s="328"/>
      <c r="WR846" s="328"/>
      <c r="WS846" s="328"/>
      <c r="WT846" s="328"/>
      <c r="WU846" s="328"/>
      <c r="WV846" s="328"/>
      <c r="WW846" s="328"/>
      <c r="WX846" s="328"/>
      <c r="WY846" s="328"/>
      <c r="WZ846" s="328"/>
      <c r="XA846" s="328"/>
      <c r="XB846" s="328"/>
      <c r="XC846" s="328"/>
      <c r="XD846" s="328"/>
      <c r="XE846" s="328"/>
      <c r="XF846" s="328"/>
      <c r="XG846" s="328"/>
      <c r="XH846" s="328"/>
      <c r="XI846" s="328"/>
      <c r="XJ846" s="328"/>
      <c r="XK846" s="328"/>
      <c r="XL846" s="328"/>
      <c r="XM846" s="328"/>
      <c r="XN846" s="328"/>
      <c r="XO846" s="328"/>
      <c r="XP846" s="328"/>
      <c r="XQ846" s="328"/>
      <c r="XR846" s="328"/>
      <c r="XS846" s="328"/>
      <c r="XT846" s="328"/>
      <c r="XU846" s="328"/>
      <c r="XV846" s="328"/>
      <c r="XW846" s="328"/>
      <c r="XX846" s="328"/>
      <c r="XY846" s="328"/>
      <c r="XZ846" s="328"/>
      <c r="YA846" s="328"/>
      <c r="YB846" s="328"/>
      <c r="YC846" s="328"/>
      <c r="YD846" s="328"/>
      <c r="YE846" s="328"/>
      <c r="YF846" s="328"/>
      <c r="YG846" s="328"/>
      <c r="YH846" s="328"/>
      <c r="YI846" s="328"/>
      <c r="YJ846" s="328"/>
      <c r="YK846" s="328"/>
      <c r="YL846" s="328"/>
      <c r="YM846" s="328"/>
      <c r="YN846" s="328"/>
      <c r="YO846" s="328"/>
      <c r="YP846" s="328"/>
      <c r="YQ846" s="328"/>
      <c r="YR846" s="328"/>
      <c r="YS846" s="328"/>
      <c r="YT846" s="328"/>
      <c r="YU846" s="328"/>
      <c r="YV846" s="328"/>
      <c r="YW846" s="328"/>
      <c r="YX846" s="328"/>
      <c r="YY846" s="328"/>
      <c r="YZ846" s="328"/>
      <c r="ZA846" s="328"/>
      <c r="ZB846" s="328"/>
      <c r="ZC846" s="328"/>
      <c r="ZD846" s="328"/>
      <c r="ZE846" s="328"/>
      <c r="ZF846" s="328"/>
      <c r="ZG846" s="328"/>
      <c r="ZH846" s="328"/>
      <c r="ZI846" s="328"/>
      <c r="ZJ846" s="328"/>
      <c r="ZK846" s="328"/>
      <c r="ZL846" s="328"/>
      <c r="ZM846" s="328"/>
      <c r="ZN846" s="328"/>
      <c r="ZO846" s="328"/>
      <c r="ZP846" s="328"/>
      <c r="ZQ846" s="328"/>
      <c r="ZR846" s="328"/>
      <c r="ZS846" s="328"/>
      <c r="ZT846" s="328"/>
      <c r="ZU846" s="328"/>
      <c r="ZV846" s="328"/>
      <c r="ZW846" s="328"/>
      <c r="ZX846" s="328"/>
      <c r="ZY846" s="328"/>
      <c r="ZZ846" s="328"/>
      <c r="AAA846" s="328"/>
      <c r="AAB846" s="328"/>
      <c r="AAC846" s="328"/>
      <c r="AAD846" s="328"/>
      <c r="AAE846" s="328"/>
      <c r="AAF846" s="328"/>
      <c r="AAG846" s="328"/>
      <c r="AAH846" s="328"/>
      <c r="AAI846" s="328"/>
      <c r="AAJ846" s="328"/>
      <c r="AAK846" s="328"/>
      <c r="AAL846" s="328"/>
      <c r="AAM846" s="328"/>
      <c r="AAN846" s="328"/>
      <c r="AAO846" s="328"/>
      <c r="AAP846" s="328"/>
      <c r="AAQ846" s="328"/>
      <c r="AAR846" s="328"/>
      <c r="AAS846" s="328"/>
      <c r="AAT846" s="328"/>
      <c r="AAU846" s="328"/>
      <c r="AAV846" s="328"/>
      <c r="AAW846" s="328"/>
      <c r="AAX846" s="328"/>
      <c r="AAY846" s="328"/>
      <c r="AAZ846" s="328"/>
      <c r="ABA846" s="328"/>
      <c r="ABB846" s="328"/>
      <c r="ABC846" s="328"/>
      <c r="ABD846" s="328"/>
      <c r="ABE846" s="328"/>
      <c r="ABF846" s="328"/>
      <c r="ABG846" s="328"/>
      <c r="ABH846" s="328"/>
      <c r="ABI846" s="328"/>
      <c r="ABJ846" s="328"/>
      <c r="ABK846" s="328"/>
      <c r="ABL846" s="328"/>
      <c r="ABM846" s="328"/>
      <c r="ABN846" s="328"/>
      <c r="ABO846" s="328"/>
      <c r="ABP846" s="328"/>
      <c r="ABQ846" s="328"/>
      <c r="ABR846" s="328"/>
      <c r="ABS846" s="328"/>
      <c r="ABT846" s="328"/>
      <c r="ABU846" s="328"/>
      <c r="ABV846" s="328"/>
      <c r="ABW846" s="328"/>
      <c r="ABX846" s="328"/>
      <c r="ABY846" s="328"/>
      <c r="ABZ846" s="328"/>
      <c r="ACA846" s="328"/>
      <c r="ACB846" s="328"/>
      <c r="ACC846" s="328"/>
      <c r="ACD846" s="328"/>
      <c r="ACE846" s="328"/>
      <c r="ACF846" s="328"/>
      <c r="ACG846" s="328"/>
      <c r="ACH846" s="328"/>
      <c r="ACI846" s="328"/>
      <c r="ACJ846" s="328"/>
      <c r="ACK846" s="328"/>
      <c r="ACL846" s="328"/>
      <c r="ACM846" s="328"/>
      <c r="ACN846" s="328"/>
      <c r="ACO846" s="328"/>
      <c r="ACP846" s="328"/>
      <c r="ACQ846" s="328"/>
      <c r="ACR846" s="328"/>
      <c r="ACS846" s="328"/>
      <c r="ACT846" s="328"/>
      <c r="ACU846" s="328"/>
      <c r="ACV846" s="328"/>
      <c r="ACW846" s="328"/>
      <c r="ACX846" s="328"/>
      <c r="ACY846" s="328"/>
      <c r="ACZ846" s="328"/>
      <c r="ADA846" s="328"/>
      <c r="ADB846" s="328"/>
      <c r="ADC846" s="328"/>
      <c r="ADD846" s="328"/>
      <c r="ADE846" s="328"/>
      <c r="ADF846" s="328"/>
      <c r="ADG846" s="328"/>
      <c r="ADH846" s="328"/>
      <c r="ADI846" s="328"/>
      <c r="ADJ846" s="328"/>
      <c r="ADK846" s="328"/>
      <c r="ADL846" s="328"/>
      <c r="ADM846" s="328"/>
      <c r="ADN846" s="328"/>
      <c r="ADO846" s="328"/>
      <c r="ADP846" s="328"/>
      <c r="ADQ846" s="328"/>
      <c r="ADR846" s="328"/>
      <c r="ADS846" s="328"/>
      <c r="ADT846" s="328"/>
      <c r="ADU846" s="328"/>
      <c r="ADV846" s="328"/>
      <c r="ADW846" s="328"/>
      <c r="ADX846" s="328"/>
      <c r="ADY846" s="328"/>
      <c r="ADZ846" s="328"/>
      <c r="AEA846" s="328"/>
      <c r="AEB846" s="328"/>
      <c r="AEC846" s="328"/>
      <c r="AED846" s="328"/>
      <c r="AEE846" s="328"/>
      <c r="AEF846" s="328"/>
      <c r="AEG846" s="328"/>
      <c r="AEH846" s="328"/>
      <c r="AEI846" s="328"/>
      <c r="AEJ846" s="328"/>
      <c r="AEK846" s="328"/>
      <c r="AEL846" s="328"/>
      <c r="AEM846" s="328"/>
      <c r="AEN846" s="328"/>
      <c r="AEO846" s="328"/>
      <c r="AEP846" s="328"/>
      <c r="AEQ846" s="328"/>
      <c r="AER846" s="328"/>
      <c r="AES846" s="328"/>
      <c r="AET846" s="328"/>
      <c r="AEU846" s="328"/>
      <c r="AEV846" s="328"/>
      <c r="AEW846" s="328"/>
      <c r="AEX846" s="328"/>
      <c r="AEY846" s="328"/>
      <c r="AEZ846" s="328"/>
      <c r="AFA846" s="328"/>
      <c r="AFB846" s="328"/>
      <c r="AFC846" s="328"/>
      <c r="AFD846" s="328"/>
      <c r="AFE846" s="328"/>
      <c r="AFF846" s="328"/>
      <c r="AFG846" s="328"/>
      <c r="AFH846" s="328"/>
      <c r="AFI846" s="328"/>
      <c r="AFJ846" s="328"/>
      <c r="AFK846" s="328"/>
      <c r="AFL846" s="328"/>
      <c r="AFM846" s="328"/>
      <c r="AFN846" s="328"/>
      <c r="AFO846" s="328"/>
      <c r="AFP846" s="328"/>
      <c r="AFQ846" s="328"/>
      <c r="AFR846" s="328"/>
      <c r="AFS846" s="328"/>
      <c r="AFT846" s="328"/>
      <c r="AFU846" s="328"/>
      <c r="AFV846" s="328"/>
      <c r="AFW846" s="328"/>
      <c r="AFX846" s="328"/>
      <c r="AFY846" s="328"/>
      <c r="AFZ846" s="328"/>
      <c r="AGA846" s="328"/>
      <c r="AGB846" s="328"/>
      <c r="AGC846" s="328"/>
      <c r="AGD846" s="328"/>
      <c r="AGE846" s="328"/>
      <c r="AGF846" s="328"/>
      <c r="AGG846" s="328"/>
      <c r="AGH846" s="328"/>
      <c r="AGI846" s="328"/>
      <c r="AGJ846" s="328"/>
      <c r="AGK846" s="328"/>
      <c r="AGL846" s="328"/>
      <c r="AGM846" s="328"/>
      <c r="AGN846" s="328"/>
      <c r="AGO846" s="328"/>
      <c r="AGP846" s="328"/>
      <c r="AGQ846" s="328"/>
      <c r="AGR846" s="328"/>
      <c r="AGS846" s="328"/>
      <c r="AGT846" s="328"/>
      <c r="AGU846" s="328"/>
      <c r="AGV846" s="328"/>
      <c r="AGW846" s="328"/>
      <c r="AGX846" s="328"/>
      <c r="AGY846" s="328"/>
      <c r="AGZ846" s="328"/>
      <c r="AHA846" s="328"/>
      <c r="AHB846" s="328"/>
      <c r="AHC846" s="328"/>
      <c r="AHD846" s="328"/>
      <c r="AHE846" s="328"/>
      <c r="AHF846" s="328"/>
      <c r="AHG846" s="328"/>
      <c r="AHH846" s="328"/>
      <c r="AHI846" s="328"/>
      <c r="AHJ846" s="328"/>
      <c r="AHK846" s="328"/>
      <c r="AHL846" s="328"/>
      <c r="AHM846" s="328"/>
      <c r="AHN846" s="328"/>
      <c r="AHO846" s="328"/>
      <c r="AHP846" s="328"/>
      <c r="AHQ846" s="328"/>
      <c r="AHR846" s="328"/>
      <c r="AHS846" s="328"/>
      <c r="AHT846" s="328"/>
      <c r="AHU846" s="328"/>
      <c r="AHV846" s="328"/>
      <c r="AHW846" s="328"/>
      <c r="AHX846" s="328"/>
      <c r="AHY846" s="328"/>
      <c r="AHZ846" s="328"/>
      <c r="AIA846" s="328"/>
      <c r="AIB846" s="328"/>
      <c r="AIC846" s="328"/>
      <c r="AID846" s="328"/>
      <c r="AIE846" s="328"/>
      <c r="AIF846" s="328"/>
      <c r="AIG846" s="328"/>
      <c r="AIH846" s="328"/>
      <c r="AII846" s="328"/>
      <c r="AIJ846" s="328"/>
      <c r="AIK846" s="328"/>
      <c r="AIL846" s="328"/>
      <c r="AIM846" s="328"/>
      <c r="AIN846" s="328"/>
      <c r="AIO846" s="328"/>
      <c r="AIP846" s="328"/>
      <c r="AIQ846" s="328"/>
      <c r="AIR846" s="328"/>
      <c r="AIS846" s="328"/>
      <c r="AIT846" s="328"/>
      <c r="AIU846" s="328"/>
      <c r="AIV846" s="328"/>
      <c r="AIW846" s="328"/>
      <c r="AIX846" s="328"/>
      <c r="AIY846" s="328"/>
      <c r="AIZ846" s="328"/>
      <c r="AJA846" s="328"/>
      <c r="AJB846" s="328"/>
      <c r="AJC846" s="328"/>
      <c r="AJD846" s="328"/>
      <c r="AJE846" s="328"/>
      <c r="AJF846" s="328"/>
      <c r="AJG846" s="328"/>
      <c r="AJH846" s="328"/>
      <c r="AJI846" s="328"/>
      <c r="AJJ846" s="328"/>
      <c r="AJK846" s="328"/>
      <c r="AJL846" s="328"/>
      <c r="AJM846" s="328"/>
      <c r="AJN846" s="328"/>
      <c r="AJO846" s="328"/>
      <c r="AJP846" s="328"/>
      <c r="AJQ846" s="328"/>
      <c r="AJR846" s="328"/>
      <c r="AJS846" s="328"/>
      <c r="AJT846" s="328"/>
      <c r="AJU846" s="328"/>
      <c r="AJV846" s="328"/>
      <c r="AJW846" s="328"/>
      <c r="AJX846" s="328"/>
      <c r="AJY846" s="328"/>
      <c r="AJZ846" s="328"/>
      <c r="AKA846" s="328"/>
      <c r="AKB846" s="328"/>
      <c r="AKC846" s="328"/>
      <c r="AKD846" s="328"/>
      <c r="AKE846" s="328"/>
      <c r="AKF846" s="328"/>
      <c r="AKG846" s="328"/>
      <c r="AKH846" s="328"/>
      <c r="AKI846" s="328"/>
      <c r="AKJ846" s="328"/>
      <c r="AKK846" s="328"/>
      <c r="AKL846" s="328"/>
      <c r="AKM846" s="328"/>
      <c r="AKN846" s="328"/>
      <c r="AKO846" s="328"/>
      <c r="AKP846" s="328"/>
      <c r="AKQ846" s="328"/>
      <c r="AKR846" s="328"/>
      <c r="AKS846" s="328"/>
      <c r="AKT846" s="328"/>
      <c r="AKU846" s="328"/>
      <c r="AKV846" s="328"/>
      <c r="AKW846" s="328"/>
      <c r="AKX846" s="328"/>
      <c r="AKY846" s="328"/>
      <c r="AKZ846" s="328"/>
      <c r="ALA846" s="328"/>
      <c r="ALB846" s="328"/>
      <c r="ALC846" s="328"/>
      <c r="ALD846" s="328"/>
      <c r="ALE846" s="328"/>
      <c r="ALF846" s="328"/>
      <c r="ALG846" s="328"/>
      <c r="ALH846" s="328"/>
      <c r="ALI846" s="328"/>
      <c r="ALJ846" s="328"/>
      <c r="ALK846" s="328"/>
      <c r="ALL846" s="328"/>
      <c r="ALM846" s="328"/>
      <c r="ALN846" s="328"/>
      <c r="ALO846" s="328"/>
      <c r="ALP846" s="328"/>
      <c r="ALQ846" s="328"/>
      <c r="ALR846" s="328"/>
      <c r="ALS846" s="328"/>
      <c r="ALT846" s="328"/>
      <c r="ALU846" s="328"/>
      <c r="ALV846" s="328"/>
      <c r="ALW846" s="328"/>
      <c r="ALX846" s="328"/>
      <c r="ALY846" s="328"/>
      <c r="ALZ846" s="328"/>
      <c r="AMA846" s="328"/>
      <c r="AMB846" s="328"/>
      <c r="AMC846" s="328"/>
      <c r="AMD846" s="328"/>
      <c r="AME846" s="328"/>
      <c r="AMF846" s="328"/>
      <c r="AMG846" s="328"/>
      <c r="AMH846" s="328"/>
      <c r="AMI846" s="328"/>
      <c r="AMJ846" s="328"/>
      <c r="AMK846" s="328"/>
      <c r="AML846" s="328"/>
      <c r="AMM846" s="328"/>
      <c r="AMN846" s="328"/>
      <c r="AMO846" s="328"/>
      <c r="AMP846" s="328"/>
      <c r="AMQ846" s="328"/>
      <c r="AMR846" s="328"/>
      <c r="AMS846" s="328"/>
      <c r="AMT846" s="328"/>
      <c r="AMU846" s="328"/>
      <c r="AMV846" s="328"/>
      <c r="AMW846" s="328"/>
      <c r="AMX846" s="328"/>
      <c r="AMY846" s="328"/>
      <c r="AMZ846" s="328"/>
      <c r="ANA846" s="328"/>
      <c r="ANB846" s="328"/>
      <c r="ANC846" s="328"/>
      <c r="AND846" s="328"/>
      <c r="ANE846" s="328"/>
      <c r="ANF846" s="328"/>
      <c r="ANG846" s="328"/>
      <c r="ANH846" s="328"/>
      <c r="ANI846" s="328"/>
      <c r="ANJ846" s="328"/>
      <c r="ANK846" s="328"/>
      <c r="ANL846" s="328"/>
      <c r="ANM846" s="328"/>
      <c r="ANN846" s="328"/>
      <c r="ANO846" s="328"/>
      <c r="ANP846" s="328"/>
      <c r="ANQ846" s="328"/>
      <c r="ANR846" s="328"/>
      <c r="ANS846" s="328"/>
      <c r="ANT846" s="328"/>
      <c r="ANU846" s="328"/>
      <c r="ANV846" s="328"/>
      <c r="ANW846" s="328"/>
      <c r="ANX846" s="328"/>
      <c r="ANY846" s="328"/>
      <c r="ANZ846" s="328"/>
      <c r="AOA846" s="328"/>
      <c r="AOB846" s="328"/>
      <c r="AOC846" s="328"/>
      <c r="AOD846" s="328"/>
      <c r="AOE846" s="328"/>
      <c r="AOF846" s="328"/>
      <c r="AOG846" s="328"/>
      <c r="AOH846" s="328"/>
      <c r="AOI846" s="328"/>
      <c r="AOJ846" s="328"/>
      <c r="AOK846" s="328"/>
      <c r="AOL846" s="328"/>
      <c r="AOM846" s="328"/>
      <c r="AON846" s="328"/>
      <c r="AOO846" s="328"/>
      <c r="AOP846" s="328"/>
      <c r="AOQ846" s="328"/>
      <c r="AOR846" s="328"/>
      <c r="AOS846" s="328"/>
      <c r="AOT846" s="328"/>
      <c r="AOU846" s="328"/>
      <c r="AOV846" s="328"/>
      <c r="AOW846" s="328"/>
      <c r="AOX846" s="328"/>
      <c r="AOY846" s="328"/>
      <c r="AOZ846" s="328"/>
      <c r="APA846" s="328"/>
      <c r="APB846" s="328"/>
      <c r="APC846" s="328"/>
      <c r="APD846" s="328"/>
      <c r="APE846" s="328"/>
      <c r="APF846" s="328"/>
      <c r="APG846" s="328"/>
      <c r="APH846" s="328"/>
      <c r="API846" s="328"/>
      <c r="APJ846" s="328"/>
      <c r="APK846" s="328"/>
      <c r="APL846" s="328"/>
      <c r="APM846" s="328"/>
      <c r="APN846" s="328"/>
      <c r="APO846" s="328"/>
      <c r="APP846" s="328"/>
      <c r="APQ846" s="328"/>
      <c r="APR846" s="328"/>
      <c r="APS846" s="328"/>
      <c r="APT846" s="328"/>
      <c r="APU846" s="328"/>
      <c r="APV846" s="328"/>
      <c r="APW846" s="328"/>
      <c r="APX846" s="328"/>
      <c r="APY846" s="328"/>
      <c r="APZ846" s="328"/>
      <c r="AQA846" s="328"/>
      <c r="AQB846" s="328"/>
      <c r="AQC846" s="328"/>
      <c r="AQD846" s="328"/>
      <c r="AQE846" s="328"/>
      <c r="AQF846" s="328"/>
      <c r="AQG846" s="328"/>
      <c r="AQH846" s="328"/>
      <c r="AQI846" s="328"/>
      <c r="AQJ846" s="328"/>
      <c r="AQK846" s="328"/>
      <c r="AQL846" s="328"/>
      <c r="AQM846" s="328"/>
      <c r="AQN846" s="328"/>
      <c r="AQO846" s="328"/>
      <c r="AQP846" s="328"/>
      <c r="AQQ846" s="328"/>
      <c r="AQR846" s="328"/>
      <c r="AQS846" s="328"/>
      <c r="AQT846" s="328"/>
      <c r="AQU846" s="328"/>
      <c r="AQV846" s="328"/>
      <c r="AQW846" s="328"/>
      <c r="AQX846" s="328"/>
      <c r="AQY846" s="328"/>
      <c r="AQZ846" s="328"/>
      <c r="ARA846" s="328"/>
      <c r="ARB846" s="328"/>
      <c r="ARC846" s="328"/>
      <c r="ARD846" s="328"/>
      <c r="ARE846" s="328"/>
      <c r="ARF846" s="328"/>
      <c r="ARG846" s="328"/>
      <c r="ARH846" s="328"/>
      <c r="ARI846" s="328"/>
      <c r="ARJ846" s="328"/>
      <c r="ARK846" s="328"/>
      <c r="ARL846" s="328"/>
      <c r="ARM846" s="328"/>
      <c r="ARN846" s="328"/>
      <c r="ARO846" s="328"/>
      <c r="ARP846" s="328"/>
      <c r="ARQ846" s="328"/>
      <c r="ARR846" s="328"/>
      <c r="ARS846" s="328"/>
      <c r="ART846" s="328"/>
      <c r="ARU846" s="328"/>
      <c r="ARV846" s="328"/>
      <c r="ARW846" s="328"/>
      <c r="ARX846" s="328"/>
      <c r="ARY846" s="328"/>
      <c r="ARZ846" s="328"/>
      <c r="ASA846" s="328"/>
      <c r="ASB846" s="328"/>
      <c r="ASC846" s="328"/>
      <c r="ASD846" s="328"/>
      <c r="ASE846" s="328"/>
      <c r="ASF846" s="328"/>
      <c r="ASG846" s="328"/>
      <c r="ASH846" s="328"/>
      <c r="ASI846" s="328"/>
      <c r="ASJ846" s="328"/>
      <c r="ASK846" s="328"/>
      <c r="ASL846" s="328"/>
      <c r="ASM846" s="328"/>
      <c r="ASN846" s="328"/>
      <c r="ASO846" s="328"/>
      <c r="ASP846" s="328"/>
      <c r="ASQ846" s="328"/>
      <c r="ASR846" s="328"/>
      <c r="ASS846" s="328"/>
      <c r="AST846" s="328"/>
      <c r="ASU846" s="328"/>
      <c r="ASV846" s="328"/>
      <c r="ASW846" s="328"/>
      <c r="ASX846" s="328"/>
      <c r="ASY846" s="328"/>
      <c r="ASZ846" s="328"/>
      <c r="ATA846" s="328"/>
      <c r="ATB846" s="328"/>
      <c r="ATC846" s="328"/>
      <c r="ATD846" s="328"/>
      <c r="ATE846" s="328"/>
      <c r="ATF846" s="328"/>
      <c r="ATG846" s="328"/>
      <c r="ATH846" s="328"/>
      <c r="ATI846" s="328"/>
      <c r="ATJ846" s="328"/>
      <c r="ATK846" s="328"/>
      <c r="ATL846" s="328"/>
      <c r="ATM846" s="328"/>
      <c r="ATN846" s="328"/>
      <c r="ATO846" s="328"/>
      <c r="ATP846" s="328"/>
      <c r="ATQ846" s="328"/>
      <c r="ATR846" s="328"/>
      <c r="ATS846" s="328"/>
      <c r="ATT846" s="328"/>
      <c r="ATU846" s="328"/>
      <c r="ATV846" s="328"/>
      <c r="ATW846" s="328"/>
      <c r="ATX846" s="328"/>
      <c r="ATY846" s="328"/>
      <c r="ATZ846" s="328"/>
      <c r="AUA846" s="328"/>
      <c r="AUB846" s="328"/>
      <c r="AUC846" s="328"/>
      <c r="AUD846" s="328"/>
      <c r="AUE846" s="328"/>
      <c r="AUF846" s="328"/>
      <c r="AUG846" s="328"/>
      <c r="AUH846" s="328"/>
      <c r="AUI846" s="328"/>
      <c r="AUJ846" s="328"/>
      <c r="AUK846" s="328"/>
      <c r="AUL846" s="328"/>
      <c r="AUM846" s="328"/>
      <c r="AUN846" s="328"/>
      <c r="AUO846" s="328"/>
      <c r="AUP846" s="328"/>
      <c r="AUQ846" s="328"/>
      <c r="AUR846" s="328"/>
      <c r="AUS846" s="328"/>
      <c r="AUT846" s="328"/>
      <c r="AUU846" s="328"/>
      <c r="AUV846" s="328"/>
      <c r="AUW846" s="328"/>
      <c r="AUX846" s="328"/>
      <c r="AUY846" s="328"/>
      <c r="AUZ846" s="328"/>
      <c r="AVA846" s="328"/>
      <c r="AVB846" s="328"/>
      <c r="AVC846" s="328"/>
      <c r="AVD846" s="328"/>
      <c r="AVE846" s="328"/>
      <c r="AVF846" s="328"/>
      <c r="AVG846" s="328"/>
      <c r="AVH846" s="328"/>
      <c r="AVI846" s="328"/>
      <c r="AVJ846" s="328"/>
      <c r="AVK846" s="328"/>
      <c r="AVL846" s="328"/>
      <c r="AVM846" s="328"/>
      <c r="AVN846" s="328"/>
      <c r="AVO846" s="328"/>
      <c r="AVP846" s="328"/>
      <c r="AVQ846" s="328"/>
      <c r="AVR846" s="328"/>
      <c r="AVS846" s="328"/>
      <c r="AVT846" s="328"/>
      <c r="AVU846" s="328"/>
      <c r="AVV846" s="328"/>
      <c r="AVW846" s="328"/>
      <c r="AVX846" s="328"/>
      <c r="AVY846" s="328"/>
      <c r="AVZ846" s="328"/>
      <c r="AWA846" s="328"/>
      <c r="AWB846" s="328"/>
      <c r="AWC846" s="328"/>
      <c r="AWD846" s="328"/>
      <c r="AWE846" s="328"/>
      <c r="AWF846" s="328"/>
      <c r="AWG846" s="328"/>
      <c r="AWH846" s="328"/>
      <c r="AWI846" s="328"/>
      <c r="AWJ846" s="328"/>
      <c r="AWK846" s="328"/>
      <c r="AWL846" s="328"/>
      <c r="AWM846" s="328"/>
      <c r="AWN846" s="328"/>
      <c r="AWO846" s="328"/>
      <c r="AWP846" s="328"/>
      <c r="AWQ846" s="328"/>
      <c r="AWR846" s="328"/>
      <c r="AWS846" s="328"/>
      <c r="AWT846" s="328"/>
      <c r="AWU846" s="328"/>
      <c r="AWV846" s="328"/>
      <c r="AWW846" s="328"/>
      <c r="AWX846" s="328"/>
      <c r="AWY846" s="328"/>
      <c r="AWZ846" s="328"/>
      <c r="AXA846" s="328"/>
      <c r="AXB846" s="328"/>
      <c r="AXC846" s="328"/>
      <c r="AXD846" s="328"/>
      <c r="AXE846" s="328"/>
      <c r="AXF846" s="328"/>
      <c r="AXG846" s="328"/>
      <c r="AXH846" s="328"/>
      <c r="AXI846" s="328"/>
      <c r="AXJ846" s="328"/>
      <c r="AXK846" s="328"/>
      <c r="AXL846" s="328"/>
      <c r="AXM846" s="328"/>
      <c r="AXN846" s="328"/>
      <c r="AXO846" s="328"/>
      <c r="AXP846" s="328"/>
      <c r="AXQ846" s="328"/>
      <c r="AXR846" s="328"/>
      <c r="AXS846" s="328"/>
      <c r="AXT846" s="328"/>
      <c r="AXU846" s="328"/>
      <c r="AXV846" s="328"/>
      <c r="AXW846" s="328"/>
      <c r="AXX846" s="328"/>
      <c r="AXY846" s="328"/>
      <c r="AXZ846" s="328"/>
      <c r="AYA846" s="328"/>
      <c r="AYB846" s="328"/>
      <c r="AYC846" s="328"/>
      <c r="AYD846" s="328"/>
      <c r="AYE846" s="328"/>
      <c r="AYF846" s="328"/>
      <c r="AYG846" s="328"/>
      <c r="AYH846" s="328"/>
      <c r="AYI846" s="328"/>
      <c r="AYJ846" s="328"/>
      <c r="AYK846" s="328"/>
      <c r="AYL846" s="328"/>
      <c r="AYM846" s="328"/>
      <c r="AYN846" s="328"/>
      <c r="AYO846" s="328"/>
      <c r="AYP846" s="328"/>
      <c r="AYQ846" s="328"/>
      <c r="AYR846" s="328"/>
      <c r="AYS846" s="328"/>
      <c r="AYT846" s="328"/>
      <c r="AYU846" s="328"/>
      <c r="AYV846" s="328"/>
      <c r="AYW846" s="328"/>
      <c r="AYX846" s="328"/>
      <c r="AYY846" s="328"/>
      <c r="AYZ846" s="328"/>
      <c r="AZA846" s="328"/>
      <c r="AZB846" s="328"/>
      <c r="AZC846" s="328"/>
      <c r="AZD846" s="328"/>
      <c r="AZE846" s="328"/>
      <c r="AZF846" s="328"/>
      <c r="AZG846" s="328"/>
      <c r="AZH846" s="328"/>
      <c r="AZI846" s="328"/>
      <c r="AZJ846" s="328"/>
      <c r="AZK846" s="328"/>
      <c r="AZL846" s="328"/>
      <c r="AZM846" s="328"/>
      <c r="AZN846" s="328"/>
      <c r="AZO846" s="328"/>
      <c r="AZP846" s="328"/>
      <c r="AZQ846" s="328"/>
      <c r="AZR846" s="328"/>
      <c r="AZS846" s="328"/>
      <c r="AZT846" s="328"/>
      <c r="AZU846" s="328"/>
      <c r="AZV846" s="328"/>
      <c r="AZW846" s="328"/>
      <c r="AZX846" s="328"/>
      <c r="AZY846" s="328"/>
      <c r="AZZ846" s="328"/>
      <c r="BAA846" s="328"/>
      <c r="BAB846" s="328"/>
      <c r="BAC846" s="328"/>
      <c r="BAD846" s="328"/>
      <c r="BAE846" s="328"/>
      <c r="BAF846" s="328"/>
      <c r="BAG846" s="328"/>
      <c r="BAH846" s="328"/>
      <c r="BAI846" s="328"/>
      <c r="BAJ846" s="328"/>
      <c r="BAK846" s="328"/>
      <c r="BAL846" s="328"/>
      <c r="BAM846" s="328"/>
      <c r="BAN846" s="328"/>
      <c r="BAO846" s="328"/>
      <c r="BAP846" s="328"/>
      <c r="BAQ846" s="328"/>
      <c r="BAR846" s="328"/>
      <c r="BAS846" s="328"/>
      <c r="BAT846" s="328"/>
      <c r="BAU846" s="328"/>
      <c r="BAV846" s="328"/>
      <c r="BAW846" s="328"/>
      <c r="BAX846" s="328"/>
      <c r="BAY846" s="328"/>
      <c r="BAZ846" s="328"/>
      <c r="BBA846" s="328"/>
      <c r="BBB846" s="328"/>
      <c r="BBC846" s="328"/>
      <c r="BBD846" s="328"/>
      <c r="BBE846" s="328"/>
      <c r="BBF846" s="328"/>
      <c r="BBG846" s="328"/>
      <c r="BBH846" s="328"/>
      <c r="BBI846" s="328"/>
      <c r="BBJ846" s="328"/>
      <c r="BBK846" s="328"/>
      <c r="BBL846" s="328"/>
      <c r="BBM846" s="328"/>
      <c r="BBN846" s="328"/>
      <c r="BBO846" s="328"/>
      <c r="BBP846" s="328"/>
      <c r="BBQ846" s="328"/>
      <c r="BBR846" s="328"/>
      <c r="BBS846" s="328"/>
      <c r="BBT846" s="328"/>
      <c r="BBU846" s="328"/>
      <c r="BBV846" s="328"/>
      <c r="BBW846" s="328"/>
      <c r="BBX846" s="328"/>
      <c r="BBY846" s="328"/>
      <c r="BBZ846" s="328"/>
      <c r="BCA846" s="328"/>
      <c r="BCB846" s="328"/>
      <c r="BCC846" s="328"/>
      <c r="BCD846" s="328"/>
      <c r="BCE846" s="328"/>
      <c r="BCF846" s="328"/>
      <c r="BCG846" s="328"/>
      <c r="BCH846" s="328"/>
      <c r="BCI846" s="328"/>
      <c r="BCJ846" s="328"/>
      <c r="BCK846" s="328"/>
      <c r="BCL846" s="328"/>
      <c r="BCM846" s="328"/>
      <c r="BCN846" s="328"/>
      <c r="BCO846" s="328"/>
      <c r="BCP846" s="328"/>
      <c r="BCQ846" s="328"/>
      <c r="BCR846" s="328"/>
      <c r="BCS846" s="328"/>
      <c r="BCT846" s="328"/>
      <c r="BCU846" s="328"/>
      <c r="BCV846" s="328"/>
      <c r="BCW846" s="328"/>
      <c r="BCX846" s="328"/>
      <c r="BCY846" s="328"/>
      <c r="BCZ846" s="328"/>
      <c r="BDA846" s="328"/>
      <c r="BDB846" s="328"/>
      <c r="BDC846" s="328"/>
      <c r="BDD846" s="328"/>
      <c r="BDE846" s="328"/>
      <c r="BDF846" s="328"/>
      <c r="BDG846" s="328"/>
      <c r="BDH846" s="328"/>
      <c r="BDI846" s="328"/>
      <c r="BDJ846" s="328"/>
      <c r="BDK846" s="328"/>
      <c r="BDL846" s="328"/>
      <c r="BDM846" s="328"/>
      <c r="BDN846" s="328"/>
      <c r="BDO846" s="328"/>
      <c r="BDP846" s="328"/>
      <c r="BDQ846" s="328"/>
      <c r="BDR846" s="328"/>
      <c r="BDS846" s="328"/>
      <c r="BDT846" s="328"/>
      <c r="BDU846" s="328"/>
      <c r="BDV846" s="328"/>
      <c r="BDW846" s="328"/>
      <c r="BDX846" s="328"/>
      <c r="BDY846" s="328"/>
      <c r="BDZ846" s="328"/>
      <c r="BEA846" s="328"/>
      <c r="BEB846" s="328"/>
      <c r="BEC846" s="328"/>
      <c r="BED846" s="328"/>
      <c r="BEE846" s="328"/>
      <c r="BEF846" s="328"/>
      <c r="BEG846" s="328"/>
      <c r="BEH846" s="328"/>
      <c r="BEI846" s="328"/>
      <c r="BEJ846" s="328"/>
      <c r="BEK846" s="328"/>
      <c r="BEL846" s="328"/>
      <c r="BEM846" s="328"/>
      <c r="BEN846" s="328"/>
      <c r="BEO846" s="328"/>
      <c r="BEP846" s="328"/>
      <c r="BEQ846" s="328"/>
      <c r="BER846" s="328"/>
      <c r="BES846" s="328"/>
      <c r="BET846" s="328"/>
      <c r="BEU846" s="328"/>
      <c r="BEV846" s="328"/>
      <c r="BEW846" s="328"/>
      <c r="BEX846" s="328"/>
      <c r="BEY846" s="328"/>
      <c r="BEZ846" s="328"/>
      <c r="BFA846" s="328"/>
      <c r="BFB846" s="328"/>
      <c r="BFC846" s="328"/>
      <c r="BFD846" s="328"/>
      <c r="BFE846" s="328"/>
      <c r="BFF846" s="328"/>
      <c r="BFG846" s="328"/>
      <c r="BFH846" s="328"/>
      <c r="BFI846" s="328"/>
      <c r="BFJ846" s="328"/>
      <c r="BFK846" s="328"/>
      <c r="BFL846" s="328"/>
      <c r="BFM846" s="328"/>
      <c r="BFN846" s="328"/>
      <c r="BFO846" s="328"/>
      <c r="BFP846" s="328"/>
      <c r="BFQ846" s="328"/>
      <c r="BFR846" s="328"/>
      <c r="BFS846" s="328"/>
      <c r="BFT846" s="328"/>
      <c r="BFU846" s="328"/>
      <c r="BFV846" s="328"/>
      <c r="BFW846" s="328"/>
      <c r="BFX846" s="328"/>
      <c r="BFY846" s="328"/>
      <c r="BFZ846" s="328"/>
      <c r="BGA846" s="328"/>
      <c r="BGB846" s="328"/>
      <c r="BGC846" s="328"/>
      <c r="BGD846" s="328"/>
      <c r="BGE846" s="328"/>
      <c r="BGF846" s="328"/>
      <c r="BGG846" s="328"/>
      <c r="BGH846" s="328"/>
      <c r="BGI846" s="328"/>
      <c r="BGJ846" s="328"/>
      <c r="BGK846" s="328"/>
      <c r="BGL846" s="328"/>
      <c r="BGM846" s="328"/>
      <c r="BGN846" s="328"/>
      <c r="BGO846" s="328"/>
      <c r="BGP846" s="328"/>
      <c r="BGQ846" s="328"/>
      <c r="BGR846" s="328"/>
      <c r="BGS846" s="328"/>
      <c r="BGT846" s="328"/>
      <c r="BGU846" s="328"/>
      <c r="BGV846" s="328"/>
      <c r="BGW846" s="328"/>
      <c r="BGX846" s="328"/>
      <c r="BGY846" s="328"/>
      <c r="BGZ846" s="328"/>
      <c r="BHA846" s="328"/>
      <c r="BHB846" s="328"/>
      <c r="BHC846" s="328"/>
      <c r="BHD846" s="328"/>
      <c r="BHE846" s="328"/>
      <c r="BHF846" s="328"/>
      <c r="BHG846" s="328"/>
      <c r="BHH846" s="328"/>
      <c r="BHI846" s="328"/>
      <c r="BHJ846" s="328"/>
      <c r="BHK846" s="328"/>
      <c r="BHL846" s="328"/>
      <c r="BHM846" s="328"/>
      <c r="BHN846" s="328"/>
      <c r="BHO846" s="328"/>
      <c r="BHP846" s="328"/>
      <c r="BHQ846" s="328"/>
      <c r="BHR846" s="328"/>
      <c r="BHS846" s="328"/>
      <c r="BHT846" s="328"/>
      <c r="BHU846" s="328"/>
      <c r="BHV846" s="328"/>
      <c r="BHW846" s="328"/>
      <c r="BHX846" s="328"/>
      <c r="BHY846" s="328"/>
      <c r="BHZ846" s="328"/>
      <c r="BIA846" s="328"/>
      <c r="BIB846" s="328"/>
      <c r="BIC846" s="328"/>
      <c r="BID846" s="328"/>
      <c r="BIE846" s="328"/>
      <c r="BIF846" s="328"/>
      <c r="BIG846" s="328"/>
      <c r="BIH846" s="328"/>
      <c r="BII846" s="328"/>
      <c r="BIJ846" s="328"/>
      <c r="BIK846" s="328"/>
      <c r="BIL846" s="328"/>
      <c r="BIM846" s="328"/>
      <c r="BIN846" s="328"/>
      <c r="BIO846" s="328"/>
      <c r="BIP846" s="328"/>
      <c r="BIQ846" s="328"/>
      <c r="BIR846" s="328"/>
      <c r="BIS846" s="328"/>
      <c r="BIT846" s="328"/>
      <c r="BIU846" s="328"/>
      <c r="BIV846" s="328"/>
      <c r="BIW846" s="328"/>
      <c r="BIX846" s="328"/>
      <c r="BIY846" s="328"/>
      <c r="BIZ846" s="328"/>
      <c r="BJA846" s="328"/>
      <c r="BJB846" s="328"/>
      <c r="BJC846" s="328"/>
      <c r="BJD846" s="328"/>
      <c r="BJE846" s="328"/>
      <c r="BJF846" s="328"/>
      <c r="BJG846" s="328"/>
      <c r="BJH846" s="328"/>
      <c r="BJI846" s="328"/>
      <c r="BJJ846" s="328"/>
      <c r="BJK846" s="328"/>
      <c r="BJL846" s="328"/>
      <c r="BJM846" s="328"/>
      <c r="BJN846" s="328"/>
      <c r="BJO846" s="328"/>
      <c r="BJP846" s="328"/>
      <c r="BJQ846" s="328"/>
      <c r="BJR846" s="328"/>
      <c r="BJS846" s="328"/>
      <c r="BJT846" s="328"/>
      <c r="BJU846" s="328"/>
      <c r="BJV846" s="328"/>
      <c r="BJW846" s="328"/>
      <c r="BJX846" s="328"/>
      <c r="BJY846" s="328"/>
      <c r="BJZ846" s="328"/>
      <c r="BKA846" s="328"/>
      <c r="BKB846" s="328"/>
      <c r="BKC846" s="328"/>
      <c r="BKD846" s="328"/>
      <c r="BKE846" s="328"/>
      <c r="BKF846" s="328"/>
      <c r="BKG846" s="328"/>
      <c r="BKH846" s="328"/>
      <c r="BKI846" s="328"/>
      <c r="BKJ846" s="328"/>
      <c r="BKK846" s="328"/>
      <c r="BKL846" s="328"/>
      <c r="BKM846" s="328"/>
      <c r="BKN846" s="328"/>
      <c r="BKO846" s="328"/>
      <c r="BKP846" s="328"/>
      <c r="BKQ846" s="328"/>
      <c r="BKR846" s="328"/>
      <c r="BKS846" s="328"/>
      <c r="BKT846" s="328"/>
      <c r="BKU846" s="328"/>
      <c r="BKV846" s="328"/>
      <c r="BKW846" s="328"/>
      <c r="BKX846" s="328"/>
      <c r="BKY846" s="328"/>
      <c r="BKZ846" s="328"/>
      <c r="BLA846" s="328"/>
      <c r="BLB846" s="328"/>
      <c r="BLC846" s="328"/>
      <c r="BLD846" s="328"/>
      <c r="BLE846" s="328"/>
      <c r="BLF846" s="328"/>
      <c r="BLG846" s="328"/>
      <c r="BLH846" s="328"/>
      <c r="BLI846" s="328"/>
      <c r="BLJ846" s="328"/>
      <c r="BLK846" s="328"/>
      <c r="BLL846" s="328"/>
      <c r="BLM846" s="328"/>
      <c r="BLN846" s="328"/>
      <c r="BLO846" s="328"/>
      <c r="BLP846" s="328"/>
      <c r="BLQ846" s="328"/>
      <c r="BLR846" s="328"/>
      <c r="BLS846" s="328"/>
      <c r="BLT846" s="328"/>
      <c r="BLU846" s="328"/>
      <c r="BLV846" s="328"/>
      <c r="BLW846" s="328"/>
      <c r="BLX846" s="328"/>
      <c r="BLY846" s="328"/>
      <c r="BLZ846" s="328"/>
      <c r="BMA846" s="328"/>
      <c r="BMB846" s="328"/>
      <c r="BMC846" s="328"/>
      <c r="BMD846" s="328"/>
      <c r="BME846" s="328"/>
      <c r="BMF846" s="328"/>
      <c r="BMG846" s="328"/>
      <c r="BMH846" s="328"/>
      <c r="BMI846" s="328"/>
      <c r="BMJ846" s="328"/>
      <c r="BMK846" s="328"/>
      <c r="BML846" s="328"/>
      <c r="BMM846" s="328"/>
      <c r="BMN846" s="328"/>
      <c r="BMO846" s="328"/>
      <c r="BMP846" s="328"/>
      <c r="BMQ846" s="328"/>
      <c r="BMR846" s="328"/>
      <c r="BMS846" s="328"/>
      <c r="BMT846" s="328"/>
      <c r="BMU846" s="328"/>
      <c r="BMV846" s="328"/>
      <c r="BMW846" s="328"/>
      <c r="BMX846" s="328"/>
      <c r="BMY846" s="328"/>
      <c r="BMZ846" s="328"/>
      <c r="BNA846" s="328"/>
      <c r="BNB846" s="328"/>
      <c r="BNC846" s="328"/>
      <c r="BND846" s="328"/>
      <c r="BNE846" s="328"/>
      <c r="BNF846" s="328"/>
      <c r="BNG846" s="328"/>
      <c r="BNH846" s="328"/>
      <c r="BNI846" s="328"/>
      <c r="BNJ846" s="328"/>
      <c r="BNK846" s="328"/>
      <c r="BNL846" s="328"/>
      <c r="BNM846" s="328"/>
      <c r="BNN846" s="328"/>
      <c r="BNO846" s="328"/>
      <c r="BNP846" s="328"/>
      <c r="BNQ846" s="328"/>
      <c r="BNR846" s="328"/>
      <c r="BNS846" s="328"/>
      <c r="BNT846" s="328"/>
      <c r="BNU846" s="328"/>
      <c r="BNV846" s="328"/>
      <c r="BNW846" s="328"/>
      <c r="BNX846" s="328"/>
      <c r="BNY846" s="328"/>
      <c r="BNZ846" s="328"/>
      <c r="BOA846" s="328"/>
      <c r="BOB846" s="328"/>
      <c r="BOC846" s="328"/>
      <c r="BOD846" s="328"/>
      <c r="BOE846" s="328"/>
      <c r="BOF846" s="328"/>
      <c r="BOG846" s="328"/>
      <c r="BOH846" s="328"/>
      <c r="BOI846" s="328"/>
      <c r="BOJ846" s="328"/>
      <c r="BOK846" s="328"/>
      <c r="BOL846" s="328"/>
      <c r="BOM846" s="328"/>
      <c r="BON846" s="328"/>
      <c r="BOO846" s="328"/>
      <c r="BOP846" s="328"/>
      <c r="BOQ846" s="328"/>
      <c r="BOR846" s="328"/>
      <c r="BOS846" s="328"/>
      <c r="BOT846" s="328"/>
      <c r="BOU846" s="328"/>
      <c r="BOV846" s="328"/>
      <c r="BOW846" s="328"/>
      <c r="BOX846" s="328"/>
      <c r="BOY846" s="328"/>
      <c r="BOZ846" s="328"/>
      <c r="BPA846" s="328"/>
      <c r="BPB846" s="328"/>
      <c r="BPC846" s="328"/>
      <c r="BPD846" s="328"/>
      <c r="BPE846" s="328"/>
      <c r="BPF846" s="328"/>
      <c r="BPG846" s="328"/>
      <c r="BPH846" s="328"/>
      <c r="BPI846" s="328"/>
      <c r="BPJ846" s="328"/>
      <c r="BPK846" s="328"/>
      <c r="BPL846" s="328"/>
      <c r="BPM846" s="328"/>
      <c r="BPN846" s="328"/>
      <c r="BPO846" s="328"/>
      <c r="BPP846" s="328"/>
      <c r="BPQ846" s="328"/>
      <c r="BPR846" s="328"/>
      <c r="BPS846" s="328"/>
      <c r="BPT846" s="328"/>
      <c r="BPU846" s="328"/>
      <c r="BPV846" s="328"/>
      <c r="BPW846" s="328"/>
      <c r="BPX846" s="328"/>
      <c r="BPY846" s="328"/>
      <c r="BPZ846" s="328"/>
      <c r="BQA846" s="328"/>
      <c r="BQB846" s="328"/>
      <c r="BQC846" s="328"/>
      <c r="BQD846" s="328"/>
      <c r="BQE846" s="328"/>
      <c r="BQF846" s="328"/>
      <c r="BQG846" s="328"/>
      <c r="BQH846" s="328"/>
      <c r="BQI846" s="328"/>
      <c r="BQJ846" s="328"/>
      <c r="BQK846" s="328"/>
      <c r="BQL846" s="328"/>
      <c r="BQM846" s="328"/>
      <c r="BQN846" s="328"/>
      <c r="BQO846" s="328"/>
      <c r="BQP846" s="328"/>
      <c r="BQQ846" s="328"/>
      <c r="BQR846" s="328"/>
      <c r="BQS846" s="328"/>
      <c r="BQT846" s="328"/>
      <c r="BQU846" s="328"/>
      <c r="BQV846" s="328"/>
      <c r="BQW846" s="328"/>
      <c r="BQX846" s="328"/>
      <c r="BQY846" s="328"/>
      <c r="BQZ846" s="328"/>
      <c r="BRA846" s="328"/>
      <c r="BRB846" s="328"/>
      <c r="BRC846" s="328"/>
      <c r="BRD846" s="328"/>
      <c r="BRE846" s="328"/>
      <c r="BRF846" s="328"/>
      <c r="BRG846" s="328"/>
      <c r="BRH846" s="328"/>
      <c r="BRI846" s="328"/>
      <c r="BRJ846" s="328"/>
      <c r="BRK846" s="328"/>
      <c r="BRL846" s="328"/>
      <c r="BRM846" s="328"/>
      <c r="BRN846" s="328"/>
      <c r="BRO846" s="328"/>
      <c r="BRP846" s="328"/>
      <c r="BRQ846" s="328"/>
      <c r="BRR846" s="328"/>
      <c r="BRS846" s="328"/>
      <c r="BRT846" s="328"/>
      <c r="BRU846" s="328"/>
      <c r="BRV846" s="328"/>
      <c r="BRW846" s="328"/>
      <c r="BRX846" s="328"/>
      <c r="BRY846" s="328"/>
      <c r="BRZ846" s="328"/>
      <c r="BSA846" s="328"/>
      <c r="BSB846" s="328"/>
      <c r="BSC846" s="328"/>
      <c r="BSD846" s="328"/>
      <c r="BSE846" s="328"/>
      <c r="BSF846" s="328"/>
      <c r="BSG846" s="328"/>
      <c r="BSH846" s="328"/>
      <c r="BSI846" s="328"/>
      <c r="BSJ846" s="328"/>
      <c r="BSK846" s="328"/>
      <c r="BSL846" s="328"/>
      <c r="BSM846" s="328"/>
      <c r="BSN846" s="328"/>
      <c r="BSO846" s="328"/>
      <c r="BSP846" s="328"/>
      <c r="BSQ846" s="328"/>
      <c r="BSR846" s="328"/>
      <c r="BSS846" s="328"/>
      <c r="BST846" s="328"/>
      <c r="BSU846" s="328"/>
      <c r="BSV846" s="328"/>
      <c r="BSW846" s="328"/>
      <c r="BSX846" s="328"/>
      <c r="BSY846" s="328"/>
      <c r="BSZ846" s="328"/>
      <c r="BTA846" s="328"/>
      <c r="BTB846" s="328"/>
      <c r="BTC846" s="328"/>
      <c r="BTD846" s="328"/>
      <c r="BTE846" s="328"/>
      <c r="BTF846" s="328"/>
      <c r="BTG846" s="328"/>
      <c r="BTH846" s="328"/>
      <c r="BTI846" s="328"/>
      <c r="BTJ846" s="328"/>
      <c r="BTK846" s="328"/>
      <c r="BTL846" s="328"/>
      <c r="BTM846" s="328"/>
      <c r="BTN846" s="328"/>
      <c r="BTO846" s="328"/>
      <c r="BTP846" s="328"/>
      <c r="BTQ846" s="328"/>
      <c r="BTR846" s="328"/>
      <c r="BTS846" s="328"/>
      <c r="BTT846" s="328"/>
      <c r="BTU846" s="328"/>
      <c r="BTV846" s="328"/>
      <c r="BTW846" s="328"/>
      <c r="BTX846" s="328"/>
      <c r="BTY846" s="328"/>
      <c r="BTZ846" s="328"/>
      <c r="BUA846" s="328"/>
      <c r="BUB846" s="328"/>
      <c r="BUC846" s="328"/>
      <c r="BUD846" s="328"/>
      <c r="BUE846" s="328"/>
      <c r="BUF846" s="328"/>
      <c r="BUG846" s="328"/>
      <c r="BUH846" s="328"/>
      <c r="BUI846" s="328"/>
      <c r="BUJ846" s="328"/>
      <c r="BUK846" s="328"/>
      <c r="BUL846" s="328"/>
      <c r="BUM846" s="328"/>
      <c r="BUN846" s="328"/>
      <c r="BUO846" s="328"/>
      <c r="BUP846" s="328"/>
      <c r="BUQ846" s="328"/>
      <c r="BUR846" s="328"/>
      <c r="BUS846" s="328"/>
      <c r="BUT846" s="328"/>
      <c r="BUU846" s="328"/>
      <c r="BUV846" s="328"/>
      <c r="BUW846" s="328"/>
      <c r="BUX846" s="328"/>
      <c r="BUY846" s="328"/>
      <c r="BUZ846" s="328"/>
      <c r="BVA846" s="328"/>
      <c r="BVB846" s="328"/>
      <c r="BVC846" s="328"/>
      <c r="BVD846" s="328"/>
      <c r="BVE846" s="328"/>
      <c r="BVF846" s="328"/>
      <c r="BVG846" s="328"/>
      <c r="BVH846" s="328"/>
      <c r="BVI846" s="328"/>
      <c r="BVJ846" s="328"/>
      <c r="BVK846" s="328"/>
      <c r="BVL846" s="328"/>
      <c r="BVM846" s="328"/>
      <c r="BVN846" s="328"/>
      <c r="BVO846" s="328"/>
      <c r="BVP846" s="328"/>
      <c r="BVQ846" s="328"/>
      <c r="BVR846" s="328"/>
      <c r="BVS846" s="328"/>
      <c r="BVT846" s="328"/>
      <c r="BVU846" s="328"/>
      <c r="BVV846" s="328"/>
      <c r="BVW846" s="328"/>
      <c r="BVX846" s="328"/>
      <c r="BVY846" s="328"/>
      <c r="BVZ846" s="328"/>
      <c r="BWA846" s="328"/>
      <c r="BWB846" s="328"/>
      <c r="BWC846" s="328"/>
      <c r="BWD846" s="328"/>
      <c r="BWE846" s="328"/>
      <c r="BWF846" s="328"/>
      <c r="BWG846" s="328"/>
      <c r="BWH846" s="328"/>
      <c r="BWI846" s="328"/>
      <c r="BWJ846" s="328"/>
      <c r="BWK846" s="328"/>
      <c r="BWL846" s="328"/>
      <c r="BWM846" s="328"/>
      <c r="BWN846" s="328"/>
      <c r="BWO846" s="328"/>
      <c r="BWP846" s="328"/>
      <c r="BWQ846" s="328"/>
      <c r="BWR846" s="328"/>
      <c r="BWS846" s="328"/>
      <c r="BWT846" s="328"/>
      <c r="BWU846" s="328"/>
      <c r="BWV846" s="328"/>
      <c r="BWW846" s="328"/>
      <c r="BWX846" s="328"/>
      <c r="BWY846" s="328"/>
      <c r="BWZ846" s="328"/>
      <c r="BXA846" s="328"/>
      <c r="BXB846" s="328"/>
      <c r="BXC846" s="328"/>
      <c r="BXD846" s="328"/>
      <c r="BXE846" s="328"/>
      <c r="BXF846" s="328"/>
      <c r="BXG846" s="328"/>
      <c r="BXH846" s="328"/>
      <c r="BXI846" s="328"/>
      <c r="BXJ846" s="328"/>
      <c r="BXK846" s="328"/>
      <c r="BXL846" s="328"/>
      <c r="BXM846" s="328"/>
      <c r="BXN846" s="328"/>
      <c r="BXO846" s="328"/>
      <c r="BXP846" s="328"/>
      <c r="BXQ846" s="328"/>
      <c r="BXR846" s="328"/>
      <c r="BXS846" s="328"/>
      <c r="BXT846" s="328"/>
      <c r="BXU846" s="328"/>
      <c r="BXV846" s="328"/>
      <c r="BXW846" s="328"/>
      <c r="BXX846" s="328"/>
      <c r="BXY846" s="328"/>
      <c r="BXZ846" s="328"/>
      <c r="BYA846" s="328"/>
      <c r="BYB846" s="328"/>
      <c r="BYC846" s="328"/>
      <c r="BYD846" s="328"/>
      <c r="BYE846" s="328"/>
      <c r="BYF846" s="328"/>
      <c r="BYG846" s="328"/>
      <c r="BYH846" s="328"/>
      <c r="BYI846" s="328"/>
      <c r="BYJ846" s="328"/>
      <c r="BYK846" s="328"/>
      <c r="BYL846" s="328"/>
      <c r="BYM846" s="328"/>
      <c r="BYN846" s="328"/>
      <c r="BYO846" s="328"/>
      <c r="BYP846" s="328"/>
      <c r="BYQ846" s="328"/>
      <c r="BYR846" s="328"/>
      <c r="BYS846" s="328"/>
      <c r="BYT846" s="328"/>
      <c r="BYU846" s="328"/>
      <c r="BYV846" s="328"/>
      <c r="BYW846" s="328"/>
      <c r="BYX846" s="328"/>
      <c r="BYY846" s="328"/>
      <c r="BYZ846" s="328"/>
      <c r="BZA846" s="328"/>
      <c r="BZB846" s="328"/>
      <c r="BZC846" s="328"/>
      <c r="BZD846" s="328"/>
      <c r="BZE846" s="328"/>
      <c r="BZF846" s="328"/>
      <c r="BZG846" s="328"/>
      <c r="BZH846" s="328"/>
      <c r="BZI846" s="328"/>
      <c r="BZJ846" s="328"/>
      <c r="BZK846" s="328"/>
      <c r="BZL846" s="328"/>
      <c r="BZM846" s="328"/>
      <c r="BZN846" s="328"/>
      <c r="BZO846" s="328"/>
      <c r="BZP846" s="328"/>
      <c r="BZQ846" s="328"/>
      <c r="BZR846" s="328"/>
      <c r="BZS846" s="328"/>
      <c r="BZT846" s="328"/>
      <c r="BZU846" s="328"/>
      <c r="BZV846" s="328"/>
      <c r="BZW846" s="328"/>
      <c r="BZX846" s="328"/>
      <c r="BZY846" s="328"/>
      <c r="BZZ846" s="328"/>
      <c r="CAA846" s="328"/>
      <c r="CAB846" s="328"/>
      <c r="CAC846" s="328"/>
      <c r="CAD846" s="328"/>
      <c r="CAE846" s="328"/>
      <c r="CAF846" s="328"/>
      <c r="CAG846" s="328"/>
      <c r="CAH846" s="328"/>
      <c r="CAI846" s="328"/>
      <c r="CAJ846" s="328"/>
      <c r="CAK846" s="328"/>
      <c r="CAL846" s="328"/>
      <c r="CAM846" s="328"/>
      <c r="CAN846" s="328"/>
      <c r="CAO846" s="328"/>
      <c r="CAP846" s="328"/>
      <c r="CAQ846" s="328"/>
      <c r="CAR846" s="328"/>
      <c r="CAS846" s="328"/>
      <c r="CAT846" s="328"/>
      <c r="CAU846" s="328"/>
      <c r="CAV846" s="328"/>
      <c r="CAW846" s="328"/>
      <c r="CAX846" s="328"/>
      <c r="CAY846" s="328"/>
      <c r="CAZ846" s="328"/>
      <c r="CBA846" s="328"/>
      <c r="CBB846" s="328"/>
      <c r="CBC846" s="328"/>
      <c r="CBD846" s="328"/>
      <c r="CBE846" s="328"/>
      <c r="CBF846" s="328"/>
      <c r="CBG846" s="328"/>
      <c r="CBH846" s="328"/>
      <c r="CBI846" s="328"/>
      <c r="CBJ846" s="328"/>
      <c r="CBK846" s="328"/>
      <c r="CBL846" s="328"/>
      <c r="CBM846" s="328"/>
      <c r="CBN846" s="328"/>
      <c r="CBO846" s="328"/>
      <c r="CBP846" s="328"/>
      <c r="CBQ846" s="328"/>
      <c r="CBR846" s="328"/>
      <c r="CBS846" s="328"/>
      <c r="CBT846" s="328"/>
      <c r="CBU846" s="328"/>
      <c r="CBV846" s="328"/>
      <c r="CBW846" s="328"/>
      <c r="CBX846" s="328"/>
      <c r="CBY846" s="328"/>
      <c r="CBZ846" s="328"/>
      <c r="CCA846" s="328"/>
      <c r="CCB846" s="328"/>
      <c r="CCC846" s="328"/>
      <c r="CCD846" s="328"/>
      <c r="CCE846" s="328"/>
      <c r="CCF846" s="328"/>
      <c r="CCG846" s="328"/>
      <c r="CCH846" s="328"/>
      <c r="CCI846" s="328"/>
      <c r="CCJ846" s="328"/>
      <c r="CCK846" s="328"/>
      <c r="CCL846" s="328"/>
      <c r="CCM846" s="328"/>
      <c r="CCN846" s="328"/>
      <c r="CCO846" s="328"/>
      <c r="CCP846" s="328"/>
      <c r="CCQ846" s="328"/>
      <c r="CCR846" s="328"/>
      <c r="CCS846" s="328"/>
      <c r="CCT846" s="328"/>
      <c r="CCU846" s="328"/>
      <c r="CCV846" s="328"/>
      <c r="CCW846" s="328"/>
      <c r="CCX846" s="328"/>
      <c r="CCY846" s="328"/>
      <c r="CCZ846" s="328"/>
      <c r="CDA846" s="328"/>
      <c r="CDB846" s="328"/>
      <c r="CDC846" s="328"/>
      <c r="CDD846" s="328"/>
      <c r="CDE846" s="328"/>
      <c r="CDF846" s="328"/>
      <c r="CDG846" s="328"/>
      <c r="CDH846" s="328"/>
      <c r="CDI846" s="328"/>
      <c r="CDJ846" s="328"/>
      <c r="CDK846" s="328"/>
      <c r="CDL846" s="328"/>
      <c r="CDM846" s="328"/>
      <c r="CDN846" s="328"/>
      <c r="CDO846" s="328"/>
      <c r="CDP846" s="328"/>
      <c r="CDQ846" s="328"/>
      <c r="CDR846" s="328"/>
      <c r="CDS846" s="328"/>
      <c r="CDT846" s="328"/>
      <c r="CDU846" s="328"/>
      <c r="CDV846" s="328"/>
      <c r="CDW846" s="328"/>
      <c r="CDX846" s="328"/>
      <c r="CDY846" s="328"/>
      <c r="CDZ846" s="328"/>
      <c r="CEA846" s="328"/>
      <c r="CEB846" s="328"/>
      <c r="CEC846" s="328"/>
      <c r="CED846" s="328"/>
      <c r="CEE846" s="328"/>
      <c r="CEF846" s="328"/>
      <c r="CEG846" s="328"/>
      <c r="CEH846" s="328"/>
      <c r="CEI846" s="328"/>
      <c r="CEJ846" s="328"/>
      <c r="CEK846" s="328"/>
      <c r="CEL846" s="328"/>
      <c r="CEM846" s="328"/>
      <c r="CEN846" s="328"/>
      <c r="CEO846" s="328"/>
      <c r="CEP846" s="328"/>
      <c r="CEQ846" s="328"/>
      <c r="CER846" s="328"/>
      <c r="CES846" s="328"/>
      <c r="CET846" s="328"/>
      <c r="CEU846" s="328"/>
      <c r="CEV846" s="328"/>
      <c r="CEW846" s="328"/>
      <c r="CEX846" s="328"/>
      <c r="CEY846" s="328"/>
      <c r="CEZ846" s="328"/>
      <c r="CFA846" s="328"/>
      <c r="CFB846" s="328"/>
      <c r="CFC846" s="328"/>
      <c r="CFD846" s="328"/>
      <c r="CFE846" s="328"/>
      <c r="CFF846" s="328"/>
      <c r="CFG846" s="328"/>
      <c r="CFH846" s="328"/>
      <c r="CFI846" s="328"/>
      <c r="CFJ846" s="328"/>
      <c r="CFK846" s="328"/>
      <c r="CFL846" s="328"/>
      <c r="CFM846" s="328"/>
      <c r="CFN846" s="328"/>
      <c r="CFO846" s="328"/>
      <c r="CFP846" s="328"/>
      <c r="CFQ846" s="328"/>
      <c r="CFR846" s="328"/>
      <c r="CFS846" s="328"/>
      <c r="CFT846" s="328"/>
      <c r="CFU846" s="328"/>
      <c r="CFV846" s="328"/>
      <c r="CFW846" s="328"/>
      <c r="CFX846" s="328"/>
      <c r="CFY846" s="328"/>
      <c r="CFZ846" s="328"/>
      <c r="CGA846" s="328"/>
      <c r="CGB846" s="328"/>
      <c r="CGC846" s="328"/>
      <c r="CGD846" s="328"/>
      <c r="CGE846" s="328"/>
      <c r="CGF846" s="328"/>
      <c r="CGG846" s="328"/>
      <c r="CGH846" s="328"/>
      <c r="CGI846" s="328"/>
      <c r="CGJ846" s="328"/>
      <c r="CGK846" s="328"/>
      <c r="CGL846" s="328"/>
      <c r="CGM846" s="328"/>
      <c r="CGN846" s="328"/>
      <c r="CGO846" s="328"/>
      <c r="CGP846" s="328"/>
      <c r="CGQ846" s="328"/>
      <c r="CGR846" s="328"/>
      <c r="CGS846" s="328"/>
      <c r="CGT846" s="328"/>
      <c r="CGU846" s="328"/>
      <c r="CGV846" s="328"/>
      <c r="CGW846" s="328"/>
      <c r="CGX846" s="328"/>
      <c r="CGY846" s="328"/>
      <c r="CGZ846" s="328"/>
      <c r="CHA846" s="328"/>
      <c r="CHB846" s="328"/>
      <c r="CHC846" s="328"/>
      <c r="CHD846" s="328"/>
      <c r="CHE846" s="328"/>
      <c r="CHF846" s="328"/>
      <c r="CHG846" s="328"/>
      <c r="CHH846" s="328"/>
      <c r="CHI846" s="328"/>
      <c r="CHJ846" s="328"/>
      <c r="CHK846" s="328"/>
      <c r="CHL846" s="328"/>
      <c r="CHM846" s="328"/>
      <c r="CHN846" s="328"/>
      <c r="CHO846" s="328"/>
      <c r="CHP846" s="328"/>
      <c r="CHQ846" s="328"/>
      <c r="CHR846" s="328"/>
      <c r="CHS846" s="328"/>
      <c r="CHT846" s="328"/>
      <c r="CHU846" s="328"/>
      <c r="CHV846" s="328"/>
      <c r="CHW846" s="328"/>
      <c r="CHX846" s="328"/>
      <c r="CHY846" s="328"/>
      <c r="CHZ846" s="328"/>
      <c r="CIA846" s="328"/>
      <c r="CIB846" s="328"/>
      <c r="CIC846" s="328"/>
      <c r="CID846" s="328"/>
      <c r="CIE846" s="328"/>
      <c r="CIF846" s="328"/>
      <c r="CIG846" s="328"/>
      <c r="CIH846" s="328"/>
      <c r="CII846" s="328"/>
      <c r="CIJ846" s="328"/>
      <c r="CIK846" s="328"/>
      <c r="CIL846" s="328"/>
      <c r="CIM846" s="328"/>
      <c r="CIN846" s="328"/>
      <c r="CIO846" s="328"/>
      <c r="CIP846" s="328"/>
      <c r="CIQ846" s="328"/>
      <c r="CIR846" s="328"/>
      <c r="CIS846" s="328"/>
      <c r="CIT846" s="328"/>
      <c r="CIU846" s="328"/>
      <c r="CIV846" s="328"/>
      <c r="CIW846" s="328"/>
      <c r="CIX846" s="328"/>
      <c r="CIY846" s="328"/>
      <c r="CIZ846" s="328"/>
      <c r="CJA846" s="328"/>
      <c r="CJB846" s="328"/>
      <c r="CJC846" s="328"/>
      <c r="CJD846" s="328"/>
      <c r="CJE846" s="328"/>
      <c r="CJF846" s="328"/>
      <c r="CJG846" s="328"/>
      <c r="CJH846" s="328"/>
      <c r="CJI846" s="328"/>
      <c r="CJJ846" s="328"/>
      <c r="CJK846" s="328"/>
      <c r="CJL846" s="328"/>
      <c r="CJM846" s="328"/>
      <c r="CJN846" s="328"/>
      <c r="CJO846" s="328"/>
      <c r="CJP846" s="328"/>
      <c r="CJQ846" s="328"/>
      <c r="CJR846" s="328"/>
      <c r="CJS846" s="328"/>
      <c r="CJT846" s="328"/>
      <c r="CJU846" s="328"/>
      <c r="CJV846" s="328"/>
      <c r="CJW846" s="328"/>
      <c r="CJX846" s="328"/>
      <c r="CJY846" s="328"/>
      <c r="CJZ846" s="328"/>
      <c r="CKA846" s="328"/>
      <c r="CKB846" s="328"/>
      <c r="CKC846" s="328"/>
      <c r="CKD846" s="328"/>
      <c r="CKE846" s="328"/>
      <c r="CKF846" s="328"/>
      <c r="CKG846" s="328"/>
      <c r="CKH846" s="328"/>
      <c r="CKI846" s="328"/>
      <c r="CKJ846" s="328"/>
      <c r="CKK846" s="328"/>
      <c r="CKL846" s="328"/>
      <c r="CKM846" s="328"/>
      <c r="CKN846" s="328"/>
      <c r="CKO846" s="328"/>
      <c r="CKP846" s="328"/>
      <c r="CKQ846" s="328"/>
      <c r="CKR846" s="328"/>
      <c r="CKS846" s="328"/>
      <c r="CKT846" s="328"/>
      <c r="CKU846" s="328"/>
      <c r="CKV846" s="328"/>
      <c r="CKW846" s="328"/>
      <c r="CKX846" s="328"/>
      <c r="CKY846" s="328"/>
      <c r="CKZ846" s="328"/>
      <c r="CLA846" s="328"/>
      <c r="CLB846" s="328"/>
      <c r="CLC846" s="328"/>
      <c r="CLD846" s="328"/>
      <c r="CLE846" s="328"/>
      <c r="CLF846" s="328"/>
      <c r="CLG846" s="328"/>
      <c r="CLH846" s="328"/>
      <c r="CLI846" s="328"/>
      <c r="CLJ846" s="328"/>
      <c r="CLK846" s="328"/>
      <c r="CLL846" s="328"/>
      <c r="CLM846" s="328"/>
      <c r="CLN846" s="328"/>
      <c r="CLO846" s="328"/>
      <c r="CLP846" s="328"/>
      <c r="CLQ846" s="328"/>
      <c r="CLR846" s="328"/>
      <c r="CLS846" s="328"/>
      <c r="CLT846" s="328"/>
      <c r="CLU846" s="328"/>
      <c r="CLV846" s="328"/>
      <c r="CLW846" s="328"/>
      <c r="CLX846" s="328"/>
      <c r="CLY846" s="328"/>
      <c r="CLZ846" s="328"/>
      <c r="CMA846" s="328"/>
      <c r="CMB846" s="328"/>
      <c r="CMC846" s="328"/>
      <c r="CMD846" s="328"/>
      <c r="CME846" s="328"/>
      <c r="CMF846" s="328"/>
      <c r="CMG846" s="328"/>
      <c r="CMH846" s="328"/>
      <c r="CMI846" s="328"/>
      <c r="CMJ846" s="328"/>
      <c r="CMK846" s="328"/>
      <c r="CML846" s="328"/>
      <c r="CMM846" s="328"/>
      <c r="CMN846" s="328"/>
      <c r="CMO846" s="328"/>
      <c r="CMP846" s="328"/>
      <c r="CMQ846" s="328"/>
      <c r="CMR846" s="328"/>
      <c r="CMS846" s="328"/>
      <c r="CMT846" s="328"/>
      <c r="CMU846" s="328"/>
      <c r="CMV846" s="328"/>
      <c r="CMW846" s="328"/>
      <c r="CMX846" s="328"/>
      <c r="CMY846" s="328"/>
      <c r="CMZ846" s="328"/>
      <c r="CNA846" s="328"/>
      <c r="CNB846" s="328"/>
      <c r="CNC846" s="328"/>
      <c r="CND846" s="328"/>
      <c r="CNE846" s="328"/>
      <c r="CNF846" s="328"/>
      <c r="CNG846" s="328"/>
      <c r="CNH846" s="328"/>
      <c r="CNI846" s="328"/>
      <c r="CNJ846" s="328"/>
      <c r="CNK846" s="328"/>
      <c r="CNL846" s="328"/>
      <c r="CNM846" s="328"/>
      <c r="CNN846" s="328"/>
      <c r="CNO846" s="328"/>
      <c r="CNP846" s="328"/>
      <c r="CNQ846" s="328"/>
      <c r="CNR846" s="328"/>
      <c r="CNS846" s="328"/>
      <c r="CNT846" s="328"/>
      <c r="CNU846" s="328"/>
      <c r="CNV846" s="328"/>
      <c r="CNW846" s="328"/>
      <c r="CNX846" s="328"/>
      <c r="CNY846" s="328"/>
      <c r="CNZ846" s="328"/>
      <c r="COA846" s="328"/>
      <c r="COB846" s="328"/>
      <c r="COC846" s="328"/>
      <c r="COD846" s="328"/>
      <c r="COE846" s="328"/>
      <c r="COF846" s="328"/>
      <c r="COG846" s="328"/>
      <c r="COH846" s="328"/>
      <c r="COI846" s="328"/>
      <c r="COJ846" s="328"/>
      <c r="COK846" s="328"/>
      <c r="COL846" s="328"/>
      <c r="COM846" s="328"/>
      <c r="CON846" s="328"/>
      <c r="COO846" s="328"/>
      <c r="COP846" s="328"/>
      <c r="COQ846" s="328"/>
      <c r="COR846" s="328"/>
      <c r="COS846" s="328"/>
      <c r="COT846" s="328"/>
      <c r="COU846" s="328"/>
      <c r="COV846" s="328"/>
      <c r="COW846" s="328"/>
      <c r="COX846" s="328"/>
      <c r="COY846" s="328"/>
      <c r="COZ846" s="328"/>
      <c r="CPA846" s="328"/>
      <c r="CPB846" s="328"/>
      <c r="CPC846" s="328"/>
      <c r="CPD846" s="328"/>
      <c r="CPE846" s="328"/>
      <c r="CPF846" s="328"/>
      <c r="CPG846" s="328"/>
      <c r="CPH846" s="328"/>
      <c r="CPI846" s="328"/>
      <c r="CPJ846" s="328"/>
      <c r="CPK846" s="328"/>
      <c r="CPL846" s="328"/>
      <c r="CPM846" s="328"/>
      <c r="CPN846" s="328"/>
      <c r="CPO846" s="328"/>
      <c r="CPP846" s="328"/>
      <c r="CPQ846" s="328"/>
      <c r="CPR846" s="328"/>
      <c r="CPS846" s="328"/>
      <c r="CPT846" s="328"/>
      <c r="CPU846" s="328"/>
      <c r="CPV846" s="328"/>
      <c r="CPW846" s="328"/>
      <c r="CPX846" s="328"/>
      <c r="CPY846" s="328"/>
      <c r="CPZ846" s="328"/>
      <c r="CQA846" s="328"/>
      <c r="CQB846" s="328"/>
      <c r="CQC846" s="328"/>
      <c r="CQD846" s="328"/>
      <c r="CQE846" s="328"/>
      <c r="CQF846" s="328"/>
      <c r="CQG846" s="328"/>
      <c r="CQH846" s="328"/>
      <c r="CQI846" s="328"/>
      <c r="CQJ846" s="328"/>
      <c r="CQK846" s="328"/>
      <c r="CQL846" s="328"/>
      <c r="CQM846" s="328"/>
      <c r="CQN846" s="328"/>
      <c r="CQO846" s="328"/>
      <c r="CQP846" s="328"/>
      <c r="CQQ846" s="328"/>
      <c r="CQR846" s="328"/>
      <c r="CQS846" s="328"/>
      <c r="CQT846" s="328"/>
      <c r="CQU846" s="328"/>
      <c r="CQV846" s="328"/>
      <c r="CQW846" s="328"/>
      <c r="CQX846" s="328"/>
      <c r="CQY846" s="328"/>
      <c r="CQZ846" s="328"/>
      <c r="CRA846" s="328"/>
      <c r="CRB846" s="328"/>
      <c r="CRC846" s="328"/>
      <c r="CRD846" s="328"/>
      <c r="CRE846" s="328"/>
      <c r="CRF846" s="328"/>
      <c r="CRG846" s="328"/>
      <c r="CRH846" s="328"/>
      <c r="CRI846" s="328"/>
      <c r="CRJ846" s="328"/>
      <c r="CRK846" s="328"/>
      <c r="CRL846" s="328"/>
      <c r="CRM846" s="328"/>
      <c r="CRN846" s="328"/>
      <c r="CRO846" s="328"/>
      <c r="CRP846" s="328"/>
      <c r="CRQ846" s="328"/>
      <c r="CRR846" s="328"/>
      <c r="CRS846" s="328"/>
      <c r="CRT846" s="328"/>
      <c r="CRU846" s="328"/>
      <c r="CRV846" s="328"/>
      <c r="CRW846" s="328"/>
      <c r="CRX846" s="328"/>
      <c r="CRY846" s="328"/>
      <c r="CRZ846" s="328"/>
      <c r="CSA846" s="328"/>
      <c r="CSB846" s="328"/>
      <c r="CSC846" s="328"/>
      <c r="CSD846" s="328"/>
      <c r="CSE846" s="328"/>
      <c r="CSF846" s="328"/>
      <c r="CSG846" s="328"/>
      <c r="CSH846" s="328"/>
      <c r="CSI846" s="328"/>
      <c r="CSJ846" s="328"/>
      <c r="CSK846" s="328"/>
      <c r="CSL846" s="328"/>
      <c r="CSM846" s="328"/>
      <c r="CSN846" s="328"/>
      <c r="CSO846" s="328"/>
      <c r="CSP846" s="328"/>
      <c r="CSQ846" s="328"/>
      <c r="CSR846" s="328"/>
      <c r="CSS846" s="328"/>
      <c r="CST846" s="328"/>
      <c r="CSU846" s="328"/>
      <c r="CSV846" s="328"/>
      <c r="CSW846" s="328"/>
      <c r="CSX846" s="328"/>
      <c r="CSY846" s="328"/>
      <c r="CSZ846" s="328"/>
      <c r="CTA846" s="328"/>
      <c r="CTB846" s="328"/>
      <c r="CTC846" s="328"/>
      <c r="CTD846" s="328"/>
      <c r="CTE846" s="328"/>
      <c r="CTF846" s="328"/>
      <c r="CTG846" s="328"/>
      <c r="CTH846" s="328"/>
      <c r="CTI846" s="328"/>
      <c r="CTJ846" s="328"/>
      <c r="CTK846" s="328"/>
      <c r="CTL846" s="328"/>
      <c r="CTM846" s="328"/>
      <c r="CTN846" s="328"/>
      <c r="CTO846" s="328"/>
      <c r="CTP846" s="328"/>
      <c r="CTQ846" s="328"/>
      <c r="CTR846" s="328"/>
      <c r="CTS846" s="328"/>
      <c r="CTT846" s="328"/>
      <c r="CTU846" s="328"/>
      <c r="CTV846" s="328"/>
      <c r="CTW846" s="328"/>
      <c r="CTX846" s="328"/>
      <c r="CTY846" s="328"/>
      <c r="CTZ846" s="328"/>
      <c r="CUA846" s="328"/>
      <c r="CUB846" s="328"/>
      <c r="CUC846" s="328"/>
      <c r="CUD846" s="328"/>
      <c r="CUE846" s="328"/>
      <c r="CUF846" s="328"/>
      <c r="CUG846" s="328"/>
      <c r="CUH846" s="328"/>
      <c r="CUI846" s="328"/>
      <c r="CUJ846" s="328"/>
      <c r="CUK846" s="328"/>
      <c r="CUL846" s="328"/>
      <c r="CUM846" s="328"/>
      <c r="CUN846" s="328"/>
      <c r="CUO846" s="328"/>
      <c r="CUP846" s="328"/>
      <c r="CUQ846" s="328"/>
      <c r="CUR846" s="328"/>
      <c r="CUS846" s="328"/>
      <c r="CUT846" s="328"/>
      <c r="CUU846" s="328"/>
      <c r="CUV846" s="328"/>
      <c r="CUW846" s="328"/>
      <c r="CUX846" s="328"/>
      <c r="CUY846" s="328"/>
      <c r="CUZ846" s="328"/>
      <c r="CVA846" s="328"/>
      <c r="CVB846" s="328"/>
      <c r="CVC846" s="328"/>
      <c r="CVD846" s="328"/>
      <c r="CVE846" s="328"/>
      <c r="CVF846" s="328"/>
      <c r="CVG846" s="328"/>
      <c r="CVH846" s="328"/>
      <c r="CVI846" s="328"/>
      <c r="CVJ846" s="328"/>
      <c r="CVK846" s="328"/>
      <c r="CVL846" s="328"/>
      <c r="CVM846" s="328"/>
      <c r="CVN846" s="328"/>
      <c r="CVO846" s="328"/>
      <c r="CVP846" s="328"/>
      <c r="CVQ846" s="328"/>
      <c r="CVR846" s="328"/>
      <c r="CVS846" s="328"/>
      <c r="CVT846" s="328"/>
      <c r="CVU846" s="328"/>
      <c r="CVV846" s="328"/>
      <c r="CVW846" s="328"/>
      <c r="CVX846" s="328"/>
      <c r="CVY846" s="328"/>
      <c r="CVZ846" s="328"/>
      <c r="CWA846" s="328"/>
      <c r="CWB846" s="328"/>
      <c r="CWC846" s="328"/>
      <c r="CWD846" s="328"/>
      <c r="CWE846" s="328"/>
      <c r="CWF846" s="328"/>
      <c r="CWG846" s="328"/>
      <c r="CWH846" s="328"/>
      <c r="CWI846" s="328"/>
      <c r="CWJ846" s="328"/>
      <c r="CWK846" s="328"/>
      <c r="CWL846" s="328"/>
      <c r="CWM846" s="328"/>
      <c r="CWN846" s="328"/>
      <c r="CWO846" s="328"/>
      <c r="CWP846" s="328"/>
      <c r="CWQ846" s="328"/>
      <c r="CWR846" s="328"/>
      <c r="CWS846" s="328"/>
      <c r="CWT846" s="328"/>
      <c r="CWU846" s="328"/>
      <c r="CWV846" s="328"/>
      <c r="CWW846" s="328"/>
      <c r="CWX846" s="328"/>
      <c r="CWY846" s="328"/>
      <c r="CWZ846" s="328"/>
      <c r="CXA846" s="328"/>
      <c r="CXB846" s="328"/>
      <c r="CXC846" s="328"/>
      <c r="CXD846" s="328"/>
      <c r="CXE846" s="328"/>
      <c r="CXF846" s="328"/>
      <c r="CXG846" s="328"/>
      <c r="CXH846" s="328"/>
      <c r="CXI846" s="328"/>
      <c r="CXJ846" s="328"/>
      <c r="CXK846" s="328"/>
      <c r="CXL846" s="328"/>
      <c r="CXM846" s="328"/>
      <c r="CXN846" s="328"/>
      <c r="CXO846" s="328"/>
      <c r="CXP846" s="328"/>
      <c r="CXQ846" s="328"/>
      <c r="CXR846" s="328"/>
      <c r="CXS846" s="328"/>
      <c r="CXT846" s="328"/>
      <c r="CXU846" s="328"/>
      <c r="CXV846" s="328"/>
      <c r="CXW846" s="328"/>
      <c r="CXX846" s="328"/>
      <c r="CXY846" s="328"/>
      <c r="CXZ846" s="328"/>
      <c r="CYA846" s="328"/>
      <c r="CYB846" s="328"/>
      <c r="CYC846" s="328"/>
      <c r="CYD846" s="328"/>
      <c r="CYE846" s="328"/>
      <c r="CYF846" s="328"/>
      <c r="CYG846" s="328"/>
      <c r="CYH846" s="328"/>
      <c r="CYI846" s="328"/>
      <c r="CYJ846" s="328"/>
      <c r="CYK846" s="328"/>
      <c r="CYL846" s="328"/>
      <c r="CYM846" s="328"/>
      <c r="CYN846" s="328"/>
      <c r="CYO846" s="328"/>
      <c r="CYP846" s="328"/>
      <c r="CYQ846" s="328"/>
      <c r="CYR846" s="328"/>
      <c r="CYS846" s="328"/>
      <c r="CYT846" s="328"/>
      <c r="CYU846" s="328"/>
      <c r="CYV846" s="328"/>
      <c r="CYW846" s="328"/>
      <c r="CYX846" s="328"/>
      <c r="CYY846" s="328"/>
      <c r="CYZ846" s="328"/>
      <c r="CZA846" s="328"/>
      <c r="CZB846" s="328"/>
      <c r="CZC846" s="328"/>
      <c r="CZD846" s="328"/>
      <c r="CZE846" s="328"/>
      <c r="CZF846" s="328"/>
      <c r="CZG846" s="328"/>
      <c r="CZH846" s="328"/>
      <c r="CZI846" s="328"/>
      <c r="CZJ846" s="328"/>
      <c r="CZK846" s="328"/>
      <c r="CZL846" s="328"/>
      <c r="CZM846" s="328"/>
      <c r="CZN846" s="328"/>
      <c r="CZO846" s="328"/>
      <c r="CZP846" s="328"/>
      <c r="CZQ846" s="328"/>
      <c r="CZR846" s="328"/>
      <c r="CZS846" s="328"/>
      <c r="CZT846" s="328"/>
      <c r="CZU846" s="328"/>
      <c r="CZV846" s="328"/>
      <c r="CZW846" s="328"/>
      <c r="CZX846" s="328"/>
      <c r="CZY846" s="328"/>
      <c r="CZZ846" s="328"/>
      <c r="DAA846" s="328"/>
      <c r="DAB846" s="328"/>
      <c r="DAC846" s="328"/>
      <c r="DAD846" s="328"/>
      <c r="DAE846" s="328"/>
      <c r="DAF846" s="328"/>
      <c r="DAG846" s="328"/>
      <c r="DAH846" s="328"/>
      <c r="DAI846" s="328"/>
      <c r="DAJ846" s="328"/>
      <c r="DAK846" s="328"/>
      <c r="DAL846" s="328"/>
      <c r="DAM846" s="328"/>
      <c r="DAN846" s="328"/>
      <c r="DAO846" s="328"/>
      <c r="DAP846" s="328"/>
      <c r="DAQ846" s="328"/>
      <c r="DAR846" s="328"/>
      <c r="DAS846" s="328"/>
      <c r="DAT846" s="328"/>
      <c r="DAU846" s="328"/>
      <c r="DAV846" s="328"/>
      <c r="DAW846" s="328"/>
      <c r="DAX846" s="328"/>
      <c r="DAY846" s="328"/>
      <c r="DAZ846" s="328"/>
      <c r="DBA846" s="328"/>
      <c r="DBB846" s="328"/>
      <c r="DBC846" s="328"/>
      <c r="DBD846" s="328"/>
      <c r="DBE846" s="328"/>
      <c r="DBF846" s="328"/>
      <c r="DBG846" s="328"/>
      <c r="DBH846" s="328"/>
      <c r="DBI846" s="328"/>
      <c r="DBJ846" s="328"/>
      <c r="DBK846" s="328"/>
      <c r="DBL846" s="328"/>
      <c r="DBM846" s="328"/>
      <c r="DBN846" s="328"/>
      <c r="DBO846" s="328"/>
      <c r="DBP846" s="328"/>
      <c r="DBQ846" s="328"/>
      <c r="DBR846" s="328"/>
      <c r="DBS846" s="328"/>
      <c r="DBT846" s="328"/>
      <c r="DBU846" s="328"/>
      <c r="DBV846" s="328"/>
      <c r="DBW846" s="328"/>
      <c r="DBX846" s="328"/>
      <c r="DBY846" s="328"/>
      <c r="DBZ846" s="328"/>
      <c r="DCA846" s="328"/>
      <c r="DCB846" s="328"/>
      <c r="DCC846" s="328"/>
      <c r="DCD846" s="328"/>
      <c r="DCE846" s="328"/>
      <c r="DCF846" s="328"/>
      <c r="DCG846" s="328"/>
      <c r="DCH846" s="328"/>
      <c r="DCI846" s="328"/>
      <c r="DCJ846" s="328"/>
      <c r="DCK846" s="328"/>
      <c r="DCL846" s="328"/>
      <c r="DCM846" s="328"/>
      <c r="DCN846" s="328"/>
      <c r="DCO846" s="328"/>
      <c r="DCP846" s="328"/>
      <c r="DCQ846" s="328"/>
      <c r="DCR846" s="328"/>
      <c r="DCS846" s="328"/>
      <c r="DCT846" s="328"/>
      <c r="DCU846" s="328"/>
      <c r="DCV846" s="328"/>
      <c r="DCW846" s="328"/>
      <c r="DCX846" s="328"/>
      <c r="DCY846" s="328"/>
      <c r="DCZ846" s="328"/>
      <c r="DDA846" s="328"/>
      <c r="DDB846" s="328"/>
      <c r="DDC846" s="328"/>
      <c r="DDD846" s="328"/>
      <c r="DDE846" s="328"/>
      <c r="DDF846" s="328"/>
      <c r="DDG846" s="328"/>
      <c r="DDH846" s="328"/>
      <c r="DDI846" s="328"/>
      <c r="DDJ846" s="328"/>
      <c r="DDK846" s="328"/>
      <c r="DDL846" s="328"/>
      <c r="DDM846" s="328"/>
      <c r="DDN846" s="328"/>
      <c r="DDO846" s="328"/>
      <c r="DDP846" s="328"/>
      <c r="DDQ846" s="328"/>
      <c r="DDR846" s="328"/>
      <c r="DDS846" s="328"/>
      <c r="DDT846" s="328"/>
      <c r="DDU846" s="328"/>
      <c r="DDV846" s="328"/>
      <c r="DDW846" s="328"/>
      <c r="DDX846" s="328"/>
      <c r="DDY846" s="328"/>
      <c r="DDZ846" s="328"/>
      <c r="DEA846" s="328"/>
      <c r="DEB846" s="328"/>
      <c r="DEC846" s="328"/>
      <c r="DED846" s="328"/>
      <c r="DEE846" s="328"/>
      <c r="DEF846" s="328"/>
      <c r="DEG846" s="328"/>
      <c r="DEH846" s="328"/>
      <c r="DEI846" s="328"/>
      <c r="DEJ846" s="328"/>
      <c r="DEK846" s="328"/>
      <c r="DEL846" s="328"/>
      <c r="DEM846" s="328"/>
      <c r="DEN846" s="328"/>
      <c r="DEO846" s="328"/>
      <c r="DEP846" s="328"/>
      <c r="DEQ846" s="328"/>
      <c r="DER846" s="328"/>
      <c r="DES846" s="328"/>
      <c r="DET846" s="328"/>
      <c r="DEU846" s="328"/>
      <c r="DEV846" s="328"/>
      <c r="DEW846" s="328"/>
      <c r="DEX846" s="328"/>
      <c r="DEY846" s="328"/>
      <c r="DEZ846" s="328"/>
      <c r="DFA846" s="328"/>
      <c r="DFB846" s="328"/>
      <c r="DFC846" s="328"/>
      <c r="DFD846" s="328"/>
      <c r="DFE846" s="328"/>
      <c r="DFF846" s="328"/>
      <c r="DFG846" s="328"/>
      <c r="DFH846" s="328"/>
      <c r="DFI846" s="328"/>
      <c r="DFJ846" s="328"/>
      <c r="DFK846" s="328"/>
      <c r="DFL846" s="328"/>
      <c r="DFM846" s="328"/>
      <c r="DFN846" s="328"/>
      <c r="DFO846" s="328"/>
      <c r="DFP846" s="328"/>
      <c r="DFQ846" s="328"/>
      <c r="DFR846" s="328"/>
      <c r="DFS846" s="328"/>
      <c r="DFT846" s="328"/>
      <c r="DFU846" s="328"/>
      <c r="DFV846" s="328"/>
      <c r="DFW846" s="328"/>
      <c r="DFX846" s="328"/>
      <c r="DFY846" s="328"/>
      <c r="DFZ846" s="328"/>
      <c r="DGA846" s="328"/>
      <c r="DGB846" s="328"/>
      <c r="DGC846" s="328"/>
      <c r="DGD846" s="328"/>
      <c r="DGE846" s="328"/>
      <c r="DGF846" s="328"/>
      <c r="DGG846" s="328"/>
      <c r="DGH846" s="328"/>
      <c r="DGI846" s="328"/>
      <c r="DGJ846" s="328"/>
      <c r="DGK846" s="328"/>
      <c r="DGL846" s="328"/>
      <c r="DGM846" s="328"/>
      <c r="DGN846" s="328"/>
      <c r="DGO846" s="328"/>
      <c r="DGP846" s="328"/>
      <c r="DGQ846" s="328"/>
      <c r="DGR846" s="328"/>
      <c r="DGS846" s="328"/>
      <c r="DGT846" s="328"/>
      <c r="DGU846" s="328"/>
      <c r="DGV846" s="328"/>
      <c r="DGW846" s="328"/>
      <c r="DGX846" s="328"/>
      <c r="DGY846" s="328"/>
      <c r="DGZ846" s="328"/>
      <c r="DHA846" s="328"/>
      <c r="DHB846" s="328"/>
      <c r="DHC846" s="328"/>
      <c r="DHD846" s="328"/>
      <c r="DHE846" s="328"/>
      <c r="DHF846" s="328"/>
      <c r="DHG846" s="328"/>
      <c r="DHH846" s="328"/>
      <c r="DHI846" s="328"/>
      <c r="DHJ846" s="328"/>
      <c r="DHK846" s="328"/>
      <c r="DHL846" s="328"/>
      <c r="DHM846" s="328"/>
      <c r="DHN846" s="328"/>
      <c r="DHO846" s="328"/>
      <c r="DHP846" s="328"/>
      <c r="DHQ846" s="328"/>
      <c r="DHR846" s="328"/>
      <c r="DHS846" s="328"/>
      <c r="DHT846" s="328"/>
      <c r="DHU846" s="328"/>
      <c r="DHV846" s="328"/>
      <c r="DHW846" s="328"/>
      <c r="DHX846" s="328"/>
      <c r="DHY846" s="328"/>
      <c r="DHZ846" s="328"/>
      <c r="DIA846" s="328"/>
      <c r="DIB846" s="328"/>
      <c r="DIC846" s="328"/>
      <c r="DID846" s="328"/>
      <c r="DIE846" s="328"/>
      <c r="DIF846" s="328"/>
      <c r="DIG846" s="328"/>
      <c r="DIH846" s="328"/>
      <c r="DII846" s="328"/>
      <c r="DIJ846" s="328"/>
      <c r="DIK846" s="328"/>
      <c r="DIL846" s="328"/>
      <c r="DIM846" s="328"/>
      <c r="DIN846" s="328"/>
      <c r="DIO846" s="328"/>
      <c r="DIP846" s="328"/>
      <c r="DIQ846" s="328"/>
      <c r="DIR846" s="328"/>
      <c r="DIS846" s="328"/>
      <c r="DIT846" s="328"/>
      <c r="DIU846" s="328"/>
      <c r="DIV846" s="328"/>
      <c r="DIW846" s="328"/>
      <c r="DIX846" s="328"/>
      <c r="DIY846" s="328"/>
      <c r="DIZ846" s="328"/>
      <c r="DJA846" s="328"/>
      <c r="DJB846" s="328"/>
      <c r="DJC846" s="328"/>
      <c r="DJD846" s="328"/>
      <c r="DJE846" s="328"/>
      <c r="DJF846" s="328"/>
      <c r="DJG846" s="328"/>
      <c r="DJH846" s="328"/>
      <c r="DJI846" s="328"/>
      <c r="DJJ846" s="328"/>
      <c r="DJK846" s="328"/>
      <c r="DJL846" s="328"/>
      <c r="DJM846" s="328"/>
      <c r="DJN846" s="328"/>
      <c r="DJO846" s="328"/>
      <c r="DJP846" s="328"/>
      <c r="DJQ846" s="328"/>
      <c r="DJR846" s="328"/>
      <c r="DJS846" s="328"/>
      <c r="DJT846" s="328"/>
      <c r="DJU846" s="328"/>
      <c r="DJV846" s="328"/>
      <c r="DJW846" s="328"/>
      <c r="DJX846" s="328"/>
      <c r="DJY846" s="328"/>
      <c r="DJZ846" s="328"/>
      <c r="DKA846" s="328"/>
      <c r="DKB846" s="328"/>
      <c r="DKC846" s="328"/>
      <c r="DKD846" s="328"/>
      <c r="DKE846" s="328"/>
      <c r="DKF846" s="328"/>
      <c r="DKG846" s="328"/>
      <c r="DKH846" s="328"/>
      <c r="DKI846" s="328"/>
      <c r="DKJ846" s="328"/>
      <c r="DKK846" s="328"/>
      <c r="DKL846" s="328"/>
      <c r="DKM846" s="328"/>
      <c r="DKN846" s="328"/>
      <c r="DKO846" s="328"/>
      <c r="DKP846" s="328"/>
      <c r="DKQ846" s="328"/>
      <c r="DKR846" s="328"/>
      <c r="DKS846" s="328"/>
      <c r="DKT846" s="328"/>
      <c r="DKU846" s="328"/>
      <c r="DKV846" s="328"/>
      <c r="DKW846" s="328"/>
      <c r="DKX846" s="328"/>
      <c r="DKY846" s="328"/>
      <c r="DKZ846" s="328"/>
      <c r="DLA846" s="328"/>
      <c r="DLB846" s="328"/>
      <c r="DLC846" s="328"/>
      <c r="DLD846" s="328"/>
      <c r="DLE846" s="328"/>
      <c r="DLF846" s="328"/>
      <c r="DLG846" s="328"/>
      <c r="DLH846" s="328"/>
      <c r="DLI846" s="328"/>
      <c r="DLJ846" s="328"/>
      <c r="DLK846" s="328"/>
      <c r="DLL846" s="328"/>
      <c r="DLM846" s="328"/>
      <c r="DLN846" s="328"/>
      <c r="DLO846" s="328"/>
      <c r="DLP846" s="328"/>
      <c r="DLQ846" s="328"/>
      <c r="DLR846" s="328"/>
      <c r="DLS846" s="328"/>
      <c r="DLT846" s="328"/>
      <c r="DLU846" s="328"/>
      <c r="DLV846" s="328"/>
      <c r="DLW846" s="328"/>
      <c r="DLX846" s="328"/>
      <c r="DLY846" s="328"/>
      <c r="DLZ846" s="328"/>
      <c r="DMA846" s="328"/>
      <c r="DMB846" s="328"/>
      <c r="DMC846" s="328"/>
      <c r="DMD846" s="328"/>
      <c r="DME846" s="328"/>
      <c r="DMF846" s="328"/>
      <c r="DMG846" s="328"/>
      <c r="DMH846" s="328"/>
      <c r="DMI846" s="328"/>
      <c r="DMJ846" s="328"/>
      <c r="DMK846" s="328"/>
      <c r="DML846" s="328"/>
      <c r="DMM846" s="328"/>
      <c r="DMN846" s="328"/>
      <c r="DMO846" s="328"/>
      <c r="DMP846" s="328"/>
      <c r="DMQ846" s="328"/>
      <c r="DMR846" s="328"/>
      <c r="DMS846" s="328"/>
      <c r="DMT846" s="328"/>
      <c r="DMU846" s="328"/>
      <c r="DMV846" s="328"/>
      <c r="DMW846" s="328"/>
      <c r="DMX846" s="328"/>
      <c r="DMY846" s="328"/>
      <c r="DMZ846" s="328"/>
      <c r="DNA846" s="328"/>
      <c r="DNB846" s="328"/>
      <c r="DNC846" s="328"/>
      <c r="DND846" s="328"/>
      <c r="DNE846" s="328"/>
      <c r="DNF846" s="328"/>
      <c r="DNG846" s="328"/>
      <c r="DNH846" s="328"/>
      <c r="DNI846" s="328"/>
      <c r="DNJ846" s="328"/>
      <c r="DNK846" s="328"/>
      <c r="DNL846" s="328"/>
      <c r="DNM846" s="328"/>
      <c r="DNN846" s="328"/>
      <c r="DNO846" s="328"/>
      <c r="DNP846" s="328"/>
      <c r="DNQ846" s="328"/>
      <c r="DNR846" s="328"/>
      <c r="DNS846" s="328"/>
      <c r="DNT846" s="328"/>
      <c r="DNU846" s="328"/>
      <c r="DNV846" s="328"/>
      <c r="DNW846" s="328"/>
      <c r="DNX846" s="328"/>
      <c r="DNY846" s="328"/>
      <c r="DNZ846" s="328"/>
      <c r="DOA846" s="328"/>
      <c r="DOB846" s="328"/>
      <c r="DOC846" s="328"/>
      <c r="DOD846" s="328"/>
      <c r="DOE846" s="328"/>
      <c r="DOF846" s="328"/>
      <c r="DOG846" s="328"/>
      <c r="DOH846" s="328"/>
      <c r="DOI846" s="328"/>
      <c r="DOJ846" s="328"/>
      <c r="DOK846" s="328"/>
      <c r="DOL846" s="328"/>
      <c r="DOM846" s="328"/>
      <c r="DON846" s="328"/>
      <c r="DOO846" s="328"/>
      <c r="DOP846" s="328"/>
      <c r="DOQ846" s="328"/>
      <c r="DOR846" s="328"/>
      <c r="DOS846" s="328"/>
      <c r="DOT846" s="328"/>
      <c r="DOU846" s="328"/>
      <c r="DOV846" s="328"/>
      <c r="DOW846" s="328"/>
      <c r="DOX846" s="328"/>
      <c r="DOY846" s="328"/>
      <c r="DOZ846" s="328"/>
      <c r="DPA846" s="328"/>
      <c r="DPB846" s="328"/>
      <c r="DPC846" s="328"/>
      <c r="DPD846" s="328"/>
      <c r="DPE846" s="328"/>
      <c r="DPF846" s="328"/>
      <c r="DPG846" s="328"/>
      <c r="DPH846" s="328"/>
      <c r="DPI846" s="328"/>
      <c r="DPJ846" s="328"/>
      <c r="DPK846" s="328"/>
      <c r="DPL846" s="328"/>
      <c r="DPM846" s="328"/>
      <c r="DPN846" s="328"/>
      <c r="DPO846" s="328"/>
      <c r="DPP846" s="328"/>
      <c r="DPQ846" s="328"/>
      <c r="DPR846" s="328"/>
      <c r="DPS846" s="328"/>
      <c r="DPT846" s="328"/>
      <c r="DPU846" s="328"/>
      <c r="DPV846" s="328"/>
      <c r="DPW846" s="328"/>
      <c r="DPX846" s="328"/>
      <c r="DPY846" s="328"/>
      <c r="DPZ846" s="328"/>
      <c r="DQA846" s="328"/>
      <c r="DQB846" s="328"/>
      <c r="DQC846" s="328"/>
      <c r="DQD846" s="328"/>
      <c r="DQE846" s="328"/>
      <c r="DQF846" s="328"/>
      <c r="DQG846" s="328"/>
      <c r="DQH846" s="328"/>
      <c r="DQI846" s="328"/>
      <c r="DQJ846" s="328"/>
      <c r="DQK846" s="328"/>
      <c r="DQL846" s="328"/>
      <c r="DQM846" s="328"/>
      <c r="DQN846" s="328"/>
      <c r="DQO846" s="328"/>
      <c r="DQP846" s="328"/>
      <c r="DQQ846" s="328"/>
      <c r="DQR846" s="328"/>
      <c r="DQS846" s="328"/>
      <c r="DQT846" s="328"/>
      <c r="DQU846" s="328"/>
      <c r="DQV846" s="328"/>
      <c r="DQW846" s="328"/>
      <c r="DQX846" s="328"/>
      <c r="DQY846" s="328"/>
      <c r="DQZ846" s="328"/>
      <c r="DRA846" s="328"/>
      <c r="DRB846" s="328"/>
      <c r="DRC846" s="328"/>
      <c r="DRD846" s="328"/>
      <c r="DRE846" s="328"/>
      <c r="DRF846" s="328"/>
      <c r="DRG846" s="328"/>
      <c r="DRH846" s="328"/>
      <c r="DRI846" s="328"/>
      <c r="DRJ846" s="328"/>
      <c r="DRK846" s="328"/>
      <c r="DRL846" s="328"/>
      <c r="DRM846" s="328"/>
      <c r="DRN846" s="328"/>
      <c r="DRO846" s="328"/>
      <c r="DRP846" s="328"/>
      <c r="DRQ846" s="328"/>
      <c r="DRR846" s="328"/>
      <c r="DRS846" s="328"/>
      <c r="DRT846" s="328"/>
      <c r="DRU846" s="328"/>
      <c r="DRV846" s="328"/>
      <c r="DRW846" s="328"/>
      <c r="DRX846" s="328"/>
      <c r="DRY846" s="328"/>
      <c r="DRZ846" s="328"/>
      <c r="DSA846" s="328"/>
      <c r="DSB846" s="328"/>
      <c r="DSC846" s="328"/>
      <c r="DSD846" s="328"/>
      <c r="DSE846" s="328"/>
      <c r="DSF846" s="328"/>
      <c r="DSG846" s="328"/>
      <c r="DSH846" s="328"/>
      <c r="DSI846" s="328"/>
      <c r="DSJ846" s="328"/>
      <c r="DSK846" s="328"/>
      <c r="DSL846" s="328"/>
      <c r="DSM846" s="328"/>
      <c r="DSN846" s="328"/>
      <c r="DSO846" s="328"/>
      <c r="DSP846" s="328"/>
      <c r="DSQ846" s="328"/>
      <c r="DSR846" s="328"/>
      <c r="DSS846" s="328"/>
      <c r="DST846" s="328"/>
      <c r="DSU846" s="328"/>
      <c r="DSV846" s="328"/>
      <c r="DSW846" s="328"/>
      <c r="DSX846" s="328"/>
      <c r="DSY846" s="328"/>
      <c r="DSZ846" s="328"/>
      <c r="DTA846" s="328"/>
      <c r="DTB846" s="328"/>
      <c r="DTC846" s="328"/>
      <c r="DTD846" s="328"/>
      <c r="DTE846" s="328"/>
      <c r="DTF846" s="328"/>
      <c r="DTG846" s="328"/>
      <c r="DTH846" s="328"/>
      <c r="DTI846" s="328"/>
      <c r="DTJ846" s="328"/>
      <c r="DTK846" s="328"/>
      <c r="DTL846" s="328"/>
      <c r="DTM846" s="328"/>
      <c r="DTN846" s="328"/>
      <c r="DTO846" s="328"/>
      <c r="DTP846" s="328"/>
      <c r="DTQ846" s="328"/>
      <c r="DTR846" s="328"/>
      <c r="DTS846" s="328"/>
      <c r="DTT846" s="328"/>
      <c r="DTU846" s="328"/>
      <c r="DTV846" s="328"/>
      <c r="DTW846" s="328"/>
      <c r="DTX846" s="328"/>
      <c r="DTY846" s="328"/>
      <c r="DTZ846" s="328"/>
      <c r="DUA846" s="328"/>
      <c r="DUB846" s="328"/>
      <c r="DUC846" s="328"/>
      <c r="DUD846" s="328"/>
      <c r="DUE846" s="328"/>
      <c r="DUF846" s="328"/>
      <c r="DUG846" s="328"/>
      <c r="DUH846" s="328"/>
      <c r="DUI846" s="328"/>
      <c r="DUJ846" s="328"/>
      <c r="DUK846" s="328"/>
      <c r="DUL846" s="328"/>
      <c r="DUM846" s="328"/>
      <c r="DUN846" s="328"/>
      <c r="DUO846" s="328"/>
      <c r="DUP846" s="328"/>
      <c r="DUQ846" s="328"/>
      <c r="DUR846" s="328"/>
      <c r="DUS846" s="328"/>
      <c r="DUT846" s="328"/>
      <c r="DUU846" s="328"/>
      <c r="DUV846" s="328"/>
      <c r="DUW846" s="328"/>
      <c r="DUX846" s="328"/>
      <c r="DUY846" s="328"/>
      <c r="DUZ846" s="328"/>
      <c r="DVA846" s="328"/>
      <c r="DVB846" s="328"/>
      <c r="DVC846" s="328"/>
      <c r="DVD846" s="328"/>
      <c r="DVE846" s="328"/>
      <c r="DVF846" s="328"/>
      <c r="DVG846" s="328"/>
      <c r="DVH846" s="328"/>
      <c r="DVI846" s="328"/>
      <c r="DVJ846" s="328"/>
      <c r="DVK846" s="328"/>
      <c r="DVL846" s="328"/>
      <c r="DVM846" s="328"/>
      <c r="DVN846" s="328"/>
      <c r="DVO846" s="328"/>
      <c r="DVP846" s="328"/>
      <c r="DVQ846" s="328"/>
      <c r="DVR846" s="328"/>
      <c r="DVS846" s="328"/>
      <c r="DVT846" s="328"/>
      <c r="DVU846" s="328"/>
      <c r="DVV846" s="328"/>
      <c r="DVW846" s="328"/>
      <c r="DVX846" s="328"/>
      <c r="DVY846" s="328"/>
      <c r="DVZ846" s="328"/>
      <c r="DWA846" s="328"/>
      <c r="DWB846" s="328"/>
      <c r="DWC846" s="328"/>
      <c r="DWD846" s="328"/>
      <c r="DWE846" s="328"/>
      <c r="DWF846" s="328"/>
      <c r="DWG846" s="328"/>
      <c r="DWH846" s="328"/>
      <c r="DWI846" s="328"/>
      <c r="DWJ846" s="328"/>
      <c r="DWK846" s="328"/>
      <c r="DWL846" s="328"/>
      <c r="DWM846" s="328"/>
      <c r="DWN846" s="328"/>
      <c r="DWO846" s="328"/>
      <c r="DWP846" s="328"/>
      <c r="DWQ846" s="328"/>
      <c r="DWR846" s="328"/>
      <c r="DWS846" s="328"/>
      <c r="DWT846" s="328"/>
      <c r="DWU846" s="328"/>
      <c r="DWV846" s="328"/>
      <c r="DWW846" s="328"/>
      <c r="DWX846" s="328"/>
      <c r="DWY846" s="328"/>
      <c r="DWZ846" s="328"/>
      <c r="DXA846" s="328"/>
      <c r="DXB846" s="328"/>
      <c r="DXC846" s="328"/>
      <c r="DXD846" s="328"/>
      <c r="DXE846" s="328"/>
      <c r="DXF846" s="328"/>
      <c r="DXG846" s="328"/>
      <c r="DXH846" s="328"/>
      <c r="DXI846" s="328"/>
      <c r="DXJ846" s="328"/>
      <c r="DXK846" s="328"/>
      <c r="DXL846" s="328"/>
      <c r="DXM846" s="328"/>
      <c r="DXN846" s="328"/>
      <c r="DXO846" s="328"/>
      <c r="DXP846" s="328"/>
      <c r="DXQ846" s="328"/>
      <c r="DXR846" s="328"/>
      <c r="DXS846" s="328"/>
      <c r="DXT846" s="328"/>
      <c r="DXU846" s="328"/>
      <c r="DXV846" s="328"/>
      <c r="DXW846" s="328"/>
      <c r="DXX846" s="328"/>
      <c r="DXY846" s="328"/>
      <c r="DXZ846" s="328"/>
      <c r="DYA846" s="328"/>
      <c r="DYB846" s="328"/>
      <c r="DYC846" s="328"/>
      <c r="DYD846" s="328"/>
      <c r="DYE846" s="328"/>
      <c r="DYF846" s="328"/>
      <c r="DYG846" s="328"/>
      <c r="DYH846" s="328"/>
      <c r="DYI846" s="328"/>
      <c r="DYJ846" s="328"/>
      <c r="DYK846" s="328"/>
      <c r="DYL846" s="328"/>
      <c r="DYM846" s="328"/>
      <c r="DYN846" s="328"/>
      <c r="DYO846" s="328"/>
      <c r="DYP846" s="328"/>
      <c r="DYQ846" s="328"/>
      <c r="DYR846" s="328"/>
      <c r="DYS846" s="328"/>
      <c r="DYT846" s="328"/>
      <c r="DYU846" s="328"/>
      <c r="DYV846" s="328"/>
      <c r="DYW846" s="328"/>
      <c r="DYX846" s="328"/>
      <c r="DYY846" s="328"/>
      <c r="DYZ846" s="328"/>
      <c r="DZA846" s="328"/>
      <c r="DZB846" s="328"/>
      <c r="DZC846" s="328"/>
      <c r="DZD846" s="328"/>
      <c r="DZE846" s="328"/>
      <c r="DZF846" s="328"/>
      <c r="DZG846" s="328"/>
      <c r="DZH846" s="328"/>
      <c r="DZI846" s="328"/>
      <c r="DZJ846" s="328"/>
      <c r="DZK846" s="328"/>
      <c r="DZL846" s="328"/>
      <c r="DZM846" s="328"/>
      <c r="DZN846" s="328"/>
      <c r="DZO846" s="328"/>
      <c r="DZP846" s="328"/>
      <c r="DZQ846" s="328"/>
      <c r="DZR846" s="328"/>
      <c r="DZS846" s="328"/>
      <c r="DZT846" s="328"/>
      <c r="DZU846" s="328"/>
      <c r="DZV846" s="328"/>
      <c r="DZW846" s="328"/>
      <c r="DZX846" s="328"/>
      <c r="DZY846" s="328"/>
      <c r="DZZ846" s="328"/>
      <c r="EAA846" s="328"/>
      <c r="EAB846" s="328"/>
      <c r="EAC846" s="328"/>
      <c r="EAD846" s="328"/>
      <c r="EAE846" s="328"/>
      <c r="EAF846" s="328"/>
      <c r="EAG846" s="328"/>
      <c r="EAH846" s="328"/>
      <c r="EAI846" s="328"/>
      <c r="EAJ846" s="328"/>
      <c r="EAK846" s="328"/>
      <c r="EAL846" s="328"/>
      <c r="EAM846" s="328"/>
      <c r="EAN846" s="328"/>
      <c r="EAO846" s="328"/>
      <c r="EAP846" s="328"/>
      <c r="EAQ846" s="328"/>
      <c r="EAR846" s="328"/>
      <c r="EAS846" s="328"/>
      <c r="EAT846" s="328"/>
      <c r="EAU846" s="328"/>
      <c r="EAV846" s="328"/>
      <c r="EAW846" s="328"/>
      <c r="EAX846" s="328"/>
      <c r="EAY846" s="328"/>
      <c r="EAZ846" s="328"/>
      <c r="EBA846" s="328"/>
      <c r="EBB846" s="328"/>
      <c r="EBC846" s="328"/>
      <c r="EBD846" s="328"/>
      <c r="EBE846" s="328"/>
      <c r="EBF846" s="328"/>
      <c r="EBG846" s="328"/>
      <c r="EBH846" s="328"/>
      <c r="EBI846" s="328"/>
      <c r="EBJ846" s="328"/>
      <c r="EBK846" s="328"/>
      <c r="EBL846" s="328"/>
      <c r="EBM846" s="328"/>
      <c r="EBN846" s="328"/>
      <c r="EBO846" s="328"/>
      <c r="EBP846" s="328"/>
      <c r="EBQ846" s="328"/>
      <c r="EBR846" s="328"/>
      <c r="EBS846" s="328"/>
      <c r="EBT846" s="328"/>
      <c r="EBU846" s="328"/>
      <c r="EBV846" s="328"/>
      <c r="EBW846" s="328"/>
      <c r="EBX846" s="328"/>
      <c r="EBY846" s="328"/>
      <c r="EBZ846" s="328"/>
      <c r="ECA846" s="328"/>
      <c r="ECB846" s="328"/>
      <c r="ECC846" s="328"/>
      <c r="ECD846" s="328"/>
      <c r="ECE846" s="328"/>
      <c r="ECF846" s="328"/>
      <c r="ECG846" s="328"/>
      <c r="ECH846" s="328"/>
      <c r="ECI846" s="328"/>
      <c r="ECJ846" s="328"/>
      <c r="ECK846" s="328"/>
      <c r="ECL846" s="328"/>
      <c r="ECM846" s="328"/>
      <c r="ECN846" s="328"/>
      <c r="ECO846" s="328"/>
      <c r="ECP846" s="328"/>
      <c r="ECQ846" s="328"/>
      <c r="ECR846" s="328"/>
      <c r="ECS846" s="328"/>
      <c r="ECT846" s="328"/>
      <c r="ECU846" s="328"/>
      <c r="ECV846" s="328"/>
      <c r="ECW846" s="328"/>
      <c r="ECX846" s="328"/>
      <c r="ECY846" s="328"/>
      <c r="ECZ846" s="328"/>
      <c r="EDA846" s="328"/>
      <c r="EDB846" s="328"/>
      <c r="EDC846" s="328"/>
      <c r="EDD846" s="328"/>
      <c r="EDE846" s="328"/>
      <c r="EDF846" s="328"/>
      <c r="EDG846" s="328"/>
      <c r="EDH846" s="328"/>
      <c r="EDI846" s="328"/>
      <c r="EDJ846" s="328"/>
      <c r="EDK846" s="328"/>
      <c r="EDL846" s="328"/>
      <c r="EDM846" s="328"/>
      <c r="EDN846" s="328"/>
      <c r="EDO846" s="328"/>
      <c r="EDP846" s="328"/>
      <c r="EDQ846" s="328"/>
      <c r="EDR846" s="328"/>
      <c r="EDS846" s="328"/>
      <c r="EDT846" s="328"/>
      <c r="EDU846" s="328"/>
      <c r="EDV846" s="328"/>
      <c r="EDW846" s="328"/>
      <c r="EDX846" s="328"/>
      <c r="EDY846" s="328"/>
      <c r="EDZ846" s="328"/>
      <c r="EEA846" s="328"/>
      <c r="EEB846" s="328"/>
      <c r="EEC846" s="328"/>
      <c r="EED846" s="328"/>
      <c r="EEE846" s="328"/>
      <c r="EEF846" s="328"/>
      <c r="EEG846" s="328"/>
      <c r="EEH846" s="328"/>
      <c r="EEI846" s="328"/>
      <c r="EEJ846" s="328"/>
      <c r="EEK846" s="328"/>
      <c r="EEL846" s="328"/>
      <c r="EEM846" s="328"/>
      <c r="EEN846" s="328"/>
      <c r="EEO846" s="328"/>
      <c r="EEP846" s="328"/>
      <c r="EEQ846" s="328"/>
      <c r="EER846" s="328"/>
      <c r="EES846" s="328"/>
      <c r="EET846" s="328"/>
      <c r="EEU846" s="328"/>
      <c r="EEV846" s="328"/>
      <c r="EEW846" s="328"/>
      <c r="EEX846" s="328"/>
      <c r="EEY846" s="328"/>
      <c r="EEZ846" s="328"/>
      <c r="EFA846" s="328"/>
      <c r="EFB846" s="328"/>
      <c r="EFC846" s="328"/>
      <c r="EFD846" s="328"/>
      <c r="EFE846" s="328"/>
      <c r="EFF846" s="328"/>
      <c r="EFG846" s="328"/>
      <c r="EFH846" s="328"/>
      <c r="EFI846" s="328"/>
      <c r="EFJ846" s="328"/>
      <c r="EFK846" s="328"/>
      <c r="EFL846" s="328"/>
      <c r="EFM846" s="328"/>
      <c r="EFN846" s="328"/>
      <c r="EFO846" s="328"/>
      <c r="EFP846" s="328"/>
      <c r="EFQ846" s="328"/>
      <c r="EFR846" s="328"/>
      <c r="EFS846" s="328"/>
      <c r="EFT846" s="328"/>
      <c r="EFU846" s="328"/>
      <c r="EFV846" s="328"/>
      <c r="EFW846" s="328"/>
      <c r="EFX846" s="328"/>
      <c r="EFY846" s="328"/>
      <c r="EFZ846" s="328"/>
      <c r="EGA846" s="328"/>
      <c r="EGB846" s="328"/>
      <c r="EGC846" s="328"/>
      <c r="EGD846" s="328"/>
      <c r="EGE846" s="328"/>
      <c r="EGF846" s="328"/>
      <c r="EGG846" s="328"/>
      <c r="EGH846" s="328"/>
      <c r="EGI846" s="328"/>
      <c r="EGJ846" s="328"/>
      <c r="EGK846" s="328"/>
      <c r="EGL846" s="328"/>
      <c r="EGM846" s="328"/>
      <c r="EGN846" s="328"/>
      <c r="EGO846" s="328"/>
      <c r="EGP846" s="328"/>
      <c r="EGQ846" s="328"/>
      <c r="EGR846" s="328"/>
      <c r="EGS846" s="328"/>
      <c r="EGT846" s="328"/>
      <c r="EGU846" s="328"/>
      <c r="EGV846" s="328"/>
      <c r="EGW846" s="328"/>
      <c r="EGX846" s="328"/>
      <c r="EGY846" s="328"/>
      <c r="EGZ846" s="328"/>
      <c r="EHA846" s="328"/>
      <c r="EHB846" s="328"/>
      <c r="EHC846" s="328"/>
      <c r="EHD846" s="328"/>
      <c r="EHE846" s="328"/>
      <c r="EHF846" s="328"/>
      <c r="EHG846" s="328"/>
      <c r="EHH846" s="328"/>
      <c r="EHI846" s="328"/>
      <c r="EHJ846" s="328"/>
      <c r="EHK846" s="328"/>
      <c r="EHL846" s="328"/>
      <c r="EHM846" s="328"/>
      <c r="EHN846" s="328"/>
      <c r="EHO846" s="328"/>
      <c r="EHP846" s="328"/>
      <c r="EHQ846" s="328"/>
      <c r="EHR846" s="328"/>
      <c r="EHS846" s="328"/>
      <c r="EHT846" s="328"/>
      <c r="EHU846" s="328"/>
      <c r="EHV846" s="328"/>
      <c r="EHW846" s="328"/>
      <c r="EHX846" s="328"/>
      <c r="EHY846" s="328"/>
      <c r="EHZ846" s="328"/>
      <c r="EIA846" s="328"/>
      <c r="EIB846" s="328"/>
      <c r="EIC846" s="328"/>
      <c r="EID846" s="328"/>
      <c r="EIE846" s="328"/>
      <c r="EIF846" s="328"/>
      <c r="EIG846" s="328"/>
      <c r="EIH846" s="328"/>
      <c r="EII846" s="328"/>
      <c r="EIJ846" s="328"/>
      <c r="EIK846" s="328"/>
      <c r="EIL846" s="328"/>
      <c r="EIM846" s="328"/>
      <c r="EIN846" s="328"/>
      <c r="EIO846" s="328"/>
      <c r="EIP846" s="328"/>
      <c r="EIQ846" s="328"/>
      <c r="EIR846" s="328"/>
      <c r="EIS846" s="328"/>
      <c r="EIT846" s="328"/>
      <c r="EIU846" s="328"/>
      <c r="EIV846" s="328"/>
      <c r="EIW846" s="328"/>
      <c r="EIX846" s="328"/>
      <c r="EIY846" s="328"/>
      <c r="EIZ846" s="328"/>
      <c r="EJA846" s="328"/>
      <c r="EJB846" s="328"/>
      <c r="EJC846" s="328"/>
      <c r="EJD846" s="328"/>
      <c r="EJE846" s="328"/>
      <c r="EJF846" s="328"/>
      <c r="EJG846" s="328"/>
      <c r="EJH846" s="328"/>
      <c r="EJI846" s="328"/>
      <c r="EJJ846" s="328"/>
      <c r="EJK846" s="328"/>
      <c r="EJL846" s="328"/>
      <c r="EJM846" s="328"/>
      <c r="EJN846" s="328"/>
      <c r="EJO846" s="328"/>
      <c r="EJP846" s="328"/>
      <c r="EJQ846" s="328"/>
      <c r="EJR846" s="328"/>
      <c r="EJS846" s="328"/>
      <c r="EJT846" s="328"/>
      <c r="EJU846" s="328"/>
      <c r="EJV846" s="328"/>
      <c r="EJW846" s="328"/>
      <c r="EJX846" s="328"/>
      <c r="EJY846" s="328"/>
      <c r="EJZ846" s="328"/>
      <c r="EKA846" s="328"/>
      <c r="EKB846" s="328"/>
      <c r="EKC846" s="328"/>
      <c r="EKD846" s="328"/>
      <c r="EKE846" s="328"/>
      <c r="EKF846" s="328"/>
      <c r="EKG846" s="328"/>
      <c r="EKH846" s="328"/>
      <c r="EKI846" s="328"/>
      <c r="EKJ846" s="328"/>
      <c r="EKK846" s="328"/>
      <c r="EKL846" s="328"/>
      <c r="EKM846" s="328"/>
      <c r="EKN846" s="328"/>
      <c r="EKO846" s="328"/>
      <c r="EKP846" s="328"/>
      <c r="EKQ846" s="328"/>
      <c r="EKR846" s="328"/>
      <c r="EKS846" s="328"/>
      <c r="EKT846" s="328"/>
      <c r="EKU846" s="328"/>
      <c r="EKV846" s="328"/>
      <c r="EKW846" s="328"/>
      <c r="EKX846" s="328"/>
      <c r="EKY846" s="328"/>
      <c r="EKZ846" s="328"/>
      <c r="ELA846" s="328"/>
      <c r="ELB846" s="328"/>
      <c r="ELC846" s="328"/>
      <c r="ELD846" s="328"/>
      <c r="ELE846" s="328"/>
      <c r="ELF846" s="328"/>
      <c r="ELG846" s="328"/>
      <c r="ELH846" s="328"/>
      <c r="ELI846" s="328"/>
      <c r="ELJ846" s="328"/>
      <c r="ELK846" s="328"/>
      <c r="ELL846" s="328"/>
      <c r="ELM846" s="328"/>
      <c r="ELN846" s="328"/>
      <c r="ELO846" s="328"/>
      <c r="ELP846" s="328"/>
      <c r="ELQ846" s="328"/>
      <c r="ELR846" s="328"/>
      <c r="ELS846" s="328"/>
      <c r="ELT846" s="328"/>
      <c r="ELU846" s="328"/>
      <c r="ELV846" s="328"/>
      <c r="ELW846" s="328"/>
      <c r="ELX846" s="328"/>
      <c r="ELY846" s="328"/>
      <c r="ELZ846" s="328"/>
      <c r="EMA846" s="328"/>
      <c r="EMB846" s="328"/>
      <c r="EMC846" s="328"/>
      <c r="EMD846" s="328"/>
      <c r="EME846" s="328"/>
      <c r="EMF846" s="328"/>
      <c r="EMG846" s="328"/>
      <c r="EMH846" s="328"/>
      <c r="EMI846" s="328"/>
      <c r="EMJ846" s="328"/>
      <c r="EMK846" s="328"/>
      <c r="EML846" s="328"/>
      <c r="EMM846" s="328"/>
      <c r="EMN846" s="328"/>
      <c r="EMO846" s="328"/>
      <c r="EMP846" s="328"/>
      <c r="EMQ846" s="328"/>
      <c r="EMR846" s="328"/>
      <c r="EMS846" s="328"/>
      <c r="EMT846" s="328"/>
      <c r="EMU846" s="328"/>
      <c r="EMV846" s="328"/>
      <c r="EMW846" s="328"/>
      <c r="EMX846" s="328"/>
      <c r="EMY846" s="328"/>
      <c r="EMZ846" s="328"/>
      <c r="ENA846" s="328"/>
      <c r="ENB846" s="328"/>
      <c r="ENC846" s="328"/>
      <c r="END846" s="328"/>
      <c r="ENE846" s="328"/>
      <c r="ENF846" s="328"/>
      <c r="ENG846" s="328"/>
      <c r="ENH846" s="328"/>
      <c r="ENI846" s="328"/>
      <c r="ENJ846" s="328"/>
      <c r="ENK846" s="328"/>
      <c r="ENL846" s="328"/>
      <c r="ENM846" s="328"/>
      <c r="ENN846" s="328"/>
      <c r="ENO846" s="328"/>
      <c r="ENP846" s="328"/>
      <c r="ENQ846" s="328"/>
      <c r="ENR846" s="328"/>
      <c r="ENS846" s="328"/>
      <c r="ENT846" s="328"/>
      <c r="ENU846" s="328"/>
      <c r="ENV846" s="328"/>
      <c r="ENW846" s="328"/>
      <c r="ENX846" s="328"/>
      <c r="ENY846" s="328"/>
      <c r="ENZ846" s="328"/>
      <c r="EOA846" s="328"/>
      <c r="EOB846" s="328"/>
      <c r="EOC846" s="328"/>
      <c r="EOD846" s="328"/>
      <c r="EOE846" s="328"/>
      <c r="EOF846" s="328"/>
      <c r="EOG846" s="328"/>
      <c r="EOH846" s="328"/>
      <c r="EOI846" s="328"/>
      <c r="EOJ846" s="328"/>
      <c r="EOK846" s="328"/>
      <c r="EOL846" s="328"/>
      <c r="EOM846" s="328"/>
      <c r="EON846" s="328"/>
      <c r="EOO846" s="328"/>
      <c r="EOP846" s="328"/>
      <c r="EOQ846" s="328"/>
      <c r="EOR846" s="328"/>
      <c r="EOS846" s="328"/>
      <c r="EOT846" s="328"/>
      <c r="EOU846" s="328"/>
      <c r="EOV846" s="328"/>
      <c r="EOW846" s="328"/>
      <c r="EOX846" s="328"/>
      <c r="EOY846" s="328"/>
      <c r="EOZ846" s="328"/>
      <c r="EPA846" s="328"/>
      <c r="EPB846" s="328"/>
      <c r="EPC846" s="328"/>
      <c r="EPD846" s="328"/>
      <c r="EPE846" s="328"/>
      <c r="EPF846" s="328"/>
      <c r="EPG846" s="328"/>
      <c r="EPH846" s="328"/>
      <c r="EPI846" s="328"/>
      <c r="EPJ846" s="328"/>
      <c r="EPK846" s="328"/>
      <c r="EPL846" s="328"/>
      <c r="EPM846" s="328"/>
      <c r="EPN846" s="328"/>
      <c r="EPO846" s="328"/>
      <c r="EPP846" s="328"/>
      <c r="EPQ846" s="328"/>
      <c r="EPR846" s="328"/>
      <c r="EPS846" s="328"/>
      <c r="EPT846" s="328"/>
      <c r="EPU846" s="328"/>
      <c r="EPV846" s="328"/>
      <c r="EPW846" s="328"/>
      <c r="EPX846" s="328"/>
      <c r="EPY846" s="328"/>
      <c r="EPZ846" s="328"/>
      <c r="EQA846" s="328"/>
      <c r="EQB846" s="328"/>
      <c r="EQC846" s="328"/>
      <c r="EQD846" s="328"/>
      <c r="EQE846" s="328"/>
      <c r="EQF846" s="328"/>
      <c r="EQG846" s="328"/>
      <c r="EQH846" s="328"/>
      <c r="EQI846" s="328"/>
      <c r="EQJ846" s="328"/>
      <c r="EQK846" s="328"/>
      <c r="EQL846" s="328"/>
      <c r="EQM846" s="328"/>
      <c r="EQN846" s="328"/>
      <c r="EQO846" s="328"/>
      <c r="EQP846" s="328"/>
      <c r="EQQ846" s="328"/>
      <c r="EQR846" s="328"/>
      <c r="EQS846" s="328"/>
      <c r="EQT846" s="328"/>
      <c r="EQU846" s="328"/>
      <c r="EQV846" s="328"/>
      <c r="EQW846" s="328"/>
      <c r="EQX846" s="328"/>
      <c r="EQY846" s="328"/>
      <c r="EQZ846" s="328"/>
      <c r="ERA846" s="328"/>
      <c r="ERB846" s="328"/>
      <c r="ERC846" s="328"/>
      <c r="ERD846" s="328"/>
      <c r="ERE846" s="328"/>
      <c r="ERF846" s="328"/>
      <c r="ERG846" s="328"/>
      <c r="ERH846" s="328"/>
      <c r="ERI846" s="328"/>
      <c r="ERJ846" s="328"/>
      <c r="ERK846" s="328"/>
      <c r="ERL846" s="328"/>
      <c r="ERM846" s="328"/>
      <c r="ERN846" s="328"/>
      <c r="ERO846" s="328"/>
      <c r="ERP846" s="328"/>
      <c r="ERQ846" s="328"/>
      <c r="ERR846" s="328"/>
      <c r="ERS846" s="328"/>
      <c r="ERT846" s="328"/>
      <c r="ERU846" s="328"/>
      <c r="ERV846" s="328"/>
      <c r="ERW846" s="328"/>
      <c r="ERX846" s="328"/>
      <c r="ERY846" s="328"/>
      <c r="ERZ846" s="328"/>
      <c r="ESA846" s="328"/>
      <c r="ESB846" s="328"/>
      <c r="ESC846" s="328"/>
      <c r="ESD846" s="328"/>
      <c r="ESE846" s="328"/>
      <c r="ESF846" s="328"/>
      <c r="ESG846" s="328"/>
      <c r="ESH846" s="328"/>
      <c r="ESI846" s="328"/>
      <c r="ESJ846" s="328"/>
      <c r="ESK846" s="328"/>
      <c r="ESL846" s="328"/>
      <c r="ESM846" s="328"/>
      <c r="ESN846" s="328"/>
      <c r="ESO846" s="328"/>
      <c r="ESP846" s="328"/>
      <c r="ESQ846" s="328"/>
      <c r="ESR846" s="328"/>
      <c r="ESS846" s="328"/>
      <c r="EST846" s="328"/>
      <c r="ESU846" s="328"/>
      <c r="ESV846" s="328"/>
      <c r="ESW846" s="328"/>
      <c r="ESX846" s="328"/>
      <c r="ESY846" s="328"/>
      <c r="ESZ846" s="328"/>
      <c r="ETA846" s="328"/>
      <c r="ETB846" s="328"/>
      <c r="ETC846" s="328"/>
      <c r="ETD846" s="328"/>
      <c r="ETE846" s="328"/>
      <c r="ETF846" s="328"/>
      <c r="ETG846" s="328"/>
      <c r="ETH846" s="328"/>
      <c r="ETI846" s="328"/>
      <c r="ETJ846" s="328"/>
      <c r="ETK846" s="328"/>
      <c r="ETL846" s="328"/>
      <c r="ETM846" s="328"/>
      <c r="ETN846" s="328"/>
      <c r="ETO846" s="328"/>
      <c r="ETP846" s="328"/>
      <c r="ETQ846" s="328"/>
      <c r="ETR846" s="328"/>
      <c r="ETS846" s="328"/>
      <c r="ETT846" s="328"/>
      <c r="ETU846" s="328"/>
      <c r="ETV846" s="328"/>
      <c r="ETW846" s="328"/>
      <c r="ETX846" s="328"/>
      <c r="ETY846" s="328"/>
      <c r="ETZ846" s="328"/>
      <c r="EUA846" s="328"/>
      <c r="EUB846" s="328"/>
      <c r="EUC846" s="328"/>
      <c r="EUD846" s="328"/>
      <c r="EUE846" s="328"/>
      <c r="EUF846" s="328"/>
      <c r="EUG846" s="328"/>
      <c r="EUH846" s="328"/>
      <c r="EUI846" s="328"/>
      <c r="EUJ846" s="328"/>
      <c r="EUK846" s="328"/>
      <c r="EUL846" s="328"/>
      <c r="EUM846" s="328"/>
      <c r="EUN846" s="328"/>
      <c r="EUO846" s="328"/>
      <c r="EUP846" s="328"/>
      <c r="EUQ846" s="328"/>
      <c r="EUR846" s="328"/>
      <c r="EUS846" s="328"/>
      <c r="EUT846" s="328"/>
      <c r="EUU846" s="328"/>
      <c r="EUV846" s="328"/>
      <c r="EUW846" s="328"/>
      <c r="EUX846" s="328"/>
      <c r="EUY846" s="328"/>
      <c r="EUZ846" s="328"/>
      <c r="EVA846" s="328"/>
      <c r="EVB846" s="328"/>
      <c r="EVC846" s="328"/>
      <c r="EVD846" s="328"/>
      <c r="EVE846" s="328"/>
      <c r="EVF846" s="328"/>
      <c r="EVG846" s="328"/>
      <c r="EVH846" s="328"/>
      <c r="EVI846" s="328"/>
      <c r="EVJ846" s="328"/>
      <c r="EVK846" s="328"/>
      <c r="EVL846" s="328"/>
      <c r="EVM846" s="328"/>
      <c r="EVN846" s="328"/>
      <c r="EVO846" s="328"/>
      <c r="EVP846" s="328"/>
      <c r="EVQ846" s="328"/>
      <c r="EVR846" s="328"/>
      <c r="EVS846" s="328"/>
      <c r="EVT846" s="328"/>
      <c r="EVU846" s="328"/>
      <c r="EVV846" s="328"/>
      <c r="EVW846" s="328"/>
      <c r="EVX846" s="328"/>
      <c r="EVY846" s="328"/>
      <c r="EVZ846" s="328"/>
      <c r="EWA846" s="328"/>
      <c r="EWB846" s="328"/>
      <c r="EWC846" s="328"/>
      <c r="EWD846" s="328"/>
      <c r="EWE846" s="328"/>
      <c r="EWF846" s="328"/>
      <c r="EWG846" s="328"/>
      <c r="EWH846" s="328"/>
      <c r="EWI846" s="328"/>
      <c r="EWJ846" s="328"/>
      <c r="EWK846" s="328"/>
      <c r="EWL846" s="328"/>
      <c r="EWM846" s="328"/>
      <c r="EWN846" s="328"/>
      <c r="EWO846" s="328"/>
      <c r="EWP846" s="328"/>
      <c r="EWQ846" s="328"/>
      <c r="EWR846" s="328"/>
      <c r="EWS846" s="328"/>
      <c r="EWT846" s="328"/>
      <c r="EWU846" s="328"/>
      <c r="EWV846" s="328"/>
      <c r="EWW846" s="328"/>
      <c r="EWX846" s="328"/>
      <c r="EWY846" s="328"/>
      <c r="EWZ846" s="328"/>
      <c r="EXA846" s="328"/>
      <c r="EXB846" s="328"/>
      <c r="EXC846" s="328"/>
      <c r="EXD846" s="328"/>
      <c r="EXE846" s="328"/>
      <c r="EXF846" s="328"/>
      <c r="EXG846" s="328"/>
      <c r="EXH846" s="328"/>
      <c r="EXI846" s="328"/>
      <c r="EXJ846" s="328"/>
      <c r="EXK846" s="328"/>
      <c r="EXL846" s="328"/>
      <c r="EXM846" s="328"/>
      <c r="EXN846" s="328"/>
      <c r="EXO846" s="328"/>
      <c r="EXP846" s="328"/>
      <c r="EXQ846" s="328"/>
      <c r="EXR846" s="328"/>
      <c r="EXS846" s="328"/>
      <c r="EXT846" s="328"/>
      <c r="EXU846" s="328"/>
      <c r="EXV846" s="328"/>
      <c r="EXW846" s="328"/>
      <c r="EXX846" s="328"/>
      <c r="EXY846" s="328"/>
      <c r="EXZ846" s="328"/>
      <c r="EYA846" s="328"/>
      <c r="EYB846" s="328"/>
      <c r="EYC846" s="328"/>
      <c r="EYD846" s="328"/>
      <c r="EYE846" s="328"/>
      <c r="EYF846" s="328"/>
      <c r="EYG846" s="328"/>
      <c r="EYH846" s="328"/>
      <c r="EYI846" s="328"/>
      <c r="EYJ846" s="328"/>
      <c r="EYK846" s="328"/>
      <c r="EYL846" s="328"/>
      <c r="EYM846" s="328"/>
      <c r="EYN846" s="328"/>
      <c r="EYO846" s="328"/>
      <c r="EYP846" s="328"/>
      <c r="EYQ846" s="328"/>
      <c r="EYR846" s="328"/>
      <c r="EYS846" s="328"/>
      <c r="EYT846" s="328"/>
      <c r="EYU846" s="328"/>
      <c r="EYV846" s="328"/>
      <c r="EYW846" s="328"/>
      <c r="EYX846" s="328"/>
      <c r="EYY846" s="328"/>
      <c r="EYZ846" s="328"/>
      <c r="EZA846" s="328"/>
      <c r="EZB846" s="328"/>
      <c r="EZC846" s="328"/>
      <c r="EZD846" s="328"/>
      <c r="EZE846" s="328"/>
      <c r="EZF846" s="328"/>
      <c r="EZG846" s="328"/>
      <c r="EZH846" s="328"/>
      <c r="EZI846" s="328"/>
      <c r="EZJ846" s="328"/>
      <c r="EZK846" s="328"/>
      <c r="EZL846" s="328"/>
      <c r="EZM846" s="328"/>
      <c r="EZN846" s="328"/>
      <c r="EZO846" s="328"/>
      <c r="EZP846" s="328"/>
      <c r="EZQ846" s="328"/>
      <c r="EZR846" s="328"/>
      <c r="EZS846" s="328"/>
      <c r="EZT846" s="328"/>
      <c r="EZU846" s="328"/>
      <c r="EZV846" s="328"/>
      <c r="EZW846" s="328"/>
      <c r="EZX846" s="328"/>
      <c r="EZY846" s="328"/>
      <c r="EZZ846" s="328"/>
      <c r="FAA846" s="328"/>
      <c r="FAB846" s="328"/>
      <c r="FAC846" s="328"/>
      <c r="FAD846" s="328"/>
      <c r="FAE846" s="328"/>
      <c r="FAF846" s="328"/>
      <c r="FAG846" s="328"/>
      <c r="FAH846" s="328"/>
      <c r="FAI846" s="328"/>
      <c r="FAJ846" s="328"/>
      <c r="FAK846" s="328"/>
      <c r="FAL846" s="328"/>
      <c r="FAM846" s="328"/>
      <c r="FAN846" s="328"/>
      <c r="FAO846" s="328"/>
      <c r="FAP846" s="328"/>
      <c r="FAQ846" s="328"/>
      <c r="FAR846" s="328"/>
      <c r="FAS846" s="328"/>
      <c r="FAT846" s="328"/>
      <c r="FAU846" s="328"/>
      <c r="FAV846" s="328"/>
      <c r="FAW846" s="328"/>
      <c r="FAX846" s="328"/>
      <c r="FAY846" s="328"/>
      <c r="FAZ846" s="328"/>
      <c r="FBA846" s="328"/>
      <c r="FBB846" s="328"/>
      <c r="FBC846" s="328"/>
      <c r="FBD846" s="328"/>
      <c r="FBE846" s="328"/>
      <c r="FBF846" s="328"/>
      <c r="FBG846" s="328"/>
      <c r="FBH846" s="328"/>
      <c r="FBI846" s="328"/>
      <c r="FBJ846" s="328"/>
      <c r="FBK846" s="328"/>
      <c r="FBL846" s="328"/>
      <c r="FBM846" s="328"/>
      <c r="FBN846" s="328"/>
      <c r="FBO846" s="328"/>
      <c r="FBP846" s="328"/>
      <c r="FBQ846" s="328"/>
      <c r="FBR846" s="328"/>
      <c r="FBS846" s="328"/>
      <c r="FBT846" s="328"/>
      <c r="FBU846" s="328"/>
      <c r="FBV846" s="328"/>
      <c r="FBW846" s="328"/>
      <c r="FBX846" s="328"/>
      <c r="FBY846" s="328"/>
      <c r="FBZ846" s="328"/>
      <c r="FCA846" s="328"/>
      <c r="FCB846" s="328"/>
      <c r="FCC846" s="328"/>
      <c r="FCD846" s="328"/>
      <c r="FCE846" s="328"/>
      <c r="FCF846" s="328"/>
      <c r="FCG846" s="328"/>
      <c r="FCH846" s="328"/>
      <c r="FCI846" s="328"/>
      <c r="FCJ846" s="328"/>
      <c r="FCK846" s="328"/>
      <c r="FCL846" s="328"/>
      <c r="FCM846" s="328"/>
      <c r="FCN846" s="328"/>
      <c r="FCO846" s="328"/>
      <c r="FCP846" s="328"/>
      <c r="FCQ846" s="328"/>
      <c r="FCR846" s="328"/>
      <c r="FCS846" s="328"/>
      <c r="FCT846" s="328"/>
      <c r="FCU846" s="328"/>
      <c r="FCV846" s="328"/>
      <c r="FCW846" s="328"/>
      <c r="FCX846" s="328"/>
      <c r="FCY846" s="328"/>
      <c r="FCZ846" s="328"/>
      <c r="FDA846" s="328"/>
      <c r="FDB846" s="328"/>
      <c r="FDC846" s="328"/>
      <c r="FDD846" s="328"/>
      <c r="FDE846" s="328"/>
      <c r="FDF846" s="328"/>
      <c r="FDG846" s="328"/>
      <c r="FDH846" s="328"/>
      <c r="FDI846" s="328"/>
      <c r="FDJ846" s="328"/>
      <c r="FDK846" s="328"/>
      <c r="FDL846" s="328"/>
      <c r="FDM846" s="328"/>
      <c r="FDN846" s="328"/>
      <c r="FDO846" s="328"/>
      <c r="FDP846" s="328"/>
      <c r="FDQ846" s="328"/>
      <c r="FDR846" s="328"/>
      <c r="FDS846" s="328"/>
      <c r="FDT846" s="328"/>
      <c r="FDU846" s="328"/>
      <c r="FDV846" s="328"/>
      <c r="FDW846" s="328"/>
      <c r="FDX846" s="328"/>
      <c r="FDY846" s="328"/>
      <c r="FDZ846" s="328"/>
      <c r="FEA846" s="328"/>
      <c r="FEB846" s="328"/>
      <c r="FEC846" s="328"/>
      <c r="FED846" s="328"/>
      <c r="FEE846" s="328"/>
      <c r="FEF846" s="328"/>
      <c r="FEG846" s="328"/>
      <c r="FEH846" s="328"/>
      <c r="FEI846" s="328"/>
      <c r="FEJ846" s="328"/>
      <c r="FEK846" s="328"/>
      <c r="FEL846" s="328"/>
      <c r="FEM846" s="328"/>
      <c r="FEN846" s="328"/>
      <c r="FEO846" s="328"/>
      <c r="FEP846" s="328"/>
      <c r="FEQ846" s="328"/>
      <c r="FER846" s="328"/>
      <c r="FES846" s="328"/>
      <c r="FET846" s="328"/>
      <c r="FEU846" s="328"/>
      <c r="FEV846" s="328"/>
      <c r="FEW846" s="328"/>
      <c r="FEX846" s="328"/>
      <c r="FEY846" s="328"/>
      <c r="FEZ846" s="328"/>
      <c r="FFA846" s="328"/>
      <c r="FFB846" s="328"/>
      <c r="FFC846" s="328"/>
      <c r="FFD846" s="328"/>
      <c r="FFE846" s="328"/>
      <c r="FFF846" s="328"/>
      <c r="FFG846" s="328"/>
      <c r="FFH846" s="328"/>
      <c r="FFI846" s="328"/>
      <c r="FFJ846" s="328"/>
      <c r="FFK846" s="328"/>
      <c r="FFL846" s="328"/>
      <c r="FFM846" s="328"/>
      <c r="FFN846" s="328"/>
      <c r="FFO846" s="328"/>
      <c r="FFP846" s="328"/>
      <c r="FFQ846" s="328"/>
      <c r="FFR846" s="328"/>
      <c r="FFS846" s="328"/>
      <c r="FFT846" s="328"/>
      <c r="FFU846" s="328"/>
      <c r="FFV846" s="328"/>
      <c r="FFW846" s="328"/>
      <c r="FFX846" s="328"/>
      <c r="FFY846" s="328"/>
      <c r="FFZ846" s="328"/>
      <c r="FGA846" s="328"/>
      <c r="FGB846" s="328"/>
      <c r="FGC846" s="328"/>
      <c r="FGD846" s="328"/>
      <c r="FGE846" s="328"/>
      <c r="FGF846" s="328"/>
      <c r="FGG846" s="328"/>
      <c r="FGH846" s="328"/>
      <c r="FGI846" s="328"/>
      <c r="FGJ846" s="328"/>
      <c r="FGK846" s="328"/>
      <c r="FGL846" s="328"/>
      <c r="FGM846" s="328"/>
      <c r="FGN846" s="328"/>
      <c r="FGO846" s="328"/>
      <c r="FGP846" s="328"/>
      <c r="FGQ846" s="328"/>
      <c r="FGR846" s="328"/>
      <c r="FGS846" s="328"/>
      <c r="FGT846" s="328"/>
      <c r="FGU846" s="328"/>
      <c r="FGV846" s="328"/>
      <c r="FGW846" s="328"/>
      <c r="FGX846" s="328"/>
      <c r="FGY846" s="328"/>
      <c r="FGZ846" s="328"/>
      <c r="FHA846" s="328"/>
      <c r="FHB846" s="328"/>
      <c r="FHC846" s="328"/>
      <c r="FHD846" s="328"/>
      <c r="FHE846" s="328"/>
      <c r="FHF846" s="328"/>
      <c r="FHG846" s="328"/>
      <c r="FHH846" s="328"/>
      <c r="FHI846" s="328"/>
      <c r="FHJ846" s="328"/>
      <c r="FHK846" s="328"/>
      <c r="FHL846" s="328"/>
      <c r="FHM846" s="328"/>
      <c r="FHN846" s="328"/>
      <c r="FHO846" s="328"/>
      <c r="FHP846" s="328"/>
      <c r="FHQ846" s="328"/>
      <c r="FHR846" s="328"/>
      <c r="FHS846" s="328"/>
      <c r="FHT846" s="328"/>
      <c r="FHU846" s="328"/>
      <c r="FHV846" s="328"/>
      <c r="FHW846" s="328"/>
      <c r="FHX846" s="328"/>
      <c r="FHY846" s="328"/>
      <c r="FHZ846" s="328"/>
      <c r="FIA846" s="328"/>
      <c r="FIB846" s="328"/>
      <c r="FIC846" s="328"/>
      <c r="FID846" s="328"/>
      <c r="FIE846" s="328"/>
      <c r="FIF846" s="328"/>
      <c r="FIG846" s="328"/>
      <c r="FIH846" s="328"/>
      <c r="FII846" s="328"/>
      <c r="FIJ846" s="328"/>
      <c r="FIK846" s="328"/>
      <c r="FIL846" s="328"/>
      <c r="FIM846" s="328"/>
      <c r="FIN846" s="328"/>
      <c r="FIO846" s="328"/>
      <c r="FIP846" s="328"/>
      <c r="FIQ846" s="328"/>
      <c r="FIR846" s="328"/>
      <c r="FIS846" s="328"/>
      <c r="FIT846" s="328"/>
      <c r="FIU846" s="328"/>
      <c r="FIV846" s="328"/>
      <c r="FIW846" s="328"/>
      <c r="FIX846" s="328"/>
      <c r="FIY846" s="328"/>
      <c r="FIZ846" s="328"/>
      <c r="FJA846" s="328"/>
      <c r="FJB846" s="328"/>
      <c r="FJC846" s="328"/>
      <c r="FJD846" s="328"/>
      <c r="FJE846" s="328"/>
      <c r="FJF846" s="328"/>
      <c r="FJG846" s="328"/>
      <c r="FJH846" s="328"/>
      <c r="FJI846" s="328"/>
      <c r="FJJ846" s="328"/>
      <c r="FJK846" s="328"/>
      <c r="FJL846" s="328"/>
      <c r="FJM846" s="328"/>
      <c r="FJN846" s="328"/>
      <c r="FJO846" s="328"/>
      <c r="FJP846" s="328"/>
      <c r="FJQ846" s="328"/>
      <c r="FJR846" s="328"/>
      <c r="FJS846" s="328"/>
      <c r="FJT846" s="328"/>
      <c r="FJU846" s="328"/>
      <c r="FJV846" s="328"/>
      <c r="FJW846" s="328"/>
      <c r="FJX846" s="328"/>
      <c r="FJY846" s="328"/>
      <c r="FJZ846" s="328"/>
      <c r="FKA846" s="328"/>
      <c r="FKB846" s="328"/>
      <c r="FKC846" s="328"/>
      <c r="FKD846" s="328"/>
      <c r="FKE846" s="328"/>
      <c r="FKF846" s="328"/>
      <c r="FKG846" s="328"/>
      <c r="FKH846" s="328"/>
      <c r="FKI846" s="328"/>
      <c r="FKJ846" s="328"/>
      <c r="FKK846" s="328"/>
      <c r="FKL846" s="328"/>
      <c r="FKM846" s="328"/>
      <c r="FKN846" s="328"/>
      <c r="FKO846" s="328"/>
      <c r="FKP846" s="328"/>
      <c r="FKQ846" s="328"/>
      <c r="FKR846" s="328"/>
      <c r="FKS846" s="328"/>
      <c r="FKT846" s="328"/>
      <c r="FKU846" s="328"/>
      <c r="FKV846" s="328"/>
      <c r="FKW846" s="328"/>
      <c r="FKX846" s="328"/>
      <c r="FKY846" s="328"/>
      <c r="FKZ846" s="328"/>
      <c r="FLA846" s="328"/>
      <c r="FLB846" s="328"/>
      <c r="FLC846" s="328"/>
      <c r="FLD846" s="328"/>
      <c r="FLE846" s="328"/>
      <c r="FLF846" s="328"/>
      <c r="FLG846" s="328"/>
      <c r="FLH846" s="328"/>
      <c r="FLI846" s="328"/>
      <c r="FLJ846" s="328"/>
      <c r="FLK846" s="328"/>
      <c r="FLL846" s="328"/>
      <c r="FLM846" s="328"/>
      <c r="FLN846" s="328"/>
      <c r="FLO846" s="328"/>
      <c r="FLP846" s="328"/>
      <c r="FLQ846" s="328"/>
      <c r="FLR846" s="328"/>
      <c r="FLS846" s="328"/>
      <c r="FLT846" s="328"/>
      <c r="FLU846" s="328"/>
      <c r="FLV846" s="328"/>
      <c r="FLW846" s="328"/>
      <c r="FLX846" s="328"/>
      <c r="FLY846" s="328"/>
      <c r="FLZ846" s="328"/>
      <c r="FMA846" s="328"/>
      <c r="FMB846" s="328"/>
      <c r="FMC846" s="328"/>
      <c r="FMD846" s="328"/>
      <c r="FME846" s="328"/>
      <c r="FMF846" s="328"/>
      <c r="FMG846" s="328"/>
      <c r="FMH846" s="328"/>
      <c r="FMI846" s="328"/>
      <c r="FMJ846" s="328"/>
      <c r="FMK846" s="328"/>
      <c r="FML846" s="328"/>
      <c r="FMM846" s="328"/>
      <c r="FMN846" s="328"/>
      <c r="FMO846" s="328"/>
      <c r="FMP846" s="328"/>
      <c r="FMQ846" s="328"/>
      <c r="FMR846" s="328"/>
      <c r="FMS846" s="328"/>
      <c r="FMT846" s="328"/>
      <c r="FMU846" s="328"/>
      <c r="FMV846" s="328"/>
      <c r="FMW846" s="328"/>
      <c r="FMX846" s="328"/>
      <c r="FMY846" s="328"/>
      <c r="FMZ846" s="328"/>
      <c r="FNA846" s="328"/>
      <c r="FNB846" s="328"/>
      <c r="FNC846" s="328"/>
      <c r="FND846" s="328"/>
      <c r="FNE846" s="328"/>
      <c r="FNF846" s="328"/>
      <c r="FNG846" s="328"/>
      <c r="FNH846" s="328"/>
      <c r="FNI846" s="328"/>
      <c r="FNJ846" s="328"/>
      <c r="FNK846" s="328"/>
      <c r="FNL846" s="328"/>
      <c r="FNM846" s="328"/>
      <c r="FNN846" s="328"/>
      <c r="FNO846" s="328"/>
      <c r="FNP846" s="328"/>
      <c r="FNQ846" s="328"/>
      <c r="FNR846" s="328"/>
      <c r="FNS846" s="328"/>
      <c r="FNT846" s="328"/>
      <c r="FNU846" s="328"/>
      <c r="FNV846" s="328"/>
      <c r="FNW846" s="328"/>
      <c r="FNX846" s="328"/>
      <c r="FNY846" s="328"/>
      <c r="FNZ846" s="328"/>
      <c r="FOA846" s="328"/>
      <c r="FOB846" s="328"/>
      <c r="FOC846" s="328"/>
      <c r="FOD846" s="328"/>
      <c r="FOE846" s="328"/>
      <c r="FOF846" s="328"/>
      <c r="FOG846" s="328"/>
      <c r="FOH846" s="328"/>
      <c r="FOI846" s="328"/>
      <c r="FOJ846" s="328"/>
      <c r="FOK846" s="328"/>
      <c r="FOL846" s="328"/>
      <c r="FOM846" s="328"/>
      <c r="FON846" s="328"/>
      <c r="FOO846" s="328"/>
      <c r="FOP846" s="328"/>
      <c r="FOQ846" s="328"/>
      <c r="FOR846" s="328"/>
      <c r="FOS846" s="328"/>
      <c r="FOT846" s="328"/>
      <c r="FOU846" s="328"/>
      <c r="FOV846" s="328"/>
      <c r="FOW846" s="328"/>
      <c r="FOX846" s="328"/>
      <c r="FOY846" s="328"/>
      <c r="FOZ846" s="328"/>
      <c r="FPA846" s="328"/>
      <c r="FPB846" s="328"/>
      <c r="FPC846" s="328"/>
      <c r="FPD846" s="328"/>
      <c r="FPE846" s="328"/>
      <c r="FPF846" s="328"/>
      <c r="FPG846" s="328"/>
      <c r="FPH846" s="328"/>
      <c r="FPI846" s="328"/>
      <c r="FPJ846" s="328"/>
      <c r="FPK846" s="328"/>
      <c r="FPL846" s="328"/>
      <c r="FPM846" s="328"/>
      <c r="FPN846" s="328"/>
      <c r="FPO846" s="328"/>
      <c r="FPP846" s="328"/>
      <c r="FPQ846" s="328"/>
      <c r="FPR846" s="328"/>
      <c r="FPS846" s="328"/>
      <c r="FPT846" s="328"/>
      <c r="FPU846" s="328"/>
      <c r="FPV846" s="328"/>
      <c r="FPW846" s="328"/>
      <c r="FPX846" s="328"/>
      <c r="FPY846" s="328"/>
      <c r="FPZ846" s="328"/>
      <c r="FQA846" s="328"/>
      <c r="FQB846" s="328"/>
      <c r="FQC846" s="328"/>
      <c r="FQD846" s="328"/>
      <c r="FQE846" s="328"/>
      <c r="FQF846" s="328"/>
      <c r="FQG846" s="328"/>
      <c r="FQH846" s="328"/>
      <c r="FQI846" s="328"/>
      <c r="FQJ846" s="328"/>
      <c r="FQK846" s="328"/>
      <c r="FQL846" s="328"/>
      <c r="FQM846" s="328"/>
      <c r="FQN846" s="328"/>
      <c r="FQO846" s="328"/>
      <c r="FQP846" s="328"/>
      <c r="FQQ846" s="328"/>
      <c r="FQR846" s="328"/>
      <c r="FQS846" s="328"/>
      <c r="FQT846" s="328"/>
      <c r="FQU846" s="328"/>
      <c r="FQV846" s="328"/>
      <c r="FQW846" s="328"/>
      <c r="FQX846" s="328"/>
      <c r="FQY846" s="328"/>
      <c r="FQZ846" s="328"/>
      <c r="FRA846" s="328"/>
      <c r="FRB846" s="328"/>
      <c r="FRC846" s="328"/>
      <c r="FRD846" s="328"/>
      <c r="FRE846" s="328"/>
      <c r="FRF846" s="328"/>
      <c r="FRG846" s="328"/>
      <c r="FRH846" s="328"/>
      <c r="FRI846" s="328"/>
      <c r="FRJ846" s="328"/>
      <c r="FRK846" s="328"/>
      <c r="FRL846" s="328"/>
      <c r="FRM846" s="328"/>
      <c r="FRN846" s="328"/>
      <c r="FRO846" s="328"/>
      <c r="FRP846" s="328"/>
      <c r="FRQ846" s="328"/>
      <c r="FRR846" s="328"/>
      <c r="FRS846" s="328"/>
      <c r="FRT846" s="328"/>
      <c r="FRU846" s="328"/>
      <c r="FRV846" s="328"/>
      <c r="FRW846" s="328"/>
      <c r="FRX846" s="328"/>
      <c r="FRY846" s="328"/>
      <c r="FRZ846" s="328"/>
      <c r="FSA846" s="328"/>
      <c r="FSB846" s="328"/>
      <c r="FSC846" s="328"/>
      <c r="FSD846" s="328"/>
      <c r="FSE846" s="328"/>
      <c r="FSF846" s="328"/>
      <c r="FSG846" s="328"/>
      <c r="FSH846" s="328"/>
      <c r="FSI846" s="328"/>
      <c r="FSJ846" s="328"/>
      <c r="FSK846" s="328"/>
      <c r="FSL846" s="328"/>
      <c r="FSM846" s="328"/>
      <c r="FSN846" s="328"/>
      <c r="FSO846" s="328"/>
      <c r="FSP846" s="328"/>
      <c r="FSQ846" s="328"/>
      <c r="FSR846" s="328"/>
      <c r="FSS846" s="328"/>
      <c r="FST846" s="328"/>
      <c r="FSU846" s="328"/>
      <c r="FSV846" s="328"/>
      <c r="FSW846" s="328"/>
      <c r="FSX846" s="328"/>
      <c r="FSY846" s="328"/>
      <c r="FSZ846" s="328"/>
      <c r="FTA846" s="328"/>
      <c r="FTB846" s="328"/>
      <c r="FTC846" s="328"/>
      <c r="FTD846" s="328"/>
      <c r="FTE846" s="328"/>
      <c r="FTF846" s="328"/>
      <c r="FTG846" s="328"/>
      <c r="FTH846" s="328"/>
      <c r="FTI846" s="328"/>
      <c r="FTJ846" s="328"/>
      <c r="FTK846" s="328"/>
      <c r="FTL846" s="328"/>
      <c r="FTM846" s="328"/>
      <c r="FTN846" s="328"/>
      <c r="FTO846" s="328"/>
      <c r="FTP846" s="328"/>
      <c r="FTQ846" s="328"/>
      <c r="FTR846" s="328"/>
      <c r="FTS846" s="328"/>
      <c r="FTT846" s="328"/>
      <c r="FTU846" s="328"/>
      <c r="FTV846" s="328"/>
      <c r="FTW846" s="328"/>
      <c r="FTX846" s="328"/>
      <c r="FTY846" s="328"/>
      <c r="FTZ846" s="328"/>
      <c r="FUA846" s="328"/>
      <c r="FUB846" s="328"/>
      <c r="FUC846" s="328"/>
      <c r="FUD846" s="328"/>
      <c r="FUE846" s="328"/>
      <c r="FUF846" s="328"/>
      <c r="FUG846" s="328"/>
      <c r="FUH846" s="328"/>
      <c r="FUI846" s="328"/>
      <c r="FUJ846" s="328"/>
      <c r="FUK846" s="328"/>
      <c r="FUL846" s="328"/>
      <c r="FUM846" s="328"/>
      <c r="FUN846" s="328"/>
      <c r="FUO846" s="328"/>
      <c r="FUP846" s="328"/>
      <c r="FUQ846" s="328"/>
      <c r="FUR846" s="328"/>
      <c r="FUS846" s="328"/>
      <c r="FUT846" s="328"/>
      <c r="FUU846" s="328"/>
      <c r="FUV846" s="328"/>
      <c r="FUW846" s="328"/>
      <c r="FUX846" s="328"/>
      <c r="FUY846" s="328"/>
      <c r="FUZ846" s="328"/>
      <c r="FVA846" s="328"/>
      <c r="FVB846" s="328"/>
      <c r="FVC846" s="328"/>
      <c r="FVD846" s="328"/>
      <c r="FVE846" s="328"/>
      <c r="FVF846" s="328"/>
      <c r="FVG846" s="328"/>
      <c r="FVH846" s="328"/>
      <c r="FVI846" s="328"/>
      <c r="FVJ846" s="328"/>
      <c r="FVK846" s="328"/>
      <c r="FVL846" s="328"/>
      <c r="FVM846" s="328"/>
      <c r="FVN846" s="328"/>
      <c r="FVO846" s="328"/>
      <c r="FVP846" s="328"/>
      <c r="FVQ846" s="328"/>
      <c r="FVR846" s="328"/>
      <c r="FVS846" s="328"/>
      <c r="FVT846" s="328"/>
      <c r="FVU846" s="328"/>
      <c r="FVV846" s="328"/>
      <c r="FVW846" s="328"/>
      <c r="FVX846" s="328"/>
      <c r="FVY846" s="328"/>
      <c r="FVZ846" s="328"/>
      <c r="FWA846" s="328"/>
      <c r="FWB846" s="328"/>
      <c r="FWC846" s="328"/>
      <c r="FWD846" s="328"/>
      <c r="FWE846" s="328"/>
      <c r="FWF846" s="328"/>
      <c r="FWG846" s="328"/>
      <c r="FWH846" s="328"/>
      <c r="FWI846" s="328"/>
      <c r="FWJ846" s="328"/>
      <c r="FWK846" s="328"/>
      <c r="FWL846" s="328"/>
      <c r="FWM846" s="328"/>
      <c r="FWN846" s="328"/>
      <c r="FWO846" s="328"/>
      <c r="FWP846" s="328"/>
      <c r="FWQ846" s="328"/>
      <c r="FWR846" s="328"/>
      <c r="FWS846" s="328"/>
      <c r="FWT846" s="328"/>
      <c r="FWU846" s="328"/>
      <c r="FWV846" s="328"/>
      <c r="FWW846" s="328"/>
      <c r="FWX846" s="328"/>
      <c r="FWY846" s="328"/>
      <c r="FWZ846" s="328"/>
      <c r="FXA846" s="328"/>
      <c r="FXB846" s="328"/>
      <c r="FXC846" s="328"/>
      <c r="FXD846" s="328"/>
      <c r="FXE846" s="328"/>
      <c r="FXF846" s="328"/>
      <c r="FXG846" s="328"/>
      <c r="FXH846" s="328"/>
      <c r="FXI846" s="328"/>
      <c r="FXJ846" s="328"/>
      <c r="FXK846" s="328"/>
      <c r="FXL846" s="328"/>
      <c r="FXM846" s="328"/>
      <c r="FXN846" s="328"/>
      <c r="FXO846" s="328"/>
      <c r="FXP846" s="328"/>
      <c r="FXQ846" s="328"/>
      <c r="FXR846" s="328"/>
      <c r="FXS846" s="328"/>
      <c r="FXT846" s="328"/>
      <c r="FXU846" s="328"/>
      <c r="FXV846" s="328"/>
      <c r="FXW846" s="328"/>
      <c r="FXX846" s="328"/>
      <c r="FXY846" s="328"/>
      <c r="FXZ846" s="328"/>
      <c r="FYA846" s="328"/>
      <c r="FYB846" s="328"/>
      <c r="FYC846" s="328"/>
      <c r="FYD846" s="328"/>
      <c r="FYE846" s="328"/>
      <c r="FYF846" s="328"/>
      <c r="FYG846" s="328"/>
      <c r="FYH846" s="328"/>
      <c r="FYI846" s="328"/>
      <c r="FYJ846" s="328"/>
      <c r="FYK846" s="328"/>
      <c r="FYL846" s="328"/>
      <c r="FYM846" s="328"/>
      <c r="FYN846" s="328"/>
      <c r="FYO846" s="328"/>
      <c r="FYP846" s="328"/>
      <c r="FYQ846" s="328"/>
      <c r="FYR846" s="328"/>
      <c r="FYS846" s="328"/>
      <c r="FYT846" s="328"/>
      <c r="FYU846" s="328"/>
      <c r="FYV846" s="328"/>
      <c r="FYW846" s="328"/>
      <c r="FYX846" s="328"/>
      <c r="FYY846" s="328"/>
      <c r="FYZ846" s="328"/>
      <c r="FZA846" s="328"/>
      <c r="FZB846" s="328"/>
      <c r="FZC846" s="328"/>
      <c r="FZD846" s="328"/>
      <c r="FZE846" s="328"/>
      <c r="FZF846" s="328"/>
      <c r="FZG846" s="328"/>
      <c r="FZH846" s="328"/>
      <c r="FZI846" s="328"/>
      <c r="FZJ846" s="328"/>
      <c r="FZK846" s="328"/>
      <c r="FZL846" s="328"/>
      <c r="FZM846" s="328"/>
      <c r="FZN846" s="328"/>
      <c r="FZO846" s="328"/>
      <c r="FZP846" s="328"/>
      <c r="FZQ846" s="328"/>
      <c r="FZR846" s="328"/>
      <c r="FZS846" s="328"/>
      <c r="FZT846" s="328"/>
      <c r="FZU846" s="328"/>
      <c r="FZV846" s="328"/>
      <c r="FZW846" s="328"/>
      <c r="FZX846" s="328"/>
      <c r="FZY846" s="328"/>
      <c r="FZZ846" s="328"/>
      <c r="GAA846" s="328"/>
      <c r="GAB846" s="328"/>
      <c r="GAC846" s="328"/>
      <c r="GAD846" s="328"/>
      <c r="GAE846" s="328"/>
      <c r="GAF846" s="328"/>
      <c r="GAG846" s="328"/>
      <c r="GAH846" s="328"/>
      <c r="GAI846" s="328"/>
      <c r="GAJ846" s="328"/>
      <c r="GAK846" s="328"/>
      <c r="GAL846" s="328"/>
      <c r="GAM846" s="328"/>
      <c r="GAN846" s="328"/>
      <c r="GAO846" s="328"/>
      <c r="GAP846" s="328"/>
      <c r="GAQ846" s="328"/>
      <c r="GAR846" s="328"/>
      <c r="GAS846" s="328"/>
      <c r="GAT846" s="328"/>
      <c r="GAU846" s="328"/>
      <c r="GAV846" s="328"/>
      <c r="GAW846" s="328"/>
      <c r="GAX846" s="328"/>
      <c r="GAY846" s="328"/>
      <c r="GAZ846" s="328"/>
      <c r="GBA846" s="328"/>
      <c r="GBB846" s="328"/>
      <c r="GBC846" s="328"/>
      <c r="GBD846" s="328"/>
      <c r="GBE846" s="328"/>
      <c r="GBF846" s="328"/>
      <c r="GBG846" s="328"/>
      <c r="GBH846" s="328"/>
      <c r="GBI846" s="328"/>
      <c r="GBJ846" s="328"/>
      <c r="GBK846" s="328"/>
      <c r="GBL846" s="328"/>
      <c r="GBM846" s="328"/>
      <c r="GBN846" s="328"/>
      <c r="GBO846" s="328"/>
      <c r="GBP846" s="328"/>
      <c r="GBQ846" s="328"/>
      <c r="GBR846" s="328"/>
      <c r="GBS846" s="328"/>
      <c r="GBT846" s="328"/>
      <c r="GBU846" s="328"/>
      <c r="GBV846" s="328"/>
      <c r="GBW846" s="328"/>
      <c r="GBX846" s="328"/>
      <c r="GBY846" s="328"/>
      <c r="GBZ846" s="328"/>
      <c r="GCA846" s="328"/>
      <c r="GCB846" s="328"/>
      <c r="GCC846" s="328"/>
      <c r="GCD846" s="328"/>
      <c r="GCE846" s="328"/>
      <c r="GCF846" s="328"/>
      <c r="GCG846" s="328"/>
      <c r="GCH846" s="328"/>
      <c r="GCI846" s="328"/>
      <c r="GCJ846" s="328"/>
      <c r="GCK846" s="328"/>
      <c r="GCL846" s="328"/>
      <c r="GCM846" s="328"/>
      <c r="GCN846" s="328"/>
      <c r="GCO846" s="328"/>
      <c r="GCP846" s="328"/>
      <c r="GCQ846" s="328"/>
      <c r="GCR846" s="328"/>
      <c r="GCS846" s="328"/>
      <c r="GCT846" s="328"/>
      <c r="GCU846" s="328"/>
      <c r="GCV846" s="328"/>
      <c r="GCW846" s="328"/>
      <c r="GCX846" s="328"/>
      <c r="GCY846" s="328"/>
      <c r="GCZ846" s="328"/>
      <c r="GDA846" s="328"/>
      <c r="GDB846" s="328"/>
      <c r="GDC846" s="328"/>
      <c r="GDD846" s="328"/>
      <c r="GDE846" s="328"/>
      <c r="GDF846" s="328"/>
      <c r="GDG846" s="328"/>
      <c r="GDH846" s="328"/>
      <c r="GDI846" s="328"/>
      <c r="GDJ846" s="328"/>
      <c r="GDK846" s="328"/>
      <c r="GDL846" s="328"/>
      <c r="GDM846" s="328"/>
      <c r="GDN846" s="328"/>
      <c r="GDO846" s="328"/>
      <c r="GDP846" s="328"/>
      <c r="GDQ846" s="328"/>
      <c r="GDR846" s="328"/>
      <c r="GDS846" s="328"/>
      <c r="GDT846" s="328"/>
      <c r="GDU846" s="328"/>
      <c r="GDV846" s="328"/>
      <c r="GDW846" s="328"/>
      <c r="GDX846" s="328"/>
      <c r="GDY846" s="328"/>
      <c r="GDZ846" s="328"/>
      <c r="GEA846" s="328"/>
      <c r="GEB846" s="328"/>
      <c r="GEC846" s="328"/>
      <c r="GED846" s="328"/>
      <c r="GEE846" s="328"/>
      <c r="GEF846" s="328"/>
      <c r="GEG846" s="328"/>
      <c r="GEH846" s="328"/>
      <c r="GEI846" s="328"/>
      <c r="GEJ846" s="328"/>
      <c r="GEK846" s="328"/>
      <c r="GEL846" s="328"/>
      <c r="GEM846" s="328"/>
      <c r="GEN846" s="328"/>
      <c r="GEO846" s="328"/>
      <c r="GEP846" s="328"/>
      <c r="GEQ846" s="328"/>
      <c r="GER846" s="328"/>
      <c r="GES846" s="328"/>
      <c r="GET846" s="328"/>
      <c r="GEU846" s="328"/>
      <c r="GEV846" s="328"/>
      <c r="GEW846" s="328"/>
      <c r="GEX846" s="328"/>
      <c r="GEY846" s="328"/>
      <c r="GEZ846" s="328"/>
      <c r="GFA846" s="328"/>
      <c r="GFB846" s="328"/>
      <c r="GFC846" s="328"/>
      <c r="GFD846" s="328"/>
      <c r="GFE846" s="328"/>
      <c r="GFF846" s="328"/>
      <c r="GFG846" s="328"/>
      <c r="GFH846" s="328"/>
      <c r="GFI846" s="328"/>
      <c r="GFJ846" s="328"/>
      <c r="GFK846" s="328"/>
      <c r="GFL846" s="328"/>
      <c r="GFM846" s="328"/>
      <c r="GFN846" s="328"/>
      <c r="GFO846" s="328"/>
      <c r="GFP846" s="328"/>
      <c r="GFQ846" s="328"/>
      <c r="GFR846" s="328"/>
      <c r="GFS846" s="328"/>
      <c r="GFT846" s="328"/>
      <c r="GFU846" s="328"/>
      <c r="GFV846" s="328"/>
      <c r="GFW846" s="328"/>
      <c r="GFX846" s="328"/>
      <c r="GFY846" s="328"/>
      <c r="GFZ846" s="328"/>
      <c r="GGA846" s="328"/>
      <c r="GGB846" s="328"/>
      <c r="GGC846" s="328"/>
      <c r="GGD846" s="328"/>
      <c r="GGE846" s="328"/>
      <c r="GGF846" s="328"/>
      <c r="GGG846" s="328"/>
      <c r="GGH846" s="328"/>
      <c r="GGI846" s="328"/>
      <c r="GGJ846" s="328"/>
      <c r="GGK846" s="328"/>
      <c r="GGL846" s="328"/>
      <c r="GGM846" s="328"/>
      <c r="GGN846" s="328"/>
      <c r="GGO846" s="328"/>
      <c r="GGP846" s="328"/>
      <c r="GGQ846" s="328"/>
      <c r="GGR846" s="328"/>
      <c r="GGS846" s="328"/>
      <c r="GGT846" s="328"/>
      <c r="GGU846" s="328"/>
      <c r="GGV846" s="328"/>
      <c r="GGW846" s="328"/>
      <c r="GGX846" s="328"/>
      <c r="GGY846" s="328"/>
      <c r="GGZ846" s="328"/>
      <c r="GHA846" s="328"/>
      <c r="GHB846" s="328"/>
      <c r="GHC846" s="328"/>
      <c r="GHD846" s="328"/>
      <c r="GHE846" s="328"/>
      <c r="GHF846" s="328"/>
      <c r="GHG846" s="328"/>
      <c r="GHH846" s="328"/>
      <c r="GHI846" s="328"/>
      <c r="GHJ846" s="328"/>
      <c r="GHK846" s="328"/>
      <c r="GHL846" s="328"/>
      <c r="GHM846" s="328"/>
      <c r="GHN846" s="328"/>
      <c r="GHO846" s="328"/>
      <c r="GHP846" s="328"/>
      <c r="GHQ846" s="328"/>
      <c r="GHR846" s="328"/>
      <c r="GHS846" s="328"/>
      <c r="GHT846" s="328"/>
      <c r="GHU846" s="328"/>
      <c r="GHV846" s="328"/>
      <c r="GHW846" s="328"/>
      <c r="GHX846" s="328"/>
      <c r="GHY846" s="328"/>
      <c r="GHZ846" s="328"/>
      <c r="GIA846" s="328"/>
      <c r="GIB846" s="328"/>
      <c r="GIC846" s="328"/>
      <c r="GID846" s="328"/>
      <c r="GIE846" s="328"/>
      <c r="GIF846" s="328"/>
      <c r="GIG846" s="328"/>
      <c r="GIH846" s="328"/>
      <c r="GII846" s="328"/>
      <c r="GIJ846" s="328"/>
      <c r="GIK846" s="328"/>
      <c r="GIL846" s="328"/>
      <c r="GIM846" s="328"/>
      <c r="GIN846" s="328"/>
      <c r="GIO846" s="328"/>
      <c r="GIP846" s="328"/>
      <c r="GIQ846" s="328"/>
      <c r="GIR846" s="328"/>
      <c r="GIS846" s="328"/>
      <c r="GIT846" s="328"/>
      <c r="GIU846" s="328"/>
      <c r="GIV846" s="328"/>
      <c r="GIW846" s="328"/>
      <c r="GIX846" s="328"/>
      <c r="GIY846" s="328"/>
      <c r="GIZ846" s="328"/>
      <c r="GJA846" s="328"/>
      <c r="GJB846" s="328"/>
      <c r="GJC846" s="328"/>
      <c r="GJD846" s="328"/>
      <c r="GJE846" s="328"/>
      <c r="GJF846" s="328"/>
      <c r="GJG846" s="328"/>
      <c r="GJH846" s="328"/>
      <c r="GJI846" s="328"/>
      <c r="GJJ846" s="328"/>
      <c r="GJK846" s="328"/>
      <c r="GJL846" s="328"/>
      <c r="GJM846" s="328"/>
      <c r="GJN846" s="328"/>
      <c r="GJO846" s="328"/>
      <c r="GJP846" s="328"/>
      <c r="GJQ846" s="328"/>
      <c r="GJR846" s="328"/>
      <c r="GJS846" s="328"/>
      <c r="GJT846" s="328"/>
      <c r="GJU846" s="328"/>
      <c r="GJV846" s="328"/>
      <c r="GJW846" s="328"/>
      <c r="GJX846" s="328"/>
      <c r="GJY846" s="328"/>
      <c r="GJZ846" s="328"/>
      <c r="GKA846" s="328"/>
      <c r="GKB846" s="328"/>
      <c r="GKC846" s="328"/>
      <c r="GKD846" s="328"/>
      <c r="GKE846" s="328"/>
      <c r="GKF846" s="328"/>
      <c r="GKG846" s="328"/>
      <c r="GKH846" s="328"/>
      <c r="GKI846" s="328"/>
      <c r="GKJ846" s="328"/>
      <c r="GKK846" s="328"/>
      <c r="GKL846" s="328"/>
      <c r="GKM846" s="328"/>
      <c r="GKN846" s="328"/>
      <c r="GKO846" s="328"/>
      <c r="GKP846" s="328"/>
      <c r="GKQ846" s="328"/>
      <c r="GKR846" s="328"/>
      <c r="GKS846" s="328"/>
      <c r="GKT846" s="328"/>
      <c r="GKU846" s="328"/>
      <c r="GKV846" s="328"/>
      <c r="GKW846" s="328"/>
      <c r="GKX846" s="328"/>
      <c r="GKY846" s="328"/>
      <c r="GKZ846" s="328"/>
      <c r="GLA846" s="328"/>
      <c r="GLB846" s="328"/>
      <c r="GLC846" s="328"/>
      <c r="GLD846" s="328"/>
      <c r="GLE846" s="328"/>
      <c r="GLF846" s="328"/>
      <c r="GLG846" s="328"/>
      <c r="GLH846" s="328"/>
      <c r="GLI846" s="328"/>
      <c r="GLJ846" s="328"/>
      <c r="GLK846" s="328"/>
      <c r="GLL846" s="328"/>
      <c r="GLM846" s="328"/>
      <c r="GLN846" s="328"/>
      <c r="GLO846" s="328"/>
      <c r="GLP846" s="328"/>
      <c r="GLQ846" s="328"/>
      <c r="GLR846" s="328"/>
      <c r="GLS846" s="328"/>
      <c r="GLT846" s="328"/>
      <c r="GLU846" s="328"/>
      <c r="GLV846" s="328"/>
      <c r="GLW846" s="328"/>
      <c r="GLX846" s="328"/>
      <c r="GLY846" s="328"/>
      <c r="GLZ846" s="328"/>
      <c r="GMA846" s="328"/>
      <c r="GMB846" s="328"/>
      <c r="GMC846" s="328"/>
      <c r="GMD846" s="328"/>
      <c r="GME846" s="328"/>
      <c r="GMF846" s="328"/>
      <c r="GMG846" s="328"/>
      <c r="GMH846" s="328"/>
      <c r="GMI846" s="328"/>
      <c r="GMJ846" s="328"/>
      <c r="GMK846" s="328"/>
      <c r="GML846" s="328"/>
      <c r="GMM846" s="328"/>
      <c r="GMN846" s="328"/>
      <c r="GMO846" s="328"/>
      <c r="GMP846" s="328"/>
      <c r="GMQ846" s="328"/>
      <c r="GMR846" s="328"/>
      <c r="GMS846" s="328"/>
      <c r="GMT846" s="328"/>
      <c r="GMU846" s="328"/>
      <c r="GMV846" s="328"/>
      <c r="GMW846" s="328"/>
      <c r="GMX846" s="328"/>
      <c r="GMY846" s="328"/>
      <c r="GMZ846" s="328"/>
      <c r="GNA846" s="328"/>
      <c r="GNB846" s="328"/>
      <c r="GNC846" s="328"/>
      <c r="GND846" s="328"/>
      <c r="GNE846" s="328"/>
      <c r="GNF846" s="328"/>
      <c r="GNG846" s="328"/>
      <c r="GNH846" s="328"/>
      <c r="GNI846" s="328"/>
      <c r="GNJ846" s="328"/>
      <c r="GNK846" s="328"/>
      <c r="GNL846" s="328"/>
      <c r="GNM846" s="328"/>
      <c r="GNN846" s="328"/>
      <c r="GNO846" s="328"/>
      <c r="GNP846" s="328"/>
      <c r="GNQ846" s="328"/>
      <c r="GNR846" s="328"/>
      <c r="GNS846" s="328"/>
      <c r="GNT846" s="328"/>
      <c r="GNU846" s="328"/>
      <c r="GNV846" s="328"/>
      <c r="GNW846" s="328"/>
      <c r="GNX846" s="328"/>
      <c r="GNY846" s="328"/>
      <c r="GNZ846" s="328"/>
      <c r="GOA846" s="328"/>
      <c r="GOB846" s="328"/>
      <c r="GOC846" s="328"/>
      <c r="GOD846" s="328"/>
      <c r="GOE846" s="328"/>
      <c r="GOF846" s="328"/>
      <c r="GOG846" s="328"/>
      <c r="GOH846" s="328"/>
      <c r="GOI846" s="328"/>
      <c r="GOJ846" s="328"/>
      <c r="GOK846" s="328"/>
      <c r="GOL846" s="328"/>
      <c r="GOM846" s="328"/>
      <c r="GON846" s="328"/>
      <c r="GOO846" s="328"/>
      <c r="GOP846" s="328"/>
      <c r="GOQ846" s="328"/>
      <c r="GOR846" s="328"/>
      <c r="GOS846" s="328"/>
      <c r="GOT846" s="328"/>
      <c r="GOU846" s="328"/>
      <c r="GOV846" s="328"/>
      <c r="GOW846" s="328"/>
      <c r="GOX846" s="328"/>
      <c r="GOY846" s="328"/>
      <c r="GOZ846" s="328"/>
      <c r="GPA846" s="328"/>
      <c r="GPB846" s="328"/>
      <c r="GPC846" s="328"/>
      <c r="GPD846" s="328"/>
      <c r="GPE846" s="328"/>
      <c r="GPF846" s="328"/>
      <c r="GPG846" s="328"/>
      <c r="GPH846" s="328"/>
      <c r="GPI846" s="328"/>
      <c r="GPJ846" s="328"/>
      <c r="GPK846" s="328"/>
      <c r="GPL846" s="328"/>
      <c r="GPM846" s="328"/>
      <c r="GPN846" s="328"/>
      <c r="GPO846" s="328"/>
      <c r="GPP846" s="328"/>
      <c r="GPQ846" s="328"/>
      <c r="GPR846" s="328"/>
      <c r="GPS846" s="328"/>
      <c r="GPT846" s="328"/>
      <c r="GPU846" s="328"/>
      <c r="GPV846" s="328"/>
      <c r="GPW846" s="328"/>
      <c r="GPX846" s="328"/>
      <c r="GPY846" s="328"/>
      <c r="GPZ846" s="328"/>
      <c r="GQA846" s="328"/>
      <c r="GQB846" s="328"/>
      <c r="GQC846" s="328"/>
      <c r="GQD846" s="328"/>
      <c r="GQE846" s="328"/>
      <c r="GQF846" s="328"/>
      <c r="GQG846" s="328"/>
      <c r="GQH846" s="328"/>
      <c r="GQI846" s="328"/>
      <c r="GQJ846" s="328"/>
      <c r="GQK846" s="328"/>
      <c r="GQL846" s="328"/>
      <c r="GQM846" s="328"/>
      <c r="GQN846" s="328"/>
      <c r="GQO846" s="328"/>
      <c r="GQP846" s="328"/>
      <c r="GQQ846" s="328"/>
      <c r="GQR846" s="328"/>
      <c r="GQS846" s="328"/>
      <c r="GQT846" s="328"/>
      <c r="GQU846" s="328"/>
      <c r="GQV846" s="328"/>
      <c r="GQW846" s="328"/>
      <c r="GQX846" s="328"/>
      <c r="GQY846" s="328"/>
      <c r="GQZ846" s="328"/>
      <c r="GRA846" s="328"/>
      <c r="GRB846" s="328"/>
      <c r="GRC846" s="328"/>
      <c r="GRD846" s="328"/>
      <c r="GRE846" s="328"/>
      <c r="GRF846" s="328"/>
      <c r="GRG846" s="328"/>
      <c r="GRH846" s="328"/>
      <c r="GRI846" s="328"/>
      <c r="GRJ846" s="328"/>
      <c r="GRK846" s="328"/>
      <c r="GRL846" s="328"/>
      <c r="GRM846" s="328"/>
      <c r="GRN846" s="328"/>
      <c r="GRO846" s="328"/>
      <c r="GRP846" s="328"/>
      <c r="GRQ846" s="328"/>
      <c r="GRR846" s="328"/>
      <c r="GRS846" s="328"/>
      <c r="GRT846" s="328"/>
      <c r="GRU846" s="328"/>
      <c r="GRV846" s="328"/>
      <c r="GRW846" s="328"/>
      <c r="GRX846" s="328"/>
      <c r="GRY846" s="328"/>
      <c r="GRZ846" s="328"/>
      <c r="GSA846" s="328"/>
      <c r="GSB846" s="328"/>
      <c r="GSC846" s="328"/>
      <c r="GSD846" s="328"/>
      <c r="GSE846" s="328"/>
      <c r="GSF846" s="328"/>
      <c r="GSG846" s="328"/>
      <c r="GSH846" s="328"/>
      <c r="GSI846" s="328"/>
      <c r="GSJ846" s="328"/>
      <c r="GSK846" s="328"/>
      <c r="GSL846" s="328"/>
      <c r="GSM846" s="328"/>
      <c r="GSN846" s="328"/>
      <c r="GSO846" s="328"/>
      <c r="GSP846" s="328"/>
      <c r="GSQ846" s="328"/>
      <c r="GSR846" s="328"/>
      <c r="GSS846" s="328"/>
      <c r="GST846" s="328"/>
      <c r="GSU846" s="328"/>
      <c r="GSV846" s="328"/>
      <c r="GSW846" s="328"/>
      <c r="GSX846" s="328"/>
      <c r="GSY846" s="328"/>
      <c r="GSZ846" s="328"/>
      <c r="GTA846" s="328"/>
      <c r="GTB846" s="328"/>
      <c r="GTC846" s="328"/>
      <c r="GTD846" s="328"/>
      <c r="GTE846" s="328"/>
      <c r="GTF846" s="328"/>
      <c r="GTG846" s="328"/>
      <c r="GTH846" s="328"/>
      <c r="GTI846" s="328"/>
      <c r="GTJ846" s="328"/>
      <c r="GTK846" s="328"/>
      <c r="GTL846" s="328"/>
      <c r="GTM846" s="328"/>
      <c r="GTN846" s="328"/>
      <c r="GTO846" s="328"/>
      <c r="GTP846" s="328"/>
      <c r="GTQ846" s="328"/>
      <c r="GTR846" s="328"/>
      <c r="GTS846" s="328"/>
      <c r="GTT846" s="328"/>
      <c r="GTU846" s="328"/>
      <c r="GTV846" s="328"/>
      <c r="GTW846" s="328"/>
      <c r="GTX846" s="328"/>
      <c r="GTY846" s="328"/>
      <c r="GTZ846" s="328"/>
      <c r="GUA846" s="328"/>
      <c r="GUB846" s="328"/>
      <c r="GUC846" s="328"/>
      <c r="GUD846" s="328"/>
      <c r="GUE846" s="328"/>
      <c r="GUF846" s="328"/>
      <c r="GUG846" s="328"/>
      <c r="GUH846" s="328"/>
      <c r="GUI846" s="328"/>
      <c r="GUJ846" s="328"/>
      <c r="GUK846" s="328"/>
      <c r="GUL846" s="328"/>
      <c r="GUM846" s="328"/>
      <c r="GUN846" s="328"/>
      <c r="GUO846" s="328"/>
      <c r="GUP846" s="328"/>
      <c r="GUQ846" s="328"/>
      <c r="GUR846" s="328"/>
      <c r="GUS846" s="328"/>
      <c r="GUT846" s="328"/>
      <c r="GUU846" s="328"/>
      <c r="GUV846" s="328"/>
      <c r="GUW846" s="328"/>
      <c r="GUX846" s="328"/>
      <c r="GUY846" s="328"/>
      <c r="GUZ846" s="328"/>
      <c r="GVA846" s="328"/>
      <c r="GVB846" s="328"/>
      <c r="GVC846" s="328"/>
      <c r="GVD846" s="328"/>
      <c r="GVE846" s="328"/>
      <c r="GVF846" s="328"/>
      <c r="GVG846" s="328"/>
      <c r="GVH846" s="328"/>
      <c r="GVI846" s="328"/>
      <c r="GVJ846" s="328"/>
      <c r="GVK846" s="328"/>
      <c r="GVL846" s="328"/>
      <c r="GVM846" s="328"/>
      <c r="GVN846" s="328"/>
      <c r="GVO846" s="328"/>
      <c r="GVP846" s="328"/>
      <c r="GVQ846" s="328"/>
      <c r="GVR846" s="328"/>
      <c r="GVS846" s="328"/>
      <c r="GVT846" s="328"/>
      <c r="GVU846" s="328"/>
      <c r="GVV846" s="328"/>
      <c r="GVW846" s="328"/>
      <c r="GVX846" s="328"/>
      <c r="GVY846" s="328"/>
      <c r="GVZ846" s="328"/>
      <c r="GWA846" s="328"/>
      <c r="GWB846" s="328"/>
      <c r="GWC846" s="328"/>
      <c r="GWD846" s="328"/>
      <c r="GWE846" s="328"/>
      <c r="GWF846" s="328"/>
      <c r="GWG846" s="328"/>
      <c r="GWH846" s="328"/>
      <c r="GWI846" s="328"/>
      <c r="GWJ846" s="328"/>
      <c r="GWK846" s="328"/>
      <c r="GWL846" s="328"/>
      <c r="GWM846" s="328"/>
      <c r="GWN846" s="328"/>
      <c r="GWO846" s="328"/>
      <c r="GWP846" s="328"/>
      <c r="GWQ846" s="328"/>
      <c r="GWR846" s="328"/>
      <c r="GWS846" s="328"/>
      <c r="GWT846" s="328"/>
      <c r="GWU846" s="328"/>
      <c r="GWV846" s="328"/>
      <c r="GWW846" s="328"/>
      <c r="GWX846" s="328"/>
      <c r="GWY846" s="328"/>
      <c r="GWZ846" s="328"/>
      <c r="GXA846" s="328"/>
      <c r="GXB846" s="328"/>
      <c r="GXC846" s="328"/>
      <c r="GXD846" s="328"/>
      <c r="GXE846" s="328"/>
      <c r="GXF846" s="328"/>
      <c r="GXG846" s="328"/>
      <c r="GXH846" s="328"/>
      <c r="GXI846" s="328"/>
      <c r="GXJ846" s="328"/>
      <c r="GXK846" s="328"/>
      <c r="GXL846" s="328"/>
      <c r="GXM846" s="328"/>
      <c r="GXN846" s="328"/>
      <c r="GXO846" s="328"/>
      <c r="GXP846" s="328"/>
      <c r="GXQ846" s="328"/>
      <c r="GXR846" s="328"/>
      <c r="GXS846" s="328"/>
      <c r="GXT846" s="328"/>
      <c r="GXU846" s="328"/>
      <c r="GXV846" s="328"/>
      <c r="GXW846" s="328"/>
      <c r="GXX846" s="328"/>
      <c r="GXY846" s="328"/>
      <c r="GXZ846" s="328"/>
      <c r="GYA846" s="328"/>
      <c r="GYB846" s="328"/>
      <c r="GYC846" s="328"/>
      <c r="GYD846" s="328"/>
      <c r="GYE846" s="328"/>
      <c r="GYF846" s="328"/>
      <c r="GYG846" s="328"/>
      <c r="GYH846" s="328"/>
      <c r="GYI846" s="328"/>
      <c r="GYJ846" s="328"/>
      <c r="GYK846" s="328"/>
      <c r="GYL846" s="328"/>
      <c r="GYM846" s="328"/>
      <c r="GYN846" s="328"/>
      <c r="GYO846" s="328"/>
      <c r="GYP846" s="328"/>
      <c r="GYQ846" s="328"/>
      <c r="GYR846" s="328"/>
      <c r="GYS846" s="328"/>
      <c r="GYT846" s="328"/>
      <c r="GYU846" s="328"/>
      <c r="GYV846" s="328"/>
      <c r="GYW846" s="328"/>
      <c r="GYX846" s="328"/>
      <c r="GYY846" s="328"/>
      <c r="GYZ846" s="328"/>
      <c r="GZA846" s="328"/>
      <c r="GZB846" s="328"/>
      <c r="GZC846" s="328"/>
      <c r="GZD846" s="328"/>
      <c r="GZE846" s="328"/>
      <c r="GZF846" s="328"/>
      <c r="GZG846" s="328"/>
      <c r="GZH846" s="328"/>
      <c r="GZI846" s="328"/>
      <c r="GZJ846" s="328"/>
      <c r="GZK846" s="328"/>
      <c r="GZL846" s="328"/>
      <c r="GZM846" s="328"/>
      <c r="GZN846" s="328"/>
      <c r="GZO846" s="328"/>
      <c r="GZP846" s="328"/>
      <c r="GZQ846" s="328"/>
      <c r="GZR846" s="328"/>
      <c r="GZS846" s="328"/>
      <c r="GZT846" s="328"/>
      <c r="GZU846" s="328"/>
      <c r="GZV846" s="328"/>
      <c r="GZW846" s="328"/>
      <c r="GZX846" s="328"/>
      <c r="GZY846" s="328"/>
      <c r="GZZ846" s="328"/>
      <c r="HAA846" s="328"/>
      <c r="HAB846" s="328"/>
      <c r="HAC846" s="328"/>
      <c r="HAD846" s="328"/>
      <c r="HAE846" s="328"/>
      <c r="HAF846" s="328"/>
      <c r="HAG846" s="328"/>
      <c r="HAH846" s="328"/>
      <c r="HAI846" s="328"/>
      <c r="HAJ846" s="328"/>
      <c r="HAK846" s="328"/>
      <c r="HAL846" s="328"/>
      <c r="HAM846" s="328"/>
      <c r="HAN846" s="328"/>
      <c r="HAO846" s="328"/>
      <c r="HAP846" s="328"/>
      <c r="HAQ846" s="328"/>
      <c r="HAR846" s="328"/>
      <c r="HAS846" s="328"/>
      <c r="HAT846" s="328"/>
      <c r="HAU846" s="328"/>
      <c r="HAV846" s="328"/>
      <c r="HAW846" s="328"/>
      <c r="HAX846" s="328"/>
      <c r="HAY846" s="328"/>
      <c r="HAZ846" s="328"/>
      <c r="HBA846" s="328"/>
      <c r="HBB846" s="328"/>
      <c r="HBC846" s="328"/>
      <c r="HBD846" s="328"/>
      <c r="HBE846" s="328"/>
      <c r="HBF846" s="328"/>
      <c r="HBG846" s="328"/>
      <c r="HBH846" s="328"/>
      <c r="HBI846" s="328"/>
      <c r="HBJ846" s="328"/>
      <c r="HBK846" s="328"/>
      <c r="HBL846" s="328"/>
      <c r="HBM846" s="328"/>
      <c r="HBN846" s="328"/>
      <c r="HBO846" s="328"/>
      <c r="HBP846" s="328"/>
      <c r="HBQ846" s="328"/>
      <c r="HBR846" s="328"/>
      <c r="HBS846" s="328"/>
      <c r="HBT846" s="328"/>
      <c r="HBU846" s="328"/>
      <c r="HBV846" s="328"/>
      <c r="HBW846" s="328"/>
      <c r="HBX846" s="328"/>
      <c r="HBY846" s="328"/>
      <c r="HBZ846" s="328"/>
      <c r="HCA846" s="328"/>
      <c r="HCB846" s="328"/>
      <c r="HCC846" s="328"/>
      <c r="HCD846" s="328"/>
      <c r="HCE846" s="328"/>
      <c r="HCF846" s="328"/>
      <c r="HCG846" s="328"/>
      <c r="HCH846" s="328"/>
      <c r="HCI846" s="328"/>
      <c r="HCJ846" s="328"/>
      <c r="HCK846" s="328"/>
      <c r="HCL846" s="328"/>
      <c r="HCM846" s="328"/>
      <c r="HCN846" s="328"/>
      <c r="HCO846" s="328"/>
      <c r="HCP846" s="328"/>
      <c r="HCQ846" s="328"/>
      <c r="HCR846" s="328"/>
      <c r="HCS846" s="328"/>
      <c r="HCT846" s="328"/>
      <c r="HCU846" s="328"/>
      <c r="HCV846" s="328"/>
      <c r="HCW846" s="328"/>
      <c r="HCX846" s="328"/>
      <c r="HCY846" s="328"/>
      <c r="HCZ846" s="328"/>
      <c r="HDA846" s="328"/>
      <c r="HDB846" s="328"/>
      <c r="HDC846" s="328"/>
      <c r="HDD846" s="328"/>
      <c r="HDE846" s="328"/>
      <c r="HDF846" s="328"/>
      <c r="HDG846" s="328"/>
      <c r="HDH846" s="328"/>
      <c r="HDI846" s="328"/>
      <c r="HDJ846" s="328"/>
      <c r="HDK846" s="328"/>
      <c r="HDL846" s="328"/>
      <c r="HDM846" s="328"/>
      <c r="HDN846" s="328"/>
      <c r="HDO846" s="328"/>
      <c r="HDP846" s="328"/>
      <c r="HDQ846" s="328"/>
      <c r="HDR846" s="328"/>
      <c r="HDS846" s="328"/>
      <c r="HDT846" s="328"/>
      <c r="HDU846" s="328"/>
      <c r="HDV846" s="328"/>
      <c r="HDW846" s="328"/>
      <c r="HDX846" s="328"/>
      <c r="HDY846" s="328"/>
      <c r="HDZ846" s="328"/>
      <c r="HEA846" s="328"/>
      <c r="HEB846" s="328"/>
      <c r="HEC846" s="328"/>
      <c r="HED846" s="328"/>
      <c r="HEE846" s="328"/>
      <c r="HEF846" s="328"/>
      <c r="HEG846" s="328"/>
      <c r="HEH846" s="328"/>
      <c r="HEI846" s="328"/>
      <c r="HEJ846" s="328"/>
      <c r="HEK846" s="328"/>
      <c r="HEL846" s="328"/>
      <c r="HEM846" s="328"/>
      <c r="HEN846" s="328"/>
      <c r="HEO846" s="328"/>
      <c r="HEP846" s="328"/>
      <c r="HEQ846" s="328"/>
      <c r="HER846" s="328"/>
      <c r="HES846" s="328"/>
      <c r="HET846" s="328"/>
      <c r="HEU846" s="328"/>
      <c r="HEV846" s="328"/>
      <c r="HEW846" s="328"/>
      <c r="HEX846" s="328"/>
      <c r="HEY846" s="328"/>
      <c r="HEZ846" s="328"/>
      <c r="HFA846" s="328"/>
      <c r="HFB846" s="328"/>
      <c r="HFC846" s="328"/>
      <c r="HFD846" s="328"/>
      <c r="HFE846" s="328"/>
      <c r="HFF846" s="328"/>
      <c r="HFG846" s="328"/>
      <c r="HFH846" s="328"/>
      <c r="HFI846" s="328"/>
      <c r="HFJ846" s="328"/>
      <c r="HFK846" s="328"/>
      <c r="HFL846" s="328"/>
      <c r="HFM846" s="328"/>
      <c r="HFN846" s="328"/>
      <c r="HFO846" s="328"/>
      <c r="HFP846" s="328"/>
      <c r="HFQ846" s="328"/>
      <c r="HFR846" s="328"/>
      <c r="HFS846" s="328"/>
      <c r="HFT846" s="328"/>
      <c r="HFU846" s="328"/>
      <c r="HFV846" s="328"/>
      <c r="HFW846" s="328"/>
      <c r="HFX846" s="328"/>
      <c r="HFY846" s="328"/>
      <c r="HFZ846" s="328"/>
      <c r="HGA846" s="328"/>
      <c r="HGB846" s="328"/>
      <c r="HGC846" s="328"/>
      <c r="HGD846" s="328"/>
      <c r="HGE846" s="328"/>
      <c r="HGF846" s="328"/>
      <c r="HGG846" s="328"/>
      <c r="HGH846" s="328"/>
      <c r="HGI846" s="328"/>
      <c r="HGJ846" s="328"/>
      <c r="HGK846" s="328"/>
      <c r="HGL846" s="328"/>
      <c r="HGM846" s="328"/>
      <c r="HGN846" s="328"/>
      <c r="HGO846" s="328"/>
      <c r="HGP846" s="328"/>
      <c r="HGQ846" s="328"/>
      <c r="HGR846" s="328"/>
      <c r="HGS846" s="328"/>
      <c r="HGT846" s="328"/>
      <c r="HGU846" s="328"/>
      <c r="HGV846" s="328"/>
      <c r="HGW846" s="328"/>
      <c r="HGX846" s="328"/>
      <c r="HGY846" s="328"/>
      <c r="HGZ846" s="328"/>
      <c r="HHA846" s="328"/>
      <c r="HHB846" s="328"/>
      <c r="HHC846" s="328"/>
      <c r="HHD846" s="328"/>
      <c r="HHE846" s="328"/>
      <c r="HHF846" s="328"/>
      <c r="HHG846" s="328"/>
      <c r="HHH846" s="328"/>
      <c r="HHI846" s="328"/>
      <c r="HHJ846" s="328"/>
      <c r="HHK846" s="328"/>
      <c r="HHL846" s="328"/>
      <c r="HHM846" s="328"/>
      <c r="HHN846" s="328"/>
      <c r="HHO846" s="328"/>
      <c r="HHP846" s="328"/>
      <c r="HHQ846" s="328"/>
      <c r="HHR846" s="328"/>
      <c r="HHS846" s="328"/>
      <c r="HHT846" s="328"/>
      <c r="HHU846" s="328"/>
      <c r="HHV846" s="328"/>
      <c r="HHW846" s="328"/>
      <c r="HHX846" s="328"/>
      <c r="HHY846" s="328"/>
      <c r="HHZ846" s="328"/>
      <c r="HIA846" s="328"/>
      <c r="HIB846" s="328"/>
      <c r="HIC846" s="328"/>
      <c r="HID846" s="328"/>
      <c r="HIE846" s="328"/>
      <c r="HIF846" s="328"/>
      <c r="HIG846" s="328"/>
      <c r="HIH846" s="328"/>
      <c r="HII846" s="328"/>
      <c r="HIJ846" s="328"/>
      <c r="HIK846" s="328"/>
      <c r="HIL846" s="328"/>
      <c r="HIM846" s="328"/>
      <c r="HIN846" s="328"/>
      <c r="HIO846" s="328"/>
      <c r="HIP846" s="328"/>
      <c r="HIQ846" s="328"/>
      <c r="HIR846" s="328"/>
      <c r="HIS846" s="328"/>
      <c r="HIT846" s="328"/>
      <c r="HIU846" s="328"/>
      <c r="HIV846" s="328"/>
      <c r="HIW846" s="328"/>
      <c r="HIX846" s="328"/>
      <c r="HIY846" s="328"/>
      <c r="HIZ846" s="328"/>
      <c r="HJA846" s="328"/>
      <c r="HJB846" s="328"/>
      <c r="HJC846" s="328"/>
      <c r="HJD846" s="328"/>
      <c r="HJE846" s="328"/>
      <c r="HJF846" s="328"/>
      <c r="HJG846" s="328"/>
      <c r="HJH846" s="328"/>
      <c r="HJI846" s="328"/>
      <c r="HJJ846" s="328"/>
      <c r="HJK846" s="328"/>
      <c r="HJL846" s="328"/>
      <c r="HJM846" s="328"/>
      <c r="HJN846" s="328"/>
      <c r="HJO846" s="328"/>
      <c r="HJP846" s="328"/>
      <c r="HJQ846" s="328"/>
      <c r="HJR846" s="328"/>
      <c r="HJS846" s="328"/>
      <c r="HJT846" s="328"/>
      <c r="HJU846" s="328"/>
      <c r="HJV846" s="328"/>
      <c r="HJW846" s="328"/>
      <c r="HJX846" s="328"/>
      <c r="HJY846" s="328"/>
      <c r="HJZ846" s="328"/>
      <c r="HKA846" s="328"/>
      <c r="HKB846" s="328"/>
      <c r="HKC846" s="328"/>
      <c r="HKD846" s="328"/>
      <c r="HKE846" s="328"/>
      <c r="HKF846" s="328"/>
      <c r="HKG846" s="328"/>
      <c r="HKH846" s="328"/>
      <c r="HKI846" s="328"/>
      <c r="HKJ846" s="328"/>
      <c r="HKK846" s="328"/>
      <c r="HKL846" s="328"/>
      <c r="HKM846" s="328"/>
      <c r="HKN846" s="328"/>
      <c r="HKO846" s="328"/>
      <c r="HKP846" s="328"/>
      <c r="HKQ846" s="328"/>
      <c r="HKR846" s="328"/>
      <c r="HKS846" s="328"/>
      <c r="HKT846" s="328"/>
      <c r="HKU846" s="328"/>
      <c r="HKV846" s="328"/>
      <c r="HKW846" s="328"/>
      <c r="HKX846" s="328"/>
      <c r="HKY846" s="328"/>
      <c r="HKZ846" s="328"/>
      <c r="HLA846" s="328"/>
      <c r="HLB846" s="328"/>
      <c r="HLC846" s="328"/>
      <c r="HLD846" s="328"/>
      <c r="HLE846" s="328"/>
      <c r="HLF846" s="328"/>
      <c r="HLG846" s="328"/>
      <c r="HLH846" s="328"/>
      <c r="HLI846" s="328"/>
      <c r="HLJ846" s="328"/>
      <c r="HLK846" s="328"/>
      <c r="HLL846" s="328"/>
      <c r="HLM846" s="328"/>
      <c r="HLN846" s="328"/>
      <c r="HLO846" s="328"/>
      <c r="HLP846" s="328"/>
      <c r="HLQ846" s="328"/>
      <c r="HLR846" s="328"/>
      <c r="HLS846" s="328"/>
      <c r="HLT846" s="328"/>
      <c r="HLU846" s="328"/>
      <c r="HLV846" s="328"/>
      <c r="HLW846" s="328"/>
      <c r="HLX846" s="328"/>
      <c r="HLY846" s="328"/>
      <c r="HLZ846" s="328"/>
      <c r="HMA846" s="328"/>
      <c r="HMB846" s="328"/>
      <c r="HMC846" s="328"/>
      <c r="HMD846" s="328"/>
      <c r="HME846" s="328"/>
      <c r="HMF846" s="328"/>
      <c r="HMG846" s="328"/>
      <c r="HMH846" s="328"/>
      <c r="HMI846" s="328"/>
      <c r="HMJ846" s="328"/>
      <c r="HMK846" s="328"/>
      <c r="HML846" s="328"/>
      <c r="HMM846" s="328"/>
      <c r="HMN846" s="328"/>
      <c r="HMO846" s="328"/>
      <c r="HMP846" s="328"/>
      <c r="HMQ846" s="328"/>
      <c r="HMR846" s="328"/>
      <c r="HMS846" s="328"/>
      <c r="HMT846" s="328"/>
      <c r="HMU846" s="328"/>
      <c r="HMV846" s="328"/>
      <c r="HMW846" s="328"/>
      <c r="HMX846" s="328"/>
      <c r="HMY846" s="328"/>
      <c r="HMZ846" s="328"/>
      <c r="HNA846" s="328"/>
      <c r="HNB846" s="328"/>
      <c r="HNC846" s="328"/>
      <c r="HND846" s="328"/>
      <c r="HNE846" s="328"/>
      <c r="HNF846" s="328"/>
      <c r="HNG846" s="328"/>
      <c r="HNH846" s="328"/>
      <c r="HNI846" s="328"/>
      <c r="HNJ846" s="328"/>
      <c r="HNK846" s="328"/>
      <c r="HNL846" s="328"/>
      <c r="HNM846" s="328"/>
      <c r="HNN846" s="328"/>
      <c r="HNO846" s="328"/>
      <c r="HNP846" s="328"/>
      <c r="HNQ846" s="328"/>
      <c r="HNR846" s="328"/>
      <c r="HNS846" s="328"/>
      <c r="HNT846" s="328"/>
      <c r="HNU846" s="328"/>
      <c r="HNV846" s="328"/>
      <c r="HNW846" s="328"/>
      <c r="HNX846" s="328"/>
      <c r="HNY846" s="328"/>
      <c r="HNZ846" s="328"/>
      <c r="HOA846" s="328"/>
      <c r="HOB846" s="328"/>
      <c r="HOC846" s="328"/>
      <c r="HOD846" s="328"/>
      <c r="HOE846" s="328"/>
      <c r="HOF846" s="328"/>
      <c r="HOG846" s="328"/>
      <c r="HOH846" s="328"/>
      <c r="HOI846" s="328"/>
      <c r="HOJ846" s="328"/>
      <c r="HOK846" s="328"/>
      <c r="HOL846" s="328"/>
      <c r="HOM846" s="328"/>
      <c r="HON846" s="328"/>
      <c r="HOO846" s="328"/>
      <c r="HOP846" s="328"/>
      <c r="HOQ846" s="328"/>
      <c r="HOR846" s="328"/>
      <c r="HOS846" s="328"/>
      <c r="HOT846" s="328"/>
      <c r="HOU846" s="328"/>
      <c r="HOV846" s="328"/>
      <c r="HOW846" s="328"/>
      <c r="HOX846" s="328"/>
      <c r="HOY846" s="328"/>
      <c r="HOZ846" s="328"/>
      <c r="HPA846" s="328"/>
      <c r="HPB846" s="328"/>
      <c r="HPC846" s="328"/>
      <c r="HPD846" s="328"/>
      <c r="HPE846" s="328"/>
      <c r="HPF846" s="328"/>
      <c r="HPG846" s="328"/>
      <c r="HPH846" s="328"/>
      <c r="HPI846" s="328"/>
      <c r="HPJ846" s="328"/>
      <c r="HPK846" s="328"/>
      <c r="HPL846" s="328"/>
      <c r="HPM846" s="328"/>
      <c r="HPN846" s="328"/>
      <c r="HPO846" s="328"/>
      <c r="HPP846" s="328"/>
      <c r="HPQ846" s="328"/>
      <c r="HPR846" s="328"/>
      <c r="HPS846" s="328"/>
      <c r="HPT846" s="328"/>
      <c r="HPU846" s="328"/>
      <c r="HPV846" s="328"/>
      <c r="HPW846" s="328"/>
      <c r="HPX846" s="328"/>
      <c r="HPY846" s="328"/>
      <c r="HPZ846" s="328"/>
      <c r="HQA846" s="328"/>
      <c r="HQB846" s="328"/>
      <c r="HQC846" s="328"/>
      <c r="HQD846" s="328"/>
      <c r="HQE846" s="328"/>
      <c r="HQF846" s="328"/>
      <c r="HQG846" s="328"/>
      <c r="HQH846" s="328"/>
      <c r="HQI846" s="328"/>
      <c r="HQJ846" s="328"/>
      <c r="HQK846" s="328"/>
      <c r="HQL846" s="328"/>
      <c r="HQM846" s="328"/>
      <c r="HQN846" s="328"/>
      <c r="HQO846" s="328"/>
      <c r="HQP846" s="328"/>
      <c r="HQQ846" s="328"/>
      <c r="HQR846" s="328"/>
      <c r="HQS846" s="328"/>
      <c r="HQT846" s="328"/>
      <c r="HQU846" s="328"/>
      <c r="HQV846" s="328"/>
      <c r="HQW846" s="328"/>
      <c r="HQX846" s="328"/>
      <c r="HQY846" s="328"/>
      <c r="HQZ846" s="328"/>
      <c r="HRA846" s="328"/>
      <c r="HRB846" s="328"/>
      <c r="HRC846" s="328"/>
      <c r="HRD846" s="328"/>
      <c r="HRE846" s="328"/>
      <c r="HRF846" s="328"/>
      <c r="HRG846" s="328"/>
      <c r="HRH846" s="328"/>
      <c r="HRI846" s="328"/>
      <c r="HRJ846" s="328"/>
      <c r="HRK846" s="328"/>
      <c r="HRL846" s="328"/>
      <c r="HRM846" s="328"/>
      <c r="HRN846" s="328"/>
      <c r="HRO846" s="328"/>
      <c r="HRP846" s="328"/>
      <c r="HRQ846" s="328"/>
      <c r="HRR846" s="328"/>
      <c r="HRS846" s="328"/>
      <c r="HRT846" s="328"/>
      <c r="HRU846" s="328"/>
      <c r="HRV846" s="328"/>
      <c r="HRW846" s="328"/>
      <c r="HRX846" s="328"/>
      <c r="HRY846" s="328"/>
      <c r="HRZ846" s="328"/>
      <c r="HSA846" s="328"/>
      <c r="HSB846" s="328"/>
      <c r="HSC846" s="328"/>
      <c r="HSD846" s="328"/>
      <c r="HSE846" s="328"/>
      <c r="HSF846" s="328"/>
      <c r="HSG846" s="328"/>
      <c r="HSH846" s="328"/>
      <c r="HSI846" s="328"/>
      <c r="HSJ846" s="328"/>
      <c r="HSK846" s="328"/>
      <c r="HSL846" s="328"/>
      <c r="HSM846" s="328"/>
      <c r="HSN846" s="328"/>
      <c r="HSO846" s="328"/>
      <c r="HSP846" s="328"/>
      <c r="HSQ846" s="328"/>
      <c r="HSR846" s="328"/>
      <c r="HSS846" s="328"/>
      <c r="HST846" s="328"/>
      <c r="HSU846" s="328"/>
      <c r="HSV846" s="328"/>
      <c r="HSW846" s="328"/>
      <c r="HSX846" s="328"/>
      <c r="HSY846" s="328"/>
      <c r="HSZ846" s="328"/>
      <c r="HTA846" s="328"/>
      <c r="HTB846" s="328"/>
      <c r="HTC846" s="328"/>
      <c r="HTD846" s="328"/>
      <c r="HTE846" s="328"/>
      <c r="HTF846" s="328"/>
      <c r="HTG846" s="328"/>
      <c r="HTH846" s="328"/>
      <c r="HTI846" s="328"/>
      <c r="HTJ846" s="328"/>
      <c r="HTK846" s="328"/>
      <c r="HTL846" s="328"/>
      <c r="HTM846" s="328"/>
      <c r="HTN846" s="328"/>
      <c r="HTO846" s="328"/>
      <c r="HTP846" s="328"/>
      <c r="HTQ846" s="328"/>
      <c r="HTR846" s="328"/>
      <c r="HTS846" s="328"/>
      <c r="HTT846" s="328"/>
      <c r="HTU846" s="328"/>
      <c r="HTV846" s="328"/>
      <c r="HTW846" s="328"/>
      <c r="HTX846" s="328"/>
      <c r="HTY846" s="328"/>
      <c r="HTZ846" s="328"/>
      <c r="HUA846" s="328"/>
      <c r="HUB846" s="328"/>
      <c r="HUC846" s="328"/>
      <c r="HUD846" s="328"/>
      <c r="HUE846" s="328"/>
      <c r="HUF846" s="328"/>
      <c r="HUG846" s="328"/>
      <c r="HUH846" s="328"/>
      <c r="HUI846" s="328"/>
      <c r="HUJ846" s="328"/>
      <c r="HUK846" s="328"/>
      <c r="HUL846" s="328"/>
      <c r="HUM846" s="328"/>
      <c r="HUN846" s="328"/>
      <c r="HUO846" s="328"/>
      <c r="HUP846" s="328"/>
      <c r="HUQ846" s="328"/>
      <c r="HUR846" s="328"/>
      <c r="HUS846" s="328"/>
      <c r="HUT846" s="328"/>
      <c r="HUU846" s="328"/>
      <c r="HUV846" s="328"/>
      <c r="HUW846" s="328"/>
      <c r="HUX846" s="328"/>
      <c r="HUY846" s="328"/>
      <c r="HUZ846" s="328"/>
      <c r="HVA846" s="328"/>
      <c r="HVB846" s="328"/>
      <c r="HVC846" s="328"/>
      <c r="HVD846" s="328"/>
      <c r="HVE846" s="328"/>
      <c r="HVF846" s="328"/>
      <c r="HVG846" s="328"/>
      <c r="HVH846" s="328"/>
      <c r="HVI846" s="328"/>
      <c r="HVJ846" s="328"/>
      <c r="HVK846" s="328"/>
      <c r="HVL846" s="328"/>
      <c r="HVM846" s="328"/>
      <c r="HVN846" s="328"/>
      <c r="HVO846" s="328"/>
      <c r="HVP846" s="328"/>
      <c r="HVQ846" s="328"/>
      <c r="HVR846" s="328"/>
      <c r="HVS846" s="328"/>
      <c r="HVT846" s="328"/>
      <c r="HVU846" s="328"/>
      <c r="HVV846" s="328"/>
      <c r="HVW846" s="328"/>
      <c r="HVX846" s="328"/>
      <c r="HVY846" s="328"/>
      <c r="HVZ846" s="328"/>
      <c r="HWA846" s="328"/>
      <c r="HWB846" s="328"/>
      <c r="HWC846" s="328"/>
      <c r="HWD846" s="328"/>
      <c r="HWE846" s="328"/>
      <c r="HWF846" s="328"/>
      <c r="HWG846" s="328"/>
      <c r="HWH846" s="328"/>
      <c r="HWI846" s="328"/>
      <c r="HWJ846" s="328"/>
      <c r="HWK846" s="328"/>
      <c r="HWL846" s="328"/>
      <c r="HWM846" s="328"/>
      <c r="HWN846" s="328"/>
      <c r="HWO846" s="328"/>
      <c r="HWP846" s="328"/>
      <c r="HWQ846" s="328"/>
      <c r="HWR846" s="328"/>
      <c r="HWS846" s="328"/>
      <c r="HWT846" s="328"/>
      <c r="HWU846" s="328"/>
      <c r="HWV846" s="328"/>
      <c r="HWW846" s="328"/>
      <c r="HWX846" s="328"/>
      <c r="HWY846" s="328"/>
      <c r="HWZ846" s="328"/>
      <c r="HXA846" s="328"/>
      <c r="HXB846" s="328"/>
      <c r="HXC846" s="328"/>
      <c r="HXD846" s="328"/>
      <c r="HXE846" s="328"/>
      <c r="HXF846" s="328"/>
      <c r="HXG846" s="328"/>
      <c r="HXH846" s="328"/>
      <c r="HXI846" s="328"/>
      <c r="HXJ846" s="328"/>
      <c r="HXK846" s="328"/>
      <c r="HXL846" s="328"/>
      <c r="HXM846" s="328"/>
      <c r="HXN846" s="328"/>
      <c r="HXO846" s="328"/>
      <c r="HXP846" s="328"/>
      <c r="HXQ846" s="328"/>
      <c r="HXR846" s="328"/>
      <c r="HXS846" s="328"/>
      <c r="HXT846" s="328"/>
      <c r="HXU846" s="328"/>
      <c r="HXV846" s="328"/>
      <c r="HXW846" s="328"/>
      <c r="HXX846" s="328"/>
      <c r="HXY846" s="328"/>
      <c r="HXZ846" s="328"/>
      <c r="HYA846" s="328"/>
      <c r="HYB846" s="328"/>
      <c r="HYC846" s="328"/>
      <c r="HYD846" s="328"/>
      <c r="HYE846" s="328"/>
      <c r="HYF846" s="328"/>
      <c r="HYG846" s="328"/>
      <c r="HYH846" s="328"/>
      <c r="HYI846" s="328"/>
      <c r="HYJ846" s="328"/>
      <c r="HYK846" s="328"/>
      <c r="HYL846" s="328"/>
      <c r="HYM846" s="328"/>
      <c r="HYN846" s="328"/>
      <c r="HYO846" s="328"/>
      <c r="HYP846" s="328"/>
      <c r="HYQ846" s="328"/>
      <c r="HYR846" s="328"/>
      <c r="HYS846" s="328"/>
      <c r="HYT846" s="328"/>
      <c r="HYU846" s="328"/>
      <c r="HYV846" s="328"/>
      <c r="HYW846" s="328"/>
      <c r="HYX846" s="328"/>
      <c r="HYY846" s="328"/>
      <c r="HYZ846" s="328"/>
      <c r="HZA846" s="328"/>
      <c r="HZB846" s="328"/>
      <c r="HZC846" s="328"/>
      <c r="HZD846" s="328"/>
      <c r="HZE846" s="328"/>
      <c r="HZF846" s="328"/>
      <c r="HZG846" s="328"/>
      <c r="HZH846" s="328"/>
      <c r="HZI846" s="328"/>
      <c r="HZJ846" s="328"/>
      <c r="HZK846" s="328"/>
      <c r="HZL846" s="328"/>
      <c r="HZM846" s="328"/>
      <c r="HZN846" s="328"/>
      <c r="HZO846" s="328"/>
      <c r="HZP846" s="328"/>
      <c r="HZQ846" s="328"/>
      <c r="HZR846" s="328"/>
      <c r="HZS846" s="328"/>
      <c r="HZT846" s="328"/>
      <c r="HZU846" s="328"/>
      <c r="HZV846" s="328"/>
      <c r="HZW846" s="328"/>
      <c r="HZX846" s="328"/>
      <c r="HZY846" s="328"/>
      <c r="HZZ846" s="328"/>
      <c r="IAA846" s="328"/>
      <c r="IAB846" s="328"/>
      <c r="IAC846" s="328"/>
      <c r="IAD846" s="328"/>
      <c r="IAE846" s="328"/>
      <c r="IAF846" s="328"/>
      <c r="IAG846" s="328"/>
      <c r="IAH846" s="328"/>
      <c r="IAI846" s="328"/>
      <c r="IAJ846" s="328"/>
      <c r="IAK846" s="328"/>
      <c r="IAL846" s="328"/>
      <c r="IAM846" s="328"/>
      <c r="IAN846" s="328"/>
      <c r="IAO846" s="328"/>
      <c r="IAP846" s="328"/>
      <c r="IAQ846" s="328"/>
      <c r="IAR846" s="328"/>
      <c r="IAS846" s="328"/>
      <c r="IAT846" s="328"/>
      <c r="IAU846" s="328"/>
      <c r="IAV846" s="328"/>
      <c r="IAW846" s="328"/>
      <c r="IAX846" s="328"/>
      <c r="IAY846" s="328"/>
      <c r="IAZ846" s="328"/>
      <c r="IBA846" s="328"/>
      <c r="IBB846" s="328"/>
      <c r="IBC846" s="328"/>
      <c r="IBD846" s="328"/>
      <c r="IBE846" s="328"/>
      <c r="IBF846" s="328"/>
      <c r="IBG846" s="328"/>
      <c r="IBH846" s="328"/>
      <c r="IBI846" s="328"/>
      <c r="IBJ846" s="328"/>
      <c r="IBK846" s="328"/>
      <c r="IBL846" s="328"/>
      <c r="IBM846" s="328"/>
      <c r="IBN846" s="328"/>
      <c r="IBO846" s="328"/>
      <c r="IBP846" s="328"/>
      <c r="IBQ846" s="328"/>
      <c r="IBR846" s="328"/>
      <c r="IBS846" s="328"/>
      <c r="IBT846" s="328"/>
      <c r="IBU846" s="328"/>
      <c r="IBV846" s="328"/>
      <c r="IBW846" s="328"/>
      <c r="IBX846" s="328"/>
      <c r="IBY846" s="328"/>
      <c r="IBZ846" s="328"/>
      <c r="ICA846" s="328"/>
      <c r="ICB846" s="328"/>
      <c r="ICC846" s="328"/>
      <c r="ICD846" s="328"/>
      <c r="ICE846" s="328"/>
      <c r="ICF846" s="328"/>
      <c r="ICG846" s="328"/>
      <c r="ICH846" s="328"/>
      <c r="ICI846" s="328"/>
      <c r="ICJ846" s="328"/>
      <c r="ICK846" s="328"/>
      <c r="ICL846" s="328"/>
      <c r="ICM846" s="328"/>
      <c r="ICN846" s="328"/>
      <c r="ICO846" s="328"/>
      <c r="ICP846" s="328"/>
      <c r="ICQ846" s="328"/>
      <c r="ICR846" s="328"/>
      <c r="ICS846" s="328"/>
      <c r="ICT846" s="328"/>
      <c r="ICU846" s="328"/>
      <c r="ICV846" s="328"/>
      <c r="ICW846" s="328"/>
      <c r="ICX846" s="328"/>
      <c r="ICY846" s="328"/>
      <c r="ICZ846" s="328"/>
      <c r="IDA846" s="328"/>
      <c r="IDB846" s="328"/>
      <c r="IDC846" s="328"/>
      <c r="IDD846" s="328"/>
      <c r="IDE846" s="328"/>
      <c r="IDF846" s="328"/>
      <c r="IDG846" s="328"/>
      <c r="IDH846" s="328"/>
      <c r="IDI846" s="328"/>
      <c r="IDJ846" s="328"/>
      <c r="IDK846" s="328"/>
      <c r="IDL846" s="328"/>
      <c r="IDM846" s="328"/>
      <c r="IDN846" s="328"/>
      <c r="IDO846" s="328"/>
      <c r="IDP846" s="328"/>
      <c r="IDQ846" s="328"/>
      <c r="IDR846" s="328"/>
      <c r="IDS846" s="328"/>
      <c r="IDT846" s="328"/>
      <c r="IDU846" s="328"/>
      <c r="IDV846" s="328"/>
      <c r="IDW846" s="328"/>
      <c r="IDX846" s="328"/>
      <c r="IDY846" s="328"/>
      <c r="IDZ846" s="328"/>
      <c r="IEA846" s="328"/>
      <c r="IEB846" s="328"/>
      <c r="IEC846" s="328"/>
      <c r="IED846" s="328"/>
      <c r="IEE846" s="328"/>
      <c r="IEF846" s="328"/>
      <c r="IEG846" s="328"/>
      <c r="IEH846" s="328"/>
      <c r="IEI846" s="328"/>
      <c r="IEJ846" s="328"/>
      <c r="IEK846" s="328"/>
      <c r="IEL846" s="328"/>
      <c r="IEM846" s="328"/>
      <c r="IEN846" s="328"/>
      <c r="IEO846" s="328"/>
      <c r="IEP846" s="328"/>
      <c r="IEQ846" s="328"/>
      <c r="IER846" s="328"/>
      <c r="IES846" s="328"/>
      <c r="IET846" s="328"/>
      <c r="IEU846" s="328"/>
      <c r="IEV846" s="328"/>
      <c r="IEW846" s="328"/>
      <c r="IEX846" s="328"/>
      <c r="IEY846" s="328"/>
      <c r="IEZ846" s="328"/>
      <c r="IFA846" s="328"/>
      <c r="IFB846" s="328"/>
      <c r="IFC846" s="328"/>
      <c r="IFD846" s="328"/>
      <c r="IFE846" s="328"/>
      <c r="IFF846" s="328"/>
      <c r="IFG846" s="328"/>
      <c r="IFH846" s="328"/>
      <c r="IFI846" s="328"/>
      <c r="IFJ846" s="328"/>
      <c r="IFK846" s="328"/>
      <c r="IFL846" s="328"/>
      <c r="IFM846" s="328"/>
      <c r="IFN846" s="328"/>
      <c r="IFO846" s="328"/>
      <c r="IFP846" s="328"/>
      <c r="IFQ846" s="328"/>
      <c r="IFR846" s="328"/>
      <c r="IFS846" s="328"/>
      <c r="IFT846" s="328"/>
      <c r="IFU846" s="328"/>
      <c r="IFV846" s="328"/>
      <c r="IFW846" s="328"/>
      <c r="IFX846" s="328"/>
      <c r="IFY846" s="328"/>
      <c r="IFZ846" s="328"/>
      <c r="IGA846" s="328"/>
      <c r="IGB846" s="328"/>
      <c r="IGC846" s="328"/>
      <c r="IGD846" s="328"/>
      <c r="IGE846" s="328"/>
      <c r="IGF846" s="328"/>
      <c r="IGG846" s="328"/>
      <c r="IGH846" s="328"/>
      <c r="IGI846" s="328"/>
      <c r="IGJ846" s="328"/>
      <c r="IGK846" s="328"/>
      <c r="IGL846" s="328"/>
      <c r="IGM846" s="328"/>
      <c r="IGN846" s="328"/>
      <c r="IGO846" s="328"/>
      <c r="IGP846" s="328"/>
      <c r="IGQ846" s="328"/>
      <c r="IGR846" s="328"/>
      <c r="IGS846" s="328"/>
      <c r="IGT846" s="328"/>
      <c r="IGU846" s="328"/>
      <c r="IGV846" s="328"/>
      <c r="IGW846" s="328"/>
      <c r="IGX846" s="328"/>
      <c r="IGY846" s="328"/>
      <c r="IGZ846" s="328"/>
      <c r="IHA846" s="328"/>
      <c r="IHB846" s="328"/>
      <c r="IHC846" s="328"/>
      <c r="IHD846" s="328"/>
      <c r="IHE846" s="328"/>
      <c r="IHF846" s="328"/>
      <c r="IHG846" s="328"/>
      <c r="IHH846" s="328"/>
      <c r="IHI846" s="328"/>
      <c r="IHJ846" s="328"/>
      <c r="IHK846" s="328"/>
      <c r="IHL846" s="328"/>
      <c r="IHM846" s="328"/>
      <c r="IHN846" s="328"/>
      <c r="IHO846" s="328"/>
      <c r="IHP846" s="328"/>
      <c r="IHQ846" s="328"/>
      <c r="IHR846" s="328"/>
      <c r="IHS846" s="328"/>
      <c r="IHT846" s="328"/>
      <c r="IHU846" s="328"/>
      <c r="IHV846" s="328"/>
      <c r="IHW846" s="328"/>
      <c r="IHX846" s="328"/>
      <c r="IHY846" s="328"/>
      <c r="IHZ846" s="328"/>
      <c r="IIA846" s="328"/>
      <c r="IIB846" s="328"/>
      <c r="IIC846" s="328"/>
      <c r="IID846" s="328"/>
      <c r="IIE846" s="328"/>
      <c r="IIF846" s="328"/>
      <c r="IIG846" s="328"/>
      <c r="IIH846" s="328"/>
      <c r="III846" s="328"/>
      <c r="IIJ846" s="328"/>
      <c r="IIK846" s="328"/>
      <c r="IIL846" s="328"/>
      <c r="IIM846" s="328"/>
      <c r="IIN846" s="328"/>
      <c r="IIO846" s="328"/>
      <c r="IIP846" s="328"/>
      <c r="IIQ846" s="328"/>
      <c r="IIR846" s="328"/>
      <c r="IIS846" s="328"/>
      <c r="IIT846" s="328"/>
      <c r="IIU846" s="328"/>
      <c r="IIV846" s="328"/>
      <c r="IIW846" s="328"/>
      <c r="IIX846" s="328"/>
      <c r="IIY846" s="328"/>
      <c r="IIZ846" s="328"/>
      <c r="IJA846" s="328"/>
      <c r="IJB846" s="328"/>
      <c r="IJC846" s="328"/>
      <c r="IJD846" s="328"/>
      <c r="IJE846" s="328"/>
      <c r="IJF846" s="328"/>
      <c r="IJG846" s="328"/>
      <c r="IJH846" s="328"/>
      <c r="IJI846" s="328"/>
      <c r="IJJ846" s="328"/>
      <c r="IJK846" s="328"/>
      <c r="IJL846" s="328"/>
      <c r="IJM846" s="328"/>
      <c r="IJN846" s="328"/>
      <c r="IJO846" s="328"/>
      <c r="IJP846" s="328"/>
      <c r="IJQ846" s="328"/>
      <c r="IJR846" s="328"/>
      <c r="IJS846" s="328"/>
      <c r="IJT846" s="328"/>
      <c r="IJU846" s="328"/>
      <c r="IJV846" s="328"/>
      <c r="IJW846" s="328"/>
      <c r="IJX846" s="328"/>
      <c r="IJY846" s="328"/>
      <c r="IJZ846" s="328"/>
      <c r="IKA846" s="328"/>
      <c r="IKB846" s="328"/>
      <c r="IKC846" s="328"/>
      <c r="IKD846" s="328"/>
      <c r="IKE846" s="328"/>
      <c r="IKF846" s="328"/>
      <c r="IKG846" s="328"/>
      <c r="IKH846" s="328"/>
      <c r="IKI846" s="328"/>
      <c r="IKJ846" s="328"/>
      <c r="IKK846" s="328"/>
      <c r="IKL846" s="328"/>
      <c r="IKM846" s="328"/>
      <c r="IKN846" s="328"/>
      <c r="IKO846" s="328"/>
      <c r="IKP846" s="328"/>
      <c r="IKQ846" s="328"/>
      <c r="IKR846" s="328"/>
      <c r="IKS846" s="328"/>
      <c r="IKT846" s="328"/>
      <c r="IKU846" s="328"/>
      <c r="IKV846" s="328"/>
      <c r="IKW846" s="328"/>
      <c r="IKX846" s="328"/>
      <c r="IKY846" s="328"/>
      <c r="IKZ846" s="328"/>
      <c r="ILA846" s="328"/>
      <c r="ILB846" s="328"/>
      <c r="ILC846" s="328"/>
      <c r="ILD846" s="328"/>
      <c r="ILE846" s="328"/>
      <c r="ILF846" s="328"/>
      <c r="ILG846" s="328"/>
      <c r="ILH846" s="328"/>
      <c r="ILI846" s="328"/>
      <c r="ILJ846" s="328"/>
      <c r="ILK846" s="328"/>
      <c r="ILL846" s="328"/>
      <c r="ILM846" s="328"/>
      <c r="ILN846" s="328"/>
      <c r="ILO846" s="328"/>
      <c r="ILP846" s="328"/>
      <c r="ILQ846" s="328"/>
      <c r="ILR846" s="328"/>
      <c r="ILS846" s="328"/>
      <c r="ILT846" s="328"/>
      <c r="ILU846" s="328"/>
      <c r="ILV846" s="328"/>
      <c r="ILW846" s="328"/>
      <c r="ILX846" s="328"/>
      <c r="ILY846" s="328"/>
      <c r="ILZ846" s="328"/>
      <c r="IMA846" s="328"/>
      <c r="IMB846" s="328"/>
      <c r="IMC846" s="328"/>
      <c r="IMD846" s="328"/>
      <c r="IME846" s="328"/>
      <c r="IMF846" s="328"/>
      <c r="IMG846" s="328"/>
      <c r="IMH846" s="328"/>
      <c r="IMI846" s="328"/>
      <c r="IMJ846" s="328"/>
      <c r="IMK846" s="328"/>
      <c r="IML846" s="328"/>
      <c r="IMM846" s="328"/>
      <c r="IMN846" s="328"/>
      <c r="IMO846" s="328"/>
      <c r="IMP846" s="328"/>
      <c r="IMQ846" s="328"/>
      <c r="IMR846" s="328"/>
      <c r="IMS846" s="328"/>
      <c r="IMT846" s="328"/>
      <c r="IMU846" s="328"/>
      <c r="IMV846" s="328"/>
      <c r="IMW846" s="328"/>
      <c r="IMX846" s="328"/>
      <c r="IMY846" s="328"/>
      <c r="IMZ846" s="328"/>
      <c r="INA846" s="328"/>
      <c r="INB846" s="328"/>
      <c r="INC846" s="328"/>
      <c r="IND846" s="328"/>
      <c r="INE846" s="328"/>
      <c r="INF846" s="328"/>
      <c r="ING846" s="328"/>
      <c r="INH846" s="328"/>
      <c r="INI846" s="328"/>
      <c r="INJ846" s="328"/>
      <c r="INK846" s="328"/>
      <c r="INL846" s="328"/>
      <c r="INM846" s="328"/>
      <c r="INN846" s="328"/>
      <c r="INO846" s="328"/>
      <c r="INP846" s="328"/>
      <c r="INQ846" s="328"/>
      <c r="INR846" s="328"/>
      <c r="INS846" s="328"/>
      <c r="INT846" s="328"/>
      <c r="INU846" s="328"/>
      <c r="INV846" s="328"/>
      <c r="INW846" s="328"/>
      <c r="INX846" s="328"/>
      <c r="INY846" s="328"/>
      <c r="INZ846" s="328"/>
      <c r="IOA846" s="328"/>
      <c r="IOB846" s="328"/>
      <c r="IOC846" s="328"/>
      <c r="IOD846" s="328"/>
      <c r="IOE846" s="328"/>
      <c r="IOF846" s="328"/>
      <c r="IOG846" s="328"/>
      <c r="IOH846" s="328"/>
      <c r="IOI846" s="328"/>
      <c r="IOJ846" s="328"/>
      <c r="IOK846" s="328"/>
      <c r="IOL846" s="328"/>
      <c r="IOM846" s="328"/>
      <c r="ION846" s="328"/>
      <c r="IOO846" s="328"/>
      <c r="IOP846" s="328"/>
      <c r="IOQ846" s="328"/>
      <c r="IOR846" s="328"/>
      <c r="IOS846" s="328"/>
      <c r="IOT846" s="328"/>
      <c r="IOU846" s="328"/>
      <c r="IOV846" s="328"/>
      <c r="IOW846" s="328"/>
      <c r="IOX846" s="328"/>
      <c r="IOY846" s="328"/>
      <c r="IOZ846" s="328"/>
      <c r="IPA846" s="328"/>
      <c r="IPB846" s="328"/>
      <c r="IPC846" s="328"/>
      <c r="IPD846" s="328"/>
      <c r="IPE846" s="328"/>
      <c r="IPF846" s="328"/>
      <c r="IPG846" s="328"/>
      <c r="IPH846" s="328"/>
      <c r="IPI846" s="328"/>
      <c r="IPJ846" s="328"/>
      <c r="IPK846" s="328"/>
      <c r="IPL846" s="328"/>
      <c r="IPM846" s="328"/>
      <c r="IPN846" s="328"/>
      <c r="IPO846" s="328"/>
      <c r="IPP846" s="328"/>
      <c r="IPQ846" s="328"/>
      <c r="IPR846" s="328"/>
      <c r="IPS846" s="328"/>
      <c r="IPT846" s="328"/>
      <c r="IPU846" s="328"/>
      <c r="IPV846" s="328"/>
      <c r="IPW846" s="328"/>
      <c r="IPX846" s="328"/>
      <c r="IPY846" s="328"/>
      <c r="IPZ846" s="328"/>
      <c r="IQA846" s="328"/>
      <c r="IQB846" s="328"/>
      <c r="IQC846" s="328"/>
      <c r="IQD846" s="328"/>
      <c r="IQE846" s="328"/>
      <c r="IQF846" s="328"/>
      <c r="IQG846" s="328"/>
      <c r="IQH846" s="328"/>
      <c r="IQI846" s="328"/>
      <c r="IQJ846" s="328"/>
      <c r="IQK846" s="328"/>
      <c r="IQL846" s="328"/>
      <c r="IQM846" s="328"/>
      <c r="IQN846" s="328"/>
      <c r="IQO846" s="328"/>
      <c r="IQP846" s="328"/>
      <c r="IQQ846" s="328"/>
      <c r="IQR846" s="328"/>
      <c r="IQS846" s="328"/>
      <c r="IQT846" s="328"/>
      <c r="IQU846" s="328"/>
      <c r="IQV846" s="328"/>
      <c r="IQW846" s="328"/>
      <c r="IQX846" s="328"/>
      <c r="IQY846" s="328"/>
      <c r="IQZ846" s="328"/>
      <c r="IRA846" s="328"/>
      <c r="IRB846" s="328"/>
      <c r="IRC846" s="328"/>
      <c r="IRD846" s="328"/>
      <c r="IRE846" s="328"/>
      <c r="IRF846" s="328"/>
      <c r="IRG846" s="328"/>
      <c r="IRH846" s="328"/>
      <c r="IRI846" s="328"/>
      <c r="IRJ846" s="328"/>
      <c r="IRK846" s="328"/>
      <c r="IRL846" s="328"/>
      <c r="IRM846" s="328"/>
      <c r="IRN846" s="328"/>
      <c r="IRO846" s="328"/>
      <c r="IRP846" s="328"/>
      <c r="IRQ846" s="328"/>
      <c r="IRR846" s="328"/>
      <c r="IRS846" s="328"/>
      <c r="IRT846" s="328"/>
      <c r="IRU846" s="328"/>
      <c r="IRV846" s="328"/>
      <c r="IRW846" s="328"/>
      <c r="IRX846" s="328"/>
      <c r="IRY846" s="328"/>
      <c r="IRZ846" s="328"/>
      <c r="ISA846" s="328"/>
      <c r="ISB846" s="328"/>
      <c r="ISC846" s="328"/>
      <c r="ISD846" s="328"/>
      <c r="ISE846" s="328"/>
      <c r="ISF846" s="328"/>
      <c r="ISG846" s="328"/>
      <c r="ISH846" s="328"/>
      <c r="ISI846" s="328"/>
      <c r="ISJ846" s="328"/>
      <c r="ISK846" s="328"/>
      <c r="ISL846" s="328"/>
      <c r="ISM846" s="328"/>
      <c r="ISN846" s="328"/>
      <c r="ISO846" s="328"/>
      <c r="ISP846" s="328"/>
      <c r="ISQ846" s="328"/>
      <c r="ISR846" s="328"/>
      <c r="ISS846" s="328"/>
      <c r="IST846" s="328"/>
      <c r="ISU846" s="328"/>
      <c r="ISV846" s="328"/>
      <c r="ISW846" s="328"/>
      <c r="ISX846" s="328"/>
      <c r="ISY846" s="328"/>
      <c r="ISZ846" s="328"/>
      <c r="ITA846" s="328"/>
      <c r="ITB846" s="328"/>
      <c r="ITC846" s="328"/>
      <c r="ITD846" s="328"/>
      <c r="ITE846" s="328"/>
      <c r="ITF846" s="328"/>
      <c r="ITG846" s="328"/>
      <c r="ITH846" s="328"/>
      <c r="ITI846" s="328"/>
      <c r="ITJ846" s="328"/>
      <c r="ITK846" s="328"/>
      <c r="ITL846" s="328"/>
      <c r="ITM846" s="328"/>
      <c r="ITN846" s="328"/>
      <c r="ITO846" s="328"/>
      <c r="ITP846" s="328"/>
      <c r="ITQ846" s="328"/>
      <c r="ITR846" s="328"/>
      <c r="ITS846" s="328"/>
      <c r="ITT846" s="328"/>
      <c r="ITU846" s="328"/>
      <c r="ITV846" s="328"/>
      <c r="ITW846" s="328"/>
      <c r="ITX846" s="328"/>
      <c r="ITY846" s="328"/>
      <c r="ITZ846" s="328"/>
      <c r="IUA846" s="328"/>
      <c r="IUB846" s="328"/>
      <c r="IUC846" s="328"/>
      <c r="IUD846" s="328"/>
      <c r="IUE846" s="328"/>
      <c r="IUF846" s="328"/>
      <c r="IUG846" s="328"/>
      <c r="IUH846" s="328"/>
      <c r="IUI846" s="328"/>
      <c r="IUJ846" s="328"/>
      <c r="IUK846" s="328"/>
      <c r="IUL846" s="328"/>
      <c r="IUM846" s="328"/>
      <c r="IUN846" s="328"/>
      <c r="IUO846" s="328"/>
      <c r="IUP846" s="328"/>
      <c r="IUQ846" s="328"/>
      <c r="IUR846" s="328"/>
      <c r="IUS846" s="328"/>
      <c r="IUT846" s="328"/>
      <c r="IUU846" s="328"/>
      <c r="IUV846" s="328"/>
      <c r="IUW846" s="328"/>
      <c r="IUX846" s="328"/>
      <c r="IUY846" s="328"/>
      <c r="IUZ846" s="328"/>
      <c r="IVA846" s="328"/>
      <c r="IVB846" s="328"/>
      <c r="IVC846" s="328"/>
      <c r="IVD846" s="328"/>
      <c r="IVE846" s="328"/>
      <c r="IVF846" s="328"/>
      <c r="IVG846" s="328"/>
      <c r="IVH846" s="328"/>
      <c r="IVI846" s="328"/>
      <c r="IVJ846" s="328"/>
      <c r="IVK846" s="328"/>
      <c r="IVL846" s="328"/>
      <c r="IVM846" s="328"/>
      <c r="IVN846" s="328"/>
      <c r="IVO846" s="328"/>
      <c r="IVP846" s="328"/>
      <c r="IVQ846" s="328"/>
      <c r="IVR846" s="328"/>
      <c r="IVS846" s="328"/>
      <c r="IVT846" s="328"/>
      <c r="IVU846" s="328"/>
      <c r="IVV846" s="328"/>
      <c r="IVW846" s="328"/>
      <c r="IVX846" s="328"/>
      <c r="IVY846" s="328"/>
      <c r="IVZ846" s="328"/>
      <c r="IWA846" s="328"/>
      <c r="IWB846" s="328"/>
      <c r="IWC846" s="328"/>
      <c r="IWD846" s="328"/>
      <c r="IWE846" s="328"/>
      <c r="IWF846" s="328"/>
      <c r="IWG846" s="328"/>
      <c r="IWH846" s="328"/>
      <c r="IWI846" s="328"/>
      <c r="IWJ846" s="328"/>
      <c r="IWK846" s="328"/>
      <c r="IWL846" s="328"/>
      <c r="IWM846" s="328"/>
      <c r="IWN846" s="328"/>
      <c r="IWO846" s="328"/>
      <c r="IWP846" s="328"/>
      <c r="IWQ846" s="328"/>
      <c r="IWR846" s="328"/>
      <c r="IWS846" s="328"/>
      <c r="IWT846" s="328"/>
      <c r="IWU846" s="328"/>
      <c r="IWV846" s="328"/>
      <c r="IWW846" s="328"/>
      <c r="IWX846" s="328"/>
      <c r="IWY846" s="328"/>
      <c r="IWZ846" s="328"/>
      <c r="IXA846" s="328"/>
      <c r="IXB846" s="328"/>
      <c r="IXC846" s="328"/>
      <c r="IXD846" s="328"/>
      <c r="IXE846" s="328"/>
      <c r="IXF846" s="328"/>
      <c r="IXG846" s="328"/>
      <c r="IXH846" s="328"/>
      <c r="IXI846" s="328"/>
      <c r="IXJ846" s="328"/>
      <c r="IXK846" s="328"/>
      <c r="IXL846" s="328"/>
      <c r="IXM846" s="328"/>
      <c r="IXN846" s="328"/>
      <c r="IXO846" s="328"/>
      <c r="IXP846" s="328"/>
      <c r="IXQ846" s="328"/>
      <c r="IXR846" s="328"/>
      <c r="IXS846" s="328"/>
      <c r="IXT846" s="328"/>
      <c r="IXU846" s="328"/>
      <c r="IXV846" s="328"/>
      <c r="IXW846" s="328"/>
      <c r="IXX846" s="328"/>
      <c r="IXY846" s="328"/>
      <c r="IXZ846" s="328"/>
      <c r="IYA846" s="328"/>
      <c r="IYB846" s="328"/>
      <c r="IYC846" s="328"/>
      <c r="IYD846" s="328"/>
      <c r="IYE846" s="328"/>
      <c r="IYF846" s="328"/>
      <c r="IYG846" s="328"/>
      <c r="IYH846" s="328"/>
      <c r="IYI846" s="328"/>
      <c r="IYJ846" s="328"/>
      <c r="IYK846" s="328"/>
      <c r="IYL846" s="328"/>
      <c r="IYM846" s="328"/>
      <c r="IYN846" s="328"/>
      <c r="IYO846" s="328"/>
      <c r="IYP846" s="328"/>
      <c r="IYQ846" s="328"/>
      <c r="IYR846" s="328"/>
      <c r="IYS846" s="328"/>
      <c r="IYT846" s="328"/>
      <c r="IYU846" s="328"/>
      <c r="IYV846" s="328"/>
      <c r="IYW846" s="328"/>
      <c r="IYX846" s="328"/>
      <c r="IYY846" s="328"/>
      <c r="IYZ846" s="328"/>
      <c r="IZA846" s="328"/>
      <c r="IZB846" s="328"/>
      <c r="IZC846" s="328"/>
      <c r="IZD846" s="328"/>
      <c r="IZE846" s="328"/>
      <c r="IZF846" s="328"/>
      <c r="IZG846" s="328"/>
      <c r="IZH846" s="328"/>
      <c r="IZI846" s="328"/>
      <c r="IZJ846" s="328"/>
      <c r="IZK846" s="328"/>
      <c r="IZL846" s="328"/>
      <c r="IZM846" s="328"/>
      <c r="IZN846" s="328"/>
      <c r="IZO846" s="328"/>
      <c r="IZP846" s="328"/>
      <c r="IZQ846" s="328"/>
      <c r="IZR846" s="328"/>
      <c r="IZS846" s="328"/>
      <c r="IZT846" s="328"/>
      <c r="IZU846" s="328"/>
      <c r="IZV846" s="328"/>
      <c r="IZW846" s="328"/>
      <c r="IZX846" s="328"/>
      <c r="IZY846" s="328"/>
      <c r="IZZ846" s="328"/>
      <c r="JAA846" s="328"/>
      <c r="JAB846" s="328"/>
      <c r="JAC846" s="328"/>
      <c r="JAD846" s="328"/>
      <c r="JAE846" s="328"/>
      <c r="JAF846" s="328"/>
      <c r="JAG846" s="328"/>
      <c r="JAH846" s="328"/>
      <c r="JAI846" s="328"/>
      <c r="JAJ846" s="328"/>
      <c r="JAK846" s="328"/>
      <c r="JAL846" s="328"/>
      <c r="JAM846" s="328"/>
      <c r="JAN846" s="328"/>
      <c r="JAO846" s="328"/>
      <c r="JAP846" s="328"/>
      <c r="JAQ846" s="328"/>
      <c r="JAR846" s="328"/>
      <c r="JAS846" s="328"/>
      <c r="JAT846" s="328"/>
      <c r="JAU846" s="328"/>
      <c r="JAV846" s="328"/>
      <c r="JAW846" s="328"/>
      <c r="JAX846" s="328"/>
      <c r="JAY846" s="328"/>
      <c r="JAZ846" s="328"/>
      <c r="JBA846" s="328"/>
      <c r="JBB846" s="328"/>
      <c r="JBC846" s="328"/>
      <c r="JBD846" s="328"/>
      <c r="JBE846" s="328"/>
      <c r="JBF846" s="328"/>
      <c r="JBG846" s="328"/>
      <c r="JBH846" s="328"/>
      <c r="JBI846" s="328"/>
      <c r="JBJ846" s="328"/>
      <c r="JBK846" s="328"/>
      <c r="JBL846" s="328"/>
      <c r="JBM846" s="328"/>
      <c r="JBN846" s="328"/>
      <c r="JBO846" s="328"/>
      <c r="JBP846" s="328"/>
      <c r="JBQ846" s="328"/>
      <c r="JBR846" s="328"/>
      <c r="JBS846" s="328"/>
      <c r="JBT846" s="328"/>
      <c r="JBU846" s="328"/>
      <c r="JBV846" s="328"/>
      <c r="JBW846" s="328"/>
      <c r="JBX846" s="328"/>
      <c r="JBY846" s="328"/>
      <c r="JBZ846" s="328"/>
      <c r="JCA846" s="328"/>
      <c r="JCB846" s="328"/>
      <c r="JCC846" s="328"/>
      <c r="JCD846" s="328"/>
      <c r="JCE846" s="328"/>
      <c r="JCF846" s="328"/>
      <c r="JCG846" s="328"/>
      <c r="JCH846" s="328"/>
      <c r="JCI846" s="328"/>
      <c r="JCJ846" s="328"/>
      <c r="JCK846" s="328"/>
      <c r="JCL846" s="328"/>
      <c r="JCM846" s="328"/>
      <c r="JCN846" s="328"/>
      <c r="JCO846" s="328"/>
      <c r="JCP846" s="328"/>
      <c r="JCQ846" s="328"/>
      <c r="JCR846" s="328"/>
      <c r="JCS846" s="328"/>
      <c r="JCT846" s="328"/>
      <c r="JCU846" s="328"/>
      <c r="JCV846" s="328"/>
      <c r="JCW846" s="328"/>
      <c r="JCX846" s="328"/>
      <c r="JCY846" s="328"/>
      <c r="JCZ846" s="328"/>
      <c r="JDA846" s="328"/>
      <c r="JDB846" s="328"/>
      <c r="JDC846" s="328"/>
      <c r="JDD846" s="328"/>
      <c r="JDE846" s="328"/>
      <c r="JDF846" s="328"/>
      <c r="JDG846" s="328"/>
      <c r="JDH846" s="328"/>
      <c r="JDI846" s="328"/>
      <c r="JDJ846" s="328"/>
      <c r="JDK846" s="328"/>
      <c r="JDL846" s="328"/>
      <c r="JDM846" s="328"/>
      <c r="JDN846" s="328"/>
      <c r="JDO846" s="328"/>
      <c r="JDP846" s="328"/>
      <c r="JDQ846" s="328"/>
      <c r="JDR846" s="328"/>
      <c r="JDS846" s="328"/>
      <c r="JDT846" s="328"/>
      <c r="JDU846" s="328"/>
      <c r="JDV846" s="328"/>
      <c r="JDW846" s="328"/>
      <c r="JDX846" s="328"/>
      <c r="JDY846" s="328"/>
      <c r="JDZ846" s="328"/>
      <c r="JEA846" s="328"/>
      <c r="JEB846" s="328"/>
      <c r="JEC846" s="328"/>
      <c r="JED846" s="328"/>
      <c r="JEE846" s="328"/>
      <c r="JEF846" s="328"/>
      <c r="JEG846" s="328"/>
      <c r="JEH846" s="328"/>
      <c r="JEI846" s="328"/>
      <c r="JEJ846" s="328"/>
      <c r="JEK846" s="328"/>
      <c r="JEL846" s="328"/>
      <c r="JEM846" s="328"/>
      <c r="JEN846" s="328"/>
      <c r="JEO846" s="328"/>
      <c r="JEP846" s="328"/>
      <c r="JEQ846" s="328"/>
      <c r="JER846" s="328"/>
      <c r="JES846" s="328"/>
      <c r="JET846" s="328"/>
      <c r="JEU846" s="328"/>
      <c r="JEV846" s="328"/>
      <c r="JEW846" s="328"/>
      <c r="JEX846" s="328"/>
      <c r="JEY846" s="328"/>
      <c r="JEZ846" s="328"/>
      <c r="JFA846" s="328"/>
      <c r="JFB846" s="328"/>
      <c r="JFC846" s="328"/>
      <c r="JFD846" s="328"/>
      <c r="JFE846" s="328"/>
      <c r="JFF846" s="328"/>
      <c r="JFG846" s="328"/>
      <c r="JFH846" s="328"/>
      <c r="JFI846" s="328"/>
      <c r="JFJ846" s="328"/>
      <c r="JFK846" s="328"/>
      <c r="JFL846" s="328"/>
      <c r="JFM846" s="328"/>
      <c r="JFN846" s="328"/>
      <c r="JFO846" s="328"/>
      <c r="JFP846" s="328"/>
      <c r="JFQ846" s="328"/>
      <c r="JFR846" s="328"/>
      <c r="JFS846" s="328"/>
      <c r="JFT846" s="328"/>
      <c r="JFU846" s="328"/>
      <c r="JFV846" s="328"/>
      <c r="JFW846" s="328"/>
      <c r="JFX846" s="328"/>
      <c r="JFY846" s="328"/>
      <c r="JFZ846" s="328"/>
      <c r="JGA846" s="328"/>
      <c r="JGB846" s="328"/>
      <c r="JGC846" s="328"/>
      <c r="JGD846" s="328"/>
      <c r="JGE846" s="328"/>
      <c r="JGF846" s="328"/>
      <c r="JGG846" s="328"/>
      <c r="JGH846" s="328"/>
      <c r="JGI846" s="328"/>
      <c r="JGJ846" s="328"/>
      <c r="JGK846" s="328"/>
      <c r="JGL846" s="328"/>
      <c r="JGM846" s="328"/>
      <c r="JGN846" s="328"/>
      <c r="JGO846" s="328"/>
      <c r="JGP846" s="328"/>
      <c r="JGQ846" s="328"/>
      <c r="JGR846" s="328"/>
      <c r="JGS846" s="328"/>
      <c r="JGT846" s="328"/>
      <c r="JGU846" s="328"/>
      <c r="JGV846" s="328"/>
      <c r="JGW846" s="328"/>
      <c r="JGX846" s="328"/>
      <c r="JGY846" s="328"/>
      <c r="JGZ846" s="328"/>
      <c r="JHA846" s="328"/>
      <c r="JHB846" s="328"/>
      <c r="JHC846" s="328"/>
      <c r="JHD846" s="328"/>
      <c r="JHE846" s="328"/>
      <c r="JHF846" s="328"/>
      <c r="JHG846" s="328"/>
      <c r="JHH846" s="328"/>
      <c r="JHI846" s="328"/>
      <c r="JHJ846" s="328"/>
      <c r="JHK846" s="328"/>
      <c r="JHL846" s="328"/>
      <c r="JHM846" s="328"/>
      <c r="JHN846" s="328"/>
      <c r="JHO846" s="328"/>
      <c r="JHP846" s="328"/>
      <c r="JHQ846" s="328"/>
      <c r="JHR846" s="328"/>
      <c r="JHS846" s="328"/>
      <c r="JHT846" s="328"/>
      <c r="JHU846" s="328"/>
      <c r="JHV846" s="328"/>
      <c r="JHW846" s="328"/>
      <c r="JHX846" s="328"/>
      <c r="JHY846" s="328"/>
      <c r="JHZ846" s="328"/>
      <c r="JIA846" s="328"/>
      <c r="JIB846" s="328"/>
      <c r="JIC846" s="328"/>
      <c r="JID846" s="328"/>
      <c r="JIE846" s="328"/>
      <c r="JIF846" s="328"/>
      <c r="JIG846" s="328"/>
      <c r="JIH846" s="328"/>
      <c r="JII846" s="328"/>
      <c r="JIJ846" s="328"/>
      <c r="JIK846" s="328"/>
      <c r="JIL846" s="328"/>
      <c r="JIM846" s="328"/>
      <c r="JIN846" s="328"/>
      <c r="JIO846" s="328"/>
      <c r="JIP846" s="328"/>
      <c r="JIQ846" s="328"/>
      <c r="JIR846" s="328"/>
      <c r="JIS846" s="328"/>
      <c r="JIT846" s="328"/>
      <c r="JIU846" s="328"/>
      <c r="JIV846" s="328"/>
      <c r="JIW846" s="328"/>
      <c r="JIX846" s="328"/>
      <c r="JIY846" s="328"/>
      <c r="JIZ846" s="328"/>
      <c r="JJA846" s="328"/>
      <c r="JJB846" s="328"/>
      <c r="JJC846" s="328"/>
      <c r="JJD846" s="328"/>
      <c r="JJE846" s="328"/>
      <c r="JJF846" s="328"/>
      <c r="JJG846" s="328"/>
      <c r="JJH846" s="328"/>
      <c r="JJI846" s="328"/>
      <c r="JJJ846" s="328"/>
      <c r="JJK846" s="328"/>
      <c r="JJL846" s="328"/>
      <c r="JJM846" s="328"/>
      <c r="JJN846" s="328"/>
      <c r="JJO846" s="328"/>
      <c r="JJP846" s="328"/>
      <c r="JJQ846" s="328"/>
      <c r="JJR846" s="328"/>
      <c r="JJS846" s="328"/>
      <c r="JJT846" s="328"/>
      <c r="JJU846" s="328"/>
      <c r="JJV846" s="328"/>
      <c r="JJW846" s="328"/>
      <c r="JJX846" s="328"/>
      <c r="JJY846" s="328"/>
      <c r="JJZ846" s="328"/>
      <c r="JKA846" s="328"/>
      <c r="JKB846" s="328"/>
      <c r="JKC846" s="328"/>
      <c r="JKD846" s="328"/>
      <c r="JKE846" s="328"/>
      <c r="JKF846" s="328"/>
      <c r="JKG846" s="328"/>
      <c r="JKH846" s="328"/>
      <c r="JKI846" s="328"/>
      <c r="JKJ846" s="328"/>
      <c r="JKK846" s="328"/>
      <c r="JKL846" s="328"/>
      <c r="JKM846" s="328"/>
      <c r="JKN846" s="328"/>
      <c r="JKO846" s="328"/>
      <c r="JKP846" s="328"/>
      <c r="JKQ846" s="328"/>
      <c r="JKR846" s="328"/>
      <c r="JKS846" s="328"/>
      <c r="JKT846" s="328"/>
      <c r="JKU846" s="328"/>
      <c r="JKV846" s="328"/>
      <c r="JKW846" s="328"/>
      <c r="JKX846" s="328"/>
      <c r="JKY846" s="328"/>
      <c r="JKZ846" s="328"/>
      <c r="JLA846" s="328"/>
      <c r="JLB846" s="328"/>
      <c r="JLC846" s="328"/>
      <c r="JLD846" s="328"/>
      <c r="JLE846" s="328"/>
      <c r="JLF846" s="328"/>
      <c r="JLG846" s="328"/>
      <c r="JLH846" s="328"/>
      <c r="JLI846" s="328"/>
      <c r="JLJ846" s="328"/>
      <c r="JLK846" s="328"/>
      <c r="JLL846" s="328"/>
      <c r="JLM846" s="328"/>
      <c r="JLN846" s="328"/>
      <c r="JLO846" s="328"/>
      <c r="JLP846" s="328"/>
      <c r="JLQ846" s="328"/>
      <c r="JLR846" s="328"/>
      <c r="JLS846" s="328"/>
      <c r="JLT846" s="328"/>
      <c r="JLU846" s="328"/>
      <c r="JLV846" s="328"/>
      <c r="JLW846" s="328"/>
      <c r="JLX846" s="328"/>
      <c r="JLY846" s="328"/>
      <c r="JLZ846" s="328"/>
      <c r="JMA846" s="328"/>
      <c r="JMB846" s="328"/>
      <c r="JMC846" s="328"/>
      <c r="JMD846" s="328"/>
      <c r="JME846" s="328"/>
      <c r="JMF846" s="328"/>
      <c r="JMG846" s="328"/>
      <c r="JMH846" s="328"/>
      <c r="JMI846" s="328"/>
      <c r="JMJ846" s="328"/>
      <c r="JMK846" s="328"/>
      <c r="JML846" s="328"/>
      <c r="JMM846" s="328"/>
      <c r="JMN846" s="328"/>
      <c r="JMO846" s="328"/>
      <c r="JMP846" s="328"/>
      <c r="JMQ846" s="328"/>
      <c r="JMR846" s="328"/>
      <c r="JMS846" s="328"/>
      <c r="JMT846" s="328"/>
      <c r="JMU846" s="328"/>
      <c r="JMV846" s="328"/>
      <c r="JMW846" s="328"/>
      <c r="JMX846" s="328"/>
      <c r="JMY846" s="328"/>
      <c r="JMZ846" s="328"/>
      <c r="JNA846" s="328"/>
      <c r="JNB846" s="328"/>
      <c r="JNC846" s="328"/>
      <c r="JND846" s="328"/>
      <c r="JNE846" s="328"/>
      <c r="JNF846" s="328"/>
      <c r="JNG846" s="328"/>
      <c r="JNH846" s="328"/>
      <c r="JNI846" s="328"/>
      <c r="JNJ846" s="328"/>
      <c r="JNK846" s="328"/>
      <c r="JNL846" s="328"/>
      <c r="JNM846" s="328"/>
      <c r="JNN846" s="328"/>
      <c r="JNO846" s="328"/>
      <c r="JNP846" s="328"/>
      <c r="JNQ846" s="328"/>
      <c r="JNR846" s="328"/>
      <c r="JNS846" s="328"/>
      <c r="JNT846" s="328"/>
      <c r="JNU846" s="328"/>
      <c r="JNV846" s="328"/>
      <c r="JNW846" s="328"/>
      <c r="JNX846" s="328"/>
      <c r="JNY846" s="328"/>
      <c r="JNZ846" s="328"/>
      <c r="JOA846" s="328"/>
      <c r="JOB846" s="328"/>
      <c r="JOC846" s="328"/>
      <c r="JOD846" s="328"/>
      <c r="JOE846" s="328"/>
      <c r="JOF846" s="328"/>
      <c r="JOG846" s="328"/>
      <c r="JOH846" s="328"/>
      <c r="JOI846" s="328"/>
      <c r="JOJ846" s="328"/>
      <c r="JOK846" s="328"/>
      <c r="JOL846" s="328"/>
      <c r="JOM846" s="328"/>
      <c r="JON846" s="328"/>
      <c r="JOO846" s="328"/>
      <c r="JOP846" s="328"/>
      <c r="JOQ846" s="328"/>
      <c r="JOR846" s="328"/>
      <c r="JOS846" s="328"/>
      <c r="JOT846" s="328"/>
      <c r="JOU846" s="328"/>
      <c r="JOV846" s="328"/>
      <c r="JOW846" s="328"/>
      <c r="JOX846" s="328"/>
      <c r="JOY846" s="328"/>
      <c r="JOZ846" s="328"/>
      <c r="JPA846" s="328"/>
      <c r="JPB846" s="328"/>
      <c r="JPC846" s="328"/>
      <c r="JPD846" s="328"/>
      <c r="JPE846" s="328"/>
      <c r="JPF846" s="328"/>
      <c r="JPG846" s="328"/>
      <c r="JPH846" s="328"/>
      <c r="JPI846" s="328"/>
      <c r="JPJ846" s="328"/>
      <c r="JPK846" s="328"/>
      <c r="JPL846" s="328"/>
      <c r="JPM846" s="328"/>
      <c r="JPN846" s="328"/>
      <c r="JPO846" s="328"/>
      <c r="JPP846" s="328"/>
      <c r="JPQ846" s="328"/>
      <c r="JPR846" s="328"/>
      <c r="JPS846" s="328"/>
      <c r="JPT846" s="328"/>
      <c r="JPU846" s="328"/>
      <c r="JPV846" s="328"/>
      <c r="JPW846" s="328"/>
      <c r="JPX846" s="328"/>
      <c r="JPY846" s="328"/>
      <c r="JPZ846" s="328"/>
      <c r="JQA846" s="328"/>
      <c r="JQB846" s="328"/>
      <c r="JQC846" s="328"/>
      <c r="JQD846" s="328"/>
      <c r="JQE846" s="328"/>
      <c r="JQF846" s="328"/>
      <c r="JQG846" s="328"/>
      <c r="JQH846" s="328"/>
      <c r="JQI846" s="328"/>
      <c r="JQJ846" s="328"/>
      <c r="JQK846" s="328"/>
      <c r="JQL846" s="328"/>
      <c r="JQM846" s="328"/>
      <c r="JQN846" s="328"/>
      <c r="JQO846" s="328"/>
      <c r="JQP846" s="328"/>
      <c r="JQQ846" s="328"/>
      <c r="JQR846" s="328"/>
      <c r="JQS846" s="328"/>
      <c r="JQT846" s="328"/>
      <c r="JQU846" s="328"/>
      <c r="JQV846" s="328"/>
      <c r="JQW846" s="328"/>
      <c r="JQX846" s="328"/>
      <c r="JQY846" s="328"/>
      <c r="JQZ846" s="328"/>
      <c r="JRA846" s="328"/>
      <c r="JRB846" s="328"/>
      <c r="JRC846" s="328"/>
      <c r="JRD846" s="328"/>
      <c r="JRE846" s="328"/>
      <c r="JRF846" s="328"/>
      <c r="JRG846" s="328"/>
      <c r="JRH846" s="328"/>
      <c r="JRI846" s="328"/>
      <c r="JRJ846" s="328"/>
      <c r="JRK846" s="328"/>
      <c r="JRL846" s="328"/>
      <c r="JRM846" s="328"/>
      <c r="JRN846" s="328"/>
      <c r="JRO846" s="328"/>
      <c r="JRP846" s="328"/>
      <c r="JRQ846" s="328"/>
      <c r="JRR846" s="328"/>
      <c r="JRS846" s="328"/>
      <c r="JRT846" s="328"/>
      <c r="JRU846" s="328"/>
      <c r="JRV846" s="328"/>
      <c r="JRW846" s="328"/>
      <c r="JRX846" s="328"/>
      <c r="JRY846" s="328"/>
      <c r="JRZ846" s="328"/>
      <c r="JSA846" s="328"/>
      <c r="JSB846" s="328"/>
      <c r="JSC846" s="328"/>
      <c r="JSD846" s="328"/>
      <c r="JSE846" s="328"/>
      <c r="JSF846" s="328"/>
      <c r="JSG846" s="328"/>
      <c r="JSH846" s="328"/>
      <c r="JSI846" s="328"/>
      <c r="JSJ846" s="328"/>
      <c r="JSK846" s="328"/>
      <c r="JSL846" s="328"/>
      <c r="JSM846" s="328"/>
      <c r="JSN846" s="328"/>
      <c r="JSO846" s="328"/>
      <c r="JSP846" s="328"/>
      <c r="JSQ846" s="328"/>
      <c r="JSR846" s="328"/>
      <c r="JSS846" s="328"/>
      <c r="JST846" s="328"/>
      <c r="JSU846" s="328"/>
      <c r="JSV846" s="328"/>
      <c r="JSW846" s="328"/>
      <c r="JSX846" s="328"/>
      <c r="JSY846" s="328"/>
      <c r="JSZ846" s="328"/>
      <c r="JTA846" s="328"/>
      <c r="JTB846" s="328"/>
      <c r="JTC846" s="328"/>
      <c r="JTD846" s="328"/>
      <c r="JTE846" s="328"/>
      <c r="JTF846" s="328"/>
      <c r="JTG846" s="328"/>
      <c r="JTH846" s="328"/>
      <c r="JTI846" s="328"/>
      <c r="JTJ846" s="328"/>
      <c r="JTK846" s="328"/>
      <c r="JTL846" s="328"/>
      <c r="JTM846" s="328"/>
      <c r="JTN846" s="328"/>
      <c r="JTO846" s="328"/>
      <c r="JTP846" s="328"/>
      <c r="JTQ846" s="328"/>
      <c r="JTR846" s="328"/>
      <c r="JTS846" s="328"/>
      <c r="JTT846" s="328"/>
      <c r="JTU846" s="328"/>
      <c r="JTV846" s="328"/>
      <c r="JTW846" s="328"/>
      <c r="JTX846" s="328"/>
      <c r="JTY846" s="328"/>
      <c r="JTZ846" s="328"/>
      <c r="JUA846" s="328"/>
      <c r="JUB846" s="328"/>
      <c r="JUC846" s="328"/>
      <c r="JUD846" s="328"/>
      <c r="JUE846" s="328"/>
      <c r="JUF846" s="328"/>
      <c r="JUG846" s="328"/>
      <c r="JUH846" s="328"/>
      <c r="JUI846" s="328"/>
      <c r="JUJ846" s="328"/>
      <c r="JUK846" s="328"/>
      <c r="JUL846" s="328"/>
      <c r="JUM846" s="328"/>
      <c r="JUN846" s="328"/>
      <c r="JUO846" s="328"/>
      <c r="JUP846" s="328"/>
      <c r="JUQ846" s="328"/>
      <c r="JUR846" s="328"/>
      <c r="JUS846" s="328"/>
      <c r="JUT846" s="328"/>
      <c r="JUU846" s="328"/>
      <c r="JUV846" s="328"/>
      <c r="JUW846" s="328"/>
      <c r="JUX846" s="328"/>
      <c r="JUY846" s="328"/>
      <c r="JUZ846" s="328"/>
      <c r="JVA846" s="328"/>
      <c r="JVB846" s="328"/>
      <c r="JVC846" s="328"/>
      <c r="JVD846" s="328"/>
      <c r="JVE846" s="328"/>
      <c r="JVF846" s="328"/>
      <c r="JVG846" s="328"/>
      <c r="JVH846" s="328"/>
      <c r="JVI846" s="328"/>
      <c r="JVJ846" s="328"/>
      <c r="JVK846" s="328"/>
      <c r="JVL846" s="328"/>
      <c r="JVM846" s="328"/>
      <c r="JVN846" s="328"/>
      <c r="JVO846" s="328"/>
      <c r="JVP846" s="328"/>
      <c r="JVQ846" s="328"/>
      <c r="JVR846" s="328"/>
      <c r="JVS846" s="328"/>
      <c r="JVT846" s="328"/>
      <c r="JVU846" s="328"/>
      <c r="JVV846" s="328"/>
      <c r="JVW846" s="328"/>
      <c r="JVX846" s="328"/>
      <c r="JVY846" s="328"/>
      <c r="JVZ846" s="328"/>
      <c r="JWA846" s="328"/>
      <c r="JWB846" s="328"/>
      <c r="JWC846" s="328"/>
      <c r="JWD846" s="328"/>
      <c r="JWE846" s="328"/>
      <c r="JWF846" s="328"/>
      <c r="JWG846" s="328"/>
      <c r="JWH846" s="328"/>
      <c r="JWI846" s="328"/>
      <c r="JWJ846" s="328"/>
      <c r="JWK846" s="328"/>
      <c r="JWL846" s="328"/>
      <c r="JWM846" s="328"/>
      <c r="JWN846" s="328"/>
      <c r="JWO846" s="328"/>
      <c r="JWP846" s="328"/>
      <c r="JWQ846" s="328"/>
      <c r="JWR846" s="328"/>
      <c r="JWS846" s="328"/>
      <c r="JWT846" s="328"/>
      <c r="JWU846" s="328"/>
      <c r="JWV846" s="328"/>
      <c r="JWW846" s="328"/>
      <c r="JWX846" s="328"/>
      <c r="JWY846" s="328"/>
      <c r="JWZ846" s="328"/>
      <c r="JXA846" s="328"/>
      <c r="JXB846" s="328"/>
      <c r="JXC846" s="328"/>
      <c r="JXD846" s="328"/>
      <c r="JXE846" s="328"/>
      <c r="JXF846" s="328"/>
      <c r="JXG846" s="328"/>
      <c r="JXH846" s="328"/>
      <c r="JXI846" s="328"/>
      <c r="JXJ846" s="328"/>
      <c r="JXK846" s="328"/>
      <c r="JXL846" s="328"/>
      <c r="JXM846" s="328"/>
      <c r="JXN846" s="328"/>
      <c r="JXO846" s="328"/>
      <c r="JXP846" s="328"/>
      <c r="JXQ846" s="328"/>
      <c r="JXR846" s="328"/>
      <c r="JXS846" s="328"/>
      <c r="JXT846" s="328"/>
      <c r="JXU846" s="328"/>
      <c r="JXV846" s="328"/>
      <c r="JXW846" s="328"/>
      <c r="JXX846" s="328"/>
      <c r="JXY846" s="328"/>
      <c r="JXZ846" s="328"/>
      <c r="JYA846" s="328"/>
      <c r="JYB846" s="328"/>
      <c r="JYC846" s="328"/>
      <c r="JYD846" s="328"/>
      <c r="JYE846" s="328"/>
      <c r="JYF846" s="328"/>
      <c r="JYG846" s="328"/>
      <c r="JYH846" s="328"/>
      <c r="JYI846" s="328"/>
      <c r="JYJ846" s="328"/>
      <c r="JYK846" s="328"/>
      <c r="JYL846" s="328"/>
      <c r="JYM846" s="328"/>
      <c r="JYN846" s="328"/>
      <c r="JYO846" s="328"/>
      <c r="JYP846" s="328"/>
      <c r="JYQ846" s="328"/>
      <c r="JYR846" s="328"/>
      <c r="JYS846" s="328"/>
      <c r="JYT846" s="328"/>
      <c r="JYU846" s="328"/>
      <c r="JYV846" s="328"/>
      <c r="JYW846" s="328"/>
      <c r="JYX846" s="328"/>
      <c r="JYY846" s="328"/>
      <c r="JYZ846" s="328"/>
      <c r="JZA846" s="328"/>
      <c r="JZB846" s="328"/>
      <c r="JZC846" s="328"/>
      <c r="JZD846" s="328"/>
      <c r="JZE846" s="328"/>
      <c r="JZF846" s="328"/>
      <c r="JZG846" s="328"/>
      <c r="JZH846" s="328"/>
      <c r="JZI846" s="328"/>
      <c r="JZJ846" s="328"/>
      <c r="JZK846" s="328"/>
      <c r="JZL846" s="328"/>
      <c r="JZM846" s="328"/>
      <c r="JZN846" s="328"/>
      <c r="JZO846" s="328"/>
      <c r="JZP846" s="328"/>
      <c r="JZQ846" s="328"/>
      <c r="JZR846" s="328"/>
      <c r="JZS846" s="328"/>
      <c r="JZT846" s="328"/>
      <c r="JZU846" s="328"/>
      <c r="JZV846" s="328"/>
      <c r="JZW846" s="328"/>
      <c r="JZX846" s="328"/>
      <c r="JZY846" s="328"/>
      <c r="JZZ846" s="328"/>
      <c r="KAA846" s="328"/>
      <c r="KAB846" s="328"/>
      <c r="KAC846" s="328"/>
      <c r="KAD846" s="328"/>
      <c r="KAE846" s="328"/>
      <c r="KAF846" s="328"/>
      <c r="KAG846" s="328"/>
      <c r="KAH846" s="328"/>
      <c r="KAI846" s="328"/>
      <c r="KAJ846" s="328"/>
      <c r="KAK846" s="328"/>
      <c r="KAL846" s="328"/>
      <c r="KAM846" s="328"/>
      <c r="KAN846" s="328"/>
      <c r="KAO846" s="328"/>
      <c r="KAP846" s="328"/>
      <c r="KAQ846" s="328"/>
      <c r="KAR846" s="328"/>
      <c r="KAS846" s="328"/>
      <c r="KAT846" s="328"/>
      <c r="KAU846" s="328"/>
      <c r="KAV846" s="328"/>
      <c r="KAW846" s="328"/>
      <c r="KAX846" s="328"/>
      <c r="KAY846" s="328"/>
      <c r="KAZ846" s="328"/>
      <c r="KBA846" s="328"/>
      <c r="KBB846" s="328"/>
      <c r="KBC846" s="328"/>
      <c r="KBD846" s="328"/>
      <c r="KBE846" s="328"/>
      <c r="KBF846" s="328"/>
      <c r="KBG846" s="328"/>
      <c r="KBH846" s="328"/>
      <c r="KBI846" s="328"/>
      <c r="KBJ846" s="328"/>
      <c r="KBK846" s="328"/>
      <c r="KBL846" s="328"/>
      <c r="KBM846" s="328"/>
      <c r="KBN846" s="328"/>
      <c r="KBO846" s="328"/>
      <c r="KBP846" s="328"/>
      <c r="KBQ846" s="328"/>
      <c r="KBR846" s="328"/>
      <c r="KBS846" s="328"/>
      <c r="KBT846" s="328"/>
      <c r="KBU846" s="328"/>
      <c r="KBV846" s="328"/>
      <c r="KBW846" s="328"/>
      <c r="KBX846" s="328"/>
      <c r="KBY846" s="328"/>
      <c r="KBZ846" s="328"/>
      <c r="KCA846" s="328"/>
      <c r="KCB846" s="328"/>
      <c r="KCC846" s="328"/>
      <c r="KCD846" s="328"/>
      <c r="KCE846" s="328"/>
      <c r="KCF846" s="328"/>
      <c r="KCG846" s="328"/>
      <c r="KCH846" s="328"/>
      <c r="KCI846" s="328"/>
      <c r="KCJ846" s="328"/>
      <c r="KCK846" s="328"/>
      <c r="KCL846" s="328"/>
      <c r="KCM846" s="328"/>
      <c r="KCN846" s="328"/>
      <c r="KCO846" s="328"/>
      <c r="KCP846" s="328"/>
      <c r="KCQ846" s="328"/>
      <c r="KCR846" s="328"/>
      <c r="KCS846" s="328"/>
      <c r="KCT846" s="328"/>
      <c r="KCU846" s="328"/>
      <c r="KCV846" s="328"/>
      <c r="KCW846" s="328"/>
      <c r="KCX846" s="328"/>
      <c r="KCY846" s="328"/>
      <c r="KCZ846" s="328"/>
      <c r="KDA846" s="328"/>
      <c r="KDB846" s="328"/>
      <c r="KDC846" s="328"/>
      <c r="KDD846" s="328"/>
      <c r="KDE846" s="328"/>
      <c r="KDF846" s="328"/>
      <c r="KDG846" s="328"/>
      <c r="KDH846" s="328"/>
      <c r="KDI846" s="328"/>
      <c r="KDJ846" s="328"/>
      <c r="KDK846" s="328"/>
      <c r="KDL846" s="328"/>
      <c r="KDM846" s="328"/>
      <c r="KDN846" s="328"/>
      <c r="KDO846" s="328"/>
      <c r="KDP846" s="328"/>
      <c r="KDQ846" s="328"/>
      <c r="KDR846" s="328"/>
      <c r="KDS846" s="328"/>
      <c r="KDT846" s="328"/>
      <c r="KDU846" s="328"/>
      <c r="KDV846" s="328"/>
      <c r="KDW846" s="328"/>
      <c r="KDX846" s="328"/>
      <c r="KDY846" s="328"/>
      <c r="KDZ846" s="328"/>
      <c r="KEA846" s="328"/>
      <c r="KEB846" s="328"/>
      <c r="KEC846" s="328"/>
      <c r="KED846" s="328"/>
      <c r="KEE846" s="328"/>
      <c r="KEF846" s="328"/>
      <c r="KEG846" s="328"/>
      <c r="KEH846" s="328"/>
      <c r="KEI846" s="328"/>
      <c r="KEJ846" s="328"/>
      <c r="KEK846" s="328"/>
      <c r="KEL846" s="328"/>
      <c r="KEM846" s="328"/>
      <c r="KEN846" s="328"/>
      <c r="KEO846" s="328"/>
      <c r="KEP846" s="328"/>
      <c r="KEQ846" s="328"/>
      <c r="KER846" s="328"/>
      <c r="KES846" s="328"/>
      <c r="KET846" s="328"/>
      <c r="KEU846" s="328"/>
      <c r="KEV846" s="328"/>
      <c r="KEW846" s="328"/>
      <c r="KEX846" s="328"/>
      <c r="KEY846" s="328"/>
      <c r="KEZ846" s="328"/>
      <c r="KFA846" s="328"/>
      <c r="KFB846" s="328"/>
      <c r="KFC846" s="328"/>
      <c r="KFD846" s="328"/>
      <c r="KFE846" s="328"/>
      <c r="KFF846" s="328"/>
      <c r="KFG846" s="328"/>
      <c r="KFH846" s="328"/>
      <c r="KFI846" s="328"/>
      <c r="KFJ846" s="328"/>
      <c r="KFK846" s="328"/>
      <c r="KFL846" s="328"/>
      <c r="KFM846" s="328"/>
      <c r="KFN846" s="328"/>
      <c r="KFO846" s="328"/>
      <c r="KFP846" s="328"/>
      <c r="KFQ846" s="328"/>
      <c r="KFR846" s="328"/>
      <c r="KFS846" s="328"/>
      <c r="KFT846" s="328"/>
      <c r="KFU846" s="328"/>
      <c r="KFV846" s="328"/>
      <c r="KFW846" s="328"/>
      <c r="KFX846" s="328"/>
      <c r="KFY846" s="328"/>
      <c r="KFZ846" s="328"/>
      <c r="KGA846" s="328"/>
      <c r="KGB846" s="328"/>
      <c r="KGC846" s="328"/>
      <c r="KGD846" s="328"/>
      <c r="KGE846" s="328"/>
      <c r="KGF846" s="328"/>
      <c r="KGG846" s="328"/>
      <c r="KGH846" s="328"/>
      <c r="KGI846" s="328"/>
      <c r="KGJ846" s="328"/>
      <c r="KGK846" s="328"/>
      <c r="KGL846" s="328"/>
      <c r="KGM846" s="328"/>
      <c r="KGN846" s="328"/>
      <c r="KGO846" s="328"/>
      <c r="KGP846" s="328"/>
      <c r="KGQ846" s="328"/>
      <c r="KGR846" s="328"/>
      <c r="KGS846" s="328"/>
      <c r="KGT846" s="328"/>
      <c r="KGU846" s="328"/>
      <c r="KGV846" s="328"/>
      <c r="KGW846" s="328"/>
      <c r="KGX846" s="328"/>
      <c r="KGY846" s="328"/>
      <c r="KGZ846" s="328"/>
      <c r="KHA846" s="328"/>
      <c r="KHB846" s="328"/>
      <c r="KHC846" s="328"/>
      <c r="KHD846" s="328"/>
      <c r="KHE846" s="328"/>
      <c r="KHF846" s="328"/>
      <c r="KHG846" s="328"/>
      <c r="KHH846" s="328"/>
      <c r="KHI846" s="328"/>
      <c r="KHJ846" s="328"/>
      <c r="KHK846" s="328"/>
      <c r="KHL846" s="328"/>
      <c r="KHM846" s="328"/>
      <c r="KHN846" s="328"/>
      <c r="KHO846" s="328"/>
      <c r="KHP846" s="328"/>
      <c r="KHQ846" s="328"/>
      <c r="KHR846" s="328"/>
      <c r="KHS846" s="328"/>
      <c r="KHT846" s="328"/>
      <c r="KHU846" s="328"/>
      <c r="KHV846" s="328"/>
      <c r="KHW846" s="328"/>
      <c r="KHX846" s="328"/>
      <c r="KHY846" s="328"/>
      <c r="KHZ846" s="328"/>
      <c r="KIA846" s="328"/>
      <c r="KIB846" s="328"/>
      <c r="KIC846" s="328"/>
      <c r="KID846" s="328"/>
      <c r="KIE846" s="328"/>
      <c r="KIF846" s="328"/>
      <c r="KIG846" s="328"/>
      <c r="KIH846" s="328"/>
      <c r="KII846" s="328"/>
      <c r="KIJ846" s="328"/>
      <c r="KIK846" s="328"/>
      <c r="KIL846" s="328"/>
      <c r="KIM846" s="328"/>
      <c r="KIN846" s="328"/>
      <c r="KIO846" s="328"/>
      <c r="KIP846" s="328"/>
      <c r="KIQ846" s="328"/>
      <c r="KIR846" s="328"/>
      <c r="KIS846" s="328"/>
      <c r="KIT846" s="328"/>
      <c r="KIU846" s="328"/>
      <c r="KIV846" s="328"/>
      <c r="KIW846" s="328"/>
      <c r="KIX846" s="328"/>
      <c r="KIY846" s="328"/>
      <c r="KIZ846" s="328"/>
      <c r="KJA846" s="328"/>
      <c r="KJB846" s="328"/>
      <c r="KJC846" s="328"/>
      <c r="KJD846" s="328"/>
      <c r="KJE846" s="328"/>
      <c r="KJF846" s="328"/>
      <c r="KJG846" s="328"/>
      <c r="KJH846" s="328"/>
      <c r="KJI846" s="328"/>
      <c r="KJJ846" s="328"/>
      <c r="KJK846" s="328"/>
      <c r="KJL846" s="328"/>
      <c r="KJM846" s="328"/>
      <c r="KJN846" s="328"/>
      <c r="KJO846" s="328"/>
      <c r="KJP846" s="328"/>
      <c r="KJQ846" s="328"/>
      <c r="KJR846" s="328"/>
      <c r="KJS846" s="328"/>
      <c r="KJT846" s="328"/>
      <c r="KJU846" s="328"/>
      <c r="KJV846" s="328"/>
      <c r="KJW846" s="328"/>
      <c r="KJX846" s="328"/>
      <c r="KJY846" s="328"/>
      <c r="KJZ846" s="328"/>
      <c r="KKA846" s="328"/>
      <c r="KKB846" s="328"/>
      <c r="KKC846" s="328"/>
      <c r="KKD846" s="328"/>
      <c r="KKE846" s="328"/>
      <c r="KKF846" s="328"/>
      <c r="KKG846" s="328"/>
      <c r="KKH846" s="328"/>
      <c r="KKI846" s="328"/>
      <c r="KKJ846" s="328"/>
      <c r="KKK846" s="328"/>
      <c r="KKL846" s="328"/>
      <c r="KKM846" s="328"/>
      <c r="KKN846" s="328"/>
      <c r="KKO846" s="328"/>
      <c r="KKP846" s="328"/>
      <c r="KKQ846" s="328"/>
      <c r="KKR846" s="328"/>
      <c r="KKS846" s="328"/>
      <c r="KKT846" s="328"/>
      <c r="KKU846" s="328"/>
      <c r="KKV846" s="328"/>
      <c r="KKW846" s="328"/>
      <c r="KKX846" s="328"/>
      <c r="KKY846" s="328"/>
      <c r="KKZ846" s="328"/>
      <c r="KLA846" s="328"/>
      <c r="KLB846" s="328"/>
      <c r="KLC846" s="328"/>
      <c r="KLD846" s="328"/>
      <c r="KLE846" s="328"/>
      <c r="KLF846" s="328"/>
      <c r="KLG846" s="328"/>
      <c r="KLH846" s="328"/>
      <c r="KLI846" s="328"/>
      <c r="KLJ846" s="328"/>
      <c r="KLK846" s="328"/>
      <c r="KLL846" s="328"/>
      <c r="KLM846" s="328"/>
      <c r="KLN846" s="328"/>
      <c r="KLO846" s="328"/>
      <c r="KLP846" s="328"/>
      <c r="KLQ846" s="328"/>
      <c r="KLR846" s="328"/>
      <c r="KLS846" s="328"/>
      <c r="KLT846" s="328"/>
      <c r="KLU846" s="328"/>
      <c r="KLV846" s="328"/>
      <c r="KLW846" s="328"/>
      <c r="KLX846" s="328"/>
      <c r="KLY846" s="328"/>
      <c r="KLZ846" s="328"/>
      <c r="KMA846" s="328"/>
      <c r="KMB846" s="328"/>
      <c r="KMC846" s="328"/>
      <c r="KMD846" s="328"/>
      <c r="KME846" s="328"/>
      <c r="KMF846" s="328"/>
      <c r="KMG846" s="328"/>
      <c r="KMH846" s="328"/>
      <c r="KMI846" s="328"/>
      <c r="KMJ846" s="328"/>
      <c r="KMK846" s="328"/>
      <c r="KML846" s="328"/>
      <c r="KMM846" s="328"/>
      <c r="KMN846" s="328"/>
      <c r="KMO846" s="328"/>
      <c r="KMP846" s="328"/>
      <c r="KMQ846" s="328"/>
      <c r="KMR846" s="328"/>
      <c r="KMS846" s="328"/>
      <c r="KMT846" s="328"/>
      <c r="KMU846" s="328"/>
      <c r="KMV846" s="328"/>
      <c r="KMW846" s="328"/>
      <c r="KMX846" s="328"/>
      <c r="KMY846" s="328"/>
      <c r="KMZ846" s="328"/>
      <c r="KNA846" s="328"/>
      <c r="KNB846" s="328"/>
      <c r="KNC846" s="328"/>
      <c r="KND846" s="328"/>
      <c r="KNE846" s="328"/>
      <c r="KNF846" s="328"/>
      <c r="KNG846" s="328"/>
      <c r="KNH846" s="328"/>
      <c r="KNI846" s="328"/>
      <c r="KNJ846" s="328"/>
      <c r="KNK846" s="328"/>
      <c r="KNL846" s="328"/>
      <c r="KNM846" s="328"/>
      <c r="KNN846" s="328"/>
      <c r="KNO846" s="328"/>
      <c r="KNP846" s="328"/>
      <c r="KNQ846" s="328"/>
      <c r="KNR846" s="328"/>
      <c r="KNS846" s="328"/>
      <c r="KNT846" s="328"/>
      <c r="KNU846" s="328"/>
      <c r="KNV846" s="328"/>
      <c r="KNW846" s="328"/>
      <c r="KNX846" s="328"/>
      <c r="KNY846" s="328"/>
      <c r="KNZ846" s="328"/>
      <c r="KOA846" s="328"/>
      <c r="KOB846" s="328"/>
      <c r="KOC846" s="328"/>
      <c r="KOD846" s="328"/>
      <c r="KOE846" s="328"/>
      <c r="KOF846" s="328"/>
      <c r="KOG846" s="328"/>
      <c r="KOH846" s="328"/>
      <c r="KOI846" s="328"/>
      <c r="KOJ846" s="328"/>
      <c r="KOK846" s="328"/>
      <c r="KOL846" s="328"/>
      <c r="KOM846" s="328"/>
      <c r="KON846" s="328"/>
      <c r="KOO846" s="328"/>
      <c r="KOP846" s="328"/>
      <c r="KOQ846" s="328"/>
      <c r="KOR846" s="328"/>
      <c r="KOS846" s="328"/>
      <c r="KOT846" s="328"/>
      <c r="KOU846" s="328"/>
      <c r="KOV846" s="328"/>
      <c r="KOW846" s="328"/>
      <c r="KOX846" s="328"/>
      <c r="KOY846" s="328"/>
      <c r="KOZ846" s="328"/>
      <c r="KPA846" s="328"/>
      <c r="KPB846" s="328"/>
      <c r="KPC846" s="328"/>
      <c r="KPD846" s="328"/>
      <c r="KPE846" s="328"/>
      <c r="KPF846" s="328"/>
      <c r="KPG846" s="328"/>
      <c r="KPH846" s="328"/>
      <c r="KPI846" s="328"/>
      <c r="KPJ846" s="328"/>
      <c r="KPK846" s="328"/>
      <c r="KPL846" s="328"/>
      <c r="KPM846" s="328"/>
      <c r="KPN846" s="328"/>
      <c r="KPO846" s="328"/>
      <c r="KPP846" s="328"/>
      <c r="KPQ846" s="328"/>
      <c r="KPR846" s="328"/>
      <c r="KPS846" s="328"/>
      <c r="KPT846" s="328"/>
      <c r="KPU846" s="328"/>
      <c r="KPV846" s="328"/>
      <c r="KPW846" s="328"/>
      <c r="KPX846" s="328"/>
      <c r="KPY846" s="328"/>
      <c r="KPZ846" s="328"/>
      <c r="KQA846" s="328"/>
      <c r="KQB846" s="328"/>
      <c r="KQC846" s="328"/>
      <c r="KQD846" s="328"/>
      <c r="KQE846" s="328"/>
      <c r="KQF846" s="328"/>
      <c r="KQG846" s="328"/>
      <c r="KQH846" s="328"/>
      <c r="KQI846" s="328"/>
      <c r="KQJ846" s="328"/>
      <c r="KQK846" s="328"/>
      <c r="KQL846" s="328"/>
      <c r="KQM846" s="328"/>
      <c r="KQN846" s="328"/>
      <c r="KQO846" s="328"/>
      <c r="KQP846" s="328"/>
      <c r="KQQ846" s="328"/>
      <c r="KQR846" s="328"/>
      <c r="KQS846" s="328"/>
      <c r="KQT846" s="328"/>
      <c r="KQU846" s="328"/>
      <c r="KQV846" s="328"/>
      <c r="KQW846" s="328"/>
      <c r="KQX846" s="328"/>
      <c r="KQY846" s="328"/>
      <c r="KQZ846" s="328"/>
      <c r="KRA846" s="328"/>
      <c r="KRB846" s="328"/>
      <c r="KRC846" s="328"/>
      <c r="KRD846" s="328"/>
      <c r="KRE846" s="328"/>
      <c r="KRF846" s="328"/>
      <c r="KRG846" s="328"/>
      <c r="KRH846" s="328"/>
      <c r="KRI846" s="328"/>
      <c r="KRJ846" s="328"/>
      <c r="KRK846" s="328"/>
      <c r="KRL846" s="328"/>
      <c r="KRM846" s="328"/>
      <c r="KRN846" s="328"/>
      <c r="KRO846" s="328"/>
      <c r="KRP846" s="328"/>
      <c r="KRQ846" s="328"/>
      <c r="KRR846" s="328"/>
      <c r="KRS846" s="328"/>
      <c r="KRT846" s="328"/>
      <c r="KRU846" s="328"/>
      <c r="KRV846" s="328"/>
      <c r="KRW846" s="328"/>
      <c r="KRX846" s="328"/>
      <c r="KRY846" s="328"/>
      <c r="KRZ846" s="328"/>
      <c r="KSA846" s="328"/>
      <c r="KSB846" s="328"/>
      <c r="KSC846" s="328"/>
      <c r="KSD846" s="328"/>
      <c r="KSE846" s="328"/>
      <c r="KSF846" s="328"/>
      <c r="KSG846" s="328"/>
      <c r="KSH846" s="328"/>
      <c r="KSI846" s="328"/>
      <c r="KSJ846" s="328"/>
      <c r="KSK846" s="328"/>
      <c r="KSL846" s="328"/>
      <c r="KSM846" s="328"/>
      <c r="KSN846" s="328"/>
      <c r="KSO846" s="328"/>
      <c r="KSP846" s="328"/>
      <c r="KSQ846" s="328"/>
      <c r="KSR846" s="328"/>
      <c r="KSS846" s="328"/>
      <c r="KST846" s="328"/>
      <c r="KSU846" s="328"/>
      <c r="KSV846" s="328"/>
      <c r="KSW846" s="328"/>
      <c r="KSX846" s="328"/>
      <c r="KSY846" s="328"/>
      <c r="KSZ846" s="328"/>
      <c r="KTA846" s="328"/>
      <c r="KTB846" s="328"/>
      <c r="KTC846" s="328"/>
      <c r="KTD846" s="328"/>
      <c r="KTE846" s="328"/>
      <c r="KTF846" s="328"/>
      <c r="KTG846" s="328"/>
      <c r="KTH846" s="328"/>
      <c r="KTI846" s="328"/>
      <c r="KTJ846" s="328"/>
      <c r="KTK846" s="328"/>
      <c r="KTL846" s="328"/>
      <c r="KTM846" s="328"/>
      <c r="KTN846" s="328"/>
      <c r="KTO846" s="328"/>
      <c r="KTP846" s="328"/>
      <c r="KTQ846" s="328"/>
      <c r="KTR846" s="328"/>
      <c r="KTS846" s="328"/>
      <c r="KTT846" s="328"/>
      <c r="KTU846" s="328"/>
      <c r="KTV846" s="328"/>
      <c r="KTW846" s="328"/>
      <c r="KTX846" s="328"/>
      <c r="KTY846" s="328"/>
      <c r="KTZ846" s="328"/>
      <c r="KUA846" s="328"/>
      <c r="KUB846" s="328"/>
      <c r="KUC846" s="328"/>
      <c r="KUD846" s="328"/>
      <c r="KUE846" s="328"/>
      <c r="KUF846" s="328"/>
      <c r="KUG846" s="328"/>
      <c r="KUH846" s="328"/>
      <c r="KUI846" s="328"/>
      <c r="KUJ846" s="328"/>
      <c r="KUK846" s="328"/>
      <c r="KUL846" s="328"/>
      <c r="KUM846" s="328"/>
      <c r="KUN846" s="328"/>
      <c r="KUO846" s="328"/>
      <c r="KUP846" s="328"/>
      <c r="KUQ846" s="328"/>
      <c r="KUR846" s="328"/>
      <c r="KUS846" s="328"/>
      <c r="KUT846" s="328"/>
      <c r="KUU846" s="328"/>
      <c r="KUV846" s="328"/>
      <c r="KUW846" s="328"/>
      <c r="KUX846" s="328"/>
      <c r="KUY846" s="328"/>
      <c r="KUZ846" s="328"/>
      <c r="KVA846" s="328"/>
      <c r="KVB846" s="328"/>
      <c r="KVC846" s="328"/>
      <c r="KVD846" s="328"/>
      <c r="KVE846" s="328"/>
      <c r="KVF846" s="328"/>
      <c r="KVG846" s="328"/>
      <c r="KVH846" s="328"/>
      <c r="KVI846" s="328"/>
      <c r="KVJ846" s="328"/>
      <c r="KVK846" s="328"/>
      <c r="KVL846" s="328"/>
      <c r="KVM846" s="328"/>
      <c r="KVN846" s="328"/>
      <c r="KVO846" s="328"/>
      <c r="KVP846" s="328"/>
      <c r="KVQ846" s="328"/>
      <c r="KVR846" s="328"/>
      <c r="KVS846" s="328"/>
      <c r="KVT846" s="328"/>
      <c r="KVU846" s="328"/>
      <c r="KVV846" s="328"/>
      <c r="KVW846" s="328"/>
      <c r="KVX846" s="328"/>
      <c r="KVY846" s="328"/>
      <c r="KVZ846" s="328"/>
      <c r="KWA846" s="328"/>
      <c r="KWB846" s="328"/>
      <c r="KWC846" s="328"/>
      <c r="KWD846" s="328"/>
      <c r="KWE846" s="328"/>
      <c r="KWF846" s="328"/>
      <c r="KWG846" s="328"/>
      <c r="KWH846" s="328"/>
      <c r="KWI846" s="328"/>
      <c r="KWJ846" s="328"/>
      <c r="KWK846" s="328"/>
      <c r="KWL846" s="328"/>
      <c r="KWM846" s="328"/>
      <c r="KWN846" s="328"/>
      <c r="KWO846" s="328"/>
      <c r="KWP846" s="328"/>
      <c r="KWQ846" s="328"/>
      <c r="KWR846" s="328"/>
      <c r="KWS846" s="328"/>
      <c r="KWT846" s="328"/>
      <c r="KWU846" s="328"/>
      <c r="KWV846" s="328"/>
      <c r="KWW846" s="328"/>
      <c r="KWX846" s="328"/>
      <c r="KWY846" s="328"/>
      <c r="KWZ846" s="328"/>
      <c r="KXA846" s="328"/>
      <c r="KXB846" s="328"/>
      <c r="KXC846" s="328"/>
      <c r="KXD846" s="328"/>
      <c r="KXE846" s="328"/>
      <c r="KXF846" s="328"/>
      <c r="KXG846" s="328"/>
      <c r="KXH846" s="328"/>
      <c r="KXI846" s="328"/>
      <c r="KXJ846" s="328"/>
      <c r="KXK846" s="328"/>
      <c r="KXL846" s="328"/>
      <c r="KXM846" s="328"/>
      <c r="KXN846" s="328"/>
      <c r="KXO846" s="328"/>
      <c r="KXP846" s="328"/>
      <c r="KXQ846" s="328"/>
      <c r="KXR846" s="328"/>
      <c r="KXS846" s="328"/>
      <c r="KXT846" s="328"/>
      <c r="KXU846" s="328"/>
      <c r="KXV846" s="328"/>
      <c r="KXW846" s="328"/>
      <c r="KXX846" s="328"/>
      <c r="KXY846" s="328"/>
      <c r="KXZ846" s="328"/>
      <c r="KYA846" s="328"/>
      <c r="KYB846" s="328"/>
      <c r="KYC846" s="328"/>
      <c r="KYD846" s="328"/>
      <c r="KYE846" s="328"/>
      <c r="KYF846" s="328"/>
      <c r="KYG846" s="328"/>
      <c r="KYH846" s="328"/>
      <c r="KYI846" s="328"/>
      <c r="KYJ846" s="328"/>
      <c r="KYK846" s="328"/>
      <c r="KYL846" s="328"/>
      <c r="KYM846" s="328"/>
      <c r="KYN846" s="328"/>
      <c r="KYO846" s="328"/>
      <c r="KYP846" s="328"/>
      <c r="KYQ846" s="328"/>
      <c r="KYR846" s="328"/>
      <c r="KYS846" s="328"/>
      <c r="KYT846" s="328"/>
      <c r="KYU846" s="328"/>
      <c r="KYV846" s="328"/>
      <c r="KYW846" s="328"/>
      <c r="KYX846" s="328"/>
      <c r="KYY846" s="328"/>
      <c r="KYZ846" s="328"/>
      <c r="KZA846" s="328"/>
      <c r="KZB846" s="328"/>
      <c r="KZC846" s="328"/>
      <c r="KZD846" s="328"/>
      <c r="KZE846" s="328"/>
      <c r="KZF846" s="328"/>
      <c r="KZG846" s="328"/>
      <c r="KZH846" s="328"/>
      <c r="KZI846" s="328"/>
      <c r="KZJ846" s="328"/>
      <c r="KZK846" s="328"/>
      <c r="KZL846" s="328"/>
      <c r="KZM846" s="328"/>
      <c r="KZN846" s="328"/>
      <c r="KZO846" s="328"/>
      <c r="KZP846" s="328"/>
      <c r="KZQ846" s="328"/>
      <c r="KZR846" s="328"/>
      <c r="KZS846" s="328"/>
      <c r="KZT846" s="328"/>
      <c r="KZU846" s="328"/>
      <c r="KZV846" s="328"/>
      <c r="KZW846" s="328"/>
      <c r="KZX846" s="328"/>
      <c r="KZY846" s="328"/>
      <c r="KZZ846" s="328"/>
      <c r="LAA846" s="328"/>
      <c r="LAB846" s="328"/>
      <c r="LAC846" s="328"/>
      <c r="LAD846" s="328"/>
      <c r="LAE846" s="328"/>
      <c r="LAF846" s="328"/>
      <c r="LAG846" s="328"/>
      <c r="LAH846" s="328"/>
      <c r="LAI846" s="328"/>
      <c r="LAJ846" s="328"/>
      <c r="LAK846" s="328"/>
      <c r="LAL846" s="328"/>
      <c r="LAM846" s="328"/>
      <c r="LAN846" s="328"/>
      <c r="LAO846" s="328"/>
      <c r="LAP846" s="328"/>
      <c r="LAQ846" s="328"/>
      <c r="LAR846" s="328"/>
      <c r="LAS846" s="328"/>
      <c r="LAT846" s="328"/>
      <c r="LAU846" s="328"/>
      <c r="LAV846" s="328"/>
      <c r="LAW846" s="328"/>
      <c r="LAX846" s="328"/>
      <c r="LAY846" s="328"/>
      <c r="LAZ846" s="328"/>
      <c r="LBA846" s="328"/>
      <c r="LBB846" s="328"/>
      <c r="LBC846" s="328"/>
      <c r="LBD846" s="328"/>
      <c r="LBE846" s="328"/>
      <c r="LBF846" s="328"/>
      <c r="LBG846" s="328"/>
      <c r="LBH846" s="328"/>
      <c r="LBI846" s="328"/>
      <c r="LBJ846" s="328"/>
      <c r="LBK846" s="328"/>
      <c r="LBL846" s="328"/>
      <c r="LBM846" s="328"/>
      <c r="LBN846" s="328"/>
      <c r="LBO846" s="328"/>
      <c r="LBP846" s="328"/>
      <c r="LBQ846" s="328"/>
      <c r="LBR846" s="328"/>
      <c r="LBS846" s="328"/>
      <c r="LBT846" s="328"/>
      <c r="LBU846" s="328"/>
      <c r="LBV846" s="328"/>
      <c r="LBW846" s="328"/>
      <c r="LBX846" s="328"/>
      <c r="LBY846" s="328"/>
      <c r="LBZ846" s="328"/>
      <c r="LCA846" s="328"/>
      <c r="LCB846" s="328"/>
      <c r="LCC846" s="328"/>
      <c r="LCD846" s="328"/>
      <c r="LCE846" s="328"/>
      <c r="LCF846" s="328"/>
      <c r="LCG846" s="328"/>
      <c r="LCH846" s="328"/>
      <c r="LCI846" s="328"/>
      <c r="LCJ846" s="328"/>
      <c r="LCK846" s="328"/>
      <c r="LCL846" s="328"/>
      <c r="LCM846" s="328"/>
      <c r="LCN846" s="328"/>
      <c r="LCO846" s="328"/>
      <c r="LCP846" s="328"/>
      <c r="LCQ846" s="328"/>
      <c r="LCR846" s="328"/>
      <c r="LCS846" s="328"/>
      <c r="LCT846" s="328"/>
      <c r="LCU846" s="328"/>
      <c r="LCV846" s="328"/>
      <c r="LCW846" s="328"/>
      <c r="LCX846" s="328"/>
      <c r="LCY846" s="328"/>
      <c r="LCZ846" s="328"/>
      <c r="LDA846" s="328"/>
      <c r="LDB846" s="328"/>
      <c r="LDC846" s="328"/>
      <c r="LDD846" s="328"/>
      <c r="LDE846" s="328"/>
      <c r="LDF846" s="328"/>
      <c r="LDG846" s="328"/>
      <c r="LDH846" s="328"/>
      <c r="LDI846" s="328"/>
      <c r="LDJ846" s="328"/>
      <c r="LDK846" s="328"/>
      <c r="LDL846" s="328"/>
      <c r="LDM846" s="328"/>
      <c r="LDN846" s="328"/>
      <c r="LDO846" s="328"/>
      <c r="LDP846" s="328"/>
      <c r="LDQ846" s="328"/>
      <c r="LDR846" s="328"/>
      <c r="LDS846" s="328"/>
      <c r="LDT846" s="328"/>
      <c r="LDU846" s="328"/>
      <c r="LDV846" s="328"/>
      <c r="LDW846" s="328"/>
      <c r="LDX846" s="328"/>
      <c r="LDY846" s="328"/>
      <c r="LDZ846" s="328"/>
      <c r="LEA846" s="328"/>
      <c r="LEB846" s="328"/>
      <c r="LEC846" s="328"/>
      <c r="LED846" s="328"/>
      <c r="LEE846" s="328"/>
      <c r="LEF846" s="328"/>
      <c r="LEG846" s="328"/>
      <c r="LEH846" s="328"/>
      <c r="LEI846" s="328"/>
      <c r="LEJ846" s="328"/>
      <c r="LEK846" s="328"/>
      <c r="LEL846" s="328"/>
      <c r="LEM846" s="328"/>
      <c r="LEN846" s="328"/>
      <c r="LEO846" s="328"/>
      <c r="LEP846" s="328"/>
      <c r="LEQ846" s="328"/>
      <c r="LER846" s="328"/>
      <c r="LES846" s="328"/>
      <c r="LET846" s="328"/>
      <c r="LEU846" s="328"/>
      <c r="LEV846" s="328"/>
      <c r="LEW846" s="328"/>
      <c r="LEX846" s="328"/>
      <c r="LEY846" s="328"/>
      <c r="LEZ846" s="328"/>
      <c r="LFA846" s="328"/>
      <c r="LFB846" s="328"/>
      <c r="LFC846" s="328"/>
      <c r="LFD846" s="328"/>
      <c r="LFE846" s="328"/>
      <c r="LFF846" s="328"/>
      <c r="LFG846" s="328"/>
      <c r="LFH846" s="328"/>
      <c r="LFI846" s="328"/>
      <c r="LFJ846" s="328"/>
      <c r="LFK846" s="328"/>
      <c r="LFL846" s="328"/>
      <c r="LFM846" s="328"/>
      <c r="LFN846" s="328"/>
      <c r="LFO846" s="328"/>
      <c r="LFP846" s="328"/>
      <c r="LFQ846" s="328"/>
      <c r="LFR846" s="328"/>
      <c r="LFS846" s="328"/>
      <c r="LFT846" s="328"/>
      <c r="LFU846" s="328"/>
      <c r="LFV846" s="328"/>
      <c r="LFW846" s="328"/>
      <c r="LFX846" s="328"/>
      <c r="LFY846" s="328"/>
      <c r="LFZ846" s="328"/>
      <c r="LGA846" s="328"/>
      <c r="LGB846" s="328"/>
      <c r="LGC846" s="328"/>
      <c r="LGD846" s="328"/>
      <c r="LGE846" s="328"/>
      <c r="LGF846" s="328"/>
      <c r="LGG846" s="328"/>
      <c r="LGH846" s="328"/>
      <c r="LGI846" s="328"/>
      <c r="LGJ846" s="328"/>
      <c r="LGK846" s="328"/>
      <c r="LGL846" s="328"/>
      <c r="LGM846" s="328"/>
      <c r="LGN846" s="328"/>
      <c r="LGO846" s="328"/>
      <c r="LGP846" s="328"/>
      <c r="LGQ846" s="328"/>
      <c r="LGR846" s="328"/>
      <c r="LGS846" s="328"/>
      <c r="LGT846" s="328"/>
      <c r="LGU846" s="328"/>
      <c r="LGV846" s="328"/>
      <c r="LGW846" s="328"/>
      <c r="LGX846" s="328"/>
      <c r="LGY846" s="328"/>
      <c r="LGZ846" s="328"/>
      <c r="LHA846" s="328"/>
      <c r="LHB846" s="328"/>
      <c r="LHC846" s="328"/>
      <c r="LHD846" s="328"/>
      <c r="LHE846" s="328"/>
      <c r="LHF846" s="328"/>
      <c r="LHG846" s="328"/>
      <c r="LHH846" s="328"/>
      <c r="LHI846" s="328"/>
      <c r="LHJ846" s="328"/>
      <c r="LHK846" s="328"/>
      <c r="LHL846" s="328"/>
      <c r="LHM846" s="328"/>
      <c r="LHN846" s="328"/>
      <c r="LHO846" s="328"/>
      <c r="LHP846" s="328"/>
      <c r="LHQ846" s="328"/>
      <c r="LHR846" s="328"/>
      <c r="LHS846" s="328"/>
      <c r="LHT846" s="328"/>
      <c r="LHU846" s="328"/>
      <c r="LHV846" s="328"/>
      <c r="LHW846" s="328"/>
      <c r="LHX846" s="328"/>
      <c r="LHY846" s="328"/>
      <c r="LHZ846" s="328"/>
      <c r="LIA846" s="328"/>
      <c r="LIB846" s="328"/>
      <c r="LIC846" s="328"/>
      <c r="LID846" s="328"/>
      <c r="LIE846" s="328"/>
      <c r="LIF846" s="328"/>
      <c r="LIG846" s="328"/>
      <c r="LIH846" s="328"/>
      <c r="LII846" s="328"/>
      <c r="LIJ846" s="328"/>
      <c r="LIK846" s="328"/>
      <c r="LIL846" s="328"/>
      <c r="LIM846" s="328"/>
      <c r="LIN846" s="328"/>
      <c r="LIO846" s="328"/>
      <c r="LIP846" s="328"/>
      <c r="LIQ846" s="328"/>
      <c r="LIR846" s="328"/>
      <c r="LIS846" s="328"/>
      <c r="LIT846" s="328"/>
      <c r="LIU846" s="328"/>
      <c r="LIV846" s="328"/>
      <c r="LIW846" s="328"/>
      <c r="LIX846" s="328"/>
      <c r="LIY846" s="328"/>
      <c r="LIZ846" s="328"/>
      <c r="LJA846" s="328"/>
      <c r="LJB846" s="328"/>
      <c r="LJC846" s="328"/>
      <c r="LJD846" s="328"/>
      <c r="LJE846" s="328"/>
      <c r="LJF846" s="328"/>
      <c r="LJG846" s="328"/>
      <c r="LJH846" s="328"/>
      <c r="LJI846" s="328"/>
      <c r="LJJ846" s="328"/>
      <c r="LJK846" s="328"/>
      <c r="LJL846" s="328"/>
      <c r="LJM846" s="328"/>
      <c r="LJN846" s="328"/>
      <c r="LJO846" s="328"/>
      <c r="LJP846" s="328"/>
      <c r="LJQ846" s="328"/>
      <c r="LJR846" s="328"/>
      <c r="LJS846" s="328"/>
      <c r="LJT846" s="328"/>
      <c r="LJU846" s="328"/>
      <c r="LJV846" s="328"/>
      <c r="LJW846" s="328"/>
      <c r="LJX846" s="328"/>
      <c r="LJY846" s="328"/>
      <c r="LJZ846" s="328"/>
      <c r="LKA846" s="328"/>
      <c r="LKB846" s="328"/>
      <c r="LKC846" s="328"/>
      <c r="LKD846" s="328"/>
      <c r="LKE846" s="328"/>
      <c r="LKF846" s="328"/>
      <c r="LKG846" s="328"/>
      <c r="LKH846" s="328"/>
      <c r="LKI846" s="328"/>
      <c r="LKJ846" s="328"/>
      <c r="LKK846" s="328"/>
      <c r="LKL846" s="328"/>
      <c r="LKM846" s="328"/>
      <c r="LKN846" s="328"/>
      <c r="LKO846" s="328"/>
      <c r="LKP846" s="328"/>
      <c r="LKQ846" s="328"/>
      <c r="LKR846" s="328"/>
      <c r="LKS846" s="328"/>
      <c r="LKT846" s="328"/>
      <c r="LKU846" s="328"/>
      <c r="LKV846" s="328"/>
      <c r="LKW846" s="328"/>
      <c r="LKX846" s="328"/>
      <c r="LKY846" s="328"/>
      <c r="LKZ846" s="328"/>
      <c r="LLA846" s="328"/>
      <c r="LLB846" s="328"/>
      <c r="LLC846" s="328"/>
      <c r="LLD846" s="328"/>
      <c r="LLE846" s="328"/>
      <c r="LLF846" s="328"/>
      <c r="LLG846" s="328"/>
      <c r="LLH846" s="328"/>
      <c r="LLI846" s="328"/>
      <c r="LLJ846" s="328"/>
      <c r="LLK846" s="328"/>
      <c r="LLL846" s="328"/>
      <c r="LLM846" s="328"/>
      <c r="LLN846" s="328"/>
      <c r="LLO846" s="328"/>
      <c r="LLP846" s="328"/>
      <c r="LLQ846" s="328"/>
      <c r="LLR846" s="328"/>
      <c r="LLS846" s="328"/>
      <c r="LLT846" s="328"/>
      <c r="LLU846" s="328"/>
      <c r="LLV846" s="328"/>
      <c r="LLW846" s="328"/>
      <c r="LLX846" s="328"/>
      <c r="LLY846" s="328"/>
      <c r="LLZ846" s="328"/>
      <c r="LMA846" s="328"/>
      <c r="LMB846" s="328"/>
      <c r="LMC846" s="328"/>
      <c r="LMD846" s="328"/>
      <c r="LME846" s="328"/>
      <c r="LMF846" s="328"/>
      <c r="LMG846" s="328"/>
      <c r="LMH846" s="328"/>
      <c r="LMI846" s="328"/>
      <c r="LMJ846" s="328"/>
      <c r="LMK846" s="328"/>
      <c r="LML846" s="328"/>
      <c r="LMM846" s="328"/>
      <c r="LMN846" s="328"/>
      <c r="LMO846" s="328"/>
      <c r="LMP846" s="328"/>
      <c r="LMQ846" s="328"/>
      <c r="LMR846" s="328"/>
      <c r="LMS846" s="328"/>
      <c r="LMT846" s="328"/>
      <c r="LMU846" s="328"/>
      <c r="LMV846" s="328"/>
      <c r="LMW846" s="328"/>
      <c r="LMX846" s="328"/>
      <c r="LMY846" s="328"/>
      <c r="LMZ846" s="328"/>
      <c r="LNA846" s="328"/>
      <c r="LNB846" s="328"/>
      <c r="LNC846" s="328"/>
      <c r="LND846" s="328"/>
      <c r="LNE846" s="328"/>
      <c r="LNF846" s="328"/>
      <c r="LNG846" s="328"/>
      <c r="LNH846" s="328"/>
      <c r="LNI846" s="328"/>
      <c r="LNJ846" s="328"/>
      <c r="LNK846" s="328"/>
      <c r="LNL846" s="328"/>
      <c r="LNM846" s="328"/>
      <c r="LNN846" s="328"/>
      <c r="LNO846" s="328"/>
      <c r="LNP846" s="328"/>
      <c r="LNQ846" s="328"/>
      <c r="LNR846" s="328"/>
      <c r="LNS846" s="328"/>
      <c r="LNT846" s="328"/>
      <c r="LNU846" s="328"/>
      <c r="LNV846" s="328"/>
      <c r="LNW846" s="328"/>
      <c r="LNX846" s="328"/>
      <c r="LNY846" s="328"/>
      <c r="LNZ846" s="328"/>
      <c r="LOA846" s="328"/>
      <c r="LOB846" s="328"/>
      <c r="LOC846" s="328"/>
      <c r="LOD846" s="328"/>
      <c r="LOE846" s="328"/>
      <c r="LOF846" s="328"/>
      <c r="LOG846" s="328"/>
      <c r="LOH846" s="328"/>
      <c r="LOI846" s="328"/>
      <c r="LOJ846" s="328"/>
      <c r="LOK846" s="328"/>
      <c r="LOL846" s="328"/>
      <c r="LOM846" s="328"/>
      <c r="LON846" s="328"/>
      <c r="LOO846" s="328"/>
      <c r="LOP846" s="328"/>
      <c r="LOQ846" s="328"/>
      <c r="LOR846" s="328"/>
      <c r="LOS846" s="328"/>
      <c r="LOT846" s="328"/>
      <c r="LOU846" s="328"/>
      <c r="LOV846" s="328"/>
      <c r="LOW846" s="328"/>
      <c r="LOX846" s="328"/>
      <c r="LOY846" s="328"/>
      <c r="LOZ846" s="328"/>
      <c r="LPA846" s="328"/>
      <c r="LPB846" s="328"/>
      <c r="LPC846" s="328"/>
      <c r="LPD846" s="328"/>
      <c r="LPE846" s="328"/>
      <c r="LPF846" s="328"/>
      <c r="LPG846" s="328"/>
      <c r="LPH846" s="328"/>
      <c r="LPI846" s="328"/>
      <c r="LPJ846" s="328"/>
      <c r="LPK846" s="328"/>
      <c r="LPL846" s="328"/>
      <c r="LPM846" s="328"/>
      <c r="LPN846" s="328"/>
      <c r="LPO846" s="328"/>
      <c r="LPP846" s="328"/>
      <c r="LPQ846" s="328"/>
      <c r="LPR846" s="328"/>
      <c r="LPS846" s="328"/>
      <c r="LPT846" s="328"/>
      <c r="LPU846" s="328"/>
      <c r="LPV846" s="328"/>
      <c r="LPW846" s="328"/>
      <c r="LPX846" s="328"/>
      <c r="LPY846" s="328"/>
      <c r="LPZ846" s="328"/>
      <c r="LQA846" s="328"/>
      <c r="LQB846" s="328"/>
      <c r="LQC846" s="328"/>
      <c r="LQD846" s="328"/>
      <c r="LQE846" s="328"/>
      <c r="LQF846" s="328"/>
      <c r="LQG846" s="328"/>
      <c r="LQH846" s="328"/>
      <c r="LQI846" s="328"/>
      <c r="LQJ846" s="328"/>
      <c r="LQK846" s="328"/>
      <c r="LQL846" s="328"/>
      <c r="LQM846" s="328"/>
      <c r="LQN846" s="328"/>
      <c r="LQO846" s="328"/>
      <c r="LQP846" s="328"/>
      <c r="LQQ846" s="328"/>
      <c r="LQR846" s="328"/>
      <c r="LQS846" s="328"/>
      <c r="LQT846" s="328"/>
      <c r="LQU846" s="328"/>
      <c r="LQV846" s="328"/>
      <c r="LQW846" s="328"/>
      <c r="LQX846" s="328"/>
      <c r="LQY846" s="328"/>
      <c r="LQZ846" s="328"/>
      <c r="LRA846" s="328"/>
      <c r="LRB846" s="328"/>
      <c r="LRC846" s="328"/>
      <c r="LRD846" s="328"/>
      <c r="LRE846" s="328"/>
      <c r="LRF846" s="328"/>
      <c r="LRG846" s="328"/>
      <c r="LRH846" s="328"/>
      <c r="LRI846" s="328"/>
      <c r="LRJ846" s="328"/>
      <c r="LRK846" s="328"/>
      <c r="LRL846" s="328"/>
      <c r="LRM846" s="328"/>
      <c r="LRN846" s="328"/>
      <c r="LRO846" s="328"/>
      <c r="LRP846" s="328"/>
      <c r="LRQ846" s="328"/>
      <c r="LRR846" s="328"/>
      <c r="LRS846" s="328"/>
      <c r="LRT846" s="328"/>
      <c r="LRU846" s="328"/>
      <c r="LRV846" s="328"/>
      <c r="LRW846" s="328"/>
      <c r="LRX846" s="328"/>
      <c r="LRY846" s="328"/>
      <c r="LRZ846" s="328"/>
      <c r="LSA846" s="328"/>
      <c r="LSB846" s="328"/>
      <c r="LSC846" s="328"/>
      <c r="LSD846" s="328"/>
      <c r="LSE846" s="328"/>
      <c r="LSF846" s="328"/>
      <c r="LSG846" s="328"/>
      <c r="LSH846" s="328"/>
      <c r="LSI846" s="328"/>
      <c r="LSJ846" s="328"/>
      <c r="LSK846" s="328"/>
      <c r="LSL846" s="328"/>
      <c r="LSM846" s="328"/>
      <c r="LSN846" s="328"/>
      <c r="LSO846" s="328"/>
      <c r="LSP846" s="328"/>
      <c r="LSQ846" s="328"/>
      <c r="LSR846" s="328"/>
      <c r="LSS846" s="328"/>
      <c r="LST846" s="328"/>
      <c r="LSU846" s="328"/>
      <c r="LSV846" s="328"/>
      <c r="LSW846" s="328"/>
      <c r="LSX846" s="328"/>
      <c r="LSY846" s="328"/>
      <c r="LSZ846" s="328"/>
      <c r="LTA846" s="328"/>
      <c r="LTB846" s="328"/>
      <c r="LTC846" s="328"/>
      <c r="LTD846" s="328"/>
      <c r="LTE846" s="328"/>
      <c r="LTF846" s="328"/>
      <c r="LTG846" s="328"/>
      <c r="LTH846" s="328"/>
      <c r="LTI846" s="328"/>
      <c r="LTJ846" s="328"/>
      <c r="LTK846" s="328"/>
      <c r="LTL846" s="328"/>
      <c r="LTM846" s="328"/>
      <c r="LTN846" s="328"/>
      <c r="LTO846" s="328"/>
      <c r="LTP846" s="328"/>
      <c r="LTQ846" s="328"/>
      <c r="LTR846" s="328"/>
      <c r="LTS846" s="328"/>
      <c r="LTT846" s="328"/>
      <c r="LTU846" s="328"/>
      <c r="LTV846" s="328"/>
      <c r="LTW846" s="328"/>
      <c r="LTX846" s="328"/>
      <c r="LTY846" s="328"/>
      <c r="LTZ846" s="328"/>
      <c r="LUA846" s="328"/>
      <c r="LUB846" s="328"/>
      <c r="LUC846" s="328"/>
      <c r="LUD846" s="328"/>
      <c r="LUE846" s="328"/>
      <c r="LUF846" s="328"/>
      <c r="LUG846" s="328"/>
      <c r="LUH846" s="328"/>
      <c r="LUI846" s="328"/>
      <c r="LUJ846" s="328"/>
      <c r="LUK846" s="328"/>
      <c r="LUL846" s="328"/>
      <c r="LUM846" s="328"/>
      <c r="LUN846" s="328"/>
      <c r="LUO846" s="328"/>
      <c r="LUP846" s="328"/>
      <c r="LUQ846" s="328"/>
      <c r="LUR846" s="328"/>
      <c r="LUS846" s="328"/>
      <c r="LUT846" s="328"/>
      <c r="LUU846" s="328"/>
      <c r="LUV846" s="328"/>
      <c r="LUW846" s="328"/>
      <c r="LUX846" s="328"/>
      <c r="LUY846" s="328"/>
      <c r="LUZ846" s="328"/>
      <c r="LVA846" s="328"/>
      <c r="LVB846" s="328"/>
      <c r="LVC846" s="328"/>
      <c r="LVD846" s="328"/>
      <c r="LVE846" s="328"/>
      <c r="LVF846" s="328"/>
      <c r="LVG846" s="328"/>
      <c r="LVH846" s="328"/>
      <c r="LVI846" s="328"/>
      <c r="LVJ846" s="328"/>
      <c r="LVK846" s="328"/>
      <c r="LVL846" s="328"/>
      <c r="LVM846" s="328"/>
      <c r="LVN846" s="328"/>
      <c r="LVO846" s="328"/>
      <c r="LVP846" s="328"/>
      <c r="LVQ846" s="328"/>
      <c r="LVR846" s="328"/>
      <c r="LVS846" s="328"/>
      <c r="LVT846" s="328"/>
      <c r="LVU846" s="328"/>
      <c r="LVV846" s="328"/>
      <c r="LVW846" s="328"/>
      <c r="LVX846" s="328"/>
      <c r="LVY846" s="328"/>
      <c r="LVZ846" s="328"/>
      <c r="LWA846" s="328"/>
      <c r="LWB846" s="328"/>
      <c r="LWC846" s="328"/>
      <c r="LWD846" s="328"/>
      <c r="LWE846" s="328"/>
      <c r="LWF846" s="328"/>
      <c r="LWG846" s="328"/>
      <c r="LWH846" s="328"/>
      <c r="LWI846" s="328"/>
      <c r="LWJ846" s="328"/>
      <c r="LWK846" s="328"/>
      <c r="LWL846" s="328"/>
      <c r="LWM846" s="328"/>
      <c r="LWN846" s="328"/>
      <c r="LWO846" s="328"/>
      <c r="LWP846" s="328"/>
      <c r="LWQ846" s="328"/>
      <c r="LWR846" s="328"/>
      <c r="LWS846" s="328"/>
      <c r="LWT846" s="328"/>
      <c r="LWU846" s="328"/>
      <c r="LWV846" s="328"/>
      <c r="LWW846" s="328"/>
      <c r="LWX846" s="328"/>
      <c r="LWY846" s="328"/>
      <c r="LWZ846" s="328"/>
      <c r="LXA846" s="328"/>
      <c r="LXB846" s="328"/>
      <c r="LXC846" s="328"/>
      <c r="LXD846" s="328"/>
      <c r="LXE846" s="328"/>
      <c r="LXF846" s="328"/>
      <c r="LXG846" s="328"/>
      <c r="LXH846" s="328"/>
      <c r="LXI846" s="328"/>
      <c r="LXJ846" s="328"/>
      <c r="LXK846" s="328"/>
      <c r="LXL846" s="328"/>
      <c r="LXM846" s="328"/>
      <c r="LXN846" s="328"/>
      <c r="LXO846" s="328"/>
      <c r="LXP846" s="328"/>
      <c r="LXQ846" s="328"/>
      <c r="LXR846" s="328"/>
      <c r="LXS846" s="328"/>
      <c r="LXT846" s="328"/>
      <c r="LXU846" s="328"/>
      <c r="LXV846" s="328"/>
      <c r="LXW846" s="328"/>
      <c r="LXX846" s="328"/>
      <c r="LXY846" s="328"/>
      <c r="LXZ846" s="328"/>
      <c r="LYA846" s="328"/>
      <c r="LYB846" s="328"/>
      <c r="LYC846" s="328"/>
      <c r="LYD846" s="328"/>
      <c r="LYE846" s="328"/>
      <c r="LYF846" s="328"/>
      <c r="LYG846" s="328"/>
      <c r="LYH846" s="328"/>
      <c r="LYI846" s="328"/>
      <c r="LYJ846" s="328"/>
      <c r="LYK846" s="328"/>
      <c r="LYL846" s="328"/>
      <c r="LYM846" s="328"/>
      <c r="LYN846" s="328"/>
      <c r="LYO846" s="328"/>
      <c r="LYP846" s="328"/>
      <c r="LYQ846" s="328"/>
      <c r="LYR846" s="328"/>
      <c r="LYS846" s="328"/>
      <c r="LYT846" s="328"/>
      <c r="LYU846" s="328"/>
      <c r="LYV846" s="328"/>
      <c r="LYW846" s="328"/>
      <c r="LYX846" s="328"/>
      <c r="LYY846" s="328"/>
      <c r="LYZ846" s="328"/>
      <c r="LZA846" s="328"/>
      <c r="LZB846" s="328"/>
      <c r="LZC846" s="328"/>
      <c r="LZD846" s="328"/>
      <c r="LZE846" s="328"/>
      <c r="LZF846" s="328"/>
      <c r="LZG846" s="328"/>
      <c r="LZH846" s="328"/>
      <c r="LZI846" s="328"/>
      <c r="LZJ846" s="328"/>
      <c r="LZK846" s="328"/>
      <c r="LZL846" s="328"/>
      <c r="LZM846" s="328"/>
      <c r="LZN846" s="328"/>
      <c r="LZO846" s="328"/>
      <c r="LZP846" s="328"/>
      <c r="LZQ846" s="328"/>
      <c r="LZR846" s="328"/>
      <c r="LZS846" s="328"/>
      <c r="LZT846" s="328"/>
      <c r="LZU846" s="328"/>
      <c r="LZV846" s="328"/>
      <c r="LZW846" s="328"/>
      <c r="LZX846" s="328"/>
      <c r="LZY846" s="328"/>
      <c r="LZZ846" s="328"/>
      <c r="MAA846" s="328"/>
      <c r="MAB846" s="328"/>
      <c r="MAC846" s="328"/>
      <c r="MAD846" s="328"/>
      <c r="MAE846" s="328"/>
      <c r="MAF846" s="328"/>
      <c r="MAG846" s="328"/>
      <c r="MAH846" s="328"/>
      <c r="MAI846" s="328"/>
      <c r="MAJ846" s="328"/>
      <c r="MAK846" s="328"/>
      <c r="MAL846" s="328"/>
      <c r="MAM846" s="328"/>
      <c r="MAN846" s="328"/>
      <c r="MAO846" s="328"/>
      <c r="MAP846" s="328"/>
      <c r="MAQ846" s="328"/>
      <c r="MAR846" s="328"/>
      <c r="MAS846" s="328"/>
      <c r="MAT846" s="328"/>
      <c r="MAU846" s="328"/>
      <c r="MAV846" s="328"/>
      <c r="MAW846" s="328"/>
      <c r="MAX846" s="328"/>
      <c r="MAY846" s="328"/>
      <c r="MAZ846" s="328"/>
      <c r="MBA846" s="328"/>
      <c r="MBB846" s="328"/>
      <c r="MBC846" s="328"/>
      <c r="MBD846" s="328"/>
      <c r="MBE846" s="328"/>
      <c r="MBF846" s="328"/>
      <c r="MBG846" s="328"/>
      <c r="MBH846" s="328"/>
      <c r="MBI846" s="328"/>
      <c r="MBJ846" s="328"/>
      <c r="MBK846" s="328"/>
      <c r="MBL846" s="328"/>
      <c r="MBM846" s="328"/>
      <c r="MBN846" s="328"/>
      <c r="MBO846" s="328"/>
      <c r="MBP846" s="328"/>
      <c r="MBQ846" s="328"/>
      <c r="MBR846" s="328"/>
      <c r="MBS846" s="328"/>
      <c r="MBT846" s="328"/>
      <c r="MBU846" s="328"/>
      <c r="MBV846" s="328"/>
      <c r="MBW846" s="328"/>
      <c r="MBX846" s="328"/>
      <c r="MBY846" s="328"/>
      <c r="MBZ846" s="328"/>
      <c r="MCA846" s="328"/>
      <c r="MCB846" s="328"/>
      <c r="MCC846" s="328"/>
      <c r="MCD846" s="328"/>
      <c r="MCE846" s="328"/>
      <c r="MCF846" s="328"/>
      <c r="MCG846" s="328"/>
      <c r="MCH846" s="328"/>
      <c r="MCI846" s="328"/>
      <c r="MCJ846" s="328"/>
      <c r="MCK846" s="328"/>
      <c r="MCL846" s="328"/>
      <c r="MCM846" s="328"/>
      <c r="MCN846" s="328"/>
      <c r="MCO846" s="328"/>
      <c r="MCP846" s="328"/>
      <c r="MCQ846" s="328"/>
      <c r="MCR846" s="328"/>
      <c r="MCS846" s="328"/>
      <c r="MCT846" s="328"/>
      <c r="MCU846" s="328"/>
      <c r="MCV846" s="328"/>
      <c r="MCW846" s="328"/>
      <c r="MCX846" s="328"/>
      <c r="MCY846" s="328"/>
      <c r="MCZ846" s="328"/>
      <c r="MDA846" s="328"/>
      <c r="MDB846" s="328"/>
      <c r="MDC846" s="328"/>
      <c r="MDD846" s="328"/>
      <c r="MDE846" s="328"/>
      <c r="MDF846" s="328"/>
      <c r="MDG846" s="328"/>
      <c r="MDH846" s="328"/>
      <c r="MDI846" s="328"/>
      <c r="MDJ846" s="328"/>
      <c r="MDK846" s="328"/>
      <c r="MDL846" s="328"/>
      <c r="MDM846" s="328"/>
      <c r="MDN846" s="328"/>
      <c r="MDO846" s="328"/>
      <c r="MDP846" s="328"/>
      <c r="MDQ846" s="328"/>
      <c r="MDR846" s="328"/>
      <c r="MDS846" s="328"/>
      <c r="MDT846" s="328"/>
      <c r="MDU846" s="328"/>
      <c r="MDV846" s="328"/>
      <c r="MDW846" s="328"/>
      <c r="MDX846" s="328"/>
      <c r="MDY846" s="328"/>
      <c r="MDZ846" s="328"/>
      <c r="MEA846" s="328"/>
      <c r="MEB846" s="328"/>
      <c r="MEC846" s="328"/>
      <c r="MED846" s="328"/>
      <c r="MEE846" s="328"/>
      <c r="MEF846" s="328"/>
      <c r="MEG846" s="328"/>
      <c r="MEH846" s="328"/>
      <c r="MEI846" s="328"/>
      <c r="MEJ846" s="328"/>
      <c r="MEK846" s="328"/>
      <c r="MEL846" s="328"/>
      <c r="MEM846" s="328"/>
      <c r="MEN846" s="328"/>
      <c r="MEO846" s="328"/>
      <c r="MEP846" s="328"/>
      <c r="MEQ846" s="328"/>
      <c r="MER846" s="328"/>
      <c r="MES846" s="328"/>
      <c r="MET846" s="328"/>
      <c r="MEU846" s="328"/>
      <c r="MEV846" s="328"/>
      <c r="MEW846" s="328"/>
      <c r="MEX846" s="328"/>
      <c r="MEY846" s="328"/>
      <c r="MEZ846" s="328"/>
      <c r="MFA846" s="328"/>
      <c r="MFB846" s="328"/>
      <c r="MFC846" s="328"/>
      <c r="MFD846" s="328"/>
      <c r="MFE846" s="328"/>
      <c r="MFF846" s="328"/>
      <c r="MFG846" s="328"/>
      <c r="MFH846" s="328"/>
      <c r="MFI846" s="328"/>
      <c r="MFJ846" s="328"/>
      <c r="MFK846" s="328"/>
      <c r="MFL846" s="328"/>
      <c r="MFM846" s="328"/>
      <c r="MFN846" s="328"/>
      <c r="MFO846" s="328"/>
      <c r="MFP846" s="328"/>
      <c r="MFQ846" s="328"/>
      <c r="MFR846" s="328"/>
      <c r="MFS846" s="328"/>
      <c r="MFT846" s="328"/>
      <c r="MFU846" s="328"/>
      <c r="MFV846" s="328"/>
      <c r="MFW846" s="328"/>
      <c r="MFX846" s="328"/>
      <c r="MFY846" s="328"/>
      <c r="MFZ846" s="328"/>
      <c r="MGA846" s="328"/>
      <c r="MGB846" s="328"/>
      <c r="MGC846" s="328"/>
      <c r="MGD846" s="328"/>
      <c r="MGE846" s="328"/>
      <c r="MGF846" s="328"/>
      <c r="MGG846" s="328"/>
      <c r="MGH846" s="328"/>
      <c r="MGI846" s="328"/>
      <c r="MGJ846" s="328"/>
      <c r="MGK846" s="328"/>
      <c r="MGL846" s="328"/>
      <c r="MGM846" s="328"/>
      <c r="MGN846" s="328"/>
      <c r="MGO846" s="328"/>
      <c r="MGP846" s="328"/>
      <c r="MGQ846" s="328"/>
      <c r="MGR846" s="328"/>
      <c r="MGS846" s="328"/>
      <c r="MGT846" s="328"/>
      <c r="MGU846" s="328"/>
      <c r="MGV846" s="328"/>
      <c r="MGW846" s="328"/>
      <c r="MGX846" s="328"/>
      <c r="MGY846" s="328"/>
      <c r="MGZ846" s="328"/>
      <c r="MHA846" s="328"/>
      <c r="MHB846" s="328"/>
      <c r="MHC846" s="328"/>
      <c r="MHD846" s="328"/>
      <c r="MHE846" s="328"/>
      <c r="MHF846" s="328"/>
      <c r="MHG846" s="328"/>
      <c r="MHH846" s="328"/>
      <c r="MHI846" s="328"/>
      <c r="MHJ846" s="328"/>
      <c r="MHK846" s="328"/>
      <c r="MHL846" s="328"/>
      <c r="MHM846" s="328"/>
      <c r="MHN846" s="328"/>
      <c r="MHO846" s="328"/>
      <c r="MHP846" s="328"/>
      <c r="MHQ846" s="328"/>
      <c r="MHR846" s="328"/>
      <c r="MHS846" s="328"/>
      <c r="MHT846" s="328"/>
      <c r="MHU846" s="328"/>
      <c r="MHV846" s="328"/>
      <c r="MHW846" s="328"/>
      <c r="MHX846" s="328"/>
      <c r="MHY846" s="328"/>
      <c r="MHZ846" s="328"/>
      <c r="MIA846" s="328"/>
      <c r="MIB846" s="328"/>
      <c r="MIC846" s="328"/>
      <c r="MID846" s="328"/>
      <c r="MIE846" s="328"/>
      <c r="MIF846" s="328"/>
      <c r="MIG846" s="328"/>
      <c r="MIH846" s="328"/>
      <c r="MII846" s="328"/>
      <c r="MIJ846" s="328"/>
      <c r="MIK846" s="328"/>
      <c r="MIL846" s="328"/>
      <c r="MIM846" s="328"/>
      <c r="MIN846" s="328"/>
      <c r="MIO846" s="328"/>
      <c r="MIP846" s="328"/>
      <c r="MIQ846" s="328"/>
      <c r="MIR846" s="328"/>
      <c r="MIS846" s="328"/>
      <c r="MIT846" s="328"/>
      <c r="MIU846" s="328"/>
      <c r="MIV846" s="328"/>
      <c r="MIW846" s="328"/>
      <c r="MIX846" s="328"/>
      <c r="MIY846" s="328"/>
      <c r="MIZ846" s="328"/>
      <c r="MJA846" s="328"/>
      <c r="MJB846" s="328"/>
      <c r="MJC846" s="328"/>
      <c r="MJD846" s="328"/>
      <c r="MJE846" s="328"/>
      <c r="MJF846" s="328"/>
      <c r="MJG846" s="328"/>
      <c r="MJH846" s="328"/>
      <c r="MJI846" s="328"/>
      <c r="MJJ846" s="328"/>
      <c r="MJK846" s="328"/>
      <c r="MJL846" s="328"/>
      <c r="MJM846" s="328"/>
      <c r="MJN846" s="328"/>
      <c r="MJO846" s="328"/>
      <c r="MJP846" s="328"/>
      <c r="MJQ846" s="328"/>
      <c r="MJR846" s="328"/>
      <c r="MJS846" s="328"/>
      <c r="MJT846" s="328"/>
      <c r="MJU846" s="328"/>
      <c r="MJV846" s="328"/>
      <c r="MJW846" s="328"/>
      <c r="MJX846" s="328"/>
      <c r="MJY846" s="328"/>
      <c r="MJZ846" s="328"/>
      <c r="MKA846" s="328"/>
      <c r="MKB846" s="328"/>
      <c r="MKC846" s="328"/>
      <c r="MKD846" s="328"/>
      <c r="MKE846" s="328"/>
      <c r="MKF846" s="328"/>
      <c r="MKG846" s="328"/>
      <c r="MKH846" s="328"/>
      <c r="MKI846" s="328"/>
      <c r="MKJ846" s="328"/>
      <c r="MKK846" s="328"/>
      <c r="MKL846" s="328"/>
      <c r="MKM846" s="328"/>
      <c r="MKN846" s="328"/>
      <c r="MKO846" s="328"/>
      <c r="MKP846" s="328"/>
      <c r="MKQ846" s="328"/>
      <c r="MKR846" s="328"/>
      <c r="MKS846" s="328"/>
      <c r="MKT846" s="328"/>
      <c r="MKU846" s="328"/>
      <c r="MKV846" s="328"/>
      <c r="MKW846" s="328"/>
      <c r="MKX846" s="328"/>
      <c r="MKY846" s="328"/>
      <c r="MKZ846" s="328"/>
      <c r="MLA846" s="328"/>
      <c r="MLB846" s="328"/>
      <c r="MLC846" s="328"/>
      <c r="MLD846" s="328"/>
      <c r="MLE846" s="328"/>
      <c r="MLF846" s="328"/>
      <c r="MLG846" s="328"/>
      <c r="MLH846" s="328"/>
      <c r="MLI846" s="328"/>
      <c r="MLJ846" s="328"/>
      <c r="MLK846" s="328"/>
      <c r="MLL846" s="328"/>
      <c r="MLM846" s="328"/>
      <c r="MLN846" s="328"/>
      <c r="MLO846" s="328"/>
      <c r="MLP846" s="328"/>
      <c r="MLQ846" s="328"/>
      <c r="MLR846" s="328"/>
      <c r="MLS846" s="328"/>
      <c r="MLT846" s="328"/>
      <c r="MLU846" s="328"/>
      <c r="MLV846" s="328"/>
      <c r="MLW846" s="328"/>
      <c r="MLX846" s="328"/>
      <c r="MLY846" s="328"/>
      <c r="MLZ846" s="328"/>
      <c r="MMA846" s="328"/>
      <c r="MMB846" s="328"/>
      <c r="MMC846" s="328"/>
      <c r="MMD846" s="328"/>
      <c r="MME846" s="328"/>
      <c r="MMF846" s="328"/>
      <c r="MMG846" s="328"/>
      <c r="MMH846" s="328"/>
      <c r="MMI846" s="328"/>
      <c r="MMJ846" s="328"/>
      <c r="MMK846" s="328"/>
      <c r="MML846" s="328"/>
      <c r="MMM846" s="328"/>
      <c r="MMN846" s="328"/>
      <c r="MMO846" s="328"/>
      <c r="MMP846" s="328"/>
      <c r="MMQ846" s="328"/>
      <c r="MMR846" s="328"/>
      <c r="MMS846" s="328"/>
      <c r="MMT846" s="328"/>
      <c r="MMU846" s="328"/>
      <c r="MMV846" s="328"/>
      <c r="MMW846" s="328"/>
      <c r="MMX846" s="328"/>
      <c r="MMY846" s="328"/>
      <c r="MMZ846" s="328"/>
      <c r="MNA846" s="328"/>
      <c r="MNB846" s="328"/>
      <c r="MNC846" s="328"/>
      <c r="MND846" s="328"/>
      <c r="MNE846" s="328"/>
      <c r="MNF846" s="328"/>
      <c r="MNG846" s="328"/>
      <c r="MNH846" s="328"/>
      <c r="MNI846" s="328"/>
      <c r="MNJ846" s="328"/>
      <c r="MNK846" s="328"/>
      <c r="MNL846" s="328"/>
      <c r="MNM846" s="328"/>
      <c r="MNN846" s="328"/>
      <c r="MNO846" s="328"/>
      <c r="MNP846" s="328"/>
      <c r="MNQ846" s="328"/>
      <c r="MNR846" s="328"/>
      <c r="MNS846" s="328"/>
      <c r="MNT846" s="328"/>
      <c r="MNU846" s="328"/>
      <c r="MNV846" s="328"/>
      <c r="MNW846" s="328"/>
      <c r="MNX846" s="328"/>
      <c r="MNY846" s="328"/>
      <c r="MNZ846" s="328"/>
      <c r="MOA846" s="328"/>
      <c r="MOB846" s="328"/>
      <c r="MOC846" s="328"/>
      <c r="MOD846" s="328"/>
      <c r="MOE846" s="328"/>
      <c r="MOF846" s="328"/>
      <c r="MOG846" s="328"/>
      <c r="MOH846" s="328"/>
      <c r="MOI846" s="328"/>
      <c r="MOJ846" s="328"/>
      <c r="MOK846" s="328"/>
      <c r="MOL846" s="328"/>
      <c r="MOM846" s="328"/>
      <c r="MON846" s="328"/>
      <c r="MOO846" s="328"/>
      <c r="MOP846" s="328"/>
      <c r="MOQ846" s="328"/>
      <c r="MOR846" s="328"/>
      <c r="MOS846" s="328"/>
      <c r="MOT846" s="328"/>
      <c r="MOU846" s="328"/>
      <c r="MOV846" s="328"/>
      <c r="MOW846" s="328"/>
      <c r="MOX846" s="328"/>
      <c r="MOY846" s="328"/>
      <c r="MOZ846" s="328"/>
      <c r="MPA846" s="328"/>
      <c r="MPB846" s="328"/>
      <c r="MPC846" s="328"/>
      <c r="MPD846" s="328"/>
      <c r="MPE846" s="328"/>
      <c r="MPF846" s="328"/>
      <c r="MPG846" s="328"/>
      <c r="MPH846" s="328"/>
      <c r="MPI846" s="328"/>
      <c r="MPJ846" s="328"/>
      <c r="MPK846" s="328"/>
      <c r="MPL846" s="328"/>
      <c r="MPM846" s="328"/>
      <c r="MPN846" s="328"/>
      <c r="MPO846" s="328"/>
      <c r="MPP846" s="328"/>
      <c r="MPQ846" s="328"/>
      <c r="MPR846" s="328"/>
      <c r="MPS846" s="328"/>
      <c r="MPT846" s="328"/>
      <c r="MPU846" s="328"/>
      <c r="MPV846" s="328"/>
      <c r="MPW846" s="328"/>
      <c r="MPX846" s="328"/>
      <c r="MPY846" s="328"/>
      <c r="MPZ846" s="328"/>
      <c r="MQA846" s="328"/>
      <c r="MQB846" s="328"/>
      <c r="MQC846" s="328"/>
      <c r="MQD846" s="328"/>
      <c r="MQE846" s="328"/>
      <c r="MQF846" s="328"/>
      <c r="MQG846" s="328"/>
      <c r="MQH846" s="328"/>
      <c r="MQI846" s="328"/>
      <c r="MQJ846" s="328"/>
      <c r="MQK846" s="328"/>
      <c r="MQL846" s="328"/>
      <c r="MQM846" s="328"/>
      <c r="MQN846" s="328"/>
      <c r="MQO846" s="328"/>
      <c r="MQP846" s="328"/>
      <c r="MQQ846" s="328"/>
      <c r="MQR846" s="328"/>
      <c r="MQS846" s="328"/>
      <c r="MQT846" s="328"/>
      <c r="MQU846" s="328"/>
      <c r="MQV846" s="328"/>
      <c r="MQW846" s="328"/>
      <c r="MQX846" s="328"/>
      <c r="MQY846" s="328"/>
      <c r="MQZ846" s="328"/>
      <c r="MRA846" s="328"/>
      <c r="MRB846" s="328"/>
      <c r="MRC846" s="328"/>
      <c r="MRD846" s="328"/>
      <c r="MRE846" s="328"/>
      <c r="MRF846" s="328"/>
      <c r="MRG846" s="328"/>
      <c r="MRH846" s="328"/>
      <c r="MRI846" s="328"/>
      <c r="MRJ846" s="328"/>
      <c r="MRK846" s="328"/>
      <c r="MRL846" s="328"/>
      <c r="MRM846" s="328"/>
      <c r="MRN846" s="328"/>
      <c r="MRO846" s="328"/>
      <c r="MRP846" s="328"/>
      <c r="MRQ846" s="328"/>
      <c r="MRR846" s="328"/>
      <c r="MRS846" s="328"/>
      <c r="MRT846" s="328"/>
      <c r="MRU846" s="328"/>
      <c r="MRV846" s="328"/>
      <c r="MRW846" s="328"/>
      <c r="MRX846" s="328"/>
      <c r="MRY846" s="328"/>
      <c r="MRZ846" s="328"/>
      <c r="MSA846" s="328"/>
      <c r="MSB846" s="328"/>
      <c r="MSC846" s="328"/>
      <c r="MSD846" s="328"/>
      <c r="MSE846" s="328"/>
      <c r="MSF846" s="328"/>
      <c r="MSG846" s="328"/>
      <c r="MSH846" s="328"/>
      <c r="MSI846" s="328"/>
      <c r="MSJ846" s="328"/>
      <c r="MSK846" s="328"/>
      <c r="MSL846" s="328"/>
      <c r="MSM846" s="328"/>
      <c r="MSN846" s="328"/>
      <c r="MSO846" s="328"/>
      <c r="MSP846" s="328"/>
      <c r="MSQ846" s="328"/>
      <c r="MSR846" s="328"/>
      <c r="MSS846" s="328"/>
      <c r="MST846" s="328"/>
      <c r="MSU846" s="328"/>
      <c r="MSV846" s="328"/>
      <c r="MSW846" s="328"/>
      <c r="MSX846" s="328"/>
      <c r="MSY846" s="328"/>
      <c r="MSZ846" s="328"/>
      <c r="MTA846" s="328"/>
      <c r="MTB846" s="328"/>
      <c r="MTC846" s="328"/>
      <c r="MTD846" s="328"/>
      <c r="MTE846" s="328"/>
      <c r="MTF846" s="328"/>
      <c r="MTG846" s="328"/>
      <c r="MTH846" s="328"/>
      <c r="MTI846" s="328"/>
      <c r="MTJ846" s="328"/>
      <c r="MTK846" s="328"/>
      <c r="MTL846" s="328"/>
      <c r="MTM846" s="328"/>
      <c r="MTN846" s="328"/>
      <c r="MTO846" s="328"/>
      <c r="MTP846" s="328"/>
      <c r="MTQ846" s="328"/>
      <c r="MTR846" s="328"/>
      <c r="MTS846" s="328"/>
      <c r="MTT846" s="328"/>
      <c r="MTU846" s="328"/>
      <c r="MTV846" s="328"/>
      <c r="MTW846" s="328"/>
      <c r="MTX846" s="328"/>
      <c r="MTY846" s="328"/>
      <c r="MTZ846" s="328"/>
      <c r="MUA846" s="328"/>
      <c r="MUB846" s="328"/>
      <c r="MUC846" s="328"/>
      <c r="MUD846" s="328"/>
      <c r="MUE846" s="328"/>
      <c r="MUF846" s="328"/>
      <c r="MUG846" s="328"/>
      <c r="MUH846" s="328"/>
      <c r="MUI846" s="328"/>
      <c r="MUJ846" s="328"/>
      <c r="MUK846" s="328"/>
      <c r="MUL846" s="328"/>
      <c r="MUM846" s="328"/>
      <c r="MUN846" s="328"/>
      <c r="MUO846" s="328"/>
      <c r="MUP846" s="328"/>
      <c r="MUQ846" s="328"/>
      <c r="MUR846" s="328"/>
      <c r="MUS846" s="328"/>
      <c r="MUT846" s="328"/>
      <c r="MUU846" s="328"/>
      <c r="MUV846" s="328"/>
      <c r="MUW846" s="328"/>
      <c r="MUX846" s="328"/>
      <c r="MUY846" s="328"/>
      <c r="MUZ846" s="328"/>
      <c r="MVA846" s="328"/>
      <c r="MVB846" s="328"/>
      <c r="MVC846" s="328"/>
      <c r="MVD846" s="328"/>
      <c r="MVE846" s="328"/>
      <c r="MVF846" s="328"/>
      <c r="MVG846" s="328"/>
      <c r="MVH846" s="328"/>
      <c r="MVI846" s="328"/>
      <c r="MVJ846" s="328"/>
      <c r="MVK846" s="328"/>
      <c r="MVL846" s="328"/>
      <c r="MVM846" s="328"/>
      <c r="MVN846" s="328"/>
      <c r="MVO846" s="328"/>
      <c r="MVP846" s="328"/>
      <c r="MVQ846" s="328"/>
      <c r="MVR846" s="328"/>
      <c r="MVS846" s="328"/>
      <c r="MVT846" s="328"/>
      <c r="MVU846" s="328"/>
      <c r="MVV846" s="328"/>
      <c r="MVW846" s="328"/>
      <c r="MVX846" s="328"/>
      <c r="MVY846" s="328"/>
      <c r="MVZ846" s="328"/>
      <c r="MWA846" s="328"/>
      <c r="MWB846" s="328"/>
      <c r="MWC846" s="328"/>
      <c r="MWD846" s="328"/>
      <c r="MWE846" s="328"/>
      <c r="MWF846" s="328"/>
      <c r="MWG846" s="328"/>
      <c r="MWH846" s="328"/>
      <c r="MWI846" s="328"/>
      <c r="MWJ846" s="328"/>
      <c r="MWK846" s="328"/>
      <c r="MWL846" s="328"/>
      <c r="MWM846" s="328"/>
      <c r="MWN846" s="328"/>
      <c r="MWO846" s="328"/>
      <c r="MWP846" s="328"/>
      <c r="MWQ846" s="328"/>
      <c r="MWR846" s="328"/>
      <c r="MWS846" s="328"/>
      <c r="MWT846" s="328"/>
      <c r="MWU846" s="328"/>
      <c r="MWV846" s="328"/>
      <c r="MWW846" s="328"/>
      <c r="MWX846" s="328"/>
      <c r="MWY846" s="328"/>
      <c r="MWZ846" s="328"/>
      <c r="MXA846" s="328"/>
      <c r="MXB846" s="328"/>
      <c r="MXC846" s="328"/>
      <c r="MXD846" s="328"/>
      <c r="MXE846" s="328"/>
      <c r="MXF846" s="328"/>
      <c r="MXG846" s="328"/>
      <c r="MXH846" s="328"/>
      <c r="MXI846" s="328"/>
      <c r="MXJ846" s="328"/>
      <c r="MXK846" s="328"/>
      <c r="MXL846" s="328"/>
      <c r="MXM846" s="328"/>
      <c r="MXN846" s="328"/>
      <c r="MXO846" s="328"/>
      <c r="MXP846" s="328"/>
      <c r="MXQ846" s="328"/>
      <c r="MXR846" s="328"/>
      <c r="MXS846" s="328"/>
      <c r="MXT846" s="328"/>
      <c r="MXU846" s="328"/>
      <c r="MXV846" s="328"/>
      <c r="MXW846" s="328"/>
      <c r="MXX846" s="328"/>
      <c r="MXY846" s="328"/>
      <c r="MXZ846" s="328"/>
      <c r="MYA846" s="328"/>
      <c r="MYB846" s="328"/>
      <c r="MYC846" s="328"/>
      <c r="MYD846" s="328"/>
      <c r="MYE846" s="328"/>
      <c r="MYF846" s="328"/>
      <c r="MYG846" s="328"/>
      <c r="MYH846" s="328"/>
      <c r="MYI846" s="328"/>
      <c r="MYJ846" s="328"/>
      <c r="MYK846" s="328"/>
      <c r="MYL846" s="328"/>
      <c r="MYM846" s="328"/>
      <c r="MYN846" s="328"/>
      <c r="MYO846" s="328"/>
      <c r="MYP846" s="328"/>
      <c r="MYQ846" s="328"/>
      <c r="MYR846" s="328"/>
      <c r="MYS846" s="328"/>
      <c r="MYT846" s="328"/>
      <c r="MYU846" s="328"/>
      <c r="MYV846" s="328"/>
      <c r="MYW846" s="328"/>
      <c r="MYX846" s="328"/>
      <c r="MYY846" s="328"/>
      <c r="MYZ846" s="328"/>
      <c r="MZA846" s="328"/>
      <c r="MZB846" s="328"/>
      <c r="MZC846" s="328"/>
      <c r="MZD846" s="328"/>
      <c r="MZE846" s="328"/>
      <c r="MZF846" s="328"/>
      <c r="MZG846" s="328"/>
      <c r="MZH846" s="328"/>
      <c r="MZI846" s="328"/>
      <c r="MZJ846" s="328"/>
      <c r="MZK846" s="328"/>
      <c r="MZL846" s="328"/>
      <c r="MZM846" s="328"/>
      <c r="MZN846" s="328"/>
      <c r="MZO846" s="328"/>
      <c r="MZP846" s="328"/>
      <c r="MZQ846" s="328"/>
      <c r="MZR846" s="328"/>
      <c r="MZS846" s="328"/>
      <c r="MZT846" s="328"/>
      <c r="MZU846" s="328"/>
      <c r="MZV846" s="328"/>
      <c r="MZW846" s="328"/>
      <c r="MZX846" s="328"/>
      <c r="MZY846" s="328"/>
      <c r="MZZ846" s="328"/>
      <c r="NAA846" s="328"/>
      <c r="NAB846" s="328"/>
      <c r="NAC846" s="328"/>
      <c r="NAD846" s="328"/>
      <c r="NAE846" s="328"/>
      <c r="NAF846" s="328"/>
      <c r="NAG846" s="328"/>
      <c r="NAH846" s="328"/>
      <c r="NAI846" s="328"/>
      <c r="NAJ846" s="328"/>
      <c r="NAK846" s="328"/>
      <c r="NAL846" s="328"/>
      <c r="NAM846" s="328"/>
      <c r="NAN846" s="328"/>
      <c r="NAO846" s="328"/>
      <c r="NAP846" s="328"/>
      <c r="NAQ846" s="328"/>
      <c r="NAR846" s="328"/>
      <c r="NAS846" s="328"/>
      <c r="NAT846" s="328"/>
      <c r="NAU846" s="328"/>
      <c r="NAV846" s="328"/>
      <c r="NAW846" s="328"/>
      <c r="NAX846" s="328"/>
      <c r="NAY846" s="328"/>
      <c r="NAZ846" s="328"/>
      <c r="NBA846" s="328"/>
      <c r="NBB846" s="328"/>
      <c r="NBC846" s="328"/>
      <c r="NBD846" s="328"/>
      <c r="NBE846" s="328"/>
      <c r="NBF846" s="328"/>
      <c r="NBG846" s="328"/>
      <c r="NBH846" s="328"/>
      <c r="NBI846" s="328"/>
      <c r="NBJ846" s="328"/>
      <c r="NBK846" s="328"/>
      <c r="NBL846" s="328"/>
      <c r="NBM846" s="328"/>
      <c r="NBN846" s="328"/>
      <c r="NBO846" s="328"/>
      <c r="NBP846" s="328"/>
      <c r="NBQ846" s="328"/>
      <c r="NBR846" s="328"/>
      <c r="NBS846" s="328"/>
      <c r="NBT846" s="328"/>
      <c r="NBU846" s="328"/>
      <c r="NBV846" s="328"/>
      <c r="NBW846" s="328"/>
      <c r="NBX846" s="328"/>
      <c r="NBY846" s="328"/>
      <c r="NBZ846" s="328"/>
      <c r="NCA846" s="328"/>
      <c r="NCB846" s="328"/>
      <c r="NCC846" s="328"/>
      <c r="NCD846" s="328"/>
      <c r="NCE846" s="328"/>
      <c r="NCF846" s="328"/>
      <c r="NCG846" s="328"/>
      <c r="NCH846" s="328"/>
      <c r="NCI846" s="328"/>
      <c r="NCJ846" s="328"/>
      <c r="NCK846" s="328"/>
      <c r="NCL846" s="328"/>
      <c r="NCM846" s="328"/>
      <c r="NCN846" s="328"/>
      <c r="NCO846" s="328"/>
      <c r="NCP846" s="328"/>
      <c r="NCQ846" s="328"/>
      <c r="NCR846" s="328"/>
      <c r="NCS846" s="328"/>
      <c r="NCT846" s="328"/>
      <c r="NCU846" s="328"/>
      <c r="NCV846" s="328"/>
      <c r="NCW846" s="328"/>
      <c r="NCX846" s="328"/>
      <c r="NCY846" s="328"/>
      <c r="NCZ846" s="328"/>
      <c r="NDA846" s="328"/>
      <c r="NDB846" s="328"/>
      <c r="NDC846" s="328"/>
      <c r="NDD846" s="328"/>
      <c r="NDE846" s="328"/>
      <c r="NDF846" s="328"/>
      <c r="NDG846" s="328"/>
      <c r="NDH846" s="328"/>
      <c r="NDI846" s="328"/>
      <c r="NDJ846" s="328"/>
      <c r="NDK846" s="328"/>
      <c r="NDL846" s="328"/>
      <c r="NDM846" s="328"/>
      <c r="NDN846" s="328"/>
      <c r="NDO846" s="328"/>
      <c r="NDP846" s="328"/>
      <c r="NDQ846" s="328"/>
      <c r="NDR846" s="328"/>
      <c r="NDS846" s="328"/>
      <c r="NDT846" s="328"/>
      <c r="NDU846" s="328"/>
      <c r="NDV846" s="328"/>
      <c r="NDW846" s="328"/>
      <c r="NDX846" s="328"/>
      <c r="NDY846" s="328"/>
      <c r="NDZ846" s="328"/>
      <c r="NEA846" s="328"/>
      <c r="NEB846" s="328"/>
      <c r="NEC846" s="328"/>
      <c r="NED846" s="328"/>
      <c r="NEE846" s="328"/>
      <c r="NEF846" s="328"/>
      <c r="NEG846" s="328"/>
      <c r="NEH846" s="328"/>
      <c r="NEI846" s="328"/>
      <c r="NEJ846" s="328"/>
      <c r="NEK846" s="328"/>
      <c r="NEL846" s="328"/>
      <c r="NEM846" s="328"/>
      <c r="NEN846" s="328"/>
      <c r="NEO846" s="328"/>
      <c r="NEP846" s="328"/>
      <c r="NEQ846" s="328"/>
      <c r="NER846" s="328"/>
      <c r="NES846" s="328"/>
      <c r="NET846" s="328"/>
      <c r="NEU846" s="328"/>
      <c r="NEV846" s="328"/>
      <c r="NEW846" s="328"/>
      <c r="NEX846" s="328"/>
      <c r="NEY846" s="328"/>
      <c r="NEZ846" s="328"/>
      <c r="NFA846" s="328"/>
      <c r="NFB846" s="328"/>
      <c r="NFC846" s="328"/>
      <c r="NFD846" s="328"/>
      <c r="NFE846" s="328"/>
      <c r="NFF846" s="328"/>
      <c r="NFG846" s="328"/>
      <c r="NFH846" s="328"/>
      <c r="NFI846" s="328"/>
      <c r="NFJ846" s="328"/>
      <c r="NFK846" s="328"/>
      <c r="NFL846" s="328"/>
      <c r="NFM846" s="328"/>
      <c r="NFN846" s="328"/>
      <c r="NFO846" s="328"/>
      <c r="NFP846" s="328"/>
      <c r="NFQ846" s="328"/>
      <c r="NFR846" s="328"/>
      <c r="NFS846" s="328"/>
      <c r="NFT846" s="328"/>
      <c r="NFU846" s="328"/>
      <c r="NFV846" s="328"/>
      <c r="NFW846" s="328"/>
      <c r="NFX846" s="328"/>
      <c r="NFY846" s="328"/>
      <c r="NFZ846" s="328"/>
      <c r="NGA846" s="328"/>
      <c r="NGB846" s="328"/>
      <c r="NGC846" s="328"/>
      <c r="NGD846" s="328"/>
      <c r="NGE846" s="328"/>
      <c r="NGF846" s="328"/>
      <c r="NGG846" s="328"/>
      <c r="NGH846" s="328"/>
      <c r="NGI846" s="328"/>
      <c r="NGJ846" s="328"/>
      <c r="NGK846" s="328"/>
      <c r="NGL846" s="328"/>
      <c r="NGM846" s="328"/>
      <c r="NGN846" s="328"/>
      <c r="NGO846" s="328"/>
      <c r="NGP846" s="328"/>
      <c r="NGQ846" s="328"/>
      <c r="NGR846" s="328"/>
      <c r="NGS846" s="328"/>
      <c r="NGT846" s="328"/>
      <c r="NGU846" s="328"/>
      <c r="NGV846" s="328"/>
      <c r="NGW846" s="328"/>
      <c r="NGX846" s="328"/>
      <c r="NGY846" s="328"/>
      <c r="NGZ846" s="328"/>
      <c r="NHA846" s="328"/>
      <c r="NHB846" s="328"/>
      <c r="NHC846" s="328"/>
      <c r="NHD846" s="328"/>
      <c r="NHE846" s="328"/>
      <c r="NHF846" s="328"/>
      <c r="NHG846" s="328"/>
      <c r="NHH846" s="328"/>
      <c r="NHI846" s="328"/>
      <c r="NHJ846" s="328"/>
      <c r="NHK846" s="328"/>
      <c r="NHL846" s="328"/>
      <c r="NHM846" s="328"/>
      <c r="NHN846" s="328"/>
      <c r="NHO846" s="328"/>
      <c r="NHP846" s="328"/>
      <c r="NHQ846" s="328"/>
      <c r="NHR846" s="328"/>
      <c r="NHS846" s="328"/>
      <c r="NHT846" s="328"/>
      <c r="NHU846" s="328"/>
      <c r="NHV846" s="328"/>
      <c r="NHW846" s="328"/>
      <c r="NHX846" s="328"/>
      <c r="NHY846" s="328"/>
      <c r="NHZ846" s="328"/>
      <c r="NIA846" s="328"/>
      <c r="NIB846" s="328"/>
      <c r="NIC846" s="328"/>
      <c r="NID846" s="328"/>
      <c r="NIE846" s="328"/>
      <c r="NIF846" s="328"/>
      <c r="NIG846" s="328"/>
      <c r="NIH846" s="328"/>
      <c r="NII846" s="328"/>
      <c r="NIJ846" s="328"/>
      <c r="NIK846" s="328"/>
      <c r="NIL846" s="328"/>
      <c r="NIM846" s="328"/>
      <c r="NIN846" s="328"/>
      <c r="NIO846" s="328"/>
      <c r="NIP846" s="328"/>
      <c r="NIQ846" s="328"/>
      <c r="NIR846" s="328"/>
      <c r="NIS846" s="328"/>
      <c r="NIT846" s="328"/>
      <c r="NIU846" s="328"/>
      <c r="NIV846" s="328"/>
      <c r="NIW846" s="328"/>
      <c r="NIX846" s="328"/>
      <c r="NIY846" s="328"/>
      <c r="NIZ846" s="328"/>
      <c r="NJA846" s="328"/>
      <c r="NJB846" s="328"/>
      <c r="NJC846" s="328"/>
      <c r="NJD846" s="328"/>
      <c r="NJE846" s="328"/>
      <c r="NJF846" s="328"/>
      <c r="NJG846" s="328"/>
      <c r="NJH846" s="328"/>
      <c r="NJI846" s="328"/>
      <c r="NJJ846" s="328"/>
      <c r="NJK846" s="328"/>
      <c r="NJL846" s="328"/>
      <c r="NJM846" s="328"/>
      <c r="NJN846" s="328"/>
      <c r="NJO846" s="328"/>
      <c r="NJP846" s="328"/>
      <c r="NJQ846" s="328"/>
      <c r="NJR846" s="328"/>
      <c r="NJS846" s="328"/>
      <c r="NJT846" s="328"/>
      <c r="NJU846" s="328"/>
      <c r="NJV846" s="328"/>
      <c r="NJW846" s="328"/>
      <c r="NJX846" s="328"/>
      <c r="NJY846" s="328"/>
      <c r="NJZ846" s="328"/>
      <c r="NKA846" s="328"/>
      <c r="NKB846" s="328"/>
      <c r="NKC846" s="328"/>
      <c r="NKD846" s="328"/>
      <c r="NKE846" s="328"/>
      <c r="NKF846" s="328"/>
      <c r="NKG846" s="328"/>
      <c r="NKH846" s="328"/>
      <c r="NKI846" s="328"/>
      <c r="NKJ846" s="328"/>
      <c r="NKK846" s="328"/>
      <c r="NKL846" s="328"/>
      <c r="NKM846" s="328"/>
      <c r="NKN846" s="328"/>
      <c r="NKO846" s="328"/>
      <c r="NKP846" s="328"/>
      <c r="NKQ846" s="328"/>
      <c r="NKR846" s="328"/>
      <c r="NKS846" s="328"/>
      <c r="NKT846" s="328"/>
      <c r="NKU846" s="328"/>
      <c r="NKV846" s="328"/>
      <c r="NKW846" s="328"/>
      <c r="NKX846" s="328"/>
      <c r="NKY846" s="328"/>
      <c r="NKZ846" s="328"/>
      <c r="NLA846" s="328"/>
      <c r="NLB846" s="328"/>
      <c r="NLC846" s="328"/>
      <c r="NLD846" s="328"/>
      <c r="NLE846" s="328"/>
      <c r="NLF846" s="328"/>
      <c r="NLG846" s="328"/>
      <c r="NLH846" s="328"/>
      <c r="NLI846" s="328"/>
      <c r="NLJ846" s="328"/>
      <c r="NLK846" s="328"/>
      <c r="NLL846" s="328"/>
      <c r="NLM846" s="328"/>
      <c r="NLN846" s="328"/>
      <c r="NLO846" s="328"/>
      <c r="NLP846" s="328"/>
      <c r="NLQ846" s="328"/>
      <c r="NLR846" s="328"/>
      <c r="NLS846" s="328"/>
      <c r="NLT846" s="328"/>
      <c r="NLU846" s="328"/>
      <c r="NLV846" s="328"/>
      <c r="NLW846" s="328"/>
      <c r="NLX846" s="328"/>
      <c r="NLY846" s="328"/>
      <c r="NLZ846" s="328"/>
      <c r="NMA846" s="328"/>
      <c r="NMB846" s="328"/>
      <c r="NMC846" s="328"/>
      <c r="NMD846" s="328"/>
      <c r="NME846" s="328"/>
      <c r="NMF846" s="328"/>
      <c r="NMG846" s="328"/>
      <c r="NMH846" s="328"/>
      <c r="NMI846" s="328"/>
      <c r="NMJ846" s="328"/>
      <c r="NMK846" s="328"/>
      <c r="NML846" s="328"/>
      <c r="NMM846" s="328"/>
      <c r="NMN846" s="328"/>
      <c r="NMO846" s="328"/>
      <c r="NMP846" s="328"/>
      <c r="NMQ846" s="328"/>
      <c r="NMR846" s="328"/>
      <c r="NMS846" s="328"/>
      <c r="NMT846" s="328"/>
      <c r="NMU846" s="328"/>
      <c r="NMV846" s="328"/>
      <c r="NMW846" s="328"/>
      <c r="NMX846" s="328"/>
      <c r="NMY846" s="328"/>
      <c r="NMZ846" s="328"/>
      <c r="NNA846" s="328"/>
      <c r="NNB846" s="328"/>
      <c r="NNC846" s="328"/>
      <c r="NND846" s="328"/>
      <c r="NNE846" s="328"/>
      <c r="NNF846" s="328"/>
      <c r="NNG846" s="328"/>
      <c r="NNH846" s="328"/>
      <c r="NNI846" s="328"/>
      <c r="NNJ846" s="328"/>
      <c r="NNK846" s="328"/>
      <c r="NNL846" s="328"/>
      <c r="NNM846" s="328"/>
      <c r="NNN846" s="328"/>
      <c r="NNO846" s="328"/>
      <c r="NNP846" s="328"/>
      <c r="NNQ846" s="328"/>
      <c r="NNR846" s="328"/>
      <c r="NNS846" s="328"/>
      <c r="NNT846" s="328"/>
      <c r="NNU846" s="328"/>
      <c r="NNV846" s="328"/>
      <c r="NNW846" s="328"/>
      <c r="NNX846" s="328"/>
      <c r="NNY846" s="328"/>
      <c r="NNZ846" s="328"/>
      <c r="NOA846" s="328"/>
      <c r="NOB846" s="328"/>
      <c r="NOC846" s="328"/>
      <c r="NOD846" s="328"/>
      <c r="NOE846" s="328"/>
      <c r="NOF846" s="328"/>
      <c r="NOG846" s="328"/>
      <c r="NOH846" s="328"/>
      <c r="NOI846" s="328"/>
      <c r="NOJ846" s="328"/>
      <c r="NOK846" s="328"/>
      <c r="NOL846" s="328"/>
      <c r="NOM846" s="328"/>
      <c r="NON846" s="328"/>
      <c r="NOO846" s="328"/>
      <c r="NOP846" s="328"/>
      <c r="NOQ846" s="328"/>
      <c r="NOR846" s="328"/>
      <c r="NOS846" s="328"/>
      <c r="NOT846" s="328"/>
      <c r="NOU846" s="328"/>
      <c r="NOV846" s="328"/>
      <c r="NOW846" s="328"/>
      <c r="NOX846" s="328"/>
      <c r="NOY846" s="328"/>
      <c r="NOZ846" s="328"/>
      <c r="NPA846" s="328"/>
      <c r="NPB846" s="328"/>
      <c r="NPC846" s="328"/>
      <c r="NPD846" s="328"/>
      <c r="NPE846" s="328"/>
      <c r="NPF846" s="328"/>
      <c r="NPG846" s="328"/>
      <c r="NPH846" s="328"/>
      <c r="NPI846" s="328"/>
      <c r="NPJ846" s="328"/>
      <c r="NPK846" s="328"/>
      <c r="NPL846" s="328"/>
      <c r="NPM846" s="328"/>
      <c r="NPN846" s="328"/>
      <c r="NPO846" s="328"/>
      <c r="NPP846" s="328"/>
      <c r="NPQ846" s="328"/>
      <c r="NPR846" s="328"/>
      <c r="NPS846" s="328"/>
      <c r="NPT846" s="328"/>
      <c r="NPU846" s="328"/>
      <c r="NPV846" s="328"/>
      <c r="NPW846" s="328"/>
      <c r="NPX846" s="328"/>
      <c r="NPY846" s="328"/>
      <c r="NPZ846" s="328"/>
      <c r="NQA846" s="328"/>
      <c r="NQB846" s="328"/>
      <c r="NQC846" s="328"/>
      <c r="NQD846" s="328"/>
      <c r="NQE846" s="328"/>
      <c r="NQF846" s="328"/>
      <c r="NQG846" s="328"/>
      <c r="NQH846" s="328"/>
      <c r="NQI846" s="328"/>
      <c r="NQJ846" s="328"/>
      <c r="NQK846" s="328"/>
      <c r="NQL846" s="328"/>
      <c r="NQM846" s="328"/>
      <c r="NQN846" s="328"/>
      <c r="NQO846" s="328"/>
      <c r="NQP846" s="328"/>
      <c r="NQQ846" s="328"/>
      <c r="NQR846" s="328"/>
      <c r="NQS846" s="328"/>
      <c r="NQT846" s="328"/>
      <c r="NQU846" s="328"/>
      <c r="NQV846" s="328"/>
      <c r="NQW846" s="328"/>
      <c r="NQX846" s="328"/>
      <c r="NQY846" s="328"/>
      <c r="NQZ846" s="328"/>
      <c r="NRA846" s="328"/>
      <c r="NRB846" s="328"/>
      <c r="NRC846" s="328"/>
      <c r="NRD846" s="328"/>
      <c r="NRE846" s="328"/>
      <c r="NRF846" s="328"/>
      <c r="NRG846" s="328"/>
      <c r="NRH846" s="328"/>
      <c r="NRI846" s="328"/>
      <c r="NRJ846" s="328"/>
      <c r="NRK846" s="328"/>
      <c r="NRL846" s="328"/>
      <c r="NRM846" s="328"/>
      <c r="NRN846" s="328"/>
      <c r="NRO846" s="328"/>
      <c r="NRP846" s="328"/>
      <c r="NRQ846" s="328"/>
      <c r="NRR846" s="328"/>
      <c r="NRS846" s="328"/>
      <c r="NRT846" s="328"/>
      <c r="NRU846" s="328"/>
      <c r="NRV846" s="328"/>
      <c r="NRW846" s="328"/>
      <c r="NRX846" s="328"/>
      <c r="NRY846" s="328"/>
      <c r="NRZ846" s="328"/>
      <c r="NSA846" s="328"/>
      <c r="NSB846" s="328"/>
      <c r="NSC846" s="328"/>
      <c r="NSD846" s="328"/>
      <c r="NSE846" s="328"/>
      <c r="NSF846" s="328"/>
      <c r="NSG846" s="328"/>
      <c r="NSH846" s="328"/>
      <c r="NSI846" s="328"/>
      <c r="NSJ846" s="328"/>
      <c r="NSK846" s="328"/>
      <c r="NSL846" s="328"/>
      <c r="NSM846" s="328"/>
      <c r="NSN846" s="328"/>
      <c r="NSO846" s="328"/>
      <c r="NSP846" s="328"/>
      <c r="NSQ846" s="328"/>
      <c r="NSR846" s="328"/>
      <c r="NSS846" s="328"/>
      <c r="NST846" s="328"/>
      <c r="NSU846" s="328"/>
      <c r="NSV846" s="328"/>
      <c r="NSW846" s="328"/>
      <c r="NSX846" s="328"/>
      <c r="NSY846" s="328"/>
      <c r="NSZ846" s="328"/>
      <c r="NTA846" s="328"/>
      <c r="NTB846" s="328"/>
      <c r="NTC846" s="328"/>
      <c r="NTD846" s="328"/>
      <c r="NTE846" s="328"/>
      <c r="NTF846" s="328"/>
      <c r="NTG846" s="328"/>
      <c r="NTH846" s="328"/>
      <c r="NTI846" s="328"/>
      <c r="NTJ846" s="328"/>
      <c r="NTK846" s="328"/>
      <c r="NTL846" s="328"/>
      <c r="NTM846" s="328"/>
      <c r="NTN846" s="328"/>
      <c r="NTO846" s="328"/>
      <c r="NTP846" s="328"/>
      <c r="NTQ846" s="328"/>
      <c r="NTR846" s="328"/>
      <c r="NTS846" s="328"/>
      <c r="NTT846" s="328"/>
      <c r="NTU846" s="328"/>
      <c r="NTV846" s="328"/>
      <c r="NTW846" s="328"/>
      <c r="NTX846" s="328"/>
      <c r="NTY846" s="328"/>
      <c r="NTZ846" s="328"/>
      <c r="NUA846" s="328"/>
      <c r="NUB846" s="328"/>
      <c r="NUC846" s="328"/>
      <c r="NUD846" s="328"/>
      <c r="NUE846" s="328"/>
      <c r="NUF846" s="328"/>
      <c r="NUG846" s="328"/>
      <c r="NUH846" s="328"/>
      <c r="NUI846" s="328"/>
      <c r="NUJ846" s="328"/>
      <c r="NUK846" s="328"/>
      <c r="NUL846" s="328"/>
      <c r="NUM846" s="328"/>
      <c r="NUN846" s="328"/>
      <c r="NUO846" s="328"/>
      <c r="NUP846" s="328"/>
      <c r="NUQ846" s="328"/>
      <c r="NUR846" s="328"/>
      <c r="NUS846" s="328"/>
      <c r="NUT846" s="328"/>
      <c r="NUU846" s="328"/>
      <c r="NUV846" s="328"/>
      <c r="NUW846" s="328"/>
      <c r="NUX846" s="328"/>
      <c r="NUY846" s="328"/>
      <c r="NUZ846" s="328"/>
      <c r="NVA846" s="328"/>
      <c r="NVB846" s="328"/>
      <c r="NVC846" s="328"/>
      <c r="NVD846" s="328"/>
      <c r="NVE846" s="328"/>
      <c r="NVF846" s="328"/>
      <c r="NVG846" s="328"/>
      <c r="NVH846" s="328"/>
      <c r="NVI846" s="328"/>
      <c r="NVJ846" s="328"/>
      <c r="NVK846" s="328"/>
      <c r="NVL846" s="328"/>
      <c r="NVM846" s="328"/>
      <c r="NVN846" s="328"/>
      <c r="NVO846" s="328"/>
      <c r="NVP846" s="328"/>
      <c r="NVQ846" s="328"/>
      <c r="NVR846" s="328"/>
      <c r="NVS846" s="328"/>
      <c r="NVT846" s="328"/>
      <c r="NVU846" s="328"/>
      <c r="NVV846" s="328"/>
      <c r="NVW846" s="328"/>
      <c r="NVX846" s="328"/>
      <c r="NVY846" s="328"/>
      <c r="NVZ846" s="328"/>
      <c r="NWA846" s="328"/>
      <c r="NWB846" s="328"/>
      <c r="NWC846" s="328"/>
      <c r="NWD846" s="328"/>
      <c r="NWE846" s="328"/>
      <c r="NWF846" s="328"/>
      <c r="NWG846" s="328"/>
      <c r="NWH846" s="328"/>
      <c r="NWI846" s="328"/>
      <c r="NWJ846" s="328"/>
      <c r="NWK846" s="328"/>
      <c r="NWL846" s="328"/>
      <c r="NWM846" s="328"/>
      <c r="NWN846" s="328"/>
      <c r="NWO846" s="328"/>
      <c r="NWP846" s="328"/>
      <c r="NWQ846" s="328"/>
      <c r="NWR846" s="328"/>
      <c r="NWS846" s="328"/>
      <c r="NWT846" s="328"/>
      <c r="NWU846" s="328"/>
      <c r="NWV846" s="328"/>
      <c r="NWW846" s="328"/>
      <c r="NWX846" s="328"/>
      <c r="NWY846" s="328"/>
      <c r="NWZ846" s="328"/>
      <c r="NXA846" s="328"/>
      <c r="NXB846" s="328"/>
      <c r="NXC846" s="328"/>
      <c r="NXD846" s="328"/>
      <c r="NXE846" s="328"/>
      <c r="NXF846" s="328"/>
      <c r="NXG846" s="328"/>
      <c r="NXH846" s="328"/>
      <c r="NXI846" s="328"/>
      <c r="NXJ846" s="328"/>
      <c r="NXK846" s="328"/>
      <c r="NXL846" s="328"/>
      <c r="NXM846" s="328"/>
      <c r="NXN846" s="328"/>
      <c r="NXO846" s="328"/>
      <c r="NXP846" s="328"/>
      <c r="NXQ846" s="328"/>
      <c r="NXR846" s="328"/>
      <c r="NXS846" s="328"/>
      <c r="NXT846" s="328"/>
      <c r="NXU846" s="328"/>
      <c r="NXV846" s="328"/>
      <c r="NXW846" s="328"/>
      <c r="NXX846" s="328"/>
      <c r="NXY846" s="328"/>
      <c r="NXZ846" s="328"/>
      <c r="NYA846" s="328"/>
      <c r="NYB846" s="328"/>
      <c r="NYC846" s="328"/>
      <c r="NYD846" s="328"/>
      <c r="NYE846" s="328"/>
      <c r="NYF846" s="328"/>
      <c r="NYG846" s="328"/>
      <c r="NYH846" s="328"/>
      <c r="NYI846" s="328"/>
      <c r="NYJ846" s="328"/>
      <c r="NYK846" s="328"/>
      <c r="NYL846" s="328"/>
      <c r="NYM846" s="328"/>
      <c r="NYN846" s="328"/>
      <c r="NYO846" s="328"/>
      <c r="NYP846" s="328"/>
      <c r="NYQ846" s="328"/>
      <c r="NYR846" s="328"/>
      <c r="NYS846" s="328"/>
      <c r="NYT846" s="328"/>
      <c r="NYU846" s="328"/>
      <c r="NYV846" s="328"/>
      <c r="NYW846" s="328"/>
      <c r="NYX846" s="328"/>
      <c r="NYY846" s="328"/>
      <c r="NYZ846" s="328"/>
      <c r="NZA846" s="328"/>
      <c r="NZB846" s="328"/>
      <c r="NZC846" s="328"/>
      <c r="NZD846" s="328"/>
      <c r="NZE846" s="328"/>
      <c r="NZF846" s="328"/>
      <c r="NZG846" s="328"/>
      <c r="NZH846" s="328"/>
      <c r="NZI846" s="328"/>
      <c r="NZJ846" s="328"/>
      <c r="NZK846" s="328"/>
      <c r="NZL846" s="328"/>
      <c r="NZM846" s="328"/>
      <c r="NZN846" s="328"/>
      <c r="NZO846" s="328"/>
      <c r="NZP846" s="328"/>
      <c r="NZQ846" s="328"/>
      <c r="NZR846" s="328"/>
      <c r="NZS846" s="328"/>
      <c r="NZT846" s="328"/>
      <c r="NZU846" s="328"/>
      <c r="NZV846" s="328"/>
      <c r="NZW846" s="328"/>
      <c r="NZX846" s="328"/>
      <c r="NZY846" s="328"/>
      <c r="NZZ846" s="328"/>
      <c r="OAA846" s="328"/>
      <c r="OAB846" s="328"/>
      <c r="OAC846" s="328"/>
      <c r="OAD846" s="328"/>
      <c r="OAE846" s="328"/>
      <c r="OAF846" s="328"/>
      <c r="OAG846" s="328"/>
      <c r="OAH846" s="328"/>
      <c r="OAI846" s="328"/>
      <c r="OAJ846" s="328"/>
      <c r="OAK846" s="328"/>
      <c r="OAL846" s="328"/>
      <c r="OAM846" s="328"/>
      <c r="OAN846" s="328"/>
      <c r="OAO846" s="328"/>
      <c r="OAP846" s="328"/>
      <c r="OAQ846" s="328"/>
      <c r="OAR846" s="328"/>
      <c r="OAS846" s="328"/>
      <c r="OAT846" s="328"/>
      <c r="OAU846" s="328"/>
      <c r="OAV846" s="328"/>
      <c r="OAW846" s="328"/>
      <c r="OAX846" s="328"/>
      <c r="OAY846" s="328"/>
      <c r="OAZ846" s="328"/>
      <c r="OBA846" s="328"/>
      <c r="OBB846" s="328"/>
      <c r="OBC846" s="328"/>
      <c r="OBD846" s="328"/>
      <c r="OBE846" s="328"/>
      <c r="OBF846" s="328"/>
      <c r="OBG846" s="328"/>
      <c r="OBH846" s="328"/>
      <c r="OBI846" s="328"/>
      <c r="OBJ846" s="328"/>
      <c r="OBK846" s="328"/>
      <c r="OBL846" s="328"/>
      <c r="OBM846" s="328"/>
      <c r="OBN846" s="328"/>
      <c r="OBO846" s="328"/>
      <c r="OBP846" s="328"/>
      <c r="OBQ846" s="328"/>
      <c r="OBR846" s="328"/>
      <c r="OBS846" s="328"/>
      <c r="OBT846" s="328"/>
      <c r="OBU846" s="328"/>
      <c r="OBV846" s="328"/>
      <c r="OBW846" s="328"/>
      <c r="OBX846" s="328"/>
      <c r="OBY846" s="328"/>
      <c r="OBZ846" s="328"/>
      <c r="OCA846" s="328"/>
      <c r="OCB846" s="328"/>
      <c r="OCC846" s="328"/>
      <c r="OCD846" s="328"/>
      <c r="OCE846" s="328"/>
      <c r="OCF846" s="328"/>
      <c r="OCG846" s="328"/>
      <c r="OCH846" s="328"/>
      <c r="OCI846" s="328"/>
      <c r="OCJ846" s="328"/>
      <c r="OCK846" s="328"/>
      <c r="OCL846" s="328"/>
      <c r="OCM846" s="328"/>
      <c r="OCN846" s="328"/>
      <c r="OCO846" s="328"/>
      <c r="OCP846" s="328"/>
      <c r="OCQ846" s="328"/>
      <c r="OCR846" s="328"/>
      <c r="OCS846" s="328"/>
      <c r="OCT846" s="328"/>
      <c r="OCU846" s="328"/>
      <c r="OCV846" s="328"/>
      <c r="OCW846" s="328"/>
      <c r="OCX846" s="328"/>
      <c r="OCY846" s="328"/>
      <c r="OCZ846" s="328"/>
      <c r="ODA846" s="328"/>
      <c r="ODB846" s="328"/>
      <c r="ODC846" s="328"/>
      <c r="ODD846" s="328"/>
      <c r="ODE846" s="328"/>
      <c r="ODF846" s="328"/>
      <c r="ODG846" s="328"/>
      <c r="ODH846" s="328"/>
      <c r="ODI846" s="328"/>
      <c r="ODJ846" s="328"/>
      <c r="ODK846" s="328"/>
      <c r="ODL846" s="328"/>
      <c r="ODM846" s="328"/>
      <c r="ODN846" s="328"/>
      <c r="ODO846" s="328"/>
      <c r="ODP846" s="328"/>
      <c r="ODQ846" s="328"/>
      <c r="ODR846" s="328"/>
      <c r="ODS846" s="328"/>
      <c r="ODT846" s="328"/>
      <c r="ODU846" s="328"/>
      <c r="ODV846" s="328"/>
      <c r="ODW846" s="328"/>
      <c r="ODX846" s="328"/>
      <c r="ODY846" s="328"/>
      <c r="ODZ846" s="328"/>
      <c r="OEA846" s="328"/>
      <c r="OEB846" s="328"/>
      <c r="OEC846" s="328"/>
      <c r="OED846" s="328"/>
      <c r="OEE846" s="328"/>
      <c r="OEF846" s="328"/>
      <c r="OEG846" s="328"/>
      <c r="OEH846" s="328"/>
      <c r="OEI846" s="328"/>
      <c r="OEJ846" s="328"/>
      <c r="OEK846" s="328"/>
      <c r="OEL846" s="328"/>
      <c r="OEM846" s="328"/>
      <c r="OEN846" s="328"/>
      <c r="OEO846" s="328"/>
      <c r="OEP846" s="328"/>
      <c r="OEQ846" s="328"/>
      <c r="OER846" s="328"/>
      <c r="OES846" s="328"/>
      <c r="OET846" s="328"/>
      <c r="OEU846" s="328"/>
      <c r="OEV846" s="328"/>
      <c r="OEW846" s="328"/>
      <c r="OEX846" s="328"/>
      <c r="OEY846" s="328"/>
      <c r="OEZ846" s="328"/>
      <c r="OFA846" s="328"/>
      <c r="OFB846" s="328"/>
      <c r="OFC846" s="328"/>
      <c r="OFD846" s="328"/>
      <c r="OFE846" s="328"/>
      <c r="OFF846" s="328"/>
      <c r="OFG846" s="328"/>
      <c r="OFH846" s="328"/>
      <c r="OFI846" s="328"/>
      <c r="OFJ846" s="328"/>
      <c r="OFK846" s="328"/>
      <c r="OFL846" s="328"/>
      <c r="OFM846" s="328"/>
      <c r="OFN846" s="328"/>
      <c r="OFO846" s="328"/>
      <c r="OFP846" s="328"/>
      <c r="OFQ846" s="328"/>
      <c r="OFR846" s="328"/>
      <c r="OFS846" s="328"/>
      <c r="OFT846" s="328"/>
      <c r="OFU846" s="328"/>
      <c r="OFV846" s="328"/>
      <c r="OFW846" s="328"/>
      <c r="OFX846" s="328"/>
      <c r="OFY846" s="328"/>
      <c r="OFZ846" s="328"/>
      <c r="OGA846" s="328"/>
      <c r="OGB846" s="328"/>
      <c r="OGC846" s="328"/>
      <c r="OGD846" s="328"/>
      <c r="OGE846" s="328"/>
      <c r="OGF846" s="328"/>
      <c r="OGG846" s="328"/>
      <c r="OGH846" s="328"/>
      <c r="OGI846" s="328"/>
      <c r="OGJ846" s="328"/>
      <c r="OGK846" s="328"/>
      <c r="OGL846" s="328"/>
      <c r="OGM846" s="328"/>
      <c r="OGN846" s="328"/>
      <c r="OGO846" s="328"/>
      <c r="OGP846" s="328"/>
      <c r="OGQ846" s="328"/>
      <c r="OGR846" s="328"/>
      <c r="OGS846" s="328"/>
      <c r="OGT846" s="328"/>
      <c r="OGU846" s="328"/>
      <c r="OGV846" s="328"/>
      <c r="OGW846" s="328"/>
      <c r="OGX846" s="328"/>
      <c r="OGY846" s="328"/>
      <c r="OGZ846" s="328"/>
      <c r="OHA846" s="328"/>
      <c r="OHB846" s="328"/>
      <c r="OHC846" s="328"/>
      <c r="OHD846" s="328"/>
      <c r="OHE846" s="328"/>
      <c r="OHF846" s="328"/>
      <c r="OHG846" s="328"/>
      <c r="OHH846" s="328"/>
      <c r="OHI846" s="328"/>
      <c r="OHJ846" s="328"/>
      <c r="OHK846" s="328"/>
      <c r="OHL846" s="328"/>
      <c r="OHM846" s="328"/>
      <c r="OHN846" s="328"/>
      <c r="OHO846" s="328"/>
      <c r="OHP846" s="328"/>
      <c r="OHQ846" s="328"/>
      <c r="OHR846" s="328"/>
      <c r="OHS846" s="328"/>
      <c r="OHT846" s="328"/>
      <c r="OHU846" s="328"/>
      <c r="OHV846" s="328"/>
      <c r="OHW846" s="328"/>
      <c r="OHX846" s="328"/>
      <c r="OHY846" s="328"/>
      <c r="OHZ846" s="328"/>
      <c r="OIA846" s="328"/>
      <c r="OIB846" s="328"/>
      <c r="OIC846" s="328"/>
      <c r="OID846" s="328"/>
      <c r="OIE846" s="328"/>
      <c r="OIF846" s="328"/>
      <c r="OIG846" s="328"/>
      <c r="OIH846" s="328"/>
      <c r="OII846" s="328"/>
      <c r="OIJ846" s="328"/>
      <c r="OIK846" s="328"/>
      <c r="OIL846" s="328"/>
      <c r="OIM846" s="328"/>
      <c r="OIN846" s="328"/>
      <c r="OIO846" s="328"/>
      <c r="OIP846" s="328"/>
      <c r="OIQ846" s="328"/>
      <c r="OIR846" s="328"/>
      <c r="OIS846" s="328"/>
      <c r="OIT846" s="328"/>
      <c r="OIU846" s="328"/>
      <c r="OIV846" s="328"/>
      <c r="OIW846" s="328"/>
      <c r="OIX846" s="328"/>
      <c r="OIY846" s="328"/>
      <c r="OIZ846" s="328"/>
      <c r="OJA846" s="328"/>
      <c r="OJB846" s="328"/>
      <c r="OJC846" s="328"/>
      <c r="OJD846" s="328"/>
      <c r="OJE846" s="328"/>
      <c r="OJF846" s="328"/>
      <c r="OJG846" s="328"/>
      <c r="OJH846" s="328"/>
      <c r="OJI846" s="328"/>
      <c r="OJJ846" s="328"/>
      <c r="OJK846" s="328"/>
      <c r="OJL846" s="328"/>
      <c r="OJM846" s="328"/>
      <c r="OJN846" s="328"/>
      <c r="OJO846" s="328"/>
      <c r="OJP846" s="328"/>
      <c r="OJQ846" s="328"/>
      <c r="OJR846" s="328"/>
      <c r="OJS846" s="328"/>
      <c r="OJT846" s="328"/>
      <c r="OJU846" s="328"/>
      <c r="OJV846" s="328"/>
      <c r="OJW846" s="328"/>
      <c r="OJX846" s="328"/>
      <c r="OJY846" s="328"/>
      <c r="OJZ846" s="328"/>
      <c r="OKA846" s="328"/>
      <c r="OKB846" s="328"/>
      <c r="OKC846" s="328"/>
      <c r="OKD846" s="328"/>
      <c r="OKE846" s="328"/>
      <c r="OKF846" s="328"/>
      <c r="OKG846" s="328"/>
      <c r="OKH846" s="328"/>
      <c r="OKI846" s="328"/>
      <c r="OKJ846" s="328"/>
      <c r="OKK846" s="328"/>
      <c r="OKL846" s="328"/>
      <c r="OKM846" s="328"/>
      <c r="OKN846" s="328"/>
      <c r="OKO846" s="328"/>
      <c r="OKP846" s="328"/>
      <c r="OKQ846" s="328"/>
      <c r="OKR846" s="328"/>
      <c r="OKS846" s="328"/>
      <c r="OKT846" s="328"/>
      <c r="OKU846" s="328"/>
      <c r="OKV846" s="328"/>
      <c r="OKW846" s="328"/>
      <c r="OKX846" s="328"/>
      <c r="OKY846" s="328"/>
      <c r="OKZ846" s="328"/>
      <c r="OLA846" s="328"/>
      <c r="OLB846" s="328"/>
      <c r="OLC846" s="328"/>
      <c r="OLD846" s="328"/>
      <c r="OLE846" s="328"/>
      <c r="OLF846" s="328"/>
      <c r="OLG846" s="328"/>
      <c r="OLH846" s="328"/>
      <c r="OLI846" s="328"/>
      <c r="OLJ846" s="328"/>
      <c r="OLK846" s="328"/>
      <c r="OLL846" s="328"/>
      <c r="OLM846" s="328"/>
      <c r="OLN846" s="328"/>
      <c r="OLO846" s="328"/>
      <c r="OLP846" s="328"/>
      <c r="OLQ846" s="328"/>
      <c r="OLR846" s="328"/>
      <c r="OLS846" s="328"/>
      <c r="OLT846" s="328"/>
      <c r="OLU846" s="328"/>
      <c r="OLV846" s="328"/>
      <c r="OLW846" s="328"/>
      <c r="OLX846" s="328"/>
      <c r="OLY846" s="328"/>
      <c r="OLZ846" s="328"/>
      <c r="OMA846" s="328"/>
      <c r="OMB846" s="328"/>
      <c r="OMC846" s="328"/>
      <c r="OMD846" s="328"/>
      <c r="OME846" s="328"/>
      <c r="OMF846" s="328"/>
      <c r="OMG846" s="328"/>
      <c r="OMH846" s="328"/>
      <c r="OMI846" s="328"/>
      <c r="OMJ846" s="328"/>
      <c r="OMK846" s="328"/>
      <c r="OML846" s="328"/>
      <c r="OMM846" s="328"/>
      <c r="OMN846" s="328"/>
      <c r="OMO846" s="328"/>
      <c r="OMP846" s="328"/>
      <c r="OMQ846" s="328"/>
      <c r="OMR846" s="328"/>
      <c r="OMS846" s="328"/>
      <c r="OMT846" s="328"/>
      <c r="OMU846" s="328"/>
      <c r="OMV846" s="328"/>
      <c r="OMW846" s="328"/>
      <c r="OMX846" s="328"/>
      <c r="OMY846" s="328"/>
      <c r="OMZ846" s="328"/>
      <c r="ONA846" s="328"/>
      <c r="ONB846" s="328"/>
      <c r="ONC846" s="328"/>
      <c r="OND846" s="328"/>
      <c r="ONE846" s="328"/>
      <c r="ONF846" s="328"/>
      <c r="ONG846" s="328"/>
      <c r="ONH846" s="328"/>
      <c r="ONI846" s="328"/>
      <c r="ONJ846" s="328"/>
      <c r="ONK846" s="328"/>
      <c r="ONL846" s="328"/>
      <c r="ONM846" s="328"/>
      <c r="ONN846" s="328"/>
      <c r="ONO846" s="328"/>
      <c r="ONP846" s="328"/>
      <c r="ONQ846" s="328"/>
      <c r="ONR846" s="328"/>
      <c r="ONS846" s="328"/>
      <c r="ONT846" s="328"/>
      <c r="ONU846" s="328"/>
      <c r="ONV846" s="328"/>
      <c r="ONW846" s="328"/>
      <c r="ONX846" s="328"/>
      <c r="ONY846" s="328"/>
      <c r="ONZ846" s="328"/>
      <c r="OOA846" s="328"/>
      <c r="OOB846" s="328"/>
      <c r="OOC846" s="328"/>
      <c r="OOD846" s="328"/>
      <c r="OOE846" s="328"/>
      <c r="OOF846" s="328"/>
      <c r="OOG846" s="328"/>
      <c r="OOH846" s="328"/>
      <c r="OOI846" s="328"/>
      <c r="OOJ846" s="328"/>
      <c r="OOK846" s="328"/>
      <c r="OOL846" s="328"/>
      <c r="OOM846" s="328"/>
      <c r="OON846" s="328"/>
      <c r="OOO846" s="328"/>
      <c r="OOP846" s="328"/>
      <c r="OOQ846" s="328"/>
      <c r="OOR846" s="328"/>
      <c r="OOS846" s="328"/>
      <c r="OOT846" s="328"/>
      <c r="OOU846" s="328"/>
      <c r="OOV846" s="328"/>
      <c r="OOW846" s="328"/>
      <c r="OOX846" s="328"/>
      <c r="OOY846" s="328"/>
      <c r="OOZ846" s="328"/>
      <c r="OPA846" s="328"/>
      <c r="OPB846" s="328"/>
      <c r="OPC846" s="328"/>
      <c r="OPD846" s="328"/>
      <c r="OPE846" s="328"/>
      <c r="OPF846" s="328"/>
      <c r="OPG846" s="328"/>
      <c r="OPH846" s="328"/>
      <c r="OPI846" s="328"/>
      <c r="OPJ846" s="328"/>
      <c r="OPK846" s="328"/>
      <c r="OPL846" s="328"/>
      <c r="OPM846" s="328"/>
      <c r="OPN846" s="328"/>
      <c r="OPO846" s="328"/>
      <c r="OPP846" s="328"/>
      <c r="OPQ846" s="328"/>
      <c r="OPR846" s="328"/>
      <c r="OPS846" s="328"/>
      <c r="OPT846" s="328"/>
      <c r="OPU846" s="328"/>
      <c r="OPV846" s="328"/>
      <c r="OPW846" s="328"/>
      <c r="OPX846" s="328"/>
      <c r="OPY846" s="328"/>
      <c r="OPZ846" s="328"/>
      <c r="OQA846" s="328"/>
      <c r="OQB846" s="328"/>
      <c r="OQC846" s="328"/>
      <c r="OQD846" s="328"/>
      <c r="OQE846" s="328"/>
      <c r="OQF846" s="328"/>
      <c r="OQG846" s="328"/>
      <c r="OQH846" s="328"/>
      <c r="OQI846" s="328"/>
      <c r="OQJ846" s="328"/>
      <c r="OQK846" s="328"/>
      <c r="OQL846" s="328"/>
      <c r="OQM846" s="328"/>
      <c r="OQN846" s="328"/>
      <c r="OQO846" s="328"/>
      <c r="OQP846" s="328"/>
      <c r="OQQ846" s="328"/>
      <c r="OQR846" s="328"/>
      <c r="OQS846" s="328"/>
      <c r="OQT846" s="328"/>
      <c r="OQU846" s="328"/>
      <c r="OQV846" s="328"/>
      <c r="OQW846" s="328"/>
      <c r="OQX846" s="328"/>
      <c r="OQY846" s="328"/>
      <c r="OQZ846" s="328"/>
      <c r="ORA846" s="328"/>
      <c r="ORB846" s="328"/>
      <c r="ORC846" s="328"/>
      <c r="ORD846" s="328"/>
      <c r="ORE846" s="328"/>
      <c r="ORF846" s="328"/>
      <c r="ORG846" s="328"/>
      <c r="ORH846" s="328"/>
      <c r="ORI846" s="328"/>
      <c r="ORJ846" s="328"/>
      <c r="ORK846" s="328"/>
      <c r="ORL846" s="328"/>
      <c r="ORM846" s="328"/>
      <c r="ORN846" s="328"/>
      <c r="ORO846" s="328"/>
      <c r="ORP846" s="328"/>
      <c r="ORQ846" s="328"/>
      <c r="ORR846" s="328"/>
      <c r="ORS846" s="328"/>
      <c r="ORT846" s="328"/>
      <c r="ORU846" s="328"/>
      <c r="ORV846" s="328"/>
      <c r="ORW846" s="328"/>
      <c r="ORX846" s="328"/>
      <c r="ORY846" s="328"/>
      <c r="ORZ846" s="328"/>
      <c r="OSA846" s="328"/>
      <c r="OSB846" s="328"/>
      <c r="OSC846" s="328"/>
      <c r="OSD846" s="328"/>
      <c r="OSE846" s="328"/>
      <c r="OSF846" s="328"/>
      <c r="OSG846" s="328"/>
      <c r="OSH846" s="328"/>
      <c r="OSI846" s="328"/>
      <c r="OSJ846" s="328"/>
      <c r="OSK846" s="328"/>
      <c r="OSL846" s="328"/>
      <c r="OSM846" s="328"/>
      <c r="OSN846" s="328"/>
      <c r="OSO846" s="328"/>
      <c r="OSP846" s="328"/>
      <c r="OSQ846" s="328"/>
      <c r="OSR846" s="328"/>
      <c r="OSS846" s="328"/>
      <c r="OST846" s="328"/>
      <c r="OSU846" s="328"/>
      <c r="OSV846" s="328"/>
      <c r="OSW846" s="328"/>
      <c r="OSX846" s="328"/>
      <c r="OSY846" s="328"/>
      <c r="OSZ846" s="328"/>
      <c r="OTA846" s="328"/>
      <c r="OTB846" s="328"/>
      <c r="OTC846" s="328"/>
      <c r="OTD846" s="328"/>
      <c r="OTE846" s="328"/>
      <c r="OTF846" s="328"/>
      <c r="OTG846" s="328"/>
      <c r="OTH846" s="328"/>
      <c r="OTI846" s="328"/>
      <c r="OTJ846" s="328"/>
      <c r="OTK846" s="328"/>
      <c r="OTL846" s="328"/>
      <c r="OTM846" s="328"/>
      <c r="OTN846" s="328"/>
      <c r="OTO846" s="328"/>
      <c r="OTP846" s="328"/>
      <c r="OTQ846" s="328"/>
      <c r="OTR846" s="328"/>
      <c r="OTS846" s="328"/>
      <c r="OTT846" s="328"/>
      <c r="OTU846" s="328"/>
      <c r="OTV846" s="328"/>
      <c r="OTW846" s="328"/>
      <c r="OTX846" s="328"/>
      <c r="OTY846" s="328"/>
      <c r="OTZ846" s="328"/>
      <c r="OUA846" s="328"/>
      <c r="OUB846" s="328"/>
      <c r="OUC846" s="328"/>
      <c r="OUD846" s="328"/>
      <c r="OUE846" s="328"/>
      <c r="OUF846" s="328"/>
      <c r="OUG846" s="328"/>
      <c r="OUH846" s="328"/>
      <c r="OUI846" s="328"/>
      <c r="OUJ846" s="328"/>
      <c r="OUK846" s="328"/>
      <c r="OUL846" s="328"/>
      <c r="OUM846" s="328"/>
      <c r="OUN846" s="328"/>
      <c r="OUO846" s="328"/>
      <c r="OUP846" s="328"/>
      <c r="OUQ846" s="328"/>
      <c r="OUR846" s="328"/>
      <c r="OUS846" s="328"/>
      <c r="OUT846" s="328"/>
      <c r="OUU846" s="328"/>
      <c r="OUV846" s="328"/>
      <c r="OUW846" s="328"/>
      <c r="OUX846" s="328"/>
      <c r="OUY846" s="328"/>
      <c r="OUZ846" s="328"/>
      <c r="OVA846" s="328"/>
      <c r="OVB846" s="328"/>
      <c r="OVC846" s="328"/>
      <c r="OVD846" s="328"/>
      <c r="OVE846" s="328"/>
      <c r="OVF846" s="328"/>
      <c r="OVG846" s="328"/>
      <c r="OVH846" s="328"/>
      <c r="OVI846" s="328"/>
      <c r="OVJ846" s="328"/>
      <c r="OVK846" s="328"/>
      <c r="OVL846" s="328"/>
      <c r="OVM846" s="328"/>
      <c r="OVN846" s="328"/>
      <c r="OVO846" s="328"/>
      <c r="OVP846" s="328"/>
      <c r="OVQ846" s="328"/>
      <c r="OVR846" s="328"/>
      <c r="OVS846" s="328"/>
      <c r="OVT846" s="328"/>
      <c r="OVU846" s="328"/>
      <c r="OVV846" s="328"/>
      <c r="OVW846" s="328"/>
      <c r="OVX846" s="328"/>
      <c r="OVY846" s="328"/>
      <c r="OVZ846" s="328"/>
      <c r="OWA846" s="328"/>
      <c r="OWB846" s="328"/>
      <c r="OWC846" s="328"/>
      <c r="OWD846" s="328"/>
      <c r="OWE846" s="328"/>
      <c r="OWF846" s="328"/>
      <c r="OWG846" s="328"/>
      <c r="OWH846" s="328"/>
      <c r="OWI846" s="328"/>
      <c r="OWJ846" s="328"/>
      <c r="OWK846" s="328"/>
      <c r="OWL846" s="328"/>
      <c r="OWM846" s="328"/>
      <c r="OWN846" s="328"/>
      <c r="OWO846" s="328"/>
      <c r="OWP846" s="328"/>
      <c r="OWQ846" s="328"/>
      <c r="OWR846" s="328"/>
      <c r="OWS846" s="328"/>
      <c r="OWT846" s="328"/>
      <c r="OWU846" s="328"/>
      <c r="OWV846" s="328"/>
      <c r="OWW846" s="328"/>
      <c r="OWX846" s="328"/>
      <c r="OWY846" s="328"/>
      <c r="OWZ846" s="328"/>
      <c r="OXA846" s="328"/>
      <c r="OXB846" s="328"/>
      <c r="OXC846" s="328"/>
      <c r="OXD846" s="328"/>
      <c r="OXE846" s="328"/>
      <c r="OXF846" s="328"/>
      <c r="OXG846" s="328"/>
      <c r="OXH846" s="328"/>
      <c r="OXI846" s="328"/>
      <c r="OXJ846" s="328"/>
      <c r="OXK846" s="328"/>
      <c r="OXL846" s="328"/>
      <c r="OXM846" s="328"/>
      <c r="OXN846" s="328"/>
      <c r="OXO846" s="328"/>
      <c r="OXP846" s="328"/>
      <c r="OXQ846" s="328"/>
      <c r="OXR846" s="328"/>
      <c r="OXS846" s="328"/>
      <c r="OXT846" s="328"/>
      <c r="OXU846" s="328"/>
      <c r="OXV846" s="328"/>
      <c r="OXW846" s="328"/>
      <c r="OXX846" s="328"/>
      <c r="OXY846" s="328"/>
      <c r="OXZ846" s="328"/>
      <c r="OYA846" s="328"/>
      <c r="OYB846" s="328"/>
      <c r="OYC846" s="328"/>
      <c r="OYD846" s="328"/>
      <c r="OYE846" s="328"/>
      <c r="OYF846" s="328"/>
      <c r="OYG846" s="328"/>
      <c r="OYH846" s="328"/>
      <c r="OYI846" s="328"/>
      <c r="OYJ846" s="328"/>
      <c r="OYK846" s="328"/>
      <c r="OYL846" s="328"/>
      <c r="OYM846" s="328"/>
      <c r="OYN846" s="328"/>
      <c r="OYO846" s="328"/>
      <c r="OYP846" s="328"/>
      <c r="OYQ846" s="328"/>
      <c r="OYR846" s="328"/>
      <c r="OYS846" s="328"/>
      <c r="OYT846" s="328"/>
      <c r="OYU846" s="328"/>
      <c r="OYV846" s="328"/>
      <c r="OYW846" s="328"/>
      <c r="OYX846" s="328"/>
      <c r="OYY846" s="328"/>
      <c r="OYZ846" s="328"/>
      <c r="OZA846" s="328"/>
      <c r="OZB846" s="328"/>
      <c r="OZC846" s="328"/>
      <c r="OZD846" s="328"/>
      <c r="OZE846" s="328"/>
      <c r="OZF846" s="328"/>
      <c r="OZG846" s="328"/>
      <c r="OZH846" s="328"/>
      <c r="OZI846" s="328"/>
      <c r="OZJ846" s="328"/>
      <c r="OZK846" s="328"/>
      <c r="OZL846" s="328"/>
      <c r="OZM846" s="328"/>
      <c r="OZN846" s="328"/>
      <c r="OZO846" s="328"/>
      <c r="OZP846" s="328"/>
      <c r="OZQ846" s="328"/>
      <c r="OZR846" s="328"/>
      <c r="OZS846" s="328"/>
      <c r="OZT846" s="328"/>
      <c r="OZU846" s="328"/>
      <c r="OZV846" s="328"/>
      <c r="OZW846" s="328"/>
      <c r="OZX846" s="328"/>
      <c r="OZY846" s="328"/>
      <c r="OZZ846" s="328"/>
      <c r="PAA846" s="328"/>
      <c r="PAB846" s="328"/>
      <c r="PAC846" s="328"/>
      <c r="PAD846" s="328"/>
      <c r="PAE846" s="328"/>
      <c r="PAF846" s="328"/>
      <c r="PAG846" s="328"/>
      <c r="PAH846" s="328"/>
      <c r="PAI846" s="328"/>
      <c r="PAJ846" s="328"/>
      <c r="PAK846" s="328"/>
      <c r="PAL846" s="328"/>
      <c r="PAM846" s="328"/>
      <c r="PAN846" s="328"/>
      <c r="PAO846" s="328"/>
      <c r="PAP846" s="328"/>
      <c r="PAQ846" s="328"/>
      <c r="PAR846" s="328"/>
      <c r="PAS846" s="328"/>
      <c r="PAT846" s="328"/>
      <c r="PAU846" s="328"/>
      <c r="PAV846" s="328"/>
      <c r="PAW846" s="328"/>
      <c r="PAX846" s="328"/>
      <c r="PAY846" s="328"/>
      <c r="PAZ846" s="328"/>
      <c r="PBA846" s="328"/>
      <c r="PBB846" s="328"/>
      <c r="PBC846" s="328"/>
      <c r="PBD846" s="328"/>
      <c r="PBE846" s="328"/>
      <c r="PBF846" s="328"/>
      <c r="PBG846" s="328"/>
      <c r="PBH846" s="328"/>
      <c r="PBI846" s="328"/>
      <c r="PBJ846" s="328"/>
      <c r="PBK846" s="328"/>
      <c r="PBL846" s="328"/>
      <c r="PBM846" s="328"/>
      <c r="PBN846" s="328"/>
      <c r="PBO846" s="328"/>
      <c r="PBP846" s="328"/>
      <c r="PBQ846" s="328"/>
      <c r="PBR846" s="328"/>
      <c r="PBS846" s="328"/>
      <c r="PBT846" s="328"/>
      <c r="PBU846" s="328"/>
      <c r="PBV846" s="328"/>
      <c r="PBW846" s="328"/>
      <c r="PBX846" s="328"/>
      <c r="PBY846" s="328"/>
      <c r="PBZ846" s="328"/>
      <c r="PCA846" s="328"/>
      <c r="PCB846" s="328"/>
      <c r="PCC846" s="328"/>
      <c r="PCD846" s="328"/>
      <c r="PCE846" s="328"/>
      <c r="PCF846" s="328"/>
      <c r="PCG846" s="328"/>
      <c r="PCH846" s="328"/>
      <c r="PCI846" s="328"/>
      <c r="PCJ846" s="328"/>
      <c r="PCK846" s="328"/>
      <c r="PCL846" s="328"/>
      <c r="PCM846" s="328"/>
      <c r="PCN846" s="328"/>
      <c r="PCO846" s="328"/>
      <c r="PCP846" s="328"/>
      <c r="PCQ846" s="328"/>
      <c r="PCR846" s="328"/>
      <c r="PCS846" s="328"/>
      <c r="PCT846" s="328"/>
      <c r="PCU846" s="328"/>
      <c r="PCV846" s="328"/>
      <c r="PCW846" s="328"/>
      <c r="PCX846" s="328"/>
      <c r="PCY846" s="328"/>
      <c r="PCZ846" s="328"/>
      <c r="PDA846" s="328"/>
      <c r="PDB846" s="328"/>
      <c r="PDC846" s="328"/>
      <c r="PDD846" s="328"/>
      <c r="PDE846" s="328"/>
      <c r="PDF846" s="328"/>
      <c r="PDG846" s="328"/>
      <c r="PDH846" s="328"/>
      <c r="PDI846" s="328"/>
      <c r="PDJ846" s="328"/>
      <c r="PDK846" s="328"/>
      <c r="PDL846" s="328"/>
      <c r="PDM846" s="328"/>
      <c r="PDN846" s="328"/>
      <c r="PDO846" s="328"/>
      <c r="PDP846" s="328"/>
      <c r="PDQ846" s="328"/>
      <c r="PDR846" s="328"/>
      <c r="PDS846" s="328"/>
      <c r="PDT846" s="328"/>
      <c r="PDU846" s="328"/>
      <c r="PDV846" s="328"/>
      <c r="PDW846" s="328"/>
      <c r="PDX846" s="328"/>
      <c r="PDY846" s="328"/>
      <c r="PDZ846" s="328"/>
      <c r="PEA846" s="328"/>
      <c r="PEB846" s="328"/>
      <c r="PEC846" s="328"/>
      <c r="PED846" s="328"/>
      <c r="PEE846" s="328"/>
      <c r="PEF846" s="328"/>
      <c r="PEG846" s="328"/>
      <c r="PEH846" s="328"/>
      <c r="PEI846" s="328"/>
      <c r="PEJ846" s="328"/>
      <c r="PEK846" s="328"/>
      <c r="PEL846" s="328"/>
      <c r="PEM846" s="328"/>
      <c r="PEN846" s="328"/>
      <c r="PEO846" s="328"/>
      <c r="PEP846" s="328"/>
      <c r="PEQ846" s="328"/>
      <c r="PER846" s="328"/>
      <c r="PES846" s="328"/>
      <c r="PET846" s="328"/>
      <c r="PEU846" s="328"/>
      <c r="PEV846" s="328"/>
      <c r="PEW846" s="328"/>
      <c r="PEX846" s="328"/>
      <c r="PEY846" s="328"/>
      <c r="PEZ846" s="328"/>
      <c r="PFA846" s="328"/>
      <c r="PFB846" s="328"/>
      <c r="PFC846" s="328"/>
      <c r="PFD846" s="328"/>
      <c r="PFE846" s="328"/>
      <c r="PFF846" s="328"/>
      <c r="PFG846" s="328"/>
      <c r="PFH846" s="328"/>
      <c r="PFI846" s="328"/>
      <c r="PFJ846" s="328"/>
      <c r="PFK846" s="328"/>
      <c r="PFL846" s="328"/>
      <c r="PFM846" s="328"/>
      <c r="PFN846" s="328"/>
      <c r="PFO846" s="328"/>
      <c r="PFP846" s="328"/>
      <c r="PFQ846" s="328"/>
      <c r="PFR846" s="328"/>
      <c r="PFS846" s="328"/>
      <c r="PFT846" s="328"/>
      <c r="PFU846" s="328"/>
      <c r="PFV846" s="328"/>
      <c r="PFW846" s="328"/>
      <c r="PFX846" s="328"/>
      <c r="PFY846" s="328"/>
      <c r="PFZ846" s="328"/>
      <c r="PGA846" s="328"/>
      <c r="PGB846" s="328"/>
      <c r="PGC846" s="328"/>
      <c r="PGD846" s="328"/>
      <c r="PGE846" s="328"/>
      <c r="PGF846" s="328"/>
      <c r="PGG846" s="328"/>
      <c r="PGH846" s="328"/>
      <c r="PGI846" s="328"/>
      <c r="PGJ846" s="328"/>
      <c r="PGK846" s="328"/>
      <c r="PGL846" s="328"/>
      <c r="PGM846" s="328"/>
      <c r="PGN846" s="328"/>
      <c r="PGO846" s="328"/>
      <c r="PGP846" s="328"/>
      <c r="PGQ846" s="328"/>
      <c r="PGR846" s="328"/>
      <c r="PGS846" s="328"/>
      <c r="PGT846" s="328"/>
      <c r="PGU846" s="328"/>
      <c r="PGV846" s="328"/>
      <c r="PGW846" s="328"/>
      <c r="PGX846" s="328"/>
      <c r="PGY846" s="328"/>
      <c r="PGZ846" s="328"/>
      <c r="PHA846" s="328"/>
      <c r="PHB846" s="328"/>
      <c r="PHC846" s="328"/>
      <c r="PHD846" s="328"/>
      <c r="PHE846" s="328"/>
      <c r="PHF846" s="328"/>
      <c r="PHG846" s="328"/>
      <c r="PHH846" s="328"/>
      <c r="PHI846" s="328"/>
      <c r="PHJ846" s="328"/>
      <c r="PHK846" s="328"/>
      <c r="PHL846" s="328"/>
      <c r="PHM846" s="328"/>
      <c r="PHN846" s="328"/>
      <c r="PHO846" s="328"/>
      <c r="PHP846" s="328"/>
      <c r="PHQ846" s="328"/>
      <c r="PHR846" s="328"/>
      <c r="PHS846" s="328"/>
      <c r="PHT846" s="328"/>
      <c r="PHU846" s="328"/>
      <c r="PHV846" s="328"/>
      <c r="PHW846" s="328"/>
      <c r="PHX846" s="328"/>
      <c r="PHY846" s="328"/>
      <c r="PHZ846" s="328"/>
      <c r="PIA846" s="328"/>
      <c r="PIB846" s="328"/>
      <c r="PIC846" s="328"/>
      <c r="PID846" s="328"/>
      <c r="PIE846" s="328"/>
      <c r="PIF846" s="328"/>
      <c r="PIG846" s="328"/>
      <c r="PIH846" s="328"/>
      <c r="PII846" s="328"/>
      <c r="PIJ846" s="328"/>
      <c r="PIK846" s="328"/>
      <c r="PIL846" s="328"/>
      <c r="PIM846" s="328"/>
      <c r="PIN846" s="328"/>
      <c r="PIO846" s="328"/>
      <c r="PIP846" s="328"/>
      <c r="PIQ846" s="328"/>
      <c r="PIR846" s="328"/>
      <c r="PIS846" s="328"/>
      <c r="PIT846" s="328"/>
      <c r="PIU846" s="328"/>
      <c r="PIV846" s="328"/>
      <c r="PIW846" s="328"/>
      <c r="PIX846" s="328"/>
      <c r="PIY846" s="328"/>
      <c r="PIZ846" s="328"/>
      <c r="PJA846" s="328"/>
      <c r="PJB846" s="328"/>
      <c r="PJC846" s="328"/>
      <c r="PJD846" s="328"/>
      <c r="PJE846" s="328"/>
      <c r="PJF846" s="328"/>
      <c r="PJG846" s="328"/>
      <c r="PJH846" s="328"/>
      <c r="PJI846" s="328"/>
      <c r="PJJ846" s="328"/>
      <c r="PJK846" s="328"/>
      <c r="PJL846" s="328"/>
      <c r="PJM846" s="328"/>
      <c r="PJN846" s="328"/>
      <c r="PJO846" s="328"/>
      <c r="PJP846" s="328"/>
      <c r="PJQ846" s="328"/>
      <c r="PJR846" s="328"/>
      <c r="PJS846" s="328"/>
      <c r="PJT846" s="328"/>
      <c r="PJU846" s="328"/>
      <c r="PJV846" s="328"/>
      <c r="PJW846" s="328"/>
      <c r="PJX846" s="328"/>
      <c r="PJY846" s="328"/>
      <c r="PJZ846" s="328"/>
      <c r="PKA846" s="328"/>
      <c r="PKB846" s="328"/>
      <c r="PKC846" s="328"/>
      <c r="PKD846" s="328"/>
      <c r="PKE846" s="328"/>
      <c r="PKF846" s="328"/>
      <c r="PKG846" s="328"/>
      <c r="PKH846" s="328"/>
      <c r="PKI846" s="328"/>
      <c r="PKJ846" s="328"/>
      <c r="PKK846" s="328"/>
      <c r="PKL846" s="328"/>
      <c r="PKM846" s="328"/>
      <c r="PKN846" s="328"/>
      <c r="PKO846" s="328"/>
      <c r="PKP846" s="328"/>
      <c r="PKQ846" s="328"/>
      <c r="PKR846" s="328"/>
      <c r="PKS846" s="328"/>
      <c r="PKT846" s="328"/>
      <c r="PKU846" s="328"/>
      <c r="PKV846" s="328"/>
      <c r="PKW846" s="328"/>
      <c r="PKX846" s="328"/>
      <c r="PKY846" s="328"/>
      <c r="PKZ846" s="328"/>
      <c r="PLA846" s="328"/>
      <c r="PLB846" s="328"/>
      <c r="PLC846" s="328"/>
      <c r="PLD846" s="328"/>
      <c r="PLE846" s="328"/>
      <c r="PLF846" s="328"/>
      <c r="PLG846" s="328"/>
      <c r="PLH846" s="328"/>
      <c r="PLI846" s="328"/>
      <c r="PLJ846" s="328"/>
      <c r="PLK846" s="328"/>
      <c r="PLL846" s="328"/>
      <c r="PLM846" s="328"/>
      <c r="PLN846" s="328"/>
      <c r="PLO846" s="328"/>
      <c r="PLP846" s="328"/>
      <c r="PLQ846" s="328"/>
      <c r="PLR846" s="328"/>
      <c r="PLS846" s="328"/>
      <c r="PLT846" s="328"/>
      <c r="PLU846" s="328"/>
      <c r="PLV846" s="328"/>
      <c r="PLW846" s="328"/>
      <c r="PLX846" s="328"/>
      <c r="PLY846" s="328"/>
      <c r="PLZ846" s="328"/>
      <c r="PMA846" s="328"/>
      <c r="PMB846" s="328"/>
      <c r="PMC846" s="328"/>
      <c r="PMD846" s="328"/>
      <c r="PME846" s="328"/>
      <c r="PMF846" s="328"/>
      <c r="PMG846" s="328"/>
      <c r="PMH846" s="328"/>
      <c r="PMI846" s="328"/>
      <c r="PMJ846" s="328"/>
      <c r="PMK846" s="328"/>
      <c r="PML846" s="328"/>
      <c r="PMM846" s="328"/>
      <c r="PMN846" s="328"/>
      <c r="PMO846" s="328"/>
      <c r="PMP846" s="328"/>
      <c r="PMQ846" s="328"/>
      <c r="PMR846" s="328"/>
      <c r="PMS846" s="328"/>
      <c r="PMT846" s="328"/>
      <c r="PMU846" s="328"/>
      <c r="PMV846" s="328"/>
      <c r="PMW846" s="328"/>
      <c r="PMX846" s="328"/>
      <c r="PMY846" s="328"/>
      <c r="PMZ846" s="328"/>
      <c r="PNA846" s="328"/>
      <c r="PNB846" s="328"/>
      <c r="PNC846" s="328"/>
      <c r="PND846" s="328"/>
      <c r="PNE846" s="328"/>
      <c r="PNF846" s="328"/>
      <c r="PNG846" s="328"/>
      <c r="PNH846" s="328"/>
      <c r="PNI846" s="328"/>
      <c r="PNJ846" s="328"/>
      <c r="PNK846" s="328"/>
      <c r="PNL846" s="328"/>
      <c r="PNM846" s="328"/>
      <c r="PNN846" s="328"/>
      <c r="PNO846" s="328"/>
      <c r="PNP846" s="328"/>
      <c r="PNQ846" s="328"/>
      <c r="PNR846" s="328"/>
      <c r="PNS846" s="328"/>
      <c r="PNT846" s="328"/>
      <c r="PNU846" s="328"/>
      <c r="PNV846" s="328"/>
      <c r="PNW846" s="328"/>
      <c r="PNX846" s="328"/>
      <c r="PNY846" s="328"/>
      <c r="PNZ846" s="328"/>
      <c r="POA846" s="328"/>
      <c r="POB846" s="328"/>
      <c r="POC846" s="328"/>
      <c r="POD846" s="328"/>
      <c r="POE846" s="328"/>
      <c r="POF846" s="328"/>
      <c r="POG846" s="328"/>
      <c r="POH846" s="328"/>
      <c r="POI846" s="328"/>
      <c r="POJ846" s="328"/>
      <c r="POK846" s="328"/>
      <c r="POL846" s="328"/>
      <c r="POM846" s="328"/>
      <c r="PON846" s="328"/>
      <c r="POO846" s="328"/>
      <c r="POP846" s="328"/>
      <c r="POQ846" s="328"/>
      <c r="POR846" s="328"/>
      <c r="POS846" s="328"/>
      <c r="POT846" s="328"/>
      <c r="POU846" s="328"/>
      <c r="POV846" s="328"/>
      <c r="POW846" s="328"/>
      <c r="POX846" s="328"/>
      <c r="POY846" s="328"/>
      <c r="POZ846" s="328"/>
      <c r="PPA846" s="328"/>
      <c r="PPB846" s="328"/>
      <c r="PPC846" s="328"/>
      <c r="PPD846" s="328"/>
      <c r="PPE846" s="328"/>
      <c r="PPF846" s="328"/>
      <c r="PPG846" s="328"/>
      <c r="PPH846" s="328"/>
      <c r="PPI846" s="328"/>
      <c r="PPJ846" s="328"/>
      <c r="PPK846" s="328"/>
      <c r="PPL846" s="328"/>
      <c r="PPM846" s="328"/>
      <c r="PPN846" s="328"/>
      <c r="PPO846" s="328"/>
      <c r="PPP846" s="328"/>
      <c r="PPQ846" s="328"/>
      <c r="PPR846" s="328"/>
      <c r="PPS846" s="328"/>
      <c r="PPT846" s="328"/>
      <c r="PPU846" s="328"/>
      <c r="PPV846" s="328"/>
      <c r="PPW846" s="328"/>
      <c r="PPX846" s="328"/>
      <c r="PPY846" s="328"/>
      <c r="PPZ846" s="328"/>
      <c r="PQA846" s="328"/>
      <c r="PQB846" s="328"/>
      <c r="PQC846" s="328"/>
      <c r="PQD846" s="328"/>
      <c r="PQE846" s="328"/>
      <c r="PQF846" s="328"/>
      <c r="PQG846" s="328"/>
      <c r="PQH846" s="328"/>
      <c r="PQI846" s="328"/>
      <c r="PQJ846" s="328"/>
      <c r="PQK846" s="328"/>
      <c r="PQL846" s="328"/>
      <c r="PQM846" s="328"/>
      <c r="PQN846" s="328"/>
      <c r="PQO846" s="328"/>
      <c r="PQP846" s="328"/>
      <c r="PQQ846" s="328"/>
      <c r="PQR846" s="328"/>
      <c r="PQS846" s="328"/>
      <c r="PQT846" s="328"/>
      <c r="PQU846" s="328"/>
      <c r="PQV846" s="328"/>
      <c r="PQW846" s="328"/>
      <c r="PQX846" s="328"/>
      <c r="PQY846" s="328"/>
      <c r="PQZ846" s="328"/>
      <c r="PRA846" s="328"/>
      <c r="PRB846" s="328"/>
      <c r="PRC846" s="328"/>
      <c r="PRD846" s="328"/>
      <c r="PRE846" s="328"/>
      <c r="PRF846" s="328"/>
      <c r="PRG846" s="328"/>
      <c r="PRH846" s="328"/>
      <c r="PRI846" s="328"/>
      <c r="PRJ846" s="328"/>
      <c r="PRK846" s="328"/>
      <c r="PRL846" s="328"/>
      <c r="PRM846" s="328"/>
      <c r="PRN846" s="328"/>
      <c r="PRO846" s="328"/>
      <c r="PRP846" s="328"/>
      <c r="PRQ846" s="328"/>
      <c r="PRR846" s="328"/>
      <c r="PRS846" s="328"/>
      <c r="PRT846" s="328"/>
      <c r="PRU846" s="328"/>
      <c r="PRV846" s="328"/>
      <c r="PRW846" s="328"/>
      <c r="PRX846" s="328"/>
      <c r="PRY846" s="328"/>
      <c r="PRZ846" s="328"/>
      <c r="PSA846" s="328"/>
      <c r="PSB846" s="328"/>
      <c r="PSC846" s="328"/>
      <c r="PSD846" s="328"/>
      <c r="PSE846" s="328"/>
      <c r="PSF846" s="328"/>
      <c r="PSG846" s="328"/>
      <c r="PSH846" s="328"/>
      <c r="PSI846" s="328"/>
      <c r="PSJ846" s="328"/>
      <c r="PSK846" s="328"/>
      <c r="PSL846" s="328"/>
      <c r="PSM846" s="328"/>
      <c r="PSN846" s="328"/>
      <c r="PSO846" s="328"/>
      <c r="PSP846" s="328"/>
      <c r="PSQ846" s="328"/>
      <c r="PSR846" s="328"/>
      <c r="PSS846" s="328"/>
      <c r="PST846" s="328"/>
      <c r="PSU846" s="328"/>
      <c r="PSV846" s="328"/>
      <c r="PSW846" s="328"/>
      <c r="PSX846" s="328"/>
      <c r="PSY846" s="328"/>
      <c r="PSZ846" s="328"/>
      <c r="PTA846" s="328"/>
      <c r="PTB846" s="328"/>
      <c r="PTC846" s="328"/>
      <c r="PTD846" s="328"/>
      <c r="PTE846" s="328"/>
      <c r="PTF846" s="328"/>
      <c r="PTG846" s="328"/>
      <c r="PTH846" s="328"/>
      <c r="PTI846" s="328"/>
      <c r="PTJ846" s="328"/>
      <c r="PTK846" s="328"/>
      <c r="PTL846" s="328"/>
      <c r="PTM846" s="328"/>
      <c r="PTN846" s="328"/>
      <c r="PTO846" s="328"/>
      <c r="PTP846" s="328"/>
      <c r="PTQ846" s="328"/>
      <c r="PTR846" s="328"/>
      <c r="PTS846" s="328"/>
      <c r="PTT846" s="328"/>
      <c r="PTU846" s="328"/>
      <c r="PTV846" s="328"/>
      <c r="PTW846" s="328"/>
      <c r="PTX846" s="328"/>
      <c r="PTY846" s="328"/>
      <c r="PTZ846" s="328"/>
      <c r="PUA846" s="328"/>
      <c r="PUB846" s="328"/>
      <c r="PUC846" s="328"/>
      <c r="PUD846" s="328"/>
      <c r="PUE846" s="328"/>
      <c r="PUF846" s="328"/>
      <c r="PUG846" s="328"/>
      <c r="PUH846" s="328"/>
      <c r="PUI846" s="328"/>
      <c r="PUJ846" s="328"/>
      <c r="PUK846" s="328"/>
      <c r="PUL846" s="328"/>
      <c r="PUM846" s="328"/>
      <c r="PUN846" s="328"/>
      <c r="PUO846" s="328"/>
      <c r="PUP846" s="328"/>
      <c r="PUQ846" s="328"/>
      <c r="PUR846" s="328"/>
      <c r="PUS846" s="328"/>
      <c r="PUT846" s="328"/>
      <c r="PUU846" s="328"/>
      <c r="PUV846" s="328"/>
      <c r="PUW846" s="328"/>
      <c r="PUX846" s="328"/>
      <c r="PUY846" s="328"/>
      <c r="PUZ846" s="328"/>
      <c r="PVA846" s="328"/>
      <c r="PVB846" s="328"/>
      <c r="PVC846" s="328"/>
      <c r="PVD846" s="328"/>
      <c r="PVE846" s="328"/>
      <c r="PVF846" s="328"/>
      <c r="PVG846" s="328"/>
      <c r="PVH846" s="328"/>
      <c r="PVI846" s="328"/>
      <c r="PVJ846" s="328"/>
      <c r="PVK846" s="328"/>
      <c r="PVL846" s="328"/>
      <c r="PVM846" s="328"/>
      <c r="PVN846" s="328"/>
      <c r="PVO846" s="328"/>
      <c r="PVP846" s="328"/>
      <c r="PVQ846" s="328"/>
      <c r="PVR846" s="328"/>
      <c r="PVS846" s="328"/>
      <c r="PVT846" s="328"/>
      <c r="PVU846" s="328"/>
      <c r="PVV846" s="328"/>
      <c r="PVW846" s="328"/>
      <c r="PVX846" s="328"/>
      <c r="PVY846" s="328"/>
      <c r="PVZ846" s="328"/>
      <c r="PWA846" s="328"/>
      <c r="PWB846" s="328"/>
      <c r="PWC846" s="328"/>
      <c r="PWD846" s="328"/>
      <c r="PWE846" s="328"/>
      <c r="PWF846" s="328"/>
      <c r="PWG846" s="328"/>
      <c r="PWH846" s="328"/>
      <c r="PWI846" s="328"/>
      <c r="PWJ846" s="328"/>
      <c r="PWK846" s="328"/>
      <c r="PWL846" s="328"/>
      <c r="PWM846" s="328"/>
      <c r="PWN846" s="328"/>
      <c r="PWO846" s="328"/>
      <c r="PWP846" s="328"/>
      <c r="PWQ846" s="328"/>
      <c r="PWR846" s="328"/>
      <c r="PWS846" s="328"/>
      <c r="PWT846" s="328"/>
      <c r="PWU846" s="328"/>
      <c r="PWV846" s="328"/>
      <c r="PWW846" s="328"/>
      <c r="PWX846" s="328"/>
      <c r="PWY846" s="328"/>
      <c r="PWZ846" s="328"/>
      <c r="PXA846" s="328"/>
      <c r="PXB846" s="328"/>
      <c r="PXC846" s="328"/>
      <c r="PXD846" s="328"/>
      <c r="PXE846" s="328"/>
      <c r="PXF846" s="328"/>
      <c r="PXG846" s="328"/>
      <c r="PXH846" s="328"/>
      <c r="PXI846" s="328"/>
      <c r="PXJ846" s="328"/>
      <c r="PXK846" s="328"/>
      <c r="PXL846" s="328"/>
      <c r="PXM846" s="328"/>
      <c r="PXN846" s="328"/>
      <c r="PXO846" s="328"/>
      <c r="PXP846" s="328"/>
      <c r="PXQ846" s="328"/>
      <c r="PXR846" s="328"/>
      <c r="PXS846" s="328"/>
      <c r="PXT846" s="328"/>
      <c r="PXU846" s="328"/>
      <c r="PXV846" s="328"/>
      <c r="PXW846" s="328"/>
      <c r="PXX846" s="328"/>
      <c r="PXY846" s="328"/>
      <c r="PXZ846" s="328"/>
      <c r="PYA846" s="328"/>
      <c r="PYB846" s="328"/>
      <c r="PYC846" s="328"/>
      <c r="PYD846" s="328"/>
      <c r="PYE846" s="328"/>
      <c r="PYF846" s="328"/>
      <c r="PYG846" s="328"/>
      <c r="PYH846" s="328"/>
      <c r="PYI846" s="328"/>
      <c r="PYJ846" s="328"/>
      <c r="PYK846" s="328"/>
      <c r="PYL846" s="328"/>
      <c r="PYM846" s="328"/>
      <c r="PYN846" s="328"/>
      <c r="PYO846" s="328"/>
      <c r="PYP846" s="328"/>
      <c r="PYQ846" s="328"/>
      <c r="PYR846" s="328"/>
      <c r="PYS846" s="328"/>
      <c r="PYT846" s="328"/>
      <c r="PYU846" s="328"/>
      <c r="PYV846" s="328"/>
      <c r="PYW846" s="328"/>
      <c r="PYX846" s="328"/>
      <c r="PYY846" s="328"/>
      <c r="PYZ846" s="328"/>
      <c r="PZA846" s="328"/>
      <c r="PZB846" s="328"/>
      <c r="PZC846" s="328"/>
      <c r="PZD846" s="328"/>
      <c r="PZE846" s="328"/>
      <c r="PZF846" s="328"/>
      <c r="PZG846" s="328"/>
      <c r="PZH846" s="328"/>
      <c r="PZI846" s="328"/>
      <c r="PZJ846" s="328"/>
      <c r="PZK846" s="328"/>
      <c r="PZL846" s="328"/>
      <c r="PZM846" s="328"/>
      <c r="PZN846" s="328"/>
      <c r="PZO846" s="328"/>
      <c r="PZP846" s="328"/>
      <c r="PZQ846" s="328"/>
      <c r="PZR846" s="328"/>
      <c r="PZS846" s="328"/>
      <c r="PZT846" s="328"/>
      <c r="PZU846" s="328"/>
      <c r="PZV846" s="328"/>
      <c r="PZW846" s="328"/>
      <c r="PZX846" s="328"/>
      <c r="PZY846" s="328"/>
      <c r="PZZ846" s="328"/>
      <c r="QAA846" s="328"/>
      <c r="QAB846" s="328"/>
      <c r="QAC846" s="328"/>
      <c r="QAD846" s="328"/>
      <c r="QAE846" s="328"/>
      <c r="QAF846" s="328"/>
      <c r="QAG846" s="328"/>
      <c r="QAH846" s="328"/>
      <c r="QAI846" s="328"/>
      <c r="QAJ846" s="328"/>
      <c r="QAK846" s="328"/>
      <c r="QAL846" s="328"/>
      <c r="QAM846" s="328"/>
      <c r="QAN846" s="328"/>
      <c r="QAO846" s="328"/>
      <c r="QAP846" s="328"/>
      <c r="QAQ846" s="328"/>
      <c r="QAR846" s="328"/>
      <c r="QAS846" s="328"/>
      <c r="QAT846" s="328"/>
      <c r="QAU846" s="328"/>
      <c r="QAV846" s="328"/>
      <c r="QAW846" s="328"/>
      <c r="QAX846" s="328"/>
      <c r="QAY846" s="328"/>
      <c r="QAZ846" s="328"/>
      <c r="QBA846" s="328"/>
      <c r="QBB846" s="328"/>
      <c r="QBC846" s="328"/>
      <c r="QBD846" s="328"/>
      <c r="QBE846" s="328"/>
      <c r="QBF846" s="328"/>
      <c r="QBG846" s="328"/>
      <c r="QBH846" s="328"/>
      <c r="QBI846" s="328"/>
      <c r="QBJ846" s="328"/>
      <c r="QBK846" s="328"/>
      <c r="QBL846" s="328"/>
      <c r="QBM846" s="328"/>
      <c r="QBN846" s="328"/>
      <c r="QBO846" s="328"/>
      <c r="QBP846" s="328"/>
      <c r="QBQ846" s="328"/>
      <c r="QBR846" s="328"/>
      <c r="QBS846" s="328"/>
      <c r="QBT846" s="328"/>
      <c r="QBU846" s="328"/>
      <c r="QBV846" s="328"/>
      <c r="QBW846" s="328"/>
      <c r="QBX846" s="328"/>
      <c r="QBY846" s="328"/>
      <c r="QBZ846" s="328"/>
      <c r="QCA846" s="328"/>
      <c r="QCB846" s="328"/>
      <c r="QCC846" s="328"/>
      <c r="QCD846" s="328"/>
      <c r="QCE846" s="328"/>
      <c r="QCF846" s="328"/>
      <c r="QCG846" s="328"/>
      <c r="QCH846" s="328"/>
      <c r="QCI846" s="328"/>
      <c r="QCJ846" s="328"/>
      <c r="QCK846" s="328"/>
      <c r="QCL846" s="328"/>
      <c r="QCM846" s="328"/>
      <c r="QCN846" s="328"/>
      <c r="QCO846" s="328"/>
      <c r="QCP846" s="328"/>
      <c r="QCQ846" s="328"/>
      <c r="QCR846" s="328"/>
      <c r="QCS846" s="328"/>
      <c r="QCT846" s="328"/>
      <c r="QCU846" s="328"/>
      <c r="QCV846" s="328"/>
      <c r="QCW846" s="328"/>
      <c r="QCX846" s="328"/>
      <c r="QCY846" s="328"/>
      <c r="QCZ846" s="328"/>
      <c r="QDA846" s="328"/>
      <c r="QDB846" s="328"/>
      <c r="QDC846" s="328"/>
      <c r="QDD846" s="328"/>
      <c r="QDE846" s="328"/>
      <c r="QDF846" s="328"/>
      <c r="QDG846" s="328"/>
      <c r="QDH846" s="328"/>
      <c r="QDI846" s="328"/>
      <c r="QDJ846" s="328"/>
      <c r="QDK846" s="328"/>
      <c r="QDL846" s="328"/>
      <c r="QDM846" s="328"/>
      <c r="QDN846" s="328"/>
      <c r="QDO846" s="328"/>
      <c r="QDP846" s="328"/>
      <c r="QDQ846" s="328"/>
      <c r="QDR846" s="328"/>
      <c r="QDS846" s="328"/>
      <c r="QDT846" s="328"/>
      <c r="QDU846" s="328"/>
      <c r="QDV846" s="328"/>
      <c r="QDW846" s="328"/>
      <c r="QDX846" s="328"/>
      <c r="QDY846" s="328"/>
      <c r="QDZ846" s="328"/>
      <c r="QEA846" s="328"/>
      <c r="QEB846" s="328"/>
      <c r="QEC846" s="328"/>
      <c r="QED846" s="328"/>
      <c r="QEE846" s="328"/>
      <c r="QEF846" s="328"/>
      <c r="QEG846" s="328"/>
      <c r="QEH846" s="328"/>
      <c r="QEI846" s="328"/>
      <c r="QEJ846" s="328"/>
      <c r="QEK846" s="328"/>
      <c r="QEL846" s="328"/>
      <c r="QEM846" s="328"/>
      <c r="QEN846" s="328"/>
      <c r="QEO846" s="328"/>
      <c r="QEP846" s="328"/>
      <c r="QEQ846" s="328"/>
      <c r="QER846" s="328"/>
      <c r="QES846" s="328"/>
      <c r="QET846" s="328"/>
      <c r="QEU846" s="328"/>
      <c r="QEV846" s="328"/>
      <c r="QEW846" s="328"/>
      <c r="QEX846" s="328"/>
      <c r="QEY846" s="328"/>
      <c r="QEZ846" s="328"/>
      <c r="QFA846" s="328"/>
      <c r="QFB846" s="328"/>
      <c r="QFC846" s="328"/>
      <c r="QFD846" s="328"/>
      <c r="QFE846" s="328"/>
      <c r="QFF846" s="328"/>
      <c r="QFG846" s="328"/>
      <c r="QFH846" s="328"/>
      <c r="QFI846" s="328"/>
      <c r="QFJ846" s="328"/>
      <c r="QFK846" s="328"/>
      <c r="QFL846" s="328"/>
      <c r="QFM846" s="328"/>
      <c r="QFN846" s="328"/>
      <c r="QFO846" s="328"/>
      <c r="QFP846" s="328"/>
      <c r="QFQ846" s="328"/>
      <c r="QFR846" s="328"/>
      <c r="QFS846" s="328"/>
      <c r="QFT846" s="328"/>
      <c r="QFU846" s="328"/>
      <c r="QFV846" s="328"/>
      <c r="QFW846" s="328"/>
      <c r="QFX846" s="328"/>
      <c r="QFY846" s="328"/>
      <c r="QFZ846" s="328"/>
      <c r="QGA846" s="328"/>
      <c r="QGB846" s="328"/>
      <c r="QGC846" s="328"/>
      <c r="QGD846" s="328"/>
      <c r="QGE846" s="328"/>
      <c r="QGF846" s="328"/>
      <c r="QGG846" s="328"/>
      <c r="QGH846" s="328"/>
      <c r="QGI846" s="328"/>
      <c r="QGJ846" s="328"/>
      <c r="QGK846" s="328"/>
      <c r="QGL846" s="328"/>
      <c r="QGM846" s="328"/>
      <c r="QGN846" s="328"/>
      <c r="QGO846" s="328"/>
      <c r="QGP846" s="328"/>
      <c r="QGQ846" s="328"/>
      <c r="QGR846" s="328"/>
      <c r="QGS846" s="328"/>
      <c r="QGT846" s="328"/>
      <c r="QGU846" s="328"/>
      <c r="QGV846" s="328"/>
      <c r="QGW846" s="328"/>
      <c r="QGX846" s="328"/>
      <c r="QGY846" s="328"/>
      <c r="QGZ846" s="328"/>
      <c r="QHA846" s="328"/>
      <c r="QHB846" s="328"/>
      <c r="QHC846" s="328"/>
      <c r="QHD846" s="328"/>
      <c r="QHE846" s="328"/>
      <c r="QHF846" s="328"/>
      <c r="QHG846" s="328"/>
      <c r="QHH846" s="328"/>
      <c r="QHI846" s="328"/>
      <c r="QHJ846" s="328"/>
      <c r="QHK846" s="328"/>
      <c r="QHL846" s="328"/>
      <c r="QHM846" s="328"/>
      <c r="QHN846" s="328"/>
      <c r="QHO846" s="328"/>
      <c r="QHP846" s="328"/>
      <c r="QHQ846" s="328"/>
      <c r="QHR846" s="328"/>
      <c r="QHS846" s="328"/>
      <c r="QHT846" s="328"/>
      <c r="QHU846" s="328"/>
      <c r="QHV846" s="328"/>
      <c r="QHW846" s="328"/>
      <c r="QHX846" s="328"/>
      <c r="QHY846" s="328"/>
      <c r="QHZ846" s="328"/>
      <c r="QIA846" s="328"/>
      <c r="QIB846" s="328"/>
      <c r="QIC846" s="328"/>
      <c r="QID846" s="328"/>
      <c r="QIE846" s="328"/>
      <c r="QIF846" s="328"/>
      <c r="QIG846" s="328"/>
      <c r="QIH846" s="328"/>
      <c r="QII846" s="328"/>
      <c r="QIJ846" s="328"/>
      <c r="QIK846" s="328"/>
      <c r="QIL846" s="328"/>
      <c r="QIM846" s="328"/>
      <c r="QIN846" s="328"/>
      <c r="QIO846" s="328"/>
      <c r="QIP846" s="328"/>
      <c r="QIQ846" s="328"/>
      <c r="QIR846" s="328"/>
      <c r="QIS846" s="328"/>
      <c r="QIT846" s="328"/>
      <c r="QIU846" s="328"/>
      <c r="QIV846" s="328"/>
      <c r="QIW846" s="328"/>
      <c r="QIX846" s="328"/>
      <c r="QIY846" s="328"/>
      <c r="QIZ846" s="328"/>
      <c r="QJA846" s="328"/>
      <c r="QJB846" s="328"/>
      <c r="QJC846" s="328"/>
      <c r="QJD846" s="328"/>
      <c r="QJE846" s="328"/>
      <c r="QJF846" s="328"/>
      <c r="QJG846" s="328"/>
      <c r="QJH846" s="328"/>
      <c r="QJI846" s="328"/>
      <c r="QJJ846" s="328"/>
      <c r="QJK846" s="328"/>
      <c r="QJL846" s="328"/>
      <c r="QJM846" s="328"/>
      <c r="QJN846" s="328"/>
      <c r="QJO846" s="328"/>
      <c r="QJP846" s="328"/>
      <c r="QJQ846" s="328"/>
      <c r="QJR846" s="328"/>
      <c r="QJS846" s="328"/>
      <c r="QJT846" s="328"/>
      <c r="QJU846" s="328"/>
      <c r="QJV846" s="328"/>
      <c r="QJW846" s="328"/>
      <c r="QJX846" s="328"/>
      <c r="QJY846" s="328"/>
      <c r="QJZ846" s="328"/>
      <c r="QKA846" s="328"/>
      <c r="QKB846" s="328"/>
      <c r="QKC846" s="328"/>
      <c r="QKD846" s="328"/>
      <c r="QKE846" s="328"/>
      <c r="QKF846" s="328"/>
      <c r="QKG846" s="328"/>
      <c r="QKH846" s="328"/>
      <c r="QKI846" s="328"/>
      <c r="QKJ846" s="328"/>
      <c r="QKK846" s="328"/>
      <c r="QKL846" s="328"/>
      <c r="QKM846" s="328"/>
      <c r="QKN846" s="328"/>
      <c r="QKO846" s="328"/>
      <c r="QKP846" s="328"/>
      <c r="QKQ846" s="328"/>
      <c r="QKR846" s="328"/>
      <c r="QKS846" s="328"/>
      <c r="QKT846" s="328"/>
      <c r="QKU846" s="328"/>
      <c r="QKV846" s="328"/>
      <c r="QKW846" s="328"/>
      <c r="QKX846" s="328"/>
      <c r="QKY846" s="328"/>
      <c r="QKZ846" s="328"/>
      <c r="QLA846" s="328"/>
      <c r="QLB846" s="328"/>
      <c r="QLC846" s="328"/>
      <c r="QLD846" s="328"/>
      <c r="QLE846" s="328"/>
      <c r="QLF846" s="328"/>
      <c r="QLG846" s="328"/>
      <c r="QLH846" s="328"/>
      <c r="QLI846" s="328"/>
      <c r="QLJ846" s="328"/>
      <c r="QLK846" s="328"/>
      <c r="QLL846" s="328"/>
      <c r="QLM846" s="328"/>
      <c r="QLN846" s="328"/>
      <c r="QLO846" s="328"/>
      <c r="QLP846" s="328"/>
      <c r="QLQ846" s="328"/>
      <c r="QLR846" s="328"/>
      <c r="QLS846" s="328"/>
      <c r="QLT846" s="328"/>
      <c r="QLU846" s="328"/>
      <c r="QLV846" s="328"/>
      <c r="QLW846" s="328"/>
      <c r="QLX846" s="328"/>
      <c r="QLY846" s="328"/>
      <c r="QLZ846" s="328"/>
      <c r="QMA846" s="328"/>
      <c r="QMB846" s="328"/>
      <c r="QMC846" s="328"/>
      <c r="QMD846" s="328"/>
      <c r="QME846" s="328"/>
      <c r="QMF846" s="328"/>
      <c r="QMG846" s="328"/>
      <c r="QMH846" s="328"/>
      <c r="QMI846" s="328"/>
      <c r="QMJ846" s="328"/>
      <c r="QMK846" s="328"/>
      <c r="QML846" s="328"/>
      <c r="QMM846" s="328"/>
      <c r="QMN846" s="328"/>
      <c r="QMO846" s="328"/>
      <c r="QMP846" s="328"/>
      <c r="QMQ846" s="328"/>
      <c r="QMR846" s="328"/>
      <c r="QMS846" s="328"/>
      <c r="QMT846" s="328"/>
      <c r="QMU846" s="328"/>
      <c r="QMV846" s="328"/>
      <c r="QMW846" s="328"/>
      <c r="QMX846" s="328"/>
      <c r="QMY846" s="328"/>
      <c r="QMZ846" s="328"/>
      <c r="QNA846" s="328"/>
      <c r="QNB846" s="328"/>
      <c r="QNC846" s="328"/>
      <c r="QND846" s="328"/>
      <c r="QNE846" s="328"/>
      <c r="QNF846" s="328"/>
      <c r="QNG846" s="328"/>
      <c r="QNH846" s="328"/>
      <c r="QNI846" s="328"/>
      <c r="QNJ846" s="328"/>
      <c r="QNK846" s="328"/>
      <c r="QNL846" s="328"/>
      <c r="QNM846" s="328"/>
      <c r="QNN846" s="328"/>
      <c r="QNO846" s="328"/>
      <c r="QNP846" s="328"/>
      <c r="QNQ846" s="328"/>
      <c r="QNR846" s="328"/>
      <c r="QNS846" s="328"/>
      <c r="QNT846" s="328"/>
      <c r="QNU846" s="328"/>
      <c r="QNV846" s="328"/>
      <c r="QNW846" s="328"/>
      <c r="QNX846" s="328"/>
      <c r="QNY846" s="328"/>
      <c r="QNZ846" s="328"/>
      <c r="QOA846" s="328"/>
      <c r="QOB846" s="328"/>
      <c r="QOC846" s="328"/>
      <c r="QOD846" s="328"/>
      <c r="QOE846" s="328"/>
      <c r="QOF846" s="328"/>
      <c r="QOG846" s="328"/>
      <c r="QOH846" s="328"/>
      <c r="QOI846" s="328"/>
      <c r="QOJ846" s="328"/>
      <c r="QOK846" s="328"/>
      <c r="QOL846" s="328"/>
      <c r="QOM846" s="328"/>
      <c r="QON846" s="328"/>
      <c r="QOO846" s="328"/>
      <c r="QOP846" s="328"/>
      <c r="QOQ846" s="328"/>
      <c r="QOR846" s="328"/>
      <c r="QOS846" s="328"/>
      <c r="QOT846" s="328"/>
      <c r="QOU846" s="328"/>
      <c r="QOV846" s="328"/>
      <c r="QOW846" s="328"/>
      <c r="QOX846" s="328"/>
      <c r="QOY846" s="328"/>
      <c r="QOZ846" s="328"/>
      <c r="QPA846" s="328"/>
      <c r="QPB846" s="328"/>
      <c r="QPC846" s="328"/>
      <c r="QPD846" s="328"/>
      <c r="QPE846" s="328"/>
      <c r="QPF846" s="328"/>
      <c r="QPG846" s="328"/>
      <c r="QPH846" s="328"/>
      <c r="QPI846" s="328"/>
      <c r="QPJ846" s="328"/>
      <c r="QPK846" s="328"/>
      <c r="QPL846" s="328"/>
      <c r="QPM846" s="328"/>
      <c r="QPN846" s="328"/>
      <c r="QPO846" s="328"/>
      <c r="QPP846" s="328"/>
      <c r="QPQ846" s="328"/>
      <c r="QPR846" s="328"/>
      <c r="QPS846" s="328"/>
      <c r="QPT846" s="328"/>
      <c r="QPU846" s="328"/>
      <c r="QPV846" s="328"/>
      <c r="QPW846" s="328"/>
      <c r="QPX846" s="328"/>
      <c r="QPY846" s="328"/>
      <c r="QPZ846" s="328"/>
      <c r="QQA846" s="328"/>
      <c r="QQB846" s="328"/>
      <c r="QQC846" s="328"/>
      <c r="QQD846" s="328"/>
      <c r="QQE846" s="328"/>
      <c r="QQF846" s="328"/>
      <c r="QQG846" s="328"/>
      <c r="QQH846" s="328"/>
      <c r="QQI846" s="328"/>
      <c r="QQJ846" s="328"/>
      <c r="QQK846" s="328"/>
      <c r="QQL846" s="328"/>
      <c r="QQM846" s="328"/>
      <c r="QQN846" s="328"/>
      <c r="QQO846" s="328"/>
      <c r="QQP846" s="328"/>
      <c r="QQQ846" s="328"/>
      <c r="QQR846" s="328"/>
      <c r="QQS846" s="328"/>
      <c r="QQT846" s="328"/>
      <c r="QQU846" s="328"/>
      <c r="QQV846" s="328"/>
      <c r="QQW846" s="328"/>
      <c r="QQX846" s="328"/>
      <c r="QQY846" s="328"/>
      <c r="QQZ846" s="328"/>
      <c r="QRA846" s="328"/>
      <c r="QRB846" s="328"/>
      <c r="QRC846" s="328"/>
      <c r="QRD846" s="328"/>
      <c r="QRE846" s="328"/>
      <c r="QRF846" s="328"/>
      <c r="QRG846" s="328"/>
      <c r="QRH846" s="328"/>
      <c r="QRI846" s="328"/>
      <c r="QRJ846" s="328"/>
      <c r="QRK846" s="328"/>
      <c r="QRL846" s="328"/>
      <c r="QRM846" s="328"/>
      <c r="QRN846" s="328"/>
      <c r="QRO846" s="328"/>
      <c r="QRP846" s="328"/>
      <c r="QRQ846" s="328"/>
      <c r="QRR846" s="328"/>
      <c r="QRS846" s="328"/>
      <c r="QRT846" s="328"/>
      <c r="QRU846" s="328"/>
      <c r="QRV846" s="328"/>
      <c r="QRW846" s="328"/>
      <c r="QRX846" s="328"/>
      <c r="QRY846" s="328"/>
      <c r="QRZ846" s="328"/>
      <c r="QSA846" s="328"/>
      <c r="QSB846" s="328"/>
      <c r="QSC846" s="328"/>
      <c r="QSD846" s="328"/>
      <c r="QSE846" s="328"/>
      <c r="QSF846" s="328"/>
      <c r="QSG846" s="328"/>
      <c r="QSH846" s="328"/>
      <c r="QSI846" s="328"/>
      <c r="QSJ846" s="328"/>
      <c r="QSK846" s="328"/>
      <c r="QSL846" s="328"/>
      <c r="QSM846" s="328"/>
      <c r="QSN846" s="328"/>
      <c r="QSO846" s="328"/>
      <c r="QSP846" s="328"/>
      <c r="QSQ846" s="328"/>
      <c r="QSR846" s="328"/>
      <c r="QSS846" s="328"/>
      <c r="QST846" s="328"/>
      <c r="QSU846" s="328"/>
      <c r="QSV846" s="328"/>
      <c r="QSW846" s="328"/>
      <c r="QSX846" s="328"/>
      <c r="QSY846" s="328"/>
      <c r="QSZ846" s="328"/>
      <c r="QTA846" s="328"/>
      <c r="QTB846" s="328"/>
      <c r="QTC846" s="328"/>
      <c r="QTD846" s="328"/>
      <c r="QTE846" s="328"/>
      <c r="QTF846" s="328"/>
      <c r="QTG846" s="328"/>
      <c r="QTH846" s="328"/>
      <c r="QTI846" s="328"/>
      <c r="QTJ846" s="328"/>
      <c r="QTK846" s="328"/>
      <c r="QTL846" s="328"/>
      <c r="QTM846" s="328"/>
      <c r="QTN846" s="328"/>
      <c r="QTO846" s="328"/>
      <c r="QTP846" s="328"/>
      <c r="QTQ846" s="328"/>
      <c r="QTR846" s="328"/>
      <c r="QTS846" s="328"/>
      <c r="QTT846" s="328"/>
      <c r="QTU846" s="328"/>
      <c r="QTV846" s="328"/>
      <c r="QTW846" s="328"/>
      <c r="QTX846" s="328"/>
      <c r="QTY846" s="328"/>
      <c r="QTZ846" s="328"/>
      <c r="QUA846" s="328"/>
      <c r="QUB846" s="328"/>
      <c r="QUC846" s="328"/>
      <c r="QUD846" s="328"/>
      <c r="QUE846" s="328"/>
      <c r="QUF846" s="328"/>
      <c r="QUG846" s="328"/>
      <c r="QUH846" s="328"/>
      <c r="QUI846" s="328"/>
      <c r="QUJ846" s="328"/>
      <c r="QUK846" s="328"/>
      <c r="QUL846" s="328"/>
      <c r="QUM846" s="328"/>
      <c r="QUN846" s="328"/>
      <c r="QUO846" s="328"/>
      <c r="QUP846" s="328"/>
      <c r="QUQ846" s="328"/>
      <c r="QUR846" s="328"/>
      <c r="QUS846" s="328"/>
      <c r="QUT846" s="328"/>
      <c r="QUU846" s="328"/>
      <c r="QUV846" s="328"/>
      <c r="QUW846" s="328"/>
      <c r="QUX846" s="328"/>
      <c r="QUY846" s="328"/>
      <c r="QUZ846" s="328"/>
      <c r="QVA846" s="328"/>
      <c r="QVB846" s="328"/>
      <c r="QVC846" s="328"/>
      <c r="QVD846" s="328"/>
      <c r="QVE846" s="328"/>
      <c r="QVF846" s="328"/>
      <c r="QVG846" s="328"/>
      <c r="QVH846" s="328"/>
      <c r="QVI846" s="328"/>
      <c r="QVJ846" s="328"/>
      <c r="QVK846" s="328"/>
      <c r="QVL846" s="328"/>
      <c r="QVM846" s="328"/>
      <c r="QVN846" s="328"/>
      <c r="QVO846" s="328"/>
      <c r="QVP846" s="328"/>
      <c r="QVQ846" s="328"/>
      <c r="QVR846" s="328"/>
      <c r="QVS846" s="328"/>
      <c r="QVT846" s="328"/>
      <c r="QVU846" s="328"/>
      <c r="QVV846" s="328"/>
      <c r="QVW846" s="328"/>
      <c r="QVX846" s="328"/>
      <c r="QVY846" s="328"/>
      <c r="QVZ846" s="328"/>
      <c r="QWA846" s="328"/>
      <c r="QWB846" s="328"/>
      <c r="QWC846" s="328"/>
      <c r="QWD846" s="328"/>
      <c r="QWE846" s="328"/>
      <c r="QWF846" s="328"/>
      <c r="QWG846" s="328"/>
      <c r="QWH846" s="328"/>
      <c r="QWI846" s="328"/>
      <c r="QWJ846" s="328"/>
      <c r="QWK846" s="328"/>
      <c r="QWL846" s="328"/>
      <c r="QWM846" s="328"/>
      <c r="QWN846" s="328"/>
      <c r="QWO846" s="328"/>
      <c r="QWP846" s="328"/>
      <c r="QWQ846" s="328"/>
      <c r="QWR846" s="328"/>
      <c r="QWS846" s="328"/>
      <c r="QWT846" s="328"/>
      <c r="QWU846" s="328"/>
      <c r="QWV846" s="328"/>
      <c r="QWW846" s="328"/>
      <c r="QWX846" s="328"/>
      <c r="QWY846" s="328"/>
      <c r="QWZ846" s="328"/>
      <c r="QXA846" s="328"/>
      <c r="QXB846" s="328"/>
      <c r="QXC846" s="328"/>
      <c r="QXD846" s="328"/>
      <c r="QXE846" s="328"/>
      <c r="QXF846" s="328"/>
      <c r="QXG846" s="328"/>
      <c r="QXH846" s="328"/>
      <c r="QXI846" s="328"/>
      <c r="QXJ846" s="328"/>
      <c r="QXK846" s="328"/>
      <c r="QXL846" s="328"/>
      <c r="QXM846" s="328"/>
      <c r="QXN846" s="328"/>
      <c r="QXO846" s="328"/>
      <c r="QXP846" s="328"/>
      <c r="QXQ846" s="328"/>
      <c r="QXR846" s="328"/>
      <c r="QXS846" s="328"/>
      <c r="QXT846" s="328"/>
      <c r="QXU846" s="328"/>
      <c r="QXV846" s="328"/>
      <c r="QXW846" s="328"/>
      <c r="QXX846" s="328"/>
      <c r="QXY846" s="328"/>
      <c r="QXZ846" s="328"/>
      <c r="QYA846" s="328"/>
      <c r="QYB846" s="328"/>
      <c r="QYC846" s="328"/>
      <c r="QYD846" s="328"/>
      <c r="QYE846" s="328"/>
      <c r="QYF846" s="328"/>
      <c r="QYG846" s="328"/>
      <c r="QYH846" s="328"/>
      <c r="QYI846" s="328"/>
      <c r="QYJ846" s="328"/>
      <c r="QYK846" s="328"/>
      <c r="QYL846" s="328"/>
      <c r="QYM846" s="328"/>
      <c r="QYN846" s="328"/>
      <c r="QYO846" s="328"/>
      <c r="QYP846" s="328"/>
      <c r="QYQ846" s="328"/>
      <c r="QYR846" s="328"/>
      <c r="QYS846" s="328"/>
      <c r="QYT846" s="328"/>
      <c r="QYU846" s="328"/>
      <c r="QYV846" s="328"/>
      <c r="QYW846" s="328"/>
      <c r="QYX846" s="328"/>
      <c r="QYY846" s="328"/>
      <c r="QYZ846" s="328"/>
      <c r="QZA846" s="328"/>
      <c r="QZB846" s="328"/>
      <c r="QZC846" s="328"/>
      <c r="QZD846" s="328"/>
      <c r="QZE846" s="328"/>
      <c r="QZF846" s="328"/>
      <c r="QZG846" s="328"/>
      <c r="QZH846" s="328"/>
      <c r="QZI846" s="328"/>
      <c r="QZJ846" s="328"/>
      <c r="QZK846" s="328"/>
      <c r="QZL846" s="328"/>
      <c r="QZM846" s="328"/>
      <c r="QZN846" s="328"/>
      <c r="QZO846" s="328"/>
      <c r="QZP846" s="328"/>
      <c r="QZQ846" s="328"/>
      <c r="QZR846" s="328"/>
      <c r="QZS846" s="328"/>
      <c r="QZT846" s="328"/>
      <c r="QZU846" s="328"/>
      <c r="QZV846" s="328"/>
      <c r="QZW846" s="328"/>
      <c r="QZX846" s="328"/>
      <c r="QZY846" s="328"/>
      <c r="QZZ846" s="328"/>
      <c r="RAA846" s="328"/>
      <c r="RAB846" s="328"/>
      <c r="RAC846" s="328"/>
      <c r="RAD846" s="328"/>
      <c r="RAE846" s="328"/>
      <c r="RAF846" s="328"/>
      <c r="RAG846" s="328"/>
      <c r="RAH846" s="328"/>
      <c r="RAI846" s="328"/>
      <c r="RAJ846" s="328"/>
      <c r="RAK846" s="328"/>
      <c r="RAL846" s="328"/>
      <c r="RAM846" s="328"/>
      <c r="RAN846" s="328"/>
      <c r="RAO846" s="328"/>
      <c r="RAP846" s="328"/>
      <c r="RAQ846" s="328"/>
      <c r="RAR846" s="328"/>
      <c r="RAS846" s="328"/>
      <c r="RAT846" s="328"/>
      <c r="RAU846" s="328"/>
      <c r="RAV846" s="328"/>
      <c r="RAW846" s="328"/>
      <c r="RAX846" s="328"/>
      <c r="RAY846" s="328"/>
      <c r="RAZ846" s="328"/>
      <c r="RBA846" s="328"/>
      <c r="RBB846" s="328"/>
      <c r="RBC846" s="328"/>
      <c r="RBD846" s="328"/>
      <c r="RBE846" s="328"/>
      <c r="RBF846" s="328"/>
      <c r="RBG846" s="328"/>
      <c r="RBH846" s="328"/>
      <c r="RBI846" s="328"/>
      <c r="RBJ846" s="328"/>
      <c r="RBK846" s="328"/>
      <c r="RBL846" s="328"/>
      <c r="RBM846" s="328"/>
      <c r="RBN846" s="328"/>
      <c r="RBO846" s="328"/>
      <c r="RBP846" s="328"/>
      <c r="RBQ846" s="328"/>
      <c r="RBR846" s="328"/>
      <c r="RBS846" s="328"/>
      <c r="RBT846" s="328"/>
      <c r="RBU846" s="328"/>
      <c r="RBV846" s="328"/>
      <c r="RBW846" s="328"/>
      <c r="RBX846" s="328"/>
      <c r="RBY846" s="328"/>
      <c r="RBZ846" s="328"/>
      <c r="RCA846" s="328"/>
      <c r="RCB846" s="328"/>
      <c r="RCC846" s="328"/>
      <c r="RCD846" s="328"/>
      <c r="RCE846" s="328"/>
      <c r="RCF846" s="328"/>
      <c r="RCG846" s="328"/>
      <c r="RCH846" s="328"/>
      <c r="RCI846" s="328"/>
      <c r="RCJ846" s="328"/>
      <c r="RCK846" s="328"/>
      <c r="RCL846" s="328"/>
      <c r="RCM846" s="328"/>
      <c r="RCN846" s="328"/>
      <c r="RCO846" s="328"/>
      <c r="RCP846" s="328"/>
      <c r="RCQ846" s="328"/>
      <c r="RCR846" s="328"/>
      <c r="RCS846" s="328"/>
      <c r="RCT846" s="328"/>
      <c r="RCU846" s="328"/>
      <c r="RCV846" s="328"/>
      <c r="RCW846" s="328"/>
      <c r="RCX846" s="328"/>
      <c r="RCY846" s="328"/>
      <c r="RCZ846" s="328"/>
      <c r="RDA846" s="328"/>
      <c r="RDB846" s="328"/>
      <c r="RDC846" s="328"/>
      <c r="RDD846" s="328"/>
      <c r="RDE846" s="328"/>
      <c r="RDF846" s="328"/>
      <c r="RDG846" s="328"/>
      <c r="RDH846" s="328"/>
      <c r="RDI846" s="328"/>
      <c r="RDJ846" s="328"/>
      <c r="RDK846" s="328"/>
      <c r="RDL846" s="328"/>
      <c r="RDM846" s="328"/>
      <c r="RDN846" s="328"/>
      <c r="RDO846" s="328"/>
      <c r="RDP846" s="328"/>
      <c r="RDQ846" s="328"/>
      <c r="RDR846" s="328"/>
      <c r="RDS846" s="328"/>
      <c r="RDT846" s="328"/>
      <c r="RDU846" s="328"/>
      <c r="RDV846" s="328"/>
      <c r="RDW846" s="328"/>
      <c r="RDX846" s="328"/>
      <c r="RDY846" s="328"/>
      <c r="RDZ846" s="328"/>
      <c r="REA846" s="328"/>
      <c r="REB846" s="328"/>
      <c r="REC846" s="328"/>
      <c r="RED846" s="328"/>
      <c r="REE846" s="328"/>
      <c r="REF846" s="328"/>
      <c r="REG846" s="328"/>
      <c r="REH846" s="328"/>
      <c r="REI846" s="328"/>
      <c r="REJ846" s="328"/>
      <c r="REK846" s="328"/>
      <c r="REL846" s="328"/>
      <c r="REM846" s="328"/>
      <c r="REN846" s="328"/>
      <c r="REO846" s="328"/>
      <c r="REP846" s="328"/>
      <c r="REQ846" s="328"/>
      <c r="RER846" s="328"/>
      <c r="RES846" s="328"/>
      <c r="RET846" s="328"/>
      <c r="REU846" s="328"/>
      <c r="REV846" s="328"/>
      <c r="REW846" s="328"/>
      <c r="REX846" s="328"/>
      <c r="REY846" s="328"/>
      <c r="REZ846" s="328"/>
      <c r="RFA846" s="328"/>
      <c r="RFB846" s="328"/>
      <c r="RFC846" s="328"/>
      <c r="RFD846" s="328"/>
      <c r="RFE846" s="328"/>
      <c r="RFF846" s="328"/>
      <c r="RFG846" s="328"/>
      <c r="RFH846" s="328"/>
      <c r="RFI846" s="328"/>
      <c r="RFJ846" s="328"/>
      <c r="RFK846" s="328"/>
      <c r="RFL846" s="328"/>
      <c r="RFM846" s="328"/>
      <c r="RFN846" s="328"/>
      <c r="RFO846" s="328"/>
      <c r="RFP846" s="328"/>
      <c r="RFQ846" s="328"/>
      <c r="RFR846" s="328"/>
      <c r="RFS846" s="328"/>
      <c r="RFT846" s="328"/>
      <c r="RFU846" s="328"/>
      <c r="RFV846" s="328"/>
      <c r="RFW846" s="328"/>
      <c r="RFX846" s="328"/>
      <c r="RFY846" s="328"/>
      <c r="RFZ846" s="328"/>
      <c r="RGA846" s="328"/>
      <c r="RGB846" s="328"/>
      <c r="RGC846" s="328"/>
      <c r="RGD846" s="328"/>
      <c r="RGE846" s="328"/>
      <c r="RGF846" s="328"/>
      <c r="RGG846" s="328"/>
      <c r="RGH846" s="328"/>
      <c r="RGI846" s="328"/>
      <c r="RGJ846" s="328"/>
      <c r="RGK846" s="328"/>
      <c r="RGL846" s="328"/>
      <c r="RGM846" s="328"/>
      <c r="RGN846" s="328"/>
      <c r="RGO846" s="328"/>
      <c r="RGP846" s="328"/>
      <c r="RGQ846" s="328"/>
      <c r="RGR846" s="328"/>
      <c r="RGS846" s="328"/>
      <c r="RGT846" s="328"/>
      <c r="RGU846" s="328"/>
      <c r="RGV846" s="328"/>
      <c r="RGW846" s="328"/>
      <c r="RGX846" s="328"/>
      <c r="RGY846" s="328"/>
      <c r="RGZ846" s="328"/>
      <c r="RHA846" s="328"/>
      <c r="RHB846" s="328"/>
      <c r="RHC846" s="328"/>
      <c r="RHD846" s="328"/>
      <c r="RHE846" s="328"/>
      <c r="RHF846" s="328"/>
      <c r="RHG846" s="328"/>
      <c r="RHH846" s="328"/>
      <c r="RHI846" s="328"/>
      <c r="RHJ846" s="328"/>
      <c r="RHK846" s="328"/>
      <c r="RHL846" s="328"/>
      <c r="RHM846" s="328"/>
      <c r="RHN846" s="328"/>
      <c r="RHO846" s="328"/>
      <c r="RHP846" s="328"/>
      <c r="RHQ846" s="328"/>
      <c r="RHR846" s="328"/>
      <c r="RHS846" s="328"/>
      <c r="RHT846" s="328"/>
      <c r="RHU846" s="328"/>
      <c r="RHV846" s="328"/>
      <c r="RHW846" s="328"/>
      <c r="RHX846" s="328"/>
      <c r="RHY846" s="328"/>
      <c r="RHZ846" s="328"/>
      <c r="RIA846" s="328"/>
      <c r="RIB846" s="328"/>
      <c r="RIC846" s="328"/>
      <c r="RID846" s="328"/>
      <c r="RIE846" s="328"/>
      <c r="RIF846" s="328"/>
      <c r="RIG846" s="328"/>
      <c r="RIH846" s="328"/>
      <c r="RII846" s="328"/>
      <c r="RIJ846" s="328"/>
      <c r="RIK846" s="328"/>
      <c r="RIL846" s="328"/>
      <c r="RIM846" s="328"/>
      <c r="RIN846" s="328"/>
      <c r="RIO846" s="328"/>
      <c r="RIP846" s="328"/>
      <c r="RIQ846" s="328"/>
      <c r="RIR846" s="328"/>
      <c r="RIS846" s="328"/>
      <c r="RIT846" s="328"/>
      <c r="RIU846" s="328"/>
      <c r="RIV846" s="328"/>
      <c r="RIW846" s="328"/>
      <c r="RIX846" s="328"/>
      <c r="RIY846" s="328"/>
      <c r="RIZ846" s="328"/>
      <c r="RJA846" s="328"/>
      <c r="RJB846" s="328"/>
      <c r="RJC846" s="328"/>
      <c r="RJD846" s="328"/>
      <c r="RJE846" s="328"/>
      <c r="RJF846" s="328"/>
      <c r="RJG846" s="328"/>
      <c r="RJH846" s="328"/>
      <c r="RJI846" s="328"/>
      <c r="RJJ846" s="328"/>
      <c r="RJK846" s="328"/>
      <c r="RJL846" s="328"/>
      <c r="RJM846" s="328"/>
      <c r="RJN846" s="328"/>
      <c r="RJO846" s="328"/>
      <c r="RJP846" s="328"/>
      <c r="RJQ846" s="328"/>
      <c r="RJR846" s="328"/>
      <c r="RJS846" s="328"/>
      <c r="RJT846" s="328"/>
      <c r="RJU846" s="328"/>
      <c r="RJV846" s="328"/>
      <c r="RJW846" s="328"/>
      <c r="RJX846" s="328"/>
      <c r="RJY846" s="328"/>
      <c r="RJZ846" s="328"/>
      <c r="RKA846" s="328"/>
      <c r="RKB846" s="328"/>
      <c r="RKC846" s="328"/>
      <c r="RKD846" s="328"/>
      <c r="RKE846" s="328"/>
      <c r="RKF846" s="328"/>
      <c r="RKG846" s="328"/>
      <c r="RKH846" s="328"/>
      <c r="RKI846" s="328"/>
      <c r="RKJ846" s="328"/>
      <c r="RKK846" s="328"/>
      <c r="RKL846" s="328"/>
      <c r="RKM846" s="328"/>
      <c r="RKN846" s="328"/>
      <c r="RKO846" s="328"/>
      <c r="RKP846" s="328"/>
      <c r="RKQ846" s="328"/>
      <c r="RKR846" s="328"/>
      <c r="RKS846" s="328"/>
      <c r="RKT846" s="328"/>
      <c r="RKU846" s="328"/>
      <c r="RKV846" s="328"/>
      <c r="RKW846" s="328"/>
      <c r="RKX846" s="328"/>
      <c r="RKY846" s="328"/>
      <c r="RKZ846" s="328"/>
      <c r="RLA846" s="328"/>
      <c r="RLB846" s="328"/>
      <c r="RLC846" s="328"/>
      <c r="RLD846" s="328"/>
      <c r="RLE846" s="328"/>
      <c r="RLF846" s="328"/>
      <c r="RLG846" s="328"/>
      <c r="RLH846" s="328"/>
      <c r="RLI846" s="328"/>
      <c r="RLJ846" s="328"/>
      <c r="RLK846" s="328"/>
      <c r="RLL846" s="328"/>
      <c r="RLM846" s="328"/>
      <c r="RLN846" s="328"/>
      <c r="RLO846" s="328"/>
      <c r="RLP846" s="328"/>
      <c r="RLQ846" s="328"/>
      <c r="RLR846" s="328"/>
      <c r="RLS846" s="328"/>
      <c r="RLT846" s="328"/>
      <c r="RLU846" s="328"/>
      <c r="RLV846" s="328"/>
      <c r="RLW846" s="328"/>
      <c r="RLX846" s="328"/>
      <c r="RLY846" s="328"/>
      <c r="RLZ846" s="328"/>
      <c r="RMA846" s="328"/>
      <c r="RMB846" s="328"/>
      <c r="RMC846" s="328"/>
      <c r="RMD846" s="328"/>
      <c r="RME846" s="328"/>
      <c r="RMF846" s="328"/>
      <c r="RMG846" s="328"/>
      <c r="RMH846" s="328"/>
      <c r="RMI846" s="328"/>
      <c r="RMJ846" s="328"/>
      <c r="RMK846" s="328"/>
      <c r="RML846" s="328"/>
      <c r="RMM846" s="328"/>
      <c r="RMN846" s="328"/>
      <c r="RMO846" s="328"/>
      <c r="RMP846" s="328"/>
      <c r="RMQ846" s="328"/>
      <c r="RMR846" s="328"/>
      <c r="RMS846" s="328"/>
      <c r="RMT846" s="328"/>
      <c r="RMU846" s="328"/>
      <c r="RMV846" s="328"/>
      <c r="RMW846" s="328"/>
      <c r="RMX846" s="328"/>
      <c r="RMY846" s="328"/>
      <c r="RMZ846" s="328"/>
      <c r="RNA846" s="328"/>
      <c r="RNB846" s="328"/>
      <c r="RNC846" s="328"/>
      <c r="RND846" s="328"/>
      <c r="RNE846" s="328"/>
      <c r="RNF846" s="328"/>
      <c r="RNG846" s="328"/>
      <c r="RNH846" s="328"/>
      <c r="RNI846" s="328"/>
      <c r="RNJ846" s="328"/>
      <c r="RNK846" s="328"/>
      <c r="RNL846" s="328"/>
      <c r="RNM846" s="328"/>
      <c r="RNN846" s="328"/>
      <c r="RNO846" s="328"/>
      <c r="RNP846" s="328"/>
      <c r="RNQ846" s="328"/>
      <c r="RNR846" s="328"/>
      <c r="RNS846" s="328"/>
      <c r="RNT846" s="328"/>
      <c r="RNU846" s="328"/>
      <c r="RNV846" s="328"/>
      <c r="RNW846" s="328"/>
      <c r="RNX846" s="328"/>
      <c r="RNY846" s="328"/>
      <c r="RNZ846" s="328"/>
      <c r="ROA846" s="328"/>
      <c r="ROB846" s="328"/>
      <c r="ROC846" s="328"/>
      <c r="ROD846" s="328"/>
      <c r="ROE846" s="328"/>
      <c r="ROF846" s="328"/>
      <c r="ROG846" s="328"/>
      <c r="ROH846" s="328"/>
      <c r="ROI846" s="328"/>
      <c r="ROJ846" s="328"/>
      <c r="ROK846" s="328"/>
      <c r="ROL846" s="328"/>
      <c r="ROM846" s="328"/>
      <c r="RON846" s="328"/>
      <c r="ROO846" s="328"/>
      <c r="ROP846" s="328"/>
      <c r="ROQ846" s="328"/>
      <c r="ROR846" s="328"/>
      <c r="ROS846" s="328"/>
      <c r="ROT846" s="328"/>
      <c r="ROU846" s="328"/>
      <c r="ROV846" s="328"/>
      <c r="ROW846" s="328"/>
      <c r="ROX846" s="328"/>
      <c r="ROY846" s="328"/>
      <c r="ROZ846" s="328"/>
      <c r="RPA846" s="328"/>
      <c r="RPB846" s="328"/>
      <c r="RPC846" s="328"/>
      <c r="RPD846" s="328"/>
      <c r="RPE846" s="328"/>
      <c r="RPF846" s="328"/>
      <c r="RPG846" s="328"/>
      <c r="RPH846" s="328"/>
      <c r="RPI846" s="328"/>
      <c r="RPJ846" s="328"/>
      <c r="RPK846" s="328"/>
      <c r="RPL846" s="328"/>
      <c r="RPM846" s="328"/>
      <c r="RPN846" s="328"/>
      <c r="RPO846" s="328"/>
      <c r="RPP846" s="328"/>
      <c r="RPQ846" s="328"/>
      <c r="RPR846" s="328"/>
      <c r="RPS846" s="328"/>
      <c r="RPT846" s="328"/>
      <c r="RPU846" s="328"/>
      <c r="RPV846" s="328"/>
      <c r="RPW846" s="328"/>
      <c r="RPX846" s="328"/>
      <c r="RPY846" s="328"/>
      <c r="RPZ846" s="328"/>
      <c r="RQA846" s="328"/>
      <c r="RQB846" s="328"/>
      <c r="RQC846" s="328"/>
      <c r="RQD846" s="328"/>
      <c r="RQE846" s="328"/>
      <c r="RQF846" s="328"/>
      <c r="RQG846" s="328"/>
      <c r="RQH846" s="328"/>
      <c r="RQI846" s="328"/>
      <c r="RQJ846" s="328"/>
      <c r="RQK846" s="328"/>
      <c r="RQL846" s="328"/>
      <c r="RQM846" s="328"/>
      <c r="RQN846" s="328"/>
      <c r="RQO846" s="328"/>
      <c r="RQP846" s="328"/>
      <c r="RQQ846" s="328"/>
      <c r="RQR846" s="328"/>
      <c r="RQS846" s="328"/>
      <c r="RQT846" s="328"/>
      <c r="RQU846" s="328"/>
      <c r="RQV846" s="328"/>
      <c r="RQW846" s="328"/>
      <c r="RQX846" s="328"/>
      <c r="RQY846" s="328"/>
      <c r="RQZ846" s="328"/>
      <c r="RRA846" s="328"/>
      <c r="RRB846" s="328"/>
      <c r="RRC846" s="328"/>
      <c r="RRD846" s="328"/>
      <c r="RRE846" s="328"/>
      <c r="RRF846" s="328"/>
      <c r="RRG846" s="328"/>
      <c r="RRH846" s="328"/>
      <c r="RRI846" s="328"/>
      <c r="RRJ846" s="328"/>
      <c r="RRK846" s="328"/>
      <c r="RRL846" s="328"/>
      <c r="RRM846" s="328"/>
      <c r="RRN846" s="328"/>
      <c r="RRO846" s="328"/>
      <c r="RRP846" s="328"/>
      <c r="RRQ846" s="328"/>
      <c r="RRR846" s="328"/>
      <c r="RRS846" s="328"/>
      <c r="RRT846" s="328"/>
      <c r="RRU846" s="328"/>
      <c r="RRV846" s="328"/>
      <c r="RRW846" s="328"/>
      <c r="RRX846" s="328"/>
      <c r="RRY846" s="328"/>
      <c r="RRZ846" s="328"/>
      <c r="RSA846" s="328"/>
      <c r="RSB846" s="328"/>
      <c r="RSC846" s="328"/>
      <c r="RSD846" s="328"/>
      <c r="RSE846" s="328"/>
      <c r="RSF846" s="328"/>
      <c r="RSG846" s="328"/>
      <c r="RSH846" s="328"/>
      <c r="RSI846" s="328"/>
      <c r="RSJ846" s="328"/>
      <c r="RSK846" s="328"/>
      <c r="RSL846" s="328"/>
      <c r="RSM846" s="328"/>
      <c r="RSN846" s="328"/>
      <c r="RSO846" s="328"/>
      <c r="RSP846" s="328"/>
      <c r="RSQ846" s="328"/>
      <c r="RSR846" s="328"/>
      <c r="RSS846" s="328"/>
      <c r="RST846" s="328"/>
      <c r="RSU846" s="328"/>
      <c r="RSV846" s="328"/>
      <c r="RSW846" s="328"/>
      <c r="RSX846" s="328"/>
      <c r="RSY846" s="328"/>
      <c r="RSZ846" s="328"/>
      <c r="RTA846" s="328"/>
      <c r="RTB846" s="328"/>
      <c r="RTC846" s="328"/>
      <c r="RTD846" s="328"/>
      <c r="RTE846" s="328"/>
      <c r="RTF846" s="328"/>
      <c r="RTG846" s="328"/>
      <c r="RTH846" s="328"/>
      <c r="RTI846" s="328"/>
      <c r="RTJ846" s="328"/>
      <c r="RTK846" s="328"/>
      <c r="RTL846" s="328"/>
      <c r="RTM846" s="328"/>
      <c r="RTN846" s="328"/>
      <c r="RTO846" s="328"/>
      <c r="RTP846" s="328"/>
      <c r="RTQ846" s="328"/>
      <c r="RTR846" s="328"/>
      <c r="RTS846" s="328"/>
      <c r="RTT846" s="328"/>
      <c r="RTU846" s="328"/>
      <c r="RTV846" s="328"/>
      <c r="RTW846" s="328"/>
      <c r="RTX846" s="328"/>
      <c r="RTY846" s="328"/>
      <c r="RTZ846" s="328"/>
      <c r="RUA846" s="328"/>
      <c r="RUB846" s="328"/>
      <c r="RUC846" s="328"/>
      <c r="RUD846" s="328"/>
      <c r="RUE846" s="328"/>
      <c r="RUF846" s="328"/>
      <c r="RUG846" s="328"/>
      <c r="RUH846" s="328"/>
      <c r="RUI846" s="328"/>
      <c r="RUJ846" s="328"/>
      <c r="RUK846" s="328"/>
      <c r="RUL846" s="328"/>
      <c r="RUM846" s="328"/>
      <c r="RUN846" s="328"/>
      <c r="RUO846" s="328"/>
      <c r="RUP846" s="328"/>
      <c r="RUQ846" s="328"/>
      <c r="RUR846" s="328"/>
      <c r="RUS846" s="328"/>
      <c r="RUT846" s="328"/>
      <c r="RUU846" s="328"/>
      <c r="RUV846" s="328"/>
      <c r="RUW846" s="328"/>
      <c r="RUX846" s="328"/>
      <c r="RUY846" s="328"/>
      <c r="RUZ846" s="328"/>
      <c r="RVA846" s="328"/>
      <c r="RVB846" s="328"/>
      <c r="RVC846" s="328"/>
      <c r="RVD846" s="328"/>
      <c r="RVE846" s="328"/>
      <c r="RVF846" s="328"/>
      <c r="RVG846" s="328"/>
      <c r="RVH846" s="328"/>
      <c r="RVI846" s="328"/>
      <c r="RVJ846" s="328"/>
      <c r="RVK846" s="328"/>
      <c r="RVL846" s="328"/>
      <c r="RVM846" s="328"/>
      <c r="RVN846" s="328"/>
      <c r="RVO846" s="328"/>
      <c r="RVP846" s="328"/>
      <c r="RVQ846" s="328"/>
      <c r="RVR846" s="328"/>
      <c r="RVS846" s="328"/>
      <c r="RVT846" s="328"/>
      <c r="RVU846" s="328"/>
      <c r="RVV846" s="328"/>
      <c r="RVW846" s="328"/>
      <c r="RVX846" s="328"/>
      <c r="RVY846" s="328"/>
      <c r="RVZ846" s="328"/>
      <c r="RWA846" s="328"/>
      <c r="RWB846" s="328"/>
      <c r="RWC846" s="328"/>
      <c r="RWD846" s="328"/>
      <c r="RWE846" s="328"/>
      <c r="RWF846" s="328"/>
      <c r="RWG846" s="328"/>
      <c r="RWH846" s="328"/>
      <c r="RWI846" s="328"/>
      <c r="RWJ846" s="328"/>
      <c r="RWK846" s="328"/>
      <c r="RWL846" s="328"/>
      <c r="RWM846" s="328"/>
      <c r="RWN846" s="328"/>
      <c r="RWO846" s="328"/>
      <c r="RWP846" s="328"/>
      <c r="RWQ846" s="328"/>
      <c r="RWR846" s="328"/>
      <c r="RWS846" s="328"/>
      <c r="RWT846" s="328"/>
      <c r="RWU846" s="328"/>
      <c r="RWV846" s="328"/>
      <c r="RWW846" s="328"/>
      <c r="RWX846" s="328"/>
      <c r="RWY846" s="328"/>
      <c r="RWZ846" s="328"/>
      <c r="RXA846" s="328"/>
      <c r="RXB846" s="328"/>
      <c r="RXC846" s="328"/>
      <c r="RXD846" s="328"/>
      <c r="RXE846" s="328"/>
      <c r="RXF846" s="328"/>
      <c r="RXG846" s="328"/>
      <c r="RXH846" s="328"/>
      <c r="RXI846" s="328"/>
      <c r="RXJ846" s="328"/>
      <c r="RXK846" s="328"/>
      <c r="RXL846" s="328"/>
      <c r="RXM846" s="328"/>
      <c r="RXN846" s="328"/>
      <c r="RXO846" s="328"/>
      <c r="RXP846" s="328"/>
      <c r="RXQ846" s="328"/>
      <c r="RXR846" s="328"/>
      <c r="RXS846" s="328"/>
      <c r="RXT846" s="328"/>
      <c r="RXU846" s="328"/>
      <c r="RXV846" s="328"/>
      <c r="RXW846" s="328"/>
      <c r="RXX846" s="328"/>
      <c r="RXY846" s="328"/>
      <c r="RXZ846" s="328"/>
      <c r="RYA846" s="328"/>
      <c r="RYB846" s="328"/>
      <c r="RYC846" s="328"/>
      <c r="RYD846" s="328"/>
      <c r="RYE846" s="328"/>
      <c r="RYF846" s="328"/>
      <c r="RYG846" s="328"/>
      <c r="RYH846" s="328"/>
      <c r="RYI846" s="328"/>
      <c r="RYJ846" s="328"/>
      <c r="RYK846" s="328"/>
      <c r="RYL846" s="328"/>
      <c r="RYM846" s="328"/>
      <c r="RYN846" s="328"/>
      <c r="RYO846" s="328"/>
      <c r="RYP846" s="328"/>
      <c r="RYQ846" s="328"/>
      <c r="RYR846" s="328"/>
      <c r="RYS846" s="328"/>
      <c r="RYT846" s="328"/>
      <c r="RYU846" s="328"/>
      <c r="RYV846" s="328"/>
      <c r="RYW846" s="328"/>
      <c r="RYX846" s="328"/>
      <c r="RYY846" s="328"/>
      <c r="RYZ846" s="328"/>
      <c r="RZA846" s="328"/>
      <c r="RZB846" s="328"/>
      <c r="RZC846" s="328"/>
      <c r="RZD846" s="328"/>
      <c r="RZE846" s="328"/>
      <c r="RZF846" s="328"/>
      <c r="RZG846" s="328"/>
      <c r="RZH846" s="328"/>
      <c r="RZI846" s="328"/>
      <c r="RZJ846" s="328"/>
      <c r="RZK846" s="328"/>
      <c r="RZL846" s="328"/>
      <c r="RZM846" s="328"/>
      <c r="RZN846" s="328"/>
      <c r="RZO846" s="328"/>
      <c r="RZP846" s="328"/>
      <c r="RZQ846" s="328"/>
      <c r="RZR846" s="328"/>
      <c r="RZS846" s="328"/>
      <c r="RZT846" s="328"/>
      <c r="RZU846" s="328"/>
      <c r="RZV846" s="328"/>
      <c r="RZW846" s="328"/>
      <c r="RZX846" s="328"/>
      <c r="RZY846" s="328"/>
      <c r="RZZ846" s="328"/>
      <c r="SAA846" s="328"/>
      <c r="SAB846" s="328"/>
      <c r="SAC846" s="328"/>
      <c r="SAD846" s="328"/>
      <c r="SAE846" s="328"/>
      <c r="SAF846" s="328"/>
      <c r="SAG846" s="328"/>
      <c r="SAH846" s="328"/>
      <c r="SAI846" s="328"/>
      <c r="SAJ846" s="328"/>
      <c r="SAK846" s="328"/>
      <c r="SAL846" s="328"/>
      <c r="SAM846" s="328"/>
      <c r="SAN846" s="328"/>
      <c r="SAO846" s="328"/>
      <c r="SAP846" s="328"/>
      <c r="SAQ846" s="328"/>
      <c r="SAR846" s="328"/>
      <c r="SAS846" s="328"/>
      <c r="SAT846" s="328"/>
      <c r="SAU846" s="328"/>
      <c r="SAV846" s="328"/>
      <c r="SAW846" s="328"/>
      <c r="SAX846" s="328"/>
      <c r="SAY846" s="328"/>
      <c r="SAZ846" s="328"/>
      <c r="SBA846" s="328"/>
      <c r="SBB846" s="328"/>
      <c r="SBC846" s="328"/>
      <c r="SBD846" s="328"/>
      <c r="SBE846" s="328"/>
      <c r="SBF846" s="328"/>
      <c r="SBG846" s="328"/>
      <c r="SBH846" s="328"/>
      <c r="SBI846" s="328"/>
      <c r="SBJ846" s="328"/>
      <c r="SBK846" s="328"/>
      <c r="SBL846" s="328"/>
      <c r="SBM846" s="328"/>
      <c r="SBN846" s="328"/>
      <c r="SBO846" s="328"/>
      <c r="SBP846" s="328"/>
      <c r="SBQ846" s="328"/>
      <c r="SBR846" s="328"/>
      <c r="SBS846" s="328"/>
      <c r="SBT846" s="328"/>
      <c r="SBU846" s="328"/>
      <c r="SBV846" s="328"/>
      <c r="SBW846" s="328"/>
      <c r="SBX846" s="328"/>
      <c r="SBY846" s="328"/>
      <c r="SBZ846" s="328"/>
      <c r="SCA846" s="328"/>
      <c r="SCB846" s="328"/>
      <c r="SCC846" s="328"/>
      <c r="SCD846" s="328"/>
      <c r="SCE846" s="328"/>
      <c r="SCF846" s="328"/>
      <c r="SCG846" s="328"/>
      <c r="SCH846" s="328"/>
      <c r="SCI846" s="328"/>
      <c r="SCJ846" s="328"/>
      <c r="SCK846" s="328"/>
      <c r="SCL846" s="328"/>
      <c r="SCM846" s="328"/>
      <c r="SCN846" s="328"/>
      <c r="SCO846" s="328"/>
      <c r="SCP846" s="328"/>
      <c r="SCQ846" s="328"/>
      <c r="SCR846" s="328"/>
      <c r="SCS846" s="328"/>
      <c r="SCT846" s="328"/>
      <c r="SCU846" s="328"/>
      <c r="SCV846" s="328"/>
      <c r="SCW846" s="328"/>
      <c r="SCX846" s="328"/>
      <c r="SCY846" s="328"/>
      <c r="SCZ846" s="328"/>
      <c r="SDA846" s="328"/>
      <c r="SDB846" s="328"/>
      <c r="SDC846" s="328"/>
      <c r="SDD846" s="328"/>
      <c r="SDE846" s="328"/>
      <c r="SDF846" s="328"/>
      <c r="SDG846" s="328"/>
      <c r="SDH846" s="328"/>
      <c r="SDI846" s="328"/>
      <c r="SDJ846" s="328"/>
      <c r="SDK846" s="328"/>
      <c r="SDL846" s="328"/>
      <c r="SDM846" s="328"/>
      <c r="SDN846" s="328"/>
      <c r="SDO846" s="328"/>
      <c r="SDP846" s="328"/>
      <c r="SDQ846" s="328"/>
      <c r="SDR846" s="328"/>
      <c r="SDS846" s="328"/>
      <c r="SDT846" s="328"/>
      <c r="SDU846" s="328"/>
      <c r="SDV846" s="328"/>
      <c r="SDW846" s="328"/>
      <c r="SDX846" s="328"/>
      <c r="SDY846" s="328"/>
      <c r="SDZ846" s="328"/>
      <c r="SEA846" s="328"/>
      <c r="SEB846" s="328"/>
      <c r="SEC846" s="328"/>
      <c r="SED846" s="328"/>
      <c r="SEE846" s="328"/>
      <c r="SEF846" s="328"/>
      <c r="SEG846" s="328"/>
      <c r="SEH846" s="328"/>
      <c r="SEI846" s="328"/>
      <c r="SEJ846" s="328"/>
      <c r="SEK846" s="328"/>
      <c r="SEL846" s="328"/>
      <c r="SEM846" s="328"/>
      <c r="SEN846" s="328"/>
      <c r="SEO846" s="328"/>
      <c r="SEP846" s="328"/>
      <c r="SEQ846" s="328"/>
      <c r="SER846" s="328"/>
      <c r="SES846" s="328"/>
      <c r="SET846" s="328"/>
      <c r="SEU846" s="328"/>
      <c r="SEV846" s="328"/>
      <c r="SEW846" s="328"/>
      <c r="SEX846" s="328"/>
      <c r="SEY846" s="328"/>
      <c r="SEZ846" s="328"/>
      <c r="SFA846" s="328"/>
      <c r="SFB846" s="328"/>
      <c r="SFC846" s="328"/>
      <c r="SFD846" s="328"/>
      <c r="SFE846" s="328"/>
      <c r="SFF846" s="328"/>
      <c r="SFG846" s="328"/>
      <c r="SFH846" s="328"/>
      <c r="SFI846" s="328"/>
      <c r="SFJ846" s="328"/>
      <c r="SFK846" s="328"/>
      <c r="SFL846" s="328"/>
      <c r="SFM846" s="328"/>
      <c r="SFN846" s="328"/>
      <c r="SFO846" s="328"/>
      <c r="SFP846" s="328"/>
      <c r="SFQ846" s="328"/>
      <c r="SFR846" s="328"/>
      <c r="SFS846" s="328"/>
      <c r="SFT846" s="328"/>
      <c r="SFU846" s="328"/>
      <c r="SFV846" s="328"/>
      <c r="SFW846" s="328"/>
      <c r="SFX846" s="328"/>
      <c r="SFY846" s="328"/>
      <c r="SFZ846" s="328"/>
      <c r="SGA846" s="328"/>
      <c r="SGB846" s="328"/>
      <c r="SGC846" s="328"/>
      <c r="SGD846" s="328"/>
      <c r="SGE846" s="328"/>
      <c r="SGF846" s="328"/>
      <c r="SGG846" s="328"/>
      <c r="SGH846" s="328"/>
      <c r="SGI846" s="328"/>
      <c r="SGJ846" s="328"/>
      <c r="SGK846" s="328"/>
      <c r="SGL846" s="328"/>
      <c r="SGM846" s="328"/>
      <c r="SGN846" s="328"/>
      <c r="SGO846" s="328"/>
      <c r="SGP846" s="328"/>
      <c r="SGQ846" s="328"/>
      <c r="SGR846" s="328"/>
      <c r="SGS846" s="328"/>
      <c r="SGT846" s="328"/>
      <c r="SGU846" s="328"/>
      <c r="SGV846" s="328"/>
      <c r="SGW846" s="328"/>
      <c r="SGX846" s="328"/>
      <c r="SGY846" s="328"/>
      <c r="SGZ846" s="328"/>
      <c r="SHA846" s="328"/>
      <c r="SHB846" s="328"/>
      <c r="SHC846" s="328"/>
      <c r="SHD846" s="328"/>
      <c r="SHE846" s="328"/>
      <c r="SHF846" s="328"/>
      <c r="SHG846" s="328"/>
      <c r="SHH846" s="328"/>
      <c r="SHI846" s="328"/>
      <c r="SHJ846" s="328"/>
      <c r="SHK846" s="328"/>
      <c r="SHL846" s="328"/>
      <c r="SHM846" s="328"/>
      <c r="SHN846" s="328"/>
      <c r="SHO846" s="328"/>
      <c r="SHP846" s="328"/>
      <c r="SHQ846" s="328"/>
      <c r="SHR846" s="328"/>
      <c r="SHS846" s="328"/>
      <c r="SHT846" s="328"/>
      <c r="SHU846" s="328"/>
      <c r="SHV846" s="328"/>
      <c r="SHW846" s="328"/>
      <c r="SHX846" s="328"/>
      <c r="SHY846" s="328"/>
      <c r="SHZ846" s="328"/>
      <c r="SIA846" s="328"/>
      <c r="SIB846" s="328"/>
      <c r="SIC846" s="328"/>
      <c r="SID846" s="328"/>
      <c r="SIE846" s="328"/>
      <c r="SIF846" s="328"/>
      <c r="SIG846" s="328"/>
      <c r="SIH846" s="328"/>
      <c r="SII846" s="328"/>
      <c r="SIJ846" s="328"/>
      <c r="SIK846" s="328"/>
      <c r="SIL846" s="328"/>
      <c r="SIM846" s="328"/>
      <c r="SIN846" s="328"/>
      <c r="SIO846" s="328"/>
      <c r="SIP846" s="328"/>
      <c r="SIQ846" s="328"/>
      <c r="SIR846" s="328"/>
      <c r="SIS846" s="328"/>
      <c r="SIT846" s="328"/>
      <c r="SIU846" s="328"/>
      <c r="SIV846" s="328"/>
      <c r="SIW846" s="328"/>
      <c r="SIX846" s="328"/>
      <c r="SIY846" s="328"/>
      <c r="SIZ846" s="328"/>
      <c r="SJA846" s="328"/>
      <c r="SJB846" s="328"/>
      <c r="SJC846" s="328"/>
      <c r="SJD846" s="328"/>
      <c r="SJE846" s="328"/>
      <c r="SJF846" s="328"/>
      <c r="SJG846" s="328"/>
      <c r="SJH846" s="328"/>
      <c r="SJI846" s="328"/>
      <c r="SJJ846" s="328"/>
      <c r="SJK846" s="328"/>
      <c r="SJL846" s="328"/>
      <c r="SJM846" s="328"/>
      <c r="SJN846" s="328"/>
      <c r="SJO846" s="328"/>
      <c r="SJP846" s="328"/>
      <c r="SJQ846" s="328"/>
      <c r="SJR846" s="328"/>
      <c r="SJS846" s="328"/>
      <c r="SJT846" s="328"/>
      <c r="SJU846" s="328"/>
      <c r="SJV846" s="328"/>
      <c r="SJW846" s="328"/>
      <c r="SJX846" s="328"/>
      <c r="SJY846" s="328"/>
      <c r="SJZ846" s="328"/>
      <c r="SKA846" s="328"/>
      <c r="SKB846" s="328"/>
      <c r="SKC846" s="328"/>
      <c r="SKD846" s="328"/>
      <c r="SKE846" s="328"/>
      <c r="SKF846" s="328"/>
      <c r="SKG846" s="328"/>
      <c r="SKH846" s="328"/>
      <c r="SKI846" s="328"/>
      <c r="SKJ846" s="328"/>
      <c r="SKK846" s="328"/>
      <c r="SKL846" s="328"/>
      <c r="SKM846" s="328"/>
      <c r="SKN846" s="328"/>
      <c r="SKO846" s="328"/>
      <c r="SKP846" s="328"/>
      <c r="SKQ846" s="328"/>
      <c r="SKR846" s="328"/>
      <c r="SKS846" s="328"/>
      <c r="SKT846" s="328"/>
      <c r="SKU846" s="328"/>
      <c r="SKV846" s="328"/>
      <c r="SKW846" s="328"/>
      <c r="SKX846" s="328"/>
      <c r="SKY846" s="328"/>
      <c r="SKZ846" s="328"/>
      <c r="SLA846" s="328"/>
      <c r="SLB846" s="328"/>
      <c r="SLC846" s="328"/>
      <c r="SLD846" s="328"/>
      <c r="SLE846" s="328"/>
      <c r="SLF846" s="328"/>
      <c r="SLG846" s="328"/>
      <c r="SLH846" s="328"/>
      <c r="SLI846" s="328"/>
      <c r="SLJ846" s="328"/>
      <c r="SLK846" s="328"/>
      <c r="SLL846" s="328"/>
      <c r="SLM846" s="328"/>
      <c r="SLN846" s="328"/>
      <c r="SLO846" s="328"/>
      <c r="SLP846" s="328"/>
      <c r="SLQ846" s="328"/>
      <c r="SLR846" s="328"/>
      <c r="SLS846" s="328"/>
      <c r="SLT846" s="328"/>
      <c r="SLU846" s="328"/>
      <c r="SLV846" s="328"/>
      <c r="SLW846" s="328"/>
      <c r="SLX846" s="328"/>
      <c r="SLY846" s="328"/>
      <c r="SLZ846" s="328"/>
      <c r="SMA846" s="328"/>
      <c r="SMB846" s="328"/>
      <c r="SMC846" s="328"/>
      <c r="SMD846" s="328"/>
      <c r="SME846" s="328"/>
      <c r="SMF846" s="328"/>
      <c r="SMG846" s="328"/>
      <c r="SMH846" s="328"/>
      <c r="SMI846" s="328"/>
      <c r="SMJ846" s="328"/>
      <c r="SMK846" s="328"/>
      <c r="SML846" s="328"/>
      <c r="SMM846" s="328"/>
      <c r="SMN846" s="328"/>
      <c r="SMO846" s="328"/>
      <c r="SMP846" s="328"/>
      <c r="SMQ846" s="328"/>
      <c r="SMR846" s="328"/>
      <c r="SMS846" s="328"/>
      <c r="SMT846" s="328"/>
      <c r="SMU846" s="328"/>
      <c r="SMV846" s="328"/>
      <c r="SMW846" s="328"/>
      <c r="SMX846" s="328"/>
      <c r="SMY846" s="328"/>
      <c r="SMZ846" s="328"/>
      <c r="SNA846" s="328"/>
      <c r="SNB846" s="328"/>
      <c r="SNC846" s="328"/>
      <c r="SND846" s="328"/>
      <c r="SNE846" s="328"/>
      <c r="SNF846" s="328"/>
      <c r="SNG846" s="328"/>
      <c r="SNH846" s="328"/>
      <c r="SNI846" s="328"/>
      <c r="SNJ846" s="328"/>
      <c r="SNK846" s="328"/>
      <c r="SNL846" s="328"/>
      <c r="SNM846" s="328"/>
      <c r="SNN846" s="328"/>
      <c r="SNO846" s="328"/>
      <c r="SNP846" s="328"/>
      <c r="SNQ846" s="328"/>
      <c r="SNR846" s="328"/>
      <c r="SNS846" s="328"/>
      <c r="SNT846" s="328"/>
      <c r="SNU846" s="328"/>
      <c r="SNV846" s="328"/>
      <c r="SNW846" s="328"/>
      <c r="SNX846" s="328"/>
      <c r="SNY846" s="328"/>
      <c r="SNZ846" s="328"/>
      <c r="SOA846" s="328"/>
      <c r="SOB846" s="328"/>
      <c r="SOC846" s="328"/>
      <c r="SOD846" s="328"/>
      <c r="SOE846" s="328"/>
      <c r="SOF846" s="328"/>
      <c r="SOG846" s="328"/>
      <c r="SOH846" s="328"/>
      <c r="SOI846" s="328"/>
      <c r="SOJ846" s="328"/>
      <c r="SOK846" s="328"/>
      <c r="SOL846" s="328"/>
      <c r="SOM846" s="328"/>
      <c r="SON846" s="328"/>
      <c r="SOO846" s="328"/>
      <c r="SOP846" s="328"/>
      <c r="SOQ846" s="328"/>
      <c r="SOR846" s="328"/>
      <c r="SOS846" s="328"/>
      <c r="SOT846" s="328"/>
      <c r="SOU846" s="328"/>
      <c r="SOV846" s="328"/>
      <c r="SOW846" s="328"/>
      <c r="SOX846" s="328"/>
      <c r="SOY846" s="328"/>
      <c r="SOZ846" s="328"/>
      <c r="SPA846" s="328"/>
      <c r="SPB846" s="328"/>
      <c r="SPC846" s="328"/>
      <c r="SPD846" s="328"/>
      <c r="SPE846" s="328"/>
      <c r="SPF846" s="328"/>
      <c r="SPG846" s="328"/>
      <c r="SPH846" s="328"/>
      <c r="SPI846" s="328"/>
      <c r="SPJ846" s="328"/>
      <c r="SPK846" s="328"/>
      <c r="SPL846" s="328"/>
      <c r="SPM846" s="328"/>
      <c r="SPN846" s="328"/>
      <c r="SPO846" s="328"/>
      <c r="SPP846" s="328"/>
      <c r="SPQ846" s="328"/>
      <c r="SPR846" s="328"/>
      <c r="SPS846" s="328"/>
      <c r="SPT846" s="328"/>
      <c r="SPU846" s="328"/>
      <c r="SPV846" s="328"/>
      <c r="SPW846" s="328"/>
      <c r="SPX846" s="328"/>
      <c r="SPY846" s="328"/>
      <c r="SPZ846" s="328"/>
      <c r="SQA846" s="328"/>
      <c r="SQB846" s="328"/>
      <c r="SQC846" s="328"/>
      <c r="SQD846" s="328"/>
      <c r="SQE846" s="328"/>
      <c r="SQF846" s="328"/>
      <c r="SQG846" s="328"/>
      <c r="SQH846" s="328"/>
      <c r="SQI846" s="328"/>
      <c r="SQJ846" s="328"/>
      <c r="SQK846" s="328"/>
      <c r="SQL846" s="328"/>
      <c r="SQM846" s="328"/>
      <c r="SQN846" s="328"/>
      <c r="SQO846" s="328"/>
      <c r="SQP846" s="328"/>
      <c r="SQQ846" s="328"/>
      <c r="SQR846" s="328"/>
      <c r="SQS846" s="328"/>
      <c r="SQT846" s="328"/>
      <c r="SQU846" s="328"/>
      <c r="SQV846" s="328"/>
      <c r="SQW846" s="328"/>
      <c r="SQX846" s="328"/>
      <c r="SQY846" s="328"/>
      <c r="SQZ846" s="328"/>
      <c r="SRA846" s="328"/>
      <c r="SRB846" s="328"/>
      <c r="SRC846" s="328"/>
      <c r="SRD846" s="328"/>
      <c r="SRE846" s="328"/>
      <c r="SRF846" s="328"/>
      <c r="SRG846" s="328"/>
      <c r="SRH846" s="328"/>
      <c r="SRI846" s="328"/>
      <c r="SRJ846" s="328"/>
      <c r="SRK846" s="328"/>
      <c r="SRL846" s="328"/>
      <c r="SRM846" s="328"/>
      <c r="SRN846" s="328"/>
      <c r="SRO846" s="328"/>
      <c r="SRP846" s="328"/>
      <c r="SRQ846" s="328"/>
      <c r="SRR846" s="328"/>
      <c r="SRS846" s="328"/>
      <c r="SRT846" s="328"/>
      <c r="SRU846" s="328"/>
      <c r="SRV846" s="328"/>
      <c r="SRW846" s="328"/>
      <c r="SRX846" s="328"/>
      <c r="SRY846" s="328"/>
      <c r="SRZ846" s="328"/>
      <c r="SSA846" s="328"/>
      <c r="SSB846" s="328"/>
      <c r="SSC846" s="328"/>
      <c r="SSD846" s="328"/>
      <c r="SSE846" s="328"/>
      <c r="SSF846" s="328"/>
      <c r="SSG846" s="328"/>
      <c r="SSH846" s="328"/>
      <c r="SSI846" s="328"/>
      <c r="SSJ846" s="328"/>
      <c r="SSK846" s="328"/>
      <c r="SSL846" s="328"/>
      <c r="SSM846" s="328"/>
      <c r="SSN846" s="328"/>
      <c r="SSO846" s="328"/>
      <c r="SSP846" s="328"/>
      <c r="SSQ846" s="328"/>
      <c r="SSR846" s="328"/>
      <c r="SSS846" s="328"/>
      <c r="SST846" s="328"/>
      <c r="SSU846" s="328"/>
      <c r="SSV846" s="328"/>
      <c r="SSW846" s="328"/>
      <c r="SSX846" s="328"/>
      <c r="SSY846" s="328"/>
      <c r="SSZ846" s="328"/>
      <c r="STA846" s="328"/>
      <c r="STB846" s="328"/>
      <c r="STC846" s="328"/>
      <c r="STD846" s="328"/>
      <c r="STE846" s="328"/>
      <c r="STF846" s="328"/>
      <c r="STG846" s="328"/>
      <c r="STH846" s="328"/>
      <c r="STI846" s="328"/>
      <c r="STJ846" s="328"/>
      <c r="STK846" s="328"/>
      <c r="STL846" s="328"/>
      <c r="STM846" s="328"/>
      <c r="STN846" s="328"/>
      <c r="STO846" s="328"/>
      <c r="STP846" s="328"/>
      <c r="STQ846" s="328"/>
      <c r="STR846" s="328"/>
      <c r="STS846" s="328"/>
      <c r="STT846" s="328"/>
      <c r="STU846" s="328"/>
      <c r="STV846" s="328"/>
      <c r="STW846" s="328"/>
      <c r="STX846" s="328"/>
      <c r="STY846" s="328"/>
      <c r="STZ846" s="328"/>
      <c r="SUA846" s="328"/>
      <c r="SUB846" s="328"/>
      <c r="SUC846" s="328"/>
      <c r="SUD846" s="328"/>
      <c r="SUE846" s="328"/>
      <c r="SUF846" s="328"/>
      <c r="SUG846" s="328"/>
      <c r="SUH846" s="328"/>
      <c r="SUI846" s="328"/>
      <c r="SUJ846" s="328"/>
      <c r="SUK846" s="328"/>
      <c r="SUL846" s="328"/>
      <c r="SUM846" s="328"/>
      <c r="SUN846" s="328"/>
      <c r="SUO846" s="328"/>
      <c r="SUP846" s="328"/>
      <c r="SUQ846" s="328"/>
      <c r="SUR846" s="328"/>
      <c r="SUS846" s="328"/>
      <c r="SUT846" s="328"/>
      <c r="SUU846" s="328"/>
      <c r="SUV846" s="328"/>
      <c r="SUW846" s="328"/>
      <c r="SUX846" s="328"/>
      <c r="SUY846" s="328"/>
      <c r="SUZ846" s="328"/>
      <c r="SVA846" s="328"/>
      <c r="SVB846" s="328"/>
      <c r="SVC846" s="328"/>
      <c r="SVD846" s="328"/>
      <c r="SVE846" s="328"/>
      <c r="SVF846" s="328"/>
      <c r="SVG846" s="328"/>
      <c r="SVH846" s="328"/>
      <c r="SVI846" s="328"/>
      <c r="SVJ846" s="328"/>
      <c r="SVK846" s="328"/>
      <c r="SVL846" s="328"/>
      <c r="SVM846" s="328"/>
      <c r="SVN846" s="328"/>
      <c r="SVO846" s="328"/>
      <c r="SVP846" s="328"/>
      <c r="SVQ846" s="328"/>
      <c r="SVR846" s="328"/>
      <c r="SVS846" s="328"/>
      <c r="SVT846" s="328"/>
      <c r="SVU846" s="328"/>
      <c r="SVV846" s="328"/>
      <c r="SVW846" s="328"/>
      <c r="SVX846" s="328"/>
      <c r="SVY846" s="328"/>
      <c r="SVZ846" s="328"/>
      <c r="SWA846" s="328"/>
      <c r="SWB846" s="328"/>
      <c r="SWC846" s="328"/>
      <c r="SWD846" s="328"/>
      <c r="SWE846" s="328"/>
      <c r="SWF846" s="328"/>
      <c r="SWG846" s="328"/>
      <c r="SWH846" s="328"/>
      <c r="SWI846" s="328"/>
      <c r="SWJ846" s="328"/>
      <c r="SWK846" s="328"/>
      <c r="SWL846" s="328"/>
      <c r="SWM846" s="328"/>
      <c r="SWN846" s="328"/>
      <c r="SWO846" s="328"/>
      <c r="SWP846" s="328"/>
      <c r="SWQ846" s="328"/>
      <c r="SWR846" s="328"/>
      <c r="SWS846" s="328"/>
      <c r="SWT846" s="328"/>
      <c r="SWU846" s="328"/>
      <c r="SWV846" s="328"/>
      <c r="SWW846" s="328"/>
      <c r="SWX846" s="328"/>
      <c r="SWY846" s="328"/>
      <c r="SWZ846" s="328"/>
      <c r="SXA846" s="328"/>
      <c r="SXB846" s="328"/>
      <c r="SXC846" s="328"/>
      <c r="SXD846" s="328"/>
      <c r="SXE846" s="328"/>
      <c r="SXF846" s="328"/>
      <c r="SXG846" s="328"/>
      <c r="SXH846" s="328"/>
      <c r="SXI846" s="328"/>
      <c r="SXJ846" s="328"/>
      <c r="SXK846" s="328"/>
      <c r="SXL846" s="328"/>
      <c r="SXM846" s="328"/>
      <c r="SXN846" s="328"/>
      <c r="SXO846" s="328"/>
      <c r="SXP846" s="328"/>
      <c r="SXQ846" s="328"/>
      <c r="SXR846" s="328"/>
      <c r="SXS846" s="328"/>
      <c r="SXT846" s="328"/>
      <c r="SXU846" s="328"/>
      <c r="SXV846" s="328"/>
      <c r="SXW846" s="328"/>
      <c r="SXX846" s="328"/>
      <c r="SXY846" s="328"/>
      <c r="SXZ846" s="328"/>
      <c r="SYA846" s="328"/>
      <c r="SYB846" s="328"/>
      <c r="SYC846" s="328"/>
      <c r="SYD846" s="328"/>
      <c r="SYE846" s="328"/>
      <c r="SYF846" s="328"/>
      <c r="SYG846" s="328"/>
      <c r="SYH846" s="328"/>
      <c r="SYI846" s="328"/>
      <c r="SYJ846" s="328"/>
      <c r="SYK846" s="328"/>
      <c r="SYL846" s="328"/>
      <c r="SYM846" s="328"/>
      <c r="SYN846" s="328"/>
      <c r="SYO846" s="328"/>
      <c r="SYP846" s="328"/>
      <c r="SYQ846" s="328"/>
      <c r="SYR846" s="328"/>
      <c r="SYS846" s="328"/>
      <c r="SYT846" s="328"/>
      <c r="SYU846" s="328"/>
      <c r="SYV846" s="328"/>
      <c r="SYW846" s="328"/>
      <c r="SYX846" s="328"/>
      <c r="SYY846" s="328"/>
      <c r="SYZ846" s="328"/>
      <c r="SZA846" s="328"/>
      <c r="SZB846" s="328"/>
      <c r="SZC846" s="328"/>
      <c r="SZD846" s="328"/>
      <c r="SZE846" s="328"/>
      <c r="SZF846" s="328"/>
      <c r="SZG846" s="328"/>
      <c r="SZH846" s="328"/>
      <c r="SZI846" s="328"/>
      <c r="SZJ846" s="328"/>
      <c r="SZK846" s="328"/>
      <c r="SZL846" s="328"/>
      <c r="SZM846" s="328"/>
      <c r="SZN846" s="328"/>
      <c r="SZO846" s="328"/>
      <c r="SZP846" s="328"/>
      <c r="SZQ846" s="328"/>
      <c r="SZR846" s="328"/>
      <c r="SZS846" s="328"/>
      <c r="SZT846" s="328"/>
      <c r="SZU846" s="328"/>
      <c r="SZV846" s="328"/>
      <c r="SZW846" s="328"/>
      <c r="SZX846" s="328"/>
      <c r="SZY846" s="328"/>
      <c r="SZZ846" s="328"/>
      <c r="TAA846" s="328"/>
      <c r="TAB846" s="328"/>
      <c r="TAC846" s="328"/>
      <c r="TAD846" s="328"/>
      <c r="TAE846" s="328"/>
      <c r="TAF846" s="328"/>
      <c r="TAG846" s="328"/>
      <c r="TAH846" s="328"/>
      <c r="TAI846" s="328"/>
      <c r="TAJ846" s="328"/>
      <c r="TAK846" s="328"/>
      <c r="TAL846" s="328"/>
      <c r="TAM846" s="328"/>
      <c r="TAN846" s="328"/>
      <c r="TAO846" s="328"/>
      <c r="TAP846" s="328"/>
      <c r="TAQ846" s="328"/>
      <c r="TAR846" s="328"/>
      <c r="TAS846" s="328"/>
      <c r="TAT846" s="328"/>
      <c r="TAU846" s="328"/>
      <c r="TAV846" s="328"/>
      <c r="TAW846" s="328"/>
      <c r="TAX846" s="328"/>
      <c r="TAY846" s="328"/>
      <c r="TAZ846" s="328"/>
      <c r="TBA846" s="328"/>
      <c r="TBB846" s="328"/>
      <c r="TBC846" s="328"/>
      <c r="TBD846" s="328"/>
      <c r="TBE846" s="328"/>
      <c r="TBF846" s="328"/>
      <c r="TBG846" s="328"/>
      <c r="TBH846" s="328"/>
      <c r="TBI846" s="328"/>
      <c r="TBJ846" s="328"/>
      <c r="TBK846" s="328"/>
      <c r="TBL846" s="328"/>
      <c r="TBM846" s="328"/>
      <c r="TBN846" s="328"/>
      <c r="TBO846" s="328"/>
      <c r="TBP846" s="328"/>
      <c r="TBQ846" s="328"/>
      <c r="TBR846" s="328"/>
      <c r="TBS846" s="328"/>
      <c r="TBT846" s="328"/>
      <c r="TBU846" s="328"/>
      <c r="TBV846" s="328"/>
      <c r="TBW846" s="328"/>
      <c r="TBX846" s="328"/>
      <c r="TBY846" s="328"/>
      <c r="TBZ846" s="328"/>
      <c r="TCA846" s="328"/>
      <c r="TCB846" s="328"/>
      <c r="TCC846" s="328"/>
      <c r="TCD846" s="328"/>
      <c r="TCE846" s="328"/>
      <c r="TCF846" s="328"/>
      <c r="TCG846" s="328"/>
      <c r="TCH846" s="328"/>
      <c r="TCI846" s="328"/>
      <c r="TCJ846" s="328"/>
      <c r="TCK846" s="328"/>
      <c r="TCL846" s="328"/>
      <c r="TCM846" s="328"/>
      <c r="TCN846" s="328"/>
      <c r="TCO846" s="328"/>
      <c r="TCP846" s="328"/>
      <c r="TCQ846" s="328"/>
      <c r="TCR846" s="328"/>
      <c r="TCS846" s="328"/>
      <c r="TCT846" s="328"/>
      <c r="TCU846" s="328"/>
      <c r="TCV846" s="328"/>
      <c r="TCW846" s="328"/>
      <c r="TCX846" s="328"/>
      <c r="TCY846" s="328"/>
      <c r="TCZ846" s="328"/>
      <c r="TDA846" s="328"/>
      <c r="TDB846" s="328"/>
      <c r="TDC846" s="328"/>
      <c r="TDD846" s="328"/>
      <c r="TDE846" s="328"/>
      <c r="TDF846" s="328"/>
      <c r="TDG846" s="328"/>
      <c r="TDH846" s="328"/>
      <c r="TDI846" s="328"/>
      <c r="TDJ846" s="328"/>
      <c r="TDK846" s="328"/>
      <c r="TDL846" s="328"/>
      <c r="TDM846" s="328"/>
      <c r="TDN846" s="328"/>
      <c r="TDO846" s="328"/>
      <c r="TDP846" s="328"/>
      <c r="TDQ846" s="328"/>
      <c r="TDR846" s="328"/>
      <c r="TDS846" s="328"/>
      <c r="TDT846" s="328"/>
      <c r="TDU846" s="328"/>
      <c r="TDV846" s="328"/>
      <c r="TDW846" s="328"/>
      <c r="TDX846" s="328"/>
      <c r="TDY846" s="328"/>
      <c r="TDZ846" s="328"/>
      <c r="TEA846" s="328"/>
      <c r="TEB846" s="328"/>
      <c r="TEC846" s="328"/>
      <c r="TED846" s="328"/>
      <c r="TEE846" s="328"/>
      <c r="TEF846" s="328"/>
      <c r="TEG846" s="328"/>
      <c r="TEH846" s="328"/>
      <c r="TEI846" s="328"/>
      <c r="TEJ846" s="328"/>
      <c r="TEK846" s="328"/>
      <c r="TEL846" s="328"/>
      <c r="TEM846" s="328"/>
      <c r="TEN846" s="328"/>
      <c r="TEO846" s="328"/>
      <c r="TEP846" s="328"/>
      <c r="TEQ846" s="328"/>
      <c r="TER846" s="328"/>
      <c r="TES846" s="328"/>
      <c r="TET846" s="328"/>
      <c r="TEU846" s="328"/>
      <c r="TEV846" s="328"/>
      <c r="TEW846" s="328"/>
      <c r="TEX846" s="328"/>
      <c r="TEY846" s="328"/>
      <c r="TEZ846" s="328"/>
      <c r="TFA846" s="328"/>
      <c r="TFB846" s="328"/>
      <c r="TFC846" s="328"/>
      <c r="TFD846" s="328"/>
      <c r="TFE846" s="328"/>
      <c r="TFF846" s="328"/>
      <c r="TFG846" s="328"/>
      <c r="TFH846" s="328"/>
      <c r="TFI846" s="328"/>
      <c r="TFJ846" s="328"/>
      <c r="TFK846" s="328"/>
      <c r="TFL846" s="328"/>
      <c r="TFM846" s="328"/>
      <c r="TFN846" s="328"/>
      <c r="TFO846" s="328"/>
      <c r="TFP846" s="328"/>
      <c r="TFQ846" s="328"/>
      <c r="TFR846" s="328"/>
      <c r="TFS846" s="328"/>
      <c r="TFT846" s="328"/>
      <c r="TFU846" s="328"/>
      <c r="TFV846" s="328"/>
      <c r="TFW846" s="328"/>
      <c r="TFX846" s="328"/>
      <c r="TFY846" s="328"/>
      <c r="TFZ846" s="328"/>
      <c r="TGA846" s="328"/>
      <c r="TGB846" s="328"/>
      <c r="TGC846" s="328"/>
      <c r="TGD846" s="328"/>
      <c r="TGE846" s="328"/>
      <c r="TGF846" s="328"/>
      <c r="TGG846" s="328"/>
      <c r="TGH846" s="328"/>
      <c r="TGI846" s="328"/>
      <c r="TGJ846" s="328"/>
      <c r="TGK846" s="328"/>
      <c r="TGL846" s="328"/>
      <c r="TGM846" s="328"/>
      <c r="TGN846" s="328"/>
      <c r="TGO846" s="328"/>
      <c r="TGP846" s="328"/>
      <c r="TGQ846" s="328"/>
      <c r="TGR846" s="328"/>
      <c r="TGS846" s="328"/>
      <c r="TGT846" s="328"/>
      <c r="TGU846" s="328"/>
      <c r="TGV846" s="328"/>
      <c r="TGW846" s="328"/>
      <c r="TGX846" s="328"/>
      <c r="TGY846" s="328"/>
      <c r="TGZ846" s="328"/>
      <c r="THA846" s="328"/>
      <c r="THB846" s="328"/>
      <c r="THC846" s="328"/>
      <c r="THD846" s="328"/>
      <c r="THE846" s="328"/>
      <c r="THF846" s="328"/>
      <c r="THG846" s="328"/>
      <c r="THH846" s="328"/>
      <c r="THI846" s="328"/>
      <c r="THJ846" s="328"/>
      <c r="THK846" s="328"/>
      <c r="THL846" s="328"/>
      <c r="THM846" s="328"/>
      <c r="THN846" s="328"/>
      <c r="THO846" s="328"/>
      <c r="THP846" s="328"/>
      <c r="THQ846" s="328"/>
      <c r="THR846" s="328"/>
      <c r="THS846" s="328"/>
      <c r="THT846" s="328"/>
      <c r="THU846" s="328"/>
      <c r="THV846" s="328"/>
      <c r="THW846" s="328"/>
      <c r="THX846" s="328"/>
      <c r="THY846" s="328"/>
      <c r="THZ846" s="328"/>
      <c r="TIA846" s="328"/>
      <c r="TIB846" s="328"/>
      <c r="TIC846" s="328"/>
      <c r="TID846" s="328"/>
      <c r="TIE846" s="328"/>
      <c r="TIF846" s="328"/>
      <c r="TIG846" s="328"/>
      <c r="TIH846" s="328"/>
      <c r="TII846" s="328"/>
      <c r="TIJ846" s="328"/>
      <c r="TIK846" s="328"/>
      <c r="TIL846" s="328"/>
      <c r="TIM846" s="328"/>
      <c r="TIN846" s="328"/>
      <c r="TIO846" s="328"/>
      <c r="TIP846" s="328"/>
      <c r="TIQ846" s="328"/>
      <c r="TIR846" s="328"/>
      <c r="TIS846" s="328"/>
      <c r="TIT846" s="328"/>
      <c r="TIU846" s="328"/>
      <c r="TIV846" s="328"/>
      <c r="TIW846" s="328"/>
      <c r="TIX846" s="328"/>
      <c r="TIY846" s="328"/>
      <c r="TIZ846" s="328"/>
      <c r="TJA846" s="328"/>
      <c r="TJB846" s="328"/>
      <c r="TJC846" s="328"/>
      <c r="TJD846" s="328"/>
      <c r="TJE846" s="328"/>
      <c r="TJF846" s="328"/>
      <c r="TJG846" s="328"/>
      <c r="TJH846" s="328"/>
      <c r="TJI846" s="328"/>
      <c r="TJJ846" s="328"/>
      <c r="TJK846" s="328"/>
      <c r="TJL846" s="328"/>
      <c r="TJM846" s="328"/>
      <c r="TJN846" s="328"/>
      <c r="TJO846" s="328"/>
      <c r="TJP846" s="328"/>
      <c r="TJQ846" s="328"/>
      <c r="TJR846" s="328"/>
      <c r="TJS846" s="328"/>
      <c r="TJT846" s="328"/>
      <c r="TJU846" s="328"/>
      <c r="TJV846" s="328"/>
      <c r="TJW846" s="328"/>
      <c r="TJX846" s="328"/>
      <c r="TJY846" s="328"/>
      <c r="TJZ846" s="328"/>
      <c r="TKA846" s="328"/>
      <c r="TKB846" s="328"/>
      <c r="TKC846" s="328"/>
      <c r="TKD846" s="328"/>
      <c r="TKE846" s="328"/>
      <c r="TKF846" s="328"/>
      <c r="TKG846" s="328"/>
      <c r="TKH846" s="328"/>
      <c r="TKI846" s="328"/>
      <c r="TKJ846" s="328"/>
      <c r="TKK846" s="328"/>
      <c r="TKL846" s="328"/>
      <c r="TKM846" s="328"/>
      <c r="TKN846" s="328"/>
      <c r="TKO846" s="328"/>
      <c r="TKP846" s="328"/>
      <c r="TKQ846" s="328"/>
      <c r="TKR846" s="328"/>
      <c r="TKS846" s="328"/>
      <c r="TKT846" s="328"/>
      <c r="TKU846" s="328"/>
      <c r="TKV846" s="328"/>
      <c r="TKW846" s="328"/>
      <c r="TKX846" s="328"/>
      <c r="TKY846" s="328"/>
      <c r="TKZ846" s="328"/>
      <c r="TLA846" s="328"/>
      <c r="TLB846" s="328"/>
      <c r="TLC846" s="328"/>
      <c r="TLD846" s="328"/>
      <c r="TLE846" s="328"/>
      <c r="TLF846" s="328"/>
      <c r="TLG846" s="328"/>
      <c r="TLH846" s="328"/>
      <c r="TLI846" s="328"/>
      <c r="TLJ846" s="328"/>
      <c r="TLK846" s="328"/>
      <c r="TLL846" s="328"/>
      <c r="TLM846" s="328"/>
      <c r="TLN846" s="328"/>
      <c r="TLO846" s="328"/>
      <c r="TLP846" s="328"/>
      <c r="TLQ846" s="328"/>
      <c r="TLR846" s="328"/>
      <c r="TLS846" s="328"/>
      <c r="TLT846" s="328"/>
      <c r="TLU846" s="328"/>
      <c r="TLV846" s="328"/>
      <c r="TLW846" s="328"/>
      <c r="TLX846" s="328"/>
      <c r="TLY846" s="328"/>
      <c r="TLZ846" s="328"/>
      <c r="TMA846" s="328"/>
      <c r="TMB846" s="328"/>
      <c r="TMC846" s="328"/>
      <c r="TMD846" s="328"/>
      <c r="TME846" s="328"/>
      <c r="TMF846" s="328"/>
      <c r="TMG846" s="328"/>
      <c r="TMH846" s="328"/>
      <c r="TMI846" s="328"/>
      <c r="TMJ846" s="328"/>
      <c r="TMK846" s="328"/>
      <c r="TML846" s="328"/>
      <c r="TMM846" s="328"/>
      <c r="TMN846" s="328"/>
      <c r="TMO846" s="328"/>
      <c r="TMP846" s="328"/>
      <c r="TMQ846" s="328"/>
      <c r="TMR846" s="328"/>
      <c r="TMS846" s="328"/>
      <c r="TMT846" s="328"/>
      <c r="TMU846" s="328"/>
      <c r="TMV846" s="328"/>
      <c r="TMW846" s="328"/>
      <c r="TMX846" s="328"/>
      <c r="TMY846" s="328"/>
      <c r="TMZ846" s="328"/>
      <c r="TNA846" s="328"/>
      <c r="TNB846" s="328"/>
      <c r="TNC846" s="328"/>
      <c r="TND846" s="328"/>
      <c r="TNE846" s="328"/>
      <c r="TNF846" s="328"/>
      <c r="TNG846" s="328"/>
      <c r="TNH846" s="328"/>
      <c r="TNI846" s="328"/>
      <c r="TNJ846" s="328"/>
      <c r="TNK846" s="328"/>
      <c r="TNL846" s="328"/>
      <c r="TNM846" s="328"/>
      <c r="TNN846" s="328"/>
      <c r="TNO846" s="328"/>
      <c r="TNP846" s="328"/>
      <c r="TNQ846" s="328"/>
      <c r="TNR846" s="328"/>
      <c r="TNS846" s="328"/>
      <c r="TNT846" s="328"/>
      <c r="TNU846" s="328"/>
      <c r="TNV846" s="328"/>
      <c r="TNW846" s="328"/>
      <c r="TNX846" s="328"/>
      <c r="TNY846" s="328"/>
      <c r="TNZ846" s="328"/>
      <c r="TOA846" s="328"/>
      <c r="TOB846" s="328"/>
      <c r="TOC846" s="328"/>
      <c r="TOD846" s="328"/>
      <c r="TOE846" s="328"/>
      <c r="TOF846" s="328"/>
      <c r="TOG846" s="328"/>
      <c r="TOH846" s="328"/>
      <c r="TOI846" s="328"/>
      <c r="TOJ846" s="328"/>
      <c r="TOK846" s="328"/>
      <c r="TOL846" s="328"/>
      <c r="TOM846" s="328"/>
      <c r="TON846" s="328"/>
      <c r="TOO846" s="328"/>
      <c r="TOP846" s="328"/>
      <c r="TOQ846" s="328"/>
      <c r="TOR846" s="328"/>
      <c r="TOS846" s="328"/>
      <c r="TOT846" s="328"/>
      <c r="TOU846" s="328"/>
      <c r="TOV846" s="328"/>
      <c r="TOW846" s="328"/>
      <c r="TOX846" s="328"/>
      <c r="TOY846" s="328"/>
      <c r="TOZ846" s="328"/>
      <c r="TPA846" s="328"/>
      <c r="TPB846" s="328"/>
      <c r="TPC846" s="328"/>
      <c r="TPD846" s="328"/>
      <c r="TPE846" s="328"/>
      <c r="TPF846" s="328"/>
      <c r="TPG846" s="328"/>
      <c r="TPH846" s="328"/>
      <c r="TPI846" s="328"/>
      <c r="TPJ846" s="328"/>
      <c r="TPK846" s="328"/>
      <c r="TPL846" s="328"/>
      <c r="TPM846" s="328"/>
      <c r="TPN846" s="328"/>
      <c r="TPO846" s="328"/>
      <c r="TPP846" s="328"/>
      <c r="TPQ846" s="328"/>
      <c r="TPR846" s="328"/>
      <c r="TPS846" s="328"/>
      <c r="TPT846" s="328"/>
      <c r="TPU846" s="328"/>
      <c r="TPV846" s="328"/>
      <c r="TPW846" s="328"/>
      <c r="TPX846" s="328"/>
      <c r="TPY846" s="328"/>
      <c r="TPZ846" s="328"/>
      <c r="TQA846" s="328"/>
      <c r="TQB846" s="328"/>
      <c r="TQC846" s="328"/>
      <c r="TQD846" s="328"/>
      <c r="TQE846" s="328"/>
      <c r="TQF846" s="328"/>
      <c r="TQG846" s="328"/>
      <c r="TQH846" s="328"/>
      <c r="TQI846" s="328"/>
      <c r="TQJ846" s="328"/>
      <c r="TQK846" s="328"/>
      <c r="TQL846" s="328"/>
      <c r="TQM846" s="328"/>
      <c r="TQN846" s="328"/>
      <c r="TQO846" s="328"/>
      <c r="TQP846" s="328"/>
      <c r="TQQ846" s="328"/>
      <c r="TQR846" s="328"/>
      <c r="TQS846" s="328"/>
      <c r="TQT846" s="328"/>
      <c r="TQU846" s="328"/>
      <c r="TQV846" s="328"/>
      <c r="TQW846" s="328"/>
      <c r="TQX846" s="328"/>
      <c r="TQY846" s="328"/>
      <c r="TQZ846" s="328"/>
      <c r="TRA846" s="328"/>
      <c r="TRB846" s="328"/>
      <c r="TRC846" s="328"/>
      <c r="TRD846" s="328"/>
      <c r="TRE846" s="328"/>
      <c r="TRF846" s="328"/>
      <c r="TRG846" s="328"/>
      <c r="TRH846" s="328"/>
      <c r="TRI846" s="328"/>
      <c r="TRJ846" s="328"/>
      <c r="TRK846" s="328"/>
      <c r="TRL846" s="328"/>
      <c r="TRM846" s="328"/>
      <c r="TRN846" s="328"/>
      <c r="TRO846" s="328"/>
      <c r="TRP846" s="328"/>
      <c r="TRQ846" s="328"/>
      <c r="TRR846" s="328"/>
      <c r="TRS846" s="328"/>
      <c r="TRT846" s="328"/>
      <c r="TRU846" s="328"/>
      <c r="TRV846" s="328"/>
      <c r="TRW846" s="328"/>
      <c r="TRX846" s="328"/>
      <c r="TRY846" s="328"/>
      <c r="TRZ846" s="328"/>
      <c r="TSA846" s="328"/>
      <c r="TSB846" s="328"/>
      <c r="TSC846" s="328"/>
      <c r="TSD846" s="328"/>
      <c r="TSE846" s="328"/>
      <c r="TSF846" s="328"/>
      <c r="TSG846" s="328"/>
      <c r="TSH846" s="328"/>
      <c r="TSI846" s="328"/>
      <c r="TSJ846" s="328"/>
      <c r="TSK846" s="328"/>
      <c r="TSL846" s="328"/>
      <c r="TSM846" s="328"/>
      <c r="TSN846" s="328"/>
      <c r="TSO846" s="328"/>
      <c r="TSP846" s="328"/>
      <c r="TSQ846" s="328"/>
      <c r="TSR846" s="328"/>
      <c r="TSS846" s="328"/>
      <c r="TST846" s="328"/>
      <c r="TSU846" s="328"/>
      <c r="TSV846" s="328"/>
      <c r="TSW846" s="328"/>
      <c r="TSX846" s="328"/>
      <c r="TSY846" s="328"/>
      <c r="TSZ846" s="328"/>
      <c r="TTA846" s="328"/>
      <c r="TTB846" s="328"/>
      <c r="TTC846" s="328"/>
      <c r="TTD846" s="328"/>
      <c r="TTE846" s="328"/>
      <c r="TTF846" s="328"/>
      <c r="TTG846" s="328"/>
      <c r="TTH846" s="328"/>
      <c r="TTI846" s="328"/>
      <c r="TTJ846" s="328"/>
      <c r="TTK846" s="328"/>
      <c r="TTL846" s="328"/>
      <c r="TTM846" s="328"/>
      <c r="TTN846" s="328"/>
      <c r="TTO846" s="328"/>
      <c r="TTP846" s="328"/>
      <c r="TTQ846" s="328"/>
      <c r="TTR846" s="328"/>
      <c r="TTS846" s="328"/>
      <c r="TTT846" s="328"/>
      <c r="TTU846" s="328"/>
      <c r="TTV846" s="328"/>
      <c r="TTW846" s="328"/>
      <c r="TTX846" s="328"/>
      <c r="TTY846" s="328"/>
      <c r="TTZ846" s="328"/>
      <c r="TUA846" s="328"/>
      <c r="TUB846" s="328"/>
      <c r="TUC846" s="328"/>
      <c r="TUD846" s="328"/>
      <c r="TUE846" s="328"/>
      <c r="TUF846" s="328"/>
      <c r="TUG846" s="328"/>
      <c r="TUH846" s="328"/>
      <c r="TUI846" s="328"/>
      <c r="TUJ846" s="328"/>
      <c r="TUK846" s="328"/>
      <c r="TUL846" s="328"/>
      <c r="TUM846" s="328"/>
      <c r="TUN846" s="328"/>
      <c r="TUO846" s="328"/>
      <c r="TUP846" s="328"/>
      <c r="TUQ846" s="328"/>
      <c r="TUR846" s="328"/>
      <c r="TUS846" s="328"/>
      <c r="TUT846" s="328"/>
      <c r="TUU846" s="328"/>
      <c r="TUV846" s="328"/>
      <c r="TUW846" s="328"/>
      <c r="TUX846" s="328"/>
      <c r="TUY846" s="328"/>
      <c r="TUZ846" s="328"/>
      <c r="TVA846" s="328"/>
      <c r="TVB846" s="328"/>
      <c r="TVC846" s="328"/>
      <c r="TVD846" s="328"/>
      <c r="TVE846" s="328"/>
      <c r="TVF846" s="328"/>
      <c r="TVG846" s="328"/>
      <c r="TVH846" s="328"/>
      <c r="TVI846" s="328"/>
      <c r="TVJ846" s="328"/>
      <c r="TVK846" s="328"/>
      <c r="TVL846" s="328"/>
      <c r="TVM846" s="328"/>
      <c r="TVN846" s="328"/>
      <c r="TVO846" s="328"/>
      <c r="TVP846" s="328"/>
      <c r="TVQ846" s="328"/>
      <c r="TVR846" s="328"/>
      <c r="TVS846" s="328"/>
      <c r="TVT846" s="328"/>
      <c r="TVU846" s="328"/>
      <c r="TVV846" s="328"/>
      <c r="TVW846" s="328"/>
      <c r="TVX846" s="328"/>
      <c r="TVY846" s="328"/>
      <c r="TVZ846" s="328"/>
      <c r="TWA846" s="328"/>
      <c r="TWB846" s="328"/>
      <c r="TWC846" s="328"/>
      <c r="TWD846" s="328"/>
      <c r="TWE846" s="328"/>
      <c r="TWF846" s="328"/>
      <c r="TWG846" s="328"/>
      <c r="TWH846" s="328"/>
      <c r="TWI846" s="328"/>
      <c r="TWJ846" s="328"/>
      <c r="TWK846" s="328"/>
      <c r="TWL846" s="328"/>
      <c r="TWM846" s="328"/>
      <c r="TWN846" s="328"/>
      <c r="TWO846" s="328"/>
      <c r="TWP846" s="328"/>
      <c r="TWQ846" s="328"/>
      <c r="TWR846" s="328"/>
      <c r="TWS846" s="328"/>
      <c r="TWT846" s="328"/>
      <c r="TWU846" s="328"/>
      <c r="TWV846" s="328"/>
      <c r="TWW846" s="328"/>
      <c r="TWX846" s="328"/>
      <c r="TWY846" s="328"/>
      <c r="TWZ846" s="328"/>
      <c r="TXA846" s="328"/>
      <c r="TXB846" s="328"/>
      <c r="TXC846" s="328"/>
      <c r="TXD846" s="328"/>
      <c r="TXE846" s="328"/>
      <c r="TXF846" s="328"/>
      <c r="TXG846" s="328"/>
      <c r="TXH846" s="328"/>
      <c r="TXI846" s="328"/>
      <c r="TXJ846" s="328"/>
      <c r="TXK846" s="328"/>
      <c r="TXL846" s="328"/>
      <c r="TXM846" s="328"/>
      <c r="TXN846" s="328"/>
      <c r="TXO846" s="328"/>
      <c r="TXP846" s="328"/>
      <c r="TXQ846" s="328"/>
      <c r="TXR846" s="328"/>
      <c r="TXS846" s="328"/>
      <c r="TXT846" s="328"/>
      <c r="TXU846" s="328"/>
      <c r="TXV846" s="328"/>
      <c r="TXW846" s="328"/>
      <c r="TXX846" s="328"/>
      <c r="TXY846" s="328"/>
      <c r="TXZ846" s="328"/>
      <c r="TYA846" s="328"/>
      <c r="TYB846" s="328"/>
      <c r="TYC846" s="328"/>
      <c r="TYD846" s="328"/>
      <c r="TYE846" s="328"/>
      <c r="TYF846" s="328"/>
      <c r="TYG846" s="328"/>
      <c r="TYH846" s="328"/>
      <c r="TYI846" s="328"/>
      <c r="TYJ846" s="328"/>
      <c r="TYK846" s="328"/>
      <c r="TYL846" s="328"/>
      <c r="TYM846" s="328"/>
      <c r="TYN846" s="328"/>
      <c r="TYO846" s="328"/>
      <c r="TYP846" s="328"/>
      <c r="TYQ846" s="328"/>
      <c r="TYR846" s="328"/>
      <c r="TYS846" s="328"/>
      <c r="TYT846" s="328"/>
      <c r="TYU846" s="328"/>
      <c r="TYV846" s="328"/>
      <c r="TYW846" s="328"/>
      <c r="TYX846" s="328"/>
      <c r="TYY846" s="328"/>
      <c r="TYZ846" s="328"/>
      <c r="TZA846" s="328"/>
      <c r="TZB846" s="328"/>
      <c r="TZC846" s="328"/>
      <c r="TZD846" s="328"/>
      <c r="TZE846" s="328"/>
      <c r="TZF846" s="328"/>
      <c r="TZG846" s="328"/>
      <c r="TZH846" s="328"/>
      <c r="TZI846" s="328"/>
      <c r="TZJ846" s="328"/>
      <c r="TZK846" s="328"/>
      <c r="TZL846" s="328"/>
      <c r="TZM846" s="328"/>
      <c r="TZN846" s="328"/>
      <c r="TZO846" s="328"/>
      <c r="TZP846" s="328"/>
      <c r="TZQ846" s="328"/>
      <c r="TZR846" s="328"/>
      <c r="TZS846" s="328"/>
      <c r="TZT846" s="328"/>
      <c r="TZU846" s="328"/>
      <c r="TZV846" s="328"/>
      <c r="TZW846" s="328"/>
      <c r="TZX846" s="328"/>
      <c r="TZY846" s="328"/>
      <c r="TZZ846" s="328"/>
      <c r="UAA846" s="328"/>
      <c r="UAB846" s="328"/>
      <c r="UAC846" s="328"/>
      <c r="UAD846" s="328"/>
      <c r="UAE846" s="328"/>
      <c r="UAF846" s="328"/>
      <c r="UAG846" s="328"/>
      <c r="UAH846" s="328"/>
      <c r="UAI846" s="328"/>
      <c r="UAJ846" s="328"/>
      <c r="UAK846" s="328"/>
      <c r="UAL846" s="328"/>
      <c r="UAM846" s="328"/>
      <c r="UAN846" s="328"/>
      <c r="UAO846" s="328"/>
      <c r="UAP846" s="328"/>
      <c r="UAQ846" s="328"/>
      <c r="UAR846" s="328"/>
      <c r="UAS846" s="328"/>
      <c r="UAT846" s="328"/>
      <c r="UAU846" s="328"/>
      <c r="UAV846" s="328"/>
      <c r="UAW846" s="328"/>
      <c r="UAX846" s="328"/>
      <c r="UAY846" s="328"/>
      <c r="UAZ846" s="328"/>
      <c r="UBA846" s="328"/>
      <c r="UBB846" s="328"/>
      <c r="UBC846" s="328"/>
      <c r="UBD846" s="328"/>
      <c r="UBE846" s="328"/>
      <c r="UBF846" s="328"/>
      <c r="UBG846" s="328"/>
      <c r="UBH846" s="328"/>
      <c r="UBI846" s="328"/>
      <c r="UBJ846" s="328"/>
      <c r="UBK846" s="328"/>
      <c r="UBL846" s="328"/>
      <c r="UBM846" s="328"/>
      <c r="UBN846" s="328"/>
      <c r="UBO846" s="328"/>
      <c r="UBP846" s="328"/>
      <c r="UBQ846" s="328"/>
      <c r="UBR846" s="328"/>
      <c r="UBS846" s="328"/>
      <c r="UBT846" s="328"/>
      <c r="UBU846" s="328"/>
      <c r="UBV846" s="328"/>
      <c r="UBW846" s="328"/>
      <c r="UBX846" s="328"/>
      <c r="UBY846" s="328"/>
      <c r="UBZ846" s="328"/>
      <c r="UCA846" s="328"/>
      <c r="UCB846" s="328"/>
      <c r="UCC846" s="328"/>
      <c r="UCD846" s="328"/>
      <c r="UCE846" s="328"/>
      <c r="UCF846" s="328"/>
      <c r="UCG846" s="328"/>
      <c r="UCH846" s="328"/>
      <c r="UCI846" s="328"/>
      <c r="UCJ846" s="328"/>
      <c r="UCK846" s="328"/>
      <c r="UCL846" s="328"/>
      <c r="UCM846" s="328"/>
      <c r="UCN846" s="328"/>
      <c r="UCO846" s="328"/>
      <c r="UCP846" s="328"/>
      <c r="UCQ846" s="328"/>
      <c r="UCR846" s="328"/>
      <c r="UCS846" s="328"/>
      <c r="UCT846" s="328"/>
      <c r="UCU846" s="328"/>
      <c r="UCV846" s="328"/>
      <c r="UCW846" s="328"/>
      <c r="UCX846" s="328"/>
      <c r="UCY846" s="328"/>
      <c r="UCZ846" s="328"/>
      <c r="UDA846" s="328"/>
      <c r="UDB846" s="328"/>
      <c r="UDC846" s="328"/>
      <c r="UDD846" s="328"/>
      <c r="UDE846" s="328"/>
      <c r="UDF846" s="328"/>
      <c r="UDG846" s="328"/>
      <c r="UDH846" s="328"/>
      <c r="UDI846" s="328"/>
      <c r="UDJ846" s="328"/>
      <c r="UDK846" s="328"/>
      <c r="UDL846" s="328"/>
      <c r="UDM846" s="328"/>
      <c r="UDN846" s="328"/>
      <c r="UDO846" s="328"/>
      <c r="UDP846" s="328"/>
      <c r="UDQ846" s="328"/>
      <c r="UDR846" s="328"/>
      <c r="UDS846" s="328"/>
      <c r="UDT846" s="328"/>
      <c r="UDU846" s="328"/>
      <c r="UDV846" s="328"/>
      <c r="UDW846" s="328"/>
      <c r="UDX846" s="328"/>
      <c r="UDY846" s="328"/>
      <c r="UDZ846" s="328"/>
      <c r="UEA846" s="328"/>
      <c r="UEB846" s="328"/>
      <c r="UEC846" s="328"/>
      <c r="UED846" s="328"/>
      <c r="UEE846" s="328"/>
      <c r="UEF846" s="328"/>
      <c r="UEG846" s="328"/>
      <c r="UEH846" s="328"/>
      <c r="UEI846" s="328"/>
      <c r="UEJ846" s="328"/>
      <c r="UEK846" s="328"/>
      <c r="UEL846" s="328"/>
      <c r="UEM846" s="328"/>
      <c r="UEN846" s="328"/>
      <c r="UEO846" s="328"/>
      <c r="UEP846" s="328"/>
      <c r="UEQ846" s="328"/>
      <c r="UER846" s="328"/>
      <c r="UES846" s="328"/>
      <c r="UET846" s="328"/>
      <c r="UEU846" s="328"/>
      <c r="UEV846" s="328"/>
      <c r="UEW846" s="328"/>
      <c r="UEX846" s="328"/>
      <c r="UEY846" s="328"/>
      <c r="UEZ846" s="328"/>
      <c r="UFA846" s="328"/>
      <c r="UFB846" s="328"/>
      <c r="UFC846" s="328"/>
      <c r="UFD846" s="328"/>
      <c r="UFE846" s="328"/>
      <c r="UFF846" s="328"/>
      <c r="UFG846" s="328"/>
      <c r="UFH846" s="328"/>
      <c r="UFI846" s="328"/>
      <c r="UFJ846" s="328"/>
      <c r="UFK846" s="328"/>
      <c r="UFL846" s="328"/>
      <c r="UFM846" s="328"/>
      <c r="UFN846" s="328"/>
      <c r="UFO846" s="328"/>
      <c r="UFP846" s="328"/>
      <c r="UFQ846" s="328"/>
      <c r="UFR846" s="328"/>
      <c r="UFS846" s="328"/>
      <c r="UFT846" s="328"/>
      <c r="UFU846" s="328"/>
      <c r="UFV846" s="328"/>
      <c r="UFW846" s="328"/>
      <c r="UFX846" s="328"/>
      <c r="UFY846" s="328"/>
      <c r="UFZ846" s="328"/>
      <c r="UGA846" s="328"/>
      <c r="UGB846" s="328"/>
      <c r="UGC846" s="328"/>
      <c r="UGD846" s="328"/>
      <c r="UGE846" s="328"/>
      <c r="UGF846" s="328"/>
      <c r="UGG846" s="328"/>
      <c r="UGH846" s="328"/>
      <c r="UGI846" s="328"/>
      <c r="UGJ846" s="328"/>
      <c r="UGK846" s="328"/>
      <c r="UGL846" s="328"/>
      <c r="UGM846" s="328"/>
      <c r="UGN846" s="328"/>
      <c r="UGO846" s="328"/>
      <c r="UGP846" s="328"/>
      <c r="UGQ846" s="328"/>
      <c r="UGR846" s="328"/>
      <c r="UGS846" s="328"/>
      <c r="UGT846" s="328"/>
      <c r="UGU846" s="328"/>
      <c r="UGV846" s="328"/>
      <c r="UGW846" s="328"/>
      <c r="UGX846" s="328"/>
      <c r="UGY846" s="328"/>
      <c r="UGZ846" s="328"/>
      <c r="UHA846" s="328"/>
      <c r="UHB846" s="328"/>
      <c r="UHC846" s="328"/>
      <c r="UHD846" s="328"/>
      <c r="UHE846" s="328"/>
      <c r="UHF846" s="328"/>
      <c r="UHG846" s="328"/>
      <c r="UHH846" s="328"/>
      <c r="UHI846" s="328"/>
      <c r="UHJ846" s="328"/>
      <c r="UHK846" s="328"/>
      <c r="UHL846" s="328"/>
      <c r="UHM846" s="328"/>
      <c r="UHN846" s="328"/>
      <c r="UHO846" s="328"/>
      <c r="UHP846" s="328"/>
      <c r="UHQ846" s="328"/>
      <c r="UHR846" s="328"/>
      <c r="UHS846" s="328"/>
      <c r="UHT846" s="328"/>
      <c r="UHU846" s="328"/>
      <c r="UHV846" s="328"/>
      <c r="UHW846" s="328"/>
      <c r="UHX846" s="328"/>
      <c r="UHY846" s="328"/>
      <c r="UHZ846" s="328"/>
      <c r="UIA846" s="328"/>
      <c r="UIB846" s="328"/>
      <c r="UIC846" s="328"/>
      <c r="UID846" s="328"/>
      <c r="UIE846" s="328"/>
      <c r="UIF846" s="328"/>
      <c r="UIG846" s="328"/>
      <c r="UIH846" s="328"/>
      <c r="UII846" s="328"/>
      <c r="UIJ846" s="328"/>
      <c r="UIK846" s="328"/>
      <c r="UIL846" s="328"/>
      <c r="UIM846" s="328"/>
      <c r="UIN846" s="328"/>
      <c r="UIO846" s="328"/>
      <c r="UIP846" s="328"/>
      <c r="UIQ846" s="328"/>
      <c r="UIR846" s="328"/>
      <c r="UIS846" s="328"/>
      <c r="UIT846" s="328"/>
      <c r="UIU846" s="328"/>
      <c r="UIV846" s="328"/>
      <c r="UIW846" s="328"/>
      <c r="UIX846" s="328"/>
      <c r="UIY846" s="328"/>
      <c r="UIZ846" s="328"/>
      <c r="UJA846" s="328"/>
      <c r="UJB846" s="328"/>
      <c r="UJC846" s="328"/>
      <c r="UJD846" s="328"/>
      <c r="UJE846" s="328"/>
      <c r="UJF846" s="328"/>
      <c r="UJG846" s="328"/>
      <c r="UJH846" s="328"/>
      <c r="UJI846" s="328"/>
      <c r="UJJ846" s="328"/>
      <c r="UJK846" s="328"/>
      <c r="UJL846" s="328"/>
      <c r="UJM846" s="328"/>
      <c r="UJN846" s="328"/>
      <c r="UJO846" s="328"/>
      <c r="UJP846" s="328"/>
      <c r="UJQ846" s="328"/>
      <c r="UJR846" s="328"/>
      <c r="UJS846" s="328"/>
      <c r="UJT846" s="328"/>
      <c r="UJU846" s="328"/>
      <c r="UJV846" s="328"/>
      <c r="UJW846" s="328"/>
      <c r="UJX846" s="328"/>
      <c r="UJY846" s="328"/>
      <c r="UJZ846" s="328"/>
      <c r="UKA846" s="328"/>
      <c r="UKB846" s="328"/>
      <c r="UKC846" s="328"/>
      <c r="UKD846" s="328"/>
      <c r="UKE846" s="328"/>
      <c r="UKF846" s="328"/>
      <c r="UKG846" s="328"/>
      <c r="UKH846" s="328"/>
      <c r="UKI846" s="328"/>
      <c r="UKJ846" s="328"/>
      <c r="UKK846" s="328"/>
      <c r="UKL846" s="328"/>
      <c r="UKM846" s="328"/>
      <c r="UKN846" s="328"/>
      <c r="UKO846" s="328"/>
      <c r="UKP846" s="328"/>
      <c r="UKQ846" s="328"/>
      <c r="UKR846" s="328"/>
      <c r="UKS846" s="328"/>
      <c r="UKT846" s="328"/>
      <c r="UKU846" s="328"/>
      <c r="UKV846" s="328"/>
      <c r="UKW846" s="328"/>
      <c r="UKX846" s="328"/>
      <c r="UKY846" s="328"/>
      <c r="UKZ846" s="328"/>
      <c r="ULA846" s="328"/>
      <c r="ULB846" s="328"/>
      <c r="ULC846" s="328"/>
      <c r="ULD846" s="328"/>
      <c r="ULE846" s="328"/>
      <c r="ULF846" s="328"/>
      <c r="ULG846" s="328"/>
      <c r="ULH846" s="328"/>
      <c r="ULI846" s="328"/>
      <c r="ULJ846" s="328"/>
      <c r="ULK846" s="328"/>
      <c r="ULL846" s="328"/>
      <c r="ULM846" s="328"/>
      <c r="ULN846" s="328"/>
      <c r="ULO846" s="328"/>
      <c r="ULP846" s="328"/>
      <c r="ULQ846" s="328"/>
      <c r="ULR846" s="328"/>
      <c r="ULS846" s="328"/>
      <c r="ULT846" s="328"/>
      <c r="ULU846" s="328"/>
      <c r="ULV846" s="328"/>
      <c r="ULW846" s="328"/>
      <c r="ULX846" s="328"/>
      <c r="ULY846" s="328"/>
      <c r="ULZ846" s="328"/>
      <c r="UMA846" s="328"/>
      <c r="UMB846" s="328"/>
      <c r="UMC846" s="328"/>
      <c r="UMD846" s="328"/>
      <c r="UME846" s="328"/>
      <c r="UMF846" s="328"/>
      <c r="UMG846" s="328"/>
      <c r="UMH846" s="328"/>
      <c r="UMI846" s="328"/>
      <c r="UMJ846" s="328"/>
      <c r="UMK846" s="328"/>
      <c r="UML846" s="328"/>
      <c r="UMM846" s="328"/>
      <c r="UMN846" s="328"/>
      <c r="UMO846" s="328"/>
      <c r="UMP846" s="328"/>
      <c r="UMQ846" s="328"/>
      <c r="UMR846" s="328"/>
      <c r="UMS846" s="328"/>
      <c r="UMT846" s="328"/>
      <c r="UMU846" s="328"/>
      <c r="UMV846" s="328"/>
      <c r="UMW846" s="328"/>
      <c r="UMX846" s="328"/>
      <c r="UMY846" s="328"/>
      <c r="UMZ846" s="328"/>
      <c r="UNA846" s="328"/>
      <c r="UNB846" s="328"/>
      <c r="UNC846" s="328"/>
      <c r="UND846" s="328"/>
      <c r="UNE846" s="328"/>
      <c r="UNF846" s="328"/>
      <c r="UNG846" s="328"/>
      <c r="UNH846" s="328"/>
      <c r="UNI846" s="328"/>
      <c r="UNJ846" s="328"/>
      <c r="UNK846" s="328"/>
      <c r="UNL846" s="328"/>
      <c r="UNM846" s="328"/>
      <c r="UNN846" s="328"/>
      <c r="UNO846" s="328"/>
      <c r="UNP846" s="328"/>
      <c r="UNQ846" s="328"/>
      <c r="UNR846" s="328"/>
      <c r="UNS846" s="328"/>
      <c r="UNT846" s="328"/>
      <c r="UNU846" s="328"/>
      <c r="UNV846" s="328"/>
      <c r="UNW846" s="328"/>
      <c r="UNX846" s="328"/>
      <c r="UNY846" s="328"/>
      <c r="UNZ846" s="328"/>
      <c r="UOA846" s="328"/>
      <c r="UOB846" s="328"/>
      <c r="UOC846" s="328"/>
      <c r="UOD846" s="328"/>
      <c r="UOE846" s="328"/>
      <c r="UOF846" s="328"/>
      <c r="UOG846" s="328"/>
      <c r="UOH846" s="328"/>
      <c r="UOI846" s="328"/>
      <c r="UOJ846" s="328"/>
      <c r="UOK846" s="328"/>
      <c r="UOL846" s="328"/>
      <c r="UOM846" s="328"/>
      <c r="UON846" s="328"/>
      <c r="UOO846" s="328"/>
      <c r="UOP846" s="328"/>
      <c r="UOQ846" s="328"/>
      <c r="UOR846" s="328"/>
      <c r="UOS846" s="328"/>
      <c r="UOT846" s="328"/>
      <c r="UOU846" s="328"/>
      <c r="UOV846" s="328"/>
      <c r="UOW846" s="328"/>
      <c r="UOX846" s="328"/>
      <c r="UOY846" s="328"/>
      <c r="UOZ846" s="328"/>
      <c r="UPA846" s="328"/>
      <c r="UPB846" s="328"/>
      <c r="UPC846" s="328"/>
      <c r="UPD846" s="328"/>
      <c r="UPE846" s="328"/>
      <c r="UPF846" s="328"/>
      <c r="UPG846" s="328"/>
      <c r="UPH846" s="328"/>
      <c r="UPI846" s="328"/>
      <c r="UPJ846" s="328"/>
      <c r="UPK846" s="328"/>
      <c r="UPL846" s="328"/>
      <c r="UPM846" s="328"/>
      <c r="UPN846" s="328"/>
      <c r="UPO846" s="328"/>
      <c r="UPP846" s="328"/>
      <c r="UPQ846" s="328"/>
      <c r="UPR846" s="328"/>
      <c r="UPS846" s="328"/>
      <c r="UPT846" s="328"/>
      <c r="UPU846" s="328"/>
      <c r="UPV846" s="328"/>
      <c r="UPW846" s="328"/>
      <c r="UPX846" s="328"/>
      <c r="UPY846" s="328"/>
      <c r="UPZ846" s="328"/>
      <c r="UQA846" s="328"/>
      <c r="UQB846" s="328"/>
      <c r="UQC846" s="328"/>
      <c r="UQD846" s="328"/>
      <c r="UQE846" s="328"/>
      <c r="UQF846" s="328"/>
      <c r="UQG846" s="328"/>
      <c r="UQH846" s="328"/>
      <c r="UQI846" s="328"/>
      <c r="UQJ846" s="328"/>
      <c r="UQK846" s="328"/>
      <c r="UQL846" s="328"/>
      <c r="UQM846" s="328"/>
      <c r="UQN846" s="328"/>
      <c r="UQO846" s="328"/>
      <c r="UQP846" s="328"/>
      <c r="UQQ846" s="328"/>
      <c r="UQR846" s="328"/>
      <c r="UQS846" s="328"/>
      <c r="UQT846" s="328"/>
      <c r="UQU846" s="328"/>
      <c r="UQV846" s="328"/>
      <c r="UQW846" s="328"/>
      <c r="UQX846" s="328"/>
      <c r="UQY846" s="328"/>
      <c r="UQZ846" s="328"/>
      <c r="URA846" s="328"/>
      <c r="URB846" s="328"/>
      <c r="URC846" s="328"/>
      <c r="URD846" s="328"/>
      <c r="URE846" s="328"/>
      <c r="URF846" s="328"/>
      <c r="URG846" s="328"/>
      <c r="URH846" s="328"/>
      <c r="URI846" s="328"/>
      <c r="URJ846" s="328"/>
      <c r="URK846" s="328"/>
      <c r="URL846" s="328"/>
      <c r="URM846" s="328"/>
      <c r="URN846" s="328"/>
      <c r="URO846" s="328"/>
      <c r="URP846" s="328"/>
      <c r="URQ846" s="328"/>
      <c r="URR846" s="328"/>
      <c r="URS846" s="328"/>
      <c r="URT846" s="328"/>
      <c r="URU846" s="328"/>
      <c r="URV846" s="328"/>
      <c r="URW846" s="328"/>
      <c r="URX846" s="328"/>
      <c r="URY846" s="328"/>
      <c r="URZ846" s="328"/>
      <c r="USA846" s="328"/>
      <c r="USB846" s="328"/>
      <c r="USC846" s="328"/>
      <c r="USD846" s="328"/>
      <c r="USE846" s="328"/>
      <c r="USF846" s="328"/>
      <c r="USG846" s="328"/>
      <c r="USH846" s="328"/>
      <c r="USI846" s="328"/>
      <c r="USJ846" s="328"/>
      <c r="USK846" s="328"/>
      <c r="USL846" s="328"/>
      <c r="USM846" s="328"/>
      <c r="USN846" s="328"/>
      <c r="USO846" s="328"/>
      <c r="USP846" s="328"/>
      <c r="USQ846" s="328"/>
      <c r="USR846" s="328"/>
      <c r="USS846" s="328"/>
      <c r="UST846" s="328"/>
      <c r="USU846" s="328"/>
      <c r="USV846" s="328"/>
      <c r="USW846" s="328"/>
      <c r="USX846" s="328"/>
      <c r="USY846" s="328"/>
      <c r="USZ846" s="328"/>
      <c r="UTA846" s="328"/>
      <c r="UTB846" s="328"/>
      <c r="UTC846" s="328"/>
      <c r="UTD846" s="328"/>
      <c r="UTE846" s="328"/>
      <c r="UTF846" s="328"/>
      <c r="UTG846" s="328"/>
      <c r="UTH846" s="328"/>
      <c r="UTI846" s="328"/>
      <c r="UTJ846" s="328"/>
      <c r="UTK846" s="328"/>
      <c r="UTL846" s="328"/>
      <c r="UTM846" s="328"/>
      <c r="UTN846" s="328"/>
      <c r="UTO846" s="328"/>
      <c r="UTP846" s="328"/>
      <c r="UTQ846" s="328"/>
      <c r="UTR846" s="328"/>
      <c r="UTS846" s="328"/>
      <c r="UTT846" s="328"/>
      <c r="UTU846" s="328"/>
      <c r="UTV846" s="328"/>
      <c r="UTW846" s="328"/>
      <c r="UTX846" s="328"/>
      <c r="UTY846" s="328"/>
      <c r="UTZ846" s="328"/>
      <c r="UUA846" s="328"/>
      <c r="UUB846" s="328"/>
      <c r="UUC846" s="328"/>
      <c r="UUD846" s="328"/>
      <c r="UUE846" s="328"/>
      <c r="UUF846" s="328"/>
      <c r="UUG846" s="328"/>
      <c r="UUH846" s="328"/>
      <c r="UUI846" s="328"/>
      <c r="UUJ846" s="328"/>
      <c r="UUK846" s="328"/>
      <c r="UUL846" s="328"/>
      <c r="UUM846" s="328"/>
      <c r="UUN846" s="328"/>
      <c r="UUO846" s="328"/>
      <c r="UUP846" s="328"/>
      <c r="UUQ846" s="328"/>
      <c r="UUR846" s="328"/>
      <c r="UUS846" s="328"/>
      <c r="UUT846" s="328"/>
      <c r="UUU846" s="328"/>
      <c r="UUV846" s="328"/>
      <c r="UUW846" s="328"/>
      <c r="UUX846" s="328"/>
      <c r="UUY846" s="328"/>
      <c r="UUZ846" s="328"/>
      <c r="UVA846" s="328"/>
      <c r="UVB846" s="328"/>
      <c r="UVC846" s="328"/>
      <c r="UVD846" s="328"/>
      <c r="UVE846" s="328"/>
      <c r="UVF846" s="328"/>
      <c r="UVG846" s="328"/>
      <c r="UVH846" s="328"/>
      <c r="UVI846" s="328"/>
      <c r="UVJ846" s="328"/>
      <c r="UVK846" s="328"/>
      <c r="UVL846" s="328"/>
      <c r="UVM846" s="328"/>
      <c r="UVN846" s="328"/>
      <c r="UVO846" s="328"/>
      <c r="UVP846" s="328"/>
      <c r="UVQ846" s="328"/>
      <c r="UVR846" s="328"/>
      <c r="UVS846" s="328"/>
      <c r="UVT846" s="328"/>
      <c r="UVU846" s="328"/>
      <c r="UVV846" s="328"/>
      <c r="UVW846" s="328"/>
      <c r="UVX846" s="328"/>
      <c r="UVY846" s="328"/>
      <c r="UVZ846" s="328"/>
      <c r="UWA846" s="328"/>
      <c r="UWB846" s="328"/>
      <c r="UWC846" s="328"/>
      <c r="UWD846" s="328"/>
      <c r="UWE846" s="328"/>
      <c r="UWF846" s="328"/>
      <c r="UWG846" s="328"/>
      <c r="UWH846" s="328"/>
      <c r="UWI846" s="328"/>
      <c r="UWJ846" s="328"/>
      <c r="UWK846" s="328"/>
      <c r="UWL846" s="328"/>
      <c r="UWM846" s="328"/>
      <c r="UWN846" s="328"/>
      <c r="UWO846" s="328"/>
      <c r="UWP846" s="328"/>
      <c r="UWQ846" s="328"/>
      <c r="UWR846" s="328"/>
      <c r="UWS846" s="328"/>
      <c r="UWT846" s="328"/>
      <c r="UWU846" s="328"/>
      <c r="UWV846" s="328"/>
      <c r="UWW846" s="328"/>
      <c r="UWX846" s="328"/>
      <c r="UWY846" s="328"/>
      <c r="UWZ846" s="328"/>
      <c r="UXA846" s="328"/>
      <c r="UXB846" s="328"/>
      <c r="UXC846" s="328"/>
      <c r="UXD846" s="328"/>
      <c r="UXE846" s="328"/>
      <c r="UXF846" s="328"/>
      <c r="UXG846" s="328"/>
      <c r="UXH846" s="328"/>
      <c r="UXI846" s="328"/>
      <c r="UXJ846" s="328"/>
      <c r="UXK846" s="328"/>
      <c r="UXL846" s="328"/>
      <c r="UXM846" s="328"/>
      <c r="UXN846" s="328"/>
      <c r="UXO846" s="328"/>
      <c r="UXP846" s="328"/>
      <c r="UXQ846" s="328"/>
      <c r="UXR846" s="328"/>
      <c r="UXS846" s="328"/>
      <c r="UXT846" s="328"/>
      <c r="UXU846" s="328"/>
      <c r="UXV846" s="328"/>
      <c r="UXW846" s="328"/>
      <c r="UXX846" s="328"/>
      <c r="UXY846" s="328"/>
      <c r="UXZ846" s="328"/>
      <c r="UYA846" s="328"/>
      <c r="UYB846" s="328"/>
      <c r="UYC846" s="328"/>
      <c r="UYD846" s="328"/>
      <c r="UYE846" s="328"/>
      <c r="UYF846" s="328"/>
      <c r="UYG846" s="328"/>
      <c r="UYH846" s="328"/>
      <c r="UYI846" s="328"/>
      <c r="UYJ846" s="328"/>
      <c r="UYK846" s="328"/>
      <c r="UYL846" s="328"/>
      <c r="UYM846" s="328"/>
      <c r="UYN846" s="328"/>
      <c r="UYO846" s="328"/>
      <c r="UYP846" s="328"/>
      <c r="UYQ846" s="328"/>
      <c r="UYR846" s="328"/>
      <c r="UYS846" s="328"/>
      <c r="UYT846" s="328"/>
      <c r="UYU846" s="328"/>
      <c r="UYV846" s="328"/>
      <c r="UYW846" s="328"/>
      <c r="UYX846" s="328"/>
      <c r="UYY846" s="328"/>
      <c r="UYZ846" s="328"/>
      <c r="UZA846" s="328"/>
      <c r="UZB846" s="328"/>
      <c r="UZC846" s="328"/>
      <c r="UZD846" s="328"/>
      <c r="UZE846" s="328"/>
      <c r="UZF846" s="328"/>
      <c r="UZG846" s="328"/>
      <c r="UZH846" s="328"/>
      <c r="UZI846" s="328"/>
      <c r="UZJ846" s="328"/>
      <c r="UZK846" s="328"/>
      <c r="UZL846" s="328"/>
      <c r="UZM846" s="328"/>
      <c r="UZN846" s="328"/>
      <c r="UZO846" s="328"/>
      <c r="UZP846" s="328"/>
      <c r="UZQ846" s="328"/>
      <c r="UZR846" s="328"/>
      <c r="UZS846" s="328"/>
      <c r="UZT846" s="328"/>
      <c r="UZU846" s="328"/>
      <c r="UZV846" s="328"/>
      <c r="UZW846" s="328"/>
      <c r="UZX846" s="328"/>
      <c r="UZY846" s="328"/>
      <c r="UZZ846" s="328"/>
      <c r="VAA846" s="328"/>
      <c r="VAB846" s="328"/>
      <c r="VAC846" s="328"/>
      <c r="VAD846" s="328"/>
      <c r="VAE846" s="328"/>
      <c r="VAF846" s="328"/>
      <c r="VAG846" s="328"/>
      <c r="VAH846" s="328"/>
      <c r="VAI846" s="328"/>
      <c r="VAJ846" s="328"/>
      <c r="VAK846" s="328"/>
      <c r="VAL846" s="328"/>
      <c r="VAM846" s="328"/>
      <c r="VAN846" s="328"/>
      <c r="VAO846" s="328"/>
      <c r="VAP846" s="328"/>
      <c r="VAQ846" s="328"/>
      <c r="VAR846" s="328"/>
      <c r="VAS846" s="328"/>
      <c r="VAT846" s="328"/>
      <c r="VAU846" s="328"/>
      <c r="VAV846" s="328"/>
      <c r="VAW846" s="328"/>
      <c r="VAX846" s="328"/>
      <c r="VAY846" s="328"/>
      <c r="VAZ846" s="328"/>
      <c r="VBA846" s="328"/>
      <c r="VBB846" s="328"/>
      <c r="VBC846" s="328"/>
      <c r="VBD846" s="328"/>
      <c r="VBE846" s="328"/>
      <c r="VBF846" s="328"/>
      <c r="VBG846" s="328"/>
      <c r="VBH846" s="328"/>
      <c r="VBI846" s="328"/>
      <c r="VBJ846" s="328"/>
      <c r="VBK846" s="328"/>
      <c r="VBL846" s="328"/>
      <c r="VBM846" s="328"/>
      <c r="VBN846" s="328"/>
      <c r="VBO846" s="328"/>
      <c r="VBP846" s="328"/>
      <c r="VBQ846" s="328"/>
      <c r="VBR846" s="328"/>
      <c r="VBS846" s="328"/>
      <c r="VBT846" s="328"/>
      <c r="VBU846" s="328"/>
      <c r="VBV846" s="328"/>
      <c r="VBW846" s="328"/>
      <c r="VBX846" s="328"/>
      <c r="VBY846" s="328"/>
      <c r="VBZ846" s="328"/>
      <c r="VCA846" s="328"/>
      <c r="VCB846" s="328"/>
      <c r="VCC846" s="328"/>
      <c r="VCD846" s="328"/>
      <c r="VCE846" s="328"/>
      <c r="VCF846" s="328"/>
      <c r="VCG846" s="328"/>
      <c r="VCH846" s="328"/>
      <c r="VCI846" s="328"/>
      <c r="VCJ846" s="328"/>
      <c r="VCK846" s="328"/>
      <c r="VCL846" s="328"/>
      <c r="VCM846" s="328"/>
      <c r="VCN846" s="328"/>
      <c r="VCO846" s="328"/>
      <c r="VCP846" s="328"/>
      <c r="VCQ846" s="328"/>
      <c r="VCR846" s="328"/>
      <c r="VCS846" s="328"/>
      <c r="VCT846" s="328"/>
      <c r="VCU846" s="328"/>
      <c r="VCV846" s="328"/>
      <c r="VCW846" s="328"/>
      <c r="VCX846" s="328"/>
      <c r="VCY846" s="328"/>
      <c r="VCZ846" s="328"/>
      <c r="VDA846" s="328"/>
      <c r="VDB846" s="328"/>
      <c r="VDC846" s="328"/>
      <c r="VDD846" s="328"/>
      <c r="VDE846" s="328"/>
      <c r="VDF846" s="328"/>
      <c r="VDG846" s="328"/>
      <c r="VDH846" s="328"/>
      <c r="VDI846" s="328"/>
      <c r="VDJ846" s="328"/>
      <c r="VDK846" s="328"/>
      <c r="VDL846" s="328"/>
      <c r="VDM846" s="328"/>
      <c r="VDN846" s="328"/>
      <c r="VDO846" s="328"/>
      <c r="VDP846" s="328"/>
      <c r="VDQ846" s="328"/>
      <c r="VDR846" s="328"/>
      <c r="VDS846" s="328"/>
      <c r="VDT846" s="328"/>
      <c r="VDU846" s="328"/>
      <c r="VDV846" s="328"/>
      <c r="VDW846" s="328"/>
      <c r="VDX846" s="328"/>
      <c r="VDY846" s="328"/>
      <c r="VDZ846" s="328"/>
      <c r="VEA846" s="328"/>
      <c r="VEB846" s="328"/>
      <c r="VEC846" s="328"/>
      <c r="VED846" s="328"/>
      <c r="VEE846" s="328"/>
      <c r="VEF846" s="328"/>
      <c r="VEG846" s="328"/>
      <c r="VEH846" s="328"/>
      <c r="VEI846" s="328"/>
      <c r="VEJ846" s="328"/>
      <c r="VEK846" s="328"/>
      <c r="VEL846" s="328"/>
      <c r="VEM846" s="328"/>
      <c r="VEN846" s="328"/>
      <c r="VEO846" s="328"/>
      <c r="VEP846" s="328"/>
      <c r="VEQ846" s="328"/>
      <c r="VER846" s="328"/>
      <c r="VES846" s="328"/>
      <c r="VET846" s="328"/>
      <c r="VEU846" s="328"/>
      <c r="VEV846" s="328"/>
      <c r="VEW846" s="328"/>
      <c r="VEX846" s="328"/>
      <c r="VEY846" s="328"/>
      <c r="VEZ846" s="328"/>
      <c r="VFA846" s="328"/>
      <c r="VFB846" s="328"/>
      <c r="VFC846" s="328"/>
      <c r="VFD846" s="328"/>
      <c r="VFE846" s="328"/>
      <c r="VFF846" s="328"/>
      <c r="VFG846" s="328"/>
      <c r="VFH846" s="328"/>
      <c r="VFI846" s="328"/>
      <c r="VFJ846" s="328"/>
      <c r="VFK846" s="328"/>
      <c r="VFL846" s="328"/>
      <c r="VFM846" s="328"/>
      <c r="VFN846" s="328"/>
      <c r="VFO846" s="328"/>
      <c r="VFP846" s="328"/>
      <c r="VFQ846" s="328"/>
      <c r="VFR846" s="328"/>
      <c r="VFS846" s="328"/>
      <c r="VFT846" s="328"/>
      <c r="VFU846" s="328"/>
      <c r="VFV846" s="328"/>
      <c r="VFW846" s="328"/>
      <c r="VFX846" s="328"/>
      <c r="VFY846" s="328"/>
      <c r="VFZ846" s="328"/>
      <c r="VGA846" s="328"/>
      <c r="VGB846" s="328"/>
      <c r="VGC846" s="328"/>
      <c r="VGD846" s="328"/>
      <c r="VGE846" s="328"/>
      <c r="VGF846" s="328"/>
      <c r="VGG846" s="328"/>
      <c r="VGH846" s="328"/>
      <c r="VGI846" s="328"/>
      <c r="VGJ846" s="328"/>
      <c r="VGK846" s="328"/>
      <c r="VGL846" s="328"/>
      <c r="VGM846" s="328"/>
      <c r="VGN846" s="328"/>
      <c r="VGO846" s="328"/>
      <c r="VGP846" s="328"/>
      <c r="VGQ846" s="328"/>
      <c r="VGR846" s="328"/>
      <c r="VGS846" s="328"/>
      <c r="VGT846" s="328"/>
      <c r="VGU846" s="328"/>
      <c r="VGV846" s="328"/>
      <c r="VGW846" s="328"/>
      <c r="VGX846" s="328"/>
      <c r="VGY846" s="328"/>
      <c r="VGZ846" s="328"/>
      <c r="VHA846" s="328"/>
      <c r="VHB846" s="328"/>
      <c r="VHC846" s="328"/>
      <c r="VHD846" s="328"/>
      <c r="VHE846" s="328"/>
      <c r="VHF846" s="328"/>
      <c r="VHG846" s="328"/>
      <c r="VHH846" s="328"/>
      <c r="VHI846" s="328"/>
      <c r="VHJ846" s="328"/>
      <c r="VHK846" s="328"/>
      <c r="VHL846" s="328"/>
      <c r="VHM846" s="328"/>
      <c r="VHN846" s="328"/>
      <c r="VHO846" s="328"/>
      <c r="VHP846" s="328"/>
      <c r="VHQ846" s="328"/>
      <c r="VHR846" s="328"/>
      <c r="VHS846" s="328"/>
      <c r="VHT846" s="328"/>
      <c r="VHU846" s="328"/>
      <c r="VHV846" s="328"/>
      <c r="VHW846" s="328"/>
      <c r="VHX846" s="328"/>
      <c r="VHY846" s="328"/>
      <c r="VHZ846" s="328"/>
      <c r="VIA846" s="328"/>
      <c r="VIB846" s="328"/>
      <c r="VIC846" s="328"/>
      <c r="VID846" s="328"/>
      <c r="VIE846" s="328"/>
      <c r="VIF846" s="328"/>
      <c r="VIG846" s="328"/>
      <c r="VIH846" s="328"/>
      <c r="VII846" s="328"/>
      <c r="VIJ846" s="328"/>
      <c r="VIK846" s="328"/>
      <c r="VIL846" s="328"/>
      <c r="VIM846" s="328"/>
      <c r="VIN846" s="328"/>
      <c r="VIO846" s="328"/>
      <c r="VIP846" s="328"/>
      <c r="VIQ846" s="328"/>
      <c r="VIR846" s="328"/>
      <c r="VIS846" s="328"/>
      <c r="VIT846" s="328"/>
      <c r="VIU846" s="328"/>
      <c r="VIV846" s="328"/>
      <c r="VIW846" s="328"/>
      <c r="VIX846" s="328"/>
      <c r="VIY846" s="328"/>
      <c r="VIZ846" s="328"/>
      <c r="VJA846" s="328"/>
      <c r="VJB846" s="328"/>
      <c r="VJC846" s="328"/>
      <c r="VJD846" s="328"/>
      <c r="VJE846" s="328"/>
      <c r="VJF846" s="328"/>
      <c r="VJG846" s="328"/>
      <c r="VJH846" s="328"/>
      <c r="VJI846" s="328"/>
      <c r="VJJ846" s="328"/>
      <c r="VJK846" s="328"/>
      <c r="VJL846" s="328"/>
      <c r="VJM846" s="328"/>
      <c r="VJN846" s="328"/>
      <c r="VJO846" s="328"/>
      <c r="VJP846" s="328"/>
      <c r="VJQ846" s="328"/>
      <c r="VJR846" s="328"/>
      <c r="VJS846" s="328"/>
      <c r="VJT846" s="328"/>
      <c r="VJU846" s="328"/>
      <c r="VJV846" s="328"/>
      <c r="VJW846" s="328"/>
      <c r="VJX846" s="328"/>
      <c r="VJY846" s="328"/>
      <c r="VJZ846" s="328"/>
      <c r="VKA846" s="328"/>
      <c r="VKB846" s="328"/>
      <c r="VKC846" s="328"/>
      <c r="VKD846" s="328"/>
      <c r="VKE846" s="328"/>
      <c r="VKF846" s="328"/>
      <c r="VKG846" s="328"/>
      <c r="VKH846" s="328"/>
      <c r="VKI846" s="328"/>
      <c r="VKJ846" s="328"/>
      <c r="VKK846" s="328"/>
      <c r="VKL846" s="328"/>
      <c r="VKM846" s="328"/>
      <c r="VKN846" s="328"/>
      <c r="VKO846" s="328"/>
      <c r="VKP846" s="328"/>
      <c r="VKQ846" s="328"/>
      <c r="VKR846" s="328"/>
      <c r="VKS846" s="328"/>
      <c r="VKT846" s="328"/>
      <c r="VKU846" s="328"/>
      <c r="VKV846" s="328"/>
      <c r="VKW846" s="328"/>
      <c r="VKX846" s="328"/>
      <c r="VKY846" s="328"/>
      <c r="VKZ846" s="328"/>
      <c r="VLA846" s="328"/>
      <c r="VLB846" s="328"/>
      <c r="VLC846" s="328"/>
      <c r="VLD846" s="328"/>
      <c r="VLE846" s="328"/>
      <c r="VLF846" s="328"/>
      <c r="VLG846" s="328"/>
      <c r="VLH846" s="328"/>
      <c r="VLI846" s="328"/>
      <c r="VLJ846" s="328"/>
      <c r="VLK846" s="328"/>
      <c r="VLL846" s="328"/>
      <c r="VLM846" s="328"/>
      <c r="VLN846" s="328"/>
      <c r="VLO846" s="328"/>
      <c r="VLP846" s="328"/>
      <c r="VLQ846" s="328"/>
      <c r="VLR846" s="328"/>
      <c r="VLS846" s="328"/>
      <c r="VLT846" s="328"/>
      <c r="VLU846" s="328"/>
      <c r="VLV846" s="328"/>
      <c r="VLW846" s="328"/>
      <c r="VLX846" s="328"/>
      <c r="VLY846" s="328"/>
      <c r="VLZ846" s="328"/>
      <c r="VMA846" s="328"/>
      <c r="VMB846" s="328"/>
      <c r="VMC846" s="328"/>
      <c r="VMD846" s="328"/>
      <c r="VME846" s="328"/>
      <c r="VMF846" s="328"/>
      <c r="VMG846" s="328"/>
      <c r="VMH846" s="328"/>
      <c r="VMI846" s="328"/>
      <c r="VMJ846" s="328"/>
      <c r="VMK846" s="328"/>
      <c r="VML846" s="328"/>
      <c r="VMM846" s="328"/>
      <c r="VMN846" s="328"/>
      <c r="VMO846" s="328"/>
      <c r="VMP846" s="328"/>
      <c r="VMQ846" s="328"/>
      <c r="VMR846" s="328"/>
      <c r="VMS846" s="328"/>
      <c r="VMT846" s="328"/>
      <c r="VMU846" s="328"/>
      <c r="VMV846" s="328"/>
      <c r="VMW846" s="328"/>
      <c r="VMX846" s="328"/>
      <c r="VMY846" s="328"/>
      <c r="VMZ846" s="328"/>
      <c r="VNA846" s="328"/>
      <c r="VNB846" s="328"/>
      <c r="VNC846" s="328"/>
      <c r="VND846" s="328"/>
      <c r="VNE846" s="328"/>
      <c r="VNF846" s="328"/>
      <c r="VNG846" s="328"/>
      <c r="VNH846" s="328"/>
      <c r="VNI846" s="328"/>
      <c r="VNJ846" s="328"/>
      <c r="VNK846" s="328"/>
      <c r="VNL846" s="328"/>
      <c r="VNM846" s="328"/>
      <c r="VNN846" s="328"/>
      <c r="VNO846" s="328"/>
      <c r="VNP846" s="328"/>
      <c r="VNQ846" s="328"/>
      <c r="VNR846" s="328"/>
      <c r="VNS846" s="328"/>
      <c r="VNT846" s="328"/>
      <c r="VNU846" s="328"/>
      <c r="VNV846" s="328"/>
      <c r="VNW846" s="328"/>
      <c r="VNX846" s="328"/>
      <c r="VNY846" s="328"/>
      <c r="VNZ846" s="328"/>
      <c r="VOA846" s="328"/>
      <c r="VOB846" s="328"/>
      <c r="VOC846" s="328"/>
      <c r="VOD846" s="328"/>
      <c r="VOE846" s="328"/>
      <c r="VOF846" s="328"/>
      <c r="VOG846" s="328"/>
      <c r="VOH846" s="328"/>
      <c r="VOI846" s="328"/>
      <c r="VOJ846" s="328"/>
      <c r="VOK846" s="328"/>
      <c r="VOL846" s="328"/>
      <c r="VOM846" s="328"/>
      <c r="VON846" s="328"/>
      <c r="VOO846" s="328"/>
      <c r="VOP846" s="328"/>
      <c r="VOQ846" s="328"/>
      <c r="VOR846" s="328"/>
      <c r="VOS846" s="328"/>
      <c r="VOT846" s="328"/>
      <c r="VOU846" s="328"/>
      <c r="VOV846" s="328"/>
      <c r="VOW846" s="328"/>
      <c r="VOX846" s="328"/>
      <c r="VOY846" s="328"/>
      <c r="VOZ846" s="328"/>
      <c r="VPA846" s="328"/>
      <c r="VPB846" s="328"/>
      <c r="VPC846" s="328"/>
      <c r="VPD846" s="328"/>
      <c r="VPE846" s="328"/>
      <c r="VPF846" s="328"/>
      <c r="VPG846" s="328"/>
      <c r="VPH846" s="328"/>
      <c r="VPI846" s="328"/>
      <c r="VPJ846" s="328"/>
      <c r="VPK846" s="328"/>
      <c r="VPL846" s="328"/>
      <c r="VPM846" s="328"/>
      <c r="VPN846" s="328"/>
      <c r="VPO846" s="328"/>
      <c r="VPP846" s="328"/>
      <c r="VPQ846" s="328"/>
      <c r="VPR846" s="328"/>
      <c r="VPS846" s="328"/>
      <c r="VPT846" s="328"/>
      <c r="VPU846" s="328"/>
      <c r="VPV846" s="328"/>
      <c r="VPW846" s="328"/>
      <c r="VPX846" s="328"/>
      <c r="VPY846" s="328"/>
      <c r="VPZ846" s="328"/>
      <c r="VQA846" s="328"/>
      <c r="VQB846" s="328"/>
      <c r="VQC846" s="328"/>
      <c r="VQD846" s="328"/>
      <c r="VQE846" s="328"/>
      <c r="VQF846" s="328"/>
      <c r="VQG846" s="328"/>
      <c r="VQH846" s="328"/>
      <c r="VQI846" s="328"/>
      <c r="VQJ846" s="328"/>
      <c r="VQK846" s="328"/>
      <c r="VQL846" s="328"/>
      <c r="VQM846" s="328"/>
      <c r="VQN846" s="328"/>
      <c r="VQO846" s="328"/>
      <c r="VQP846" s="328"/>
      <c r="VQQ846" s="328"/>
      <c r="VQR846" s="328"/>
      <c r="VQS846" s="328"/>
      <c r="VQT846" s="328"/>
      <c r="VQU846" s="328"/>
      <c r="VQV846" s="328"/>
      <c r="VQW846" s="328"/>
      <c r="VQX846" s="328"/>
      <c r="VQY846" s="328"/>
      <c r="VQZ846" s="328"/>
      <c r="VRA846" s="328"/>
      <c r="VRB846" s="328"/>
      <c r="VRC846" s="328"/>
      <c r="VRD846" s="328"/>
      <c r="VRE846" s="328"/>
      <c r="VRF846" s="328"/>
      <c r="VRG846" s="328"/>
      <c r="VRH846" s="328"/>
      <c r="VRI846" s="328"/>
      <c r="VRJ846" s="328"/>
      <c r="VRK846" s="328"/>
      <c r="VRL846" s="328"/>
      <c r="VRM846" s="328"/>
      <c r="VRN846" s="328"/>
      <c r="VRO846" s="328"/>
      <c r="VRP846" s="328"/>
      <c r="VRQ846" s="328"/>
      <c r="VRR846" s="328"/>
      <c r="VRS846" s="328"/>
      <c r="VRT846" s="328"/>
      <c r="VRU846" s="328"/>
      <c r="VRV846" s="328"/>
      <c r="VRW846" s="328"/>
      <c r="VRX846" s="328"/>
      <c r="VRY846" s="328"/>
      <c r="VRZ846" s="328"/>
      <c r="VSA846" s="328"/>
      <c r="VSB846" s="328"/>
      <c r="VSC846" s="328"/>
      <c r="VSD846" s="328"/>
      <c r="VSE846" s="328"/>
      <c r="VSF846" s="328"/>
      <c r="VSG846" s="328"/>
      <c r="VSH846" s="328"/>
      <c r="VSI846" s="328"/>
      <c r="VSJ846" s="328"/>
      <c r="VSK846" s="328"/>
      <c r="VSL846" s="328"/>
      <c r="VSM846" s="328"/>
      <c r="VSN846" s="328"/>
      <c r="VSO846" s="328"/>
      <c r="VSP846" s="328"/>
      <c r="VSQ846" s="328"/>
      <c r="VSR846" s="328"/>
      <c r="VSS846" s="328"/>
      <c r="VST846" s="328"/>
      <c r="VSU846" s="328"/>
      <c r="VSV846" s="328"/>
      <c r="VSW846" s="328"/>
      <c r="VSX846" s="328"/>
      <c r="VSY846" s="328"/>
      <c r="VSZ846" s="328"/>
      <c r="VTA846" s="328"/>
      <c r="VTB846" s="328"/>
      <c r="VTC846" s="328"/>
      <c r="VTD846" s="328"/>
      <c r="VTE846" s="328"/>
      <c r="VTF846" s="328"/>
      <c r="VTG846" s="328"/>
      <c r="VTH846" s="328"/>
      <c r="VTI846" s="328"/>
      <c r="VTJ846" s="328"/>
      <c r="VTK846" s="328"/>
      <c r="VTL846" s="328"/>
      <c r="VTM846" s="328"/>
      <c r="VTN846" s="328"/>
      <c r="VTO846" s="328"/>
      <c r="VTP846" s="328"/>
      <c r="VTQ846" s="328"/>
      <c r="VTR846" s="328"/>
      <c r="VTS846" s="328"/>
      <c r="VTT846" s="328"/>
      <c r="VTU846" s="328"/>
      <c r="VTV846" s="328"/>
      <c r="VTW846" s="328"/>
      <c r="VTX846" s="328"/>
      <c r="VTY846" s="328"/>
      <c r="VTZ846" s="328"/>
      <c r="VUA846" s="328"/>
      <c r="VUB846" s="328"/>
      <c r="VUC846" s="328"/>
      <c r="VUD846" s="328"/>
      <c r="VUE846" s="328"/>
      <c r="VUF846" s="328"/>
      <c r="VUG846" s="328"/>
      <c r="VUH846" s="328"/>
      <c r="VUI846" s="328"/>
      <c r="VUJ846" s="328"/>
      <c r="VUK846" s="328"/>
      <c r="VUL846" s="328"/>
      <c r="VUM846" s="328"/>
      <c r="VUN846" s="328"/>
      <c r="VUO846" s="328"/>
      <c r="VUP846" s="328"/>
      <c r="VUQ846" s="328"/>
      <c r="VUR846" s="328"/>
      <c r="VUS846" s="328"/>
      <c r="VUT846" s="328"/>
      <c r="VUU846" s="328"/>
      <c r="VUV846" s="328"/>
      <c r="VUW846" s="328"/>
      <c r="VUX846" s="328"/>
      <c r="VUY846" s="328"/>
      <c r="VUZ846" s="328"/>
      <c r="VVA846" s="328"/>
      <c r="VVB846" s="328"/>
      <c r="VVC846" s="328"/>
      <c r="VVD846" s="328"/>
      <c r="VVE846" s="328"/>
      <c r="VVF846" s="328"/>
      <c r="VVG846" s="328"/>
      <c r="VVH846" s="328"/>
      <c r="VVI846" s="328"/>
      <c r="VVJ846" s="328"/>
      <c r="VVK846" s="328"/>
      <c r="VVL846" s="328"/>
      <c r="VVM846" s="328"/>
      <c r="VVN846" s="328"/>
      <c r="VVO846" s="328"/>
      <c r="VVP846" s="328"/>
      <c r="VVQ846" s="328"/>
      <c r="VVR846" s="328"/>
      <c r="VVS846" s="328"/>
      <c r="VVT846" s="328"/>
      <c r="VVU846" s="328"/>
      <c r="VVV846" s="328"/>
      <c r="VVW846" s="328"/>
      <c r="VVX846" s="328"/>
      <c r="VVY846" s="328"/>
      <c r="VVZ846" s="328"/>
      <c r="VWA846" s="328"/>
      <c r="VWB846" s="328"/>
      <c r="VWC846" s="328"/>
      <c r="VWD846" s="328"/>
      <c r="VWE846" s="328"/>
      <c r="VWF846" s="328"/>
      <c r="VWG846" s="328"/>
      <c r="VWH846" s="328"/>
      <c r="VWI846" s="328"/>
      <c r="VWJ846" s="328"/>
      <c r="VWK846" s="328"/>
      <c r="VWL846" s="328"/>
      <c r="VWM846" s="328"/>
      <c r="VWN846" s="328"/>
      <c r="VWO846" s="328"/>
      <c r="VWP846" s="328"/>
      <c r="VWQ846" s="328"/>
      <c r="VWR846" s="328"/>
      <c r="VWS846" s="328"/>
      <c r="VWT846" s="328"/>
      <c r="VWU846" s="328"/>
      <c r="VWV846" s="328"/>
      <c r="VWW846" s="328"/>
      <c r="VWX846" s="328"/>
      <c r="VWY846" s="328"/>
      <c r="VWZ846" s="328"/>
      <c r="VXA846" s="328"/>
      <c r="VXB846" s="328"/>
      <c r="VXC846" s="328"/>
      <c r="VXD846" s="328"/>
      <c r="VXE846" s="328"/>
      <c r="VXF846" s="328"/>
      <c r="VXG846" s="328"/>
      <c r="VXH846" s="328"/>
      <c r="VXI846" s="328"/>
      <c r="VXJ846" s="328"/>
      <c r="VXK846" s="328"/>
      <c r="VXL846" s="328"/>
      <c r="VXM846" s="328"/>
      <c r="VXN846" s="328"/>
      <c r="VXO846" s="328"/>
      <c r="VXP846" s="328"/>
      <c r="VXQ846" s="328"/>
      <c r="VXR846" s="328"/>
      <c r="VXS846" s="328"/>
      <c r="VXT846" s="328"/>
      <c r="VXU846" s="328"/>
      <c r="VXV846" s="328"/>
      <c r="VXW846" s="328"/>
      <c r="VXX846" s="328"/>
      <c r="VXY846" s="328"/>
      <c r="VXZ846" s="328"/>
      <c r="VYA846" s="328"/>
      <c r="VYB846" s="328"/>
      <c r="VYC846" s="328"/>
      <c r="VYD846" s="328"/>
      <c r="VYE846" s="328"/>
      <c r="VYF846" s="328"/>
      <c r="VYG846" s="328"/>
      <c r="VYH846" s="328"/>
      <c r="VYI846" s="328"/>
      <c r="VYJ846" s="328"/>
      <c r="VYK846" s="328"/>
      <c r="VYL846" s="328"/>
      <c r="VYM846" s="328"/>
      <c r="VYN846" s="328"/>
      <c r="VYO846" s="328"/>
      <c r="VYP846" s="328"/>
      <c r="VYQ846" s="328"/>
      <c r="VYR846" s="328"/>
      <c r="VYS846" s="328"/>
      <c r="VYT846" s="328"/>
      <c r="VYU846" s="328"/>
      <c r="VYV846" s="328"/>
      <c r="VYW846" s="328"/>
      <c r="VYX846" s="328"/>
      <c r="VYY846" s="328"/>
      <c r="VYZ846" s="328"/>
      <c r="VZA846" s="328"/>
      <c r="VZB846" s="328"/>
      <c r="VZC846" s="328"/>
      <c r="VZD846" s="328"/>
      <c r="VZE846" s="328"/>
      <c r="VZF846" s="328"/>
      <c r="VZG846" s="328"/>
      <c r="VZH846" s="328"/>
      <c r="VZI846" s="328"/>
      <c r="VZJ846" s="328"/>
      <c r="VZK846" s="328"/>
      <c r="VZL846" s="328"/>
      <c r="VZM846" s="328"/>
      <c r="VZN846" s="328"/>
      <c r="VZO846" s="328"/>
      <c r="VZP846" s="328"/>
      <c r="VZQ846" s="328"/>
      <c r="VZR846" s="328"/>
      <c r="VZS846" s="328"/>
      <c r="VZT846" s="328"/>
      <c r="VZU846" s="328"/>
      <c r="VZV846" s="328"/>
      <c r="VZW846" s="328"/>
      <c r="VZX846" s="328"/>
      <c r="VZY846" s="328"/>
      <c r="VZZ846" s="328"/>
      <c r="WAA846" s="328"/>
      <c r="WAB846" s="328"/>
      <c r="WAC846" s="328"/>
      <c r="WAD846" s="328"/>
      <c r="WAE846" s="328"/>
      <c r="WAF846" s="328"/>
      <c r="WAG846" s="328"/>
      <c r="WAH846" s="328"/>
      <c r="WAI846" s="328"/>
      <c r="WAJ846" s="328"/>
      <c r="WAK846" s="328"/>
      <c r="WAL846" s="328"/>
      <c r="WAM846" s="328"/>
      <c r="WAN846" s="328"/>
      <c r="WAO846" s="328"/>
      <c r="WAP846" s="328"/>
      <c r="WAQ846" s="328"/>
      <c r="WAR846" s="328"/>
      <c r="WAS846" s="328"/>
      <c r="WAT846" s="328"/>
      <c r="WAU846" s="328"/>
      <c r="WAV846" s="328"/>
      <c r="WAW846" s="328"/>
      <c r="WAX846" s="328"/>
      <c r="WAY846" s="328"/>
      <c r="WAZ846" s="328"/>
      <c r="WBA846" s="328"/>
      <c r="WBB846" s="328"/>
      <c r="WBC846" s="328"/>
      <c r="WBD846" s="328"/>
      <c r="WBE846" s="328"/>
      <c r="WBF846" s="328"/>
      <c r="WBG846" s="328"/>
      <c r="WBH846" s="328"/>
      <c r="WBI846" s="328"/>
      <c r="WBJ846" s="328"/>
      <c r="WBK846" s="328"/>
      <c r="WBL846" s="328"/>
      <c r="WBM846" s="328"/>
      <c r="WBN846" s="328"/>
      <c r="WBO846" s="328"/>
      <c r="WBP846" s="328"/>
      <c r="WBQ846" s="328"/>
      <c r="WBR846" s="328"/>
      <c r="WBS846" s="328"/>
      <c r="WBT846" s="328"/>
      <c r="WBU846" s="328"/>
      <c r="WBV846" s="328"/>
      <c r="WBW846" s="328"/>
      <c r="WBX846" s="328"/>
      <c r="WBY846" s="328"/>
      <c r="WBZ846" s="328"/>
      <c r="WCA846" s="328"/>
      <c r="WCB846" s="328"/>
      <c r="WCC846" s="328"/>
      <c r="WCD846" s="328"/>
      <c r="WCE846" s="328"/>
      <c r="WCF846" s="328"/>
      <c r="WCG846" s="328"/>
      <c r="WCH846" s="328"/>
      <c r="WCI846" s="328"/>
      <c r="WCJ846" s="328"/>
      <c r="WCK846" s="328"/>
      <c r="WCL846" s="328"/>
      <c r="WCM846" s="328"/>
      <c r="WCN846" s="328"/>
      <c r="WCO846" s="328"/>
      <c r="WCP846" s="328"/>
      <c r="WCQ846" s="328"/>
      <c r="WCR846" s="328"/>
      <c r="WCS846" s="328"/>
      <c r="WCT846" s="328"/>
      <c r="WCU846" s="328"/>
      <c r="WCV846" s="328"/>
      <c r="WCW846" s="328"/>
      <c r="WCX846" s="328"/>
      <c r="WCY846" s="328"/>
      <c r="WCZ846" s="328"/>
      <c r="WDA846" s="328"/>
      <c r="WDB846" s="328"/>
      <c r="WDC846" s="328"/>
      <c r="WDD846" s="328"/>
      <c r="WDE846" s="328"/>
      <c r="WDF846" s="328"/>
      <c r="WDG846" s="328"/>
      <c r="WDH846" s="328"/>
      <c r="WDI846" s="328"/>
      <c r="WDJ846" s="328"/>
      <c r="WDK846" s="328"/>
      <c r="WDL846" s="328"/>
      <c r="WDM846" s="328"/>
      <c r="WDN846" s="328"/>
      <c r="WDO846" s="328"/>
      <c r="WDP846" s="328"/>
      <c r="WDQ846" s="328"/>
      <c r="WDR846" s="328"/>
      <c r="WDS846" s="328"/>
      <c r="WDT846" s="328"/>
      <c r="WDU846" s="328"/>
      <c r="WDV846" s="328"/>
      <c r="WDW846" s="328"/>
      <c r="WDX846" s="328"/>
      <c r="WDY846" s="328"/>
      <c r="WDZ846" s="328"/>
      <c r="WEA846" s="328"/>
      <c r="WEB846" s="328"/>
      <c r="WEC846" s="328"/>
      <c r="WED846" s="328"/>
      <c r="WEE846" s="328"/>
      <c r="WEF846" s="328"/>
      <c r="WEG846" s="328"/>
      <c r="WEH846" s="328"/>
      <c r="WEI846" s="328"/>
      <c r="WEJ846" s="328"/>
      <c r="WEK846" s="328"/>
      <c r="WEL846" s="328"/>
      <c r="WEM846" s="328"/>
      <c r="WEN846" s="328"/>
      <c r="WEO846" s="328"/>
      <c r="WEP846" s="328"/>
      <c r="WEQ846" s="328"/>
      <c r="WER846" s="328"/>
      <c r="WES846" s="328"/>
      <c r="WET846" s="328"/>
      <c r="WEU846" s="328"/>
      <c r="WEV846" s="328"/>
      <c r="WEW846" s="328"/>
      <c r="WEX846" s="328"/>
      <c r="WEY846" s="328"/>
      <c r="WEZ846" s="328"/>
      <c r="WFA846" s="328"/>
      <c r="WFB846" s="328"/>
      <c r="WFC846" s="328"/>
      <c r="WFD846" s="328"/>
      <c r="WFE846" s="328"/>
      <c r="WFF846" s="328"/>
      <c r="WFG846" s="328"/>
      <c r="WFH846" s="328"/>
      <c r="WFI846" s="328"/>
      <c r="WFJ846" s="328"/>
      <c r="WFK846" s="328"/>
      <c r="WFL846" s="328"/>
      <c r="WFM846" s="328"/>
      <c r="WFN846" s="328"/>
      <c r="WFO846" s="328"/>
      <c r="WFP846" s="328"/>
      <c r="WFQ846" s="328"/>
      <c r="WFR846" s="328"/>
      <c r="WFS846" s="328"/>
      <c r="WFT846" s="328"/>
      <c r="WFU846" s="328"/>
      <c r="WFV846" s="328"/>
      <c r="WFW846" s="328"/>
      <c r="WFX846" s="328"/>
      <c r="WFY846" s="328"/>
      <c r="WFZ846" s="328"/>
      <c r="WGA846" s="328"/>
      <c r="WGB846" s="328"/>
      <c r="WGC846" s="328"/>
      <c r="WGD846" s="328"/>
      <c r="WGE846" s="328"/>
      <c r="WGF846" s="328"/>
      <c r="WGG846" s="328"/>
      <c r="WGH846" s="328"/>
      <c r="WGI846" s="328"/>
      <c r="WGJ846" s="328"/>
      <c r="WGK846" s="328"/>
      <c r="WGL846" s="328"/>
      <c r="WGM846" s="328"/>
      <c r="WGN846" s="328"/>
      <c r="WGO846" s="328"/>
      <c r="WGP846" s="328"/>
      <c r="WGQ846" s="328"/>
      <c r="WGR846" s="328"/>
      <c r="WGS846" s="328"/>
      <c r="WGT846" s="328"/>
      <c r="WGU846" s="328"/>
      <c r="WGV846" s="328"/>
      <c r="WGW846" s="328"/>
      <c r="WGX846" s="328"/>
      <c r="WGY846" s="328"/>
      <c r="WGZ846" s="328"/>
      <c r="WHA846" s="328"/>
      <c r="WHB846" s="328"/>
      <c r="WHC846" s="328"/>
      <c r="WHD846" s="328"/>
      <c r="WHE846" s="328"/>
      <c r="WHF846" s="328"/>
      <c r="WHG846" s="328"/>
      <c r="WHH846" s="328"/>
      <c r="WHI846" s="328"/>
      <c r="WHJ846" s="328"/>
      <c r="WHK846" s="328"/>
      <c r="WHL846" s="328"/>
      <c r="WHM846" s="328"/>
      <c r="WHN846" s="328"/>
      <c r="WHO846" s="328"/>
      <c r="WHP846" s="328"/>
      <c r="WHQ846" s="328"/>
      <c r="WHR846" s="328"/>
      <c r="WHS846" s="328"/>
      <c r="WHT846" s="328"/>
      <c r="WHU846" s="328"/>
      <c r="WHV846" s="328"/>
      <c r="WHW846" s="328"/>
      <c r="WHX846" s="328"/>
      <c r="WHY846" s="328"/>
      <c r="WHZ846" s="328"/>
      <c r="WIA846" s="328"/>
      <c r="WIB846" s="328"/>
      <c r="WIC846" s="328"/>
      <c r="WID846" s="328"/>
      <c r="WIE846" s="328"/>
      <c r="WIF846" s="328"/>
      <c r="WIG846" s="328"/>
      <c r="WIH846" s="328"/>
      <c r="WII846" s="328"/>
      <c r="WIJ846" s="328"/>
      <c r="WIK846" s="328"/>
      <c r="WIL846" s="328"/>
      <c r="WIM846" s="328"/>
      <c r="WIN846" s="328"/>
      <c r="WIO846" s="328"/>
      <c r="WIP846" s="328"/>
      <c r="WIQ846" s="328"/>
      <c r="WIR846" s="328"/>
      <c r="WIS846" s="328"/>
      <c r="WIT846" s="328"/>
      <c r="WIU846" s="328"/>
      <c r="WIV846" s="328"/>
      <c r="WIW846" s="328"/>
      <c r="WIX846" s="328"/>
      <c r="WIY846" s="328"/>
      <c r="WIZ846" s="328"/>
      <c r="WJA846" s="328"/>
      <c r="WJB846" s="328"/>
      <c r="WJC846" s="328"/>
      <c r="WJD846" s="328"/>
      <c r="WJE846" s="328"/>
      <c r="WJF846" s="328"/>
      <c r="WJG846" s="328"/>
      <c r="WJH846" s="328"/>
      <c r="WJI846" s="328"/>
      <c r="WJJ846" s="328"/>
      <c r="WJK846" s="328"/>
      <c r="WJL846" s="328"/>
      <c r="WJM846" s="328"/>
      <c r="WJN846" s="328"/>
      <c r="WJO846" s="328"/>
      <c r="WJP846" s="328"/>
      <c r="WJQ846" s="328"/>
      <c r="WJR846" s="328"/>
      <c r="WJS846" s="328"/>
      <c r="WJT846" s="328"/>
      <c r="WJU846" s="328"/>
      <c r="WJV846" s="328"/>
      <c r="WJW846" s="328"/>
      <c r="WJX846" s="328"/>
      <c r="WJY846" s="328"/>
      <c r="WJZ846" s="328"/>
      <c r="WKA846" s="328"/>
      <c r="WKB846" s="328"/>
      <c r="WKC846" s="328"/>
      <c r="WKD846" s="328"/>
      <c r="WKE846" s="328"/>
      <c r="WKF846" s="328"/>
      <c r="WKG846" s="328"/>
      <c r="WKH846" s="328"/>
      <c r="WKI846" s="328"/>
      <c r="WKJ846" s="328"/>
      <c r="WKK846" s="328"/>
      <c r="WKL846" s="328"/>
      <c r="WKM846" s="328"/>
      <c r="WKN846" s="328"/>
      <c r="WKO846" s="328"/>
      <c r="WKP846" s="328"/>
      <c r="WKQ846" s="328"/>
      <c r="WKR846" s="328"/>
      <c r="WKS846" s="328"/>
      <c r="WKT846" s="328"/>
      <c r="WKU846" s="328"/>
      <c r="WKV846" s="328"/>
      <c r="WKW846" s="328"/>
      <c r="WKX846" s="328"/>
      <c r="WKY846" s="328"/>
      <c r="WKZ846" s="328"/>
      <c r="WLA846" s="328"/>
      <c r="WLB846" s="328"/>
      <c r="WLC846" s="328"/>
      <c r="WLD846" s="328"/>
      <c r="WLE846" s="328"/>
      <c r="WLF846" s="328"/>
      <c r="WLG846" s="328"/>
      <c r="WLH846" s="328"/>
      <c r="WLI846" s="328"/>
      <c r="WLJ846" s="328"/>
      <c r="WLK846" s="328"/>
      <c r="WLL846" s="328"/>
      <c r="WLM846" s="328"/>
      <c r="WLN846" s="328"/>
      <c r="WLO846" s="328"/>
      <c r="WLP846" s="328"/>
      <c r="WLQ846" s="328"/>
      <c r="WLR846" s="328"/>
      <c r="WLS846" s="328"/>
      <c r="WLT846" s="328"/>
      <c r="WLU846" s="328"/>
      <c r="WLV846" s="328"/>
      <c r="WLW846" s="328"/>
      <c r="WLX846" s="328"/>
      <c r="WLY846" s="328"/>
      <c r="WLZ846" s="328"/>
      <c r="WMA846" s="328"/>
      <c r="WMB846" s="328"/>
      <c r="WMC846" s="328"/>
      <c r="WMD846" s="328"/>
      <c r="WME846" s="328"/>
      <c r="WMF846" s="328"/>
      <c r="WMG846" s="328"/>
      <c r="WMH846" s="328"/>
      <c r="WMI846" s="328"/>
      <c r="WMJ846" s="328"/>
      <c r="WMK846" s="328"/>
      <c r="WML846" s="328"/>
      <c r="WMM846" s="328"/>
      <c r="WMN846" s="328"/>
      <c r="WMO846" s="328"/>
      <c r="WMP846" s="328"/>
      <c r="WMQ846" s="328"/>
      <c r="WMR846" s="328"/>
      <c r="WMS846" s="328"/>
      <c r="WMT846" s="328"/>
      <c r="WMU846" s="328"/>
      <c r="WMV846" s="328"/>
      <c r="WMW846" s="328"/>
      <c r="WMX846" s="328"/>
      <c r="WMY846" s="328"/>
      <c r="WMZ846" s="328"/>
      <c r="WNA846" s="328"/>
      <c r="WNB846" s="328"/>
      <c r="WNC846" s="328"/>
      <c r="WND846" s="328"/>
      <c r="WNE846" s="328"/>
      <c r="WNF846" s="328"/>
      <c r="WNG846" s="328"/>
      <c r="WNH846" s="328"/>
      <c r="WNI846" s="328"/>
      <c r="WNJ846" s="328"/>
      <c r="WNK846" s="328"/>
      <c r="WNL846" s="328"/>
      <c r="WNM846" s="328"/>
      <c r="WNN846" s="328"/>
      <c r="WNO846" s="328"/>
      <c r="WNP846" s="328"/>
      <c r="WNQ846" s="328"/>
      <c r="WNR846" s="328"/>
      <c r="WNS846" s="328"/>
      <c r="WNT846" s="328"/>
      <c r="WNU846" s="328"/>
      <c r="WNV846" s="328"/>
      <c r="WNW846" s="328"/>
      <c r="WNX846" s="328"/>
      <c r="WNY846" s="328"/>
      <c r="WNZ846" s="328"/>
      <c r="WOA846" s="328"/>
      <c r="WOB846" s="328"/>
      <c r="WOC846" s="328"/>
      <c r="WOD846" s="328"/>
      <c r="WOE846" s="328"/>
      <c r="WOF846" s="328"/>
      <c r="WOG846" s="328"/>
      <c r="WOH846" s="328"/>
      <c r="WOI846" s="328"/>
      <c r="WOJ846" s="328"/>
      <c r="WOK846" s="328"/>
      <c r="WOL846" s="328"/>
      <c r="WOM846" s="328"/>
      <c r="WON846" s="328"/>
      <c r="WOO846" s="328"/>
      <c r="WOP846" s="328"/>
      <c r="WOQ846" s="328"/>
      <c r="WOR846" s="328"/>
      <c r="WOS846" s="328"/>
      <c r="WOT846" s="328"/>
      <c r="WOU846" s="328"/>
      <c r="WOV846" s="328"/>
      <c r="WOW846" s="328"/>
      <c r="WOX846" s="328"/>
      <c r="WOY846" s="328"/>
      <c r="WOZ846" s="328"/>
      <c r="WPA846" s="328"/>
      <c r="WPB846" s="328"/>
      <c r="WPC846" s="328"/>
      <c r="WPD846" s="328"/>
      <c r="WPE846" s="328"/>
      <c r="WPF846" s="328"/>
      <c r="WPG846" s="328"/>
      <c r="WPH846" s="328"/>
      <c r="WPI846" s="328"/>
      <c r="WPJ846" s="328"/>
      <c r="WPK846" s="328"/>
      <c r="WPL846" s="328"/>
      <c r="WPM846" s="328"/>
      <c r="WPN846" s="328"/>
      <c r="WPO846" s="328"/>
      <c r="WPP846" s="328"/>
      <c r="WPQ846" s="328"/>
      <c r="WPR846" s="328"/>
      <c r="WPS846" s="328"/>
      <c r="WPT846" s="328"/>
      <c r="WPU846" s="328"/>
      <c r="WPV846" s="328"/>
      <c r="WPW846" s="328"/>
      <c r="WPX846" s="328"/>
      <c r="WPY846" s="328"/>
      <c r="WPZ846" s="328"/>
      <c r="WQA846" s="328"/>
      <c r="WQB846" s="328"/>
      <c r="WQC846" s="328"/>
      <c r="WQD846" s="328"/>
      <c r="WQE846" s="328"/>
      <c r="WQF846" s="328"/>
      <c r="WQG846" s="328"/>
      <c r="WQH846" s="328"/>
      <c r="WQI846" s="328"/>
      <c r="WQJ846" s="328"/>
      <c r="WQK846" s="328"/>
      <c r="WQL846" s="328"/>
      <c r="WQM846" s="328"/>
      <c r="WQN846" s="328"/>
      <c r="WQO846" s="328"/>
      <c r="WQP846" s="328"/>
      <c r="WQQ846" s="328"/>
      <c r="WQR846" s="328"/>
      <c r="WQS846" s="328"/>
      <c r="WQT846" s="328"/>
      <c r="WQU846" s="328"/>
      <c r="WQV846" s="328"/>
      <c r="WQW846" s="328"/>
      <c r="WQX846" s="328"/>
      <c r="WQY846" s="328"/>
      <c r="WQZ846" s="328"/>
      <c r="WRA846" s="328"/>
      <c r="WRB846" s="328"/>
      <c r="WRC846" s="328"/>
      <c r="WRD846" s="328"/>
      <c r="WRE846" s="328"/>
      <c r="WRF846" s="328"/>
      <c r="WRG846" s="328"/>
      <c r="WRH846" s="328"/>
      <c r="WRI846" s="328"/>
      <c r="WRJ846" s="328"/>
      <c r="WRK846" s="328"/>
      <c r="WRL846" s="328"/>
      <c r="WRM846" s="328"/>
      <c r="WRN846" s="328"/>
      <c r="WRO846" s="328"/>
      <c r="WRP846" s="328"/>
      <c r="WRQ846" s="328"/>
      <c r="WRR846" s="328"/>
      <c r="WRS846" s="328"/>
      <c r="WRT846" s="328"/>
      <c r="WRU846" s="328"/>
      <c r="WRV846" s="328"/>
      <c r="WRW846" s="328"/>
      <c r="WRX846" s="328"/>
      <c r="WRY846" s="328"/>
      <c r="WRZ846" s="328"/>
      <c r="WSA846" s="328"/>
      <c r="WSB846" s="328"/>
      <c r="WSC846" s="328"/>
      <c r="WSD846" s="328"/>
      <c r="WSE846" s="328"/>
      <c r="WSF846" s="328"/>
      <c r="WSG846" s="328"/>
      <c r="WSH846" s="328"/>
      <c r="WSI846" s="328"/>
      <c r="WSJ846" s="328"/>
      <c r="WSK846" s="328"/>
      <c r="WSL846" s="328"/>
      <c r="WSM846" s="328"/>
      <c r="WSN846" s="328"/>
      <c r="WSO846" s="328"/>
      <c r="WSP846" s="328"/>
      <c r="WSQ846" s="328"/>
      <c r="WSR846" s="328"/>
      <c r="WSS846" s="328"/>
      <c r="WST846" s="328"/>
      <c r="WSU846" s="328"/>
      <c r="WSV846" s="328"/>
      <c r="WSW846" s="328"/>
      <c r="WSX846" s="328"/>
      <c r="WSY846" s="328"/>
      <c r="WSZ846" s="328"/>
      <c r="WTA846" s="328"/>
      <c r="WTB846" s="328"/>
      <c r="WTC846" s="328"/>
      <c r="WTD846" s="328"/>
      <c r="WTE846" s="328"/>
      <c r="WTF846" s="328"/>
      <c r="WTG846" s="328"/>
      <c r="WTH846" s="328"/>
      <c r="WTI846" s="328"/>
      <c r="WTJ846" s="328"/>
      <c r="WTK846" s="328"/>
      <c r="WTL846" s="328"/>
      <c r="WTM846" s="328"/>
      <c r="WTN846" s="328"/>
      <c r="WTO846" s="328"/>
      <c r="WTP846" s="328"/>
      <c r="WTQ846" s="328"/>
      <c r="WTR846" s="328"/>
      <c r="WTS846" s="328"/>
      <c r="WTT846" s="328"/>
      <c r="WTU846" s="328"/>
      <c r="WTV846" s="328"/>
      <c r="WTW846" s="328"/>
      <c r="WTX846" s="328"/>
      <c r="WTY846" s="328"/>
      <c r="WTZ846" s="328"/>
      <c r="WUA846" s="328"/>
      <c r="WUB846" s="328"/>
      <c r="WUC846" s="328"/>
      <c r="WUD846" s="328"/>
      <c r="WUE846" s="328"/>
      <c r="WUF846" s="328"/>
      <c r="WUG846" s="328"/>
      <c r="WUH846" s="328"/>
      <c r="WUI846" s="328"/>
      <c r="WUJ846" s="328"/>
      <c r="WUK846" s="328"/>
      <c r="WUL846" s="328"/>
      <c r="WUM846" s="328"/>
      <c r="WUN846" s="328"/>
      <c r="WUO846" s="328"/>
      <c r="WUP846" s="328"/>
      <c r="WUQ846" s="328"/>
      <c r="WUR846" s="328"/>
      <c r="WUS846" s="328"/>
      <c r="WUT846" s="328"/>
      <c r="WUU846" s="328"/>
      <c r="WUV846" s="328"/>
      <c r="WUW846" s="328"/>
      <c r="WUX846" s="328"/>
      <c r="WUY846" s="328"/>
      <c r="WUZ846" s="328"/>
      <c r="WVA846" s="328"/>
      <c r="WVB846" s="328"/>
      <c r="WVC846" s="328"/>
      <c r="WVD846" s="328"/>
      <c r="WVE846" s="328"/>
      <c r="WVF846" s="328"/>
      <c r="WVG846" s="328"/>
      <c r="WVH846" s="328"/>
      <c r="WVI846" s="328"/>
      <c r="WVJ846" s="328"/>
      <c r="WVK846" s="328"/>
      <c r="WVL846" s="328"/>
      <c r="WVM846" s="328"/>
      <c r="WVN846" s="328"/>
      <c r="WVO846" s="328"/>
      <c r="WVP846" s="328"/>
      <c r="WVQ846" s="328"/>
      <c r="WVR846" s="328"/>
      <c r="WVS846" s="328"/>
      <c r="WVT846" s="328"/>
      <c r="WVU846" s="328"/>
      <c r="WVV846" s="328"/>
      <c r="WVW846" s="328"/>
      <c r="WVX846" s="328"/>
      <c r="WVY846" s="328"/>
      <c r="WVZ846" s="328"/>
      <c r="WWA846" s="328"/>
      <c r="WWB846" s="328"/>
      <c r="WWC846" s="328"/>
      <c r="WWD846" s="328"/>
      <c r="WWE846" s="328"/>
      <c r="WWF846" s="328"/>
      <c r="WWG846" s="328"/>
      <c r="WWH846" s="328"/>
      <c r="WWI846" s="328"/>
      <c r="WWJ846" s="328"/>
      <c r="WWK846" s="328"/>
      <c r="WWL846" s="328"/>
      <c r="WWM846" s="328"/>
      <c r="WWN846" s="328"/>
      <c r="WWO846" s="328"/>
      <c r="WWP846" s="328"/>
      <c r="WWQ846" s="328"/>
      <c r="WWR846" s="328"/>
      <c r="WWS846" s="328"/>
      <c r="WWT846" s="328"/>
      <c r="WWU846" s="328"/>
      <c r="WWV846" s="328"/>
      <c r="WWW846" s="328"/>
      <c r="WWX846" s="328"/>
      <c r="WWY846" s="328"/>
      <c r="WWZ846" s="328"/>
      <c r="WXA846" s="328"/>
      <c r="WXB846" s="328"/>
      <c r="WXC846" s="328"/>
      <c r="WXD846" s="328"/>
      <c r="WXE846" s="328"/>
      <c r="WXF846" s="328"/>
      <c r="WXG846" s="328"/>
      <c r="WXH846" s="328"/>
      <c r="WXI846" s="328"/>
      <c r="WXJ846" s="328"/>
      <c r="WXK846" s="328"/>
      <c r="WXL846" s="328"/>
      <c r="WXM846" s="328"/>
      <c r="WXN846" s="328"/>
      <c r="WXO846" s="328"/>
      <c r="WXP846" s="328"/>
      <c r="WXQ846" s="328"/>
      <c r="WXR846" s="328"/>
      <c r="WXS846" s="328"/>
      <c r="WXT846" s="328"/>
      <c r="WXU846" s="328"/>
      <c r="WXV846" s="328"/>
      <c r="WXW846" s="328"/>
      <c r="WXX846" s="328"/>
      <c r="WXY846" s="328"/>
      <c r="WXZ846" s="328"/>
      <c r="WYA846" s="328"/>
      <c r="WYB846" s="328"/>
      <c r="WYC846" s="328"/>
      <c r="WYD846" s="328"/>
      <c r="WYE846" s="328"/>
      <c r="WYF846" s="328"/>
      <c r="WYG846" s="328"/>
      <c r="WYH846" s="328"/>
      <c r="WYI846" s="328"/>
      <c r="WYJ846" s="328"/>
      <c r="WYK846" s="328"/>
      <c r="WYL846" s="328"/>
      <c r="WYM846" s="328"/>
      <c r="WYN846" s="328"/>
      <c r="WYO846" s="328"/>
      <c r="WYP846" s="328"/>
      <c r="WYQ846" s="328"/>
      <c r="WYR846" s="328"/>
      <c r="WYS846" s="328"/>
      <c r="WYT846" s="328"/>
      <c r="WYU846" s="328"/>
      <c r="WYV846" s="328"/>
      <c r="WYW846" s="328"/>
      <c r="WYX846" s="328"/>
      <c r="WYY846" s="328"/>
      <c r="WYZ846" s="328"/>
      <c r="WZA846" s="328"/>
      <c r="WZB846" s="328"/>
      <c r="WZC846" s="328"/>
      <c r="WZD846" s="328"/>
      <c r="WZE846" s="328"/>
      <c r="WZF846" s="328"/>
      <c r="WZG846" s="328"/>
      <c r="WZH846" s="328"/>
      <c r="WZI846" s="328"/>
      <c r="WZJ846" s="328"/>
      <c r="WZK846" s="328"/>
      <c r="WZL846" s="328"/>
      <c r="WZM846" s="328"/>
      <c r="WZN846" s="328"/>
      <c r="WZO846" s="328"/>
      <c r="WZP846" s="328"/>
      <c r="WZQ846" s="328"/>
      <c r="WZR846" s="328"/>
      <c r="WZS846" s="328"/>
      <c r="WZT846" s="328"/>
      <c r="WZU846" s="328"/>
      <c r="WZV846" s="328"/>
      <c r="WZW846" s="328"/>
      <c r="WZX846" s="328"/>
      <c r="WZY846" s="328"/>
      <c r="WZZ846" s="328"/>
      <c r="XAA846" s="328"/>
      <c r="XAB846" s="328"/>
      <c r="XAC846" s="328"/>
      <c r="XAD846" s="328"/>
      <c r="XAE846" s="328"/>
      <c r="XAF846" s="328"/>
      <c r="XAG846" s="328"/>
      <c r="XAH846" s="328"/>
      <c r="XAI846" s="328"/>
      <c r="XAJ846" s="328"/>
      <c r="XAK846" s="328"/>
      <c r="XAL846" s="328"/>
      <c r="XAM846" s="328"/>
      <c r="XAN846" s="328"/>
      <c r="XAO846" s="328"/>
      <c r="XAP846" s="328"/>
      <c r="XAQ846" s="328"/>
      <c r="XAR846" s="328"/>
      <c r="XAS846" s="328"/>
      <c r="XAT846" s="328"/>
      <c r="XAU846" s="328"/>
      <c r="XAV846" s="328"/>
      <c r="XAW846" s="328"/>
      <c r="XAX846" s="328"/>
      <c r="XAY846" s="328"/>
      <c r="XAZ846" s="328"/>
      <c r="XBA846" s="328"/>
      <c r="XBB846" s="328"/>
      <c r="XBC846" s="328"/>
      <c r="XBD846" s="328"/>
      <c r="XBE846" s="328"/>
      <c r="XBF846" s="328"/>
      <c r="XBG846" s="328"/>
      <c r="XBH846" s="328"/>
      <c r="XBI846" s="328"/>
      <c r="XBJ846" s="328"/>
      <c r="XBK846" s="328"/>
      <c r="XBL846" s="328"/>
      <c r="XBM846" s="328"/>
      <c r="XBN846" s="328"/>
      <c r="XBO846" s="328"/>
      <c r="XBP846" s="328"/>
      <c r="XBQ846" s="328"/>
      <c r="XBR846" s="328"/>
      <c r="XBS846" s="328"/>
      <c r="XBT846" s="328"/>
      <c r="XBU846" s="328"/>
      <c r="XBV846" s="328"/>
      <c r="XBW846" s="328"/>
      <c r="XBX846" s="328"/>
      <c r="XBY846" s="328"/>
      <c r="XBZ846" s="328"/>
      <c r="XCA846" s="328"/>
      <c r="XCB846" s="328"/>
      <c r="XCC846" s="328"/>
      <c r="XCD846" s="328"/>
      <c r="XCE846" s="328"/>
      <c r="XCF846" s="328"/>
      <c r="XCG846" s="328"/>
      <c r="XCH846" s="328"/>
      <c r="XCI846" s="328"/>
      <c r="XCJ846" s="328"/>
      <c r="XCK846" s="328"/>
      <c r="XCL846" s="328"/>
      <c r="XCM846" s="328"/>
      <c r="XCN846" s="328"/>
      <c r="XCO846" s="328"/>
      <c r="XCP846" s="328"/>
      <c r="XCQ846" s="328"/>
      <c r="XCR846" s="328"/>
      <c r="XCS846" s="328"/>
      <c r="XCT846" s="328"/>
      <c r="XCU846" s="328"/>
      <c r="XCV846" s="328"/>
      <c r="XCW846" s="328"/>
      <c r="XCX846" s="328"/>
      <c r="XCY846" s="328"/>
      <c r="XCZ846" s="328"/>
      <c r="XDA846" s="328"/>
      <c r="XDB846" s="328"/>
      <c r="XDC846" s="328"/>
      <c r="XDD846" s="328"/>
      <c r="XDE846" s="328"/>
      <c r="XDF846" s="328"/>
      <c r="XDG846" s="328"/>
      <c r="XDH846" s="328"/>
      <c r="XDI846" s="328"/>
      <c r="XDJ846" s="328"/>
      <c r="XDK846" s="328"/>
      <c r="XDL846" s="328"/>
      <c r="XDM846" s="328"/>
      <c r="XDN846" s="328"/>
      <c r="XDO846" s="328"/>
      <c r="XDP846" s="328"/>
      <c r="XDQ846" s="328"/>
      <c r="XDR846" s="328"/>
      <c r="XDS846" s="328"/>
      <c r="XDT846" s="328"/>
      <c r="XDU846" s="328"/>
      <c r="XDV846" s="328"/>
      <c r="XDW846" s="328"/>
      <c r="XDX846" s="328"/>
      <c r="XDY846" s="328"/>
      <c r="XDZ846" s="328"/>
      <c r="XEA846" s="328"/>
      <c r="XEB846" s="328"/>
      <c r="XEC846" s="328"/>
      <c r="XED846" s="328"/>
      <c r="XEE846" s="328"/>
      <c r="XEF846" s="328"/>
      <c r="XEG846" s="328"/>
      <c r="XEH846" s="328"/>
      <c r="XEI846" s="328"/>
      <c r="XEJ846" s="328"/>
      <c r="XEK846" s="328"/>
      <c r="XEL846" s="328"/>
      <c r="XEM846" s="328"/>
      <c r="XEN846" s="328"/>
      <c r="XEO846" s="328"/>
      <c r="XEP846" s="328"/>
      <c r="XEQ846" s="328"/>
      <c r="XER846" s="328"/>
      <c r="XES846" s="328"/>
      <c r="XET846" s="328"/>
    </row>
    <row r="847" spans="1:16374" x14ac:dyDescent="0.25">
      <c r="A847" s="268"/>
      <c r="B847" s="46">
        <f>SUBTOTAL(103,$C$10:C847)</f>
        <v>838</v>
      </c>
      <c r="C847" s="154" t="s">
        <v>839</v>
      </c>
      <c r="D847" s="226" t="s">
        <v>955</v>
      </c>
      <c r="E847" s="226"/>
      <c r="F847" s="226"/>
      <c r="G847" s="227" t="s">
        <v>24</v>
      </c>
      <c r="H847" s="203" t="s">
        <v>969</v>
      </c>
      <c r="I847" s="239">
        <v>45198</v>
      </c>
      <c r="J847" s="249">
        <v>0</v>
      </c>
      <c r="K847" s="101">
        <v>-14000</v>
      </c>
      <c r="L847" s="250">
        <f t="shared" si="13"/>
        <v>350506.43550000014</v>
      </c>
      <c r="M847" s="259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  <c r="AH847" s="328"/>
      <c r="AI847" s="328"/>
      <c r="AJ847" s="328"/>
      <c r="AK847" s="328"/>
      <c r="AL847" s="328"/>
      <c r="AM847" s="328"/>
      <c r="AN847" s="328"/>
      <c r="AO847" s="328"/>
      <c r="AP847" s="328"/>
      <c r="AQ847" s="328"/>
      <c r="AR847" s="328"/>
      <c r="AS847" s="328"/>
      <c r="AT847" s="328"/>
      <c r="AU847" s="328"/>
      <c r="AV847" s="328"/>
      <c r="AW847" s="328"/>
      <c r="AX847" s="328"/>
      <c r="AY847" s="328"/>
      <c r="AZ847" s="328"/>
      <c r="BA847" s="328"/>
      <c r="BB847" s="328"/>
      <c r="BC847" s="328"/>
      <c r="BD847" s="328"/>
      <c r="BE847" s="328"/>
      <c r="BF847" s="328"/>
      <c r="BG847" s="328"/>
      <c r="BH847" s="328"/>
      <c r="BI847" s="328"/>
      <c r="BJ847" s="328"/>
      <c r="BK847" s="328"/>
      <c r="BL847" s="328"/>
      <c r="BM847" s="328"/>
      <c r="BN847" s="328"/>
      <c r="BO847" s="328"/>
      <c r="BP847" s="328"/>
      <c r="BQ847" s="328"/>
      <c r="BR847" s="328"/>
      <c r="BS847" s="328"/>
      <c r="BT847" s="328"/>
      <c r="BU847" s="328"/>
      <c r="BV847" s="328"/>
      <c r="BW847" s="328"/>
      <c r="BX847" s="328"/>
      <c r="BY847" s="328"/>
      <c r="BZ847" s="328"/>
      <c r="CA847" s="328"/>
      <c r="CB847" s="328"/>
      <c r="CC847" s="328"/>
      <c r="CD847" s="328"/>
      <c r="CE847" s="328"/>
      <c r="CF847" s="328"/>
      <c r="CG847" s="328"/>
      <c r="CH847" s="328"/>
      <c r="CI847" s="328"/>
      <c r="CJ847" s="328"/>
      <c r="CK847" s="328"/>
      <c r="CL847" s="328"/>
      <c r="CM847" s="328"/>
      <c r="CN847" s="328"/>
      <c r="CO847" s="328"/>
      <c r="CP847" s="328"/>
      <c r="CQ847" s="328"/>
      <c r="CR847" s="328"/>
      <c r="CS847" s="328"/>
      <c r="CT847" s="328"/>
      <c r="CU847" s="328"/>
      <c r="CV847" s="328"/>
      <c r="CW847" s="328"/>
      <c r="CX847" s="328"/>
      <c r="CY847" s="328"/>
      <c r="CZ847" s="328"/>
      <c r="DA847" s="328"/>
      <c r="DB847" s="328"/>
      <c r="DC847" s="328"/>
      <c r="DD847" s="328"/>
      <c r="DE847" s="328"/>
      <c r="DF847" s="328"/>
      <c r="DG847" s="328"/>
      <c r="DH847" s="328"/>
      <c r="DI847" s="328"/>
      <c r="DJ847" s="328"/>
      <c r="DK847" s="328"/>
      <c r="DL847" s="328"/>
      <c r="DM847" s="328"/>
      <c r="DN847" s="328"/>
      <c r="DO847" s="328"/>
      <c r="DP847" s="328"/>
      <c r="DQ847" s="328"/>
      <c r="DR847" s="328"/>
      <c r="DS847" s="328"/>
      <c r="DT847" s="328"/>
      <c r="DU847" s="328"/>
      <c r="DV847" s="328"/>
      <c r="DW847" s="328"/>
      <c r="DX847" s="328"/>
      <c r="DY847" s="328"/>
      <c r="DZ847" s="328"/>
      <c r="EA847" s="328"/>
      <c r="EB847" s="328"/>
      <c r="EC847" s="328"/>
      <c r="ED847" s="328"/>
      <c r="EE847" s="328"/>
      <c r="EF847" s="328"/>
      <c r="EG847" s="328"/>
      <c r="EH847" s="328"/>
      <c r="EI847" s="328"/>
      <c r="EJ847" s="328"/>
      <c r="EK847" s="328"/>
      <c r="EL847" s="328"/>
      <c r="EM847" s="328"/>
      <c r="EN847" s="328"/>
      <c r="EO847" s="328"/>
      <c r="EP847" s="328"/>
      <c r="EQ847" s="328"/>
      <c r="ER847" s="328"/>
      <c r="ES847" s="328"/>
      <c r="ET847" s="328"/>
      <c r="EU847" s="328"/>
      <c r="EV847" s="328"/>
      <c r="EW847" s="328"/>
      <c r="EX847" s="328"/>
      <c r="EY847" s="328"/>
      <c r="EZ847" s="328"/>
      <c r="FA847" s="328"/>
      <c r="FB847" s="328"/>
      <c r="FC847" s="328"/>
      <c r="FD847" s="328"/>
      <c r="FE847" s="328"/>
      <c r="FF847" s="328"/>
      <c r="FG847" s="328"/>
      <c r="FH847" s="328"/>
      <c r="FI847" s="328"/>
      <c r="FJ847" s="328"/>
      <c r="FK847" s="328"/>
      <c r="FL847" s="328"/>
      <c r="FM847" s="328"/>
      <c r="FN847" s="328"/>
      <c r="FO847" s="328"/>
      <c r="FP847" s="328"/>
      <c r="FQ847" s="328"/>
      <c r="FR847" s="328"/>
      <c r="FS847" s="328"/>
      <c r="FT847" s="328"/>
      <c r="FU847" s="328"/>
      <c r="FV847" s="328"/>
      <c r="FW847" s="328"/>
      <c r="FX847" s="328"/>
      <c r="FY847" s="328"/>
      <c r="FZ847" s="328"/>
      <c r="GA847" s="328"/>
      <c r="GB847" s="328"/>
      <c r="GC847" s="328"/>
      <c r="GD847" s="328"/>
      <c r="GE847" s="328"/>
      <c r="GF847" s="328"/>
      <c r="GG847" s="328"/>
      <c r="GH847" s="328"/>
      <c r="GI847" s="328"/>
      <c r="GJ847" s="328"/>
      <c r="GK847" s="328"/>
      <c r="GL847" s="328"/>
      <c r="GM847" s="328"/>
      <c r="GN847" s="328"/>
      <c r="GO847" s="328"/>
      <c r="GP847" s="328"/>
      <c r="GQ847" s="328"/>
      <c r="GR847" s="328"/>
      <c r="GS847" s="328"/>
      <c r="GT847" s="328"/>
      <c r="GU847" s="328"/>
      <c r="GV847" s="328"/>
      <c r="GW847" s="328"/>
      <c r="GX847" s="328"/>
      <c r="GY847" s="328"/>
      <c r="GZ847" s="328"/>
      <c r="HA847" s="328"/>
      <c r="HB847" s="328"/>
      <c r="HC847" s="328"/>
      <c r="HD847" s="328"/>
      <c r="HE847" s="328"/>
      <c r="HF847" s="328"/>
      <c r="HG847" s="328"/>
      <c r="HH847" s="328"/>
      <c r="HI847" s="328"/>
      <c r="HJ847" s="328"/>
      <c r="HK847" s="328"/>
      <c r="HL847" s="328"/>
      <c r="HM847" s="328"/>
      <c r="HN847" s="328"/>
      <c r="HO847" s="328"/>
      <c r="HP847" s="328"/>
      <c r="HQ847" s="328"/>
      <c r="HR847" s="328"/>
      <c r="HS847" s="328"/>
      <c r="HT847" s="328"/>
      <c r="HU847" s="328"/>
      <c r="HV847" s="328"/>
      <c r="HW847" s="328"/>
      <c r="HX847" s="328"/>
      <c r="HY847" s="328"/>
      <c r="HZ847" s="328"/>
      <c r="IA847" s="328"/>
      <c r="IB847" s="328"/>
      <c r="IC847" s="328"/>
      <c r="ID847" s="328"/>
      <c r="IE847" s="328"/>
      <c r="IF847" s="328"/>
      <c r="IG847" s="328"/>
      <c r="IH847" s="328"/>
      <c r="II847" s="328"/>
      <c r="IJ847" s="328"/>
      <c r="IK847" s="328"/>
      <c r="IL847" s="328"/>
      <c r="IM847" s="328"/>
      <c r="IN847" s="328"/>
      <c r="IO847" s="328"/>
      <c r="IP847" s="328"/>
      <c r="IQ847" s="328"/>
      <c r="IR847" s="328"/>
      <c r="IS847" s="328"/>
      <c r="IT847" s="328"/>
      <c r="IU847" s="328"/>
      <c r="IV847" s="328"/>
      <c r="IW847" s="328"/>
      <c r="IX847" s="328"/>
      <c r="IY847" s="328"/>
      <c r="IZ847" s="328"/>
      <c r="JA847" s="328"/>
      <c r="JB847" s="328"/>
      <c r="JC847" s="328"/>
      <c r="JD847" s="328"/>
      <c r="JE847" s="328"/>
      <c r="JF847" s="328"/>
      <c r="JG847" s="328"/>
      <c r="JH847" s="328"/>
      <c r="JI847" s="328"/>
      <c r="JJ847" s="328"/>
      <c r="JK847" s="328"/>
      <c r="JL847" s="328"/>
      <c r="JM847" s="328"/>
      <c r="JN847" s="328"/>
      <c r="JO847" s="328"/>
      <c r="JP847" s="328"/>
      <c r="JQ847" s="328"/>
      <c r="JR847" s="328"/>
      <c r="JS847" s="328"/>
      <c r="JT847" s="328"/>
      <c r="JU847" s="328"/>
      <c r="JV847" s="328"/>
      <c r="JW847" s="328"/>
      <c r="JX847" s="328"/>
      <c r="JY847" s="328"/>
      <c r="JZ847" s="328"/>
      <c r="KA847" s="328"/>
      <c r="KB847" s="328"/>
      <c r="KC847" s="328"/>
      <c r="KD847" s="328"/>
      <c r="KE847" s="328"/>
      <c r="KF847" s="328"/>
      <c r="KG847" s="328"/>
      <c r="KH847" s="328"/>
      <c r="KI847" s="328"/>
      <c r="KJ847" s="328"/>
      <c r="KK847" s="328"/>
      <c r="KL847" s="328"/>
      <c r="KM847" s="328"/>
      <c r="KN847" s="328"/>
      <c r="KO847" s="328"/>
      <c r="KP847" s="328"/>
      <c r="KQ847" s="328"/>
      <c r="KR847" s="328"/>
      <c r="KS847" s="328"/>
      <c r="KT847" s="328"/>
      <c r="KU847" s="328"/>
      <c r="KV847" s="328"/>
      <c r="KW847" s="328"/>
      <c r="KX847" s="328"/>
      <c r="KY847" s="328"/>
      <c r="KZ847" s="328"/>
      <c r="LA847" s="328"/>
      <c r="LB847" s="328"/>
      <c r="LC847" s="328"/>
      <c r="LD847" s="328"/>
      <c r="LE847" s="328"/>
      <c r="LF847" s="328"/>
      <c r="LG847" s="328"/>
      <c r="LH847" s="328"/>
      <c r="LI847" s="328"/>
      <c r="LJ847" s="328"/>
      <c r="LK847" s="328"/>
      <c r="LL847" s="328"/>
      <c r="LM847" s="328"/>
      <c r="LN847" s="328"/>
      <c r="LO847" s="328"/>
      <c r="LP847" s="328"/>
      <c r="LQ847" s="328"/>
      <c r="LR847" s="328"/>
      <c r="LS847" s="328"/>
      <c r="LT847" s="328"/>
      <c r="LU847" s="328"/>
      <c r="LV847" s="328"/>
      <c r="LW847" s="328"/>
      <c r="LX847" s="328"/>
      <c r="LY847" s="328"/>
      <c r="LZ847" s="328"/>
      <c r="MA847" s="328"/>
      <c r="MB847" s="328"/>
      <c r="MC847" s="328"/>
      <c r="MD847" s="328"/>
      <c r="ME847" s="328"/>
      <c r="MF847" s="328"/>
      <c r="MG847" s="328"/>
      <c r="MH847" s="328"/>
      <c r="MI847" s="328"/>
      <c r="MJ847" s="328"/>
      <c r="MK847" s="328"/>
      <c r="ML847" s="328"/>
      <c r="MM847" s="328"/>
      <c r="MN847" s="328"/>
      <c r="MO847" s="328"/>
      <c r="MP847" s="328"/>
      <c r="MQ847" s="328"/>
      <c r="MR847" s="328"/>
      <c r="MS847" s="328"/>
      <c r="MT847" s="328"/>
      <c r="MU847" s="328"/>
      <c r="MV847" s="328"/>
      <c r="MW847" s="328"/>
      <c r="MX847" s="328"/>
      <c r="MY847" s="328"/>
      <c r="MZ847" s="328"/>
      <c r="NA847" s="328"/>
      <c r="NB847" s="328"/>
      <c r="NC847" s="328"/>
      <c r="ND847" s="328"/>
      <c r="NE847" s="328"/>
      <c r="NF847" s="328"/>
      <c r="NG847" s="328"/>
      <c r="NH847" s="328"/>
      <c r="NI847" s="328"/>
      <c r="NJ847" s="328"/>
      <c r="NK847" s="328"/>
      <c r="NL847" s="328"/>
      <c r="NM847" s="328"/>
      <c r="NN847" s="328"/>
      <c r="NO847" s="328"/>
      <c r="NP847" s="328"/>
      <c r="NQ847" s="328"/>
      <c r="NR847" s="328"/>
      <c r="NS847" s="328"/>
      <c r="NT847" s="328"/>
      <c r="NU847" s="328"/>
      <c r="NV847" s="328"/>
      <c r="NW847" s="328"/>
      <c r="NX847" s="328"/>
      <c r="NY847" s="328"/>
      <c r="NZ847" s="328"/>
      <c r="OA847" s="328"/>
      <c r="OB847" s="328"/>
      <c r="OC847" s="328"/>
      <c r="OD847" s="328"/>
      <c r="OE847" s="328"/>
      <c r="OF847" s="328"/>
      <c r="OG847" s="328"/>
      <c r="OH847" s="328"/>
      <c r="OI847" s="328"/>
      <c r="OJ847" s="328"/>
      <c r="OK847" s="328"/>
      <c r="OL847" s="328"/>
      <c r="OM847" s="328"/>
      <c r="ON847" s="328"/>
      <c r="OO847" s="328"/>
      <c r="OP847" s="328"/>
      <c r="OQ847" s="328"/>
      <c r="OR847" s="328"/>
      <c r="OS847" s="328"/>
      <c r="OT847" s="328"/>
      <c r="OU847" s="328"/>
      <c r="OV847" s="328"/>
      <c r="OW847" s="328"/>
      <c r="OX847" s="328"/>
      <c r="OY847" s="328"/>
      <c r="OZ847" s="328"/>
      <c r="PA847" s="328"/>
      <c r="PB847" s="328"/>
      <c r="PC847" s="328"/>
      <c r="PD847" s="328"/>
      <c r="PE847" s="328"/>
      <c r="PF847" s="328"/>
      <c r="PG847" s="328"/>
      <c r="PH847" s="328"/>
      <c r="PI847" s="328"/>
      <c r="PJ847" s="328"/>
      <c r="PK847" s="328"/>
      <c r="PL847" s="328"/>
      <c r="PM847" s="328"/>
      <c r="PN847" s="328"/>
      <c r="PO847" s="328"/>
      <c r="PP847" s="328"/>
      <c r="PQ847" s="328"/>
      <c r="PR847" s="328"/>
      <c r="PS847" s="328"/>
      <c r="PT847" s="328"/>
      <c r="PU847" s="328"/>
      <c r="PV847" s="328"/>
      <c r="PW847" s="328"/>
      <c r="PX847" s="328"/>
      <c r="PY847" s="328"/>
      <c r="PZ847" s="328"/>
      <c r="QA847" s="328"/>
      <c r="QB847" s="328"/>
      <c r="QC847" s="328"/>
      <c r="QD847" s="328"/>
      <c r="QE847" s="328"/>
      <c r="QF847" s="328"/>
      <c r="QG847" s="328"/>
      <c r="QH847" s="328"/>
      <c r="QI847" s="328"/>
      <c r="QJ847" s="328"/>
      <c r="QK847" s="328"/>
      <c r="QL847" s="328"/>
      <c r="QM847" s="328"/>
      <c r="QN847" s="328"/>
      <c r="QO847" s="328"/>
      <c r="QP847" s="328"/>
      <c r="QQ847" s="328"/>
      <c r="QR847" s="328"/>
      <c r="QS847" s="328"/>
      <c r="QT847" s="328"/>
      <c r="QU847" s="328"/>
      <c r="QV847" s="328"/>
      <c r="QW847" s="328"/>
      <c r="QX847" s="328"/>
      <c r="QY847" s="328"/>
      <c r="QZ847" s="328"/>
      <c r="RA847" s="328"/>
      <c r="RB847" s="328"/>
      <c r="RC847" s="328"/>
      <c r="RD847" s="328"/>
      <c r="RE847" s="328"/>
      <c r="RF847" s="328"/>
      <c r="RG847" s="328"/>
      <c r="RH847" s="328"/>
      <c r="RI847" s="328"/>
      <c r="RJ847" s="328"/>
      <c r="RK847" s="328"/>
      <c r="RL847" s="328"/>
      <c r="RM847" s="328"/>
      <c r="RN847" s="328"/>
      <c r="RO847" s="328"/>
      <c r="RP847" s="328"/>
      <c r="RQ847" s="328"/>
      <c r="RR847" s="328"/>
      <c r="RS847" s="328"/>
      <c r="RT847" s="328"/>
      <c r="RU847" s="328"/>
      <c r="RV847" s="328"/>
      <c r="RW847" s="328"/>
      <c r="RX847" s="328"/>
      <c r="RY847" s="328"/>
      <c r="RZ847" s="328"/>
      <c r="SA847" s="328"/>
      <c r="SB847" s="328"/>
      <c r="SC847" s="328"/>
      <c r="SD847" s="328"/>
      <c r="SE847" s="328"/>
      <c r="SF847" s="328"/>
      <c r="SG847" s="328"/>
      <c r="SH847" s="328"/>
      <c r="SI847" s="328"/>
      <c r="SJ847" s="328"/>
      <c r="SK847" s="328"/>
      <c r="SL847" s="328"/>
      <c r="SM847" s="328"/>
      <c r="SN847" s="328"/>
      <c r="SO847" s="328"/>
      <c r="SP847" s="328"/>
      <c r="SQ847" s="328"/>
      <c r="SR847" s="328"/>
      <c r="SS847" s="328"/>
      <c r="ST847" s="328"/>
      <c r="SU847" s="328"/>
      <c r="SV847" s="328"/>
      <c r="SW847" s="328"/>
      <c r="SX847" s="328"/>
      <c r="SY847" s="328"/>
      <c r="SZ847" s="328"/>
      <c r="TA847" s="328"/>
      <c r="TB847" s="328"/>
      <c r="TC847" s="328"/>
      <c r="TD847" s="328"/>
      <c r="TE847" s="328"/>
      <c r="TF847" s="328"/>
      <c r="TG847" s="328"/>
      <c r="TH847" s="328"/>
      <c r="TI847" s="328"/>
      <c r="TJ847" s="328"/>
      <c r="TK847" s="328"/>
      <c r="TL847" s="328"/>
      <c r="TM847" s="328"/>
      <c r="TN847" s="328"/>
      <c r="TO847" s="328"/>
      <c r="TP847" s="328"/>
      <c r="TQ847" s="328"/>
      <c r="TR847" s="328"/>
      <c r="TS847" s="328"/>
      <c r="TT847" s="328"/>
      <c r="TU847" s="328"/>
      <c r="TV847" s="328"/>
      <c r="TW847" s="328"/>
      <c r="TX847" s="328"/>
      <c r="TY847" s="328"/>
      <c r="TZ847" s="328"/>
      <c r="UA847" s="328"/>
      <c r="UB847" s="328"/>
      <c r="UC847" s="328"/>
      <c r="UD847" s="328"/>
      <c r="UE847" s="328"/>
      <c r="UF847" s="328"/>
      <c r="UG847" s="328"/>
      <c r="UH847" s="328"/>
      <c r="UI847" s="328"/>
      <c r="UJ847" s="328"/>
      <c r="UK847" s="328"/>
      <c r="UL847" s="328"/>
      <c r="UM847" s="328"/>
      <c r="UN847" s="328"/>
      <c r="UO847" s="328"/>
      <c r="UP847" s="328"/>
      <c r="UQ847" s="328"/>
      <c r="UR847" s="328"/>
      <c r="US847" s="328"/>
      <c r="UT847" s="328"/>
      <c r="UU847" s="328"/>
      <c r="UV847" s="328"/>
      <c r="UW847" s="328"/>
      <c r="UX847" s="328"/>
      <c r="UY847" s="328"/>
      <c r="UZ847" s="328"/>
      <c r="VA847" s="328"/>
      <c r="VB847" s="328"/>
      <c r="VC847" s="328"/>
      <c r="VD847" s="328"/>
      <c r="VE847" s="328"/>
      <c r="VF847" s="328"/>
      <c r="VG847" s="328"/>
      <c r="VH847" s="328"/>
      <c r="VI847" s="328"/>
      <c r="VJ847" s="328"/>
      <c r="VK847" s="328"/>
      <c r="VL847" s="328"/>
      <c r="VM847" s="328"/>
      <c r="VN847" s="328"/>
      <c r="VO847" s="328"/>
      <c r="VP847" s="328"/>
      <c r="VQ847" s="328"/>
      <c r="VR847" s="328"/>
      <c r="VS847" s="328"/>
      <c r="VT847" s="328"/>
      <c r="VU847" s="328"/>
      <c r="VV847" s="328"/>
      <c r="VW847" s="328"/>
      <c r="VX847" s="328"/>
      <c r="VY847" s="328"/>
      <c r="VZ847" s="328"/>
      <c r="WA847" s="328"/>
      <c r="WB847" s="328"/>
      <c r="WC847" s="328"/>
      <c r="WD847" s="328"/>
      <c r="WE847" s="328"/>
      <c r="WF847" s="328"/>
      <c r="WG847" s="328"/>
      <c r="WH847" s="328"/>
      <c r="WI847" s="328"/>
      <c r="WJ847" s="328"/>
      <c r="WK847" s="328"/>
      <c r="WL847" s="328"/>
      <c r="WM847" s="328"/>
      <c r="WN847" s="328"/>
      <c r="WO847" s="328"/>
      <c r="WP847" s="328"/>
      <c r="WQ847" s="328"/>
      <c r="WR847" s="328"/>
      <c r="WS847" s="328"/>
      <c r="WT847" s="328"/>
      <c r="WU847" s="328"/>
      <c r="WV847" s="328"/>
      <c r="WW847" s="328"/>
      <c r="WX847" s="328"/>
      <c r="WY847" s="328"/>
      <c r="WZ847" s="328"/>
      <c r="XA847" s="328"/>
      <c r="XB847" s="328"/>
      <c r="XC847" s="328"/>
      <c r="XD847" s="328"/>
      <c r="XE847" s="328"/>
      <c r="XF847" s="328"/>
      <c r="XG847" s="328"/>
      <c r="XH847" s="328"/>
      <c r="XI847" s="328"/>
      <c r="XJ847" s="328"/>
      <c r="XK847" s="328"/>
      <c r="XL847" s="328"/>
      <c r="XM847" s="328"/>
      <c r="XN847" s="328"/>
      <c r="XO847" s="328"/>
      <c r="XP847" s="328"/>
      <c r="XQ847" s="328"/>
      <c r="XR847" s="328"/>
      <c r="XS847" s="328"/>
      <c r="XT847" s="328"/>
      <c r="XU847" s="328"/>
      <c r="XV847" s="328"/>
      <c r="XW847" s="328"/>
      <c r="XX847" s="328"/>
      <c r="XY847" s="328"/>
      <c r="XZ847" s="328"/>
      <c r="YA847" s="328"/>
      <c r="YB847" s="328"/>
      <c r="YC847" s="328"/>
      <c r="YD847" s="328"/>
      <c r="YE847" s="328"/>
      <c r="YF847" s="328"/>
      <c r="YG847" s="328"/>
      <c r="YH847" s="328"/>
      <c r="YI847" s="328"/>
      <c r="YJ847" s="328"/>
      <c r="YK847" s="328"/>
      <c r="YL847" s="328"/>
      <c r="YM847" s="328"/>
      <c r="YN847" s="328"/>
      <c r="YO847" s="328"/>
      <c r="YP847" s="328"/>
      <c r="YQ847" s="328"/>
      <c r="YR847" s="328"/>
      <c r="YS847" s="328"/>
      <c r="YT847" s="328"/>
      <c r="YU847" s="328"/>
      <c r="YV847" s="328"/>
      <c r="YW847" s="328"/>
      <c r="YX847" s="328"/>
      <c r="YY847" s="328"/>
      <c r="YZ847" s="328"/>
      <c r="ZA847" s="328"/>
      <c r="ZB847" s="328"/>
      <c r="ZC847" s="328"/>
      <c r="ZD847" s="328"/>
      <c r="ZE847" s="328"/>
      <c r="ZF847" s="328"/>
      <c r="ZG847" s="328"/>
      <c r="ZH847" s="328"/>
      <c r="ZI847" s="328"/>
      <c r="ZJ847" s="328"/>
      <c r="ZK847" s="328"/>
      <c r="ZL847" s="328"/>
      <c r="ZM847" s="328"/>
      <c r="ZN847" s="328"/>
      <c r="ZO847" s="328"/>
      <c r="ZP847" s="328"/>
      <c r="ZQ847" s="328"/>
      <c r="ZR847" s="328"/>
      <c r="ZS847" s="328"/>
      <c r="ZT847" s="328"/>
      <c r="ZU847" s="328"/>
      <c r="ZV847" s="328"/>
      <c r="ZW847" s="328"/>
      <c r="ZX847" s="328"/>
      <c r="ZY847" s="328"/>
      <c r="ZZ847" s="328"/>
      <c r="AAA847" s="328"/>
      <c r="AAB847" s="328"/>
      <c r="AAC847" s="328"/>
      <c r="AAD847" s="328"/>
      <c r="AAE847" s="328"/>
      <c r="AAF847" s="328"/>
      <c r="AAG847" s="328"/>
      <c r="AAH847" s="328"/>
      <c r="AAI847" s="328"/>
      <c r="AAJ847" s="328"/>
      <c r="AAK847" s="328"/>
      <c r="AAL847" s="328"/>
      <c r="AAM847" s="328"/>
      <c r="AAN847" s="328"/>
      <c r="AAO847" s="328"/>
      <c r="AAP847" s="328"/>
      <c r="AAQ847" s="328"/>
      <c r="AAR847" s="328"/>
      <c r="AAS847" s="328"/>
      <c r="AAT847" s="328"/>
      <c r="AAU847" s="328"/>
      <c r="AAV847" s="328"/>
      <c r="AAW847" s="328"/>
      <c r="AAX847" s="328"/>
      <c r="AAY847" s="328"/>
      <c r="AAZ847" s="328"/>
      <c r="ABA847" s="328"/>
      <c r="ABB847" s="328"/>
      <c r="ABC847" s="328"/>
      <c r="ABD847" s="328"/>
      <c r="ABE847" s="328"/>
      <c r="ABF847" s="328"/>
      <c r="ABG847" s="328"/>
      <c r="ABH847" s="328"/>
      <c r="ABI847" s="328"/>
      <c r="ABJ847" s="328"/>
      <c r="ABK847" s="328"/>
      <c r="ABL847" s="328"/>
      <c r="ABM847" s="328"/>
      <c r="ABN847" s="328"/>
      <c r="ABO847" s="328"/>
      <c r="ABP847" s="328"/>
      <c r="ABQ847" s="328"/>
      <c r="ABR847" s="328"/>
      <c r="ABS847" s="328"/>
      <c r="ABT847" s="328"/>
      <c r="ABU847" s="328"/>
      <c r="ABV847" s="328"/>
      <c r="ABW847" s="328"/>
      <c r="ABX847" s="328"/>
      <c r="ABY847" s="328"/>
      <c r="ABZ847" s="328"/>
      <c r="ACA847" s="328"/>
      <c r="ACB847" s="328"/>
      <c r="ACC847" s="328"/>
      <c r="ACD847" s="328"/>
      <c r="ACE847" s="328"/>
      <c r="ACF847" s="328"/>
      <c r="ACG847" s="328"/>
      <c r="ACH847" s="328"/>
      <c r="ACI847" s="328"/>
      <c r="ACJ847" s="328"/>
      <c r="ACK847" s="328"/>
      <c r="ACL847" s="328"/>
      <c r="ACM847" s="328"/>
      <c r="ACN847" s="328"/>
      <c r="ACO847" s="328"/>
      <c r="ACP847" s="328"/>
      <c r="ACQ847" s="328"/>
      <c r="ACR847" s="328"/>
      <c r="ACS847" s="328"/>
      <c r="ACT847" s="328"/>
      <c r="ACU847" s="328"/>
      <c r="ACV847" s="328"/>
      <c r="ACW847" s="328"/>
      <c r="ACX847" s="328"/>
      <c r="ACY847" s="328"/>
      <c r="ACZ847" s="328"/>
      <c r="ADA847" s="328"/>
      <c r="ADB847" s="328"/>
      <c r="ADC847" s="328"/>
      <c r="ADD847" s="328"/>
      <c r="ADE847" s="328"/>
      <c r="ADF847" s="328"/>
      <c r="ADG847" s="328"/>
      <c r="ADH847" s="328"/>
      <c r="ADI847" s="328"/>
      <c r="ADJ847" s="328"/>
      <c r="ADK847" s="328"/>
      <c r="ADL847" s="328"/>
      <c r="ADM847" s="328"/>
      <c r="ADN847" s="328"/>
      <c r="ADO847" s="328"/>
      <c r="ADP847" s="328"/>
      <c r="ADQ847" s="328"/>
      <c r="ADR847" s="328"/>
      <c r="ADS847" s="328"/>
      <c r="ADT847" s="328"/>
      <c r="ADU847" s="328"/>
      <c r="ADV847" s="328"/>
      <c r="ADW847" s="328"/>
      <c r="ADX847" s="328"/>
      <c r="ADY847" s="328"/>
      <c r="ADZ847" s="328"/>
      <c r="AEA847" s="328"/>
      <c r="AEB847" s="328"/>
      <c r="AEC847" s="328"/>
      <c r="AED847" s="328"/>
      <c r="AEE847" s="328"/>
      <c r="AEF847" s="328"/>
      <c r="AEG847" s="328"/>
      <c r="AEH847" s="328"/>
      <c r="AEI847" s="328"/>
      <c r="AEJ847" s="328"/>
      <c r="AEK847" s="328"/>
      <c r="AEL847" s="328"/>
      <c r="AEM847" s="328"/>
      <c r="AEN847" s="328"/>
      <c r="AEO847" s="328"/>
      <c r="AEP847" s="328"/>
      <c r="AEQ847" s="328"/>
      <c r="AER847" s="328"/>
      <c r="AES847" s="328"/>
      <c r="AET847" s="328"/>
      <c r="AEU847" s="328"/>
      <c r="AEV847" s="328"/>
      <c r="AEW847" s="328"/>
      <c r="AEX847" s="328"/>
      <c r="AEY847" s="328"/>
      <c r="AEZ847" s="328"/>
      <c r="AFA847" s="328"/>
      <c r="AFB847" s="328"/>
      <c r="AFC847" s="328"/>
      <c r="AFD847" s="328"/>
      <c r="AFE847" s="328"/>
      <c r="AFF847" s="328"/>
      <c r="AFG847" s="328"/>
      <c r="AFH847" s="328"/>
      <c r="AFI847" s="328"/>
      <c r="AFJ847" s="328"/>
      <c r="AFK847" s="328"/>
      <c r="AFL847" s="328"/>
      <c r="AFM847" s="328"/>
      <c r="AFN847" s="328"/>
      <c r="AFO847" s="328"/>
      <c r="AFP847" s="328"/>
      <c r="AFQ847" s="328"/>
      <c r="AFR847" s="328"/>
      <c r="AFS847" s="328"/>
      <c r="AFT847" s="328"/>
      <c r="AFU847" s="328"/>
      <c r="AFV847" s="328"/>
      <c r="AFW847" s="328"/>
      <c r="AFX847" s="328"/>
      <c r="AFY847" s="328"/>
      <c r="AFZ847" s="328"/>
      <c r="AGA847" s="328"/>
      <c r="AGB847" s="328"/>
      <c r="AGC847" s="328"/>
      <c r="AGD847" s="328"/>
      <c r="AGE847" s="328"/>
      <c r="AGF847" s="328"/>
      <c r="AGG847" s="328"/>
      <c r="AGH847" s="328"/>
      <c r="AGI847" s="328"/>
      <c r="AGJ847" s="328"/>
      <c r="AGK847" s="328"/>
      <c r="AGL847" s="328"/>
      <c r="AGM847" s="328"/>
      <c r="AGN847" s="328"/>
      <c r="AGO847" s="328"/>
      <c r="AGP847" s="328"/>
      <c r="AGQ847" s="328"/>
      <c r="AGR847" s="328"/>
      <c r="AGS847" s="328"/>
      <c r="AGT847" s="328"/>
      <c r="AGU847" s="328"/>
      <c r="AGV847" s="328"/>
      <c r="AGW847" s="328"/>
      <c r="AGX847" s="328"/>
      <c r="AGY847" s="328"/>
      <c r="AGZ847" s="328"/>
      <c r="AHA847" s="328"/>
      <c r="AHB847" s="328"/>
      <c r="AHC847" s="328"/>
      <c r="AHD847" s="328"/>
      <c r="AHE847" s="328"/>
      <c r="AHF847" s="328"/>
      <c r="AHG847" s="328"/>
      <c r="AHH847" s="328"/>
      <c r="AHI847" s="328"/>
      <c r="AHJ847" s="328"/>
      <c r="AHK847" s="328"/>
      <c r="AHL847" s="328"/>
      <c r="AHM847" s="328"/>
      <c r="AHN847" s="328"/>
      <c r="AHO847" s="328"/>
      <c r="AHP847" s="328"/>
      <c r="AHQ847" s="328"/>
      <c r="AHR847" s="328"/>
      <c r="AHS847" s="328"/>
      <c r="AHT847" s="328"/>
      <c r="AHU847" s="328"/>
      <c r="AHV847" s="328"/>
      <c r="AHW847" s="328"/>
      <c r="AHX847" s="328"/>
      <c r="AHY847" s="328"/>
      <c r="AHZ847" s="328"/>
      <c r="AIA847" s="328"/>
      <c r="AIB847" s="328"/>
      <c r="AIC847" s="328"/>
      <c r="AID847" s="328"/>
      <c r="AIE847" s="328"/>
      <c r="AIF847" s="328"/>
      <c r="AIG847" s="328"/>
      <c r="AIH847" s="328"/>
      <c r="AII847" s="328"/>
      <c r="AIJ847" s="328"/>
      <c r="AIK847" s="328"/>
      <c r="AIL847" s="328"/>
      <c r="AIM847" s="328"/>
      <c r="AIN847" s="328"/>
      <c r="AIO847" s="328"/>
      <c r="AIP847" s="328"/>
      <c r="AIQ847" s="328"/>
      <c r="AIR847" s="328"/>
      <c r="AIS847" s="328"/>
      <c r="AIT847" s="328"/>
      <c r="AIU847" s="328"/>
      <c r="AIV847" s="328"/>
      <c r="AIW847" s="328"/>
      <c r="AIX847" s="328"/>
      <c r="AIY847" s="328"/>
      <c r="AIZ847" s="328"/>
      <c r="AJA847" s="328"/>
      <c r="AJB847" s="328"/>
      <c r="AJC847" s="328"/>
      <c r="AJD847" s="328"/>
      <c r="AJE847" s="328"/>
      <c r="AJF847" s="328"/>
      <c r="AJG847" s="328"/>
      <c r="AJH847" s="328"/>
      <c r="AJI847" s="328"/>
      <c r="AJJ847" s="328"/>
      <c r="AJK847" s="328"/>
      <c r="AJL847" s="328"/>
      <c r="AJM847" s="328"/>
      <c r="AJN847" s="328"/>
      <c r="AJO847" s="328"/>
      <c r="AJP847" s="328"/>
      <c r="AJQ847" s="328"/>
      <c r="AJR847" s="328"/>
      <c r="AJS847" s="328"/>
      <c r="AJT847" s="328"/>
      <c r="AJU847" s="328"/>
      <c r="AJV847" s="328"/>
      <c r="AJW847" s="328"/>
      <c r="AJX847" s="328"/>
      <c r="AJY847" s="328"/>
      <c r="AJZ847" s="328"/>
      <c r="AKA847" s="328"/>
      <c r="AKB847" s="328"/>
      <c r="AKC847" s="328"/>
      <c r="AKD847" s="328"/>
      <c r="AKE847" s="328"/>
      <c r="AKF847" s="328"/>
      <c r="AKG847" s="328"/>
      <c r="AKH847" s="328"/>
      <c r="AKI847" s="328"/>
      <c r="AKJ847" s="328"/>
      <c r="AKK847" s="328"/>
      <c r="AKL847" s="328"/>
      <c r="AKM847" s="328"/>
      <c r="AKN847" s="328"/>
      <c r="AKO847" s="328"/>
      <c r="AKP847" s="328"/>
      <c r="AKQ847" s="328"/>
      <c r="AKR847" s="328"/>
      <c r="AKS847" s="328"/>
      <c r="AKT847" s="328"/>
      <c r="AKU847" s="328"/>
      <c r="AKV847" s="328"/>
      <c r="AKW847" s="328"/>
      <c r="AKX847" s="328"/>
      <c r="AKY847" s="328"/>
      <c r="AKZ847" s="328"/>
      <c r="ALA847" s="328"/>
      <c r="ALB847" s="328"/>
      <c r="ALC847" s="328"/>
      <c r="ALD847" s="328"/>
      <c r="ALE847" s="328"/>
      <c r="ALF847" s="328"/>
      <c r="ALG847" s="328"/>
      <c r="ALH847" s="328"/>
      <c r="ALI847" s="328"/>
      <c r="ALJ847" s="328"/>
      <c r="ALK847" s="328"/>
      <c r="ALL847" s="328"/>
      <c r="ALM847" s="328"/>
      <c r="ALN847" s="328"/>
      <c r="ALO847" s="328"/>
      <c r="ALP847" s="328"/>
      <c r="ALQ847" s="328"/>
      <c r="ALR847" s="328"/>
      <c r="ALS847" s="328"/>
      <c r="ALT847" s="328"/>
      <c r="ALU847" s="328"/>
      <c r="ALV847" s="328"/>
      <c r="ALW847" s="328"/>
      <c r="ALX847" s="328"/>
      <c r="ALY847" s="328"/>
      <c r="ALZ847" s="328"/>
      <c r="AMA847" s="328"/>
      <c r="AMB847" s="328"/>
      <c r="AMC847" s="328"/>
      <c r="AMD847" s="328"/>
      <c r="AME847" s="328"/>
      <c r="AMF847" s="328"/>
      <c r="AMG847" s="328"/>
      <c r="AMH847" s="328"/>
      <c r="AMI847" s="328"/>
      <c r="AMJ847" s="328"/>
      <c r="AMK847" s="328"/>
      <c r="AML847" s="328"/>
      <c r="AMM847" s="328"/>
      <c r="AMN847" s="328"/>
      <c r="AMO847" s="328"/>
      <c r="AMP847" s="328"/>
      <c r="AMQ847" s="328"/>
      <c r="AMR847" s="328"/>
      <c r="AMS847" s="328"/>
      <c r="AMT847" s="328"/>
      <c r="AMU847" s="328"/>
      <c r="AMV847" s="328"/>
      <c r="AMW847" s="328"/>
      <c r="AMX847" s="328"/>
      <c r="AMY847" s="328"/>
      <c r="AMZ847" s="328"/>
      <c r="ANA847" s="328"/>
      <c r="ANB847" s="328"/>
      <c r="ANC847" s="328"/>
      <c r="AND847" s="328"/>
      <c r="ANE847" s="328"/>
      <c r="ANF847" s="328"/>
      <c r="ANG847" s="328"/>
      <c r="ANH847" s="328"/>
      <c r="ANI847" s="328"/>
      <c r="ANJ847" s="328"/>
      <c r="ANK847" s="328"/>
      <c r="ANL847" s="328"/>
      <c r="ANM847" s="328"/>
      <c r="ANN847" s="328"/>
      <c r="ANO847" s="328"/>
      <c r="ANP847" s="328"/>
      <c r="ANQ847" s="328"/>
      <c r="ANR847" s="328"/>
      <c r="ANS847" s="328"/>
      <c r="ANT847" s="328"/>
      <c r="ANU847" s="328"/>
      <c r="ANV847" s="328"/>
      <c r="ANW847" s="328"/>
      <c r="ANX847" s="328"/>
      <c r="ANY847" s="328"/>
      <c r="ANZ847" s="328"/>
      <c r="AOA847" s="328"/>
      <c r="AOB847" s="328"/>
      <c r="AOC847" s="328"/>
      <c r="AOD847" s="328"/>
      <c r="AOE847" s="328"/>
      <c r="AOF847" s="328"/>
      <c r="AOG847" s="328"/>
      <c r="AOH847" s="328"/>
      <c r="AOI847" s="328"/>
      <c r="AOJ847" s="328"/>
      <c r="AOK847" s="328"/>
      <c r="AOL847" s="328"/>
      <c r="AOM847" s="328"/>
      <c r="AON847" s="328"/>
      <c r="AOO847" s="328"/>
      <c r="AOP847" s="328"/>
      <c r="AOQ847" s="328"/>
      <c r="AOR847" s="328"/>
      <c r="AOS847" s="328"/>
      <c r="AOT847" s="328"/>
      <c r="AOU847" s="328"/>
      <c r="AOV847" s="328"/>
      <c r="AOW847" s="328"/>
      <c r="AOX847" s="328"/>
      <c r="AOY847" s="328"/>
      <c r="AOZ847" s="328"/>
      <c r="APA847" s="328"/>
      <c r="APB847" s="328"/>
      <c r="APC847" s="328"/>
      <c r="APD847" s="328"/>
      <c r="APE847" s="328"/>
      <c r="APF847" s="328"/>
      <c r="APG847" s="328"/>
      <c r="APH847" s="328"/>
      <c r="API847" s="328"/>
      <c r="APJ847" s="328"/>
      <c r="APK847" s="328"/>
      <c r="APL847" s="328"/>
      <c r="APM847" s="328"/>
      <c r="APN847" s="328"/>
      <c r="APO847" s="328"/>
      <c r="APP847" s="328"/>
      <c r="APQ847" s="328"/>
      <c r="APR847" s="328"/>
      <c r="APS847" s="328"/>
      <c r="APT847" s="328"/>
      <c r="APU847" s="328"/>
      <c r="APV847" s="328"/>
      <c r="APW847" s="328"/>
      <c r="APX847" s="328"/>
      <c r="APY847" s="328"/>
      <c r="APZ847" s="328"/>
      <c r="AQA847" s="328"/>
      <c r="AQB847" s="328"/>
      <c r="AQC847" s="328"/>
      <c r="AQD847" s="328"/>
      <c r="AQE847" s="328"/>
      <c r="AQF847" s="328"/>
      <c r="AQG847" s="328"/>
      <c r="AQH847" s="328"/>
      <c r="AQI847" s="328"/>
      <c r="AQJ847" s="328"/>
      <c r="AQK847" s="328"/>
      <c r="AQL847" s="328"/>
      <c r="AQM847" s="328"/>
      <c r="AQN847" s="328"/>
      <c r="AQO847" s="328"/>
      <c r="AQP847" s="328"/>
      <c r="AQQ847" s="328"/>
      <c r="AQR847" s="328"/>
      <c r="AQS847" s="328"/>
      <c r="AQT847" s="328"/>
      <c r="AQU847" s="328"/>
      <c r="AQV847" s="328"/>
      <c r="AQW847" s="328"/>
      <c r="AQX847" s="328"/>
      <c r="AQY847" s="328"/>
      <c r="AQZ847" s="328"/>
      <c r="ARA847" s="328"/>
      <c r="ARB847" s="328"/>
      <c r="ARC847" s="328"/>
      <c r="ARD847" s="328"/>
      <c r="ARE847" s="328"/>
      <c r="ARF847" s="328"/>
      <c r="ARG847" s="328"/>
      <c r="ARH847" s="328"/>
      <c r="ARI847" s="328"/>
      <c r="ARJ847" s="328"/>
      <c r="ARK847" s="328"/>
      <c r="ARL847" s="328"/>
      <c r="ARM847" s="328"/>
      <c r="ARN847" s="328"/>
      <c r="ARO847" s="328"/>
      <c r="ARP847" s="328"/>
      <c r="ARQ847" s="328"/>
      <c r="ARR847" s="328"/>
      <c r="ARS847" s="328"/>
      <c r="ART847" s="328"/>
      <c r="ARU847" s="328"/>
      <c r="ARV847" s="328"/>
      <c r="ARW847" s="328"/>
      <c r="ARX847" s="328"/>
      <c r="ARY847" s="328"/>
      <c r="ARZ847" s="328"/>
      <c r="ASA847" s="328"/>
      <c r="ASB847" s="328"/>
      <c r="ASC847" s="328"/>
      <c r="ASD847" s="328"/>
      <c r="ASE847" s="328"/>
      <c r="ASF847" s="328"/>
      <c r="ASG847" s="328"/>
      <c r="ASH847" s="328"/>
      <c r="ASI847" s="328"/>
      <c r="ASJ847" s="328"/>
      <c r="ASK847" s="328"/>
      <c r="ASL847" s="328"/>
      <c r="ASM847" s="328"/>
      <c r="ASN847" s="328"/>
      <c r="ASO847" s="328"/>
      <c r="ASP847" s="328"/>
      <c r="ASQ847" s="328"/>
      <c r="ASR847" s="328"/>
      <c r="ASS847" s="328"/>
      <c r="AST847" s="328"/>
      <c r="ASU847" s="328"/>
      <c r="ASV847" s="328"/>
      <c r="ASW847" s="328"/>
      <c r="ASX847" s="328"/>
      <c r="ASY847" s="328"/>
      <c r="ASZ847" s="328"/>
      <c r="ATA847" s="328"/>
      <c r="ATB847" s="328"/>
      <c r="ATC847" s="328"/>
      <c r="ATD847" s="328"/>
      <c r="ATE847" s="328"/>
      <c r="ATF847" s="328"/>
      <c r="ATG847" s="328"/>
      <c r="ATH847" s="328"/>
      <c r="ATI847" s="328"/>
      <c r="ATJ847" s="328"/>
      <c r="ATK847" s="328"/>
      <c r="ATL847" s="328"/>
      <c r="ATM847" s="328"/>
      <c r="ATN847" s="328"/>
      <c r="ATO847" s="328"/>
      <c r="ATP847" s="328"/>
      <c r="ATQ847" s="328"/>
      <c r="ATR847" s="328"/>
      <c r="ATS847" s="328"/>
      <c r="ATT847" s="328"/>
      <c r="ATU847" s="328"/>
      <c r="ATV847" s="328"/>
      <c r="ATW847" s="328"/>
      <c r="ATX847" s="328"/>
      <c r="ATY847" s="328"/>
      <c r="ATZ847" s="328"/>
      <c r="AUA847" s="328"/>
      <c r="AUB847" s="328"/>
      <c r="AUC847" s="328"/>
      <c r="AUD847" s="328"/>
      <c r="AUE847" s="328"/>
      <c r="AUF847" s="328"/>
      <c r="AUG847" s="328"/>
      <c r="AUH847" s="328"/>
      <c r="AUI847" s="328"/>
      <c r="AUJ847" s="328"/>
      <c r="AUK847" s="328"/>
      <c r="AUL847" s="328"/>
      <c r="AUM847" s="328"/>
      <c r="AUN847" s="328"/>
      <c r="AUO847" s="328"/>
      <c r="AUP847" s="328"/>
      <c r="AUQ847" s="328"/>
      <c r="AUR847" s="328"/>
      <c r="AUS847" s="328"/>
      <c r="AUT847" s="328"/>
      <c r="AUU847" s="328"/>
      <c r="AUV847" s="328"/>
      <c r="AUW847" s="328"/>
      <c r="AUX847" s="328"/>
      <c r="AUY847" s="328"/>
      <c r="AUZ847" s="328"/>
      <c r="AVA847" s="328"/>
      <c r="AVB847" s="328"/>
      <c r="AVC847" s="328"/>
      <c r="AVD847" s="328"/>
      <c r="AVE847" s="328"/>
      <c r="AVF847" s="328"/>
      <c r="AVG847" s="328"/>
      <c r="AVH847" s="328"/>
      <c r="AVI847" s="328"/>
      <c r="AVJ847" s="328"/>
      <c r="AVK847" s="328"/>
      <c r="AVL847" s="328"/>
      <c r="AVM847" s="328"/>
      <c r="AVN847" s="328"/>
      <c r="AVO847" s="328"/>
      <c r="AVP847" s="328"/>
      <c r="AVQ847" s="328"/>
      <c r="AVR847" s="328"/>
      <c r="AVS847" s="328"/>
      <c r="AVT847" s="328"/>
      <c r="AVU847" s="328"/>
      <c r="AVV847" s="328"/>
      <c r="AVW847" s="328"/>
      <c r="AVX847" s="328"/>
      <c r="AVY847" s="328"/>
      <c r="AVZ847" s="328"/>
      <c r="AWA847" s="328"/>
      <c r="AWB847" s="328"/>
      <c r="AWC847" s="328"/>
      <c r="AWD847" s="328"/>
      <c r="AWE847" s="328"/>
      <c r="AWF847" s="328"/>
      <c r="AWG847" s="328"/>
      <c r="AWH847" s="328"/>
      <c r="AWI847" s="328"/>
      <c r="AWJ847" s="328"/>
      <c r="AWK847" s="328"/>
      <c r="AWL847" s="328"/>
      <c r="AWM847" s="328"/>
      <c r="AWN847" s="328"/>
      <c r="AWO847" s="328"/>
      <c r="AWP847" s="328"/>
      <c r="AWQ847" s="328"/>
      <c r="AWR847" s="328"/>
      <c r="AWS847" s="328"/>
      <c r="AWT847" s="328"/>
      <c r="AWU847" s="328"/>
      <c r="AWV847" s="328"/>
      <c r="AWW847" s="328"/>
      <c r="AWX847" s="328"/>
      <c r="AWY847" s="328"/>
      <c r="AWZ847" s="328"/>
      <c r="AXA847" s="328"/>
      <c r="AXB847" s="328"/>
      <c r="AXC847" s="328"/>
      <c r="AXD847" s="328"/>
      <c r="AXE847" s="328"/>
      <c r="AXF847" s="328"/>
      <c r="AXG847" s="328"/>
      <c r="AXH847" s="328"/>
      <c r="AXI847" s="328"/>
      <c r="AXJ847" s="328"/>
      <c r="AXK847" s="328"/>
      <c r="AXL847" s="328"/>
      <c r="AXM847" s="328"/>
      <c r="AXN847" s="328"/>
      <c r="AXO847" s="328"/>
      <c r="AXP847" s="328"/>
      <c r="AXQ847" s="328"/>
      <c r="AXR847" s="328"/>
      <c r="AXS847" s="328"/>
      <c r="AXT847" s="328"/>
      <c r="AXU847" s="328"/>
      <c r="AXV847" s="328"/>
      <c r="AXW847" s="328"/>
      <c r="AXX847" s="328"/>
      <c r="AXY847" s="328"/>
      <c r="AXZ847" s="328"/>
      <c r="AYA847" s="328"/>
      <c r="AYB847" s="328"/>
      <c r="AYC847" s="328"/>
      <c r="AYD847" s="328"/>
      <c r="AYE847" s="328"/>
      <c r="AYF847" s="328"/>
      <c r="AYG847" s="328"/>
      <c r="AYH847" s="328"/>
      <c r="AYI847" s="328"/>
      <c r="AYJ847" s="328"/>
      <c r="AYK847" s="328"/>
      <c r="AYL847" s="328"/>
      <c r="AYM847" s="328"/>
      <c r="AYN847" s="328"/>
      <c r="AYO847" s="328"/>
      <c r="AYP847" s="328"/>
      <c r="AYQ847" s="328"/>
      <c r="AYR847" s="328"/>
      <c r="AYS847" s="328"/>
      <c r="AYT847" s="328"/>
      <c r="AYU847" s="328"/>
      <c r="AYV847" s="328"/>
      <c r="AYW847" s="328"/>
      <c r="AYX847" s="328"/>
      <c r="AYY847" s="328"/>
      <c r="AYZ847" s="328"/>
      <c r="AZA847" s="328"/>
      <c r="AZB847" s="328"/>
      <c r="AZC847" s="328"/>
      <c r="AZD847" s="328"/>
      <c r="AZE847" s="328"/>
      <c r="AZF847" s="328"/>
      <c r="AZG847" s="328"/>
      <c r="AZH847" s="328"/>
      <c r="AZI847" s="328"/>
      <c r="AZJ847" s="328"/>
      <c r="AZK847" s="328"/>
      <c r="AZL847" s="328"/>
      <c r="AZM847" s="328"/>
      <c r="AZN847" s="328"/>
      <c r="AZO847" s="328"/>
      <c r="AZP847" s="328"/>
      <c r="AZQ847" s="328"/>
      <c r="AZR847" s="328"/>
      <c r="AZS847" s="328"/>
      <c r="AZT847" s="328"/>
      <c r="AZU847" s="328"/>
      <c r="AZV847" s="328"/>
      <c r="AZW847" s="328"/>
      <c r="AZX847" s="328"/>
      <c r="AZY847" s="328"/>
      <c r="AZZ847" s="328"/>
      <c r="BAA847" s="328"/>
      <c r="BAB847" s="328"/>
      <c r="BAC847" s="328"/>
      <c r="BAD847" s="328"/>
      <c r="BAE847" s="328"/>
      <c r="BAF847" s="328"/>
      <c r="BAG847" s="328"/>
      <c r="BAH847" s="328"/>
      <c r="BAI847" s="328"/>
      <c r="BAJ847" s="328"/>
      <c r="BAK847" s="328"/>
      <c r="BAL847" s="328"/>
      <c r="BAM847" s="328"/>
      <c r="BAN847" s="328"/>
      <c r="BAO847" s="328"/>
      <c r="BAP847" s="328"/>
      <c r="BAQ847" s="328"/>
      <c r="BAR847" s="328"/>
      <c r="BAS847" s="328"/>
      <c r="BAT847" s="328"/>
      <c r="BAU847" s="328"/>
      <c r="BAV847" s="328"/>
      <c r="BAW847" s="328"/>
      <c r="BAX847" s="328"/>
      <c r="BAY847" s="328"/>
      <c r="BAZ847" s="328"/>
      <c r="BBA847" s="328"/>
      <c r="BBB847" s="328"/>
      <c r="BBC847" s="328"/>
      <c r="BBD847" s="328"/>
      <c r="BBE847" s="328"/>
      <c r="BBF847" s="328"/>
      <c r="BBG847" s="328"/>
      <c r="BBH847" s="328"/>
      <c r="BBI847" s="328"/>
      <c r="BBJ847" s="328"/>
      <c r="BBK847" s="328"/>
      <c r="BBL847" s="328"/>
      <c r="BBM847" s="328"/>
      <c r="BBN847" s="328"/>
      <c r="BBO847" s="328"/>
      <c r="BBP847" s="328"/>
      <c r="BBQ847" s="328"/>
      <c r="BBR847" s="328"/>
      <c r="BBS847" s="328"/>
      <c r="BBT847" s="328"/>
      <c r="BBU847" s="328"/>
      <c r="BBV847" s="328"/>
      <c r="BBW847" s="328"/>
      <c r="BBX847" s="328"/>
      <c r="BBY847" s="328"/>
      <c r="BBZ847" s="328"/>
      <c r="BCA847" s="328"/>
      <c r="BCB847" s="328"/>
      <c r="BCC847" s="328"/>
      <c r="BCD847" s="328"/>
      <c r="BCE847" s="328"/>
      <c r="BCF847" s="328"/>
      <c r="BCG847" s="328"/>
      <c r="BCH847" s="328"/>
      <c r="BCI847" s="328"/>
      <c r="BCJ847" s="328"/>
      <c r="BCK847" s="328"/>
      <c r="BCL847" s="328"/>
      <c r="BCM847" s="328"/>
      <c r="BCN847" s="328"/>
      <c r="BCO847" s="328"/>
      <c r="BCP847" s="328"/>
      <c r="BCQ847" s="328"/>
      <c r="BCR847" s="328"/>
      <c r="BCS847" s="328"/>
      <c r="BCT847" s="328"/>
      <c r="BCU847" s="328"/>
      <c r="BCV847" s="328"/>
      <c r="BCW847" s="328"/>
      <c r="BCX847" s="328"/>
      <c r="BCY847" s="328"/>
      <c r="BCZ847" s="328"/>
      <c r="BDA847" s="328"/>
      <c r="BDB847" s="328"/>
      <c r="BDC847" s="328"/>
      <c r="BDD847" s="328"/>
      <c r="BDE847" s="328"/>
      <c r="BDF847" s="328"/>
      <c r="BDG847" s="328"/>
      <c r="BDH847" s="328"/>
      <c r="BDI847" s="328"/>
      <c r="BDJ847" s="328"/>
      <c r="BDK847" s="328"/>
      <c r="BDL847" s="328"/>
      <c r="BDM847" s="328"/>
      <c r="BDN847" s="328"/>
      <c r="BDO847" s="328"/>
      <c r="BDP847" s="328"/>
      <c r="BDQ847" s="328"/>
      <c r="BDR847" s="328"/>
      <c r="BDS847" s="328"/>
      <c r="BDT847" s="328"/>
      <c r="BDU847" s="328"/>
      <c r="BDV847" s="328"/>
      <c r="BDW847" s="328"/>
      <c r="BDX847" s="328"/>
      <c r="BDY847" s="328"/>
      <c r="BDZ847" s="328"/>
      <c r="BEA847" s="328"/>
      <c r="BEB847" s="328"/>
      <c r="BEC847" s="328"/>
      <c r="BED847" s="328"/>
      <c r="BEE847" s="328"/>
      <c r="BEF847" s="328"/>
      <c r="BEG847" s="328"/>
      <c r="BEH847" s="328"/>
      <c r="BEI847" s="328"/>
      <c r="BEJ847" s="328"/>
      <c r="BEK847" s="328"/>
      <c r="BEL847" s="328"/>
      <c r="BEM847" s="328"/>
      <c r="BEN847" s="328"/>
      <c r="BEO847" s="328"/>
      <c r="BEP847" s="328"/>
      <c r="BEQ847" s="328"/>
      <c r="BER847" s="328"/>
      <c r="BES847" s="328"/>
      <c r="BET847" s="328"/>
      <c r="BEU847" s="328"/>
      <c r="BEV847" s="328"/>
      <c r="BEW847" s="328"/>
      <c r="BEX847" s="328"/>
      <c r="BEY847" s="328"/>
      <c r="BEZ847" s="328"/>
      <c r="BFA847" s="328"/>
      <c r="BFB847" s="328"/>
      <c r="BFC847" s="328"/>
      <c r="BFD847" s="328"/>
      <c r="BFE847" s="328"/>
      <c r="BFF847" s="328"/>
      <c r="BFG847" s="328"/>
      <c r="BFH847" s="328"/>
      <c r="BFI847" s="328"/>
      <c r="BFJ847" s="328"/>
      <c r="BFK847" s="328"/>
      <c r="BFL847" s="328"/>
      <c r="BFM847" s="328"/>
      <c r="BFN847" s="328"/>
      <c r="BFO847" s="328"/>
      <c r="BFP847" s="328"/>
      <c r="BFQ847" s="328"/>
      <c r="BFR847" s="328"/>
      <c r="BFS847" s="328"/>
      <c r="BFT847" s="328"/>
      <c r="BFU847" s="328"/>
      <c r="BFV847" s="328"/>
      <c r="BFW847" s="328"/>
      <c r="BFX847" s="328"/>
      <c r="BFY847" s="328"/>
      <c r="BFZ847" s="328"/>
      <c r="BGA847" s="328"/>
      <c r="BGB847" s="328"/>
      <c r="BGC847" s="328"/>
      <c r="BGD847" s="328"/>
      <c r="BGE847" s="328"/>
      <c r="BGF847" s="328"/>
      <c r="BGG847" s="328"/>
      <c r="BGH847" s="328"/>
      <c r="BGI847" s="328"/>
      <c r="BGJ847" s="328"/>
      <c r="BGK847" s="328"/>
      <c r="BGL847" s="328"/>
      <c r="BGM847" s="328"/>
      <c r="BGN847" s="328"/>
      <c r="BGO847" s="328"/>
      <c r="BGP847" s="328"/>
      <c r="BGQ847" s="328"/>
      <c r="BGR847" s="328"/>
      <c r="BGS847" s="328"/>
      <c r="BGT847" s="328"/>
      <c r="BGU847" s="328"/>
      <c r="BGV847" s="328"/>
      <c r="BGW847" s="328"/>
      <c r="BGX847" s="328"/>
      <c r="BGY847" s="328"/>
      <c r="BGZ847" s="328"/>
      <c r="BHA847" s="328"/>
      <c r="BHB847" s="328"/>
      <c r="BHC847" s="328"/>
      <c r="BHD847" s="328"/>
      <c r="BHE847" s="328"/>
      <c r="BHF847" s="328"/>
      <c r="BHG847" s="328"/>
      <c r="BHH847" s="328"/>
      <c r="BHI847" s="328"/>
      <c r="BHJ847" s="328"/>
      <c r="BHK847" s="328"/>
      <c r="BHL847" s="328"/>
      <c r="BHM847" s="328"/>
      <c r="BHN847" s="328"/>
      <c r="BHO847" s="328"/>
      <c r="BHP847" s="328"/>
      <c r="BHQ847" s="328"/>
      <c r="BHR847" s="328"/>
      <c r="BHS847" s="328"/>
      <c r="BHT847" s="328"/>
      <c r="BHU847" s="328"/>
      <c r="BHV847" s="328"/>
      <c r="BHW847" s="328"/>
      <c r="BHX847" s="328"/>
      <c r="BHY847" s="328"/>
      <c r="BHZ847" s="328"/>
      <c r="BIA847" s="328"/>
      <c r="BIB847" s="328"/>
      <c r="BIC847" s="328"/>
      <c r="BID847" s="328"/>
      <c r="BIE847" s="328"/>
      <c r="BIF847" s="328"/>
      <c r="BIG847" s="328"/>
      <c r="BIH847" s="328"/>
      <c r="BII847" s="328"/>
      <c r="BIJ847" s="328"/>
      <c r="BIK847" s="328"/>
      <c r="BIL847" s="328"/>
      <c r="BIM847" s="328"/>
      <c r="BIN847" s="328"/>
      <c r="BIO847" s="328"/>
      <c r="BIP847" s="328"/>
      <c r="BIQ847" s="328"/>
      <c r="BIR847" s="328"/>
      <c r="BIS847" s="328"/>
      <c r="BIT847" s="328"/>
      <c r="BIU847" s="328"/>
      <c r="BIV847" s="328"/>
      <c r="BIW847" s="328"/>
      <c r="BIX847" s="328"/>
      <c r="BIY847" s="328"/>
      <c r="BIZ847" s="328"/>
      <c r="BJA847" s="328"/>
      <c r="BJB847" s="328"/>
      <c r="BJC847" s="328"/>
      <c r="BJD847" s="328"/>
      <c r="BJE847" s="328"/>
      <c r="BJF847" s="328"/>
      <c r="BJG847" s="328"/>
      <c r="BJH847" s="328"/>
      <c r="BJI847" s="328"/>
      <c r="BJJ847" s="328"/>
      <c r="BJK847" s="328"/>
      <c r="BJL847" s="328"/>
      <c r="BJM847" s="328"/>
      <c r="BJN847" s="328"/>
      <c r="BJO847" s="328"/>
      <c r="BJP847" s="328"/>
      <c r="BJQ847" s="328"/>
      <c r="BJR847" s="328"/>
      <c r="BJS847" s="328"/>
      <c r="BJT847" s="328"/>
      <c r="BJU847" s="328"/>
      <c r="BJV847" s="328"/>
      <c r="BJW847" s="328"/>
      <c r="BJX847" s="328"/>
      <c r="BJY847" s="328"/>
      <c r="BJZ847" s="328"/>
      <c r="BKA847" s="328"/>
      <c r="BKB847" s="328"/>
      <c r="BKC847" s="328"/>
      <c r="BKD847" s="328"/>
      <c r="BKE847" s="328"/>
      <c r="BKF847" s="328"/>
      <c r="BKG847" s="328"/>
      <c r="BKH847" s="328"/>
      <c r="BKI847" s="328"/>
      <c r="BKJ847" s="328"/>
      <c r="BKK847" s="328"/>
      <c r="BKL847" s="328"/>
      <c r="BKM847" s="328"/>
      <c r="BKN847" s="328"/>
      <c r="BKO847" s="328"/>
      <c r="BKP847" s="328"/>
      <c r="BKQ847" s="328"/>
      <c r="BKR847" s="328"/>
      <c r="BKS847" s="328"/>
      <c r="BKT847" s="328"/>
      <c r="BKU847" s="328"/>
      <c r="BKV847" s="328"/>
      <c r="BKW847" s="328"/>
      <c r="BKX847" s="328"/>
      <c r="BKY847" s="328"/>
      <c r="BKZ847" s="328"/>
      <c r="BLA847" s="328"/>
      <c r="BLB847" s="328"/>
      <c r="BLC847" s="328"/>
      <c r="BLD847" s="328"/>
      <c r="BLE847" s="328"/>
      <c r="BLF847" s="328"/>
      <c r="BLG847" s="328"/>
      <c r="BLH847" s="328"/>
      <c r="BLI847" s="328"/>
      <c r="BLJ847" s="328"/>
      <c r="BLK847" s="328"/>
      <c r="BLL847" s="328"/>
      <c r="BLM847" s="328"/>
      <c r="BLN847" s="328"/>
      <c r="BLO847" s="328"/>
      <c r="BLP847" s="328"/>
      <c r="BLQ847" s="328"/>
      <c r="BLR847" s="328"/>
      <c r="BLS847" s="328"/>
      <c r="BLT847" s="328"/>
      <c r="BLU847" s="328"/>
      <c r="BLV847" s="328"/>
      <c r="BLW847" s="328"/>
      <c r="BLX847" s="328"/>
      <c r="BLY847" s="328"/>
      <c r="BLZ847" s="328"/>
      <c r="BMA847" s="328"/>
      <c r="BMB847" s="328"/>
      <c r="BMC847" s="328"/>
      <c r="BMD847" s="328"/>
      <c r="BME847" s="328"/>
      <c r="BMF847" s="328"/>
      <c r="BMG847" s="328"/>
      <c r="BMH847" s="328"/>
      <c r="BMI847" s="328"/>
      <c r="BMJ847" s="328"/>
      <c r="BMK847" s="328"/>
      <c r="BML847" s="328"/>
      <c r="BMM847" s="328"/>
      <c r="BMN847" s="328"/>
      <c r="BMO847" s="328"/>
      <c r="BMP847" s="328"/>
      <c r="BMQ847" s="328"/>
      <c r="BMR847" s="328"/>
      <c r="BMS847" s="328"/>
      <c r="BMT847" s="328"/>
      <c r="BMU847" s="328"/>
      <c r="BMV847" s="328"/>
      <c r="BMW847" s="328"/>
      <c r="BMX847" s="328"/>
      <c r="BMY847" s="328"/>
      <c r="BMZ847" s="328"/>
      <c r="BNA847" s="328"/>
      <c r="BNB847" s="328"/>
      <c r="BNC847" s="328"/>
      <c r="BND847" s="328"/>
      <c r="BNE847" s="328"/>
      <c r="BNF847" s="328"/>
      <c r="BNG847" s="328"/>
      <c r="BNH847" s="328"/>
      <c r="BNI847" s="328"/>
      <c r="BNJ847" s="328"/>
      <c r="BNK847" s="328"/>
      <c r="BNL847" s="328"/>
      <c r="BNM847" s="328"/>
      <c r="BNN847" s="328"/>
      <c r="BNO847" s="328"/>
      <c r="BNP847" s="328"/>
      <c r="BNQ847" s="328"/>
      <c r="BNR847" s="328"/>
      <c r="BNS847" s="328"/>
      <c r="BNT847" s="328"/>
      <c r="BNU847" s="328"/>
      <c r="BNV847" s="328"/>
      <c r="BNW847" s="328"/>
      <c r="BNX847" s="328"/>
      <c r="BNY847" s="328"/>
      <c r="BNZ847" s="328"/>
      <c r="BOA847" s="328"/>
      <c r="BOB847" s="328"/>
      <c r="BOC847" s="328"/>
      <c r="BOD847" s="328"/>
      <c r="BOE847" s="328"/>
      <c r="BOF847" s="328"/>
      <c r="BOG847" s="328"/>
      <c r="BOH847" s="328"/>
      <c r="BOI847" s="328"/>
      <c r="BOJ847" s="328"/>
      <c r="BOK847" s="328"/>
      <c r="BOL847" s="328"/>
      <c r="BOM847" s="328"/>
      <c r="BON847" s="328"/>
      <c r="BOO847" s="328"/>
      <c r="BOP847" s="328"/>
      <c r="BOQ847" s="328"/>
      <c r="BOR847" s="328"/>
      <c r="BOS847" s="328"/>
      <c r="BOT847" s="328"/>
      <c r="BOU847" s="328"/>
      <c r="BOV847" s="328"/>
      <c r="BOW847" s="328"/>
      <c r="BOX847" s="328"/>
      <c r="BOY847" s="328"/>
      <c r="BOZ847" s="328"/>
      <c r="BPA847" s="328"/>
      <c r="BPB847" s="328"/>
      <c r="BPC847" s="328"/>
      <c r="BPD847" s="328"/>
      <c r="BPE847" s="328"/>
      <c r="BPF847" s="328"/>
      <c r="BPG847" s="328"/>
      <c r="BPH847" s="328"/>
      <c r="BPI847" s="328"/>
      <c r="BPJ847" s="328"/>
      <c r="BPK847" s="328"/>
      <c r="BPL847" s="328"/>
      <c r="BPM847" s="328"/>
      <c r="BPN847" s="328"/>
      <c r="BPO847" s="328"/>
      <c r="BPP847" s="328"/>
      <c r="BPQ847" s="328"/>
      <c r="BPR847" s="328"/>
      <c r="BPS847" s="328"/>
      <c r="BPT847" s="328"/>
      <c r="BPU847" s="328"/>
      <c r="BPV847" s="328"/>
      <c r="BPW847" s="328"/>
      <c r="BPX847" s="328"/>
      <c r="BPY847" s="328"/>
      <c r="BPZ847" s="328"/>
      <c r="BQA847" s="328"/>
      <c r="BQB847" s="328"/>
      <c r="BQC847" s="328"/>
      <c r="BQD847" s="328"/>
      <c r="BQE847" s="328"/>
      <c r="BQF847" s="328"/>
      <c r="BQG847" s="328"/>
      <c r="BQH847" s="328"/>
      <c r="BQI847" s="328"/>
      <c r="BQJ847" s="328"/>
      <c r="BQK847" s="328"/>
      <c r="BQL847" s="328"/>
      <c r="BQM847" s="328"/>
      <c r="BQN847" s="328"/>
      <c r="BQO847" s="328"/>
      <c r="BQP847" s="328"/>
      <c r="BQQ847" s="328"/>
      <c r="BQR847" s="328"/>
      <c r="BQS847" s="328"/>
      <c r="BQT847" s="328"/>
      <c r="BQU847" s="328"/>
      <c r="BQV847" s="328"/>
      <c r="BQW847" s="328"/>
      <c r="BQX847" s="328"/>
      <c r="BQY847" s="328"/>
      <c r="BQZ847" s="328"/>
      <c r="BRA847" s="328"/>
      <c r="BRB847" s="328"/>
      <c r="BRC847" s="328"/>
      <c r="BRD847" s="328"/>
      <c r="BRE847" s="328"/>
      <c r="BRF847" s="328"/>
      <c r="BRG847" s="328"/>
      <c r="BRH847" s="328"/>
      <c r="BRI847" s="328"/>
      <c r="BRJ847" s="328"/>
      <c r="BRK847" s="328"/>
      <c r="BRL847" s="328"/>
      <c r="BRM847" s="328"/>
      <c r="BRN847" s="328"/>
      <c r="BRO847" s="328"/>
      <c r="BRP847" s="328"/>
      <c r="BRQ847" s="328"/>
      <c r="BRR847" s="328"/>
      <c r="BRS847" s="328"/>
      <c r="BRT847" s="328"/>
      <c r="BRU847" s="328"/>
      <c r="BRV847" s="328"/>
      <c r="BRW847" s="328"/>
      <c r="BRX847" s="328"/>
      <c r="BRY847" s="328"/>
      <c r="BRZ847" s="328"/>
      <c r="BSA847" s="328"/>
      <c r="BSB847" s="328"/>
      <c r="BSC847" s="328"/>
      <c r="BSD847" s="328"/>
      <c r="BSE847" s="328"/>
      <c r="BSF847" s="328"/>
      <c r="BSG847" s="328"/>
      <c r="BSH847" s="328"/>
      <c r="BSI847" s="328"/>
      <c r="BSJ847" s="328"/>
      <c r="BSK847" s="328"/>
      <c r="BSL847" s="328"/>
      <c r="BSM847" s="328"/>
      <c r="BSN847" s="328"/>
      <c r="BSO847" s="328"/>
      <c r="BSP847" s="328"/>
      <c r="BSQ847" s="328"/>
      <c r="BSR847" s="328"/>
      <c r="BSS847" s="328"/>
      <c r="BST847" s="328"/>
      <c r="BSU847" s="328"/>
      <c r="BSV847" s="328"/>
      <c r="BSW847" s="328"/>
      <c r="BSX847" s="328"/>
      <c r="BSY847" s="328"/>
      <c r="BSZ847" s="328"/>
      <c r="BTA847" s="328"/>
      <c r="BTB847" s="328"/>
      <c r="BTC847" s="328"/>
      <c r="BTD847" s="328"/>
      <c r="BTE847" s="328"/>
      <c r="BTF847" s="328"/>
      <c r="BTG847" s="328"/>
      <c r="BTH847" s="328"/>
      <c r="BTI847" s="328"/>
      <c r="BTJ847" s="328"/>
      <c r="BTK847" s="328"/>
      <c r="BTL847" s="328"/>
      <c r="BTM847" s="328"/>
      <c r="BTN847" s="328"/>
      <c r="BTO847" s="328"/>
      <c r="BTP847" s="328"/>
      <c r="BTQ847" s="328"/>
      <c r="BTR847" s="328"/>
      <c r="BTS847" s="328"/>
      <c r="BTT847" s="328"/>
      <c r="BTU847" s="328"/>
      <c r="BTV847" s="328"/>
      <c r="BTW847" s="328"/>
      <c r="BTX847" s="328"/>
      <c r="BTY847" s="328"/>
      <c r="BTZ847" s="328"/>
      <c r="BUA847" s="328"/>
      <c r="BUB847" s="328"/>
      <c r="BUC847" s="328"/>
      <c r="BUD847" s="328"/>
      <c r="BUE847" s="328"/>
      <c r="BUF847" s="328"/>
      <c r="BUG847" s="328"/>
      <c r="BUH847" s="328"/>
      <c r="BUI847" s="328"/>
      <c r="BUJ847" s="328"/>
      <c r="BUK847" s="328"/>
      <c r="BUL847" s="328"/>
      <c r="BUM847" s="328"/>
      <c r="BUN847" s="328"/>
      <c r="BUO847" s="328"/>
      <c r="BUP847" s="328"/>
      <c r="BUQ847" s="328"/>
      <c r="BUR847" s="328"/>
      <c r="BUS847" s="328"/>
      <c r="BUT847" s="328"/>
      <c r="BUU847" s="328"/>
      <c r="BUV847" s="328"/>
      <c r="BUW847" s="328"/>
      <c r="BUX847" s="328"/>
      <c r="BUY847" s="328"/>
      <c r="BUZ847" s="328"/>
      <c r="BVA847" s="328"/>
      <c r="BVB847" s="328"/>
      <c r="BVC847" s="328"/>
      <c r="BVD847" s="328"/>
      <c r="BVE847" s="328"/>
      <c r="BVF847" s="328"/>
      <c r="BVG847" s="328"/>
      <c r="BVH847" s="328"/>
      <c r="BVI847" s="328"/>
      <c r="BVJ847" s="328"/>
      <c r="BVK847" s="328"/>
      <c r="BVL847" s="328"/>
      <c r="BVM847" s="328"/>
      <c r="BVN847" s="328"/>
      <c r="BVO847" s="328"/>
      <c r="BVP847" s="328"/>
      <c r="BVQ847" s="328"/>
      <c r="BVR847" s="328"/>
      <c r="BVS847" s="328"/>
      <c r="BVT847" s="328"/>
      <c r="BVU847" s="328"/>
      <c r="BVV847" s="328"/>
      <c r="BVW847" s="328"/>
      <c r="BVX847" s="328"/>
      <c r="BVY847" s="328"/>
      <c r="BVZ847" s="328"/>
      <c r="BWA847" s="328"/>
      <c r="BWB847" s="328"/>
      <c r="BWC847" s="328"/>
      <c r="BWD847" s="328"/>
      <c r="BWE847" s="328"/>
      <c r="BWF847" s="328"/>
      <c r="BWG847" s="328"/>
      <c r="BWH847" s="328"/>
      <c r="BWI847" s="328"/>
      <c r="BWJ847" s="328"/>
      <c r="BWK847" s="328"/>
      <c r="BWL847" s="328"/>
      <c r="BWM847" s="328"/>
      <c r="BWN847" s="328"/>
      <c r="BWO847" s="328"/>
      <c r="BWP847" s="328"/>
      <c r="BWQ847" s="328"/>
      <c r="BWR847" s="328"/>
      <c r="BWS847" s="328"/>
      <c r="BWT847" s="328"/>
      <c r="BWU847" s="328"/>
      <c r="BWV847" s="328"/>
      <c r="BWW847" s="328"/>
      <c r="BWX847" s="328"/>
      <c r="BWY847" s="328"/>
      <c r="BWZ847" s="328"/>
      <c r="BXA847" s="328"/>
      <c r="BXB847" s="328"/>
      <c r="BXC847" s="328"/>
      <c r="BXD847" s="328"/>
      <c r="BXE847" s="328"/>
      <c r="BXF847" s="328"/>
      <c r="BXG847" s="328"/>
      <c r="BXH847" s="328"/>
      <c r="BXI847" s="328"/>
      <c r="BXJ847" s="328"/>
      <c r="BXK847" s="328"/>
      <c r="BXL847" s="328"/>
      <c r="BXM847" s="328"/>
      <c r="BXN847" s="328"/>
      <c r="BXO847" s="328"/>
      <c r="BXP847" s="328"/>
      <c r="BXQ847" s="328"/>
      <c r="BXR847" s="328"/>
      <c r="BXS847" s="328"/>
      <c r="BXT847" s="328"/>
      <c r="BXU847" s="328"/>
      <c r="BXV847" s="328"/>
      <c r="BXW847" s="328"/>
      <c r="BXX847" s="328"/>
      <c r="BXY847" s="328"/>
      <c r="BXZ847" s="328"/>
      <c r="BYA847" s="328"/>
      <c r="BYB847" s="328"/>
      <c r="BYC847" s="328"/>
      <c r="BYD847" s="328"/>
      <c r="BYE847" s="328"/>
      <c r="BYF847" s="328"/>
      <c r="BYG847" s="328"/>
      <c r="BYH847" s="328"/>
      <c r="BYI847" s="328"/>
      <c r="BYJ847" s="328"/>
      <c r="BYK847" s="328"/>
      <c r="BYL847" s="328"/>
      <c r="BYM847" s="328"/>
      <c r="BYN847" s="328"/>
      <c r="BYO847" s="328"/>
      <c r="BYP847" s="328"/>
      <c r="BYQ847" s="328"/>
      <c r="BYR847" s="328"/>
      <c r="BYS847" s="328"/>
      <c r="BYT847" s="328"/>
      <c r="BYU847" s="328"/>
      <c r="BYV847" s="328"/>
      <c r="BYW847" s="328"/>
      <c r="BYX847" s="328"/>
      <c r="BYY847" s="328"/>
      <c r="BYZ847" s="328"/>
      <c r="BZA847" s="328"/>
      <c r="BZB847" s="328"/>
      <c r="BZC847" s="328"/>
      <c r="BZD847" s="328"/>
      <c r="BZE847" s="328"/>
      <c r="BZF847" s="328"/>
      <c r="BZG847" s="328"/>
      <c r="BZH847" s="328"/>
      <c r="BZI847" s="328"/>
      <c r="BZJ847" s="328"/>
      <c r="BZK847" s="328"/>
      <c r="BZL847" s="328"/>
      <c r="BZM847" s="328"/>
      <c r="BZN847" s="328"/>
      <c r="BZO847" s="328"/>
      <c r="BZP847" s="328"/>
      <c r="BZQ847" s="328"/>
      <c r="BZR847" s="328"/>
      <c r="BZS847" s="328"/>
      <c r="BZT847" s="328"/>
      <c r="BZU847" s="328"/>
      <c r="BZV847" s="328"/>
      <c r="BZW847" s="328"/>
      <c r="BZX847" s="328"/>
      <c r="BZY847" s="328"/>
      <c r="BZZ847" s="328"/>
      <c r="CAA847" s="328"/>
      <c r="CAB847" s="328"/>
      <c r="CAC847" s="328"/>
      <c r="CAD847" s="328"/>
      <c r="CAE847" s="328"/>
      <c r="CAF847" s="328"/>
      <c r="CAG847" s="328"/>
      <c r="CAH847" s="328"/>
      <c r="CAI847" s="328"/>
      <c r="CAJ847" s="328"/>
      <c r="CAK847" s="328"/>
      <c r="CAL847" s="328"/>
      <c r="CAM847" s="328"/>
      <c r="CAN847" s="328"/>
      <c r="CAO847" s="328"/>
      <c r="CAP847" s="328"/>
      <c r="CAQ847" s="328"/>
      <c r="CAR847" s="328"/>
      <c r="CAS847" s="328"/>
      <c r="CAT847" s="328"/>
      <c r="CAU847" s="328"/>
      <c r="CAV847" s="328"/>
      <c r="CAW847" s="328"/>
      <c r="CAX847" s="328"/>
      <c r="CAY847" s="328"/>
      <c r="CAZ847" s="328"/>
      <c r="CBA847" s="328"/>
      <c r="CBB847" s="328"/>
      <c r="CBC847" s="328"/>
      <c r="CBD847" s="328"/>
      <c r="CBE847" s="328"/>
      <c r="CBF847" s="328"/>
      <c r="CBG847" s="328"/>
      <c r="CBH847" s="328"/>
      <c r="CBI847" s="328"/>
      <c r="CBJ847" s="328"/>
      <c r="CBK847" s="328"/>
      <c r="CBL847" s="328"/>
      <c r="CBM847" s="328"/>
      <c r="CBN847" s="328"/>
      <c r="CBO847" s="328"/>
      <c r="CBP847" s="328"/>
      <c r="CBQ847" s="328"/>
      <c r="CBR847" s="328"/>
      <c r="CBS847" s="328"/>
      <c r="CBT847" s="328"/>
      <c r="CBU847" s="328"/>
      <c r="CBV847" s="328"/>
      <c r="CBW847" s="328"/>
      <c r="CBX847" s="328"/>
      <c r="CBY847" s="328"/>
      <c r="CBZ847" s="328"/>
      <c r="CCA847" s="328"/>
      <c r="CCB847" s="328"/>
      <c r="CCC847" s="328"/>
      <c r="CCD847" s="328"/>
      <c r="CCE847" s="328"/>
      <c r="CCF847" s="328"/>
      <c r="CCG847" s="328"/>
      <c r="CCH847" s="328"/>
      <c r="CCI847" s="328"/>
      <c r="CCJ847" s="328"/>
      <c r="CCK847" s="328"/>
      <c r="CCL847" s="328"/>
      <c r="CCM847" s="328"/>
      <c r="CCN847" s="328"/>
      <c r="CCO847" s="328"/>
      <c r="CCP847" s="328"/>
      <c r="CCQ847" s="328"/>
      <c r="CCR847" s="328"/>
      <c r="CCS847" s="328"/>
      <c r="CCT847" s="328"/>
      <c r="CCU847" s="328"/>
      <c r="CCV847" s="328"/>
      <c r="CCW847" s="328"/>
      <c r="CCX847" s="328"/>
      <c r="CCY847" s="328"/>
      <c r="CCZ847" s="328"/>
      <c r="CDA847" s="328"/>
      <c r="CDB847" s="328"/>
      <c r="CDC847" s="328"/>
      <c r="CDD847" s="328"/>
      <c r="CDE847" s="328"/>
      <c r="CDF847" s="328"/>
      <c r="CDG847" s="328"/>
      <c r="CDH847" s="328"/>
      <c r="CDI847" s="328"/>
      <c r="CDJ847" s="328"/>
      <c r="CDK847" s="328"/>
      <c r="CDL847" s="328"/>
      <c r="CDM847" s="328"/>
      <c r="CDN847" s="328"/>
      <c r="CDO847" s="328"/>
      <c r="CDP847" s="328"/>
      <c r="CDQ847" s="328"/>
      <c r="CDR847" s="328"/>
      <c r="CDS847" s="328"/>
      <c r="CDT847" s="328"/>
      <c r="CDU847" s="328"/>
      <c r="CDV847" s="328"/>
      <c r="CDW847" s="328"/>
      <c r="CDX847" s="328"/>
      <c r="CDY847" s="328"/>
      <c r="CDZ847" s="328"/>
      <c r="CEA847" s="328"/>
      <c r="CEB847" s="328"/>
      <c r="CEC847" s="328"/>
      <c r="CED847" s="328"/>
      <c r="CEE847" s="328"/>
      <c r="CEF847" s="328"/>
      <c r="CEG847" s="328"/>
      <c r="CEH847" s="328"/>
      <c r="CEI847" s="328"/>
      <c r="CEJ847" s="328"/>
      <c r="CEK847" s="328"/>
      <c r="CEL847" s="328"/>
      <c r="CEM847" s="328"/>
      <c r="CEN847" s="328"/>
      <c r="CEO847" s="328"/>
      <c r="CEP847" s="328"/>
      <c r="CEQ847" s="328"/>
      <c r="CER847" s="328"/>
      <c r="CES847" s="328"/>
      <c r="CET847" s="328"/>
      <c r="CEU847" s="328"/>
      <c r="CEV847" s="328"/>
      <c r="CEW847" s="328"/>
      <c r="CEX847" s="328"/>
      <c r="CEY847" s="328"/>
      <c r="CEZ847" s="328"/>
      <c r="CFA847" s="328"/>
      <c r="CFB847" s="328"/>
      <c r="CFC847" s="328"/>
      <c r="CFD847" s="328"/>
      <c r="CFE847" s="328"/>
      <c r="CFF847" s="328"/>
      <c r="CFG847" s="328"/>
      <c r="CFH847" s="328"/>
      <c r="CFI847" s="328"/>
      <c r="CFJ847" s="328"/>
      <c r="CFK847" s="328"/>
      <c r="CFL847" s="328"/>
      <c r="CFM847" s="328"/>
      <c r="CFN847" s="328"/>
      <c r="CFO847" s="328"/>
      <c r="CFP847" s="328"/>
      <c r="CFQ847" s="328"/>
      <c r="CFR847" s="328"/>
      <c r="CFS847" s="328"/>
      <c r="CFT847" s="328"/>
      <c r="CFU847" s="328"/>
      <c r="CFV847" s="328"/>
      <c r="CFW847" s="328"/>
      <c r="CFX847" s="328"/>
      <c r="CFY847" s="328"/>
      <c r="CFZ847" s="328"/>
      <c r="CGA847" s="328"/>
      <c r="CGB847" s="328"/>
      <c r="CGC847" s="328"/>
      <c r="CGD847" s="328"/>
      <c r="CGE847" s="328"/>
      <c r="CGF847" s="328"/>
      <c r="CGG847" s="328"/>
      <c r="CGH847" s="328"/>
      <c r="CGI847" s="328"/>
      <c r="CGJ847" s="328"/>
      <c r="CGK847" s="328"/>
      <c r="CGL847" s="328"/>
      <c r="CGM847" s="328"/>
      <c r="CGN847" s="328"/>
      <c r="CGO847" s="328"/>
      <c r="CGP847" s="328"/>
      <c r="CGQ847" s="328"/>
      <c r="CGR847" s="328"/>
      <c r="CGS847" s="328"/>
      <c r="CGT847" s="328"/>
      <c r="CGU847" s="328"/>
      <c r="CGV847" s="328"/>
      <c r="CGW847" s="328"/>
      <c r="CGX847" s="328"/>
      <c r="CGY847" s="328"/>
      <c r="CGZ847" s="328"/>
      <c r="CHA847" s="328"/>
      <c r="CHB847" s="328"/>
      <c r="CHC847" s="328"/>
      <c r="CHD847" s="328"/>
      <c r="CHE847" s="328"/>
      <c r="CHF847" s="328"/>
      <c r="CHG847" s="328"/>
      <c r="CHH847" s="328"/>
      <c r="CHI847" s="328"/>
      <c r="CHJ847" s="328"/>
      <c r="CHK847" s="328"/>
      <c r="CHL847" s="328"/>
      <c r="CHM847" s="328"/>
      <c r="CHN847" s="328"/>
      <c r="CHO847" s="328"/>
      <c r="CHP847" s="328"/>
      <c r="CHQ847" s="328"/>
      <c r="CHR847" s="328"/>
      <c r="CHS847" s="328"/>
      <c r="CHT847" s="328"/>
      <c r="CHU847" s="328"/>
      <c r="CHV847" s="328"/>
      <c r="CHW847" s="328"/>
      <c r="CHX847" s="328"/>
      <c r="CHY847" s="328"/>
      <c r="CHZ847" s="328"/>
      <c r="CIA847" s="328"/>
      <c r="CIB847" s="328"/>
      <c r="CIC847" s="328"/>
      <c r="CID847" s="328"/>
      <c r="CIE847" s="328"/>
      <c r="CIF847" s="328"/>
      <c r="CIG847" s="328"/>
      <c r="CIH847" s="328"/>
      <c r="CII847" s="328"/>
      <c r="CIJ847" s="328"/>
      <c r="CIK847" s="328"/>
      <c r="CIL847" s="328"/>
      <c r="CIM847" s="328"/>
      <c r="CIN847" s="328"/>
      <c r="CIO847" s="328"/>
      <c r="CIP847" s="328"/>
      <c r="CIQ847" s="328"/>
      <c r="CIR847" s="328"/>
      <c r="CIS847" s="328"/>
      <c r="CIT847" s="328"/>
      <c r="CIU847" s="328"/>
      <c r="CIV847" s="328"/>
      <c r="CIW847" s="328"/>
      <c r="CIX847" s="328"/>
      <c r="CIY847" s="328"/>
      <c r="CIZ847" s="328"/>
      <c r="CJA847" s="328"/>
      <c r="CJB847" s="328"/>
      <c r="CJC847" s="328"/>
      <c r="CJD847" s="328"/>
      <c r="CJE847" s="328"/>
      <c r="CJF847" s="328"/>
      <c r="CJG847" s="328"/>
      <c r="CJH847" s="328"/>
      <c r="CJI847" s="328"/>
      <c r="CJJ847" s="328"/>
      <c r="CJK847" s="328"/>
      <c r="CJL847" s="328"/>
      <c r="CJM847" s="328"/>
      <c r="CJN847" s="328"/>
      <c r="CJO847" s="328"/>
      <c r="CJP847" s="328"/>
      <c r="CJQ847" s="328"/>
      <c r="CJR847" s="328"/>
      <c r="CJS847" s="328"/>
      <c r="CJT847" s="328"/>
      <c r="CJU847" s="328"/>
      <c r="CJV847" s="328"/>
      <c r="CJW847" s="328"/>
      <c r="CJX847" s="328"/>
      <c r="CJY847" s="328"/>
      <c r="CJZ847" s="328"/>
      <c r="CKA847" s="328"/>
      <c r="CKB847" s="328"/>
      <c r="CKC847" s="328"/>
      <c r="CKD847" s="328"/>
      <c r="CKE847" s="328"/>
      <c r="CKF847" s="328"/>
      <c r="CKG847" s="328"/>
      <c r="CKH847" s="328"/>
      <c r="CKI847" s="328"/>
      <c r="CKJ847" s="328"/>
      <c r="CKK847" s="328"/>
      <c r="CKL847" s="328"/>
      <c r="CKM847" s="328"/>
      <c r="CKN847" s="328"/>
      <c r="CKO847" s="328"/>
      <c r="CKP847" s="328"/>
      <c r="CKQ847" s="328"/>
      <c r="CKR847" s="328"/>
      <c r="CKS847" s="328"/>
      <c r="CKT847" s="328"/>
      <c r="CKU847" s="328"/>
      <c r="CKV847" s="328"/>
      <c r="CKW847" s="328"/>
      <c r="CKX847" s="328"/>
      <c r="CKY847" s="328"/>
      <c r="CKZ847" s="328"/>
      <c r="CLA847" s="328"/>
      <c r="CLB847" s="328"/>
      <c r="CLC847" s="328"/>
      <c r="CLD847" s="328"/>
      <c r="CLE847" s="328"/>
      <c r="CLF847" s="328"/>
      <c r="CLG847" s="328"/>
      <c r="CLH847" s="328"/>
      <c r="CLI847" s="328"/>
      <c r="CLJ847" s="328"/>
      <c r="CLK847" s="328"/>
      <c r="CLL847" s="328"/>
      <c r="CLM847" s="328"/>
      <c r="CLN847" s="328"/>
      <c r="CLO847" s="328"/>
      <c r="CLP847" s="328"/>
      <c r="CLQ847" s="328"/>
      <c r="CLR847" s="328"/>
      <c r="CLS847" s="328"/>
      <c r="CLT847" s="328"/>
      <c r="CLU847" s="328"/>
      <c r="CLV847" s="328"/>
      <c r="CLW847" s="328"/>
      <c r="CLX847" s="328"/>
      <c r="CLY847" s="328"/>
      <c r="CLZ847" s="328"/>
      <c r="CMA847" s="328"/>
      <c r="CMB847" s="328"/>
      <c r="CMC847" s="328"/>
      <c r="CMD847" s="328"/>
      <c r="CME847" s="328"/>
      <c r="CMF847" s="328"/>
      <c r="CMG847" s="328"/>
      <c r="CMH847" s="328"/>
      <c r="CMI847" s="328"/>
      <c r="CMJ847" s="328"/>
      <c r="CMK847" s="328"/>
      <c r="CML847" s="328"/>
      <c r="CMM847" s="328"/>
      <c r="CMN847" s="328"/>
      <c r="CMO847" s="328"/>
      <c r="CMP847" s="328"/>
      <c r="CMQ847" s="328"/>
      <c r="CMR847" s="328"/>
      <c r="CMS847" s="328"/>
      <c r="CMT847" s="328"/>
      <c r="CMU847" s="328"/>
      <c r="CMV847" s="328"/>
      <c r="CMW847" s="328"/>
      <c r="CMX847" s="328"/>
      <c r="CMY847" s="328"/>
      <c r="CMZ847" s="328"/>
      <c r="CNA847" s="328"/>
      <c r="CNB847" s="328"/>
      <c r="CNC847" s="328"/>
      <c r="CND847" s="328"/>
      <c r="CNE847" s="328"/>
      <c r="CNF847" s="328"/>
      <c r="CNG847" s="328"/>
      <c r="CNH847" s="328"/>
      <c r="CNI847" s="328"/>
      <c r="CNJ847" s="328"/>
      <c r="CNK847" s="328"/>
      <c r="CNL847" s="328"/>
      <c r="CNM847" s="328"/>
      <c r="CNN847" s="328"/>
      <c r="CNO847" s="328"/>
      <c r="CNP847" s="328"/>
      <c r="CNQ847" s="328"/>
      <c r="CNR847" s="328"/>
      <c r="CNS847" s="328"/>
      <c r="CNT847" s="328"/>
      <c r="CNU847" s="328"/>
      <c r="CNV847" s="328"/>
      <c r="CNW847" s="328"/>
      <c r="CNX847" s="328"/>
      <c r="CNY847" s="328"/>
      <c r="CNZ847" s="328"/>
      <c r="COA847" s="328"/>
      <c r="COB847" s="328"/>
      <c r="COC847" s="328"/>
      <c r="COD847" s="328"/>
      <c r="COE847" s="328"/>
      <c r="COF847" s="328"/>
      <c r="COG847" s="328"/>
      <c r="COH847" s="328"/>
      <c r="COI847" s="328"/>
      <c r="COJ847" s="328"/>
      <c r="COK847" s="328"/>
      <c r="COL847" s="328"/>
      <c r="COM847" s="328"/>
      <c r="CON847" s="328"/>
      <c r="COO847" s="328"/>
      <c r="COP847" s="328"/>
      <c r="COQ847" s="328"/>
      <c r="COR847" s="328"/>
      <c r="COS847" s="328"/>
      <c r="COT847" s="328"/>
      <c r="COU847" s="328"/>
      <c r="COV847" s="328"/>
      <c r="COW847" s="328"/>
      <c r="COX847" s="328"/>
      <c r="COY847" s="328"/>
      <c r="COZ847" s="328"/>
      <c r="CPA847" s="328"/>
      <c r="CPB847" s="328"/>
      <c r="CPC847" s="328"/>
      <c r="CPD847" s="328"/>
      <c r="CPE847" s="328"/>
      <c r="CPF847" s="328"/>
      <c r="CPG847" s="328"/>
      <c r="CPH847" s="328"/>
      <c r="CPI847" s="328"/>
      <c r="CPJ847" s="328"/>
      <c r="CPK847" s="328"/>
      <c r="CPL847" s="328"/>
      <c r="CPM847" s="328"/>
      <c r="CPN847" s="328"/>
      <c r="CPO847" s="328"/>
      <c r="CPP847" s="328"/>
      <c r="CPQ847" s="328"/>
      <c r="CPR847" s="328"/>
      <c r="CPS847" s="328"/>
      <c r="CPT847" s="328"/>
      <c r="CPU847" s="328"/>
      <c r="CPV847" s="328"/>
      <c r="CPW847" s="328"/>
      <c r="CPX847" s="328"/>
      <c r="CPY847" s="328"/>
      <c r="CPZ847" s="328"/>
      <c r="CQA847" s="328"/>
      <c r="CQB847" s="328"/>
      <c r="CQC847" s="328"/>
      <c r="CQD847" s="328"/>
      <c r="CQE847" s="328"/>
      <c r="CQF847" s="328"/>
      <c r="CQG847" s="328"/>
      <c r="CQH847" s="328"/>
      <c r="CQI847" s="328"/>
      <c r="CQJ847" s="328"/>
      <c r="CQK847" s="328"/>
      <c r="CQL847" s="328"/>
      <c r="CQM847" s="328"/>
      <c r="CQN847" s="328"/>
      <c r="CQO847" s="328"/>
      <c r="CQP847" s="328"/>
      <c r="CQQ847" s="328"/>
      <c r="CQR847" s="328"/>
      <c r="CQS847" s="328"/>
      <c r="CQT847" s="328"/>
      <c r="CQU847" s="328"/>
      <c r="CQV847" s="328"/>
      <c r="CQW847" s="328"/>
      <c r="CQX847" s="328"/>
      <c r="CQY847" s="328"/>
      <c r="CQZ847" s="328"/>
      <c r="CRA847" s="328"/>
      <c r="CRB847" s="328"/>
      <c r="CRC847" s="328"/>
      <c r="CRD847" s="328"/>
      <c r="CRE847" s="328"/>
      <c r="CRF847" s="328"/>
      <c r="CRG847" s="328"/>
      <c r="CRH847" s="328"/>
      <c r="CRI847" s="328"/>
      <c r="CRJ847" s="328"/>
      <c r="CRK847" s="328"/>
      <c r="CRL847" s="328"/>
      <c r="CRM847" s="328"/>
      <c r="CRN847" s="328"/>
      <c r="CRO847" s="328"/>
      <c r="CRP847" s="328"/>
      <c r="CRQ847" s="328"/>
      <c r="CRR847" s="328"/>
      <c r="CRS847" s="328"/>
      <c r="CRT847" s="328"/>
      <c r="CRU847" s="328"/>
      <c r="CRV847" s="328"/>
      <c r="CRW847" s="328"/>
      <c r="CRX847" s="328"/>
      <c r="CRY847" s="328"/>
      <c r="CRZ847" s="328"/>
      <c r="CSA847" s="328"/>
      <c r="CSB847" s="328"/>
      <c r="CSC847" s="328"/>
      <c r="CSD847" s="328"/>
      <c r="CSE847" s="328"/>
      <c r="CSF847" s="328"/>
      <c r="CSG847" s="328"/>
      <c r="CSH847" s="328"/>
      <c r="CSI847" s="328"/>
      <c r="CSJ847" s="328"/>
      <c r="CSK847" s="328"/>
      <c r="CSL847" s="328"/>
      <c r="CSM847" s="328"/>
      <c r="CSN847" s="328"/>
      <c r="CSO847" s="328"/>
      <c r="CSP847" s="328"/>
      <c r="CSQ847" s="328"/>
      <c r="CSR847" s="328"/>
      <c r="CSS847" s="328"/>
      <c r="CST847" s="328"/>
      <c r="CSU847" s="328"/>
      <c r="CSV847" s="328"/>
      <c r="CSW847" s="328"/>
      <c r="CSX847" s="328"/>
      <c r="CSY847" s="328"/>
      <c r="CSZ847" s="328"/>
      <c r="CTA847" s="328"/>
      <c r="CTB847" s="328"/>
      <c r="CTC847" s="328"/>
      <c r="CTD847" s="328"/>
      <c r="CTE847" s="328"/>
      <c r="CTF847" s="328"/>
      <c r="CTG847" s="328"/>
      <c r="CTH847" s="328"/>
      <c r="CTI847" s="328"/>
      <c r="CTJ847" s="328"/>
      <c r="CTK847" s="328"/>
      <c r="CTL847" s="328"/>
      <c r="CTM847" s="328"/>
      <c r="CTN847" s="328"/>
      <c r="CTO847" s="328"/>
      <c r="CTP847" s="328"/>
      <c r="CTQ847" s="328"/>
      <c r="CTR847" s="328"/>
      <c r="CTS847" s="328"/>
      <c r="CTT847" s="328"/>
      <c r="CTU847" s="328"/>
      <c r="CTV847" s="328"/>
      <c r="CTW847" s="328"/>
      <c r="CTX847" s="328"/>
      <c r="CTY847" s="328"/>
      <c r="CTZ847" s="328"/>
      <c r="CUA847" s="328"/>
      <c r="CUB847" s="328"/>
      <c r="CUC847" s="328"/>
      <c r="CUD847" s="328"/>
      <c r="CUE847" s="328"/>
      <c r="CUF847" s="328"/>
      <c r="CUG847" s="328"/>
      <c r="CUH847" s="328"/>
      <c r="CUI847" s="328"/>
      <c r="CUJ847" s="328"/>
      <c r="CUK847" s="328"/>
      <c r="CUL847" s="328"/>
      <c r="CUM847" s="328"/>
      <c r="CUN847" s="328"/>
      <c r="CUO847" s="328"/>
      <c r="CUP847" s="328"/>
      <c r="CUQ847" s="328"/>
      <c r="CUR847" s="328"/>
      <c r="CUS847" s="328"/>
      <c r="CUT847" s="328"/>
      <c r="CUU847" s="328"/>
      <c r="CUV847" s="328"/>
      <c r="CUW847" s="328"/>
      <c r="CUX847" s="328"/>
      <c r="CUY847" s="328"/>
      <c r="CUZ847" s="328"/>
      <c r="CVA847" s="328"/>
      <c r="CVB847" s="328"/>
      <c r="CVC847" s="328"/>
      <c r="CVD847" s="328"/>
      <c r="CVE847" s="328"/>
      <c r="CVF847" s="328"/>
      <c r="CVG847" s="328"/>
      <c r="CVH847" s="328"/>
      <c r="CVI847" s="328"/>
      <c r="CVJ847" s="328"/>
      <c r="CVK847" s="328"/>
      <c r="CVL847" s="328"/>
      <c r="CVM847" s="328"/>
      <c r="CVN847" s="328"/>
      <c r="CVO847" s="328"/>
      <c r="CVP847" s="328"/>
      <c r="CVQ847" s="328"/>
      <c r="CVR847" s="328"/>
      <c r="CVS847" s="328"/>
      <c r="CVT847" s="328"/>
      <c r="CVU847" s="328"/>
      <c r="CVV847" s="328"/>
      <c r="CVW847" s="328"/>
      <c r="CVX847" s="328"/>
      <c r="CVY847" s="328"/>
      <c r="CVZ847" s="328"/>
      <c r="CWA847" s="328"/>
      <c r="CWB847" s="328"/>
      <c r="CWC847" s="328"/>
      <c r="CWD847" s="328"/>
      <c r="CWE847" s="328"/>
      <c r="CWF847" s="328"/>
      <c r="CWG847" s="328"/>
      <c r="CWH847" s="328"/>
      <c r="CWI847" s="328"/>
      <c r="CWJ847" s="328"/>
      <c r="CWK847" s="328"/>
      <c r="CWL847" s="328"/>
      <c r="CWM847" s="328"/>
      <c r="CWN847" s="328"/>
      <c r="CWO847" s="328"/>
      <c r="CWP847" s="328"/>
      <c r="CWQ847" s="328"/>
      <c r="CWR847" s="328"/>
      <c r="CWS847" s="328"/>
      <c r="CWT847" s="328"/>
      <c r="CWU847" s="328"/>
      <c r="CWV847" s="328"/>
      <c r="CWW847" s="328"/>
      <c r="CWX847" s="328"/>
      <c r="CWY847" s="328"/>
      <c r="CWZ847" s="328"/>
      <c r="CXA847" s="328"/>
      <c r="CXB847" s="328"/>
      <c r="CXC847" s="328"/>
      <c r="CXD847" s="328"/>
      <c r="CXE847" s="328"/>
      <c r="CXF847" s="328"/>
      <c r="CXG847" s="328"/>
      <c r="CXH847" s="328"/>
      <c r="CXI847" s="328"/>
      <c r="CXJ847" s="328"/>
      <c r="CXK847" s="328"/>
      <c r="CXL847" s="328"/>
      <c r="CXM847" s="328"/>
      <c r="CXN847" s="328"/>
      <c r="CXO847" s="328"/>
      <c r="CXP847" s="328"/>
      <c r="CXQ847" s="328"/>
      <c r="CXR847" s="328"/>
      <c r="CXS847" s="328"/>
      <c r="CXT847" s="328"/>
      <c r="CXU847" s="328"/>
      <c r="CXV847" s="328"/>
      <c r="CXW847" s="328"/>
      <c r="CXX847" s="328"/>
      <c r="CXY847" s="328"/>
      <c r="CXZ847" s="328"/>
      <c r="CYA847" s="328"/>
      <c r="CYB847" s="328"/>
      <c r="CYC847" s="328"/>
      <c r="CYD847" s="328"/>
      <c r="CYE847" s="328"/>
      <c r="CYF847" s="328"/>
      <c r="CYG847" s="328"/>
      <c r="CYH847" s="328"/>
      <c r="CYI847" s="328"/>
      <c r="CYJ847" s="328"/>
      <c r="CYK847" s="328"/>
      <c r="CYL847" s="328"/>
      <c r="CYM847" s="328"/>
      <c r="CYN847" s="328"/>
      <c r="CYO847" s="328"/>
      <c r="CYP847" s="328"/>
      <c r="CYQ847" s="328"/>
      <c r="CYR847" s="328"/>
      <c r="CYS847" s="328"/>
      <c r="CYT847" s="328"/>
      <c r="CYU847" s="328"/>
      <c r="CYV847" s="328"/>
      <c r="CYW847" s="328"/>
      <c r="CYX847" s="328"/>
      <c r="CYY847" s="328"/>
      <c r="CYZ847" s="328"/>
      <c r="CZA847" s="328"/>
      <c r="CZB847" s="328"/>
      <c r="CZC847" s="328"/>
      <c r="CZD847" s="328"/>
      <c r="CZE847" s="328"/>
      <c r="CZF847" s="328"/>
      <c r="CZG847" s="328"/>
      <c r="CZH847" s="328"/>
      <c r="CZI847" s="328"/>
      <c r="CZJ847" s="328"/>
      <c r="CZK847" s="328"/>
      <c r="CZL847" s="328"/>
      <c r="CZM847" s="328"/>
      <c r="CZN847" s="328"/>
      <c r="CZO847" s="328"/>
      <c r="CZP847" s="328"/>
      <c r="CZQ847" s="328"/>
      <c r="CZR847" s="328"/>
      <c r="CZS847" s="328"/>
      <c r="CZT847" s="328"/>
      <c r="CZU847" s="328"/>
      <c r="CZV847" s="328"/>
      <c r="CZW847" s="328"/>
      <c r="CZX847" s="328"/>
      <c r="CZY847" s="328"/>
      <c r="CZZ847" s="328"/>
      <c r="DAA847" s="328"/>
      <c r="DAB847" s="328"/>
      <c r="DAC847" s="328"/>
      <c r="DAD847" s="328"/>
      <c r="DAE847" s="328"/>
      <c r="DAF847" s="328"/>
      <c r="DAG847" s="328"/>
      <c r="DAH847" s="328"/>
      <c r="DAI847" s="328"/>
      <c r="DAJ847" s="328"/>
      <c r="DAK847" s="328"/>
      <c r="DAL847" s="328"/>
      <c r="DAM847" s="328"/>
      <c r="DAN847" s="328"/>
      <c r="DAO847" s="328"/>
      <c r="DAP847" s="328"/>
      <c r="DAQ847" s="328"/>
      <c r="DAR847" s="328"/>
      <c r="DAS847" s="328"/>
      <c r="DAT847" s="328"/>
      <c r="DAU847" s="328"/>
      <c r="DAV847" s="328"/>
      <c r="DAW847" s="328"/>
      <c r="DAX847" s="328"/>
      <c r="DAY847" s="328"/>
      <c r="DAZ847" s="328"/>
      <c r="DBA847" s="328"/>
      <c r="DBB847" s="328"/>
      <c r="DBC847" s="328"/>
      <c r="DBD847" s="328"/>
      <c r="DBE847" s="328"/>
      <c r="DBF847" s="328"/>
      <c r="DBG847" s="328"/>
      <c r="DBH847" s="328"/>
      <c r="DBI847" s="328"/>
      <c r="DBJ847" s="328"/>
      <c r="DBK847" s="328"/>
      <c r="DBL847" s="328"/>
      <c r="DBM847" s="328"/>
      <c r="DBN847" s="328"/>
      <c r="DBO847" s="328"/>
      <c r="DBP847" s="328"/>
      <c r="DBQ847" s="328"/>
      <c r="DBR847" s="328"/>
      <c r="DBS847" s="328"/>
      <c r="DBT847" s="328"/>
      <c r="DBU847" s="328"/>
      <c r="DBV847" s="328"/>
      <c r="DBW847" s="328"/>
      <c r="DBX847" s="328"/>
      <c r="DBY847" s="328"/>
      <c r="DBZ847" s="328"/>
      <c r="DCA847" s="328"/>
      <c r="DCB847" s="328"/>
      <c r="DCC847" s="328"/>
      <c r="DCD847" s="328"/>
      <c r="DCE847" s="328"/>
      <c r="DCF847" s="328"/>
      <c r="DCG847" s="328"/>
      <c r="DCH847" s="328"/>
      <c r="DCI847" s="328"/>
      <c r="DCJ847" s="328"/>
      <c r="DCK847" s="328"/>
      <c r="DCL847" s="328"/>
      <c r="DCM847" s="328"/>
      <c r="DCN847" s="328"/>
      <c r="DCO847" s="328"/>
      <c r="DCP847" s="328"/>
      <c r="DCQ847" s="328"/>
      <c r="DCR847" s="328"/>
      <c r="DCS847" s="328"/>
      <c r="DCT847" s="328"/>
      <c r="DCU847" s="328"/>
      <c r="DCV847" s="328"/>
      <c r="DCW847" s="328"/>
      <c r="DCX847" s="328"/>
      <c r="DCY847" s="328"/>
      <c r="DCZ847" s="328"/>
      <c r="DDA847" s="328"/>
      <c r="DDB847" s="328"/>
      <c r="DDC847" s="328"/>
      <c r="DDD847" s="328"/>
      <c r="DDE847" s="328"/>
      <c r="DDF847" s="328"/>
      <c r="DDG847" s="328"/>
      <c r="DDH847" s="328"/>
      <c r="DDI847" s="328"/>
      <c r="DDJ847" s="328"/>
      <c r="DDK847" s="328"/>
      <c r="DDL847" s="328"/>
      <c r="DDM847" s="328"/>
      <c r="DDN847" s="328"/>
      <c r="DDO847" s="328"/>
      <c r="DDP847" s="328"/>
      <c r="DDQ847" s="328"/>
      <c r="DDR847" s="328"/>
      <c r="DDS847" s="328"/>
      <c r="DDT847" s="328"/>
      <c r="DDU847" s="328"/>
      <c r="DDV847" s="328"/>
      <c r="DDW847" s="328"/>
      <c r="DDX847" s="328"/>
      <c r="DDY847" s="328"/>
      <c r="DDZ847" s="328"/>
      <c r="DEA847" s="328"/>
      <c r="DEB847" s="328"/>
      <c r="DEC847" s="328"/>
      <c r="DED847" s="328"/>
      <c r="DEE847" s="328"/>
      <c r="DEF847" s="328"/>
      <c r="DEG847" s="328"/>
      <c r="DEH847" s="328"/>
      <c r="DEI847" s="328"/>
      <c r="DEJ847" s="328"/>
      <c r="DEK847" s="328"/>
      <c r="DEL847" s="328"/>
      <c r="DEM847" s="328"/>
      <c r="DEN847" s="328"/>
      <c r="DEO847" s="328"/>
      <c r="DEP847" s="328"/>
      <c r="DEQ847" s="328"/>
      <c r="DER847" s="328"/>
      <c r="DES847" s="328"/>
      <c r="DET847" s="328"/>
      <c r="DEU847" s="328"/>
      <c r="DEV847" s="328"/>
      <c r="DEW847" s="328"/>
      <c r="DEX847" s="328"/>
      <c r="DEY847" s="328"/>
      <c r="DEZ847" s="328"/>
      <c r="DFA847" s="328"/>
      <c r="DFB847" s="328"/>
      <c r="DFC847" s="328"/>
      <c r="DFD847" s="328"/>
      <c r="DFE847" s="328"/>
      <c r="DFF847" s="328"/>
      <c r="DFG847" s="328"/>
      <c r="DFH847" s="328"/>
      <c r="DFI847" s="328"/>
      <c r="DFJ847" s="328"/>
      <c r="DFK847" s="328"/>
      <c r="DFL847" s="328"/>
      <c r="DFM847" s="328"/>
      <c r="DFN847" s="328"/>
      <c r="DFO847" s="328"/>
      <c r="DFP847" s="328"/>
      <c r="DFQ847" s="328"/>
      <c r="DFR847" s="328"/>
      <c r="DFS847" s="328"/>
      <c r="DFT847" s="328"/>
      <c r="DFU847" s="328"/>
      <c r="DFV847" s="328"/>
      <c r="DFW847" s="328"/>
      <c r="DFX847" s="328"/>
      <c r="DFY847" s="328"/>
      <c r="DFZ847" s="328"/>
      <c r="DGA847" s="328"/>
      <c r="DGB847" s="328"/>
      <c r="DGC847" s="328"/>
      <c r="DGD847" s="328"/>
      <c r="DGE847" s="328"/>
      <c r="DGF847" s="328"/>
      <c r="DGG847" s="328"/>
      <c r="DGH847" s="328"/>
      <c r="DGI847" s="328"/>
      <c r="DGJ847" s="328"/>
      <c r="DGK847" s="328"/>
      <c r="DGL847" s="328"/>
      <c r="DGM847" s="328"/>
      <c r="DGN847" s="328"/>
      <c r="DGO847" s="328"/>
      <c r="DGP847" s="328"/>
      <c r="DGQ847" s="328"/>
      <c r="DGR847" s="328"/>
      <c r="DGS847" s="328"/>
      <c r="DGT847" s="328"/>
      <c r="DGU847" s="328"/>
      <c r="DGV847" s="328"/>
      <c r="DGW847" s="328"/>
      <c r="DGX847" s="328"/>
      <c r="DGY847" s="328"/>
      <c r="DGZ847" s="328"/>
      <c r="DHA847" s="328"/>
      <c r="DHB847" s="328"/>
      <c r="DHC847" s="328"/>
      <c r="DHD847" s="328"/>
      <c r="DHE847" s="328"/>
      <c r="DHF847" s="328"/>
      <c r="DHG847" s="328"/>
      <c r="DHH847" s="328"/>
      <c r="DHI847" s="328"/>
      <c r="DHJ847" s="328"/>
      <c r="DHK847" s="328"/>
      <c r="DHL847" s="328"/>
      <c r="DHM847" s="328"/>
      <c r="DHN847" s="328"/>
      <c r="DHO847" s="328"/>
      <c r="DHP847" s="328"/>
      <c r="DHQ847" s="328"/>
      <c r="DHR847" s="328"/>
      <c r="DHS847" s="328"/>
      <c r="DHT847" s="328"/>
      <c r="DHU847" s="328"/>
      <c r="DHV847" s="328"/>
      <c r="DHW847" s="328"/>
      <c r="DHX847" s="328"/>
      <c r="DHY847" s="328"/>
      <c r="DHZ847" s="328"/>
      <c r="DIA847" s="328"/>
      <c r="DIB847" s="328"/>
      <c r="DIC847" s="328"/>
      <c r="DID847" s="328"/>
      <c r="DIE847" s="328"/>
      <c r="DIF847" s="328"/>
      <c r="DIG847" s="328"/>
      <c r="DIH847" s="328"/>
      <c r="DII847" s="328"/>
      <c r="DIJ847" s="328"/>
      <c r="DIK847" s="328"/>
      <c r="DIL847" s="328"/>
      <c r="DIM847" s="328"/>
      <c r="DIN847" s="328"/>
      <c r="DIO847" s="328"/>
      <c r="DIP847" s="328"/>
      <c r="DIQ847" s="328"/>
      <c r="DIR847" s="328"/>
      <c r="DIS847" s="328"/>
      <c r="DIT847" s="328"/>
      <c r="DIU847" s="328"/>
      <c r="DIV847" s="328"/>
      <c r="DIW847" s="328"/>
      <c r="DIX847" s="328"/>
      <c r="DIY847" s="328"/>
      <c r="DIZ847" s="328"/>
      <c r="DJA847" s="328"/>
      <c r="DJB847" s="328"/>
      <c r="DJC847" s="328"/>
      <c r="DJD847" s="328"/>
      <c r="DJE847" s="328"/>
      <c r="DJF847" s="328"/>
      <c r="DJG847" s="328"/>
      <c r="DJH847" s="328"/>
      <c r="DJI847" s="328"/>
      <c r="DJJ847" s="328"/>
      <c r="DJK847" s="328"/>
      <c r="DJL847" s="328"/>
      <c r="DJM847" s="328"/>
      <c r="DJN847" s="328"/>
      <c r="DJO847" s="328"/>
      <c r="DJP847" s="328"/>
      <c r="DJQ847" s="328"/>
      <c r="DJR847" s="328"/>
      <c r="DJS847" s="328"/>
      <c r="DJT847" s="328"/>
      <c r="DJU847" s="328"/>
      <c r="DJV847" s="328"/>
      <c r="DJW847" s="328"/>
      <c r="DJX847" s="328"/>
      <c r="DJY847" s="328"/>
      <c r="DJZ847" s="328"/>
      <c r="DKA847" s="328"/>
      <c r="DKB847" s="328"/>
      <c r="DKC847" s="328"/>
      <c r="DKD847" s="328"/>
      <c r="DKE847" s="328"/>
      <c r="DKF847" s="328"/>
      <c r="DKG847" s="328"/>
      <c r="DKH847" s="328"/>
      <c r="DKI847" s="328"/>
      <c r="DKJ847" s="328"/>
      <c r="DKK847" s="328"/>
      <c r="DKL847" s="328"/>
      <c r="DKM847" s="328"/>
      <c r="DKN847" s="328"/>
      <c r="DKO847" s="328"/>
      <c r="DKP847" s="328"/>
      <c r="DKQ847" s="328"/>
      <c r="DKR847" s="328"/>
      <c r="DKS847" s="328"/>
      <c r="DKT847" s="328"/>
      <c r="DKU847" s="328"/>
      <c r="DKV847" s="328"/>
      <c r="DKW847" s="328"/>
      <c r="DKX847" s="328"/>
      <c r="DKY847" s="328"/>
      <c r="DKZ847" s="328"/>
      <c r="DLA847" s="328"/>
      <c r="DLB847" s="328"/>
      <c r="DLC847" s="328"/>
      <c r="DLD847" s="328"/>
      <c r="DLE847" s="328"/>
      <c r="DLF847" s="328"/>
      <c r="DLG847" s="328"/>
      <c r="DLH847" s="328"/>
      <c r="DLI847" s="328"/>
      <c r="DLJ847" s="328"/>
      <c r="DLK847" s="328"/>
      <c r="DLL847" s="328"/>
      <c r="DLM847" s="328"/>
      <c r="DLN847" s="328"/>
      <c r="DLO847" s="328"/>
      <c r="DLP847" s="328"/>
      <c r="DLQ847" s="328"/>
      <c r="DLR847" s="328"/>
      <c r="DLS847" s="328"/>
      <c r="DLT847" s="328"/>
      <c r="DLU847" s="328"/>
      <c r="DLV847" s="328"/>
      <c r="DLW847" s="328"/>
      <c r="DLX847" s="328"/>
      <c r="DLY847" s="328"/>
      <c r="DLZ847" s="328"/>
      <c r="DMA847" s="328"/>
      <c r="DMB847" s="328"/>
      <c r="DMC847" s="328"/>
      <c r="DMD847" s="328"/>
      <c r="DME847" s="328"/>
      <c r="DMF847" s="328"/>
      <c r="DMG847" s="328"/>
      <c r="DMH847" s="328"/>
      <c r="DMI847" s="328"/>
      <c r="DMJ847" s="328"/>
      <c r="DMK847" s="328"/>
      <c r="DML847" s="328"/>
      <c r="DMM847" s="328"/>
      <c r="DMN847" s="328"/>
      <c r="DMO847" s="328"/>
      <c r="DMP847" s="328"/>
      <c r="DMQ847" s="328"/>
      <c r="DMR847" s="328"/>
      <c r="DMS847" s="328"/>
      <c r="DMT847" s="328"/>
      <c r="DMU847" s="328"/>
      <c r="DMV847" s="328"/>
      <c r="DMW847" s="328"/>
      <c r="DMX847" s="328"/>
      <c r="DMY847" s="328"/>
      <c r="DMZ847" s="328"/>
      <c r="DNA847" s="328"/>
      <c r="DNB847" s="328"/>
      <c r="DNC847" s="328"/>
      <c r="DND847" s="328"/>
      <c r="DNE847" s="328"/>
      <c r="DNF847" s="328"/>
      <c r="DNG847" s="328"/>
      <c r="DNH847" s="328"/>
      <c r="DNI847" s="328"/>
      <c r="DNJ847" s="328"/>
      <c r="DNK847" s="328"/>
      <c r="DNL847" s="328"/>
      <c r="DNM847" s="328"/>
      <c r="DNN847" s="328"/>
      <c r="DNO847" s="328"/>
      <c r="DNP847" s="328"/>
      <c r="DNQ847" s="328"/>
      <c r="DNR847" s="328"/>
      <c r="DNS847" s="328"/>
      <c r="DNT847" s="328"/>
      <c r="DNU847" s="328"/>
      <c r="DNV847" s="328"/>
      <c r="DNW847" s="328"/>
      <c r="DNX847" s="328"/>
      <c r="DNY847" s="328"/>
      <c r="DNZ847" s="328"/>
      <c r="DOA847" s="328"/>
      <c r="DOB847" s="328"/>
      <c r="DOC847" s="328"/>
      <c r="DOD847" s="328"/>
      <c r="DOE847" s="328"/>
      <c r="DOF847" s="328"/>
      <c r="DOG847" s="328"/>
      <c r="DOH847" s="328"/>
      <c r="DOI847" s="328"/>
      <c r="DOJ847" s="328"/>
      <c r="DOK847" s="328"/>
      <c r="DOL847" s="328"/>
      <c r="DOM847" s="328"/>
      <c r="DON847" s="328"/>
      <c r="DOO847" s="328"/>
      <c r="DOP847" s="328"/>
      <c r="DOQ847" s="328"/>
      <c r="DOR847" s="328"/>
      <c r="DOS847" s="328"/>
      <c r="DOT847" s="328"/>
      <c r="DOU847" s="328"/>
      <c r="DOV847" s="328"/>
      <c r="DOW847" s="328"/>
      <c r="DOX847" s="328"/>
      <c r="DOY847" s="328"/>
      <c r="DOZ847" s="328"/>
      <c r="DPA847" s="328"/>
      <c r="DPB847" s="328"/>
      <c r="DPC847" s="328"/>
      <c r="DPD847" s="328"/>
      <c r="DPE847" s="328"/>
      <c r="DPF847" s="328"/>
      <c r="DPG847" s="328"/>
      <c r="DPH847" s="328"/>
      <c r="DPI847" s="328"/>
      <c r="DPJ847" s="328"/>
      <c r="DPK847" s="328"/>
      <c r="DPL847" s="328"/>
      <c r="DPM847" s="328"/>
      <c r="DPN847" s="328"/>
      <c r="DPO847" s="328"/>
      <c r="DPP847" s="328"/>
      <c r="DPQ847" s="328"/>
      <c r="DPR847" s="328"/>
      <c r="DPS847" s="328"/>
      <c r="DPT847" s="328"/>
      <c r="DPU847" s="328"/>
      <c r="DPV847" s="328"/>
      <c r="DPW847" s="328"/>
      <c r="DPX847" s="328"/>
      <c r="DPY847" s="328"/>
      <c r="DPZ847" s="328"/>
      <c r="DQA847" s="328"/>
      <c r="DQB847" s="328"/>
      <c r="DQC847" s="328"/>
      <c r="DQD847" s="328"/>
      <c r="DQE847" s="328"/>
      <c r="DQF847" s="328"/>
      <c r="DQG847" s="328"/>
      <c r="DQH847" s="328"/>
      <c r="DQI847" s="328"/>
      <c r="DQJ847" s="328"/>
      <c r="DQK847" s="328"/>
      <c r="DQL847" s="328"/>
      <c r="DQM847" s="328"/>
      <c r="DQN847" s="328"/>
      <c r="DQO847" s="328"/>
      <c r="DQP847" s="328"/>
      <c r="DQQ847" s="328"/>
      <c r="DQR847" s="328"/>
      <c r="DQS847" s="328"/>
      <c r="DQT847" s="328"/>
      <c r="DQU847" s="328"/>
      <c r="DQV847" s="328"/>
      <c r="DQW847" s="328"/>
      <c r="DQX847" s="328"/>
      <c r="DQY847" s="328"/>
      <c r="DQZ847" s="328"/>
      <c r="DRA847" s="328"/>
      <c r="DRB847" s="328"/>
      <c r="DRC847" s="328"/>
      <c r="DRD847" s="328"/>
      <c r="DRE847" s="328"/>
      <c r="DRF847" s="328"/>
      <c r="DRG847" s="328"/>
      <c r="DRH847" s="328"/>
      <c r="DRI847" s="328"/>
      <c r="DRJ847" s="328"/>
      <c r="DRK847" s="328"/>
      <c r="DRL847" s="328"/>
      <c r="DRM847" s="328"/>
      <c r="DRN847" s="328"/>
      <c r="DRO847" s="328"/>
      <c r="DRP847" s="328"/>
      <c r="DRQ847" s="328"/>
      <c r="DRR847" s="328"/>
      <c r="DRS847" s="328"/>
      <c r="DRT847" s="328"/>
      <c r="DRU847" s="328"/>
      <c r="DRV847" s="328"/>
      <c r="DRW847" s="328"/>
      <c r="DRX847" s="328"/>
      <c r="DRY847" s="328"/>
      <c r="DRZ847" s="328"/>
      <c r="DSA847" s="328"/>
      <c r="DSB847" s="328"/>
      <c r="DSC847" s="328"/>
      <c r="DSD847" s="328"/>
      <c r="DSE847" s="328"/>
      <c r="DSF847" s="328"/>
      <c r="DSG847" s="328"/>
      <c r="DSH847" s="328"/>
      <c r="DSI847" s="328"/>
      <c r="DSJ847" s="328"/>
      <c r="DSK847" s="328"/>
      <c r="DSL847" s="328"/>
      <c r="DSM847" s="328"/>
      <c r="DSN847" s="328"/>
      <c r="DSO847" s="328"/>
      <c r="DSP847" s="328"/>
      <c r="DSQ847" s="328"/>
      <c r="DSR847" s="328"/>
      <c r="DSS847" s="328"/>
      <c r="DST847" s="328"/>
      <c r="DSU847" s="328"/>
      <c r="DSV847" s="328"/>
      <c r="DSW847" s="328"/>
      <c r="DSX847" s="328"/>
      <c r="DSY847" s="328"/>
      <c r="DSZ847" s="328"/>
      <c r="DTA847" s="328"/>
      <c r="DTB847" s="328"/>
      <c r="DTC847" s="328"/>
      <c r="DTD847" s="328"/>
      <c r="DTE847" s="328"/>
      <c r="DTF847" s="328"/>
      <c r="DTG847" s="328"/>
      <c r="DTH847" s="328"/>
      <c r="DTI847" s="328"/>
      <c r="DTJ847" s="328"/>
      <c r="DTK847" s="328"/>
      <c r="DTL847" s="328"/>
      <c r="DTM847" s="328"/>
      <c r="DTN847" s="328"/>
      <c r="DTO847" s="328"/>
      <c r="DTP847" s="328"/>
      <c r="DTQ847" s="328"/>
      <c r="DTR847" s="328"/>
      <c r="DTS847" s="328"/>
      <c r="DTT847" s="328"/>
      <c r="DTU847" s="328"/>
      <c r="DTV847" s="328"/>
      <c r="DTW847" s="328"/>
      <c r="DTX847" s="328"/>
      <c r="DTY847" s="328"/>
      <c r="DTZ847" s="328"/>
      <c r="DUA847" s="328"/>
      <c r="DUB847" s="328"/>
      <c r="DUC847" s="328"/>
      <c r="DUD847" s="328"/>
      <c r="DUE847" s="328"/>
      <c r="DUF847" s="328"/>
      <c r="DUG847" s="328"/>
      <c r="DUH847" s="328"/>
      <c r="DUI847" s="328"/>
      <c r="DUJ847" s="328"/>
      <c r="DUK847" s="328"/>
      <c r="DUL847" s="328"/>
      <c r="DUM847" s="328"/>
      <c r="DUN847" s="328"/>
      <c r="DUO847" s="328"/>
      <c r="DUP847" s="328"/>
      <c r="DUQ847" s="328"/>
      <c r="DUR847" s="328"/>
      <c r="DUS847" s="328"/>
      <c r="DUT847" s="328"/>
      <c r="DUU847" s="328"/>
      <c r="DUV847" s="328"/>
      <c r="DUW847" s="328"/>
      <c r="DUX847" s="328"/>
      <c r="DUY847" s="328"/>
      <c r="DUZ847" s="328"/>
      <c r="DVA847" s="328"/>
      <c r="DVB847" s="328"/>
      <c r="DVC847" s="328"/>
      <c r="DVD847" s="328"/>
      <c r="DVE847" s="328"/>
      <c r="DVF847" s="328"/>
      <c r="DVG847" s="328"/>
      <c r="DVH847" s="328"/>
      <c r="DVI847" s="328"/>
      <c r="DVJ847" s="328"/>
      <c r="DVK847" s="328"/>
      <c r="DVL847" s="328"/>
      <c r="DVM847" s="328"/>
      <c r="DVN847" s="328"/>
      <c r="DVO847" s="328"/>
      <c r="DVP847" s="328"/>
      <c r="DVQ847" s="328"/>
      <c r="DVR847" s="328"/>
      <c r="DVS847" s="328"/>
      <c r="DVT847" s="328"/>
      <c r="DVU847" s="328"/>
      <c r="DVV847" s="328"/>
      <c r="DVW847" s="328"/>
      <c r="DVX847" s="328"/>
      <c r="DVY847" s="328"/>
      <c r="DVZ847" s="328"/>
      <c r="DWA847" s="328"/>
      <c r="DWB847" s="328"/>
      <c r="DWC847" s="328"/>
      <c r="DWD847" s="328"/>
      <c r="DWE847" s="328"/>
      <c r="DWF847" s="328"/>
      <c r="DWG847" s="328"/>
      <c r="DWH847" s="328"/>
      <c r="DWI847" s="328"/>
      <c r="DWJ847" s="328"/>
      <c r="DWK847" s="328"/>
      <c r="DWL847" s="328"/>
      <c r="DWM847" s="328"/>
      <c r="DWN847" s="328"/>
      <c r="DWO847" s="328"/>
      <c r="DWP847" s="328"/>
      <c r="DWQ847" s="328"/>
      <c r="DWR847" s="328"/>
      <c r="DWS847" s="328"/>
      <c r="DWT847" s="328"/>
      <c r="DWU847" s="328"/>
      <c r="DWV847" s="328"/>
      <c r="DWW847" s="328"/>
      <c r="DWX847" s="328"/>
      <c r="DWY847" s="328"/>
      <c r="DWZ847" s="328"/>
      <c r="DXA847" s="328"/>
      <c r="DXB847" s="328"/>
      <c r="DXC847" s="328"/>
      <c r="DXD847" s="328"/>
      <c r="DXE847" s="328"/>
      <c r="DXF847" s="328"/>
      <c r="DXG847" s="328"/>
      <c r="DXH847" s="328"/>
      <c r="DXI847" s="328"/>
      <c r="DXJ847" s="328"/>
      <c r="DXK847" s="328"/>
      <c r="DXL847" s="328"/>
      <c r="DXM847" s="328"/>
      <c r="DXN847" s="328"/>
      <c r="DXO847" s="328"/>
      <c r="DXP847" s="328"/>
      <c r="DXQ847" s="328"/>
      <c r="DXR847" s="328"/>
      <c r="DXS847" s="328"/>
      <c r="DXT847" s="328"/>
      <c r="DXU847" s="328"/>
      <c r="DXV847" s="328"/>
      <c r="DXW847" s="328"/>
      <c r="DXX847" s="328"/>
      <c r="DXY847" s="328"/>
      <c r="DXZ847" s="328"/>
      <c r="DYA847" s="328"/>
      <c r="DYB847" s="328"/>
      <c r="DYC847" s="328"/>
      <c r="DYD847" s="328"/>
      <c r="DYE847" s="328"/>
      <c r="DYF847" s="328"/>
      <c r="DYG847" s="328"/>
      <c r="DYH847" s="328"/>
      <c r="DYI847" s="328"/>
      <c r="DYJ847" s="328"/>
      <c r="DYK847" s="328"/>
      <c r="DYL847" s="328"/>
      <c r="DYM847" s="328"/>
      <c r="DYN847" s="328"/>
      <c r="DYO847" s="328"/>
      <c r="DYP847" s="328"/>
      <c r="DYQ847" s="328"/>
      <c r="DYR847" s="328"/>
      <c r="DYS847" s="328"/>
      <c r="DYT847" s="328"/>
      <c r="DYU847" s="328"/>
      <c r="DYV847" s="328"/>
      <c r="DYW847" s="328"/>
      <c r="DYX847" s="328"/>
      <c r="DYY847" s="328"/>
      <c r="DYZ847" s="328"/>
      <c r="DZA847" s="328"/>
      <c r="DZB847" s="328"/>
      <c r="DZC847" s="328"/>
      <c r="DZD847" s="328"/>
      <c r="DZE847" s="328"/>
      <c r="DZF847" s="328"/>
      <c r="DZG847" s="328"/>
      <c r="DZH847" s="328"/>
      <c r="DZI847" s="328"/>
      <c r="DZJ847" s="328"/>
      <c r="DZK847" s="328"/>
      <c r="DZL847" s="328"/>
      <c r="DZM847" s="328"/>
      <c r="DZN847" s="328"/>
      <c r="DZO847" s="328"/>
      <c r="DZP847" s="328"/>
      <c r="DZQ847" s="328"/>
      <c r="DZR847" s="328"/>
      <c r="DZS847" s="328"/>
      <c r="DZT847" s="328"/>
      <c r="DZU847" s="328"/>
      <c r="DZV847" s="328"/>
      <c r="DZW847" s="328"/>
      <c r="DZX847" s="328"/>
      <c r="DZY847" s="328"/>
      <c r="DZZ847" s="328"/>
      <c r="EAA847" s="328"/>
      <c r="EAB847" s="328"/>
      <c r="EAC847" s="328"/>
      <c r="EAD847" s="328"/>
      <c r="EAE847" s="328"/>
      <c r="EAF847" s="328"/>
      <c r="EAG847" s="328"/>
      <c r="EAH847" s="328"/>
      <c r="EAI847" s="328"/>
      <c r="EAJ847" s="328"/>
      <c r="EAK847" s="328"/>
      <c r="EAL847" s="328"/>
      <c r="EAM847" s="328"/>
      <c r="EAN847" s="328"/>
      <c r="EAO847" s="328"/>
      <c r="EAP847" s="328"/>
      <c r="EAQ847" s="328"/>
      <c r="EAR847" s="328"/>
      <c r="EAS847" s="328"/>
      <c r="EAT847" s="328"/>
      <c r="EAU847" s="328"/>
      <c r="EAV847" s="328"/>
      <c r="EAW847" s="328"/>
      <c r="EAX847" s="328"/>
      <c r="EAY847" s="328"/>
      <c r="EAZ847" s="328"/>
      <c r="EBA847" s="328"/>
      <c r="EBB847" s="328"/>
      <c r="EBC847" s="328"/>
      <c r="EBD847" s="328"/>
      <c r="EBE847" s="328"/>
      <c r="EBF847" s="328"/>
      <c r="EBG847" s="328"/>
      <c r="EBH847" s="328"/>
      <c r="EBI847" s="328"/>
      <c r="EBJ847" s="328"/>
      <c r="EBK847" s="328"/>
      <c r="EBL847" s="328"/>
      <c r="EBM847" s="328"/>
      <c r="EBN847" s="328"/>
      <c r="EBO847" s="328"/>
      <c r="EBP847" s="328"/>
      <c r="EBQ847" s="328"/>
      <c r="EBR847" s="328"/>
      <c r="EBS847" s="328"/>
      <c r="EBT847" s="328"/>
      <c r="EBU847" s="328"/>
      <c r="EBV847" s="328"/>
      <c r="EBW847" s="328"/>
      <c r="EBX847" s="328"/>
      <c r="EBY847" s="328"/>
      <c r="EBZ847" s="328"/>
      <c r="ECA847" s="328"/>
      <c r="ECB847" s="328"/>
      <c r="ECC847" s="328"/>
      <c r="ECD847" s="328"/>
      <c r="ECE847" s="328"/>
      <c r="ECF847" s="328"/>
      <c r="ECG847" s="328"/>
      <c r="ECH847" s="328"/>
      <c r="ECI847" s="328"/>
      <c r="ECJ847" s="328"/>
      <c r="ECK847" s="328"/>
      <c r="ECL847" s="328"/>
      <c r="ECM847" s="328"/>
      <c r="ECN847" s="328"/>
      <c r="ECO847" s="328"/>
      <c r="ECP847" s="328"/>
      <c r="ECQ847" s="328"/>
      <c r="ECR847" s="328"/>
      <c r="ECS847" s="328"/>
      <c r="ECT847" s="328"/>
      <c r="ECU847" s="328"/>
      <c r="ECV847" s="328"/>
      <c r="ECW847" s="328"/>
      <c r="ECX847" s="328"/>
      <c r="ECY847" s="328"/>
      <c r="ECZ847" s="328"/>
      <c r="EDA847" s="328"/>
      <c r="EDB847" s="328"/>
      <c r="EDC847" s="328"/>
      <c r="EDD847" s="328"/>
      <c r="EDE847" s="328"/>
      <c r="EDF847" s="328"/>
      <c r="EDG847" s="328"/>
      <c r="EDH847" s="328"/>
      <c r="EDI847" s="328"/>
      <c r="EDJ847" s="328"/>
      <c r="EDK847" s="328"/>
      <c r="EDL847" s="328"/>
      <c r="EDM847" s="328"/>
      <c r="EDN847" s="328"/>
      <c r="EDO847" s="328"/>
      <c r="EDP847" s="328"/>
      <c r="EDQ847" s="328"/>
      <c r="EDR847" s="328"/>
      <c r="EDS847" s="328"/>
      <c r="EDT847" s="328"/>
      <c r="EDU847" s="328"/>
      <c r="EDV847" s="328"/>
      <c r="EDW847" s="328"/>
      <c r="EDX847" s="328"/>
      <c r="EDY847" s="328"/>
      <c r="EDZ847" s="328"/>
      <c r="EEA847" s="328"/>
      <c r="EEB847" s="328"/>
      <c r="EEC847" s="328"/>
      <c r="EED847" s="328"/>
      <c r="EEE847" s="328"/>
      <c r="EEF847" s="328"/>
      <c r="EEG847" s="328"/>
      <c r="EEH847" s="328"/>
      <c r="EEI847" s="328"/>
      <c r="EEJ847" s="328"/>
      <c r="EEK847" s="328"/>
      <c r="EEL847" s="328"/>
      <c r="EEM847" s="328"/>
      <c r="EEN847" s="328"/>
      <c r="EEO847" s="328"/>
      <c r="EEP847" s="328"/>
      <c r="EEQ847" s="328"/>
      <c r="EER847" s="328"/>
      <c r="EES847" s="328"/>
      <c r="EET847" s="328"/>
      <c r="EEU847" s="328"/>
      <c r="EEV847" s="328"/>
      <c r="EEW847" s="328"/>
      <c r="EEX847" s="328"/>
      <c r="EEY847" s="328"/>
      <c r="EEZ847" s="328"/>
      <c r="EFA847" s="328"/>
      <c r="EFB847" s="328"/>
      <c r="EFC847" s="328"/>
      <c r="EFD847" s="328"/>
      <c r="EFE847" s="328"/>
      <c r="EFF847" s="328"/>
      <c r="EFG847" s="328"/>
      <c r="EFH847" s="328"/>
      <c r="EFI847" s="328"/>
      <c r="EFJ847" s="328"/>
      <c r="EFK847" s="328"/>
      <c r="EFL847" s="328"/>
      <c r="EFM847" s="328"/>
      <c r="EFN847" s="328"/>
      <c r="EFO847" s="328"/>
      <c r="EFP847" s="328"/>
      <c r="EFQ847" s="328"/>
      <c r="EFR847" s="328"/>
      <c r="EFS847" s="328"/>
      <c r="EFT847" s="328"/>
      <c r="EFU847" s="328"/>
      <c r="EFV847" s="328"/>
      <c r="EFW847" s="328"/>
      <c r="EFX847" s="328"/>
      <c r="EFY847" s="328"/>
      <c r="EFZ847" s="328"/>
      <c r="EGA847" s="328"/>
      <c r="EGB847" s="328"/>
      <c r="EGC847" s="328"/>
      <c r="EGD847" s="328"/>
      <c r="EGE847" s="328"/>
      <c r="EGF847" s="328"/>
      <c r="EGG847" s="328"/>
      <c r="EGH847" s="328"/>
      <c r="EGI847" s="328"/>
      <c r="EGJ847" s="328"/>
      <c r="EGK847" s="328"/>
      <c r="EGL847" s="328"/>
      <c r="EGM847" s="328"/>
      <c r="EGN847" s="328"/>
      <c r="EGO847" s="328"/>
      <c r="EGP847" s="328"/>
      <c r="EGQ847" s="328"/>
      <c r="EGR847" s="328"/>
      <c r="EGS847" s="328"/>
      <c r="EGT847" s="328"/>
      <c r="EGU847" s="328"/>
      <c r="EGV847" s="328"/>
      <c r="EGW847" s="328"/>
      <c r="EGX847" s="328"/>
      <c r="EGY847" s="328"/>
      <c r="EGZ847" s="328"/>
      <c r="EHA847" s="328"/>
      <c r="EHB847" s="328"/>
      <c r="EHC847" s="328"/>
      <c r="EHD847" s="328"/>
      <c r="EHE847" s="328"/>
      <c r="EHF847" s="328"/>
      <c r="EHG847" s="328"/>
      <c r="EHH847" s="328"/>
      <c r="EHI847" s="328"/>
      <c r="EHJ847" s="328"/>
      <c r="EHK847" s="328"/>
      <c r="EHL847" s="328"/>
      <c r="EHM847" s="328"/>
      <c r="EHN847" s="328"/>
      <c r="EHO847" s="328"/>
      <c r="EHP847" s="328"/>
      <c r="EHQ847" s="328"/>
      <c r="EHR847" s="328"/>
      <c r="EHS847" s="328"/>
      <c r="EHT847" s="328"/>
      <c r="EHU847" s="328"/>
      <c r="EHV847" s="328"/>
      <c r="EHW847" s="328"/>
      <c r="EHX847" s="328"/>
      <c r="EHY847" s="328"/>
      <c r="EHZ847" s="328"/>
      <c r="EIA847" s="328"/>
      <c r="EIB847" s="328"/>
      <c r="EIC847" s="328"/>
      <c r="EID847" s="328"/>
      <c r="EIE847" s="328"/>
      <c r="EIF847" s="328"/>
      <c r="EIG847" s="328"/>
      <c r="EIH847" s="328"/>
      <c r="EII847" s="328"/>
      <c r="EIJ847" s="328"/>
      <c r="EIK847" s="328"/>
      <c r="EIL847" s="328"/>
      <c r="EIM847" s="328"/>
      <c r="EIN847" s="328"/>
      <c r="EIO847" s="328"/>
      <c r="EIP847" s="328"/>
      <c r="EIQ847" s="328"/>
      <c r="EIR847" s="328"/>
      <c r="EIS847" s="328"/>
      <c r="EIT847" s="328"/>
      <c r="EIU847" s="328"/>
      <c r="EIV847" s="328"/>
      <c r="EIW847" s="328"/>
      <c r="EIX847" s="328"/>
      <c r="EIY847" s="328"/>
      <c r="EIZ847" s="328"/>
      <c r="EJA847" s="328"/>
      <c r="EJB847" s="328"/>
      <c r="EJC847" s="328"/>
      <c r="EJD847" s="328"/>
      <c r="EJE847" s="328"/>
      <c r="EJF847" s="328"/>
      <c r="EJG847" s="328"/>
      <c r="EJH847" s="328"/>
      <c r="EJI847" s="328"/>
      <c r="EJJ847" s="328"/>
      <c r="EJK847" s="328"/>
      <c r="EJL847" s="328"/>
      <c r="EJM847" s="328"/>
      <c r="EJN847" s="328"/>
      <c r="EJO847" s="328"/>
      <c r="EJP847" s="328"/>
      <c r="EJQ847" s="328"/>
      <c r="EJR847" s="328"/>
      <c r="EJS847" s="328"/>
      <c r="EJT847" s="328"/>
      <c r="EJU847" s="328"/>
      <c r="EJV847" s="328"/>
      <c r="EJW847" s="328"/>
      <c r="EJX847" s="328"/>
      <c r="EJY847" s="328"/>
      <c r="EJZ847" s="328"/>
      <c r="EKA847" s="328"/>
      <c r="EKB847" s="328"/>
      <c r="EKC847" s="328"/>
      <c r="EKD847" s="328"/>
      <c r="EKE847" s="328"/>
      <c r="EKF847" s="328"/>
      <c r="EKG847" s="328"/>
      <c r="EKH847" s="328"/>
      <c r="EKI847" s="328"/>
      <c r="EKJ847" s="328"/>
      <c r="EKK847" s="328"/>
      <c r="EKL847" s="328"/>
      <c r="EKM847" s="328"/>
      <c r="EKN847" s="328"/>
      <c r="EKO847" s="328"/>
      <c r="EKP847" s="328"/>
      <c r="EKQ847" s="328"/>
      <c r="EKR847" s="328"/>
      <c r="EKS847" s="328"/>
      <c r="EKT847" s="328"/>
      <c r="EKU847" s="328"/>
      <c r="EKV847" s="328"/>
      <c r="EKW847" s="328"/>
      <c r="EKX847" s="328"/>
      <c r="EKY847" s="328"/>
      <c r="EKZ847" s="328"/>
      <c r="ELA847" s="328"/>
      <c r="ELB847" s="328"/>
      <c r="ELC847" s="328"/>
      <c r="ELD847" s="328"/>
      <c r="ELE847" s="328"/>
      <c r="ELF847" s="328"/>
      <c r="ELG847" s="328"/>
      <c r="ELH847" s="328"/>
      <c r="ELI847" s="328"/>
      <c r="ELJ847" s="328"/>
      <c r="ELK847" s="328"/>
      <c r="ELL847" s="328"/>
      <c r="ELM847" s="328"/>
      <c r="ELN847" s="328"/>
      <c r="ELO847" s="328"/>
      <c r="ELP847" s="328"/>
      <c r="ELQ847" s="328"/>
      <c r="ELR847" s="328"/>
      <c r="ELS847" s="328"/>
      <c r="ELT847" s="328"/>
      <c r="ELU847" s="328"/>
      <c r="ELV847" s="328"/>
      <c r="ELW847" s="328"/>
      <c r="ELX847" s="328"/>
      <c r="ELY847" s="328"/>
      <c r="ELZ847" s="328"/>
      <c r="EMA847" s="328"/>
      <c r="EMB847" s="328"/>
      <c r="EMC847" s="328"/>
      <c r="EMD847" s="328"/>
      <c r="EME847" s="328"/>
      <c r="EMF847" s="328"/>
      <c r="EMG847" s="328"/>
      <c r="EMH847" s="328"/>
      <c r="EMI847" s="328"/>
      <c r="EMJ847" s="328"/>
      <c r="EMK847" s="328"/>
      <c r="EML847" s="328"/>
      <c r="EMM847" s="328"/>
      <c r="EMN847" s="328"/>
      <c r="EMO847" s="328"/>
      <c r="EMP847" s="328"/>
      <c r="EMQ847" s="328"/>
      <c r="EMR847" s="328"/>
      <c r="EMS847" s="328"/>
      <c r="EMT847" s="328"/>
      <c r="EMU847" s="328"/>
      <c r="EMV847" s="328"/>
      <c r="EMW847" s="328"/>
      <c r="EMX847" s="328"/>
      <c r="EMY847" s="328"/>
      <c r="EMZ847" s="328"/>
      <c r="ENA847" s="328"/>
      <c r="ENB847" s="328"/>
      <c r="ENC847" s="328"/>
      <c r="END847" s="328"/>
      <c r="ENE847" s="328"/>
      <c r="ENF847" s="328"/>
      <c r="ENG847" s="328"/>
      <c r="ENH847" s="328"/>
      <c r="ENI847" s="328"/>
      <c r="ENJ847" s="328"/>
      <c r="ENK847" s="328"/>
      <c r="ENL847" s="328"/>
      <c r="ENM847" s="328"/>
      <c r="ENN847" s="328"/>
      <c r="ENO847" s="328"/>
      <c r="ENP847" s="328"/>
      <c r="ENQ847" s="328"/>
      <c r="ENR847" s="328"/>
      <c r="ENS847" s="328"/>
      <c r="ENT847" s="328"/>
      <c r="ENU847" s="328"/>
      <c r="ENV847" s="328"/>
      <c r="ENW847" s="328"/>
      <c r="ENX847" s="328"/>
      <c r="ENY847" s="328"/>
      <c r="ENZ847" s="328"/>
      <c r="EOA847" s="328"/>
      <c r="EOB847" s="328"/>
      <c r="EOC847" s="328"/>
      <c r="EOD847" s="328"/>
      <c r="EOE847" s="328"/>
      <c r="EOF847" s="328"/>
      <c r="EOG847" s="328"/>
      <c r="EOH847" s="328"/>
      <c r="EOI847" s="328"/>
      <c r="EOJ847" s="328"/>
      <c r="EOK847" s="328"/>
      <c r="EOL847" s="328"/>
      <c r="EOM847" s="328"/>
      <c r="EON847" s="328"/>
      <c r="EOO847" s="328"/>
      <c r="EOP847" s="328"/>
      <c r="EOQ847" s="328"/>
      <c r="EOR847" s="328"/>
      <c r="EOS847" s="328"/>
      <c r="EOT847" s="328"/>
      <c r="EOU847" s="328"/>
      <c r="EOV847" s="328"/>
      <c r="EOW847" s="328"/>
      <c r="EOX847" s="328"/>
      <c r="EOY847" s="328"/>
      <c r="EOZ847" s="328"/>
      <c r="EPA847" s="328"/>
      <c r="EPB847" s="328"/>
      <c r="EPC847" s="328"/>
      <c r="EPD847" s="328"/>
      <c r="EPE847" s="328"/>
      <c r="EPF847" s="328"/>
      <c r="EPG847" s="328"/>
      <c r="EPH847" s="328"/>
      <c r="EPI847" s="328"/>
      <c r="EPJ847" s="328"/>
      <c r="EPK847" s="328"/>
      <c r="EPL847" s="328"/>
      <c r="EPM847" s="328"/>
      <c r="EPN847" s="328"/>
      <c r="EPO847" s="328"/>
      <c r="EPP847" s="328"/>
      <c r="EPQ847" s="328"/>
      <c r="EPR847" s="328"/>
      <c r="EPS847" s="328"/>
      <c r="EPT847" s="328"/>
      <c r="EPU847" s="328"/>
      <c r="EPV847" s="328"/>
      <c r="EPW847" s="328"/>
      <c r="EPX847" s="328"/>
      <c r="EPY847" s="328"/>
      <c r="EPZ847" s="328"/>
      <c r="EQA847" s="328"/>
      <c r="EQB847" s="328"/>
      <c r="EQC847" s="328"/>
      <c r="EQD847" s="328"/>
      <c r="EQE847" s="328"/>
      <c r="EQF847" s="328"/>
      <c r="EQG847" s="328"/>
      <c r="EQH847" s="328"/>
      <c r="EQI847" s="328"/>
      <c r="EQJ847" s="328"/>
      <c r="EQK847" s="328"/>
      <c r="EQL847" s="328"/>
      <c r="EQM847" s="328"/>
      <c r="EQN847" s="328"/>
      <c r="EQO847" s="328"/>
      <c r="EQP847" s="328"/>
      <c r="EQQ847" s="328"/>
      <c r="EQR847" s="328"/>
      <c r="EQS847" s="328"/>
      <c r="EQT847" s="328"/>
      <c r="EQU847" s="328"/>
      <c r="EQV847" s="328"/>
      <c r="EQW847" s="328"/>
      <c r="EQX847" s="328"/>
      <c r="EQY847" s="328"/>
      <c r="EQZ847" s="328"/>
      <c r="ERA847" s="328"/>
      <c r="ERB847" s="328"/>
      <c r="ERC847" s="328"/>
      <c r="ERD847" s="328"/>
      <c r="ERE847" s="328"/>
      <c r="ERF847" s="328"/>
      <c r="ERG847" s="328"/>
      <c r="ERH847" s="328"/>
      <c r="ERI847" s="328"/>
      <c r="ERJ847" s="328"/>
      <c r="ERK847" s="328"/>
      <c r="ERL847" s="328"/>
      <c r="ERM847" s="328"/>
      <c r="ERN847" s="328"/>
      <c r="ERO847" s="328"/>
      <c r="ERP847" s="328"/>
      <c r="ERQ847" s="328"/>
      <c r="ERR847" s="328"/>
      <c r="ERS847" s="328"/>
      <c r="ERT847" s="328"/>
      <c r="ERU847" s="328"/>
      <c r="ERV847" s="328"/>
      <c r="ERW847" s="328"/>
      <c r="ERX847" s="328"/>
      <c r="ERY847" s="328"/>
      <c r="ERZ847" s="328"/>
      <c r="ESA847" s="328"/>
      <c r="ESB847" s="328"/>
      <c r="ESC847" s="328"/>
      <c r="ESD847" s="328"/>
      <c r="ESE847" s="328"/>
      <c r="ESF847" s="328"/>
      <c r="ESG847" s="328"/>
      <c r="ESH847" s="328"/>
      <c r="ESI847" s="328"/>
      <c r="ESJ847" s="328"/>
      <c r="ESK847" s="328"/>
      <c r="ESL847" s="328"/>
      <c r="ESM847" s="328"/>
      <c r="ESN847" s="328"/>
      <c r="ESO847" s="328"/>
      <c r="ESP847" s="328"/>
      <c r="ESQ847" s="328"/>
      <c r="ESR847" s="328"/>
      <c r="ESS847" s="328"/>
      <c r="EST847" s="328"/>
      <c r="ESU847" s="328"/>
      <c r="ESV847" s="328"/>
      <c r="ESW847" s="328"/>
      <c r="ESX847" s="328"/>
      <c r="ESY847" s="328"/>
      <c r="ESZ847" s="328"/>
      <c r="ETA847" s="328"/>
      <c r="ETB847" s="328"/>
      <c r="ETC847" s="328"/>
      <c r="ETD847" s="328"/>
      <c r="ETE847" s="328"/>
      <c r="ETF847" s="328"/>
      <c r="ETG847" s="328"/>
      <c r="ETH847" s="328"/>
      <c r="ETI847" s="328"/>
      <c r="ETJ847" s="328"/>
      <c r="ETK847" s="328"/>
      <c r="ETL847" s="328"/>
      <c r="ETM847" s="328"/>
      <c r="ETN847" s="328"/>
      <c r="ETO847" s="328"/>
      <c r="ETP847" s="328"/>
      <c r="ETQ847" s="328"/>
      <c r="ETR847" s="328"/>
      <c r="ETS847" s="328"/>
      <c r="ETT847" s="328"/>
      <c r="ETU847" s="328"/>
      <c r="ETV847" s="328"/>
      <c r="ETW847" s="328"/>
      <c r="ETX847" s="328"/>
      <c r="ETY847" s="328"/>
      <c r="ETZ847" s="328"/>
      <c r="EUA847" s="328"/>
      <c r="EUB847" s="328"/>
      <c r="EUC847" s="328"/>
      <c r="EUD847" s="328"/>
      <c r="EUE847" s="328"/>
      <c r="EUF847" s="328"/>
      <c r="EUG847" s="328"/>
      <c r="EUH847" s="328"/>
      <c r="EUI847" s="328"/>
      <c r="EUJ847" s="328"/>
      <c r="EUK847" s="328"/>
      <c r="EUL847" s="328"/>
      <c r="EUM847" s="328"/>
      <c r="EUN847" s="328"/>
      <c r="EUO847" s="328"/>
      <c r="EUP847" s="328"/>
      <c r="EUQ847" s="328"/>
      <c r="EUR847" s="328"/>
      <c r="EUS847" s="328"/>
      <c r="EUT847" s="328"/>
      <c r="EUU847" s="328"/>
      <c r="EUV847" s="328"/>
      <c r="EUW847" s="328"/>
      <c r="EUX847" s="328"/>
      <c r="EUY847" s="328"/>
      <c r="EUZ847" s="328"/>
      <c r="EVA847" s="328"/>
      <c r="EVB847" s="328"/>
      <c r="EVC847" s="328"/>
      <c r="EVD847" s="328"/>
      <c r="EVE847" s="328"/>
      <c r="EVF847" s="328"/>
      <c r="EVG847" s="328"/>
      <c r="EVH847" s="328"/>
      <c r="EVI847" s="328"/>
      <c r="EVJ847" s="328"/>
      <c r="EVK847" s="328"/>
      <c r="EVL847" s="328"/>
      <c r="EVM847" s="328"/>
      <c r="EVN847" s="328"/>
      <c r="EVO847" s="328"/>
      <c r="EVP847" s="328"/>
      <c r="EVQ847" s="328"/>
      <c r="EVR847" s="328"/>
      <c r="EVS847" s="328"/>
      <c r="EVT847" s="328"/>
      <c r="EVU847" s="328"/>
      <c r="EVV847" s="328"/>
      <c r="EVW847" s="328"/>
      <c r="EVX847" s="328"/>
      <c r="EVY847" s="328"/>
      <c r="EVZ847" s="328"/>
      <c r="EWA847" s="328"/>
      <c r="EWB847" s="328"/>
      <c r="EWC847" s="328"/>
      <c r="EWD847" s="328"/>
      <c r="EWE847" s="328"/>
      <c r="EWF847" s="328"/>
      <c r="EWG847" s="328"/>
      <c r="EWH847" s="328"/>
      <c r="EWI847" s="328"/>
      <c r="EWJ847" s="328"/>
      <c r="EWK847" s="328"/>
      <c r="EWL847" s="328"/>
      <c r="EWM847" s="328"/>
      <c r="EWN847" s="328"/>
      <c r="EWO847" s="328"/>
      <c r="EWP847" s="328"/>
      <c r="EWQ847" s="328"/>
      <c r="EWR847" s="328"/>
      <c r="EWS847" s="328"/>
      <c r="EWT847" s="328"/>
      <c r="EWU847" s="328"/>
      <c r="EWV847" s="328"/>
      <c r="EWW847" s="328"/>
      <c r="EWX847" s="328"/>
      <c r="EWY847" s="328"/>
      <c r="EWZ847" s="328"/>
      <c r="EXA847" s="328"/>
      <c r="EXB847" s="328"/>
      <c r="EXC847" s="328"/>
      <c r="EXD847" s="328"/>
      <c r="EXE847" s="328"/>
      <c r="EXF847" s="328"/>
      <c r="EXG847" s="328"/>
      <c r="EXH847" s="328"/>
      <c r="EXI847" s="328"/>
      <c r="EXJ847" s="328"/>
      <c r="EXK847" s="328"/>
      <c r="EXL847" s="328"/>
      <c r="EXM847" s="328"/>
      <c r="EXN847" s="328"/>
      <c r="EXO847" s="328"/>
      <c r="EXP847" s="328"/>
      <c r="EXQ847" s="328"/>
      <c r="EXR847" s="328"/>
      <c r="EXS847" s="328"/>
      <c r="EXT847" s="328"/>
      <c r="EXU847" s="328"/>
      <c r="EXV847" s="328"/>
      <c r="EXW847" s="328"/>
      <c r="EXX847" s="328"/>
      <c r="EXY847" s="328"/>
      <c r="EXZ847" s="328"/>
      <c r="EYA847" s="328"/>
      <c r="EYB847" s="328"/>
      <c r="EYC847" s="328"/>
      <c r="EYD847" s="328"/>
      <c r="EYE847" s="328"/>
      <c r="EYF847" s="328"/>
      <c r="EYG847" s="328"/>
      <c r="EYH847" s="328"/>
      <c r="EYI847" s="328"/>
      <c r="EYJ847" s="328"/>
      <c r="EYK847" s="328"/>
      <c r="EYL847" s="328"/>
      <c r="EYM847" s="328"/>
      <c r="EYN847" s="328"/>
      <c r="EYO847" s="328"/>
      <c r="EYP847" s="328"/>
      <c r="EYQ847" s="328"/>
      <c r="EYR847" s="328"/>
      <c r="EYS847" s="328"/>
      <c r="EYT847" s="328"/>
      <c r="EYU847" s="328"/>
      <c r="EYV847" s="328"/>
      <c r="EYW847" s="328"/>
      <c r="EYX847" s="328"/>
      <c r="EYY847" s="328"/>
      <c r="EYZ847" s="328"/>
      <c r="EZA847" s="328"/>
      <c r="EZB847" s="328"/>
      <c r="EZC847" s="328"/>
      <c r="EZD847" s="328"/>
      <c r="EZE847" s="328"/>
      <c r="EZF847" s="328"/>
      <c r="EZG847" s="328"/>
      <c r="EZH847" s="328"/>
      <c r="EZI847" s="328"/>
      <c r="EZJ847" s="328"/>
      <c r="EZK847" s="328"/>
      <c r="EZL847" s="328"/>
      <c r="EZM847" s="328"/>
      <c r="EZN847" s="328"/>
      <c r="EZO847" s="328"/>
      <c r="EZP847" s="328"/>
      <c r="EZQ847" s="328"/>
      <c r="EZR847" s="328"/>
      <c r="EZS847" s="328"/>
      <c r="EZT847" s="328"/>
      <c r="EZU847" s="328"/>
      <c r="EZV847" s="328"/>
      <c r="EZW847" s="328"/>
      <c r="EZX847" s="328"/>
      <c r="EZY847" s="328"/>
      <c r="EZZ847" s="328"/>
      <c r="FAA847" s="328"/>
      <c r="FAB847" s="328"/>
      <c r="FAC847" s="328"/>
      <c r="FAD847" s="328"/>
      <c r="FAE847" s="328"/>
      <c r="FAF847" s="328"/>
      <c r="FAG847" s="328"/>
      <c r="FAH847" s="328"/>
      <c r="FAI847" s="328"/>
      <c r="FAJ847" s="328"/>
      <c r="FAK847" s="328"/>
      <c r="FAL847" s="328"/>
      <c r="FAM847" s="328"/>
      <c r="FAN847" s="328"/>
      <c r="FAO847" s="328"/>
      <c r="FAP847" s="328"/>
      <c r="FAQ847" s="328"/>
      <c r="FAR847" s="328"/>
      <c r="FAS847" s="328"/>
      <c r="FAT847" s="328"/>
      <c r="FAU847" s="328"/>
      <c r="FAV847" s="328"/>
      <c r="FAW847" s="328"/>
      <c r="FAX847" s="328"/>
      <c r="FAY847" s="328"/>
      <c r="FAZ847" s="328"/>
      <c r="FBA847" s="328"/>
      <c r="FBB847" s="328"/>
      <c r="FBC847" s="328"/>
      <c r="FBD847" s="328"/>
      <c r="FBE847" s="328"/>
      <c r="FBF847" s="328"/>
      <c r="FBG847" s="328"/>
      <c r="FBH847" s="328"/>
      <c r="FBI847" s="328"/>
      <c r="FBJ847" s="328"/>
      <c r="FBK847" s="328"/>
      <c r="FBL847" s="328"/>
      <c r="FBM847" s="328"/>
      <c r="FBN847" s="328"/>
      <c r="FBO847" s="328"/>
      <c r="FBP847" s="328"/>
      <c r="FBQ847" s="328"/>
      <c r="FBR847" s="328"/>
      <c r="FBS847" s="328"/>
      <c r="FBT847" s="328"/>
      <c r="FBU847" s="328"/>
      <c r="FBV847" s="328"/>
      <c r="FBW847" s="328"/>
      <c r="FBX847" s="328"/>
      <c r="FBY847" s="328"/>
      <c r="FBZ847" s="328"/>
      <c r="FCA847" s="328"/>
      <c r="FCB847" s="328"/>
      <c r="FCC847" s="328"/>
      <c r="FCD847" s="328"/>
      <c r="FCE847" s="328"/>
      <c r="FCF847" s="328"/>
      <c r="FCG847" s="328"/>
      <c r="FCH847" s="328"/>
      <c r="FCI847" s="328"/>
      <c r="FCJ847" s="328"/>
      <c r="FCK847" s="328"/>
      <c r="FCL847" s="328"/>
      <c r="FCM847" s="328"/>
      <c r="FCN847" s="328"/>
      <c r="FCO847" s="328"/>
      <c r="FCP847" s="328"/>
      <c r="FCQ847" s="328"/>
      <c r="FCR847" s="328"/>
      <c r="FCS847" s="328"/>
      <c r="FCT847" s="328"/>
      <c r="FCU847" s="328"/>
      <c r="FCV847" s="328"/>
      <c r="FCW847" s="328"/>
      <c r="FCX847" s="328"/>
      <c r="FCY847" s="328"/>
      <c r="FCZ847" s="328"/>
      <c r="FDA847" s="328"/>
      <c r="FDB847" s="328"/>
      <c r="FDC847" s="328"/>
      <c r="FDD847" s="328"/>
      <c r="FDE847" s="328"/>
      <c r="FDF847" s="328"/>
      <c r="FDG847" s="328"/>
      <c r="FDH847" s="328"/>
      <c r="FDI847" s="328"/>
      <c r="FDJ847" s="328"/>
      <c r="FDK847" s="328"/>
      <c r="FDL847" s="328"/>
      <c r="FDM847" s="328"/>
      <c r="FDN847" s="328"/>
      <c r="FDO847" s="328"/>
      <c r="FDP847" s="328"/>
      <c r="FDQ847" s="328"/>
      <c r="FDR847" s="328"/>
      <c r="FDS847" s="328"/>
      <c r="FDT847" s="328"/>
      <c r="FDU847" s="328"/>
      <c r="FDV847" s="328"/>
      <c r="FDW847" s="328"/>
      <c r="FDX847" s="328"/>
      <c r="FDY847" s="328"/>
      <c r="FDZ847" s="328"/>
      <c r="FEA847" s="328"/>
      <c r="FEB847" s="328"/>
      <c r="FEC847" s="328"/>
      <c r="FED847" s="328"/>
      <c r="FEE847" s="328"/>
      <c r="FEF847" s="328"/>
      <c r="FEG847" s="328"/>
      <c r="FEH847" s="328"/>
      <c r="FEI847" s="328"/>
      <c r="FEJ847" s="328"/>
      <c r="FEK847" s="328"/>
      <c r="FEL847" s="328"/>
      <c r="FEM847" s="328"/>
      <c r="FEN847" s="328"/>
      <c r="FEO847" s="328"/>
      <c r="FEP847" s="328"/>
      <c r="FEQ847" s="328"/>
      <c r="FER847" s="328"/>
      <c r="FES847" s="328"/>
      <c r="FET847" s="328"/>
      <c r="FEU847" s="328"/>
      <c r="FEV847" s="328"/>
      <c r="FEW847" s="328"/>
      <c r="FEX847" s="328"/>
      <c r="FEY847" s="328"/>
      <c r="FEZ847" s="328"/>
      <c r="FFA847" s="328"/>
      <c r="FFB847" s="328"/>
      <c r="FFC847" s="328"/>
      <c r="FFD847" s="328"/>
      <c r="FFE847" s="328"/>
      <c r="FFF847" s="328"/>
      <c r="FFG847" s="328"/>
      <c r="FFH847" s="328"/>
      <c r="FFI847" s="328"/>
      <c r="FFJ847" s="328"/>
      <c r="FFK847" s="328"/>
      <c r="FFL847" s="328"/>
      <c r="FFM847" s="328"/>
      <c r="FFN847" s="328"/>
      <c r="FFO847" s="328"/>
      <c r="FFP847" s="328"/>
      <c r="FFQ847" s="328"/>
      <c r="FFR847" s="328"/>
      <c r="FFS847" s="328"/>
      <c r="FFT847" s="328"/>
      <c r="FFU847" s="328"/>
      <c r="FFV847" s="328"/>
      <c r="FFW847" s="328"/>
      <c r="FFX847" s="328"/>
      <c r="FFY847" s="328"/>
      <c r="FFZ847" s="328"/>
      <c r="FGA847" s="328"/>
      <c r="FGB847" s="328"/>
      <c r="FGC847" s="328"/>
      <c r="FGD847" s="328"/>
      <c r="FGE847" s="328"/>
      <c r="FGF847" s="328"/>
      <c r="FGG847" s="328"/>
      <c r="FGH847" s="328"/>
      <c r="FGI847" s="328"/>
      <c r="FGJ847" s="328"/>
      <c r="FGK847" s="328"/>
      <c r="FGL847" s="328"/>
      <c r="FGM847" s="328"/>
      <c r="FGN847" s="328"/>
      <c r="FGO847" s="328"/>
      <c r="FGP847" s="328"/>
      <c r="FGQ847" s="328"/>
      <c r="FGR847" s="328"/>
      <c r="FGS847" s="328"/>
      <c r="FGT847" s="328"/>
      <c r="FGU847" s="328"/>
      <c r="FGV847" s="328"/>
      <c r="FGW847" s="328"/>
      <c r="FGX847" s="328"/>
      <c r="FGY847" s="328"/>
      <c r="FGZ847" s="328"/>
      <c r="FHA847" s="328"/>
      <c r="FHB847" s="328"/>
      <c r="FHC847" s="328"/>
      <c r="FHD847" s="328"/>
      <c r="FHE847" s="328"/>
      <c r="FHF847" s="328"/>
      <c r="FHG847" s="328"/>
      <c r="FHH847" s="328"/>
      <c r="FHI847" s="328"/>
      <c r="FHJ847" s="328"/>
      <c r="FHK847" s="328"/>
      <c r="FHL847" s="328"/>
      <c r="FHM847" s="328"/>
      <c r="FHN847" s="328"/>
      <c r="FHO847" s="328"/>
      <c r="FHP847" s="328"/>
      <c r="FHQ847" s="328"/>
      <c r="FHR847" s="328"/>
      <c r="FHS847" s="328"/>
      <c r="FHT847" s="328"/>
      <c r="FHU847" s="328"/>
      <c r="FHV847" s="328"/>
      <c r="FHW847" s="328"/>
      <c r="FHX847" s="328"/>
      <c r="FHY847" s="328"/>
      <c r="FHZ847" s="328"/>
      <c r="FIA847" s="328"/>
      <c r="FIB847" s="328"/>
      <c r="FIC847" s="328"/>
      <c r="FID847" s="328"/>
      <c r="FIE847" s="328"/>
      <c r="FIF847" s="328"/>
      <c r="FIG847" s="328"/>
      <c r="FIH847" s="328"/>
      <c r="FII847" s="328"/>
      <c r="FIJ847" s="328"/>
      <c r="FIK847" s="328"/>
      <c r="FIL847" s="328"/>
      <c r="FIM847" s="328"/>
      <c r="FIN847" s="328"/>
      <c r="FIO847" s="328"/>
      <c r="FIP847" s="328"/>
      <c r="FIQ847" s="328"/>
      <c r="FIR847" s="328"/>
      <c r="FIS847" s="328"/>
      <c r="FIT847" s="328"/>
      <c r="FIU847" s="328"/>
      <c r="FIV847" s="328"/>
      <c r="FIW847" s="328"/>
      <c r="FIX847" s="328"/>
      <c r="FIY847" s="328"/>
      <c r="FIZ847" s="328"/>
      <c r="FJA847" s="328"/>
      <c r="FJB847" s="328"/>
      <c r="FJC847" s="328"/>
      <c r="FJD847" s="328"/>
      <c r="FJE847" s="328"/>
      <c r="FJF847" s="328"/>
      <c r="FJG847" s="328"/>
      <c r="FJH847" s="328"/>
      <c r="FJI847" s="328"/>
      <c r="FJJ847" s="328"/>
      <c r="FJK847" s="328"/>
      <c r="FJL847" s="328"/>
      <c r="FJM847" s="328"/>
      <c r="FJN847" s="328"/>
      <c r="FJO847" s="328"/>
      <c r="FJP847" s="328"/>
      <c r="FJQ847" s="328"/>
      <c r="FJR847" s="328"/>
      <c r="FJS847" s="328"/>
      <c r="FJT847" s="328"/>
      <c r="FJU847" s="328"/>
      <c r="FJV847" s="328"/>
      <c r="FJW847" s="328"/>
      <c r="FJX847" s="328"/>
      <c r="FJY847" s="328"/>
      <c r="FJZ847" s="328"/>
      <c r="FKA847" s="328"/>
      <c r="FKB847" s="328"/>
      <c r="FKC847" s="328"/>
      <c r="FKD847" s="328"/>
      <c r="FKE847" s="328"/>
      <c r="FKF847" s="328"/>
      <c r="FKG847" s="328"/>
      <c r="FKH847" s="328"/>
      <c r="FKI847" s="328"/>
      <c r="FKJ847" s="328"/>
      <c r="FKK847" s="328"/>
      <c r="FKL847" s="328"/>
      <c r="FKM847" s="328"/>
      <c r="FKN847" s="328"/>
      <c r="FKO847" s="328"/>
      <c r="FKP847" s="328"/>
      <c r="FKQ847" s="328"/>
      <c r="FKR847" s="328"/>
      <c r="FKS847" s="328"/>
      <c r="FKT847" s="328"/>
      <c r="FKU847" s="328"/>
      <c r="FKV847" s="328"/>
      <c r="FKW847" s="328"/>
      <c r="FKX847" s="328"/>
      <c r="FKY847" s="328"/>
      <c r="FKZ847" s="328"/>
      <c r="FLA847" s="328"/>
      <c r="FLB847" s="328"/>
      <c r="FLC847" s="328"/>
      <c r="FLD847" s="328"/>
      <c r="FLE847" s="328"/>
      <c r="FLF847" s="328"/>
      <c r="FLG847" s="328"/>
      <c r="FLH847" s="328"/>
      <c r="FLI847" s="328"/>
      <c r="FLJ847" s="328"/>
      <c r="FLK847" s="328"/>
      <c r="FLL847" s="328"/>
      <c r="FLM847" s="328"/>
      <c r="FLN847" s="328"/>
      <c r="FLO847" s="328"/>
      <c r="FLP847" s="328"/>
      <c r="FLQ847" s="328"/>
      <c r="FLR847" s="328"/>
      <c r="FLS847" s="328"/>
      <c r="FLT847" s="328"/>
      <c r="FLU847" s="328"/>
      <c r="FLV847" s="328"/>
      <c r="FLW847" s="328"/>
      <c r="FLX847" s="328"/>
      <c r="FLY847" s="328"/>
      <c r="FLZ847" s="328"/>
      <c r="FMA847" s="328"/>
      <c r="FMB847" s="328"/>
      <c r="FMC847" s="328"/>
      <c r="FMD847" s="328"/>
      <c r="FME847" s="328"/>
      <c r="FMF847" s="328"/>
      <c r="FMG847" s="328"/>
      <c r="FMH847" s="328"/>
      <c r="FMI847" s="328"/>
      <c r="FMJ847" s="328"/>
      <c r="FMK847" s="328"/>
      <c r="FML847" s="328"/>
      <c r="FMM847" s="328"/>
      <c r="FMN847" s="328"/>
      <c r="FMO847" s="328"/>
      <c r="FMP847" s="328"/>
      <c r="FMQ847" s="328"/>
      <c r="FMR847" s="328"/>
      <c r="FMS847" s="328"/>
      <c r="FMT847" s="328"/>
      <c r="FMU847" s="328"/>
      <c r="FMV847" s="328"/>
      <c r="FMW847" s="328"/>
      <c r="FMX847" s="328"/>
      <c r="FMY847" s="328"/>
      <c r="FMZ847" s="328"/>
      <c r="FNA847" s="328"/>
      <c r="FNB847" s="328"/>
      <c r="FNC847" s="328"/>
      <c r="FND847" s="328"/>
      <c r="FNE847" s="328"/>
      <c r="FNF847" s="328"/>
      <c r="FNG847" s="328"/>
      <c r="FNH847" s="328"/>
      <c r="FNI847" s="328"/>
      <c r="FNJ847" s="328"/>
      <c r="FNK847" s="328"/>
      <c r="FNL847" s="328"/>
      <c r="FNM847" s="328"/>
      <c r="FNN847" s="328"/>
      <c r="FNO847" s="328"/>
      <c r="FNP847" s="328"/>
      <c r="FNQ847" s="328"/>
      <c r="FNR847" s="328"/>
      <c r="FNS847" s="328"/>
      <c r="FNT847" s="328"/>
      <c r="FNU847" s="328"/>
      <c r="FNV847" s="328"/>
      <c r="FNW847" s="328"/>
      <c r="FNX847" s="328"/>
      <c r="FNY847" s="328"/>
      <c r="FNZ847" s="328"/>
      <c r="FOA847" s="328"/>
      <c r="FOB847" s="328"/>
      <c r="FOC847" s="328"/>
      <c r="FOD847" s="328"/>
      <c r="FOE847" s="328"/>
      <c r="FOF847" s="328"/>
      <c r="FOG847" s="328"/>
      <c r="FOH847" s="328"/>
      <c r="FOI847" s="328"/>
      <c r="FOJ847" s="328"/>
      <c r="FOK847" s="328"/>
      <c r="FOL847" s="328"/>
      <c r="FOM847" s="328"/>
      <c r="FON847" s="328"/>
      <c r="FOO847" s="328"/>
      <c r="FOP847" s="328"/>
      <c r="FOQ847" s="328"/>
      <c r="FOR847" s="328"/>
      <c r="FOS847" s="328"/>
      <c r="FOT847" s="328"/>
      <c r="FOU847" s="328"/>
      <c r="FOV847" s="328"/>
      <c r="FOW847" s="328"/>
      <c r="FOX847" s="328"/>
      <c r="FOY847" s="328"/>
      <c r="FOZ847" s="328"/>
      <c r="FPA847" s="328"/>
      <c r="FPB847" s="328"/>
      <c r="FPC847" s="328"/>
      <c r="FPD847" s="328"/>
      <c r="FPE847" s="328"/>
      <c r="FPF847" s="328"/>
      <c r="FPG847" s="328"/>
      <c r="FPH847" s="328"/>
      <c r="FPI847" s="328"/>
      <c r="FPJ847" s="328"/>
      <c r="FPK847" s="328"/>
      <c r="FPL847" s="328"/>
      <c r="FPM847" s="328"/>
      <c r="FPN847" s="328"/>
      <c r="FPO847" s="328"/>
      <c r="FPP847" s="328"/>
      <c r="FPQ847" s="328"/>
      <c r="FPR847" s="328"/>
      <c r="FPS847" s="328"/>
      <c r="FPT847" s="328"/>
      <c r="FPU847" s="328"/>
      <c r="FPV847" s="328"/>
      <c r="FPW847" s="328"/>
      <c r="FPX847" s="328"/>
      <c r="FPY847" s="328"/>
      <c r="FPZ847" s="328"/>
      <c r="FQA847" s="328"/>
      <c r="FQB847" s="328"/>
      <c r="FQC847" s="328"/>
      <c r="FQD847" s="328"/>
      <c r="FQE847" s="328"/>
      <c r="FQF847" s="328"/>
      <c r="FQG847" s="328"/>
      <c r="FQH847" s="328"/>
      <c r="FQI847" s="328"/>
      <c r="FQJ847" s="328"/>
      <c r="FQK847" s="328"/>
      <c r="FQL847" s="328"/>
      <c r="FQM847" s="328"/>
      <c r="FQN847" s="328"/>
      <c r="FQO847" s="328"/>
      <c r="FQP847" s="328"/>
      <c r="FQQ847" s="328"/>
      <c r="FQR847" s="328"/>
      <c r="FQS847" s="328"/>
      <c r="FQT847" s="328"/>
      <c r="FQU847" s="328"/>
      <c r="FQV847" s="328"/>
      <c r="FQW847" s="328"/>
      <c r="FQX847" s="328"/>
      <c r="FQY847" s="328"/>
      <c r="FQZ847" s="328"/>
      <c r="FRA847" s="328"/>
      <c r="FRB847" s="328"/>
      <c r="FRC847" s="328"/>
      <c r="FRD847" s="328"/>
      <c r="FRE847" s="328"/>
      <c r="FRF847" s="328"/>
      <c r="FRG847" s="328"/>
      <c r="FRH847" s="328"/>
      <c r="FRI847" s="328"/>
      <c r="FRJ847" s="328"/>
      <c r="FRK847" s="328"/>
      <c r="FRL847" s="328"/>
      <c r="FRM847" s="328"/>
      <c r="FRN847" s="328"/>
      <c r="FRO847" s="328"/>
      <c r="FRP847" s="328"/>
      <c r="FRQ847" s="328"/>
      <c r="FRR847" s="328"/>
      <c r="FRS847" s="328"/>
      <c r="FRT847" s="328"/>
      <c r="FRU847" s="328"/>
      <c r="FRV847" s="328"/>
      <c r="FRW847" s="328"/>
      <c r="FRX847" s="328"/>
      <c r="FRY847" s="328"/>
      <c r="FRZ847" s="328"/>
      <c r="FSA847" s="328"/>
      <c r="FSB847" s="328"/>
      <c r="FSC847" s="328"/>
      <c r="FSD847" s="328"/>
      <c r="FSE847" s="328"/>
      <c r="FSF847" s="328"/>
      <c r="FSG847" s="328"/>
      <c r="FSH847" s="328"/>
      <c r="FSI847" s="328"/>
      <c r="FSJ847" s="328"/>
      <c r="FSK847" s="328"/>
      <c r="FSL847" s="328"/>
      <c r="FSM847" s="328"/>
      <c r="FSN847" s="328"/>
      <c r="FSO847" s="328"/>
      <c r="FSP847" s="328"/>
      <c r="FSQ847" s="328"/>
      <c r="FSR847" s="328"/>
      <c r="FSS847" s="328"/>
      <c r="FST847" s="328"/>
      <c r="FSU847" s="328"/>
      <c r="FSV847" s="328"/>
      <c r="FSW847" s="328"/>
      <c r="FSX847" s="328"/>
      <c r="FSY847" s="328"/>
      <c r="FSZ847" s="328"/>
      <c r="FTA847" s="328"/>
      <c r="FTB847" s="328"/>
      <c r="FTC847" s="328"/>
      <c r="FTD847" s="328"/>
      <c r="FTE847" s="328"/>
      <c r="FTF847" s="328"/>
      <c r="FTG847" s="328"/>
      <c r="FTH847" s="328"/>
      <c r="FTI847" s="328"/>
      <c r="FTJ847" s="328"/>
      <c r="FTK847" s="328"/>
      <c r="FTL847" s="328"/>
      <c r="FTM847" s="328"/>
      <c r="FTN847" s="328"/>
      <c r="FTO847" s="328"/>
      <c r="FTP847" s="328"/>
      <c r="FTQ847" s="328"/>
      <c r="FTR847" s="328"/>
      <c r="FTS847" s="328"/>
      <c r="FTT847" s="328"/>
      <c r="FTU847" s="328"/>
      <c r="FTV847" s="328"/>
      <c r="FTW847" s="328"/>
      <c r="FTX847" s="328"/>
      <c r="FTY847" s="328"/>
      <c r="FTZ847" s="328"/>
      <c r="FUA847" s="328"/>
      <c r="FUB847" s="328"/>
      <c r="FUC847" s="328"/>
      <c r="FUD847" s="328"/>
      <c r="FUE847" s="328"/>
      <c r="FUF847" s="328"/>
      <c r="FUG847" s="328"/>
      <c r="FUH847" s="328"/>
      <c r="FUI847" s="328"/>
      <c r="FUJ847" s="328"/>
      <c r="FUK847" s="328"/>
      <c r="FUL847" s="328"/>
      <c r="FUM847" s="328"/>
      <c r="FUN847" s="328"/>
      <c r="FUO847" s="328"/>
      <c r="FUP847" s="328"/>
      <c r="FUQ847" s="328"/>
      <c r="FUR847" s="328"/>
      <c r="FUS847" s="328"/>
      <c r="FUT847" s="328"/>
      <c r="FUU847" s="328"/>
      <c r="FUV847" s="328"/>
      <c r="FUW847" s="328"/>
      <c r="FUX847" s="328"/>
      <c r="FUY847" s="328"/>
      <c r="FUZ847" s="328"/>
      <c r="FVA847" s="328"/>
      <c r="FVB847" s="328"/>
      <c r="FVC847" s="328"/>
      <c r="FVD847" s="328"/>
      <c r="FVE847" s="328"/>
      <c r="FVF847" s="328"/>
      <c r="FVG847" s="328"/>
      <c r="FVH847" s="328"/>
      <c r="FVI847" s="328"/>
      <c r="FVJ847" s="328"/>
      <c r="FVK847" s="328"/>
      <c r="FVL847" s="328"/>
      <c r="FVM847" s="328"/>
      <c r="FVN847" s="328"/>
      <c r="FVO847" s="328"/>
      <c r="FVP847" s="328"/>
      <c r="FVQ847" s="328"/>
      <c r="FVR847" s="328"/>
      <c r="FVS847" s="328"/>
      <c r="FVT847" s="328"/>
      <c r="FVU847" s="328"/>
      <c r="FVV847" s="328"/>
      <c r="FVW847" s="328"/>
      <c r="FVX847" s="328"/>
      <c r="FVY847" s="328"/>
      <c r="FVZ847" s="328"/>
      <c r="FWA847" s="328"/>
      <c r="FWB847" s="328"/>
      <c r="FWC847" s="328"/>
      <c r="FWD847" s="328"/>
      <c r="FWE847" s="328"/>
      <c r="FWF847" s="328"/>
      <c r="FWG847" s="328"/>
      <c r="FWH847" s="328"/>
      <c r="FWI847" s="328"/>
      <c r="FWJ847" s="328"/>
      <c r="FWK847" s="328"/>
      <c r="FWL847" s="328"/>
      <c r="FWM847" s="328"/>
      <c r="FWN847" s="328"/>
      <c r="FWO847" s="328"/>
      <c r="FWP847" s="328"/>
      <c r="FWQ847" s="328"/>
      <c r="FWR847" s="328"/>
      <c r="FWS847" s="328"/>
      <c r="FWT847" s="328"/>
      <c r="FWU847" s="328"/>
      <c r="FWV847" s="328"/>
      <c r="FWW847" s="328"/>
      <c r="FWX847" s="328"/>
      <c r="FWY847" s="328"/>
      <c r="FWZ847" s="328"/>
      <c r="FXA847" s="328"/>
      <c r="FXB847" s="328"/>
      <c r="FXC847" s="328"/>
      <c r="FXD847" s="328"/>
      <c r="FXE847" s="328"/>
      <c r="FXF847" s="328"/>
      <c r="FXG847" s="328"/>
      <c r="FXH847" s="328"/>
      <c r="FXI847" s="328"/>
      <c r="FXJ847" s="328"/>
      <c r="FXK847" s="328"/>
      <c r="FXL847" s="328"/>
      <c r="FXM847" s="328"/>
      <c r="FXN847" s="328"/>
      <c r="FXO847" s="328"/>
      <c r="FXP847" s="328"/>
      <c r="FXQ847" s="328"/>
      <c r="FXR847" s="328"/>
      <c r="FXS847" s="328"/>
      <c r="FXT847" s="328"/>
      <c r="FXU847" s="328"/>
      <c r="FXV847" s="328"/>
      <c r="FXW847" s="328"/>
      <c r="FXX847" s="328"/>
      <c r="FXY847" s="328"/>
      <c r="FXZ847" s="328"/>
      <c r="FYA847" s="328"/>
      <c r="FYB847" s="328"/>
      <c r="FYC847" s="328"/>
      <c r="FYD847" s="328"/>
      <c r="FYE847" s="328"/>
      <c r="FYF847" s="328"/>
      <c r="FYG847" s="328"/>
      <c r="FYH847" s="328"/>
      <c r="FYI847" s="328"/>
      <c r="FYJ847" s="328"/>
      <c r="FYK847" s="328"/>
      <c r="FYL847" s="328"/>
      <c r="FYM847" s="328"/>
      <c r="FYN847" s="328"/>
      <c r="FYO847" s="328"/>
      <c r="FYP847" s="328"/>
      <c r="FYQ847" s="328"/>
      <c r="FYR847" s="328"/>
      <c r="FYS847" s="328"/>
      <c r="FYT847" s="328"/>
      <c r="FYU847" s="328"/>
      <c r="FYV847" s="328"/>
      <c r="FYW847" s="328"/>
      <c r="FYX847" s="328"/>
      <c r="FYY847" s="328"/>
      <c r="FYZ847" s="328"/>
      <c r="FZA847" s="328"/>
      <c r="FZB847" s="328"/>
      <c r="FZC847" s="328"/>
      <c r="FZD847" s="328"/>
      <c r="FZE847" s="328"/>
      <c r="FZF847" s="328"/>
      <c r="FZG847" s="328"/>
      <c r="FZH847" s="328"/>
      <c r="FZI847" s="328"/>
      <c r="FZJ847" s="328"/>
      <c r="FZK847" s="328"/>
      <c r="FZL847" s="328"/>
      <c r="FZM847" s="328"/>
      <c r="FZN847" s="328"/>
      <c r="FZO847" s="328"/>
      <c r="FZP847" s="328"/>
      <c r="FZQ847" s="328"/>
      <c r="FZR847" s="328"/>
      <c r="FZS847" s="328"/>
      <c r="FZT847" s="328"/>
      <c r="FZU847" s="328"/>
      <c r="FZV847" s="328"/>
      <c r="FZW847" s="328"/>
      <c r="FZX847" s="328"/>
      <c r="FZY847" s="328"/>
      <c r="FZZ847" s="328"/>
      <c r="GAA847" s="328"/>
      <c r="GAB847" s="328"/>
      <c r="GAC847" s="328"/>
      <c r="GAD847" s="328"/>
      <c r="GAE847" s="328"/>
      <c r="GAF847" s="328"/>
      <c r="GAG847" s="328"/>
      <c r="GAH847" s="328"/>
      <c r="GAI847" s="328"/>
      <c r="GAJ847" s="328"/>
      <c r="GAK847" s="328"/>
      <c r="GAL847" s="328"/>
      <c r="GAM847" s="328"/>
      <c r="GAN847" s="328"/>
      <c r="GAO847" s="328"/>
      <c r="GAP847" s="328"/>
      <c r="GAQ847" s="328"/>
      <c r="GAR847" s="328"/>
      <c r="GAS847" s="328"/>
      <c r="GAT847" s="328"/>
      <c r="GAU847" s="328"/>
      <c r="GAV847" s="328"/>
      <c r="GAW847" s="328"/>
      <c r="GAX847" s="328"/>
      <c r="GAY847" s="328"/>
      <c r="GAZ847" s="328"/>
      <c r="GBA847" s="328"/>
      <c r="GBB847" s="328"/>
      <c r="GBC847" s="328"/>
      <c r="GBD847" s="328"/>
      <c r="GBE847" s="328"/>
      <c r="GBF847" s="328"/>
      <c r="GBG847" s="328"/>
      <c r="GBH847" s="328"/>
      <c r="GBI847" s="328"/>
      <c r="GBJ847" s="328"/>
      <c r="GBK847" s="328"/>
      <c r="GBL847" s="328"/>
      <c r="GBM847" s="328"/>
      <c r="GBN847" s="328"/>
      <c r="GBO847" s="328"/>
      <c r="GBP847" s="328"/>
      <c r="GBQ847" s="328"/>
      <c r="GBR847" s="328"/>
      <c r="GBS847" s="328"/>
      <c r="GBT847" s="328"/>
      <c r="GBU847" s="328"/>
      <c r="GBV847" s="328"/>
      <c r="GBW847" s="328"/>
      <c r="GBX847" s="328"/>
      <c r="GBY847" s="328"/>
      <c r="GBZ847" s="328"/>
      <c r="GCA847" s="328"/>
      <c r="GCB847" s="328"/>
      <c r="GCC847" s="328"/>
      <c r="GCD847" s="328"/>
      <c r="GCE847" s="328"/>
      <c r="GCF847" s="328"/>
      <c r="GCG847" s="328"/>
      <c r="GCH847" s="328"/>
      <c r="GCI847" s="328"/>
      <c r="GCJ847" s="328"/>
      <c r="GCK847" s="328"/>
      <c r="GCL847" s="328"/>
      <c r="GCM847" s="328"/>
      <c r="GCN847" s="328"/>
      <c r="GCO847" s="328"/>
      <c r="GCP847" s="328"/>
      <c r="GCQ847" s="328"/>
      <c r="GCR847" s="328"/>
      <c r="GCS847" s="328"/>
      <c r="GCT847" s="328"/>
      <c r="GCU847" s="328"/>
      <c r="GCV847" s="328"/>
      <c r="GCW847" s="328"/>
      <c r="GCX847" s="328"/>
      <c r="GCY847" s="328"/>
      <c r="GCZ847" s="328"/>
      <c r="GDA847" s="328"/>
      <c r="GDB847" s="328"/>
      <c r="GDC847" s="328"/>
      <c r="GDD847" s="328"/>
      <c r="GDE847" s="328"/>
      <c r="GDF847" s="328"/>
      <c r="GDG847" s="328"/>
      <c r="GDH847" s="328"/>
      <c r="GDI847" s="328"/>
      <c r="GDJ847" s="328"/>
      <c r="GDK847" s="328"/>
      <c r="GDL847" s="328"/>
      <c r="GDM847" s="328"/>
      <c r="GDN847" s="328"/>
      <c r="GDO847" s="328"/>
      <c r="GDP847" s="328"/>
      <c r="GDQ847" s="328"/>
      <c r="GDR847" s="328"/>
      <c r="GDS847" s="328"/>
      <c r="GDT847" s="328"/>
      <c r="GDU847" s="328"/>
      <c r="GDV847" s="328"/>
      <c r="GDW847" s="328"/>
      <c r="GDX847" s="328"/>
      <c r="GDY847" s="328"/>
      <c r="GDZ847" s="328"/>
      <c r="GEA847" s="328"/>
      <c r="GEB847" s="328"/>
      <c r="GEC847" s="328"/>
      <c r="GED847" s="328"/>
      <c r="GEE847" s="328"/>
      <c r="GEF847" s="328"/>
      <c r="GEG847" s="328"/>
      <c r="GEH847" s="328"/>
      <c r="GEI847" s="328"/>
      <c r="GEJ847" s="328"/>
      <c r="GEK847" s="328"/>
      <c r="GEL847" s="328"/>
      <c r="GEM847" s="328"/>
      <c r="GEN847" s="328"/>
      <c r="GEO847" s="328"/>
      <c r="GEP847" s="328"/>
      <c r="GEQ847" s="328"/>
      <c r="GER847" s="328"/>
      <c r="GES847" s="328"/>
      <c r="GET847" s="328"/>
      <c r="GEU847" s="328"/>
      <c r="GEV847" s="328"/>
      <c r="GEW847" s="328"/>
      <c r="GEX847" s="328"/>
      <c r="GEY847" s="328"/>
      <c r="GEZ847" s="328"/>
      <c r="GFA847" s="328"/>
      <c r="GFB847" s="328"/>
      <c r="GFC847" s="328"/>
      <c r="GFD847" s="328"/>
      <c r="GFE847" s="328"/>
      <c r="GFF847" s="328"/>
      <c r="GFG847" s="328"/>
      <c r="GFH847" s="328"/>
      <c r="GFI847" s="328"/>
      <c r="GFJ847" s="328"/>
      <c r="GFK847" s="328"/>
      <c r="GFL847" s="328"/>
      <c r="GFM847" s="328"/>
      <c r="GFN847" s="328"/>
      <c r="GFO847" s="328"/>
      <c r="GFP847" s="328"/>
      <c r="GFQ847" s="328"/>
      <c r="GFR847" s="328"/>
      <c r="GFS847" s="328"/>
      <c r="GFT847" s="328"/>
      <c r="GFU847" s="328"/>
      <c r="GFV847" s="328"/>
      <c r="GFW847" s="328"/>
      <c r="GFX847" s="328"/>
      <c r="GFY847" s="328"/>
      <c r="GFZ847" s="328"/>
      <c r="GGA847" s="328"/>
      <c r="GGB847" s="328"/>
      <c r="GGC847" s="328"/>
      <c r="GGD847" s="328"/>
      <c r="GGE847" s="328"/>
      <c r="GGF847" s="328"/>
      <c r="GGG847" s="328"/>
      <c r="GGH847" s="328"/>
      <c r="GGI847" s="328"/>
      <c r="GGJ847" s="328"/>
      <c r="GGK847" s="328"/>
      <c r="GGL847" s="328"/>
      <c r="GGM847" s="328"/>
      <c r="GGN847" s="328"/>
      <c r="GGO847" s="328"/>
      <c r="GGP847" s="328"/>
      <c r="GGQ847" s="328"/>
      <c r="GGR847" s="328"/>
      <c r="GGS847" s="328"/>
      <c r="GGT847" s="328"/>
      <c r="GGU847" s="328"/>
      <c r="GGV847" s="328"/>
      <c r="GGW847" s="328"/>
      <c r="GGX847" s="328"/>
      <c r="GGY847" s="328"/>
      <c r="GGZ847" s="328"/>
      <c r="GHA847" s="328"/>
      <c r="GHB847" s="328"/>
      <c r="GHC847" s="328"/>
      <c r="GHD847" s="328"/>
      <c r="GHE847" s="328"/>
      <c r="GHF847" s="328"/>
      <c r="GHG847" s="328"/>
      <c r="GHH847" s="328"/>
      <c r="GHI847" s="328"/>
      <c r="GHJ847" s="328"/>
      <c r="GHK847" s="328"/>
      <c r="GHL847" s="328"/>
      <c r="GHM847" s="328"/>
      <c r="GHN847" s="328"/>
      <c r="GHO847" s="328"/>
      <c r="GHP847" s="328"/>
      <c r="GHQ847" s="328"/>
      <c r="GHR847" s="328"/>
      <c r="GHS847" s="328"/>
      <c r="GHT847" s="328"/>
      <c r="GHU847" s="328"/>
      <c r="GHV847" s="328"/>
      <c r="GHW847" s="328"/>
      <c r="GHX847" s="328"/>
      <c r="GHY847" s="328"/>
      <c r="GHZ847" s="328"/>
      <c r="GIA847" s="328"/>
      <c r="GIB847" s="328"/>
      <c r="GIC847" s="328"/>
      <c r="GID847" s="328"/>
      <c r="GIE847" s="328"/>
      <c r="GIF847" s="328"/>
      <c r="GIG847" s="328"/>
      <c r="GIH847" s="328"/>
      <c r="GII847" s="328"/>
      <c r="GIJ847" s="328"/>
      <c r="GIK847" s="328"/>
      <c r="GIL847" s="328"/>
      <c r="GIM847" s="328"/>
      <c r="GIN847" s="328"/>
      <c r="GIO847" s="328"/>
      <c r="GIP847" s="328"/>
      <c r="GIQ847" s="328"/>
      <c r="GIR847" s="328"/>
      <c r="GIS847" s="328"/>
      <c r="GIT847" s="328"/>
      <c r="GIU847" s="328"/>
      <c r="GIV847" s="328"/>
      <c r="GIW847" s="328"/>
      <c r="GIX847" s="328"/>
      <c r="GIY847" s="328"/>
      <c r="GIZ847" s="328"/>
      <c r="GJA847" s="328"/>
      <c r="GJB847" s="328"/>
      <c r="GJC847" s="328"/>
      <c r="GJD847" s="328"/>
      <c r="GJE847" s="328"/>
      <c r="GJF847" s="328"/>
      <c r="GJG847" s="328"/>
      <c r="GJH847" s="328"/>
      <c r="GJI847" s="328"/>
      <c r="GJJ847" s="328"/>
      <c r="GJK847" s="328"/>
      <c r="GJL847" s="328"/>
      <c r="GJM847" s="328"/>
      <c r="GJN847" s="328"/>
      <c r="GJO847" s="328"/>
      <c r="GJP847" s="328"/>
      <c r="GJQ847" s="328"/>
      <c r="GJR847" s="328"/>
      <c r="GJS847" s="328"/>
      <c r="GJT847" s="328"/>
      <c r="GJU847" s="328"/>
      <c r="GJV847" s="328"/>
      <c r="GJW847" s="328"/>
      <c r="GJX847" s="328"/>
      <c r="GJY847" s="328"/>
      <c r="GJZ847" s="328"/>
      <c r="GKA847" s="328"/>
      <c r="GKB847" s="328"/>
      <c r="GKC847" s="328"/>
      <c r="GKD847" s="328"/>
      <c r="GKE847" s="328"/>
      <c r="GKF847" s="328"/>
      <c r="GKG847" s="328"/>
      <c r="GKH847" s="328"/>
      <c r="GKI847" s="328"/>
      <c r="GKJ847" s="328"/>
      <c r="GKK847" s="328"/>
      <c r="GKL847" s="328"/>
      <c r="GKM847" s="328"/>
      <c r="GKN847" s="328"/>
      <c r="GKO847" s="328"/>
      <c r="GKP847" s="328"/>
      <c r="GKQ847" s="328"/>
      <c r="GKR847" s="328"/>
      <c r="GKS847" s="328"/>
      <c r="GKT847" s="328"/>
      <c r="GKU847" s="328"/>
      <c r="GKV847" s="328"/>
      <c r="GKW847" s="328"/>
      <c r="GKX847" s="328"/>
      <c r="GKY847" s="328"/>
      <c r="GKZ847" s="328"/>
      <c r="GLA847" s="328"/>
      <c r="GLB847" s="328"/>
      <c r="GLC847" s="328"/>
      <c r="GLD847" s="328"/>
      <c r="GLE847" s="328"/>
      <c r="GLF847" s="328"/>
      <c r="GLG847" s="328"/>
      <c r="GLH847" s="328"/>
      <c r="GLI847" s="328"/>
      <c r="GLJ847" s="328"/>
      <c r="GLK847" s="328"/>
      <c r="GLL847" s="328"/>
      <c r="GLM847" s="328"/>
      <c r="GLN847" s="328"/>
      <c r="GLO847" s="328"/>
      <c r="GLP847" s="328"/>
      <c r="GLQ847" s="328"/>
      <c r="GLR847" s="328"/>
      <c r="GLS847" s="328"/>
      <c r="GLT847" s="328"/>
      <c r="GLU847" s="328"/>
      <c r="GLV847" s="328"/>
      <c r="GLW847" s="328"/>
      <c r="GLX847" s="328"/>
      <c r="GLY847" s="328"/>
      <c r="GLZ847" s="328"/>
      <c r="GMA847" s="328"/>
      <c r="GMB847" s="328"/>
      <c r="GMC847" s="328"/>
      <c r="GMD847" s="328"/>
      <c r="GME847" s="328"/>
      <c r="GMF847" s="328"/>
      <c r="GMG847" s="328"/>
      <c r="GMH847" s="328"/>
      <c r="GMI847" s="328"/>
      <c r="GMJ847" s="328"/>
      <c r="GMK847" s="328"/>
      <c r="GML847" s="328"/>
      <c r="GMM847" s="328"/>
      <c r="GMN847" s="328"/>
      <c r="GMO847" s="328"/>
      <c r="GMP847" s="328"/>
      <c r="GMQ847" s="328"/>
      <c r="GMR847" s="328"/>
      <c r="GMS847" s="328"/>
      <c r="GMT847" s="328"/>
      <c r="GMU847" s="328"/>
      <c r="GMV847" s="328"/>
      <c r="GMW847" s="328"/>
      <c r="GMX847" s="328"/>
      <c r="GMY847" s="328"/>
      <c r="GMZ847" s="328"/>
      <c r="GNA847" s="328"/>
      <c r="GNB847" s="328"/>
      <c r="GNC847" s="328"/>
      <c r="GND847" s="328"/>
      <c r="GNE847" s="328"/>
      <c r="GNF847" s="328"/>
      <c r="GNG847" s="328"/>
      <c r="GNH847" s="328"/>
      <c r="GNI847" s="328"/>
      <c r="GNJ847" s="328"/>
      <c r="GNK847" s="328"/>
      <c r="GNL847" s="328"/>
      <c r="GNM847" s="328"/>
      <c r="GNN847" s="328"/>
      <c r="GNO847" s="328"/>
      <c r="GNP847" s="328"/>
      <c r="GNQ847" s="328"/>
      <c r="GNR847" s="328"/>
      <c r="GNS847" s="328"/>
      <c r="GNT847" s="328"/>
      <c r="GNU847" s="328"/>
      <c r="GNV847" s="328"/>
      <c r="GNW847" s="328"/>
      <c r="GNX847" s="328"/>
      <c r="GNY847" s="328"/>
      <c r="GNZ847" s="328"/>
      <c r="GOA847" s="328"/>
      <c r="GOB847" s="328"/>
      <c r="GOC847" s="328"/>
      <c r="GOD847" s="328"/>
      <c r="GOE847" s="328"/>
      <c r="GOF847" s="328"/>
      <c r="GOG847" s="328"/>
      <c r="GOH847" s="328"/>
      <c r="GOI847" s="328"/>
      <c r="GOJ847" s="328"/>
      <c r="GOK847" s="328"/>
      <c r="GOL847" s="328"/>
      <c r="GOM847" s="328"/>
      <c r="GON847" s="328"/>
      <c r="GOO847" s="328"/>
      <c r="GOP847" s="328"/>
      <c r="GOQ847" s="328"/>
      <c r="GOR847" s="328"/>
      <c r="GOS847" s="328"/>
      <c r="GOT847" s="328"/>
      <c r="GOU847" s="328"/>
      <c r="GOV847" s="328"/>
      <c r="GOW847" s="328"/>
      <c r="GOX847" s="328"/>
      <c r="GOY847" s="328"/>
      <c r="GOZ847" s="328"/>
      <c r="GPA847" s="328"/>
      <c r="GPB847" s="328"/>
      <c r="GPC847" s="328"/>
      <c r="GPD847" s="328"/>
      <c r="GPE847" s="328"/>
      <c r="GPF847" s="328"/>
      <c r="GPG847" s="328"/>
      <c r="GPH847" s="328"/>
      <c r="GPI847" s="328"/>
      <c r="GPJ847" s="328"/>
      <c r="GPK847" s="328"/>
      <c r="GPL847" s="328"/>
      <c r="GPM847" s="328"/>
      <c r="GPN847" s="328"/>
      <c r="GPO847" s="328"/>
      <c r="GPP847" s="328"/>
      <c r="GPQ847" s="328"/>
      <c r="GPR847" s="328"/>
      <c r="GPS847" s="328"/>
      <c r="GPT847" s="328"/>
      <c r="GPU847" s="328"/>
      <c r="GPV847" s="328"/>
      <c r="GPW847" s="328"/>
      <c r="GPX847" s="328"/>
      <c r="GPY847" s="328"/>
      <c r="GPZ847" s="328"/>
      <c r="GQA847" s="328"/>
      <c r="GQB847" s="328"/>
      <c r="GQC847" s="328"/>
      <c r="GQD847" s="328"/>
      <c r="GQE847" s="328"/>
      <c r="GQF847" s="328"/>
      <c r="GQG847" s="328"/>
      <c r="GQH847" s="328"/>
      <c r="GQI847" s="328"/>
      <c r="GQJ847" s="328"/>
      <c r="GQK847" s="328"/>
      <c r="GQL847" s="328"/>
      <c r="GQM847" s="328"/>
      <c r="GQN847" s="328"/>
      <c r="GQO847" s="328"/>
      <c r="GQP847" s="328"/>
      <c r="GQQ847" s="328"/>
      <c r="GQR847" s="328"/>
      <c r="GQS847" s="328"/>
      <c r="GQT847" s="328"/>
      <c r="GQU847" s="328"/>
      <c r="GQV847" s="328"/>
      <c r="GQW847" s="328"/>
      <c r="GQX847" s="328"/>
      <c r="GQY847" s="328"/>
      <c r="GQZ847" s="328"/>
      <c r="GRA847" s="328"/>
      <c r="GRB847" s="328"/>
      <c r="GRC847" s="328"/>
      <c r="GRD847" s="328"/>
      <c r="GRE847" s="328"/>
      <c r="GRF847" s="328"/>
      <c r="GRG847" s="328"/>
      <c r="GRH847" s="328"/>
      <c r="GRI847" s="328"/>
      <c r="GRJ847" s="328"/>
      <c r="GRK847" s="328"/>
      <c r="GRL847" s="328"/>
      <c r="GRM847" s="328"/>
      <c r="GRN847" s="328"/>
      <c r="GRO847" s="328"/>
      <c r="GRP847" s="328"/>
      <c r="GRQ847" s="328"/>
      <c r="GRR847" s="328"/>
      <c r="GRS847" s="328"/>
      <c r="GRT847" s="328"/>
      <c r="GRU847" s="328"/>
      <c r="GRV847" s="328"/>
      <c r="GRW847" s="328"/>
      <c r="GRX847" s="328"/>
      <c r="GRY847" s="328"/>
      <c r="GRZ847" s="328"/>
      <c r="GSA847" s="328"/>
      <c r="GSB847" s="328"/>
      <c r="GSC847" s="328"/>
      <c r="GSD847" s="328"/>
      <c r="GSE847" s="328"/>
      <c r="GSF847" s="328"/>
      <c r="GSG847" s="328"/>
      <c r="GSH847" s="328"/>
      <c r="GSI847" s="328"/>
      <c r="GSJ847" s="328"/>
      <c r="GSK847" s="328"/>
      <c r="GSL847" s="328"/>
      <c r="GSM847" s="328"/>
      <c r="GSN847" s="328"/>
      <c r="GSO847" s="328"/>
      <c r="GSP847" s="328"/>
      <c r="GSQ847" s="328"/>
      <c r="GSR847" s="328"/>
      <c r="GSS847" s="328"/>
      <c r="GST847" s="328"/>
      <c r="GSU847" s="328"/>
      <c r="GSV847" s="328"/>
      <c r="GSW847" s="328"/>
      <c r="GSX847" s="328"/>
      <c r="GSY847" s="328"/>
      <c r="GSZ847" s="328"/>
      <c r="GTA847" s="328"/>
      <c r="GTB847" s="328"/>
      <c r="GTC847" s="328"/>
      <c r="GTD847" s="328"/>
      <c r="GTE847" s="328"/>
      <c r="GTF847" s="328"/>
      <c r="GTG847" s="328"/>
      <c r="GTH847" s="328"/>
      <c r="GTI847" s="328"/>
      <c r="GTJ847" s="328"/>
      <c r="GTK847" s="328"/>
      <c r="GTL847" s="328"/>
      <c r="GTM847" s="328"/>
      <c r="GTN847" s="328"/>
      <c r="GTO847" s="328"/>
      <c r="GTP847" s="328"/>
      <c r="GTQ847" s="328"/>
      <c r="GTR847" s="328"/>
      <c r="GTS847" s="328"/>
      <c r="GTT847" s="328"/>
      <c r="GTU847" s="328"/>
      <c r="GTV847" s="328"/>
      <c r="GTW847" s="328"/>
      <c r="GTX847" s="328"/>
      <c r="GTY847" s="328"/>
      <c r="GTZ847" s="328"/>
      <c r="GUA847" s="328"/>
      <c r="GUB847" s="328"/>
      <c r="GUC847" s="328"/>
      <c r="GUD847" s="328"/>
      <c r="GUE847" s="328"/>
      <c r="GUF847" s="328"/>
      <c r="GUG847" s="328"/>
      <c r="GUH847" s="328"/>
      <c r="GUI847" s="328"/>
      <c r="GUJ847" s="328"/>
      <c r="GUK847" s="328"/>
      <c r="GUL847" s="328"/>
      <c r="GUM847" s="328"/>
      <c r="GUN847" s="328"/>
      <c r="GUO847" s="328"/>
      <c r="GUP847" s="328"/>
      <c r="GUQ847" s="328"/>
      <c r="GUR847" s="328"/>
      <c r="GUS847" s="328"/>
      <c r="GUT847" s="328"/>
      <c r="GUU847" s="328"/>
      <c r="GUV847" s="328"/>
      <c r="GUW847" s="328"/>
      <c r="GUX847" s="328"/>
      <c r="GUY847" s="328"/>
      <c r="GUZ847" s="328"/>
      <c r="GVA847" s="328"/>
      <c r="GVB847" s="328"/>
      <c r="GVC847" s="328"/>
      <c r="GVD847" s="328"/>
      <c r="GVE847" s="328"/>
      <c r="GVF847" s="328"/>
      <c r="GVG847" s="328"/>
      <c r="GVH847" s="328"/>
      <c r="GVI847" s="328"/>
      <c r="GVJ847" s="328"/>
      <c r="GVK847" s="328"/>
      <c r="GVL847" s="328"/>
      <c r="GVM847" s="328"/>
      <c r="GVN847" s="328"/>
      <c r="GVO847" s="328"/>
      <c r="GVP847" s="328"/>
      <c r="GVQ847" s="328"/>
      <c r="GVR847" s="328"/>
      <c r="GVS847" s="328"/>
      <c r="GVT847" s="328"/>
      <c r="GVU847" s="328"/>
      <c r="GVV847" s="328"/>
      <c r="GVW847" s="328"/>
      <c r="GVX847" s="328"/>
      <c r="GVY847" s="328"/>
      <c r="GVZ847" s="328"/>
      <c r="GWA847" s="328"/>
      <c r="GWB847" s="328"/>
      <c r="GWC847" s="328"/>
      <c r="GWD847" s="328"/>
      <c r="GWE847" s="328"/>
      <c r="GWF847" s="328"/>
      <c r="GWG847" s="328"/>
      <c r="GWH847" s="328"/>
      <c r="GWI847" s="328"/>
      <c r="GWJ847" s="328"/>
      <c r="GWK847" s="328"/>
      <c r="GWL847" s="328"/>
      <c r="GWM847" s="328"/>
      <c r="GWN847" s="328"/>
      <c r="GWO847" s="328"/>
      <c r="GWP847" s="328"/>
      <c r="GWQ847" s="328"/>
      <c r="GWR847" s="328"/>
      <c r="GWS847" s="328"/>
      <c r="GWT847" s="328"/>
      <c r="GWU847" s="328"/>
      <c r="GWV847" s="328"/>
      <c r="GWW847" s="328"/>
      <c r="GWX847" s="328"/>
      <c r="GWY847" s="328"/>
      <c r="GWZ847" s="328"/>
      <c r="GXA847" s="328"/>
      <c r="GXB847" s="328"/>
      <c r="GXC847" s="328"/>
      <c r="GXD847" s="328"/>
      <c r="GXE847" s="328"/>
      <c r="GXF847" s="328"/>
      <c r="GXG847" s="328"/>
      <c r="GXH847" s="328"/>
      <c r="GXI847" s="328"/>
      <c r="GXJ847" s="328"/>
      <c r="GXK847" s="328"/>
      <c r="GXL847" s="328"/>
      <c r="GXM847" s="328"/>
      <c r="GXN847" s="328"/>
      <c r="GXO847" s="328"/>
      <c r="GXP847" s="328"/>
      <c r="GXQ847" s="328"/>
      <c r="GXR847" s="328"/>
      <c r="GXS847" s="328"/>
      <c r="GXT847" s="328"/>
      <c r="GXU847" s="328"/>
      <c r="GXV847" s="328"/>
      <c r="GXW847" s="328"/>
      <c r="GXX847" s="328"/>
      <c r="GXY847" s="328"/>
      <c r="GXZ847" s="328"/>
      <c r="GYA847" s="328"/>
      <c r="GYB847" s="328"/>
      <c r="GYC847" s="328"/>
      <c r="GYD847" s="328"/>
      <c r="GYE847" s="328"/>
      <c r="GYF847" s="328"/>
      <c r="GYG847" s="328"/>
      <c r="GYH847" s="328"/>
      <c r="GYI847" s="328"/>
      <c r="GYJ847" s="328"/>
      <c r="GYK847" s="328"/>
      <c r="GYL847" s="328"/>
      <c r="GYM847" s="328"/>
      <c r="GYN847" s="328"/>
      <c r="GYO847" s="328"/>
      <c r="GYP847" s="328"/>
      <c r="GYQ847" s="328"/>
      <c r="GYR847" s="328"/>
      <c r="GYS847" s="328"/>
      <c r="GYT847" s="328"/>
      <c r="GYU847" s="328"/>
      <c r="GYV847" s="328"/>
      <c r="GYW847" s="328"/>
      <c r="GYX847" s="328"/>
      <c r="GYY847" s="328"/>
      <c r="GYZ847" s="328"/>
      <c r="GZA847" s="328"/>
      <c r="GZB847" s="328"/>
      <c r="GZC847" s="328"/>
      <c r="GZD847" s="328"/>
      <c r="GZE847" s="328"/>
      <c r="GZF847" s="328"/>
      <c r="GZG847" s="328"/>
      <c r="GZH847" s="328"/>
      <c r="GZI847" s="328"/>
      <c r="GZJ847" s="328"/>
      <c r="GZK847" s="328"/>
      <c r="GZL847" s="328"/>
      <c r="GZM847" s="328"/>
      <c r="GZN847" s="328"/>
      <c r="GZO847" s="328"/>
      <c r="GZP847" s="328"/>
      <c r="GZQ847" s="328"/>
      <c r="GZR847" s="328"/>
      <c r="GZS847" s="328"/>
      <c r="GZT847" s="328"/>
      <c r="GZU847" s="328"/>
      <c r="GZV847" s="328"/>
      <c r="GZW847" s="328"/>
      <c r="GZX847" s="328"/>
      <c r="GZY847" s="328"/>
      <c r="GZZ847" s="328"/>
      <c r="HAA847" s="328"/>
      <c r="HAB847" s="328"/>
      <c r="HAC847" s="328"/>
      <c r="HAD847" s="328"/>
      <c r="HAE847" s="328"/>
      <c r="HAF847" s="328"/>
      <c r="HAG847" s="328"/>
      <c r="HAH847" s="328"/>
      <c r="HAI847" s="328"/>
      <c r="HAJ847" s="328"/>
      <c r="HAK847" s="328"/>
      <c r="HAL847" s="328"/>
      <c r="HAM847" s="328"/>
      <c r="HAN847" s="328"/>
      <c r="HAO847" s="328"/>
      <c r="HAP847" s="328"/>
      <c r="HAQ847" s="328"/>
      <c r="HAR847" s="328"/>
      <c r="HAS847" s="328"/>
      <c r="HAT847" s="328"/>
      <c r="HAU847" s="328"/>
      <c r="HAV847" s="328"/>
      <c r="HAW847" s="328"/>
      <c r="HAX847" s="328"/>
      <c r="HAY847" s="328"/>
      <c r="HAZ847" s="328"/>
      <c r="HBA847" s="328"/>
      <c r="HBB847" s="328"/>
      <c r="HBC847" s="328"/>
      <c r="HBD847" s="328"/>
      <c r="HBE847" s="328"/>
      <c r="HBF847" s="328"/>
      <c r="HBG847" s="328"/>
      <c r="HBH847" s="328"/>
      <c r="HBI847" s="328"/>
      <c r="HBJ847" s="328"/>
      <c r="HBK847" s="328"/>
      <c r="HBL847" s="328"/>
      <c r="HBM847" s="328"/>
      <c r="HBN847" s="328"/>
      <c r="HBO847" s="328"/>
      <c r="HBP847" s="328"/>
      <c r="HBQ847" s="328"/>
      <c r="HBR847" s="328"/>
      <c r="HBS847" s="328"/>
      <c r="HBT847" s="328"/>
      <c r="HBU847" s="328"/>
      <c r="HBV847" s="328"/>
      <c r="HBW847" s="328"/>
      <c r="HBX847" s="328"/>
      <c r="HBY847" s="328"/>
      <c r="HBZ847" s="328"/>
      <c r="HCA847" s="328"/>
      <c r="HCB847" s="328"/>
      <c r="HCC847" s="328"/>
      <c r="HCD847" s="328"/>
      <c r="HCE847" s="328"/>
      <c r="HCF847" s="328"/>
      <c r="HCG847" s="328"/>
      <c r="HCH847" s="328"/>
      <c r="HCI847" s="328"/>
      <c r="HCJ847" s="328"/>
      <c r="HCK847" s="328"/>
      <c r="HCL847" s="328"/>
      <c r="HCM847" s="328"/>
      <c r="HCN847" s="328"/>
      <c r="HCO847" s="328"/>
      <c r="HCP847" s="328"/>
      <c r="HCQ847" s="328"/>
      <c r="HCR847" s="328"/>
      <c r="HCS847" s="328"/>
      <c r="HCT847" s="328"/>
      <c r="HCU847" s="328"/>
      <c r="HCV847" s="328"/>
      <c r="HCW847" s="328"/>
      <c r="HCX847" s="328"/>
      <c r="HCY847" s="328"/>
      <c r="HCZ847" s="328"/>
      <c r="HDA847" s="328"/>
      <c r="HDB847" s="328"/>
      <c r="HDC847" s="328"/>
      <c r="HDD847" s="328"/>
      <c r="HDE847" s="328"/>
      <c r="HDF847" s="328"/>
      <c r="HDG847" s="328"/>
      <c r="HDH847" s="328"/>
      <c r="HDI847" s="328"/>
      <c r="HDJ847" s="328"/>
      <c r="HDK847" s="328"/>
      <c r="HDL847" s="328"/>
      <c r="HDM847" s="328"/>
      <c r="HDN847" s="328"/>
      <c r="HDO847" s="328"/>
      <c r="HDP847" s="328"/>
      <c r="HDQ847" s="328"/>
      <c r="HDR847" s="328"/>
      <c r="HDS847" s="328"/>
      <c r="HDT847" s="328"/>
      <c r="HDU847" s="328"/>
      <c r="HDV847" s="328"/>
      <c r="HDW847" s="328"/>
      <c r="HDX847" s="328"/>
      <c r="HDY847" s="328"/>
      <c r="HDZ847" s="328"/>
      <c r="HEA847" s="328"/>
      <c r="HEB847" s="328"/>
      <c r="HEC847" s="328"/>
      <c r="HED847" s="328"/>
      <c r="HEE847" s="328"/>
      <c r="HEF847" s="328"/>
      <c r="HEG847" s="328"/>
      <c r="HEH847" s="328"/>
      <c r="HEI847" s="328"/>
      <c r="HEJ847" s="328"/>
      <c r="HEK847" s="328"/>
      <c r="HEL847" s="328"/>
      <c r="HEM847" s="328"/>
      <c r="HEN847" s="328"/>
      <c r="HEO847" s="328"/>
      <c r="HEP847" s="328"/>
      <c r="HEQ847" s="328"/>
      <c r="HER847" s="328"/>
      <c r="HES847" s="328"/>
      <c r="HET847" s="328"/>
      <c r="HEU847" s="328"/>
      <c r="HEV847" s="328"/>
      <c r="HEW847" s="328"/>
      <c r="HEX847" s="328"/>
      <c r="HEY847" s="328"/>
      <c r="HEZ847" s="328"/>
      <c r="HFA847" s="328"/>
      <c r="HFB847" s="328"/>
      <c r="HFC847" s="328"/>
      <c r="HFD847" s="328"/>
      <c r="HFE847" s="328"/>
      <c r="HFF847" s="328"/>
      <c r="HFG847" s="328"/>
      <c r="HFH847" s="328"/>
      <c r="HFI847" s="328"/>
      <c r="HFJ847" s="328"/>
      <c r="HFK847" s="328"/>
      <c r="HFL847" s="328"/>
      <c r="HFM847" s="328"/>
      <c r="HFN847" s="328"/>
      <c r="HFO847" s="328"/>
      <c r="HFP847" s="328"/>
      <c r="HFQ847" s="328"/>
      <c r="HFR847" s="328"/>
      <c r="HFS847" s="328"/>
      <c r="HFT847" s="328"/>
      <c r="HFU847" s="328"/>
      <c r="HFV847" s="328"/>
      <c r="HFW847" s="328"/>
      <c r="HFX847" s="328"/>
      <c r="HFY847" s="328"/>
      <c r="HFZ847" s="328"/>
      <c r="HGA847" s="328"/>
      <c r="HGB847" s="328"/>
      <c r="HGC847" s="328"/>
      <c r="HGD847" s="328"/>
      <c r="HGE847" s="328"/>
      <c r="HGF847" s="328"/>
      <c r="HGG847" s="328"/>
      <c r="HGH847" s="328"/>
      <c r="HGI847" s="328"/>
      <c r="HGJ847" s="328"/>
      <c r="HGK847" s="328"/>
      <c r="HGL847" s="328"/>
      <c r="HGM847" s="328"/>
      <c r="HGN847" s="328"/>
      <c r="HGO847" s="328"/>
      <c r="HGP847" s="328"/>
      <c r="HGQ847" s="328"/>
      <c r="HGR847" s="328"/>
      <c r="HGS847" s="328"/>
      <c r="HGT847" s="328"/>
      <c r="HGU847" s="328"/>
      <c r="HGV847" s="328"/>
      <c r="HGW847" s="328"/>
      <c r="HGX847" s="328"/>
      <c r="HGY847" s="328"/>
      <c r="HGZ847" s="328"/>
      <c r="HHA847" s="328"/>
      <c r="HHB847" s="328"/>
      <c r="HHC847" s="328"/>
      <c r="HHD847" s="328"/>
      <c r="HHE847" s="328"/>
      <c r="HHF847" s="328"/>
      <c r="HHG847" s="328"/>
      <c r="HHH847" s="328"/>
      <c r="HHI847" s="328"/>
      <c r="HHJ847" s="328"/>
      <c r="HHK847" s="328"/>
      <c r="HHL847" s="328"/>
      <c r="HHM847" s="328"/>
      <c r="HHN847" s="328"/>
      <c r="HHO847" s="328"/>
      <c r="HHP847" s="328"/>
      <c r="HHQ847" s="328"/>
      <c r="HHR847" s="328"/>
      <c r="HHS847" s="328"/>
      <c r="HHT847" s="328"/>
      <c r="HHU847" s="328"/>
      <c r="HHV847" s="328"/>
      <c r="HHW847" s="328"/>
      <c r="HHX847" s="328"/>
      <c r="HHY847" s="328"/>
      <c r="HHZ847" s="328"/>
      <c r="HIA847" s="328"/>
      <c r="HIB847" s="328"/>
      <c r="HIC847" s="328"/>
      <c r="HID847" s="328"/>
      <c r="HIE847" s="328"/>
      <c r="HIF847" s="328"/>
      <c r="HIG847" s="328"/>
      <c r="HIH847" s="328"/>
      <c r="HII847" s="328"/>
      <c r="HIJ847" s="328"/>
      <c r="HIK847" s="328"/>
      <c r="HIL847" s="328"/>
      <c r="HIM847" s="328"/>
      <c r="HIN847" s="328"/>
      <c r="HIO847" s="328"/>
      <c r="HIP847" s="328"/>
      <c r="HIQ847" s="328"/>
      <c r="HIR847" s="328"/>
      <c r="HIS847" s="328"/>
      <c r="HIT847" s="328"/>
      <c r="HIU847" s="328"/>
      <c r="HIV847" s="328"/>
      <c r="HIW847" s="328"/>
      <c r="HIX847" s="328"/>
      <c r="HIY847" s="328"/>
      <c r="HIZ847" s="328"/>
      <c r="HJA847" s="328"/>
      <c r="HJB847" s="328"/>
      <c r="HJC847" s="328"/>
      <c r="HJD847" s="328"/>
      <c r="HJE847" s="328"/>
      <c r="HJF847" s="328"/>
      <c r="HJG847" s="328"/>
      <c r="HJH847" s="328"/>
      <c r="HJI847" s="328"/>
      <c r="HJJ847" s="328"/>
      <c r="HJK847" s="328"/>
      <c r="HJL847" s="328"/>
      <c r="HJM847" s="328"/>
      <c r="HJN847" s="328"/>
      <c r="HJO847" s="328"/>
      <c r="HJP847" s="328"/>
      <c r="HJQ847" s="328"/>
      <c r="HJR847" s="328"/>
      <c r="HJS847" s="328"/>
      <c r="HJT847" s="328"/>
      <c r="HJU847" s="328"/>
      <c r="HJV847" s="328"/>
      <c r="HJW847" s="328"/>
      <c r="HJX847" s="328"/>
      <c r="HJY847" s="328"/>
      <c r="HJZ847" s="328"/>
      <c r="HKA847" s="328"/>
      <c r="HKB847" s="328"/>
      <c r="HKC847" s="328"/>
      <c r="HKD847" s="328"/>
      <c r="HKE847" s="328"/>
      <c r="HKF847" s="328"/>
      <c r="HKG847" s="328"/>
      <c r="HKH847" s="328"/>
      <c r="HKI847" s="328"/>
      <c r="HKJ847" s="328"/>
      <c r="HKK847" s="328"/>
      <c r="HKL847" s="328"/>
      <c r="HKM847" s="328"/>
      <c r="HKN847" s="328"/>
      <c r="HKO847" s="328"/>
      <c r="HKP847" s="328"/>
      <c r="HKQ847" s="328"/>
      <c r="HKR847" s="328"/>
      <c r="HKS847" s="328"/>
      <c r="HKT847" s="328"/>
      <c r="HKU847" s="328"/>
      <c r="HKV847" s="328"/>
      <c r="HKW847" s="328"/>
      <c r="HKX847" s="328"/>
      <c r="HKY847" s="328"/>
      <c r="HKZ847" s="328"/>
      <c r="HLA847" s="328"/>
      <c r="HLB847" s="328"/>
      <c r="HLC847" s="328"/>
      <c r="HLD847" s="328"/>
      <c r="HLE847" s="328"/>
      <c r="HLF847" s="328"/>
      <c r="HLG847" s="328"/>
      <c r="HLH847" s="328"/>
      <c r="HLI847" s="328"/>
      <c r="HLJ847" s="328"/>
      <c r="HLK847" s="328"/>
      <c r="HLL847" s="328"/>
      <c r="HLM847" s="328"/>
      <c r="HLN847" s="328"/>
      <c r="HLO847" s="328"/>
      <c r="HLP847" s="328"/>
      <c r="HLQ847" s="328"/>
      <c r="HLR847" s="328"/>
      <c r="HLS847" s="328"/>
      <c r="HLT847" s="328"/>
      <c r="HLU847" s="328"/>
      <c r="HLV847" s="328"/>
      <c r="HLW847" s="328"/>
      <c r="HLX847" s="328"/>
      <c r="HLY847" s="328"/>
      <c r="HLZ847" s="328"/>
      <c r="HMA847" s="328"/>
      <c r="HMB847" s="328"/>
      <c r="HMC847" s="328"/>
      <c r="HMD847" s="328"/>
      <c r="HME847" s="328"/>
      <c r="HMF847" s="328"/>
      <c r="HMG847" s="328"/>
      <c r="HMH847" s="328"/>
      <c r="HMI847" s="328"/>
      <c r="HMJ847" s="328"/>
      <c r="HMK847" s="328"/>
      <c r="HML847" s="328"/>
      <c r="HMM847" s="328"/>
      <c r="HMN847" s="328"/>
      <c r="HMO847" s="328"/>
      <c r="HMP847" s="328"/>
      <c r="HMQ847" s="328"/>
      <c r="HMR847" s="328"/>
      <c r="HMS847" s="328"/>
      <c r="HMT847" s="328"/>
      <c r="HMU847" s="328"/>
      <c r="HMV847" s="328"/>
      <c r="HMW847" s="328"/>
      <c r="HMX847" s="328"/>
      <c r="HMY847" s="328"/>
      <c r="HMZ847" s="328"/>
      <c r="HNA847" s="328"/>
      <c r="HNB847" s="328"/>
      <c r="HNC847" s="328"/>
      <c r="HND847" s="328"/>
      <c r="HNE847" s="328"/>
      <c r="HNF847" s="328"/>
      <c r="HNG847" s="328"/>
      <c r="HNH847" s="328"/>
      <c r="HNI847" s="328"/>
      <c r="HNJ847" s="328"/>
      <c r="HNK847" s="328"/>
      <c r="HNL847" s="328"/>
      <c r="HNM847" s="328"/>
      <c r="HNN847" s="328"/>
      <c r="HNO847" s="328"/>
      <c r="HNP847" s="328"/>
      <c r="HNQ847" s="328"/>
      <c r="HNR847" s="328"/>
      <c r="HNS847" s="328"/>
      <c r="HNT847" s="328"/>
      <c r="HNU847" s="328"/>
      <c r="HNV847" s="328"/>
      <c r="HNW847" s="328"/>
      <c r="HNX847" s="328"/>
      <c r="HNY847" s="328"/>
      <c r="HNZ847" s="328"/>
      <c r="HOA847" s="328"/>
      <c r="HOB847" s="328"/>
      <c r="HOC847" s="328"/>
      <c r="HOD847" s="328"/>
      <c r="HOE847" s="328"/>
      <c r="HOF847" s="328"/>
      <c r="HOG847" s="328"/>
      <c r="HOH847" s="328"/>
      <c r="HOI847" s="328"/>
      <c r="HOJ847" s="328"/>
      <c r="HOK847" s="328"/>
      <c r="HOL847" s="328"/>
      <c r="HOM847" s="328"/>
      <c r="HON847" s="328"/>
      <c r="HOO847" s="328"/>
      <c r="HOP847" s="328"/>
      <c r="HOQ847" s="328"/>
      <c r="HOR847" s="328"/>
      <c r="HOS847" s="328"/>
      <c r="HOT847" s="328"/>
      <c r="HOU847" s="328"/>
      <c r="HOV847" s="328"/>
      <c r="HOW847" s="328"/>
      <c r="HOX847" s="328"/>
      <c r="HOY847" s="328"/>
      <c r="HOZ847" s="328"/>
      <c r="HPA847" s="328"/>
      <c r="HPB847" s="328"/>
      <c r="HPC847" s="328"/>
      <c r="HPD847" s="328"/>
      <c r="HPE847" s="328"/>
      <c r="HPF847" s="328"/>
      <c r="HPG847" s="328"/>
      <c r="HPH847" s="328"/>
      <c r="HPI847" s="328"/>
      <c r="HPJ847" s="328"/>
      <c r="HPK847" s="328"/>
      <c r="HPL847" s="328"/>
      <c r="HPM847" s="328"/>
      <c r="HPN847" s="328"/>
      <c r="HPO847" s="328"/>
      <c r="HPP847" s="328"/>
      <c r="HPQ847" s="328"/>
      <c r="HPR847" s="328"/>
      <c r="HPS847" s="328"/>
      <c r="HPT847" s="328"/>
      <c r="HPU847" s="328"/>
      <c r="HPV847" s="328"/>
      <c r="HPW847" s="328"/>
      <c r="HPX847" s="328"/>
      <c r="HPY847" s="328"/>
      <c r="HPZ847" s="328"/>
      <c r="HQA847" s="328"/>
      <c r="HQB847" s="328"/>
      <c r="HQC847" s="328"/>
      <c r="HQD847" s="328"/>
      <c r="HQE847" s="328"/>
      <c r="HQF847" s="328"/>
      <c r="HQG847" s="328"/>
      <c r="HQH847" s="328"/>
      <c r="HQI847" s="328"/>
      <c r="HQJ847" s="328"/>
      <c r="HQK847" s="328"/>
      <c r="HQL847" s="328"/>
      <c r="HQM847" s="328"/>
      <c r="HQN847" s="328"/>
      <c r="HQO847" s="328"/>
      <c r="HQP847" s="328"/>
      <c r="HQQ847" s="328"/>
      <c r="HQR847" s="328"/>
      <c r="HQS847" s="328"/>
      <c r="HQT847" s="328"/>
      <c r="HQU847" s="328"/>
      <c r="HQV847" s="328"/>
      <c r="HQW847" s="328"/>
      <c r="HQX847" s="328"/>
      <c r="HQY847" s="328"/>
      <c r="HQZ847" s="328"/>
      <c r="HRA847" s="328"/>
      <c r="HRB847" s="328"/>
      <c r="HRC847" s="328"/>
      <c r="HRD847" s="328"/>
      <c r="HRE847" s="328"/>
      <c r="HRF847" s="328"/>
      <c r="HRG847" s="328"/>
      <c r="HRH847" s="328"/>
      <c r="HRI847" s="328"/>
      <c r="HRJ847" s="328"/>
      <c r="HRK847" s="328"/>
      <c r="HRL847" s="328"/>
      <c r="HRM847" s="328"/>
      <c r="HRN847" s="328"/>
      <c r="HRO847" s="328"/>
      <c r="HRP847" s="328"/>
      <c r="HRQ847" s="328"/>
      <c r="HRR847" s="328"/>
      <c r="HRS847" s="328"/>
      <c r="HRT847" s="328"/>
      <c r="HRU847" s="328"/>
      <c r="HRV847" s="328"/>
      <c r="HRW847" s="328"/>
      <c r="HRX847" s="328"/>
      <c r="HRY847" s="328"/>
      <c r="HRZ847" s="328"/>
      <c r="HSA847" s="328"/>
      <c r="HSB847" s="328"/>
      <c r="HSC847" s="328"/>
      <c r="HSD847" s="328"/>
      <c r="HSE847" s="328"/>
      <c r="HSF847" s="328"/>
      <c r="HSG847" s="328"/>
      <c r="HSH847" s="328"/>
      <c r="HSI847" s="328"/>
      <c r="HSJ847" s="328"/>
      <c r="HSK847" s="328"/>
      <c r="HSL847" s="328"/>
      <c r="HSM847" s="328"/>
      <c r="HSN847" s="328"/>
      <c r="HSO847" s="328"/>
      <c r="HSP847" s="328"/>
      <c r="HSQ847" s="328"/>
      <c r="HSR847" s="328"/>
      <c r="HSS847" s="328"/>
      <c r="HST847" s="328"/>
      <c r="HSU847" s="328"/>
      <c r="HSV847" s="328"/>
      <c r="HSW847" s="328"/>
      <c r="HSX847" s="328"/>
      <c r="HSY847" s="328"/>
      <c r="HSZ847" s="328"/>
      <c r="HTA847" s="328"/>
      <c r="HTB847" s="328"/>
      <c r="HTC847" s="328"/>
      <c r="HTD847" s="328"/>
      <c r="HTE847" s="328"/>
      <c r="HTF847" s="328"/>
      <c r="HTG847" s="328"/>
      <c r="HTH847" s="328"/>
      <c r="HTI847" s="328"/>
      <c r="HTJ847" s="328"/>
      <c r="HTK847" s="328"/>
      <c r="HTL847" s="328"/>
      <c r="HTM847" s="328"/>
      <c r="HTN847" s="328"/>
      <c r="HTO847" s="328"/>
      <c r="HTP847" s="328"/>
      <c r="HTQ847" s="328"/>
      <c r="HTR847" s="328"/>
      <c r="HTS847" s="328"/>
      <c r="HTT847" s="328"/>
      <c r="HTU847" s="328"/>
      <c r="HTV847" s="328"/>
      <c r="HTW847" s="328"/>
      <c r="HTX847" s="328"/>
      <c r="HTY847" s="328"/>
      <c r="HTZ847" s="328"/>
      <c r="HUA847" s="328"/>
      <c r="HUB847" s="328"/>
      <c r="HUC847" s="328"/>
      <c r="HUD847" s="328"/>
      <c r="HUE847" s="328"/>
      <c r="HUF847" s="328"/>
      <c r="HUG847" s="328"/>
      <c r="HUH847" s="328"/>
      <c r="HUI847" s="328"/>
      <c r="HUJ847" s="328"/>
      <c r="HUK847" s="328"/>
      <c r="HUL847" s="328"/>
      <c r="HUM847" s="328"/>
      <c r="HUN847" s="328"/>
      <c r="HUO847" s="328"/>
      <c r="HUP847" s="328"/>
      <c r="HUQ847" s="328"/>
      <c r="HUR847" s="328"/>
      <c r="HUS847" s="328"/>
      <c r="HUT847" s="328"/>
      <c r="HUU847" s="328"/>
      <c r="HUV847" s="328"/>
      <c r="HUW847" s="328"/>
      <c r="HUX847" s="328"/>
      <c r="HUY847" s="328"/>
      <c r="HUZ847" s="328"/>
      <c r="HVA847" s="328"/>
      <c r="HVB847" s="328"/>
      <c r="HVC847" s="328"/>
      <c r="HVD847" s="328"/>
      <c r="HVE847" s="328"/>
      <c r="HVF847" s="328"/>
      <c r="HVG847" s="328"/>
      <c r="HVH847" s="328"/>
      <c r="HVI847" s="328"/>
      <c r="HVJ847" s="328"/>
      <c r="HVK847" s="328"/>
      <c r="HVL847" s="328"/>
      <c r="HVM847" s="328"/>
      <c r="HVN847" s="328"/>
      <c r="HVO847" s="328"/>
      <c r="HVP847" s="328"/>
      <c r="HVQ847" s="328"/>
      <c r="HVR847" s="328"/>
      <c r="HVS847" s="328"/>
      <c r="HVT847" s="328"/>
      <c r="HVU847" s="328"/>
      <c r="HVV847" s="328"/>
      <c r="HVW847" s="328"/>
      <c r="HVX847" s="328"/>
      <c r="HVY847" s="328"/>
      <c r="HVZ847" s="328"/>
      <c r="HWA847" s="328"/>
      <c r="HWB847" s="328"/>
      <c r="HWC847" s="328"/>
      <c r="HWD847" s="328"/>
      <c r="HWE847" s="328"/>
      <c r="HWF847" s="328"/>
      <c r="HWG847" s="328"/>
      <c r="HWH847" s="328"/>
      <c r="HWI847" s="328"/>
      <c r="HWJ847" s="328"/>
      <c r="HWK847" s="328"/>
      <c r="HWL847" s="328"/>
      <c r="HWM847" s="328"/>
      <c r="HWN847" s="328"/>
      <c r="HWO847" s="328"/>
      <c r="HWP847" s="328"/>
      <c r="HWQ847" s="328"/>
      <c r="HWR847" s="328"/>
      <c r="HWS847" s="328"/>
      <c r="HWT847" s="328"/>
      <c r="HWU847" s="328"/>
      <c r="HWV847" s="328"/>
      <c r="HWW847" s="328"/>
      <c r="HWX847" s="328"/>
      <c r="HWY847" s="328"/>
      <c r="HWZ847" s="328"/>
      <c r="HXA847" s="328"/>
      <c r="HXB847" s="328"/>
      <c r="HXC847" s="328"/>
      <c r="HXD847" s="328"/>
      <c r="HXE847" s="328"/>
      <c r="HXF847" s="328"/>
      <c r="HXG847" s="328"/>
      <c r="HXH847" s="328"/>
      <c r="HXI847" s="328"/>
      <c r="HXJ847" s="328"/>
      <c r="HXK847" s="328"/>
      <c r="HXL847" s="328"/>
      <c r="HXM847" s="328"/>
      <c r="HXN847" s="328"/>
      <c r="HXO847" s="328"/>
      <c r="HXP847" s="328"/>
      <c r="HXQ847" s="328"/>
      <c r="HXR847" s="328"/>
      <c r="HXS847" s="328"/>
      <c r="HXT847" s="328"/>
      <c r="HXU847" s="328"/>
      <c r="HXV847" s="328"/>
      <c r="HXW847" s="328"/>
      <c r="HXX847" s="328"/>
      <c r="HXY847" s="328"/>
      <c r="HXZ847" s="328"/>
      <c r="HYA847" s="328"/>
      <c r="HYB847" s="328"/>
      <c r="HYC847" s="328"/>
      <c r="HYD847" s="328"/>
      <c r="HYE847" s="328"/>
      <c r="HYF847" s="328"/>
      <c r="HYG847" s="328"/>
      <c r="HYH847" s="328"/>
      <c r="HYI847" s="328"/>
      <c r="HYJ847" s="328"/>
      <c r="HYK847" s="328"/>
      <c r="HYL847" s="328"/>
      <c r="HYM847" s="328"/>
      <c r="HYN847" s="328"/>
      <c r="HYO847" s="328"/>
      <c r="HYP847" s="328"/>
      <c r="HYQ847" s="328"/>
      <c r="HYR847" s="328"/>
      <c r="HYS847" s="328"/>
      <c r="HYT847" s="328"/>
      <c r="HYU847" s="328"/>
      <c r="HYV847" s="328"/>
      <c r="HYW847" s="328"/>
      <c r="HYX847" s="328"/>
      <c r="HYY847" s="328"/>
      <c r="HYZ847" s="328"/>
      <c r="HZA847" s="328"/>
      <c r="HZB847" s="328"/>
      <c r="HZC847" s="328"/>
      <c r="HZD847" s="328"/>
      <c r="HZE847" s="328"/>
      <c r="HZF847" s="328"/>
      <c r="HZG847" s="328"/>
      <c r="HZH847" s="328"/>
      <c r="HZI847" s="328"/>
      <c r="HZJ847" s="328"/>
      <c r="HZK847" s="328"/>
      <c r="HZL847" s="328"/>
      <c r="HZM847" s="328"/>
      <c r="HZN847" s="328"/>
      <c r="HZO847" s="328"/>
      <c r="HZP847" s="328"/>
      <c r="HZQ847" s="328"/>
      <c r="HZR847" s="328"/>
      <c r="HZS847" s="328"/>
      <c r="HZT847" s="328"/>
      <c r="HZU847" s="328"/>
      <c r="HZV847" s="328"/>
      <c r="HZW847" s="328"/>
      <c r="HZX847" s="328"/>
      <c r="HZY847" s="328"/>
      <c r="HZZ847" s="328"/>
      <c r="IAA847" s="328"/>
      <c r="IAB847" s="328"/>
      <c r="IAC847" s="328"/>
      <c r="IAD847" s="328"/>
      <c r="IAE847" s="328"/>
      <c r="IAF847" s="328"/>
      <c r="IAG847" s="328"/>
      <c r="IAH847" s="328"/>
      <c r="IAI847" s="328"/>
      <c r="IAJ847" s="328"/>
      <c r="IAK847" s="328"/>
      <c r="IAL847" s="328"/>
      <c r="IAM847" s="328"/>
      <c r="IAN847" s="328"/>
      <c r="IAO847" s="328"/>
      <c r="IAP847" s="328"/>
      <c r="IAQ847" s="328"/>
      <c r="IAR847" s="328"/>
      <c r="IAS847" s="328"/>
      <c r="IAT847" s="328"/>
      <c r="IAU847" s="328"/>
      <c r="IAV847" s="328"/>
      <c r="IAW847" s="328"/>
      <c r="IAX847" s="328"/>
      <c r="IAY847" s="328"/>
      <c r="IAZ847" s="328"/>
      <c r="IBA847" s="328"/>
      <c r="IBB847" s="328"/>
      <c r="IBC847" s="328"/>
      <c r="IBD847" s="328"/>
      <c r="IBE847" s="328"/>
      <c r="IBF847" s="328"/>
      <c r="IBG847" s="328"/>
      <c r="IBH847" s="328"/>
      <c r="IBI847" s="328"/>
      <c r="IBJ847" s="328"/>
      <c r="IBK847" s="328"/>
      <c r="IBL847" s="328"/>
      <c r="IBM847" s="328"/>
      <c r="IBN847" s="328"/>
      <c r="IBO847" s="328"/>
      <c r="IBP847" s="328"/>
      <c r="IBQ847" s="328"/>
      <c r="IBR847" s="328"/>
      <c r="IBS847" s="328"/>
      <c r="IBT847" s="328"/>
      <c r="IBU847" s="328"/>
      <c r="IBV847" s="328"/>
      <c r="IBW847" s="328"/>
      <c r="IBX847" s="328"/>
      <c r="IBY847" s="328"/>
      <c r="IBZ847" s="328"/>
      <c r="ICA847" s="328"/>
      <c r="ICB847" s="328"/>
      <c r="ICC847" s="328"/>
      <c r="ICD847" s="328"/>
      <c r="ICE847" s="328"/>
      <c r="ICF847" s="328"/>
      <c r="ICG847" s="328"/>
      <c r="ICH847" s="328"/>
      <c r="ICI847" s="328"/>
      <c r="ICJ847" s="328"/>
      <c r="ICK847" s="328"/>
      <c r="ICL847" s="328"/>
      <c r="ICM847" s="328"/>
      <c r="ICN847" s="328"/>
      <c r="ICO847" s="328"/>
      <c r="ICP847" s="328"/>
      <c r="ICQ847" s="328"/>
      <c r="ICR847" s="328"/>
      <c r="ICS847" s="328"/>
      <c r="ICT847" s="328"/>
      <c r="ICU847" s="328"/>
      <c r="ICV847" s="328"/>
      <c r="ICW847" s="328"/>
      <c r="ICX847" s="328"/>
      <c r="ICY847" s="328"/>
      <c r="ICZ847" s="328"/>
      <c r="IDA847" s="328"/>
      <c r="IDB847" s="328"/>
      <c r="IDC847" s="328"/>
      <c r="IDD847" s="328"/>
      <c r="IDE847" s="328"/>
      <c r="IDF847" s="328"/>
      <c r="IDG847" s="328"/>
      <c r="IDH847" s="328"/>
      <c r="IDI847" s="328"/>
      <c r="IDJ847" s="328"/>
      <c r="IDK847" s="328"/>
      <c r="IDL847" s="328"/>
      <c r="IDM847" s="328"/>
      <c r="IDN847" s="328"/>
      <c r="IDO847" s="328"/>
      <c r="IDP847" s="328"/>
      <c r="IDQ847" s="328"/>
      <c r="IDR847" s="328"/>
      <c r="IDS847" s="328"/>
      <c r="IDT847" s="328"/>
      <c r="IDU847" s="328"/>
      <c r="IDV847" s="328"/>
      <c r="IDW847" s="328"/>
      <c r="IDX847" s="328"/>
      <c r="IDY847" s="328"/>
      <c r="IDZ847" s="328"/>
      <c r="IEA847" s="328"/>
      <c r="IEB847" s="328"/>
      <c r="IEC847" s="328"/>
      <c r="IED847" s="328"/>
      <c r="IEE847" s="328"/>
      <c r="IEF847" s="328"/>
      <c r="IEG847" s="328"/>
      <c r="IEH847" s="328"/>
      <c r="IEI847" s="328"/>
      <c r="IEJ847" s="328"/>
      <c r="IEK847" s="328"/>
      <c r="IEL847" s="328"/>
      <c r="IEM847" s="328"/>
      <c r="IEN847" s="328"/>
      <c r="IEO847" s="328"/>
      <c r="IEP847" s="328"/>
      <c r="IEQ847" s="328"/>
      <c r="IER847" s="328"/>
      <c r="IES847" s="328"/>
      <c r="IET847" s="328"/>
      <c r="IEU847" s="328"/>
      <c r="IEV847" s="328"/>
      <c r="IEW847" s="328"/>
      <c r="IEX847" s="328"/>
      <c r="IEY847" s="328"/>
      <c r="IEZ847" s="328"/>
      <c r="IFA847" s="328"/>
      <c r="IFB847" s="328"/>
      <c r="IFC847" s="328"/>
      <c r="IFD847" s="328"/>
      <c r="IFE847" s="328"/>
      <c r="IFF847" s="328"/>
      <c r="IFG847" s="328"/>
      <c r="IFH847" s="328"/>
      <c r="IFI847" s="328"/>
      <c r="IFJ847" s="328"/>
      <c r="IFK847" s="328"/>
      <c r="IFL847" s="328"/>
      <c r="IFM847" s="328"/>
      <c r="IFN847" s="328"/>
      <c r="IFO847" s="328"/>
      <c r="IFP847" s="328"/>
      <c r="IFQ847" s="328"/>
      <c r="IFR847" s="328"/>
      <c r="IFS847" s="328"/>
      <c r="IFT847" s="328"/>
      <c r="IFU847" s="328"/>
      <c r="IFV847" s="328"/>
      <c r="IFW847" s="328"/>
      <c r="IFX847" s="328"/>
      <c r="IFY847" s="328"/>
      <c r="IFZ847" s="328"/>
      <c r="IGA847" s="328"/>
      <c r="IGB847" s="328"/>
      <c r="IGC847" s="328"/>
      <c r="IGD847" s="328"/>
      <c r="IGE847" s="328"/>
      <c r="IGF847" s="328"/>
      <c r="IGG847" s="328"/>
      <c r="IGH847" s="328"/>
      <c r="IGI847" s="328"/>
      <c r="IGJ847" s="328"/>
      <c r="IGK847" s="328"/>
      <c r="IGL847" s="328"/>
      <c r="IGM847" s="328"/>
      <c r="IGN847" s="328"/>
      <c r="IGO847" s="328"/>
      <c r="IGP847" s="328"/>
      <c r="IGQ847" s="328"/>
      <c r="IGR847" s="328"/>
      <c r="IGS847" s="328"/>
      <c r="IGT847" s="328"/>
      <c r="IGU847" s="328"/>
      <c r="IGV847" s="328"/>
      <c r="IGW847" s="328"/>
      <c r="IGX847" s="328"/>
      <c r="IGY847" s="328"/>
      <c r="IGZ847" s="328"/>
      <c r="IHA847" s="328"/>
      <c r="IHB847" s="328"/>
      <c r="IHC847" s="328"/>
      <c r="IHD847" s="328"/>
      <c r="IHE847" s="328"/>
      <c r="IHF847" s="328"/>
      <c r="IHG847" s="328"/>
      <c r="IHH847" s="328"/>
      <c r="IHI847" s="328"/>
      <c r="IHJ847" s="328"/>
      <c r="IHK847" s="328"/>
      <c r="IHL847" s="328"/>
      <c r="IHM847" s="328"/>
      <c r="IHN847" s="328"/>
      <c r="IHO847" s="328"/>
      <c r="IHP847" s="328"/>
      <c r="IHQ847" s="328"/>
      <c r="IHR847" s="328"/>
      <c r="IHS847" s="328"/>
      <c r="IHT847" s="328"/>
      <c r="IHU847" s="328"/>
      <c r="IHV847" s="328"/>
      <c r="IHW847" s="328"/>
      <c r="IHX847" s="328"/>
      <c r="IHY847" s="328"/>
      <c r="IHZ847" s="328"/>
      <c r="IIA847" s="328"/>
      <c r="IIB847" s="328"/>
      <c r="IIC847" s="328"/>
      <c r="IID847" s="328"/>
      <c r="IIE847" s="328"/>
      <c r="IIF847" s="328"/>
      <c r="IIG847" s="328"/>
      <c r="IIH847" s="328"/>
      <c r="III847" s="328"/>
      <c r="IIJ847" s="328"/>
      <c r="IIK847" s="328"/>
      <c r="IIL847" s="328"/>
      <c r="IIM847" s="328"/>
      <c r="IIN847" s="328"/>
      <c r="IIO847" s="328"/>
      <c r="IIP847" s="328"/>
      <c r="IIQ847" s="328"/>
      <c r="IIR847" s="328"/>
      <c r="IIS847" s="328"/>
      <c r="IIT847" s="328"/>
      <c r="IIU847" s="328"/>
      <c r="IIV847" s="328"/>
      <c r="IIW847" s="328"/>
      <c r="IIX847" s="328"/>
      <c r="IIY847" s="328"/>
      <c r="IIZ847" s="328"/>
      <c r="IJA847" s="328"/>
      <c r="IJB847" s="328"/>
      <c r="IJC847" s="328"/>
      <c r="IJD847" s="328"/>
      <c r="IJE847" s="328"/>
      <c r="IJF847" s="328"/>
      <c r="IJG847" s="328"/>
      <c r="IJH847" s="328"/>
      <c r="IJI847" s="328"/>
      <c r="IJJ847" s="328"/>
      <c r="IJK847" s="328"/>
      <c r="IJL847" s="328"/>
      <c r="IJM847" s="328"/>
      <c r="IJN847" s="328"/>
      <c r="IJO847" s="328"/>
      <c r="IJP847" s="328"/>
      <c r="IJQ847" s="328"/>
      <c r="IJR847" s="328"/>
      <c r="IJS847" s="328"/>
      <c r="IJT847" s="328"/>
      <c r="IJU847" s="328"/>
      <c r="IJV847" s="328"/>
      <c r="IJW847" s="328"/>
      <c r="IJX847" s="328"/>
      <c r="IJY847" s="328"/>
      <c r="IJZ847" s="328"/>
      <c r="IKA847" s="328"/>
      <c r="IKB847" s="328"/>
      <c r="IKC847" s="328"/>
      <c r="IKD847" s="328"/>
      <c r="IKE847" s="328"/>
      <c r="IKF847" s="328"/>
      <c r="IKG847" s="328"/>
      <c r="IKH847" s="328"/>
      <c r="IKI847" s="328"/>
      <c r="IKJ847" s="328"/>
      <c r="IKK847" s="328"/>
      <c r="IKL847" s="328"/>
      <c r="IKM847" s="328"/>
      <c r="IKN847" s="328"/>
      <c r="IKO847" s="328"/>
      <c r="IKP847" s="328"/>
      <c r="IKQ847" s="328"/>
      <c r="IKR847" s="328"/>
      <c r="IKS847" s="328"/>
      <c r="IKT847" s="328"/>
      <c r="IKU847" s="328"/>
      <c r="IKV847" s="328"/>
      <c r="IKW847" s="328"/>
      <c r="IKX847" s="328"/>
      <c r="IKY847" s="328"/>
      <c r="IKZ847" s="328"/>
      <c r="ILA847" s="328"/>
      <c r="ILB847" s="328"/>
      <c r="ILC847" s="328"/>
      <c r="ILD847" s="328"/>
      <c r="ILE847" s="328"/>
      <c r="ILF847" s="328"/>
      <c r="ILG847" s="328"/>
      <c r="ILH847" s="328"/>
      <c r="ILI847" s="328"/>
      <c r="ILJ847" s="328"/>
      <c r="ILK847" s="328"/>
      <c r="ILL847" s="328"/>
      <c r="ILM847" s="328"/>
      <c r="ILN847" s="328"/>
      <c r="ILO847" s="328"/>
      <c r="ILP847" s="328"/>
      <c r="ILQ847" s="328"/>
      <c r="ILR847" s="328"/>
      <c r="ILS847" s="328"/>
      <c r="ILT847" s="328"/>
      <c r="ILU847" s="328"/>
      <c r="ILV847" s="328"/>
      <c r="ILW847" s="328"/>
      <c r="ILX847" s="328"/>
      <c r="ILY847" s="328"/>
      <c r="ILZ847" s="328"/>
      <c r="IMA847" s="328"/>
      <c r="IMB847" s="328"/>
      <c r="IMC847" s="328"/>
      <c r="IMD847" s="328"/>
      <c r="IME847" s="328"/>
      <c r="IMF847" s="328"/>
      <c r="IMG847" s="328"/>
      <c r="IMH847" s="328"/>
      <c r="IMI847" s="328"/>
      <c r="IMJ847" s="328"/>
      <c r="IMK847" s="328"/>
      <c r="IML847" s="328"/>
      <c r="IMM847" s="328"/>
      <c r="IMN847" s="328"/>
      <c r="IMO847" s="328"/>
      <c r="IMP847" s="328"/>
      <c r="IMQ847" s="328"/>
      <c r="IMR847" s="328"/>
      <c r="IMS847" s="328"/>
      <c r="IMT847" s="328"/>
      <c r="IMU847" s="328"/>
      <c r="IMV847" s="328"/>
      <c r="IMW847" s="328"/>
      <c r="IMX847" s="328"/>
      <c r="IMY847" s="328"/>
      <c r="IMZ847" s="328"/>
      <c r="INA847" s="328"/>
      <c r="INB847" s="328"/>
      <c r="INC847" s="328"/>
      <c r="IND847" s="328"/>
      <c r="INE847" s="328"/>
      <c r="INF847" s="328"/>
      <c r="ING847" s="328"/>
      <c r="INH847" s="328"/>
      <c r="INI847" s="328"/>
      <c r="INJ847" s="328"/>
      <c r="INK847" s="328"/>
      <c r="INL847" s="328"/>
      <c r="INM847" s="328"/>
      <c r="INN847" s="328"/>
      <c r="INO847" s="328"/>
      <c r="INP847" s="328"/>
      <c r="INQ847" s="328"/>
      <c r="INR847" s="328"/>
      <c r="INS847" s="328"/>
      <c r="INT847" s="328"/>
      <c r="INU847" s="328"/>
      <c r="INV847" s="328"/>
      <c r="INW847" s="328"/>
      <c r="INX847" s="328"/>
      <c r="INY847" s="328"/>
      <c r="INZ847" s="328"/>
      <c r="IOA847" s="328"/>
      <c r="IOB847" s="328"/>
      <c r="IOC847" s="328"/>
      <c r="IOD847" s="328"/>
      <c r="IOE847" s="328"/>
      <c r="IOF847" s="328"/>
      <c r="IOG847" s="328"/>
      <c r="IOH847" s="328"/>
      <c r="IOI847" s="328"/>
      <c r="IOJ847" s="328"/>
      <c r="IOK847" s="328"/>
      <c r="IOL847" s="328"/>
      <c r="IOM847" s="328"/>
      <c r="ION847" s="328"/>
      <c r="IOO847" s="328"/>
      <c r="IOP847" s="328"/>
      <c r="IOQ847" s="328"/>
      <c r="IOR847" s="328"/>
      <c r="IOS847" s="328"/>
      <c r="IOT847" s="328"/>
      <c r="IOU847" s="328"/>
      <c r="IOV847" s="328"/>
      <c r="IOW847" s="328"/>
      <c r="IOX847" s="328"/>
      <c r="IOY847" s="328"/>
      <c r="IOZ847" s="328"/>
      <c r="IPA847" s="328"/>
      <c r="IPB847" s="328"/>
      <c r="IPC847" s="328"/>
      <c r="IPD847" s="328"/>
      <c r="IPE847" s="328"/>
      <c r="IPF847" s="328"/>
      <c r="IPG847" s="328"/>
      <c r="IPH847" s="328"/>
      <c r="IPI847" s="328"/>
      <c r="IPJ847" s="328"/>
      <c r="IPK847" s="328"/>
      <c r="IPL847" s="328"/>
      <c r="IPM847" s="328"/>
      <c r="IPN847" s="328"/>
      <c r="IPO847" s="328"/>
      <c r="IPP847" s="328"/>
      <c r="IPQ847" s="328"/>
      <c r="IPR847" s="328"/>
      <c r="IPS847" s="328"/>
      <c r="IPT847" s="328"/>
      <c r="IPU847" s="328"/>
      <c r="IPV847" s="328"/>
      <c r="IPW847" s="328"/>
      <c r="IPX847" s="328"/>
      <c r="IPY847" s="328"/>
      <c r="IPZ847" s="328"/>
      <c r="IQA847" s="328"/>
      <c r="IQB847" s="328"/>
      <c r="IQC847" s="328"/>
      <c r="IQD847" s="328"/>
      <c r="IQE847" s="328"/>
      <c r="IQF847" s="328"/>
      <c r="IQG847" s="328"/>
      <c r="IQH847" s="328"/>
      <c r="IQI847" s="328"/>
      <c r="IQJ847" s="328"/>
      <c r="IQK847" s="328"/>
      <c r="IQL847" s="328"/>
      <c r="IQM847" s="328"/>
      <c r="IQN847" s="328"/>
      <c r="IQO847" s="328"/>
      <c r="IQP847" s="328"/>
      <c r="IQQ847" s="328"/>
      <c r="IQR847" s="328"/>
      <c r="IQS847" s="328"/>
      <c r="IQT847" s="328"/>
      <c r="IQU847" s="328"/>
      <c r="IQV847" s="328"/>
      <c r="IQW847" s="328"/>
      <c r="IQX847" s="328"/>
      <c r="IQY847" s="328"/>
      <c r="IQZ847" s="328"/>
      <c r="IRA847" s="328"/>
      <c r="IRB847" s="328"/>
      <c r="IRC847" s="328"/>
      <c r="IRD847" s="328"/>
      <c r="IRE847" s="328"/>
      <c r="IRF847" s="328"/>
      <c r="IRG847" s="328"/>
      <c r="IRH847" s="328"/>
      <c r="IRI847" s="328"/>
      <c r="IRJ847" s="328"/>
      <c r="IRK847" s="328"/>
      <c r="IRL847" s="328"/>
      <c r="IRM847" s="328"/>
      <c r="IRN847" s="328"/>
      <c r="IRO847" s="328"/>
      <c r="IRP847" s="328"/>
      <c r="IRQ847" s="328"/>
      <c r="IRR847" s="328"/>
      <c r="IRS847" s="328"/>
      <c r="IRT847" s="328"/>
      <c r="IRU847" s="328"/>
      <c r="IRV847" s="328"/>
      <c r="IRW847" s="328"/>
      <c r="IRX847" s="328"/>
      <c r="IRY847" s="328"/>
      <c r="IRZ847" s="328"/>
      <c r="ISA847" s="328"/>
      <c r="ISB847" s="328"/>
      <c r="ISC847" s="328"/>
      <c r="ISD847" s="328"/>
      <c r="ISE847" s="328"/>
      <c r="ISF847" s="328"/>
      <c r="ISG847" s="328"/>
      <c r="ISH847" s="328"/>
      <c r="ISI847" s="328"/>
      <c r="ISJ847" s="328"/>
      <c r="ISK847" s="328"/>
      <c r="ISL847" s="328"/>
      <c r="ISM847" s="328"/>
      <c r="ISN847" s="328"/>
      <c r="ISO847" s="328"/>
      <c r="ISP847" s="328"/>
      <c r="ISQ847" s="328"/>
      <c r="ISR847" s="328"/>
      <c r="ISS847" s="328"/>
      <c r="IST847" s="328"/>
      <c r="ISU847" s="328"/>
      <c r="ISV847" s="328"/>
      <c r="ISW847" s="328"/>
      <c r="ISX847" s="328"/>
      <c r="ISY847" s="328"/>
      <c r="ISZ847" s="328"/>
      <c r="ITA847" s="328"/>
      <c r="ITB847" s="328"/>
      <c r="ITC847" s="328"/>
      <c r="ITD847" s="328"/>
      <c r="ITE847" s="328"/>
      <c r="ITF847" s="328"/>
      <c r="ITG847" s="328"/>
      <c r="ITH847" s="328"/>
      <c r="ITI847" s="328"/>
      <c r="ITJ847" s="328"/>
      <c r="ITK847" s="328"/>
      <c r="ITL847" s="328"/>
      <c r="ITM847" s="328"/>
      <c r="ITN847" s="328"/>
      <c r="ITO847" s="328"/>
      <c r="ITP847" s="328"/>
      <c r="ITQ847" s="328"/>
      <c r="ITR847" s="328"/>
      <c r="ITS847" s="328"/>
      <c r="ITT847" s="328"/>
      <c r="ITU847" s="328"/>
      <c r="ITV847" s="328"/>
      <c r="ITW847" s="328"/>
      <c r="ITX847" s="328"/>
      <c r="ITY847" s="328"/>
      <c r="ITZ847" s="328"/>
      <c r="IUA847" s="328"/>
      <c r="IUB847" s="328"/>
      <c r="IUC847" s="328"/>
      <c r="IUD847" s="328"/>
      <c r="IUE847" s="328"/>
      <c r="IUF847" s="328"/>
      <c r="IUG847" s="328"/>
      <c r="IUH847" s="328"/>
      <c r="IUI847" s="328"/>
      <c r="IUJ847" s="328"/>
      <c r="IUK847" s="328"/>
      <c r="IUL847" s="328"/>
      <c r="IUM847" s="328"/>
      <c r="IUN847" s="328"/>
      <c r="IUO847" s="328"/>
      <c r="IUP847" s="328"/>
      <c r="IUQ847" s="328"/>
      <c r="IUR847" s="328"/>
      <c r="IUS847" s="328"/>
      <c r="IUT847" s="328"/>
      <c r="IUU847" s="328"/>
      <c r="IUV847" s="328"/>
      <c r="IUW847" s="328"/>
      <c r="IUX847" s="328"/>
      <c r="IUY847" s="328"/>
      <c r="IUZ847" s="328"/>
      <c r="IVA847" s="328"/>
      <c r="IVB847" s="328"/>
      <c r="IVC847" s="328"/>
      <c r="IVD847" s="328"/>
      <c r="IVE847" s="328"/>
      <c r="IVF847" s="328"/>
      <c r="IVG847" s="328"/>
      <c r="IVH847" s="328"/>
      <c r="IVI847" s="328"/>
      <c r="IVJ847" s="328"/>
      <c r="IVK847" s="328"/>
      <c r="IVL847" s="328"/>
      <c r="IVM847" s="328"/>
      <c r="IVN847" s="328"/>
      <c r="IVO847" s="328"/>
      <c r="IVP847" s="328"/>
      <c r="IVQ847" s="328"/>
      <c r="IVR847" s="328"/>
      <c r="IVS847" s="328"/>
      <c r="IVT847" s="328"/>
      <c r="IVU847" s="328"/>
      <c r="IVV847" s="328"/>
      <c r="IVW847" s="328"/>
      <c r="IVX847" s="328"/>
      <c r="IVY847" s="328"/>
      <c r="IVZ847" s="328"/>
      <c r="IWA847" s="328"/>
      <c r="IWB847" s="328"/>
      <c r="IWC847" s="328"/>
      <c r="IWD847" s="328"/>
      <c r="IWE847" s="328"/>
      <c r="IWF847" s="328"/>
      <c r="IWG847" s="328"/>
      <c r="IWH847" s="328"/>
      <c r="IWI847" s="328"/>
      <c r="IWJ847" s="328"/>
      <c r="IWK847" s="328"/>
      <c r="IWL847" s="328"/>
      <c r="IWM847" s="328"/>
      <c r="IWN847" s="328"/>
      <c r="IWO847" s="328"/>
      <c r="IWP847" s="328"/>
      <c r="IWQ847" s="328"/>
      <c r="IWR847" s="328"/>
      <c r="IWS847" s="328"/>
      <c r="IWT847" s="328"/>
      <c r="IWU847" s="328"/>
      <c r="IWV847" s="328"/>
      <c r="IWW847" s="328"/>
      <c r="IWX847" s="328"/>
      <c r="IWY847" s="328"/>
      <c r="IWZ847" s="328"/>
      <c r="IXA847" s="328"/>
      <c r="IXB847" s="328"/>
      <c r="IXC847" s="328"/>
      <c r="IXD847" s="328"/>
      <c r="IXE847" s="328"/>
      <c r="IXF847" s="328"/>
      <c r="IXG847" s="328"/>
      <c r="IXH847" s="328"/>
      <c r="IXI847" s="328"/>
      <c r="IXJ847" s="328"/>
      <c r="IXK847" s="328"/>
      <c r="IXL847" s="328"/>
      <c r="IXM847" s="328"/>
      <c r="IXN847" s="328"/>
      <c r="IXO847" s="328"/>
      <c r="IXP847" s="328"/>
      <c r="IXQ847" s="328"/>
      <c r="IXR847" s="328"/>
      <c r="IXS847" s="328"/>
      <c r="IXT847" s="328"/>
      <c r="IXU847" s="328"/>
      <c r="IXV847" s="328"/>
      <c r="IXW847" s="328"/>
      <c r="IXX847" s="328"/>
      <c r="IXY847" s="328"/>
      <c r="IXZ847" s="328"/>
      <c r="IYA847" s="328"/>
      <c r="IYB847" s="328"/>
      <c r="IYC847" s="328"/>
      <c r="IYD847" s="328"/>
      <c r="IYE847" s="328"/>
      <c r="IYF847" s="328"/>
      <c r="IYG847" s="328"/>
      <c r="IYH847" s="328"/>
      <c r="IYI847" s="328"/>
      <c r="IYJ847" s="328"/>
      <c r="IYK847" s="328"/>
      <c r="IYL847" s="328"/>
      <c r="IYM847" s="328"/>
      <c r="IYN847" s="328"/>
      <c r="IYO847" s="328"/>
      <c r="IYP847" s="328"/>
      <c r="IYQ847" s="328"/>
      <c r="IYR847" s="328"/>
      <c r="IYS847" s="328"/>
      <c r="IYT847" s="328"/>
      <c r="IYU847" s="328"/>
      <c r="IYV847" s="328"/>
      <c r="IYW847" s="328"/>
      <c r="IYX847" s="328"/>
      <c r="IYY847" s="328"/>
      <c r="IYZ847" s="328"/>
      <c r="IZA847" s="328"/>
      <c r="IZB847" s="328"/>
      <c r="IZC847" s="328"/>
      <c r="IZD847" s="328"/>
      <c r="IZE847" s="328"/>
      <c r="IZF847" s="328"/>
      <c r="IZG847" s="328"/>
      <c r="IZH847" s="328"/>
      <c r="IZI847" s="328"/>
      <c r="IZJ847" s="328"/>
      <c r="IZK847" s="328"/>
      <c r="IZL847" s="328"/>
      <c r="IZM847" s="328"/>
      <c r="IZN847" s="328"/>
      <c r="IZO847" s="328"/>
      <c r="IZP847" s="328"/>
      <c r="IZQ847" s="328"/>
      <c r="IZR847" s="328"/>
      <c r="IZS847" s="328"/>
      <c r="IZT847" s="328"/>
      <c r="IZU847" s="328"/>
      <c r="IZV847" s="328"/>
      <c r="IZW847" s="328"/>
      <c r="IZX847" s="328"/>
      <c r="IZY847" s="328"/>
      <c r="IZZ847" s="328"/>
      <c r="JAA847" s="328"/>
      <c r="JAB847" s="328"/>
      <c r="JAC847" s="328"/>
      <c r="JAD847" s="328"/>
      <c r="JAE847" s="328"/>
      <c r="JAF847" s="328"/>
      <c r="JAG847" s="328"/>
      <c r="JAH847" s="328"/>
      <c r="JAI847" s="328"/>
      <c r="JAJ847" s="328"/>
      <c r="JAK847" s="328"/>
      <c r="JAL847" s="328"/>
      <c r="JAM847" s="328"/>
      <c r="JAN847" s="328"/>
      <c r="JAO847" s="328"/>
      <c r="JAP847" s="328"/>
      <c r="JAQ847" s="328"/>
      <c r="JAR847" s="328"/>
      <c r="JAS847" s="328"/>
      <c r="JAT847" s="328"/>
      <c r="JAU847" s="328"/>
      <c r="JAV847" s="328"/>
      <c r="JAW847" s="328"/>
      <c r="JAX847" s="328"/>
      <c r="JAY847" s="328"/>
      <c r="JAZ847" s="328"/>
      <c r="JBA847" s="328"/>
      <c r="JBB847" s="328"/>
      <c r="JBC847" s="328"/>
      <c r="JBD847" s="328"/>
      <c r="JBE847" s="328"/>
      <c r="JBF847" s="328"/>
      <c r="JBG847" s="328"/>
      <c r="JBH847" s="328"/>
      <c r="JBI847" s="328"/>
      <c r="JBJ847" s="328"/>
      <c r="JBK847" s="328"/>
      <c r="JBL847" s="328"/>
      <c r="JBM847" s="328"/>
      <c r="JBN847" s="328"/>
      <c r="JBO847" s="328"/>
      <c r="JBP847" s="328"/>
      <c r="JBQ847" s="328"/>
      <c r="JBR847" s="328"/>
      <c r="JBS847" s="328"/>
      <c r="JBT847" s="328"/>
      <c r="JBU847" s="328"/>
      <c r="JBV847" s="328"/>
      <c r="JBW847" s="328"/>
      <c r="JBX847" s="328"/>
      <c r="JBY847" s="328"/>
      <c r="JBZ847" s="328"/>
      <c r="JCA847" s="328"/>
      <c r="JCB847" s="328"/>
      <c r="JCC847" s="328"/>
      <c r="JCD847" s="328"/>
      <c r="JCE847" s="328"/>
      <c r="JCF847" s="328"/>
      <c r="JCG847" s="328"/>
      <c r="JCH847" s="328"/>
      <c r="JCI847" s="328"/>
      <c r="JCJ847" s="328"/>
      <c r="JCK847" s="328"/>
      <c r="JCL847" s="328"/>
      <c r="JCM847" s="328"/>
      <c r="JCN847" s="328"/>
      <c r="JCO847" s="328"/>
      <c r="JCP847" s="328"/>
      <c r="JCQ847" s="328"/>
      <c r="JCR847" s="328"/>
      <c r="JCS847" s="328"/>
      <c r="JCT847" s="328"/>
      <c r="JCU847" s="328"/>
      <c r="JCV847" s="328"/>
      <c r="JCW847" s="328"/>
      <c r="JCX847" s="328"/>
      <c r="JCY847" s="328"/>
      <c r="JCZ847" s="328"/>
      <c r="JDA847" s="328"/>
      <c r="JDB847" s="328"/>
      <c r="JDC847" s="328"/>
      <c r="JDD847" s="328"/>
      <c r="JDE847" s="328"/>
      <c r="JDF847" s="328"/>
      <c r="JDG847" s="328"/>
      <c r="JDH847" s="328"/>
      <c r="JDI847" s="328"/>
      <c r="JDJ847" s="328"/>
      <c r="JDK847" s="328"/>
      <c r="JDL847" s="328"/>
      <c r="JDM847" s="328"/>
      <c r="JDN847" s="328"/>
      <c r="JDO847" s="328"/>
      <c r="JDP847" s="328"/>
      <c r="JDQ847" s="328"/>
      <c r="JDR847" s="328"/>
      <c r="JDS847" s="328"/>
      <c r="JDT847" s="328"/>
      <c r="JDU847" s="328"/>
      <c r="JDV847" s="328"/>
      <c r="JDW847" s="328"/>
      <c r="JDX847" s="328"/>
      <c r="JDY847" s="328"/>
      <c r="JDZ847" s="328"/>
      <c r="JEA847" s="328"/>
      <c r="JEB847" s="328"/>
      <c r="JEC847" s="328"/>
      <c r="JED847" s="328"/>
      <c r="JEE847" s="328"/>
      <c r="JEF847" s="328"/>
      <c r="JEG847" s="328"/>
      <c r="JEH847" s="328"/>
      <c r="JEI847" s="328"/>
      <c r="JEJ847" s="328"/>
      <c r="JEK847" s="328"/>
      <c r="JEL847" s="328"/>
      <c r="JEM847" s="328"/>
      <c r="JEN847" s="328"/>
      <c r="JEO847" s="328"/>
      <c r="JEP847" s="328"/>
      <c r="JEQ847" s="328"/>
      <c r="JER847" s="328"/>
      <c r="JES847" s="328"/>
      <c r="JET847" s="328"/>
      <c r="JEU847" s="328"/>
      <c r="JEV847" s="328"/>
      <c r="JEW847" s="328"/>
      <c r="JEX847" s="328"/>
      <c r="JEY847" s="328"/>
      <c r="JEZ847" s="328"/>
      <c r="JFA847" s="328"/>
      <c r="JFB847" s="328"/>
      <c r="JFC847" s="328"/>
      <c r="JFD847" s="328"/>
      <c r="JFE847" s="328"/>
      <c r="JFF847" s="328"/>
      <c r="JFG847" s="328"/>
      <c r="JFH847" s="328"/>
      <c r="JFI847" s="328"/>
      <c r="JFJ847" s="328"/>
      <c r="JFK847" s="328"/>
      <c r="JFL847" s="328"/>
      <c r="JFM847" s="328"/>
      <c r="JFN847" s="328"/>
      <c r="JFO847" s="328"/>
      <c r="JFP847" s="328"/>
      <c r="JFQ847" s="328"/>
      <c r="JFR847" s="328"/>
      <c r="JFS847" s="328"/>
      <c r="JFT847" s="328"/>
      <c r="JFU847" s="328"/>
      <c r="JFV847" s="328"/>
      <c r="JFW847" s="328"/>
      <c r="JFX847" s="328"/>
      <c r="JFY847" s="328"/>
      <c r="JFZ847" s="328"/>
      <c r="JGA847" s="328"/>
      <c r="JGB847" s="328"/>
      <c r="JGC847" s="328"/>
      <c r="JGD847" s="328"/>
      <c r="JGE847" s="328"/>
      <c r="JGF847" s="328"/>
      <c r="JGG847" s="328"/>
      <c r="JGH847" s="328"/>
      <c r="JGI847" s="328"/>
      <c r="JGJ847" s="328"/>
      <c r="JGK847" s="328"/>
      <c r="JGL847" s="328"/>
      <c r="JGM847" s="328"/>
      <c r="JGN847" s="328"/>
      <c r="JGO847" s="328"/>
      <c r="JGP847" s="328"/>
      <c r="JGQ847" s="328"/>
      <c r="JGR847" s="328"/>
      <c r="JGS847" s="328"/>
      <c r="JGT847" s="328"/>
      <c r="JGU847" s="328"/>
      <c r="JGV847" s="328"/>
      <c r="JGW847" s="328"/>
      <c r="JGX847" s="328"/>
      <c r="JGY847" s="328"/>
      <c r="JGZ847" s="328"/>
      <c r="JHA847" s="328"/>
      <c r="JHB847" s="328"/>
      <c r="JHC847" s="328"/>
      <c r="JHD847" s="328"/>
      <c r="JHE847" s="328"/>
      <c r="JHF847" s="328"/>
      <c r="JHG847" s="328"/>
      <c r="JHH847" s="328"/>
      <c r="JHI847" s="328"/>
      <c r="JHJ847" s="328"/>
      <c r="JHK847" s="328"/>
      <c r="JHL847" s="328"/>
      <c r="JHM847" s="328"/>
      <c r="JHN847" s="328"/>
      <c r="JHO847" s="328"/>
      <c r="JHP847" s="328"/>
      <c r="JHQ847" s="328"/>
      <c r="JHR847" s="328"/>
      <c r="JHS847" s="328"/>
      <c r="JHT847" s="328"/>
      <c r="JHU847" s="328"/>
      <c r="JHV847" s="328"/>
      <c r="JHW847" s="328"/>
      <c r="JHX847" s="328"/>
      <c r="JHY847" s="328"/>
      <c r="JHZ847" s="328"/>
      <c r="JIA847" s="328"/>
      <c r="JIB847" s="328"/>
      <c r="JIC847" s="328"/>
      <c r="JID847" s="328"/>
      <c r="JIE847" s="328"/>
      <c r="JIF847" s="328"/>
      <c r="JIG847" s="328"/>
      <c r="JIH847" s="328"/>
      <c r="JII847" s="328"/>
      <c r="JIJ847" s="328"/>
      <c r="JIK847" s="328"/>
      <c r="JIL847" s="328"/>
      <c r="JIM847" s="328"/>
      <c r="JIN847" s="328"/>
      <c r="JIO847" s="328"/>
      <c r="JIP847" s="328"/>
      <c r="JIQ847" s="328"/>
      <c r="JIR847" s="328"/>
      <c r="JIS847" s="328"/>
      <c r="JIT847" s="328"/>
      <c r="JIU847" s="328"/>
      <c r="JIV847" s="328"/>
      <c r="JIW847" s="328"/>
      <c r="JIX847" s="328"/>
      <c r="JIY847" s="328"/>
      <c r="JIZ847" s="328"/>
      <c r="JJA847" s="328"/>
      <c r="JJB847" s="328"/>
      <c r="JJC847" s="328"/>
      <c r="JJD847" s="328"/>
      <c r="JJE847" s="328"/>
      <c r="JJF847" s="328"/>
      <c r="JJG847" s="328"/>
      <c r="JJH847" s="328"/>
      <c r="JJI847" s="328"/>
      <c r="JJJ847" s="328"/>
      <c r="JJK847" s="328"/>
      <c r="JJL847" s="328"/>
      <c r="JJM847" s="328"/>
      <c r="JJN847" s="328"/>
      <c r="JJO847" s="328"/>
      <c r="JJP847" s="328"/>
      <c r="JJQ847" s="328"/>
      <c r="JJR847" s="328"/>
      <c r="JJS847" s="328"/>
      <c r="JJT847" s="328"/>
      <c r="JJU847" s="328"/>
      <c r="JJV847" s="328"/>
      <c r="JJW847" s="328"/>
      <c r="JJX847" s="328"/>
      <c r="JJY847" s="328"/>
      <c r="JJZ847" s="328"/>
      <c r="JKA847" s="328"/>
      <c r="JKB847" s="328"/>
      <c r="JKC847" s="328"/>
      <c r="JKD847" s="328"/>
      <c r="JKE847" s="328"/>
      <c r="JKF847" s="328"/>
      <c r="JKG847" s="328"/>
      <c r="JKH847" s="328"/>
      <c r="JKI847" s="328"/>
      <c r="JKJ847" s="328"/>
      <c r="JKK847" s="328"/>
      <c r="JKL847" s="328"/>
      <c r="JKM847" s="328"/>
      <c r="JKN847" s="328"/>
      <c r="JKO847" s="328"/>
      <c r="JKP847" s="328"/>
      <c r="JKQ847" s="328"/>
      <c r="JKR847" s="328"/>
      <c r="JKS847" s="328"/>
      <c r="JKT847" s="328"/>
      <c r="JKU847" s="328"/>
      <c r="JKV847" s="328"/>
      <c r="JKW847" s="328"/>
      <c r="JKX847" s="328"/>
      <c r="JKY847" s="328"/>
      <c r="JKZ847" s="328"/>
      <c r="JLA847" s="328"/>
      <c r="JLB847" s="328"/>
      <c r="JLC847" s="328"/>
      <c r="JLD847" s="328"/>
      <c r="JLE847" s="328"/>
      <c r="JLF847" s="328"/>
      <c r="JLG847" s="328"/>
      <c r="JLH847" s="328"/>
      <c r="JLI847" s="328"/>
      <c r="JLJ847" s="328"/>
      <c r="JLK847" s="328"/>
      <c r="JLL847" s="328"/>
      <c r="JLM847" s="328"/>
      <c r="JLN847" s="328"/>
      <c r="JLO847" s="328"/>
      <c r="JLP847" s="328"/>
      <c r="JLQ847" s="328"/>
      <c r="JLR847" s="328"/>
      <c r="JLS847" s="328"/>
      <c r="JLT847" s="328"/>
      <c r="JLU847" s="328"/>
      <c r="JLV847" s="328"/>
      <c r="JLW847" s="328"/>
      <c r="JLX847" s="328"/>
      <c r="JLY847" s="328"/>
      <c r="JLZ847" s="328"/>
      <c r="JMA847" s="328"/>
      <c r="JMB847" s="328"/>
      <c r="JMC847" s="328"/>
      <c r="JMD847" s="328"/>
      <c r="JME847" s="328"/>
      <c r="JMF847" s="328"/>
      <c r="JMG847" s="328"/>
      <c r="JMH847" s="328"/>
      <c r="JMI847" s="328"/>
      <c r="JMJ847" s="328"/>
      <c r="JMK847" s="328"/>
      <c r="JML847" s="328"/>
      <c r="JMM847" s="328"/>
      <c r="JMN847" s="328"/>
      <c r="JMO847" s="328"/>
      <c r="JMP847" s="328"/>
      <c r="JMQ847" s="328"/>
      <c r="JMR847" s="328"/>
      <c r="JMS847" s="328"/>
      <c r="JMT847" s="328"/>
      <c r="JMU847" s="328"/>
      <c r="JMV847" s="328"/>
      <c r="JMW847" s="328"/>
      <c r="JMX847" s="328"/>
      <c r="JMY847" s="328"/>
      <c r="JMZ847" s="328"/>
      <c r="JNA847" s="328"/>
      <c r="JNB847" s="328"/>
      <c r="JNC847" s="328"/>
      <c r="JND847" s="328"/>
      <c r="JNE847" s="328"/>
      <c r="JNF847" s="328"/>
      <c r="JNG847" s="328"/>
      <c r="JNH847" s="328"/>
      <c r="JNI847" s="328"/>
      <c r="JNJ847" s="328"/>
      <c r="JNK847" s="328"/>
      <c r="JNL847" s="328"/>
      <c r="JNM847" s="328"/>
      <c r="JNN847" s="328"/>
      <c r="JNO847" s="328"/>
      <c r="JNP847" s="328"/>
      <c r="JNQ847" s="328"/>
      <c r="JNR847" s="328"/>
      <c r="JNS847" s="328"/>
      <c r="JNT847" s="328"/>
      <c r="JNU847" s="328"/>
      <c r="JNV847" s="328"/>
      <c r="JNW847" s="328"/>
      <c r="JNX847" s="328"/>
      <c r="JNY847" s="328"/>
      <c r="JNZ847" s="328"/>
      <c r="JOA847" s="328"/>
      <c r="JOB847" s="328"/>
      <c r="JOC847" s="328"/>
      <c r="JOD847" s="328"/>
      <c r="JOE847" s="328"/>
      <c r="JOF847" s="328"/>
      <c r="JOG847" s="328"/>
      <c r="JOH847" s="328"/>
      <c r="JOI847" s="328"/>
      <c r="JOJ847" s="328"/>
      <c r="JOK847" s="328"/>
      <c r="JOL847" s="328"/>
      <c r="JOM847" s="328"/>
      <c r="JON847" s="328"/>
      <c r="JOO847" s="328"/>
      <c r="JOP847" s="328"/>
      <c r="JOQ847" s="328"/>
      <c r="JOR847" s="328"/>
      <c r="JOS847" s="328"/>
      <c r="JOT847" s="328"/>
      <c r="JOU847" s="328"/>
      <c r="JOV847" s="328"/>
      <c r="JOW847" s="328"/>
      <c r="JOX847" s="328"/>
      <c r="JOY847" s="328"/>
      <c r="JOZ847" s="328"/>
      <c r="JPA847" s="328"/>
      <c r="JPB847" s="328"/>
      <c r="JPC847" s="328"/>
      <c r="JPD847" s="328"/>
      <c r="JPE847" s="328"/>
      <c r="JPF847" s="328"/>
      <c r="JPG847" s="328"/>
      <c r="JPH847" s="328"/>
      <c r="JPI847" s="328"/>
      <c r="JPJ847" s="328"/>
      <c r="JPK847" s="328"/>
      <c r="JPL847" s="328"/>
      <c r="JPM847" s="328"/>
      <c r="JPN847" s="328"/>
      <c r="JPO847" s="328"/>
      <c r="JPP847" s="328"/>
      <c r="JPQ847" s="328"/>
      <c r="JPR847" s="328"/>
      <c r="JPS847" s="328"/>
      <c r="JPT847" s="328"/>
      <c r="JPU847" s="328"/>
      <c r="JPV847" s="328"/>
      <c r="JPW847" s="328"/>
      <c r="JPX847" s="328"/>
      <c r="JPY847" s="328"/>
      <c r="JPZ847" s="328"/>
      <c r="JQA847" s="328"/>
      <c r="JQB847" s="328"/>
      <c r="JQC847" s="328"/>
      <c r="JQD847" s="328"/>
      <c r="JQE847" s="328"/>
      <c r="JQF847" s="328"/>
      <c r="JQG847" s="328"/>
      <c r="JQH847" s="328"/>
      <c r="JQI847" s="328"/>
      <c r="JQJ847" s="328"/>
      <c r="JQK847" s="328"/>
      <c r="JQL847" s="328"/>
      <c r="JQM847" s="328"/>
      <c r="JQN847" s="328"/>
      <c r="JQO847" s="328"/>
      <c r="JQP847" s="328"/>
      <c r="JQQ847" s="328"/>
      <c r="JQR847" s="328"/>
      <c r="JQS847" s="328"/>
      <c r="JQT847" s="328"/>
      <c r="JQU847" s="328"/>
      <c r="JQV847" s="328"/>
      <c r="JQW847" s="328"/>
      <c r="JQX847" s="328"/>
      <c r="JQY847" s="328"/>
      <c r="JQZ847" s="328"/>
      <c r="JRA847" s="328"/>
      <c r="JRB847" s="328"/>
      <c r="JRC847" s="328"/>
      <c r="JRD847" s="328"/>
      <c r="JRE847" s="328"/>
      <c r="JRF847" s="328"/>
      <c r="JRG847" s="328"/>
      <c r="JRH847" s="328"/>
      <c r="JRI847" s="328"/>
      <c r="JRJ847" s="328"/>
      <c r="JRK847" s="328"/>
      <c r="JRL847" s="328"/>
      <c r="JRM847" s="328"/>
      <c r="JRN847" s="328"/>
      <c r="JRO847" s="328"/>
      <c r="JRP847" s="328"/>
      <c r="JRQ847" s="328"/>
      <c r="JRR847" s="328"/>
      <c r="JRS847" s="328"/>
      <c r="JRT847" s="328"/>
      <c r="JRU847" s="328"/>
      <c r="JRV847" s="328"/>
      <c r="JRW847" s="328"/>
      <c r="JRX847" s="328"/>
      <c r="JRY847" s="328"/>
      <c r="JRZ847" s="328"/>
      <c r="JSA847" s="328"/>
      <c r="JSB847" s="328"/>
      <c r="JSC847" s="328"/>
      <c r="JSD847" s="328"/>
      <c r="JSE847" s="328"/>
      <c r="JSF847" s="328"/>
      <c r="JSG847" s="328"/>
      <c r="JSH847" s="328"/>
      <c r="JSI847" s="328"/>
      <c r="JSJ847" s="328"/>
      <c r="JSK847" s="328"/>
      <c r="JSL847" s="328"/>
      <c r="JSM847" s="328"/>
      <c r="JSN847" s="328"/>
      <c r="JSO847" s="328"/>
      <c r="JSP847" s="328"/>
      <c r="JSQ847" s="328"/>
      <c r="JSR847" s="328"/>
      <c r="JSS847" s="328"/>
      <c r="JST847" s="328"/>
      <c r="JSU847" s="328"/>
      <c r="JSV847" s="328"/>
      <c r="JSW847" s="328"/>
      <c r="JSX847" s="328"/>
      <c r="JSY847" s="328"/>
      <c r="JSZ847" s="328"/>
      <c r="JTA847" s="328"/>
      <c r="JTB847" s="328"/>
      <c r="JTC847" s="328"/>
      <c r="JTD847" s="328"/>
      <c r="JTE847" s="328"/>
      <c r="JTF847" s="328"/>
      <c r="JTG847" s="328"/>
      <c r="JTH847" s="328"/>
      <c r="JTI847" s="328"/>
      <c r="JTJ847" s="328"/>
      <c r="JTK847" s="328"/>
      <c r="JTL847" s="328"/>
      <c r="JTM847" s="328"/>
      <c r="JTN847" s="328"/>
      <c r="JTO847" s="328"/>
      <c r="JTP847" s="328"/>
      <c r="JTQ847" s="328"/>
      <c r="JTR847" s="328"/>
      <c r="JTS847" s="328"/>
      <c r="JTT847" s="328"/>
      <c r="JTU847" s="328"/>
      <c r="JTV847" s="328"/>
      <c r="JTW847" s="328"/>
      <c r="JTX847" s="328"/>
      <c r="JTY847" s="328"/>
      <c r="JTZ847" s="328"/>
      <c r="JUA847" s="328"/>
      <c r="JUB847" s="328"/>
      <c r="JUC847" s="328"/>
      <c r="JUD847" s="328"/>
      <c r="JUE847" s="328"/>
      <c r="JUF847" s="328"/>
      <c r="JUG847" s="328"/>
      <c r="JUH847" s="328"/>
      <c r="JUI847" s="328"/>
      <c r="JUJ847" s="328"/>
      <c r="JUK847" s="328"/>
      <c r="JUL847" s="328"/>
      <c r="JUM847" s="328"/>
      <c r="JUN847" s="328"/>
      <c r="JUO847" s="328"/>
      <c r="JUP847" s="328"/>
      <c r="JUQ847" s="328"/>
      <c r="JUR847" s="328"/>
      <c r="JUS847" s="328"/>
      <c r="JUT847" s="328"/>
      <c r="JUU847" s="328"/>
      <c r="JUV847" s="328"/>
      <c r="JUW847" s="328"/>
      <c r="JUX847" s="328"/>
      <c r="JUY847" s="328"/>
      <c r="JUZ847" s="328"/>
      <c r="JVA847" s="328"/>
      <c r="JVB847" s="328"/>
      <c r="JVC847" s="328"/>
      <c r="JVD847" s="328"/>
      <c r="JVE847" s="328"/>
      <c r="JVF847" s="328"/>
      <c r="JVG847" s="328"/>
      <c r="JVH847" s="328"/>
      <c r="JVI847" s="328"/>
      <c r="JVJ847" s="328"/>
      <c r="JVK847" s="328"/>
      <c r="JVL847" s="328"/>
      <c r="JVM847" s="328"/>
      <c r="JVN847" s="328"/>
      <c r="JVO847" s="328"/>
      <c r="JVP847" s="328"/>
      <c r="JVQ847" s="328"/>
      <c r="JVR847" s="328"/>
      <c r="JVS847" s="328"/>
      <c r="JVT847" s="328"/>
      <c r="JVU847" s="328"/>
      <c r="JVV847" s="328"/>
      <c r="JVW847" s="328"/>
      <c r="JVX847" s="328"/>
      <c r="JVY847" s="328"/>
      <c r="JVZ847" s="328"/>
      <c r="JWA847" s="328"/>
      <c r="JWB847" s="328"/>
      <c r="JWC847" s="328"/>
      <c r="JWD847" s="328"/>
      <c r="JWE847" s="328"/>
      <c r="JWF847" s="328"/>
      <c r="JWG847" s="328"/>
      <c r="JWH847" s="328"/>
      <c r="JWI847" s="328"/>
      <c r="JWJ847" s="328"/>
      <c r="JWK847" s="328"/>
      <c r="JWL847" s="328"/>
      <c r="JWM847" s="328"/>
      <c r="JWN847" s="328"/>
      <c r="JWO847" s="328"/>
      <c r="JWP847" s="328"/>
      <c r="JWQ847" s="328"/>
      <c r="JWR847" s="328"/>
      <c r="JWS847" s="328"/>
      <c r="JWT847" s="328"/>
      <c r="JWU847" s="328"/>
      <c r="JWV847" s="328"/>
      <c r="JWW847" s="328"/>
      <c r="JWX847" s="328"/>
      <c r="JWY847" s="328"/>
      <c r="JWZ847" s="328"/>
      <c r="JXA847" s="328"/>
      <c r="JXB847" s="328"/>
      <c r="JXC847" s="328"/>
      <c r="JXD847" s="328"/>
      <c r="JXE847" s="328"/>
      <c r="JXF847" s="328"/>
      <c r="JXG847" s="328"/>
      <c r="JXH847" s="328"/>
      <c r="JXI847" s="328"/>
      <c r="JXJ847" s="328"/>
      <c r="JXK847" s="328"/>
      <c r="JXL847" s="328"/>
      <c r="JXM847" s="328"/>
      <c r="JXN847" s="328"/>
      <c r="JXO847" s="328"/>
      <c r="JXP847" s="328"/>
      <c r="JXQ847" s="328"/>
      <c r="JXR847" s="328"/>
      <c r="JXS847" s="328"/>
      <c r="JXT847" s="328"/>
      <c r="JXU847" s="328"/>
      <c r="JXV847" s="328"/>
      <c r="JXW847" s="328"/>
      <c r="JXX847" s="328"/>
      <c r="JXY847" s="328"/>
      <c r="JXZ847" s="328"/>
      <c r="JYA847" s="328"/>
      <c r="JYB847" s="328"/>
      <c r="JYC847" s="328"/>
      <c r="JYD847" s="328"/>
      <c r="JYE847" s="328"/>
      <c r="JYF847" s="328"/>
      <c r="JYG847" s="328"/>
      <c r="JYH847" s="328"/>
      <c r="JYI847" s="328"/>
      <c r="JYJ847" s="328"/>
      <c r="JYK847" s="328"/>
      <c r="JYL847" s="328"/>
      <c r="JYM847" s="328"/>
      <c r="JYN847" s="328"/>
      <c r="JYO847" s="328"/>
      <c r="JYP847" s="328"/>
      <c r="JYQ847" s="328"/>
      <c r="JYR847" s="328"/>
      <c r="JYS847" s="328"/>
      <c r="JYT847" s="328"/>
      <c r="JYU847" s="328"/>
      <c r="JYV847" s="328"/>
      <c r="JYW847" s="328"/>
      <c r="JYX847" s="328"/>
      <c r="JYY847" s="328"/>
      <c r="JYZ847" s="328"/>
      <c r="JZA847" s="328"/>
      <c r="JZB847" s="328"/>
      <c r="JZC847" s="328"/>
      <c r="JZD847" s="328"/>
      <c r="JZE847" s="328"/>
      <c r="JZF847" s="328"/>
      <c r="JZG847" s="328"/>
      <c r="JZH847" s="328"/>
      <c r="JZI847" s="328"/>
      <c r="JZJ847" s="328"/>
      <c r="JZK847" s="328"/>
      <c r="JZL847" s="328"/>
      <c r="JZM847" s="328"/>
      <c r="JZN847" s="328"/>
      <c r="JZO847" s="328"/>
      <c r="JZP847" s="328"/>
      <c r="JZQ847" s="328"/>
      <c r="JZR847" s="328"/>
      <c r="JZS847" s="328"/>
      <c r="JZT847" s="328"/>
      <c r="JZU847" s="328"/>
      <c r="JZV847" s="328"/>
      <c r="JZW847" s="328"/>
      <c r="JZX847" s="328"/>
      <c r="JZY847" s="328"/>
      <c r="JZZ847" s="328"/>
      <c r="KAA847" s="328"/>
      <c r="KAB847" s="328"/>
      <c r="KAC847" s="328"/>
      <c r="KAD847" s="328"/>
      <c r="KAE847" s="328"/>
      <c r="KAF847" s="328"/>
      <c r="KAG847" s="328"/>
      <c r="KAH847" s="328"/>
      <c r="KAI847" s="328"/>
      <c r="KAJ847" s="328"/>
      <c r="KAK847" s="328"/>
      <c r="KAL847" s="328"/>
      <c r="KAM847" s="328"/>
      <c r="KAN847" s="328"/>
      <c r="KAO847" s="328"/>
      <c r="KAP847" s="328"/>
      <c r="KAQ847" s="328"/>
      <c r="KAR847" s="328"/>
      <c r="KAS847" s="328"/>
      <c r="KAT847" s="328"/>
      <c r="KAU847" s="328"/>
      <c r="KAV847" s="328"/>
      <c r="KAW847" s="328"/>
      <c r="KAX847" s="328"/>
      <c r="KAY847" s="328"/>
      <c r="KAZ847" s="328"/>
      <c r="KBA847" s="328"/>
      <c r="KBB847" s="328"/>
      <c r="KBC847" s="328"/>
      <c r="KBD847" s="328"/>
      <c r="KBE847" s="328"/>
      <c r="KBF847" s="328"/>
      <c r="KBG847" s="328"/>
      <c r="KBH847" s="328"/>
      <c r="KBI847" s="328"/>
      <c r="KBJ847" s="328"/>
      <c r="KBK847" s="328"/>
      <c r="KBL847" s="328"/>
      <c r="KBM847" s="328"/>
      <c r="KBN847" s="328"/>
      <c r="KBO847" s="328"/>
      <c r="KBP847" s="328"/>
      <c r="KBQ847" s="328"/>
      <c r="KBR847" s="328"/>
      <c r="KBS847" s="328"/>
      <c r="KBT847" s="328"/>
      <c r="KBU847" s="328"/>
      <c r="KBV847" s="328"/>
      <c r="KBW847" s="328"/>
      <c r="KBX847" s="328"/>
      <c r="KBY847" s="328"/>
      <c r="KBZ847" s="328"/>
      <c r="KCA847" s="328"/>
      <c r="KCB847" s="328"/>
      <c r="KCC847" s="328"/>
      <c r="KCD847" s="328"/>
      <c r="KCE847" s="328"/>
      <c r="KCF847" s="328"/>
      <c r="KCG847" s="328"/>
      <c r="KCH847" s="328"/>
      <c r="KCI847" s="328"/>
      <c r="KCJ847" s="328"/>
      <c r="KCK847" s="328"/>
      <c r="KCL847" s="328"/>
      <c r="KCM847" s="328"/>
      <c r="KCN847" s="328"/>
      <c r="KCO847" s="328"/>
      <c r="KCP847" s="328"/>
      <c r="KCQ847" s="328"/>
      <c r="KCR847" s="328"/>
      <c r="KCS847" s="328"/>
      <c r="KCT847" s="328"/>
      <c r="KCU847" s="328"/>
      <c r="KCV847" s="328"/>
      <c r="KCW847" s="328"/>
      <c r="KCX847" s="328"/>
      <c r="KCY847" s="328"/>
      <c r="KCZ847" s="328"/>
      <c r="KDA847" s="328"/>
      <c r="KDB847" s="328"/>
      <c r="KDC847" s="328"/>
      <c r="KDD847" s="328"/>
      <c r="KDE847" s="328"/>
      <c r="KDF847" s="328"/>
      <c r="KDG847" s="328"/>
      <c r="KDH847" s="328"/>
      <c r="KDI847" s="328"/>
      <c r="KDJ847" s="328"/>
      <c r="KDK847" s="328"/>
      <c r="KDL847" s="328"/>
      <c r="KDM847" s="328"/>
      <c r="KDN847" s="328"/>
      <c r="KDO847" s="328"/>
      <c r="KDP847" s="328"/>
      <c r="KDQ847" s="328"/>
      <c r="KDR847" s="328"/>
      <c r="KDS847" s="328"/>
      <c r="KDT847" s="328"/>
      <c r="KDU847" s="328"/>
      <c r="KDV847" s="328"/>
      <c r="KDW847" s="328"/>
      <c r="KDX847" s="328"/>
      <c r="KDY847" s="328"/>
      <c r="KDZ847" s="328"/>
      <c r="KEA847" s="328"/>
      <c r="KEB847" s="328"/>
      <c r="KEC847" s="328"/>
      <c r="KED847" s="328"/>
      <c r="KEE847" s="328"/>
      <c r="KEF847" s="328"/>
      <c r="KEG847" s="328"/>
      <c r="KEH847" s="328"/>
      <c r="KEI847" s="328"/>
      <c r="KEJ847" s="328"/>
      <c r="KEK847" s="328"/>
      <c r="KEL847" s="328"/>
      <c r="KEM847" s="328"/>
      <c r="KEN847" s="328"/>
      <c r="KEO847" s="328"/>
      <c r="KEP847" s="328"/>
      <c r="KEQ847" s="328"/>
      <c r="KER847" s="328"/>
      <c r="KES847" s="328"/>
      <c r="KET847" s="328"/>
      <c r="KEU847" s="328"/>
      <c r="KEV847" s="328"/>
      <c r="KEW847" s="328"/>
      <c r="KEX847" s="328"/>
      <c r="KEY847" s="328"/>
      <c r="KEZ847" s="328"/>
      <c r="KFA847" s="328"/>
      <c r="KFB847" s="328"/>
      <c r="KFC847" s="328"/>
      <c r="KFD847" s="328"/>
      <c r="KFE847" s="328"/>
      <c r="KFF847" s="328"/>
      <c r="KFG847" s="328"/>
      <c r="KFH847" s="328"/>
      <c r="KFI847" s="328"/>
      <c r="KFJ847" s="328"/>
      <c r="KFK847" s="328"/>
      <c r="KFL847" s="328"/>
      <c r="KFM847" s="328"/>
      <c r="KFN847" s="328"/>
      <c r="KFO847" s="328"/>
      <c r="KFP847" s="328"/>
      <c r="KFQ847" s="328"/>
      <c r="KFR847" s="328"/>
      <c r="KFS847" s="328"/>
      <c r="KFT847" s="328"/>
      <c r="KFU847" s="328"/>
      <c r="KFV847" s="328"/>
      <c r="KFW847" s="328"/>
      <c r="KFX847" s="328"/>
      <c r="KFY847" s="328"/>
      <c r="KFZ847" s="328"/>
      <c r="KGA847" s="328"/>
      <c r="KGB847" s="328"/>
      <c r="KGC847" s="328"/>
      <c r="KGD847" s="328"/>
      <c r="KGE847" s="328"/>
      <c r="KGF847" s="328"/>
      <c r="KGG847" s="328"/>
      <c r="KGH847" s="328"/>
      <c r="KGI847" s="328"/>
      <c r="KGJ847" s="328"/>
      <c r="KGK847" s="328"/>
      <c r="KGL847" s="328"/>
      <c r="KGM847" s="328"/>
      <c r="KGN847" s="328"/>
      <c r="KGO847" s="328"/>
      <c r="KGP847" s="328"/>
      <c r="KGQ847" s="328"/>
      <c r="KGR847" s="328"/>
      <c r="KGS847" s="328"/>
      <c r="KGT847" s="328"/>
      <c r="KGU847" s="328"/>
      <c r="KGV847" s="328"/>
      <c r="KGW847" s="328"/>
      <c r="KGX847" s="328"/>
      <c r="KGY847" s="328"/>
      <c r="KGZ847" s="328"/>
      <c r="KHA847" s="328"/>
      <c r="KHB847" s="328"/>
      <c r="KHC847" s="328"/>
      <c r="KHD847" s="328"/>
      <c r="KHE847" s="328"/>
      <c r="KHF847" s="328"/>
      <c r="KHG847" s="328"/>
      <c r="KHH847" s="328"/>
      <c r="KHI847" s="328"/>
      <c r="KHJ847" s="328"/>
      <c r="KHK847" s="328"/>
      <c r="KHL847" s="328"/>
      <c r="KHM847" s="328"/>
      <c r="KHN847" s="328"/>
      <c r="KHO847" s="328"/>
      <c r="KHP847" s="328"/>
      <c r="KHQ847" s="328"/>
      <c r="KHR847" s="328"/>
      <c r="KHS847" s="328"/>
      <c r="KHT847" s="328"/>
      <c r="KHU847" s="328"/>
      <c r="KHV847" s="328"/>
      <c r="KHW847" s="328"/>
      <c r="KHX847" s="328"/>
      <c r="KHY847" s="328"/>
      <c r="KHZ847" s="328"/>
      <c r="KIA847" s="328"/>
      <c r="KIB847" s="328"/>
      <c r="KIC847" s="328"/>
      <c r="KID847" s="328"/>
      <c r="KIE847" s="328"/>
      <c r="KIF847" s="328"/>
      <c r="KIG847" s="328"/>
      <c r="KIH847" s="328"/>
      <c r="KII847" s="328"/>
      <c r="KIJ847" s="328"/>
      <c r="KIK847" s="328"/>
      <c r="KIL847" s="328"/>
      <c r="KIM847" s="328"/>
      <c r="KIN847" s="328"/>
      <c r="KIO847" s="328"/>
      <c r="KIP847" s="328"/>
      <c r="KIQ847" s="328"/>
      <c r="KIR847" s="328"/>
      <c r="KIS847" s="328"/>
      <c r="KIT847" s="328"/>
      <c r="KIU847" s="328"/>
      <c r="KIV847" s="328"/>
      <c r="KIW847" s="328"/>
      <c r="KIX847" s="328"/>
      <c r="KIY847" s="328"/>
      <c r="KIZ847" s="328"/>
      <c r="KJA847" s="328"/>
      <c r="KJB847" s="328"/>
      <c r="KJC847" s="328"/>
      <c r="KJD847" s="328"/>
      <c r="KJE847" s="328"/>
      <c r="KJF847" s="328"/>
      <c r="KJG847" s="328"/>
      <c r="KJH847" s="328"/>
      <c r="KJI847" s="328"/>
      <c r="KJJ847" s="328"/>
      <c r="KJK847" s="328"/>
      <c r="KJL847" s="328"/>
      <c r="KJM847" s="328"/>
      <c r="KJN847" s="328"/>
      <c r="KJO847" s="328"/>
      <c r="KJP847" s="328"/>
      <c r="KJQ847" s="328"/>
      <c r="KJR847" s="328"/>
      <c r="KJS847" s="328"/>
      <c r="KJT847" s="328"/>
      <c r="KJU847" s="328"/>
      <c r="KJV847" s="328"/>
      <c r="KJW847" s="328"/>
      <c r="KJX847" s="328"/>
      <c r="KJY847" s="328"/>
      <c r="KJZ847" s="328"/>
      <c r="KKA847" s="328"/>
      <c r="KKB847" s="328"/>
      <c r="KKC847" s="328"/>
      <c r="KKD847" s="328"/>
      <c r="KKE847" s="328"/>
      <c r="KKF847" s="328"/>
      <c r="KKG847" s="328"/>
      <c r="KKH847" s="328"/>
      <c r="KKI847" s="328"/>
      <c r="KKJ847" s="328"/>
      <c r="KKK847" s="328"/>
      <c r="KKL847" s="328"/>
      <c r="KKM847" s="328"/>
      <c r="KKN847" s="328"/>
      <c r="KKO847" s="328"/>
      <c r="KKP847" s="328"/>
      <c r="KKQ847" s="328"/>
      <c r="KKR847" s="328"/>
      <c r="KKS847" s="328"/>
      <c r="KKT847" s="328"/>
      <c r="KKU847" s="328"/>
      <c r="KKV847" s="328"/>
      <c r="KKW847" s="328"/>
      <c r="KKX847" s="328"/>
      <c r="KKY847" s="328"/>
      <c r="KKZ847" s="328"/>
      <c r="KLA847" s="328"/>
      <c r="KLB847" s="328"/>
      <c r="KLC847" s="328"/>
      <c r="KLD847" s="328"/>
      <c r="KLE847" s="328"/>
      <c r="KLF847" s="328"/>
      <c r="KLG847" s="328"/>
      <c r="KLH847" s="328"/>
      <c r="KLI847" s="328"/>
      <c r="KLJ847" s="328"/>
      <c r="KLK847" s="328"/>
      <c r="KLL847" s="328"/>
      <c r="KLM847" s="328"/>
      <c r="KLN847" s="328"/>
      <c r="KLO847" s="328"/>
      <c r="KLP847" s="328"/>
      <c r="KLQ847" s="328"/>
      <c r="KLR847" s="328"/>
      <c r="KLS847" s="328"/>
      <c r="KLT847" s="328"/>
      <c r="KLU847" s="328"/>
      <c r="KLV847" s="328"/>
      <c r="KLW847" s="328"/>
      <c r="KLX847" s="328"/>
      <c r="KLY847" s="328"/>
      <c r="KLZ847" s="328"/>
      <c r="KMA847" s="328"/>
      <c r="KMB847" s="328"/>
      <c r="KMC847" s="328"/>
      <c r="KMD847" s="328"/>
      <c r="KME847" s="328"/>
      <c r="KMF847" s="328"/>
      <c r="KMG847" s="328"/>
      <c r="KMH847" s="328"/>
      <c r="KMI847" s="328"/>
      <c r="KMJ847" s="328"/>
      <c r="KMK847" s="328"/>
      <c r="KML847" s="328"/>
      <c r="KMM847" s="328"/>
      <c r="KMN847" s="328"/>
      <c r="KMO847" s="328"/>
      <c r="KMP847" s="328"/>
      <c r="KMQ847" s="328"/>
      <c r="KMR847" s="328"/>
      <c r="KMS847" s="328"/>
      <c r="KMT847" s="328"/>
      <c r="KMU847" s="328"/>
      <c r="KMV847" s="328"/>
      <c r="KMW847" s="328"/>
      <c r="KMX847" s="328"/>
      <c r="KMY847" s="328"/>
      <c r="KMZ847" s="328"/>
      <c r="KNA847" s="328"/>
      <c r="KNB847" s="328"/>
      <c r="KNC847" s="328"/>
      <c r="KND847" s="328"/>
      <c r="KNE847" s="328"/>
      <c r="KNF847" s="328"/>
      <c r="KNG847" s="328"/>
      <c r="KNH847" s="328"/>
      <c r="KNI847" s="328"/>
      <c r="KNJ847" s="328"/>
      <c r="KNK847" s="328"/>
      <c r="KNL847" s="328"/>
      <c r="KNM847" s="328"/>
      <c r="KNN847" s="328"/>
      <c r="KNO847" s="328"/>
      <c r="KNP847" s="328"/>
      <c r="KNQ847" s="328"/>
      <c r="KNR847" s="328"/>
      <c r="KNS847" s="328"/>
      <c r="KNT847" s="328"/>
      <c r="KNU847" s="328"/>
      <c r="KNV847" s="328"/>
      <c r="KNW847" s="328"/>
      <c r="KNX847" s="328"/>
      <c r="KNY847" s="328"/>
      <c r="KNZ847" s="328"/>
      <c r="KOA847" s="328"/>
      <c r="KOB847" s="328"/>
      <c r="KOC847" s="328"/>
      <c r="KOD847" s="328"/>
      <c r="KOE847" s="328"/>
      <c r="KOF847" s="328"/>
      <c r="KOG847" s="328"/>
      <c r="KOH847" s="328"/>
      <c r="KOI847" s="328"/>
      <c r="KOJ847" s="328"/>
      <c r="KOK847" s="328"/>
      <c r="KOL847" s="328"/>
      <c r="KOM847" s="328"/>
      <c r="KON847" s="328"/>
      <c r="KOO847" s="328"/>
      <c r="KOP847" s="328"/>
      <c r="KOQ847" s="328"/>
      <c r="KOR847" s="328"/>
      <c r="KOS847" s="328"/>
      <c r="KOT847" s="328"/>
      <c r="KOU847" s="328"/>
      <c r="KOV847" s="328"/>
      <c r="KOW847" s="328"/>
      <c r="KOX847" s="328"/>
      <c r="KOY847" s="328"/>
      <c r="KOZ847" s="328"/>
      <c r="KPA847" s="328"/>
      <c r="KPB847" s="328"/>
      <c r="KPC847" s="328"/>
      <c r="KPD847" s="328"/>
      <c r="KPE847" s="328"/>
      <c r="KPF847" s="328"/>
      <c r="KPG847" s="328"/>
      <c r="KPH847" s="328"/>
      <c r="KPI847" s="328"/>
      <c r="KPJ847" s="328"/>
      <c r="KPK847" s="328"/>
      <c r="KPL847" s="328"/>
      <c r="KPM847" s="328"/>
      <c r="KPN847" s="328"/>
      <c r="KPO847" s="328"/>
      <c r="KPP847" s="328"/>
      <c r="KPQ847" s="328"/>
      <c r="KPR847" s="328"/>
      <c r="KPS847" s="328"/>
      <c r="KPT847" s="328"/>
      <c r="KPU847" s="328"/>
      <c r="KPV847" s="328"/>
      <c r="KPW847" s="328"/>
      <c r="KPX847" s="328"/>
      <c r="KPY847" s="328"/>
      <c r="KPZ847" s="328"/>
      <c r="KQA847" s="328"/>
      <c r="KQB847" s="328"/>
      <c r="KQC847" s="328"/>
      <c r="KQD847" s="328"/>
      <c r="KQE847" s="328"/>
      <c r="KQF847" s="328"/>
      <c r="KQG847" s="328"/>
      <c r="KQH847" s="328"/>
      <c r="KQI847" s="328"/>
      <c r="KQJ847" s="328"/>
      <c r="KQK847" s="328"/>
      <c r="KQL847" s="328"/>
      <c r="KQM847" s="328"/>
      <c r="KQN847" s="328"/>
      <c r="KQO847" s="328"/>
      <c r="KQP847" s="328"/>
      <c r="KQQ847" s="328"/>
      <c r="KQR847" s="328"/>
      <c r="KQS847" s="328"/>
      <c r="KQT847" s="328"/>
      <c r="KQU847" s="328"/>
      <c r="KQV847" s="328"/>
      <c r="KQW847" s="328"/>
      <c r="KQX847" s="328"/>
      <c r="KQY847" s="328"/>
      <c r="KQZ847" s="328"/>
      <c r="KRA847" s="328"/>
      <c r="KRB847" s="328"/>
      <c r="KRC847" s="328"/>
      <c r="KRD847" s="328"/>
      <c r="KRE847" s="328"/>
      <c r="KRF847" s="328"/>
      <c r="KRG847" s="328"/>
      <c r="KRH847" s="328"/>
      <c r="KRI847" s="328"/>
      <c r="KRJ847" s="328"/>
      <c r="KRK847" s="328"/>
      <c r="KRL847" s="328"/>
      <c r="KRM847" s="328"/>
      <c r="KRN847" s="328"/>
      <c r="KRO847" s="328"/>
      <c r="KRP847" s="328"/>
      <c r="KRQ847" s="328"/>
      <c r="KRR847" s="328"/>
      <c r="KRS847" s="328"/>
      <c r="KRT847" s="328"/>
      <c r="KRU847" s="328"/>
      <c r="KRV847" s="328"/>
      <c r="KRW847" s="328"/>
      <c r="KRX847" s="328"/>
      <c r="KRY847" s="328"/>
      <c r="KRZ847" s="328"/>
      <c r="KSA847" s="328"/>
      <c r="KSB847" s="328"/>
      <c r="KSC847" s="328"/>
      <c r="KSD847" s="328"/>
      <c r="KSE847" s="328"/>
      <c r="KSF847" s="328"/>
      <c r="KSG847" s="328"/>
      <c r="KSH847" s="328"/>
      <c r="KSI847" s="328"/>
      <c r="KSJ847" s="328"/>
      <c r="KSK847" s="328"/>
      <c r="KSL847" s="328"/>
      <c r="KSM847" s="328"/>
      <c r="KSN847" s="328"/>
      <c r="KSO847" s="328"/>
      <c r="KSP847" s="328"/>
      <c r="KSQ847" s="328"/>
      <c r="KSR847" s="328"/>
      <c r="KSS847" s="328"/>
      <c r="KST847" s="328"/>
      <c r="KSU847" s="328"/>
      <c r="KSV847" s="328"/>
      <c r="KSW847" s="328"/>
      <c r="KSX847" s="328"/>
      <c r="KSY847" s="328"/>
      <c r="KSZ847" s="328"/>
      <c r="KTA847" s="328"/>
      <c r="KTB847" s="328"/>
      <c r="KTC847" s="328"/>
      <c r="KTD847" s="328"/>
      <c r="KTE847" s="328"/>
      <c r="KTF847" s="328"/>
      <c r="KTG847" s="328"/>
      <c r="KTH847" s="328"/>
      <c r="KTI847" s="328"/>
      <c r="KTJ847" s="328"/>
      <c r="KTK847" s="328"/>
      <c r="KTL847" s="328"/>
      <c r="KTM847" s="328"/>
      <c r="KTN847" s="328"/>
      <c r="KTO847" s="328"/>
      <c r="KTP847" s="328"/>
      <c r="KTQ847" s="328"/>
      <c r="KTR847" s="328"/>
      <c r="KTS847" s="328"/>
      <c r="KTT847" s="328"/>
      <c r="KTU847" s="328"/>
      <c r="KTV847" s="328"/>
      <c r="KTW847" s="328"/>
      <c r="KTX847" s="328"/>
      <c r="KTY847" s="328"/>
      <c r="KTZ847" s="328"/>
      <c r="KUA847" s="328"/>
      <c r="KUB847" s="328"/>
      <c r="KUC847" s="328"/>
      <c r="KUD847" s="328"/>
      <c r="KUE847" s="328"/>
      <c r="KUF847" s="328"/>
      <c r="KUG847" s="328"/>
      <c r="KUH847" s="328"/>
      <c r="KUI847" s="328"/>
      <c r="KUJ847" s="328"/>
      <c r="KUK847" s="328"/>
      <c r="KUL847" s="328"/>
      <c r="KUM847" s="328"/>
      <c r="KUN847" s="328"/>
      <c r="KUO847" s="328"/>
      <c r="KUP847" s="328"/>
      <c r="KUQ847" s="328"/>
      <c r="KUR847" s="328"/>
      <c r="KUS847" s="328"/>
      <c r="KUT847" s="328"/>
      <c r="KUU847" s="328"/>
      <c r="KUV847" s="328"/>
      <c r="KUW847" s="328"/>
      <c r="KUX847" s="328"/>
      <c r="KUY847" s="328"/>
      <c r="KUZ847" s="328"/>
      <c r="KVA847" s="328"/>
      <c r="KVB847" s="328"/>
      <c r="KVC847" s="328"/>
      <c r="KVD847" s="328"/>
      <c r="KVE847" s="328"/>
      <c r="KVF847" s="328"/>
      <c r="KVG847" s="328"/>
      <c r="KVH847" s="328"/>
      <c r="KVI847" s="328"/>
      <c r="KVJ847" s="328"/>
      <c r="KVK847" s="328"/>
      <c r="KVL847" s="328"/>
      <c r="KVM847" s="328"/>
      <c r="KVN847" s="328"/>
      <c r="KVO847" s="328"/>
      <c r="KVP847" s="328"/>
      <c r="KVQ847" s="328"/>
      <c r="KVR847" s="328"/>
      <c r="KVS847" s="328"/>
      <c r="KVT847" s="328"/>
      <c r="KVU847" s="328"/>
      <c r="KVV847" s="328"/>
      <c r="KVW847" s="328"/>
      <c r="KVX847" s="328"/>
      <c r="KVY847" s="328"/>
      <c r="KVZ847" s="328"/>
      <c r="KWA847" s="328"/>
      <c r="KWB847" s="328"/>
      <c r="KWC847" s="328"/>
      <c r="KWD847" s="328"/>
      <c r="KWE847" s="328"/>
      <c r="KWF847" s="328"/>
      <c r="KWG847" s="328"/>
      <c r="KWH847" s="328"/>
      <c r="KWI847" s="328"/>
      <c r="KWJ847" s="328"/>
      <c r="KWK847" s="328"/>
      <c r="KWL847" s="328"/>
      <c r="KWM847" s="328"/>
      <c r="KWN847" s="328"/>
      <c r="KWO847" s="328"/>
      <c r="KWP847" s="328"/>
      <c r="KWQ847" s="328"/>
      <c r="KWR847" s="328"/>
      <c r="KWS847" s="328"/>
      <c r="KWT847" s="328"/>
      <c r="KWU847" s="328"/>
      <c r="KWV847" s="328"/>
      <c r="KWW847" s="328"/>
      <c r="KWX847" s="328"/>
      <c r="KWY847" s="328"/>
      <c r="KWZ847" s="328"/>
      <c r="KXA847" s="328"/>
      <c r="KXB847" s="328"/>
      <c r="KXC847" s="328"/>
      <c r="KXD847" s="328"/>
      <c r="KXE847" s="328"/>
      <c r="KXF847" s="328"/>
      <c r="KXG847" s="328"/>
      <c r="KXH847" s="328"/>
      <c r="KXI847" s="328"/>
      <c r="KXJ847" s="328"/>
      <c r="KXK847" s="328"/>
      <c r="KXL847" s="328"/>
      <c r="KXM847" s="328"/>
      <c r="KXN847" s="328"/>
      <c r="KXO847" s="328"/>
      <c r="KXP847" s="328"/>
      <c r="KXQ847" s="328"/>
      <c r="KXR847" s="328"/>
      <c r="KXS847" s="328"/>
      <c r="KXT847" s="328"/>
      <c r="KXU847" s="328"/>
      <c r="KXV847" s="328"/>
      <c r="KXW847" s="328"/>
      <c r="KXX847" s="328"/>
      <c r="KXY847" s="328"/>
      <c r="KXZ847" s="328"/>
      <c r="KYA847" s="328"/>
      <c r="KYB847" s="328"/>
      <c r="KYC847" s="328"/>
      <c r="KYD847" s="328"/>
      <c r="KYE847" s="328"/>
      <c r="KYF847" s="328"/>
      <c r="KYG847" s="328"/>
      <c r="KYH847" s="328"/>
      <c r="KYI847" s="328"/>
      <c r="KYJ847" s="328"/>
      <c r="KYK847" s="328"/>
      <c r="KYL847" s="328"/>
      <c r="KYM847" s="328"/>
      <c r="KYN847" s="328"/>
      <c r="KYO847" s="328"/>
      <c r="KYP847" s="328"/>
      <c r="KYQ847" s="328"/>
      <c r="KYR847" s="328"/>
      <c r="KYS847" s="328"/>
      <c r="KYT847" s="328"/>
      <c r="KYU847" s="328"/>
      <c r="KYV847" s="328"/>
      <c r="KYW847" s="328"/>
      <c r="KYX847" s="328"/>
      <c r="KYY847" s="328"/>
      <c r="KYZ847" s="328"/>
      <c r="KZA847" s="328"/>
      <c r="KZB847" s="328"/>
      <c r="KZC847" s="328"/>
      <c r="KZD847" s="328"/>
      <c r="KZE847" s="328"/>
      <c r="KZF847" s="328"/>
      <c r="KZG847" s="328"/>
      <c r="KZH847" s="328"/>
      <c r="KZI847" s="328"/>
      <c r="KZJ847" s="328"/>
      <c r="KZK847" s="328"/>
      <c r="KZL847" s="328"/>
      <c r="KZM847" s="328"/>
      <c r="KZN847" s="328"/>
      <c r="KZO847" s="328"/>
      <c r="KZP847" s="328"/>
      <c r="KZQ847" s="328"/>
      <c r="KZR847" s="328"/>
      <c r="KZS847" s="328"/>
      <c r="KZT847" s="328"/>
      <c r="KZU847" s="328"/>
      <c r="KZV847" s="328"/>
      <c r="KZW847" s="328"/>
      <c r="KZX847" s="328"/>
      <c r="KZY847" s="328"/>
      <c r="KZZ847" s="328"/>
      <c r="LAA847" s="328"/>
      <c r="LAB847" s="328"/>
      <c r="LAC847" s="328"/>
      <c r="LAD847" s="328"/>
      <c r="LAE847" s="328"/>
      <c r="LAF847" s="328"/>
      <c r="LAG847" s="328"/>
      <c r="LAH847" s="328"/>
      <c r="LAI847" s="328"/>
      <c r="LAJ847" s="328"/>
      <c r="LAK847" s="328"/>
      <c r="LAL847" s="328"/>
      <c r="LAM847" s="328"/>
      <c r="LAN847" s="328"/>
      <c r="LAO847" s="328"/>
      <c r="LAP847" s="328"/>
      <c r="LAQ847" s="328"/>
      <c r="LAR847" s="328"/>
      <c r="LAS847" s="328"/>
      <c r="LAT847" s="328"/>
      <c r="LAU847" s="328"/>
      <c r="LAV847" s="328"/>
      <c r="LAW847" s="328"/>
      <c r="LAX847" s="328"/>
      <c r="LAY847" s="328"/>
      <c r="LAZ847" s="328"/>
      <c r="LBA847" s="328"/>
      <c r="LBB847" s="328"/>
      <c r="LBC847" s="328"/>
      <c r="LBD847" s="328"/>
      <c r="LBE847" s="328"/>
      <c r="LBF847" s="328"/>
      <c r="LBG847" s="328"/>
      <c r="LBH847" s="328"/>
      <c r="LBI847" s="328"/>
      <c r="LBJ847" s="328"/>
      <c r="LBK847" s="328"/>
      <c r="LBL847" s="328"/>
      <c r="LBM847" s="328"/>
      <c r="LBN847" s="328"/>
      <c r="LBO847" s="328"/>
      <c r="LBP847" s="328"/>
      <c r="LBQ847" s="328"/>
      <c r="LBR847" s="328"/>
      <c r="LBS847" s="328"/>
      <c r="LBT847" s="328"/>
      <c r="LBU847" s="328"/>
      <c r="LBV847" s="328"/>
      <c r="LBW847" s="328"/>
      <c r="LBX847" s="328"/>
      <c r="LBY847" s="328"/>
      <c r="LBZ847" s="328"/>
      <c r="LCA847" s="328"/>
      <c r="LCB847" s="328"/>
      <c r="LCC847" s="328"/>
      <c r="LCD847" s="328"/>
      <c r="LCE847" s="328"/>
      <c r="LCF847" s="328"/>
      <c r="LCG847" s="328"/>
      <c r="LCH847" s="328"/>
      <c r="LCI847" s="328"/>
      <c r="LCJ847" s="328"/>
      <c r="LCK847" s="328"/>
      <c r="LCL847" s="328"/>
      <c r="LCM847" s="328"/>
      <c r="LCN847" s="328"/>
      <c r="LCO847" s="328"/>
      <c r="LCP847" s="328"/>
      <c r="LCQ847" s="328"/>
      <c r="LCR847" s="328"/>
      <c r="LCS847" s="328"/>
      <c r="LCT847" s="328"/>
      <c r="LCU847" s="328"/>
      <c r="LCV847" s="328"/>
      <c r="LCW847" s="328"/>
      <c r="LCX847" s="328"/>
      <c r="LCY847" s="328"/>
      <c r="LCZ847" s="328"/>
      <c r="LDA847" s="328"/>
      <c r="LDB847" s="328"/>
      <c r="LDC847" s="328"/>
      <c r="LDD847" s="328"/>
      <c r="LDE847" s="328"/>
      <c r="LDF847" s="328"/>
      <c r="LDG847" s="328"/>
      <c r="LDH847" s="328"/>
      <c r="LDI847" s="328"/>
      <c r="LDJ847" s="328"/>
      <c r="LDK847" s="328"/>
      <c r="LDL847" s="328"/>
      <c r="LDM847" s="328"/>
      <c r="LDN847" s="328"/>
      <c r="LDO847" s="328"/>
      <c r="LDP847" s="328"/>
      <c r="LDQ847" s="328"/>
      <c r="LDR847" s="328"/>
      <c r="LDS847" s="328"/>
      <c r="LDT847" s="328"/>
      <c r="LDU847" s="328"/>
      <c r="LDV847" s="328"/>
      <c r="LDW847" s="328"/>
      <c r="LDX847" s="328"/>
      <c r="LDY847" s="328"/>
      <c r="LDZ847" s="328"/>
      <c r="LEA847" s="328"/>
      <c r="LEB847" s="328"/>
      <c r="LEC847" s="328"/>
      <c r="LED847" s="328"/>
      <c r="LEE847" s="328"/>
      <c r="LEF847" s="328"/>
      <c r="LEG847" s="328"/>
      <c r="LEH847" s="328"/>
      <c r="LEI847" s="328"/>
      <c r="LEJ847" s="328"/>
      <c r="LEK847" s="328"/>
      <c r="LEL847" s="328"/>
      <c r="LEM847" s="328"/>
      <c r="LEN847" s="328"/>
      <c r="LEO847" s="328"/>
      <c r="LEP847" s="328"/>
      <c r="LEQ847" s="328"/>
      <c r="LER847" s="328"/>
      <c r="LES847" s="328"/>
      <c r="LET847" s="328"/>
      <c r="LEU847" s="328"/>
      <c r="LEV847" s="328"/>
      <c r="LEW847" s="328"/>
      <c r="LEX847" s="328"/>
      <c r="LEY847" s="328"/>
      <c r="LEZ847" s="328"/>
      <c r="LFA847" s="328"/>
      <c r="LFB847" s="328"/>
      <c r="LFC847" s="328"/>
      <c r="LFD847" s="328"/>
      <c r="LFE847" s="328"/>
      <c r="LFF847" s="328"/>
      <c r="LFG847" s="328"/>
      <c r="LFH847" s="328"/>
      <c r="LFI847" s="328"/>
      <c r="LFJ847" s="328"/>
      <c r="LFK847" s="328"/>
      <c r="LFL847" s="328"/>
      <c r="LFM847" s="328"/>
      <c r="LFN847" s="328"/>
      <c r="LFO847" s="328"/>
      <c r="LFP847" s="328"/>
      <c r="LFQ847" s="328"/>
      <c r="LFR847" s="328"/>
      <c r="LFS847" s="328"/>
      <c r="LFT847" s="328"/>
      <c r="LFU847" s="328"/>
      <c r="LFV847" s="328"/>
      <c r="LFW847" s="328"/>
      <c r="LFX847" s="328"/>
      <c r="LFY847" s="328"/>
      <c r="LFZ847" s="328"/>
      <c r="LGA847" s="328"/>
      <c r="LGB847" s="328"/>
      <c r="LGC847" s="328"/>
      <c r="LGD847" s="328"/>
      <c r="LGE847" s="328"/>
      <c r="LGF847" s="328"/>
      <c r="LGG847" s="328"/>
      <c r="LGH847" s="328"/>
      <c r="LGI847" s="328"/>
      <c r="LGJ847" s="328"/>
      <c r="LGK847" s="328"/>
      <c r="LGL847" s="328"/>
      <c r="LGM847" s="328"/>
      <c r="LGN847" s="328"/>
      <c r="LGO847" s="328"/>
      <c r="LGP847" s="328"/>
      <c r="LGQ847" s="328"/>
      <c r="LGR847" s="328"/>
      <c r="LGS847" s="328"/>
      <c r="LGT847" s="328"/>
      <c r="LGU847" s="328"/>
      <c r="LGV847" s="328"/>
      <c r="LGW847" s="328"/>
      <c r="LGX847" s="328"/>
      <c r="LGY847" s="328"/>
      <c r="LGZ847" s="328"/>
      <c r="LHA847" s="328"/>
      <c r="LHB847" s="328"/>
      <c r="LHC847" s="328"/>
      <c r="LHD847" s="328"/>
      <c r="LHE847" s="328"/>
      <c r="LHF847" s="328"/>
      <c r="LHG847" s="328"/>
      <c r="LHH847" s="328"/>
      <c r="LHI847" s="328"/>
      <c r="LHJ847" s="328"/>
      <c r="LHK847" s="328"/>
      <c r="LHL847" s="328"/>
      <c r="LHM847" s="328"/>
      <c r="LHN847" s="328"/>
      <c r="LHO847" s="328"/>
      <c r="LHP847" s="328"/>
      <c r="LHQ847" s="328"/>
      <c r="LHR847" s="328"/>
      <c r="LHS847" s="328"/>
      <c r="LHT847" s="328"/>
      <c r="LHU847" s="328"/>
      <c r="LHV847" s="328"/>
      <c r="LHW847" s="328"/>
      <c r="LHX847" s="328"/>
      <c r="LHY847" s="328"/>
      <c r="LHZ847" s="328"/>
      <c r="LIA847" s="328"/>
      <c r="LIB847" s="328"/>
      <c r="LIC847" s="328"/>
      <c r="LID847" s="328"/>
      <c r="LIE847" s="328"/>
      <c r="LIF847" s="328"/>
      <c r="LIG847" s="328"/>
      <c r="LIH847" s="328"/>
      <c r="LII847" s="328"/>
      <c r="LIJ847" s="328"/>
      <c r="LIK847" s="328"/>
      <c r="LIL847" s="328"/>
      <c r="LIM847" s="328"/>
      <c r="LIN847" s="328"/>
      <c r="LIO847" s="328"/>
      <c r="LIP847" s="328"/>
      <c r="LIQ847" s="328"/>
      <c r="LIR847" s="328"/>
      <c r="LIS847" s="328"/>
      <c r="LIT847" s="328"/>
      <c r="LIU847" s="328"/>
      <c r="LIV847" s="328"/>
      <c r="LIW847" s="328"/>
      <c r="LIX847" s="328"/>
      <c r="LIY847" s="328"/>
      <c r="LIZ847" s="328"/>
      <c r="LJA847" s="328"/>
      <c r="LJB847" s="328"/>
      <c r="LJC847" s="328"/>
      <c r="LJD847" s="328"/>
      <c r="LJE847" s="328"/>
      <c r="LJF847" s="328"/>
      <c r="LJG847" s="328"/>
      <c r="LJH847" s="328"/>
      <c r="LJI847" s="328"/>
      <c r="LJJ847" s="328"/>
      <c r="LJK847" s="328"/>
      <c r="LJL847" s="328"/>
      <c r="LJM847" s="328"/>
      <c r="LJN847" s="328"/>
      <c r="LJO847" s="328"/>
      <c r="LJP847" s="328"/>
      <c r="LJQ847" s="328"/>
      <c r="LJR847" s="328"/>
      <c r="LJS847" s="328"/>
      <c r="LJT847" s="328"/>
      <c r="LJU847" s="328"/>
      <c r="LJV847" s="328"/>
      <c r="LJW847" s="328"/>
      <c r="LJX847" s="328"/>
      <c r="LJY847" s="328"/>
      <c r="LJZ847" s="328"/>
      <c r="LKA847" s="328"/>
      <c r="LKB847" s="328"/>
      <c r="LKC847" s="328"/>
      <c r="LKD847" s="328"/>
      <c r="LKE847" s="328"/>
      <c r="LKF847" s="328"/>
      <c r="LKG847" s="328"/>
      <c r="LKH847" s="328"/>
      <c r="LKI847" s="328"/>
      <c r="LKJ847" s="328"/>
      <c r="LKK847" s="328"/>
      <c r="LKL847" s="328"/>
      <c r="LKM847" s="328"/>
      <c r="LKN847" s="328"/>
      <c r="LKO847" s="328"/>
      <c r="LKP847" s="328"/>
      <c r="LKQ847" s="328"/>
      <c r="LKR847" s="328"/>
      <c r="LKS847" s="328"/>
      <c r="LKT847" s="328"/>
      <c r="LKU847" s="328"/>
      <c r="LKV847" s="328"/>
      <c r="LKW847" s="328"/>
      <c r="LKX847" s="328"/>
      <c r="LKY847" s="328"/>
      <c r="LKZ847" s="328"/>
      <c r="LLA847" s="328"/>
      <c r="LLB847" s="328"/>
      <c r="LLC847" s="328"/>
      <c r="LLD847" s="328"/>
      <c r="LLE847" s="328"/>
      <c r="LLF847" s="328"/>
      <c r="LLG847" s="328"/>
      <c r="LLH847" s="328"/>
      <c r="LLI847" s="328"/>
      <c r="LLJ847" s="328"/>
      <c r="LLK847" s="328"/>
      <c r="LLL847" s="328"/>
      <c r="LLM847" s="328"/>
      <c r="LLN847" s="328"/>
      <c r="LLO847" s="328"/>
      <c r="LLP847" s="328"/>
      <c r="LLQ847" s="328"/>
      <c r="LLR847" s="328"/>
      <c r="LLS847" s="328"/>
      <c r="LLT847" s="328"/>
      <c r="LLU847" s="328"/>
      <c r="LLV847" s="328"/>
      <c r="LLW847" s="328"/>
      <c r="LLX847" s="328"/>
      <c r="LLY847" s="328"/>
      <c r="LLZ847" s="328"/>
      <c r="LMA847" s="328"/>
      <c r="LMB847" s="328"/>
      <c r="LMC847" s="328"/>
      <c r="LMD847" s="328"/>
      <c r="LME847" s="328"/>
      <c r="LMF847" s="328"/>
      <c r="LMG847" s="328"/>
      <c r="LMH847" s="328"/>
      <c r="LMI847" s="328"/>
      <c r="LMJ847" s="328"/>
      <c r="LMK847" s="328"/>
      <c r="LML847" s="328"/>
      <c r="LMM847" s="328"/>
      <c r="LMN847" s="328"/>
      <c r="LMO847" s="328"/>
      <c r="LMP847" s="328"/>
      <c r="LMQ847" s="328"/>
      <c r="LMR847" s="328"/>
      <c r="LMS847" s="328"/>
      <c r="LMT847" s="328"/>
      <c r="LMU847" s="328"/>
      <c r="LMV847" s="328"/>
      <c r="LMW847" s="328"/>
      <c r="LMX847" s="328"/>
      <c r="LMY847" s="328"/>
      <c r="LMZ847" s="328"/>
      <c r="LNA847" s="328"/>
      <c r="LNB847" s="328"/>
      <c r="LNC847" s="328"/>
      <c r="LND847" s="328"/>
      <c r="LNE847" s="328"/>
      <c r="LNF847" s="328"/>
      <c r="LNG847" s="328"/>
      <c r="LNH847" s="328"/>
      <c r="LNI847" s="328"/>
      <c r="LNJ847" s="328"/>
      <c r="LNK847" s="328"/>
      <c r="LNL847" s="328"/>
      <c r="LNM847" s="328"/>
      <c r="LNN847" s="328"/>
      <c r="LNO847" s="328"/>
      <c r="LNP847" s="328"/>
      <c r="LNQ847" s="328"/>
      <c r="LNR847" s="328"/>
      <c r="LNS847" s="328"/>
      <c r="LNT847" s="328"/>
      <c r="LNU847" s="328"/>
      <c r="LNV847" s="328"/>
      <c r="LNW847" s="328"/>
      <c r="LNX847" s="328"/>
      <c r="LNY847" s="328"/>
      <c r="LNZ847" s="328"/>
      <c r="LOA847" s="328"/>
      <c r="LOB847" s="328"/>
      <c r="LOC847" s="328"/>
      <c r="LOD847" s="328"/>
      <c r="LOE847" s="328"/>
      <c r="LOF847" s="328"/>
      <c r="LOG847" s="328"/>
      <c r="LOH847" s="328"/>
      <c r="LOI847" s="328"/>
      <c r="LOJ847" s="328"/>
      <c r="LOK847" s="328"/>
      <c r="LOL847" s="328"/>
      <c r="LOM847" s="328"/>
      <c r="LON847" s="328"/>
      <c r="LOO847" s="328"/>
      <c r="LOP847" s="328"/>
      <c r="LOQ847" s="328"/>
      <c r="LOR847" s="328"/>
      <c r="LOS847" s="328"/>
      <c r="LOT847" s="328"/>
      <c r="LOU847" s="328"/>
      <c r="LOV847" s="328"/>
      <c r="LOW847" s="328"/>
      <c r="LOX847" s="328"/>
      <c r="LOY847" s="328"/>
      <c r="LOZ847" s="328"/>
      <c r="LPA847" s="328"/>
      <c r="LPB847" s="328"/>
      <c r="LPC847" s="328"/>
      <c r="LPD847" s="328"/>
      <c r="LPE847" s="328"/>
      <c r="LPF847" s="328"/>
      <c r="LPG847" s="328"/>
      <c r="LPH847" s="328"/>
      <c r="LPI847" s="328"/>
      <c r="LPJ847" s="328"/>
      <c r="LPK847" s="328"/>
      <c r="LPL847" s="328"/>
      <c r="LPM847" s="328"/>
      <c r="LPN847" s="328"/>
      <c r="LPO847" s="328"/>
      <c r="LPP847" s="328"/>
      <c r="LPQ847" s="328"/>
      <c r="LPR847" s="328"/>
      <c r="LPS847" s="328"/>
      <c r="LPT847" s="328"/>
      <c r="LPU847" s="328"/>
      <c r="LPV847" s="328"/>
      <c r="LPW847" s="328"/>
      <c r="LPX847" s="328"/>
      <c r="LPY847" s="328"/>
      <c r="LPZ847" s="328"/>
      <c r="LQA847" s="328"/>
      <c r="LQB847" s="328"/>
      <c r="LQC847" s="328"/>
      <c r="LQD847" s="328"/>
      <c r="LQE847" s="328"/>
      <c r="LQF847" s="328"/>
      <c r="LQG847" s="328"/>
      <c r="LQH847" s="328"/>
      <c r="LQI847" s="328"/>
      <c r="LQJ847" s="328"/>
      <c r="LQK847" s="328"/>
      <c r="LQL847" s="328"/>
      <c r="LQM847" s="328"/>
      <c r="LQN847" s="328"/>
      <c r="LQO847" s="328"/>
      <c r="LQP847" s="328"/>
      <c r="LQQ847" s="328"/>
      <c r="LQR847" s="328"/>
      <c r="LQS847" s="328"/>
      <c r="LQT847" s="328"/>
      <c r="LQU847" s="328"/>
      <c r="LQV847" s="328"/>
      <c r="LQW847" s="328"/>
      <c r="LQX847" s="328"/>
      <c r="LQY847" s="328"/>
      <c r="LQZ847" s="328"/>
      <c r="LRA847" s="328"/>
      <c r="LRB847" s="328"/>
      <c r="LRC847" s="328"/>
      <c r="LRD847" s="328"/>
      <c r="LRE847" s="328"/>
      <c r="LRF847" s="328"/>
      <c r="LRG847" s="328"/>
      <c r="LRH847" s="328"/>
      <c r="LRI847" s="328"/>
      <c r="LRJ847" s="328"/>
      <c r="LRK847" s="328"/>
      <c r="LRL847" s="328"/>
      <c r="LRM847" s="328"/>
      <c r="LRN847" s="328"/>
      <c r="LRO847" s="328"/>
      <c r="LRP847" s="328"/>
      <c r="LRQ847" s="328"/>
      <c r="LRR847" s="328"/>
      <c r="LRS847" s="328"/>
      <c r="LRT847" s="328"/>
      <c r="LRU847" s="328"/>
      <c r="LRV847" s="328"/>
      <c r="LRW847" s="328"/>
      <c r="LRX847" s="328"/>
      <c r="LRY847" s="328"/>
      <c r="LRZ847" s="328"/>
      <c r="LSA847" s="328"/>
      <c r="LSB847" s="328"/>
      <c r="LSC847" s="328"/>
      <c r="LSD847" s="328"/>
      <c r="LSE847" s="328"/>
      <c r="LSF847" s="328"/>
      <c r="LSG847" s="328"/>
      <c r="LSH847" s="328"/>
      <c r="LSI847" s="328"/>
      <c r="LSJ847" s="328"/>
      <c r="LSK847" s="328"/>
      <c r="LSL847" s="328"/>
      <c r="LSM847" s="328"/>
      <c r="LSN847" s="328"/>
      <c r="LSO847" s="328"/>
      <c r="LSP847" s="328"/>
      <c r="LSQ847" s="328"/>
      <c r="LSR847" s="328"/>
      <c r="LSS847" s="328"/>
      <c r="LST847" s="328"/>
      <c r="LSU847" s="328"/>
      <c r="LSV847" s="328"/>
      <c r="LSW847" s="328"/>
      <c r="LSX847" s="328"/>
      <c r="LSY847" s="328"/>
      <c r="LSZ847" s="328"/>
      <c r="LTA847" s="328"/>
      <c r="LTB847" s="328"/>
      <c r="LTC847" s="328"/>
      <c r="LTD847" s="328"/>
      <c r="LTE847" s="328"/>
      <c r="LTF847" s="328"/>
      <c r="LTG847" s="328"/>
      <c r="LTH847" s="328"/>
      <c r="LTI847" s="328"/>
      <c r="LTJ847" s="328"/>
      <c r="LTK847" s="328"/>
      <c r="LTL847" s="328"/>
      <c r="LTM847" s="328"/>
      <c r="LTN847" s="328"/>
      <c r="LTO847" s="328"/>
      <c r="LTP847" s="328"/>
      <c r="LTQ847" s="328"/>
      <c r="LTR847" s="328"/>
      <c r="LTS847" s="328"/>
      <c r="LTT847" s="328"/>
      <c r="LTU847" s="328"/>
      <c r="LTV847" s="328"/>
      <c r="LTW847" s="328"/>
      <c r="LTX847" s="328"/>
      <c r="LTY847" s="328"/>
      <c r="LTZ847" s="328"/>
      <c r="LUA847" s="328"/>
      <c r="LUB847" s="328"/>
      <c r="LUC847" s="328"/>
      <c r="LUD847" s="328"/>
      <c r="LUE847" s="328"/>
      <c r="LUF847" s="328"/>
      <c r="LUG847" s="328"/>
      <c r="LUH847" s="328"/>
      <c r="LUI847" s="328"/>
      <c r="LUJ847" s="328"/>
      <c r="LUK847" s="328"/>
      <c r="LUL847" s="328"/>
      <c r="LUM847" s="328"/>
      <c r="LUN847" s="328"/>
      <c r="LUO847" s="328"/>
      <c r="LUP847" s="328"/>
      <c r="LUQ847" s="328"/>
      <c r="LUR847" s="328"/>
      <c r="LUS847" s="328"/>
      <c r="LUT847" s="328"/>
      <c r="LUU847" s="328"/>
      <c r="LUV847" s="328"/>
      <c r="LUW847" s="328"/>
      <c r="LUX847" s="328"/>
      <c r="LUY847" s="328"/>
      <c r="LUZ847" s="328"/>
      <c r="LVA847" s="328"/>
      <c r="LVB847" s="328"/>
      <c r="LVC847" s="328"/>
      <c r="LVD847" s="328"/>
      <c r="LVE847" s="328"/>
      <c r="LVF847" s="328"/>
      <c r="LVG847" s="328"/>
      <c r="LVH847" s="328"/>
      <c r="LVI847" s="328"/>
      <c r="LVJ847" s="328"/>
      <c r="LVK847" s="328"/>
      <c r="LVL847" s="328"/>
      <c r="LVM847" s="328"/>
      <c r="LVN847" s="328"/>
      <c r="LVO847" s="328"/>
      <c r="LVP847" s="328"/>
      <c r="LVQ847" s="328"/>
      <c r="LVR847" s="328"/>
      <c r="LVS847" s="328"/>
      <c r="LVT847" s="328"/>
      <c r="LVU847" s="328"/>
      <c r="LVV847" s="328"/>
      <c r="LVW847" s="328"/>
      <c r="LVX847" s="328"/>
      <c r="LVY847" s="328"/>
      <c r="LVZ847" s="328"/>
      <c r="LWA847" s="328"/>
      <c r="LWB847" s="328"/>
      <c r="LWC847" s="328"/>
      <c r="LWD847" s="328"/>
      <c r="LWE847" s="328"/>
      <c r="LWF847" s="328"/>
      <c r="LWG847" s="328"/>
      <c r="LWH847" s="328"/>
      <c r="LWI847" s="328"/>
      <c r="LWJ847" s="328"/>
      <c r="LWK847" s="328"/>
      <c r="LWL847" s="328"/>
      <c r="LWM847" s="328"/>
      <c r="LWN847" s="328"/>
      <c r="LWO847" s="328"/>
      <c r="LWP847" s="328"/>
      <c r="LWQ847" s="328"/>
      <c r="LWR847" s="328"/>
      <c r="LWS847" s="328"/>
      <c r="LWT847" s="328"/>
      <c r="LWU847" s="328"/>
      <c r="LWV847" s="328"/>
      <c r="LWW847" s="328"/>
      <c r="LWX847" s="328"/>
      <c r="LWY847" s="328"/>
      <c r="LWZ847" s="328"/>
      <c r="LXA847" s="328"/>
      <c r="LXB847" s="328"/>
      <c r="LXC847" s="328"/>
      <c r="LXD847" s="328"/>
      <c r="LXE847" s="328"/>
      <c r="LXF847" s="328"/>
      <c r="LXG847" s="328"/>
      <c r="LXH847" s="328"/>
      <c r="LXI847" s="328"/>
      <c r="LXJ847" s="328"/>
      <c r="LXK847" s="328"/>
      <c r="LXL847" s="328"/>
      <c r="LXM847" s="328"/>
      <c r="LXN847" s="328"/>
      <c r="LXO847" s="328"/>
      <c r="LXP847" s="328"/>
      <c r="LXQ847" s="328"/>
      <c r="LXR847" s="328"/>
      <c r="LXS847" s="328"/>
      <c r="LXT847" s="328"/>
      <c r="LXU847" s="328"/>
      <c r="LXV847" s="328"/>
      <c r="LXW847" s="328"/>
      <c r="LXX847" s="328"/>
      <c r="LXY847" s="328"/>
      <c r="LXZ847" s="328"/>
      <c r="LYA847" s="328"/>
      <c r="LYB847" s="328"/>
      <c r="LYC847" s="328"/>
      <c r="LYD847" s="328"/>
      <c r="LYE847" s="328"/>
      <c r="LYF847" s="328"/>
      <c r="LYG847" s="328"/>
      <c r="LYH847" s="328"/>
      <c r="LYI847" s="328"/>
      <c r="LYJ847" s="328"/>
      <c r="LYK847" s="328"/>
      <c r="LYL847" s="328"/>
      <c r="LYM847" s="328"/>
      <c r="LYN847" s="328"/>
      <c r="LYO847" s="328"/>
      <c r="LYP847" s="328"/>
      <c r="LYQ847" s="328"/>
      <c r="LYR847" s="328"/>
      <c r="LYS847" s="328"/>
      <c r="LYT847" s="328"/>
      <c r="LYU847" s="328"/>
      <c r="LYV847" s="328"/>
      <c r="LYW847" s="328"/>
      <c r="LYX847" s="328"/>
      <c r="LYY847" s="328"/>
      <c r="LYZ847" s="328"/>
      <c r="LZA847" s="328"/>
      <c r="LZB847" s="328"/>
      <c r="LZC847" s="328"/>
      <c r="LZD847" s="328"/>
      <c r="LZE847" s="328"/>
      <c r="LZF847" s="328"/>
      <c r="LZG847" s="328"/>
      <c r="LZH847" s="328"/>
      <c r="LZI847" s="328"/>
      <c r="LZJ847" s="328"/>
      <c r="LZK847" s="328"/>
      <c r="LZL847" s="328"/>
      <c r="LZM847" s="328"/>
      <c r="LZN847" s="328"/>
      <c r="LZO847" s="328"/>
      <c r="LZP847" s="328"/>
      <c r="LZQ847" s="328"/>
      <c r="LZR847" s="328"/>
      <c r="LZS847" s="328"/>
      <c r="LZT847" s="328"/>
      <c r="LZU847" s="328"/>
      <c r="LZV847" s="328"/>
      <c r="LZW847" s="328"/>
      <c r="LZX847" s="328"/>
      <c r="LZY847" s="328"/>
      <c r="LZZ847" s="328"/>
      <c r="MAA847" s="328"/>
      <c r="MAB847" s="328"/>
      <c r="MAC847" s="328"/>
      <c r="MAD847" s="328"/>
      <c r="MAE847" s="328"/>
      <c r="MAF847" s="328"/>
      <c r="MAG847" s="328"/>
      <c r="MAH847" s="328"/>
      <c r="MAI847" s="328"/>
      <c r="MAJ847" s="328"/>
      <c r="MAK847" s="328"/>
      <c r="MAL847" s="328"/>
      <c r="MAM847" s="328"/>
      <c r="MAN847" s="328"/>
      <c r="MAO847" s="328"/>
      <c r="MAP847" s="328"/>
      <c r="MAQ847" s="328"/>
      <c r="MAR847" s="328"/>
      <c r="MAS847" s="328"/>
      <c r="MAT847" s="328"/>
      <c r="MAU847" s="328"/>
      <c r="MAV847" s="328"/>
      <c r="MAW847" s="328"/>
      <c r="MAX847" s="328"/>
      <c r="MAY847" s="328"/>
      <c r="MAZ847" s="328"/>
      <c r="MBA847" s="328"/>
      <c r="MBB847" s="328"/>
      <c r="MBC847" s="328"/>
      <c r="MBD847" s="328"/>
      <c r="MBE847" s="328"/>
      <c r="MBF847" s="328"/>
      <c r="MBG847" s="328"/>
      <c r="MBH847" s="328"/>
      <c r="MBI847" s="328"/>
      <c r="MBJ847" s="328"/>
      <c r="MBK847" s="328"/>
      <c r="MBL847" s="328"/>
      <c r="MBM847" s="328"/>
      <c r="MBN847" s="328"/>
      <c r="MBO847" s="328"/>
      <c r="MBP847" s="328"/>
      <c r="MBQ847" s="328"/>
      <c r="MBR847" s="328"/>
      <c r="MBS847" s="328"/>
      <c r="MBT847" s="328"/>
      <c r="MBU847" s="328"/>
      <c r="MBV847" s="328"/>
      <c r="MBW847" s="328"/>
      <c r="MBX847" s="328"/>
      <c r="MBY847" s="328"/>
      <c r="MBZ847" s="328"/>
      <c r="MCA847" s="328"/>
      <c r="MCB847" s="328"/>
      <c r="MCC847" s="328"/>
      <c r="MCD847" s="328"/>
      <c r="MCE847" s="328"/>
      <c r="MCF847" s="328"/>
      <c r="MCG847" s="328"/>
      <c r="MCH847" s="328"/>
      <c r="MCI847" s="328"/>
      <c r="MCJ847" s="328"/>
      <c r="MCK847" s="328"/>
      <c r="MCL847" s="328"/>
      <c r="MCM847" s="328"/>
      <c r="MCN847" s="328"/>
      <c r="MCO847" s="328"/>
      <c r="MCP847" s="328"/>
      <c r="MCQ847" s="328"/>
      <c r="MCR847" s="328"/>
      <c r="MCS847" s="328"/>
      <c r="MCT847" s="328"/>
      <c r="MCU847" s="328"/>
      <c r="MCV847" s="328"/>
      <c r="MCW847" s="328"/>
      <c r="MCX847" s="328"/>
      <c r="MCY847" s="328"/>
      <c r="MCZ847" s="328"/>
      <c r="MDA847" s="328"/>
      <c r="MDB847" s="328"/>
      <c r="MDC847" s="328"/>
      <c r="MDD847" s="328"/>
      <c r="MDE847" s="328"/>
      <c r="MDF847" s="328"/>
      <c r="MDG847" s="328"/>
      <c r="MDH847" s="328"/>
      <c r="MDI847" s="328"/>
      <c r="MDJ847" s="328"/>
      <c r="MDK847" s="328"/>
      <c r="MDL847" s="328"/>
      <c r="MDM847" s="328"/>
      <c r="MDN847" s="328"/>
      <c r="MDO847" s="328"/>
      <c r="MDP847" s="328"/>
      <c r="MDQ847" s="328"/>
      <c r="MDR847" s="328"/>
      <c r="MDS847" s="328"/>
      <c r="MDT847" s="328"/>
      <c r="MDU847" s="328"/>
      <c r="MDV847" s="328"/>
      <c r="MDW847" s="328"/>
      <c r="MDX847" s="328"/>
      <c r="MDY847" s="328"/>
      <c r="MDZ847" s="328"/>
      <c r="MEA847" s="328"/>
      <c r="MEB847" s="328"/>
      <c r="MEC847" s="328"/>
      <c r="MED847" s="328"/>
      <c r="MEE847" s="328"/>
      <c r="MEF847" s="328"/>
      <c r="MEG847" s="328"/>
      <c r="MEH847" s="328"/>
      <c r="MEI847" s="328"/>
      <c r="MEJ847" s="328"/>
      <c r="MEK847" s="328"/>
      <c r="MEL847" s="328"/>
      <c r="MEM847" s="328"/>
      <c r="MEN847" s="328"/>
      <c r="MEO847" s="328"/>
      <c r="MEP847" s="328"/>
      <c r="MEQ847" s="328"/>
      <c r="MER847" s="328"/>
      <c r="MES847" s="328"/>
      <c r="MET847" s="328"/>
      <c r="MEU847" s="328"/>
      <c r="MEV847" s="328"/>
      <c r="MEW847" s="328"/>
      <c r="MEX847" s="328"/>
      <c r="MEY847" s="328"/>
      <c r="MEZ847" s="328"/>
      <c r="MFA847" s="328"/>
      <c r="MFB847" s="328"/>
      <c r="MFC847" s="328"/>
      <c r="MFD847" s="328"/>
      <c r="MFE847" s="328"/>
      <c r="MFF847" s="328"/>
      <c r="MFG847" s="328"/>
      <c r="MFH847" s="328"/>
      <c r="MFI847" s="328"/>
      <c r="MFJ847" s="328"/>
      <c r="MFK847" s="328"/>
      <c r="MFL847" s="328"/>
      <c r="MFM847" s="328"/>
      <c r="MFN847" s="328"/>
      <c r="MFO847" s="328"/>
      <c r="MFP847" s="328"/>
      <c r="MFQ847" s="328"/>
      <c r="MFR847" s="328"/>
      <c r="MFS847" s="328"/>
      <c r="MFT847" s="328"/>
      <c r="MFU847" s="328"/>
      <c r="MFV847" s="328"/>
      <c r="MFW847" s="328"/>
      <c r="MFX847" s="328"/>
      <c r="MFY847" s="328"/>
      <c r="MFZ847" s="328"/>
      <c r="MGA847" s="328"/>
      <c r="MGB847" s="328"/>
      <c r="MGC847" s="328"/>
      <c r="MGD847" s="328"/>
      <c r="MGE847" s="328"/>
      <c r="MGF847" s="328"/>
      <c r="MGG847" s="328"/>
      <c r="MGH847" s="328"/>
      <c r="MGI847" s="328"/>
      <c r="MGJ847" s="328"/>
      <c r="MGK847" s="328"/>
      <c r="MGL847" s="328"/>
      <c r="MGM847" s="328"/>
      <c r="MGN847" s="328"/>
      <c r="MGO847" s="328"/>
      <c r="MGP847" s="328"/>
      <c r="MGQ847" s="328"/>
      <c r="MGR847" s="328"/>
      <c r="MGS847" s="328"/>
      <c r="MGT847" s="328"/>
      <c r="MGU847" s="328"/>
      <c r="MGV847" s="328"/>
      <c r="MGW847" s="328"/>
      <c r="MGX847" s="328"/>
      <c r="MGY847" s="328"/>
      <c r="MGZ847" s="328"/>
      <c r="MHA847" s="328"/>
      <c r="MHB847" s="328"/>
      <c r="MHC847" s="328"/>
      <c r="MHD847" s="328"/>
      <c r="MHE847" s="328"/>
      <c r="MHF847" s="328"/>
      <c r="MHG847" s="328"/>
      <c r="MHH847" s="328"/>
      <c r="MHI847" s="328"/>
      <c r="MHJ847" s="328"/>
      <c r="MHK847" s="328"/>
      <c r="MHL847" s="328"/>
      <c r="MHM847" s="328"/>
      <c r="MHN847" s="328"/>
      <c r="MHO847" s="328"/>
      <c r="MHP847" s="328"/>
      <c r="MHQ847" s="328"/>
      <c r="MHR847" s="328"/>
      <c r="MHS847" s="328"/>
      <c r="MHT847" s="328"/>
      <c r="MHU847" s="328"/>
      <c r="MHV847" s="328"/>
      <c r="MHW847" s="328"/>
      <c r="MHX847" s="328"/>
      <c r="MHY847" s="328"/>
      <c r="MHZ847" s="328"/>
      <c r="MIA847" s="328"/>
      <c r="MIB847" s="328"/>
      <c r="MIC847" s="328"/>
      <c r="MID847" s="328"/>
      <c r="MIE847" s="328"/>
      <c r="MIF847" s="328"/>
      <c r="MIG847" s="328"/>
      <c r="MIH847" s="328"/>
      <c r="MII847" s="328"/>
      <c r="MIJ847" s="328"/>
      <c r="MIK847" s="328"/>
      <c r="MIL847" s="328"/>
      <c r="MIM847" s="328"/>
      <c r="MIN847" s="328"/>
      <c r="MIO847" s="328"/>
      <c r="MIP847" s="328"/>
      <c r="MIQ847" s="328"/>
      <c r="MIR847" s="328"/>
      <c r="MIS847" s="328"/>
      <c r="MIT847" s="328"/>
      <c r="MIU847" s="328"/>
      <c r="MIV847" s="328"/>
      <c r="MIW847" s="328"/>
      <c r="MIX847" s="328"/>
      <c r="MIY847" s="328"/>
      <c r="MIZ847" s="328"/>
      <c r="MJA847" s="328"/>
      <c r="MJB847" s="328"/>
      <c r="MJC847" s="328"/>
      <c r="MJD847" s="328"/>
      <c r="MJE847" s="328"/>
      <c r="MJF847" s="328"/>
      <c r="MJG847" s="328"/>
      <c r="MJH847" s="328"/>
      <c r="MJI847" s="328"/>
      <c r="MJJ847" s="328"/>
      <c r="MJK847" s="328"/>
      <c r="MJL847" s="328"/>
      <c r="MJM847" s="328"/>
      <c r="MJN847" s="328"/>
      <c r="MJO847" s="328"/>
      <c r="MJP847" s="328"/>
      <c r="MJQ847" s="328"/>
      <c r="MJR847" s="328"/>
      <c r="MJS847" s="328"/>
      <c r="MJT847" s="328"/>
      <c r="MJU847" s="328"/>
      <c r="MJV847" s="328"/>
      <c r="MJW847" s="328"/>
      <c r="MJX847" s="328"/>
      <c r="MJY847" s="328"/>
      <c r="MJZ847" s="328"/>
      <c r="MKA847" s="328"/>
      <c r="MKB847" s="328"/>
      <c r="MKC847" s="328"/>
      <c r="MKD847" s="328"/>
      <c r="MKE847" s="328"/>
      <c r="MKF847" s="328"/>
      <c r="MKG847" s="328"/>
      <c r="MKH847" s="328"/>
      <c r="MKI847" s="328"/>
      <c r="MKJ847" s="328"/>
      <c r="MKK847" s="328"/>
      <c r="MKL847" s="328"/>
      <c r="MKM847" s="328"/>
      <c r="MKN847" s="328"/>
      <c r="MKO847" s="328"/>
      <c r="MKP847" s="328"/>
      <c r="MKQ847" s="328"/>
      <c r="MKR847" s="328"/>
      <c r="MKS847" s="328"/>
      <c r="MKT847" s="328"/>
      <c r="MKU847" s="328"/>
      <c r="MKV847" s="328"/>
      <c r="MKW847" s="328"/>
      <c r="MKX847" s="328"/>
      <c r="MKY847" s="328"/>
      <c r="MKZ847" s="328"/>
      <c r="MLA847" s="328"/>
      <c r="MLB847" s="328"/>
      <c r="MLC847" s="328"/>
      <c r="MLD847" s="328"/>
      <c r="MLE847" s="328"/>
      <c r="MLF847" s="328"/>
      <c r="MLG847" s="328"/>
      <c r="MLH847" s="328"/>
      <c r="MLI847" s="328"/>
      <c r="MLJ847" s="328"/>
      <c r="MLK847" s="328"/>
      <c r="MLL847" s="328"/>
      <c r="MLM847" s="328"/>
      <c r="MLN847" s="328"/>
      <c r="MLO847" s="328"/>
      <c r="MLP847" s="328"/>
      <c r="MLQ847" s="328"/>
      <c r="MLR847" s="328"/>
      <c r="MLS847" s="328"/>
      <c r="MLT847" s="328"/>
      <c r="MLU847" s="328"/>
      <c r="MLV847" s="328"/>
      <c r="MLW847" s="328"/>
      <c r="MLX847" s="328"/>
      <c r="MLY847" s="328"/>
      <c r="MLZ847" s="328"/>
      <c r="MMA847" s="328"/>
      <c r="MMB847" s="328"/>
      <c r="MMC847" s="328"/>
      <c r="MMD847" s="328"/>
      <c r="MME847" s="328"/>
      <c r="MMF847" s="328"/>
      <c r="MMG847" s="328"/>
      <c r="MMH847" s="328"/>
      <c r="MMI847" s="328"/>
      <c r="MMJ847" s="328"/>
      <c r="MMK847" s="328"/>
      <c r="MML847" s="328"/>
      <c r="MMM847" s="328"/>
      <c r="MMN847" s="328"/>
      <c r="MMO847" s="328"/>
      <c r="MMP847" s="328"/>
      <c r="MMQ847" s="328"/>
      <c r="MMR847" s="328"/>
      <c r="MMS847" s="328"/>
      <c r="MMT847" s="328"/>
      <c r="MMU847" s="328"/>
      <c r="MMV847" s="328"/>
      <c r="MMW847" s="328"/>
      <c r="MMX847" s="328"/>
      <c r="MMY847" s="328"/>
      <c r="MMZ847" s="328"/>
      <c r="MNA847" s="328"/>
      <c r="MNB847" s="328"/>
      <c r="MNC847" s="328"/>
      <c r="MND847" s="328"/>
      <c r="MNE847" s="328"/>
      <c r="MNF847" s="328"/>
      <c r="MNG847" s="328"/>
      <c r="MNH847" s="328"/>
      <c r="MNI847" s="328"/>
      <c r="MNJ847" s="328"/>
      <c r="MNK847" s="328"/>
      <c r="MNL847" s="328"/>
      <c r="MNM847" s="328"/>
      <c r="MNN847" s="328"/>
      <c r="MNO847" s="328"/>
      <c r="MNP847" s="328"/>
      <c r="MNQ847" s="328"/>
      <c r="MNR847" s="328"/>
      <c r="MNS847" s="328"/>
      <c r="MNT847" s="328"/>
      <c r="MNU847" s="328"/>
      <c r="MNV847" s="328"/>
      <c r="MNW847" s="328"/>
      <c r="MNX847" s="328"/>
      <c r="MNY847" s="328"/>
      <c r="MNZ847" s="328"/>
      <c r="MOA847" s="328"/>
      <c r="MOB847" s="328"/>
      <c r="MOC847" s="328"/>
      <c r="MOD847" s="328"/>
      <c r="MOE847" s="328"/>
      <c r="MOF847" s="328"/>
      <c r="MOG847" s="328"/>
      <c r="MOH847" s="328"/>
      <c r="MOI847" s="328"/>
      <c r="MOJ847" s="328"/>
      <c r="MOK847" s="328"/>
      <c r="MOL847" s="328"/>
      <c r="MOM847" s="328"/>
      <c r="MON847" s="328"/>
      <c r="MOO847" s="328"/>
      <c r="MOP847" s="328"/>
      <c r="MOQ847" s="328"/>
      <c r="MOR847" s="328"/>
      <c r="MOS847" s="328"/>
      <c r="MOT847" s="328"/>
      <c r="MOU847" s="328"/>
      <c r="MOV847" s="328"/>
      <c r="MOW847" s="328"/>
      <c r="MOX847" s="328"/>
      <c r="MOY847" s="328"/>
      <c r="MOZ847" s="328"/>
      <c r="MPA847" s="328"/>
      <c r="MPB847" s="328"/>
      <c r="MPC847" s="328"/>
      <c r="MPD847" s="328"/>
      <c r="MPE847" s="328"/>
      <c r="MPF847" s="328"/>
      <c r="MPG847" s="328"/>
      <c r="MPH847" s="328"/>
      <c r="MPI847" s="328"/>
      <c r="MPJ847" s="328"/>
      <c r="MPK847" s="328"/>
      <c r="MPL847" s="328"/>
      <c r="MPM847" s="328"/>
      <c r="MPN847" s="328"/>
      <c r="MPO847" s="328"/>
      <c r="MPP847" s="328"/>
      <c r="MPQ847" s="328"/>
      <c r="MPR847" s="328"/>
      <c r="MPS847" s="328"/>
      <c r="MPT847" s="328"/>
      <c r="MPU847" s="328"/>
      <c r="MPV847" s="328"/>
      <c r="MPW847" s="328"/>
      <c r="MPX847" s="328"/>
      <c r="MPY847" s="328"/>
      <c r="MPZ847" s="328"/>
      <c r="MQA847" s="328"/>
      <c r="MQB847" s="328"/>
      <c r="MQC847" s="328"/>
      <c r="MQD847" s="328"/>
      <c r="MQE847" s="328"/>
      <c r="MQF847" s="328"/>
      <c r="MQG847" s="328"/>
      <c r="MQH847" s="328"/>
      <c r="MQI847" s="328"/>
      <c r="MQJ847" s="328"/>
      <c r="MQK847" s="328"/>
      <c r="MQL847" s="328"/>
      <c r="MQM847" s="328"/>
      <c r="MQN847" s="328"/>
      <c r="MQO847" s="328"/>
      <c r="MQP847" s="328"/>
      <c r="MQQ847" s="328"/>
      <c r="MQR847" s="328"/>
      <c r="MQS847" s="328"/>
      <c r="MQT847" s="328"/>
      <c r="MQU847" s="328"/>
      <c r="MQV847" s="328"/>
      <c r="MQW847" s="328"/>
      <c r="MQX847" s="328"/>
      <c r="MQY847" s="328"/>
      <c r="MQZ847" s="328"/>
      <c r="MRA847" s="328"/>
      <c r="MRB847" s="328"/>
      <c r="MRC847" s="328"/>
      <c r="MRD847" s="328"/>
      <c r="MRE847" s="328"/>
      <c r="MRF847" s="328"/>
      <c r="MRG847" s="328"/>
      <c r="MRH847" s="328"/>
      <c r="MRI847" s="328"/>
      <c r="MRJ847" s="328"/>
      <c r="MRK847" s="328"/>
      <c r="MRL847" s="328"/>
      <c r="MRM847" s="328"/>
      <c r="MRN847" s="328"/>
      <c r="MRO847" s="328"/>
      <c r="MRP847" s="328"/>
      <c r="MRQ847" s="328"/>
      <c r="MRR847" s="328"/>
      <c r="MRS847" s="328"/>
      <c r="MRT847" s="328"/>
      <c r="MRU847" s="328"/>
      <c r="MRV847" s="328"/>
      <c r="MRW847" s="328"/>
      <c r="MRX847" s="328"/>
      <c r="MRY847" s="328"/>
      <c r="MRZ847" s="328"/>
      <c r="MSA847" s="328"/>
      <c r="MSB847" s="328"/>
      <c r="MSC847" s="328"/>
      <c r="MSD847" s="328"/>
      <c r="MSE847" s="328"/>
      <c r="MSF847" s="328"/>
      <c r="MSG847" s="328"/>
      <c r="MSH847" s="328"/>
      <c r="MSI847" s="328"/>
      <c r="MSJ847" s="328"/>
      <c r="MSK847" s="328"/>
      <c r="MSL847" s="328"/>
      <c r="MSM847" s="328"/>
      <c r="MSN847" s="328"/>
      <c r="MSO847" s="328"/>
      <c r="MSP847" s="328"/>
      <c r="MSQ847" s="328"/>
      <c r="MSR847" s="328"/>
      <c r="MSS847" s="328"/>
      <c r="MST847" s="328"/>
      <c r="MSU847" s="328"/>
      <c r="MSV847" s="328"/>
      <c r="MSW847" s="328"/>
      <c r="MSX847" s="328"/>
      <c r="MSY847" s="328"/>
      <c r="MSZ847" s="328"/>
      <c r="MTA847" s="328"/>
      <c r="MTB847" s="328"/>
      <c r="MTC847" s="328"/>
      <c r="MTD847" s="328"/>
      <c r="MTE847" s="328"/>
      <c r="MTF847" s="328"/>
      <c r="MTG847" s="328"/>
      <c r="MTH847" s="328"/>
      <c r="MTI847" s="328"/>
      <c r="MTJ847" s="328"/>
      <c r="MTK847" s="328"/>
      <c r="MTL847" s="328"/>
      <c r="MTM847" s="328"/>
      <c r="MTN847" s="328"/>
      <c r="MTO847" s="328"/>
      <c r="MTP847" s="328"/>
      <c r="MTQ847" s="328"/>
      <c r="MTR847" s="328"/>
      <c r="MTS847" s="328"/>
      <c r="MTT847" s="328"/>
      <c r="MTU847" s="328"/>
      <c r="MTV847" s="328"/>
      <c r="MTW847" s="328"/>
      <c r="MTX847" s="328"/>
      <c r="MTY847" s="328"/>
      <c r="MTZ847" s="328"/>
      <c r="MUA847" s="328"/>
      <c r="MUB847" s="328"/>
      <c r="MUC847" s="328"/>
      <c r="MUD847" s="328"/>
      <c r="MUE847" s="328"/>
      <c r="MUF847" s="328"/>
      <c r="MUG847" s="328"/>
      <c r="MUH847" s="328"/>
      <c r="MUI847" s="328"/>
      <c r="MUJ847" s="328"/>
      <c r="MUK847" s="328"/>
      <c r="MUL847" s="328"/>
      <c r="MUM847" s="328"/>
      <c r="MUN847" s="328"/>
      <c r="MUO847" s="328"/>
      <c r="MUP847" s="328"/>
      <c r="MUQ847" s="328"/>
      <c r="MUR847" s="328"/>
      <c r="MUS847" s="328"/>
      <c r="MUT847" s="328"/>
      <c r="MUU847" s="328"/>
      <c r="MUV847" s="328"/>
      <c r="MUW847" s="328"/>
      <c r="MUX847" s="328"/>
      <c r="MUY847" s="328"/>
      <c r="MUZ847" s="328"/>
      <c r="MVA847" s="328"/>
      <c r="MVB847" s="328"/>
      <c r="MVC847" s="328"/>
      <c r="MVD847" s="328"/>
      <c r="MVE847" s="328"/>
      <c r="MVF847" s="328"/>
      <c r="MVG847" s="328"/>
      <c r="MVH847" s="328"/>
      <c r="MVI847" s="328"/>
      <c r="MVJ847" s="328"/>
      <c r="MVK847" s="328"/>
      <c r="MVL847" s="328"/>
      <c r="MVM847" s="328"/>
      <c r="MVN847" s="328"/>
      <c r="MVO847" s="328"/>
      <c r="MVP847" s="328"/>
      <c r="MVQ847" s="328"/>
      <c r="MVR847" s="328"/>
      <c r="MVS847" s="328"/>
      <c r="MVT847" s="328"/>
      <c r="MVU847" s="328"/>
      <c r="MVV847" s="328"/>
      <c r="MVW847" s="328"/>
      <c r="MVX847" s="328"/>
      <c r="MVY847" s="328"/>
      <c r="MVZ847" s="328"/>
      <c r="MWA847" s="328"/>
      <c r="MWB847" s="328"/>
      <c r="MWC847" s="328"/>
      <c r="MWD847" s="328"/>
      <c r="MWE847" s="328"/>
      <c r="MWF847" s="328"/>
      <c r="MWG847" s="328"/>
      <c r="MWH847" s="328"/>
      <c r="MWI847" s="328"/>
      <c r="MWJ847" s="328"/>
      <c r="MWK847" s="328"/>
      <c r="MWL847" s="328"/>
      <c r="MWM847" s="328"/>
      <c r="MWN847" s="328"/>
      <c r="MWO847" s="328"/>
      <c r="MWP847" s="328"/>
      <c r="MWQ847" s="328"/>
      <c r="MWR847" s="328"/>
      <c r="MWS847" s="328"/>
      <c r="MWT847" s="328"/>
      <c r="MWU847" s="328"/>
      <c r="MWV847" s="328"/>
      <c r="MWW847" s="328"/>
      <c r="MWX847" s="328"/>
      <c r="MWY847" s="328"/>
      <c r="MWZ847" s="328"/>
      <c r="MXA847" s="328"/>
      <c r="MXB847" s="328"/>
      <c r="MXC847" s="328"/>
      <c r="MXD847" s="328"/>
      <c r="MXE847" s="328"/>
      <c r="MXF847" s="328"/>
      <c r="MXG847" s="328"/>
      <c r="MXH847" s="328"/>
      <c r="MXI847" s="328"/>
      <c r="MXJ847" s="328"/>
      <c r="MXK847" s="328"/>
      <c r="MXL847" s="328"/>
      <c r="MXM847" s="328"/>
      <c r="MXN847" s="328"/>
      <c r="MXO847" s="328"/>
      <c r="MXP847" s="328"/>
      <c r="MXQ847" s="328"/>
      <c r="MXR847" s="328"/>
      <c r="MXS847" s="328"/>
      <c r="MXT847" s="328"/>
      <c r="MXU847" s="328"/>
      <c r="MXV847" s="328"/>
      <c r="MXW847" s="328"/>
      <c r="MXX847" s="328"/>
      <c r="MXY847" s="328"/>
      <c r="MXZ847" s="328"/>
      <c r="MYA847" s="328"/>
      <c r="MYB847" s="328"/>
      <c r="MYC847" s="328"/>
      <c r="MYD847" s="328"/>
      <c r="MYE847" s="328"/>
      <c r="MYF847" s="328"/>
      <c r="MYG847" s="328"/>
      <c r="MYH847" s="328"/>
      <c r="MYI847" s="328"/>
      <c r="MYJ847" s="328"/>
      <c r="MYK847" s="328"/>
      <c r="MYL847" s="328"/>
      <c r="MYM847" s="328"/>
      <c r="MYN847" s="328"/>
      <c r="MYO847" s="328"/>
      <c r="MYP847" s="328"/>
      <c r="MYQ847" s="328"/>
      <c r="MYR847" s="328"/>
      <c r="MYS847" s="328"/>
      <c r="MYT847" s="328"/>
      <c r="MYU847" s="328"/>
      <c r="MYV847" s="328"/>
      <c r="MYW847" s="328"/>
      <c r="MYX847" s="328"/>
      <c r="MYY847" s="328"/>
      <c r="MYZ847" s="328"/>
      <c r="MZA847" s="328"/>
      <c r="MZB847" s="328"/>
      <c r="MZC847" s="328"/>
      <c r="MZD847" s="328"/>
      <c r="MZE847" s="328"/>
      <c r="MZF847" s="328"/>
      <c r="MZG847" s="328"/>
      <c r="MZH847" s="328"/>
      <c r="MZI847" s="328"/>
      <c r="MZJ847" s="328"/>
      <c r="MZK847" s="328"/>
      <c r="MZL847" s="328"/>
      <c r="MZM847" s="328"/>
      <c r="MZN847" s="328"/>
      <c r="MZO847" s="328"/>
      <c r="MZP847" s="328"/>
      <c r="MZQ847" s="328"/>
      <c r="MZR847" s="328"/>
      <c r="MZS847" s="328"/>
      <c r="MZT847" s="328"/>
      <c r="MZU847" s="328"/>
      <c r="MZV847" s="328"/>
      <c r="MZW847" s="328"/>
      <c r="MZX847" s="328"/>
      <c r="MZY847" s="328"/>
      <c r="MZZ847" s="328"/>
      <c r="NAA847" s="328"/>
      <c r="NAB847" s="328"/>
      <c r="NAC847" s="328"/>
      <c r="NAD847" s="328"/>
      <c r="NAE847" s="328"/>
      <c r="NAF847" s="328"/>
      <c r="NAG847" s="328"/>
      <c r="NAH847" s="328"/>
      <c r="NAI847" s="328"/>
      <c r="NAJ847" s="328"/>
      <c r="NAK847" s="328"/>
      <c r="NAL847" s="328"/>
      <c r="NAM847" s="328"/>
      <c r="NAN847" s="328"/>
      <c r="NAO847" s="328"/>
      <c r="NAP847" s="328"/>
      <c r="NAQ847" s="328"/>
      <c r="NAR847" s="328"/>
      <c r="NAS847" s="328"/>
      <c r="NAT847" s="328"/>
      <c r="NAU847" s="328"/>
      <c r="NAV847" s="328"/>
      <c r="NAW847" s="328"/>
      <c r="NAX847" s="328"/>
      <c r="NAY847" s="328"/>
      <c r="NAZ847" s="328"/>
      <c r="NBA847" s="328"/>
      <c r="NBB847" s="328"/>
      <c r="NBC847" s="328"/>
      <c r="NBD847" s="328"/>
      <c r="NBE847" s="328"/>
      <c r="NBF847" s="328"/>
      <c r="NBG847" s="328"/>
      <c r="NBH847" s="328"/>
      <c r="NBI847" s="328"/>
      <c r="NBJ847" s="328"/>
      <c r="NBK847" s="328"/>
      <c r="NBL847" s="328"/>
      <c r="NBM847" s="328"/>
      <c r="NBN847" s="328"/>
      <c r="NBO847" s="328"/>
      <c r="NBP847" s="328"/>
      <c r="NBQ847" s="328"/>
      <c r="NBR847" s="328"/>
      <c r="NBS847" s="328"/>
      <c r="NBT847" s="328"/>
      <c r="NBU847" s="328"/>
      <c r="NBV847" s="328"/>
      <c r="NBW847" s="328"/>
      <c r="NBX847" s="328"/>
      <c r="NBY847" s="328"/>
      <c r="NBZ847" s="328"/>
      <c r="NCA847" s="328"/>
      <c r="NCB847" s="328"/>
      <c r="NCC847" s="328"/>
      <c r="NCD847" s="328"/>
      <c r="NCE847" s="328"/>
      <c r="NCF847" s="328"/>
      <c r="NCG847" s="328"/>
      <c r="NCH847" s="328"/>
      <c r="NCI847" s="328"/>
      <c r="NCJ847" s="328"/>
      <c r="NCK847" s="328"/>
      <c r="NCL847" s="328"/>
      <c r="NCM847" s="328"/>
      <c r="NCN847" s="328"/>
      <c r="NCO847" s="328"/>
      <c r="NCP847" s="328"/>
      <c r="NCQ847" s="328"/>
      <c r="NCR847" s="328"/>
      <c r="NCS847" s="328"/>
      <c r="NCT847" s="328"/>
      <c r="NCU847" s="328"/>
      <c r="NCV847" s="328"/>
      <c r="NCW847" s="328"/>
      <c r="NCX847" s="328"/>
      <c r="NCY847" s="328"/>
      <c r="NCZ847" s="328"/>
      <c r="NDA847" s="328"/>
      <c r="NDB847" s="328"/>
      <c r="NDC847" s="328"/>
      <c r="NDD847" s="328"/>
      <c r="NDE847" s="328"/>
      <c r="NDF847" s="328"/>
      <c r="NDG847" s="328"/>
      <c r="NDH847" s="328"/>
      <c r="NDI847" s="328"/>
      <c r="NDJ847" s="328"/>
      <c r="NDK847" s="328"/>
      <c r="NDL847" s="328"/>
      <c r="NDM847" s="328"/>
      <c r="NDN847" s="328"/>
      <c r="NDO847" s="328"/>
      <c r="NDP847" s="328"/>
      <c r="NDQ847" s="328"/>
      <c r="NDR847" s="328"/>
      <c r="NDS847" s="328"/>
      <c r="NDT847" s="328"/>
      <c r="NDU847" s="328"/>
      <c r="NDV847" s="328"/>
      <c r="NDW847" s="328"/>
      <c r="NDX847" s="328"/>
      <c r="NDY847" s="328"/>
      <c r="NDZ847" s="328"/>
      <c r="NEA847" s="328"/>
      <c r="NEB847" s="328"/>
      <c r="NEC847" s="328"/>
      <c r="NED847" s="328"/>
      <c r="NEE847" s="328"/>
      <c r="NEF847" s="328"/>
      <c r="NEG847" s="328"/>
      <c r="NEH847" s="328"/>
      <c r="NEI847" s="328"/>
      <c r="NEJ847" s="328"/>
      <c r="NEK847" s="328"/>
      <c r="NEL847" s="328"/>
      <c r="NEM847" s="328"/>
      <c r="NEN847" s="328"/>
      <c r="NEO847" s="328"/>
      <c r="NEP847" s="328"/>
      <c r="NEQ847" s="328"/>
      <c r="NER847" s="328"/>
      <c r="NES847" s="328"/>
      <c r="NET847" s="328"/>
      <c r="NEU847" s="328"/>
      <c r="NEV847" s="328"/>
      <c r="NEW847" s="328"/>
      <c r="NEX847" s="328"/>
      <c r="NEY847" s="328"/>
      <c r="NEZ847" s="328"/>
      <c r="NFA847" s="328"/>
      <c r="NFB847" s="328"/>
      <c r="NFC847" s="328"/>
      <c r="NFD847" s="328"/>
      <c r="NFE847" s="328"/>
      <c r="NFF847" s="328"/>
      <c r="NFG847" s="328"/>
      <c r="NFH847" s="328"/>
      <c r="NFI847" s="328"/>
      <c r="NFJ847" s="328"/>
      <c r="NFK847" s="328"/>
      <c r="NFL847" s="328"/>
      <c r="NFM847" s="328"/>
      <c r="NFN847" s="328"/>
      <c r="NFO847" s="328"/>
      <c r="NFP847" s="328"/>
      <c r="NFQ847" s="328"/>
      <c r="NFR847" s="328"/>
      <c r="NFS847" s="328"/>
      <c r="NFT847" s="328"/>
      <c r="NFU847" s="328"/>
      <c r="NFV847" s="328"/>
      <c r="NFW847" s="328"/>
      <c r="NFX847" s="328"/>
      <c r="NFY847" s="328"/>
      <c r="NFZ847" s="328"/>
      <c r="NGA847" s="328"/>
      <c r="NGB847" s="328"/>
      <c r="NGC847" s="328"/>
      <c r="NGD847" s="328"/>
      <c r="NGE847" s="328"/>
      <c r="NGF847" s="328"/>
      <c r="NGG847" s="328"/>
      <c r="NGH847" s="328"/>
      <c r="NGI847" s="328"/>
      <c r="NGJ847" s="328"/>
      <c r="NGK847" s="328"/>
      <c r="NGL847" s="328"/>
      <c r="NGM847" s="328"/>
      <c r="NGN847" s="328"/>
      <c r="NGO847" s="328"/>
      <c r="NGP847" s="328"/>
      <c r="NGQ847" s="328"/>
      <c r="NGR847" s="328"/>
      <c r="NGS847" s="328"/>
      <c r="NGT847" s="328"/>
      <c r="NGU847" s="328"/>
      <c r="NGV847" s="328"/>
      <c r="NGW847" s="328"/>
      <c r="NGX847" s="328"/>
      <c r="NGY847" s="328"/>
      <c r="NGZ847" s="328"/>
      <c r="NHA847" s="328"/>
      <c r="NHB847" s="328"/>
      <c r="NHC847" s="328"/>
      <c r="NHD847" s="328"/>
      <c r="NHE847" s="328"/>
      <c r="NHF847" s="328"/>
      <c r="NHG847" s="328"/>
      <c r="NHH847" s="328"/>
      <c r="NHI847" s="328"/>
      <c r="NHJ847" s="328"/>
      <c r="NHK847" s="328"/>
      <c r="NHL847" s="328"/>
      <c r="NHM847" s="328"/>
      <c r="NHN847" s="328"/>
      <c r="NHO847" s="328"/>
      <c r="NHP847" s="328"/>
      <c r="NHQ847" s="328"/>
      <c r="NHR847" s="328"/>
      <c r="NHS847" s="328"/>
      <c r="NHT847" s="328"/>
      <c r="NHU847" s="328"/>
      <c r="NHV847" s="328"/>
      <c r="NHW847" s="328"/>
      <c r="NHX847" s="328"/>
      <c r="NHY847" s="328"/>
      <c r="NHZ847" s="328"/>
      <c r="NIA847" s="328"/>
      <c r="NIB847" s="328"/>
      <c r="NIC847" s="328"/>
      <c r="NID847" s="328"/>
      <c r="NIE847" s="328"/>
      <c r="NIF847" s="328"/>
      <c r="NIG847" s="328"/>
      <c r="NIH847" s="328"/>
      <c r="NII847" s="328"/>
      <c r="NIJ847" s="328"/>
      <c r="NIK847" s="328"/>
      <c r="NIL847" s="328"/>
      <c r="NIM847" s="328"/>
      <c r="NIN847" s="328"/>
      <c r="NIO847" s="328"/>
      <c r="NIP847" s="328"/>
      <c r="NIQ847" s="328"/>
      <c r="NIR847" s="328"/>
      <c r="NIS847" s="328"/>
      <c r="NIT847" s="328"/>
      <c r="NIU847" s="328"/>
      <c r="NIV847" s="328"/>
      <c r="NIW847" s="328"/>
      <c r="NIX847" s="328"/>
      <c r="NIY847" s="328"/>
      <c r="NIZ847" s="328"/>
      <c r="NJA847" s="328"/>
      <c r="NJB847" s="328"/>
      <c r="NJC847" s="328"/>
      <c r="NJD847" s="328"/>
      <c r="NJE847" s="328"/>
      <c r="NJF847" s="328"/>
      <c r="NJG847" s="328"/>
      <c r="NJH847" s="328"/>
      <c r="NJI847" s="328"/>
      <c r="NJJ847" s="328"/>
      <c r="NJK847" s="328"/>
      <c r="NJL847" s="328"/>
      <c r="NJM847" s="328"/>
      <c r="NJN847" s="328"/>
      <c r="NJO847" s="328"/>
      <c r="NJP847" s="328"/>
      <c r="NJQ847" s="328"/>
      <c r="NJR847" s="328"/>
      <c r="NJS847" s="328"/>
      <c r="NJT847" s="328"/>
      <c r="NJU847" s="328"/>
      <c r="NJV847" s="328"/>
      <c r="NJW847" s="328"/>
      <c r="NJX847" s="328"/>
      <c r="NJY847" s="328"/>
      <c r="NJZ847" s="328"/>
      <c r="NKA847" s="328"/>
      <c r="NKB847" s="328"/>
      <c r="NKC847" s="328"/>
      <c r="NKD847" s="328"/>
      <c r="NKE847" s="328"/>
      <c r="NKF847" s="328"/>
      <c r="NKG847" s="328"/>
      <c r="NKH847" s="328"/>
      <c r="NKI847" s="328"/>
      <c r="NKJ847" s="328"/>
      <c r="NKK847" s="328"/>
      <c r="NKL847" s="328"/>
      <c r="NKM847" s="328"/>
      <c r="NKN847" s="328"/>
      <c r="NKO847" s="328"/>
      <c r="NKP847" s="328"/>
      <c r="NKQ847" s="328"/>
      <c r="NKR847" s="328"/>
      <c r="NKS847" s="328"/>
      <c r="NKT847" s="328"/>
      <c r="NKU847" s="328"/>
      <c r="NKV847" s="328"/>
      <c r="NKW847" s="328"/>
      <c r="NKX847" s="328"/>
      <c r="NKY847" s="328"/>
      <c r="NKZ847" s="328"/>
      <c r="NLA847" s="328"/>
      <c r="NLB847" s="328"/>
      <c r="NLC847" s="328"/>
      <c r="NLD847" s="328"/>
      <c r="NLE847" s="328"/>
      <c r="NLF847" s="328"/>
      <c r="NLG847" s="328"/>
      <c r="NLH847" s="328"/>
      <c r="NLI847" s="328"/>
      <c r="NLJ847" s="328"/>
      <c r="NLK847" s="328"/>
      <c r="NLL847" s="328"/>
      <c r="NLM847" s="328"/>
      <c r="NLN847" s="328"/>
      <c r="NLO847" s="328"/>
      <c r="NLP847" s="328"/>
      <c r="NLQ847" s="328"/>
      <c r="NLR847" s="328"/>
      <c r="NLS847" s="328"/>
      <c r="NLT847" s="328"/>
      <c r="NLU847" s="328"/>
      <c r="NLV847" s="328"/>
      <c r="NLW847" s="328"/>
      <c r="NLX847" s="328"/>
      <c r="NLY847" s="328"/>
      <c r="NLZ847" s="328"/>
      <c r="NMA847" s="328"/>
      <c r="NMB847" s="328"/>
      <c r="NMC847" s="328"/>
      <c r="NMD847" s="328"/>
      <c r="NME847" s="328"/>
      <c r="NMF847" s="328"/>
      <c r="NMG847" s="328"/>
      <c r="NMH847" s="328"/>
      <c r="NMI847" s="328"/>
      <c r="NMJ847" s="328"/>
      <c r="NMK847" s="328"/>
      <c r="NML847" s="328"/>
      <c r="NMM847" s="328"/>
      <c r="NMN847" s="328"/>
      <c r="NMO847" s="328"/>
      <c r="NMP847" s="328"/>
      <c r="NMQ847" s="328"/>
      <c r="NMR847" s="328"/>
      <c r="NMS847" s="328"/>
      <c r="NMT847" s="328"/>
      <c r="NMU847" s="328"/>
      <c r="NMV847" s="328"/>
      <c r="NMW847" s="328"/>
      <c r="NMX847" s="328"/>
      <c r="NMY847" s="328"/>
      <c r="NMZ847" s="328"/>
      <c r="NNA847" s="328"/>
      <c r="NNB847" s="328"/>
      <c r="NNC847" s="328"/>
      <c r="NND847" s="328"/>
      <c r="NNE847" s="328"/>
      <c r="NNF847" s="328"/>
      <c r="NNG847" s="328"/>
      <c r="NNH847" s="328"/>
      <c r="NNI847" s="328"/>
      <c r="NNJ847" s="328"/>
      <c r="NNK847" s="328"/>
      <c r="NNL847" s="328"/>
      <c r="NNM847" s="328"/>
      <c r="NNN847" s="328"/>
      <c r="NNO847" s="328"/>
      <c r="NNP847" s="328"/>
      <c r="NNQ847" s="328"/>
      <c r="NNR847" s="328"/>
      <c r="NNS847" s="328"/>
      <c r="NNT847" s="328"/>
      <c r="NNU847" s="328"/>
      <c r="NNV847" s="328"/>
      <c r="NNW847" s="328"/>
      <c r="NNX847" s="328"/>
      <c r="NNY847" s="328"/>
      <c r="NNZ847" s="328"/>
      <c r="NOA847" s="328"/>
      <c r="NOB847" s="328"/>
      <c r="NOC847" s="328"/>
      <c r="NOD847" s="328"/>
      <c r="NOE847" s="328"/>
      <c r="NOF847" s="328"/>
      <c r="NOG847" s="328"/>
      <c r="NOH847" s="328"/>
      <c r="NOI847" s="328"/>
      <c r="NOJ847" s="328"/>
      <c r="NOK847" s="328"/>
      <c r="NOL847" s="328"/>
      <c r="NOM847" s="328"/>
      <c r="NON847" s="328"/>
      <c r="NOO847" s="328"/>
      <c r="NOP847" s="328"/>
      <c r="NOQ847" s="328"/>
      <c r="NOR847" s="328"/>
      <c r="NOS847" s="328"/>
      <c r="NOT847" s="328"/>
      <c r="NOU847" s="328"/>
      <c r="NOV847" s="328"/>
      <c r="NOW847" s="328"/>
      <c r="NOX847" s="328"/>
      <c r="NOY847" s="328"/>
      <c r="NOZ847" s="328"/>
      <c r="NPA847" s="328"/>
      <c r="NPB847" s="328"/>
      <c r="NPC847" s="328"/>
      <c r="NPD847" s="328"/>
      <c r="NPE847" s="328"/>
      <c r="NPF847" s="328"/>
      <c r="NPG847" s="328"/>
      <c r="NPH847" s="328"/>
      <c r="NPI847" s="328"/>
      <c r="NPJ847" s="328"/>
      <c r="NPK847" s="328"/>
      <c r="NPL847" s="328"/>
      <c r="NPM847" s="328"/>
      <c r="NPN847" s="328"/>
      <c r="NPO847" s="328"/>
      <c r="NPP847" s="328"/>
      <c r="NPQ847" s="328"/>
      <c r="NPR847" s="328"/>
      <c r="NPS847" s="328"/>
      <c r="NPT847" s="328"/>
      <c r="NPU847" s="328"/>
      <c r="NPV847" s="328"/>
      <c r="NPW847" s="328"/>
      <c r="NPX847" s="328"/>
      <c r="NPY847" s="328"/>
      <c r="NPZ847" s="328"/>
      <c r="NQA847" s="328"/>
      <c r="NQB847" s="328"/>
      <c r="NQC847" s="328"/>
      <c r="NQD847" s="328"/>
      <c r="NQE847" s="328"/>
      <c r="NQF847" s="328"/>
      <c r="NQG847" s="328"/>
      <c r="NQH847" s="328"/>
      <c r="NQI847" s="328"/>
      <c r="NQJ847" s="328"/>
      <c r="NQK847" s="328"/>
      <c r="NQL847" s="328"/>
      <c r="NQM847" s="328"/>
      <c r="NQN847" s="328"/>
      <c r="NQO847" s="328"/>
      <c r="NQP847" s="328"/>
      <c r="NQQ847" s="328"/>
      <c r="NQR847" s="328"/>
      <c r="NQS847" s="328"/>
      <c r="NQT847" s="328"/>
      <c r="NQU847" s="328"/>
      <c r="NQV847" s="328"/>
      <c r="NQW847" s="328"/>
      <c r="NQX847" s="328"/>
      <c r="NQY847" s="328"/>
      <c r="NQZ847" s="328"/>
      <c r="NRA847" s="328"/>
      <c r="NRB847" s="328"/>
      <c r="NRC847" s="328"/>
      <c r="NRD847" s="328"/>
      <c r="NRE847" s="328"/>
      <c r="NRF847" s="328"/>
      <c r="NRG847" s="328"/>
      <c r="NRH847" s="328"/>
      <c r="NRI847" s="328"/>
      <c r="NRJ847" s="328"/>
      <c r="NRK847" s="328"/>
      <c r="NRL847" s="328"/>
      <c r="NRM847" s="328"/>
      <c r="NRN847" s="328"/>
      <c r="NRO847" s="328"/>
      <c r="NRP847" s="328"/>
      <c r="NRQ847" s="328"/>
      <c r="NRR847" s="328"/>
      <c r="NRS847" s="328"/>
      <c r="NRT847" s="328"/>
      <c r="NRU847" s="328"/>
      <c r="NRV847" s="328"/>
      <c r="NRW847" s="328"/>
      <c r="NRX847" s="328"/>
      <c r="NRY847" s="328"/>
      <c r="NRZ847" s="328"/>
      <c r="NSA847" s="328"/>
      <c r="NSB847" s="328"/>
      <c r="NSC847" s="328"/>
      <c r="NSD847" s="328"/>
      <c r="NSE847" s="328"/>
      <c r="NSF847" s="328"/>
      <c r="NSG847" s="328"/>
      <c r="NSH847" s="328"/>
      <c r="NSI847" s="328"/>
      <c r="NSJ847" s="328"/>
      <c r="NSK847" s="328"/>
      <c r="NSL847" s="328"/>
      <c r="NSM847" s="328"/>
      <c r="NSN847" s="328"/>
      <c r="NSO847" s="328"/>
      <c r="NSP847" s="328"/>
      <c r="NSQ847" s="328"/>
      <c r="NSR847" s="328"/>
      <c r="NSS847" s="328"/>
      <c r="NST847" s="328"/>
      <c r="NSU847" s="328"/>
      <c r="NSV847" s="328"/>
      <c r="NSW847" s="328"/>
      <c r="NSX847" s="328"/>
      <c r="NSY847" s="328"/>
      <c r="NSZ847" s="328"/>
      <c r="NTA847" s="328"/>
      <c r="NTB847" s="328"/>
      <c r="NTC847" s="328"/>
      <c r="NTD847" s="328"/>
      <c r="NTE847" s="328"/>
      <c r="NTF847" s="328"/>
      <c r="NTG847" s="328"/>
      <c r="NTH847" s="328"/>
      <c r="NTI847" s="328"/>
      <c r="NTJ847" s="328"/>
      <c r="NTK847" s="328"/>
      <c r="NTL847" s="328"/>
      <c r="NTM847" s="328"/>
      <c r="NTN847" s="328"/>
      <c r="NTO847" s="328"/>
      <c r="NTP847" s="328"/>
      <c r="NTQ847" s="328"/>
      <c r="NTR847" s="328"/>
      <c r="NTS847" s="328"/>
      <c r="NTT847" s="328"/>
      <c r="NTU847" s="328"/>
      <c r="NTV847" s="328"/>
      <c r="NTW847" s="328"/>
      <c r="NTX847" s="328"/>
      <c r="NTY847" s="328"/>
      <c r="NTZ847" s="328"/>
      <c r="NUA847" s="328"/>
      <c r="NUB847" s="328"/>
      <c r="NUC847" s="328"/>
      <c r="NUD847" s="328"/>
      <c r="NUE847" s="328"/>
      <c r="NUF847" s="328"/>
      <c r="NUG847" s="328"/>
      <c r="NUH847" s="328"/>
      <c r="NUI847" s="328"/>
      <c r="NUJ847" s="328"/>
      <c r="NUK847" s="328"/>
      <c r="NUL847" s="328"/>
      <c r="NUM847" s="328"/>
      <c r="NUN847" s="328"/>
      <c r="NUO847" s="328"/>
      <c r="NUP847" s="328"/>
      <c r="NUQ847" s="328"/>
      <c r="NUR847" s="328"/>
      <c r="NUS847" s="328"/>
      <c r="NUT847" s="328"/>
      <c r="NUU847" s="328"/>
      <c r="NUV847" s="328"/>
      <c r="NUW847" s="328"/>
      <c r="NUX847" s="328"/>
      <c r="NUY847" s="328"/>
      <c r="NUZ847" s="328"/>
      <c r="NVA847" s="328"/>
      <c r="NVB847" s="328"/>
      <c r="NVC847" s="328"/>
      <c r="NVD847" s="328"/>
      <c r="NVE847" s="328"/>
      <c r="NVF847" s="328"/>
      <c r="NVG847" s="328"/>
      <c r="NVH847" s="328"/>
      <c r="NVI847" s="328"/>
      <c r="NVJ847" s="328"/>
      <c r="NVK847" s="328"/>
      <c r="NVL847" s="328"/>
      <c r="NVM847" s="328"/>
      <c r="NVN847" s="328"/>
      <c r="NVO847" s="328"/>
      <c r="NVP847" s="328"/>
      <c r="NVQ847" s="328"/>
      <c r="NVR847" s="328"/>
      <c r="NVS847" s="328"/>
      <c r="NVT847" s="328"/>
      <c r="NVU847" s="328"/>
      <c r="NVV847" s="328"/>
      <c r="NVW847" s="328"/>
      <c r="NVX847" s="328"/>
      <c r="NVY847" s="328"/>
      <c r="NVZ847" s="328"/>
      <c r="NWA847" s="328"/>
      <c r="NWB847" s="328"/>
      <c r="NWC847" s="328"/>
      <c r="NWD847" s="328"/>
      <c r="NWE847" s="328"/>
      <c r="NWF847" s="328"/>
      <c r="NWG847" s="328"/>
      <c r="NWH847" s="328"/>
      <c r="NWI847" s="328"/>
      <c r="NWJ847" s="328"/>
      <c r="NWK847" s="328"/>
      <c r="NWL847" s="328"/>
      <c r="NWM847" s="328"/>
      <c r="NWN847" s="328"/>
      <c r="NWO847" s="328"/>
      <c r="NWP847" s="328"/>
      <c r="NWQ847" s="328"/>
      <c r="NWR847" s="328"/>
      <c r="NWS847" s="328"/>
      <c r="NWT847" s="328"/>
      <c r="NWU847" s="328"/>
      <c r="NWV847" s="328"/>
      <c r="NWW847" s="328"/>
      <c r="NWX847" s="328"/>
      <c r="NWY847" s="328"/>
      <c r="NWZ847" s="328"/>
      <c r="NXA847" s="328"/>
      <c r="NXB847" s="328"/>
      <c r="NXC847" s="328"/>
      <c r="NXD847" s="328"/>
      <c r="NXE847" s="328"/>
      <c r="NXF847" s="328"/>
      <c r="NXG847" s="328"/>
      <c r="NXH847" s="328"/>
      <c r="NXI847" s="328"/>
      <c r="NXJ847" s="328"/>
      <c r="NXK847" s="328"/>
      <c r="NXL847" s="328"/>
      <c r="NXM847" s="328"/>
      <c r="NXN847" s="328"/>
      <c r="NXO847" s="328"/>
      <c r="NXP847" s="328"/>
      <c r="NXQ847" s="328"/>
      <c r="NXR847" s="328"/>
      <c r="NXS847" s="328"/>
      <c r="NXT847" s="328"/>
      <c r="NXU847" s="328"/>
      <c r="NXV847" s="328"/>
      <c r="NXW847" s="328"/>
      <c r="NXX847" s="328"/>
      <c r="NXY847" s="328"/>
      <c r="NXZ847" s="328"/>
      <c r="NYA847" s="328"/>
      <c r="NYB847" s="328"/>
      <c r="NYC847" s="328"/>
      <c r="NYD847" s="328"/>
      <c r="NYE847" s="328"/>
      <c r="NYF847" s="328"/>
      <c r="NYG847" s="328"/>
      <c r="NYH847" s="328"/>
      <c r="NYI847" s="328"/>
      <c r="NYJ847" s="328"/>
      <c r="NYK847" s="328"/>
      <c r="NYL847" s="328"/>
      <c r="NYM847" s="328"/>
      <c r="NYN847" s="328"/>
      <c r="NYO847" s="328"/>
      <c r="NYP847" s="328"/>
      <c r="NYQ847" s="328"/>
      <c r="NYR847" s="328"/>
      <c r="NYS847" s="328"/>
      <c r="NYT847" s="328"/>
      <c r="NYU847" s="328"/>
      <c r="NYV847" s="328"/>
      <c r="NYW847" s="328"/>
      <c r="NYX847" s="328"/>
      <c r="NYY847" s="328"/>
      <c r="NYZ847" s="328"/>
      <c r="NZA847" s="328"/>
      <c r="NZB847" s="328"/>
      <c r="NZC847" s="328"/>
      <c r="NZD847" s="328"/>
      <c r="NZE847" s="328"/>
      <c r="NZF847" s="328"/>
      <c r="NZG847" s="328"/>
      <c r="NZH847" s="328"/>
      <c r="NZI847" s="328"/>
      <c r="NZJ847" s="328"/>
      <c r="NZK847" s="328"/>
      <c r="NZL847" s="328"/>
      <c r="NZM847" s="328"/>
      <c r="NZN847" s="328"/>
      <c r="NZO847" s="328"/>
      <c r="NZP847" s="328"/>
      <c r="NZQ847" s="328"/>
      <c r="NZR847" s="328"/>
      <c r="NZS847" s="328"/>
      <c r="NZT847" s="328"/>
      <c r="NZU847" s="328"/>
      <c r="NZV847" s="328"/>
      <c r="NZW847" s="328"/>
      <c r="NZX847" s="328"/>
      <c r="NZY847" s="328"/>
      <c r="NZZ847" s="328"/>
      <c r="OAA847" s="328"/>
      <c r="OAB847" s="328"/>
      <c r="OAC847" s="328"/>
      <c r="OAD847" s="328"/>
      <c r="OAE847" s="328"/>
      <c r="OAF847" s="328"/>
      <c r="OAG847" s="328"/>
      <c r="OAH847" s="328"/>
      <c r="OAI847" s="328"/>
      <c r="OAJ847" s="328"/>
      <c r="OAK847" s="328"/>
      <c r="OAL847" s="328"/>
      <c r="OAM847" s="328"/>
      <c r="OAN847" s="328"/>
      <c r="OAO847" s="328"/>
      <c r="OAP847" s="328"/>
      <c r="OAQ847" s="328"/>
      <c r="OAR847" s="328"/>
      <c r="OAS847" s="328"/>
      <c r="OAT847" s="328"/>
      <c r="OAU847" s="328"/>
      <c r="OAV847" s="328"/>
      <c r="OAW847" s="328"/>
      <c r="OAX847" s="328"/>
      <c r="OAY847" s="328"/>
      <c r="OAZ847" s="328"/>
      <c r="OBA847" s="328"/>
      <c r="OBB847" s="328"/>
      <c r="OBC847" s="328"/>
      <c r="OBD847" s="328"/>
      <c r="OBE847" s="328"/>
      <c r="OBF847" s="328"/>
      <c r="OBG847" s="328"/>
      <c r="OBH847" s="328"/>
      <c r="OBI847" s="328"/>
      <c r="OBJ847" s="328"/>
      <c r="OBK847" s="328"/>
      <c r="OBL847" s="328"/>
      <c r="OBM847" s="328"/>
      <c r="OBN847" s="328"/>
      <c r="OBO847" s="328"/>
      <c r="OBP847" s="328"/>
      <c r="OBQ847" s="328"/>
      <c r="OBR847" s="328"/>
      <c r="OBS847" s="328"/>
      <c r="OBT847" s="328"/>
      <c r="OBU847" s="328"/>
      <c r="OBV847" s="328"/>
      <c r="OBW847" s="328"/>
      <c r="OBX847" s="328"/>
      <c r="OBY847" s="328"/>
      <c r="OBZ847" s="328"/>
      <c r="OCA847" s="328"/>
      <c r="OCB847" s="328"/>
      <c r="OCC847" s="328"/>
      <c r="OCD847" s="328"/>
      <c r="OCE847" s="328"/>
      <c r="OCF847" s="328"/>
      <c r="OCG847" s="328"/>
      <c r="OCH847" s="328"/>
      <c r="OCI847" s="328"/>
      <c r="OCJ847" s="328"/>
      <c r="OCK847" s="328"/>
      <c r="OCL847" s="328"/>
      <c r="OCM847" s="328"/>
      <c r="OCN847" s="328"/>
      <c r="OCO847" s="328"/>
      <c r="OCP847" s="328"/>
      <c r="OCQ847" s="328"/>
      <c r="OCR847" s="328"/>
      <c r="OCS847" s="328"/>
      <c r="OCT847" s="328"/>
      <c r="OCU847" s="328"/>
      <c r="OCV847" s="328"/>
      <c r="OCW847" s="328"/>
      <c r="OCX847" s="328"/>
      <c r="OCY847" s="328"/>
      <c r="OCZ847" s="328"/>
      <c r="ODA847" s="328"/>
      <c r="ODB847" s="328"/>
      <c r="ODC847" s="328"/>
      <c r="ODD847" s="328"/>
      <c r="ODE847" s="328"/>
      <c r="ODF847" s="328"/>
      <c r="ODG847" s="328"/>
      <c r="ODH847" s="328"/>
      <c r="ODI847" s="328"/>
      <c r="ODJ847" s="328"/>
      <c r="ODK847" s="328"/>
      <c r="ODL847" s="328"/>
      <c r="ODM847" s="328"/>
      <c r="ODN847" s="328"/>
      <c r="ODO847" s="328"/>
      <c r="ODP847" s="328"/>
      <c r="ODQ847" s="328"/>
      <c r="ODR847" s="328"/>
      <c r="ODS847" s="328"/>
      <c r="ODT847" s="328"/>
      <c r="ODU847" s="328"/>
      <c r="ODV847" s="328"/>
      <c r="ODW847" s="328"/>
      <c r="ODX847" s="328"/>
      <c r="ODY847" s="328"/>
      <c r="ODZ847" s="328"/>
      <c r="OEA847" s="328"/>
      <c r="OEB847" s="328"/>
      <c r="OEC847" s="328"/>
      <c r="OED847" s="328"/>
      <c r="OEE847" s="328"/>
      <c r="OEF847" s="328"/>
      <c r="OEG847" s="328"/>
      <c r="OEH847" s="328"/>
      <c r="OEI847" s="328"/>
      <c r="OEJ847" s="328"/>
      <c r="OEK847" s="328"/>
      <c r="OEL847" s="328"/>
      <c r="OEM847" s="328"/>
      <c r="OEN847" s="328"/>
      <c r="OEO847" s="328"/>
      <c r="OEP847" s="328"/>
      <c r="OEQ847" s="328"/>
      <c r="OER847" s="328"/>
      <c r="OES847" s="328"/>
      <c r="OET847" s="328"/>
      <c r="OEU847" s="328"/>
      <c r="OEV847" s="328"/>
      <c r="OEW847" s="328"/>
      <c r="OEX847" s="328"/>
      <c r="OEY847" s="328"/>
      <c r="OEZ847" s="328"/>
      <c r="OFA847" s="328"/>
      <c r="OFB847" s="328"/>
      <c r="OFC847" s="328"/>
      <c r="OFD847" s="328"/>
      <c r="OFE847" s="328"/>
      <c r="OFF847" s="328"/>
      <c r="OFG847" s="328"/>
      <c r="OFH847" s="328"/>
      <c r="OFI847" s="328"/>
      <c r="OFJ847" s="328"/>
      <c r="OFK847" s="328"/>
      <c r="OFL847" s="328"/>
      <c r="OFM847" s="328"/>
      <c r="OFN847" s="328"/>
      <c r="OFO847" s="328"/>
      <c r="OFP847" s="328"/>
      <c r="OFQ847" s="328"/>
      <c r="OFR847" s="328"/>
      <c r="OFS847" s="328"/>
      <c r="OFT847" s="328"/>
      <c r="OFU847" s="328"/>
      <c r="OFV847" s="328"/>
      <c r="OFW847" s="328"/>
      <c r="OFX847" s="328"/>
      <c r="OFY847" s="328"/>
      <c r="OFZ847" s="328"/>
      <c r="OGA847" s="328"/>
      <c r="OGB847" s="328"/>
      <c r="OGC847" s="328"/>
      <c r="OGD847" s="328"/>
      <c r="OGE847" s="328"/>
      <c r="OGF847" s="328"/>
      <c r="OGG847" s="328"/>
      <c r="OGH847" s="328"/>
      <c r="OGI847" s="328"/>
      <c r="OGJ847" s="328"/>
      <c r="OGK847" s="328"/>
      <c r="OGL847" s="328"/>
      <c r="OGM847" s="328"/>
      <c r="OGN847" s="328"/>
      <c r="OGO847" s="328"/>
      <c r="OGP847" s="328"/>
      <c r="OGQ847" s="328"/>
      <c r="OGR847" s="328"/>
      <c r="OGS847" s="328"/>
      <c r="OGT847" s="328"/>
      <c r="OGU847" s="328"/>
      <c r="OGV847" s="328"/>
      <c r="OGW847" s="328"/>
      <c r="OGX847" s="328"/>
      <c r="OGY847" s="328"/>
      <c r="OGZ847" s="328"/>
      <c r="OHA847" s="328"/>
      <c r="OHB847" s="328"/>
      <c r="OHC847" s="328"/>
      <c r="OHD847" s="328"/>
      <c r="OHE847" s="328"/>
      <c r="OHF847" s="328"/>
      <c r="OHG847" s="328"/>
      <c r="OHH847" s="328"/>
      <c r="OHI847" s="328"/>
      <c r="OHJ847" s="328"/>
      <c r="OHK847" s="328"/>
      <c r="OHL847" s="328"/>
      <c r="OHM847" s="328"/>
      <c r="OHN847" s="328"/>
      <c r="OHO847" s="328"/>
      <c r="OHP847" s="328"/>
      <c r="OHQ847" s="328"/>
      <c r="OHR847" s="328"/>
      <c r="OHS847" s="328"/>
      <c r="OHT847" s="328"/>
      <c r="OHU847" s="328"/>
      <c r="OHV847" s="328"/>
      <c r="OHW847" s="328"/>
      <c r="OHX847" s="328"/>
      <c r="OHY847" s="328"/>
      <c r="OHZ847" s="328"/>
      <c r="OIA847" s="328"/>
      <c r="OIB847" s="328"/>
      <c r="OIC847" s="328"/>
      <c r="OID847" s="328"/>
      <c r="OIE847" s="328"/>
      <c r="OIF847" s="328"/>
      <c r="OIG847" s="328"/>
      <c r="OIH847" s="328"/>
      <c r="OII847" s="328"/>
      <c r="OIJ847" s="328"/>
      <c r="OIK847" s="328"/>
      <c r="OIL847" s="328"/>
      <c r="OIM847" s="328"/>
      <c r="OIN847" s="328"/>
      <c r="OIO847" s="328"/>
      <c r="OIP847" s="328"/>
      <c r="OIQ847" s="328"/>
      <c r="OIR847" s="328"/>
      <c r="OIS847" s="328"/>
      <c r="OIT847" s="328"/>
      <c r="OIU847" s="328"/>
      <c r="OIV847" s="328"/>
      <c r="OIW847" s="328"/>
      <c r="OIX847" s="328"/>
      <c r="OIY847" s="328"/>
      <c r="OIZ847" s="328"/>
      <c r="OJA847" s="328"/>
      <c r="OJB847" s="328"/>
      <c r="OJC847" s="328"/>
      <c r="OJD847" s="328"/>
      <c r="OJE847" s="328"/>
      <c r="OJF847" s="328"/>
      <c r="OJG847" s="328"/>
      <c r="OJH847" s="328"/>
      <c r="OJI847" s="328"/>
      <c r="OJJ847" s="328"/>
      <c r="OJK847" s="328"/>
      <c r="OJL847" s="328"/>
      <c r="OJM847" s="328"/>
      <c r="OJN847" s="328"/>
      <c r="OJO847" s="328"/>
      <c r="OJP847" s="328"/>
      <c r="OJQ847" s="328"/>
      <c r="OJR847" s="328"/>
      <c r="OJS847" s="328"/>
      <c r="OJT847" s="328"/>
      <c r="OJU847" s="328"/>
      <c r="OJV847" s="328"/>
      <c r="OJW847" s="328"/>
      <c r="OJX847" s="328"/>
      <c r="OJY847" s="328"/>
      <c r="OJZ847" s="328"/>
      <c r="OKA847" s="328"/>
      <c r="OKB847" s="328"/>
      <c r="OKC847" s="328"/>
      <c r="OKD847" s="328"/>
      <c r="OKE847" s="328"/>
      <c r="OKF847" s="328"/>
      <c r="OKG847" s="328"/>
      <c r="OKH847" s="328"/>
      <c r="OKI847" s="328"/>
      <c r="OKJ847" s="328"/>
      <c r="OKK847" s="328"/>
      <c r="OKL847" s="328"/>
      <c r="OKM847" s="328"/>
      <c r="OKN847" s="328"/>
      <c r="OKO847" s="328"/>
      <c r="OKP847" s="328"/>
      <c r="OKQ847" s="328"/>
      <c r="OKR847" s="328"/>
      <c r="OKS847" s="328"/>
      <c r="OKT847" s="328"/>
      <c r="OKU847" s="328"/>
      <c r="OKV847" s="328"/>
      <c r="OKW847" s="328"/>
      <c r="OKX847" s="328"/>
      <c r="OKY847" s="328"/>
      <c r="OKZ847" s="328"/>
      <c r="OLA847" s="328"/>
      <c r="OLB847" s="328"/>
      <c r="OLC847" s="328"/>
      <c r="OLD847" s="328"/>
      <c r="OLE847" s="328"/>
      <c r="OLF847" s="328"/>
      <c r="OLG847" s="328"/>
      <c r="OLH847" s="328"/>
      <c r="OLI847" s="328"/>
      <c r="OLJ847" s="328"/>
      <c r="OLK847" s="328"/>
      <c r="OLL847" s="328"/>
      <c r="OLM847" s="328"/>
      <c r="OLN847" s="328"/>
      <c r="OLO847" s="328"/>
      <c r="OLP847" s="328"/>
      <c r="OLQ847" s="328"/>
      <c r="OLR847" s="328"/>
      <c r="OLS847" s="328"/>
      <c r="OLT847" s="328"/>
      <c r="OLU847" s="328"/>
      <c r="OLV847" s="328"/>
      <c r="OLW847" s="328"/>
      <c r="OLX847" s="328"/>
      <c r="OLY847" s="328"/>
      <c r="OLZ847" s="328"/>
      <c r="OMA847" s="328"/>
      <c r="OMB847" s="328"/>
      <c r="OMC847" s="328"/>
      <c r="OMD847" s="328"/>
      <c r="OME847" s="328"/>
      <c r="OMF847" s="328"/>
      <c r="OMG847" s="328"/>
      <c r="OMH847" s="328"/>
      <c r="OMI847" s="328"/>
      <c r="OMJ847" s="328"/>
      <c r="OMK847" s="328"/>
      <c r="OML847" s="328"/>
      <c r="OMM847" s="328"/>
      <c r="OMN847" s="328"/>
      <c r="OMO847" s="328"/>
      <c r="OMP847" s="328"/>
      <c r="OMQ847" s="328"/>
      <c r="OMR847" s="328"/>
      <c r="OMS847" s="328"/>
      <c r="OMT847" s="328"/>
      <c r="OMU847" s="328"/>
      <c r="OMV847" s="328"/>
      <c r="OMW847" s="328"/>
      <c r="OMX847" s="328"/>
      <c r="OMY847" s="328"/>
      <c r="OMZ847" s="328"/>
      <c r="ONA847" s="328"/>
      <c r="ONB847" s="328"/>
      <c r="ONC847" s="328"/>
      <c r="OND847" s="328"/>
      <c r="ONE847" s="328"/>
      <c r="ONF847" s="328"/>
      <c r="ONG847" s="328"/>
      <c r="ONH847" s="328"/>
      <c r="ONI847" s="328"/>
      <c r="ONJ847" s="328"/>
      <c r="ONK847" s="328"/>
      <c r="ONL847" s="328"/>
      <c r="ONM847" s="328"/>
      <c r="ONN847" s="328"/>
      <c r="ONO847" s="328"/>
      <c r="ONP847" s="328"/>
      <c r="ONQ847" s="328"/>
      <c r="ONR847" s="328"/>
      <c r="ONS847" s="328"/>
      <c r="ONT847" s="328"/>
      <c r="ONU847" s="328"/>
      <c r="ONV847" s="328"/>
      <c r="ONW847" s="328"/>
      <c r="ONX847" s="328"/>
      <c r="ONY847" s="328"/>
      <c r="ONZ847" s="328"/>
      <c r="OOA847" s="328"/>
      <c r="OOB847" s="328"/>
      <c r="OOC847" s="328"/>
      <c r="OOD847" s="328"/>
      <c r="OOE847" s="328"/>
      <c r="OOF847" s="328"/>
      <c r="OOG847" s="328"/>
      <c r="OOH847" s="328"/>
      <c r="OOI847" s="328"/>
      <c r="OOJ847" s="328"/>
      <c r="OOK847" s="328"/>
      <c r="OOL847" s="328"/>
      <c r="OOM847" s="328"/>
      <c r="OON847" s="328"/>
      <c r="OOO847" s="328"/>
      <c r="OOP847" s="328"/>
      <c r="OOQ847" s="328"/>
      <c r="OOR847" s="328"/>
      <c r="OOS847" s="328"/>
      <c r="OOT847" s="328"/>
      <c r="OOU847" s="328"/>
      <c r="OOV847" s="328"/>
      <c r="OOW847" s="328"/>
      <c r="OOX847" s="328"/>
      <c r="OOY847" s="328"/>
      <c r="OOZ847" s="328"/>
      <c r="OPA847" s="328"/>
      <c r="OPB847" s="328"/>
      <c r="OPC847" s="328"/>
      <c r="OPD847" s="328"/>
      <c r="OPE847" s="328"/>
      <c r="OPF847" s="328"/>
      <c r="OPG847" s="328"/>
      <c r="OPH847" s="328"/>
      <c r="OPI847" s="328"/>
      <c r="OPJ847" s="328"/>
      <c r="OPK847" s="328"/>
      <c r="OPL847" s="328"/>
      <c r="OPM847" s="328"/>
      <c r="OPN847" s="328"/>
      <c r="OPO847" s="328"/>
      <c r="OPP847" s="328"/>
      <c r="OPQ847" s="328"/>
      <c r="OPR847" s="328"/>
      <c r="OPS847" s="328"/>
      <c r="OPT847" s="328"/>
      <c r="OPU847" s="328"/>
      <c r="OPV847" s="328"/>
      <c r="OPW847" s="328"/>
      <c r="OPX847" s="328"/>
      <c r="OPY847" s="328"/>
      <c r="OPZ847" s="328"/>
      <c r="OQA847" s="328"/>
      <c r="OQB847" s="328"/>
      <c r="OQC847" s="328"/>
      <c r="OQD847" s="328"/>
      <c r="OQE847" s="328"/>
      <c r="OQF847" s="328"/>
      <c r="OQG847" s="328"/>
      <c r="OQH847" s="328"/>
      <c r="OQI847" s="328"/>
      <c r="OQJ847" s="328"/>
      <c r="OQK847" s="328"/>
      <c r="OQL847" s="328"/>
      <c r="OQM847" s="328"/>
      <c r="OQN847" s="328"/>
      <c r="OQO847" s="328"/>
      <c r="OQP847" s="328"/>
      <c r="OQQ847" s="328"/>
      <c r="OQR847" s="328"/>
      <c r="OQS847" s="328"/>
      <c r="OQT847" s="328"/>
      <c r="OQU847" s="328"/>
      <c r="OQV847" s="328"/>
      <c r="OQW847" s="328"/>
      <c r="OQX847" s="328"/>
      <c r="OQY847" s="328"/>
      <c r="OQZ847" s="328"/>
      <c r="ORA847" s="328"/>
      <c r="ORB847" s="328"/>
      <c r="ORC847" s="328"/>
      <c r="ORD847" s="328"/>
      <c r="ORE847" s="328"/>
      <c r="ORF847" s="328"/>
      <c r="ORG847" s="328"/>
      <c r="ORH847" s="328"/>
      <c r="ORI847" s="328"/>
      <c r="ORJ847" s="328"/>
      <c r="ORK847" s="328"/>
      <c r="ORL847" s="328"/>
      <c r="ORM847" s="328"/>
      <c r="ORN847" s="328"/>
      <c r="ORO847" s="328"/>
      <c r="ORP847" s="328"/>
      <c r="ORQ847" s="328"/>
      <c r="ORR847" s="328"/>
      <c r="ORS847" s="328"/>
      <c r="ORT847" s="328"/>
      <c r="ORU847" s="328"/>
      <c r="ORV847" s="328"/>
      <c r="ORW847" s="328"/>
      <c r="ORX847" s="328"/>
      <c r="ORY847" s="328"/>
      <c r="ORZ847" s="328"/>
      <c r="OSA847" s="328"/>
      <c r="OSB847" s="328"/>
      <c r="OSC847" s="328"/>
      <c r="OSD847" s="328"/>
      <c r="OSE847" s="328"/>
      <c r="OSF847" s="328"/>
      <c r="OSG847" s="328"/>
      <c r="OSH847" s="328"/>
      <c r="OSI847" s="328"/>
      <c r="OSJ847" s="328"/>
      <c r="OSK847" s="328"/>
      <c r="OSL847" s="328"/>
      <c r="OSM847" s="328"/>
      <c r="OSN847" s="328"/>
      <c r="OSO847" s="328"/>
      <c r="OSP847" s="328"/>
      <c r="OSQ847" s="328"/>
      <c r="OSR847" s="328"/>
      <c r="OSS847" s="328"/>
      <c r="OST847" s="328"/>
      <c r="OSU847" s="328"/>
      <c r="OSV847" s="328"/>
      <c r="OSW847" s="328"/>
      <c r="OSX847" s="328"/>
      <c r="OSY847" s="328"/>
      <c r="OSZ847" s="328"/>
      <c r="OTA847" s="328"/>
      <c r="OTB847" s="328"/>
      <c r="OTC847" s="328"/>
      <c r="OTD847" s="328"/>
      <c r="OTE847" s="328"/>
      <c r="OTF847" s="328"/>
      <c r="OTG847" s="328"/>
      <c r="OTH847" s="328"/>
      <c r="OTI847" s="328"/>
      <c r="OTJ847" s="328"/>
      <c r="OTK847" s="328"/>
      <c r="OTL847" s="328"/>
      <c r="OTM847" s="328"/>
      <c r="OTN847" s="328"/>
      <c r="OTO847" s="328"/>
      <c r="OTP847" s="328"/>
      <c r="OTQ847" s="328"/>
      <c r="OTR847" s="328"/>
      <c r="OTS847" s="328"/>
      <c r="OTT847" s="328"/>
      <c r="OTU847" s="328"/>
      <c r="OTV847" s="328"/>
      <c r="OTW847" s="328"/>
      <c r="OTX847" s="328"/>
      <c r="OTY847" s="328"/>
      <c r="OTZ847" s="328"/>
      <c r="OUA847" s="328"/>
      <c r="OUB847" s="328"/>
      <c r="OUC847" s="328"/>
      <c r="OUD847" s="328"/>
      <c r="OUE847" s="328"/>
      <c r="OUF847" s="328"/>
      <c r="OUG847" s="328"/>
      <c r="OUH847" s="328"/>
      <c r="OUI847" s="328"/>
      <c r="OUJ847" s="328"/>
      <c r="OUK847" s="328"/>
      <c r="OUL847" s="328"/>
      <c r="OUM847" s="328"/>
      <c r="OUN847" s="328"/>
      <c r="OUO847" s="328"/>
      <c r="OUP847" s="328"/>
      <c r="OUQ847" s="328"/>
      <c r="OUR847" s="328"/>
      <c r="OUS847" s="328"/>
      <c r="OUT847" s="328"/>
      <c r="OUU847" s="328"/>
      <c r="OUV847" s="328"/>
      <c r="OUW847" s="328"/>
      <c r="OUX847" s="328"/>
      <c r="OUY847" s="328"/>
      <c r="OUZ847" s="328"/>
      <c r="OVA847" s="328"/>
      <c r="OVB847" s="328"/>
      <c r="OVC847" s="328"/>
      <c r="OVD847" s="328"/>
      <c r="OVE847" s="328"/>
      <c r="OVF847" s="328"/>
      <c r="OVG847" s="328"/>
      <c r="OVH847" s="328"/>
      <c r="OVI847" s="328"/>
      <c r="OVJ847" s="328"/>
      <c r="OVK847" s="328"/>
      <c r="OVL847" s="328"/>
      <c r="OVM847" s="328"/>
      <c r="OVN847" s="328"/>
      <c r="OVO847" s="328"/>
      <c r="OVP847" s="328"/>
      <c r="OVQ847" s="328"/>
      <c r="OVR847" s="328"/>
      <c r="OVS847" s="328"/>
      <c r="OVT847" s="328"/>
      <c r="OVU847" s="328"/>
      <c r="OVV847" s="328"/>
      <c r="OVW847" s="328"/>
      <c r="OVX847" s="328"/>
      <c r="OVY847" s="328"/>
      <c r="OVZ847" s="328"/>
      <c r="OWA847" s="328"/>
      <c r="OWB847" s="328"/>
      <c r="OWC847" s="328"/>
      <c r="OWD847" s="328"/>
      <c r="OWE847" s="328"/>
      <c r="OWF847" s="328"/>
      <c r="OWG847" s="328"/>
      <c r="OWH847" s="328"/>
      <c r="OWI847" s="328"/>
      <c r="OWJ847" s="328"/>
      <c r="OWK847" s="328"/>
      <c r="OWL847" s="328"/>
      <c r="OWM847" s="328"/>
      <c r="OWN847" s="328"/>
      <c r="OWO847" s="328"/>
      <c r="OWP847" s="328"/>
      <c r="OWQ847" s="328"/>
      <c r="OWR847" s="328"/>
      <c r="OWS847" s="328"/>
      <c r="OWT847" s="328"/>
      <c r="OWU847" s="328"/>
      <c r="OWV847" s="328"/>
      <c r="OWW847" s="328"/>
      <c r="OWX847" s="328"/>
      <c r="OWY847" s="328"/>
      <c r="OWZ847" s="328"/>
      <c r="OXA847" s="328"/>
      <c r="OXB847" s="328"/>
      <c r="OXC847" s="328"/>
      <c r="OXD847" s="328"/>
      <c r="OXE847" s="328"/>
      <c r="OXF847" s="328"/>
      <c r="OXG847" s="328"/>
      <c r="OXH847" s="328"/>
      <c r="OXI847" s="328"/>
      <c r="OXJ847" s="328"/>
      <c r="OXK847" s="328"/>
      <c r="OXL847" s="328"/>
      <c r="OXM847" s="328"/>
      <c r="OXN847" s="328"/>
      <c r="OXO847" s="328"/>
      <c r="OXP847" s="328"/>
      <c r="OXQ847" s="328"/>
      <c r="OXR847" s="328"/>
      <c r="OXS847" s="328"/>
      <c r="OXT847" s="328"/>
      <c r="OXU847" s="328"/>
      <c r="OXV847" s="328"/>
      <c r="OXW847" s="328"/>
      <c r="OXX847" s="328"/>
      <c r="OXY847" s="328"/>
      <c r="OXZ847" s="328"/>
      <c r="OYA847" s="328"/>
      <c r="OYB847" s="328"/>
      <c r="OYC847" s="328"/>
      <c r="OYD847" s="328"/>
      <c r="OYE847" s="328"/>
      <c r="OYF847" s="328"/>
      <c r="OYG847" s="328"/>
      <c r="OYH847" s="328"/>
      <c r="OYI847" s="328"/>
      <c r="OYJ847" s="328"/>
      <c r="OYK847" s="328"/>
      <c r="OYL847" s="328"/>
      <c r="OYM847" s="328"/>
      <c r="OYN847" s="328"/>
      <c r="OYO847" s="328"/>
      <c r="OYP847" s="328"/>
      <c r="OYQ847" s="328"/>
      <c r="OYR847" s="328"/>
      <c r="OYS847" s="328"/>
      <c r="OYT847" s="328"/>
      <c r="OYU847" s="328"/>
      <c r="OYV847" s="328"/>
      <c r="OYW847" s="328"/>
      <c r="OYX847" s="328"/>
      <c r="OYY847" s="328"/>
      <c r="OYZ847" s="328"/>
      <c r="OZA847" s="328"/>
      <c r="OZB847" s="328"/>
      <c r="OZC847" s="328"/>
      <c r="OZD847" s="328"/>
      <c r="OZE847" s="328"/>
      <c r="OZF847" s="328"/>
      <c r="OZG847" s="328"/>
      <c r="OZH847" s="328"/>
      <c r="OZI847" s="328"/>
      <c r="OZJ847" s="328"/>
      <c r="OZK847" s="328"/>
      <c r="OZL847" s="328"/>
      <c r="OZM847" s="328"/>
      <c r="OZN847" s="328"/>
      <c r="OZO847" s="328"/>
      <c r="OZP847" s="328"/>
      <c r="OZQ847" s="328"/>
      <c r="OZR847" s="328"/>
      <c r="OZS847" s="328"/>
      <c r="OZT847" s="328"/>
      <c r="OZU847" s="328"/>
      <c r="OZV847" s="328"/>
      <c r="OZW847" s="328"/>
      <c r="OZX847" s="328"/>
      <c r="OZY847" s="328"/>
      <c r="OZZ847" s="328"/>
      <c r="PAA847" s="328"/>
      <c r="PAB847" s="328"/>
      <c r="PAC847" s="328"/>
      <c r="PAD847" s="328"/>
      <c r="PAE847" s="328"/>
      <c r="PAF847" s="328"/>
      <c r="PAG847" s="328"/>
      <c r="PAH847" s="328"/>
      <c r="PAI847" s="328"/>
      <c r="PAJ847" s="328"/>
      <c r="PAK847" s="328"/>
      <c r="PAL847" s="328"/>
      <c r="PAM847" s="328"/>
      <c r="PAN847" s="328"/>
      <c r="PAO847" s="328"/>
      <c r="PAP847" s="328"/>
      <c r="PAQ847" s="328"/>
      <c r="PAR847" s="328"/>
      <c r="PAS847" s="328"/>
      <c r="PAT847" s="328"/>
      <c r="PAU847" s="328"/>
      <c r="PAV847" s="328"/>
      <c r="PAW847" s="328"/>
      <c r="PAX847" s="328"/>
      <c r="PAY847" s="328"/>
      <c r="PAZ847" s="328"/>
      <c r="PBA847" s="328"/>
      <c r="PBB847" s="328"/>
      <c r="PBC847" s="328"/>
      <c r="PBD847" s="328"/>
      <c r="PBE847" s="328"/>
      <c r="PBF847" s="328"/>
      <c r="PBG847" s="328"/>
      <c r="PBH847" s="328"/>
      <c r="PBI847" s="328"/>
      <c r="PBJ847" s="328"/>
      <c r="PBK847" s="328"/>
      <c r="PBL847" s="328"/>
      <c r="PBM847" s="328"/>
      <c r="PBN847" s="328"/>
      <c r="PBO847" s="328"/>
      <c r="PBP847" s="328"/>
      <c r="PBQ847" s="328"/>
      <c r="PBR847" s="328"/>
      <c r="PBS847" s="328"/>
      <c r="PBT847" s="328"/>
      <c r="PBU847" s="328"/>
      <c r="PBV847" s="328"/>
      <c r="PBW847" s="328"/>
      <c r="PBX847" s="328"/>
      <c r="PBY847" s="328"/>
      <c r="PBZ847" s="328"/>
      <c r="PCA847" s="328"/>
      <c r="PCB847" s="328"/>
      <c r="PCC847" s="328"/>
      <c r="PCD847" s="328"/>
      <c r="PCE847" s="328"/>
      <c r="PCF847" s="328"/>
      <c r="PCG847" s="328"/>
      <c r="PCH847" s="328"/>
      <c r="PCI847" s="328"/>
      <c r="PCJ847" s="328"/>
      <c r="PCK847" s="328"/>
      <c r="PCL847" s="328"/>
      <c r="PCM847" s="328"/>
      <c r="PCN847" s="328"/>
      <c r="PCO847" s="328"/>
      <c r="PCP847" s="328"/>
      <c r="PCQ847" s="328"/>
      <c r="PCR847" s="328"/>
      <c r="PCS847" s="328"/>
      <c r="PCT847" s="328"/>
      <c r="PCU847" s="328"/>
      <c r="PCV847" s="328"/>
      <c r="PCW847" s="328"/>
      <c r="PCX847" s="328"/>
      <c r="PCY847" s="328"/>
      <c r="PCZ847" s="328"/>
      <c r="PDA847" s="328"/>
      <c r="PDB847" s="328"/>
      <c r="PDC847" s="328"/>
      <c r="PDD847" s="328"/>
      <c r="PDE847" s="328"/>
      <c r="PDF847" s="328"/>
      <c r="PDG847" s="328"/>
      <c r="PDH847" s="328"/>
      <c r="PDI847" s="328"/>
      <c r="PDJ847" s="328"/>
      <c r="PDK847" s="328"/>
      <c r="PDL847" s="328"/>
      <c r="PDM847" s="328"/>
      <c r="PDN847" s="328"/>
      <c r="PDO847" s="328"/>
      <c r="PDP847" s="328"/>
      <c r="PDQ847" s="328"/>
      <c r="PDR847" s="328"/>
      <c r="PDS847" s="328"/>
      <c r="PDT847" s="328"/>
      <c r="PDU847" s="328"/>
      <c r="PDV847" s="328"/>
      <c r="PDW847" s="328"/>
      <c r="PDX847" s="328"/>
      <c r="PDY847" s="328"/>
      <c r="PDZ847" s="328"/>
      <c r="PEA847" s="328"/>
      <c r="PEB847" s="328"/>
      <c r="PEC847" s="328"/>
      <c r="PED847" s="328"/>
      <c r="PEE847" s="328"/>
      <c r="PEF847" s="328"/>
      <c r="PEG847" s="328"/>
      <c r="PEH847" s="328"/>
      <c r="PEI847" s="328"/>
      <c r="PEJ847" s="328"/>
      <c r="PEK847" s="328"/>
      <c r="PEL847" s="328"/>
      <c r="PEM847" s="328"/>
      <c r="PEN847" s="328"/>
      <c r="PEO847" s="328"/>
      <c r="PEP847" s="328"/>
      <c r="PEQ847" s="328"/>
      <c r="PER847" s="328"/>
      <c r="PES847" s="328"/>
      <c r="PET847" s="328"/>
      <c r="PEU847" s="328"/>
      <c r="PEV847" s="328"/>
      <c r="PEW847" s="328"/>
      <c r="PEX847" s="328"/>
      <c r="PEY847" s="328"/>
      <c r="PEZ847" s="328"/>
      <c r="PFA847" s="328"/>
      <c r="PFB847" s="328"/>
      <c r="PFC847" s="328"/>
      <c r="PFD847" s="328"/>
      <c r="PFE847" s="328"/>
      <c r="PFF847" s="328"/>
      <c r="PFG847" s="328"/>
      <c r="PFH847" s="328"/>
      <c r="PFI847" s="328"/>
      <c r="PFJ847" s="328"/>
      <c r="PFK847" s="328"/>
      <c r="PFL847" s="328"/>
      <c r="PFM847" s="328"/>
      <c r="PFN847" s="328"/>
      <c r="PFO847" s="328"/>
      <c r="PFP847" s="328"/>
      <c r="PFQ847" s="328"/>
      <c r="PFR847" s="328"/>
      <c r="PFS847" s="328"/>
      <c r="PFT847" s="328"/>
      <c r="PFU847" s="328"/>
      <c r="PFV847" s="328"/>
      <c r="PFW847" s="328"/>
      <c r="PFX847" s="328"/>
      <c r="PFY847" s="328"/>
      <c r="PFZ847" s="328"/>
      <c r="PGA847" s="328"/>
      <c r="PGB847" s="328"/>
      <c r="PGC847" s="328"/>
      <c r="PGD847" s="328"/>
      <c r="PGE847" s="328"/>
      <c r="PGF847" s="328"/>
      <c r="PGG847" s="328"/>
      <c r="PGH847" s="328"/>
      <c r="PGI847" s="328"/>
      <c r="PGJ847" s="328"/>
      <c r="PGK847" s="328"/>
      <c r="PGL847" s="328"/>
      <c r="PGM847" s="328"/>
      <c r="PGN847" s="328"/>
      <c r="PGO847" s="328"/>
      <c r="PGP847" s="328"/>
      <c r="PGQ847" s="328"/>
      <c r="PGR847" s="328"/>
      <c r="PGS847" s="328"/>
      <c r="PGT847" s="328"/>
      <c r="PGU847" s="328"/>
      <c r="PGV847" s="328"/>
      <c r="PGW847" s="328"/>
      <c r="PGX847" s="328"/>
      <c r="PGY847" s="328"/>
      <c r="PGZ847" s="328"/>
      <c r="PHA847" s="328"/>
      <c r="PHB847" s="328"/>
      <c r="PHC847" s="328"/>
      <c r="PHD847" s="328"/>
      <c r="PHE847" s="328"/>
      <c r="PHF847" s="328"/>
      <c r="PHG847" s="328"/>
      <c r="PHH847" s="328"/>
      <c r="PHI847" s="328"/>
      <c r="PHJ847" s="328"/>
      <c r="PHK847" s="328"/>
      <c r="PHL847" s="328"/>
      <c r="PHM847" s="328"/>
      <c r="PHN847" s="328"/>
      <c r="PHO847" s="328"/>
      <c r="PHP847" s="328"/>
      <c r="PHQ847" s="328"/>
      <c r="PHR847" s="328"/>
      <c r="PHS847" s="328"/>
      <c r="PHT847" s="328"/>
      <c r="PHU847" s="328"/>
      <c r="PHV847" s="328"/>
      <c r="PHW847" s="328"/>
      <c r="PHX847" s="328"/>
      <c r="PHY847" s="328"/>
      <c r="PHZ847" s="328"/>
      <c r="PIA847" s="328"/>
      <c r="PIB847" s="328"/>
      <c r="PIC847" s="328"/>
      <c r="PID847" s="328"/>
      <c r="PIE847" s="328"/>
      <c r="PIF847" s="328"/>
      <c r="PIG847" s="328"/>
      <c r="PIH847" s="328"/>
      <c r="PII847" s="328"/>
      <c r="PIJ847" s="328"/>
      <c r="PIK847" s="328"/>
      <c r="PIL847" s="328"/>
      <c r="PIM847" s="328"/>
      <c r="PIN847" s="328"/>
      <c r="PIO847" s="328"/>
      <c r="PIP847" s="328"/>
      <c r="PIQ847" s="328"/>
      <c r="PIR847" s="328"/>
      <c r="PIS847" s="328"/>
      <c r="PIT847" s="328"/>
      <c r="PIU847" s="328"/>
      <c r="PIV847" s="328"/>
      <c r="PIW847" s="328"/>
      <c r="PIX847" s="328"/>
      <c r="PIY847" s="328"/>
      <c r="PIZ847" s="328"/>
      <c r="PJA847" s="328"/>
      <c r="PJB847" s="328"/>
      <c r="PJC847" s="328"/>
      <c r="PJD847" s="328"/>
      <c r="PJE847" s="328"/>
      <c r="PJF847" s="328"/>
      <c r="PJG847" s="328"/>
      <c r="PJH847" s="328"/>
      <c r="PJI847" s="328"/>
      <c r="PJJ847" s="328"/>
      <c r="PJK847" s="328"/>
      <c r="PJL847" s="328"/>
      <c r="PJM847" s="328"/>
      <c r="PJN847" s="328"/>
      <c r="PJO847" s="328"/>
      <c r="PJP847" s="328"/>
      <c r="PJQ847" s="328"/>
      <c r="PJR847" s="328"/>
      <c r="PJS847" s="328"/>
      <c r="PJT847" s="328"/>
      <c r="PJU847" s="328"/>
      <c r="PJV847" s="328"/>
      <c r="PJW847" s="328"/>
      <c r="PJX847" s="328"/>
      <c r="PJY847" s="328"/>
      <c r="PJZ847" s="328"/>
      <c r="PKA847" s="328"/>
      <c r="PKB847" s="328"/>
      <c r="PKC847" s="328"/>
      <c r="PKD847" s="328"/>
      <c r="PKE847" s="328"/>
      <c r="PKF847" s="328"/>
      <c r="PKG847" s="328"/>
      <c r="PKH847" s="328"/>
      <c r="PKI847" s="328"/>
      <c r="PKJ847" s="328"/>
      <c r="PKK847" s="328"/>
      <c r="PKL847" s="328"/>
      <c r="PKM847" s="328"/>
      <c r="PKN847" s="328"/>
      <c r="PKO847" s="328"/>
      <c r="PKP847" s="328"/>
      <c r="PKQ847" s="328"/>
      <c r="PKR847" s="328"/>
      <c r="PKS847" s="328"/>
      <c r="PKT847" s="328"/>
      <c r="PKU847" s="328"/>
      <c r="PKV847" s="328"/>
      <c r="PKW847" s="328"/>
      <c r="PKX847" s="328"/>
      <c r="PKY847" s="328"/>
      <c r="PKZ847" s="328"/>
      <c r="PLA847" s="328"/>
      <c r="PLB847" s="328"/>
      <c r="PLC847" s="328"/>
      <c r="PLD847" s="328"/>
      <c r="PLE847" s="328"/>
      <c r="PLF847" s="328"/>
      <c r="PLG847" s="328"/>
      <c r="PLH847" s="328"/>
      <c r="PLI847" s="328"/>
      <c r="PLJ847" s="328"/>
      <c r="PLK847" s="328"/>
      <c r="PLL847" s="328"/>
      <c r="PLM847" s="328"/>
      <c r="PLN847" s="328"/>
      <c r="PLO847" s="328"/>
      <c r="PLP847" s="328"/>
      <c r="PLQ847" s="328"/>
      <c r="PLR847" s="328"/>
      <c r="PLS847" s="328"/>
      <c r="PLT847" s="328"/>
      <c r="PLU847" s="328"/>
      <c r="PLV847" s="328"/>
      <c r="PLW847" s="328"/>
      <c r="PLX847" s="328"/>
      <c r="PLY847" s="328"/>
      <c r="PLZ847" s="328"/>
      <c r="PMA847" s="328"/>
      <c r="PMB847" s="328"/>
      <c r="PMC847" s="328"/>
      <c r="PMD847" s="328"/>
      <c r="PME847" s="328"/>
      <c r="PMF847" s="328"/>
      <c r="PMG847" s="328"/>
      <c r="PMH847" s="328"/>
      <c r="PMI847" s="328"/>
      <c r="PMJ847" s="328"/>
      <c r="PMK847" s="328"/>
      <c r="PML847" s="328"/>
      <c r="PMM847" s="328"/>
      <c r="PMN847" s="328"/>
      <c r="PMO847" s="328"/>
      <c r="PMP847" s="328"/>
      <c r="PMQ847" s="328"/>
      <c r="PMR847" s="328"/>
      <c r="PMS847" s="328"/>
      <c r="PMT847" s="328"/>
      <c r="PMU847" s="328"/>
      <c r="PMV847" s="328"/>
      <c r="PMW847" s="328"/>
      <c r="PMX847" s="328"/>
      <c r="PMY847" s="328"/>
      <c r="PMZ847" s="328"/>
      <c r="PNA847" s="328"/>
      <c r="PNB847" s="328"/>
      <c r="PNC847" s="328"/>
      <c r="PND847" s="328"/>
      <c r="PNE847" s="328"/>
      <c r="PNF847" s="328"/>
      <c r="PNG847" s="328"/>
      <c r="PNH847" s="328"/>
      <c r="PNI847" s="328"/>
      <c r="PNJ847" s="328"/>
      <c r="PNK847" s="328"/>
      <c r="PNL847" s="328"/>
      <c r="PNM847" s="328"/>
      <c r="PNN847" s="328"/>
      <c r="PNO847" s="328"/>
      <c r="PNP847" s="328"/>
      <c r="PNQ847" s="328"/>
      <c r="PNR847" s="328"/>
      <c r="PNS847" s="328"/>
      <c r="PNT847" s="328"/>
      <c r="PNU847" s="328"/>
      <c r="PNV847" s="328"/>
      <c r="PNW847" s="328"/>
      <c r="PNX847" s="328"/>
      <c r="PNY847" s="328"/>
      <c r="PNZ847" s="328"/>
      <c r="POA847" s="328"/>
      <c r="POB847" s="328"/>
      <c r="POC847" s="328"/>
      <c r="POD847" s="328"/>
      <c r="POE847" s="328"/>
      <c r="POF847" s="328"/>
      <c r="POG847" s="328"/>
      <c r="POH847" s="328"/>
      <c r="POI847" s="328"/>
      <c r="POJ847" s="328"/>
      <c r="POK847" s="328"/>
      <c r="POL847" s="328"/>
      <c r="POM847" s="328"/>
      <c r="PON847" s="328"/>
      <c r="POO847" s="328"/>
      <c r="POP847" s="328"/>
      <c r="POQ847" s="328"/>
      <c r="POR847" s="328"/>
      <c r="POS847" s="328"/>
      <c r="POT847" s="328"/>
      <c r="POU847" s="328"/>
      <c r="POV847" s="328"/>
      <c r="POW847" s="328"/>
      <c r="POX847" s="328"/>
      <c r="POY847" s="328"/>
      <c r="POZ847" s="328"/>
      <c r="PPA847" s="328"/>
      <c r="PPB847" s="328"/>
      <c r="PPC847" s="328"/>
      <c r="PPD847" s="328"/>
      <c r="PPE847" s="328"/>
      <c r="PPF847" s="328"/>
      <c r="PPG847" s="328"/>
      <c r="PPH847" s="328"/>
      <c r="PPI847" s="328"/>
      <c r="PPJ847" s="328"/>
      <c r="PPK847" s="328"/>
      <c r="PPL847" s="328"/>
      <c r="PPM847" s="328"/>
      <c r="PPN847" s="328"/>
      <c r="PPO847" s="328"/>
      <c r="PPP847" s="328"/>
      <c r="PPQ847" s="328"/>
      <c r="PPR847" s="328"/>
      <c r="PPS847" s="328"/>
      <c r="PPT847" s="328"/>
      <c r="PPU847" s="328"/>
      <c r="PPV847" s="328"/>
      <c r="PPW847" s="328"/>
      <c r="PPX847" s="328"/>
      <c r="PPY847" s="328"/>
      <c r="PPZ847" s="328"/>
      <c r="PQA847" s="328"/>
      <c r="PQB847" s="328"/>
      <c r="PQC847" s="328"/>
      <c r="PQD847" s="328"/>
      <c r="PQE847" s="328"/>
      <c r="PQF847" s="328"/>
      <c r="PQG847" s="328"/>
      <c r="PQH847" s="328"/>
      <c r="PQI847" s="328"/>
      <c r="PQJ847" s="328"/>
      <c r="PQK847" s="328"/>
      <c r="PQL847" s="328"/>
      <c r="PQM847" s="328"/>
      <c r="PQN847" s="328"/>
      <c r="PQO847" s="328"/>
      <c r="PQP847" s="328"/>
      <c r="PQQ847" s="328"/>
      <c r="PQR847" s="328"/>
      <c r="PQS847" s="328"/>
      <c r="PQT847" s="328"/>
      <c r="PQU847" s="328"/>
      <c r="PQV847" s="328"/>
      <c r="PQW847" s="328"/>
      <c r="PQX847" s="328"/>
      <c r="PQY847" s="328"/>
      <c r="PQZ847" s="328"/>
      <c r="PRA847" s="328"/>
      <c r="PRB847" s="328"/>
      <c r="PRC847" s="328"/>
      <c r="PRD847" s="328"/>
      <c r="PRE847" s="328"/>
      <c r="PRF847" s="328"/>
      <c r="PRG847" s="328"/>
      <c r="PRH847" s="328"/>
      <c r="PRI847" s="328"/>
      <c r="PRJ847" s="328"/>
      <c r="PRK847" s="328"/>
      <c r="PRL847" s="328"/>
      <c r="PRM847" s="328"/>
      <c r="PRN847" s="328"/>
      <c r="PRO847" s="328"/>
      <c r="PRP847" s="328"/>
      <c r="PRQ847" s="328"/>
      <c r="PRR847" s="328"/>
      <c r="PRS847" s="328"/>
      <c r="PRT847" s="328"/>
      <c r="PRU847" s="328"/>
      <c r="PRV847" s="328"/>
      <c r="PRW847" s="328"/>
      <c r="PRX847" s="328"/>
      <c r="PRY847" s="328"/>
      <c r="PRZ847" s="328"/>
      <c r="PSA847" s="328"/>
      <c r="PSB847" s="328"/>
      <c r="PSC847" s="328"/>
      <c r="PSD847" s="328"/>
      <c r="PSE847" s="328"/>
      <c r="PSF847" s="328"/>
      <c r="PSG847" s="328"/>
      <c r="PSH847" s="328"/>
      <c r="PSI847" s="328"/>
      <c r="PSJ847" s="328"/>
      <c r="PSK847" s="328"/>
      <c r="PSL847" s="328"/>
      <c r="PSM847" s="328"/>
      <c r="PSN847" s="328"/>
      <c r="PSO847" s="328"/>
      <c r="PSP847" s="328"/>
      <c r="PSQ847" s="328"/>
      <c r="PSR847" s="328"/>
      <c r="PSS847" s="328"/>
      <c r="PST847" s="328"/>
      <c r="PSU847" s="328"/>
      <c r="PSV847" s="328"/>
      <c r="PSW847" s="328"/>
      <c r="PSX847" s="328"/>
      <c r="PSY847" s="328"/>
      <c r="PSZ847" s="328"/>
      <c r="PTA847" s="328"/>
      <c r="PTB847" s="328"/>
      <c r="PTC847" s="328"/>
      <c r="PTD847" s="328"/>
      <c r="PTE847" s="328"/>
      <c r="PTF847" s="328"/>
      <c r="PTG847" s="328"/>
      <c r="PTH847" s="328"/>
      <c r="PTI847" s="328"/>
      <c r="PTJ847" s="328"/>
      <c r="PTK847" s="328"/>
      <c r="PTL847" s="328"/>
      <c r="PTM847" s="328"/>
      <c r="PTN847" s="328"/>
      <c r="PTO847" s="328"/>
      <c r="PTP847" s="328"/>
      <c r="PTQ847" s="328"/>
      <c r="PTR847" s="328"/>
      <c r="PTS847" s="328"/>
      <c r="PTT847" s="328"/>
      <c r="PTU847" s="328"/>
      <c r="PTV847" s="328"/>
      <c r="PTW847" s="328"/>
      <c r="PTX847" s="328"/>
      <c r="PTY847" s="328"/>
      <c r="PTZ847" s="328"/>
      <c r="PUA847" s="328"/>
      <c r="PUB847" s="328"/>
      <c r="PUC847" s="328"/>
      <c r="PUD847" s="328"/>
      <c r="PUE847" s="328"/>
      <c r="PUF847" s="328"/>
      <c r="PUG847" s="328"/>
      <c r="PUH847" s="328"/>
      <c r="PUI847" s="328"/>
      <c r="PUJ847" s="328"/>
      <c r="PUK847" s="328"/>
      <c r="PUL847" s="328"/>
      <c r="PUM847" s="328"/>
      <c r="PUN847" s="328"/>
      <c r="PUO847" s="328"/>
      <c r="PUP847" s="328"/>
      <c r="PUQ847" s="328"/>
      <c r="PUR847" s="328"/>
      <c r="PUS847" s="328"/>
      <c r="PUT847" s="328"/>
      <c r="PUU847" s="328"/>
      <c r="PUV847" s="328"/>
      <c r="PUW847" s="328"/>
      <c r="PUX847" s="328"/>
      <c r="PUY847" s="328"/>
      <c r="PUZ847" s="328"/>
      <c r="PVA847" s="328"/>
      <c r="PVB847" s="328"/>
      <c r="PVC847" s="328"/>
      <c r="PVD847" s="328"/>
      <c r="PVE847" s="328"/>
      <c r="PVF847" s="328"/>
      <c r="PVG847" s="328"/>
      <c r="PVH847" s="328"/>
      <c r="PVI847" s="328"/>
      <c r="PVJ847" s="328"/>
      <c r="PVK847" s="328"/>
      <c r="PVL847" s="328"/>
      <c r="PVM847" s="328"/>
      <c r="PVN847" s="328"/>
      <c r="PVO847" s="328"/>
      <c r="PVP847" s="328"/>
      <c r="PVQ847" s="328"/>
      <c r="PVR847" s="328"/>
      <c r="PVS847" s="328"/>
      <c r="PVT847" s="328"/>
      <c r="PVU847" s="328"/>
      <c r="PVV847" s="328"/>
      <c r="PVW847" s="328"/>
      <c r="PVX847" s="328"/>
      <c r="PVY847" s="328"/>
      <c r="PVZ847" s="328"/>
      <c r="PWA847" s="328"/>
      <c r="PWB847" s="328"/>
      <c r="PWC847" s="328"/>
      <c r="PWD847" s="328"/>
      <c r="PWE847" s="328"/>
      <c r="PWF847" s="328"/>
      <c r="PWG847" s="328"/>
      <c r="PWH847" s="328"/>
      <c r="PWI847" s="328"/>
      <c r="PWJ847" s="328"/>
      <c r="PWK847" s="328"/>
      <c r="PWL847" s="328"/>
      <c r="PWM847" s="328"/>
      <c r="PWN847" s="328"/>
      <c r="PWO847" s="328"/>
      <c r="PWP847" s="328"/>
      <c r="PWQ847" s="328"/>
      <c r="PWR847" s="328"/>
      <c r="PWS847" s="328"/>
      <c r="PWT847" s="328"/>
      <c r="PWU847" s="328"/>
      <c r="PWV847" s="328"/>
      <c r="PWW847" s="328"/>
      <c r="PWX847" s="328"/>
      <c r="PWY847" s="328"/>
      <c r="PWZ847" s="328"/>
      <c r="PXA847" s="328"/>
      <c r="PXB847" s="328"/>
      <c r="PXC847" s="328"/>
      <c r="PXD847" s="328"/>
      <c r="PXE847" s="328"/>
      <c r="PXF847" s="328"/>
      <c r="PXG847" s="328"/>
      <c r="PXH847" s="328"/>
      <c r="PXI847" s="328"/>
      <c r="PXJ847" s="328"/>
      <c r="PXK847" s="328"/>
      <c r="PXL847" s="328"/>
      <c r="PXM847" s="328"/>
      <c r="PXN847" s="328"/>
      <c r="PXO847" s="328"/>
      <c r="PXP847" s="328"/>
      <c r="PXQ847" s="328"/>
      <c r="PXR847" s="328"/>
      <c r="PXS847" s="328"/>
      <c r="PXT847" s="328"/>
      <c r="PXU847" s="328"/>
      <c r="PXV847" s="328"/>
      <c r="PXW847" s="328"/>
      <c r="PXX847" s="328"/>
      <c r="PXY847" s="328"/>
      <c r="PXZ847" s="328"/>
      <c r="PYA847" s="328"/>
      <c r="PYB847" s="328"/>
      <c r="PYC847" s="328"/>
      <c r="PYD847" s="328"/>
      <c r="PYE847" s="328"/>
      <c r="PYF847" s="328"/>
      <c r="PYG847" s="328"/>
      <c r="PYH847" s="328"/>
      <c r="PYI847" s="328"/>
      <c r="PYJ847" s="328"/>
      <c r="PYK847" s="328"/>
      <c r="PYL847" s="328"/>
      <c r="PYM847" s="328"/>
      <c r="PYN847" s="328"/>
      <c r="PYO847" s="328"/>
      <c r="PYP847" s="328"/>
      <c r="PYQ847" s="328"/>
      <c r="PYR847" s="328"/>
      <c r="PYS847" s="328"/>
      <c r="PYT847" s="328"/>
      <c r="PYU847" s="328"/>
      <c r="PYV847" s="328"/>
      <c r="PYW847" s="328"/>
      <c r="PYX847" s="328"/>
      <c r="PYY847" s="328"/>
      <c r="PYZ847" s="328"/>
      <c r="PZA847" s="328"/>
      <c r="PZB847" s="328"/>
      <c r="PZC847" s="328"/>
      <c r="PZD847" s="328"/>
      <c r="PZE847" s="328"/>
      <c r="PZF847" s="328"/>
      <c r="PZG847" s="328"/>
      <c r="PZH847" s="328"/>
      <c r="PZI847" s="328"/>
      <c r="PZJ847" s="328"/>
      <c r="PZK847" s="328"/>
      <c r="PZL847" s="328"/>
      <c r="PZM847" s="328"/>
      <c r="PZN847" s="328"/>
      <c r="PZO847" s="328"/>
      <c r="PZP847" s="328"/>
      <c r="PZQ847" s="328"/>
      <c r="PZR847" s="328"/>
      <c r="PZS847" s="328"/>
      <c r="PZT847" s="328"/>
      <c r="PZU847" s="328"/>
      <c r="PZV847" s="328"/>
      <c r="PZW847" s="328"/>
      <c r="PZX847" s="328"/>
      <c r="PZY847" s="328"/>
      <c r="PZZ847" s="328"/>
      <c r="QAA847" s="328"/>
      <c r="QAB847" s="328"/>
      <c r="QAC847" s="328"/>
      <c r="QAD847" s="328"/>
      <c r="QAE847" s="328"/>
      <c r="QAF847" s="328"/>
      <c r="QAG847" s="328"/>
      <c r="QAH847" s="328"/>
      <c r="QAI847" s="328"/>
      <c r="QAJ847" s="328"/>
      <c r="QAK847" s="328"/>
      <c r="QAL847" s="328"/>
      <c r="QAM847" s="328"/>
      <c r="QAN847" s="328"/>
      <c r="QAO847" s="328"/>
      <c r="QAP847" s="328"/>
      <c r="QAQ847" s="328"/>
      <c r="QAR847" s="328"/>
      <c r="QAS847" s="328"/>
      <c r="QAT847" s="328"/>
      <c r="QAU847" s="328"/>
      <c r="QAV847" s="328"/>
      <c r="QAW847" s="328"/>
      <c r="QAX847" s="328"/>
      <c r="QAY847" s="328"/>
      <c r="QAZ847" s="328"/>
      <c r="QBA847" s="328"/>
      <c r="QBB847" s="328"/>
      <c r="QBC847" s="328"/>
      <c r="QBD847" s="328"/>
      <c r="QBE847" s="328"/>
      <c r="QBF847" s="328"/>
      <c r="QBG847" s="328"/>
      <c r="QBH847" s="328"/>
      <c r="QBI847" s="328"/>
      <c r="QBJ847" s="328"/>
      <c r="QBK847" s="328"/>
      <c r="QBL847" s="328"/>
      <c r="QBM847" s="328"/>
      <c r="QBN847" s="328"/>
      <c r="QBO847" s="328"/>
      <c r="QBP847" s="328"/>
      <c r="QBQ847" s="328"/>
      <c r="QBR847" s="328"/>
      <c r="QBS847" s="328"/>
      <c r="QBT847" s="328"/>
      <c r="QBU847" s="328"/>
      <c r="QBV847" s="328"/>
      <c r="QBW847" s="328"/>
      <c r="QBX847" s="328"/>
      <c r="QBY847" s="328"/>
      <c r="QBZ847" s="328"/>
      <c r="QCA847" s="328"/>
      <c r="QCB847" s="328"/>
      <c r="QCC847" s="328"/>
      <c r="QCD847" s="328"/>
      <c r="QCE847" s="328"/>
      <c r="QCF847" s="328"/>
      <c r="QCG847" s="328"/>
      <c r="QCH847" s="328"/>
      <c r="QCI847" s="328"/>
      <c r="QCJ847" s="328"/>
      <c r="QCK847" s="328"/>
      <c r="QCL847" s="328"/>
      <c r="QCM847" s="328"/>
      <c r="QCN847" s="328"/>
      <c r="QCO847" s="328"/>
      <c r="QCP847" s="328"/>
      <c r="QCQ847" s="328"/>
      <c r="QCR847" s="328"/>
      <c r="QCS847" s="328"/>
      <c r="QCT847" s="328"/>
      <c r="QCU847" s="328"/>
      <c r="QCV847" s="328"/>
      <c r="QCW847" s="328"/>
      <c r="QCX847" s="328"/>
      <c r="QCY847" s="328"/>
      <c r="QCZ847" s="328"/>
      <c r="QDA847" s="328"/>
      <c r="QDB847" s="328"/>
      <c r="QDC847" s="328"/>
      <c r="QDD847" s="328"/>
      <c r="QDE847" s="328"/>
      <c r="QDF847" s="328"/>
      <c r="QDG847" s="328"/>
      <c r="QDH847" s="328"/>
      <c r="QDI847" s="328"/>
      <c r="QDJ847" s="328"/>
      <c r="QDK847" s="328"/>
      <c r="QDL847" s="328"/>
      <c r="QDM847" s="328"/>
      <c r="QDN847" s="328"/>
      <c r="QDO847" s="328"/>
      <c r="QDP847" s="328"/>
      <c r="QDQ847" s="328"/>
      <c r="QDR847" s="328"/>
      <c r="QDS847" s="328"/>
      <c r="QDT847" s="328"/>
      <c r="QDU847" s="328"/>
      <c r="QDV847" s="328"/>
      <c r="QDW847" s="328"/>
      <c r="QDX847" s="328"/>
      <c r="QDY847" s="328"/>
      <c r="QDZ847" s="328"/>
      <c r="QEA847" s="328"/>
      <c r="QEB847" s="328"/>
      <c r="QEC847" s="328"/>
      <c r="QED847" s="328"/>
      <c r="QEE847" s="328"/>
      <c r="QEF847" s="328"/>
      <c r="QEG847" s="328"/>
      <c r="QEH847" s="328"/>
      <c r="QEI847" s="328"/>
      <c r="QEJ847" s="328"/>
      <c r="QEK847" s="328"/>
      <c r="QEL847" s="328"/>
      <c r="QEM847" s="328"/>
      <c r="QEN847" s="328"/>
      <c r="QEO847" s="328"/>
      <c r="QEP847" s="328"/>
      <c r="QEQ847" s="328"/>
      <c r="QER847" s="328"/>
      <c r="QES847" s="328"/>
      <c r="QET847" s="328"/>
      <c r="QEU847" s="328"/>
      <c r="QEV847" s="328"/>
      <c r="QEW847" s="328"/>
      <c r="QEX847" s="328"/>
      <c r="QEY847" s="328"/>
      <c r="QEZ847" s="328"/>
      <c r="QFA847" s="328"/>
      <c r="QFB847" s="328"/>
      <c r="QFC847" s="328"/>
      <c r="QFD847" s="328"/>
      <c r="QFE847" s="328"/>
      <c r="QFF847" s="328"/>
      <c r="QFG847" s="328"/>
      <c r="QFH847" s="328"/>
      <c r="QFI847" s="328"/>
      <c r="QFJ847" s="328"/>
      <c r="QFK847" s="328"/>
      <c r="QFL847" s="328"/>
      <c r="QFM847" s="328"/>
      <c r="QFN847" s="328"/>
      <c r="QFO847" s="328"/>
      <c r="QFP847" s="328"/>
      <c r="QFQ847" s="328"/>
      <c r="QFR847" s="328"/>
      <c r="QFS847" s="328"/>
      <c r="QFT847" s="328"/>
      <c r="QFU847" s="328"/>
      <c r="QFV847" s="328"/>
      <c r="QFW847" s="328"/>
      <c r="QFX847" s="328"/>
      <c r="QFY847" s="328"/>
      <c r="QFZ847" s="328"/>
      <c r="QGA847" s="328"/>
      <c r="QGB847" s="328"/>
      <c r="QGC847" s="328"/>
      <c r="QGD847" s="328"/>
      <c r="QGE847" s="328"/>
      <c r="QGF847" s="328"/>
      <c r="QGG847" s="328"/>
      <c r="QGH847" s="328"/>
      <c r="QGI847" s="328"/>
      <c r="QGJ847" s="328"/>
      <c r="QGK847" s="328"/>
      <c r="QGL847" s="328"/>
      <c r="QGM847" s="328"/>
      <c r="QGN847" s="328"/>
      <c r="QGO847" s="328"/>
      <c r="QGP847" s="328"/>
      <c r="QGQ847" s="328"/>
      <c r="QGR847" s="328"/>
      <c r="QGS847" s="328"/>
      <c r="QGT847" s="328"/>
      <c r="QGU847" s="328"/>
      <c r="QGV847" s="328"/>
      <c r="QGW847" s="328"/>
      <c r="QGX847" s="328"/>
      <c r="QGY847" s="328"/>
      <c r="QGZ847" s="328"/>
      <c r="QHA847" s="328"/>
      <c r="QHB847" s="328"/>
      <c r="QHC847" s="328"/>
      <c r="QHD847" s="328"/>
      <c r="QHE847" s="328"/>
      <c r="QHF847" s="328"/>
      <c r="QHG847" s="328"/>
      <c r="QHH847" s="328"/>
      <c r="QHI847" s="328"/>
      <c r="QHJ847" s="328"/>
      <c r="QHK847" s="328"/>
      <c r="QHL847" s="328"/>
      <c r="QHM847" s="328"/>
      <c r="QHN847" s="328"/>
      <c r="QHO847" s="328"/>
      <c r="QHP847" s="328"/>
      <c r="QHQ847" s="328"/>
      <c r="QHR847" s="328"/>
      <c r="QHS847" s="328"/>
      <c r="QHT847" s="328"/>
      <c r="QHU847" s="328"/>
      <c r="QHV847" s="328"/>
      <c r="QHW847" s="328"/>
      <c r="QHX847" s="328"/>
      <c r="QHY847" s="328"/>
      <c r="QHZ847" s="328"/>
      <c r="QIA847" s="328"/>
      <c r="QIB847" s="328"/>
      <c r="QIC847" s="328"/>
      <c r="QID847" s="328"/>
      <c r="QIE847" s="328"/>
      <c r="QIF847" s="328"/>
      <c r="QIG847" s="328"/>
      <c r="QIH847" s="328"/>
      <c r="QII847" s="328"/>
      <c r="QIJ847" s="328"/>
      <c r="QIK847" s="328"/>
      <c r="QIL847" s="328"/>
      <c r="QIM847" s="328"/>
      <c r="QIN847" s="328"/>
      <c r="QIO847" s="328"/>
      <c r="QIP847" s="328"/>
      <c r="QIQ847" s="328"/>
      <c r="QIR847" s="328"/>
      <c r="QIS847" s="328"/>
      <c r="QIT847" s="328"/>
      <c r="QIU847" s="328"/>
      <c r="QIV847" s="328"/>
      <c r="QIW847" s="328"/>
      <c r="QIX847" s="328"/>
      <c r="QIY847" s="328"/>
      <c r="QIZ847" s="328"/>
      <c r="QJA847" s="328"/>
      <c r="QJB847" s="328"/>
      <c r="QJC847" s="328"/>
      <c r="QJD847" s="328"/>
      <c r="QJE847" s="328"/>
      <c r="QJF847" s="328"/>
      <c r="QJG847" s="328"/>
      <c r="QJH847" s="328"/>
      <c r="QJI847" s="328"/>
      <c r="QJJ847" s="328"/>
      <c r="QJK847" s="328"/>
      <c r="QJL847" s="328"/>
      <c r="QJM847" s="328"/>
      <c r="QJN847" s="328"/>
      <c r="QJO847" s="328"/>
      <c r="QJP847" s="328"/>
      <c r="QJQ847" s="328"/>
      <c r="QJR847" s="328"/>
      <c r="QJS847" s="328"/>
      <c r="QJT847" s="328"/>
      <c r="QJU847" s="328"/>
      <c r="QJV847" s="328"/>
      <c r="QJW847" s="328"/>
      <c r="QJX847" s="328"/>
      <c r="QJY847" s="328"/>
      <c r="QJZ847" s="328"/>
      <c r="QKA847" s="328"/>
      <c r="QKB847" s="328"/>
      <c r="QKC847" s="328"/>
      <c r="QKD847" s="328"/>
      <c r="QKE847" s="328"/>
      <c r="QKF847" s="328"/>
      <c r="QKG847" s="328"/>
      <c r="QKH847" s="328"/>
      <c r="QKI847" s="328"/>
      <c r="QKJ847" s="328"/>
      <c r="QKK847" s="328"/>
      <c r="QKL847" s="328"/>
      <c r="QKM847" s="328"/>
      <c r="QKN847" s="328"/>
      <c r="QKO847" s="328"/>
      <c r="QKP847" s="328"/>
      <c r="QKQ847" s="328"/>
      <c r="QKR847" s="328"/>
      <c r="QKS847" s="328"/>
      <c r="QKT847" s="328"/>
      <c r="QKU847" s="328"/>
      <c r="QKV847" s="328"/>
      <c r="QKW847" s="328"/>
      <c r="QKX847" s="328"/>
      <c r="QKY847" s="328"/>
      <c r="QKZ847" s="328"/>
      <c r="QLA847" s="328"/>
      <c r="QLB847" s="328"/>
      <c r="QLC847" s="328"/>
      <c r="QLD847" s="328"/>
      <c r="QLE847" s="328"/>
      <c r="QLF847" s="328"/>
      <c r="QLG847" s="328"/>
      <c r="QLH847" s="328"/>
      <c r="QLI847" s="328"/>
      <c r="QLJ847" s="328"/>
      <c r="QLK847" s="328"/>
      <c r="QLL847" s="328"/>
      <c r="QLM847" s="328"/>
      <c r="QLN847" s="328"/>
      <c r="QLO847" s="328"/>
      <c r="QLP847" s="328"/>
      <c r="QLQ847" s="328"/>
      <c r="QLR847" s="328"/>
      <c r="QLS847" s="328"/>
      <c r="QLT847" s="328"/>
      <c r="QLU847" s="328"/>
      <c r="QLV847" s="328"/>
      <c r="QLW847" s="328"/>
      <c r="QLX847" s="328"/>
      <c r="QLY847" s="328"/>
      <c r="QLZ847" s="328"/>
      <c r="QMA847" s="328"/>
      <c r="QMB847" s="328"/>
      <c r="QMC847" s="328"/>
      <c r="QMD847" s="328"/>
      <c r="QME847" s="328"/>
      <c r="QMF847" s="328"/>
      <c r="QMG847" s="328"/>
      <c r="QMH847" s="328"/>
      <c r="QMI847" s="328"/>
      <c r="QMJ847" s="328"/>
      <c r="QMK847" s="328"/>
      <c r="QML847" s="328"/>
      <c r="QMM847" s="328"/>
      <c r="QMN847" s="328"/>
      <c r="QMO847" s="328"/>
      <c r="QMP847" s="328"/>
      <c r="QMQ847" s="328"/>
      <c r="QMR847" s="328"/>
      <c r="QMS847" s="328"/>
      <c r="QMT847" s="328"/>
      <c r="QMU847" s="328"/>
      <c r="QMV847" s="328"/>
      <c r="QMW847" s="328"/>
      <c r="QMX847" s="328"/>
      <c r="QMY847" s="328"/>
      <c r="QMZ847" s="328"/>
      <c r="QNA847" s="328"/>
      <c r="QNB847" s="328"/>
      <c r="QNC847" s="328"/>
      <c r="QND847" s="328"/>
      <c r="QNE847" s="328"/>
      <c r="QNF847" s="328"/>
      <c r="QNG847" s="328"/>
      <c r="QNH847" s="328"/>
      <c r="QNI847" s="328"/>
      <c r="QNJ847" s="328"/>
      <c r="QNK847" s="328"/>
      <c r="QNL847" s="328"/>
      <c r="QNM847" s="328"/>
      <c r="QNN847" s="328"/>
      <c r="QNO847" s="328"/>
      <c r="QNP847" s="328"/>
      <c r="QNQ847" s="328"/>
      <c r="QNR847" s="328"/>
      <c r="QNS847" s="328"/>
      <c r="QNT847" s="328"/>
      <c r="QNU847" s="328"/>
      <c r="QNV847" s="328"/>
      <c r="QNW847" s="328"/>
      <c r="QNX847" s="328"/>
      <c r="QNY847" s="328"/>
      <c r="QNZ847" s="328"/>
      <c r="QOA847" s="328"/>
      <c r="QOB847" s="328"/>
      <c r="QOC847" s="328"/>
      <c r="QOD847" s="328"/>
      <c r="QOE847" s="328"/>
      <c r="QOF847" s="328"/>
      <c r="QOG847" s="328"/>
      <c r="QOH847" s="328"/>
      <c r="QOI847" s="328"/>
      <c r="QOJ847" s="328"/>
      <c r="QOK847" s="328"/>
      <c r="QOL847" s="328"/>
      <c r="QOM847" s="328"/>
      <c r="QON847" s="328"/>
      <c r="QOO847" s="328"/>
      <c r="QOP847" s="328"/>
      <c r="QOQ847" s="328"/>
      <c r="QOR847" s="328"/>
      <c r="QOS847" s="328"/>
      <c r="QOT847" s="328"/>
      <c r="QOU847" s="328"/>
      <c r="QOV847" s="328"/>
      <c r="QOW847" s="328"/>
      <c r="QOX847" s="328"/>
      <c r="QOY847" s="328"/>
      <c r="QOZ847" s="328"/>
      <c r="QPA847" s="328"/>
      <c r="QPB847" s="328"/>
      <c r="QPC847" s="328"/>
      <c r="QPD847" s="328"/>
      <c r="QPE847" s="328"/>
      <c r="QPF847" s="328"/>
      <c r="QPG847" s="328"/>
      <c r="QPH847" s="328"/>
      <c r="QPI847" s="328"/>
      <c r="QPJ847" s="328"/>
      <c r="QPK847" s="328"/>
      <c r="QPL847" s="328"/>
      <c r="QPM847" s="328"/>
      <c r="QPN847" s="328"/>
      <c r="QPO847" s="328"/>
      <c r="QPP847" s="328"/>
      <c r="QPQ847" s="328"/>
      <c r="QPR847" s="328"/>
      <c r="QPS847" s="328"/>
      <c r="QPT847" s="328"/>
      <c r="QPU847" s="328"/>
      <c r="QPV847" s="328"/>
      <c r="QPW847" s="328"/>
      <c r="QPX847" s="328"/>
      <c r="QPY847" s="328"/>
      <c r="QPZ847" s="328"/>
      <c r="QQA847" s="328"/>
      <c r="QQB847" s="328"/>
      <c r="QQC847" s="328"/>
      <c r="QQD847" s="328"/>
      <c r="QQE847" s="328"/>
      <c r="QQF847" s="328"/>
      <c r="QQG847" s="328"/>
      <c r="QQH847" s="328"/>
      <c r="QQI847" s="328"/>
      <c r="QQJ847" s="328"/>
      <c r="QQK847" s="328"/>
      <c r="QQL847" s="328"/>
      <c r="QQM847" s="328"/>
      <c r="QQN847" s="328"/>
      <c r="QQO847" s="328"/>
      <c r="QQP847" s="328"/>
      <c r="QQQ847" s="328"/>
      <c r="QQR847" s="328"/>
      <c r="QQS847" s="328"/>
      <c r="QQT847" s="328"/>
      <c r="QQU847" s="328"/>
      <c r="QQV847" s="328"/>
      <c r="QQW847" s="328"/>
      <c r="QQX847" s="328"/>
      <c r="QQY847" s="328"/>
      <c r="QQZ847" s="328"/>
      <c r="QRA847" s="328"/>
      <c r="QRB847" s="328"/>
      <c r="QRC847" s="328"/>
      <c r="QRD847" s="328"/>
      <c r="QRE847" s="328"/>
      <c r="QRF847" s="328"/>
      <c r="QRG847" s="328"/>
      <c r="QRH847" s="328"/>
      <c r="QRI847" s="328"/>
      <c r="QRJ847" s="328"/>
      <c r="QRK847" s="328"/>
      <c r="QRL847" s="328"/>
      <c r="QRM847" s="328"/>
      <c r="QRN847" s="328"/>
      <c r="QRO847" s="328"/>
      <c r="QRP847" s="328"/>
      <c r="QRQ847" s="328"/>
      <c r="QRR847" s="328"/>
      <c r="QRS847" s="328"/>
      <c r="QRT847" s="328"/>
      <c r="QRU847" s="328"/>
      <c r="QRV847" s="328"/>
      <c r="QRW847" s="328"/>
      <c r="QRX847" s="328"/>
      <c r="QRY847" s="328"/>
      <c r="QRZ847" s="328"/>
      <c r="QSA847" s="328"/>
      <c r="QSB847" s="328"/>
      <c r="QSC847" s="328"/>
      <c r="QSD847" s="328"/>
      <c r="QSE847" s="328"/>
      <c r="QSF847" s="328"/>
      <c r="QSG847" s="328"/>
      <c r="QSH847" s="328"/>
      <c r="QSI847" s="328"/>
      <c r="QSJ847" s="328"/>
      <c r="QSK847" s="328"/>
      <c r="QSL847" s="328"/>
      <c r="QSM847" s="328"/>
      <c r="QSN847" s="328"/>
      <c r="QSO847" s="328"/>
      <c r="QSP847" s="328"/>
      <c r="QSQ847" s="328"/>
      <c r="QSR847" s="328"/>
      <c r="QSS847" s="328"/>
      <c r="QST847" s="328"/>
      <c r="QSU847" s="328"/>
      <c r="QSV847" s="328"/>
      <c r="QSW847" s="328"/>
      <c r="QSX847" s="328"/>
      <c r="QSY847" s="328"/>
      <c r="QSZ847" s="328"/>
      <c r="QTA847" s="328"/>
      <c r="QTB847" s="328"/>
      <c r="QTC847" s="328"/>
      <c r="QTD847" s="328"/>
      <c r="QTE847" s="328"/>
      <c r="QTF847" s="328"/>
      <c r="QTG847" s="328"/>
      <c r="QTH847" s="328"/>
      <c r="QTI847" s="328"/>
      <c r="QTJ847" s="328"/>
      <c r="QTK847" s="328"/>
      <c r="QTL847" s="328"/>
      <c r="QTM847" s="328"/>
      <c r="QTN847" s="328"/>
      <c r="QTO847" s="328"/>
      <c r="QTP847" s="328"/>
      <c r="QTQ847" s="328"/>
      <c r="QTR847" s="328"/>
      <c r="QTS847" s="328"/>
      <c r="QTT847" s="328"/>
      <c r="QTU847" s="328"/>
      <c r="QTV847" s="328"/>
      <c r="QTW847" s="328"/>
      <c r="QTX847" s="328"/>
      <c r="QTY847" s="328"/>
      <c r="QTZ847" s="328"/>
      <c r="QUA847" s="328"/>
      <c r="QUB847" s="328"/>
      <c r="QUC847" s="328"/>
      <c r="QUD847" s="328"/>
      <c r="QUE847" s="328"/>
      <c r="QUF847" s="328"/>
      <c r="QUG847" s="328"/>
      <c r="QUH847" s="328"/>
      <c r="QUI847" s="328"/>
      <c r="QUJ847" s="328"/>
      <c r="QUK847" s="328"/>
      <c r="QUL847" s="328"/>
      <c r="QUM847" s="328"/>
      <c r="QUN847" s="328"/>
      <c r="QUO847" s="328"/>
      <c r="QUP847" s="328"/>
      <c r="QUQ847" s="328"/>
      <c r="QUR847" s="328"/>
      <c r="QUS847" s="328"/>
      <c r="QUT847" s="328"/>
      <c r="QUU847" s="328"/>
      <c r="QUV847" s="328"/>
      <c r="QUW847" s="328"/>
      <c r="QUX847" s="328"/>
      <c r="QUY847" s="328"/>
      <c r="QUZ847" s="328"/>
      <c r="QVA847" s="328"/>
      <c r="QVB847" s="328"/>
      <c r="QVC847" s="328"/>
      <c r="QVD847" s="328"/>
      <c r="QVE847" s="328"/>
      <c r="QVF847" s="328"/>
      <c r="QVG847" s="328"/>
      <c r="QVH847" s="328"/>
      <c r="QVI847" s="328"/>
      <c r="QVJ847" s="328"/>
      <c r="QVK847" s="328"/>
      <c r="QVL847" s="328"/>
      <c r="QVM847" s="328"/>
      <c r="QVN847" s="328"/>
      <c r="QVO847" s="328"/>
      <c r="QVP847" s="328"/>
      <c r="QVQ847" s="328"/>
      <c r="QVR847" s="328"/>
      <c r="QVS847" s="328"/>
      <c r="QVT847" s="328"/>
      <c r="QVU847" s="328"/>
      <c r="QVV847" s="328"/>
      <c r="QVW847" s="328"/>
      <c r="QVX847" s="328"/>
      <c r="QVY847" s="328"/>
      <c r="QVZ847" s="328"/>
      <c r="QWA847" s="328"/>
      <c r="QWB847" s="328"/>
      <c r="QWC847" s="328"/>
      <c r="QWD847" s="328"/>
      <c r="QWE847" s="328"/>
      <c r="QWF847" s="328"/>
      <c r="QWG847" s="328"/>
      <c r="QWH847" s="328"/>
      <c r="QWI847" s="328"/>
      <c r="QWJ847" s="328"/>
      <c r="QWK847" s="328"/>
      <c r="QWL847" s="328"/>
      <c r="QWM847" s="328"/>
      <c r="QWN847" s="328"/>
      <c r="QWO847" s="328"/>
      <c r="QWP847" s="328"/>
      <c r="QWQ847" s="328"/>
      <c r="QWR847" s="328"/>
      <c r="QWS847" s="328"/>
      <c r="QWT847" s="328"/>
      <c r="QWU847" s="328"/>
      <c r="QWV847" s="328"/>
      <c r="QWW847" s="328"/>
      <c r="QWX847" s="328"/>
      <c r="QWY847" s="328"/>
      <c r="QWZ847" s="328"/>
      <c r="QXA847" s="328"/>
      <c r="QXB847" s="328"/>
      <c r="QXC847" s="328"/>
      <c r="QXD847" s="328"/>
      <c r="QXE847" s="328"/>
      <c r="QXF847" s="328"/>
      <c r="QXG847" s="328"/>
      <c r="QXH847" s="328"/>
      <c r="QXI847" s="328"/>
      <c r="QXJ847" s="328"/>
      <c r="QXK847" s="328"/>
      <c r="QXL847" s="328"/>
      <c r="QXM847" s="328"/>
      <c r="QXN847" s="328"/>
      <c r="QXO847" s="328"/>
      <c r="QXP847" s="328"/>
      <c r="QXQ847" s="328"/>
      <c r="QXR847" s="328"/>
      <c r="QXS847" s="328"/>
      <c r="QXT847" s="328"/>
      <c r="QXU847" s="328"/>
      <c r="QXV847" s="328"/>
      <c r="QXW847" s="328"/>
      <c r="QXX847" s="328"/>
      <c r="QXY847" s="328"/>
      <c r="QXZ847" s="328"/>
      <c r="QYA847" s="328"/>
      <c r="QYB847" s="328"/>
      <c r="QYC847" s="328"/>
      <c r="QYD847" s="328"/>
      <c r="QYE847" s="328"/>
      <c r="QYF847" s="328"/>
      <c r="QYG847" s="328"/>
      <c r="QYH847" s="328"/>
      <c r="QYI847" s="328"/>
      <c r="QYJ847" s="328"/>
      <c r="QYK847" s="328"/>
      <c r="QYL847" s="328"/>
      <c r="QYM847" s="328"/>
      <c r="QYN847" s="328"/>
      <c r="QYO847" s="328"/>
      <c r="QYP847" s="328"/>
      <c r="QYQ847" s="328"/>
      <c r="QYR847" s="328"/>
      <c r="QYS847" s="328"/>
      <c r="QYT847" s="328"/>
      <c r="QYU847" s="328"/>
      <c r="QYV847" s="328"/>
      <c r="QYW847" s="328"/>
      <c r="QYX847" s="328"/>
      <c r="QYY847" s="328"/>
      <c r="QYZ847" s="328"/>
      <c r="QZA847" s="328"/>
      <c r="QZB847" s="328"/>
      <c r="QZC847" s="328"/>
      <c r="QZD847" s="328"/>
      <c r="QZE847" s="328"/>
      <c r="QZF847" s="328"/>
      <c r="QZG847" s="328"/>
      <c r="QZH847" s="328"/>
      <c r="QZI847" s="328"/>
      <c r="QZJ847" s="328"/>
      <c r="QZK847" s="328"/>
      <c r="QZL847" s="328"/>
      <c r="QZM847" s="328"/>
      <c r="QZN847" s="328"/>
      <c r="QZO847" s="328"/>
      <c r="QZP847" s="328"/>
      <c r="QZQ847" s="328"/>
      <c r="QZR847" s="328"/>
      <c r="QZS847" s="328"/>
      <c r="QZT847" s="328"/>
      <c r="QZU847" s="328"/>
      <c r="QZV847" s="328"/>
      <c r="QZW847" s="328"/>
      <c r="QZX847" s="328"/>
      <c r="QZY847" s="328"/>
      <c r="QZZ847" s="328"/>
      <c r="RAA847" s="328"/>
      <c r="RAB847" s="328"/>
      <c r="RAC847" s="328"/>
      <c r="RAD847" s="328"/>
      <c r="RAE847" s="328"/>
      <c r="RAF847" s="328"/>
      <c r="RAG847" s="328"/>
      <c r="RAH847" s="328"/>
      <c r="RAI847" s="328"/>
      <c r="RAJ847" s="328"/>
      <c r="RAK847" s="328"/>
      <c r="RAL847" s="328"/>
      <c r="RAM847" s="328"/>
      <c r="RAN847" s="328"/>
      <c r="RAO847" s="328"/>
      <c r="RAP847" s="328"/>
      <c r="RAQ847" s="328"/>
      <c r="RAR847" s="328"/>
      <c r="RAS847" s="328"/>
      <c r="RAT847" s="328"/>
      <c r="RAU847" s="328"/>
      <c r="RAV847" s="328"/>
      <c r="RAW847" s="328"/>
      <c r="RAX847" s="328"/>
      <c r="RAY847" s="328"/>
      <c r="RAZ847" s="328"/>
      <c r="RBA847" s="328"/>
      <c r="RBB847" s="328"/>
      <c r="RBC847" s="328"/>
      <c r="RBD847" s="328"/>
      <c r="RBE847" s="328"/>
      <c r="RBF847" s="328"/>
      <c r="RBG847" s="328"/>
      <c r="RBH847" s="328"/>
      <c r="RBI847" s="328"/>
      <c r="RBJ847" s="328"/>
      <c r="RBK847" s="328"/>
      <c r="RBL847" s="328"/>
      <c r="RBM847" s="328"/>
      <c r="RBN847" s="328"/>
      <c r="RBO847" s="328"/>
      <c r="RBP847" s="328"/>
      <c r="RBQ847" s="328"/>
      <c r="RBR847" s="328"/>
      <c r="RBS847" s="328"/>
      <c r="RBT847" s="328"/>
      <c r="RBU847" s="328"/>
      <c r="RBV847" s="328"/>
      <c r="RBW847" s="328"/>
      <c r="RBX847" s="328"/>
      <c r="RBY847" s="328"/>
      <c r="RBZ847" s="328"/>
      <c r="RCA847" s="328"/>
      <c r="RCB847" s="328"/>
      <c r="RCC847" s="328"/>
      <c r="RCD847" s="328"/>
      <c r="RCE847" s="328"/>
      <c r="RCF847" s="328"/>
      <c r="RCG847" s="328"/>
      <c r="RCH847" s="328"/>
      <c r="RCI847" s="328"/>
      <c r="RCJ847" s="328"/>
      <c r="RCK847" s="328"/>
      <c r="RCL847" s="328"/>
      <c r="RCM847" s="328"/>
      <c r="RCN847" s="328"/>
      <c r="RCO847" s="328"/>
      <c r="RCP847" s="328"/>
      <c r="RCQ847" s="328"/>
      <c r="RCR847" s="328"/>
      <c r="RCS847" s="328"/>
      <c r="RCT847" s="328"/>
      <c r="RCU847" s="328"/>
      <c r="RCV847" s="328"/>
      <c r="RCW847" s="328"/>
      <c r="RCX847" s="328"/>
      <c r="RCY847" s="328"/>
      <c r="RCZ847" s="328"/>
      <c r="RDA847" s="328"/>
      <c r="RDB847" s="328"/>
      <c r="RDC847" s="328"/>
      <c r="RDD847" s="328"/>
      <c r="RDE847" s="328"/>
      <c r="RDF847" s="328"/>
      <c r="RDG847" s="328"/>
      <c r="RDH847" s="328"/>
      <c r="RDI847" s="328"/>
      <c r="RDJ847" s="328"/>
      <c r="RDK847" s="328"/>
      <c r="RDL847" s="328"/>
      <c r="RDM847" s="328"/>
      <c r="RDN847" s="328"/>
      <c r="RDO847" s="328"/>
      <c r="RDP847" s="328"/>
      <c r="RDQ847" s="328"/>
      <c r="RDR847" s="328"/>
      <c r="RDS847" s="328"/>
      <c r="RDT847" s="328"/>
      <c r="RDU847" s="328"/>
      <c r="RDV847" s="328"/>
      <c r="RDW847" s="328"/>
      <c r="RDX847" s="328"/>
      <c r="RDY847" s="328"/>
      <c r="RDZ847" s="328"/>
      <c r="REA847" s="328"/>
      <c r="REB847" s="328"/>
      <c r="REC847" s="328"/>
      <c r="RED847" s="328"/>
      <c r="REE847" s="328"/>
      <c r="REF847" s="328"/>
      <c r="REG847" s="328"/>
      <c r="REH847" s="328"/>
      <c r="REI847" s="328"/>
      <c r="REJ847" s="328"/>
      <c r="REK847" s="328"/>
      <c r="REL847" s="328"/>
      <c r="REM847" s="328"/>
      <c r="REN847" s="328"/>
      <c r="REO847" s="328"/>
      <c r="REP847" s="328"/>
      <c r="REQ847" s="328"/>
      <c r="RER847" s="328"/>
      <c r="RES847" s="328"/>
      <c r="RET847" s="328"/>
      <c r="REU847" s="328"/>
      <c r="REV847" s="328"/>
      <c r="REW847" s="328"/>
      <c r="REX847" s="328"/>
      <c r="REY847" s="328"/>
      <c r="REZ847" s="328"/>
      <c r="RFA847" s="328"/>
      <c r="RFB847" s="328"/>
      <c r="RFC847" s="328"/>
      <c r="RFD847" s="328"/>
      <c r="RFE847" s="328"/>
      <c r="RFF847" s="328"/>
      <c r="RFG847" s="328"/>
      <c r="RFH847" s="328"/>
      <c r="RFI847" s="328"/>
      <c r="RFJ847" s="328"/>
      <c r="RFK847" s="328"/>
      <c r="RFL847" s="328"/>
      <c r="RFM847" s="328"/>
      <c r="RFN847" s="328"/>
      <c r="RFO847" s="328"/>
      <c r="RFP847" s="328"/>
      <c r="RFQ847" s="328"/>
      <c r="RFR847" s="328"/>
      <c r="RFS847" s="328"/>
      <c r="RFT847" s="328"/>
      <c r="RFU847" s="328"/>
      <c r="RFV847" s="328"/>
      <c r="RFW847" s="328"/>
      <c r="RFX847" s="328"/>
      <c r="RFY847" s="328"/>
      <c r="RFZ847" s="328"/>
      <c r="RGA847" s="328"/>
      <c r="RGB847" s="328"/>
      <c r="RGC847" s="328"/>
      <c r="RGD847" s="328"/>
      <c r="RGE847" s="328"/>
      <c r="RGF847" s="328"/>
      <c r="RGG847" s="328"/>
      <c r="RGH847" s="328"/>
      <c r="RGI847" s="328"/>
      <c r="RGJ847" s="328"/>
      <c r="RGK847" s="328"/>
      <c r="RGL847" s="328"/>
      <c r="RGM847" s="328"/>
      <c r="RGN847" s="328"/>
      <c r="RGO847" s="328"/>
      <c r="RGP847" s="328"/>
      <c r="RGQ847" s="328"/>
      <c r="RGR847" s="328"/>
      <c r="RGS847" s="328"/>
      <c r="RGT847" s="328"/>
      <c r="RGU847" s="328"/>
      <c r="RGV847" s="328"/>
      <c r="RGW847" s="328"/>
      <c r="RGX847" s="328"/>
      <c r="RGY847" s="328"/>
      <c r="RGZ847" s="328"/>
      <c r="RHA847" s="328"/>
      <c r="RHB847" s="328"/>
      <c r="RHC847" s="328"/>
      <c r="RHD847" s="328"/>
      <c r="RHE847" s="328"/>
      <c r="RHF847" s="328"/>
      <c r="RHG847" s="328"/>
      <c r="RHH847" s="328"/>
      <c r="RHI847" s="328"/>
      <c r="RHJ847" s="328"/>
      <c r="RHK847" s="328"/>
      <c r="RHL847" s="328"/>
      <c r="RHM847" s="328"/>
      <c r="RHN847" s="328"/>
      <c r="RHO847" s="328"/>
      <c r="RHP847" s="328"/>
      <c r="RHQ847" s="328"/>
      <c r="RHR847" s="328"/>
      <c r="RHS847" s="328"/>
      <c r="RHT847" s="328"/>
      <c r="RHU847" s="328"/>
      <c r="RHV847" s="328"/>
      <c r="RHW847" s="328"/>
      <c r="RHX847" s="328"/>
      <c r="RHY847" s="328"/>
      <c r="RHZ847" s="328"/>
      <c r="RIA847" s="328"/>
      <c r="RIB847" s="328"/>
      <c r="RIC847" s="328"/>
      <c r="RID847" s="328"/>
      <c r="RIE847" s="328"/>
      <c r="RIF847" s="328"/>
      <c r="RIG847" s="328"/>
      <c r="RIH847" s="328"/>
      <c r="RII847" s="328"/>
      <c r="RIJ847" s="328"/>
      <c r="RIK847" s="328"/>
      <c r="RIL847" s="328"/>
      <c r="RIM847" s="328"/>
      <c r="RIN847" s="328"/>
      <c r="RIO847" s="328"/>
      <c r="RIP847" s="328"/>
      <c r="RIQ847" s="328"/>
      <c r="RIR847" s="328"/>
      <c r="RIS847" s="328"/>
      <c r="RIT847" s="328"/>
      <c r="RIU847" s="328"/>
      <c r="RIV847" s="328"/>
      <c r="RIW847" s="328"/>
      <c r="RIX847" s="328"/>
      <c r="RIY847" s="328"/>
      <c r="RIZ847" s="328"/>
      <c r="RJA847" s="328"/>
      <c r="RJB847" s="328"/>
      <c r="RJC847" s="328"/>
      <c r="RJD847" s="328"/>
      <c r="RJE847" s="328"/>
      <c r="RJF847" s="328"/>
      <c r="RJG847" s="328"/>
      <c r="RJH847" s="328"/>
      <c r="RJI847" s="328"/>
      <c r="RJJ847" s="328"/>
      <c r="RJK847" s="328"/>
      <c r="RJL847" s="328"/>
      <c r="RJM847" s="328"/>
      <c r="RJN847" s="328"/>
      <c r="RJO847" s="328"/>
      <c r="RJP847" s="328"/>
      <c r="RJQ847" s="328"/>
      <c r="RJR847" s="328"/>
      <c r="RJS847" s="328"/>
      <c r="RJT847" s="328"/>
      <c r="RJU847" s="328"/>
      <c r="RJV847" s="328"/>
      <c r="RJW847" s="328"/>
      <c r="RJX847" s="328"/>
      <c r="RJY847" s="328"/>
      <c r="RJZ847" s="328"/>
      <c r="RKA847" s="328"/>
      <c r="RKB847" s="328"/>
      <c r="RKC847" s="328"/>
      <c r="RKD847" s="328"/>
      <c r="RKE847" s="328"/>
      <c r="RKF847" s="328"/>
      <c r="RKG847" s="328"/>
      <c r="RKH847" s="328"/>
      <c r="RKI847" s="328"/>
      <c r="RKJ847" s="328"/>
      <c r="RKK847" s="328"/>
      <c r="RKL847" s="328"/>
      <c r="RKM847" s="328"/>
      <c r="RKN847" s="328"/>
      <c r="RKO847" s="328"/>
      <c r="RKP847" s="328"/>
      <c r="RKQ847" s="328"/>
      <c r="RKR847" s="328"/>
      <c r="RKS847" s="328"/>
      <c r="RKT847" s="328"/>
      <c r="RKU847" s="328"/>
      <c r="RKV847" s="328"/>
      <c r="RKW847" s="328"/>
      <c r="RKX847" s="328"/>
      <c r="RKY847" s="328"/>
      <c r="RKZ847" s="328"/>
      <c r="RLA847" s="328"/>
      <c r="RLB847" s="328"/>
      <c r="RLC847" s="328"/>
      <c r="RLD847" s="328"/>
      <c r="RLE847" s="328"/>
      <c r="RLF847" s="328"/>
      <c r="RLG847" s="328"/>
      <c r="RLH847" s="328"/>
      <c r="RLI847" s="328"/>
      <c r="RLJ847" s="328"/>
      <c r="RLK847" s="328"/>
      <c r="RLL847" s="328"/>
      <c r="RLM847" s="328"/>
      <c r="RLN847" s="328"/>
      <c r="RLO847" s="328"/>
      <c r="RLP847" s="328"/>
      <c r="RLQ847" s="328"/>
      <c r="RLR847" s="328"/>
      <c r="RLS847" s="328"/>
      <c r="RLT847" s="328"/>
      <c r="RLU847" s="328"/>
      <c r="RLV847" s="328"/>
      <c r="RLW847" s="328"/>
      <c r="RLX847" s="328"/>
      <c r="RLY847" s="328"/>
      <c r="RLZ847" s="328"/>
      <c r="RMA847" s="328"/>
      <c r="RMB847" s="328"/>
      <c r="RMC847" s="328"/>
      <c r="RMD847" s="328"/>
      <c r="RME847" s="328"/>
      <c r="RMF847" s="328"/>
      <c r="RMG847" s="328"/>
      <c r="RMH847" s="328"/>
      <c r="RMI847" s="328"/>
      <c r="RMJ847" s="328"/>
      <c r="RMK847" s="328"/>
      <c r="RML847" s="328"/>
      <c r="RMM847" s="328"/>
      <c r="RMN847" s="328"/>
      <c r="RMO847" s="328"/>
      <c r="RMP847" s="328"/>
      <c r="RMQ847" s="328"/>
      <c r="RMR847" s="328"/>
      <c r="RMS847" s="328"/>
      <c r="RMT847" s="328"/>
      <c r="RMU847" s="328"/>
      <c r="RMV847" s="328"/>
      <c r="RMW847" s="328"/>
      <c r="RMX847" s="328"/>
      <c r="RMY847" s="328"/>
      <c r="RMZ847" s="328"/>
      <c r="RNA847" s="328"/>
      <c r="RNB847" s="328"/>
      <c r="RNC847" s="328"/>
      <c r="RND847" s="328"/>
      <c r="RNE847" s="328"/>
      <c r="RNF847" s="328"/>
      <c r="RNG847" s="328"/>
      <c r="RNH847" s="328"/>
      <c r="RNI847" s="328"/>
      <c r="RNJ847" s="328"/>
      <c r="RNK847" s="328"/>
      <c r="RNL847" s="328"/>
      <c r="RNM847" s="328"/>
      <c r="RNN847" s="328"/>
      <c r="RNO847" s="328"/>
      <c r="RNP847" s="328"/>
      <c r="RNQ847" s="328"/>
      <c r="RNR847" s="328"/>
      <c r="RNS847" s="328"/>
      <c r="RNT847" s="328"/>
      <c r="RNU847" s="328"/>
      <c r="RNV847" s="328"/>
      <c r="RNW847" s="328"/>
      <c r="RNX847" s="328"/>
      <c r="RNY847" s="328"/>
      <c r="RNZ847" s="328"/>
      <c r="ROA847" s="328"/>
      <c r="ROB847" s="328"/>
      <c r="ROC847" s="328"/>
      <c r="ROD847" s="328"/>
      <c r="ROE847" s="328"/>
      <c r="ROF847" s="328"/>
      <c r="ROG847" s="328"/>
      <c r="ROH847" s="328"/>
      <c r="ROI847" s="328"/>
      <c r="ROJ847" s="328"/>
      <c r="ROK847" s="328"/>
      <c r="ROL847" s="328"/>
      <c r="ROM847" s="328"/>
      <c r="RON847" s="328"/>
      <c r="ROO847" s="328"/>
      <c r="ROP847" s="328"/>
      <c r="ROQ847" s="328"/>
      <c r="ROR847" s="328"/>
      <c r="ROS847" s="328"/>
      <c r="ROT847" s="328"/>
      <c r="ROU847" s="328"/>
      <c r="ROV847" s="328"/>
      <c r="ROW847" s="328"/>
      <c r="ROX847" s="328"/>
      <c r="ROY847" s="328"/>
      <c r="ROZ847" s="328"/>
      <c r="RPA847" s="328"/>
      <c r="RPB847" s="328"/>
      <c r="RPC847" s="328"/>
      <c r="RPD847" s="328"/>
      <c r="RPE847" s="328"/>
      <c r="RPF847" s="328"/>
      <c r="RPG847" s="328"/>
      <c r="RPH847" s="328"/>
      <c r="RPI847" s="328"/>
      <c r="RPJ847" s="328"/>
      <c r="RPK847" s="328"/>
      <c r="RPL847" s="328"/>
      <c r="RPM847" s="328"/>
      <c r="RPN847" s="328"/>
      <c r="RPO847" s="328"/>
      <c r="RPP847" s="328"/>
      <c r="RPQ847" s="328"/>
      <c r="RPR847" s="328"/>
      <c r="RPS847" s="328"/>
      <c r="RPT847" s="328"/>
      <c r="RPU847" s="328"/>
      <c r="RPV847" s="328"/>
      <c r="RPW847" s="328"/>
      <c r="RPX847" s="328"/>
      <c r="RPY847" s="328"/>
      <c r="RPZ847" s="328"/>
      <c r="RQA847" s="328"/>
      <c r="RQB847" s="328"/>
      <c r="RQC847" s="328"/>
      <c r="RQD847" s="328"/>
      <c r="RQE847" s="328"/>
      <c r="RQF847" s="328"/>
      <c r="RQG847" s="328"/>
      <c r="RQH847" s="328"/>
      <c r="RQI847" s="328"/>
      <c r="RQJ847" s="328"/>
      <c r="RQK847" s="328"/>
      <c r="RQL847" s="328"/>
      <c r="RQM847" s="328"/>
      <c r="RQN847" s="328"/>
      <c r="RQO847" s="328"/>
      <c r="RQP847" s="328"/>
      <c r="RQQ847" s="328"/>
      <c r="RQR847" s="328"/>
      <c r="RQS847" s="328"/>
      <c r="RQT847" s="328"/>
      <c r="RQU847" s="328"/>
      <c r="RQV847" s="328"/>
      <c r="RQW847" s="328"/>
      <c r="RQX847" s="328"/>
      <c r="RQY847" s="328"/>
      <c r="RQZ847" s="328"/>
      <c r="RRA847" s="328"/>
      <c r="RRB847" s="328"/>
      <c r="RRC847" s="328"/>
      <c r="RRD847" s="328"/>
      <c r="RRE847" s="328"/>
      <c r="RRF847" s="328"/>
      <c r="RRG847" s="328"/>
      <c r="RRH847" s="328"/>
      <c r="RRI847" s="328"/>
      <c r="RRJ847" s="328"/>
      <c r="RRK847" s="328"/>
      <c r="RRL847" s="328"/>
      <c r="RRM847" s="328"/>
      <c r="RRN847" s="328"/>
      <c r="RRO847" s="328"/>
      <c r="RRP847" s="328"/>
      <c r="RRQ847" s="328"/>
      <c r="RRR847" s="328"/>
      <c r="RRS847" s="328"/>
      <c r="RRT847" s="328"/>
      <c r="RRU847" s="328"/>
      <c r="RRV847" s="328"/>
      <c r="RRW847" s="328"/>
      <c r="RRX847" s="328"/>
      <c r="RRY847" s="328"/>
      <c r="RRZ847" s="328"/>
      <c r="RSA847" s="328"/>
      <c r="RSB847" s="328"/>
      <c r="RSC847" s="328"/>
      <c r="RSD847" s="328"/>
      <c r="RSE847" s="328"/>
      <c r="RSF847" s="328"/>
      <c r="RSG847" s="328"/>
      <c r="RSH847" s="328"/>
      <c r="RSI847" s="328"/>
      <c r="RSJ847" s="328"/>
      <c r="RSK847" s="328"/>
      <c r="RSL847" s="328"/>
      <c r="RSM847" s="328"/>
      <c r="RSN847" s="328"/>
      <c r="RSO847" s="328"/>
      <c r="RSP847" s="328"/>
      <c r="RSQ847" s="328"/>
      <c r="RSR847" s="328"/>
      <c r="RSS847" s="328"/>
      <c r="RST847" s="328"/>
      <c r="RSU847" s="328"/>
      <c r="RSV847" s="328"/>
      <c r="RSW847" s="328"/>
      <c r="RSX847" s="328"/>
      <c r="RSY847" s="328"/>
      <c r="RSZ847" s="328"/>
      <c r="RTA847" s="328"/>
      <c r="RTB847" s="328"/>
      <c r="RTC847" s="328"/>
      <c r="RTD847" s="328"/>
      <c r="RTE847" s="328"/>
      <c r="RTF847" s="328"/>
      <c r="RTG847" s="328"/>
      <c r="RTH847" s="328"/>
      <c r="RTI847" s="328"/>
      <c r="RTJ847" s="328"/>
      <c r="RTK847" s="328"/>
      <c r="RTL847" s="328"/>
      <c r="RTM847" s="328"/>
      <c r="RTN847" s="328"/>
      <c r="RTO847" s="328"/>
      <c r="RTP847" s="328"/>
      <c r="RTQ847" s="328"/>
      <c r="RTR847" s="328"/>
      <c r="RTS847" s="328"/>
      <c r="RTT847" s="328"/>
      <c r="RTU847" s="328"/>
      <c r="RTV847" s="328"/>
      <c r="RTW847" s="328"/>
      <c r="RTX847" s="328"/>
      <c r="RTY847" s="328"/>
      <c r="RTZ847" s="328"/>
      <c r="RUA847" s="328"/>
      <c r="RUB847" s="328"/>
      <c r="RUC847" s="328"/>
      <c r="RUD847" s="328"/>
      <c r="RUE847" s="328"/>
      <c r="RUF847" s="328"/>
      <c r="RUG847" s="328"/>
      <c r="RUH847" s="328"/>
      <c r="RUI847" s="328"/>
      <c r="RUJ847" s="328"/>
      <c r="RUK847" s="328"/>
      <c r="RUL847" s="328"/>
      <c r="RUM847" s="328"/>
      <c r="RUN847" s="328"/>
      <c r="RUO847" s="328"/>
      <c r="RUP847" s="328"/>
      <c r="RUQ847" s="328"/>
      <c r="RUR847" s="328"/>
      <c r="RUS847" s="328"/>
      <c r="RUT847" s="328"/>
      <c r="RUU847" s="328"/>
      <c r="RUV847" s="328"/>
      <c r="RUW847" s="328"/>
      <c r="RUX847" s="328"/>
      <c r="RUY847" s="328"/>
      <c r="RUZ847" s="328"/>
      <c r="RVA847" s="328"/>
      <c r="RVB847" s="328"/>
      <c r="RVC847" s="328"/>
      <c r="RVD847" s="328"/>
      <c r="RVE847" s="328"/>
      <c r="RVF847" s="328"/>
      <c r="RVG847" s="328"/>
      <c r="RVH847" s="328"/>
      <c r="RVI847" s="328"/>
      <c r="RVJ847" s="328"/>
      <c r="RVK847" s="328"/>
      <c r="RVL847" s="328"/>
      <c r="RVM847" s="328"/>
      <c r="RVN847" s="328"/>
      <c r="RVO847" s="328"/>
      <c r="RVP847" s="328"/>
      <c r="RVQ847" s="328"/>
      <c r="RVR847" s="328"/>
      <c r="RVS847" s="328"/>
      <c r="RVT847" s="328"/>
      <c r="RVU847" s="328"/>
      <c r="RVV847" s="328"/>
      <c r="RVW847" s="328"/>
      <c r="RVX847" s="328"/>
      <c r="RVY847" s="328"/>
      <c r="RVZ847" s="328"/>
      <c r="RWA847" s="328"/>
      <c r="RWB847" s="328"/>
      <c r="RWC847" s="328"/>
      <c r="RWD847" s="328"/>
      <c r="RWE847" s="328"/>
      <c r="RWF847" s="328"/>
      <c r="RWG847" s="328"/>
      <c r="RWH847" s="328"/>
      <c r="RWI847" s="328"/>
      <c r="RWJ847" s="328"/>
      <c r="RWK847" s="328"/>
      <c r="RWL847" s="328"/>
      <c r="RWM847" s="328"/>
      <c r="RWN847" s="328"/>
      <c r="RWO847" s="328"/>
      <c r="RWP847" s="328"/>
      <c r="RWQ847" s="328"/>
      <c r="RWR847" s="328"/>
      <c r="RWS847" s="328"/>
      <c r="RWT847" s="328"/>
      <c r="RWU847" s="328"/>
      <c r="RWV847" s="328"/>
      <c r="RWW847" s="328"/>
      <c r="RWX847" s="328"/>
      <c r="RWY847" s="328"/>
      <c r="RWZ847" s="328"/>
      <c r="RXA847" s="328"/>
      <c r="RXB847" s="328"/>
      <c r="RXC847" s="328"/>
      <c r="RXD847" s="328"/>
      <c r="RXE847" s="328"/>
      <c r="RXF847" s="328"/>
      <c r="RXG847" s="328"/>
      <c r="RXH847" s="328"/>
      <c r="RXI847" s="328"/>
      <c r="RXJ847" s="328"/>
      <c r="RXK847" s="328"/>
      <c r="RXL847" s="328"/>
      <c r="RXM847" s="328"/>
      <c r="RXN847" s="328"/>
      <c r="RXO847" s="328"/>
      <c r="RXP847" s="328"/>
      <c r="RXQ847" s="328"/>
      <c r="RXR847" s="328"/>
      <c r="RXS847" s="328"/>
      <c r="RXT847" s="328"/>
      <c r="RXU847" s="328"/>
      <c r="RXV847" s="328"/>
      <c r="RXW847" s="328"/>
      <c r="RXX847" s="328"/>
      <c r="RXY847" s="328"/>
      <c r="RXZ847" s="328"/>
      <c r="RYA847" s="328"/>
      <c r="RYB847" s="328"/>
      <c r="RYC847" s="328"/>
      <c r="RYD847" s="328"/>
      <c r="RYE847" s="328"/>
      <c r="RYF847" s="328"/>
      <c r="RYG847" s="328"/>
      <c r="RYH847" s="328"/>
      <c r="RYI847" s="328"/>
      <c r="RYJ847" s="328"/>
      <c r="RYK847" s="328"/>
      <c r="RYL847" s="328"/>
      <c r="RYM847" s="328"/>
      <c r="RYN847" s="328"/>
      <c r="RYO847" s="328"/>
      <c r="RYP847" s="328"/>
      <c r="RYQ847" s="328"/>
      <c r="RYR847" s="328"/>
      <c r="RYS847" s="328"/>
      <c r="RYT847" s="328"/>
      <c r="RYU847" s="328"/>
      <c r="RYV847" s="328"/>
      <c r="RYW847" s="328"/>
      <c r="RYX847" s="328"/>
      <c r="RYY847" s="328"/>
      <c r="RYZ847" s="328"/>
      <c r="RZA847" s="328"/>
      <c r="RZB847" s="328"/>
      <c r="RZC847" s="328"/>
      <c r="RZD847" s="328"/>
      <c r="RZE847" s="328"/>
      <c r="RZF847" s="328"/>
      <c r="RZG847" s="328"/>
      <c r="RZH847" s="328"/>
      <c r="RZI847" s="328"/>
      <c r="RZJ847" s="328"/>
      <c r="RZK847" s="328"/>
      <c r="RZL847" s="328"/>
      <c r="RZM847" s="328"/>
      <c r="RZN847" s="328"/>
      <c r="RZO847" s="328"/>
      <c r="RZP847" s="328"/>
      <c r="RZQ847" s="328"/>
      <c r="RZR847" s="328"/>
      <c r="RZS847" s="328"/>
      <c r="RZT847" s="328"/>
      <c r="RZU847" s="328"/>
      <c r="RZV847" s="328"/>
      <c r="RZW847" s="328"/>
      <c r="RZX847" s="328"/>
      <c r="RZY847" s="328"/>
      <c r="RZZ847" s="328"/>
      <c r="SAA847" s="328"/>
      <c r="SAB847" s="328"/>
      <c r="SAC847" s="328"/>
      <c r="SAD847" s="328"/>
      <c r="SAE847" s="328"/>
      <c r="SAF847" s="328"/>
      <c r="SAG847" s="328"/>
      <c r="SAH847" s="328"/>
      <c r="SAI847" s="328"/>
      <c r="SAJ847" s="328"/>
      <c r="SAK847" s="328"/>
      <c r="SAL847" s="328"/>
      <c r="SAM847" s="328"/>
      <c r="SAN847" s="328"/>
      <c r="SAO847" s="328"/>
      <c r="SAP847" s="328"/>
      <c r="SAQ847" s="328"/>
      <c r="SAR847" s="328"/>
      <c r="SAS847" s="328"/>
      <c r="SAT847" s="328"/>
      <c r="SAU847" s="328"/>
      <c r="SAV847" s="328"/>
      <c r="SAW847" s="328"/>
      <c r="SAX847" s="328"/>
      <c r="SAY847" s="328"/>
      <c r="SAZ847" s="328"/>
      <c r="SBA847" s="328"/>
      <c r="SBB847" s="328"/>
      <c r="SBC847" s="328"/>
      <c r="SBD847" s="328"/>
      <c r="SBE847" s="328"/>
      <c r="SBF847" s="328"/>
      <c r="SBG847" s="328"/>
      <c r="SBH847" s="328"/>
      <c r="SBI847" s="328"/>
      <c r="SBJ847" s="328"/>
      <c r="SBK847" s="328"/>
      <c r="SBL847" s="328"/>
      <c r="SBM847" s="328"/>
      <c r="SBN847" s="328"/>
      <c r="SBO847" s="328"/>
      <c r="SBP847" s="328"/>
      <c r="SBQ847" s="328"/>
      <c r="SBR847" s="328"/>
      <c r="SBS847" s="328"/>
      <c r="SBT847" s="328"/>
      <c r="SBU847" s="328"/>
      <c r="SBV847" s="328"/>
      <c r="SBW847" s="328"/>
      <c r="SBX847" s="328"/>
      <c r="SBY847" s="328"/>
      <c r="SBZ847" s="328"/>
      <c r="SCA847" s="328"/>
      <c r="SCB847" s="328"/>
      <c r="SCC847" s="328"/>
      <c r="SCD847" s="328"/>
      <c r="SCE847" s="328"/>
      <c r="SCF847" s="328"/>
      <c r="SCG847" s="328"/>
      <c r="SCH847" s="328"/>
      <c r="SCI847" s="328"/>
      <c r="SCJ847" s="328"/>
      <c r="SCK847" s="328"/>
      <c r="SCL847" s="328"/>
      <c r="SCM847" s="328"/>
      <c r="SCN847" s="328"/>
      <c r="SCO847" s="328"/>
      <c r="SCP847" s="328"/>
      <c r="SCQ847" s="328"/>
      <c r="SCR847" s="328"/>
      <c r="SCS847" s="328"/>
      <c r="SCT847" s="328"/>
      <c r="SCU847" s="328"/>
      <c r="SCV847" s="328"/>
      <c r="SCW847" s="328"/>
      <c r="SCX847" s="328"/>
      <c r="SCY847" s="328"/>
      <c r="SCZ847" s="328"/>
      <c r="SDA847" s="328"/>
      <c r="SDB847" s="328"/>
      <c r="SDC847" s="328"/>
      <c r="SDD847" s="328"/>
      <c r="SDE847" s="328"/>
      <c r="SDF847" s="328"/>
      <c r="SDG847" s="328"/>
      <c r="SDH847" s="328"/>
      <c r="SDI847" s="328"/>
      <c r="SDJ847" s="328"/>
      <c r="SDK847" s="328"/>
      <c r="SDL847" s="328"/>
      <c r="SDM847" s="328"/>
      <c r="SDN847" s="328"/>
      <c r="SDO847" s="328"/>
      <c r="SDP847" s="328"/>
      <c r="SDQ847" s="328"/>
      <c r="SDR847" s="328"/>
      <c r="SDS847" s="328"/>
      <c r="SDT847" s="328"/>
      <c r="SDU847" s="328"/>
      <c r="SDV847" s="328"/>
      <c r="SDW847" s="328"/>
      <c r="SDX847" s="328"/>
      <c r="SDY847" s="328"/>
      <c r="SDZ847" s="328"/>
      <c r="SEA847" s="328"/>
      <c r="SEB847" s="328"/>
      <c r="SEC847" s="328"/>
      <c r="SED847" s="328"/>
      <c r="SEE847" s="328"/>
      <c r="SEF847" s="328"/>
      <c r="SEG847" s="328"/>
      <c r="SEH847" s="328"/>
      <c r="SEI847" s="328"/>
      <c r="SEJ847" s="328"/>
      <c r="SEK847" s="328"/>
      <c r="SEL847" s="328"/>
      <c r="SEM847" s="328"/>
      <c r="SEN847" s="328"/>
      <c r="SEO847" s="328"/>
      <c r="SEP847" s="328"/>
      <c r="SEQ847" s="328"/>
      <c r="SER847" s="328"/>
      <c r="SES847" s="328"/>
      <c r="SET847" s="328"/>
      <c r="SEU847" s="328"/>
      <c r="SEV847" s="328"/>
      <c r="SEW847" s="328"/>
      <c r="SEX847" s="328"/>
      <c r="SEY847" s="328"/>
      <c r="SEZ847" s="328"/>
      <c r="SFA847" s="328"/>
      <c r="SFB847" s="328"/>
      <c r="SFC847" s="328"/>
      <c r="SFD847" s="328"/>
      <c r="SFE847" s="328"/>
      <c r="SFF847" s="328"/>
      <c r="SFG847" s="328"/>
      <c r="SFH847" s="328"/>
      <c r="SFI847" s="328"/>
      <c r="SFJ847" s="328"/>
      <c r="SFK847" s="328"/>
      <c r="SFL847" s="328"/>
      <c r="SFM847" s="328"/>
      <c r="SFN847" s="328"/>
      <c r="SFO847" s="328"/>
      <c r="SFP847" s="328"/>
      <c r="SFQ847" s="328"/>
      <c r="SFR847" s="328"/>
      <c r="SFS847" s="328"/>
      <c r="SFT847" s="328"/>
      <c r="SFU847" s="328"/>
      <c r="SFV847" s="328"/>
      <c r="SFW847" s="328"/>
      <c r="SFX847" s="328"/>
      <c r="SFY847" s="328"/>
      <c r="SFZ847" s="328"/>
      <c r="SGA847" s="328"/>
      <c r="SGB847" s="328"/>
      <c r="SGC847" s="328"/>
      <c r="SGD847" s="328"/>
      <c r="SGE847" s="328"/>
      <c r="SGF847" s="328"/>
      <c r="SGG847" s="328"/>
      <c r="SGH847" s="328"/>
      <c r="SGI847" s="328"/>
      <c r="SGJ847" s="328"/>
      <c r="SGK847" s="328"/>
      <c r="SGL847" s="328"/>
      <c r="SGM847" s="328"/>
      <c r="SGN847" s="328"/>
      <c r="SGO847" s="328"/>
      <c r="SGP847" s="328"/>
      <c r="SGQ847" s="328"/>
      <c r="SGR847" s="328"/>
      <c r="SGS847" s="328"/>
      <c r="SGT847" s="328"/>
      <c r="SGU847" s="328"/>
      <c r="SGV847" s="328"/>
      <c r="SGW847" s="328"/>
      <c r="SGX847" s="328"/>
      <c r="SGY847" s="328"/>
      <c r="SGZ847" s="328"/>
      <c r="SHA847" s="328"/>
      <c r="SHB847" s="328"/>
      <c r="SHC847" s="328"/>
      <c r="SHD847" s="328"/>
      <c r="SHE847" s="328"/>
      <c r="SHF847" s="328"/>
      <c r="SHG847" s="328"/>
      <c r="SHH847" s="328"/>
      <c r="SHI847" s="328"/>
      <c r="SHJ847" s="328"/>
      <c r="SHK847" s="328"/>
      <c r="SHL847" s="328"/>
      <c r="SHM847" s="328"/>
      <c r="SHN847" s="328"/>
      <c r="SHO847" s="328"/>
      <c r="SHP847" s="328"/>
      <c r="SHQ847" s="328"/>
      <c r="SHR847" s="328"/>
      <c r="SHS847" s="328"/>
      <c r="SHT847" s="328"/>
      <c r="SHU847" s="328"/>
      <c r="SHV847" s="328"/>
      <c r="SHW847" s="328"/>
      <c r="SHX847" s="328"/>
      <c r="SHY847" s="328"/>
      <c r="SHZ847" s="328"/>
      <c r="SIA847" s="328"/>
      <c r="SIB847" s="328"/>
      <c r="SIC847" s="328"/>
      <c r="SID847" s="328"/>
      <c r="SIE847" s="328"/>
      <c r="SIF847" s="328"/>
      <c r="SIG847" s="328"/>
      <c r="SIH847" s="328"/>
      <c r="SII847" s="328"/>
      <c r="SIJ847" s="328"/>
      <c r="SIK847" s="328"/>
      <c r="SIL847" s="328"/>
      <c r="SIM847" s="328"/>
      <c r="SIN847" s="328"/>
      <c r="SIO847" s="328"/>
      <c r="SIP847" s="328"/>
      <c r="SIQ847" s="328"/>
      <c r="SIR847" s="328"/>
      <c r="SIS847" s="328"/>
      <c r="SIT847" s="328"/>
      <c r="SIU847" s="328"/>
      <c r="SIV847" s="328"/>
      <c r="SIW847" s="328"/>
      <c r="SIX847" s="328"/>
      <c r="SIY847" s="328"/>
      <c r="SIZ847" s="328"/>
      <c r="SJA847" s="328"/>
      <c r="SJB847" s="328"/>
      <c r="SJC847" s="328"/>
      <c r="SJD847" s="328"/>
      <c r="SJE847" s="328"/>
      <c r="SJF847" s="328"/>
      <c r="SJG847" s="328"/>
      <c r="SJH847" s="328"/>
      <c r="SJI847" s="328"/>
      <c r="SJJ847" s="328"/>
      <c r="SJK847" s="328"/>
      <c r="SJL847" s="328"/>
      <c r="SJM847" s="328"/>
      <c r="SJN847" s="328"/>
      <c r="SJO847" s="328"/>
      <c r="SJP847" s="328"/>
      <c r="SJQ847" s="328"/>
      <c r="SJR847" s="328"/>
      <c r="SJS847" s="328"/>
      <c r="SJT847" s="328"/>
      <c r="SJU847" s="328"/>
      <c r="SJV847" s="328"/>
      <c r="SJW847" s="328"/>
      <c r="SJX847" s="328"/>
      <c r="SJY847" s="328"/>
      <c r="SJZ847" s="328"/>
      <c r="SKA847" s="328"/>
      <c r="SKB847" s="328"/>
      <c r="SKC847" s="328"/>
      <c r="SKD847" s="328"/>
      <c r="SKE847" s="328"/>
      <c r="SKF847" s="328"/>
      <c r="SKG847" s="328"/>
      <c r="SKH847" s="328"/>
      <c r="SKI847" s="328"/>
      <c r="SKJ847" s="328"/>
      <c r="SKK847" s="328"/>
      <c r="SKL847" s="328"/>
      <c r="SKM847" s="328"/>
      <c r="SKN847" s="328"/>
      <c r="SKO847" s="328"/>
      <c r="SKP847" s="328"/>
      <c r="SKQ847" s="328"/>
      <c r="SKR847" s="328"/>
      <c r="SKS847" s="328"/>
      <c r="SKT847" s="328"/>
      <c r="SKU847" s="328"/>
      <c r="SKV847" s="328"/>
      <c r="SKW847" s="328"/>
      <c r="SKX847" s="328"/>
      <c r="SKY847" s="328"/>
      <c r="SKZ847" s="328"/>
      <c r="SLA847" s="328"/>
      <c r="SLB847" s="328"/>
      <c r="SLC847" s="328"/>
      <c r="SLD847" s="328"/>
      <c r="SLE847" s="328"/>
      <c r="SLF847" s="328"/>
      <c r="SLG847" s="328"/>
      <c r="SLH847" s="328"/>
      <c r="SLI847" s="328"/>
      <c r="SLJ847" s="328"/>
      <c r="SLK847" s="328"/>
      <c r="SLL847" s="328"/>
      <c r="SLM847" s="328"/>
      <c r="SLN847" s="328"/>
      <c r="SLO847" s="328"/>
      <c r="SLP847" s="328"/>
      <c r="SLQ847" s="328"/>
      <c r="SLR847" s="328"/>
      <c r="SLS847" s="328"/>
      <c r="SLT847" s="328"/>
      <c r="SLU847" s="328"/>
      <c r="SLV847" s="328"/>
      <c r="SLW847" s="328"/>
      <c r="SLX847" s="328"/>
      <c r="SLY847" s="328"/>
      <c r="SLZ847" s="328"/>
      <c r="SMA847" s="328"/>
      <c r="SMB847" s="328"/>
      <c r="SMC847" s="328"/>
      <c r="SMD847" s="328"/>
      <c r="SME847" s="328"/>
      <c r="SMF847" s="328"/>
      <c r="SMG847" s="328"/>
      <c r="SMH847" s="328"/>
      <c r="SMI847" s="328"/>
      <c r="SMJ847" s="328"/>
      <c r="SMK847" s="328"/>
      <c r="SML847" s="328"/>
      <c r="SMM847" s="328"/>
      <c r="SMN847" s="328"/>
      <c r="SMO847" s="328"/>
      <c r="SMP847" s="328"/>
      <c r="SMQ847" s="328"/>
      <c r="SMR847" s="328"/>
      <c r="SMS847" s="328"/>
      <c r="SMT847" s="328"/>
      <c r="SMU847" s="328"/>
      <c r="SMV847" s="328"/>
      <c r="SMW847" s="328"/>
      <c r="SMX847" s="328"/>
      <c r="SMY847" s="328"/>
      <c r="SMZ847" s="328"/>
      <c r="SNA847" s="328"/>
      <c r="SNB847" s="328"/>
      <c r="SNC847" s="328"/>
      <c r="SND847" s="328"/>
      <c r="SNE847" s="328"/>
      <c r="SNF847" s="328"/>
      <c r="SNG847" s="328"/>
      <c r="SNH847" s="328"/>
      <c r="SNI847" s="328"/>
      <c r="SNJ847" s="328"/>
      <c r="SNK847" s="328"/>
      <c r="SNL847" s="328"/>
      <c r="SNM847" s="328"/>
      <c r="SNN847" s="328"/>
      <c r="SNO847" s="328"/>
      <c r="SNP847" s="328"/>
      <c r="SNQ847" s="328"/>
      <c r="SNR847" s="328"/>
      <c r="SNS847" s="328"/>
      <c r="SNT847" s="328"/>
      <c r="SNU847" s="328"/>
      <c r="SNV847" s="328"/>
      <c r="SNW847" s="328"/>
      <c r="SNX847" s="328"/>
      <c r="SNY847" s="328"/>
      <c r="SNZ847" s="328"/>
      <c r="SOA847" s="328"/>
      <c r="SOB847" s="328"/>
      <c r="SOC847" s="328"/>
      <c r="SOD847" s="328"/>
      <c r="SOE847" s="328"/>
      <c r="SOF847" s="328"/>
      <c r="SOG847" s="328"/>
      <c r="SOH847" s="328"/>
      <c r="SOI847" s="328"/>
      <c r="SOJ847" s="328"/>
      <c r="SOK847" s="328"/>
      <c r="SOL847" s="328"/>
      <c r="SOM847" s="328"/>
      <c r="SON847" s="328"/>
      <c r="SOO847" s="328"/>
      <c r="SOP847" s="328"/>
      <c r="SOQ847" s="328"/>
      <c r="SOR847" s="328"/>
      <c r="SOS847" s="328"/>
      <c r="SOT847" s="328"/>
      <c r="SOU847" s="328"/>
      <c r="SOV847" s="328"/>
      <c r="SOW847" s="328"/>
      <c r="SOX847" s="328"/>
      <c r="SOY847" s="328"/>
      <c r="SOZ847" s="328"/>
      <c r="SPA847" s="328"/>
      <c r="SPB847" s="328"/>
      <c r="SPC847" s="328"/>
      <c r="SPD847" s="328"/>
      <c r="SPE847" s="328"/>
      <c r="SPF847" s="328"/>
      <c r="SPG847" s="328"/>
      <c r="SPH847" s="328"/>
      <c r="SPI847" s="328"/>
      <c r="SPJ847" s="328"/>
      <c r="SPK847" s="328"/>
      <c r="SPL847" s="328"/>
      <c r="SPM847" s="328"/>
      <c r="SPN847" s="328"/>
      <c r="SPO847" s="328"/>
      <c r="SPP847" s="328"/>
      <c r="SPQ847" s="328"/>
      <c r="SPR847" s="328"/>
      <c r="SPS847" s="328"/>
      <c r="SPT847" s="328"/>
      <c r="SPU847" s="328"/>
      <c r="SPV847" s="328"/>
      <c r="SPW847" s="328"/>
      <c r="SPX847" s="328"/>
      <c r="SPY847" s="328"/>
      <c r="SPZ847" s="328"/>
      <c r="SQA847" s="328"/>
      <c r="SQB847" s="328"/>
      <c r="SQC847" s="328"/>
      <c r="SQD847" s="328"/>
      <c r="SQE847" s="328"/>
      <c r="SQF847" s="328"/>
      <c r="SQG847" s="328"/>
      <c r="SQH847" s="328"/>
      <c r="SQI847" s="328"/>
      <c r="SQJ847" s="328"/>
      <c r="SQK847" s="328"/>
      <c r="SQL847" s="328"/>
      <c r="SQM847" s="328"/>
      <c r="SQN847" s="328"/>
      <c r="SQO847" s="328"/>
      <c r="SQP847" s="328"/>
      <c r="SQQ847" s="328"/>
      <c r="SQR847" s="328"/>
      <c r="SQS847" s="328"/>
      <c r="SQT847" s="328"/>
      <c r="SQU847" s="328"/>
      <c r="SQV847" s="328"/>
      <c r="SQW847" s="328"/>
      <c r="SQX847" s="328"/>
      <c r="SQY847" s="328"/>
      <c r="SQZ847" s="328"/>
      <c r="SRA847" s="328"/>
      <c r="SRB847" s="328"/>
      <c r="SRC847" s="328"/>
      <c r="SRD847" s="328"/>
      <c r="SRE847" s="328"/>
      <c r="SRF847" s="328"/>
      <c r="SRG847" s="328"/>
      <c r="SRH847" s="328"/>
      <c r="SRI847" s="328"/>
      <c r="SRJ847" s="328"/>
      <c r="SRK847" s="328"/>
      <c r="SRL847" s="328"/>
      <c r="SRM847" s="328"/>
      <c r="SRN847" s="328"/>
      <c r="SRO847" s="328"/>
      <c r="SRP847" s="328"/>
      <c r="SRQ847" s="328"/>
      <c r="SRR847" s="328"/>
      <c r="SRS847" s="328"/>
      <c r="SRT847" s="328"/>
      <c r="SRU847" s="328"/>
      <c r="SRV847" s="328"/>
      <c r="SRW847" s="328"/>
      <c r="SRX847" s="328"/>
      <c r="SRY847" s="328"/>
      <c r="SRZ847" s="328"/>
      <c r="SSA847" s="328"/>
      <c r="SSB847" s="328"/>
      <c r="SSC847" s="328"/>
      <c r="SSD847" s="328"/>
      <c r="SSE847" s="328"/>
      <c r="SSF847" s="328"/>
      <c r="SSG847" s="328"/>
      <c r="SSH847" s="328"/>
      <c r="SSI847" s="328"/>
      <c r="SSJ847" s="328"/>
      <c r="SSK847" s="328"/>
      <c r="SSL847" s="328"/>
      <c r="SSM847" s="328"/>
      <c r="SSN847" s="328"/>
      <c r="SSO847" s="328"/>
      <c r="SSP847" s="328"/>
      <c r="SSQ847" s="328"/>
      <c r="SSR847" s="328"/>
      <c r="SSS847" s="328"/>
      <c r="SST847" s="328"/>
      <c r="SSU847" s="328"/>
      <c r="SSV847" s="328"/>
      <c r="SSW847" s="328"/>
      <c r="SSX847" s="328"/>
      <c r="SSY847" s="328"/>
      <c r="SSZ847" s="328"/>
      <c r="STA847" s="328"/>
      <c r="STB847" s="328"/>
      <c r="STC847" s="328"/>
      <c r="STD847" s="328"/>
      <c r="STE847" s="328"/>
      <c r="STF847" s="328"/>
      <c r="STG847" s="328"/>
      <c r="STH847" s="328"/>
      <c r="STI847" s="328"/>
      <c r="STJ847" s="328"/>
      <c r="STK847" s="328"/>
      <c r="STL847" s="328"/>
      <c r="STM847" s="328"/>
      <c r="STN847" s="328"/>
      <c r="STO847" s="328"/>
      <c r="STP847" s="328"/>
      <c r="STQ847" s="328"/>
      <c r="STR847" s="328"/>
      <c r="STS847" s="328"/>
      <c r="STT847" s="328"/>
      <c r="STU847" s="328"/>
      <c r="STV847" s="328"/>
      <c r="STW847" s="328"/>
      <c r="STX847" s="328"/>
      <c r="STY847" s="328"/>
      <c r="STZ847" s="328"/>
      <c r="SUA847" s="328"/>
      <c r="SUB847" s="328"/>
      <c r="SUC847" s="328"/>
      <c r="SUD847" s="328"/>
      <c r="SUE847" s="328"/>
      <c r="SUF847" s="328"/>
      <c r="SUG847" s="328"/>
      <c r="SUH847" s="328"/>
      <c r="SUI847" s="328"/>
      <c r="SUJ847" s="328"/>
      <c r="SUK847" s="328"/>
      <c r="SUL847" s="328"/>
      <c r="SUM847" s="328"/>
      <c r="SUN847" s="328"/>
      <c r="SUO847" s="328"/>
      <c r="SUP847" s="328"/>
      <c r="SUQ847" s="328"/>
      <c r="SUR847" s="328"/>
      <c r="SUS847" s="328"/>
      <c r="SUT847" s="328"/>
      <c r="SUU847" s="328"/>
      <c r="SUV847" s="328"/>
      <c r="SUW847" s="328"/>
      <c r="SUX847" s="328"/>
      <c r="SUY847" s="328"/>
      <c r="SUZ847" s="328"/>
      <c r="SVA847" s="328"/>
      <c r="SVB847" s="328"/>
      <c r="SVC847" s="328"/>
      <c r="SVD847" s="328"/>
      <c r="SVE847" s="328"/>
      <c r="SVF847" s="328"/>
      <c r="SVG847" s="328"/>
      <c r="SVH847" s="328"/>
      <c r="SVI847" s="328"/>
      <c r="SVJ847" s="328"/>
      <c r="SVK847" s="328"/>
      <c r="SVL847" s="328"/>
      <c r="SVM847" s="328"/>
      <c r="SVN847" s="328"/>
      <c r="SVO847" s="328"/>
      <c r="SVP847" s="328"/>
      <c r="SVQ847" s="328"/>
      <c r="SVR847" s="328"/>
      <c r="SVS847" s="328"/>
      <c r="SVT847" s="328"/>
      <c r="SVU847" s="328"/>
      <c r="SVV847" s="328"/>
      <c r="SVW847" s="328"/>
      <c r="SVX847" s="328"/>
      <c r="SVY847" s="328"/>
      <c r="SVZ847" s="328"/>
      <c r="SWA847" s="328"/>
      <c r="SWB847" s="328"/>
      <c r="SWC847" s="328"/>
      <c r="SWD847" s="328"/>
      <c r="SWE847" s="328"/>
      <c r="SWF847" s="328"/>
      <c r="SWG847" s="328"/>
      <c r="SWH847" s="328"/>
      <c r="SWI847" s="328"/>
      <c r="SWJ847" s="328"/>
      <c r="SWK847" s="328"/>
      <c r="SWL847" s="328"/>
      <c r="SWM847" s="328"/>
      <c r="SWN847" s="328"/>
      <c r="SWO847" s="328"/>
      <c r="SWP847" s="328"/>
      <c r="SWQ847" s="328"/>
      <c r="SWR847" s="328"/>
      <c r="SWS847" s="328"/>
      <c r="SWT847" s="328"/>
      <c r="SWU847" s="328"/>
      <c r="SWV847" s="328"/>
      <c r="SWW847" s="328"/>
      <c r="SWX847" s="328"/>
      <c r="SWY847" s="328"/>
      <c r="SWZ847" s="328"/>
      <c r="SXA847" s="328"/>
      <c r="SXB847" s="328"/>
      <c r="SXC847" s="328"/>
      <c r="SXD847" s="328"/>
      <c r="SXE847" s="328"/>
      <c r="SXF847" s="328"/>
      <c r="SXG847" s="328"/>
      <c r="SXH847" s="328"/>
      <c r="SXI847" s="328"/>
      <c r="SXJ847" s="328"/>
      <c r="SXK847" s="328"/>
      <c r="SXL847" s="328"/>
      <c r="SXM847" s="328"/>
      <c r="SXN847" s="328"/>
      <c r="SXO847" s="328"/>
      <c r="SXP847" s="328"/>
      <c r="SXQ847" s="328"/>
      <c r="SXR847" s="328"/>
      <c r="SXS847" s="328"/>
      <c r="SXT847" s="328"/>
      <c r="SXU847" s="328"/>
      <c r="SXV847" s="328"/>
      <c r="SXW847" s="328"/>
      <c r="SXX847" s="328"/>
      <c r="SXY847" s="328"/>
      <c r="SXZ847" s="328"/>
      <c r="SYA847" s="328"/>
      <c r="SYB847" s="328"/>
      <c r="SYC847" s="328"/>
      <c r="SYD847" s="328"/>
      <c r="SYE847" s="328"/>
      <c r="SYF847" s="328"/>
      <c r="SYG847" s="328"/>
      <c r="SYH847" s="328"/>
      <c r="SYI847" s="328"/>
      <c r="SYJ847" s="328"/>
      <c r="SYK847" s="328"/>
      <c r="SYL847" s="328"/>
      <c r="SYM847" s="328"/>
      <c r="SYN847" s="328"/>
      <c r="SYO847" s="328"/>
      <c r="SYP847" s="328"/>
      <c r="SYQ847" s="328"/>
      <c r="SYR847" s="328"/>
      <c r="SYS847" s="328"/>
      <c r="SYT847" s="328"/>
      <c r="SYU847" s="328"/>
      <c r="SYV847" s="328"/>
      <c r="SYW847" s="328"/>
      <c r="SYX847" s="328"/>
      <c r="SYY847" s="328"/>
      <c r="SYZ847" s="328"/>
      <c r="SZA847" s="328"/>
      <c r="SZB847" s="328"/>
      <c r="SZC847" s="328"/>
      <c r="SZD847" s="328"/>
      <c r="SZE847" s="328"/>
      <c r="SZF847" s="328"/>
      <c r="SZG847" s="328"/>
      <c r="SZH847" s="328"/>
      <c r="SZI847" s="328"/>
      <c r="SZJ847" s="328"/>
      <c r="SZK847" s="328"/>
      <c r="SZL847" s="328"/>
      <c r="SZM847" s="328"/>
      <c r="SZN847" s="328"/>
      <c r="SZO847" s="328"/>
      <c r="SZP847" s="328"/>
      <c r="SZQ847" s="328"/>
      <c r="SZR847" s="328"/>
      <c r="SZS847" s="328"/>
      <c r="SZT847" s="328"/>
      <c r="SZU847" s="328"/>
      <c r="SZV847" s="328"/>
      <c r="SZW847" s="328"/>
      <c r="SZX847" s="328"/>
      <c r="SZY847" s="328"/>
      <c r="SZZ847" s="328"/>
      <c r="TAA847" s="328"/>
      <c r="TAB847" s="328"/>
      <c r="TAC847" s="328"/>
      <c r="TAD847" s="328"/>
      <c r="TAE847" s="328"/>
      <c r="TAF847" s="328"/>
      <c r="TAG847" s="328"/>
      <c r="TAH847" s="328"/>
      <c r="TAI847" s="328"/>
      <c r="TAJ847" s="328"/>
      <c r="TAK847" s="328"/>
      <c r="TAL847" s="328"/>
      <c r="TAM847" s="328"/>
      <c r="TAN847" s="328"/>
      <c r="TAO847" s="328"/>
      <c r="TAP847" s="328"/>
      <c r="TAQ847" s="328"/>
      <c r="TAR847" s="328"/>
      <c r="TAS847" s="328"/>
      <c r="TAT847" s="328"/>
      <c r="TAU847" s="328"/>
      <c r="TAV847" s="328"/>
      <c r="TAW847" s="328"/>
      <c r="TAX847" s="328"/>
      <c r="TAY847" s="328"/>
      <c r="TAZ847" s="328"/>
      <c r="TBA847" s="328"/>
      <c r="TBB847" s="328"/>
      <c r="TBC847" s="328"/>
      <c r="TBD847" s="328"/>
      <c r="TBE847" s="328"/>
      <c r="TBF847" s="328"/>
      <c r="TBG847" s="328"/>
      <c r="TBH847" s="328"/>
      <c r="TBI847" s="328"/>
      <c r="TBJ847" s="328"/>
      <c r="TBK847" s="328"/>
      <c r="TBL847" s="328"/>
      <c r="TBM847" s="328"/>
      <c r="TBN847" s="328"/>
      <c r="TBO847" s="328"/>
      <c r="TBP847" s="328"/>
      <c r="TBQ847" s="328"/>
      <c r="TBR847" s="328"/>
      <c r="TBS847" s="328"/>
      <c r="TBT847" s="328"/>
      <c r="TBU847" s="328"/>
      <c r="TBV847" s="328"/>
      <c r="TBW847" s="328"/>
      <c r="TBX847" s="328"/>
      <c r="TBY847" s="328"/>
      <c r="TBZ847" s="328"/>
      <c r="TCA847" s="328"/>
      <c r="TCB847" s="328"/>
      <c r="TCC847" s="328"/>
      <c r="TCD847" s="328"/>
      <c r="TCE847" s="328"/>
      <c r="TCF847" s="328"/>
      <c r="TCG847" s="328"/>
      <c r="TCH847" s="328"/>
      <c r="TCI847" s="328"/>
      <c r="TCJ847" s="328"/>
      <c r="TCK847" s="328"/>
      <c r="TCL847" s="328"/>
      <c r="TCM847" s="328"/>
      <c r="TCN847" s="328"/>
      <c r="TCO847" s="328"/>
      <c r="TCP847" s="328"/>
      <c r="TCQ847" s="328"/>
      <c r="TCR847" s="328"/>
      <c r="TCS847" s="328"/>
      <c r="TCT847" s="328"/>
      <c r="TCU847" s="328"/>
      <c r="TCV847" s="328"/>
      <c r="TCW847" s="328"/>
      <c r="TCX847" s="328"/>
      <c r="TCY847" s="328"/>
      <c r="TCZ847" s="328"/>
      <c r="TDA847" s="328"/>
      <c r="TDB847" s="328"/>
      <c r="TDC847" s="328"/>
      <c r="TDD847" s="328"/>
      <c r="TDE847" s="328"/>
      <c r="TDF847" s="328"/>
      <c r="TDG847" s="328"/>
      <c r="TDH847" s="328"/>
      <c r="TDI847" s="328"/>
      <c r="TDJ847" s="328"/>
      <c r="TDK847" s="328"/>
      <c r="TDL847" s="328"/>
      <c r="TDM847" s="328"/>
      <c r="TDN847" s="328"/>
      <c r="TDO847" s="328"/>
      <c r="TDP847" s="328"/>
      <c r="TDQ847" s="328"/>
      <c r="TDR847" s="328"/>
      <c r="TDS847" s="328"/>
      <c r="TDT847" s="328"/>
      <c r="TDU847" s="328"/>
      <c r="TDV847" s="328"/>
      <c r="TDW847" s="328"/>
      <c r="TDX847" s="328"/>
      <c r="TDY847" s="328"/>
      <c r="TDZ847" s="328"/>
      <c r="TEA847" s="328"/>
      <c r="TEB847" s="328"/>
      <c r="TEC847" s="328"/>
      <c r="TED847" s="328"/>
      <c r="TEE847" s="328"/>
      <c r="TEF847" s="328"/>
      <c r="TEG847" s="328"/>
      <c r="TEH847" s="328"/>
      <c r="TEI847" s="328"/>
      <c r="TEJ847" s="328"/>
      <c r="TEK847" s="328"/>
      <c r="TEL847" s="328"/>
      <c r="TEM847" s="328"/>
      <c r="TEN847" s="328"/>
      <c r="TEO847" s="328"/>
      <c r="TEP847" s="328"/>
      <c r="TEQ847" s="328"/>
      <c r="TER847" s="328"/>
      <c r="TES847" s="328"/>
      <c r="TET847" s="328"/>
      <c r="TEU847" s="328"/>
      <c r="TEV847" s="328"/>
      <c r="TEW847" s="328"/>
      <c r="TEX847" s="328"/>
      <c r="TEY847" s="328"/>
      <c r="TEZ847" s="328"/>
      <c r="TFA847" s="328"/>
      <c r="TFB847" s="328"/>
      <c r="TFC847" s="328"/>
      <c r="TFD847" s="328"/>
      <c r="TFE847" s="328"/>
      <c r="TFF847" s="328"/>
      <c r="TFG847" s="328"/>
      <c r="TFH847" s="328"/>
      <c r="TFI847" s="328"/>
      <c r="TFJ847" s="328"/>
      <c r="TFK847" s="328"/>
      <c r="TFL847" s="328"/>
      <c r="TFM847" s="328"/>
      <c r="TFN847" s="328"/>
      <c r="TFO847" s="328"/>
      <c r="TFP847" s="328"/>
      <c r="TFQ847" s="328"/>
      <c r="TFR847" s="328"/>
      <c r="TFS847" s="328"/>
      <c r="TFT847" s="328"/>
      <c r="TFU847" s="328"/>
      <c r="TFV847" s="328"/>
      <c r="TFW847" s="328"/>
      <c r="TFX847" s="328"/>
      <c r="TFY847" s="328"/>
      <c r="TFZ847" s="328"/>
      <c r="TGA847" s="328"/>
      <c r="TGB847" s="328"/>
      <c r="TGC847" s="328"/>
      <c r="TGD847" s="328"/>
      <c r="TGE847" s="328"/>
      <c r="TGF847" s="328"/>
      <c r="TGG847" s="328"/>
      <c r="TGH847" s="328"/>
      <c r="TGI847" s="328"/>
      <c r="TGJ847" s="328"/>
      <c r="TGK847" s="328"/>
      <c r="TGL847" s="328"/>
      <c r="TGM847" s="328"/>
      <c r="TGN847" s="328"/>
      <c r="TGO847" s="328"/>
      <c r="TGP847" s="328"/>
      <c r="TGQ847" s="328"/>
      <c r="TGR847" s="328"/>
      <c r="TGS847" s="328"/>
      <c r="TGT847" s="328"/>
      <c r="TGU847" s="328"/>
      <c r="TGV847" s="328"/>
      <c r="TGW847" s="328"/>
      <c r="TGX847" s="328"/>
      <c r="TGY847" s="328"/>
      <c r="TGZ847" s="328"/>
      <c r="THA847" s="328"/>
      <c r="THB847" s="328"/>
      <c r="THC847" s="328"/>
      <c r="THD847" s="328"/>
      <c r="THE847" s="328"/>
      <c r="THF847" s="328"/>
      <c r="THG847" s="328"/>
      <c r="THH847" s="328"/>
      <c r="THI847" s="328"/>
      <c r="THJ847" s="328"/>
      <c r="THK847" s="328"/>
      <c r="THL847" s="328"/>
      <c r="THM847" s="328"/>
      <c r="THN847" s="328"/>
      <c r="THO847" s="328"/>
      <c r="THP847" s="328"/>
      <c r="THQ847" s="328"/>
      <c r="THR847" s="328"/>
      <c r="THS847" s="328"/>
      <c r="THT847" s="328"/>
      <c r="THU847" s="328"/>
      <c r="THV847" s="328"/>
      <c r="THW847" s="328"/>
      <c r="THX847" s="328"/>
      <c r="THY847" s="328"/>
      <c r="THZ847" s="328"/>
      <c r="TIA847" s="328"/>
      <c r="TIB847" s="328"/>
      <c r="TIC847" s="328"/>
      <c r="TID847" s="328"/>
      <c r="TIE847" s="328"/>
      <c r="TIF847" s="328"/>
      <c r="TIG847" s="328"/>
      <c r="TIH847" s="328"/>
      <c r="TII847" s="328"/>
      <c r="TIJ847" s="328"/>
      <c r="TIK847" s="328"/>
      <c r="TIL847" s="328"/>
      <c r="TIM847" s="328"/>
      <c r="TIN847" s="328"/>
      <c r="TIO847" s="328"/>
      <c r="TIP847" s="328"/>
      <c r="TIQ847" s="328"/>
      <c r="TIR847" s="328"/>
      <c r="TIS847" s="328"/>
      <c r="TIT847" s="328"/>
      <c r="TIU847" s="328"/>
      <c r="TIV847" s="328"/>
      <c r="TIW847" s="328"/>
      <c r="TIX847" s="328"/>
      <c r="TIY847" s="328"/>
      <c r="TIZ847" s="328"/>
      <c r="TJA847" s="328"/>
      <c r="TJB847" s="328"/>
      <c r="TJC847" s="328"/>
      <c r="TJD847" s="328"/>
      <c r="TJE847" s="328"/>
      <c r="TJF847" s="328"/>
      <c r="TJG847" s="328"/>
      <c r="TJH847" s="328"/>
      <c r="TJI847" s="328"/>
      <c r="TJJ847" s="328"/>
      <c r="TJK847" s="328"/>
      <c r="TJL847" s="328"/>
      <c r="TJM847" s="328"/>
      <c r="TJN847" s="328"/>
      <c r="TJO847" s="328"/>
      <c r="TJP847" s="328"/>
      <c r="TJQ847" s="328"/>
      <c r="TJR847" s="328"/>
      <c r="TJS847" s="328"/>
      <c r="TJT847" s="328"/>
      <c r="TJU847" s="328"/>
      <c r="TJV847" s="328"/>
      <c r="TJW847" s="328"/>
      <c r="TJX847" s="328"/>
      <c r="TJY847" s="328"/>
      <c r="TJZ847" s="328"/>
      <c r="TKA847" s="328"/>
      <c r="TKB847" s="328"/>
      <c r="TKC847" s="328"/>
      <c r="TKD847" s="328"/>
      <c r="TKE847" s="328"/>
      <c r="TKF847" s="328"/>
      <c r="TKG847" s="328"/>
      <c r="TKH847" s="328"/>
      <c r="TKI847" s="328"/>
      <c r="TKJ847" s="328"/>
      <c r="TKK847" s="328"/>
      <c r="TKL847" s="328"/>
      <c r="TKM847" s="328"/>
      <c r="TKN847" s="328"/>
      <c r="TKO847" s="328"/>
      <c r="TKP847" s="328"/>
      <c r="TKQ847" s="328"/>
      <c r="TKR847" s="328"/>
      <c r="TKS847" s="328"/>
      <c r="TKT847" s="328"/>
      <c r="TKU847" s="328"/>
      <c r="TKV847" s="328"/>
      <c r="TKW847" s="328"/>
      <c r="TKX847" s="328"/>
      <c r="TKY847" s="328"/>
      <c r="TKZ847" s="328"/>
      <c r="TLA847" s="328"/>
      <c r="TLB847" s="328"/>
      <c r="TLC847" s="328"/>
      <c r="TLD847" s="328"/>
      <c r="TLE847" s="328"/>
      <c r="TLF847" s="328"/>
      <c r="TLG847" s="328"/>
      <c r="TLH847" s="328"/>
      <c r="TLI847" s="328"/>
      <c r="TLJ847" s="328"/>
      <c r="TLK847" s="328"/>
      <c r="TLL847" s="328"/>
      <c r="TLM847" s="328"/>
      <c r="TLN847" s="328"/>
      <c r="TLO847" s="328"/>
      <c r="TLP847" s="328"/>
      <c r="TLQ847" s="328"/>
      <c r="TLR847" s="328"/>
      <c r="TLS847" s="328"/>
      <c r="TLT847" s="328"/>
      <c r="TLU847" s="328"/>
      <c r="TLV847" s="328"/>
      <c r="TLW847" s="328"/>
      <c r="TLX847" s="328"/>
      <c r="TLY847" s="328"/>
      <c r="TLZ847" s="328"/>
      <c r="TMA847" s="328"/>
      <c r="TMB847" s="328"/>
      <c r="TMC847" s="328"/>
      <c r="TMD847" s="328"/>
      <c r="TME847" s="328"/>
      <c r="TMF847" s="328"/>
      <c r="TMG847" s="328"/>
      <c r="TMH847" s="328"/>
      <c r="TMI847" s="328"/>
      <c r="TMJ847" s="328"/>
      <c r="TMK847" s="328"/>
      <c r="TML847" s="328"/>
      <c r="TMM847" s="328"/>
      <c r="TMN847" s="328"/>
      <c r="TMO847" s="328"/>
      <c r="TMP847" s="328"/>
      <c r="TMQ847" s="328"/>
      <c r="TMR847" s="328"/>
      <c r="TMS847" s="328"/>
      <c r="TMT847" s="328"/>
      <c r="TMU847" s="328"/>
      <c r="TMV847" s="328"/>
      <c r="TMW847" s="328"/>
      <c r="TMX847" s="328"/>
      <c r="TMY847" s="328"/>
      <c r="TMZ847" s="328"/>
      <c r="TNA847" s="328"/>
      <c r="TNB847" s="328"/>
      <c r="TNC847" s="328"/>
      <c r="TND847" s="328"/>
      <c r="TNE847" s="328"/>
      <c r="TNF847" s="328"/>
      <c r="TNG847" s="328"/>
      <c r="TNH847" s="328"/>
      <c r="TNI847" s="328"/>
      <c r="TNJ847" s="328"/>
      <c r="TNK847" s="328"/>
      <c r="TNL847" s="328"/>
      <c r="TNM847" s="328"/>
      <c r="TNN847" s="328"/>
      <c r="TNO847" s="328"/>
      <c r="TNP847" s="328"/>
      <c r="TNQ847" s="328"/>
      <c r="TNR847" s="328"/>
      <c r="TNS847" s="328"/>
      <c r="TNT847" s="328"/>
      <c r="TNU847" s="328"/>
      <c r="TNV847" s="328"/>
      <c r="TNW847" s="328"/>
      <c r="TNX847" s="328"/>
      <c r="TNY847" s="328"/>
      <c r="TNZ847" s="328"/>
      <c r="TOA847" s="328"/>
      <c r="TOB847" s="328"/>
      <c r="TOC847" s="328"/>
      <c r="TOD847" s="328"/>
      <c r="TOE847" s="328"/>
      <c r="TOF847" s="328"/>
      <c r="TOG847" s="328"/>
      <c r="TOH847" s="328"/>
      <c r="TOI847" s="328"/>
      <c r="TOJ847" s="328"/>
      <c r="TOK847" s="328"/>
      <c r="TOL847" s="328"/>
      <c r="TOM847" s="328"/>
      <c r="TON847" s="328"/>
      <c r="TOO847" s="328"/>
      <c r="TOP847" s="328"/>
      <c r="TOQ847" s="328"/>
      <c r="TOR847" s="328"/>
      <c r="TOS847" s="328"/>
      <c r="TOT847" s="328"/>
      <c r="TOU847" s="328"/>
      <c r="TOV847" s="328"/>
      <c r="TOW847" s="328"/>
      <c r="TOX847" s="328"/>
      <c r="TOY847" s="328"/>
      <c r="TOZ847" s="328"/>
      <c r="TPA847" s="328"/>
      <c r="TPB847" s="328"/>
      <c r="TPC847" s="328"/>
      <c r="TPD847" s="328"/>
      <c r="TPE847" s="328"/>
      <c r="TPF847" s="328"/>
      <c r="TPG847" s="328"/>
      <c r="TPH847" s="328"/>
      <c r="TPI847" s="328"/>
      <c r="TPJ847" s="328"/>
      <c r="TPK847" s="328"/>
      <c r="TPL847" s="328"/>
      <c r="TPM847" s="328"/>
      <c r="TPN847" s="328"/>
      <c r="TPO847" s="328"/>
      <c r="TPP847" s="328"/>
      <c r="TPQ847" s="328"/>
      <c r="TPR847" s="328"/>
      <c r="TPS847" s="328"/>
      <c r="TPT847" s="328"/>
      <c r="TPU847" s="328"/>
      <c r="TPV847" s="328"/>
      <c r="TPW847" s="328"/>
      <c r="TPX847" s="328"/>
      <c r="TPY847" s="328"/>
      <c r="TPZ847" s="328"/>
      <c r="TQA847" s="328"/>
      <c r="TQB847" s="328"/>
      <c r="TQC847" s="328"/>
      <c r="TQD847" s="328"/>
      <c r="TQE847" s="328"/>
      <c r="TQF847" s="328"/>
      <c r="TQG847" s="328"/>
      <c r="TQH847" s="328"/>
      <c r="TQI847" s="328"/>
      <c r="TQJ847" s="328"/>
      <c r="TQK847" s="328"/>
      <c r="TQL847" s="328"/>
      <c r="TQM847" s="328"/>
      <c r="TQN847" s="328"/>
      <c r="TQO847" s="328"/>
      <c r="TQP847" s="328"/>
      <c r="TQQ847" s="328"/>
      <c r="TQR847" s="328"/>
      <c r="TQS847" s="328"/>
      <c r="TQT847" s="328"/>
      <c r="TQU847" s="328"/>
      <c r="TQV847" s="328"/>
      <c r="TQW847" s="328"/>
      <c r="TQX847" s="328"/>
      <c r="TQY847" s="328"/>
      <c r="TQZ847" s="328"/>
      <c r="TRA847" s="328"/>
      <c r="TRB847" s="328"/>
      <c r="TRC847" s="328"/>
      <c r="TRD847" s="328"/>
      <c r="TRE847" s="328"/>
      <c r="TRF847" s="328"/>
      <c r="TRG847" s="328"/>
      <c r="TRH847" s="328"/>
      <c r="TRI847" s="328"/>
      <c r="TRJ847" s="328"/>
      <c r="TRK847" s="328"/>
      <c r="TRL847" s="328"/>
      <c r="TRM847" s="328"/>
      <c r="TRN847" s="328"/>
      <c r="TRO847" s="328"/>
      <c r="TRP847" s="328"/>
      <c r="TRQ847" s="328"/>
      <c r="TRR847" s="328"/>
      <c r="TRS847" s="328"/>
      <c r="TRT847" s="328"/>
      <c r="TRU847" s="328"/>
      <c r="TRV847" s="328"/>
      <c r="TRW847" s="328"/>
      <c r="TRX847" s="328"/>
      <c r="TRY847" s="328"/>
      <c r="TRZ847" s="328"/>
      <c r="TSA847" s="328"/>
      <c r="TSB847" s="328"/>
      <c r="TSC847" s="328"/>
      <c r="TSD847" s="328"/>
      <c r="TSE847" s="328"/>
      <c r="TSF847" s="328"/>
      <c r="TSG847" s="328"/>
      <c r="TSH847" s="328"/>
      <c r="TSI847" s="328"/>
      <c r="TSJ847" s="328"/>
      <c r="TSK847" s="328"/>
      <c r="TSL847" s="328"/>
      <c r="TSM847" s="328"/>
      <c r="TSN847" s="328"/>
      <c r="TSO847" s="328"/>
      <c r="TSP847" s="328"/>
      <c r="TSQ847" s="328"/>
      <c r="TSR847" s="328"/>
      <c r="TSS847" s="328"/>
      <c r="TST847" s="328"/>
      <c r="TSU847" s="328"/>
      <c r="TSV847" s="328"/>
      <c r="TSW847" s="328"/>
      <c r="TSX847" s="328"/>
      <c r="TSY847" s="328"/>
      <c r="TSZ847" s="328"/>
      <c r="TTA847" s="328"/>
      <c r="TTB847" s="328"/>
      <c r="TTC847" s="328"/>
      <c r="TTD847" s="328"/>
      <c r="TTE847" s="328"/>
      <c r="TTF847" s="328"/>
      <c r="TTG847" s="328"/>
      <c r="TTH847" s="328"/>
      <c r="TTI847" s="328"/>
      <c r="TTJ847" s="328"/>
      <c r="TTK847" s="328"/>
      <c r="TTL847" s="328"/>
      <c r="TTM847" s="328"/>
      <c r="TTN847" s="328"/>
      <c r="TTO847" s="328"/>
      <c r="TTP847" s="328"/>
      <c r="TTQ847" s="328"/>
      <c r="TTR847" s="328"/>
      <c r="TTS847" s="328"/>
      <c r="TTT847" s="328"/>
      <c r="TTU847" s="328"/>
      <c r="TTV847" s="328"/>
      <c r="TTW847" s="328"/>
      <c r="TTX847" s="328"/>
      <c r="TTY847" s="328"/>
      <c r="TTZ847" s="328"/>
      <c r="TUA847" s="328"/>
      <c r="TUB847" s="328"/>
      <c r="TUC847" s="328"/>
      <c r="TUD847" s="328"/>
      <c r="TUE847" s="328"/>
      <c r="TUF847" s="328"/>
      <c r="TUG847" s="328"/>
      <c r="TUH847" s="328"/>
      <c r="TUI847" s="328"/>
      <c r="TUJ847" s="328"/>
      <c r="TUK847" s="328"/>
      <c r="TUL847" s="328"/>
      <c r="TUM847" s="328"/>
      <c r="TUN847" s="328"/>
      <c r="TUO847" s="328"/>
      <c r="TUP847" s="328"/>
      <c r="TUQ847" s="328"/>
      <c r="TUR847" s="328"/>
      <c r="TUS847" s="328"/>
      <c r="TUT847" s="328"/>
      <c r="TUU847" s="328"/>
      <c r="TUV847" s="328"/>
      <c r="TUW847" s="328"/>
      <c r="TUX847" s="328"/>
      <c r="TUY847" s="328"/>
      <c r="TUZ847" s="328"/>
      <c r="TVA847" s="328"/>
      <c r="TVB847" s="328"/>
      <c r="TVC847" s="328"/>
      <c r="TVD847" s="328"/>
      <c r="TVE847" s="328"/>
      <c r="TVF847" s="328"/>
      <c r="TVG847" s="328"/>
      <c r="TVH847" s="328"/>
      <c r="TVI847" s="328"/>
      <c r="TVJ847" s="328"/>
      <c r="TVK847" s="328"/>
      <c r="TVL847" s="328"/>
      <c r="TVM847" s="328"/>
      <c r="TVN847" s="328"/>
      <c r="TVO847" s="328"/>
      <c r="TVP847" s="328"/>
      <c r="TVQ847" s="328"/>
      <c r="TVR847" s="328"/>
      <c r="TVS847" s="328"/>
      <c r="TVT847" s="328"/>
      <c r="TVU847" s="328"/>
      <c r="TVV847" s="328"/>
      <c r="TVW847" s="328"/>
      <c r="TVX847" s="328"/>
      <c r="TVY847" s="328"/>
      <c r="TVZ847" s="328"/>
      <c r="TWA847" s="328"/>
      <c r="TWB847" s="328"/>
      <c r="TWC847" s="328"/>
      <c r="TWD847" s="328"/>
      <c r="TWE847" s="328"/>
      <c r="TWF847" s="328"/>
      <c r="TWG847" s="328"/>
      <c r="TWH847" s="328"/>
      <c r="TWI847" s="328"/>
      <c r="TWJ847" s="328"/>
      <c r="TWK847" s="328"/>
      <c r="TWL847" s="328"/>
      <c r="TWM847" s="328"/>
      <c r="TWN847" s="328"/>
      <c r="TWO847" s="328"/>
      <c r="TWP847" s="328"/>
      <c r="TWQ847" s="328"/>
      <c r="TWR847" s="328"/>
      <c r="TWS847" s="328"/>
      <c r="TWT847" s="328"/>
      <c r="TWU847" s="328"/>
      <c r="TWV847" s="328"/>
      <c r="TWW847" s="328"/>
      <c r="TWX847" s="328"/>
      <c r="TWY847" s="328"/>
      <c r="TWZ847" s="328"/>
      <c r="TXA847" s="328"/>
      <c r="TXB847" s="328"/>
      <c r="TXC847" s="328"/>
      <c r="TXD847" s="328"/>
      <c r="TXE847" s="328"/>
      <c r="TXF847" s="328"/>
      <c r="TXG847" s="328"/>
      <c r="TXH847" s="328"/>
      <c r="TXI847" s="328"/>
      <c r="TXJ847" s="328"/>
      <c r="TXK847" s="328"/>
      <c r="TXL847" s="328"/>
      <c r="TXM847" s="328"/>
      <c r="TXN847" s="328"/>
      <c r="TXO847" s="328"/>
      <c r="TXP847" s="328"/>
      <c r="TXQ847" s="328"/>
      <c r="TXR847" s="328"/>
      <c r="TXS847" s="328"/>
      <c r="TXT847" s="328"/>
      <c r="TXU847" s="328"/>
      <c r="TXV847" s="328"/>
      <c r="TXW847" s="328"/>
      <c r="TXX847" s="328"/>
      <c r="TXY847" s="328"/>
      <c r="TXZ847" s="328"/>
      <c r="TYA847" s="328"/>
      <c r="TYB847" s="328"/>
      <c r="TYC847" s="328"/>
      <c r="TYD847" s="328"/>
      <c r="TYE847" s="328"/>
      <c r="TYF847" s="328"/>
      <c r="TYG847" s="328"/>
      <c r="TYH847" s="328"/>
      <c r="TYI847" s="328"/>
      <c r="TYJ847" s="328"/>
      <c r="TYK847" s="328"/>
      <c r="TYL847" s="328"/>
      <c r="TYM847" s="328"/>
      <c r="TYN847" s="328"/>
      <c r="TYO847" s="328"/>
      <c r="TYP847" s="328"/>
      <c r="TYQ847" s="328"/>
      <c r="TYR847" s="328"/>
      <c r="TYS847" s="328"/>
      <c r="TYT847" s="328"/>
      <c r="TYU847" s="328"/>
      <c r="TYV847" s="328"/>
      <c r="TYW847" s="328"/>
      <c r="TYX847" s="328"/>
      <c r="TYY847" s="328"/>
      <c r="TYZ847" s="328"/>
      <c r="TZA847" s="328"/>
      <c r="TZB847" s="328"/>
      <c r="TZC847" s="328"/>
      <c r="TZD847" s="328"/>
      <c r="TZE847" s="328"/>
      <c r="TZF847" s="328"/>
      <c r="TZG847" s="328"/>
      <c r="TZH847" s="328"/>
      <c r="TZI847" s="328"/>
      <c r="TZJ847" s="328"/>
      <c r="TZK847" s="328"/>
      <c r="TZL847" s="328"/>
      <c r="TZM847" s="328"/>
      <c r="TZN847" s="328"/>
      <c r="TZO847" s="328"/>
      <c r="TZP847" s="328"/>
      <c r="TZQ847" s="328"/>
      <c r="TZR847" s="328"/>
      <c r="TZS847" s="328"/>
      <c r="TZT847" s="328"/>
      <c r="TZU847" s="328"/>
      <c r="TZV847" s="328"/>
      <c r="TZW847" s="328"/>
      <c r="TZX847" s="328"/>
      <c r="TZY847" s="328"/>
      <c r="TZZ847" s="328"/>
      <c r="UAA847" s="328"/>
      <c r="UAB847" s="328"/>
      <c r="UAC847" s="328"/>
      <c r="UAD847" s="328"/>
      <c r="UAE847" s="328"/>
      <c r="UAF847" s="328"/>
      <c r="UAG847" s="328"/>
      <c r="UAH847" s="328"/>
      <c r="UAI847" s="328"/>
      <c r="UAJ847" s="328"/>
      <c r="UAK847" s="328"/>
      <c r="UAL847" s="328"/>
      <c r="UAM847" s="328"/>
      <c r="UAN847" s="328"/>
      <c r="UAO847" s="328"/>
      <c r="UAP847" s="328"/>
      <c r="UAQ847" s="328"/>
      <c r="UAR847" s="328"/>
      <c r="UAS847" s="328"/>
      <c r="UAT847" s="328"/>
      <c r="UAU847" s="328"/>
      <c r="UAV847" s="328"/>
      <c r="UAW847" s="328"/>
      <c r="UAX847" s="328"/>
      <c r="UAY847" s="328"/>
      <c r="UAZ847" s="328"/>
      <c r="UBA847" s="328"/>
      <c r="UBB847" s="328"/>
      <c r="UBC847" s="328"/>
      <c r="UBD847" s="328"/>
      <c r="UBE847" s="328"/>
      <c r="UBF847" s="328"/>
      <c r="UBG847" s="328"/>
      <c r="UBH847" s="328"/>
      <c r="UBI847" s="328"/>
      <c r="UBJ847" s="328"/>
      <c r="UBK847" s="328"/>
      <c r="UBL847" s="328"/>
      <c r="UBM847" s="328"/>
      <c r="UBN847" s="328"/>
      <c r="UBO847" s="328"/>
      <c r="UBP847" s="328"/>
      <c r="UBQ847" s="328"/>
      <c r="UBR847" s="328"/>
      <c r="UBS847" s="328"/>
      <c r="UBT847" s="328"/>
      <c r="UBU847" s="328"/>
      <c r="UBV847" s="328"/>
      <c r="UBW847" s="328"/>
      <c r="UBX847" s="328"/>
      <c r="UBY847" s="328"/>
      <c r="UBZ847" s="328"/>
      <c r="UCA847" s="328"/>
      <c r="UCB847" s="328"/>
      <c r="UCC847" s="328"/>
      <c r="UCD847" s="328"/>
      <c r="UCE847" s="328"/>
      <c r="UCF847" s="328"/>
      <c r="UCG847" s="328"/>
      <c r="UCH847" s="328"/>
      <c r="UCI847" s="328"/>
      <c r="UCJ847" s="328"/>
      <c r="UCK847" s="328"/>
      <c r="UCL847" s="328"/>
      <c r="UCM847" s="328"/>
      <c r="UCN847" s="328"/>
      <c r="UCO847" s="328"/>
      <c r="UCP847" s="328"/>
      <c r="UCQ847" s="328"/>
      <c r="UCR847" s="328"/>
      <c r="UCS847" s="328"/>
      <c r="UCT847" s="328"/>
      <c r="UCU847" s="328"/>
      <c r="UCV847" s="328"/>
      <c r="UCW847" s="328"/>
      <c r="UCX847" s="328"/>
      <c r="UCY847" s="328"/>
      <c r="UCZ847" s="328"/>
      <c r="UDA847" s="328"/>
      <c r="UDB847" s="328"/>
      <c r="UDC847" s="328"/>
      <c r="UDD847" s="328"/>
      <c r="UDE847" s="328"/>
      <c r="UDF847" s="328"/>
      <c r="UDG847" s="328"/>
      <c r="UDH847" s="328"/>
      <c r="UDI847" s="328"/>
      <c r="UDJ847" s="328"/>
      <c r="UDK847" s="328"/>
      <c r="UDL847" s="328"/>
      <c r="UDM847" s="328"/>
      <c r="UDN847" s="328"/>
      <c r="UDO847" s="328"/>
      <c r="UDP847" s="328"/>
      <c r="UDQ847" s="328"/>
      <c r="UDR847" s="328"/>
      <c r="UDS847" s="328"/>
      <c r="UDT847" s="328"/>
      <c r="UDU847" s="328"/>
      <c r="UDV847" s="328"/>
      <c r="UDW847" s="328"/>
      <c r="UDX847" s="328"/>
      <c r="UDY847" s="328"/>
      <c r="UDZ847" s="328"/>
      <c r="UEA847" s="328"/>
      <c r="UEB847" s="328"/>
      <c r="UEC847" s="328"/>
      <c r="UED847" s="328"/>
      <c r="UEE847" s="328"/>
      <c r="UEF847" s="328"/>
      <c r="UEG847" s="328"/>
      <c r="UEH847" s="328"/>
      <c r="UEI847" s="328"/>
      <c r="UEJ847" s="328"/>
      <c r="UEK847" s="328"/>
      <c r="UEL847" s="328"/>
      <c r="UEM847" s="328"/>
      <c r="UEN847" s="328"/>
      <c r="UEO847" s="328"/>
      <c r="UEP847" s="328"/>
      <c r="UEQ847" s="328"/>
      <c r="UER847" s="328"/>
      <c r="UES847" s="328"/>
      <c r="UET847" s="328"/>
      <c r="UEU847" s="328"/>
      <c r="UEV847" s="328"/>
      <c r="UEW847" s="328"/>
      <c r="UEX847" s="328"/>
      <c r="UEY847" s="328"/>
      <c r="UEZ847" s="328"/>
      <c r="UFA847" s="328"/>
      <c r="UFB847" s="328"/>
      <c r="UFC847" s="328"/>
      <c r="UFD847" s="328"/>
      <c r="UFE847" s="328"/>
      <c r="UFF847" s="328"/>
      <c r="UFG847" s="328"/>
      <c r="UFH847" s="328"/>
      <c r="UFI847" s="328"/>
      <c r="UFJ847" s="328"/>
      <c r="UFK847" s="328"/>
      <c r="UFL847" s="328"/>
      <c r="UFM847" s="328"/>
      <c r="UFN847" s="328"/>
      <c r="UFO847" s="328"/>
      <c r="UFP847" s="328"/>
      <c r="UFQ847" s="328"/>
      <c r="UFR847" s="328"/>
      <c r="UFS847" s="328"/>
      <c r="UFT847" s="328"/>
      <c r="UFU847" s="328"/>
      <c r="UFV847" s="328"/>
      <c r="UFW847" s="328"/>
      <c r="UFX847" s="328"/>
      <c r="UFY847" s="328"/>
      <c r="UFZ847" s="328"/>
      <c r="UGA847" s="328"/>
      <c r="UGB847" s="328"/>
      <c r="UGC847" s="328"/>
      <c r="UGD847" s="328"/>
      <c r="UGE847" s="328"/>
      <c r="UGF847" s="328"/>
      <c r="UGG847" s="328"/>
      <c r="UGH847" s="328"/>
      <c r="UGI847" s="328"/>
      <c r="UGJ847" s="328"/>
      <c r="UGK847" s="328"/>
      <c r="UGL847" s="328"/>
      <c r="UGM847" s="328"/>
      <c r="UGN847" s="328"/>
      <c r="UGO847" s="328"/>
      <c r="UGP847" s="328"/>
      <c r="UGQ847" s="328"/>
      <c r="UGR847" s="328"/>
      <c r="UGS847" s="328"/>
      <c r="UGT847" s="328"/>
      <c r="UGU847" s="328"/>
      <c r="UGV847" s="328"/>
      <c r="UGW847" s="328"/>
      <c r="UGX847" s="328"/>
      <c r="UGY847" s="328"/>
      <c r="UGZ847" s="328"/>
      <c r="UHA847" s="328"/>
      <c r="UHB847" s="328"/>
      <c r="UHC847" s="328"/>
      <c r="UHD847" s="328"/>
      <c r="UHE847" s="328"/>
      <c r="UHF847" s="328"/>
      <c r="UHG847" s="328"/>
      <c r="UHH847" s="328"/>
      <c r="UHI847" s="328"/>
      <c r="UHJ847" s="328"/>
      <c r="UHK847" s="328"/>
      <c r="UHL847" s="328"/>
      <c r="UHM847" s="328"/>
      <c r="UHN847" s="328"/>
      <c r="UHO847" s="328"/>
      <c r="UHP847" s="328"/>
      <c r="UHQ847" s="328"/>
      <c r="UHR847" s="328"/>
      <c r="UHS847" s="328"/>
      <c r="UHT847" s="328"/>
      <c r="UHU847" s="328"/>
      <c r="UHV847" s="328"/>
      <c r="UHW847" s="328"/>
      <c r="UHX847" s="328"/>
      <c r="UHY847" s="328"/>
      <c r="UHZ847" s="328"/>
      <c r="UIA847" s="328"/>
      <c r="UIB847" s="328"/>
      <c r="UIC847" s="328"/>
      <c r="UID847" s="328"/>
      <c r="UIE847" s="328"/>
      <c r="UIF847" s="328"/>
      <c r="UIG847" s="328"/>
      <c r="UIH847" s="328"/>
      <c r="UII847" s="328"/>
      <c r="UIJ847" s="328"/>
      <c r="UIK847" s="328"/>
      <c r="UIL847" s="328"/>
      <c r="UIM847" s="328"/>
      <c r="UIN847" s="328"/>
      <c r="UIO847" s="328"/>
      <c r="UIP847" s="328"/>
      <c r="UIQ847" s="328"/>
      <c r="UIR847" s="328"/>
      <c r="UIS847" s="328"/>
      <c r="UIT847" s="328"/>
      <c r="UIU847" s="328"/>
      <c r="UIV847" s="328"/>
      <c r="UIW847" s="328"/>
      <c r="UIX847" s="328"/>
      <c r="UIY847" s="328"/>
      <c r="UIZ847" s="328"/>
      <c r="UJA847" s="328"/>
      <c r="UJB847" s="328"/>
      <c r="UJC847" s="328"/>
      <c r="UJD847" s="328"/>
      <c r="UJE847" s="328"/>
      <c r="UJF847" s="328"/>
      <c r="UJG847" s="328"/>
      <c r="UJH847" s="328"/>
      <c r="UJI847" s="328"/>
      <c r="UJJ847" s="328"/>
      <c r="UJK847" s="328"/>
      <c r="UJL847" s="328"/>
      <c r="UJM847" s="328"/>
      <c r="UJN847" s="328"/>
      <c r="UJO847" s="328"/>
      <c r="UJP847" s="328"/>
      <c r="UJQ847" s="328"/>
      <c r="UJR847" s="328"/>
      <c r="UJS847" s="328"/>
      <c r="UJT847" s="328"/>
      <c r="UJU847" s="328"/>
      <c r="UJV847" s="328"/>
      <c r="UJW847" s="328"/>
      <c r="UJX847" s="328"/>
      <c r="UJY847" s="328"/>
      <c r="UJZ847" s="328"/>
      <c r="UKA847" s="328"/>
      <c r="UKB847" s="328"/>
      <c r="UKC847" s="328"/>
      <c r="UKD847" s="328"/>
      <c r="UKE847" s="328"/>
      <c r="UKF847" s="328"/>
      <c r="UKG847" s="328"/>
      <c r="UKH847" s="328"/>
      <c r="UKI847" s="328"/>
      <c r="UKJ847" s="328"/>
      <c r="UKK847" s="328"/>
      <c r="UKL847" s="328"/>
      <c r="UKM847" s="328"/>
      <c r="UKN847" s="328"/>
      <c r="UKO847" s="328"/>
      <c r="UKP847" s="328"/>
      <c r="UKQ847" s="328"/>
      <c r="UKR847" s="328"/>
      <c r="UKS847" s="328"/>
      <c r="UKT847" s="328"/>
      <c r="UKU847" s="328"/>
      <c r="UKV847" s="328"/>
      <c r="UKW847" s="328"/>
      <c r="UKX847" s="328"/>
      <c r="UKY847" s="328"/>
      <c r="UKZ847" s="328"/>
      <c r="ULA847" s="328"/>
      <c r="ULB847" s="328"/>
      <c r="ULC847" s="328"/>
      <c r="ULD847" s="328"/>
      <c r="ULE847" s="328"/>
      <c r="ULF847" s="328"/>
      <c r="ULG847" s="328"/>
      <c r="ULH847" s="328"/>
      <c r="ULI847" s="328"/>
      <c r="ULJ847" s="328"/>
      <c r="ULK847" s="328"/>
      <c r="ULL847" s="328"/>
      <c r="ULM847" s="328"/>
      <c r="ULN847" s="328"/>
      <c r="ULO847" s="328"/>
      <c r="ULP847" s="328"/>
      <c r="ULQ847" s="328"/>
      <c r="ULR847" s="328"/>
      <c r="ULS847" s="328"/>
      <c r="ULT847" s="328"/>
      <c r="ULU847" s="328"/>
      <c r="ULV847" s="328"/>
      <c r="ULW847" s="328"/>
      <c r="ULX847" s="328"/>
      <c r="ULY847" s="328"/>
      <c r="ULZ847" s="328"/>
      <c r="UMA847" s="328"/>
      <c r="UMB847" s="328"/>
      <c r="UMC847" s="328"/>
      <c r="UMD847" s="328"/>
      <c r="UME847" s="328"/>
      <c r="UMF847" s="328"/>
      <c r="UMG847" s="328"/>
      <c r="UMH847" s="328"/>
      <c r="UMI847" s="328"/>
      <c r="UMJ847" s="328"/>
      <c r="UMK847" s="328"/>
      <c r="UML847" s="328"/>
      <c r="UMM847" s="328"/>
      <c r="UMN847" s="328"/>
      <c r="UMO847" s="328"/>
      <c r="UMP847" s="328"/>
      <c r="UMQ847" s="328"/>
      <c r="UMR847" s="328"/>
      <c r="UMS847" s="328"/>
      <c r="UMT847" s="328"/>
      <c r="UMU847" s="328"/>
      <c r="UMV847" s="328"/>
      <c r="UMW847" s="328"/>
      <c r="UMX847" s="328"/>
      <c r="UMY847" s="328"/>
      <c r="UMZ847" s="328"/>
      <c r="UNA847" s="328"/>
      <c r="UNB847" s="328"/>
      <c r="UNC847" s="328"/>
      <c r="UND847" s="328"/>
      <c r="UNE847" s="328"/>
      <c r="UNF847" s="328"/>
      <c r="UNG847" s="328"/>
      <c r="UNH847" s="328"/>
      <c r="UNI847" s="328"/>
      <c r="UNJ847" s="328"/>
      <c r="UNK847" s="328"/>
      <c r="UNL847" s="328"/>
      <c r="UNM847" s="328"/>
      <c r="UNN847" s="328"/>
      <c r="UNO847" s="328"/>
      <c r="UNP847" s="328"/>
      <c r="UNQ847" s="328"/>
      <c r="UNR847" s="328"/>
      <c r="UNS847" s="328"/>
      <c r="UNT847" s="328"/>
      <c r="UNU847" s="328"/>
      <c r="UNV847" s="328"/>
      <c r="UNW847" s="328"/>
      <c r="UNX847" s="328"/>
      <c r="UNY847" s="328"/>
      <c r="UNZ847" s="328"/>
      <c r="UOA847" s="328"/>
      <c r="UOB847" s="328"/>
      <c r="UOC847" s="328"/>
      <c r="UOD847" s="328"/>
      <c r="UOE847" s="328"/>
      <c r="UOF847" s="328"/>
      <c r="UOG847" s="328"/>
      <c r="UOH847" s="328"/>
      <c r="UOI847" s="328"/>
      <c r="UOJ847" s="328"/>
      <c r="UOK847" s="328"/>
      <c r="UOL847" s="328"/>
      <c r="UOM847" s="328"/>
      <c r="UON847" s="328"/>
      <c r="UOO847" s="328"/>
      <c r="UOP847" s="328"/>
      <c r="UOQ847" s="328"/>
      <c r="UOR847" s="328"/>
      <c r="UOS847" s="328"/>
      <c r="UOT847" s="328"/>
      <c r="UOU847" s="328"/>
      <c r="UOV847" s="328"/>
      <c r="UOW847" s="328"/>
      <c r="UOX847" s="328"/>
      <c r="UOY847" s="328"/>
      <c r="UOZ847" s="328"/>
      <c r="UPA847" s="328"/>
      <c r="UPB847" s="328"/>
      <c r="UPC847" s="328"/>
      <c r="UPD847" s="328"/>
      <c r="UPE847" s="328"/>
      <c r="UPF847" s="328"/>
      <c r="UPG847" s="328"/>
      <c r="UPH847" s="328"/>
      <c r="UPI847" s="328"/>
      <c r="UPJ847" s="328"/>
      <c r="UPK847" s="328"/>
      <c r="UPL847" s="328"/>
      <c r="UPM847" s="328"/>
      <c r="UPN847" s="328"/>
      <c r="UPO847" s="328"/>
      <c r="UPP847" s="328"/>
      <c r="UPQ847" s="328"/>
      <c r="UPR847" s="328"/>
      <c r="UPS847" s="328"/>
      <c r="UPT847" s="328"/>
      <c r="UPU847" s="328"/>
      <c r="UPV847" s="328"/>
      <c r="UPW847" s="328"/>
      <c r="UPX847" s="328"/>
      <c r="UPY847" s="328"/>
      <c r="UPZ847" s="328"/>
      <c r="UQA847" s="328"/>
      <c r="UQB847" s="328"/>
      <c r="UQC847" s="328"/>
      <c r="UQD847" s="328"/>
      <c r="UQE847" s="328"/>
      <c r="UQF847" s="328"/>
      <c r="UQG847" s="328"/>
      <c r="UQH847" s="328"/>
      <c r="UQI847" s="328"/>
      <c r="UQJ847" s="328"/>
      <c r="UQK847" s="328"/>
      <c r="UQL847" s="328"/>
      <c r="UQM847" s="328"/>
      <c r="UQN847" s="328"/>
      <c r="UQO847" s="328"/>
      <c r="UQP847" s="328"/>
      <c r="UQQ847" s="328"/>
      <c r="UQR847" s="328"/>
      <c r="UQS847" s="328"/>
      <c r="UQT847" s="328"/>
      <c r="UQU847" s="328"/>
      <c r="UQV847" s="328"/>
      <c r="UQW847" s="328"/>
      <c r="UQX847" s="328"/>
      <c r="UQY847" s="328"/>
      <c r="UQZ847" s="328"/>
      <c r="URA847" s="328"/>
      <c r="URB847" s="328"/>
      <c r="URC847" s="328"/>
      <c r="URD847" s="328"/>
      <c r="URE847" s="328"/>
      <c r="URF847" s="328"/>
      <c r="URG847" s="328"/>
      <c r="URH847" s="328"/>
      <c r="URI847" s="328"/>
      <c r="URJ847" s="328"/>
      <c r="URK847" s="328"/>
      <c r="URL847" s="328"/>
      <c r="URM847" s="328"/>
      <c r="URN847" s="328"/>
      <c r="URO847" s="328"/>
      <c r="URP847" s="328"/>
      <c r="URQ847" s="328"/>
      <c r="URR847" s="328"/>
      <c r="URS847" s="328"/>
      <c r="URT847" s="328"/>
      <c r="URU847" s="328"/>
      <c r="URV847" s="328"/>
      <c r="URW847" s="328"/>
      <c r="URX847" s="328"/>
      <c r="URY847" s="328"/>
      <c r="URZ847" s="328"/>
      <c r="USA847" s="328"/>
      <c r="USB847" s="328"/>
      <c r="USC847" s="328"/>
      <c r="USD847" s="328"/>
      <c r="USE847" s="328"/>
      <c r="USF847" s="328"/>
      <c r="USG847" s="328"/>
      <c r="USH847" s="328"/>
      <c r="USI847" s="328"/>
      <c r="USJ847" s="328"/>
      <c r="USK847" s="328"/>
      <c r="USL847" s="328"/>
      <c r="USM847" s="328"/>
      <c r="USN847" s="328"/>
      <c r="USO847" s="328"/>
      <c r="USP847" s="328"/>
      <c r="USQ847" s="328"/>
      <c r="USR847" s="328"/>
      <c r="USS847" s="328"/>
      <c r="UST847" s="328"/>
      <c r="USU847" s="328"/>
      <c r="USV847" s="328"/>
      <c r="USW847" s="328"/>
      <c r="USX847" s="328"/>
      <c r="USY847" s="328"/>
      <c r="USZ847" s="328"/>
      <c r="UTA847" s="328"/>
      <c r="UTB847" s="328"/>
      <c r="UTC847" s="328"/>
      <c r="UTD847" s="328"/>
      <c r="UTE847" s="328"/>
      <c r="UTF847" s="328"/>
      <c r="UTG847" s="328"/>
      <c r="UTH847" s="328"/>
      <c r="UTI847" s="328"/>
      <c r="UTJ847" s="328"/>
      <c r="UTK847" s="328"/>
      <c r="UTL847" s="328"/>
      <c r="UTM847" s="328"/>
      <c r="UTN847" s="328"/>
      <c r="UTO847" s="328"/>
      <c r="UTP847" s="328"/>
      <c r="UTQ847" s="328"/>
      <c r="UTR847" s="328"/>
      <c r="UTS847" s="328"/>
      <c r="UTT847" s="328"/>
      <c r="UTU847" s="328"/>
      <c r="UTV847" s="328"/>
      <c r="UTW847" s="328"/>
      <c r="UTX847" s="328"/>
      <c r="UTY847" s="328"/>
      <c r="UTZ847" s="328"/>
      <c r="UUA847" s="328"/>
      <c r="UUB847" s="328"/>
      <c r="UUC847" s="328"/>
      <c r="UUD847" s="328"/>
      <c r="UUE847" s="328"/>
      <c r="UUF847" s="328"/>
      <c r="UUG847" s="328"/>
      <c r="UUH847" s="328"/>
      <c r="UUI847" s="328"/>
      <c r="UUJ847" s="328"/>
      <c r="UUK847" s="328"/>
      <c r="UUL847" s="328"/>
      <c r="UUM847" s="328"/>
      <c r="UUN847" s="328"/>
      <c r="UUO847" s="328"/>
      <c r="UUP847" s="328"/>
      <c r="UUQ847" s="328"/>
      <c r="UUR847" s="328"/>
      <c r="UUS847" s="328"/>
      <c r="UUT847" s="328"/>
      <c r="UUU847" s="328"/>
      <c r="UUV847" s="328"/>
      <c r="UUW847" s="328"/>
      <c r="UUX847" s="328"/>
      <c r="UUY847" s="328"/>
      <c r="UUZ847" s="328"/>
      <c r="UVA847" s="328"/>
      <c r="UVB847" s="328"/>
      <c r="UVC847" s="328"/>
      <c r="UVD847" s="328"/>
      <c r="UVE847" s="328"/>
      <c r="UVF847" s="328"/>
      <c r="UVG847" s="328"/>
      <c r="UVH847" s="328"/>
      <c r="UVI847" s="328"/>
      <c r="UVJ847" s="328"/>
      <c r="UVK847" s="328"/>
      <c r="UVL847" s="328"/>
      <c r="UVM847" s="328"/>
      <c r="UVN847" s="328"/>
      <c r="UVO847" s="328"/>
      <c r="UVP847" s="328"/>
      <c r="UVQ847" s="328"/>
      <c r="UVR847" s="328"/>
      <c r="UVS847" s="328"/>
      <c r="UVT847" s="328"/>
      <c r="UVU847" s="328"/>
      <c r="UVV847" s="328"/>
      <c r="UVW847" s="328"/>
      <c r="UVX847" s="328"/>
      <c r="UVY847" s="328"/>
      <c r="UVZ847" s="328"/>
      <c r="UWA847" s="328"/>
      <c r="UWB847" s="328"/>
      <c r="UWC847" s="328"/>
      <c r="UWD847" s="328"/>
      <c r="UWE847" s="328"/>
      <c r="UWF847" s="328"/>
      <c r="UWG847" s="328"/>
      <c r="UWH847" s="328"/>
      <c r="UWI847" s="328"/>
      <c r="UWJ847" s="328"/>
      <c r="UWK847" s="328"/>
      <c r="UWL847" s="328"/>
      <c r="UWM847" s="328"/>
      <c r="UWN847" s="328"/>
      <c r="UWO847" s="328"/>
      <c r="UWP847" s="328"/>
      <c r="UWQ847" s="328"/>
      <c r="UWR847" s="328"/>
      <c r="UWS847" s="328"/>
      <c r="UWT847" s="328"/>
      <c r="UWU847" s="328"/>
      <c r="UWV847" s="328"/>
      <c r="UWW847" s="328"/>
      <c r="UWX847" s="328"/>
      <c r="UWY847" s="328"/>
      <c r="UWZ847" s="328"/>
      <c r="UXA847" s="328"/>
      <c r="UXB847" s="328"/>
      <c r="UXC847" s="328"/>
      <c r="UXD847" s="328"/>
      <c r="UXE847" s="328"/>
      <c r="UXF847" s="328"/>
      <c r="UXG847" s="328"/>
      <c r="UXH847" s="328"/>
      <c r="UXI847" s="328"/>
      <c r="UXJ847" s="328"/>
      <c r="UXK847" s="328"/>
      <c r="UXL847" s="328"/>
      <c r="UXM847" s="328"/>
      <c r="UXN847" s="328"/>
      <c r="UXO847" s="328"/>
      <c r="UXP847" s="328"/>
      <c r="UXQ847" s="328"/>
      <c r="UXR847" s="328"/>
      <c r="UXS847" s="328"/>
      <c r="UXT847" s="328"/>
      <c r="UXU847" s="328"/>
      <c r="UXV847" s="328"/>
      <c r="UXW847" s="328"/>
      <c r="UXX847" s="328"/>
      <c r="UXY847" s="328"/>
      <c r="UXZ847" s="328"/>
      <c r="UYA847" s="328"/>
      <c r="UYB847" s="328"/>
      <c r="UYC847" s="328"/>
      <c r="UYD847" s="328"/>
      <c r="UYE847" s="328"/>
      <c r="UYF847" s="328"/>
      <c r="UYG847" s="328"/>
      <c r="UYH847" s="328"/>
      <c r="UYI847" s="328"/>
      <c r="UYJ847" s="328"/>
      <c r="UYK847" s="328"/>
      <c r="UYL847" s="328"/>
      <c r="UYM847" s="328"/>
      <c r="UYN847" s="328"/>
      <c r="UYO847" s="328"/>
      <c r="UYP847" s="328"/>
      <c r="UYQ847" s="328"/>
      <c r="UYR847" s="328"/>
      <c r="UYS847" s="328"/>
      <c r="UYT847" s="328"/>
      <c r="UYU847" s="328"/>
      <c r="UYV847" s="328"/>
      <c r="UYW847" s="328"/>
      <c r="UYX847" s="328"/>
      <c r="UYY847" s="328"/>
      <c r="UYZ847" s="328"/>
      <c r="UZA847" s="328"/>
      <c r="UZB847" s="328"/>
      <c r="UZC847" s="328"/>
      <c r="UZD847" s="328"/>
      <c r="UZE847" s="328"/>
      <c r="UZF847" s="328"/>
      <c r="UZG847" s="328"/>
      <c r="UZH847" s="328"/>
      <c r="UZI847" s="328"/>
      <c r="UZJ847" s="328"/>
      <c r="UZK847" s="328"/>
      <c r="UZL847" s="328"/>
      <c r="UZM847" s="328"/>
      <c r="UZN847" s="328"/>
      <c r="UZO847" s="328"/>
      <c r="UZP847" s="328"/>
      <c r="UZQ847" s="328"/>
      <c r="UZR847" s="328"/>
      <c r="UZS847" s="328"/>
      <c r="UZT847" s="328"/>
      <c r="UZU847" s="328"/>
      <c r="UZV847" s="328"/>
      <c r="UZW847" s="328"/>
      <c r="UZX847" s="328"/>
      <c r="UZY847" s="328"/>
      <c r="UZZ847" s="328"/>
      <c r="VAA847" s="328"/>
      <c r="VAB847" s="328"/>
      <c r="VAC847" s="328"/>
      <c r="VAD847" s="328"/>
      <c r="VAE847" s="328"/>
      <c r="VAF847" s="328"/>
      <c r="VAG847" s="328"/>
      <c r="VAH847" s="328"/>
      <c r="VAI847" s="328"/>
      <c r="VAJ847" s="328"/>
      <c r="VAK847" s="328"/>
      <c r="VAL847" s="328"/>
      <c r="VAM847" s="328"/>
      <c r="VAN847" s="328"/>
      <c r="VAO847" s="328"/>
      <c r="VAP847" s="328"/>
      <c r="VAQ847" s="328"/>
      <c r="VAR847" s="328"/>
      <c r="VAS847" s="328"/>
      <c r="VAT847" s="328"/>
      <c r="VAU847" s="328"/>
      <c r="VAV847" s="328"/>
      <c r="VAW847" s="328"/>
      <c r="VAX847" s="328"/>
      <c r="VAY847" s="328"/>
      <c r="VAZ847" s="328"/>
      <c r="VBA847" s="328"/>
      <c r="VBB847" s="328"/>
      <c r="VBC847" s="328"/>
      <c r="VBD847" s="328"/>
      <c r="VBE847" s="328"/>
      <c r="VBF847" s="328"/>
      <c r="VBG847" s="328"/>
      <c r="VBH847" s="328"/>
      <c r="VBI847" s="328"/>
      <c r="VBJ847" s="328"/>
      <c r="VBK847" s="328"/>
      <c r="VBL847" s="328"/>
      <c r="VBM847" s="328"/>
      <c r="VBN847" s="328"/>
      <c r="VBO847" s="328"/>
      <c r="VBP847" s="328"/>
      <c r="VBQ847" s="328"/>
      <c r="VBR847" s="328"/>
      <c r="VBS847" s="328"/>
      <c r="VBT847" s="328"/>
      <c r="VBU847" s="328"/>
      <c r="VBV847" s="328"/>
      <c r="VBW847" s="328"/>
      <c r="VBX847" s="328"/>
      <c r="VBY847" s="328"/>
      <c r="VBZ847" s="328"/>
      <c r="VCA847" s="328"/>
      <c r="VCB847" s="328"/>
      <c r="VCC847" s="328"/>
      <c r="VCD847" s="328"/>
      <c r="VCE847" s="328"/>
      <c r="VCF847" s="328"/>
      <c r="VCG847" s="328"/>
      <c r="VCH847" s="328"/>
      <c r="VCI847" s="328"/>
      <c r="VCJ847" s="328"/>
      <c r="VCK847" s="328"/>
      <c r="VCL847" s="328"/>
      <c r="VCM847" s="328"/>
      <c r="VCN847" s="328"/>
      <c r="VCO847" s="328"/>
      <c r="VCP847" s="328"/>
      <c r="VCQ847" s="328"/>
      <c r="VCR847" s="328"/>
      <c r="VCS847" s="328"/>
      <c r="VCT847" s="328"/>
      <c r="VCU847" s="328"/>
      <c r="VCV847" s="328"/>
      <c r="VCW847" s="328"/>
      <c r="VCX847" s="328"/>
      <c r="VCY847" s="328"/>
      <c r="VCZ847" s="328"/>
      <c r="VDA847" s="328"/>
      <c r="VDB847" s="328"/>
      <c r="VDC847" s="328"/>
      <c r="VDD847" s="328"/>
      <c r="VDE847" s="328"/>
      <c r="VDF847" s="328"/>
      <c r="VDG847" s="328"/>
      <c r="VDH847" s="328"/>
      <c r="VDI847" s="328"/>
      <c r="VDJ847" s="328"/>
      <c r="VDK847" s="328"/>
      <c r="VDL847" s="328"/>
      <c r="VDM847" s="328"/>
      <c r="VDN847" s="328"/>
      <c r="VDO847" s="328"/>
      <c r="VDP847" s="328"/>
      <c r="VDQ847" s="328"/>
      <c r="VDR847" s="328"/>
      <c r="VDS847" s="328"/>
      <c r="VDT847" s="328"/>
      <c r="VDU847" s="328"/>
      <c r="VDV847" s="328"/>
      <c r="VDW847" s="328"/>
      <c r="VDX847" s="328"/>
      <c r="VDY847" s="328"/>
      <c r="VDZ847" s="328"/>
      <c r="VEA847" s="328"/>
      <c r="VEB847" s="328"/>
      <c r="VEC847" s="328"/>
      <c r="VED847" s="328"/>
      <c r="VEE847" s="328"/>
      <c r="VEF847" s="328"/>
      <c r="VEG847" s="328"/>
      <c r="VEH847" s="328"/>
      <c r="VEI847" s="328"/>
      <c r="VEJ847" s="328"/>
      <c r="VEK847" s="328"/>
      <c r="VEL847" s="328"/>
      <c r="VEM847" s="328"/>
      <c r="VEN847" s="328"/>
      <c r="VEO847" s="328"/>
      <c r="VEP847" s="328"/>
      <c r="VEQ847" s="328"/>
      <c r="VER847" s="328"/>
      <c r="VES847" s="328"/>
      <c r="VET847" s="328"/>
      <c r="VEU847" s="328"/>
      <c r="VEV847" s="328"/>
      <c r="VEW847" s="328"/>
      <c r="VEX847" s="328"/>
      <c r="VEY847" s="328"/>
      <c r="VEZ847" s="328"/>
      <c r="VFA847" s="328"/>
      <c r="VFB847" s="328"/>
      <c r="VFC847" s="328"/>
      <c r="VFD847" s="328"/>
      <c r="VFE847" s="328"/>
      <c r="VFF847" s="328"/>
      <c r="VFG847" s="328"/>
      <c r="VFH847" s="328"/>
      <c r="VFI847" s="328"/>
      <c r="VFJ847" s="328"/>
      <c r="VFK847" s="328"/>
      <c r="VFL847" s="328"/>
      <c r="VFM847" s="328"/>
      <c r="VFN847" s="328"/>
      <c r="VFO847" s="328"/>
      <c r="VFP847" s="328"/>
      <c r="VFQ847" s="328"/>
      <c r="VFR847" s="328"/>
      <c r="VFS847" s="328"/>
      <c r="VFT847" s="328"/>
      <c r="VFU847" s="328"/>
      <c r="VFV847" s="328"/>
      <c r="VFW847" s="328"/>
      <c r="VFX847" s="328"/>
      <c r="VFY847" s="328"/>
      <c r="VFZ847" s="328"/>
      <c r="VGA847" s="328"/>
      <c r="VGB847" s="328"/>
      <c r="VGC847" s="328"/>
      <c r="VGD847" s="328"/>
      <c r="VGE847" s="328"/>
      <c r="VGF847" s="328"/>
      <c r="VGG847" s="328"/>
      <c r="VGH847" s="328"/>
      <c r="VGI847" s="328"/>
      <c r="VGJ847" s="328"/>
      <c r="VGK847" s="328"/>
      <c r="VGL847" s="328"/>
      <c r="VGM847" s="328"/>
      <c r="VGN847" s="328"/>
      <c r="VGO847" s="328"/>
      <c r="VGP847" s="328"/>
      <c r="VGQ847" s="328"/>
      <c r="VGR847" s="328"/>
      <c r="VGS847" s="328"/>
      <c r="VGT847" s="328"/>
      <c r="VGU847" s="328"/>
      <c r="VGV847" s="328"/>
      <c r="VGW847" s="328"/>
      <c r="VGX847" s="328"/>
      <c r="VGY847" s="328"/>
      <c r="VGZ847" s="328"/>
      <c r="VHA847" s="328"/>
      <c r="VHB847" s="328"/>
      <c r="VHC847" s="328"/>
      <c r="VHD847" s="328"/>
      <c r="VHE847" s="328"/>
      <c r="VHF847" s="328"/>
      <c r="VHG847" s="328"/>
      <c r="VHH847" s="328"/>
      <c r="VHI847" s="328"/>
      <c r="VHJ847" s="328"/>
      <c r="VHK847" s="328"/>
      <c r="VHL847" s="328"/>
      <c r="VHM847" s="328"/>
      <c r="VHN847" s="328"/>
      <c r="VHO847" s="328"/>
      <c r="VHP847" s="328"/>
      <c r="VHQ847" s="328"/>
      <c r="VHR847" s="328"/>
      <c r="VHS847" s="328"/>
      <c r="VHT847" s="328"/>
      <c r="VHU847" s="328"/>
      <c r="VHV847" s="328"/>
      <c r="VHW847" s="328"/>
      <c r="VHX847" s="328"/>
      <c r="VHY847" s="328"/>
      <c r="VHZ847" s="328"/>
      <c r="VIA847" s="328"/>
      <c r="VIB847" s="328"/>
      <c r="VIC847" s="328"/>
      <c r="VID847" s="328"/>
      <c r="VIE847" s="328"/>
      <c r="VIF847" s="328"/>
      <c r="VIG847" s="328"/>
      <c r="VIH847" s="328"/>
      <c r="VII847" s="328"/>
      <c r="VIJ847" s="328"/>
      <c r="VIK847" s="328"/>
      <c r="VIL847" s="328"/>
      <c r="VIM847" s="328"/>
      <c r="VIN847" s="328"/>
      <c r="VIO847" s="328"/>
      <c r="VIP847" s="328"/>
      <c r="VIQ847" s="328"/>
      <c r="VIR847" s="328"/>
      <c r="VIS847" s="328"/>
      <c r="VIT847" s="328"/>
      <c r="VIU847" s="328"/>
      <c r="VIV847" s="328"/>
      <c r="VIW847" s="328"/>
      <c r="VIX847" s="328"/>
      <c r="VIY847" s="328"/>
      <c r="VIZ847" s="328"/>
      <c r="VJA847" s="328"/>
      <c r="VJB847" s="328"/>
      <c r="VJC847" s="328"/>
      <c r="VJD847" s="328"/>
      <c r="VJE847" s="328"/>
      <c r="VJF847" s="328"/>
      <c r="VJG847" s="328"/>
      <c r="VJH847" s="328"/>
      <c r="VJI847" s="328"/>
      <c r="VJJ847" s="328"/>
      <c r="VJK847" s="328"/>
      <c r="VJL847" s="328"/>
      <c r="VJM847" s="328"/>
      <c r="VJN847" s="328"/>
      <c r="VJO847" s="328"/>
      <c r="VJP847" s="328"/>
      <c r="VJQ847" s="328"/>
      <c r="VJR847" s="328"/>
      <c r="VJS847" s="328"/>
      <c r="VJT847" s="328"/>
      <c r="VJU847" s="328"/>
      <c r="VJV847" s="328"/>
      <c r="VJW847" s="328"/>
      <c r="VJX847" s="328"/>
      <c r="VJY847" s="328"/>
      <c r="VJZ847" s="328"/>
      <c r="VKA847" s="328"/>
      <c r="VKB847" s="328"/>
      <c r="VKC847" s="328"/>
      <c r="VKD847" s="328"/>
      <c r="VKE847" s="328"/>
      <c r="VKF847" s="328"/>
      <c r="VKG847" s="328"/>
      <c r="VKH847" s="328"/>
      <c r="VKI847" s="328"/>
      <c r="VKJ847" s="328"/>
      <c r="VKK847" s="328"/>
      <c r="VKL847" s="328"/>
      <c r="VKM847" s="328"/>
      <c r="VKN847" s="328"/>
      <c r="VKO847" s="328"/>
      <c r="VKP847" s="328"/>
      <c r="VKQ847" s="328"/>
      <c r="VKR847" s="328"/>
      <c r="VKS847" s="328"/>
      <c r="VKT847" s="328"/>
      <c r="VKU847" s="328"/>
      <c r="VKV847" s="328"/>
      <c r="VKW847" s="328"/>
      <c r="VKX847" s="328"/>
      <c r="VKY847" s="328"/>
      <c r="VKZ847" s="328"/>
      <c r="VLA847" s="328"/>
      <c r="VLB847" s="328"/>
      <c r="VLC847" s="328"/>
      <c r="VLD847" s="328"/>
      <c r="VLE847" s="328"/>
      <c r="VLF847" s="328"/>
      <c r="VLG847" s="328"/>
      <c r="VLH847" s="328"/>
      <c r="VLI847" s="328"/>
      <c r="VLJ847" s="328"/>
      <c r="VLK847" s="328"/>
      <c r="VLL847" s="328"/>
      <c r="VLM847" s="328"/>
      <c r="VLN847" s="328"/>
      <c r="VLO847" s="328"/>
      <c r="VLP847" s="328"/>
      <c r="VLQ847" s="328"/>
      <c r="VLR847" s="328"/>
      <c r="VLS847" s="328"/>
      <c r="VLT847" s="328"/>
      <c r="VLU847" s="328"/>
      <c r="VLV847" s="328"/>
      <c r="VLW847" s="328"/>
      <c r="VLX847" s="328"/>
      <c r="VLY847" s="328"/>
      <c r="VLZ847" s="328"/>
      <c r="VMA847" s="328"/>
      <c r="VMB847" s="328"/>
      <c r="VMC847" s="328"/>
      <c r="VMD847" s="328"/>
      <c r="VME847" s="328"/>
      <c r="VMF847" s="328"/>
      <c r="VMG847" s="328"/>
      <c r="VMH847" s="328"/>
      <c r="VMI847" s="328"/>
      <c r="VMJ847" s="328"/>
      <c r="VMK847" s="328"/>
      <c r="VML847" s="328"/>
      <c r="VMM847" s="328"/>
      <c r="VMN847" s="328"/>
      <c r="VMO847" s="328"/>
      <c r="VMP847" s="328"/>
      <c r="VMQ847" s="328"/>
      <c r="VMR847" s="328"/>
      <c r="VMS847" s="328"/>
      <c r="VMT847" s="328"/>
      <c r="VMU847" s="328"/>
      <c r="VMV847" s="328"/>
      <c r="VMW847" s="328"/>
      <c r="VMX847" s="328"/>
      <c r="VMY847" s="328"/>
      <c r="VMZ847" s="328"/>
      <c r="VNA847" s="328"/>
      <c r="VNB847" s="328"/>
      <c r="VNC847" s="328"/>
      <c r="VND847" s="328"/>
      <c r="VNE847" s="328"/>
      <c r="VNF847" s="328"/>
      <c r="VNG847" s="328"/>
      <c r="VNH847" s="328"/>
      <c r="VNI847" s="328"/>
      <c r="VNJ847" s="328"/>
      <c r="VNK847" s="328"/>
      <c r="VNL847" s="328"/>
      <c r="VNM847" s="328"/>
      <c r="VNN847" s="328"/>
      <c r="VNO847" s="328"/>
      <c r="VNP847" s="328"/>
      <c r="VNQ847" s="328"/>
      <c r="VNR847" s="328"/>
      <c r="VNS847" s="328"/>
      <c r="VNT847" s="328"/>
      <c r="VNU847" s="328"/>
      <c r="VNV847" s="328"/>
      <c r="VNW847" s="328"/>
      <c r="VNX847" s="328"/>
      <c r="VNY847" s="328"/>
      <c r="VNZ847" s="328"/>
      <c r="VOA847" s="328"/>
      <c r="VOB847" s="328"/>
      <c r="VOC847" s="328"/>
      <c r="VOD847" s="328"/>
      <c r="VOE847" s="328"/>
      <c r="VOF847" s="328"/>
      <c r="VOG847" s="328"/>
      <c r="VOH847" s="328"/>
      <c r="VOI847" s="328"/>
      <c r="VOJ847" s="328"/>
      <c r="VOK847" s="328"/>
      <c r="VOL847" s="328"/>
      <c r="VOM847" s="328"/>
      <c r="VON847" s="328"/>
      <c r="VOO847" s="328"/>
      <c r="VOP847" s="328"/>
      <c r="VOQ847" s="328"/>
      <c r="VOR847" s="328"/>
      <c r="VOS847" s="328"/>
      <c r="VOT847" s="328"/>
      <c r="VOU847" s="328"/>
      <c r="VOV847" s="328"/>
      <c r="VOW847" s="328"/>
      <c r="VOX847" s="328"/>
      <c r="VOY847" s="328"/>
      <c r="VOZ847" s="328"/>
      <c r="VPA847" s="328"/>
      <c r="VPB847" s="328"/>
      <c r="VPC847" s="328"/>
      <c r="VPD847" s="328"/>
      <c r="VPE847" s="328"/>
      <c r="VPF847" s="328"/>
      <c r="VPG847" s="328"/>
      <c r="VPH847" s="328"/>
      <c r="VPI847" s="328"/>
      <c r="VPJ847" s="328"/>
      <c r="VPK847" s="328"/>
      <c r="VPL847" s="328"/>
      <c r="VPM847" s="328"/>
      <c r="VPN847" s="328"/>
      <c r="VPO847" s="328"/>
      <c r="VPP847" s="328"/>
      <c r="VPQ847" s="328"/>
      <c r="VPR847" s="328"/>
      <c r="VPS847" s="328"/>
      <c r="VPT847" s="328"/>
      <c r="VPU847" s="328"/>
      <c r="VPV847" s="328"/>
      <c r="VPW847" s="328"/>
      <c r="VPX847" s="328"/>
      <c r="VPY847" s="328"/>
      <c r="VPZ847" s="328"/>
      <c r="VQA847" s="328"/>
      <c r="VQB847" s="328"/>
      <c r="VQC847" s="328"/>
      <c r="VQD847" s="328"/>
      <c r="VQE847" s="328"/>
      <c r="VQF847" s="328"/>
      <c r="VQG847" s="328"/>
      <c r="VQH847" s="328"/>
      <c r="VQI847" s="328"/>
      <c r="VQJ847" s="328"/>
      <c r="VQK847" s="328"/>
      <c r="VQL847" s="328"/>
      <c r="VQM847" s="328"/>
      <c r="VQN847" s="328"/>
      <c r="VQO847" s="328"/>
      <c r="VQP847" s="328"/>
      <c r="VQQ847" s="328"/>
      <c r="VQR847" s="328"/>
      <c r="VQS847" s="328"/>
      <c r="VQT847" s="328"/>
      <c r="VQU847" s="328"/>
      <c r="VQV847" s="328"/>
      <c r="VQW847" s="328"/>
      <c r="VQX847" s="328"/>
      <c r="VQY847" s="328"/>
      <c r="VQZ847" s="328"/>
      <c r="VRA847" s="328"/>
      <c r="VRB847" s="328"/>
      <c r="VRC847" s="328"/>
      <c r="VRD847" s="328"/>
      <c r="VRE847" s="328"/>
      <c r="VRF847" s="328"/>
      <c r="VRG847" s="328"/>
      <c r="VRH847" s="328"/>
      <c r="VRI847" s="328"/>
      <c r="VRJ847" s="328"/>
      <c r="VRK847" s="328"/>
      <c r="VRL847" s="328"/>
      <c r="VRM847" s="328"/>
      <c r="VRN847" s="328"/>
      <c r="VRO847" s="328"/>
      <c r="VRP847" s="328"/>
      <c r="VRQ847" s="328"/>
      <c r="VRR847" s="328"/>
      <c r="VRS847" s="328"/>
      <c r="VRT847" s="328"/>
      <c r="VRU847" s="328"/>
      <c r="VRV847" s="328"/>
      <c r="VRW847" s="328"/>
      <c r="VRX847" s="328"/>
      <c r="VRY847" s="328"/>
      <c r="VRZ847" s="328"/>
      <c r="VSA847" s="328"/>
      <c r="VSB847" s="328"/>
      <c r="VSC847" s="328"/>
      <c r="VSD847" s="328"/>
      <c r="VSE847" s="328"/>
      <c r="VSF847" s="328"/>
      <c r="VSG847" s="328"/>
      <c r="VSH847" s="328"/>
      <c r="VSI847" s="328"/>
      <c r="VSJ847" s="328"/>
      <c r="VSK847" s="328"/>
      <c r="VSL847" s="328"/>
      <c r="VSM847" s="328"/>
      <c r="VSN847" s="328"/>
      <c r="VSO847" s="328"/>
      <c r="VSP847" s="328"/>
      <c r="VSQ847" s="328"/>
      <c r="VSR847" s="328"/>
      <c r="VSS847" s="328"/>
      <c r="VST847" s="328"/>
      <c r="VSU847" s="328"/>
      <c r="VSV847" s="328"/>
      <c r="VSW847" s="328"/>
      <c r="VSX847" s="328"/>
      <c r="VSY847" s="328"/>
      <c r="VSZ847" s="328"/>
      <c r="VTA847" s="328"/>
      <c r="VTB847" s="328"/>
      <c r="VTC847" s="328"/>
      <c r="VTD847" s="328"/>
      <c r="VTE847" s="328"/>
      <c r="VTF847" s="328"/>
      <c r="VTG847" s="328"/>
      <c r="VTH847" s="328"/>
      <c r="VTI847" s="328"/>
      <c r="VTJ847" s="328"/>
      <c r="VTK847" s="328"/>
      <c r="VTL847" s="328"/>
      <c r="VTM847" s="328"/>
      <c r="VTN847" s="328"/>
      <c r="VTO847" s="328"/>
      <c r="VTP847" s="328"/>
      <c r="VTQ847" s="328"/>
      <c r="VTR847" s="328"/>
      <c r="VTS847" s="328"/>
      <c r="VTT847" s="328"/>
      <c r="VTU847" s="328"/>
      <c r="VTV847" s="328"/>
      <c r="VTW847" s="328"/>
      <c r="VTX847" s="328"/>
      <c r="VTY847" s="328"/>
      <c r="VTZ847" s="328"/>
      <c r="VUA847" s="328"/>
      <c r="VUB847" s="328"/>
      <c r="VUC847" s="328"/>
      <c r="VUD847" s="328"/>
      <c r="VUE847" s="328"/>
      <c r="VUF847" s="328"/>
      <c r="VUG847" s="328"/>
      <c r="VUH847" s="328"/>
      <c r="VUI847" s="328"/>
      <c r="VUJ847" s="328"/>
      <c r="VUK847" s="328"/>
      <c r="VUL847" s="328"/>
      <c r="VUM847" s="328"/>
      <c r="VUN847" s="328"/>
      <c r="VUO847" s="328"/>
      <c r="VUP847" s="328"/>
      <c r="VUQ847" s="328"/>
      <c r="VUR847" s="328"/>
      <c r="VUS847" s="328"/>
      <c r="VUT847" s="328"/>
      <c r="VUU847" s="328"/>
      <c r="VUV847" s="328"/>
      <c r="VUW847" s="328"/>
      <c r="VUX847" s="328"/>
      <c r="VUY847" s="328"/>
      <c r="VUZ847" s="328"/>
      <c r="VVA847" s="328"/>
      <c r="VVB847" s="328"/>
      <c r="VVC847" s="328"/>
      <c r="VVD847" s="328"/>
      <c r="VVE847" s="328"/>
      <c r="VVF847" s="328"/>
      <c r="VVG847" s="328"/>
      <c r="VVH847" s="328"/>
      <c r="VVI847" s="328"/>
      <c r="VVJ847" s="328"/>
      <c r="VVK847" s="328"/>
      <c r="VVL847" s="328"/>
      <c r="VVM847" s="328"/>
      <c r="VVN847" s="328"/>
      <c r="VVO847" s="328"/>
      <c r="VVP847" s="328"/>
      <c r="VVQ847" s="328"/>
      <c r="VVR847" s="328"/>
      <c r="VVS847" s="328"/>
      <c r="VVT847" s="328"/>
      <c r="VVU847" s="328"/>
      <c r="VVV847" s="328"/>
      <c r="VVW847" s="328"/>
      <c r="VVX847" s="328"/>
      <c r="VVY847" s="328"/>
      <c r="VVZ847" s="328"/>
      <c r="VWA847" s="328"/>
      <c r="VWB847" s="328"/>
      <c r="VWC847" s="328"/>
      <c r="VWD847" s="328"/>
      <c r="VWE847" s="328"/>
      <c r="VWF847" s="328"/>
      <c r="VWG847" s="328"/>
      <c r="VWH847" s="328"/>
      <c r="VWI847" s="328"/>
      <c r="VWJ847" s="328"/>
      <c r="VWK847" s="328"/>
      <c r="VWL847" s="328"/>
      <c r="VWM847" s="328"/>
      <c r="VWN847" s="328"/>
      <c r="VWO847" s="328"/>
      <c r="VWP847" s="328"/>
      <c r="VWQ847" s="328"/>
      <c r="VWR847" s="328"/>
      <c r="VWS847" s="328"/>
      <c r="VWT847" s="328"/>
      <c r="VWU847" s="328"/>
      <c r="VWV847" s="328"/>
      <c r="VWW847" s="328"/>
      <c r="VWX847" s="328"/>
      <c r="VWY847" s="328"/>
      <c r="VWZ847" s="328"/>
      <c r="VXA847" s="328"/>
      <c r="VXB847" s="328"/>
      <c r="VXC847" s="328"/>
      <c r="VXD847" s="328"/>
      <c r="VXE847" s="328"/>
      <c r="VXF847" s="328"/>
      <c r="VXG847" s="328"/>
      <c r="VXH847" s="328"/>
      <c r="VXI847" s="328"/>
      <c r="VXJ847" s="328"/>
      <c r="VXK847" s="328"/>
      <c r="VXL847" s="328"/>
      <c r="VXM847" s="328"/>
      <c r="VXN847" s="328"/>
      <c r="VXO847" s="328"/>
      <c r="VXP847" s="328"/>
      <c r="VXQ847" s="328"/>
      <c r="VXR847" s="328"/>
      <c r="VXS847" s="328"/>
      <c r="VXT847" s="328"/>
      <c r="VXU847" s="328"/>
      <c r="VXV847" s="328"/>
      <c r="VXW847" s="328"/>
      <c r="VXX847" s="328"/>
      <c r="VXY847" s="328"/>
      <c r="VXZ847" s="328"/>
      <c r="VYA847" s="328"/>
      <c r="VYB847" s="328"/>
      <c r="VYC847" s="328"/>
      <c r="VYD847" s="328"/>
      <c r="VYE847" s="328"/>
      <c r="VYF847" s="328"/>
      <c r="VYG847" s="328"/>
      <c r="VYH847" s="328"/>
      <c r="VYI847" s="328"/>
      <c r="VYJ847" s="328"/>
      <c r="VYK847" s="328"/>
      <c r="VYL847" s="328"/>
      <c r="VYM847" s="328"/>
      <c r="VYN847" s="328"/>
      <c r="VYO847" s="328"/>
      <c r="VYP847" s="328"/>
      <c r="VYQ847" s="328"/>
      <c r="VYR847" s="328"/>
      <c r="VYS847" s="328"/>
      <c r="VYT847" s="328"/>
      <c r="VYU847" s="328"/>
      <c r="VYV847" s="328"/>
      <c r="VYW847" s="328"/>
      <c r="VYX847" s="328"/>
      <c r="VYY847" s="328"/>
      <c r="VYZ847" s="328"/>
      <c r="VZA847" s="328"/>
      <c r="VZB847" s="328"/>
      <c r="VZC847" s="328"/>
      <c r="VZD847" s="328"/>
      <c r="VZE847" s="328"/>
      <c r="VZF847" s="328"/>
      <c r="VZG847" s="328"/>
      <c r="VZH847" s="328"/>
      <c r="VZI847" s="328"/>
      <c r="VZJ847" s="328"/>
      <c r="VZK847" s="328"/>
      <c r="VZL847" s="328"/>
      <c r="VZM847" s="328"/>
      <c r="VZN847" s="328"/>
      <c r="VZO847" s="328"/>
      <c r="VZP847" s="328"/>
      <c r="VZQ847" s="328"/>
      <c r="VZR847" s="328"/>
      <c r="VZS847" s="328"/>
      <c r="VZT847" s="328"/>
      <c r="VZU847" s="328"/>
      <c r="VZV847" s="328"/>
      <c r="VZW847" s="328"/>
      <c r="VZX847" s="328"/>
      <c r="VZY847" s="328"/>
      <c r="VZZ847" s="328"/>
      <c r="WAA847" s="328"/>
      <c r="WAB847" s="328"/>
      <c r="WAC847" s="328"/>
      <c r="WAD847" s="328"/>
      <c r="WAE847" s="328"/>
      <c r="WAF847" s="328"/>
      <c r="WAG847" s="328"/>
      <c r="WAH847" s="328"/>
      <c r="WAI847" s="328"/>
      <c r="WAJ847" s="328"/>
      <c r="WAK847" s="328"/>
      <c r="WAL847" s="328"/>
      <c r="WAM847" s="328"/>
      <c r="WAN847" s="328"/>
      <c r="WAO847" s="328"/>
      <c r="WAP847" s="328"/>
      <c r="WAQ847" s="328"/>
      <c r="WAR847" s="328"/>
      <c r="WAS847" s="328"/>
      <c r="WAT847" s="328"/>
      <c r="WAU847" s="328"/>
      <c r="WAV847" s="328"/>
      <c r="WAW847" s="328"/>
      <c r="WAX847" s="328"/>
      <c r="WAY847" s="328"/>
      <c r="WAZ847" s="328"/>
      <c r="WBA847" s="328"/>
      <c r="WBB847" s="328"/>
      <c r="WBC847" s="328"/>
      <c r="WBD847" s="328"/>
      <c r="WBE847" s="328"/>
      <c r="WBF847" s="328"/>
      <c r="WBG847" s="328"/>
      <c r="WBH847" s="328"/>
      <c r="WBI847" s="328"/>
      <c r="WBJ847" s="328"/>
      <c r="WBK847" s="328"/>
      <c r="WBL847" s="328"/>
      <c r="WBM847" s="328"/>
      <c r="WBN847" s="328"/>
      <c r="WBO847" s="328"/>
      <c r="WBP847" s="328"/>
      <c r="WBQ847" s="328"/>
      <c r="WBR847" s="328"/>
      <c r="WBS847" s="328"/>
      <c r="WBT847" s="328"/>
      <c r="WBU847" s="328"/>
      <c r="WBV847" s="328"/>
      <c r="WBW847" s="328"/>
      <c r="WBX847" s="328"/>
      <c r="WBY847" s="328"/>
      <c r="WBZ847" s="328"/>
      <c r="WCA847" s="328"/>
      <c r="WCB847" s="328"/>
      <c r="WCC847" s="328"/>
      <c r="WCD847" s="328"/>
      <c r="WCE847" s="328"/>
      <c r="WCF847" s="328"/>
      <c r="WCG847" s="328"/>
      <c r="WCH847" s="328"/>
      <c r="WCI847" s="328"/>
      <c r="WCJ847" s="328"/>
      <c r="WCK847" s="328"/>
      <c r="WCL847" s="328"/>
      <c r="WCM847" s="328"/>
      <c r="WCN847" s="328"/>
      <c r="WCO847" s="328"/>
      <c r="WCP847" s="328"/>
      <c r="WCQ847" s="328"/>
      <c r="WCR847" s="328"/>
      <c r="WCS847" s="328"/>
      <c r="WCT847" s="328"/>
      <c r="WCU847" s="328"/>
      <c r="WCV847" s="328"/>
      <c r="WCW847" s="328"/>
      <c r="WCX847" s="328"/>
      <c r="WCY847" s="328"/>
      <c r="WCZ847" s="328"/>
      <c r="WDA847" s="328"/>
      <c r="WDB847" s="328"/>
      <c r="WDC847" s="328"/>
      <c r="WDD847" s="328"/>
      <c r="WDE847" s="328"/>
      <c r="WDF847" s="328"/>
      <c r="WDG847" s="328"/>
      <c r="WDH847" s="328"/>
      <c r="WDI847" s="328"/>
      <c r="WDJ847" s="328"/>
      <c r="WDK847" s="328"/>
      <c r="WDL847" s="328"/>
      <c r="WDM847" s="328"/>
      <c r="WDN847" s="328"/>
      <c r="WDO847" s="328"/>
      <c r="WDP847" s="328"/>
      <c r="WDQ847" s="328"/>
      <c r="WDR847" s="328"/>
      <c r="WDS847" s="328"/>
      <c r="WDT847" s="328"/>
      <c r="WDU847" s="328"/>
      <c r="WDV847" s="328"/>
      <c r="WDW847" s="328"/>
      <c r="WDX847" s="328"/>
      <c r="WDY847" s="328"/>
      <c r="WDZ847" s="328"/>
      <c r="WEA847" s="328"/>
      <c r="WEB847" s="328"/>
      <c r="WEC847" s="328"/>
      <c r="WED847" s="328"/>
      <c r="WEE847" s="328"/>
      <c r="WEF847" s="328"/>
      <c r="WEG847" s="328"/>
      <c r="WEH847" s="328"/>
      <c r="WEI847" s="328"/>
      <c r="WEJ847" s="328"/>
      <c r="WEK847" s="328"/>
      <c r="WEL847" s="328"/>
      <c r="WEM847" s="328"/>
      <c r="WEN847" s="328"/>
      <c r="WEO847" s="328"/>
      <c r="WEP847" s="328"/>
      <c r="WEQ847" s="328"/>
      <c r="WER847" s="328"/>
      <c r="WES847" s="328"/>
      <c r="WET847" s="328"/>
      <c r="WEU847" s="328"/>
      <c r="WEV847" s="328"/>
      <c r="WEW847" s="328"/>
      <c r="WEX847" s="328"/>
      <c r="WEY847" s="328"/>
      <c r="WEZ847" s="328"/>
      <c r="WFA847" s="328"/>
      <c r="WFB847" s="328"/>
      <c r="WFC847" s="328"/>
      <c r="WFD847" s="328"/>
      <c r="WFE847" s="328"/>
      <c r="WFF847" s="328"/>
      <c r="WFG847" s="328"/>
      <c r="WFH847" s="328"/>
      <c r="WFI847" s="328"/>
      <c r="WFJ847" s="328"/>
      <c r="WFK847" s="328"/>
      <c r="WFL847" s="328"/>
      <c r="WFM847" s="328"/>
      <c r="WFN847" s="328"/>
      <c r="WFO847" s="328"/>
      <c r="WFP847" s="328"/>
      <c r="WFQ847" s="328"/>
      <c r="WFR847" s="328"/>
      <c r="WFS847" s="328"/>
      <c r="WFT847" s="328"/>
      <c r="WFU847" s="328"/>
      <c r="WFV847" s="328"/>
      <c r="WFW847" s="328"/>
      <c r="WFX847" s="328"/>
      <c r="WFY847" s="328"/>
      <c r="WFZ847" s="328"/>
      <c r="WGA847" s="328"/>
      <c r="WGB847" s="328"/>
      <c r="WGC847" s="328"/>
      <c r="WGD847" s="328"/>
      <c r="WGE847" s="328"/>
      <c r="WGF847" s="328"/>
      <c r="WGG847" s="328"/>
      <c r="WGH847" s="328"/>
      <c r="WGI847" s="328"/>
      <c r="WGJ847" s="328"/>
      <c r="WGK847" s="328"/>
      <c r="WGL847" s="328"/>
      <c r="WGM847" s="328"/>
      <c r="WGN847" s="328"/>
      <c r="WGO847" s="328"/>
      <c r="WGP847" s="328"/>
      <c r="WGQ847" s="328"/>
      <c r="WGR847" s="328"/>
      <c r="WGS847" s="328"/>
      <c r="WGT847" s="328"/>
      <c r="WGU847" s="328"/>
      <c r="WGV847" s="328"/>
      <c r="WGW847" s="328"/>
      <c r="WGX847" s="328"/>
      <c r="WGY847" s="328"/>
      <c r="WGZ847" s="328"/>
      <c r="WHA847" s="328"/>
      <c r="WHB847" s="328"/>
      <c r="WHC847" s="328"/>
      <c r="WHD847" s="328"/>
      <c r="WHE847" s="328"/>
      <c r="WHF847" s="328"/>
      <c r="WHG847" s="328"/>
      <c r="WHH847" s="328"/>
      <c r="WHI847" s="328"/>
      <c r="WHJ847" s="328"/>
      <c r="WHK847" s="328"/>
      <c r="WHL847" s="328"/>
      <c r="WHM847" s="328"/>
      <c r="WHN847" s="328"/>
      <c r="WHO847" s="328"/>
      <c r="WHP847" s="328"/>
      <c r="WHQ847" s="328"/>
      <c r="WHR847" s="328"/>
      <c r="WHS847" s="328"/>
      <c r="WHT847" s="328"/>
      <c r="WHU847" s="328"/>
      <c r="WHV847" s="328"/>
      <c r="WHW847" s="328"/>
      <c r="WHX847" s="328"/>
      <c r="WHY847" s="328"/>
      <c r="WHZ847" s="328"/>
      <c r="WIA847" s="328"/>
      <c r="WIB847" s="328"/>
      <c r="WIC847" s="328"/>
      <c r="WID847" s="328"/>
      <c r="WIE847" s="328"/>
      <c r="WIF847" s="328"/>
      <c r="WIG847" s="328"/>
      <c r="WIH847" s="328"/>
      <c r="WII847" s="328"/>
      <c r="WIJ847" s="328"/>
      <c r="WIK847" s="328"/>
      <c r="WIL847" s="328"/>
      <c r="WIM847" s="328"/>
      <c r="WIN847" s="328"/>
      <c r="WIO847" s="328"/>
      <c r="WIP847" s="328"/>
      <c r="WIQ847" s="328"/>
      <c r="WIR847" s="328"/>
      <c r="WIS847" s="328"/>
      <c r="WIT847" s="328"/>
      <c r="WIU847" s="328"/>
      <c r="WIV847" s="328"/>
      <c r="WIW847" s="328"/>
      <c r="WIX847" s="328"/>
      <c r="WIY847" s="328"/>
      <c r="WIZ847" s="328"/>
      <c r="WJA847" s="328"/>
      <c r="WJB847" s="328"/>
      <c r="WJC847" s="328"/>
      <c r="WJD847" s="328"/>
      <c r="WJE847" s="328"/>
      <c r="WJF847" s="328"/>
      <c r="WJG847" s="328"/>
      <c r="WJH847" s="328"/>
      <c r="WJI847" s="328"/>
      <c r="WJJ847" s="328"/>
      <c r="WJK847" s="328"/>
      <c r="WJL847" s="328"/>
      <c r="WJM847" s="328"/>
      <c r="WJN847" s="328"/>
      <c r="WJO847" s="328"/>
      <c r="WJP847" s="328"/>
      <c r="WJQ847" s="328"/>
      <c r="WJR847" s="328"/>
      <c r="WJS847" s="328"/>
      <c r="WJT847" s="328"/>
      <c r="WJU847" s="328"/>
      <c r="WJV847" s="328"/>
      <c r="WJW847" s="328"/>
      <c r="WJX847" s="328"/>
      <c r="WJY847" s="328"/>
      <c r="WJZ847" s="328"/>
      <c r="WKA847" s="328"/>
      <c r="WKB847" s="328"/>
      <c r="WKC847" s="328"/>
      <c r="WKD847" s="328"/>
      <c r="WKE847" s="328"/>
      <c r="WKF847" s="328"/>
      <c r="WKG847" s="328"/>
      <c r="WKH847" s="328"/>
      <c r="WKI847" s="328"/>
      <c r="WKJ847" s="328"/>
      <c r="WKK847" s="328"/>
      <c r="WKL847" s="328"/>
      <c r="WKM847" s="328"/>
      <c r="WKN847" s="328"/>
      <c r="WKO847" s="328"/>
      <c r="WKP847" s="328"/>
      <c r="WKQ847" s="328"/>
      <c r="WKR847" s="328"/>
      <c r="WKS847" s="328"/>
      <c r="WKT847" s="328"/>
      <c r="WKU847" s="328"/>
      <c r="WKV847" s="328"/>
      <c r="WKW847" s="328"/>
      <c r="WKX847" s="328"/>
      <c r="WKY847" s="328"/>
      <c r="WKZ847" s="328"/>
      <c r="WLA847" s="328"/>
      <c r="WLB847" s="328"/>
      <c r="WLC847" s="328"/>
      <c r="WLD847" s="328"/>
      <c r="WLE847" s="328"/>
      <c r="WLF847" s="328"/>
      <c r="WLG847" s="328"/>
      <c r="WLH847" s="328"/>
      <c r="WLI847" s="328"/>
      <c r="WLJ847" s="328"/>
      <c r="WLK847" s="328"/>
      <c r="WLL847" s="328"/>
      <c r="WLM847" s="328"/>
      <c r="WLN847" s="328"/>
      <c r="WLO847" s="328"/>
      <c r="WLP847" s="328"/>
      <c r="WLQ847" s="328"/>
      <c r="WLR847" s="328"/>
      <c r="WLS847" s="328"/>
      <c r="WLT847" s="328"/>
      <c r="WLU847" s="328"/>
      <c r="WLV847" s="328"/>
      <c r="WLW847" s="328"/>
      <c r="WLX847" s="328"/>
      <c r="WLY847" s="328"/>
      <c r="WLZ847" s="328"/>
      <c r="WMA847" s="328"/>
      <c r="WMB847" s="328"/>
      <c r="WMC847" s="328"/>
      <c r="WMD847" s="328"/>
      <c r="WME847" s="328"/>
      <c r="WMF847" s="328"/>
      <c r="WMG847" s="328"/>
      <c r="WMH847" s="328"/>
      <c r="WMI847" s="328"/>
      <c r="WMJ847" s="328"/>
      <c r="WMK847" s="328"/>
      <c r="WML847" s="328"/>
      <c r="WMM847" s="328"/>
      <c r="WMN847" s="328"/>
      <c r="WMO847" s="328"/>
      <c r="WMP847" s="328"/>
      <c r="WMQ847" s="328"/>
      <c r="WMR847" s="328"/>
      <c r="WMS847" s="328"/>
      <c r="WMT847" s="328"/>
      <c r="WMU847" s="328"/>
      <c r="WMV847" s="328"/>
      <c r="WMW847" s="328"/>
      <c r="WMX847" s="328"/>
      <c r="WMY847" s="328"/>
      <c r="WMZ847" s="328"/>
      <c r="WNA847" s="328"/>
      <c r="WNB847" s="328"/>
      <c r="WNC847" s="328"/>
      <c r="WND847" s="328"/>
      <c r="WNE847" s="328"/>
      <c r="WNF847" s="328"/>
      <c r="WNG847" s="328"/>
      <c r="WNH847" s="328"/>
      <c r="WNI847" s="328"/>
      <c r="WNJ847" s="328"/>
      <c r="WNK847" s="328"/>
      <c r="WNL847" s="328"/>
      <c r="WNM847" s="328"/>
      <c r="WNN847" s="328"/>
      <c r="WNO847" s="328"/>
      <c r="WNP847" s="328"/>
      <c r="WNQ847" s="328"/>
      <c r="WNR847" s="328"/>
      <c r="WNS847" s="328"/>
      <c r="WNT847" s="328"/>
      <c r="WNU847" s="328"/>
      <c r="WNV847" s="328"/>
      <c r="WNW847" s="328"/>
      <c r="WNX847" s="328"/>
      <c r="WNY847" s="328"/>
      <c r="WNZ847" s="328"/>
      <c r="WOA847" s="328"/>
      <c r="WOB847" s="328"/>
      <c r="WOC847" s="328"/>
      <c r="WOD847" s="328"/>
      <c r="WOE847" s="328"/>
      <c r="WOF847" s="328"/>
      <c r="WOG847" s="328"/>
      <c r="WOH847" s="328"/>
      <c r="WOI847" s="328"/>
      <c r="WOJ847" s="328"/>
      <c r="WOK847" s="328"/>
      <c r="WOL847" s="328"/>
      <c r="WOM847" s="328"/>
      <c r="WON847" s="328"/>
      <c r="WOO847" s="328"/>
      <c r="WOP847" s="328"/>
      <c r="WOQ847" s="328"/>
      <c r="WOR847" s="328"/>
      <c r="WOS847" s="328"/>
      <c r="WOT847" s="328"/>
      <c r="WOU847" s="328"/>
      <c r="WOV847" s="328"/>
      <c r="WOW847" s="328"/>
      <c r="WOX847" s="328"/>
      <c r="WOY847" s="328"/>
      <c r="WOZ847" s="328"/>
      <c r="WPA847" s="328"/>
      <c r="WPB847" s="328"/>
      <c r="WPC847" s="328"/>
      <c r="WPD847" s="328"/>
      <c r="WPE847" s="328"/>
      <c r="WPF847" s="328"/>
      <c r="WPG847" s="328"/>
      <c r="WPH847" s="328"/>
      <c r="WPI847" s="328"/>
      <c r="WPJ847" s="328"/>
      <c r="WPK847" s="328"/>
      <c r="WPL847" s="328"/>
      <c r="WPM847" s="328"/>
      <c r="WPN847" s="328"/>
      <c r="WPO847" s="328"/>
      <c r="WPP847" s="328"/>
      <c r="WPQ847" s="328"/>
      <c r="WPR847" s="328"/>
      <c r="WPS847" s="328"/>
      <c r="WPT847" s="328"/>
      <c r="WPU847" s="328"/>
      <c r="WPV847" s="328"/>
      <c r="WPW847" s="328"/>
      <c r="WPX847" s="328"/>
      <c r="WPY847" s="328"/>
      <c r="WPZ847" s="328"/>
      <c r="WQA847" s="328"/>
      <c r="WQB847" s="328"/>
      <c r="WQC847" s="328"/>
      <c r="WQD847" s="328"/>
      <c r="WQE847" s="328"/>
      <c r="WQF847" s="328"/>
      <c r="WQG847" s="328"/>
      <c r="WQH847" s="328"/>
      <c r="WQI847" s="328"/>
      <c r="WQJ847" s="328"/>
      <c r="WQK847" s="328"/>
      <c r="WQL847" s="328"/>
      <c r="WQM847" s="328"/>
      <c r="WQN847" s="328"/>
      <c r="WQO847" s="328"/>
      <c r="WQP847" s="328"/>
      <c r="WQQ847" s="328"/>
      <c r="WQR847" s="328"/>
      <c r="WQS847" s="328"/>
      <c r="WQT847" s="328"/>
      <c r="WQU847" s="328"/>
      <c r="WQV847" s="328"/>
      <c r="WQW847" s="328"/>
      <c r="WQX847" s="328"/>
      <c r="WQY847" s="328"/>
      <c r="WQZ847" s="328"/>
      <c r="WRA847" s="328"/>
      <c r="WRB847" s="328"/>
      <c r="WRC847" s="328"/>
      <c r="WRD847" s="328"/>
      <c r="WRE847" s="328"/>
      <c r="WRF847" s="328"/>
      <c r="WRG847" s="328"/>
      <c r="WRH847" s="328"/>
      <c r="WRI847" s="328"/>
      <c r="WRJ847" s="328"/>
      <c r="WRK847" s="328"/>
      <c r="WRL847" s="328"/>
      <c r="WRM847" s="328"/>
      <c r="WRN847" s="328"/>
      <c r="WRO847" s="328"/>
      <c r="WRP847" s="328"/>
      <c r="WRQ847" s="328"/>
      <c r="WRR847" s="328"/>
      <c r="WRS847" s="328"/>
      <c r="WRT847" s="328"/>
      <c r="WRU847" s="328"/>
      <c r="WRV847" s="328"/>
      <c r="WRW847" s="328"/>
      <c r="WRX847" s="328"/>
      <c r="WRY847" s="328"/>
      <c r="WRZ847" s="328"/>
      <c r="WSA847" s="328"/>
      <c r="WSB847" s="328"/>
      <c r="WSC847" s="328"/>
      <c r="WSD847" s="328"/>
      <c r="WSE847" s="328"/>
      <c r="WSF847" s="328"/>
      <c r="WSG847" s="328"/>
      <c r="WSH847" s="328"/>
      <c r="WSI847" s="328"/>
      <c r="WSJ847" s="328"/>
      <c r="WSK847" s="328"/>
      <c r="WSL847" s="328"/>
      <c r="WSM847" s="328"/>
      <c r="WSN847" s="328"/>
      <c r="WSO847" s="328"/>
      <c r="WSP847" s="328"/>
      <c r="WSQ847" s="328"/>
      <c r="WSR847" s="328"/>
      <c r="WSS847" s="328"/>
      <c r="WST847" s="328"/>
      <c r="WSU847" s="328"/>
      <c r="WSV847" s="328"/>
      <c r="WSW847" s="328"/>
      <c r="WSX847" s="328"/>
      <c r="WSY847" s="328"/>
      <c r="WSZ847" s="328"/>
      <c r="WTA847" s="328"/>
      <c r="WTB847" s="328"/>
      <c r="WTC847" s="328"/>
      <c r="WTD847" s="328"/>
      <c r="WTE847" s="328"/>
      <c r="WTF847" s="328"/>
      <c r="WTG847" s="328"/>
      <c r="WTH847" s="328"/>
      <c r="WTI847" s="328"/>
      <c r="WTJ847" s="328"/>
      <c r="WTK847" s="328"/>
      <c r="WTL847" s="328"/>
      <c r="WTM847" s="328"/>
      <c r="WTN847" s="328"/>
      <c r="WTO847" s="328"/>
      <c r="WTP847" s="328"/>
      <c r="WTQ847" s="328"/>
      <c r="WTR847" s="328"/>
      <c r="WTS847" s="328"/>
      <c r="WTT847" s="328"/>
      <c r="WTU847" s="328"/>
      <c r="WTV847" s="328"/>
      <c r="WTW847" s="328"/>
      <c r="WTX847" s="328"/>
      <c r="WTY847" s="328"/>
      <c r="WTZ847" s="328"/>
      <c r="WUA847" s="328"/>
      <c r="WUB847" s="328"/>
      <c r="WUC847" s="328"/>
      <c r="WUD847" s="328"/>
      <c r="WUE847" s="328"/>
      <c r="WUF847" s="328"/>
      <c r="WUG847" s="328"/>
      <c r="WUH847" s="328"/>
      <c r="WUI847" s="328"/>
      <c r="WUJ847" s="328"/>
      <c r="WUK847" s="328"/>
      <c r="WUL847" s="328"/>
      <c r="WUM847" s="328"/>
      <c r="WUN847" s="328"/>
      <c r="WUO847" s="328"/>
      <c r="WUP847" s="328"/>
      <c r="WUQ847" s="328"/>
      <c r="WUR847" s="328"/>
      <c r="WUS847" s="328"/>
      <c r="WUT847" s="328"/>
      <c r="WUU847" s="328"/>
      <c r="WUV847" s="328"/>
      <c r="WUW847" s="328"/>
      <c r="WUX847" s="328"/>
      <c r="WUY847" s="328"/>
      <c r="WUZ847" s="328"/>
      <c r="WVA847" s="328"/>
      <c r="WVB847" s="328"/>
      <c r="WVC847" s="328"/>
      <c r="WVD847" s="328"/>
      <c r="WVE847" s="328"/>
      <c r="WVF847" s="328"/>
      <c r="WVG847" s="328"/>
      <c r="WVH847" s="328"/>
      <c r="WVI847" s="328"/>
      <c r="WVJ847" s="328"/>
      <c r="WVK847" s="328"/>
      <c r="WVL847" s="328"/>
      <c r="WVM847" s="328"/>
      <c r="WVN847" s="328"/>
      <c r="WVO847" s="328"/>
      <c r="WVP847" s="328"/>
      <c r="WVQ847" s="328"/>
      <c r="WVR847" s="328"/>
      <c r="WVS847" s="328"/>
      <c r="WVT847" s="328"/>
      <c r="WVU847" s="328"/>
      <c r="WVV847" s="328"/>
      <c r="WVW847" s="328"/>
      <c r="WVX847" s="328"/>
      <c r="WVY847" s="328"/>
      <c r="WVZ847" s="328"/>
      <c r="WWA847" s="328"/>
      <c r="WWB847" s="328"/>
      <c r="WWC847" s="328"/>
      <c r="WWD847" s="328"/>
      <c r="WWE847" s="328"/>
      <c r="WWF847" s="328"/>
      <c r="WWG847" s="328"/>
      <c r="WWH847" s="328"/>
      <c r="WWI847" s="328"/>
      <c r="WWJ847" s="328"/>
      <c r="WWK847" s="328"/>
      <c r="WWL847" s="328"/>
      <c r="WWM847" s="328"/>
      <c r="WWN847" s="328"/>
      <c r="WWO847" s="328"/>
      <c r="WWP847" s="328"/>
      <c r="WWQ847" s="328"/>
      <c r="WWR847" s="328"/>
      <c r="WWS847" s="328"/>
      <c r="WWT847" s="328"/>
      <c r="WWU847" s="328"/>
      <c r="WWV847" s="328"/>
      <c r="WWW847" s="328"/>
      <c r="WWX847" s="328"/>
      <c r="WWY847" s="328"/>
      <c r="WWZ847" s="328"/>
      <c r="WXA847" s="328"/>
      <c r="WXB847" s="328"/>
      <c r="WXC847" s="328"/>
      <c r="WXD847" s="328"/>
      <c r="WXE847" s="328"/>
      <c r="WXF847" s="328"/>
      <c r="WXG847" s="328"/>
      <c r="WXH847" s="328"/>
      <c r="WXI847" s="328"/>
      <c r="WXJ847" s="328"/>
      <c r="WXK847" s="328"/>
      <c r="WXL847" s="328"/>
      <c r="WXM847" s="328"/>
      <c r="WXN847" s="328"/>
      <c r="WXO847" s="328"/>
      <c r="WXP847" s="328"/>
      <c r="WXQ847" s="328"/>
      <c r="WXR847" s="328"/>
      <c r="WXS847" s="328"/>
      <c r="WXT847" s="328"/>
      <c r="WXU847" s="328"/>
      <c r="WXV847" s="328"/>
      <c r="WXW847" s="328"/>
      <c r="WXX847" s="328"/>
      <c r="WXY847" s="328"/>
      <c r="WXZ847" s="328"/>
      <c r="WYA847" s="328"/>
      <c r="WYB847" s="328"/>
      <c r="WYC847" s="328"/>
      <c r="WYD847" s="328"/>
      <c r="WYE847" s="328"/>
      <c r="WYF847" s="328"/>
      <c r="WYG847" s="328"/>
      <c r="WYH847" s="328"/>
      <c r="WYI847" s="328"/>
      <c r="WYJ847" s="328"/>
      <c r="WYK847" s="328"/>
      <c r="WYL847" s="328"/>
      <c r="WYM847" s="328"/>
      <c r="WYN847" s="328"/>
      <c r="WYO847" s="328"/>
      <c r="WYP847" s="328"/>
      <c r="WYQ847" s="328"/>
      <c r="WYR847" s="328"/>
      <c r="WYS847" s="328"/>
      <c r="WYT847" s="328"/>
      <c r="WYU847" s="328"/>
      <c r="WYV847" s="328"/>
      <c r="WYW847" s="328"/>
      <c r="WYX847" s="328"/>
      <c r="WYY847" s="328"/>
      <c r="WYZ847" s="328"/>
      <c r="WZA847" s="328"/>
      <c r="WZB847" s="328"/>
      <c r="WZC847" s="328"/>
      <c r="WZD847" s="328"/>
      <c r="WZE847" s="328"/>
      <c r="WZF847" s="328"/>
      <c r="WZG847" s="328"/>
      <c r="WZH847" s="328"/>
      <c r="WZI847" s="328"/>
      <c r="WZJ847" s="328"/>
      <c r="WZK847" s="328"/>
      <c r="WZL847" s="328"/>
      <c r="WZM847" s="328"/>
      <c r="WZN847" s="328"/>
      <c r="WZO847" s="328"/>
      <c r="WZP847" s="328"/>
      <c r="WZQ847" s="328"/>
      <c r="WZR847" s="328"/>
      <c r="WZS847" s="328"/>
      <c r="WZT847" s="328"/>
      <c r="WZU847" s="328"/>
      <c r="WZV847" s="328"/>
      <c r="WZW847" s="328"/>
      <c r="WZX847" s="328"/>
      <c r="WZY847" s="328"/>
      <c r="WZZ847" s="328"/>
      <c r="XAA847" s="328"/>
      <c r="XAB847" s="328"/>
      <c r="XAC847" s="328"/>
      <c r="XAD847" s="328"/>
      <c r="XAE847" s="328"/>
      <c r="XAF847" s="328"/>
      <c r="XAG847" s="328"/>
      <c r="XAH847" s="328"/>
      <c r="XAI847" s="328"/>
      <c r="XAJ847" s="328"/>
      <c r="XAK847" s="328"/>
      <c r="XAL847" s="328"/>
      <c r="XAM847" s="328"/>
      <c r="XAN847" s="328"/>
      <c r="XAO847" s="328"/>
      <c r="XAP847" s="328"/>
      <c r="XAQ847" s="328"/>
      <c r="XAR847" s="328"/>
      <c r="XAS847" s="328"/>
      <c r="XAT847" s="328"/>
      <c r="XAU847" s="328"/>
      <c r="XAV847" s="328"/>
      <c r="XAW847" s="328"/>
      <c r="XAX847" s="328"/>
      <c r="XAY847" s="328"/>
      <c r="XAZ847" s="328"/>
      <c r="XBA847" s="328"/>
      <c r="XBB847" s="328"/>
      <c r="XBC847" s="328"/>
      <c r="XBD847" s="328"/>
      <c r="XBE847" s="328"/>
      <c r="XBF847" s="328"/>
      <c r="XBG847" s="328"/>
      <c r="XBH847" s="328"/>
      <c r="XBI847" s="328"/>
      <c r="XBJ847" s="328"/>
      <c r="XBK847" s="328"/>
      <c r="XBL847" s="328"/>
      <c r="XBM847" s="328"/>
      <c r="XBN847" s="328"/>
      <c r="XBO847" s="328"/>
      <c r="XBP847" s="328"/>
      <c r="XBQ847" s="328"/>
      <c r="XBR847" s="328"/>
      <c r="XBS847" s="328"/>
      <c r="XBT847" s="328"/>
      <c r="XBU847" s="328"/>
      <c r="XBV847" s="328"/>
      <c r="XBW847" s="328"/>
      <c r="XBX847" s="328"/>
      <c r="XBY847" s="328"/>
      <c r="XBZ847" s="328"/>
      <c r="XCA847" s="328"/>
      <c r="XCB847" s="328"/>
      <c r="XCC847" s="328"/>
      <c r="XCD847" s="328"/>
      <c r="XCE847" s="328"/>
      <c r="XCF847" s="328"/>
      <c r="XCG847" s="328"/>
      <c r="XCH847" s="328"/>
      <c r="XCI847" s="328"/>
      <c r="XCJ847" s="328"/>
      <c r="XCK847" s="328"/>
      <c r="XCL847" s="328"/>
      <c r="XCM847" s="328"/>
      <c r="XCN847" s="328"/>
      <c r="XCO847" s="328"/>
      <c r="XCP847" s="328"/>
      <c r="XCQ847" s="328"/>
      <c r="XCR847" s="328"/>
      <c r="XCS847" s="328"/>
      <c r="XCT847" s="328"/>
      <c r="XCU847" s="328"/>
      <c r="XCV847" s="328"/>
      <c r="XCW847" s="328"/>
      <c r="XCX847" s="328"/>
      <c r="XCY847" s="328"/>
      <c r="XCZ847" s="328"/>
      <c r="XDA847" s="328"/>
      <c r="XDB847" s="328"/>
      <c r="XDC847" s="328"/>
      <c r="XDD847" s="328"/>
      <c r="XDE847" s="328"/>
      <c r="XDF847" s="328"/>
      <c r="XDG847" s="328"/>
      <c r="XDH847" s="328"/>
      <c r="XDI847" s="328"/>
      <c r="XDJ847" s="328"/>
      <c r="XDK847" s="328"/>
      <c r="XDL847" s="328"/>
      <c r="XDM847" s="328"/>
      <c r="XDN847" s="328"/>
      <c r="XDO847" s="328"/>
      <c r="XDP847" s="328"/>
      <c r="XDQ847" s="328"/>
      <c r="XDR847" s="328"/>
      <c r="XDS847" s="328"/>
      <c r="XDT847" s="328"/>
      <c r="XDU847" s="328"/>
      <c r="XDV847" s="328"/>
      <c r="XDW847" s="328"/>
      <c r="XDX847" s="328"/>
      <c r="XDY847" s="328"/>
      <c r="XDZ847" s="328"/>
      <c r="XEA847" s="328"/>
      <c r="XEB847" s="328"/>
      <c r="XEC847" s="328"/>
      <c r="XED847" s="328"/>
      <c r="XEE847" s="328"/>
      <c r="XEF847" s="328"/>
      <c r="XEG847" s="328"/>
      <c r="XEH847" s="328"/>
      <c r="XEI847" s="328"/>
      <c r="XEJ847" s="328"/>
      <c r="XEK847" s="328"/>
      <c r="XEL847" s="328"/>
      <c r="XEM847" s="328"/>
      <c r="XEN847" s="328"/>
      <c r="XEO847" s="328"/>
      <c r="XEP847" s="328"/>
      <c r="XEQ847" s="328"/>
      <c r="XER847" s="328"/>
      <c r="XES847" s="328"/>
      <c r="XET847" s="328"/>
    </row>
    <row r="848" spans="1:16374" x14ac:dyDescent="0.25">
      <c r="A848" s="268"/>
      <c r="B848" s="46">
        <f>SUBTOTAL(103,$C$10:C848)</f>
        <v>839</v>
      </c>
      <c r="C848" s="154" t="s">
        <v>719</v>
      </c>
      <c r="D848" s="226" t="s">
        <v>942</v>
      </c>
      <c r="E848" s="226"/>
      <c r="F848" s="226"/>
      <c r="G848" s="203" t="s">
        <v>644</v>
      </c>
      <c r="H848" s="208" t="s">
        <v>428</v>
      </c>
      <c r="I848" s="239">
        <v>45198</v>
      </c>
      <c r="J848" s="249">
        <v>0</v>
      </c>
      <c r="K848" s="101">
        <v>-24385</v>
      </c>
      <c r="L848" s="250">
        <f t="shared" si="13"/>
        <v>326121.43550000014</v>
      </c>
      <c r="M848" s="259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  <c r="AH848" s="328"/>
      <c r="AI848" s="328"/>
      <c r="AJ848" s="328"/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328"/>
      <c r="AZ848" s="328"/>
      <c r="BA848" s="328"/>
      <c r="BB848" s="328"/>
      <c r="BC848" s="328"/>
      <c r="BD848" s="328"/>
      <c r="BE848" s="328"/>
      <c r="BF848" s="328"/>
      <c r="BG848" s="328"/>
      <c r="BH848" s="328"/>
      <c r="BI848" s="328"/>
      <c r="BJ848" s="328"/>
      <c r="BK848" s="328"/>
      <c r="BL848" s="328"/>
      <c r="BM848" s="328"/>
      <c r="BN848" s="328"/>
      <c r="BO848" s="328"/>
      <c r="BP848" s="328"/>
      <c r="BQ848" s="328"/>
      <c r="BR848" s="328"/>
      <c r="BS848" s="328"/>
      <c r="BT848" s="328"/>
      <c r="BU848" s="328"/>
      <c r="BV848" s="328"/>
      <c r="BW848" s="328"/>
      <c r="BX848" s="328"/>
      <c r="BY848" s="328"/>
      <c r="BZ848" s="328"/>
      <c r="CA848" s="328"/>
      <c r="CB848" s="328"/>
      <c r="CC848" s="328"/>
      <c r="CD848" s="328"/>
      <c r="CE848" s="328"/>
      <c r="CF848" s="328"/>
      <c r="CG848" s="328"/>
      <c r="CH848" s="328"/>
      <c r="CI848" s="328"/>
      <c r="CJ848" s="328"/>
      <c r="CK848" s="328"/>
      <c r="CL848" s="328"/>
      <c r="CM848" s="328"/>
      <c r="CN848" s="328"/>
      <c r="CO848" s="328"/>
      <c r="CP848" s="328"/>
      <c r="CQ848" s="328"/>
      <c r="CR848" s="328"/>
      <c r="CS848" s="328"/>
      <c r="CT848" s="328"/>
      <c r="CU848" s="328"/>
      <c r="CV848" s="328"/>
      <c r="CW848" s="328"/>
      <c r="CX848" s="328"/>
      <c r="CY848" s="328"/>
      <c r="CZ848" s="328"/>
      <c r="DA848" s="328"/>
      <c r="DB848" s="328"/>
      <c r="DC848" s="328"/>
      <c r="DD848" s="328"/>
      <c r="DE848" s="328"/>
      <c r="DF848" s="328"/>
      <c r="DG848" s="328"/>
      <c r="DH848" s="328"/>
      <c r="DI848" s="328"/>
      <c r="DJ848" s="328"/>
      <c r="DK848" s="328"/>
      <c r="DL848" s="328"/>
      <c r="DM848" s="328"/>
      <c r="DN848" s="328"/>
      <c r="DO848" s="328"/>
      <c r="DP848" s="328"/>
      <c r="DQ848" s="328"/>
      <c r="DR848" s="328"/>
      <c r="DS848" s="328"/>
      <c r="DT848" s="328"/>
      <c r="DU848" s="328"/>
      <c r="DV848" s="328"/>
      <c r="DW848" s="328"/>
      <c r="DX848" s="328"/>
      <c r="DY848" s="328"/>
      <c r="DZ848" s="328"/>
      <c r="EA848" s="328"/>
      <c r="EB848" s="328"/>
      <c r="EC848" s="328"/>
      <c r="ED848" s="328"/>
      <c r="EE848" s="328"/>
      <c r="EF848" s="328"/>
      <c r="EG848" s="328"/>
      <c r="EH848" s="328"/>
      <c r="EI848" s="328"/>
      <c r="EJ848" s="328"/>
      <c r="EK848" s="328"/>
      <c r="EL848" s="328"/>
      <c r="EM848" s="328"/>
      <c r="EN848" s="328"/>
      <c r="EO848" s="328"/>
      <c r="EP848" s="328"/>
      <c r="EQ848" s="328"/>
      <c r="ER848" s="328"/>
      <c r="ES848" s="328"/>
      <c r="ET848" s="328"/>
      <c r="EU848" s="328"/>
      <c r="EV848" s="328"/>
      <c r="EW848" s="328"/>
      <c r="EX848" s="328"/>
      <c r="EY848" s="328"/>
      <c r="EZ848" s="328"/>
      <c r="FA848" s="328"/>
      <c r="FB848" s="328"/>
      <c r="FC848" s="328"/>
      <c r="FD848" s="328"/>
      <c r="FE848" s="328"/>
      <c r="FF848" s="328"/>
      <c r="FG848" s="328"/>
      <c r="FH848" s="328"/>
      <c r="FI848" s="328"/>
      <c r="FJ848" s="328"/>
      <c r="FK848" s="328"/>
      <c r="FL848" s="328"/>
      <c r="FM848" s="328"/>
      <c r="FN848" s="328"/>
      <c r="FO848" s="328"/>
      <c r="FP848" s="328"/>
      <c r="FQ848" s="328"/>
      <c r="FR848" s="328"/>
      <c r="FS848" s="328"/>
      <c r="FT848" s="328"/>
      <c r="FU848" s="328"/>
      <c r="FV848" s="328"/>
      <c r="FW848" s="328"/>
      <c r="FX848" s="328"/>
      <c r="FY848" s="328"/>
      <c r="FZ848" s="328"/>
      <c r="GA848" s="328"/>
      <c r="GB848" s="328"/>
      <c r="GC848" s="328"/>
      <c r="GD848" s="328"/>
      <c r="GE848" s="328"/>
      <c r="GF848" s="328"/>
      <c r="GG848" s="328"/>
      <c r="GH848" s="328"/>
      <c r="GI848" s="328"/>
      <c r="GJ848" s="328"/>
      <c r="GK848" s="328"/>
      <c r="GL848" s="328"/>
      <c r="GM848" s="328"/>
      <c r="GN848" s="328"/>
      <c r="GO848" s="328"/>
      <c r="GP848" s="328"/>
      <c r="GQ848" s="328"/>
      <c r="GR848" s="328"/>
      <c r="GS848" s="328"/>
      <c r="GT848" s="328"/>
      <c r="GU848" s="328"/>
      <c r="GV848" s="328"/>
      <c r="GW848" s="328"/>
      <c r="GX848" s="328"/>
      <c r="GY848" s="328"/>
      <c r="GZ848" s="328"/>
      <c r="HA848" s="328"/>
      <c r="HB848" s="328"/>
      <c r="HC848" s="328"/>
      <c r="HD848" s="328"/>
      <c r="HE848" s="328"/>
      <c r="HF848" s="328"/>
      <c r="HG848" s="328"/>
      <c r="HH848" s="328"/>
      <c r="HI848" s="328"/>
      <c r="HJ848" s="328"/>
      <c r="HK848" s="328"/>
      <c r="HL848" s="328"/>
      <c r="HM848" s="328"/>
      <c r="HN848" s="328"/>
      <c r="HO848" s="328"/>
      <c r="HP848" s="328"/>
      <c r="HQ848" s="328"/>
      <c r="HR848" s="328"/>
      <c r="HS848" s="328"/>
      <c r="HT848" s="328"/>
      <c r="HU848" s="328"/>
      <c r="HV848" s="328"/>
      <c r="HW848" s="328"/>
      <c r="HX848" s="328"/>
      <c r="HY848" s="328"/>
      <c r="HZ848" s="328"/>
      <c r="IA848" s="328"/>
      <c r="IB848" s="328"/>
      <c r="IC848" s="328"/>
      <c r="ID848" s="328"/>
      <c r="IE848" s="328"/>
      <c r="IF848" s="328"/>
      <c r="IG848" s="328"/>
      <c r="IH848" s="328"/>
      <c r="II848" s="328"/>
      <c r="IJ848" s="328"/>
      <c r="IK848" s="328"/>
      <c r="IL848" s="328"/>
      <c r="IM848" s="328"/>
      <c r="IN848" s="328"/>
      <c r="IO848" s="328"/>
      <c r="IP848" s="328"/>
      <c r="IQ848" s="328"/>
      <c r="IR848" s="328"/>
      <c r="IS848" s="328"/>
      <c r="IT848" s="328"/>
      <c r="IU848" s="328"/>
      <c r="IV848" s="328"/>
      <c r="IW848" s="328"/>
      <c r="IX848" s="328"/>
      <c r="IY848" s="328"/>
      <c r="IZ848" s="328"/>
      <c r="JA848" s="328"/>
      <c r="JB848" s="328"/>
      <c r="JC848" s="328"/>
      <c r="JD848" s="328"/>
      <c r="JE848" s="328"/>
      <c r="JF848" s="328"/>
      <c r="JG848" s="328"/>
      <c r="JH848" s="328"/>
      <c r="JI848" s="328"/>
      <c r="JJ848" s="328"/>
      <c r="JK848" s="328"/>
      <c r="JL848" s="328"/>
      <c r="JM848" s="328"/>
      <c r="JN848" s="328"/>
      <c r="JO848" s="328"/>
      <c r="JP848" s="328"/>
      <c r="JQ848" s="328"/>
      <c r="JR848" s="328"/>
      <c r="JS848" s="328"/>
      <c r="JT848" s="328"/>
      <c r="JU848" s="328"/>
      <c r="JV848" s="328"/>
      <c r="JW848" s="328"/>
      <c r="JX848" s="328"/>
      <c r="JY848" s="328"/>
      <c r="JZ848" s="328"/>
      <c r="KA848" s="328"/>
      <c r="KB848" s="328"/>
      <c r="KC848" s="328"/>
      <c r="KD848" s="328"/>
      <c r="KE848" s="328"/>
      <c r="KF848" s="328"/>
      <c r="KG848" s="328"/>
      <c r="KH848" s="328"/>
      <c r="KI848" s="328"/>
      <c r="KJ848" s="328"/>
      <c r="KK848" s="328"/>
      <c r="KL848" s="328"/>
      <c r="KM848" s="328"/>
      <c r="KN848" s="328"/>
      <c r="KO848" s="328"/>
      <c r="KP848" s="328"/>
      <c r="KQ848" s="328"/>
      <c r="KR848" s="328"/>
      <c r="KS848" s="328"/>
      <c r="KT848" s="328"/>
      <c r="KU848" s="328"/>
      <c r="KV848" s="328"/>
      <c r="KW848" s="328"/>
      <c r="KX848" s="328"/>
      <c r="KY848" s="328"/>
      <c r="KZ848" s="328"/>
      <c r="LA848" s="328"/>
      <c r="LB848" s="328"/>
      <c r="LC848" s="328"/>
      <c r="LD848" s="328"/>
      <c r="LE848" s="328"/>
      <c r="LF848" s="328"/>
      <c r="LG848" s="328"/>
      <c r="LH848" s="328"/>
      <c r="LI848" s="328"/>
      <c r="LJ848" s="328"/>
      <c r="LK848" s="328"/>
      <c r="LL848" s="328"/>
      <c r="LM848" s="328"/>
      <c r="LN848" s="328"/>
      <c r="LO848" s="328"/>
      <c r="LP848" s="328"/>
      <c r="LQ848" s="328"/>
      <c r="LR848" s="328"/>
      <c r="LS848" s="328"/>
      <c r="LT848" s="328"/>
      <c r="LU848" s="328"/>
      <c r="LV848" s="328"/>
      <c r="LW848" s="328"/>
      <c r="LX848" s="328"/>
      <c r="LY848" s="328"/>
      <c r="LZ848" s="328"/>
      <c r="MA848" s="328"/>
      <c r="MB848" s="328"/>
      <c r="MC848" s="328"/>
      <c r="MD848" s="328"/>
      <c r="ME848" s="328"/>
      <c r="MF848" s="328"/>
      <c r="MG848" s="328"/>
      <c r="MH848" s="328"/>
      <c r="MI848" s="328"/>
      <c r="MJ848" s="328"/>
      <c r="MK848" s="328"/>
      <c r="ML848" s="328"/>
      <c r="MM848" s="328"/>
      <c r="MN848" s="328"/>
      <c r="MO848" s="328"/>
      <c r="MP848" s="328"/>
      <c r="MQ848" s="328"/>
      <c r="MR848" s="328"/>
      <c r="MS848" s="328"/>
      <c r="MT848" s="328"/>
      <c r="MU848" s="328"/>
      <c r="MV848" s="328"/>
      <c r="MW848" s="328"/>
      <c r="MX848" s="328"/>
      <c r="MY848" s="328"/>
      <c r="MZ848" s="328"/>
      <c r="NA848" s="328"/>
      <c r="NB848" s="328"/>
      <c r="NC848" s="328"/>
      <c r="ND848" s="328"/>
      <c r="NE848" s="328"/>
      <c r="NF848" s="328"/>
      <c r="NG848" s="328"/>
      <c r="NH848" s="328"/>
      <c r="NI848" s="328"/>
      <c r="NJ848" s="328"/>
      <c r="NK848" s="328"/>
      <c r="NL848" s="328"/>
      <c r="NM848" s="328"/>
      <c r="NN848" s="328"/>
      <c r="NO848" s="328"/>
      <c r="NP848" s="328"/>
      <c r="NQ848" s="328"/>
      <c r="NR848" s="328"/>
      <c r="NS848" s="328"/>
      <c r="NT848" s="328"/>
      <c r="NU848" s="328"/>
      <c r="NV848" s="328"/>
      <c r="NW848" s="328"/>
      <c r="NX848" s="328"/>
      <c r="NY848" s="328"/>
      <c r="NZ848" s="328"/>
      <c r="OA848" s="328"/>
      <c r="OB848" s="328"/>
      <c r="OC848" s="328"/>
      <c r="OD848" s="328"/>
      <c r="OE848" s="328"/>
      <c r="OF848" s="328"/>
      <c r="OG848" s="328"/>
      <c r="OH848" s="328"/>
      <c r="OI848" s="328"/>
      <c r="OJ848" s="328"/>
      <c r="OK848" s="328"/>
      <c r="OL848" s="328"/>
      <c r="OM848" s="328"/>
      <c r="ON848" s="328"/>
      <c r="OO848" s="328"/>
      <c r="OP848" s="328"/>
      <c r="OQ848" s="328"/>
      <c r="OR848" s="328"/>
      <c r="OS848" s="328"/>
      <c r="OT848" s="328"/>
      <c r="OU848" s="328"/>
      <c r="OV848" s="328"/>
      <c r="OW848" s="328"/>
      <c r="OX848" s="328"/>
      <c r="OY848" s="328"/>
      <c r="OZ848" s="328"/>
      <c r="PA848" s="328"/>
      <c r="PB848" s="328"/>
      <c r="PC848" s="328"/>
      <c r="PD848" s="328"/>
      <c r="PE848" s="328"/>
      <c r="PF848" s="328"/>
      <c r="PG848" s="328"/>
      <c r="PH848" s="328"/>
      <c r="PI848" s="328"/>
      <c r="PJ848" s="328"/>
      <c r="PK848" s="328"/>
      <c r="PL848" s="328"/>
      <c r="PM848" s="328"/>
      <c r="PN848" s="328"/>
      <c r="PO848" s="328"/>
      <c r="PP848" s="328"/>
      <c r="PQ848" s="328"/>
      <c r="PR848" s="328"/>
      <c r="PS848" s="328"/>
      <c r="PT848" s="328"/>
      <c r="PU848" s="328"/>
      <c r="PV848" s="328"/>
      <c r="PW848" s="328"/>
      <c r="PX848" s="328"/>
      <c r="PY848" s="328"/>
      <c r="PZ848" s="328"/>
      <c r="QA848" s="328"/>
      <c r="QB848" s="328"/>
      <c r="QC848" s="328"/>
      <c r="QD848" s="328"/>
      <c r="QE848" s="328"/>
      <c r="QF848" s="328"/>
      <c r="QG848" s="328"/>
      <c r="QH848" s="328"/>
      <c r="QI848" s="328"/>
      <c r="QJ848" s="328"/>
      <c r="QK848" s="328"/>
      <c r="QL848" s="328"/>
      <c r="QM848" s="328"/>
      <c r="QN848" s="328"/>
      <c r="QO848" s="328"/>
      <c r="QP848" s="328"/>
      <c r="QQ848" s="328"/>
      <c r="QR848" s="328"/>
      <c r="QS848" s="328"/>
      <c r="QT848" s="328"/>
      <c r="QU848" s="328"/>
      <c r="QV848" s="328"/>
      <c r="QW848" s="328"/>
      <c r="QX848" s="328"/>
      <c r="QY848" s="328"/>
      <c r="QZ848" s="328"/>
      <c r="RA848" s="328"/>
      <c r="RB848" s="328"/>
      <c r="RC848" s="328"/>
      <c r="RD848" s="328"/>
      <c r="RE848" s="328"/>
      <c r="RF848" s="328"/>
      <c r="RG848" s="328"/>
      <c r="RH848" s="328"/>
      <c r="RI848" s="328"/>
      <c r="RJ848" s="328"/>
      <c r="RK848" s="328"/>
      <c r="RL848" s="328"/>
      <c r="RM848" s="328"/>
      <c r="RN848" s="328"/>
      <c r="RO848" s="328"/>
      <c r="RP848" s="328"/>
      <c r="RQ848" s="328"/>
      <c r="RR848" s="328"/>
      <c r="RS848" s="328"/>
      <c r="RT848" s="328"/>
      <c r="RU848" s="328"/>
      <c r="RV848" s="328"/>
      <c r="RW848" s="328"/>
      <c r="RX848" s="328"/>
      <c r="RY848" s="328"/>
      <c r="RZ848" s="328"/>
      <c r="SA848" s="328"/>
      <c r="SB848" s="328"/>
      <c r="SC848" s="328"/>
      <c r="SD848" s="328"/>
      <c r="SE848" s="328"/>
      <c r="SF848" s="328"/>
      <c r="SG848" s="328"/>
      <c r="SH848" s="328"/>
      <c r="SI848" s="328"/>
      <c r="SJ848" s="328"/>
      <c r="SK848" s="328"/>
      <c r="SL848" s="328"/>
      <c r="SM848" s="328"/>
      <c r="SN848" s="328"/>
      <c r="SO848" s="328"/>
      <c r="SP848" s="328"/>
      <c r="SQ848" s="328"/>
      <c r="SR848" s="328"/>
      <c r="SS848" s="328"/>
      <c r="ST848" s="328"/>
      <c r="SU848" s="328"/>
      <c r="SV848" s="328"/>
      <c r="SW848" s="328"/>
      <c r="SX848" s="328"/>
      <c r="SY848" s="328"/>
      <c r="SZ848" s="328"/>
      <c r="TA848" s="328"/>
      <c r="TB848" s="328"/>
      <c r="TC848" s="328"/>
      <c r="TD848" s="328"/>
      <c r="TE848" s="328"/>
      <c r="TF848" s="328"/>
      <c r="TG848" s="328"/>
      <c r="TH848" s="328"/>
      <c r="TI848" s="328"/>
      <c r="TJ848" s="328"/>
      <c r="TK848" s="328"/>
      <c r="TL848" s="328"/>
      <c r="TM848" s="328"/>
      <c r="TN848" s="328"/>
      <c r="TO848" s="328"/>
      <c r="TP848" s="328"/>
      <c r="TQ848" s="328"/>
      <c r="TR848" s="328"/>
      <c r="TS848" s="328"/>
      <c r="TT848" s="328"/>
      <c r="TU848" s="328"/>
      <c r="TV848" s="328"/>
      <c r="TW848" s="328"/>
      <c r="TX848" s="328"/>
      <c r="TY848" s="328"/>
      <c r="TZ848" s="328"/>
      <c r="UA848" s="328"/>
      <c r="UB848" s="328"/>
      <c r="UC848" s="328"/>
      <c r="UD848" s="328"/>
      <c r="UE848" s="328"/>
      <c r="UF848" s="328"/>
      <c r="UG848" s="328"/>
      <c r="UH848" s="328"/>
      <c r="UI848" s="328"/>
      <c r="UJ848" s="328"/>
      <c r="UK848" s="328"/>
      <c r="UL848" s="328"/>
      <c r="UM848" s="328"/>
      <c r="UN848" s="328"/>
      <c r="UO848" s="328"/>
      <c r="UP848" s="328"/>
      <c r="UQ848" s="328"/>
      <c r="UR848" s="328"/>
      <c r="US848" s="328"/>
      <c r="UT848" s="328"/>
      <c r="UU848" s="328"/>
      <c r="UV848" s="328"/>
      <c r="UW848" s="328"/>
      <c r="UX848" s="328"/>
      <c r="UY848" s="328"/>
      <c r="UZ848" s="328"/>
      <c r="VA848" s="328"/>
      <c r="VB848" s="328"/>
      <c r="VC848" s="328"/>
      <c r="VD848" s="328"/>
      <c r="VE848" s="328"/>
      <c r="VF848" s="328"/>
      <c r="VG848" s="328"/>
      <c r="VH848" s="328"/>
      <c r="VI848" s="328"/>
      <c r="VJ848" s="328"/>
      <c r="VK848" s="328"/>
      <c r="VL848" s="328"/>
      <c r="VM848" s="328"/>
      <c r="VN848" s="328"/>
      <c r="VO848" s="328"/>
      <c r="VP848" s="328"/>
      <c r="VQ848" s="328"/>
      <c r="VR848" s="328"/>
      <c r="VS848" s="328"/>
      <c r="VT848" s="328"/>
      <c r="VU848" s="328"/>
      <c r="VV848" s="328"/>
      <c r="VW848" s="328"/>
      <c r="VX848" s="328"/>
      <c r="VY848" s="328"/>
      <c r="VZ848" s="328"/>
      <c r="WA848" s="328"/>
      <c r="WB848" s="328"/>
      <c r="WC848" s="328"/>
      <c r="WD848" s="328"/>
      <c r="WE848" s="328"/>
      <c r="WF848" s="328"/>
      <c r="WG848" s="328"/>
      <c r="WH848" s="328"/>
      <c r="WI848" s="328"/>
      <c r="WJ848" s="328"/>
      <c r="WK848" s="328"/>
      <c r="WL848" s="328"/>
      <c r="WM848" s="328"/>
      <c r="WN848" s="328"/>
      <c r="WO848" s="328"/>
      <c r="WP848" s="328"/>
      <c r="WQ848" s="328"/>
      <c r="WR848" s="328"/>
      <c r="WS848" s="328"/>
      <c r="WT848" s="328"/>
      <c r="WU848" s="328"/>
      <c r="WV848" s="328"/>
      <c r="WW848" s="328"/>
      <c r="WX848" s="328"/>
      <c r="WY848" s="328"/>
      <c r="WZ848" s="328"/>
      <c r="XA848" s="328"/>
      <c r="XB848" s="328"/>
      <c r="XC848" s="328"/>
      <c r="XD848" s="328"/>
      <c r="XE848" s="328"/>
      <c r="XF848" s="328"/>
      <c r="XG848" s="328"/>
      <c r="XH848" s="328"/>
      <c r="XI848" s="328"/>
      <c r="XJ848" s="328"/>
      <c r="XK848" s="328"/>
      <c r="XL848" s="328"/>
      <c r="XM848" s="328"/>
      <c r="XN848" s="328"/>
      <c r="XO848" s="328"/>
      <c r="XP848" s="328"/>
      <c r="XQ848" s="328"/>
      <c r="XR848" s="328"/>
      <c r="XS848" s="328"/>
      <c r="XT848" s="328"/>
      <c r="XU848" s="328"/>
      <c r="XV848" s="328"/>
      <c r="XW848" s="328"/>
      <c r="XX848" s="328"/>
      <c r="XY848" s="328"/>
      <c r="XZ848" s="328"/>
      <c r="YA848" s="328"/>
      <c r="YB848" s="328"/>
      <c r="YC848" s="328"/>
      <c r="YD848" s="328"/>
      <c r="YE848" s="328"/>
      <c r="YF848" s="328"/>
      <c r="YG848" s="328"/>
      <c r="YH848" s="328"/>
      <c r="YI848" s="328"/>
      <c r="YJ848" s="328"/>
      <c r="YK848" s="328"/>
      <c r="YL848" s="328"/>
      <c r="YM848" s="328"/>
      <c r="YN848" s="328"/>
      <c r="YO848" s="328"/>
      <c r="YP848" s="328"/>
      <c r="YQ848" s="328"/>
      <c r="YR848" s="328"/>
      <c r="YS848" s="328"/>
      <c r="YT848" s="328"/>
      <c r="YU848" s="328"/>
      <c r="YV848" s="328"/>
      <c r="YW848" s="328"/>
      <c r="YX848" s="328"/>
      <c r="YY848" s="328"/>
      <c r="YZ848" s="328"/>
      <c r="ZA848" s="328"/>
      <c r="ZB848" s="328"/>
      <c r="ZC848" s="328"/>
      <c r="ZD848" s="328"/>
      <c r="ZE848" s="328"/>
      <c r="ZF848" s="328"/>
      <c r="ZG848" s="328"/>
      <c r="ZH848" s="328"/>
      <c r="ZI848" s="328"/>
      <c r="ZJ848" s="328"/>
      <c r="ZK848" s="328"/>
      <c r="ZL848" s="328"/>
      <c r="ZM848" s="328"/>
      <c r="ZN848" s="328"/>
      <c r="ZO848" s="328"/>
      <c r="ZP848" s="328"/>
      <c r="ZQ848" s="328"/>
      <c r="ZR848" s="328"/>
      <c r="ZS848" s="328"/>
      <c r="ZT848" s="328"/>
      <c r="ZU848" s="328"/>
      <c r="ZV848" s="328"/>
      <c r="ZW848" s="328"/>
      <c r="ZX848" s="328"/>
      <c r="ZY848" s="328"/>
      <c r="ZZ848" s="328"/>
      <c r="AAA848" s="328"/>
      <c r="AAB848" s="328"/>
      <c r="AAC848" s="328"/>
      <c r="AAD848" s="328"/>
      <c r="AAE848" s="328"/>
      <c r="AAF848" s="328"/>
      <c r="AAG848" s="328"/>
      <c r="AAH848" s="328"/>
      <c r="AAI848" s="328"/>
      <c r="AAJ848" s="328"/>
      <c r="AAK848" s="328"/>
      <c r="AAL848" s="328"/>
      <c r="AAM848" s="328"/>
      <c r="AAN848" s="328"/>
      <c r="AAO848" s="328"/>
      <c r="AAP848" s="328"/>
      <c r="AAQ848" s="328"/>
      <c r="AAR848" s="328"/>
      <c r="AAS848" s="328"/>
      <c r="AAT848" s="328"/>
      <c r="AAU848" s="328"/>
      <c r="AAV848" s="328"/>
      <c r="AAW848" s="328"/>
      <c r="AAX848" s="328"/>
      <c r="AAY848" s="328"/>
      <c r="AAZ848" s="328"/>
      <c r="ABA848" s="328"/>
      <c r="ABB848" s="328"/>
      <c r="ABC848" s="328"/>
      <c r="ABD848" s="328"/>
      <c r="ABE848" s="328"/>
      <c r="ABF848" s="328"/>
      <c r="ABG848" s="328"/>
      <c r="ABH848" s="328"/>
      <c r="ABI848" s="328"/>
      <c r="ABJ848" s="328"/>
      <c r="ABK848" s="328"/>
      <c r="ABL848" s="328"/>
      <c r="ABM848" s="328"/>
      <c r="ABN848" s="328"/>
      <c r="ABO848" s="328"/>
      <c r="ABP848" s="328"/>
      <c r="ABQ848" s="328"/>
      <c r="ABR848" s="328"/>
      <c r="ABS848" s="328"/>
      <c r="ABT848" s="328"/>
      <c r="ABU848" s="328"/>
      <c r="ABV848" s="328"/>
      <c r="ABW848" s="328"/>
      <c r="ABX848" s="328"/>
      <c r="ABY848" s="328"/>
      <c r="ABZ848" s="328"/>
      <c r="ACA848" s="328"/>
      <c r="ACB848" s="328"/>
      <c r="ACC848" s="328"/>
      <c r="ACD848" s="328"/>
      <c r="ACE848" s="328"/>
      <c r="ACF848" s="328"/>
      <c r="ACG848" s="328"/>
      <c r="ACH848" s="328"/>
      <c r="ACI848" s="328"/>
      <c r="ACJ848" s="328"/>
      <c r="ACK848" s="328"/>
      <c r="ACL848" s="328"/>
      <c r="ACM848" s="328"/>
      <c r="ACN848" s="328"/>
      <c r="ACO848" s="328"/>
      <c r="ACP848" s="328"/>
      <c r="ACQ848" s="328"/>
      <c r="ACR848" s="328"/>
      <c r="ACS848" s="328"/>
      <c r="ACT848" s="328"/>
      <c r="ACU848" s="328"/>
      <c r="ACV848" s="328"/>
      <c r="ACW848" s="328"/>
      <c r="ACX848" s="328"/>
      <c r="ACY848" s="328"/>
      <c r="ACZ848" s="328"/>
      <c r="ADA848" s="328"/>
      <c r="ADB848" s="328"/>
      <c r="ADC848" s="328"/>
      <c r="ADD848" s="328"/>
      <c r="ADE848" s="328"/>
      <c r="ADF848" s="328"/>
      <c r="ADG848" s="328"/>
      <c r="ADH848" s="328"/>
      <c r="ADI848" s="328"/>
      <c r="ADJ848" s="328"/>
      <c r="ADK848" s="328"/>
      <c r="ADL848" s="328"/>
      <c r="ADM848" s="328"/>
      <c r="ADN848" s="328"/>
      <c r="ADO848" s="328"/>
      <c r="ADP848" s="328"/>
      <c r="ADQ848" s="328"/>
      <c r="ADR848" s="328"/>
      <c r="ADS848" s="328"/>
      <c r="ADT848" s="328"/>
      <c r="ADU848" s="328"/>
      <c r="ADV848" s="328"/>
      <c r="ADW848" s="328"/>
      <c r="ADX848" s="328"/>
      <c r="ADY848" s="328"/>
      <c r="ADZ848" s="328"/>
      <c r="AEA848" s="328"/>
      <c r="AEB848" s="328"/>
      <c r="AEC848" s="328"/>
      <c r="AED848" s="328"/>
      <c r="AEE848" s="328"/>
      <c r="AEF848" s="328"/>
      <c r="AEG848" s="328"/>
      <c r="AEH848" s="328"/>
      <c r="AEI848" s="328"/>
      <c r="AEJ848" s="328"/>
      <c r="AEK848" s="328"/>
      <c r="AEL848" s="328"/>
      <c r="AEM848" s="328"/>
      <c r="AEN848" s="328"/>
      <c r="AEO848" s="328"/>
      <c r="AEP848" s="328"/>
      <c r="AEQ848" s="328"/>
      <c r="AER848" s="328"/>
      <c r="AES848" s="328"/>
      <c r="AET848" s="328"/>
      <c r="AEU848" s="328"/>
      <c r="AEV848" s="328"/>
      <c r="AEW848" s="328"/>
      <c r="AEX848" s="328"/>
      <c r="AEY848" s="328"/>
      <c r="AEZ848" s="328"/>
      <c r="AFA848" s="328"/>
      <c r="AFB848" s="328"/>
      <c r="AFC848" s="328"/>
      <c r="AFD848" s="328"/>
      <c r="AFE848" s="328"/>
      <c r="AFF848" s="328"/>
      <c r="AFG848" s="328"/>
      <c r="AFH848" s="328"/>
      <c r="AFI848" s="328"/>
      <c r="AFJ848" s="328"/>
      <c r="AFK848" s="328"/>
      <c r="AFL848" s="328"/>
      <c r="AFM848" s="328"/>
      <c r="AFN848" s="328"/>
      <c r="AFO848" s="328"/>
      <c r="AFP848" s="328"/>
      <c r="AFQ848" s="328"/>
      <c r="AFR848" s="328"/>
      <c r="AFS848" s="328"/>
      <c r="AFT848" s="328"/>
      <c r="AFU848" s="328"/>
      <c r="AFV848" s="328"/>
      <c r="AFW848" s="328"/>
      <c r="AFX848" s="328"/>
      <c r="AFY848" s="328"/>
      <c r="AFZ848" s="328"/>
      <c r="AGA848" s="328"/>
      <c r="AGB848" s="328"/>
      <c r="AGC848" s="328"/>
      <c r="AGD848" s="328"/>
      <c r="AGE848" s="328"/>
      <c r="AGF848" s="328"/>
      <c r="AGG848" s="328"/>
      <c r="AGH848" s="328"/>
      <c r="AGI848" s="328"/>
      <c r="AGJ848" s="328"/>
      <c r="AGK848" s="328"/>
      <c r="AGL848" s="328"/>
      <c r="AGM848" s="328"/>
      <c r="AGN848" s="328"/>
      <c r="AGO848" s="328"/>
      <c r="AGP848" s="328"/>
      <c r="AGQ848" s="328"/>
      <c r="AGR848" s="328"/>
      <c r="AGS848" s="328"/>
      <c r="AGT848" s="328"/>
      <c r="AGU848" s="328"/>
      <c r="AGV848" s="328"/>
      <c r="AGW848" s="328"/>
      <c r="AGX848" s="328"/>
      <c r="AGY848" s="328"/>
      <c r="AGZ848" s="328"/>
      <c r="AHA848" s="328"/>
      <c r="AHB848" s="328"/>
      <c r="AHC848" s="328"/>
      <c r="AHD848" s="328"/>
      <c r="AHE848" s="328"/>
      <c r="AHF848" s="328"/>
      <c r="AHG848" s="328"/>
      <c r="AHH848" s="328"/>
      <c r="AHI848" s="328"/>
      <c r="AHJ848" s="328"/>
      <c r="AHK848" s="328"/>
      <c r="AHL848" s="328"/>
      <c r="AHM848" s="328"/>
      <c r="AHN848" s="328"/>
      <c r="AHO848" s="328"/>
      <c r="AHP848" s="328"/>
      <c r="AHQ848" s="328"/>
      <c r="AHR848" s="328"/>
      <c r="AHS848" s="328"/>
      <c r="AHT848" s="328"/>
      <c r="AHU848" s="328"/>
      <c r="AHV848" s="328"/>
      <c r="AHW848" s="328"/>
      <c r="AHX848" s="328"/>
      <c r="AHY848" s="328"/>
      <c r="AHZ848" s="328"/>
      <c r="AIA848" s="328"/>
      <c r="AIB848" s="328"/>
      <c r="AIC848" s="328"/>
      <c r="AID848" s="328"/>
      <c r="AIE848" s="328"/>
      <c r="AIF848" s="328"/>
      <c r="AIG848" s="328"/>
      <c r="AIH848" s="328"/>
      <c r="AII848" s="328"/>
      <c r="AIJ848" s="328"/>
      <c r="AIK848" s="328"/>
      <c r="AIL848" s="328"/>
      <c r="AIM848" s="328"/>
      <c r="AIN848" s="328"/>
      <c r="AIO848" s="328"/>
      <c r="AIP848" s="328"/>
      <c r="AIQ848" s="328"/>
      <c r="AIR848" s="328"/>
      <c r="AIS848" s="328"/>
      <c r="AIT848" s="328"/>
      <c r="AIU848" s="328"/>
      <c r="AIV848" s="328"/>
      <c r="AIW848" s="328"/>
      <c r="AIX848" s="328"/>
      <c r="AIY848" s="328"/>
      <c r="AIZ848" s="328"/>
      <c r="AJA848" s="328"/>
      <c r="AJB848" s="328"/>
      <c r="AJC848" s="328"/>
      <c r="AJD848" s="328"/>
      <c r="AJE848" s="328"/>
      <c r="AJF848" s="328"/>
      <c r="AJG848" s="328"/>
      <c r="AJH848" s="328"/>
      <c r="AJI848" s="328"/>
      <c r="AJJ848" s="328"/>
      <c r="AJK848" s="328"/>
      <c r="AJL848" s="328"/>
      <c r="AJM848" s="328"/>
      <c r="AJN848" s="328"/>
      <c r="AJO848" s="328"/>
      <c r="AJP848" s="328"/>
      <c r="AJQ848" s="328"/>
      <c r="AJR848" s="328"/>
      <c r="AJS848" s="328"/>
      <c r="AJT848" s="328"/>
      <c r="AJU848" s="328"/>
      <c r="AJV848" s="328"/>
      <c r="AJW848" s="328"/>
      <c r="AJX848" s="328"/>
      <c r="AJY848" s="328"/>
      <c r="AJZ848" s="328"/>
      <c r="AKA848" s="328"/>
      <c r="AKB848" s="328"/>
      <c r="AKC848" s="328"/>
      <c r="AKD848" s="328"/>
      <c r="AKE848" s="328"/>
      <c r="AKF848" s="328"/>
      <c r="AKG848" s="328"/>
      <c r="AKH848" s="328"/>
      <c r="AKI848" s="328"/>
      <c r="AKJ848" s="328"/>
      <c r="AKK848" s="328"/>
      <c r="AKL848" s="328"/>
      <c r="AKM848" s="328"/>
      <c r="AKN848" s="328"/>
      <c r="AKO848" s="328"/>
      <c r="AKP848" s="328"/>
      <c r="AKQ848" s="328"/>
      <c r="AKR848" s="328"/>
      <c r="AKS848" s="328"/>
      <c r="AKT848" s="328"/>
      <c r="AKU848" s="328"/>
      <c r="AKV848" s="328"/>
      <c r="AKW848" s="328"/>
      <c r="AKX848" s="328"/>
      <c r="AKY848" s="328"/>
      <c r="AKZ848" s="328"/>
      <c r="ALA848" s="328"/>
      <c r="ALB848" s="328"/>
      <c r="ALC848" s="328"/>
      <c r="ALD848" s="328"/>
      <c r="ALE848" s="328"/>
      <c r="ALF848" s="328"/>
      <c r="ALG848" s="328"/>
      <c r="ALH848" s="328"/>
      <c r="ALI848" s="328"/>
      <c r="ALJ848" s="328"/>
      <c r="ALK848" s="328"/>
      <c r="ALL848" s="328"/>
      <c r="ALM848" s="328"/>
      <c r="ALN848" s="328"/>
      <c r="ALO848" s="328"/>
      <c r="ALP848" s="328"/>
      <c r="ALQ848" s="328"/>
      <c r="ALR848" s="328"/>
      <c r="ALS848" s="328"/>
      <c r="ALT848" s="328"/>
      <c r="ALU848" s="328"/>
      <c r="ALV848" s="328"/>
      <c r="ALW848" s="328"/>
      <c r="ALX848" s="328"/>
      <c r="ALY848" s="328"/>
      <c r="ALZ848" s="328"/>
      <c r="AMA848" s="328"/>
      <c r="AMB848" s="328"/>
      <c r="AMC848" s="328"/>
      <c r="AMD848" s="328"/>
      <c r="AME848" s="328"/>
      <c r="AMF848" s="328"/>
      <c r="AMG848" s="328"/>
      <c r="AMH848" s="328"/>
      <c r="AMI848" s="328"/>
      <c r="AMJ848" s="328"/>
      <c r="AMK848" s="328"/>
      <c r="AML848" s="328"/>
      <c r="AMM848" s="328"/>
      <c r="AMN848" s="328"/>
      <c r="AMO848" s="328"/>
      <c r="AMP848" s="328"/>
      <c r="AMQ848" s="328"/>
      <c r="AMR848" s="328"/>
      <c r="AMS848" s="328"/>
      <c r="AMT848" s="328"/>
      <c r="AMU848" s="328"/>
      <c r="AMV848" s="328"/>
      <c r="AMW848" s="328"/>
      <c r="AMX848" s="328"/>
      <c r="AMY848" s="328"/>
      <c r="AMZ848" s="328"/>
      <c r="ANA848" s="328"/>
      <c r="ANB848" s="328"/>
      <c r="ANC848" s="328"/>
      <c r="AND848" s="328"/>
      <c r="ANE848" s="328"/>
      <c r="ANF848" s="328"/>
      <c r="ANG848" s="328"/>
      <c r="ANH848" s="328"/>
      <c r="ANI848" s="328"/>
      <c r="ANJ848" s="328"/>
      <c r="ANK848" s="328"/>
      <c r="ANL848" s="328"/>
      <c r="ANM848" s="328"/>
      <c r="ANN848" s="328"/>
      <c r="ANO848" s="328"/>
      <c r="ANP848" s="328"/>
      <c r="ANQ848" s="328"/>
      <c r="ANR848" s="328"/>
      <c r="ANS848" s="328"/>
      <c r="ANT848" s="328"/>
      <c r="ANU848" s="328"/>
      <c r="ANV848" s="328"/>
      <c r="ANW848" s="328"/>
      <c r="ANX848" s="328"/>
      <c r="ANY848" s="328"/>
      <c r="ANZ848" s="328"/>
      <c r="AOA848" s="328"/>
      <c r="AOB848" s="328"/>
      <c r="AOC848" s="328"/>
      <c r="AOD848" s="328"/>
      <c r="AOE848" s="328"/>
      <c r="AOF848" s="328"/>
      <c r="AOG848" s="328"/>
      <c r="AOH848" s="328"/>
      <c r="AOI848" s="328"/>
      <c r="AOJ848" s="328"/>
      <c r="AOK848" s="328"/>
      <c r="AOL848" s="328"/>
      <c r="AOM848" s="328"/>
      <c r="AON848" s="328"/>
      <c r="AOO848" s="328"/>
      <c r="AOP848" s="328"/>
      <c r="AOQ848" s="328"/>
      <c r="AOR848" s="328"/>
      <c r="AOS848" s="328"/>
      <c r="AOT848" s="328"/>
      <c r="AOU848" s="328"/>
      <c r="AOV848" s="328"/>
      <c r="AOW848" s="328"/>
      <c r="AOX848" s="328"/>
      <c r="AOY848" s="328"/>
      <c r="AOZ848" s="328"/>
      <c r="APA848" s="328"/>
      <c r="APB848" s="328"/>
      <c r="APC848" s="328"/>
      <c r="APD848" s="328"/>
      <c r="APE848" s="328"/>
      <c r="APF848" s="328"/>
      <c r="APG848" s="328"/>
      <c r="APH848" s="328"/>
      <c r="API848" s="328"/>
      <c r="APJ848" s="328"/>
      <c r="APK848" s="328"/>
      <c r="APL848" s="328"/>
      <c r="APM848" s="328"/>
      <c r="APN848" s="328"/>
      <c r="APO848" s="328"/>
      <c r="APP848" s="328"/>
      <c r="APQ848" s="328"/>
      <c r="APR848" s="328"/>
      <c r="APS848" s="328"/>
      <c r="APT848" s="328"/>
      <c r="APU848" s="328"/>
      <c r="APV848" s="328"/>
      <c r="APW848" s="328"/>
      <c r="APX848" s="328"/>
      <c r="APY848" s="328"/>
      <c r="APZ848" s="328"/>
      <c r="AQA848" s="328"/>
      <c r="AQB848" s="328"/>
      <c r="AQC848" s="328"/>
      <c r="AQD848" s="328"/>
      <c r="AQE848" s="328"/>
      <c r="AQF848" s="328"/>
      <c r="AQG848" s="328"/>
      <c r="AQH848" s="328"/>
      <c r="AQI848" s="328"/>
      <c r="AQJ848" s="328"/>
      <c r="AQK848" s="328"/>
      <c r="AQL848" s="328"/>
      <c r="AQM848" s="328"/>
      <c r="AQN848" s="328"/>
      <c r="AQO848" s="328"/>
      <c r="AQP848" s="328"/>
      <c r="AQQ848" s="328"/>
      <c r="AQR848" s="328"/>
      <c r="AQS848" s="328"/>
      <c r="AQT848" s="328"/>
      <c r="AQU848" s="328"/>
      <c r="AQV848" s="328"/>
      <c r="AQW848" s="328"/>
      <c r="AQX848" s="328"/>
      <c r="AQY848" s="328"/>
      <c r="AQZ848" s="328"/>
      <c r="ARA848" s="328"/>
      <c r="ARB848" s="328"/>
      <c r="ARC848" s="328"/>
      <c r="ARD848" s="328"/>
      <c r="ARE848" s="328"/>
      <c r="ARF848" s="328"/>
      <c r="ARG848" s="328"/>
      <c r="ARH848" s="328"/>
      <c r="ARI848" s="328"/>
      <c r="ARJ848" s="328"/>
      <c r="ARK848" s="328"/>
      <c r="ARL848" s="328"/>
      <c r="ARM848" s="328"/>
      <c r="ARN848" s="328"/>
      <c r="ARO848" s="328"/>
      <c r="ARP848" s="328"/>
      <c r="ARQ848" s="328"/>
      <c r="ARR848" s="328"/>
      <c r="ARS848" s="328"/>
      <c r="ART848" s="328"/>
      <c r="ARU848" s="328"/>
      <c r="ARV848" s="328"/>
      <c r="ARW848" s="328"/>
      <c r="ARX848" s="328"/>
      <c r="ARY848" s="328"/>
      <c r="ARZ848" s="328"/>
      <c r="ASA848" s="328"/>
      <c r="ASB848" s="328"/>
      <c r="ASC848" s="328"/>
      <c r="ASD848" s="328"/>
      <c r="ASE848" s="328"/>
      <c r="ASF848" s="328"/>
      <c r="ASG848" s="328"/>
      <c r="ASH848" s="328"/>
      <c r="ASI848" s="328"/>
      <c r="ASJ848" s="328"/>
      <c r="ASK848" s="328"/>
      <c r="ASL848" s="328"/>
      <c r="ASM848" s="328"/>
      <c r="ASN848" s="328"/>
      <c r="ASO848" s="328"/>
      <c r="ASP848" s="328"/>
      <c r="ASQ848" s="328"/>
      <c r="ASR848" s="328"/>
      <c r="ASS848" s="328"/>
      <c r="AST848" s="328"/>
      <c r="ASU848" s="328"/>
      <c r="ASV848" s="328"/>
      <c r="ASW848" s="328"/>
      <c r="ASX848" s="328"/>
      <c r="ASY848" s="328"/>
      <c r="ASZ848" s="328"/>
      <c r="ATA848" s="328"/>
      <c r="ATB848" s="328"/>
      <c r="ATC848" s="328"/>
      <c r="ATD848" s="328"/>
      <c r="ATE848" s="328"/>
      <c r="ATF848" s="328"/>
      <c r="ATG848" s="328"/>
      <c r="ATH848" s="328"/>
      <c r="ATI848" s="328"/>
      <c r="ATJ848" s="328"/>
      <c r="ATK848" s="328"/>
      <c r="ATL848" s="328"/>
      <c r="ATM848" s="328"/>
      <c r="ATN848" s="328"/>
      <c r="ATO848" s="328"/>
      <c r="ATP848" s="328"/>
      <c r="ATQ848" s="328"/>
      <c r="ATR848" s="328"/>
      <c r="ATS848" s="328"/>
      <c r="ATT848" s="328"/>
      <c r="ATU848" s="328"/>
      <c r="ATV848" s="328"/>
      <c r="ATW848" s="328"/>
      <c r="ATX848" s="328"/>
      <c r="ATY848" s="328"/>
      <c r="ATZ848" s="328"/>
      <c r="AUA848" s="328"/>
      <c r="AUB848" s="328"/>
      <c r="AUC848" s="328"/>
      <c r="AUD848" s="328"/>
      <c r="AUE848" s="328"/>
      <c r="AUF848" s="328"/>
      <c r="AUG848" s="328"/>
      <c r="AUH848" s="328"/>
      <c r="AUI848" s="328"/>
      <c r="AUJ848" s="328"/>
      <c r="AUK848" s="328"/>
      <c r="AUL848" s="328"/>
      <c r="AUM848" s="328"/>
      <c r="AUN848" s="328"/>
      <c r="AUO848" s="328"/>
      <c r="AUP848" s="328"/>
      <c r="AUQ848" s="328"/>
      <c r="AUR848" s="328"/>
      <c r="AUS848" s="328"/>
      <c r="AUT848" s="328"/>
      <c r="AUU848" s="328"/>
      <c r="AUV848" s="328"/>
      <c r="AUW848" s="328"/>
      <c r="AUX848" s="328"/>
      <c r="AUY848" s="328"/>
      <c r="AUZ848" s="328"/>
      <c r="AVA848" s="328"/>
      <c r="AVB848" s="328"/>
      <c r="AVC848" s="328"/>
      <c r="AVD848" s="328"/>
      <c r="AVE848" s="328"/>
      <c r="AVF848" s="328"/>
      <c r="AVG848" s="328"/>
      <c r="AVH848" s="328"/>
      <c r="AVI848" s="328"/>
      <c r="AVJ848" s="328"/>
      <c r="AVK848" s="328"/>
      <c r="AVL848" s="328"/>
      <c r="AVM848" s="328"/>
      <c r="AVN848" s="328"/>
      <c r="AVO848" s="328"/>
      <c r="AVP848" s="328"/>
      <c r="AVQ848" s="328"/>
      <c r="AVR848" s="328"/>
      <c r="AVS848" s="328"/>
      <c r="AVT848" s="328"/>
      <c r="AVU848" s="328"/>
      <c r="AVV848" s="328"/>
      <c r="AVW848" s="328"/>
      <c r="AVX848" s="328"/>
      <c r="AVY848" s="328"/>
      <c r="AVZ848" s="328"/>
      <c r="AWA848" s="328"/>
      <c r="AWB848" s="328"/>
      <c r="AWC848" s="328"/>
      <c r="AWD848" s="328"/>
      <c r="AWE848" s="328"/>
      <c r="AWF848" s="328"/>
      <c r="AWG848" s="328"/>
      <c r="AWH848" s="328"/>
      <c r="AWI848" s="328"/>
      <c r="AWJ848" s="328"/>
      <c r="AWK848" s="328"/>
      <c r="AWL848" s="328"/>
      <c r="AWM848" s="328"/>
      <c r="AWN848" s="328"/>
      <c r="AWO848" s="328"/>
      <c r="AWP848" s="328"/>
      <c r="AWQ848" s="328"/>
      <c r="AWR848" s="328"/>
      <c r="AWS848" s="328"/>
      <c r="AWT848" s="328"/>
      <c r="AWU848" s="328"/>
      <c r="AWV848" s="328"/>
      <c r="AWW848" s="328"/>
      <c r="AWX848" s="328"/>
      <c r="AWY848" s="328"/>
      <c r="AWZ848" s="328"/>
      <c r="AXA848" s="328"/>
      <c r="AXB848" s="328"/>
      <c r="AXC848" s="328"/>
      <c r="AXD848" s="328"/>
      <c r="AXE848" s="328"/>
      <c r="AXF848" s="328"/>
      <c r="AXG848" s="328"/>
      <c r="AXH848" s="328"/>
      <c r="AXI848" s="328"/>
      <c r="AXJ848" s="328"/>
      <c r="AXK848" s="328"/>
      <c r="AXL848" s="328"/>
      <c r="AXM848" s="328"/>
      <c r="AXN848" s="328"/>
      <c r="AXO848" s="328"/>
      <c r="AXP848" s="328"/>
      <c r="AXQ848" s="328"/>
      <c r="AXR848" s="328"/>
      <c r="AXS848" s="328"/>
      <c r="AXT848" s="328"/>
      <c r="AXU848" s="328"/>
      <c r="AXV848" s="328"/>
      <c r="AXW848" s="328"/>
      <c r="AXX848" s="328"/>
      <c r="AXY848" s="328"/>
      <c r="AXZ848" s="328"/>
      <c r="AYA848" s="328"/>
      <c r="AYB848" s="328"/>
      <c r="AYC848" s="328"/>
      <c r="AYD848" s="328"/>
      <c r="AYE848" s="328"/>
      <c r="AYF848" s="328"/>
      <c r="AYG848" s="328"/>
      <c r="AYH848" s="328"/>
      <c r="AYI848" s="328"/>
      <c r="AYJ848" s="328"/>
      <c r="AYK848" s="328"/>
      <c r="AYL848" s="328"/>
      <c r="AYM848" s="328"/>
      <c r="AYN848" s="328"/>
      <c r="AYO848" s="328"/>
      <c r="AYP848" s="328"/>
      <c r="AYQ848" s="328"/>
      <c r="AYR848" s="328"/>
      <c r="AYS848" s="328"/>
      <c r="AYT848" s="328"/>
      <c r="AYU848" s="328"/>
      <c r="AYV848" s="328"/>
      <c r="AYW848" s="328"/>
      <c r="AYX848" s="328"/>
      <c r="AYY848" s="328"/>
      <c r="AYZ848" s="328"/>
      <c r="AZA848" s="328"/>
      <c r="AZB848" s="328"/>
      <c r="AZC848" s="328"/>
      <c r="AZD848" s="328"/>
      <c r="AZE848" s="328"/>
      <c r="AZF848" s="328"/>
      <c r="AZG848" s="328"/>
      <c r="AZH848" s="328"/>
      <c r="AZI848" s="328"/>
      <c r="AZJ848" s="328"/>
      <c r="AZK848" s="328"/>
      <c r="AZL848" s="328"/>
      <c r="AZM848" s="328"/>
      <c r="AZN848" s="328"/>
      <c r="AZO848" s="328"/>
      <c r="AZP848" s="328"/>
      <c r="AZQ848" s="328"/>
      <c r="AZR848" s="328"/>
      <c r="AZS848" s="328"/>
      <c r="AZT848" s="328"/>
      <c r="AZU848" s="328"/>
      <c r="AZV848" s="328"/>
      <c r="AZW848" s="328"/>
      <c r="AZX848" s="328"/>
      <c r="AZY848" s="328"/>
      <c r="AZZ848" s="328"/>
      <c r="BAA848" s="328"/>
      <c r="BAB848" s="328"/>
      <c r="BAC848" s="328"/>
      <c r="BAD848" s="328"/>
      <c r="BAE848" s="328"/>
      <c r="BAF848" s="328"/>
      <c r="BAG848" s="328"/>
      <c r="BAH848" s="328"/>
      <c r="BAI848" s="328"/>
      <c r="BAJ848" s="328"/>
      <c r="BAK848" s="328"/>
      <c r="BAL848" s="328"/>
      <c r="BAM848" s="328"/>
      <c r="BAN848" s="328"/>
      <c r="BAO848" s="328"/>
      <c r="BAP848" s="328"/>
      <c r="BAQ848" s="328"/>
      <c r="BAR848" s="328"/>
      <c r="BAS848" s="328"/>
      <c r="BAT848" s="328"/>
      <c r="BAU848" s="328"/>
      <c r="BAV848" s="328"/>
      <c r="BAW848" s="328"/>
      <c r="BAX848" s="328"/>
      <c r="BAY848" s="328"/>
      <c r="BAZ848" s="328"/>
      <c r="BBA848" s="328"/>
      <c r="BBB848" s="328"/>
      <c r="BBC848" s="328"/>
      <c r="BBD848" s="328"/>
      <c r="BBE848" s="328"/>
      <c r="BBF848" s="328"/>
      <c r="BBG848" s="328"/>
      <c r="BBH848" s="328"/>
      <c r="BBI848" s="328"/>
      <c r="BBJ848" s="328"/>
      <c r="BBK848" s="328"/>
      <c r="BBL848" s="328"/>
      <c r="BBM848" s="328"/>
      <c r="BBN848" s="328"/>
      <c r="BBO848" s="328"/>
      <c r="BBP848" s="328"/>
      <c r="BBQ848" s="328"/>
      <c r="BBR848" s="328"/>
      <c r="BBS848" s="328"/>
      <c r="BBT848" s="328"/>
      <c r="BBU848" s="328"/>
      <c r="BBV848" s="328"/>
      <c r="BBW848" s="328"/>
      <c r="BBX848" s="328"/>
      <c r="BBY848" s="328"/>
      <c r="BBZ848" s="328"/>
      <c r="BCA848" s="328"/>
      <c r="BCB848" s="328"/>
      <c r="BCC848" s="328"/>
      <c r="BCD848" s="328"/>
      <c r="BCE848" s="328"/>
      <c r="BCF848" s="328"/>
      <c r="BCG848" s="328"/>
      <c r="BCH848" s="328"/>
      <c r="BCI848" s="328"/>
      <c r="BCJ848" s="328"/>
      <c r="BCK848" s="328"/>
      <c r="BCL848" s="328"/>
      <c r="BCM848" s="328"/>
      <c r="BCN848" s="328"/>
      <c r="BCO848" s="328"/>
      <c r="BCP848" s="328"/>
      <c r="BCQ848" s="328"/>
      <c r="BCR848" s="328"/>
      <c r="BCS848" s="328"/>
      <c r="BCT848" s="328"/>
      <c r="BCU848" s="328"/>
      <c r="BCV848" s="328"/>
      <c r="BCW848" s="328"/>
      <c r="BCX848" s="328"/>
      <c r="BCY848" s="328"/>
      <c r="BCZ848" s="328"/>
      <c r="BDA848" s="328"/>
      <c r="BDB848" s="328"/>
      <c r="BDC848" s="328"/>
      <c r="BDD848" s="328"/>
      <c r="BDE848" s="328"/>
      <c r="BDF848" s="328"/>
      <c r="BDG848" s="328"/>
      <c r="BDH848" s="328"/>
      <c r="BDI848" s="328"/>
      <c r="BDJ848" s="328"/>
      <c r="BDK848" s="328"/>
      <c r="BDL848" s="328"/>
      <c r="BDM848" s="328"/>
      <c r="BDN848" s="328"/>
      <c r="BDO848" s="328"/>
      <c r="BDP848" s="328"/>
      <c r="BDQ848" s="328"/>
      <c r="BDR848" s="328"/>
      <c r="BDS848" s="328"/>
      <c r="BDT848" s="328"/>
      <c r="BDU848" s="328"/>
      <c r="BDV848" s="328"/>
      <c r="BDW848" s="328"/>
      <c r="BDX848" s="328"/>
      <c r="BDY848" s="328"/>
      <c r="BDZ848" s="328"/>
      <c r="BEA848" s="328"/>
      <c r="BEB848" s="328"/>
      <c r="BEC848" s="328"/>
      <c r="BED848" s="328"/>
      <c r="BEE848" s="328"/>
      <c r="BEF848" s="328"/>
      <c r="BEG848" s="328"/>
      <c r="BEH848" s="328"/>
      <c r="BEI848" s="328"/>
      <c r="BEJ848" s="328"/>
      <c r="BEK848" s="328"/>
      <c r="BEL848" s="328"/>
      <c r="BEM848" s="328"/>
      <c r="BEN848" s="328"/>
      <c r="BEO848" s="328"/>
      <c r="BEP848" s="328"/>
      <c r="BEQ848" s="328"/>
      <c r="BER848" s="328"/>
      <c r="BES848" s="328"/>
      <c r="BET848" s="328"/>
      <c r="BEU848" s="328"/>
      <c r="BEV848" s="328"/>
      <c r="BEW848" s="328"/>
      <c r="BEX848" s="328"/>
      <c r="BEY848" s="328"/>
      <c r="BEZ848" s="328"/>
      <c r="BFA848" s="328"/>
      <c r="BFB848" s="328"/>
      <c r="BFC848" s="328"/>
      <c r="BFD848" s="328"/>
      <c r="BFE848" s="328"/>
      <c r="BFF848" s="328"/>
      <c r="BFG848" s="328"/>
      <c r="BFH848" s="328"/>
      <c r="BFI848" s="328"/>
      <c r="BFJ848" s="328"/>
      <c r="BFK848" s="328"/>
      <c r="BFL848" s="328"/>
      <c r="BFM848" s="328"/>
      <c r="BFN848" s="328"/>
      <c r="BFO848" s="328"/>
      <c r="BFP848" s="328"/>
      <c r="BFQ848" s="328"/>
      <c r="BFR848" s="328"/>
      <c r="BFS848" s="328"/>
      <c r="BFT848" s="328"/>
      <c r="BFU848" s="328"/>
      <c r="BFV848" s="328"/>
      <c r="BFW848" s="328"/>
      <c r="BFX848" s="328"/>
      <c r="BFY848" s="328"/>
      <c r="BFZ848" s="328"/>
      <c r="BGA848" s="328"/>
      <c r="BGB848" s="328"/>
      <c r="BGC848" s="328"/>
      <c r="BGD848" s="328"/>
      <c r="BGE848" s="328"/>
      <c r="BGF848" s="328"/>
      <c r="BGG848" s="328"/>
      <c r="BGH848" s="328"/>
      <c r="BGI848" s="328"/>
      <c r="BGJ848" s="328"/>
      <c r="BGK848" s="328"/>
      <c r="BGL848" s="328"/>
      <c r="BGM848" s="328"/>
      <c r="BGN848" s="328"/>
      <c r="BGO848" s="328"/>
      <c r="BGP848" s="328"/>
      <c r="BGQ848" s="328"/>
      <c r="BGR848" s="328"/>
      <c r="BGS848" s="328"/>
      <c r="BGT848" s="328"/>
      <c r="BGU848" s="328"/>
      <c r="BGV848" s="328"/>
      <c r="BGW848" s="328"/>
      <c r="BGX848" s="328"/>
      <c r="BGY848" s="328"/>
      <c r="BGZ848" s="328"/>
      <c r="BHA848" s="328"/>
      <c r="BHB848" s="328"/>
      <c r="BHC848" s="328"/>
      <c r="BHD848" s="328"/>
      <c r="BHE848" s="328"/>
      <c r="BHF848" s="328"/>
      <c r="BHG848" s="328"/>
      <c r="BHH848" s="328"/>
      <c r="BHI848" s="328"/>
      <c r="BHJ848" s="328"/>
      <c r="BHK848" s="328"/>
      <c r="BHL848" s="328"/>
      <c r="BHM848" s="328"/>
      <c r="BHN848" s="328"/>
      <c r="BHO848" s="328"/>
      <c r="BHP848" s="328"/>
      <c r="BHQ848" s="328"/>
      <c r="BHR848" s="328"/>
      <c r="BHS848" s="328"/>
      <c r="BHT848" s="328"/>
      <c r="BHU848" s="328"/>
      <c r="BHV848" s="328"/>
      <c r="BHW848" s="328"/>
      <c r="BHX848" s="328"/>
      <c r="BHY848" s="328"/>
      <c r="BHZ848" s="328"/>
      <c r="BIA848" s="328"/>
      <c r="BIB848" s="328"/>
      <c r="BIC848" s="328"/>
      <c r="BID848" s="328"/>
      <c r="BIE848" s="328"/>
      <c r="BIF848" s="328"/>
      <c r="BIG848" s="328"/>
      <c r="BIH848" s="328"/>
      <c r="BII848" s="328"/>
      <c r="BIJ848" s="328"/>
      <c r="BIK848" s="328"/>
      <c r="BIL848" s="328"/>
      <c r="BIM848" s="328"/>
      <c r="BIN848" s="328"/>
      <c r="BIO848" s="328"/>
      <c r="BIP848" s="328"/>
      <c r="BIQ848" s="328"/>
      <c r="BIR848" s="328"/>
      <c r="BIS848" s="328"/>
      <c r="BIT848" s="328"/>
      <c r="BIU848" s="328"/>
      <c r="BIV848" s="328"/>
      <c r="BIW848" s="328"/>
      <c r="BIX848" s="328"/>
      <c r="BIY848" s="328"/>
      <c r="BIZ848" s="328"/>
      <c r="BJA848" s="328"/>
      <c r="BJB848" s="328"/>
      <c r="BJC848" s="328"/>
      <c r="BJD848" s="328"/>
      <c r="BJE848" s="328"/>
      <c r="BJF848" s="328"/>
      <c r="BJG848" s="328"/>
      <c r="BJH848" s="328"/>
      <c r="BJI848" s="328"/>
      <c r="BJJ848" s="328"/>
      <c r="BJK848" s="328"/>
      <c r="BJL848" s="328"/>
      <c r="BJM848" s="328"/>
      <c r="BJN848" s="328"/>
      <c r="BJO848" s="328"/>
      <c r="BJP848" s="328"/>
      <c r="BJQ848" s="328"/>
      <c r="BJR848" s="328"/>
      <c r="BJS848" s="328"/>
      <c r="BJT848" s="328"/>
      <c r="BJU848" s="328"/>
      <c r="BJV848" s="328"/>
      <c r="BJW848" s="328"/>
      <c r="BJX848" s="328"/>
      <c r="BJY848" s="328"/>
      <c r="BJZ848" s="328"/>
      <c r="BKA848" s="328"/>
      <c r="BKB848" s="328"/>
      <c r="BKC848" s="328"/>
      <c r="BKD848" s="328"/>
      <c r="BKE848" s="328"/>
      <c r="BKF848" s="328"/>
      <c r="BKG848" s="328"/>
      <c r="BKH848" s="328"/>
      <c r="BKI848" s="328"/>
      <c r="BKJ848" s="328"/>
      <c r="BKK848" s="328"/>
      <c r="BKL848" s="328"/>
      <c r="BKM848" s="328"/>
      <c r="BKN848" s="328"/>
      <c r="BKO848" s="328"/>
      <c r="BKP848" s="328"/>
      <c r="BKQ848" s="328"/>
      <c r="BKR848" s="328"/>
      <c r="BKS848" s="328"/>
      <c r="BKT848" s="328"/>
      <c r="BKU848" s="328"/>
      <c r="BKV848" s="328"/>
      <c r="BKW848" s="328"/>
      <c r="BKX848" s="328"/>
      <c r="BKY848" s="328"/>
      <c r="BKZ848" s="328"/>
      <c r="BLA848" s="328"/>
      <c r="BLB848" s="328"/>
      <c r="BLC848" s="328"/>
      <c r="BLD848" s="328"/>
      <c r="BLE848" s="328"/>
      <c r="BLF848" s="328"/>
      <c r="BLG848" s="328"/>
      <c r="BLH848" s="328"/>
      <c r="BLI848" s="328"/>
      <c r="BLJ848" s="328"/>
      <c r="BLK848" s="328"/>
      <c r="BLL848" s="328"/>
      <c r="BLM848" s="328"/>
      <c r="BLN848" s="328"/>
      <c r="BLO848" s="328"/>
      <c r="BLP848" s="328"/>
      <c r="BLQ848" s="328"/>
      <c r="BLR848" s="328"/>
      <c r="BLS848" s="328"/>
      <c r="BLT848" s="328"/>
      <c r="BLU848" s="328"/>
      <c r="BLV848" s="328"/>
      <c r="BLW848" s="328"/>
      <c r="BLX848" s="328"/>
      <c r="BLY848" s="328"/>
      <c r="BLZ848" s="328"/>
      <c r="BMA848" s="328"/>
      <c r="BMB848" s="328"/>
      <c r="BMC848" s="328"/>
      <c r="BMD848" s="328"/>
      <c r="BME848" s="328"/>
      <c r="BMF848" s="328"/>
      <c r="BMG848" s="328"/>
      <c r="BMH848" s="328"/>
      <c r="BMI848" s="328"/>
      <c r="BMJ848" s="328"/>
      <c r="BMK848" s="328"/>
      <c r="BML848" s="328"/>
      <c r="BMM848" s="328"/>
      <c r="BMN848" s="328"/>
      <c r="BMO848" s="328"/>
      <c r="BMP848" s="328"/>
      <c r="BMQ848" s="328"/>
      <c r="BMR848" s="328"/>
      <c r="BMS848" s="328"/>
      <c r="BMT848" s="328"/>
      <c r="BMU848" s="328"/>
      <c r="BMV848" s="328"/>
      <c r="BMW848" s="328"/>
      <c r="BMX848" s="328"/>
      <c r="BMY848" s="328"/>
      <c r="BMZ848" s="328"/>
      <c r="BNA848" s="328"/>
      <c r="BNB848" s="328"/>
      <c r="BNC848" s="328"/>
      <c r="BND848" s="328"/>
      <c r="BNE848" s="328"/>
      <c r="BNF848" s="328"/>
      <c r="BNG848" s="328"/>
      <c r="BNH848" s="328"/>
      <c r="BNI848" s="328"/>
      <c r="BNJ848" s="328"/>
      <c r="BNK848" s="328"/>
      <c r="BNL848" s="328"/>
      <c r="BNM848" s="328"/>
      <c r="BNN848" s="328"/>
      <c r="BNO848" s="328"/>
      <c r="BNP848" s="328"/>
      <c r="BNQ848" s="328"/>
      <c r="BNR848" s="328"/>
      <c r="BNS848" s="328"/>
      <c r="BNT848" s="328"/>
      <c r="BNU848" s="328"/>
      <c r="BNV848" s="328"/>
      <c r="BNW848" s="328"/>
      <c r="BNX848" s="328"/>
      <c r="BNY848" s="328"/>
      <c r="BNZ848" s="328"/>
      <c r="BOA848" s="328"/>
      <c r="BOB848" s="328"/>
      <c r="BOC848" s="328"/>
      <c r="BOD848" s="328"/>
      <c r="BOE848" s="328"/>
      <c r="BOF848" s="328"/>
      <c r="BOG848" s="328"/>
      <c r="BOH848" s="328"/>
      <c r="BOI848" s="328"/>
      <c r="BOJ848" s="328"/>
      <c r="BOK848" s="328"/>
      <c r="BOL848" s="328"/>
      <c r="BOM848" s="328"/>
      <c r="BON848" s="328"/>
      <c r="BOO848" s="328"/>
      <c r="BOP848" s="328"/>
      <c r="BOQ848" s="328"/>
      <c r="BOR848" s="328"/>
      <c r="BOS848" s="328"/>
      <c r="BOT848" s="328"/>
      <c r="BOU848" s="328"/>
      <c r="BOV848" s="328"/>
      <c r="BOW848" s="328"/>
      <c r="BOX848" s="328"/>
      <c r="BOY848" s="328"/>
      <c r="BOZ848" s="328"/>
      <c r="BPA848" s="328"/>
      <c r="BPB848" s="328"/>
      <c r="BPC848" s="328"/>
      <c r="BPD848" s="328"/>
      <c r="BPE848" s="328"/>
      <c r="BPF848" s="328"/>
      <c r="BPG848" s="328"/>
      <c r="BPH848" s="328"/>
      <c r="BPI848" s="328"/>
      <c r="BPJ848" s="328"/>
      <c r="BPK848" s="328"/>
      <c r="BPL848" s="328"/>
      <c r="BPM848" s="328"/>
      <c r="BPN848" s="328"/>
      <c r="BPO848" s="328"/>
      <c r="BPP848" s="328"/>
      <c r="BPQ848" s="328"/>
      <c r="BPR848" s="328"/>
      <c r="BPS848" s="328"/>
      <c r="BPT848" s="328"/>
      <c r="BPU848" s="328"/>
      <c r="BPV848" s="328"/>
      <c r="BPW848" s="328"/>
      <c r="BPX848" s="328"/>
      <c r="BPY848" s="328"/>
      <c r="BPZ848" s="328"/>
      <c r="BQA848" s="328"/>
      <c r="BQB848" s="328"/>
      <c r="BQC848" s="328"/>
      <c r="BQD848" s="328"/>
      <c r="BQE848" s="328"/>
      <c r="BQF848" s="328"/>
      <c r="BQG848" s="328"/>
      <c r="BQH848" s="328"/>
      <c r="BQI848" s="328"/>
      <c r="BQJ848" s="328"/>
      <c r="BQK848" s="328"/>
      <c r="BQL848" s="328"/>
      <c r="BQM848" s="328"/>
      <c r="BQN848" s="328"/>
      <c r="BQO848" s="328"/>
      <c r="BQP848" s="328"/>
      <c r="BQQ848" s="328"/>
      <c r="BQR848" s="328"/>
      <c r="BQS848" s="328"/>
      <c r="BQT848" s="328"/>
      <c r="BQU848" s="328"/>
      <c r="BQV848" s="328"/>
      <c r="BQW848" s="328"/>
      <c r="BQX848" s="328"/>
      <c r="BQY848" s="328"/>
      <c r="BQZ848" s="328"/>
      <c r="BRA848" s="328"/>
      <c r="BRB848" s="328"/>
      <c r="BRC848" s="328"/>
      <c r="BRD848" s="328"/>
      <c r="BRE848" s="328"/>
      <c r="BRF848" s="328"/>
      <c r="BRG848" s="328"/>
      <c r="BRH848" s="328"/>
      <c r="BRI848" s="328"/>
      <c r="BRJ848" s="328"/>
      <c r="BRK848" s="328"/>
      <c r="BRL848" s="328"/>
      <c r="BRM848" s="328"/>
      <c r="BRN848" s="328"/>
      <c r="BRO848" s="328"/>
      <c r="BRP848" s="328"/>
      <c r="BRQ848" s="328"/>
      <c r="BRR848" s="328"/>
      <c r="BRS848" s="328"/>
      <c r="BRT848" s="328"/>
      <c r="BRU848" s="328"/>
      <c r="BRV848" s="328"/>
      <c r="BRW848" s="328"/>
      <c r="BRX848" s="328"/>
      <c r="BRY848" s="328"/>
      <c r="BRZ848" s="328"/>
      <c r="BSA848" s="328"/>
      <c r="BSB848" s="328"/>
      <c r="BSC848" s="328"/>
      <c r="BSD848" s="328"/>
      <c r="BSE848" s="328"/>
      <c r="BSF848" s="328"/>
      <c r="BSG848" s="328"/>
      <c r="BSH848" s="328"/>
      <c r="BSI848" s="328"/>
      <c r="BSJ848" s="328"/>
      <c r="BSK848" s="328"/>
      <c r="BSL848" s="328"/>
      <c r="BSM848" s="328"/>
      <c r="BSN848" s="328"/>
      <c r="BSO848" s="328"/>
      <c r="BSP848" s="328"/>
      <c r="BSQ848" s="328"/>
      <c r="BSR848" s="328"/>
      <c r="BSS848" s="328"/>
      <c r="BST848" s="328"/>
      <c r="BSU848" s="328"/>
      <c r="BSV848" s="328"/>
      <c r="BSW848" s="328"/>
      <c r="BSX848" s="328"/>
      <c r="BSY848" s="328"/>
      <c r="BSZ848" s="328"/>
      <c r="BTA848" s="328"/>
      <c r="BTB848" s="328"/>
      <c r="BTC848" s="328"/>
      <c r="BTD848" s="328"/>
      <c r="BTE848" s="328"/>
      <c r="BTF848" s="328"/>
      <c r="BTG848" s="328"/>
      <c r="BTH848" s="328"/>
      <c r="BTI848" s="328"/>
      <c r="BTJ848" s="328"/>
      <c r="BTK848" s="328"/>
      <c r="BTL848" s="328"/>
      <c r="BTM848" s="328"/>
      <c r="BTN848" s="328"/>
      <c r="BTO848" s="328"/>
      <c r="BTP848" s="328"/>
      <c r="BTQ848" s="328"/>
      <c r="BTR848" s="328"/>
      <c r="BTS848" s="328"/>
      <c r="BTT848" s="328"/>
      <c r="BTU848" s="328"/>
      <c r="BTV848" s="328"/>
      <c r="BTW848" s="328"/>
      <c r="BTX848" s="328"/>
      <c r="BTY848" s="328"/>
      <c r="BTZ848" s="328"/>
      <c r="BUA848" s="328"/>
      <c r="BUB848" s="328"/>
      <c r="BUC848" s="328"/>
      <c r="BUD848" s="328"/>
      <c r="BUE848" s="328"/>
      <c r="BUF848" s="328"/>
      <c r="BUG848" s="328"/>
      <c r="BUH848" s="328"/>
      <c r="BUI848" s="328"/>
      <c r="BUJ848" s="328"/>
      <c r="BUK848" s="328"/>
      <c r="BUL848" s="328"/>
      <c r="BUM848" s="328"/>
      <c r="BUN848" s="328"/>
      <c r="BUO848" s="328"/>
      <c r="BUP848" s="328"/>
      <c r="BUQ848" s="328"/>
      <c r="BUR848" s="328"/>
      <c r="BUS848" s="328"/>
      <c r="BUT848" s="328"/>
      <c r="BUU848" s="328"/>
      <c r="BUV848" s="328"/>
      <c r="BUW848" s="328"/>
      <c r="BUX848" s="328"/>
      <c r="BUY848" s="328"/>
      <c r="BUZ848" s="328"/>
      <c r="BVA848" s="328"/>
      <c r="BVB848" s="328"/>
      <c r="BVC848" s="328"/>
      <c r="BVD848" s="328"/>
      <c r="BVE848" s="328"/>
      <c r="BVF848" s="328"/>
      <c r="BVG848" s="328"/>
      <c r="BVH848" s="328"/>
      <c r="BVI848" s="328"/>
      <c r="BVJ848" s="328"/>
      <c r="BVK848" s="328"/>
      <c r="BVL848" s="328"/>
      <c r="BVM848" s="328"/>
      <c r="BVN848" s="328"/>
      <c r="BVO848" s="328"/>
      <c r="BVP848" s="328"/>
      <c r="BVQ848" s="328"/>
      <c r="BVR848" s="328"/>
      <c r="BVS848" s="328"/>
      <c r="BVT848" s="328"/>
      <c r="BVU848" s="328"/>
      <c r="BVV848" s="328"/>
      <c r="BVW848" s="328"/>
      <c r="BVX848" s="328"/>
      <c r="BVY848" s="328"/>
      <c r="BVZ848" s="328"/>
      <c r="BWA848" s="328"/>
      <c r="BWB848" s="328"/>
      <c r="BWC848" s="328"/>
      <c r="BWD848" s="328"/>
      <c r="BWE848" s="328"/>
      <c r="BWF848" s="328"/>
      <c r="BWG848" s="328"/>
      <c r="BWH848" s="328"/>
      <c r="BWI848" s="328"/>
      <c r="BWJ848" s="328"/>
      <c r="BWK848" s="328"/>
      <c r="BWL848" s="328"/>
      <c r="BWM848" s="328"/>
      <c r="BWN848" s="328"/>
      <c r="BWO848" s="328"/>
      <c r="BWP848" s="328"/>
      <c r="BWQ848" s="328"/>
      <c r="BWR848" s="328"/>
      <c r="BWS848" s="328"/>
      <c r="BWT848" s="328"/>
      <c r="BWU848" s="328"/>
      <c r="BWV848" s="328"/>
      <c r="BWW848" s="328"/>
      <c r="BWX848" s="328"/>
      <c r="BWY848" s="328"/>
      <c r="BWZ848" s="328"/>
      <c r="BXA848" s="328"/>
      <c r="BXB848" s="328"/>
      <c r="BXC848" s="328"/>
      <c r="BXD848" s="328"/>
      <c r="BXE848" s="328"/>
      <c r="BXF848" s="328"/>
      <c r="BXG848" s="328"/>
      <c r="BXH848" s="328"/>
      <c r="BXI848" s="328"/>
      <c r="BXJ848" s="328"/>
      <c r="BXK848" s="328"/>
      <c r="BXL848" s="328"/>
      <c r="BXM848" s="328"/>
      <c r="BXN848" s="328"/>
      <c r="BXO848" s="328"/>
      <c r="BXP848" s="328"/>
      <c r="BXQ848" s="328"/>
      <c r="BXR848" s="328"/>
      <c r="BXS848" s="328"/>
      <c r="BXT848" s="328"/>
      <c r="BXU848" s="328"/>
      <c r="BXV848" s="328"/>
      <c r="BXW848" s="328"/>
      <c r="BXX848" s="328"/>
      <c r="BXY848" s="328"/>
      <c r="BXZ848" s="328"/>
      <c r="BYA848" s="328"/>
      <c r="BYB848" s="328"/>
      <c r="BYC848" s="328"/>
      <c r="BYD848" s="328"/>
      <c r="BYE848" s="328"/>
      <c r="BYF848" s="328"/>
      <c r="BYG848" s="328"/>
      <c r="BYH848" s="328"/>
      <c r="BYI848" s="328"/>
      <c r="BYJ848" s="328"/>
      <c r="BYK848" s="328"/>
      <c r="BYL848" s="328"/>
      <c r="BYM848" s="328"/>
      <c r="BYN848" s="328"/>
      <c r="BYO848" s="328"/>
      <c r="BYP848" s="328"/>
      <c r="BYQ848" s="328"/>
      <c r="BYR848" s="328"/>
      <c r="BYS848" s="328"/>
      <c r="BYT848" s="328"/>
      <c r="BYU848" s="328"/>
      <c r="BYV848" s="328"/>
      <c r="BYW848" s="328"/>
      <c r="BYX848" s="328"/>
      <c r="BYY848" s="328"/>
      <c r="BYZ848" s="328"/>
      <c r="BZA848" s="328"/>
      <c r="BZB848" s="328"/>
      <c r="BZC848" s="328"/>
      <c r="BZD848" s="328"/>
      <c r="BZE848" s="328"/>
      <c r="BZF848" s="328"/>
      <c r="BZG848" s="328"/>
      <c r="BZH848" s="328"/>
      <c r="BZI848" s="328"/>
      <c r="BZJ848" s="328"/>
      <c r="BZK848" s="328"/>
      <c r="BZL848" s="328"/>
      <c r="BZM848" s="328"/>
      <c r="BZN848" s="328"/>
      <c r="BZO848" s="328"/>
      <c r="BZP848" s="328"/>
      <c r="BZQ848" s="328"/>
      <c r="BZR848" s="328"/>
      <c r="BZS848" s="328"/>
      <c r="BZT848" s="328"/>
      <c r="BZU848" s="328"/>
      <c r="BZV848" s="328"/>
      <c r="BZW848" s="328"/>
      <c r="BZX848" s="328"/>
      <c r="BZY848" s="328"/>
      <c r="BZZ848" s="328"/>
      <c r="CAA848" s="328"/>
      <c r="CAB848" s="328"/>
      <c r="CAC848" s="328"/>
      <c r="CAD848" s="328"/>
      <c r="CAE848" s="328"/>
      <c r="CAF848" s="328"/>
      <c r="CAG848" s="328"/>
      <c r="CAH848" s="328"/>
      <c r="CAI848" s="328"/>
      <c r="CAJ848" s="328"/>
      <c r="CAK848" s="328"/>
      <c r="CAL848" s="328"/>
      <c r="CAM848" s="328"/>
      <c r="CAN848" s="328"/>
      <c r="CAO848" s="328"/>
      <c r="CAP848" s="328"/>
      <c r="CAQ848" s="328"/>
      <c r="CAR848" s="328"/>
      <c r="CAS848" s="328"/>
      <c r="CAT848" s="328"/>
      <c r="CAU848" s="328"/>
      <c r="CAV848" s="328"/>
      <c r="CAW848" s="328"/>
      <c r="CAX848" s="328"/>
      <c r="CAY848" s="328"/>
      <c r="CAZ848" s="328"/>
      <c r="CBA848" s="328"/>
      <c r="CBB848" s="328"/>
      <c r="CBC848" s="328"/>
      <c r="CBD848" s="328"/>
      <c r="CBE848" s="328"/>
      <c r="CBF848" s="328"/>
      <c r="CBG848" s="328"/>
      <c r="CBH848" s="328"/>
      <c r="CBI848" s="328"/>
      <c r="CBJ848" s="328"/>
      <c r="CBK848" s="328"/>
      <c r="CBL848" s="328"/>
      <c r="CBM848" s="328"/>
      <c r="CBN848" s="328"/>
      <c r="CBO848" s="328"/>
      <c r="CBP848" s="328"/>
      <c r="CBQ848" s="328"/>
      <c r="CBR848" s="328"/>
      <c r="CBS848" s="328"/>
      <c r="CBT848" s="328"/>
      <c r="CBU848" s="328"/>
      <c r="CBV848" s="328"/>
      <c r="CBW848" s="328"/>
      <c r="CBX848" s="328"/>
      <c r="CBY848" s="328"/>
      <c r="CBZ848" s="328"/>
      <c r="CCA848" s="328"/>
      <c r="CCB848" s="328"/>
      <c r="CCC848" s="328"/>
      <c r="CCD848" s="328"/>
      <c r="CCE848" s="328"/>
      <c r="CCF848" s="328"/>
      <c r="CCG848" s="328"/>
      <c r="CCH848" s="328"/>
      <c r="CCI848" s="328"/>
      <c r="CCJ848" s="328"/>
      <c r="CCK848" s="328"/>
      <c r="CCL848" s="328"/>
      <c r="CCM848" s="328"/>
      <c r="CCN848" s="328"/>
      <c r="CCO848" s="328"/>
      <c r="CCP848" s="328"/>
      <c r="CCQ848" s="328"/>
      <c r="CCR848" s="328"/>
      <c r="CCS848" s="328"/>
      <c r="CCT848" s="328"/>
      <c r="CCU848" s="328"/>
      <c r="CCV848" s="328"/>
      <c r="CCW848" s="328"/>
      <c r="CCX848" s="328"/>
      <c r="CCY848" s="328"/>
      <c r="CCZ848" s="328"/>
      <c r="CDA848" s="328"/>
      <c r="CDB848" s="328"/>
      <c r="CDC848" s="328"/>
      <c r="CDD848" s="328"/>
      <c r="CDE848" s="328"/>
      <c r="CDF848" s="328"/>
      <c r="CDG848" s="328"/>
      <c r="CDH848" s="328"/>
      <c r="CDI848" s="328"/>
      <c r="CDJ848" s="328"/>
      <c r="CDK848" s="328"/>
      <c r="CDL848" s="328"/>
      <c r="CDM848" s="328"/>
      <c r="CDN848" s="328"/>
      <c r="CDO848" s="328"/>
      <c r="CDP848" s="328"/>
      <c r="CDQ848" s="328"/>
      <c r="CDR848" s="328"/>
      <c r="CDS848" s="328"/>
      <c r="CDT848" s="328"/>
      <c r="CDU848" s="328"/>
      <c r="CDV848" s="328"/>
      <c r="CDW848" s="328"/>
      <c r="CDX848" s="328"/>
      <c r="CDY848" s="328"/>
      <c r="CDZ848" s="328"/>
      <c r="CEA848" s="328"/>
      <c r="CEB848" s="328"/>
      <c r="CEC848" s="328"/>
      <c r="CED848" s="328"/>
      <c r="CEE848" s="328"/>
      <c r="CEF848" s="328"/>
      <c r="CEG848" s="328"/>
      <c r="CEH848" s="328"/>
      <c r="CEI848" s="328"/>
      <c r="CEJ848" s="328"/>
      <c r="CEK848" s="328"/>
      <c r="CEL848" s="328"/>
      <c r="CEM848" s="328"/>
      <c r="CEN848" s="328"/>
      <c r="CEO848" s="328"/>
      <c r="CEP848" s="328"/>
      <c r="CEQ848" s="328"/>
      <c r="CER848" s="328"/>
      <c r="CES848" s="328"/>
      <c r="CET848" s="328"/>
      <c r="CEU848" s="328"/>
      <c r="CEV848" s="328"/>
      <c r="CEW848" s="328"/>
      <c r="CEX848" s="328"/>
      <c r="CEY848" s="328"/>
      <c r="CEZ848" s="328"/>
      <c r="CFA848" s="328"/>
      <c r="CFB848" s="328"/>
      <c r="CFC848" s="328"/>
      <c r="CFD848" s="328"/>
      <c r="CFE848" s="328"/>
      <c r="CFF848" s="328"/>
      <c r="CFG848" s="328"/>
      <c r="CFH848" s="328"/>
      <c r="CFI848" s="328"/>
      <c r="CFJ848" s="328"/>
      <c r="CFK848" s="328"/>
      <c r="CFL848" s="328"/>
      <c r="CFM848" s="328"/>
      <c r="CFN848" s="328"/>
      <c r="CFO848" s="328"/>
      <c r="CFP848" s="328"/>
      <c r="CFQ848" s="328"/>
      <c r="CFR848" s="328"/>
      <c r="CFS848" s="328"/>
      <c r="CFT848" s="328"/>
      <c r="CFU848" s="328"/>
      <c r="CFV848" s="328"/>
      <c r="CFW848" s="328"/>
      <c r="CFX848" s="328"/>
      <c r="CFY848" s="328"/>
      <c r="CFZ848" s="328"/>
      <c r="CGA848" s="328"/>
      <c r="CGB848" s="328"/>
      <c r="CGC848" s="328"/>
      <c r="CGD848" s="328"/>
      <c r="CGE848" s="328"/>
      <c r="CGF848" s="328"/>
      <c r="CGG848" s="328"/>
      <c r="CGH848" s="328"/>
      <c r="CGI848" s="328"/>
      <c r="CGJ848" s="328"/>
      <c r="CGK848" s="328"/>
      <c r="CGL848" s="328"/>
      <c r="CGM848" s="328"/>
      <c r="CGN848" s="328"/>
      <c r="CGO848" s="328"/>
      <c r="CGP848" s="328"/>
      <c r="CGQ848" s="328"/>
      <c r="CGR848" s="328"/>
      <c r="CGS848" s="328"/>
      <c r="CGT848" s="328"/>
      <c r="CGU848" s="328"/>
      <c r="CGV848" s="328"/>
      <c r="CGW848" s="328"/>
      <c r="CGX848" s="328"/>
      <c r="CGY848" s="328"/>
      <c r="CGZ848" s="328"/>
      <c r="CHA848" s="328"/>
      <c r="CHB848" s="328"/>
      <c r="CHC848" s="328"/>
      <c r="CHD848" s="328"/>
      <c r="CHE848" s="328"/>
      <c r="CHF848" s="328"/>
      <c r="CHG848" s="328"/>
      <c r="CHH848" s="328"/>
      <c r="CHI848" s="328"/>
      <c r="CHJ848" s="328"/>
      <c r="CHK848" s="328"/>
      <c r="CHL848" s="328"/>
      <c r="CHM848" s="328"/>
      <c r="CHN848" s="328"/>
      <c r="CHO848" s="328"/>
      <c r="CHP848" s="328"/>
      <c r="CHQ848" s="328"/>
      <c r="CHR848" s="328"/>
      <c r="CHS848" s="328"/>
      <c r="CHT848" s="328"/>
      <c r="CHU848" s="328"/>
      <c r="CHV848" s="328"/>
      <c r="CHW848" s="328"/>
      <c r="CHX848" s="328"/>
      <c r="CHY848" s="328"/>
      <c r="CHZ848" s="328"/>
      <c r="CIA848" s="328"/>
      <c r="CIB848" s="328"/>
      <c r="CIC848" s="328"/>
      <c r="CID848" s="328"/>
      <c r="CIE848" s="328"/>
      <c r="CIF848" s="328"/>
      <c r="CIG848" s="328"/>
      <c r="CIH848" s="328"/>
      <c r="CII848" s="328"/>
      <c r="CIJ848" s="328"/>
      <c r="CIK848" s="328"/>
      <c r="CIL848" s="328"/>
      <c r="CIM848" s="328"/>
      <c r="CIN848" s="328"/>
      <c r="CIO848" s="328"/>
      <c r="CIP848" s="328"/>
      <c r="CIQ848" s="328"/>
      <c r="CIR848" s="328"/>
      <c r="CIS848" s="328"/>
      <c r="CIT848" s="328"/>
      <c r="CIU848" s="328"/>
      <c r="CIV848" s="328"/>
      <c r="CIW848" s="328"/>
      <c r="CIX848" s="328"/>
      <c r="CIY848" s="328"/>
      <c r="CIZ848" s="328"/>
      <c r="CJA848" s="328"/>
      <c r="CJB848" s="328"/>
      <c r="CJC848" s="328"/>
      <c r="CJD848" s="328"/>
      <c r="CJE848" s="328"/>
      <c r="CJF848" s="328"/>
      <c r="CJG848" s="328"/>
      <c r="CJH848" s="328"/>
      <c r="CJI848" s="328"/>
      <c r="CJJ848" s="328"/>
      <c r="CJK848" s="328"/>
      <c r="CJL848" s="328"/>
      <c r="CJM848" s="328"/>
      <c r="CJN848" s="328"/>
      <c r="CJO848" s="328"/>
      <c r="CJP848" s="328"/>
      <c r="CJQ848" s="328"/>
      <c r="CJR848" s="328"/>
      <c r="CJS848" s="328"/>
      <c r="CJT848" s="328"/>
      <c r="CJU848" s="328"/>
      <c r="CJV848" s="328"/>
      <c r="CJW848" s="328"/>
      <c r="CJX848" s="328"/>
      <c r="CJY848" s="328"/>
      <c r="CJZ848" s="328"/>
      <c r="CKA848" s="328"/>
      <c r="CKB848" s="328"/>
      <c r="CKC848" s="328"/>
      <c r="CKD848" s="328"/>
      <c r="CKE848" s="328"/>
      <c r="CKF848" s="328"/>
      <c r="CKG848" s="328"/>
      <c r="CKH848" s="328"/>
      <c r="CKI848" s="328"/>
      <c r="CKJ848" s="328"/>
      <c r="CKK848" s="328"/>
      <c r="CKL848" s="328"/>
      <c r="CKM848" s="328"/>
      <c r="CKN848" s="328"/>
      <c r="CKO848" s="328"/>
      <c r="CKP848" s="328"/>
      <c r="CKQ848" s="328"/>
      <c r="CKR848" s="328"/>
      <c r="CKS848" s="328"/>
      <c r="CKT848" s="328"/>
      <c r="CKU848" s="328"/>
      <c r="CKV848" s="328"/>
      <c r="CKW848" s="328"/>
      <c r="CKX848" s="328"/>
      <c r="CKY848" s="328"/>
      <c r="CKZ848" s="328"/>
      <c r="CLA848" s="328"/>
      <c r="CLB848" s="328"/>
      <c r="CLC848" s="328"/>
      <c r="CLD848" s="328"/>
      <c r="CLE848" s="328"/>
      <c r="CLF848" s="328"/>
      <c r="CLG848" s="328"/>
      <c r="CLH848" s="328"/>
      <c r="CLI848" s="328"/>
      <c r="CLJ848" s="328"/>
      <c r="CLK848" s="328"/>
      <c r="CLL848" s="328"/>
      <c r="CLM848" s="328"/>
      <c r="CLN848" s="328"/>
      <c r="CLO848" s="328"/>
      <c r="CLP848" s="328"/>
      <c r="CLQ848" s="328"/>
      <c r="CLR848" s="328"/>
      <c r="CLS848" s="328"/>
      <c r="CLT848" s="328"/>
      <c r="CLU848" s="328"/>
      <c r="CLV848" s="328"/>
      <c r="CLW848" s="328"/>
      <c r="CLX848" s="328"/>
      <c r="CLY848" s="328"/>
      <c r="CLZ848" s="328"/>
      <c r="CMA848" s="328"/>
      <c r="CMB848" s="328"/>
      <c r="CMC848" s="328"/>
      <c r="CMD848" s="328"/>
      <c r="CME848" s="328"/>
      <c r="CMF848" s="328"/>
      <c r="CMG848" s="328"/>
      <c r="CMH848" s="328"/>
      <c r="CMI848" s="328"/>
      <c r="CMJ848" s="328"/>
      <c r="CMK848" s="328"/>
      <c r="CML848" s="328"/>
      <c r="CMM848" s="328"/>
      <c r="CMN848" s="328"/>
      <c r="CMO848" s="328"/>
      <c r="CMP848" s="328"/>
      <c r="CMQ848" s="328"/>
      <c r="CMR848" s="328"/>
      <c r="CMS848" s="328"/>
      <c r="CMT848" s="328"/>
      <c r="CMU848" s="328"/>
      <c r="CMV848" s="328"/>
      <c r="CMW848" s="328"/>
      <c r="CMX848" s="328"/>
      <c r="CMY848" s="328"/>
      <c r="CMZ848" s="328"/>
      <c r="CNA848" s="328"/>
      <c r="CNB848" s="328"/>
      <c r="CNC848" s="328"/>
      <c r="CND848" s="328"/>
      <c r="CNE848" s="328"/>
      <c r="CNF848" s="328"/>
      <c r="CNG848" s="328"/>
      <c r="CNH848" s="328"/>
      <c r="CNI848" s="328"/>
      <c r="CNJ848" s="328"/>
      <c r="CNK848" s="328"/>
      <c r="CNL848" s="328"/>
      <c r="CNM848" s="328"/>
      <c r="CNN848" s="328"/>
      <c r="CNO848" s="328"/>
      <c r="CNP848" s="328"/>
      <c r="CNQ848" s="328"/>
      <c r="CNR848" s="328"/>
      <c r="CNS848" s="328"/>
      <c r="CNT848" s="328"/>
      <c r="CNU848" s="328"/>
      <c r="CNV848" s="328"/>
      <c r="CNW848" s="328"/>
      <c r="CNX848" s="328"/>
      <c r="CNY848" s="328"/>
      <c r="CNZ848" s="328"/>
      <c r="COA848" s="328"/>
      <c r="COB848" s="328"/>
      <c r="COC848" s="328"/>
      <c r="COD848" s="328"/>
      <c r="COE848" s="328"/>
      <c r="COF848" s="328"/>
      <c r="COG848" s="328"/>
      <c r="COH848" s="328"/>
      <c r="COI848" s="328"/>
      <c r="COJ848" s="328"/>
      <c r="COK848" s="328"/>
      <c r="COL848" s="328"/>
      <c r="COM848" s="328"/>
      <c r="CON848" s="328"/>
      <c r="COO848" s="328"/>
      <c r="COP848" s="328"/>
      <c r="COQ848" s="328"/>
      <c r="COR848" s="328"/>
      <c r="COS848" s="328"/>
      <c r="COT848" s="328"/>
      <c r="COU848" s="328"/>
      <c r="COV848" s="328"/>
      <c r="COW848" s="328"/>
      <c r="COX848" s="328"/>
      <c r="COY848" s="328"/>
      <c r="COZ848" s="328"/>
      <c r="CPA848" s="328"/>
      <c r="CPB848" s="328"/>
      <c r="CPC848" s="328"/>
      <c r="CPD848" s="328"/>
      <c r="CPE848" s="328"/>
      <c r="CPF848" s="328"/>
      <c r="CPG848" s="328"/>
      <c r="CPH848" s="328"/>
      <c r="CPI848" s="328"/>
      <c r="CPJ848" s="328"/>
      <c r="CPK848" s="328"/>
      <c r="CPL848" s="328"/>
      <c r="CPM848" s="328"/>
      <c r="CPN848" s="328"/>
      <c r="CPO848" s="328"/>
      <c r="CPP848" s="328"/>
      <c r="CPQ848" s="328"/>
      <c r="CPR848" s="328"/>
      <c r="CPS848" s="328"/>
      <c r="CPT848" s="328"/>
      <c r="CPU848" s="328"/>
      <c r="CPV848" s="328"/>
      <c r="CPW848" s="328"/>
      <c r="CPX848" s="328"/>
      <c r="CPY848" s="328"/>
      <c r="CPZ848" s="328"/>
      <c r="CQA848" s="328"/>
      <c r="CQB848" s="328"/>
      <c r="CQC848" s="328"/>
      <c r="CQD848" s="328"/>
      <c r="CQE848" s="328"/>
      <c r="CQF848" s="328"/>
      <c r="CQG848" s="328"/>
      <c r="CQH848" s="328"/>
      <c r="CQI848" s="328"/>
      <c r="CQJ848" s="328"/>
      <c r="CQK848" s="328"/>
      <c r="CQL848" s="328"/>
      <c r="CQM848" s="328"/>
      <c r="CQN848" s="328"/>
      <c r="CQO848" s="328"/>
      <c r="CQP848" s="328"/>
      <c r="CQQ848" s="328"/>
      <c r="CQR848" s="328"/>
      <c r="CQS848" s="328"/>
      <c r="CQT848" s="328"/>
      <c r="CQU848" s="328"/>
      <c r="CQV848" s="328"/>
      <c r="CQW848" s="328"/>
      <c r="CQX848" s="328"/>
      <c r="CQY848" s="328"/>
      <c r="CQZ848" s="328"/>
      <c r="CRA848" s="328"/>
      <c r="CRB848" s="328"/>
      <c r="CRC848" s="328"/>
      <c r="CRD848" s="328"/>
      <c r="CRE848" s="328"/>
      <c r="CRF848" s="328"/>
      <c r="CRG848" s="328"/>
      <c r="CRH848" s="328"/>
      <c r="CRI848" s="328"/>
      <c r="CRJ848" s="328"/>
      <c r="CRK848" s="328"/>
      <c r="CRL848" s="328"/>
      <c r="CRM848" s="328"/>
      <c r="CRN848" s="328"/>
      <c r="CRO848" s="328"/>
      <c r="CRP848" s="328"/>
      <c r="CRQ848" s="328"/>
      <c r="CRR848" s="328"/>
      <c r="CRS848" s="328"/>
      <c r="CRT848" s="328"/>
      <c r="CRU848" s="328"/>
      <c r="CRV848" s="328"/>
      <c r="CRW848" s="328"/>
      <c r="CRX848" s="328"/>
      <c r="CRY848" s="328"/>
      <c r="CRZ848" s="328"/>
      <c r="CSA848" s="328"/>
      <c r="CSB848" s="328"/>
      <c r="CSC848" s="328"/>
      <c r="CSD848" s="328"/>
      <c r="CSE848" s="328"/>
      <c r="CSF848" s="328"/>
      <c r="CSG848" s="328"/>
      <c r="CSH848" s="328"/>
      <c r="CSI848" s="328"/>
      <c r="CSJ848" s="328"/>
      <c r="CSK848" s="328"/>
      <c r="CSL848" s="328"/>
      <c r="CSM848" s="328"/>
      <c r="CSN848" s="328"/>
      <c r="CSO848" s="328"/>
      <c r="CSP848" s="328"/>
      <c r="CSQ848" s="328"/>
      <c r="CSR848" s="328"/>
      <c r="CSS848" s="328"/>
      <c r="CST848" s="328"/>
      <c r="CSU848" s="328"/>
      <c r="CSV848" s="328"/>
      <c r="CSW848" s="328"/>
      <c r="CSX848" s="328"/>
      <c r="CSY848" s="328"/>
      <c r="CSZ848" s="328"/>
      <c r="CTA848" s="328"/>
      <c r="CTB848" s="328"/>
      <c r="CTC848" s="328"/>
      <c r="CTD848" s="328"/>
      <c r="CTE848" s="328"/>
      <c r="CTF848" s="328"/>
      <c r="CTG848" s="328"/>
      <c r="CTH848" s="328"/>
      <c r="CTI848" s="328"/>
      <c r="CTJ848" s="328"/>
      <c r="CTK848" s="328"/>
      <c r="CTL848" s="328"/>
      <c r="CTM848" s="328"/>
      <c r="CTN848" s="328"/>
      <c r="CTO848" s="328"/>
      <c r="CTP848" s="328"/>
      <c r="CTQ848" s="328"/>
      <c r="CTR848" s="328"/>
      <c r="CTS848" s="328"/>
      <c r="CTT848" s="328"/>
      <c r="CTU848" s="328"/>
      <c r="CTV848" s="328"/>
      <c r="CTW848" s="328"/>
      <c r="CTX848" s="328"/>
      <c r="CTY848" s="328"/>
      <c r="CTZ848" s="328"/>
      <c r="CUA848" s="328"/>
      <c r="CUB848" s="328"/>
      <c r="CUC848" s="328"/>
      <c r="CUD848" s="328"/>
      <c r="CUE848" s="328"/>
      <c r="CUF848" s="328"/>
      <c r="CUG848" s="328"/>
      <c r="CUH848" s="328"/>
      <c r="CUI848" s="328"/>
      <c r="CUJ848" s="328"/>
      <c r="CUK848" s="328"/>
      <c r="CUL848" s="328"/>
      <c r="CUM848" s="328"/>
      <c r="CUN848" s="328"/>
      <c r="CUO848" s="328"/>
      <c r="CUP848" s="328"/>
      <c r="CUQ848" s="328"/>
      <c r="CUR848" s="328"/>
      <c r="CUS848" s="328"/>
      <c r="CUT848" s="328"/>
      <c r="CUU848" s="328"/>
      <c r="CUV848" s="328"/>
      <c r="CUW848" s="328"/>
      <c r="CUX848" s="328"/>
      <c r="CUY848" s="328"/>
      <c r="CUZ848" s="328"/>
      <c r="CVA848" s="328"/>
      <c r="CVB848" s="328"/>
      <c r="CVC848" s="328"/>
      <c r="CVD848" s="328"/>
      <c r="CVE848" s="328"/>
      <c r="CVF848" s="328"/>
      <c r="CVG848" s="328"/>
      <c r="CVH848" s="328"/>
      <c r="CVI848" s="328"/>
      <c r="CVJ848" s="328"/>
      <c r="CVK848" s="328"/>
      <c r="CVL848" s="328"/>
      <c r="CVM848" s="328"/>
      <c r="CVN848" s="328"/>
      <c r="CVO848" s="328"/>
      <c r="CVP848" s="328"/>
      <c r="CVQ848" s="328"/>
      <c r="CVR848" s="328"/>
      <c r="CVS848" s="328"/>
      <c r="CVT848" s="328"/>
      <c r="CVU848" s="328"/>
      <c r="CVV848" s="328"/>
      <c r="CVW848" s="328"/>
      <c r="CVX848" s="328"/>
      <c r="CVY848" s="328"/>
      <c r="CVZ848" s="328"/>
      <c r="CWA848" s="328"/>
      <c r="CWB848" s="328"/>
      <c r="CWC848" s="328"/>
      <c r="CWD848" s="328"/>
      <c r="CWE848" s="328"/>
      <c r="CWF848" s="328"/>
      <c r="CWG848" s="328"/>
      <c r="CWH848" s="328"/>
      <c r="CWI848" s="328"/>
      <c r="CWJ848" s="328"/>
      <c r="CWK848" s="328"/>
      <c r="CWL848" s="328"/>
      <c r="CWM848" s="328"/>
      <c r="CWN848" s="328"/>
      <c r="CWO848" s="328"/>
      <c r="CWP848" s="328"/>
      <c r="CWQ848" s="328"/>
      <c r="CWR848" s="328"/>
      <c r="CWS848" s="328"/>
      <c r="CWT848" s="328"/>
      <c r="CWU848" s="328"/>
      <c r="CWV848" s="328"/>
      <c r="CWW848" s="328"/>
      <c r="CWX848" s="328"/>
      <c r="CWY848" s="328"/>
      <c r="CWZ848" s="328"/>
      <c r="CXA848" s="328"/>
      <c r="CXB848" s="328"/>
      <c r="CXC848" s="328"/>
      <c r="CXD848" s="328"/>
      <c r="CXE848" s="328"/>
      <c r="CXF848" s="328"/>
      <c r="CXG848" s="328"/>
      <c r="CXH848" s="328"/>
      <c r="CXI848" s="328"/>
      <c r="CXJ848" s="328"/>
      <c r="CXK848" s="328"/>
      <c r="CXL848" s="328"/>
      <c r="CXM848" s="328"/>
      <c r="CXN848" s="328"/>
      <c r="CXO848" s="328"/>
      <c r="CXP848" s="328"/>
      <c r="CXQ848" s="328"/>
      <c r="CXR848" s="328"/>
      <c r="CXS848" s="328"/>
      <c r="CXT848" s="328"/>
      <c r="CXU848" s="328"/>
      <c r="CXV848" s="328"/>
      <c r="CXW848" s="328"/>
      <c r="CXX848" s="328"/>
      <c r="CXY848" s="328"/>
      <c r="CXZ848" s="328"/>
      <c r="CYA848" s="328"/>
      <c r="CYB848" s="328"/>
      <c r="CYC848" s="328"/>
      <c r="CYD848" s="328"/>
      <c r="CYE848" s="328"/>
      <c r="CYF848" s="328"/>
      <c r="CYG848" s="328"/>
      <c r="CYH848" s="328"/>
      <c r="CYI848" s="328"/>
      <c r="CYJ848" s="328"/>
      <c r="CYK848" s="328"/>
      <c r="CYL848" s="328"/>
      <c r="CYM848" s="328"/>
      <c r="CYN848" s="328"/>
      <c r="CYO848" s="328"/>
      <c r="CYP848" s="328"/>
      <c r="CYQ848" s="328"/>
      <c r="CYR848" s="328"/>
      <c r="CYS848" s="328"/>
      <c r="CYT848" s="328"/>
      <c r="CYU848" s="328"/>
      <c r="CYV848" s="328"/>
      <c r="CYW848" s="328"/>
      <c r="CYX848" s="328"/>
      <c r="CYY848" s="328"/>
      <c r="CYZ848" s="328"/>
      <c r="CZA848" s="328"/>
      <c r="CZB848" s="328"/>
      <c r="CZC848" s="328"/>
      <c r="CZD848" s="328"/>
      <c r="CZE848" s="328"/>
      <c r="CZF848" s="328"/>
      <c r="CZG848" s="328"/>
      <c r="CZH848" s="328"/>
      <c r="CZI848" s="328"/>
      <c r="CZJ848" s="328"/>
      <c r="CZK848" s="328"/>
      <c r="CZL848" s="328"/>
      <c r="CZM848" s="328"/>
      <c r="CZN848" s="328"/>
      <c r="CZO848" s="328"/>
      <c r="CZP848" s="328"/>
      <c r="CZQ848" s="328"/>
      <c r="CZR848" s="328"/>
      <c r="CZS848" s="328"/>
      <c r="CZT848" s="328"/>
      <c r="CZU848" s="328"/>
      <c r="CZV848" s="328"/>
      <c r="CZW848" s="328"/>
      <c r="CZX848" s="328"/>
      <c r="CZY848" s="328"/>
      <c r="CZZ848" s="328"/>
      <c r="DAA848" s="328"/>
      <c r="DAB848" s="328"/>
      <c r="DAC848" s="328"/>
      <c r="DAD848" s="328"/>
      <c r="DAE848" s="328"/>
      <c r="DAF848" s="328"/>
      <c r="DAG848" s="328"/>
      <c r="DAH848" s="328"/>
      <c r="DAI848" s="328"/>
      <c r="DAJ848" s="328"/>
      <c r="DAK848" s="328"/>
      <c r="DAL848" s="328"/>
      <c r="DAM848" s="328"/>
      <c r="DAN848" s="328"/>
      <c r="DAO848" s="328"/>
      <c r="DAP848" s="328"/>
      <c r="DAQ848" s="328"/>
      <c r="DAR848" s="328"/>
      <c r="DAS848" s="328"/>
      <c r="DAT848" s="328"/>
      <c r="DAU848" s="328"/>
      <c r="DAV848" s="328"/>
      <c r="DAW848" s="328"/>
      <c r="DAX848" s="328"/>
      <c r="DAY848" s="328"/>
      <c r="DAZ848" s="328"/>
      <c r="DBA848" s="328"/>
      <c r="DBB848" s="328"/>
      <c r="DBC848" s="328"/>
      <c r="DBD848" s="328"/>
      <c r="DBE848" s="328"/>
      <c r="DBF848" s="328"/>
      <c r="DBG848" s="328"/>
      <c r="DBH848" s="328"/>
      <c r="DBI848" s="328"/>
      <c r="DBJ848" s="328"/>
      <c r="DBK848" s="328"/>
      <c r="DBL848" s="328"/>
      <c r="DBM848" s="328"/>
      <c r="DBN848" s="328"/>
      <c r="DBO848" s="328"/>
      <c r="DBP848" s="328"/>
      <c r="DBQ848" s="328"/>
      <c r="DBR848" s="328"/>
      <c r="DBS848" s="328"/>
      <c r="DBT848" s="328"/>
      <c r="DBU848" s="328"/>
      <c r="DBV848" s="328"/>
      <c r="DBW848" s="328"/>
      <c r="DBX848" s="328"/>
      <c r="DBY848" s="328"/>
      <c r="DBZ848" s="328"/>
      <c r="DCA848" s="328"/>
      <c r="DCB848" s="328"/>
      <c r="DCC848" s="328"/>
      <c r="DCD848" s="328"/>
      <c r="DCE848" s="328"/>
      <c r="DCF848" s="328"/>
      <c r="DCG848" s="328"/>
      <c r="DCH848" s="328"/>
      <c r="DCI848" s="328"/>
      <c r="DCJ848" s="328"/>
      <c r="DCK848" s="328"/>
      <c r="DCL848" s="328"/>
      <c r="DCM848" s="328"/>
      <c r="DCN848" s="328"/>
      <c r="DCO848" s="328"/>
      <c r="DCP848" s="328"/>
      <c r="DCQ848" s="328"/>
      <c r="DCR848" s="328"/>
      <c r="DCS848" s="328"/>
      <c r="DCT848" s="328"/>
      <c r="DCU848" s="328"/>
      <c r="DCV848" s="328"/>
      <c r="DCW848" s="328"/>
      <c r="DCX848" s="328"/>
      <c r="DCY848" s="328"/>
      <c r="DCZ848" s="328"/>
      <c r="DDA848" s="328"/>
      <c r="DDB848" s="328"/>
      <c r="DDC848" s="328"/>
      <c r="DDD848" s="328"/>
      <c r="DDE848" s="328"/>
      <c r="DDF848" s="328"/>
      <c r="DDG848" s="328"/>
      <c r="DDH848" s="328"/>
      <c r="DDI848" s="328"/>
      <c r="DDJ848" s="328"/>
      <c r="DDK848" s="328"/>
      <c r="DDL848" s="328"/>
      <c r="DDM848" s="328"/>
      <c r="DDN848" s="328"/>
      <c r="DDO848" s="328"/>
      <c r="DDP848" s="328"/>
      <c r="DDQ848" s="328"/>
      <c r="DDR848" s="328"/>
      <c r="DDS848" s="328"/>
      <c r="DDT848" s="328"/>
      <c r="DDU848" s="328"/>
      <c r="DDV848" s="328"/>
      <c r="DDW848" s="328"/>
      <c r="DDX848" s="328"/>
      <c r="DDY848" s="328"/>
      <c r="DDZ848" s="328"/>
      <c r="DEA848" s="328"/>
      <c r="DEB848" s="328"/>
      <c r="DEC848" s="328"/>
      <c r="DED848" s="328"/>
      <c r="DEE848" s="328"/>
      <c r="DEF848" s="328"/>
      <c r="DEG848" s="328"/>
      <c r="DEH848" s="328"/>
      <c r="DEI848" s="328"/>
      <c r="DEJ848" s="328"/>
      <c r="DEK848" s="328"/>
      <c r="DEL848" s="328"/>
      <c r="DEM848" s="328"/>
      <c r="DEN848" s="328"/>
      <c r="DEO848" s="328"/>
      <c r="DEP848" s="328"/>
      <c r="DEQ848" s="328"/>
      <c r="DER848" s="328"/>
      <c r="DES848" s="328"/>
      <c r="DET848" s="328"/>
      <c r="DEU848" s="328"/>
      <c r="DEV848" s="328"/>
      <c r="DEW848" s="328"/>
      <c r="DEX848" s="328"/>
      <c r="DEY848" s="328"/>
      <c r="DEZ848" s="328"/>
      <c r="DFA848" s="328"/>
      <c r="DFB848" s="328"/>
      <c r="DFC848" s="328"/>
      <c r="DFD848" s="328"/>
      <c r="DFE848" s="328"/>
      <c r="DFF848" s="328"/>
      <c r="DFG848" s="328"/>
      <c r="DFH848" s="328"/>
      <c r="DFI848" s="328"/>
      <c r="DFJ848" s="328"/>
      <c r="DFK848" s="328"/>
      <c r="DFL848" s="328"/>
      <c r="DFM848" s="328"/>
      <c r="DFN848" s="328"/>
      <c r="DFO848" s="328"/>
      <c r="DFP848" s="328"/>
      <c r="DFQ848" s="328"/>
      <c r="DFR848" s="328"/>
      <c r="DFS848" s="328"/>
      <c r="DFT848" s="328"/>
      <c r="DFU848" s="328"/>
      <c r="DFV848" s="328"/>
      <c r="DFW848" s="328"/>
      <c r="DFX848" s="328"/>
      <c r="DFY848" s="328"/>
      <c r="DFZ848" s="328"/>
      <c r="DGA848" s="328"/>
      <c r="DGB848" s="328"/>
      <c r="DGC848" s="328"/>
      <c r="DGD848" s="328"/>
      <c r="DGE848" s="328"/>
      <c r="DGF848" s="328"/>
      <c r="DGG848" s="328"/>
      <c r="DGH848" s="328"/>
      <c r="DGI848" s="328"/>
      <c r="DGJ848" s="328"/>
      <c r="DGK848" s="328"/>
      <c r="DGL848" s="328"/>
      <c r="DGM848" s="328"/>
      <c r="DGN848" s="328"/>
      <c r="DGO848" s="328"/>
      <c r="DGP848" s="328"/>
      <c r="DGQ848" s="328"/>
      <c r="DGR848" s="328"/>
      <c r="DGS848" s="328"/>
      <c r="DGT848" s="328"/>
      <c r="DGU848" s="328"/>
      <c r="DGV848" s="328"/>
      <c r="DGW848" s="328"/>
      <c r="DGX848" s="328"/>
      <c r="DGY848" s="328"/>
      <c r="DGZ848" s="328"/>
      <c r="DHA848" s="328"/>
      <c r="DHB848" s="328"/>
      <c r="DHC848" s="328"/>
      <c r="DHD848" s="328"/>
      <c r="DHE848" s="328"/>
      <c r="DHF848" s="328"/>
      <c r="DHG848" s="328"/>
      <c r="DHH848" s="328"/>
      <c r="DHI848" s="328"/>
      <c r="DHJ848" s="328"/>
      <c r="DHK848" s="328"/>
      <c r="DHL848" s="328"/>
      <c r="DHM848" s="328"/>
      <c r="DHN848" s="328"/>
      <c r="DHO848" s="328"/>
      <c r="DHP848" s="328"/>
      <c r="DHQ848" s="328"/>
      <c r="DHR848" s="328"/>
      <c r="DHS848" s="328"/>
      <c r="DHT848" s="328"/>
      <c r="DHU848" s="328"/>
      <c r="DHV848" s="328"/>
      <c r="DHW848" s="328"/>
      <c r="DHX848" s="328"/>
      <c r="DHY848" s="328"/>
      <c r="DHZ848" s="328"/>
      <c r="DIA848" s="328"/>
      <c r="DIB848" s="328"/>
      <c r="DIC848" s="328"/>
      <c r="DID848" s="328"/>
      <c r="DIE848" s="328"/>
      <c r="DIF848" s="328"/>
      <c r="DIG848" s="328"/>
      <c r="DIH848" s="328"/>
      <c r="DII848" s="328"/>
      <c r="DIJ848" s="328"/>
      <c r="DIK848" s="328"/>
      <c r="DIL848" s="328"/>
      <c r="DIM848" s="328"/>
      <c r="DIN848" s="328"/>
      <c r="DIO848" s="328"/>
      <c r="DIP848" s="328"/>
      <c r="DIQ848" s="328"/>
      <c r="DIR848" s="328"/>
      <c r="DIS848" s="328"/>
      <c r="DIT848" s="328"/>
      <c r="DIU848" s="328"/>
      <c r="DIV848" s="328"/>
      <c r="DIW848" s="328"/>
      <c r="DIX848" s="328"/>
      <c r="DIY848" s="328"/>
      <c r="DIZ848" s="328"/>
      <c r="DJA848" s="328"/>
      <c r="DJB848" s="328"/>
      <c r="DJC848" s="328"/>
      <c r="DJD848" s="328"/>
      <c r="DJE848" s="328"/>
      <c r="DJF848" s="328"/>
      <c r="DJG848" s="328"/>
      <c r="DJH848" s="328"/>
      <c r="DJI848" s="328"/>
      <c r="DJJ848" s="328"/>
      <c r="DJK848" s="328"/>
      <c r="DJL848" s="328"/>
      <c r="DJM848" s="328"/>
      <c r="DJN848" s="328"/>
      <c r="DJO848" s="328"/>
      <c r="DJP848" s="328"/>
      <c r="DJQ848" s="328"/>
      <c r="DJR848" s="328"/>
      <c r="DJS848" s="328"/>
      <c r="DJT848" s="328"/>
      <c r="DJU848" s="328"/>
      <c r="DJV848" s="328"/>
      <c r="DJW848" s="328"/>
      <c r="DJX848" s="328"/>
      <c r="DJY848" s="328"/>
      <c r="DJZ848" s="328"/>
      <c r="DKA848" s="328"/>
      <c r="DKB848" s="328"/>
      <c r="DKC848" s="328"/>
      <c r="DKD848" s="328"/>
      <c r="DKE848" s="328"/>
      <c r="DKF848" s="328"/>
      <c r="DKG848" s="328"/>
      <c r="DKH848" s="328"/>
      <c r="DKI848" s="328"/>
      <c r="DKJ848" s="328"/>
      <c r="DKK848" s="328"/>
      <c r="DKL848" s="328"/>
      <c r="DKM848" s="328"/>
      <c r="DKN848" s="328"/>
      <c r="DKO848" s="328"/>
      <c r="DKP848" s="328"/>
      <c r="DKQ848" s="328"/>
      <c r="DKR848" s="328"/>
      <c r="DKS848" s="328"/>
      <c r="DKT848" s="328"/>
      <c r="DKU848" s="328"/>
      <c r="DKV848" s="328"/>
      <c r="DKW848" s="328"/>
      <c r="DKX848" s="328"/>
      <c r="DKY848" s="328"/>
      <c r="DKZ848" s="328"/>
      <c r="DLA848" s="328"/>
      <c r="DLB848" s="328"/>
      <c r="DLC848" s="328"/>
      <c r="DLD848" s="328"/>
      <c r="DLE848" s="328"/>
      <c r="DLF848" s="328"/>
      <c r="DLG848" s="328"/>
      <c r="DLH848" s="328"/>
      <c r="DLI848" s="328"/>
      <c r="DLJ848" s="328"/>
      <c r="DLK848" s="328"/>
      <c r="DLL848" s="328"/>
      <c r="DLM848" s="328"/>
      <c r="DLN848" s="328"/>
      <c r="DLO848" s="328"/>
      <c r="DLP848" s="328"/>
      <c r="DLQ848" s="328"/>
      <c r="DLR848" s="328"/>
      <c r="DLS848" s="328"/>
      <c r="DLT848" s="328"/>
      <c r="DLU848" s="328"/>
      <c r="DLV848" s="328"/>
      <c r="DLW848" s="328"/>
      <c r="DLX848" s="328"/>
      <c r="DLY848" s="328"/>
      <c r="DLZ848" s="328"/>
      <c r="DMA848" s="328"/>
      <c r="DMB848" s="328"/>
      <c r="DMC848" s="328"/>
      <c r="DMD848" s="328"/>
      <c r="DME848" s="328"/>
      <c r="DMF848" s="328"/>
      <c r="DMG848" s="328"/>
      <c r="DMH848" s="328"/>
      <c r="DMI848" s="328"/>
      <c r="DMJ848" s="328"/>
      <c r="DMK848" s="328"/>
      <c r="DML848" s="328"/>
      <c r="DMM848" s="328"/>
      <c r="DMN848" s="328"/>
      <c r="DMO848" s="328"/>
      <c r="DMP848" s="328"/>
      <c r="DMQ848" s="328"/>
      <c r="DMR848" s="328"/>
      <c r="DMS848" s="328"/>
      <c r="DMT848" s="328"/>
      <c r="DMU848" s="328"/>
      <c r="DMV848" s="328"/>
      <c r="DMW848" s="328"/>
      <c r="DMX848" s="328"/>
      <c r="DMY848" s="328"/>
      <c r="DMZ848" s="328"/>
      <c r="DNA848" s="328"/>
      <c r="DNB848" s="328"/>
      <c r="DNC848" s="328"/>
      <c r="DND848" s="328"/>
      <c r="DNE848" s="328"/>
      <c r="DNF848" s="328"/>
      <c r="DNG848" s="328"/>
      <c r="DNH848" s="328"/>
      <c r="DNI848" s="328"/>
      <c r="DNJ848" s="328"/>
      <c r="DNK848" s="328"/>
      <c r="DNL848" s="328"/>
      <c r="DNM848" s="328"/>
      <c r="DNN848" s="328"/>
      <c r="DNO848" s="328"/>
      <c r="DNP848" s="328"/>
      <c r="DNQ848" s="328"/>
      <c r="DNR848" s="328"/>
      <c r="DNS848" s="328"/>
      <c r="DNT848" s="328"/>
      <c r="DNU848" s="328"/>
      <c r="DNV848" s="328"/>
      <c r="DNW848" s="328"/>
      <c r="DNX848" s="328"/>
      <c r="DNY848" s="328"/>
      <c r="DNZ848" s="328"/>
      <c r="DOA848" s="328"/>
      <c r="DOB848" s="328"/>
      <c r="DOC848" s="328"/>
      <c r="DOD848" s="328"/>
      <c r="DOE848" s="328"/>
      <c r="DOF848" s="328"/>
      <c r="DOG848" s="328"/>
      <c r="DOH848" s="328"/>
      <c r="DOI848" s="328"/>
      <c r="DOJ848" s="328"/>
      <c r="DOK848" s="328"/>
      <c r="DOL848" s="328"/>
      <c r="DOM848" s="328"/>
      <c r="DON848" s="328"/>
      <c r="DOO848" s="328"/>
      <c r="DOP848" s="328"/>
      <c r="DOQ848" s="328"/>
      <c r="DOR848" s="328"/>
      <c r="DOS848" s="328"/>
      <c r="DOT848" s="328"/>
      <c r="DOU848" s="328"/>
      <c r="DOV848" s="328"/>
      <c r="DOW848" s="328"/>
      <c r="DOX848" s="328"/>
      <c r="DOY848" s="328"/>
      <c r="DOZ848" s="328"/>
      <c r="DPA848" s="328"/>
      <c r="DPB848" s="328"/>
      <c r="DPC848" s="328"/>
      <c r="DPD848" s="328"/>
      <c r="DPE848" s="328"/>
      <c r="DPF848" s="328"/>
      <c r="DPG848" s="328"/>
      <c r="DPH848" s="328"/>
      <c r="DPI848" s="328"/>
      <c r="DPJ848" s="328"/>
      <c r="DPK848" s="328"/>
      <c r="DPL848" s="328"/>
      <c r="DPM848" s="328"/>
      <c r="DPN848" s="328"/>
      <c r="DPO848" s="328"/>
      <c r="DPP848" s="328"/>
      <c r="DPQ848" s="328"/>
      <c r="DPR848" s="328"/>
      <c r="DPS848" s="328"/>
      <c r="DPT848" s="328"/>
      <c r="DPU848" s="328"/>
      <c r="DPV848" s="328"/>
      <c r="DPW848" s="328"/>
      <c r="DPX848" s="328"/>
      <c r="DPY848" s="328"/>
      <c r="DPZ848" s="328"/>
      <c r="DQA848" s="328"/>
      <c r="DQB848" s="328"/>
      <c r="DQC848" s="328"/>
      <c r="DQD848" s="328"/>
      <c r="DQE848" s="328"/>
      <c r="DQF848" s="328"/>
      <c r="DQG848" s="328"/>
      <c r="DQH848" s="328"/>
      <c r="DQI848" s="328"/>
      <c r="DQJ848" s="328"/>
      <c r="DQK848" s="328"/>
      <c r="DQL848" s="328"/>
      <c r="DQM848" s="328"/>
      <c r="DQN848" s="328"/>
      <c r="DQO848" s="328"/>
      <c r="DQP848" s="328"/>
      <c r="DQQ848" s="328"/>
      <c r="DQR848" s="328"/>
      <c r="DQS848" s="328"/>
      <c r="DQT848" s="328"/>
      <c r="DQU848" s="328"/>
      <c r="DQV848" s="328"/>
      <c r="DQW848" s="328"/>
      <c r="DQX848" s="328"/>
      <c r="DQY848" s="328"/>
      <c r="DQZ848" s="328"/>
      <c r="DRA848" s="328"/>
      <c r="DRB848" s="328"/>
      <c r="DRC848" s="328"/>
      <c r="DRD848" s="328"/>
      <c r="DRE848" s="328"/>
      <c r="DRF848" s="328"/>
      <c r="DRG848" s="328"/>
      <c r="DRH848" s="328"/>
      <c r="DRI848" s="328"/>
      <c r="DRJ848" s="328"/>
      <c r="DRK848" s="328"/>
      <c r="DRL848" s="328"/>
      <c r="DRM848" s="328"/>
      <c r="DRN848" s="328"/>
      <c r="DRO848" s="328"/>
      <c r="DRP848" s="328"/>
      <c r="DRQ848" s="328"/>
      <c r="DRR848" s="328"/>
      <c r="DRS848" s="328"/>
      <c r="DRT848" s="328"/>
      <c r="DRU848" s="328"/>
      <c r="DRV848" s="328"/>
      <c r="DRW848" s="328"/>
      <c r="DRX848" s="328"/>
      <c r="DRY848" s="328"/>
      <c r="DRZ848" s="328"/>
      <c r="DSA848" s="328"/>
      <c r="DSB848" s="328"/>
      <c r="DSC848" s="328"/>
      <c r="DSD848" s="328"/>
      <c r="DSE848" s="328"/>
      <c r="DSF848" s="328"/>
      <c r="DSG848" s="328"/>
      <c r="DSH848" s="328"/>
      <c r="DSI848" s="328"/>
      <c r="DSJ848" s="328"/>
      <c r="DSK848" s="328"/>
      <c r="DSL848" s="328"/>
      <c r="DSM848" s="328"/>
      <c r="DSN848" s="328"/>
      <c r="DSO848" s="328"/>
      <c r="DSP848" s="328"/>
      <c r="DSQ848" s="328"/>
      <c r="DSR848" s="328"/>
      <c r="DSS848" s="328"/>
      <c r="DST848" s="328"/>
      <c r="DSU848" s="328"/>
      <c r="DSV848" s="328"/>
      <c r="DSW848" s="328"/>
      <c r="DSX848" s="328"/>
      <c r="DSY848" s="328"/>
      <c r="DSZ848" s="328"/>
      <c r="DTA848" s="328"/>
      <c r="DTB848" s="328"/>
      <c r="DTC848" s="328"/>
      <c r="DTD848" s="328"/>
      <c r="DTE848" s="328"/>
      <c r="DTF848" s="328"/>
      <c r="DTG848" s="328"/>
      <c r="DTH848" s="328"/>
      <c r="DTI848" s="328"/>
      <c r="DTJ848" s="328"/>
      <c r="DTK848" s="328"/>
      <c r="DTL848" s="328"/>
      <c r="DTM848" s="328"/>
      <c r="DTN848" s="328"/>
      <c r="DTO848" s="328"/>
      <c r="DTP848" s="328"/>
      <c r="DTQ848" s="328"/>
      <c r="DTR848" s="328"/>
      <c r="DTS848" s="328"/>
      <c r="DTT848" s="328"/>
      <c r="DTU848" s="328"/>
      <c r="DTV848" s="328"/>
      <c r="DTW848" s="328"/>
      <c r="DTX848" s="328"/>
      <c r="DTY848" s="328"/>
      <c r="DTZ848" s="328"/>
      <c r="DUA848" s="328"/>
      <c r="DUB848" s="328"/>
      <c r="DUC848" s="328"/>
      <c r="DUD848" s="328"/>
      <c r="DUE848" s="328"/>
      <c r="DUF848" s="328"/>
      <c r="DUG848" s="328"/>
      <c r="DUH848" s="328"/>
      <c r="DUI848" s="328"/>
      <c r="DUJ848" s="328"/>
      <c r="DUK848" s="328"/>
      <c r="DUL848" s="328"/>
      <c r="DUM848" s="328"/>
      <c r="DUN848" s="328"/>
      <c r="DUO848" s="328"/>
      <c r="DUP848" s="328"/>
      <c r="DUQ848" s="328"/>
      <c r="DUR848" s="328"/>
      <c r="DUS848" s="328"/>
      <c r="DUT848" s="328"/>
      <c r="DUU848" s="328"/>
      <c r="DUV848" s="328"/>
      <c r="DUW848" s="328"/>
      <c r="DUX848" s="328"/>
      <c r="DUY848" s="328"/>
      <c r="DUZ848" s="328"/>
      <c r="DVA848" s="328"/>
      <c r="DVB848" s="328"/>
      <c r="DVC848" s="328"/>
      <c r="DVD848" s="328"/>
      <c r="DVE848" s="328"/>
      <c r="DVF848" s="328"/>
      <c r="DVG848" s="328"/>
      <c r="DVH848" s="328"/>
      <c r="DVI848" s="328"/>
      <c r="DVJ848" s="328"/>
      <c r="DVK848" s="328"/>
      <c r="DVL848" s="328"/>
      <c r="DVM848" s="328"/>
      <c r="DVN848" s="328"/>
      <c r="DVO848" s="328"/>
      <c r="DVP848" s="328"/>
      <c r="DVQ848" s="328"/>
      <c r="DVR848" s="328"/>
      <c r="DVS848" s="328"/>
      <c r="DVT848" s="328"/>
      <c r="DVU848" s="328"/>
      <c r="DVV848" s="328"/>
      <c r="DVW848" s="328"/>
      <c r="DVX848" s="328"/>
      <c r="DVY848" s="328"/>
      <c r="DVZ848" s="328"/>
      <c r="DWA848" s="328"/>
      <c r="DWB848" s="328"/>
      <c r="DWC848" s="328"/>
      <c r="DWD848" s="328"/>
      <c r="DWE848" s="328"/>
      <c r="DWF848" s="328"/>
      <c r="DWG848" s="328"/>
      <c r="DWH848" s="328"/>
      <c r="DWI848" s="328"/>
      <c r="DWJ848" s="328"/>
      <c r="DWK848" s="328"/>
      <c r="DWL848" s="328"/>
      <c r="DWM848" s="328"/>
      <c r="DWN848" s="328"/>
      <c r="DWO848" s="328"/>
      <c r="DWP848" s="328"/>
      <c r="DWQ848" s="328"/>
      <c r="DWR848" s="328"/>
      <c r="DWS848" s="328"/>
      <c r="DWT848" s="328"/>
      <c r="DWU848" s="328"/>
      <c r="DWV848" s="328"/>
      <c r="DWW848" s="328"/>
      <c r="DWX848" s="328"/>
      <c r="DWY848" s="328"/>
      <c r="DWZ848" s="328"/>
      <c r="DXA848" s="328"/>
      <c r="DXB848" s="328"/>
      <c r="DXC848" s="328"/>
      <c r="DXD848" s="328"/>
      <c r="DXE848" s="328"/>
      <c r="DXF848" s="328"/>
      <c r="DXG848" s="328"/>
      <c r="DXH848" s="328"/>
      <c r="DXI848" s="328"/>
      <c r="DXJ848" s="328"/>
      <c r="DXK848" s="328"/>
      <c r="DXL848" s="328"/>
      <c r="DXM848" s="328"/>
      <c r="DXN848" s="328"/>
      <c r="DXO848" s="328"/>
      <c r="DXP848" s="328"/>
      <c r="DXQ848" s="328"/>
      <c r="DXR848" s="328"/>
      <c r="DXS848" s="328"/>
      <c r="DXT848" s="328"/>
      <c r="DXU848" s="328"/>
      <c r="DXV848" s="328"/>
      <c r="DXW848" s="328"/>
      <c r="DXX848" s="328"/>
      <c r="DXY848" s="328"/>
      <c r="DXZ848" s="328"/>
      <c r="DYA848" s="328"/>
      <c r="DYB848" s="328"/>
      <c r="DYC848" s="328"/>
      <c r="DYD848" s="328"/>
      <c r="DYE848" s="328"/>
      <c r="DYF848" s="328"/>
      <c r="DYG848" s="328"/>
      <c r="DYH848" s="328"/>
      <c r="DYI848" s="328"/>
      <c r="DYJ848" s="328"/>
      <c r="DYK848" s="328"/>
      <c r="DYL848" s="328"/>
      <c r="DYM848" s="328"/>
      <c r="DYN848" s="328"/>
      <c r="DYO848" s="328"/>
      <c r="DYP848" s="328"/>
      <c r="DYQ848" s="328"/>
      <c r="DYR848" s="328"/>
      <c r="DYS848" s="328"/>
      <c r="DYT848" s="328"/>
      <c r="DYU848" s="328"/>
      <c r="DYV848" s="328"/>
      <c r="DYW848" s="328"/>
      <c r="DYX848" s="328"/>
      <c r="DYY848" s="328"/>
      <c r="DYZ848" s="328"/>
      <c r="DZA848" s="328"/>
      <c r="DZB848" s="328"/>
      <c r="DZC848" s="328"/>
      <c r="DZD848" s="328"/>
      <c r="DZE848" s="328"/>
      <c r="DZF848" s="328"/>
      <c r="DZG848" s="328"/>
      <c r="DZH848" s="328"/>
      <c r="DZI848" s="328"/>
      <c r="DZJ848" s="328"/>
      <c r="DZK848" s="328"/>
      <c r="DZL848" s="328"/>
      <c r="DZM848" s="328"/>
      <c r="DZN848" s="328"/>
      <c r="DZO848" s="328"/>
      <c r="DZP848" s="328"/>
      <c r="DZQ848" s="328"/>
      <c r="DZR848" s="328"/>
      <c r="DZS848" s="328"/>
      <c r="DZT848" s="328"/>
      <c r="DZU848" s="328"/>
      <c r="DZV848" s="328"/>
      <c r="DZW848" s="328"/>
      <c r="DZX848" s="328"/>
      <c r="DZY848" s="328"/>
      <c r="DZZ848" s="328"/>
      <c r="EAA848" s="328"/>
      <c r="EAB848" s="328"/>
      <c r="EAC848" s="328"/>
      <c r="EAD848" s="328"/>
      <c r="EAE848" s="328"/>
      <c r="EAF848" s="328"/>
      <c r="EAG848" s="328"/>
      <c r="EAH848" s="328"/>
      <c r="EAI848" s="328"/>
      <c r="EAJ848" s="328"/>
      <c r="EAK848" s="328"/>
      <c r="EAL848" s="328"/>
      <c r="EAM848" s="328"/>
      <c r="EAN848" s="328"/>
      <c r="EAO848" s="328"/>
      <c r="EAP848" s="328"/>
      <c r="EAQ848" s="328"/>
      <c r="EAR848" s="328"/>
      <c r="EAS848" s="328"/>
      <c r="EAT848" s="328"/>
      <c r="EAU848" s="328"/>
      <c r="EAV848" s="328"/>
      <c r="EAW848" s="328"/>
      <c r="EAX848" s="328"/>
      <c r="EAY848" s="328"/>
      <c r="EAZ848" s="328"/>
      <c r="EBA848" s="328"/>
      <c r="EBB848" s="328"/>
      <c r="EBC848" s="328"/>
      <c r="EBD848" s="328"/>
      <c r="EBE848" s="328"/>
      <c r="EBF848" s="328"/>
      <c r="EBG848" s="328"/>
      <c r="EBH848" s="328"/>
      <c r="EBI848" s="328"/>
      <c r="EBJ848" s="328"/>
      <c r="EBK848" s="328"/>
      <c r="EBL848" s="328"/>
      <c r="EBM848" s="328"/>
      <c r="EBN848" s="328"/>
      <c r="EBO848" s="328"/>
      <c r="EBP848" s="328"/>
      <c r="EBQ848" s="328"/>
      <c r="EBR848" s="328"/>
      <c r="EBS848" s="328"/>
      <c r="EBT848" s="328"/>
      <c r="EBU848" s="328"/>
      <c r="EBV848" s="328"/>
      <c r="EBW848" s="328"/>
      <c r="EBX848" s="328"/>
      <c r="EBY848" s="328"/>
      <c r="EBZ848" s="328"/>
      <c r="ECA848" s="328"/>
      <c r="ECB848" s="328"/>
      <c r="ECC848" s="328"/>
      <c r="ECD848" s="328"/>
      <c r="ECE848" s="328"/>
      <c r="ECF848" s="328"/>
      <c r="ECG848" s="328"/>
      <c r="ECH848" s="328"/>
      <c r="ECI848" s="328"/>
      <c r="ECJ848" s="328"/>
      <c r="ECK848" s="328"/>
      <c r="ECL848" s="328"/>
      <c r="ECM848" s="328"/>
      <c r="ECN848" s="328"/>
      <c r="ECO848" s="328"/>
      <c r="ECP848" s="328"/>
      <c r="ECQ848" s="328"/>
      <c r="ECR848" s="328"/>
      <c r="ECS848" s="328"/>
      <c r="ECT848" s="328"/>
      <c r="ECU848" s="328"/>
      <c r="ECV848" s="328"/>
      <c r="ECW848" s="328"/>
      <c r="ECX848" s="328"/>
      <c r="ECY848" s="328"/>
      <c r="ECZ848" s="328"/>
      <c r="EDA848" s="328"/>
      <c r="EDB848" s="328"/>
      <c r="EDC848" s="328"/>
      <c r="EDD848" s="328"/>
      <c r="EDE848" s="328"/>
      <c r="EDF848" s="328"/>
      <c r="EDG848" s="328"/>
      <c r="EDH848" s="328"/>
      <c r="EDI848" s="328"/>
      <c r="EDJ848" s="328"/>
      <c r="EDK848" s="328"/>
      <c r="EDL848" s="328"/>
      <c r="EDM848" s="328"/>
      <c r="EDN848" s="328"/>
      <c r="EDO848" s="328"/>
      <c r="EDP848" s="328"/>
      <c r="EDQ848" s="328"/>
      <c r="EDR848" s="328"/>
      <c r="EDS848" s="328"/>
      <c r="EDT848" s="328"/>
      <c r="EDU848" s="328"/>
      <c r="EDV848" s="328"/>
      <c r="EDW848" s="328"/>
      <c r="EDX848" s="328"/>
      <c r="EDY848" s="328"/>
      <c r="EDZ848" s="328"/>
      <c r="EEA848" s="328"/>
      <c r="EEB848" s="328"/>
      <c r="EEC848" s="328"/>
      <c r="EED848" s="328"/>
      <c r="EEE848" s="328"/>
      <c r="EEF848" s="328"/>
      <c r="EEG848" s="328"/>
      <c r="EEH848" s="328"/>
      <c r="EEI848" s="328"/>
      <c r="EEJ848" s="328"/>
      <c r="EEK848" s="328"/>
      <c r="EEL848" s="328"/>
      <c r="EEM848" s="328"/>
      <c r="EEN848" s="328"/>
      <c r="EEO848" s="328"/>
      <c r="EEP848" s="328"/>
      <c r="EEQ848" s="328"/>
      <c r="EER848" s="328"/>
      <c r="EES848" s="328"/>
      <c r="EET848" s="328"/>
      <c r="EEU848" s="328"/>
      <c r="EEV848" s="328"/>
      <c r="EEW848" s="328"/>
      <c r="EEX848" s="328"/>
      <c r="EEY848" s="328"/>
      <c r="EEZ848" s="328"/>
      <c r="EFA848" s="328"/>
      <c r="EFB848" s="328"/>
      <c r="EFC848" s="328"/>
      <c r="EFD848" s="328"/>
      <c r="EFE848" s="328"/>
      <c r="EFF848" s="328"/>
      <c r="EFG848" s="328"/>
      <c r="EFH848" s="328"/>
      <c r="EFI848" s="328"/>
      <c r="EFJ848" s="328"/>
      <c r="EFK848" s="328"/>
      <c r="EFL848" s="328"/>
      <c r="EFM848" s="328"/>
      <c r="EFN848" s="328"/>
      <c r="EFO848" s="328"/>
      <c r="EFP848" s="328"/>
      <c r="EFQ848" s="328"/>
      <c r="EFR848" s="328"/>
      <c r="EFS848" s="328"/>
      <c r="EFT848" s="328"/>
      <c r="EFU848" s="328"/>
      <c r="EFV848" s="328"/>
      <c r="EFW848" s="328"/>
      <c r="EFX848" s="328"/>
      <c r="EFY848" s="328"/>
      <c r="EFZ848" s="328"/>
      <c r="EGA848" s="328"/>
      <c r="EGB848" s="328"/>
      <c r="EGC848" s="328"/>
      <c r="EGD848" s="328"/>
      <c r="EGE848" s="328"/>
      <c r="EGF848" s="328"/>
      <c r="EGG848" s="328"/>
      <c r="EGH848" s="328"/>
      <c r="EGI848" s="328"/>
      <c r="EGJ848" s="328"/>
      <c r="EGK848" s="328"/>
      <c r="EGL848" s="328"/>
      <c r="EGM848" s="328"/>
      <c r="EGN848" s="328"/>
      <c r="EGO848" s="328"/>
      <c r="EGP848" s="328"/>
      <c r="EGQ848" s="328"/>
      <c r="EGR848" s="328"/>
      <c r="EGS848" s="328"/>
      <c r="EGT848" s="328"/>
      <c r="EGU848" s="328"/>
      <c r="EGV848" s="328"/>
      <c r="EGW848" s="328"/>
      <c r="EGX848" s="328"/>
      <c r="EGY848" s="328"/>
      <c r="EGZ848" s="328"/>
      <c r="EHA848" s="328"/>
      <c r="EHB848" s="328"/>
      <c r="EHC848" s="328"/>
      <c r="EHD848" s="328"/>
      <c r="EHE848" s="328"/>
      <c r="EHF848" s="328"/>
      <c r="EHG848" s="328"/>
      <c r="EHH848" s="328"/>
      <c r="EHI848" s="328"/>
      <c r="EHJ848" s="328"/>
      <c r="EHK848" s="328"/>
      <c r="EHL848" s="328"/>
      <c r="EHM848" s="328"/>
      <c r="EHN848" s="328"/>
      <c r="EHO848" s="328"/>
      <c r="EHP848" s="328"/>
      <c r="EHQ848" s="328"/>
      <c r="EHR848" s="328"/>
      <c r="EHS848" s="328"/>
      <c r="EHT848" s="328"/>
      <c r="EHU848" s="328"/>
      <c r="EHV848" s="328"/>
      <c r="EHW848" s="328"/>
      <c r="EHX848" s="328"/>
      <c r="EHY848" s="328"/>
      <c r="EHZ848" s="328"/>
      <c r="EIA848" s="328"/>
      <c r="EIB848" s="328"/>
      <c r="EIC848" s="328"/>
      <c r="EID848" s="328"/>
      <c r="EIE848" s="328"/>
      <c r="EIF848" s="328"/>
      <c r="EIG848" s="328"/>
      <c r="EIH848" s="328"/>
      <c r="EII848" s="328"/>
      <c r="EIJ848" s="328"/>
      <c r="EIK848" s="328"/>
      <c r="EIL848" s="328"/>
      <c r="EIM848" s="328"/>
      <c r="EIN848" s="328"/>
      <c r="EIO848" s="328"/>
      <c r="EIP848" s="328"/>
      <c r="EIQ848" s="328"/>
      <c r="EIR848" s="328"/>
      <c r="EIS848" s="328"/>
      <c r="EIT848" s="328"/>
      <c r="EIU848" s="328"/>
      <c r="EIV848" s="328"/>
      <c r="EIW848" s="328"/>
      <c r="EIX848" s="328"/>
      <c r="EIY848" s="328"/>
      <c r="EIZ848" s="328"/>
      <c r="EJA848" s="328"/>
      <c r="EJB848" s="328"/>
      <c r="EJC848" s="328"/>
      <c r="EJD848" s="328"/>
      <c r="EJE848" s="328"/>
      <c r="EJF848" s="328"/>
      <c r="EJG848" s="328"/>
      <c r="EJH848" s="328"/>
      <c r="EJI848" s="328"/>
      <c r="EJJ848" s="328"/>
      <c r="EJK848" s="328"/>
      <c r="EJL848" s="328"/>
      <c r="EJM848" s="328"/>
      <c r="EJN848" s="328"/>
      <c r="EJO848" s="328"/>
      <c r="EJP848" s="328"/>
      <c r="EJQ848" s="328"/>
      <c r="EJR848" s="328"/>
      <c r="EJS848" s="328"/>
      <c r="EJT848" s="328"/>
      <c r="EJU848" s="328"/>
      <c r="EJV848" s="328"/>
      <c r="EJW848" s="328"/>
      <c r="EJX848" s="328"/>
      <c r="EJY848" s="328"/>
      <c r="EJZ848" s="328"/>
      <c r="EKA848" s="328"/>
      <c r="EKB848" s="328"/>
      <c r="EKC848" s="328"/>
      <c r="EKD848" s="328"/>
      <c r="EKE848" s="328"/>
      <c r="EKF848" s="328"/>
      <c r="EKG848" s="328"/>
      <c r="EKH848" s="328"/>
      <c r="EKI848" s="328"/>
      <c r="EKJ848" s="328"/>
      <c r="EKK848" s="328"/>
      <c r="EKL848" s="328"/>
      <c r="EKM848" s="328"/>
      <c r="EKN848" s="328"/>
      <c r="EKO848" s="328"/>
      <c r="EKP848" s="328"/>
      <c r="EKQ848" s="328"/>
      <c r="EKR848" s="328"/>
      <c r="EKS848" s="328"/>
      <c r="EKT848" s="328"/>
      <c r="EKU848" s="328"/>
      <c r="EKV848" s="328"/>
      <c r="EKW848" s="328"/>
      <c r="EKX848" s="328"/>
      <c r="EKY848" s="328"/>
      <c r="EKZ848" s="328"/>
      <c r="ELA848" s="328"/>
      <c r="ELB848" s="328"/>
      <c r="ELC848" s="328"/>
      <c r="ELD848" s="328"/>
      <c r="ELE848" s="328"/>
      <c r="ELF848" s="328"/>
      <c r="ELG848" s="328"/>
      <c r="ELH848" s="328"/>
      <c r="ELI848" s="328"/>
      <c r="ELJ848" s="328"/>
      <c r="ELK848" s="328"/>
      <c r="ELL848" s="328"/>
      <c r="ELM848" s="328"/>
      <c r="ELN848" s="328"/>
      <c r="ELO848" s="328"/>
      <c r="ELP848" s="328"/>
      <c r="ELQ848" s="328"/>
      <c r="ELR848" s="328"/>
      <c r="ELS848" s="328"/>
      <c r="ELT848" s="328"/>
      <c r="ELU848" s="328"/>
      <c r="ELV848" s="328"/>
      <c r="ELW848" s="328"/>
      <c r="ELX848" s="328"/>
      <c r="ELY848" s="328"/>
      <c r="ELZ848" s="328"/>
      <c r="EMA848" s="328"/>
      <c r="EMB848" s="328"/>
      <c r="EMC848" s="328"/>
      <c r="EMD848" s="328"/>
      <c r="EME848" s="328"/>
      <c r="EMF848" s="328"/>
      <c r="EMG848" s="328"/>
      <c r="EMH848" s="328"/>
      <c r="EMI848" s="328"/>
      <c r="EMJ848" s="328"/>
      <c r="EMK848" s="328"/>
      <c r="EML848" s="328"/>
      <c r="EMM848" s="328"/>
      <c r="EMN848" s="328"/>
      <c r="EMO848" s="328"/>
      <c r="EMP848" s="328"/>
      <c r="EMQ848" s="328"/>
      <c r="EMR848" s="328"/>
      <c r="EMS848" s="328"/>
      <c r="EMT848" s="328"/>
      <c r="EMU848" s="328"/>
      <c r="EMV848" s="328"/>
      <c r="EMW848" s="328"/>
      <c r="EMX848" s="328"/>
      <c r="EMY848" s="328"/>
      <c r="EMZ848" s="328"/>
      <c r="ENA848" s="328"/>
      <c r="ENB848" s="328"/>
      <c r="ENC848" s="328"/>
      <c r="END848" s="328"/>
      <c r="ENE848" s="328"/>
      <c r="ENF848" s="328"/>
      <c r="ENG848" s="328"/>
      <c r="ENH848" s="328"/>
      <c r="ENI848" s="328"/>
      <c r="ENJ848" s="328"/>
      <c r="ENK848" s="328"/>
      <c r="ENL848" s="328"/>
      <c r="ENM848" s="328"/>
      <c r="ENN848" s="328"/>
      <c r="ENO848" s="328"/>
      <c r="ENP848" s="328"/>
      <c r="ENQ848" s="328"/>
      <c r="ENR848" s="328"/>
      <c r="ENS848" s="328"/>
      <c r="ENT848" s="328"/>
      <c r="ENU848" s="328"/>
      <c r="ENV848" s="328"/>
      <c r="ENW848" s="328"/>
      <c r="ENX848" s="328"/>
      <c r="ENY848" s="328"/>
      <c r="ENZ848" s="328"/>
      <c r="EOA848" s="328"/>
      <c r="EOB848" s="328"/>
      <c r="EOC848" s="328"/>
      <c r="EOD848" s="328"/>
      <c r="EOE848" s="328"/>
      <c r="EOF848" s="328"/>
      <c r="EOG848" s="328"/>
      <c r="EOH848" s="328"/>
      <c r="EOI848" s="328"/>
      <c r="EOJ848" s="328"/>
      <c r="EOK848" s="328"/>
      <c r="EOL848" s="328"/>
      <c r="EOM848" s="328"/>
      <c r="EON848" s="328"/>
      <c r="EOO848" s="328"/>
      <c r="EOP848" s="328"/>
      <c r="EOQ848" s="328"/>
      <c r="EOR848" s="328"/>
      <c r="EOS848" s="328"/>
      <c r="EOT848" s="328"/>
      <c r="EOU848" s="328"/>
      <c r="EOV848" s="328"/>
      <c r="EOW848" s="328"/>
      <c r="EOX848" s="328"/>
      <c r="EOY848" s="328"/>
      <c r="EOZ848" s="328"/>
      <c r="EPA848" s="328"/>
      <c r="EPB848" s="328"/>
      <c r="EPC848" s="328"/>
      <c r="EPD848" s="328"/>
      <c r="EPE848" s="328"/>
      <c r="EPF848" s="328"/>
      <c r="EPG848" s="328"/>
      <c r="EPH848" s="328"/>
      <c r="EPI848" s="328"/>
      <c r="EPJ848" s="328"/>
      <c r="EPK848" s="328"/>
      <c r="EPL848" s="328"/>
      <c r="EPM848" s="328"/>
      <c r="EPN848" s="328"/>
      <c r="EPO848" s="328"/>
      <c r="EPP848" s="328"/>
      <c r="EPQ848" s="328"/>
      <c r="EPR848" s="328"/>
      <c r="EPS848" s="328"/>
      <c r="EPT848" s="328"/>
      <c r="EPU848" s="328"/>
      <c r="EPV848" s="328"/>
      <c r="EPW848" s="328"/>
      <c r="EPX848" s="328"/>
      <c r="EPY848" s="328"/>
      <c r="EPZ848" s="328"/>
      <c r="EQA848" s="328"/>
      <c r="EQB848" s="328"/>
      <c r="EQC848" s="328"/>
      <c r="EQD848" s="328"/>
      <c r="EQE848" s="328"/>
      <c r="EQF848" s="328"/>
      <c r="EQG848" s="328"/>
      <c r="EQH848" s="328"/>
      <c r="EQI848" s="328"/>
      <c r="EQJ848" s="328"/>
      <c r="EQK848" s="328"/>
      <c r="EQL848" s="328"/>
      <c r="EQM848" s="328"/>
      <c r="EQN848" s="328"/>
      <c r="EQO848" s="328"/>
      <c r="EQP848" s="328"/>
      <c r="EQQ848" s="328"/>
      <c r="EQR848" s="328"/>
      <c r="EQS848" s="328"/>
      <c r="EQT848" s="328"/>
      <c r="EQU848" s="328"/>
      <c r="EQV848" s="328"/>
      <c r="EQW848" s="328"/>
      <c r="EQX848" s="328"/>
      <c r="EQY848" s="328"/>
      <c r="EQZ848" s="328"/>
      <c r="ERA848" s="328"/>
      <c r="ERB848" s="328"/>
      <c r="ERC848" s="328"/>
      <c r="ERD848" s="328"/>
      <c r="ERE848" s="328"/>
      <c r="ERF848" s="328"/>
      <c r="ERG848" s="328"/>
      <c r="ERH848" s="328"/>
      <c r="ERI848" s="328"/>
      <c r="ERJ848" s="328"/>
      <c r="ERK848" s="328"/>
      <c r="ERL848" s="328"/>
      <c r="ERM848" s="328"/>
      <c r="ERN848" s="328"/>
      <c r="ERO848" s="328"/>
      <c r="ERP848" s="328"/>
      <c r="ERQ848" s="328"/>
      <c r="ERR848" s="328"/>
      <c r="ERS848" s="328"/>
      <c r="ERT848" s="328"/>
      <c r="ERU848" s="328"/>
      <c r="ERV848" s="328"/>
      <c r="ERW848" s="328"/>
      <c r="ERX848" s="328"/>
      <c r="ERY848" s="328"/>
      <c r="ERZ848" s="328"/>
      <c r="ESA848" s="328"/>
      <c r="ESB848" s="328"/>
      <c r="ESC848" s="328"/>
      <c r="ESD848" s="328"/>
      <c r="ESE848" s="328"/>
      <c r="ESF848" s="328"/>
      <c r="ESG848" s="328"/>
      <c r="ESH848" s="328"/>
      <c r="ESI848" s="328"/>
      <c r="ESJ848" s="328"/>
      <c r="ESK848" s="328"/>
      <c r="ESL848" s="328"/>
      <c r="ESM848" s="328"/>
      <c r="ESN848" s="328"/>
      <c r="ESO848" s="328"/>
      <c r="ESP848" s="328"/>
      <c r="ESQ848" s="328"/>
      <c r="ESR848" s="328"/>
      <c r="ESS848" s="328"/>
      <c r="EST848" s="328"/>
      <c r="ESU848" s="328"/>
      <c r="ESV848" s="328"/>
      <c r="ESW848" s="328"/>
      <c r="ESX848" s="328"/>
      <c r="ESY848" s="328"/>
      <c r="ESZ848" s="328"/>
      <c r="ETA848" s="328"/>
      <c r="ETB848" s="328"/>
      <c r="ETC848" s="328"/>
      <c r="ETD848" s="328"/>
      <c r="ETE848" s="328"/>
      <c r="ETF848" s="328"/>
      <c r="ETG848" s="328"/>
      <c r="ETH848" s="328"/>
      <c r="ETI848" s="328"/>
      <c r="ETJ848" s="328"/>
      <c r="ETK848" s="328"/>
      <c r="ETL848" s="328"/>
      <c r="ETM848" s="328"/>
      <c r="ETN848" s="328"/>
      <c r="ETO848" s="328"/>
      <c r="ETP848" s="328"/>
      <c r="ETQ848" s="328"/>
      <c r="ETR848" s="328"/>
      <c r="ETS848" s="328"/>
      <c r="ETT848" s="328"/>
      <c r="ETU848" s="328"/>
      <c r="ETV848" s="328"/>
      <c r="ETW848" s="328"/>
      <c r="ETX848" s="328"/>
      <c r="ETY848" s="328"/>
      <c r="ETZ848" s="328"/>
      <c r="EUA848" s="328"/>
      <c r="EUB848" s="328"/>
      <c r="EUC848" s="328"/>
      <c r="EUD848" s="328"/>
      <c r="EUE848" s="328"/>
      <c r="EUF848" s="328"/>
      <c r="EUG848" s="328"/>
      <c r="EUH848" s="328"/>
      <c r="EUI848" s="328"/>
      <c r="EUJ848" s="328"/>
      <c r="EUK848" s="328"/>
      <c r="EUL848" s="328"/>
      <c r="EUM848" s="328"/>
      <c r="EUN848" s="328"/>
      <c r="EUO848" s="328"/>
      <c r="EUP848" s="328"/>
      <c r="EUQ848" s="328"/>
      <c r="EUR848" s="328"/>
      <c r="EUS848" s="328"/>
      <c r="EUT848" s="328"/>
      <c r="EUU848" s="328"/>
      <c r="EUV848" s="328"/>
      <c r="EUW848" s="328"/>
      <c r="EUX848" s="328"/>
      <c r="EUY848" s="328"/>
      <c r="EUZ848" s="328"/>
      <c r="EVA848" s="328"/>
      <c r="EVB848" s="328"/>
      <c r="EVC848" s="328"/>
      <c r="EVD848" s="328"/>
      <c r="EVE848" s="328"/>
      <c r="EVF848" s="328"/>
      <c r="EVG848" s="328"/>
      <c r="EVH848" s="328"/>
      <c r="EVI848" s="328"/>
      <c r="EVJ848" s="328"/>
      <c r="EVK848" s="328"/>
      <c r="EVL848" s="328"/>
      <c r="EVM848" s="328"/>
      <c r="EVN848" s="328"/>
      <c r="EVO848" s="328"/>
      <c r="EVP848" s="328"/>
      <c r="EVQ848" s="328"/>
      <c r="EVR848" s="328"/>
      <c r="EVS848" s="328"/>
      <c r="EVT848" s="328"/>
      <c r="EVU848" s="328"/>
      <c r="EVV848" s="328"/>
      <c r="EVW848" s="328"/>
      <c r="EVX848" s="328"/>
      <c r="EVY848" s="328"/>
      <c r="EVZ848" s="328"/>
      <c r="EWA848" s="328"/>
      <c r="EWB848" s="328"/>
      <c r="EWC848" s="328"/>
      <c r="EWD848" s="328"/>
      <c r="EWE848" s="328"/>
      <c r="EWF848" s="328"/>
      <c r="EWG848" s="328"/>
      <c r="EWH848" s="328"/>
      <c r="EWI848" s="328"/>
      <c r="EWJ848" s="328"/>
      <c r="EWK848" s="328"/>
      <c r="EWL848" s="328"/>
      <c r="EWM848" s="328"/>
      <c r="EWN848" s="328"/>
      <c r="EWO848" s="328"/>
      <c r="EWP848" s="328"/>
      <c r="EWQ848" s="328"/>
      <c r="EWR848" s="328"/>
      <c r="EWS848" s="328"/>
      <c r="EWT848" s="328"/>
      <c r="EWU848" s="328"/>
      <c r="EWV848" s="328"/>
      <c r="EWW848" s="328"/>
      <c r="EWX848" s="328"/>
      <c r="EWY848" s="328"/>
      <c r="EWZ848" s="328"/>
      <c r="EXA848" s="328"/>
      <c r="EXB848" s="328"/>
      <c r="EXC848" s="328"/>
      <c r="EXD848" s="328"/>
      <c r="EXE848" s="328"/>
      <c r="EXF848" s="328"/>
      <c r="EXG848" s="328"/>
      <c r="EXH848" s="328"/>
      <c r="EXI848" s="328"/>
      <c r="EXJ848" s="328"/>
      <c r="EXK848" s="328"/>
      <c r="EXL848" s="328"/>
      <c r="EXM848" s="328"/>
      <c r="EXN848" s="328"/>
      <c r="EXO848" s="328"/>
      <c r="EXP848" s="328"/>
      <c r="EXQ848" s="328"/>
      <c r="EXR848" s="328"/>
      <c r="EXS848" s="328"/>
      <c r="EXT848" s="328"/>
      <c r="EXU848" s="328"/>
      <c r="EXV848" s="328"/>
      <c r="EXW848" s="328"/>
      <c r="EXX848" s="328"/>
      <c r="EXY848" s="328"/>
      <c r="EXZ848" s="328"/>
      <c r="EYA848" s="328"/>
      <c r="EYB848" s="328"/>
      <c r="EYC848" s="328"/>
      <c r="EYD848" s="328"/>
      <c r="EYE848" s="328"/>
      <c r="EYF848" s="328"/>
      <c r="EYG848" s="328"/>
      <c r="EYH848" s="328"/>
      <c r="EYI848" s="328"/>
      <c r="EYJ848" s="328"/>
      <c r="EYK848" s="328"/>
      <c r="EYL848" s="328"/>
      <c r="EYM848" s="328"/>
      <c r="EYN848" s="328"/>
      <c r="EYO848" s="328"/>
      <c r="EYP848" s="328"/>
      <c r="EYQ848" s="328"/>
      <c r="EYR848" s="328"/>
      <c r="EYS848" s="328"/>
      <c r="EYT848" s="328"/>
      <c r="EYU848" s="328"/>
      <c r="EYV848" s="328"/>
      <c r="EYW848" s="328"/>
      <c r="EYX848" s="328"/>
      <c r="EYY848" s="328"/>
      <c r="EYZ848" s="328"/>
      <c r="EZA848" s="328"/>
      <c r="EZB848" s="328"/>
      <c r="EZC848" s="328"/>
      <c r="EZD848" s="328"/>
      <c r="EZE848" s="328"/>
      <c r="EZF848" s="328"/>
      <c r="EZG848" s="328"/>
      <c r="EZH848" s="328"/>
      <c r="EZI848" s="328"/>
      <c r="EZJ848" s="328"/>
      <c r="EZK848" s="328"/>
      <c r="EZL848" s="328"/>
      <c r="EZM848" s="328"/>
      <c r="EZN848" s="328"/>
      <c r="EZO848" s="328"/>
      <c r="EZP848" s="328"/>
      <c r="EZQ848" s="328"/>
      <c r="EZR848" s="328"/>
      <c r="EZS848" s="328"/>
      <c r="EZT848" s="328"/>
      <c r="EZU848" s="328"/>
      <c r="EZV848" s="328"/>
      <c r="EZW848" s="328"/>
      <c r="EZX848" s="328"/>
      <c r="EZY848" s="328"/>
      <c r="EZZ848" s="328"/>
      <c r="FAA848" s="328"/>
      <c r="FAB848" s="328"/>
      <c r="FAC848" s="328"/>
      <c r="FAD848" s="328"/>
      <c r="FAE848" s="328"/>
      <c r="FAF848" s="328"/>
      <c r="FAG848" s="328"/>
      <c r="FAH848" s="328"/>
      <c r="FAI848" s="328"/>
      <c r="FAJ848" s="328"/>
      <c r="FAK848" s="328"/>
      <c r="FAL848" s="328"/>
      <c r="FAM848" s="328"/>
      <c r="FAN848" s="328"/>
      <c r="FAO848" s="328"/>
      <c r="FAP848" s="328"/>
      <c r="FAQ848" s="328"/>
      <c r="FAR848" s="328"/>
      <c r="FAS848" s="328"/>
      <c r="FAT848" s="328"/>
      <c r="FAU848" s="328"/>
      <c r="FAV848" s="328"/>
      <c r="FAW848" s="328"/>
      <c r="FAX848" s="328"/>
      <c r="FAY848" s="328"/>
      <c r="FAZ848" s="328"/>
      <c r="FBA848" s="328"/>
      <c r="FBB848" s="328"/>
      <c r="FBC848" s="328"/>
      <c r="FBD848" s="328"/>
      <c r="FBE848" s="328"/>
      <c r="FBF848" s="328"/>
      <c r="FBG848" s="328"/>
      <c r="FBH848" s="328"/>
      <c r="FBI848" s="328"/>
      <c r="FBJ848" s="328"/>
      <c r="FBK848" s="328"/>
      <c r="FBL848" s="328"/>
      <c r="FBM848" s="328"/>
      <c r="FBN848" s="328"/>
      <c r="FBO848" s="328"/>
      <c r="FBP848" s="328"/>
      <c r="FBQ848" s="328"/>
      <c r="FBR848" s="328"/>
      <c r="FBS848" s="328"/>
      <c r="FBT848" s="328"/>
      <c r="FBU848" s="328"/>
      <c r="FBV848" s="328"/>
      <c r="FBW848" s="328"/>
      <c r="FBX848" s="328"/>
      <c r="FBY848" s="328"/>
      <c r="FBZ848" s="328"/>
      <c r="FCA848" s="328"/>
      <c r="FCB848" s="328"/>
      <c r="FCC848" s="328"/>
      <c r="FCD848" s="328"/>
      <c r="FCE848" s="328"/>
      <c r="FCF848" s="328"/>
      <c r="FCG848" s="328"/>
      <c r="FCH848" s="328"/>
      <c r="FCI848" s="328"/>
      <c r="FCJ848" s="328"/>
      <c r="FCK848" s="328"/>
      <c r="FCL848" s="328"/>
      <c r="FCM848" s="328"/>
      <c r="FCN848" s="328"/>
      <c r="FCO848" s="328"/>
      <c r="FCP848" s="328"/>
      <c r="FCQ848" s="328"/>
      <c r="FCR848" s="328"/>
      <c r="FCS848" s="328"/>
      <c r="FCT848" s="328"/>
      <c r="FCU848" s="328"/>
      <c r="FCV848" s="328"/>
      <c r="FCW848" s="328"/>
      <c r="FCX848" s="328"/>
      <c r="FCY848" s="328"/>
      <c r="FCZ848" s="328"/>
      <c r="FDA848" s="328"/>
      <c r="FDB848" s="328"/>
      <c r="FDC848" s="328"/>
      <c r="FDD848" s="328"/>
      <c r="FDE848" s="328"/>
      <c r="FDF848" s="328"/>
      <c r="FDG848" s="328"/>
      <c r="FDH848" s="328"/>
      <c r="FDI848" s="328"/>
      <c r="FDJ848" s="328"/>
      <c r="FDK848" s="328"/>
      <c r="FDL848" s="328"/>
      <c r="FDM848" s="328"/>
      <c r="FDN848" s="328"/>
      <c r="FDO848" s="328"/>
      <c r="FDP848" s="328"/>
      <c r="FDQ848" s="328"/>
      <c r="FDR848" s="328"/>
      <c r="FDS848" s="328"/>
      <c r="FDT848" s="328"/>
      <c r="FDU848" s="328"/>
      <c r="FDV848" s="328"/>
      <c r="FDW848" s="328"/>
      <c r="FDX848" s="328"/>
      <c r="FDY848" s="328"/>
      <c r="FDZ848" s="328"/>
      <c r="FEA848" s="328"/>
      <c r="FEB848" s="328"/>
      <c r="FEC848" s="328"/>
      <c r="FED848" s="328"/>
      <c r="FEE848" s="328"/>
      <c r="FEF848" s="328"/>
      <c r="FEG848" s="328"/>
      <c r="FEH848" s="328"/>
      <c r="FEI848" s="328"/>
      <c r="FEJ848" s="328"/>
      <c r="FEK848" s="328"/>
      <c r="FEL848" s="328"/>
      <c r="FEM848" s="328"/>
      <c r="FEN848" s="328"/>
      <c r="FEO848" s="328"/>
      <c r="FEP848" s="328"/>
      <c r="FEQ848" s="328"/>
      <c r="FER848" s="328"/>
      <c r="FES848" s="328"/>
      <c r="FET848" s="328"/>
      <c r="FEU848" s="328"/>
      <c r="FEV848" s="328"/>
      <c r="FEW848" s="328"/>
      <c r="FEX848" s="328"/>
      <c r="FEY848" s="328"/>
      <c r="FEZ848" s="328"/>
      <c r="FFA848" s="328"/>
      <c r="FFB848" s="328"/>
      <c r="FFC848" s="328"/>
      <c r="FFD848" s="328"/>
      <c r="FFE848" s="328"/>
      <c r="FFF848" s="328"/>
      <c r="FFG848" s="328"/>
      <c r="FFH848" s="328"/>
      <c r="FFI848" s="328"/>
      <c r="FFJ848" s="328"/>
      <c r="FFK848" s="328"/>
      <c r="FFL848" s="328"/>
      <c r="FFM848" s="328"/>
      <c r="FFN848" s="328"/>
      <c r="FFO848" s="328"/>
      <c r="FFP848" s="328"/>
      <c r="FFQ848" s="328"/>
      <c r="FFR848" s="328"/>
      <c r="FFS848" s="328"/>
      <c r="FFT848" s="328"/>
      <c r="FFU848" s="328"/>
      <c r="FFV848" s="328"/>
      <c r="FFW848" s="328"/>
      <c r="FFX848" s="328"/>
      <c r="FFY848" s="328"/>
      <c r="FFZ848" s="328"/>
      <c r="FGA848" s="328"/>
      <c r="FGB848" s="328"/>
      <c r="FGC848" s="328"/>
      <c r="FGD848" s="328"/>
      <c r="FGE848" s="328"/>
      <c r="FGF848" s="328"/>
      <c r="FGG848" s="328"/>
      <c r="FGH848" s="328"/>
      <c r="FGI848" s="328"/>
      <c r="FGJ848" s="328"/>
      <c r="FGK848" s="328"/>
      <c r="FGL848" s="328"/>
      <c r="FGM848" s="328"/>
      <c r="FGN848" s="328"/>
      <c r="FGO848" s="328"/>
      <c r="FGP848" s="328"/>
      <c r="FGQ848" s="328"/>
      <c r="FGR848" s="328"/>
      <c r="FGS848" s="328"/>
      <c r="FGT848" s="328"/>
      <c r="FGU848" s="328"/>
      <c r="FGV848" s="328"/>
      <c r="FGW848" s="328"/>
      <c r="FGX848" s="328"/>
      <c r="FGY848" s="328"/>
      <c r="FGZ848" s="328"/>
      <c r="FHA848" s="328"/>
      <c r="FHB848" s="328"/>
      <c r="FHC848" s="328"/>
      <c r="FHD848" s="328"/>
      <c r="FHE848" s="328"/>
      <c r="FHF848" s="328"/>
      <c r="FHG848" s="328"/>
      <c r="FHH848" s="328"/>
      <c r="FHI848" s="328"/>
      <c r="FHJ848" s="328"/>
      <c r="FHK848" s="328"/>
      <c r="FHL848" s="328"/>
      <c r="FHM848" s="328"/>
      <c r="FHN848" s="328"/>
      <c r="FHO848" s="328"/>
      <c r="FHP848" s="328"/>
      <c r="FHQ848" s="328"/>
      <c r="FHR848" s="328"/>
      <c r="FHS848" s="328"/>
      <c r="FHT848" s="328"/>
      <c r="FHU848" s="328"/>
      <c r="FHV848" s="328"/>
      <c r="FHW848" s="328"/>
      <c r="FHX848" s="328"/>
      <c r="FHY848" s="328"/>
      <c r="FHZ848" s="328"/>
      <c r="FIA848" s="328"/>
      <c r="FIB848" s="328"/>
      <c r="FIC848" s="328"/>
      <c r="FID848" s="328"/>
      <c r="FIE848" s="328"/>
      <c r="FIF848" s="328"/>
      <c r="FIG848" s="328"/>
      <c r="FIH848" s="328"/>
      <c r="FII848" s="328"/>
      <c r="FIJ848" s="328"/>
      <c r="FIK848" s="328"/>
      <c r="FIL848" s="328"/>
      <c r="FIM848" s="328"/>
      <c r="FIN848" s="328"/>
      <c r="FIO848" s="328"/>
      <c r="FIP848" s="328"/>
      <c r="FIQ848" s="328"/>
      <c r="FIR848" s="328"/>
      <c r="FIS848" s="328"/>
      <c r="FIT848" s="328"/>
      <c r="FIU848" s="328"/>
      <c r="FIV848" s="328"/>
      <c r="FIW848" s="328"/>
      <c r="FIX848" s="328"/>
      <c r="FIY848" s="328"/>
      <c r="FIZ848" s="328"/>
      <c r="FJA848" s="328"/>
      <c r="FJB848" s="328"/>
      <c r="FJC848" s="328"/>
      <c r="FJD848" s="328"/>
      <c r="FJE848" s="328"/>
      <c r="FJF848" s="328"/>
      <c r="FJG848" s="328"/>
      <c r="FJH848" s="328"/>
      <c r="FJI848" s="328"/>
      <c r="FJJ848" s="328"/>
      <c r="FJK848" s="328"/>
      <c r="FJL848" s="328"/>
      <c r="FJM848" s="328"/>
      <c r="FJN848" s="328"/>
      <c r="FJO848" s="328"/>
      <c r="FJP848" s="328"/>
      <c r="FJQ848" s="328"/>
      <c r="FJR848" s="328"/>
      <c r="FJS848" s="328"/>
      <c r="FJT848" s="328"/>
      <c r="FJU848" s="328"/>
      <c r="FJV848" s="328"/>
      <c r="FJW848" s="328"/>
      <c r="FJX848" s="328"/>
      <c r="FJY848" s="328"/>
      <c r="FJZ848" s="328"/>
      <c r="FKA848" s="328"/>
      <c r="FKB848" s="328"/>
      <c r="FKC848" s="328"/>
      <c r="FKD848" s="328"/>
      <c r="FKE848" s="328"/>
      <c r="FKF848" s="328"/>
      <c r="FKG848" s="328"/>
      <c r="FKH848" s="328"/>
      <c r="FKI848" s="328"/>
      <c r="FKJ848" s="328"/>
      <c r="FKK848" s="328"/>
      <c r="FKL848" s="328"/>
      <c r="FKM848" s="328"/>
      <c r="FKN848" s="328"/>
      <c r="FKO848" s="328"/>
      <c r="FKP848" s="328"/>
      <c r="FKQ848" s="328"/>
      <c r="FKR848" s="328"/>
      <c r="FKS848" s="328"/>
      <c r="FKT848" s="328"/>
      <c r="FKU848" s="328"/>
      <c r="FKV848" s="328"/>
      <c r="FKW848" s="328"/>
      <c r="FKX848" s="328"/>
      <c r="FKY848" s="328"/>
      <c r="FKZ848" s="328"/>
      <c r="FLA848" s="328"/>
      <c r="FLB848" s="328"/>
      <c r="FLC848" s="328"/>
      <c r="FLD848" s="328"/>
      <c r="FLE848" s="328"/>
      <c r="FLF848" s="328"/>
      <c r="FLG848" s="328"/>
      <c r="FLH848" s="328"/>
      <c r="FLI848" s="328"/>
      <c r="FLJ848" s="328"/>
      <c r="FLK848" s="328"/>
      <c r="FLL848" s="328"/>
      <c r="FLM848" s="328"/>
      <c r="FLN848" s="328"/>
      <c r="FLO848" s="328"/>
      <c r="FLP848" s="328"/>
      <c r="FLQ848" s="328"/>
      <c r="FLR848" s="328"/>
      <c r="FLS848" s="328"/>
      <c r="FLT848" s="328"/>
      <c r="FLU848" s="328"/>
      <c r="FLV848" s="328"/>
      <c r="FLW848" s="328"/>
      <c r="FLX848" s="328"/>
      <c r="FLY848" s="328"/>
      <c r="FLZ848" s="328"/>
      <c r="FMA848" s="328"/>
      <c r="FMB848" s="328"/>
      <c r="FMC848" s="328"/>
      <c r="FMD848" s="328"/>
      <c r="FME848" s="328"/>
      <c r="FMF848" s="328"/>
      <c r="FMG848" s="328"/>
      <c r="FMH848" s="328"/>
      <c r="FMI848" s="328"/>
      <c r="FMJ848" s="328"/>
      <c r="FMK848" s="328"/>
      <c r="FML848" s="328"/>
      <c r="FMM848" s="328"/>
      <c r="FMN848" s="328"/>
      <c r="FMO848" s="328"/>
      <c r="FMP848" s="328"/>
      <c r="FMQ848" s="328"/>
      <c r="FMR848" s="328"/>
      <c r="FMS848" s="328"/>
      <c r="FMT848" s="328"/>
      <c r="FMU848" s="328"/>
      <c r="FMV848" s="328"/>
      <c r="FMW848" s="328"/>
      <c r="FMX848" s="328"/>
      <c r="FMY848" s="328"/>
      <c r="FMZ848" s="328"/>
      <c r="FNA848" s="328"/>
      <c r="FNB848" s="328"/>
      <c r="FNC848" s="328"/>
      <c r="FND848" s="328"/>
      <c r="FNE848" s="328"/>
      <c r="FNF848" s="328"/>
      <c r="FNG848" s="328"/>
      <c r="FNH848" s="328"/>
      <c r="FNI848" s="328"/>
      <c r="FNJ848" s="328"/>
      <c r="FNK848" s="328"/>
      <c r="FNL848" s="328"/>
      <c r="FNM848" s="328"/>
      <c r="FNN848" s="328"/>
      <c r="FNO848" s="328"/>
      <c r="FNP848" s="328"/>
      <c r="FNQ848" s="328"/>
      <c r="FNR848" s="328"/>
      <c r="FNS848" s="328"/>
      <c r="FNT848" s="328"/>
      <c r="FNU848" s="328"/>
      <c r="FNV848" s="328"/>
      <c r="FNW848" s="328"/>
      <c r="FNX848" s="328"/>
      <c r="FNY848" s="328"/>
      <c r="FNZ848" s="328"/>
      <c r="FOA848" s="328"/>
      <c r="FOB848" s="328"/>
      <c r="FOC848" s="328"/>
      <c r="FOD848" s="328"/>
      <c r="FOE848" s="328"/>
      <c r="FOF848" s="328"/>
      <c r="FOG848" s="328"/>
      <c r="FOH848" s="328"/>
      <c r="FOI848" s="328"/>
      <c r="FOJ848" s="328"/>
      <c r="FOK848" s="328"/>
      <c r="FOL848" s="328"/>
      <c r="FOM848" s="328"/>
      <c r="FON848" s="328"/>
      <c r="FOO848" s="328"/>
      <c r="FOP848" s="328"/>
      <c r="FOQ848" s="328"/>
      <c r="FOR848" s="328"/>
      <c r="FOS848" s="328"/>
      <c r="FOT848" s="328"/>
      <c r="FOU848" s="328"/>
      <c r="FOV848" s="328"/>
      <c r="FOW848" s="328"/>
      <c r="FOX848" s="328"/>
      <c r="FOY848" s="328"/>
      <c r="FOZ848" s="328"/>
      <c r="FPA848" s="328"/>
      <c r="FPB848" s="328"/>
      <c r="FPC848" s="328"/>
      <c r="FPD848" s="328"/>
      <c r="FPE848" s="328"/>
      <c r="FPF848" s="328"/>
      <c r="FPG848" s="328"/>
      <c r="FPH848" s="328"/>
      <c r="FPI848" s="328"/>
      <c r="FPJ848" s="328"/>
      <c r="FPK848" s="328"/>
      <c r="FPL848" s="328"/>
      <c r="FPM848" s="328"/>
      <c r="FPN848" s="328"/>
      <c r="FPO848" s="328"/>
      <c r="FPP848" s="328"/>
      <c r="FPQ848" s="328"/>
      <c r="FPR848" s="328"/>
      <c r="FPS848" s="328"/>
      <c r="FPT848" s="328"/>
      <c r="FPU848" s="328"/>
      <c r="FPV848" s="328"/>
      <c r="FPW848" s="328"/>
      <c r="FPX848" s="328"/>
      <c r="FPY848" s="328"/>
      <c r="FPZ848" s="328"/>
      <c r="FQA848" s="328"/>
      <c r="FQB848" s="328"/>
      <c r="FQC848" s="328"/>
      <c r="FQD848" s="328"/>
      <c r="FQE848" s="328"/>
      <c r="FQF848" s="328"/>
      <c r="FQG848" s="328"/>
      <c r="FQH848" s="328"/>
      <c r="FQI848" s="328"/>
      <c r="FQJ848" s="328"/>
      <c r="FQK848" s="328"/>
      <c r="FQL848" s="328"/>
      <c r="FQM848" s="328"/>
      <c r="FQN848" s="328"/>
      <c r="FQO848" s="328"/>
      <c r="FQP848" s="328"/>
      <c r="FQQ848" s="328"/>
      <c r="FQR848" s="328"/>
      <c r="FQS848" s="328"/>
      <c r="FQT848" s="328"/>
      <c r="FQU848" s="328"/>
      <c r="FQV848" s="328"/>
      <c r="FQW848" s="328"/>
      <c r="FQX848" s="328"/>
      <c r="FQY848" s="328"/>
      <c r="FQZ848" s="328"/>
      <c r="FRA848" s="328"/>
      <c r="FRB848" s="328"/>
      <c r="FRC848" s="328"/>
      <c r="FRD848" s="328"/>
      <c r="FRE848" s="328"/>
      <c r="FRF848" s="328"/>
      <c r="FRG848" s="328"/>
      <c r="FRH848" s="328"/>
      <c r="FRI848" s="328"/>
      <c r="FRJ848" s="328"/>
      <c r="FRK848" s="328"/>
      <c r="FRL848" s="328"/>
      <c r="FRM848" s="328"/>
      <c r="FRN848" s="328"/>
      <c r="FRO848" s="328"/>
      <c r="FRP848" s="328"/>
      <c r="FRQ848" s="328"/>
      <c r="FRR848" s="328"/>
      <c r="FRS848" s="328"/>
      <c r="FRT848" s="328"/>
      <c r="FRU848" s="328"/>
      <c r="FRV848" s="328"/>
      <c r="FRW848" s="328"/>
      <c r="FRX848" s="328"/>
      <c r="FRY848" s="328"/>
      <c r="FRZ848" s="328"/>
      <c r="FSA848" s="328"/>
      <c r="FSB848" s="328"/>
      <c r="FSC848" s="328"/>
      <c r="FSD848" s="328"/>
      <c r="FSE848" s="328"/>
      <c r="FSF848" s="328"/>
      <c r="FSG848" s="328"/>
      <c r="FSH848" s="328"/>
      <c r="FSI848" s="328"/>
      <c r="FSJ848" s="328"/>
      <c r="FSK848" s="328"/>
      <c r="FSL848" s="328"/>
      <c r="FSM848" s="328"/>
      <c r="FSN848" s="328"/>
      <c r="FSO848" s="328"/>
      <c r="FSP848" s="328"/>
      <c r="FSQ848" s="328"/>
      <c r="FSR848" s="328"/>
      <c r="FSS848" s="328"/>
      <c r="FST848" s="328"/>
      <c r="FSU848" s="328"/>
      <c r="FSV848" s="328"/>
      <c r="FSW848" s="328"/>
      <c r="FSX848" s="328"/>
      <c r="FSY848" s="328"/>
      <c r="FSZ848" s="328"/>
      <c r="FTA848" s="328"/>
      <c r="FTB848" s="328"/>
      <c r="FTC848" s="328"/>
      <c r="FTD848" s="328"/>
      <c r="FTE848" s="328"/>
      <c r="FTF848" s="328"/>
      <c r="FTG848" s="328"/>
      <c r="FTH848" s="328"/>
      <c r="FTI848" s="328"/>
      <c r="FTJ848" s="328"/>
      <c r="FTK848" s="328"/>
      <c r="FTL848" s="328"/>
      <c r="FTM848" s="328"/>
      <c r="FTN848" s="328"/>
      <c r="FTO848" s="328"/>
      <c r="FTP848" s="328"/>
      <c r="FTQ848" s="328"/>
      <c r="FTR848" s="328"/>
      <c r="FTS848" s="328"/>
      <c r="FTT848" s="328"/>
      <c r="FTU848" s="328"/>
      <c r="FTV848" s="328"/>
      <c r="FTW848" s="328"/>
      <c r="FTX848" s="328"/>
      <c r="FTY848" s="328"/>
      <c r="FTZ848" s="328"/>
      <c r="FUA848" s="328"/>
      <c r="FUB848" s="328"/>
      <c r="FUC848" s="328"/>
      <c r="FUD848" s="328"/>
      <c r="FUE848" s="328"/>
      <c r="FUF848" s="328"/>
      <c r="FUG848" s="328"/>
      <c r="FUH848" s="328"/>
      <c r="FUI848" s="328"/>
      <c r="FUJ848" s="328"/>
      <c r="FUK848" s="328"/>
      <c r="FUL848" s="328"/>
      <c r="FUM848" s="328"/>
      <c r="FUN848" s="328"/>
      <c r="FUO848" s="328"/>
      <c r="FUP848" s="328"/>
      <c r="FUQ848" s="328"/>
      <c r="FUR848" s="328"/>
      <c r="FUS848" s="328"/>
      <c r="FUT848" s="328"/>
      <c r="FUU848" s="328"/>
      <c r="FUV848" s="328"/>
      <c r="FUW848" s="328"/>
      <c r="FUX848" s="328"/>
      <c r="FUY848" s="328"/>
      <c r="FUZ848" s="328"/>
      <c r="FVA848" s="328"/>
      <c r="FVB848" s="328"/>
      <c r="FVC848" s="328"/>
      <c r="FVD848" s="328"/>
      <c r="FVE848" s="328"/>
      <c r="FVF848" s="328"/>
      <c r="FVG848" s="328"/>
      <c r="FVH848" s="328"/>
      <c r="FVI848" s="328"/>
      <c r="FVJ848" s="328"/>
      <c r="FVK848" s="328"/>
      <c r="FVL848" s="328"/>
      <c r="FVM848" s="328"/>
      <c r="FVN848" s="328"/>
      <c r="FVO848" s="328"/>
      <c r="FVP848" s="328"/>
      <c r="FVQ848" s="328"/>
      <c r="FVR848" s="328"/>
      <c r="FVS848" s="328"/>
      <c r="FVT848" s="328"/>
      <c r="FVU848" s="328"/>
      <c r="FVV848" s="328"/>
      <c r="FVW848" s="328"/>
      <c r="FVX848" s="328"/>
      <c r="FVY848" s="328"/>
      <c r="FVZ848" s="328"/>
      <c r="FWA848" s="328"/>
      <c r="FWB848" s="328"/>
      <c r="FWC848" s="328"/>
      <c r="FWD848" s="328"/>
      <c r="FWE848" s="328"/>
      <c r="FWF848" s="328"/>
      <c r="FWG848" s="328"/>
      <c r="FWH848" s="328"/>
      <c r="FWI848" s="328"/>
      <c r="FWJ848" s="328"/>
      <c r="FWK848" s="328"/>
      <c r="FWL848" s="328"/>
      <c r="FWM848" s="328"/>
      <c r="FWN848" s="328"/>
      <c r="FWO848" s="328"/>
      <c r="FWP848" s="328"/>
      <c r="FWQ848" s="328"/>
      <c r="FWR848" s="328"/>
      <c r="FWS848" s="328"/>
      <c r="FWT848" s="328"/>
      <c r="FWU848" s="328"/>
      <c r="FWV848" s="328"/>
      <c r="FWW848" s="328"/>
      <c r="FWX848" s="328"/>
      <c r="FWY848" s="328"/>
      <c r="FWZ848" s="328"/>
      <c r="FXA848" s="328"/>
      <c r="FXB848" s="328"/>
      <c r="FXC848" s="328"/>
      <c r="FXD848" s="328"/>
      <c r="FXE848" s="328"/>
      <c r="FXF848" s="328"/>
      <c r="FXG848" s="328"/>
      <c r="FXH848" s="328"/>
      <c r="FXI848" s="328"/>
      <c r="FXJ848" s="328"/>
      <c r="FXK848" s="328"/>
      <c r="FXL848" s="328"/>
      <c r="FXM848" s="328"/>
      <c r="FXN848" s="328"/>
      <c r="FXO848" s="328"/>
      <c r="FXP848" s="328"/>
      <c r="FXQ848" s="328"/>
      <c r="FXR848" s="328"/>
      <c r="FXS848" s="328"/>
      <c r="FXT848" s="328"/>
      <c r="FXU848" s="328"/>
      <c r="FXV848" s="328"/>
      <c r="FXW848" s="328"/>
      <c r="FXX848" s="328"/>
      <c r="FXY848" s="328"/>
      <c r="FXZ848" s="328"/>
      <c r="FYA848" s="328"/>
      <c r="FYB848" s="328"/>
      <c r="FYC848" s="328"/>
      <c r="FYD848" s="328"/>
      <c r="FYE848" s="328"/>
      <c r="FYF848" s="328"/>
      <c r="FYG848" s="328"/>
      <c r="FYH848" s="328"/>
      <c r="FYI848" s="328"/>
      <c r="FYJ848" s="328"/>
      <c r="FYK848" s="328"/>
      <c r="FYL848" s="328"/>
      <c r="FYM848" s="328"/>
      <c r="FYN848" s="328"/>
      <c r="FYO848" s="328"/>
      <c r="FYP848" s="328"/>
      <c r="FYQ848" s="328"/>
      <c r="FYR848" s="328"/>
      <c r="FYS848" s="328"/>
      <c r="FYT848" s="328"/>
      <c r="FYU848" s="328"/>
      <c r="FYV848" s="328"/>
      <c r="FYW848" s="328"/>
      <c r="FYX848" s="328"/>
      <c r="FYY848" s="328"/>
      <c r="FYZ848" s="328"/>
      <c r="FZA848" s="328"/>
      <c r="FZB848" s="328"/>
      <c r="FZC848" s="328"/>
      <c r="FZD848" s="328"/>
      <c r="FZE848" s="328"/>
      <c r="FZF848" s="328"/>
      <c r="FZG848" s="328"/>
      <c r="FZH848" s="328"/>
      <c r="FZI848" s="328"/>
      <c r="FZJ848" s="328"/>
      <c r="FZK848" s="328"/>
      <c r="FZL848" s="328"/>
      <c r="FZM848" s="328"/>
      <c r="FZN848" s="328"/>
      <c r="FZO848" s="328"/>
      <c r="FZP848" s="328"/>
      <c r="FZQ848" s="328"/>
      <c r="FZR848" s="328"/>
      <c r="FZS848" s="328"/>
      <c r="FZT848" s="328"/>
      <c r="FZU848" s="328"/>
      <c r="FZV848" s="328"/>
      <c r="FZW848" s="328"/>
      <c r="FZX848" s="328"/>
      <c r="FZY848" s="328"/>
      <c r="FZZ848" s="328"/>
      <c r="GAA848" s="328"/>
      <c r="GAB848" s="328"/>
      <c r="GAC848" s="328"/>
      <c r="GAD848" s="328"/>
      <c r="GAE848" s="328"/>
      <c r="GAF848" s="328"/>
      <c r="GAG848" s="328"/>
      <c r="GAH848" s="328"/>
      <c r="GAI848" s="328"/>
      <c r="GAJ848" s="328"/>
      <c r="GAK848" s="328"/>
      <c r="GAL848" s="328"/>
      <c r="GAM848" s="328"/>
      <c r="GAN848" s="328"/>
      <c r="GAO848" s="328"/>
      <c r="GAP848" s="328"/>
      <c r="GAQ848" s="328"/>
      <c r="GAR848" s="328"/>
      <c r="GAS848" s="328"/>
      <c r="GAT848" s="328"/>
      <c r="GAU848" s="328"/>
      <c r="GAV848" s="328"/>
      <c r="GAW848" s="328"/>
      <c r="GAX848" s="328"/>
      <c r="GAY848" s="328"/>
      <c r="GAZ848" s="328"/>
      <c r="GBA848" s="328"/>
      <c r="GBB848" s="328"/>
      <c r="GBC848" s="328"/>
      <c r="GBD848" s="328"/>
      <c r="GBE848" s="328"/>
      <c r="GBF848" s="328"/>
      <c r="GBG848" s="328"/>
      <c r="GBH848" s="328"/>
      <c r="GBI848" s="328"/>
      <c r="GBJ848" s="328"/>
      <c r="GBK848" s="328"/>
      <c r="GBL848" s="328"/>
      <c r="GBM848" s="328"/>
      <c r="GBN848" s="328"/>
      <c r="GBO848" s="328"/>
      <c r="GBP848" s="328"/>
      <c r="GBQ848" s="328"/>
      <c r="GBR848" s="328"/>
      <c r="GBS848" s="328"/>
      <c r="GBT848" s="328"/>
      <c r="GBU848" s="328"/>
      <c r="GBV848" s="328"/>
      <c r="GBW848" s="328"/>
      <c r="GBX848" s="328"/>
      <c r="GBY848" s="328"/>
      <c r="GBZ848" s="328"/>
      <c r="GCA848" s="328"/>
      <c r="GCB848" s="328"/>
      <c r="GCC848" s="328"/>
      <c r="GCD848" s="328"/>
      <c r="GCE848" s="328"/>
      <c r="GCF848" s="328"/>
      <c r="GCG848" s="328"/>
      <c r="GCH848" s="328"/>
      <c r="GCI848" s="328"/>
      <c r="GCJ848" s="328"/>
      <c r="GCK848" s="328"/>
      <c r="GCL848" s="328"/>
      <c r="GCM848" s="328"/>
      <c r="GCN848" s="328"/>
      <c r="GCO848" s="328"/>
      <c r="GCP848" s="328"/>
      <c r="GCQ848" s="328"/>
      <c r="GCR848" s="328"/>
      <c r="GCS848" s="328"/>
      <c r="GCT848" s="328"/>
      <c r="GCU848" s="328"/>
      <c r="GCV848" s="328"/>
      <c r="GCW848" s="328"/>
      <c r="GCX848" s="328"/>
      <c r="GCY848" s="328"/>
      <c r="GCZ848" s="328"/>
      <c r="GDA848" s="328"/>
      <c r="GDB848" s="328"/>
      <c r="GDC848" s="328"/>
      <c r="GDD848" s="328"/>
      <c r="GDE848" s="328"/>
      <c r="GDF848" s="328"/>
      <c r="GDG848" s="328"/>
      <c r="GDH848" s="328"/>
      <c r="GDI848" s="328"/>
      <c r="GDJ848" s="328"/>
      <c r="GDK848" s="328"/>
      <c r="GDL848" s="328"/>
      <c r="GDM848" s="328"/>
      <c r="GDN848" s="328"/>
      <c r="GDO848" s="328"/>
      <c r="GDP848" s="328"/>
      <c r="GDQ848" s="328"/>
      <c r="GDR848" s="328"/>
      <c r="GDS848" s="328"/>
      <c r="GDT848" s="328"/>
      <c r="GDU848" s="328"/>
      <c r="GDV848" s="328"/>
      <c r="GDW848" s="328"/>
      <c r="GDX848" s="328"/>
      <c r="GDY848" s="328"/>
      <c r="GDZ848" s="328"/>
      <c r="GEA848" s="328"/>
      <c r="GEB848" s="328"/>
      <c r="GEC848" s="328"/>
      <c r="GED848" s="328"/>
      <c r="GEE848" s="328"/>
      <c r="GEF848" s="328"/>
      <c r="GEG848" s="328"/>
      <c r="GEH848" s="328"/>
      <c r="GEI848" s="328"/>
      <c r="GEJ848" s="328"/>
      <c r="GEK848" s="328"/>
      <c r="GEL848" s="328"/>
      <c r="GEM848" s="328"/>
      <c r="GEN848" s="328"/>
      <c r="GEO848" s="328"/>
      <c r="GEP848" s="328"/>
      <c r="GEQ848" s="328"/>
      <c r="GER848" s="328"/>
      <c r="GES848" s="328"/>
      <c r="GET848" s="328"/>
      <c r="GEU848" s="328"/>
      <c r="GEV848" s="328"/>
      <c r="GEW848" s="328"/>
      <c r="GEX848" s="328"/>
      <c r="GEY848" s="328"/>
      <c r="GEZ848" s="328"/>
      <c r="GFA848" s="328"/>
      <c r="GFB848" s="328"/>
      <c r="GFC848" s="328"/>
      <c r="GFD848" s="328"/>
      <c r="GFE848" s="328"/>
      <c r="GFF848" s="328"/>
      <c r="GFG848" s="328"/>
      <c r="GFH848" s="328"/>
      <c r="GFI848" s="328"/>
      <c r="GFJ848" s="328"/>
      <c r="GFK848" s="328"/>
      <c r="GFL848" s="328"/>
      <c r="GFM848" s="328"/>
      <c r="GFN848" s="328"/>
      <c r="GFO848" s="328"/>
      <c r="GFP848" s="328"/>
      <c r="GFQ848" s="328"/>
      <c r="GFR848" s="328"/>
      <c r="GFS848" s="328"/>
      <c r="GFT848" s="328"/>
      <c r="GFU848" s="328"/>
      <c r="GFV848" s="328"/>
      <c r="GFW848" s="328"/>
      <c r="GFX848" s="328"/>
      <c r="GFY848" s="328"/>
      <c r="GFZ848" s="328"/>
      <c r="GGA848" s="328"/>
      <c r="GGB848" s="328"/>
      <c r="GGC848" s="328"/>
      <c r="GGD848" s="328"/>
      <c r="GGE848" s="328"/>
      <c r="GGF848" s="328"/>
      <c r="GGG848" s="328"/>
      <c r="GGH848" s="328"/>
      <c r="GGI848" s="328"/>
      <c r="GGJ848" s="328"/>
      <c r="GGK848" s="328"/>
      <c r="GGL848" s="328"/>
      <c r="GGM848" s="328"/>
      <c r="GGN848" s="328"/>
      <c r="GGO848" s="328"/>
      <c r="GGP848" s="328"/>
      <c r="GGQ848" s="328"/>
      <c r="GGR848" s="328"/>
      <c r="GGS848" s="328"/>
      <c r="GGT848" s="328"/>
      <c r="GGU848" s="328"/>
      <c r="GGV848" s="328"/>
      <c r="GGW848" s="328"/>
      <c r="GGX848" s="328"/>
      <c r="GGY848" s="328"/>
      <c r="GGZ848" s="328"/>
      <c r="GHA848" s="328"/>
      <c r="GHB848" s="328"/>
      <c r="GHC848" s="328"/>
      <c r="GHD848" s="328"/>
      <c r="GHE848" s="328"/>
      <c r="GHF848" s="328"/>
      <c r="GHG848" s="328"/>
      <c r="GHH848" s="328"/>
      <c r="GHI848" s="328"/>
      <c r="GHJ848" s="328"/>
      <c r="GHK848" s="328"/>
      <c r="GHL848" s="328"/>
      <c r="GHM848" s="328"/>
      <c r="GHN848" s="328"/>
      <c r="GHO848" s="328"/>
      <c r="GHP848" s="328"/>
      <c r="GHQ848" s="328"/>
      <c r="GHR848" s="328"/>
      <c r="GHS848" s="328"/>
      <c r="GHT848" s="328"/>
      <c r="GHU848" s="328"/>
      <c r="GHV848" s="328"/>
      <c r="GHW848" s="328"/>
      <c r="GHX848" s="328"/>
      <c r="GHY848" s="328"/>
      <c r="GHZ848" s="328"/>
      <c r="GIA848" s="328"/>
      <c r="GIB848" s="328"/>
      <c r="GIC848" s="328"/>
      <c r="GID848" s="328"/>
      <c r="GIE848" s="328"/>
      <c r="GIF848" s="328"/>
      <c r="GIG848" s="328"/>
      <c r="GIH848" s="328"/>
      <c r="GII848" s="328"/>
      <c r="GIJ848" s="328"/>
      <c r="GIK848" s="328"/>
      <c r="GIL848" s="328"/>
      <c r="GIM848" s="328"/>
      <c r="GIN848" s="328"/>
      <c r="GIO848" s="328"/>
      <c r="GIP848" s="328"/>
      <c r="GIQ848" s="328"/>
      <c r="GIR848" s="328"/>
      <c r="GIS848" s="328"/>
      <c r="GIT848" s="328"/>
      <c r="GIU848" s="328"/>
      <c r="GIV848" s="328"/>
      <c r="GIW848" s="328"/>
      <c r="GIX848" s="328"/>
      <c r="GIY848" s="328"/>
      <c r="GIZ848" s="328"/>
      <c r="GJA848" s="328"/>
      <c r="GJB848" s="328"/>
      <c r="GJC848" s="328"/>
      <c r="GJD848" s="328"/>
      <c r="GJE848" s="328"/>
      <c r="GJF848" s="328"/>
      <c r="GJG848" s="328"/>
      <c r="GJH848" s="328"/>
      <c r="GJI848" s="328"/>
      <c r="GJJ848" s="328"/>
      <c r="GJK848" s="328"/>
      <c r="GJL848" s="328"/>
      <c r="GJM848" s="328"/>
      <c r="GJN848" s="328"/>
      <c r="GJO848" s="328"/>
      <c r="GJP848" s="328"/>
      <c r="GJQ848" s="328"/>
      <c r="GJR848" s="328"/>
      <c r="GJS848" s="328"/>
      <c r="GJT848" s="328"/>
      <c r="GJU848" s="328"/>
      <c r="GJV848" s="328"/>
      <c r="GJW848" s="328"/>
      <c r="GJX848" s="328"/>
      <c r="GJY848" s="328"/>
      <c r="GJZ848" s="328"/>
      <c r="GKA848" s="328"/>
      <c r="GKB848" s="328"/>
      <c r="GKC848" s="328"/>
      <c r="GKD848" s="328"/>
      <c r="GKE848" s="328"/>
      <c r="GKF848" s="328"/>
      <c r="GKG848" s="328"/>
      <c r="GKH848" s="328"/>
      <c r="GKI848" s="328"/>
      <c r="GKJ848" s="328"/>
      <c r="GKK848" s="328"/>
      <c r="GKL848" s="328"/>
      <c r="GKM848" s="328"/>
      <c r="GKN848" s="328"/>
      <c r="GKO848" s="328"/>
      <c r="GKP848" s="328"/>
      <c r="GKQ848" s="328"/>
      <c r="GKR848" s="328"/>
      <c r="GKS848" s="328"/>
      <c r="GKT848" s="328"/>
      <c r="GKU848" s="328"/>
      <c r="GKV848" s="328"/>
      <c r="GKW848" s="328"/>
      <c r="GKX848" s="328"/>
      <c r="GKY848" s="328"/>
      <c r="GKZ848" s="328"/>
      <c r="GLA848" s="328"/>
      <c r="GLB848" s="328"/>
      <c r="GLC848" s="328"/>
      <c r="GLD848" s="328"/>
      <c r="GLE848" s="328"/>
      <c r="GLF848" s="328"/>
      <c r="GLG848" s="328"/>
      <c r="GLH848" s="328"/>
      <c r="GLI848" s="328"/>
      <c r="GLJ848" s="328"/>
      <c r="GLK848" s="328"/>
      <c r="GLL848" s="328"/>
      <c r="GLM848" s="328"/>
      <c r="GLN848" s="328"/>
      <c r="GLO848" s="328"/>
      <c r="GLP848" s="328"/>
      <c r="GLQ848" s="328"/>
      <c r="GLR848" s="328"/>
      <c r="GLS848" s="328"/>
      <c r="GLT848" s="328"/>
      <c r="GLU848" s="328"/>
      <c r="GLV848" s="328"/>
      <c r="GLW848" s="328"/>
      <c r="GLX848" s="328"/>
      <c r="GLY848" s="328"/>
      <c r="GLZ848" s="328"/>
      <c r="GMA848" s="328"/>
      <c r="GMB848" s="328"/>
      <c r="GMC848" s="328"/>
      <c r="GMD848" s="328"/>
      <c r="GME848" s="328"/>
      <c r="GMF848" s="328"/>
      <c r="GMG848" s="328"/>
      <c r="GMH848" s="328"/>
      <c r="GMI848" s="328"/>
      <c r="GMJ848" s="328"/>
      <c r="GMK848" s="328"/>
      <c r="GML848" s="328"/>
      <c r="GMM848" s="328"/>
      <c r="GMN848" s="328"/>
      <c r="GMO848" s="328"/>
      <c r="GMP848" s="328"/>
      <c r="GMQ848" s="328"/>
      <c r="GMR848" s="328"/>
      <c r="GMS848" s="328"/>
      <c r="GMT848" s="328"/>
      <c r="GMU848" s="328"/>
      <c r="GMV848" s="328"/>
      <c r="GMW848" s="328"/>
      <c r="GMX848" s="328"/>
      <c r="GMY848" s="328"/>
      <c r="GMZ848" s="328"/>
      <c r="GNA848" s="328"/>
      <c r="GNB848" s="328"/>
      <c r="GNC848" s="328"/>
      <c r="GND848" s="328"/>
      <c r="GNE848" s="328"/>
      <c r="GNF848" s="328"/>
      <c r="GNG848" s="328"/>
      <c r="GNH848" s="328"/>
      <c r="GNI848" s="328"/>
      <c r="GNJ848" s="328"/>
      <c r="GNK848" s="328"/>
      <c r="GNL848" s="328"/>
      <c r="GNM848" s="328"/>
      <c r="GNN848" s="328"/>
      <c r="GNO848" s="328"/>
      <c r="GNP848" s="328"/>
      <c r="GNQ848" s="328"/>
      <c r="GNR848" s="328"/>
      <c r="GNS848" s="328"/>
      <c r="GNT848" s="328"/>
      <c r="GNU848" s="328"/>
      <c r="GNV848" s="328"/>
      <c r="GNW848" s="328"/>
      <c r="GNX848" s="328"/>
      <c r="GNY848" s="328"/>
      <c r="GNZ848" s="328"/>
      <c r="GOA848" s="328"/>
      <c r="GOB848" s="328"/>
      <c r="GOC848" s="328"/>
      <c r="GOD848" s="328"/>
      <c r="GOE848" s="328"/>
      <c r="GOF848" s="328"/>
      <c r="GOG848" s="328"/>
      <c r="GOH848" s="328"/>
      <c r="GOI848" s="328"/>
      <c r="GOJ848" s="328"/>
      <c r="GOK848" s="328"/>
      <c r="GOL848" s="328"/>
      <c r="GOM848" s="328"/>
      <c r="GON848" s="328"/>
      <c r="GOO848" s="328"/>
      <c r="GOP848" s="328"/>
      <c r="GOQ848" s="328"/>
      <c r="GOR848" s="328"/>
      <c r="GOS848" s="328"/>
      <c r="GOT848" s="328"/>
      <c r="GOU848" s="328"/>
      <c r="GOV848" s="328"/>
      <c r="GOW848" s="328"/>
      <c r="GOX848" s="328"/>
      <c r="GOY848" s="328"/>
      <c r="GOZ848" s="328"/>
      <c r="GPA848" s="328"/>
      <c r="GPB848" s="328"/>
      <c r="GPC848" s="328"/>
      <c r="GPD848" s="328"/>
      <c r="GPE848" s="328"/>
      <c r="GPF848" s="328"/>
      <c r="GPG848" s="328"/>
      <c r="GPH848" s="328"/>
      <c r="GPI848" s="328"/>
      <c r="GPJ848" s="328"/>
      <c r="GPK848" s="328"/>
      <c r="GPL848" s="328"/>
      <c r="GPM848" s="328"/>
      <c r="GPN848" s="328"/>
      <c r="GPO848" s="328"/>
      <c r="GPP848" s="328"/>
      <c r="GPQ848" s="328"/>
      <c r="GPR848" s="328"/>
      <c r="GPS848" s="328"/>
      <c r="GPT848" s="328"/>
      <c r="GPU848" s="328"/>
      <c r="GPV848" s="328"/>
      <c r="GPW848" s="328"/>
      <c r="GPX848" s="328"/>
      <c r="GPY848" s="328"/>
      <c r="GPZ848" s="328"/>
      <c r="GQA848" s="328"/>
      <c r="GQB848" s="328"/>
      <c r="GQC848" s="328"/>
      <c r="GQD848" s="328"/>
      <c r="GQE848" s="328"/>
      <c r="GQF848" s="328"/>
      <c r="GQG848" s="328"/>
      <c r="GQH848" s="328"/>
      <c r="GQI848" s="328"/>
      <c r="GQJ848" s="328"/>
      <c r="GQK848" s="328"/>
      <c r="GQL848" s="328"/>
      <c r="GQM848" s="328"/>
      <c r="GQN848" s="328"/>
      <c r="GQO848" s="328"/>
      <c r="GQP848" s="328"/>
      <c r="GQQ848" s="328"/>
      <c r="GQR848" s="328"/>
      <c r="GQS848" s="328"/>
      <c r="GQT848" s="328"/>
      <c r="GQU848" s="328"/>
      <c r="GQV848" s="328"/>
      <c r="GQW848" s="328"/>
      <c r="GQX848" s="328"/>
      <c r="GQY848" s="328"/>
      <c r="GQZ848" s="328"/>
      <c r="GRA848" s="328"/>
      <c r="GRB848" s="328"/>
      <c r="GRC848" s="328"/>
      <c r="GRD848" s="328"/>
      <c r="GRE848" s="328"/>
      <c r="GRF848" s="328"/>
      <c r="GRG848" s="328"/>
      <c r="GRH848" s="328"/>
      <c r="GRI848" s="328"/>
      <c r="GRJ848" s="328"/>
      <c r="GRK848" s="328"/>
      <c r="GRL848" s="328"/>
      <c r="GRM848" s="328"/>
      <c r="GRN848" s="328"/>
      <c r="GRO848" s="328"/>
      <c r="GRP848" s="328"/>
      <c r="GRQ848" s="328"/>
      <c r="GRR848" s="328"/>
      <c r="GRS848" s="328"/>
      <c r="GRT848" s="328"/>
      <c r="GRU848" s="328"/>
      <c r="GRV848" s="328"/>
      <c r="GRW848" s="328"/>
      <c r="GRX848" s="328"/>
      <c r="GRY848" s="328"/>
      <c r="GRZ848" s="328"/>
      <c r="GSA848" s="328"/>
      <c r="GSB848" s="328"/>
      <c r="GSC848" s="328"/>
      <c r="GSD848" s="328"/>
      <c r="GSE848" s="328"/>
      <c r="GSF848" s="328"/>
      <c r="GSG848" s="328"/>
      <c r="GSH848" s="328"/>
      <c r="GSI848" s="328"/>
      <c r="GSJ848" s="328"/>
      <c r="GSK848" s="328"/>
      <c r="GSL848" s="328"/>
      <c r="GSM848" s="328"/>
      <c r="GSN848" s="328"/>
      <c r="GSO848" s="328"/>
      <c r="GSP848" s="328"/>
      <c r="GSQ848" s="328"/>
      <c r="GSR848" s="328"/>
      <c r="GSS848" s="328"/>
      <c r="GST848" s="328"/>
      <c r="GSU848" s="328"/>
      <c r="GSV848" s="328"/>
      <c r="GSW848" s="328"/>
      <c r="GSX848" s="328"/>
      <c r="GSY848" s="328"/>
      <c r="GSZ848" s="328"/>
      <c r="GTA848" s="328"/>
      <c r="GTB848" s="328"/>
      <c r="GTC848" s="328"/>
      <c r="GTD848" s="328"/>
      <c r="GTE848" s="328"/>
      <c r="GTF848" s="328"/>
      <c r="GTG848" s="328"/>
      <c r="GTH848" s="328"/>
      <c r="GTI848" s="328"/>
      <c r="GTJ848" s="328"/>
      <c r="GTK848" s="328"/>
      <c r="GTL848" s="328"/>
      <c r="GTM848" s="328"/>
      <c r="GTN848" s="328"/>
      <c r="GTO848" s="328"/>
      <c r="GTP848" s="328"/>
      <c r="GTQ848" s="328"/>
      <c r="GTR848" s="328"/>
      <c r="GTS848" s="328"/>
      <c r="GTT848" s="328"/>
      <c r="GTU848" s="328"/>
      <c r="GTV848" s="328"/>
      <c r="GTW848" s="328"/>
      <c r="GTX848" s="328"/>
      <c r="GTY848" s="328"/>
      <c r="GTZ848" s="328"/>
      <c r="GUA848" s="328"/>
      <c r="GUB848" s="328"/>
      <c r="GUC848" s="328"/>
      <c r="GUD848" s="328"/>
      <c r="GUE848" s="328"/>
      <c r="GUF848" s="328"/>
      <c r="GUG848" s="328"/>
      <c r="GUH848" s="328"/>
      <c r="GUI848" s="328"/>
      <c r="GUJ848" s="328"/>
      <c r="GUK848" s="328"/>
      <c r="GUL848" s="328"/>
      <c r="GUM848" s="328"/>
      <c r="GUN848" s="328"/>
      <c r="GUO848" s="328"/>
      <c r="GUP848" s="328"/>
      <c r="GUQ848" s="328"/>
      <c r="GUR848" s="328"/>
      <c r="GUS848" s="328"/>
      <c r="GUT848" s="328"/>
      <c r="GUU848" s="328"/>
      <c r="GUV848" s="328"/>
      <c r="GUW848" s="328"/>
      <c r="GUX848" s="328"/>
      <c r="GUY848" s="328"/>
      <c r="GUZ848" s="328"/>
      <c r="GVA848" s="328"/>
      <c r="GVB848" s="328"/>
      <c r="GVC848" s="328"/>
      <c r="GVD848" s="328"/>
      <c r="GVE848" s="328"/>
      <c r="GVF848" s="328"/>
      <c r="GVG848" s="328"/>
      <c r="GVH848" s="328"/>
      <c r="GVI848" s="328"/>
      <c r="GVJ848" s="328"/>
      <c r="GVK848" s="328"/>
      <c r="GVL848" s="328"/>
      <c r="GVM848" s="328"/>
      <c r="GVN848" s="328"/>
      <c r="GVO848" s="328"/>
      <c r="GVP848" s="328"/>
      <c r="GVQ848" s="328"/>
      <c r="GVR848" s="328"/>
      <c r="GVS848" s="328"/>
      <c r="GVT848" s="328"/>
      <c r="GVU848" s="328"/>
      <c r="GVV848" s="328"/>
      <c r="GVW848" s="328"/>
      <c r="GVX848" s="328"/>
      <c r="GVY848" s="328"/>
      <c r="GVZ848" s="328"/>
      <c r="GWA848" s="328"/>
      <c r="GWB848" s="328"/>
      <c r="GWC848" s="328"/>
      <c r="GWD848" s="328"/>
      <c r="GWE848" s="328"/>
      <c r="GWF848" s="328"/>
      <c r="GWG848" s="328"/>
      <c r="GWH848" s="328"/>
      <c r="GWI848" s="328"/>
      <c r="GWJ848" s="328"/>
      <c r="GWK848" s="328"/>
      <c r="GWL848" s="328"/>
      <c r="GWM848" s="328"/>
      <c r="GWN848" s="328"/>
      <c r="GWO848" s="328"/>
      <c r="GWP848" s="328"/>
      <c r="GWQ848" s="328"/>
      <c r="GWR848" s="328"/>
      <c r="GWS848" s="328"/>
      <c r="GWT848" s="328"/>
      <c r="GWU848" s="328"/>
      <c r="GWV848" s="328"/>
      <c r="GWW848" s="328"/>
      <c r="GWX848" s="328"/>
      <c r="GWY848" s="328"/>
      <c r="GWZ848" s="328"/>
      <c r="GXA848" s="328"/>
      <c r="GXB848" s="328"/>
      <c r="GXC848" s="328"/>
      <c r="GXD848" s="328"/>
      <c r="GXE848" s="328"/>
      <c r="GXF848" s="328"/>
      <c r="GXG848" s="328"/>
      <c r="GXH848" s="328"/>
      <c r="GXI848" s="328"/>
      <c r="GXJ848" s="328"/>
      <c r="GXK848" s="328"/>
      <c r="GXL848" s="328"/>
      <c r="GXM848" s="328"/>
      <c r="GXN848" s="328"/>
      <c r="GXO848" s="328"/>
      <c r="GXP848" s="328"/>
      <c r="GXQ848" s="328"/>
      <c r="GXR848" s="328"/>
      <c r="GXS848" s="328"/>
      <c r="GXT848" s="328"/>
      <c r="GXU848" s="328"/>
      <c r="GXV848" s="328"/>
      <c r="GXW848" s="328"/>
      <c r="GXX848" s="328"/>
      <c r="GXY848" s="328"/>
      <c r="GXZ848" s="328"/>
      <c r="GYA848" s="328"/>
      <c r="GYB848" s="328"/>
      <c r="GYC848" s="328"/>
      <c r="GYD848" s="328"/>
      <c r="GYE848" s="328"/>
      <c r="GYF848" s="328"/>
      <c r="GYG848" s="328"/>
      <c r="GYH848" s="328"/>
      <c r="GYI848" s="328"/>
      <c r="GYJ848" s="328"/>
      <c r="GYK848" s="328"/>
      <c r="GYL848" s="328"/>
      <c r="GYM848" s="328"/>
      <c r="GYN848" s="328"/>
      <c r="GYO848" s="328"/>
      <c r="GYP848" s="328"/>
      <c r="GYQ848" s="328"/>
      <c r="GYR848" s="328"/>
      <c r="GYS848" s="328"/>
      <c r="GYT848" s="328"/>
      <c r="GYU848" s="328"/>
      <c r="GYV848" s="328"/>
      <c r="GYW848" s="328"/>
      <c r="GYX848" s="328"/>
      <c r="GYY848" s="328"/>
      <c r="GYZ848" s="328"/>
      <c r="GZA848" s="328"/>
      <c r="GZB848" s="328"/>
      <c r="GZC848" s="328"/>
      <c r="GZD848" s="328"/>
      <c r="GZE848" s="328"/>
      <c r="GZF848" s="328"/>
      <c r="GZG848" s="328"/>
      <c r="GZH848" s="328"/>
      <c r="GZI848" s="328"/>
      <c r="GZJ848" s="328"/>
      <c r="GZK848" s="328"/>
      <c r="GZL848" s="328"/>
      <c r="GZM848" s="328"/>
      <c r="GZN848" s="328"/>
      <c r="GZO848" s="328"/>
      <c r="GZP848" s="328"/>
      <c r="GZQ848" s="328"/>
      <c r="GZR848" s="328"/>
      <c r="GZS848" s="328"/>
      <c r="GZT848" s="328"/>
      <c r="GZU848" s="328"/>
      <c r="GZV848" s="328"/>
      <c r="GZW848" s="328"/>
      <c r="GZX848" s="328"/>
      <c r="GZY848" s="328"/>
      <c r="GZZ848" s="328"/>
      <c r="HAA848" s="328"/>
      <c r="HAB848" s="328"/>
      <c r="HAC848" s="328"/>
      <c r="HAD848" s="328"/>
      <c r="HAE848" s="328"/>
      <c r="HAF848" s="328"/>
      <c r="HAG848" s="328"/>
      <c r="HAH848" s="328"/>
      <c r="HAI848" s="328"/>
      <c r="HAJ848" s="328"/>
      <c r="HAK848" s="328"/>
      <c r="HAL848" s="328"/>
      <c r="HAM848" s="328"/>
      <c r="HAN848" s="328"/>
      <c r="HAO848" s="328"/>
      <c r="HAP848" s="328"/>
      <c r="HAQ848" s="328"/>
      <c r="HAR848" s="328"/>
      <c r="HAS848" s="328"/>
      <c r="HAT848" s="328"/>
      <c r="HAU848" s="328"/>
      <c r="HAV848" s="328"/>
      <c r="HAW848" s="328"/>
      <c r="HAX848" s="328"/>
      <c r="HAY848" s="328"/>
      <c r="HAZ848" s="328"/>
      <c r="HBA848" s="328"/>
      <c r="HBB848" s="328"/>
      <c r="HBC848" s="328"/>
      <c r="HBD848" s="328"/>
      <c r="HBE848" s="328"/>
      <c r="HBF848" s="328"/>
      <c r="HBG848" s="328"/>
      <c r="HBH848" s="328"/>
      <c r="HBI848" s="328"/>
      <c r="HBJ848" s="328"/>
      <c r="HBK848" s="328"/>
      <c r="HBL848" s="328"/>
      <c r="HBM848" s="328"/>
      <c r="HBN848" s="328"/>
      <c r="HBO848" s="328"/>
      <c r="HBP848" s="328"/>
      <c r="HBQ848" s="328"/>
      <c r="HBR848" s="328"/>
      <c r="HBS848" s="328"/>
      <c r="HBT848" s="328"/>
      <c r="HBU848" s="328"/>
      <c r="HBV848" s="328"/>
      <c r="HBW848" s="328"/>
      <c r="HBX848" s="328"/>
      <c r="HBY848" s="328"/>
      <c r="HBZ848" s="328"/>
      <c r="HCA848" s="328"/>
      <c r="HCB848" s="328"/>
      <c r="HCC848" s="328"/>
      <c r="HCD848" s="328"/>
      <c r="HCE848" s="328"/>
      <c r="HCF848" s="328"/>
      <c r="HCG848" s="328"/>
      <c r="HCH848" s="328"/>
      <c r="HCI848" s="328"/>
      <c r="HCJ848" s="328"/>
      <c r="HCK848" s="328"/>
      <c r="HCL848" s="328"/>
      <c r="HCM848" s="328"/>
      <c r="HCN848" s="328"/>
      <c r="HCO848" s="328"/>
      <c r="HCP848" s="328"/>
      <c r="HCQ848" s="328"/>
      <c r="HCR848" s="328"/>
      <c r="HCS848" s="328"/>
      <c r="HCT848" s="328"/>
      <c r="HCU848" s="328"/>
      <c r="HCV848" s="328"/>
      <c r="HCW848" s="328"/>
      <c r="HCX848" s="328"/>
      <c r="HCY848" s="328"/>
      <c r="HCZ848" s="328"/>
      <c r="HDA848" s="328"/>
      <c r="HDB848" s="328"/>
      <c r="HDC848" s="328"/>
      <c r="HDD848" s="328"/>
      <c r="HDE848" s="328"/>
      <c r="HDF848" s="328"/>
      <c r="HDG848" s="328"/>
      <c r="HDH848" s="328"/>
      <c r="HDI848" s="328"/>
      <c r="HDJ848" s="328"/>
      <c r="HDK848" s="328"/>
      <c r="HDL848" s="328"/>
      <c r="HDM848" s="328"/>
      <c r="HDN848" s="328"/>
      <c r="HDO848" s="328"/>
      <c r="HDP848" s="328"/>
      <c r="HDQ848" s="328"/>
      <c r="HDR848" s="328"/>
      <c r="HDS848" s="328"/>
      <c r="HDT848" s="328"/>
      <c r="HDU848" s="328"/>
      <c r="HDV848" s="328"/>
      <c r="HDW848" s="328"/>
      <c r="HDX848" s="328"/>
      <c r="HDY848" s="328"/>
      <c r="HDZ848" s="328"/>
      <c r="HEA848" s="328"/>
      <c r="HEB848" s="328"/>
      <c r="HEC848" s="328"/>
      <c r="HED848" s="328"/>
      <c r="HEE848" s="328"/>
      <c r="HEF848" s="328"/>
      <c r="HEG848" s="328"/>
      <c r="HEH848" s="328"/>
      <c r="HEI848" s="328"/>
      <c r="HEJ848" s="328"/>
      <c r="HEK848" s="328"/>
      <c r="HEL848" s="328"/>
      <c r="HEM848" s="328"/>
      <c r="HEN848" s="328"/>
      <c r="HEO848" s="328"/>
      <c r="HEP848" s="328"/>
      <c r="HEQ848" s="328"/>
      <c r="HER848" s="328"/>
      <c r="HES848" s="328"/>
      <c r="HET848" s="328"/>
      <c r="HEU848" s="328"/>
      <c r="HEV848" s="328"/>
      <c r="HEW848" s="328"/>
      <c r="HEX848" s="328"/>
      <c r="HEY848" s="328"/>
      <c r="HEZ848" s="328"/>
      <c r="HFA848" s="328"/>
      <c r="HFB848" s="328"/>
      <c r="HFC848" s="328"/>
      <c r="HFD848" s="328"/>
      <c r="HFE848" s="328"/>
      <c r="HFF848" s="328"/>
      <c r="HFG848" s="328"/>
      <c r="HFH848" s="328"/>
      <c r="HFI848" s="328"/>
      <c r="HFJ848" s="328"/>
      <c r="HFK848" s="328"/>
      <c r="HFL848" s="328"/>
      <c r="HFM848" s="328"/>
      <c r="HFN848" s="328"/>
      <c r="HFO848" s="328"/>
      <c r="HFP848" s="328"/>
      <c r="HFQ848" s="328"/>
      <c r="HFR848" s="328"/>
      <c r="HFS848" s="328"/>
      <c r="HFT848" s="328"/>
      <c r="HFU848" s="328"/>
      <c r="HFV848" s="328"/>
      <c r="HFW848" s="328"/>
      <c r="HFX848" s="328"/>
      <c r="HFY848" s="328"/>
      <c r="HFZ848" s="328"/>
      <c r="HGA848" s="328"/>
      <c r="HGB848" s="328"/>
      <c r="HGC848" s="328"/>
      <c r="HGD848" s="328"/>
      <c r="HGE848" s="328"/>
      <c r="HGF848" s="328"/>
      <c r="HGG848" s="328"/>
      <c r="HGH848" s="328"/>
      <c r="HGI848" s="328"/>
      <c r="HGJ848" s="328"/>
      <c r="HGK848" s="328"/>
      <c r="HGL848" s="328"/>
      <c r="HGM848" s="328"/>
      <c r="HGN848" s="328"/>
      <c r="HGO848" s="328"/>
      <c r="HGP848" s="328"/>
      <c r="HGQ848" s="328"/>
      <c r="HGR848" s="328"/>
      <c r="HGS848" s="328"/>
      <c r="HGT848" s="328"/>
      <c r="HGU848" s="328"/>
      <c r="HGV848" s="328"/>
      <c r="HGW848" s="328"/>
      <c r="HGX848" s="328"/>
      <c r="HGY848" s="328"/>
      <c r="HGZ848" s="328"/>
      <c r="HHA848" s="328"/>
      <c r="HHB848" s="328"/>
      <c r="HHC848" s="328"/>
      <c r="HHD848" s="328"/>
      <c r="HHE848" s="328"/>
      <c r="HHF848" s="328"/>
      <c r="HHG848" s="328"/>
      <c r="HHH848" s="328"/>
      <c r="HHI848" s="328"/>
      <c r="HHJ848" s="328"/>
      <c r="HHK848" s="328"/>
      <c r="HHL848" s="328"/>
      <c r="HHM848" s="328"/>
      <c r="HHN848" s="328"/>
      <c r="HHO848" s="328"/>
      <c r="HHP848" s="328"/>
      <c r="HHQ848" s="328"/>
      <c r="HHR848" s="328"/>
      <c r="HHS848" s="328"/>
      <c r="HHT848" s="328"/>
      <c r="HHU848" s="328"/>
      <c r="HHV848" s="328"/>
      <c r="HHW848" s="328"/>
      <c r="HHX848" s="328"/>
      <c r="HHY848" s="328"/>
      <c r="HHZ848" s="328"/>
      <c r="HIA848" s="328"/>
      <c r="HIB848" s="328"/>
      <c r="HIC848" s="328"/>
      <c r="HID848" s="328"/>
      <c r="HIE848" s="328"/>
      <c r="HIF848" s="328"/>
      <c r="HIG848" s="328"/>
      <c r="HIH848" s="328"/>
      <c r="HII848" s="328"/>
      <c r="HIJ848" s="328"/>
      <c r="HIK848" s="328"/>
      <c r="HIL848" s="328"/>
      <c r="HIM848" s="328"/>
      <c r="HIN848" s="328"/>
      <c r="HIO848" s="328"/>
      <c r="HIP848" s="328"/>
      <c r="HIQ848" s="328"/>
      <c r="HIR848" s="328"/>
      <c r="HIS848" s="328"/>
      <c r="HIT848" s="328"/>
      <c r="HIU848" s="328"/>
      <c r="HIV848" s="328"/>
      <c r="HIW848" s="328"/>
      <c r="HIX848" s="328"/>
      <c r="HIY848" s="328"/>
      <c r="HIZ848" s="328"/>
      <c r="HJA848" s="328"/>
      <c r="HJB848" s="328"/>
      <c r="HJC848" s="328"/>
      <c r="HJD848" s="328"/>
      <c r="HJE848" s="328"/>
      <c r="HJF848" s="328"/>
      <c r="HJG848" s="328"/>
      <c r="HJH848" s="328"/>
      <c r="HJI848" s="328"/>
      <c r="HJJ848" s="328"/>
      <c r="HJK848" s="328"/>
      <c r="HJL848" s="328"/>
      <c r="HJM848" s="328"/>
      <c r="HJN848" s="328"/>
      <c r="HJO848" s="328"/>
      <c r="HJP848" s="328"/>
      <c r="HJQ848" s="328"/>
      <c r="HJR848" s="328"/>
      <c r="HJS848" s="328"/>
      <c r="HJT848" s="328"/>
      <c r="HJU848" s="328"/>
      <c r="HJV848" s="328"/>
      <c r="HJW848" s="328"/>
      <c r="HJX848" s="328"/>
      <c r="HJY848" s="328"/>
      <c r="HJZ848" s="328"/>
      <c r="HKA848" s="328"/>
      <c r="HKB848" s="328"/>
      <c r="HKC848" s="328"/>
      <c r="HKD848" s="328"/>
      <c r="HKE848" s="328"/>
      <c r="HKF848" s="328"/>
      <c r="HKG848" s="328"/>
      <c r="HKH848" s="328"/>
      <c r="HKI848" s="328"/>
      <c r="HKJ848" s="328"/>
      <c r="HKK848" s="328"/>
      <c r="HKL848" s="328"/>
      <c r="HKM848" s="328"/>
      <c r="HKN848" s="328"/>
      <c r="HKO848" s="328"/>
      <c r="HKP848" s="328"/>
      <c r="HKQ848" s="328"/>
      <c r="HKR848" s="328"/>
      <c r="HKS848" s="328"/>
      <c r="HKT848" s="328"/>
      <c r="HKU848" s="328"/>
      <c r="HKV848" s="328"/>
      <c r="HKW848" s="328"/>
      <c r="HKX848" s="328"/>
      <c r="HKY848" s="328"/>
      <c r="HKZ848" s="328"/>
      <c r="HLA848" s="328"/>
      <c r="HLB848" s="328"/>
      <c r="HLC848" s="328"/>
      <c r="HLD848" s="328"/>
      <c r="HLE848" s="328"/>
      <c r="HLF848" s="328"/>
      <c r="HLG848" s="328"/>
      <c r="HLH848" s="328"/>
      <c r="HLI848" s="328"/>
      <c r="HLJ848" s="328"/>
      <c r="HLK848" s="328"/>
      <c r="HLL848" s="328"/>
      <c r="HLM848" s="328"/>
      <c r="HLN848" s="328"/>
      <c r="HLO848" s="328"/>
      <c r="HLP848" s="328"/>
      <c r="HLQ848" s="328"/>
      <c r="HLR848" s="328"/>
      <c r="HLS848" s="328"/>
      <c r="HLT848" s="328"/>
      <c r="HLU848" s="328"/>
      <c r="HLV848" s="328"/>
      <c r="HLW848" s="328"/>
      <c r="HLX848" s="328"/>
      <c r="HLY848" s="328"/>
      <c r="HLZ848" s="328"/>
      <c r="HMA848" s="328"/>
      <c r="HMB848" s="328"/>
      <c r="HMC848" s="328"/>
      <c r="HMD848" s="328"/>
      <c r="HME848" s="328"/>
      <c r="HMF848" s="328"/>
      <c r="HMG848" s="328"/>
      <c r="HMH848" s="328"/>
      <c r="HMI848" s="328"/>
      <c r="HMJ848" s="328"/>
      <c r="HMK848" s="328"/>
      <c r="HML848" s="328"/>
      <c r="HMM848" s="328"/>
      <c r="HMN848" s="328"/>
      <c r="HMO848" s="328"/>
      <c r="HMP848" s="328"/>
      <c r="HMQ848" s="328"/>
      <c r="HMR848" s="328"/>
      <c r="HMS848" s="328"/>
      <c r="HMT848" s="328"/>
      <c r="HMU848" s="328"/>
      <c r="HMV848" s="328"/>
      <c r="HMW848" s="328"/>
      <c r="HMX848" s="328"/>
      <c r="HMY848" s="328"/>
      <c r="HMZ848" s="328"/>
      <c r="HNA848" s="328"/>
      <c r="HNB848" s="328"/>
      <c r="HNC848" s="328"/>
      <c r="HND848" s="328"/>
      <c r="HNE848" s="328"/>
      <c r="HNF848" s="328"/>
      <c r="HNG848" s="328"/>
      <c r="HNH848" s="328"/>
      <c r="HNI848" s="328"/>
      <c r="HNJ848" s="328"/>
      <c r="HNK848" s="328"/>
      <c r="HNL848" s="328"/>
      <c r="HNM848" s="328"/>
      <c r="HNN848" s="328"/>
      <c r="HNO848" s="328"/>
      <c r="HNP848" s="328"/>
      <c r="HNQ848" s="328"/>
      <c r="HNR848" s="328"/>
      <c r="HNS848" s="328"/>
      <c r="HNT848" s="328"/>
      <c r="HNU848" s="328"/>
      <c r="HNV848" s="328"/>
      <c r="HNW848" s="328"/>
      <c r="HNX848" s="328"/>
      <c r="HNY848" s="328"/>
      <c r="HNZ848" s="328"/>
      <c r="HOA848" s="328"/>
      <c r="HOB848" s="328"/>
      <c r="HOC848" s="328"/>
      <c r="HOD848" s="328"/>
      <c r="HOE848" s="328"/>
      <c r="HOF848" s="328"/>
      <c r="HOG848" s="328"/>
      <c r="HOH848" s="328"/>
      <c r="HOI848" s="328"/>
      <c r="HOJ848" s="328"/>
      <c r="HOK848" s="328"/>
      <c r="HOL848" s="328"/>
      <c r="HOM848" s="328"/>
      <c r="HON848" s="328"/>
      <c r="HOO848" s="328"/>
      <c r="HOP848" s="328"/>
      <c r="HOQ848" s="328"/>
      <c r="HOR848" s="328"/>
      <c r="HOS848" s="328"/>
      <c r="HOT848" s="328"/>
      <c r="HOU848" s="328"/>
      <c r="HOV848" s="328"/>
      <c r="HOW848" s="328"/>
      <c r="HOX848" s="328"/>
      <c r="HOY848" s="328"/>
      <c r="HOZ848" s="328"/>
      <c r="HPA848" s="328"/>
      <c r="HPB848" s="328"/>
      <c r="HPC848" s="328"/>
      <c r="HPD848" s="328"/>
      <c r="HPE848" s="328"/>
      <c r="HPF848" s="328"/>
      <c r="HPG848" s="328"/>
      <c r="HPH848" s="328"/>
      <c r="HPI848" s="328"/>
      <c r="HPJ848" s="328"/>
      <c r="HPK848" s="328"/>
      <c r="HPL848" s="328"/>
      <c r="HPM848" s="328"/>
      <c r="HPN848" s="328"/>
      <c r="HPO848" s="328"/>
      <c r="HPP848" s="328"/>
      <c r="HPQ848" s="328"/>
      <c r="HPR848" s="328"/>
      <c r="HPS848" s="328"/>
      <c r="HPT848" s="328"/>
      <c r="HPU848" s="328"/>
      <c r="HPV848" s="328"/>
      <c r="HPW848" s="328"/>
      <c r="HPX848" s="328"/>
      <c r="HPY848" s="328"/>
      <c r="HPZ848" s="328"/>
      <c r="HQA848" s="328"/>
      <c r="HQB848" s="328"/>
      <c r="HQC848" s="328"/>
      <c r="HQD848" s="328"/>
      <c r="HQE848" s="328"/>
      <c r="HQF848" s="328"/>
      <c r="HQG848" s="328"/>
      <c r="HQH848" s="328"/>
      <c r="HQI848" s="328"/>
      <c r="HQJ848" s="328"/>
      <c r="HQK848" s="328"/>
      <c r="HQL848" s="328"/>
      <c r="HQM848" s="328"/>
      <c r="HQN848" s="328"/>
      <c r="HQO848" s="328"/>
      <c r="HQP848" s="328"/>
      <c r="HQQ848" s="328"/>
      <c r="HQR848" s="328"/>
      <c r="HQS848" s="328"/>
      <c r="HQT848" s="328"/>
      <c r="HQU848" s="328"/>
      <c r="HQV848" s="328"/>
      <c r="HQW848" s="328"/>
      <c r="HQX848" s="328"/>
      <c r="HQY848" s="328"/>
      <c r="HQZ848" s="328"/>
      <c r="HRA848" s="328"/>
      <c r="HRB848" s="328"/>
      <c r="HRC848" s="328"/>
      <c r="HRD848" s="328"/>
      <c r="HRE848" s="328"/>
      <c r="HRF848" s="328"/>
      <c r="HRG848" s="328"/>
      <c r="HRH848" s="328"/>
      <c r="HRI848" s="328"/>
      <c r="HRJ848" s="328"/>
      <c r="HRK848" s="328"/>
      <c r="HRL848" s="328"/>
      <c r="HRM848" s="328"/>
      <c r="HRN848" s="328"/>
      <c r="HRO848" s="328"/>
      <c r="HRP848" s="328"/>
      <c r="HRQ848" s="328"/>
      <c r="HRR848" s="328"/>
      <c r="HRS848" s="328"/>
      <c r="HRT848" s="328"/>
      <c r="HRU848" s="328"/>
      <c r="HRV848" s="328"/>
      <c r="HRW848" s="328"/>
      <c r="HRX848" s="328"/>
      <c r="HRY848" s="328"/>
      <c r="HRZ848" s="328"/>
      <c r="HSA848" s="328"/>
      <c r="HSB848" s="328"/>
      <c r="HSC848" s="328"/>
      <c r="HSD848" s="328"/>
      <c r="HSE848" s="328"/>
      <c r="HSF848" s="328"/>
      <c r="HSG848" s="328"/>
      <c r="HSH848" s="328"/>
      <c r="HSI848" s="328"/>
      <c r="HSJ848" s="328"/>
      <c r="HSK848" s="328"/>
      <c r="HSL848" s="328"/>
      <c r="HSM848" s="328"/>
      <c r="HSN848" s="328"/>
      <c r="HSO848" s="328"/>
      <c r="HSP848" s="328"/>
      <c r="HSQ848" s="328"/>
      <c r="HSR848" s="328"/>
      <c r="HSS848" s="328"/>
      <c r="HST848" s="328"/>
      <c r="HSU848" s="328"/>
      <c r="HSV848" s="328"/>
      <c r="HSW848" s="328"/>
      <c r="HSX848" s="328"/>
      <c r="HSY848" s="328"/>
      <c r="HSZ848" s="328"/>
      <c r="HTA848" s="328"/>
      <c r="HTB848" s="328"/>
      <c r="HTC848" s="328"/>
      <c r="HTD848" s="328"/>
      <c r="HTE848" s="328"/>
      <c r="HTF848" s="328"/>
      <c r="HTG848" s="328"/>
      <c r="HTH848" s="328"/>
      <c r="HTI848" s="328"/>
      <c r="HTJ848" s="328"/>
      <c r="HTK848" s="328"/>
      <c r="HTL848" s="328"/>
      <c r="HTM848" s="328"/>
      <c r="HTN848" s="328"/>
      <c r="HTO848" s="328"/>
      <c r="HTP848" s="328"/>
      <c r="HTQ848" s="328"/>
      <c r="HTR848" s="328"/>
      <c r="HTS848" s="328"/>
      <c r="HTT848" s="328"/>
      <c r="HTU848" s="328"/>
      <c r="HTV848" s="328"/>
      <c r="HTW848" s="328"/>
      <c r="HTX848" s="328"/>
      <c r="HTY848" s="328"/>
      <c r="HTZ848" s="328"/>
      <c r="HUA848" s="328"/>
      <c r="HUB848" s="328"/>
      <c r="HUC848" s="328"/>
      <c r="HUD848" s="328"/>
      <c r="HUE848" s="328"/>
      <c r="HUF848" s="328"/>
      <c r="HUG848" s="328"/>
      <c r="HUH848" s="328"/>
      <c r="HUI848" s="328"/>
      <c r="HUJ848" s="328"/>
      <c r="HUK848" s="328"/>
      <c r="HUL848" s="328"/>
      <c r="HUM848" s="328"/>
      <c r="HUN848" s="328"/>
      <c r="HUO848" s="328"/>
      <c r="HUP848" s="328"/>
      <c r="HUQ848" s="328"/>
      <c r="HUR848" s="328"/>
      <c r="HUS848" s="328"/>
      <c r="HUT848" s="328"/>
      <c r="HUU848" s="328"/>
      <c r="HUV848" s="328"/>
      <c r="HUW848" s="328"/>
      <c r="HUX848" s="328"/>
      <c r="HUY848" s="328"/>
      <c r="HUZ848" s="328"/>
      <c r="HVA848" s="328"/>
      <c r="HVB848" s="328"/>
      <c r="HVC848" s="328"/>
      <c r="HVD848" s="328"/>
      <c r="HVE848" s="328"/>
      <c r="HVF848" s="328"/>
      <c r="HVG848" s="328"/>
      <c r="HVH848" s="328"/>
      <c r="HVI848" s="328"/>
      <c r="HVJ848" s="328"/>
      <c r="HVK848" s="328"/>
      <c r="HVL848" s="328"/>
      <c r="HVM848" s="328"/>
      <c r="HVN848" s="328"/>
      <c r="HVO848" s="328"/>
      <c r="HVP848" s="328"/>
      <c r="HVQ848" s="328"/>
      <c r="HVR848" s="328"/>
      <c r="HVS848" s="328"/>
      <c r="HVT848" s="328"/>
      <c r="HVU848" s="328"/>
      <c r="HVV848" s="328"/>
      <c r="HVW848" s="328"/>
      <c r="HVX848" s="328"/>
      <c r="HVY848" s="328"/>
      <c r="HVZ848" s="328"/>
      <c r="HWA848" s="328"/>
      <c r="HWB848" s="328"/>
      <c r="HWC848" s="328"/>
      <c r="HWD848" s="328"/>
      <c r="HWE848" s="328"/>
      <c r="HWF848" s="328"/>
      <c r="HWG848" s="328"/>
      <c r="HWH848" s="328"/>
      <c r="HWI848" s="328"/>
      <c r="HWJ848" s="328"/>
      <c r="HWK848" s="328"/>
      <c r="HWL848" s="328"/>
      <c r="HWM848" s="328"/>
      <c r="HWN848" s="328"/>
      <c r="HWO848" s="328"/>
      <c r="HWP848" s="328"/>
      <c r="HWQ848" s="328"/>
      <c r="HWR848" s="328"/>
      <c r="HWS848" s="328"/>
      <c r="HWT848" s="328"/>
      <c r="HWU848" s="328"/>
      <c r="HWV848" s="328"/>
      <c r="HWW848" s="328"/>
      <c r="HWX848" s="328"/>
      <c r="HWY848" s="328"/>
      <c r="HWZ848" s="328"/>
      <c r="HXA848" s="328"/>
      <c r="HXB848" s="328"/>
      <c r="HXC848" s="328"/>
      <c r="HXD848" s="328"/>
      <c r="HXE848" s="328"/>
      <c r="HXF848" s="328"/>
      <c r="HXG848" s="328"/>
      <c r="HXH848" s="328"/>
      <c r="HXI848" s="328"/>
      <c r="HXJ848" s="328"/>
      <c r="HXK848" s="328"/>
      <c r="HXL848" s="328"/>
      <c r="HXM848" s="328"/>
      <c r="HXN848" s="328"/>
      <c r="HXO848" s="328"/>
      <c r="HXP848" s="328"/>
      <c r="HXQ848" s="328"/>
      <c r="HXR848" s="328"/>
      <c r="HXS848" s="328"/>
      <c r="HXT848" s="328"/>
      <c r="HXU848" s="328"/>
      <c r="HXV848" s="328"/>
      <c r="HXW848" s="328"/>
      <c r="HXX848" s="328"/>
      <c r="HXY848" s="328"/>
      <c r="HXZ848" s="328"/>
      <c r="HYA848" s="328"/>
      <c r="HYB848" s="328"/>
      <c r="HYC848" s="328"/>
      <c r="HYD848" s="328"/>
      <c r="HYE848" s="328"/>
      <c r="HYF848" s="328"/>
      <c r="HYG848" s="328"/>
      <c r="HYH848" s="328"/>
      <c r="HYI848" s="328"/>
      <c r="HYJ848" s="328"/>
      <c r="HYK848" s="328"/>
      <c r="HYL848" s="328"/>
      <c r="HYM848" s="328"/>
      <c r="HYN848" s="328"/>
      <c r="HYO848" s="328"/>
      <c r="HYP848" s="328"/>
      <c r="HYQ848" s="328"/>
      <c r="HYR848" s="328"/>
      <c r="HYS848" s="328"/>
      <c r="HYT848" s="328"/>
      <c r="HYU848" s="328"/>
      <c r="HYV848" s="328"/>
      <c r="HYW848" s="328"/>
      <c r="HYX848" s="328"/>
      <c r="HYY848" s="328"/>
      <c r="HYZ848" s="328"/>
      <c r="HZA848" s="328"/>
      <c r="HZB848" s="328"/>
      <c r="HZC848" s="328"/>
      <c r="HZD848" s="328"/>
      <c r="HZE848" s="328"/>
      <c r="HZF848" s="328"/>
      <c r="HZG848" s="328"/>
      <c r="HZH848" s="328"/>
      <c r="HZI848" s="328"/>
      <c r="HZJ848" s="328"/>
      <c r="HZK848" s="328"/>
      <c r="HZL848" s="328"/>
      <c r="HZM848" s="328"/>
      <c r="HZN848" s="328"/>
      <c r="HZO848" s="328"/>
      <c r="HZP848" s="328"/>
      <c r="HZQ848" s="328"/>
      <c r="HZR848" s="328"/>
      <c r="HZS848" s="328"/>
      <c r="HZT848" s="328"/>
      <c r="HZU848" s="328"/>
      <c r="HZV848" s="328"/>
      <c r="HZW848" s="328"/>
      <c r="HZX848" s="328"/>
      <c r="HZY848" s="328"/>
      <c r="HZZ848" s="328"/>
      <c r="IAA848" s="328"/>
      <c r="IAB848" s="328"/>
      <c r="IAC848" s="328"/>
      <c r="IAD848" s="328"/>
      <c r="IAE848" s="328"/>
      <c r="IAF848" s="328"/>
      <c r="IAG848" s="328"/>
      <c r="IAH848" s="328"/>
      <c r="IAI848" s="328"/>
      <c r="IAJ848" s="328"/>
      <c r="IAK848" s="328"/>
      <c r="IAL848" s="328"/>
      <c r="IAM848" s="328"/>
      <c r="IAN848" s="328"/>
      <c r="IAO848" s="328"/>
      <c r="IAP848" s="328"/>
      <c r="IAQ848" s="328"/>
      <c r="IAR848" s="328"/>
      <c r="IAS848" s="328"/>
      <c r="IAT848" s="328"/>
      <c r="IAU848" s="328"/>
      <c r="IAV848" s="328"/>
      <c r="IAW848" s="328"/>
      <c r="IAX848" s="328"/>
      <c r="IAY848" s="328"/>
      <c r="IAZ848" s="328"/>
      <c r="IBA848" s="328"/>
      <c r="IBB848" s="328"/>
      <c r="IBC848" s="328"/>
      <c r="IBD848" s="328"/>
      <c r="IBE848" s="328"/>
      <c r="IBF848" s="328"/>
      <c r="IBG848" s="328"/>
      <c r="IBH848" s="328"/>
      <c r="IBI848" s="328"/>
      <c r="IBJ848" s="328"/>
      <c r="IBK848" s="328"/>
      <c r="IBL848" s="328"/>
      <c r="IBM848" s="328"/>
      <c r="IBN848" s="328"/>
      <c r="IBO848" s="328"/>
      <c r="IBP848" s="328"/>
      <c r="IBQ848" s="328"/>
      <c r="IBR848" s="328"/>
      <c r="IBS848" s="328"/>
      <c r="IBT848" s="328"/>
      <c r="IBU848" s="328"/>
      <c r="IBV848" s="328"/>
      <c r="IBW848" s="328"/>
      <c r="IBX848" s="328"/>
      <c r="IBY848" s="328"/>
      <c r="IBZ848" s="328"/>
      <c r="ICA848" s="328"/>
      <c r="ICB848" s="328"/>
      <c r="ICC848" s="328"/>
      <c r="ICD848" s="328"/>
      <c r="ICE848" s="328"/>
      <c r="ICF848" s="328"/>
      <c r="ICG848" s="328"/>
      <c r="ICH848" s="328"/>
      <c r="ICI848" s="328"/>
      <c r="ICJ848" s="328"/>
      <c r="ICK848" s="328"/>
      <c r="ICL848" s="328"/>
      <c r="ICM848" s="328"/>
      <c r="ICN848" s="328"/>
      <c r="ICO848" s="328"/>
      <c r="ICP848" s="328"/>
      <c r="ICQ848" s="328"/>
      <c r="ICR848" s="328"/>
      <c r="ICS848" s="328"/>
      <c r="ICT848" s="328"/>
      <c r="ICU848" s="328"/>
      <c r="ICV848" s="328"/>
      <c r="ICW848" s="328"/>
      <c r="ICX848" s="328"/>
      <c r="ICY848" s="328"/>
      <c r="ICZ848" s="328"/>
      <c r="IDA848" s="328"/>
      <c r="IDB848" s="328"/>
      <c r="IDC848" s="328"/>
      <c r="IDD848" s="328"/>
      <c r="IDE848" s="328"/>
      <c r="IDF848" s="328"/>
      <c r="IDG848" s="328"/>
      <c r="IDH848" s="328"/>
      <c r="IDI848" s="328"/>
      <c r="IDJ848" s="328"/>
      <c r="IDK848" s="328"/>
      <c r="IDL848" s="328"/>
      <c r="IDM848" s="328"/>
      <c r="IDN848" s="328"/>
      <c r="IDO848" s="328"/>
      <c r="IDP848" s="328"/>
      <c r="IDQ848" s="328"/>
      <c r="IDR848" s="328"/>
      <c r="IDS848" s="328"/>
      <c r="IDT848" s="328"/>
      <c r="IDU848" s="328"/>
      <c r="IDV848" s="328"/>
      <c r="IDW848" s="328"/>
      <c r="IDX848" s="328"/>
      <c r="IDY848" s="328"/>
      <c r="IDZ848" s="328"/>
      <c r="IEA848" s="328"/>
      <c r="IEB848" s="328"/>
      <c r="IEC848" s="328"/>
      <c r="IED848" s="328"/>
      <c r="IEE848" s="328"/>
      <c r="IEF848" s="328"/>
      <c r="IEG848" s="328"/>
      <c r="IEH848" s="328"/>
      <c r="IEI848" s="328"/>
      <c r="IEJ848" s="328"/>
      <c r="IEK848" s="328"/>
      <c r="IEL848" s="328"/>
      <c r="IEM848" s="328"/>
      <c r="IEN848" s="328"/>
      <c r="IEO848" s="328"/>
      <c r="IEP848" s="328"/>
      <c r="IEQ848" s="328"/>
      <c r="IER848" s="328"/>
      <c r="IES848" s="328"/>
      <c r="IET848" s="328"/>
      <c r="IEU848" s="328"/>
      <c r="IEV848" s="328"/>
      <c r="IEW848" s="328"/>
      <c r="IEX848" s="328"/>
      <c r="IEY848" s="328"/>
      <c r="IEZ848" s="328"/>
      <c r="IFA848" s="328"/>
      <c r="IFB848" s="328"/>
      <c r="IFC848" s="328"/>
      <c r="IFD848" s="328"/>
      <c r="IFE848" s="328"/>
      <c r="IFF848" s="328"/>
      <c r="IFG848" s="328"/>
      <c r="IFH848" s="328"/>
      <c r="IFI848" s="328"/>
      <c r="IFJ848" s="328"/>
      <c r="IFK848" s="328"/>
      <c r="IFL848" s="328"/>
      <c r="IFM848" s="328"/>
      <c r="IFN848" s="328"/>
      <c r="IFO848" s="328"/>
      <c r="IFP848" s="328"/>
      <c r="IFQ848" s="328"/>
      <c r="IFR848" s="328"/>
      <c r="IFS848" s="328"/>
      <c r="IFT848" s="328"/>
      <c r="IFU848" s="328"/>
      <c r="IFV848" s="328"/>
      <c r="IFW848" s="328"/>
      <c r="IFX848" s="328"/>
      <c r="IFY848" s="328"/>
      <c r="IFZ848" s="328"/>
      <c r="IGA848" s="328"/>
      <c r="IGB848" s="328"/>
      <c r="IGC848" s="328"/>
      <c r="IGD848" s="328"/>
      <c r="IGE848" s="328"/>
      <c r="IGF848" s="328"/>
      <c r="IGG848" s="328"/>
      <c r="IGH848" s="328"/>
      <c r="IGI848" s="328"/>
      <c r="IGJ848" s="328"/>
      <c r="IGK848" s="328"/>
      <c r="IGL848" s="328"/>
      <c r="IGM848" s="328"/>
      <c r="IGN848" s="328"/>
      <c r="IGO848" s="328"/>
      <c r="IGP848" s="328"/>
      <c r="IGQ848" s="328"/>
      <c r="IGR848" s="328"/>
      <c r="IGS848" s="328"/>
      <c r="IGT848" s="328"/>
      <c r="IGU848" s="328"/>
      <c r="IGV848" s="328"/>
      <c r="IGW848" s="328"/>
      <c r="IGX848" s="328"/>
      <c r="IGY848" s="328"/>
      <c r="IGZ848" s="328"/>
      <c r="IHA848" s="328"/>
      <c r="IHB848" s="328"/>
      <c r="IHC848" s="328"/>
      <c r="IHD848" s="328"/>
      <c r="IHE848" s="328"/>
      <c r="IHF848" s="328"/>
      <c r="IHG848" s="328"/>
      <c r="IHH848" s="328"/>
      <c r="IHI848" s="328"/>
      <c r="IHJ848" s="328"/>
      <c r="IHK848" s="328"/>
      <c r="IHL848" s="328"/>
      <c r="IHM848" s="328"/>
      <c r="IHN848" s="328"/>
      <c r="IHO848" s="328"/>
      <c r="IHP848" s="328"/>
      <c r="IHQ848" s="328"/>
      <c r="IHR848" s="328"/>
      <c r="IHS848" s="328"/>
      <c r="IHT848" s="328"/>
      <c r="IHU848" s="328"/>
      <c r="IHV848" s="328"/>
      <c r="IHW848" s="328"/>
      <c r="IHX848" s="328"/>
      <c r="IHY848" s="328"/>
      <c r="IHZ848" s="328"/>
      <c r="IIA848" s="328"/>
      <c r="IIB848" s="328"/>
      <c r="IIC848" s="328"/>
      <c r="IID848" s="328"/>
      <c r="IIE848" s="328"/>
      <c r="IIF848" s="328"/>
      <c r="IIG848" s="328"/>
      <c r="IIH848" s="328"/>
      <c r="III848" s="328"/>
      <c r="IIJ848" s="328"/>
      <c r="IIK848" s="328"/>
      <c r="IIL848" s="328"/>
      <c r="IIM848" s="328"/>
      <c r="IIN848" s="328"/>
      <c r="IIO848" s="328"/>
      <c r="IIP848" s="328"/>
      <c r="IIQ848" s="328"/>
      <c r="IIR848" s="328"/>
      <c r="IIS848" s="328"/>
      <c r="IIT848" s="328"/>
      <c r="IIU848" s="328"/>
      <c r="IIV848" s="328"/>
      <c r="IIW848" s="328"/>
      <c r="IIX848" s="328"/>
      <c r="IIY848" s="328"/>
      <c r="IIZ848" s="328"/>
      <c r="IJA848" s="328"/>
      <c r="IJB848" s="328"/>
      <c r="IJC848" s="328"/>
      <c r="IJD848" s="328"/>
      <c r="IJE848" s="328"/>
      <c r="IJF848" s="328"/>
      <c r="IJG848" s="328"/>
      <c r="IJH848" s="328"/>
      <c r="IJI848" s="328"/>
      <c r="IJJ848" s="328"/>
      <c r="IJK848" s="328"/>
      <c r="IJL848" s="328"/>
      <c r="IJM848" s="328"/>
      <c r="IJN848" s="328"/>
      <c r="IJO848" s="328"/>
      <c r="IJP848" s="328"/>
      <c r="IJQ848" s="328"/>
      <c r="IJR848" s="328"/>
      <c r="IJS848" s="328"/>
      <c r="IJT848" s="328"/>
      <c r="IJU848" s="328"/>
      <c r="IJV848" s="328"/>
      <c r="IJW848" s="328"/>
      <c r="IJX848" s="328"/>
      <c r="IJY848" s="328"/>
      <c r="IJZ848" s="328"/>
      <c r="IKA848" s="328"/>
      <c r="IKB848" s="328"/>
      <c r="IKC848" s="328"/>
      <c r="IKD848" s="328"/>
      <c r="IKE848" s="328"/>
      <c r="IKF848" s="328"/>
      <c r="IKG848" s="328"/>
      <c r="IKH848" s="328"/>
      <c r="IKI848" s="328"/>
      <c r="IKJ848" s="328"/>
      <c r="IKK848" s="328"/>
      <c r="IKL848" s="328"/>
      <c r="IKM848" s="328"/>
      <c r="IKN848" s="328"/>
      <c r="IKO848" s="328"/>
      <c r="IKP848" s="328"/>
      <c r="IKQ848" s="328"/>
      <c r="IKR848" s="328"/>
      <c r="IKS848" s="328"/>
      <c r="IKT848" s="328"/>
      <c r="IKU848" s="328"/>
      <c r="IKV848" s="328"/>
      <c r="IKW848" s="328"/>
      <c r="IKX848" s="328"/>
      <c r="IKY848" s="328"/>
      <c r="IKZ848" s="328"/>
      <c r="ILA848" s="328"/>
      <c r="ILB848" s="328"/>
      <c r="ILC848" s="328"/>
      <c r="ILD848" s="328"/>
      <c r="ILE848" s="328"/>
      <c r="ILF848" s="328"/>
      <c r="ILG848" s="328"/>
      <c r="ILH848" s="328"/>
      <c r="ILI848" s="328"/>
      <c r="ILJ848" s="328"/>
      <c r="ILK848" s="328"/>
      <c r="ILL848" s="328"/>
      <c r="ILM848" s="328"/>
      <c r="ILN848" s="328"/>
      <c r="ILO848" s="328"/>
      <c r="ILP848" s="328"/>
      <c r="ILQ848" s="328"/>
      <c r="ILR848" s="328"/>
      <c r="ILS848" s="328"/>
      <c r="ILT848" s="328"/>
      <c r="ILU848" s="328"/>
      <c r="ILV848" s="328"/>
      <c r="ILW848" s="328"/>
      <c r="ILX848" s="328"/>
      <c r="ILY848" s="328"/>
      <c r="ILZ848" s="328"/>
      <c r="IMA848" s="328"/>
      <c r="IMB848" s="328"/>
      <c r="IMC848" s="328"/>
      <c r="IMD848" s="328"/>
      <c r="IME848" s="328"/>
      <c r="IMF848" s="328"/>
      <c r="IMG848" s="328"/>
      <c r="IMH848" s="328"/>
      <c r="IMI848" s="328"/>
      <c r="IMJ848" s="328"/>
      <c r="IMK848" s="328"/>
      <c r="IML848" s="328"/>
      <c r="IMM848" s="328"/>
      <c r="IMN848" s="328"/>
      <c r="IMO848" s="328"/>
      <c r="IMP848" s="328"/>
      <c r="IMQ848" s="328"/>
      <c r="IMR848" s="328"/>
      <c r="IMS848" s="328"/>
      <c r="IMT848" s="328"/>
      <c r="IMU848" s="328"/>
      <c r="IMV848" s="328"/>
      <c r="IMW848" s="328"/>
      <c r="IMX848" s="328"/>
      <c r="IMY848" s="328"/>
      <c r="IMZ848" s="328"/>
      <c r="INA848" s="328"/>
      <c r="INB848" s="328"/>
      <c r="INC848" s="328"/>
      <c r="IND848" s="328"/>
      <c r="INE848" s="328"/>
      <c r="INF848" s="328"/>
      <c r="ING848" s="328"/>
      <c r="INH848" s="328"/>
      <c r="INI848" s="328"/>
      <c r="INJ848" s="328"/>
      <c r="INK848" s="328"/>
      <c r="INL848" s="328"/>
      <c r="INM848" s="328"/>
      <c r="INN848" s="328"/>
      <c r="INO848" s="328"/>
      <c r="INP848" s="328"/>
      <c r="INQ848" s="328"/>
      <c r="INR848" s="328"/>
      <c r="INS848" s="328"/>
      <c r="INT848" s="328"/>
      <c r="INU848" s="328"/>
      <c r="INV848" s="328"/>
      <c r="INW848" s="328"/>
      <c r="INX848" s="328"/>
      <c r="INY848" s="328"/>
      <c r="INZ848" s="328"/>
      <c r="IOA848" s="328"/>
      <c r="IOB848" s="328"/>
      <c r="IOC848" s="328"/>
      <c r="IOD848" s="328"/>
      <c r="IOE848" s="328"/>
      <c r="IOF848" s="328"/>
      <c r="IOG848" s="328"/>
      <c r="IOH848" s="328"/>
      <c r="IOI848" s="328"/>
      <c r="IOJ848" s="328"/>
      <c r="IOK848" s="328"/>
      <c r="IOL848" s="328"/>
      <c r="IOM848" s="328"/>
      <c r="ION848" s="328"/>
      <c r="IOO848" s="328"/>
      <c r="IOP848" s="328"/>
      <c r="IOQ848" s="328"/>
      <c r="IOR848" s="328"/>
      <c r="IOS848" s="328"/>
      <c r="IOT848" s="328"/>
      <c r="IOU848" s="328"/>
      <c r="IOV848" s="328"/>
      <c r="IOW848" s="328"/>
      <c r="IOX848" s="328"/>
      <c r="IOY848" s="328"/>
      <c r="IOZ848" s="328"/>
      <c r="IPA848" s="328"/>
      <c r="IPB848" s="328"/>
      <c r="IPC848" s="328"/>
      <c r="IPD848" s="328"/>
      <c r="IPE848" s="328"/>
      <c r="IPF848" s="328"/>
      <c r="IPG848" s="328"/>
      <c r="IPH848" s="328"/>
      <c r="IPI848" s="328"/>
      <c r="IPJ848" s="328"/>
      <c r="IPK848" s="328"/>
      <c r="IPL848" s="328"/>
      <c r="IPM848" s="328"/>
      <c r="IPN848" s="328"/>
      <c r="IPO848" s="328"/>
      <c r="IPP848" s="328"/>
      <c r="IPQ848" s="328"/>
      <c r="IPR848" s="328"/>
      <c r="IPS848" s="328"/>
      <c r="IPT848" s="328"/>
      <c r="IPU848" s="328"/>
      <c r="IPV848" s="328"/>
      <c r="IPW848" s="328"/>
      <c r="IPX848" s="328"/>
      <c r="IPY848" s="328"/>
      <c r="IPZ848" s="328"/>
      <c r="IQA848" s="328"/>
      <c r="IQB848" s="328"/>
      <c r="IQC848" s="328"/>
      <c r="IQD848" s="328"/>
      <c r="IQE848" s="328"/>
      <c r="IQF848" s="328"/>
      <c r="IQG848" s="328"/>
      <c r="IQH848" s="328"/>
      <c r="IQI848" s="328"/>
      <c r="IQJ848" s="328"/>
      <c r="IQK848" s="328"/>
      <c r="IQL848" s="328"/>
      <c r="IQM848" s="328"/>
      <c r="IQN848" s="328"/>
      <c r="IQO848" s="328"/>
      <c r="IQP848" s="328"/>
      <c r="IQQ848" s="328"/>
      <c r="IQR848" s="328"/>
      <c r="IQS848" s="328"/>
      <c r="IQT848" s="328"/>
      <c r="IQU848" s="328"/>
      <c r="IQV848" s="328"/>
      <c r="IQW848" s="328"/>
      <c r="IQX848" s="328"/>
      <c r="IQY848" s="328"/>
      <c r="IQZ848" s="328"/>
      <c r="IRA848" s="328"/>
      <c r="IRB848" s="328"/>
      <c r="IRC848" s="328"/>
      <c r="IRD848" s="328"/>
      <c r="IRE848" s="328"/>
      <c r="IRF848" s="328"/>
      <c r="IRG848" s="328"/>
      <c r="IRH848" s="328"/>
      <c r="IRI848" s="328"/>
      <c r="IRJ848" s="328"/>
      <c r="IRK848" s="328"/>
      <c r="IRL848" s="328"/>
      <c r="IRM848" s="328"/>
      <c r="IRN848" s="328"/>
      <c r="IRO848" s="328"/>
      <c r="IRP848" s="328"/>
      <c r="IRQ848" s="328"/>
      <c r="IRR848" s="328"/>
      <c r="IRS848" s="328"/>
      <c r="IRT848" s="328"/>
      <c r="IRU848" s="328"/>
      <c r="IRV848" s="328"/>
      <c r="IRW848" s="328"/>
      <c r="IRX848" s="328"/>
      <c r="IRY848" s="328"/>
      <c r="IRZ848" s="328"/>
      <c r="ISA848" s="328"/>
      <c r="ISB848" s="328"/>
      <c r="ISC848" s="328"/>
      <c r="ISD848" s="328"/>
      <c r="ISE848" s="328"/>
      <c r="ISF848" s="328"/>
      <c r="ISG848" s="328"/>
      <c r="ISH848" s="328"/>
      <c r="ISI848" s="328"/>
      <c r="ISJ848" s="328"/>
      <c r="ISK848" s="328"/>
      <c r="ISL848" s="328"/>
      <c r="ISM848" s="328"/>
      <c r="ISN848" s="328"/>
      <c r="ISO848" s="328"/>
      <c r="ISP848" s="328"/>
      <c r="ISQ848" s="328"/>
      <c r="ISR848" s="328"/>
      <c r="ISS848" s="328"/>
      <c r="IST848" s="328"/>
      <c r="ISU848" s="328"/>
      <c r="ISV848" s="328"/>
      <c r="ISW848" s="328"/>
      <c r="ISX848" s="328"/>
      <c r="ISY848" s="328"/>
      <c r="ISZ848" s="328"/>
      <c r="ITA848" s="328"/>
      <c r="ITB848" s="328"/>
      <c r="ITC848" s="328"/>
      <c r="ITD848" s="328"/>
      <c r="ITE848" s="328"/>
      <c r="ITF848" s="328"/>
      <c r="ITG848" s="328"/>
      <c r="ITH848" s="328"/>
      <c r="ITI848" s="328"/>
      <c r="ITJ848" s="328"/>
      <c r="ITK848" s="328"/>
      <c r="ITL848" s="328"/>
      <c r="ITM848" s="328"/>
      <c r="ITN848" s="328"/>
      <c r="ITO848" s="328"/>
      <c r="ITP848" s="328"/>
      <c r="ITQ848" s="328"/>
      <c r="ITR848" s="328"/>
      <c r="ITS848" s="328"/>
      <c r="ITT848" s="328"/>
      <c r="ITU848" s="328"/>
      <c r="ITV848" s="328"/>
      <c r="ITW848" s="328"/>
      <c r="ITX848" s="328"/>
      <c r="ITY848" s="328"/>
      <c r="ITZ848" s="328"/>
      <c r="IUA848" s="328"/>
      <c r="IUB848" s="328"/>
      <c r="IUC848" s="328"/>
      <c r="IUD848" s="328"/>
      <c r="IUE848" s="328"/>
      <c r="IUF848" s="328"/>
      <c r="IUG848" s="328"/>
      <c r="IUH848" s="328"/>
      <c r="IUI848" s="328"/>
      <c r="IUJ848" s="328"/>
      <c r="IUK848" s="328"/>
      <c r="IUL848" s="328"/>
      <c r="IUM848" s="328"/>
      <c r="IUN848" s="328"/>
      <c r="IUO848" s="328"/>
      <c r="IUP848" s="328"/>
      <c r="IUQ848" s="328"/>
      <c r="IUR848" s="328"/>
      <c r="IUS848" s="328"/>
      <c r="IUT848" s="328"/>
      <c r="IUU848" s="328"/>
      <c r="IUV848" s="328"/>
      <c r="IUW848" s="328"/>
      <c r="IUX848" s="328"/>
      <c r="IUY848" s="328"/>
      <c r="IUZ848" s="328"/>
      <c r="IVA848" s="328"/>
      <c r="IVB848" s="328"/>
      <c r="IVC848" s="328"/>
      <c r="IVD848" s="328"/>
      <c r="IVE848" s="328"/>
      <c r="IVF848" s="328"/>
      <c r="IVG848" s="328"/>
      <c r="IVH848" s="328"/>
      <c r="IVI848" s="328"/>
      <c r="IVJ848" s="328"/>
      <c r="IVK848" s="328"/>
      <c r="IVL848" s="328"/>
      <c r="IVM848" s="328"/>
      <c r="IVN848" s="328"/>
      <c r="IVO848" s="328"/>
      <c r="IVP848" s="328"/>
      <c r="IVQ848" s="328"/>
      <c r="IVR848" s="328"/>
      <c r="IVS848" s="328"/>
      <c r="IVT848" s="328"/>
      <c r="IVU848" s="328"/>
      <c r="IVV848" s="328"/>
      <c r="IVW848" s="328"/>
      <c r="IVX848" s="328"/>
      <c r="IVY848" s="328"/>
      <c r="IVZ848" s="328"/>
      <c r="IWA848" s="328"/>
      <c r="IWB848" s="328"/>
      <c r="IWC848" s="328"/>
      <c r="IWD848" s="328"/>
      <c r="IWE848" s="328"/>
      <c r="IWF848" s="328"/>
      <c r="IWG848" s="328"/>
      <c r="IWH848" s="328"/>
      <c r="IWI848" s="328"/>
      <c r="IWJ848" s="328"/>
      <c r="IWK848" s="328"/>
      <c r="IWL848" s="328"/>
      <c r="IWM848" s="328"/>
      <c r="IWN848" s="328"/>
      <c r="IWO848" s="328"/>
      <c r="IWP848" s="328"/>
      <c r="IWQ848" s="328"/>
      <c r="IWR848" s="328"/>
      <c r="IWS848" s="328"/>
      <c r="IWT848" s="328"/>
      <c r="IWU848" s="328"/>
      <c r="IWV848" s="328"/>
      <c r="IWW848" s="328"/>
      <c r="IWX848" s="328"/>
      <c r="IWY848" s="328"/>
      <c r="IWZ848" s="328"/>
      <c r="IXA848" s="328"/>
      <c r="IXB848" s="328"/>
      <c r="IXC848" s="328"/>
      <c r="IXD848" s="328"/>
      <c r="IXE848" s="328"/>
      <c r="IXF848" s="328"/>
      <c r="IXG848" s="328"/>
      <c r="IXH848" s="328"/>
      <c r="IXI848" s="328"/>
      <c r="IXJ848" s="328"/>
      <c r="IXK848" s="328"/>
      <c r="IXL848" s="328"/>
      <c r="IXM848" s="328"/>
      <c r="IXN848" s="328"/>
      <c r="IXO848" s="328"/>
      <c r="IXP848" s="328"/>
      <c r="IXQ848" s="328"/>
      <c r="IXR848" s="328"/>
      <c r="IXS848" s="328"/>
      <c r="IXT848" s="328"/>
      <c r="IXU848" s="328"/>
      <c r="IXV848" s="328"/>
      <c r="IXW848" s="328"/>
      <c r="IXX848" s="328"/>
      <c r="IXY848" s="328"/>
      <c r="IXZ848" s="328"/>
      <c r="IYA848" s="328"/>
      <c r="IYB848" s="328"/>
      <c r="IYC848" s="328"/>
      <c r="IYD848" s="328"/>
      <c r="IYE848" s="328"/>
      <c r="IYF848" s="328"/>
      <c r="IYG848" s="328"/>
      <c r="IYH848" s="328"/>
      <c r="IYI848" s="328"/>
      <c r="IYJ848" s="328"/>
      <c r="IYK848" s="328"/>
      <c r="IYL848" s="328"/>
      <c r="IYM848" s="328"/>
      <c r="IYN848" s="328"/>
      <c r="IYO848" s="328"/>
      <c r="IYP848" s="328"/>
      <c r="IYQ848" s="328"/>
      <c r="IYR848" s="328"/>
      <c r="IYS848" s="328"/>
      <c r="IYT848" s="328"/>
      <c r="IYU848" s="328"/>
      <c r="IYV848" s="328"/>
      <c r="IYW848" s="328"/>
      <c r="IYX848" s="328"/>
      <c r="IYY848" s="328"/>
      <c r="IYZ848" s="328"/>
      <c r="IZA848" s="328"/>
      <c r="IZB848" s="328"/>
      <c r="IZC848" s="328"/>
      <c r="IZD848" s="328"/>
      <c r="IZE848" s="328"/>
      <c r="IZF848" s="328"/>
      <c r="IZG848" s="328"/>
      <c r="IZH848" s="328"/>
      <c r="IZI848" s="328"/>
      <c r="IZJ848" s="328"/>
      <c r="IZK848" s="328"/>
      <c r="IZL848" s="328"/>
      <c r="IZM848" s="328"/>
      <c r="IZN848" s="328"/>
      <c r="IZO848" s="328"/>
      <c r="IZP848" s="328"/>
      <c r="IZQ848" s="328"/>
      <c r="IZR848" s="328"/>
      <c r="IZS848" s="328"/>
      <c r="IZT848" s="328"/>
      <c r="IZU848" s="328"/>
      <c r="IZV848" s="328"/>
      <c r="IZW848" s="328"/>
      <c r="IZX848" s="328"/>
      <c r="IZY848" s="328"/>
      <c r="IZZ848" s="328"/>
      <c r="JAA848" s="328"/>
      <c r="JAB848" s="328"/>
      <c r="JAC848" s="328"/>
      <c r="JAD848" s="328"/>
      <c r="JAE848" s="328"/>
      <c r="JAF848" s="328"/>
      <c r="JAG848" s="328"/>
      <c r="JAH848" s="328"/>
      <c r="JAI848" s="328"/>
      <c r="JAJ848" s="328"/>
      <c r="JAK848" s="328"/>
      <c r="JAL848" s="328"/>
      <c r="JAM848" s="328"/>
      <c r="JAN848" s="328"/>
      <c r="JAO848" s="328"/>
      <c r="JAP848" s="328"/>
      <c r="JAQ848" s="328"/>
      <c r="JAR848" s="328"/>
      <c r="JAS848" s="328"/>
      <c r="JAT848" s="328"/>
      <c r="JAU848" s="328"/>
      <c r="JAV848" s="328"/>
      <c r="JAW848" s="328"/>
      <c r="JAX848" s="328"/>
      <c r="JAY848" s="328"/>
      <c r="JAZ848" s="328"/>
      <c r="JBA848" s="328"/>
      <c r="JBB848" s="328"/>
      <c r="JBC848" s="328"/>
      <c r="JBD848" s="328"/>
      <c r="JBE848" s="328"/>
      <c r="JBF848" s="328"/>
      <c r="JBG848" s="328"/>
      <c r="JBH848" s="328"/>
      <c r="JBI848" s="328"/>
      <c r="JBJ848" s="328"/>
      <c r="JBK848" s="328"/>
      <c r="JBL848" s="328"/>
      <c r="JBM848" s="328"/>
      <c r="JBN848" s="328"/>
      <c r="JBO848" s="328"/>
      <c r="JBP848" s="328"/>
      <c r="JBQ848" s="328"/>
      <c r="JBR848" s="328"/>
      <c r="JBS848" s="328"/>
      <c r="JBT848" s="328"/>
      <c r="JBU848" s="328"/>
      <c r="JBV848" s="328"/>
      <c r="JBW848" s="328"/>
      <c r="JBX848" s="328"/>
      <c r="JBY848" s="328"/>
      <c r="JBZ848" s="328"/>
      <c r="JCA848" s="328"/>
      <c r="JCB848" s="328"/>
      <c r="JCC848" s="328"/>
      <c r="JCD848" s="328"/>
      <c r="JCE848" s="328"/>
      <c r="JCF848" s="328"/>
      <c r="JCG848" s="328"/>
      <c r="JCH848" s="328"/>
      <c r="JCI848" s="328"/>
      <c r="JCJ848" s="328"/>
      <c r="JCK848" s="328"/>
      <c r="JCL848" s="328"/>
      <c r="JCM848" s="328"/>
      <c r="JCN848" s="328"/>
      <c r="JCO848" s="328"/>
      <c r="JCP848" s="328"/>
      <c r="JCQ848" s="328"/>
      <c r="JCR848" s="328"/>
      <c r="JCS848" s="328"/>
      <c r="JCT848" s="328"/>
      <c r="JCU848" s="328"/>
      <c r="JCV848" s="328"/>
      <c r="JCW848" s="328"/>
      <c r="JCX848" s="328"/>
      <c r="JCY848" s="328"/>
      <c r="JCZ848" s="328"/>
      <c r="JDA848" s="328"/>
      <c r="JDB848" s="328"/>
      <c r="JDC848" s="328"/>
      <c r="JDD848" s="328"/>
      <c r="JDE848" s="328"/>
      <c r="JDF848" s="328"/>
      <c r="JDG848" s="328"/>
      <c r="JDH848" s="328"/>
      <c r="JDI848" s="328"/>
      <c r="JDJ848" s="328"/>
      <c r="JDK848" s="328"/>
      <c r="JDL848" s="328"/>
      <c r="JDM848" s="328"/>
      <c r="JDN848" s="328"/>
      <c r="JDO848" s="328"/>
      <c r="JDP848" s="328"/>
      <c r="JDQ848" s="328"/>
      <c r="JDR848" s="328"/>
      <c r="JDS848" s="328"/>
      <c r="JDT848" s="328"/>
      <c r="JDU848" s="328"/>
      <c r="JDV848" s="328"/>
      <c r="JDW848" s="328"/>
      <c r="JDX848" s="328"/>
      <c r="JDY848" s="328"/>
      <c r="JDZ848" s="328"/>
      <c r="JEA848" s="328"/>
      <c r="JEB848" s="328"/>
      <c r="JEC848" s="328"/>
      <c r="JED848" s="328"/>
      <c r="JEE848" s="328"/>
      <c r="JEF848" s="328"/>
      <c r="JEG848" s="328"/>
      <c r="JEH848" s="328"/>
      <c r="JEI848" s="328"/>
      <c r="JEJ848" s="328"/>
      <c r="JEK848" s="328"/>
      <c r="JEL848" s="328"/>
      <c r="JEM848" s="328"/>
      <c r="JEN848" s="328"/>
      <c r="JEO848" s="328"/>
      <c r="JEP848" s="328"/>
      <c r="JEQ848" s="328"/>
      <c r="JER848" s="328"/>
      <c r="JES848" s="328"/>
      <c r="JET848" s="328"/>
      <c r="JEU848" s="328"/>
      <c r="JEV848" s="328"/>
      <c r="JEW848" s="328"/>
      <c r="JEX848" s="328"/>
      <c r="JEY848" s="328"/>
      <c r="JEZ848" s="328"/>
      <c r="JFA848" s="328"/>
      <c r="JFB848" s="328"/>
      <c r="JFC848" s="328"/>
      <c r="JFD848" s="328"/>
      <c r="JFE848" s="328"/>
      <c r="JFF848" s="328"/>
      <c r="JFG848" s="328"/>
      <c r="JFH848" s="328"/>
      <c r="JFI848" s="328"/>
      <c r="JFJ848" s="328"/>
      <c r="JFK848" s="328"/>
      <c r="JFL848" s="328"/>
      <c r="JFM848" s="328"/>
      <c r="JFN848" s="328"/>
      <c r="JFO848" s="328"/>
      <c r="JFP848" s="328"/>
      <c r="JFQ848" s="328"/>
      <c r="JFR848" s="328"/>
      <c r="JFS848" s="328"/>
      <c r="JFT848" s="328"/>
      <c r="JFU848" s="328"/>
      <c r="JFV848" s="328"/>
      <c r="JFW848" s="328"/>
      <c r="JFX848" s="328"/>
      <c r="JFY848" s="328"/>
      <c r="JFZ848" s="328"/>
      <c r="JGA848" s="328"/>
      <c r="JGB848" s="328"/>
      <c r="JGC848" s="328"/>
      <c r="JGD848" s="328"/>
      <c r="JGE848" s="328"/>
      <c r="JGF848" s="328"/>
      <c r="JGG848" s="328"/>
      <c r="JGH848" s="328"/>
      <c r="JGI848" s="328"/>
      <c r="JGJ848" s="328"/>
      <c r="JGK848" s="328"/>
      <c r="JGL848" s="328"/>
      <c r="JGM848" s="328"/>
      <c r="JGN848" s="328"/>
      <c r="JGO848" s="328"/>
      <c r="JGP848" s="328"/>
      <c r="JGQ848" s="328"/>
      <c r="JGR848" s="328"/>
      <c r="JGS848" s="328"/>
      <c r="JGT848" s="328"/>
      <c r="JGU848" s="328"/>
      <c r="JGV848" s="328"/>
      <c r="JGW848" s="328"/>
      <c r="JGX848" s="328"/>
      <c r="JGY848" s="328"/>
      <c r="JGZ848" s="328"/>
      <c r="JHA848" s="328"/>
      <c r="JHB848" s="328"/>
      <c r="JHC848" s="328"/>
      <c r="JHD848" s="328"/>
      <c r="JHE848" s="328"/>
      <c r="JHF848" s="328"/>
      <c r="JHG848" s="328"/>
      <c r="JHH848" s="328"/>
      <c r="JHI848" s="328"/>
      <c r="JHJ848" s="328"/>
      <c r="JHK848" s="328"/>
      <c r="JHL848" s="328"/>
      <c r="JHM848" s="328"/>
      <c r="JHN848" s="328"/>
      <c r="JHO848" s="328"/>
      <c r="JHP848" s="328"/>
      <c r="JHQ848" s="328"/>
      <c r="JHR848" s="328"/>
      <c r="JHS848" s="328"/>
      <c r="JHT848" s="328"/>
      <c r="JHU848" s="328"/>
      <c r="JHV848" s="328"/>
      <c r="JHW848" s="328"/>
      <c r="JHX848" s="328"/>
      <c r="JHY848" s="328"/>
      <c r="JHZ848" s="328"/>
      <c r="JIA848" s="328"/>
      <c r="JIB848" s="328"/>
      <c r="JIC848" s="328"/>
      <c r="JID848" s="328"/>
      <c r="JIE848" s="328"/>
      <c r="JIF848" s="328"/>
      <c r="JIG848" s="328"/>
      <c r="JIH848" s="328"/>
      <c r="JII848" s="328"/>
      <c r="JIJ848" s="328"/>
      <c r="JIK848" s="328"/>
      <c r="JIL848" s="328"/>
      <c r="JIM848" s="328"/>
      <c r="JIN848" s="328"/>
      <c r="JIO848" s="328"/>
      <c r="JIP848" s="328"/>
      <c r="JIQ848" s="328"/>
      <c r="JIR848" s="328"/>
      <c r="JIS848" s="328"/>
      <c r="JIT848" s="328"/>
      <c r="JIU848" s="328"/>
      <c r="JIV848" s="328"/>
      <c r="JIW848" s="328"/>
      <c r="JIX848" s="328"/>
      <c r="JIY848" s="328"/>
      <c r="JIZ848" s="328"/>
      <c r="JJA848" s="328"/>
      <c r="JJB848" s="328"/>
      <c r="JJC848" s="328"/>
      <c r="JJD848" s="328"/>
      <c r="JJE848" s="328"/>
      <c r="JJF848" s="328"/>
      <c r="JJG848" s="328"/>
      <c r="JJH848" s="328"/>
      <c r="JJI848" s="328"/>
      <c r="JJJ848" s="328"/>
      <c r="JJK848" s="328"/>
      <c r="JJL848" s="328"/>
      <c r="JJM848" s="328"/>
      <c r="JJN848" s="328"/>
      <c r="JJO848" s="328"/>
      <c r="JJP848" s="328"/>
      <c r="JJQ848" s="328"/>
      <c r="JJR848" s="328"/>
      <c r="JJS848" s="328"/>
      <c r="JJT848" s="328"/>
      <c r="JJU848" s="328"/>
      <c r="JJV848" s="328"/>
      <c r="JJW848" s="328"/>
      <c r="JJX848" s="328"/>
      <c r="JJY848" s="328"/>
      <c r="JJZ848" s="328"/>
      <c r="JKA848" s="328"/>
      <c r="JKB848" s="328"/>
      <c r="JKC848" s="328"/>
      <c r="JKD848" s="328"/>
      <c r="JKE848" s="328"/>
      <c r="JKF848" s="328"/>
      <c r="JKG848" s="328"/>
      <c r="JKH848" s="328"/>
      <c r="JKI848" s="328"/>
      <c r="JKJ848" s="328"/>
      <c r="JKK848" s="328"/>
      <c r="JKL848" s="328"/>
      <c r="JKM848" s="328"/>
      <c r="JKN848" s="328"/>
      <c r="JKO848" s="328"/>
      <c r="JKP848" s="328"/>
      <c r="JKQ848" s="328"/>
      <c r="JKR848" s="328"/>
      <c r="JKS848" s="328"/>
      <c r="JKT848" s="328"/>
      <c r="JKU848" s="328"/>
      <c r="JKV848" s="328"/>
      <c r="JKW848" s="328"/>
      <c r="JKX848" s="328"/>
      <c r="JKY848" s="328"/>
      <c r="JKZ848" s="328"/>
      <c r="JLA848" s="328"/>
      <c r="JLB848" s="328"/>
      <c r="JLC848" s="328"/>
      <c r="JLD848" s="328"/>
      <c r="JLE848" s="328"/>
      <c r="JLF848" s="328"/>
      <c r="JLG848" s="328"/>
      <c r="JLH848" s="328"/>
      <c r="JLI848" s="328"/>
      <c r="JLJ848" s="328"/>
      <c r="JLK848" s="328"/>
      <c r="JLL848" s="328"/>
      <c r="JLM848" s="328"/>
      <c r="JLN848" s="328"/>
      <c r="JLO848" s="328"/>
      <c r="JLP848" s="328"/>
      <c r="JLQ848" s="328"/>
      <c r="JLR848" s="328"/>
      <c r="JLS848" s="328"/>
      <c r="JLT848" s="328"/>
      <c r="JLU848" s="328"/>
      <c r="JLV848" s="328"/>
      <c r="JLW848" s="328"/>
      <c r="JLX848" s="328"/>
      <c r="JLY848" s="328"/>
      <c r="JLZ848" s="328"/>
      <c r="JMA848" s="328"/>
      <c r="JMB848" s="328"/>
      <c r="JMC848" s="328"/>
      <c r="JMD848" s="328"/>
      <c r="JME848" s="328"/>
      <c r="JMF848" s="328"/>
      <c r="JMG848" s="328"/>
      <c r="JMH848" s="328"/>
      <c r="JMI848" s="328"/>
      <c r="JMJ848" s="328"/>
      <c r="JMK848" s="328"/>
      <c r="JML848" s="328"/>
      <c r="JMM848" s="328"/>
      <c r="JMN848" s="328"/>
      <c r="JMO848" s="328"/>
      <c r="JMP848" s="328"/>
      <c r="JMQ848" s="328"/>
      <c r="JMR848" s="328"/>
      <c r="JMS848" s="328"/>
      <c r="JMT848" s="328"/>
      <c r="JMU848" s="328"/>
      <c r="JMV848" s="328"/>
      <c r="JMW848" s="328"/>
      <c r="JMX848" s="328"/>
      <c r="JMY848" s="328"/>
      <c r="JMZ848" s="328"/>
      <c r="JNA848" s="328"/>
      <c r="JNB848" s="328"/>
      <c r="JNC848" s="328"/>
      <c r="JND848" s="328"/>
      <c r="JNE848" s="328"/>
      <c r="JNF848" s="328"/>
      <c r="JNG848" s="328"/>
      <c r="JNH848" s="328"/>
      <c r="JNI848" s="328"/>
      <c r="JNJ848" s="328"/>
      <c r="JNK848" s="328"/>
      <c r="JNL848" s="328"/>
      <c r="JNM848" s="328"/>
      <c r="JNN848" s="328"/>
      <c r="JNO848" s="328"/>
      <c r="JNP848" s="328"/>
      <c r="JNQ848" s="328"/>
      <c r="JNR848" s="328"/>
      <c r="JNS848" s="328"/>
      <c r="JNT848" s="328"/>
      <c r="JNU848" s="328"/>
      <c r="JNV848" s="328"/>
      <c r="JNW848" s="328"/>
      <c r="JNX848" s="328"/>
      <c r="JNY848" s="328"/>
      <c r="JNZ848" s="328"/>
      <c r="JOA848" s="328"/>
      <c r="JOB848" s="328"/>
      <c r="JOC848" s="328"/>
      <c r="JOD848" s="328"/>
      <c r="JOE848" s="328"/>
      <c r="JOF848" s="328"/>
      <c r="JOG848" s="328"/>
      <c r="JOH848" s="328"/>
      <c r="JOI848" s="328"/>
      <c r="JOJ848" s="328"/>
      <c r="JOK848" s="328"/>
      <c r="JOL848" s="328"/>
      <c r="JOM848" s="328"/>
      <c r="JON848" s="328"/>
      <c r="JOO848" s="328"/>
      <c r="JOP848" s="328"/>
      <c r="JOQ848" s="328"/>
      <c r="JOR848" s="328"/>
      <c r="JOS848" s="328"/>
      <c r="JOT848" s="328"/>
      <c r="JOU848" s="328"/>
      <c r="JOV848" s="328"/>
      <c r="JOW848" s="328"/>
      <c r="JOX848" s="328"/>
      <c r="JOY848" s="328"/>
      <c r="JOZ848" s="328"/>
      <c r="JPA848" s="328"/>
      <c r="JPB848" s="328"/>
      <c r="JPC848" s="328"/>
      <c r="JPD848" s="328"/>
      <c r="JPE848" s="328"/>
      <c r="JPF848" s="328"/>
      <c r="JPG848" s="328"/>
      <c r="JPH848" s="328"/>
      <c r="JPI848" s="328"/>
      <c r="JPJ848" s="328"/>
      <c r="JPK848" s="328"/>
      <c r="JPL848" s="328"/>
      <c r="JPM848" s="328"/>
      <c r="JPN848" s="328"/>
      <c r="JPO848" s="328"/>
      <c r="JPP848" s="328"/>
      <c r="JPQ848" s="328"/>
      <c r="JPR848" s="328"/>
      <c r="JPS848" s="328"/>
      <c r="JPT848" s="328"/>
      <c r="JPU848" s="328"/>
      <c r="JPV848" s="328"/>
      <c r="JPW848" s="328"/>
      <c r="JPX848" s="328"/>
      <c r="JPY848" s="328"/>
      <c r="JPZ848" s="328"/>
      <c r="JQA848" s="328"/>
      <c r="JQB848" s="328"/>
      <c r="JQC848" s="328"/>
      <c r="JQD848" s="328"/>
      <c r="JQE848" s="328"/>
      <c r="JQF848" s="328"/>
      <c r="JQG848" s="328"/>
      <c r="JQH848" s="328"/>
      <c r="JQI848" s="328"/>
      <c r="JQJ848" s="328"/>
      <c r="JQK848" s="328"/>
      <c r="JQL848" s="328"/>
      <c r="JQM848" s="328"/>
      <c r="JQN848" s="328"/>
      <c r="JQO848" s="328"/>
      <c r="JQP848" s="328"/>
      <c r="JQQ848" s="328"/>
      <c r="JQR848" s="328"/>
      <c r="JQS848" s="328"/>
      <c r="JQT848" s="328"/>
      <c r="JQU848" s="328"/>
      <c r="JQV848" s="328"/>
      <c r="JQW848" s="328"/>
      <c r="JQX848" s="328"/>
      <c r="JQY848" s="328"/>
      <c r="JQZ848" s="328"/>
      <c r="JRA848" s="328"/>
      <c r="JRB848" s="328"/>
      <c r="JRC848" s="328"/>
      <c r="JRD848" s="328"/>
      <c r="JRE848" s="328"/>
      <c r="JRF848" s="328"/>
      <c r="JRG848" s="328"/>
      <c r="JRH848" s="328"/>
      <c r="JRI848" s="328"/>
      <c r="JRJ848" s="328"/>
      <c r="JRK848" s="328"/>
      <c r="JRL848" s="328"/>
      <c r="JRM848" s="328"/>
      <c r="JRN848" s="328"/>
      <c r="JRO848" s="328"/>
      <c r="JRP848" s="328"/>
      <c r="JRQ848" s="328"/>
      <c r="JRR848" s="328"/>
      <c r="JRS848" s="328"/>
      <c r="JRT848" s="328"/>
      <c r="JRU848" s="328"/>
      <c r="JRV848" s="328"/>
      <c r="JRW848" s="328"/>
      <c r="JRX848" s="328"/>
      <c r="JRY848" s="328"/>
      <c r="JRZ848" s="328"/>
      <c r="JSA848" s="328"/>
      <c r="JSB848" s="328"/>
      <c r="JSC848" s="328"/>
      <c r="JSD848" s="328"/>
      <c r="JSE848" s="328"/>
      <c r="JSF848" s="328"/>
      <c r="JSG848" s="328"/>
      <c r="JSH848" s="328"/>
      <c r="JSI848" s="328"/>
      <c r="JSJ848" s="328"/>
      <c r="JSK848" s="328"/>
      <c r="JSL848" s="328"/>
      <c r="JSM848" s="328"/>
      <c r="JSN848" s="328"/>
      <c r="JSO848" s="328"/>
      <c r="JSP848" s="328"/>
      <c r="JSQ848" s="328"/>
      <c r="JSR848" s="328"/>
      <c r="JSS848" s="328"/>
      <c r="JST848" s="328"/>
      <c r="JSU848" s="328"/>
      <c r="JSV848" s="328"/>
      <c r="JSW848" s="328"/>
      <c r="JSX848" s="328"/>
      <c r="JSY848" s="328"/>
      <c r="JSZ848" s="328"/>
      <c r="JTA848" s="328"/>
      <c r="JTB848" s="328"/>
      <c r="JTC848" s="328"/>
      <c r="JTD848" s="328"/>
      <c r="JTE848" s="328"/>
      <c r="JTF848" s="328"/>
      <c r="JTG848" s="328"/>
      <c r="JTH848" s="328"/>
      <c r="JTI848" s="328"/>
      <c r="JTJ848" s="328"/>
      <c r="JTK848" s="328"/>
      <c r="JTL848" s="328"/>
      <c r="JTM848" s="328"/>
      <c r="JTN848" s="328"/>
      <c r="JTO848" s="328"/>
      <c r="JTP848" s="328"/>
      <c r="JTQ848" s="328"/>
      <c r="JTR848" s="328"/>
      <c r="JTS848" s="328"/>
      <c r="JTT848" s="328"/>
      <c r="JTU848" s="328"/>
      <c r="JTV848" s="328"/>
      <c r="JTW848" s="328"/>
      <c r="JTX848" s="328"/>
      <c r="JTY848" s="328"/>
      <c r="JTZ848" s="328"/>
      <c r="JUA848" s="328"/>
      <c r="JUB848" s="328"/>
      <c r="JUC848" s="328"/>
      <c r="JUD848" s="328"/>
      <c r="JUE848" s="328"/>
      <c r="JUF848" s="328"/>
      <c r="JUG848" s="328"/>
      <c r="JUH848" s="328"/>
      <c r="JUI848" s="328"/>
      <c r="JUJ848" s="328"/>
      <c r="JUK848" s="328"/>
      <c r="JUL848" s="328"/>
      <c r="JUM848" s="328"/>
      <c r="JUN848" s="328"/>
      <c r="JUO848" s="328"/>
      <c r="JUP848" s="328"/>
      <c r="JUQ848" s="328"/>
      <c r="JUR848" s="328"/>
      <c r="JUS848" s="328"/>
      <c r="JUT848" s="328"/>
      <c r="JUU848" s="328"/>
      <c r="JUV848" s="328"/>
      <c r="JUW848" s="328"/>
      <c r="JUX848" s="328"/>
      <c r="JUY848" s="328"/>
      <c r="JUZ848" s="328"/>
      <c r="JVA848" s="328"/>
      <c r="JVB848" s="328"/>
      <c r="JVC848" s="328"/>
      <c r="JVD848" s="328"/>
      <c r="JVE848" s="328"/>
      <c r="JVF848" s="328"/>
      <c r="JVG848" s="328"/>
      <c r="JVH848" s="328"/>
      <c r="JVI848" s="328"/>
      <c r="JVJ848" s="328"/>
      <c r="JVK848" s="328"/>
      <c r="JVL848" s="328"/>
      <c r="JVM848" s="328"/>
      <c r="JVN848" s="328"/>
      <c r="JVO848" s="328"/>
      <c r="JVP848" s="328"/>
      <c r="JVQ848" s="328"/>
      <c r="JVR848" s="328"/>
      <c r="JVS848" s="328"/>
      <c r="JVT848" s="328"/>
      <c r="JVU848" s="328"/>
      <c r="JVV848" s="328"/>
      <c r="JVW848" s="328"/>
      <c r="JVX848" s="328"/>
      <c r="JVY848" s="328"/>
      <c r="JVZ848" s="328"/>
      <c r="JWA848" s="328"/>
      <c r="JWB848" s="328"/>
      <c r="JWC848" s="328"/>
      <c r="JWD848" s="328"/>
      <c r="JWE848" s="328"/>
      <c r="JWF848" s="328"/>
      <c r="JWG848" s="328"/>
      <c r="JWH848" s="328"/>
      <c r="JWI848" s="328"/>
      <c r="JWJ848" s="328"/>
      <c r="JWK848" s="328"/>
      <c r="JWL848" s="328"/>
      <c r="JWM848" s="328"/>
      <c r="JWN848" s="328"/>
      <c r="JWO848" s="328"/>
      <c r="JWP848" s="328"/>
      <c r="JWQ848" s="328"/>
      <c r="JWR848" s="328"/>
      <c r="JWS848" s="328"/>
      <c r="JWT848" s="328"/>
      <c r="JWU848" s="328"/>
      <c r="JWV848" s="328"/>
      <c r="JWW848" s="328"/>
      <c r="JWX848" s="328"/>
      <c r="JWY848" s="328"/>
      <c r="JWZ848" s="328"/>
      <c r="JXA848" s="328"/>
      <c r="JXB848" s="328"/>
      <c r="JXC848" s="328"/>
      <c r="JXD848" s="328"/>
      <c r="JXE848" s="328"/>
      <c r="JXF848" s="328"/>
      <c r="JXG848" s="328"/>
      <c r="JXH848" s="328"/>
      <c r="JXI848" s="328"/>
      <c r="JXJ848" s="328"/>
      <c r="JXK848" s="328"/>
      <c r="JXL848" s="328"/>
      <c r="JXM848" s="328"/>
      <c r="JXN848" s="328"/>
      <c r="JXO848" s="328"/>
      <c r="JXP848" s="328"/>
      <c r="JXQ848" s="328"/>
      <c r="JXR848" s="328"/>
      <c r="JXS848" s="328"/>
      <c r="JXT848" s="328"/>
      <c r="JXU848" s="328"/>
      <c r="JXV848" s="328"/>
      <c r="JXW848" s="328"/>
      <c r="JXX848" s="328"/>
      <c r="JXY848" s="328"/>
      <c r="JXZ848" s="328"/>
      <c r="JYA848" s="328"/>
      <c r="JYB848" s="328"/>
      <c r="JYC848" s="328"/>
      <c r="JYD848" s="328"/>
      <c r="JYE848" s="328"/>
      <c r="JYF848" s="328"/>
      <c r="JYG848" s="328"/>
      <c r="JYH848" s="328"/>
      <c r="JYI848" s="328"/>
      <c r="JYJ848" s="328"/>
      <c r="JYK848" s="328"/>
      <c r="JYL848" s="328"/>
      <c r="JYM848" s="328"/>
      <c r="JYN848" s="328"/>
      <c r="JYO848" s="328"/>
      <c r="JYP848" s="328"/>
      <c r="JYQ848" s="328"/>
      <c r="JYR848" s="328"/>
      <c r="JYS848" s="328"/>
      <c r="JYT848" s="328"/>
      <c r="JYU848" s="328"/>
      <c r="JYV848" s="328"/>
      <c r="JYW848" s="328"/>
      <c r="JYX848" s="328"/>
      <c r="JYY848" s="328"/>
      <c r="JYZ848" s="328"/>
      <c r="JZA848" s="328"/>
      <c r="JZB848" s="328"/>
      <c r="JZC848" s="328"/>
      <c r="JZD848" s="328"/>
      <c r="JZE848" s="328"/>
      <c r="JZF848" s="328"/>
      <c r="JZG848" s="328"/>
      <c r="JZH848" s="328"/>
      <c r="JZI848" s="328"/>
      <c r="JZJ848" s="328"/>
      <c r="JZK848" s="328"/>
      <c r="JZL848" s="328"/>
      <c r="JZM848" s="328"/>
      <c r="JZN848" s="328"/>
      <c r="JZO848" s="328"/>
      <c r="JZP848" s="328"/>
      <c r="JZQ848" s="328"/>
      <c r="JZR848" s="328"/>
      <c r="JZS848" s="328"/>
      <c r="JZT848" s="328"/>
      <c r="JZU848" s="328"/>
      <c r="JZV848" s="328"/>
      <c r="JZW848" s="328"/>
      <c r="JZX848" s="328"/>
      <c r="JZY848" s="328"/>
      <c r="JZZ848" s="328"/>
      <c r="KAA848" s="328"/>
      <c r="KAB848" s="328"/>
      <c r="KAC848" s="328"/>
      <c r="KAD848" s="328"/>
      <c r="KAE848" s="328"/>
      <c r="KAF848" s="328"/>
      <c r="KAG848" s="328"/>
      <c r="KAH848" s="328"/>
      <c r="KAI848" s="328"/>
      <c r="KAJ848" s="328"/>
      <c r="KAK848" s="328"/>
      <c r="KAL848" s="328"/>
      <c r="KAM848" s="328"/>
      <c r="KAN848" s="328"/>
      <c r="KAO848" s="328"/>
      <c r="KAP848" s="328"/>
      <c r="KAQ848" s="328"/>
      <c r="KAR848" s="328"/>
      <c r="KAS848" s="328"/>
      <c r="KAT848" s="328"/>
      <c r="KAU848" s="328"/>
      <c r="KAV848" s="328"/>
      <c r="KAW848" s="328"/>
      <c r="KAX848" s="328"/>
      <c r="KAY848" s="328"/>
      <c r="KAZ848" s="328"/>
      <c r="KBA848" s="328"/>
      <c r="KBB848" s="328"/>
      <c r="KBC848" s="328"/>
      <c r="KBD848" s="328"/>
      <c r="KBE848" s="328"/>
      <c r="KBF848" s="328"/>
      <c r="KBG848" s="328"/>
      <c r="KBH848" s="328"/>
      <c r="KBI848" s="328"/>
      <c r="KBJ848" s="328"/>
      <c r="KBK848" s="328"/>
      <c r="KBL848" s="328"/>
      <c r="KBM848" s="328"/>
      <c r="KBN848" s="328"/>
      <c r="KBO848" s="328"/>
      <c r="KBP848" s="328"/>
      <c r="KBQ848" s="328"/>
      <c r="KBR848" s="328"/>
      <c r="KBS848" s="328"/>
      <c r="KBT848" s="328"/>
      <c r="KBU848" s="328"/>
      <c r="KBV848" s="328"/>
      <c r="KBW848" s="328"/>
      <c r="KBX848" s="328"/>
      <c r="KBY848" s="328"/>
      <c r="KBZ848" s="328"/>
      <c r="KCA848" s="328"/>
      <c r="KCB848" s="328"/>
      <c r="KCC848" s="328"/>
      <c r="KCD848" s="328"/>
      <c r="KCE848" s="328"/>
      <c r="KCF848" s="328"/>
      <c r="KCG848" s="328"/>
      <c r="KCH848" s="328"/>
      <c r="KCI848" s="328"/>
      <c r="KCJ848" s="328"/>
      <c r="KCK848" s="328"/>
      <c r="KCL848" s="328"/>
      <c r="KCM848" s="328"/>
      <c r="KCN848" s="328"/>
      <c r="KCO848" s="328"/>
      <c r="KCP848" s="328"/>
      <c r="KCQ848" s="328"/>
      <c r="KCR848" s="328"/>
      <c r="KCS848" s="328"/>
      <c r="KCT848" s="328"/>
      <c r="KCU848" s="328"/>
      <c r="KCV848" s="328"/>
      <c r="KCW848" s="328"/>
      <c r="KCX848" s="328"/>
      <c r="KCY848" s="328"/>
      <c r="KCZ848" s="328"/>
      <c r="KDA848" s="328"/>
      <c r="KDB848" s="328"/>
      <c r="KDC848" s="328"/>
      <c r="KDD848" s="328"/>
      <c r="KDE848" s="328"/>
      <c r="KDF848" s="328"/>
      <c r="KDG848" s="328"/>
      <c r="KDH848" s="328"/>
      <c r="KDI848" s="328"/>
      <c r="KDJ848" s="328"/>
      <c r="KDK848" s="328"/>
      <c r="KDL848" s="328"/>
      <c r="KDM848" s="328"/>
      <c r="KDN848" s="328"/>
      <c r="KDO848" s="328"/>
      <c r="KDP848" s="328"/>
      <c r="KDQ848" s="328"/>
      <c r="KDR848" s="328"/>
      <c r="KDS848" s="328"/>
      <c r="KDT848" s="328"/>
      <c r="KDU848" s="328"/>
      <c r="KDV848" s="328"/>
      <c r="KDW848" s="328"/>
      <c r="KDX848" s="328"/>
      <c r="KDY848" s="328"/>
      <c r="KDZ848" s="328"/>
      <c r="KEA848" s="328"/>
      <c r="KEB848" s="328"/>
      <c r="KEC848" s="328"/>
      <c r="KED848" s="328"/>
      <c r="KEE848" s="328"/>
      <c r="KEF848" s="328"/>
      <c r="KEG848" s="328"/>
      <c r="KEH848" s="328"/>
      <c r="KEI848" s="328"/>
      <c r="KEJ848" s="328"/>
      <c r="KEK848" s="328"/>
      <c r="KEL848" s="328"/>
      <c r="KEM848" s="328"/>
      <c r="KEN848" s="328"/>
      <c r="KEO848" s="328"/>
      <c r="KEP848" s="328"/>
      <c r="KEQ848" s="328"/>
      <c r="KER848" s="328"/>
      <c r="KES848" s="328"/>
      <c r="KET848" s="328"/>
      <c r="KEU848" s="328"/>
      <c r="KEV848" s="328"/>
      <c r="KEW848" s="328"/>
      <c r="KEX848" s="328"/>
      <c r="KEY848" s="328"/>
      <c r="KEZ848" s="328"/>
      <c r="KFA848" s="328"/>
      <c r="KFB848" s="328"/>
      <c r="KFC848" s="328"/>
      <c r="KFD848" s="328"/>
      <c r="KFE848" s="328"/>
      <c r="KFF848" s="328"/>
      <c r="KFG848" s="328"/>
      <c r="KFH848" s="328"/>
      <c r="KFI848" s="328"/>
      <c r="KFJ848" s="328"/>
      <c r="KFK848" s="328"/>
      <c r="KFL848" s="328"/>
      <c r="KFM848" s="328"/>
      <c r="KFN848" s="328"/>
      <c r="KFO848" s="328"/>
      <c r="KFP848" s="328"/>
      <c r="KFQ848" s="328"/>
      <c r="KFR848" s="328"/>
      <c r="KFS848" s="328"/>
      <c r="KFT848" s="328"/>
      <c r="KFU848" s="328"/>
      <c r="KFV848" s="328"/>
      <c r="KFW848" s="328"/>
      <c r="KFX848" s="328"/>
      <c r="KFY848" s="328"/>
      <c r="KFZ848" s="328"/>
      <c r="KGA848" s="328"/>
      <c r="KGB848" s="328"/>
      <c r="KGC848" s="328"/>
      <c r="KGD848" s="328"/>
      <c r="KGE848" s="328"/>
      <c r="KGF848" s="328"/>
      <c r="KGG848" s="328"/>
      <c r="KGH848" s="328"/>
      <c r="KGI848" s="328"/>
      <c r="KGJ848" s="328"/>
      <c r="KGK848" s="328"/>
      <c r="KGL848" s="328"/>
      <c r="KGM848" s="328"/>
      <c r="KGN848" s="328"/>
      <c r="KGO848" s="328"/>
      <c r="KGP848" s="328"/>
      <c r="KGQ848" s="328"/>
      <c r="KGR848" s="328"/>
      <c r="KGS848" s="328"/>
      <c r="KGT848" s="328"/>
      <c r="KGU848" s="328"/>
      <c r="KGV848" s="328"/>
      <c r="KGW848" s="328"/>
      <c r="KGX848" s="328"/>
      <c r="KGY848" s="328"/>
      <c r="KGZ848" s="328"/>
      <c r="KHA848" s="328"/>
      <c r="KHB848" s="328"/>
      <c r="KHC848" s="328"/>
      <c r="KHD848" s="328"/>
      <c r="KHE848" s="328"/>
      <c r="KHF848" s="328"/>
      <c r="KHG848" s="328"/>
      <c r="KHH848" s="328"/>
      <c r="KHI848" s="328"/>
      <c r="KHJ848" s="328"/>
      <c r="KHK848" s="328"/>
      <c r="KHL848" s="328"/>
      <c r="KHM848" s="328"/>
      <c r="KHN848" s="328"/>
      <c r="KHO848" s="328"/>
      <c r="KHP848" s="328"/>
      <c r="KHQ848" s="328"/>
      <c r="KHR848" s="328"/>
      <c r="KHS848" s="328"/>
      <c r="KHT848" s="328"/>
      <c r="KHU848" s="328"/>
      <c r="KHV848" s="328"/>
      <c r="KHW848" s="328"/>
      <c r="KHX848" s="328"/>
      <c r="KHY848" s="328"/>
      <c r="KHZ848" s="328"/>
      <c r="KIA848" s="328"/>
      <c r="KIB848" s="328"/>
      <c r="KIC848" s="328"/>
      <c r="KID848" s="328"/>
      <c r="KIE848" s="328"/>
      <c r="KIF848" s="328"/>
      <c r="KIG848" s="328"/>
      <c r="KIH848" s="328"/>
      <c r="KII848" s="328"/>
      <c r="KIJ848" s="328"/>
      <c r="KIK848" s="328"/>
      <c r="KIL848" s="328"/>
      <c r="KIM848" s="328"/>
      <c r="KIN848" s="328"/>
      <c r="KIO848" s="328"/>
      <c r="KIP848" s="328"/>
      <c r="KIQ848" s="328"/>
      <c r="KIR848" s="328"/>
      <c r="KIS848" s="328"/>
      <c r="KIT848" s="328"/>
      <c r="KIU848" s="328"/>
      <c r="KIV848" s="328"/>
      <c r="KIW848" s="328"/>
      <c r="KIX848" s="328"/>
      <c r="KIY848" s="328"/>
      <c r="KIZ848" s="328"/>
      <c r="KJA848" s="328"/>
      <c r="KJB848" s="328"/>
      <c r="KJC848" s="328"/>
      <c r="KJD848" s="328"/>
      <c r="KJE848" s="328"/>
      <c r="KJF848" s="328"/>
      <c r="KJG848" s="328"/>
      <c r="KJH848" s="328"/>
      <c r="KJI848" s="328"/>
      <c r="KJJ848" s="328"/>
      <c r="KJK848" s="328"/>
      <c r="KJL848" s="328"/>
      <c r="KJM848" s="328"/>
      <c r="KJN848" s="328"/>
      <c r="KJO848" s="328"/>
      <c r="KJP848" s="328"/>
      <c r="KJQ848" s="328"/>
      <c r="KJR848" s="328"/>
      <c r="KJS848" s="328"/>
      <c r="KJT848" s="328"/>
      <c r="KJU848" s="328"/>
      <c r="KJV848" s="328"/>
      <c r="KJW848" s="328"/>
      <c r="KJX848" s="328"/>
      <c r="KJY848" s="328"/>
      <c r="KJZ848" s="328"/>
      <c r="KKA848" s="328"/>
      <c r="KKB848" s="328"/>
      <c r="KKC848" s="328"/>
      <c r="KKD848" s="328"/>
      <c r="KKE848" s="328"/>
      <c r="KKF848" s="328"/>
      <c r="KKG848" s="328"/>
      <c r="KKH848" s="328"/>
      <c r="KKI848" s="328"/>
      <c r="KKJ848" s="328"/>
      <c r="KKK848" s="328"/>
      <c r="KKL848" s="328"/>
      <c r="KKM848" s="328"/>
      <c r="KKN848" s="328"/>
      <c r="KKO848" s="328"/>
      <c r="KKP848" s="328"/>
      <c r="KKQ848" s="328"/>
      <c r="KKR848" s="328"/>
      <c r="KKS848" s="328"/>
      <c r="KKT848" s="328"/>
      <c r="KKU848" s="328"/>
      <c r="KKV848" s="328"/>
      <c r="KKW848" s="328"/>
      <c r="KKX848" s="328"/>
      <c r="KKY848" s="328"/>
      <c r="KKZ848" s="328"/>
      <c r="KLA848" s="328"/>
      <c r="KLB848" s="328"/>
      <c r="KLC848" s="328"/>
      <c r="KLD848" s="328"/>
      <c r="KLE848" s="328"/>
      <c r="KLF848" s="328"/>
      <c r="KLG848" s="328"/>
      <c r="KLH848" s="328"/>
      <c r="KLI848" s="328"/>
      <c r="KLJ848" s="328"/>
      <c r="KLK848" s="328"/>
      <c r="KLL848" s="328"/>
      <c r="KLM848" s="328"/>
      <c r="KLN848" s="328"/>
      <c r="KLO848" s="328"/>
      <c r="KLP848" s="328"/>
      <c r="KLQ848" s="328"/>
      <c r="KLR848" s="328"/>
      <c r="KLS848" s="328"/>
      <c r="KLT848" s="328"/>
      <c r="KLU848" s="328"/>
      <c r="KLV848" s="328"/>
      <c r="KLW848" s="328"/>
      <c r="KLX848" s="328"/>
      <c r="KLY848" s="328"/>
      <c r="KLZ848" s="328"/>
      <c r="KMA848" s="328"/>
      <c r="KMB848" s="328"/>
      <c r="KMC848" s="328"/>
      <c r="KMD848" s="328"/>
      <c r="KME848" s="328"/>
      <c r="KMF848" s="328"/>
      <c r="KMG848" s="328"/>
      <c r="KMH848" s="328"/>
      <c r="KMI848" s="328"/>
      <c r="KMJ848" s="328"/>
      <c r="KMK848" s="328"/>
      <c r="KML848" s="328"/>
      <c r="KMM848" s="328"/>
      <c r="KMN848" s="328"/>
      <c r="KMO848" s="328"/>
      <c r="KMP848" s="328"/>
      <c r="KMQ848" s="328"/>
      <c r="KMR848" s="328"/>
      <c r="KMS848" s="328"/>
      <c r="KMT848" s="328"/>
      <c r="KMU848" s="328"/>
      <c r="KMV848" s="328"/>
      <c r="KMW848" s="328"/>
      <c r="KMX848" s="328"/>
      <c r="KMY848" s="328"/>
      <c r="KMZ848" s="328"/>
      <c r="KNA848" s="328"/>
      <c r="KNB848" s="328"/>
      <c r="KNC848" s="328"/>
      <c r="KND848" s="328"/>
      <c r="KNE848" s="328"/>
      <c r="KNF848" s="328"/>
      <c r="KNG848" s="328"/>
      <c r="KNH848" s="328"/>
      <c r="KNI848" s="328"/>
      <c r="KNJ848" s="328"/>
      <c r="KNK848" s="328"/>
      <c r="KNL848" s="328"/>
      <c r="KNM848" s="328"/>
      <c r="KNN848" s="328"/>
      <c r="KNO848" s="328"/>
      <c r="KNP848" s="328"/>
      <c r="KNQ848" s="328"/>
      <c r="KNR848" s="328"/>
      <c r="KNS848" s="328"/>
      <c r="KNT848" s="328"/>
      <c r="KNU848" s="328"/>
      <c r="KNV848" s="328"/>
      <c r="KNW848" s="328"/>
      <c r="KNX848" s="328"/>
      <c r="KNY848" s="328"/>
      <c r="KNZ848" s="328"/>
      <c r="KOA848" s="328"/>
      <c r="KOB848" s="328"/>
      <c r="KOC848" s="328"/>
      <c r="KOD848" s="328"/>
      <c r="KOE848" s="328"/>
      <c r="KOF848" s="328"/>
      <c r="KOG848" s="328"/>
      <c r="KOH848" s="328"/>
      <c r="KOI848" s="328"/>
      <c r="KOJ848" s="328"/>
      <c r="KOK848" s="328"/>
      <c r="KOL848" s="328"/>
      <c r="KOM848" s="328"/>
      <c r="KON848" s="328"/>
      <c r="KOO848" s="328"/>
      <c r="KOP848" s="328"/>
      <c r="KOQ848" s="328"/>
      <c r="KOR848" s="328"/>
      <c r="KOS848" s="328"/>
      <c r="KOT848" s="328"/>
      <c r="KOU848" s="328"/>
      <c r="KOV848" s="328"/>
      <c r="KOW848" s="328"/>
      <c r="KOX848" s="328"/>
      <c r="KOY848" s="328"/>
      <c r="KOZ848" s="328"/>
      <c r="KPA848" s="328"/>
      <c r="KPB848" s="328"/>
      <c r="KPC848" s="328"/>
      <c r="KPD848" s="328"/>
      <c r="KPE848" s="328"/>
      <c r="KPF848" s="328"/>
      <c r="KPG848" s="328"/>
      <c r="KPH848" s="328"/>
      <c r="KPI848" s="328"/>
      <c r="KPJ848" s="328"/>
      <c r="KPK848" s="328"/>
      <c r="KPL848" s="328"/>
      <c r="KPM848" s="328"/>
      <c r="KPN848" s="328"/>
      <c r="KPO848" s="328"/>
      <c r="KPP848" s="328"/>
      <c r="KPQ848" s="328"/>
      <c r="KPR848" s="328"/>
      <c r="KPS848" s="328"/>
      <c r="KPT848" s="328"/>
      <c r="KPU848" s="328"/>
      <c r="KPV848" s="328"/>
      <c r="KPW848" s="328"/>
      <c r="KPX848" s="328"/>
      <c r="KPY848" s="328"/>
      <c r="KPZ848" s="328"/>
      <c r="KQA848" s="328"/>
      <c r="KQB848" s="328"/>
      <c r="KQC848" s="328"/>
      <c r="KQD848" s="328"/>
      <c r="KQE848" s="328"/>
      <c r="KQF848" s="328"/>
      <c r="KQG848" s="328"/>
      <c r="KQH848" s="328"/>
      <c r="KQI848" s="328"/>
      <c r="KQJ848" s="328"/>
      <c r="KQK848" s="328"/>
      <c r="KQL848" s="328"/>
      <c r="KQM848" s="328"/>
      <c r="KQN848" s="328"/>
      <c r="KQO848" s="328"/>
      <c r="KQP848" s="328"/>
      <c r="KQQ848" s="328"/>
      <c r="KQR848" s="328"/>
      <c r="KQS848" s="328"/>
      <c r="KQT848" s="328"/>
      <c r="KQU848" s="328"/>
      <c r="KQV848" s="328"/>
      <c r="KQW848" s="328"/>
      <c r="KQX848" s="328"/>
      <c r="KQY848" s="328"/>
      <c r="KQZ848" s="328"/>
      <c r="KRA848" s="328"/>
      <c r="KRB848" s="328"/>
      <c r="KRC848" s="328"/>
      <c r="KRD848" s="328"/>
      <c r="KRE848" s="328"/>
      <c r="KRF848" s="328"/>
      <c r="KRG848" s="328"/>
      <c r="KRH848" s="328"/>
      <c r="KRI848" s="328"/>
      <c r="KRJ848" s="328"/>
      <c r="KRK848" s="328"/>
      <c r="KRL848" s="328"/>
      <c r="KRM848" s="328"/>
      <c r="KRN848" s="328"/>
      <c r="KRO848" s="328"/>
      <c r="KRP848" s="328"/>
      <c r="KRQ848" s="328"/>
      <c r="KRR848" s="328"/>
      <c r="KRS848" s="328"/>
      <c r="KRT848" s="328"/>
      <c r="KRU848" s="328"/>
      <c r="KRV848" s="328"/>
      <c r="KRW848" s="328"/>
      <c r="KRX848" s="328"/>
      <c r="KRY848" s="328"/>
      <c r="KRZ848" s="328"/>
      <c r="KSA848" s="328"/>
      <c r="KSB848" s="328"/>
      <c r="KSC848" s="328"/>
      <c r="KSD848" s="328"/>
      <c r="KSE848" s="328"/>
      <c r="KSF848" s="328"/>
      <c r="KSG848" s="328"/>
      <c r="KSH848" s="328"/>
      <c r="KSI848" s="328"/>
      <c r="KSJ848" s="328"/>
      <c r="KSK848" s="328"/>
      <c r="KSL848" s="328"/>
      <c r="KSM848" s="328"/>
      <c r="KSN848" s="328"/>
      <c r="KSO848" s="328"/>
      <c r="KSP848" s="328"/>
      <c r="KSQ848" s="328"/>
      <c r="KSR848" s="328"/>
      <c r="KSS848" s="328"/>
      <c r="KST848" s="328"/>
      <c r="KSU848" s="328"/>
      <c r="KSV848" s="328"/>
      <c r="KSW848" s="328"/>
      <c r="KSX848" s="328"/>
      <c r="KSY848" s="328"/>
      <c r="KSZ848" s="328"/>
      <c r="KTA848" s="328"/>
      <c r="KTB848" s="328"/>
      <c r="KTC848" s="328"/>
      <c r="KTD848" s="328"/>
      <c r="KTE848" s="328"/>
      <c r="KTF848" s="328"/>
      <c r="KTG848" s="328"/>
      <c r="KTH848" s="328"/>
      <c r="KTI848" s="328"/>
      <c r="KTJ848" s="328"/>
      <c r="KTK848" s="328"/>
      <c r="KTL848" s="328"/>
      <c r="KTM848" s="328"/>
      <c r="KTN848" s="328"/>
      <c r="KTO848" s="328"/>
      <c r="KTP848" s="328"/>
      <c r="KTQ848" s="328"/>
      <c r="KTR848" s="328"/>
      <c r="KTS848" s="328"/>
      <c r="KTT848" s="328"/>
      <c r="KTU848" s="328"/>
      <c r="KTV848" s="328"/>
      <c r="KTW848" s="328"/>
      <c r="KTX848" s="328"/>
      <c r="KTY848" s="328"/>
      <c r="KTZ848" s="328"/>
      <c r="KUA848" s="328"/>
      <c r="KUB848" s="328"/>
      <c r="KUC848" s="328"/>
      <c r="KUD848" s="328"/>
      <c r="KUE848" s="328"/>
      <c r="KUF848" s="328"/>
      <c r="KUG848" s="328"/>
      <c r="KUH848" s="328"/>
      <c r="KUI848" s="328"/>
      <c r="KUJ848" s="328"/>
      <c r="KUK848" s="328"/>
      <c r="KUL848" s="328"/>
      <c r="KUM848" s="328"/>
      <c r="KUN848" s="328"/>
      <c r="KUO848" s="328"/>
      <c r="KUP848" s="328"/>
      <c r="KUQ848" s="328"/>
      <c r="KUR848" s="328"/>
      <c r="KUS848" s="328"/>
      <c r="KUT848" s="328"/>
      <c r="KUU848" s="328"/>
      <c r="KUV848" s="328"/>
      <c r="KUW848" s="328"/>
      <c r="KUX848" s="328"/>
      <c r="KUY848" s="328"/>
      <c r="KUZ848" s="328"/>
      <c r="KVA848" s="328"/>
      <c r="KVB848" s="328"/>
      <c r="KVC848" s="328"/>
      <c r="KVD848" s="328"/>
      <c r="KVE848" s="328"/>
      <c r="KVF848" s="328"/>
      <c r="KVG848" s="328"/>
      <c r="KVH848" s="328"/>
      <c r="KVI848" s="328"/>
      <c r="KVJ848" s="328"/>
      <c r="KVK848" s="328"/>
      <c r="KVL848" s="328"/>
      <c r="KVM848" s="328"/>
      <c r="KVN848" s="328"/>
      <c r="KVO848" s="328"/>
      <c r="KVP848" s="328"/>
      <c r="KVQ848" s="328"/>
      <c r="KVR848" s="328"/>
      <c r="KVS848" s="328"/>
      <c r="KVT848" s="328"/>
      <c r="KVU848" s="328"/>
      <c r="KVV848" s="328"/>
      <c r="KVW848" s="328"/>
      <c r="KVX848" s="328"/>
      <c r="KVY848" s="328"/>
      <c r="KVZ848" s="328"/>
      <c r="KWA848" s="328"/>
      <c r="KWB848" s="328"/>
      <c r="KWC848" s="328"/>
      <c r="KWD848" s="328"/>
      <c r="KWE848" s="328"/>
      <c r="KWF848" s="328"/>
      <c r="KWG848" s="328"/>
      <c r="KWH848" s="328"/>
      <c r="KWI848" s="328"/>
      <c r="KWJ848" s="328"/>
      <c r="KWK848" s="328"/>
      <c r="KWL848" s="328"/>
      <c r="KWM848" s="328"/>
      <c r="KWN848" s="328"/>
      <c r="KWO848" s="328"/>
      <c r="KWP848" s="328"/>
      <c r="KWQ848" s="328"/>
      <c r="KWR848" s="328"/>
      <c r="KWS848" s="328"/>
      <c r="KWT848" s="328"/>
      <c r="KWU848" s="328"/>
      <c r="KWV848" s="328"/>
      <c r="KWW848" s="328"/>
      <c r="KWX848" s="328"/>
      <c r="KWY848" s="328"/>
      <c r="KWZ848" s="328"/>
      <c r="KXA848" s="328"/>
      <c r="KXB848" s="328"/>
      <c r="KXC848" s="328"/>
      <c r="KXD848" s="328"/>
      <c r="KXE848" s="328"/>
      <c r="KXF848" s="328"/>
      <c r="KXG848" s="328"/>
      <c r="KXH848" s="328"/>
      <c r="KXI848" s="328"/>
      <c r="KXJ848" s="328"/>
      <c r="KXK848" s="328"/>
      <c r="KXL848" s="328"/>
      <c r="KXM848" s="328"/>
      <c r="KXN848" s="328"/>
      <c r="KXO848" s="328"/>
      <c r="KXP848" s="328"/>
      <c r="KXQ848" s="328"/>
      <c r="KXR848" s="328"/>
      <c r="KXS848" s="328"/>
      <c r="KXT848" s="328"/>
      <c r="KXU848" s="328"/>
      <c r="KXV848" s="328"/>
      <c r="KXW848" s="328"/>
      <c r="KXX848" s="328"/>
      <c r="KXY848" s="328"/>
      <c r="KXZ848" s="328"/>
      <c r="KYA848" s="328"/>
      <c r="KYB848" s="328"/>
      <c r="KYC848" s="328"/>
      <c r="KYD848" s="328"/>
      <c r="KYE848" s="328"/>
      <c r="KYF848" s="328"/>
      <c r="KYG848" s="328"/>
      <c r="KYH848" s="328"/>
      <c r="KYI848" s="328"/>
      <c r="KYJ848" s="328"/>
      <c r="KYK848" s="328"/>
      <c r="KYL848" s="328"/>
      <c r="KYM848" s="328"/>
      <c r="KYN848" s="328"/>
      <c r="KYO848" s="328"/>
      <c r="KYP848" s="328"/>
      <c r="KYQ848" s="328"/>
      <c r="KYR848" s="328"/>
      <c r="KYS848" s="328"/>
      <c r="KYT848" s="328"/>
      <c r="KYU848" s="328"/>
      <c r="KYV848" s="328"/>
      <c r="KYW848" s="328"/>
      <c r="KYX848" s="328"/>
      <c r="KYY848" s="328"/>
      <c r="KYZ848" s="328"/>
      <c r="KZA848" s="328"/>
      <c r="KZB848" s="328"/>
      <c r="KZC848" s="328"/>
      <c r="KZD848" s="328"/>
      <c r="KZE848" s="328"/>
      <c r="KZF848" s="328"/>
      <c r="KZG848" s="328"/>
      <c r="KZH848" s="328"/>
      <c r="KZI848" s="328"/>
      <c r="KZJ848" s="328"/>
      <c r="KZK848" s="328"/>
      <c r="KZL848" s="328"/>
      <c r="KZM848" s="328"/>
      <c r="KZN848" s="328"/>
      <c r="KZO848" s="328"/>
      <c r="KZP848" s="328"/>
      <c r="KZQ848" s="328"/>
      <c r="KZR848" s="328"/>
      <c r="KZS848" s="328"/>
      <c r="KZT848" s="328"/>
      <c r="KZU848" s="328"/>
      <c r="KZV848" s="328"/>
      <c r="KZW848" s="328"/>
      <c r="KZX848" s="328"/>
      <c r="KZY848" s="328"/>
      <c r="KZZ848" s="328"/>
      <c r="LAA848" s="328"/>
      <c r="LAB848" s="328"/>
      <c r="LAC848" s="328"/>
      <c r="LAD848" s="328"/>
      <c r="LAE848" s="328"/>
      <c r="LAF848" s="328"/>
      <c r="LAG848" s="328"/>
      <c r="LAH848" s="328"/>
      <c r="LAI848" s="328"/>
      <c r="LAJ848" s="328"/>
      <c r="LAK848" s="328"/>
      <c r="LAL848" s="328"/>
      <c r="LAM848" s="328"/>
      <c r="LAN848" s="328"/>
      <c r="LAO848" s="328"/>
      <c r="LAP848" s="328"/>
      <c r="LAQ848" s="328"/>
      <c r="LAR848" s="328"/>
      <c r="LAS848" s="328"/>
      <c r="LAT848" s="328"/>
      <c r="LAU848" s="328"/>
      <c r="LAV848" s="328"/>
      <c r="LAW848" s="328"/>
      <c r="LAX848" s="328"/>
      <c r="LAY848" s="328"/>
      <c r="LAZ848" s="328"/>
      <c r="LBA848" s="328"/>
      <c r="LBB848" s="328"/>
      <c r="LBC848" s="328"/>
      <c r="LBD848" s="328"/>
      <c r="LBE848" s="328"/>
      <c r="LBF848" s="328"/>
      <c r="LBG848" s="328"/>
      <c r="LBH848" s="328"/>
      <c r="LBI848" s="328"/>
      <c r="LBJ848" s="328"/>
      <c r="LBK848" s="328"/>
      <c r="LBL848" s="328"/>
      <c r="LBM848" s="328"/>
      <c r="LBN848" s="328"/>
      <c r="LBO848" s="328"/>
      <c r="LBP848" s="328"/>
      <c r="LBQ848" s="328"/>
      <c r="LBR848" s="328"/>
      <c r="LBS848" s="328"/>
      <c r="LBT848" s="328"/>
      <c r="LBU848" s="328"/>
      <c r="LBV848" s="328"/>
      <c r="LBW848" s="328"/>
      <c r="LBX848" s="328"/>
      <c r="LBY848" s="328"/>
      <c r="LBZ848" s="328"/>
      <c r="LCA848" s="328"/>
      <c r="LCB848" s="328"/>
      <c r="LCC848" s="328"/>
      <c r="LCD848" s="328"/>
      <c r="LCE848" s="328"/>
      <c r="LCF848" s="328"/>
      <c r="LCG848" s="328"/>
      <c r="LCH848" s="328"/>
      <c r="LCI848" s="328"/>
      <c r="LCJ848" s="328"/>
      <c r="LCK848" s="328"/>
      <c r="LCL848" s="328"/>
      <c r="LCM848" s="328"/>
      <c r="LCN848" s="328"/>
      <c r="LCO848" s="328"/>
      <c r="LCP848" s="328"/>
      <c r="LCQ848" s="328"/>
      <c r="LCR848" s="328"/>
      <c r="LCS848" s="328"/>
      <c r="LCT848" s="328"/>
      <c r="LCU848" s="328"/>
      <c r="LCV848" s="328"/>
      <c r="LCW848" s="328"/>
      <c r="LCX848" s="328"/>
      <c r="LCY848" s="328"/>
      <c r="LCZ848" s="328"/>
      <c r="LDA848" s="328"/>
      <c r="LDB848" s="328"/>
      <c r="LDC848" s="328"/>
      <c r="LDD848" s="328"/>
      <c r="LDE848" s="328"/>
      <c r="LDF848" s="328"/>
      <c r="LDG848" s="328"/>
      <c r="LDH848" s="328"/>
      <c r="LDI848" s="328"/>
      <c r="LDJ848" s="328"/>
      <c r="LDK848" s="328"/>
      <c r="LDL848" s="328"/>
      <c r="LDM848" s="328"/>
      <c r="LDN848" s="328"/>
      <c r="LDO848" s="328"/>
      <c r="LDP848" s="328"/>
      <c r="LDQ848" s="328"/>
      <c r="LDR848" s="328"/>
      <c r="LDS848" s="328"/>
      <c r="LDT848" s="328"/>
      <c r="LDU848" s="328"/>
      <c r="LDV848" s="328"/>
      <c r="LDW848" s="328"/>
      <c r="LDX848" s="328"/>
      <c r="LDY848" s="328"/>
      <c r="LDZ848" s="328"/>
      <c r="LEA848" s="328"/>
      <c r="LEB848" s="328"/>
      <c r="LEC848" s="328"/>
      <c r="LED848" s="328"/>
      <c r="LEE848" s="328"/>
      <c r="LEF848" s="328"/>
      <c r="LEG848" s="328"/>
      <c r="LEH848" s="328"/>
      <c r="LEI848" s="328"/>
      <c r="LEJ848" s="328"/>
      <c r="LEK848" s="328"/>
      <c r="LEL848" s="328"/>
      <c r="LEM848" s="328"/>
      <c r="LEN848" s="328"/>
      <c r="LEO848" s="328"/>
      <c r="LEP848" s="328"/>
      <c r="LEQ848" s="328"/>
      <c r="LER848" s="328"/>
      <c r="LES848" s="328"/>
      <c r="LET848" s="328"/>
      <c r="LEU848" s="328"/>
      <c r="LEV848" s="328"/>
      <c r="LEW848" s="328"/>
      <c r="LEX848" s="328"/>
      <c r="LEY848" s="328"/>
      <c r="LEZ848" s="328"/>
      <c r="LFA848" s="328"/>
      <c r="LFB848" s="328"/>
      <c r="LFC848" s="328"/>
      <c r="LFD848" s="328"/>
      <c r="LFE848" s="328"/>
      <c r="LFF848" s="328"/>
      <c r="LFG848" s="328"/>
      <c r="LFH848" s="328"/>
      <c r="LFI848" s="328"/>
      <c r="LFJ848" s="328"/>
      <c r="LFK848" s="328"/>
      <c r="LFL848" s="328"/>
      <c r="LFM848" s="328"/>
      <c r="LFN848" s="328"/>
      <c r="LFO848" s="328"/>
      <c r="LFP848" s="328"/>
      <c r="LFQ848" s="328"/>
      <c r="LFR848" s="328"/>
      <c r="LFS848" s="328"/>
      <c r="LFT848" s="328"/>
      <c r="LFU848" s="328"/>
      <c r="LFV848" s="328"/>
      <c r="LFW848" s="328"/>
      <c r="LFX848" s="328"/>
      <c r="LFY848" s="328"/>
      <c r="LFZ848" s="328"/>
      <c r="LGA848" s="328"/>
      <c r="LGB848" s="328"/>
      <c r="LGC848" s="328"/>
      <c r="LGD848" s="328"/>
      <c r="LGE848" s="328"/>
      <c r="LGF848" s="328"/>
      <c r="LGG848" s="328"/>
      <c r="LGH848" s="328"/>
      <c r="LGI848" s="328"/>
      <c r="LGJ848" s="328"/>
      <c r="LGK848" s="328"/>
      <c r="LGL848" s="328"/>
      <c r="LGM848" s="328"/>
      <c r="LGN848" s="328"/>
      <c r="LGO848" s="328"/>
      <c r="LGP848" s="328"/>
      <c r="LGQ848" s="328"/>
      <c r="LGR848" s="328"/>
      <c r="LGS848" s="328"/>
      <c r="LGT848" s="328"/>
      <c r="LGU848" s="328"/>
      <c r="LGV848" s="328"/>
      <c r="LGW848" s="328"/>
      <c r="LGX848" s="328"/>
      <c r="LGY848" s="328"/>
      <c r="LGZ848" s="328"/>
      <c r="LHA848" s="328"/>
      <c r="LHB848" s="328"/>
      <c r="LHC848" s="328"/>
      <c r="LHD848" s="328"/>
      <c r="LHE848" s="328"/>
      <c r="LHF848" s="328"/>
      <c r="LHG848" s="328"/>
      <c r="LHH848" s="328"/>
      <c r="LHI848" s="328"/>
      <c r="LHJ848" s="328"/>
      <c r="LHK848" s="328"/>
      <c r="LHL848" s="328"/>
      <c r="LHM848" s="328"/>
      <c r="LHN848" s="328"/>
      <c r="LHO848" s="328"/>
      <c r="LHP848" s="328"/>
      <c r="LHQ848" s="328"/>
      <c r="LHR848" s="328"/>
      <c r="LHS848" s="328"/>
      <c r="LHT848" s="328"/>
      <c r="LHU848" s="328"/>
      <c r="LHV848" s="328"/>
      <c r="LHW848" s="328"/>
      <c r="LHX848" s="328"/>
      <c r="LHY848" s="328"/>
      <c r="LHZ848" s="328"/>
      <c r="LIA848" s="328"/>
      <c r="LIB848" s="328"/>
      <c r="LIC848" s="328"/>
      <c r="LID848" s="328"/>
      <c r="LIE848" s="328"/>
      <c r="LIF848" s="328"/>
      <c r="LIG848" s="328"/>
      <c r="LIH848" s="328"/>
      <c r="LII848" s="328"/>
      <c r="LIJ848" s="328"/>
      <c r="LIK848" s="328"/>
      <c r="LIL848" s="328"/>
      <c r="LIM848" s="328"/>
      <c r="LIN848" s="328"/>
      <c r="LIO848" s="328"/>
      <c r="LIP848" s="328"/>
      <c r="LIQ848" s="328"/>
      <c r="LIR848" s="328"/>
      <c r="LIS848" s="328"/>
      <c r="LIT848" s="328"/>
      <c r="LIU848" s="328"/>
      <c r="LIV848" s="328"/>
      <c r="LIW848" s="328"/>
      <c r="LIX848" s="328"/>
      <c r="LIY848" s="328"/>
      <c r="LIZ848" s="328"/>
      <c r="LJA848" s="328"/>
      <c r="LJB848" s="328"/>
      <c r="LJC848" s="328"/>
      <c r="LJD848" s="328"/>
      <c r="LJE848" s="328"/>
      <c r="LJF848" s="328"/>
      <c r="LJG848" s="328"/>
      <c r="LJH848" s="328"/>
      <c r="LJI848" s="328"/>
      <c r="LJJ848" s="328"/>
      <c r="LJK848" s="328"/>
      <c r="LJL848" s="328"/>
      <c r="LJM848" s="328"/>
      <c r="LJN848" s="328"/>
      <c r="LJO848" s="328"/>
      <c r="LJP848" s="328"/>
      <c r="LJQ848" s="328"/>
      <c r="LJR848" s="328"/>
      <c r="LJS848" s="328"/>
      <c r="LJT848" s="328"/>
      <c r="LJU848" s="328"/>
      <c r="LJV848" s="328"/>
      <c r="LJW848" s="328"/>
      <c r="LJX848" s="328"/>
      <c r="LJY848" s="328"/>
      <c r="LJZ848" s="328"/>
      <c r="LKA848" s="328"/>
      <c r="LKB848" s="328"/>
      <c r="LKC848" s="328"/>
      <c r="LKD848" s="328"/>
      <c r="LKE848" s="328"/>
      <c r="LKF848" s="328"/>
      <c r="LKG848" s="328"/>
      <c r="LKH848" s="328"/>
      <c r="LKI848" s="328"/>
      <c r="LKJ848" s="328"/>
      <c r="LKK848" s="328"/>
      <c r="LKL848" s="328"/>
      <c r="LKM848" s="328"/>
      <c r="LKN848" s="328"/>
      <c r="LKO848" s="328"/>
      <c r="LKP848" s="328"/>
      <c r="LKQ848" s="328"/>
      <c r="LKR848" s="328"/>
      <c r="LKS848" s="328"/>
      <c r="LKT848" s="328"/>
      <c r="LKU848" s="328"/>
      <c r="LKV848" s="328"/>
      <c r="LKW848" s="328"/>
      <c r="LKX848" s="328"/>
      <c r="LKY848" s="328"/>
      <c r="LKZ848" s="328"/>
      <c r="LLA848" s="328"/>
      <c r="LLB848" s="328"/>
      <c r="LLC848" s="328"/>
      <c r="LLD848" s="328"/>
      <c r="LLE848" s="328"/>
      <c r="LLF848" s="328"/>
      <c r="LLG848" s="328"/>
      <c r="LLH848" s="328"/>
      <c r="LLI848" s="328"/>
      <c r="LLJ848" s="328"/>
      <c r="LLK848" s="328"/>
      <c r="LLL848" s="328"/>
      <c r="LLM848" s="328"/>
      <c r="LLN848" s="328"/>
      <c r="LLO848" s="328"/>
      <c r="LLP848" s="328"/>
      <c r="LLQ848" s="328"/>
      <c r="LLR848" s="328"/>
      <c r="LLS848" s="328"/>
      <c r="LLT848" s="328"/>
      <c r="LLU848" s="328"/>
      <c r="LLV848" s="328"/>
      <c r="LLW848" s="328"/>
      <c r="LLX848" s="328"/>
      <c r="LLY848" s="328"/>
      <c r="LLZ848" s="328"/>
      <c r="LMA848" s="328"/>
      <c r="LMB848" s="328"/>
      <c r="LMC848" s="328"/>
      <c r="LMD848" s="328"/>
      <c r="LME848" s="328"/>
      <c r="LMF848" s="328"/>
      <c r="LMG848" s="328"/>
      <c r="LMH848" s="328"/>
      <c r="LMI848" s="328"/>
      <c r="LMJ848" s="328"/>
      <c r="LMK848" s="328"/>
      <c r="LML848" s="328"/>
      <c r="LMM848" s="328"/>
      <c r="LMN848" s="328"/>
      <c r="LMO848" s="328"/>
      <c r="LMP848" s="328"/>
      <c r="LMQ848" s="328"/>
      <c r="LMR848" s="328"/>
      <c r="LMS848" s="328"/>
      <c r="LMT848" s="328"/>
      <c r="LMU848" s="328"/>
      <c r="LMV848" s="328"/>
      <c r="LMW848" s="328"/>
      <c r="LMX848" s="328"/>
      <c r="LMY848" s="328"/>
      <c r="LMZ848" s="328"/>
      <c r="LNA848" s="328"/>
      <c r="LNB848" s="328"/>
      <c r="LNC848" s="328"/>
      <c r="LND848" s="328"/>
      <c r="LNE848" s="328"/>
      <c r="LNF848" s="328"/>
      <c r="LNG848" s="328"/>
      <c r="LNH848" s="328"/>
      <c r="LNI848" s="328"/>
      <c r="LNJ848" s="328"/>
      <c r="LNK848" s="328"/>
      <c r="LNL848" s="328"/>
      <c r="LNM848" s="328"/>
      <c r="LNN848" s="328"/>
      <c r="LNO848" s="328"/>
      <c r="LNP848" s="328"/>
      <c r="LNQ848" s="328"/>
      <c r="LNR848" s="328"/>
      <c r="LNS848" s="328"/>
      <c r="LNT848" s="328"/>
      <c r="LNU848" s="328"/>
      <c r="LNV848" s="328"/>
      <c r="LNW848" s="328"/>
      <c r="LNX848" s="328"/>
      <c r="LNY848" s="328"/>
      <c r="LNZ848" s="328"/>
      <c r="LOA848" s="328"/>
      <c r="LOB848" s="328"/>
      <c r="LOC848" s="328"/>
      <c r="LOD848" s="328"/>
      <c r="LOE848" s="328"/>
      <c r="LOF848" s="328"/>
      <c r="LOG848" s="328"/>
      <c r="LOH848" s="328"/>
      <c r="LOI848" s="328"/>
      <c r="LOJ848" s="328"/>
      <c r="LOK848" s="328"/>
      <c r="LOL848" s="328"/>
      <c r="LOM848" s="328"/>
      <c r="LON848" s="328"/>
      <c r="LOO848" s="328"/>
      <c r="LOP848" s="328"/>
      <c r="LOQ848" s="328"/>
      <c r="LOR848" s="328"/>
      <c r="LOS848" s="328"/>
      <c r="LOT848" s="328"/>
      <c r="LOU848" s="328"/>
      <c r="LOV848" s="328"/>
      <c r="LOW848" s="328"/>
      <c r="LOX848" s="328"/>
      <c r="LOY848" s="328"/>
      <c r="LOZ848" s="328"/>
      <c r="LPA848" s="328"/>
      <c r="LPB848" s="328"/>
      <c r="LPC848" s="328"/>
      <c r="LPD848" s="328"/>
      <c r="LPE848" s="328"/>
      <c r="LPF848" s="328"/>
      <c r="LPG848" s="328"/>
      <c r="LPH848" s="328"/>
      <c r="LPI848" s="328"/>
      <c r="LPJ848" s="328"/>
      <c r="LPK848" s="328"/>
      <c r="LPL848" s="328"/>
      <c r="LPM848" s="328"/>
      <c r="LPN848" s="328"/>
      <c r="LPO848" s="328"/>
      <c r="LPP848" s="328"/>
      <c r="LPQ848" s="328"/>
      <c r="LPR848" s="328"/>
      <c r="LPS848" s="328"/>
      <c r="LPT848" s="328"/>
      <c r="LPU848" s="328"/>
      <c r="LPV848" s="328"/>
      <c r="LPW848" s="328"/>
      <c r="LPX848" s="328"/>
      <c r="LPY848" s="328"/>
      <c r="LPZ848" s="328"/>
      <c r="LQA848" s="328"/>
      <c r="LQB848" s="328"/>
      <c r="LQC848" s="328"/>
      <c r="LQD848" s="328"/>
      <c r="LQE848" s="328"/>
      <c r="LQF848" s="328"/>
      <c r="LQG848" s="328"/>
      <c r="LQH848" s="328"/>
      <c r="LQI848" s="328"/>
      <c r="LQJ848" s="328"/>
      <c r="LQK848" s="328"/>
      <c r="LQL848" s="328"/>
      <c r="LQM848" s="328"/>
      <c r="LQN848" s="328"/>
      <c r="LQO848" s="328"/>
      <c r="LQP848" s="328"/>
      <c r="LQQ848" s="328"/>
      <c r="LQR848" s="328"/>
      <c r="LQS848" s="328"/>
      <c r="LQT848" s="328"/>
      <c r="LQU848" s="328"/>
      <c r="LQV848" s="328"/>
      <c r="LQW848" s="328"/>
      <c r="LQX848" s="328"/>
      <c r="LQY848" s="328"/>
      <c r="LQZ848" s="328"/>
      <c r="LRA848" s="328"/>
      <c r="LRB848" s="328"/>
      <c r="LRC848" s="328"/>
      <c r="LRD848" s="328"/>
      <c r="LRE848" s="328"/>
      <c r="LRF848" s="328"/>
      <c r="LRG848" s="328"/>
      <c r="LRH848" s="328"/>
      <c r="LRI848" s="328"/>
      <c r="LRJ848" s="328"/>
      <c r="LRK848" s="328"/>
      <c r="LRL848" s="328"/>
      <c r="LRM848" s="328"/>
      <c r="LRN848" s="328"/>
      <c r="LRO848" s="328"/>
      <c r="LRP848" s="328"/>
      <c r="LRQ848" s="328"/>
      <c r="LRR848" s="328"/>
      <c r="LRS848" s="328"/>
      <c r="LRT848" s="328"/>
      <c r="LRU848" s="328"/>
      <c r="LRV848" s="328"/>
      <c r="LRW848" s="328"/>
      <c r="LRX848" s="328"/>
      <c r="LRY848" s="328"/>
      <c r="LRZ848" s="328"/>
      <c r="LSA848" s="328"/>
      <c r="LSB848" s="328"/>
      <c r="LSC848" s="328"/>
      <c r="LSD848" s="328"/>
      <c r="LSE848" s="328"/>
      <c r="LSF848" s="328"/>
      <c r="LSG848" s="328"/>
      <c r="LSH848" s="328"/>
      <c r="LSI848" s="328"/>
      <c r="LSJ848" s="328"/>
      <c r="LSK848" s="328"/>
      <c r="LSL848" s="328"/>
      <c r="LSM848" s="328"/>
      <c r="LSN848" s="328"/>
      <c r="LSO848" s="328"/>
      <c r="LSP848" s="328"/>
      <c r="LSQ848" s="328"/>
      <c r="LSR848" s="328"/>
      <c r="LSS848" s="328"/>
      <c r="LST848" s="328"/>
      <c r="LSU848" s="328"/>
      <c r="LSV848" s="328"/>
      <c r="LSW848" s="328"/>
      <c r="LSX848" s="328"/>
      <c r="LSY848" s="328"/>
      <c r="LSZ848" s="328"/>
      <c r="LTA848" s="328"/>
      <c r="LTB848" s="328"/>
      <c r="LTC848" s="328"/>
      <c r="LTD848" s="328"/>
      <c r="LTE848" s="328"/>
      <c r="LTF848" s="328"/>
      <c r="LTG848" s="328"/>
      <c r="LTH848" s="328"/>
      <c r="LTI848" s="328"/>
      <c r="LTJ848" s="328"/>
      <c r="LTK848" s="328"/>
      <c r="LTL848" s="328"/>
      <c r="LTM848" s="328"/>
      <c r="LTN848" s="328"/>
      <c r="LTO848" s="328"/>
      <c r="LTP848" s="328"/>
      <c r="LTQ848" s="328"/>
      <c r="LTR848" s="328"/>
      <c r="LTS848" s="328"/>
      <c r="LTT848" s="328"/>
      <c r="LTU848" s="328"/>
      <c r="LTV848" s="328"/>
      <c r="LTW848" s="328"/>
      <c r="LTX848" s="328"/>
      <c r="LTY848" s="328"/>
      <c r="LTZ848" s="328"/>
      <c r="LUA848" s="328"/>
      <c r="LUB848" s="328"/>
      <c r="LUC848" s="328"/>
      <c r="LUD848" s="328"/>
      <c r="LUE848" s="328"/>
      <c r="LUF848" s="328"/>
      <c r="LUG848" s="328"/>
      <c r="LUH848" s="328"/>
      <c r="LUI848" s="328"/>
      <c r="LUJ848" s="328"/>
      <c r="LUK848" s="328"/>
      <c r="LUL848" s="328"/>
      <c r="LUM848" s="328"/>
      <c r="LUN848" s="328"/>
      <c r="LUO848" s="328"/>
      <c r="LUP848" s="328"/>
      <c r="LUQ848" s="328"/>
      <c r="LUR848" s="328"/>
      <c r="LUS848" s="328"/>
      <c r="LUT848" s="328"/>
      <c r="LUU848" s="328"/>
      <c r="LUV848" s="328"/>
      <c r="LUW848" s="328"/>
      <c r="LUX848" s="328"/>
      <c r="LUY848" s="328"/>
      <c r="LUZ848" s="328"/>
      <c r="LVA848" s="328"/>
      <c r="LVB848" s="328"/>
      <c r="LVC848" s="328"/>
      <c r="LVD848" s="328"/>
      <c r="LVE848" s="328"/>
      <c r="LVF848" s="328"/>
      <c r="LVG848" s="328"/>
      <c r="LVH848" s="328"/>
      <c r="LVI848" s="328"/>
      <c r="LVJ848" s="328"/>
      <c r="LVK848" s="328"/>
      <c r="LVL848" s="328"/>
      <c r="LVM848" s="328"/>
      <c r="LVN848" s="328"/>
      <c r="LVO848" s="328"/>
      <c r="LVP848" s="328"/>
      <c r="LVQ848" s="328"/>
      <c r="LVR848" s="328"/>
      <c r="LVS848" s="328"/>
      <c r="LVT848" s="328"/>
      <c r="LVU848" s="328"/>
      <c r="LVV848" s="328"/>
      <c r="LVW848" s="328"/>
      <c r="LVX848" s="328"/>
      <c r="LVY848" s="328"/>
      <c r="LVZ848" s="328"/>
      <c r="LWA848" s="328"/>
      <c r="LWB848" s="328"/>
      <c r="LWC848" s="328"/>
      <c r="LWD848" s="328"/>
      <c r="LWE848" s="328"/>
      <c r="LWF848" s="328"/>
      <c r="LWG848" s="328"/>
      <c r="LWH848" s="328"/>
      <c r="LWI848" s="328"/>
      <c r="LWJ848" s="328"/>
      <c r="LWK848" s="328"/>
      <c r="LWL848" s="328"/>
      <c r="LWM848" s="328"/>
      <c r="LWN848" s="328"/>
      <c r="LWO848" s="328"/>
      <c r="LWP848" s="328"/>
      <c r="LWQ848" s="328"/>
      <c r="LWR848" s="328"/>
      <c r="LWS848" s="328"/>
      <c r="LWT848" s="328"/>
      <c r="LWU848" s="328"/>
      <c r="LWV848" s="328"/>
      <c r="LWW848" s="328"/>
      <c r="LWX848" s="328"/>
      <c r="LWY848" s="328"/>
      <c r="LWZ848" s="328"/>
      <c r="LXA848" s="328"/>
      <c r="LXB848" s="328"/>
      <c r="LXC848" s="328"/>
      <c r="LXD848" s="328"/>
      <c r="LXE848" s="328"/>
      <c r="LXF848" s="328"/>
      <c r="LXG848" s="328"/>
      <c r="LXH848" s="328"/>
      <c r="LXI848" s="328"/>
      <c r="LXJ848" s="328"/>
      <c r="LXK848" s="328"/>
      <c r="LXL848" s="328"/>
      <c r="LXM848" s="328"/>
      <c r="LXN848" s="328"/>
      <c r="LXO848" s="328"/>
      <c r="LXP848" s="328"/>
      <c r="LXQ848" s="328"/>
      <c r="LXR848" s="328"/>
      <c r="LXS848" s="328"/>
      <c r="LXT848" s="328"/>
      <c r="LXU848" s="328"/>
      <c r="LXV848" s="328"/>
      <c r="LXW848" s="328"/>
      <c r="LXX848" s="328"/>
      <c r="LXY848" s="328"/>
      <c r="LXZ848" s="328"/>
      <c r="LYA848" s="328"/>
      <c r="LYB848" s="328"/>
      <c r="LYC848" s="328"/>
      <c r="LYD848" s="328"/>
      <c r="LYE848" s="328"/>
      <c r="LYF848" s="328"/>
      <c r="LYG848" s="328"/>
      <c r="LYH848" s="328"/>
      <c r="LYI848" s="328"/>
      <c r="LYJ848" s="328"/>
      <c r="LYK848" s="328"/>
      <c r="LYL848" s="328"/>
      <c r="LYM848" s="328"/>
      <c r="LYN848" s="328"/>
      <c r="LYO848" s="328"/>
      <c r="LYP848" s="328"/>
      <c r="LYQ848" s="328"/>
      <c r="LYR848" s="328"/>
      <c r="LYS848" s="328"/>
      <c r="LYT848" s="328"/>
      <c r="LYU848" s="328"/>
      <c r="LYV848" s="328"/>
      <c r="LYW848" s="328"/>
      <c r="LYX848" s="328"/>
      <c r="LYY848" s="328"/>
      <c r="LYZ848" s="328"/>
      <c r="LZA848" s="328"/>
      <c r="LZB848" s="328"/>
      <c r="LZC848" s="328"/>
      <c r="LZD848" s="328"/>
      <c r="LZE848" s="328"/>
      <c r="LZF848" s="328"/>
      <c r="LZG848" s="328"/>
      <c r="LZH848" s="328"/>
      <c r="LZI848" s="328"/>
      <c r="LZJ848" s="328"/>
      <c r="LZK848" s="328"/>
      <c r="LZL848" s="328"/>
      <c r="LZM848" s="328"/>
      <c r="LZN848" s="328"/>
      <c r="LZO848" s="328"/>
      <c r="LZP848" s="328"/>
      <c r="LZQ848" s="328"/>
      <c r="LZR848" s="328"/>
      <c r="LZS848" s="328"/>
      <c r="LZT848" s="328"/>
      <c r="LZU848" s="328"/>
      <c r="LZV848" s="328"/>
      <c r="LZW848" s="328"/>
      <c r="LZX848" s="328"/>
      <c r="LZY848" s="328"/>
      <c r="LZZ848" s="328"/>
      <c r="MAA848" s="328"/>
      <c r="MAB848" s="328"/>
      <c r="MAC848" s="328"/>
      <c r="MAD848" s="328"/>
      <c r="MAE848" s="328"/>
      <c r="MAF848" s="328"/>
      <c r="MAG848" s="328"/>
      <c r="MAH848" s="328"/>
      <c r="MAI848" s="328"/>
      <c r="MAJ848" s="328"/>
      <c r="MAK848" s="328"/>
      <c r="MAL848" s="328"/>
      <c r="MAM848" s="328"/>
      <c r="MAN848" s="328"/>
      <c r="MAO848" s="328"/>
      <c r="MAP848" s="328"/>
      <c r="MAQ848" s="328"/>
      <c r="MAR848" s="328"/>
      <c r="MAS848" s="328"/>
      <c r="MAT848" s="328"/>
      <c r="MAU848" s="328"/>
      <c r="MAV848" s="328"/>
      <c r="MAW848" s="328"/>
      <c r="MAX848" s="328"/>
      <c r="MAY848" s="328"/>
      <c r="MAZ848" s="328"/>
      <c r="MBA848" s="328"/>
      <c r="MBB848" s="328"/>
      <c r="MBC848" s="328"/>
      <c r="MBD848" s="328"/>
      <c r="MBE848" s="328"/>
      <c r="MBF848" s="328"/>
      <c r="MBG848" s="328"/>
      <c r="MBH848" s="328"/>
      <c r="MBI848" s="328"/>
      <c r="MBJ848" s="328"/>
      <c r="MBK848" s="328"/>
      <c r="MBL848" s="328"/>
      <c r="MBM848" s="328"/>
      <c r="MBN848" s="328"/>
      <c r="MBO848" s="328"/>
      <c r="MBP848" s="328"/>
      <c r="MBQ848" s="328"/>
      <c r="MBR848" s="328"/>
      <c r="MBS848" s="328"/>
      <c r="MBT848" s="328"/>
      <c r="MBU848" s="328"/>
      <c r="MBV848" s="328"/>
      <c r="MBW848" s="328"/>
      <c r="MBX848" s="328"/>
      <c r="MBY848" s="328"/>
      <c r="MBZ848" s="328"/>
      <c r="MCA848" s="328"/>
      <c r="MCB848" s="328"/>
      <c r="MCC848" s="328"/>
      <c r="MCD848" s="328"/>
      <c r="MCE848" s="328"/>
      <c r="MCF848" s="328"/>
      <c r="MCG848" s="328"/>
      <c r="MCH848" s="328"/>
      <c r="MCI848" s="328"/>
      <c r="MCJ848" s="328"/>
      <c r="MCK848" s="328"/>
      <c r="MCL848" s="328"/>
      <c r="MCM848" s="328"/>
      <c r="MCN848" s="328"/>
      <c r="MCO848" s="328"/>
      <c r="MCP848" s="328"/>
      <c r="MCQ848" s="328"/>
      <c r="MCR848" s="328"/>
      <c r="MCS848" s="328"/>
      <c r="MCT848" s="328"/>
      <c r="MCU848" s="328"/>
      <c r="MCV848" s="328"/>
      <c r="MCW848" s="328"/>
      <c r="MCX848" s="328"/>
      <c r="MCY848" s="328"/>
      <c r="MCZ848" s="328"/>
      <c r="MDA848" s="328"/>
      <c r="MDB848" s="328"/>
      <c r="MDC848" s="328"/>
      <c r="MDD848" s="328"/>
      <c r="MDE848" s="328"/>
      <c r="MDF848" s="328"/>
      <c r="MDG848" s="328"/>
      <c r="MDH848" s="328"/>
      <c r="MDI848" s="328"/>
      <c r="MDJ848" s="328"/>
      <c r="MDK848" s="328"/>
      <c r="MDL848" s="328"/>
      <c r="MDM848" s="328"/>
      <c r="MDN848" s="328"/>
      <c r="MDO848" s="328"/>
      <c r="MDP848" s="328"/>
      <c r="MDQ848" s="328"/>
      <c r="MDR848" s="328"/>
      <c r="MDS848" s="328"/>
      <c r="MDT848" s="328"/>
      <c r="MDU848" s="328"/>
      <c r="MDV848" s="328"/>
      <c r="MDW848" s="328"/>
      <c r="MDX848" s="328"/>
      <c r="MDY848" s="328"/>
      <c r="MDZ848" s="328"/>
      <c r="MEA848" s="328"/>
      <c r="MEB848" s="328"/>
      <c r="MEC848" s="328"/>
      <c r="MED848" s="328"/>
      <c r="MEE848" s="328"/>
      <c r="MEF848" s="328"/>
      <c r="MEG848" s="328"/>
      <c r="MEH848" s="328"/>
      <c r="MEI848" s="328"/>
      <c r="MEJ848" s="328"/>
      <c r="MEK848" s="328"/>
      <c r="MEL848" s="328"/>
      <c r="MEM848" s="328"/>
      <c r="MEN848" s="328"/>
      <c r="MEO848" s="328"/>
      <c r="MEP848" s="328"/>
      <c r="MEQ848" s="328"/>
      <c r="MER848" s="328"/>
      <c r="MES848" s="328"/>
      <c r="MET848" s="328"/>
      <c r="MEU848" s="328"/>
      <c r="MEV848" s="328"/>
      <c r="MEW848" s="328"/>
      <c r="MEX848" s="328"/>
      <c r="MEY848" s="328"/>
      <c r="MEZ848" s="328"/>
      <c r="MFA848" s="328"/>
      <c r="MFB848" s="328"/>
      <c r="MFC848" s="328"/>
      <c r="MFD848" s="328"/>
      <c r="MFE848" s="328"/>
      <c r="MFF848" s="328"/>
      <c r="MFG848" s="328"/>
      <c r="MFH848" s="328"/>
      <c r="MFI848" s="328"/>
      <c r="MFJ848" s="328"/>
      <c r="MFK848" s="328"/>
      <c r="MFL848" s="328"/>
      <c r="MFM848" s="328"/>
      <c r="MFN848" s="328"/>
      <c r="MFO848" s="328"/>
      <c r="MFP848" s="328"/>
      <c r="MFQ848" s="328"/>
      <c r="MFR848" s="328"/>
      <c r="MFS848" s="328"/>
      <c r="MFT848" s="328"/>
      <c r="MFU848" s="328"/>
      <c r="MFV848" s="328"/>
      <c r="MFW848" s="328"/>
      <c r="MFX848" s="328"/>
      <c r="MFY848" s="328"/>
      <c r="MFZ848" s="328"/>
      <c r="MGA848" s="328"/>
      <c r="MGB848" s="328"/>
      <c r="MGC848" s="328"/>
      <c r="MGD848" s="328"/>
      <c r="MGE848" s="328"/>
      <c r="MGF848" s="328"/>
      <c r="MGG848" s="328"/>
      <c r="MGH848" s="328"/>
      <c r="MGI848" s="328"/>
      <c r="MGJ848" s="328"/>
      <c r="MGK848" s="328"/>
      <c r="MGL848" s="328"/>
      <c r="MGM848" s="328"/>
      <c r="MGN848" s="328"/>
      <c r="MGO848" s="328"/>
      <c r="MGP848" s="328"/>
      <c r="MGQ848" s="328"/>
      <c r="MGR848" s="328"/>
      <c r="MGS848" s="328"/>
      <c r="MGT848" s="328"/>
      <c r="MGU848" s="328"/>
      <c r="MGV848" s="328"/>
      <c r="MGW848" s="328"/>
      <c r="MGX848" s="328"/>
      <c r="MGY848" s="328"/>
      <c r="MGZ848" s="328"/>
      <c r="MHA848" s="328"/>
      <c r="MHB848" s="328"/>
      <c r="MHC848" s="328"/>
      <c r="MHD848" s="328"/>
      <c r="MHE848" s="328"/>
      <c r="MHF848" s="328"/>
      <c r="MHG848" s="328"/>
      <c r="MHH848" s="328"/>
      <c r="MHI848" s="328"/>
      <c r="MHJ848" s="328"/>
      <c r="MHK848" s="328"/>
      <c r="MHL848" s="328"/>
      <c r="MHM848" s="328"/>
      <c r="MHN848" s="328"/>
      <c r="MHO848" s="328"/>
      <c r="MHP848" s="328"/>
      <c r="MHQ848" s="328"/>
      <c r="MHR848" s="328"/>
      <c r="MHS848" s="328"/>
      <c r="MHT848" s="328"/>
      <c r="MHU848" s="328"/>
      <c r="MHV848" s="328"/>
      <c r="MHW848" s="328"/>
      <c r="MHX848" s="328"/>
      <c r="MHY848" s="328"/>
      <c r="MHZ848" s="328"/>
      <c r="MIA848" s="328"/>
      <c r="MIB848" s="328"/>
      <c r="MIC848" s="328"/>
      <c r="MID848" s="328"/>
      <c r="MIE848" s="328"/>
      <c r="MIF848" s="328"/>
      <c r="MIG848" s="328"/>
      <c r="MIH848" s="328"/>
      <c r="MII848" s="328"/>
      <c r="MIJ848" s="328"/>
      <c r="MIK848" s="328"/>
      <c r="MIL848" s="328"/>
      <c r="MIM848" s="328"/>
      <c r="MIN848" s="328"/>
      <c r="MIO848" s="328"/>
      <c r="MIP848" s="328"/>
      <c r="MIQ848" s="328"/>
      <c r="MIR848" s="328"/>
      <c r="MIS848" s="328"/>
      <c r="MIT848" s="328"/>
      <c r="MIU848" s="328"/>
      <c r="MIV848" s="328"/>
      <c r="MIW848" s="328"/>
      <c r="MIX848" s="328"/>
      <c r="MIY848" s="328"/>
      <c r="MIZ848" s="328"/>
      <c r="MJA848" s="328"/>
      <c r="MJB848" s="328"/>
      <c r="MJC848" s="328"/>
      <c r="MJD848" s="328"/>
      <c r="MJE848" s="328"/>
      <c r="MJF848" s="328"/>
      <c r="MJG848" s="328"/>
      <c r="MJH848" s="328"/>
      <c r="MJI848" s="328"/>
      <c r="MJJ848" s="328"/>
      <c r="MJK848" s="328"/>
      <c r="MJL848" s="328"/>
      <c r="MJM848" s="328"/>
      <c r="MJN848" s="328"/>
      <c r="MJO848" s="328"/>
      <c r="MJP848" s="328"/>
      <c r="MJQ848" s="328"/>
      <c r="MJR848" s="328"/>
      <c r="MJS848" s="328"/>
      <c r="MJT848" s="328"/>
      <c r="MJU848" s="328"/>
      <c r="MJV848" s="328"/>
      <c r="MJW848" s="328"/>
      <c r="MJX848" s="328"/>
      <c r="MJY848" s="328"/>
      <c r="MJZ848" s="328"/>
      <c r="MKA848" s="328"/>
      <c r="MKB848" s="328"/>
      <c r="MKC848" s="328"/>
      <c r="MKD848" s="328"/>
      <c r="MKE848" s="328"/>
      <c r="MKF848" s="328"/>
      <c r="MKG848" s="328"/>
      <c r="MKH848" s="328"/>
      <c r="MKI848" s="328"/>
      <c r="MKJ848" s="328"/>
      <c r="MKK848" s="328"/>
      <c r="MKL848" s="328"/>
      <c r="MKM848" s="328"/>
      <c r="MKN848" s="328"/>
      <c r="MKO848" s="328"/>
      <c r="MKP848" s="328"/>
      <c r="MKQ848" s="328"/>
      <c r="MKR848" s="328"/>
      <c r="MKS848" s="328"/>
      <c r="MKT848" s="328"/>
      <c r="MKU848" s="328"/>
      <c r="MKV848" s="328"/>
      <c r="MKW848" s="328"/>
      <c r="MKX848" s="328"/>
      <c r="MKY848" s="328"/>
      <c r="MKZ848" s="328"/>
      <c r="MLA848" s="328"/>
      <c r="MLB848" s="328"/>
      <c r="MLC848" s="328"/>
      <c r="MLD848" s="328"/>
      <c r="MLE848" s="328"/>
      <c r="MLF848" s="328"/>
      <c r="MLG848" s="328"/>
      <c r="MLH848" s="328"/>
      <c r="MLI848" s="328"/>
      <c r="MLJ848" s="328"/>
      <c r="MLK848" s="328"/>
      <c r="MLL848" s="328"/>
      <c r="MLM848" s="328"/>
      <c r="MLN848" s="328"/>
      <c r="MLO848" s="328"/>
      <c r="MLP848" s="328"/>
      <c r="MLQ848" s="328"/>
      <c r="MLR848" s="328"/>
      <c r="MLS848" s="328"/>
      <c r="MLT848" s="328"/>
      <c r="MLU848" s="328"/>
      <c r="MLV848" s="328"/>
      <c r="MLW848" s="328"/>
      <c r="MLX848" s="328"/>
      <c r="MLY848" s="328"/>
      <c r="MLZ848" s="328"/>
      <c r="MMA848" s="328"/>
      <c r="MMB848" s="328"/>
      <c r="MMC848" s="328"/>
      <c r="MMD848" s="328"/>
      <c r="MME848" s="328"/>
      <c r="MMF848" s="328"/>
      <c r="MMG848" s="328"/>
      <c r="MMH848" s="328"/>
      <c r="MMI848" s="328"/>
      <c r="MMJ848" s="328"/>
      <c r="MMK848" s="328"/>
      <c r="MML848" s="328"/>
      <c r="MMM848" s="328"/>
      <c r="MMN848" s="328"/>
      <c r="MMO848" s="328"/>
      <c r="MMP848" s="328"/>
      <c r="MMQ848" s="328"/>
      <c r="MMR848" s="328"/>
      <c r="MMS848" s="328"/>
      <c r="MMT848" s="328"/>
      <c r="MMU848" s="328"/>
      <c r="MMV848" s="328"/>
      <c r="MMW848" s="328"/>
      <c r="MMX848" s="328"/>
      <c r="MMY848" s="328"/>
      <c r="MMZ848" s="328"/>
      <c r="MNA848" s="328"/>
      <c r="MNB848" s="328"/>
      <c r="MNC848" s="328"/>
      <c r="MND848" s="328"/>
      <c r="MNE848" s="328"/>
      <c r="MNF848" s="328"/>
      <c r="MNG848" s="328"/>
      <c r="MNH848" s="328"/>
      <c r="MNI848" s="328"/>
      <c r="MNJ848" s="328"/>
      <c r="MNK848" s="328"/>
      <c r="MNL848" s="328"/>
      <c r="MNM848" s="328"/>
      <c r="MNN848" s="328"/>
      <c r="MNO848" s="328"/>
      <c r="MNP848" s="328"/>
      <c r="MNQ848" s="328"/>
      <c r="MNR848" s="328"/>
      <c r="MNS848" s="328"/>
      <c r="MNT848" s="328"/>
      <c r="MNU848" s="328"/>
      <c r="MNV848" s="328"/>
      <c r="MNW848" s="328"/>
      <c r="MNX848" s="328"/>
      <c r="MNY848" s="328"/>
      <c r="MNZ848" s="328"/>
      <c r="MOA848" s="328"/>
      <c r="MOB848" s="328"/>
      <c r="MOC848" s="328"/>
      <c r="MOD848" s="328"/>
      <c r="MOE848" s="328"/>
      <c r="MOF848" s="328"/>
      <c r="MOG848" s="328"/>
      <c r="MOH848" s="328"/>
      <c r="MOI848" s="328"/>
      <c r="MOJ848" s="328"/>
      <c r="MOK848" s="328"/>
      <c r="MOL848" s="328"/>
      <c r="MOM848" s="328"/>
      <c r="MON848" s="328"/>
      <c r="MOO848" s="328"/>
      <c r="MOP848" s="328"/>
      <c r="MOQ848" s="328"/>
      <c r="MOR848" s="328"/>
      <c r="MOS848" s="328"/>
      <c r="MOT848" s="328"/>
      <c r="MOU848" s="328"/>
      <c r="MOV848" s="328"/>
      <c r="MOW848" s="328"/>
      <c r="MOX848" s="328"/>
      <c r="MOY848" s="328"/>
      <c r="MOZ848" s="328"/>
      <c r="MPA848" s="328"/>
      <c r="MPB848" s="328"/>
      <c r="MPC848" s="328"/>
      <c r="MPD848" s="328"/>
      <c r="MPE848" s="328"/>
      <c r="MPF848" s="328"/>
      <c r="MPG848" s="328"/>
      <c r="MPH848" s="328"/>
      <c r="MPI848" s="328"/>
      <c r="MPJ848" s="328"/>
      <c r="MPK848" s="328"/>
      <c r="MPL848" s="328"/>
      <c r="MPM848" s="328"/>
      <c r="MPN848" s="328"/>
      <c r="MPO848" s="328"/>
      <c r="MPP848" s="328"/>
      <c r="MPQ848" s="328"/>
      <c r="MPR848" s="328"/>
      <c r="MPS848" s="328"/>
      <c r="MPT848" s="328"/>
      <c r="MPU848" s="328"/>
      <c r="MPV848" s="328"/>
      <c r="MPW848" s="328"/>
      <c r="MPX848" s="328"/>
      <c r="MPY848" s="328"/>
      <c r="MPZ848" s="328"/>
      <c r="MQA848" s="328"/>
      <c r="MQB848" s="328"/>
      <c r="MQC848" s="328"/>
      <c r="MQD848" s="328"/>
      <c r="MQE848" s="328"/>
      <c r="MQF848" s="328"/>
      <c r="MQG848" s="328"/>
      <c r="MQH848" s="328"/>
      <c r="MQI848" s="328"/>
      <c r="MQJ848" s="328"/>
      <c r="MQK848" s="328"/>
      <c r="MQL848" s="328"/>
      <c r="MQM848" s="328"/>
      <c r="MQN848" s="328"/>
      <c r="MQO848" s="328"/>
      <c r="MQP848" s="328"/>
      <c r="MQQ848" s="328"/>
      <c r="MQR848" s="328"/>
      <c r="MQS848" s="328"/>
      <c r="MQT848" s="328"/>
      <c r="MQU848" s="328"/>
      <c r="MQV848" s="328"/>
      <c r="MQW848" s="328"/>
      <c r="MQX848" s="328"/>
      <c r="MQY848" s="328"/>
      <c r="MQZ848" s="328"/>
      <c r="MRA848" s="328"/>
      <c r="MRB848" s="328"/>
      <c r="MRC848" s="328"/>
      <c r="MRD848" s="328"/>
      <c r="MRE848" s="328"/>
      <c r="MRF848" s="328"/>
      <c r="MRG848" s="328"/>
      <c r="MRH848" s="328"/>
      <c r="MRI848" s="328"/>
      <c r="MRJ848" s="328"/>
      <c r="MRK848" s="328"/>
      <c r="MRL848" s="328"/>
      <c r="MRM848" s="328"/>
      <c r="MRN848" s="328"/>
      <c r="MRO848" s="328"/>
      <c r="MRP848" s="328"/>
      <c r="MRQ848" s="328"/>
      <c r="MRR848" s="328"/>
      <c r="MRS848" s="328"/>
      <c r="MRT848" s="328"/>
      <c r="MRU848" s="328"/>
      <c r="MRV848" s="328"/>
      <c r="MRW848" s="328"/>
      <c r="MRX848" s="328"/>
      <c r="MRY848" s="328"/>
      <c r="MRZ848" s="328"/>
      <c r="MSA848" s="328"/>
      <c r="MSB848" s="328"/>
      <c r="MSC848" s="328"/>
      <c r="MSD848" s="328"/>
      <c r="MSE848" s="328"/>
      <c r="MSF848" s="328"/>
      <c r="MSG848" s="328"/>
      <c r="MSH848" s="328"/>
      <c r="MSI848" s="328"/>
      <c r="MSJ848" s="328"/>
      <c r="MSK848" s="328"/>
      <c r="MSL848" s="328"/>
      <c r="MSM848" s="328"/>
      <c r="MSN848" s="328"/>
      <c r="MSO848" s="328"/>
      <c r="MSP848" s="328"/>
      <c r="MSQ848" s="328"/>
      <c r="MSR848" s="328"/>
      <c r="MSS848" s="328"/>
      <c r="MST848" s="328"/>
      <c r="MSU848" s="328"/>
      <c r="MSV848" s="328"/>
      <c r="MSW848" s="328"/>
      <c r="MSX848" s="328"/>
      <c r="MSY848" s="328"/>
      <c r="MSZ848" s="328"/>
      <c r="MTA848" s="328"/>
      <c r="MTB848" s="328"/>
      <c r="MTC848" s="328"/>
      <c r="MTD848" s="328"/>
      <c r="MTE848" s="328"/>
      <c r="MTF848" s="328"/>
      <c r="MTG848" s="328"/>
      <c r="MTH848" s="328"/>
      <c r="MTI848" s="328"/>
      <c r="MTJ848" s="328"/>
      <c r="MTK848" s="328"/>
      <c r="MTL848" s="328"/>
      <c r="MTM848" s="328"/>
      <c r="MTN848" s="328"/>
      <c r="MTO848" s="328"/>
      <c r="MTP848" s="328"/>
      <c r="MTQ848" s="328"/>
      <c r="MTR848" s="328"/>
      <c r="MTS848" s="328"/>
      <c r="MTT848" s="328"/>
      <c r="MTU848" s="328"/>
      <c r="MTV848" s="328"/>
      <c r="MTW848" s="328"/>
      <c r="MTX848" s="328"/>
      <c r="MTY848" s="328"/>
      <c r="MTZ848" s="328"/>
      <c r="MUA848" s="328"/>
      <c r="MUB848" s="328"/>
      <c r="MUC848" s="328"/>
      <c r="MUD848" s="328"/>
      <c r="MUE848" s="328"/>
      <c r="MUF848" s="328"/>
      <c r="MUG848" s="328"/>
      <c r="MUH848" s="328"/>
      <c r="MUI848" s="328"/>
      <c r="MUJ848" s="328"/>
      <c r="MUK848" s="328"/>
      <c r="MUL848" s="328"/>
      <c r="MUM848" s="328"/>
      <c r="MUN848" s="328"/>
      <c r="MUO848" s="328"/>
      <c r="MUP848" s="328"/>
      <c r="MUQ848" s="328"/>
      <c r="MUR848" s="328"/>
      <c r="MUS848" s="328"/>
      <c r="MUT848" s="328"/>
      <c r="MUU848" s="328"/>
      <c r="MUV848" s="328"/>
      <c r="MUW848" s="328"/>
      <c r="MUX848" s="328"/>
      <c r="MUY848" s="328"/>
      <c r="MUZ848" s="328"/>
      <c r="MVA848" s="328"/>
      <c r="MVB848" s="328"/>
      <c r="MVC848" s="328"/>
      <c r="MVD848" s="328"/>
      <c r="MVE848" s="328"/>
      <c r="MVF848" s="328"/>
      <c r="MVG848" s="328"/>
      <c r="MVH848" s="328"/>
      <c r="MVI848" s="328"/>
      <c r="MVJ848" s="328"/>
      <c r="MVK848" s="328"/>
      <c r="MVL848" s="328"/>
      <c r="MVM848" s="328"/>
      <c r="MVN848" s="328"/>
      <c r="MVO848" s="328"/>
      <c r="MVP848" s="328"/>
      <c r="MVQ848" s="328"/>
      <c r="MVR848" s="328"/>
      <c r="MVS848" s="328"/>
      <c r="MVT848" s="328"/>
      <c r="MVU848" s="328"/>
      <c r="MVV848" s="328"/>
      <c r="MVW848" s="328"/>
      <c r="MVX848" s="328"/>
      <c r="MVY848" s="328"/>
      <c r="MVZ848" s="328"/>
      <c r="MWA848" s="328"/>
      <c r="MWB848" s="328"/>
      <c r="MWC848" s="328"/>
      <c r="MWD848" s="328"/>
      <c r="MWE848" s="328"/>
      <c r="MWF848" s="328"/>
      <c r="MWG848" s="328"/>
      <c r="MWH848" s="328"/>
      <c r="MWI848" s="328"/>
      <c r="MWJ848" s="328"/>
      <c r="MWK848" s="328"/>
      <c r="MWL848" s="328"/>
      <c r="MWM848" s="328"/>
      <c r="MWN848" s="328"/>
      <c r="MWO848" s="328"/>
      <c r="MWP848" s="328"/>
      <c r="MWQ848" s="328"/>
      <c r="MWR848" s="328"/>
      <c r="MWS848" s="328"/>
      <c r="MWT848" s="328"/>
      <c r="MWU848" s="328"/>
      <c r="MWV848" s="328"/>
      <c r="MWW848" s="328"/>
      <c r="MWX848" s="328"/>
      <c r="MWY848" s="328"/>
      <c r="MWZ848" s="328"/>
      <c r="MXA848" s="328"/>
      <c r="MXB848" s="328"/>
      <c r="MXC848" s="328"/>
      <c r="MXD848" s="328"/>
      <c r="MXE848" s="328"/>
      <c r="MXF848" s="328"/>
      <c r="MXG848" s="328"/>
      <c r="MXH848" s="328"/>
      <c r="MXI848" s="328"/>
      <c r="MXJ848" s="328"/>
      <c r="MXK848" s="328"/>
      <c r="MXL848" s="328"/>
      <c r="MXM848" s="328"/>
      <c r="MXN848" s="328"/>
      <c r="MXO848" s="328"/>
      <c r="MXP848" s="328"/>
      <c r="MXQ848" s="328"/>
      <c r="MXR848" s="328"/>
      <c r="MXS848" s="328"/>
      <c r="MXT848" s="328"/>
      <c r="MXU848" s="328"/>
      <c r="MXV848" s="328"/>
      <c r="MXW848" s="328"/>
      <c r="MXX848" s="328"/>
      <c r="MXY848" s="328"/>
      <c r="MXZ848" s="328"/>
      <c r="MYA848" s="328"/>
      <c r="MYB848" s="328"/>
      <c r="MYC848" s="328"/>
      <c r="MYD848" s="328"/>
      <c r="MYE848" s="328"/>
      <c r="MYF848" s="328"/>
      <c r="MYG848" s="328"/>
      <c r="MYH848" s="328"/>
      <c r="MYI848" s="328"/>
      <c r="MYJ848" s="328"/>
      <c r="MYK848" s="328"/>
      <c r="MYL848" s="328"/>
      <c r="MYM848" s="328"/>
      <c r="MYN848" s="328"/>
      <c r="MYO848" s="328"/>
      <c r="MYP848" s="328"/>
      <c r="MYQ848" s="328"/>
      <c r="MYR848" s="328"/>
      <c r="MYS848" s="328"/>
      <c r="MYT848" s="328"/>
      <c r="MYU848" s="328"/>
      <c r="MYV848" s="328"/>
      <c r="MYW848" s="328"/>
      <c r="MYX848" s="328"/>
      <c r="MYY848" s="328"/>
      <c r="MYZ848" s="328"/>
      <c r="MZA848" s="328"/>
      <c r="MZB848" s="328"/>
      <c r="MZC848" s="328"/>
      <c r="MZD848" s="328"/>
      <c r="MZE848" s="328"/>
      <c r="MZF848" s="328"/>
      <c r="MZG848" s="328"/>
      <c r="MZH848" s="328"/>
      <c r="MZI848" s="328"/>
      <c r="MZJ848" s="328"/>
      <c r="MZK848" s="328"/>
      <c r="MZL848" s="328"/>
      <c r="MZM848" s="328"/>
      <c r="MZN848" s="328"/>
      <c r="MZO848" s="328"/>
      <c r="MZP848" s="328"/>
      <c r="MZQ848" s="328"/>
      <c r="MZR848" s="328"/>
      <c r="MZS848" s="328"/>
      <c r="MZT848" s="328"/>
      <c r="MZU848" s="328"/>
      <c r="MZV848" s="328"/>
      <c r="MZW848" s="328"/>
      <c r="MZX848" s="328"/>
      <c r="MZY848" s="328"/>
      <c r="MZZ848" s="328"/>
      <c r="NAA848" s="328"/>
      <c r="NAB848" s="328"/>
      <c r="NAC848" s="328"/>
      <c r="NAD848" s="328"/>
      <c r="NAE848" s="328"/>
      <c r="NAF848" s="328"/>
      <c r="NAG848" s="328"/>
      <c r="NAH848" s="328"/>
      <c r="NAI848" s="328"/>
      <c r="NAJ848" s="328"/>
      <c r="NAK848" s="328"/>
      <c r="NAL848" s="328"/>
      <c r="NAM848" s="328"/>
      <c r="NAN848" s="328"/>
      <c r="NAO848" s="328"/>
      <c r="NAP848" s="328"/>
      <c r="NAQ848" s="328"/>
      <c r="NAR848" s="328"/>
      <c r="NAS848" s="328"/>
      <c r="NAT848" s="328"/>
      <c r="NAU848" s="328"/>
      <c r="NAV848" s="328"/>
      <c r="NAW848" s="328"/>
      <c r="NAX848" s="328"/>
      <c r="NAY848" s="328"/>
      <c r="NAZ848" s="328"/>
      <c r="NBA848" s="328"/>
      <c r="NBB848" s="328"/>
      <c r="NBC848" s="328"/>
      <c r="NBD848" s="328"/>
      <c r="NBE848" s="328"/>
      <c r="NBF848" s="328"/>
      <c r="NBG848" s="328"/>
      <c r="NBH848" s="328"/>
      <c r="NBI848" s="328"/>
      <c r="NBJ848" s="328"/>
      <c r="NBK848" s="328"/>
      <c r="NBL848" s="328"/>
      <c r="NBM848" s="328"/>
      <c r="NBN848" s="328"/>
      <c r="NBO848" s="328"/>
      <c r="NBP848" s="328"/>
      <c r="NBQ848" s="328"/>
      <c r="NBR848" s="328"/>
      <c r="NBS848" s="328"/>
      <c r="NBT848" s="328"/>
      <c r="NBU848" s="328"/>
      <c r="NBV848" s="328"/>
      <c r="NBW848" s="328"/>
      <c r="NBX848" s="328"/>
      <c r="NBY848" s="328"/>
      <c r="NBZ848" s="328"/>
      <c r="NCA848" s="328"/>
      <c r="NCB848" s="328"/>
      <c r="NCC848" s="328"/>
      <c r="NCD848" s="328"/>
      <c r="NCE848" s="328"/>
      <c r="NCF848" s="328"/>
      <c r="NCG848" s="328"/>
      <c r="NCH848" s="328"/>
      <c r="NCI848" s="328"/>
      <c r="NCJ848" s="328"/>
      <c r="NCK848" s="328"/>
      <c r="NCL848" s="328"/>
      <c r="NCM848" s="328"/>
      <c r="NCN848" s="328"/>
      <c r="NCO848" s="328"/>
      <c r="NCP848" s="328"/>
      <c r="NCQ848" s="328"/>
      <c r="NCR848" s="328"/>
      <c r="NCS848" s="328"/>
      <c r="NCT848" s="328"/>
      <c r="NCU848" s="328"/>
      <c r="NCV848" s="328"/>
      <c r="NCW848" s="328"/>
      <c r="NCX848" s="328"/>
      <c r="NCY848" s="328"/>
      <c r="NCZ848" s="328"/>
      <c r="NDA848" s="328"/>
      <c r="NDB848" s="328"/>
      <c r="NDC848" s="328"/>
      <c r="NDD848" s="328"/>
      <c r="NDE848" s="328"/>
      <c r="NDF848" s="328"/>
      <c r="NDG848" s="328"/>
      <c r="NDH848" s="328"/>
      <c r="NDI848" s="328"/>
      <c r="NDJ848" s="328"/>
      <c r="NDK848" s="328"/>
      <c r="NDL848" s="328"/>
      <c r="NDM848" s="328"/>
      <c r="NDN848" s="328"/>
      <c r="NDO848" s="328"/>
      <c r="NDP848" s="328"/>
      <c r="NDQ848" s="328"/>
      <c r="NDR848" s="328"/>
      <c r="NDS848" s="328"/>
      <c r="NDT848" s="328"/>
      <c r="NDU848" s="328"/>
      <c r="NDV848" s="328"/>
      <c r="NDW848" s="328"/>
      <c r="NDX848" s="328"/>
      <c r="NDY848" s="328"/>
      <c r="NDZ848" s="328"/>
      <c r="NEA848" s="328"/>
      <c r="NEB848" s="328"/>
      <c r="NEC848" s="328"/>
      <c r="NED848" s="328"/>
      <c r="NEE848" s="328"/>
      <c r="NEF848" s="328"/>
      <c r="NEG848" s="328"/>
      <c r="NEH848" s="328"/>
      <c r="NEI848" s="328"/>
      <c r="NEJ848" s="328"/>
      <c r="NEK848" s="328"/>
      <c r="NEL848" s="328"/>
      <c r="NEM848" s="328"/>
      <c r="NEN848" s="328"/>
      <c r="NEO848" s="328"/>
      <c r="NEP848" s="328"/>
      <c r="NEQ848" s="328"/>
      <c r="NER848" s="328"/>
      <c r="NES848" s="328"/>
      <c r="NET848" s="328"/>
      <c r="NEU848" s="328"/>
      <c r="NEV848" s="328"/>
      <c r="NEW848" s="328"/>
      <c r="NEX848" s="328"/>
      <c r="NEY848" s="328"/>
      <c r="NEZ848" s="328"/>
      <c r="NFA848" s="328"/>
      <c r="NFB848" s="328"/>
      <c r="NFC848" s="328"/>
      <c r="NFD848" s="328"/>
      <c r="NFE848" s="328"/>
      <c r="NFF848" s="328"/>
      <c r="NFG848" s="328"/>
      <c r="NFH848" s="328"/>
      <c r="NFI848" s="328"/>
      <c r="NFJ848" s="328"/>
      <c r="NFK848" s="328"/>
      <c r="NFL848" s="328"/>
      <c r="NFM848" s="328"/>
      <c r="NFN848" s="328"/>
      <c r="NFO848" s="328"/>
      <c r="NFP848" s="328"/>
      <c r="NFQ848" s="328"/>
      <c r="NFR848" s="328"/>
      <c r="NFS848" s="328"/>
      <c r="NFT848" s="328"/>
      <c r="NFU848" s="328"/>
      <c r="NFV848" s="328"/>
      <c r="NFW848" s="328"/>
      <c r="NFX848" s="328"/>
      <c r="NFY848" s="328"/>
      <c r="NFZ848" s="328"/>
      <c r="NGA848" s="328"/>
      <c r="NGB848" s="328"/>
      <c r="NGC848" s="328"/>
      <c r="NGD848" s="328"/>
      <c r="NGE848" s="328"/>
      <c r="NGF848" s="328"/>
      <c r="NGG848" s="328"/>
      <c r="NGH848" s="328"/>
      <c r="NGI848" s="328"/>
      <c r="NGJ848" s="328"/>
      <c r="NGK848" s="328"/>
      <c r="NGL848" s="328"/>
      <c r="NGM848" s="328"/>
      <c r="NGN848" s="328"/>
      <c r="NGO848" s="328"/>
      <c r="NGP848" s="328"/>
      <c r="NGQ848" s="328"/>
      <c r="NGR848" s="328"/>
      <c r="NGS848" s="328"/>
      <c r="NGT848" s="328"/>
      <c r="NGU848" s="328"/>
      <c r="NGV848" s="328"/>
      <c r="NGW848" s="328"/>
      <c r="NGX848" s="328"/>
      <c r="NGY848" s="328"/>
      <c r="NGZ848" s="328"/>
      <c r="NHA848" s="328"/>
      <c r="NHB848" s="328"/>
      <c r="NHC848" s="328"/>
      <c r="NHD848" s="328"/>
      <c r="NHE848" s="328"/>
      <c r="NHF848" s="328"/>
      <c r="NHG848" s="328"/>
      <c r="NHH848" s="328"/>
      <c r="NHI848" s="328"/>
      <c r="NHJ848" s="328"/>
      <c r="NHK848" s="328"/>
      <c r="NHL848" s="328"/>
      <c r="NHM848" s="328"/>
      <c r="NHN848" s="328"/>
      <c r="NHO848" s="328"/>
      <c r="NHP848" s="328"/>
      <c r="NHQ848" s="328"/>
      <c r="NHR848" s="328"/>
      <c r="NHS848" s="328"/>
      <c r="NHT848" s="328"/>
      <c r="NHU848" s="328"/>
      <c r="NHV848" s="328"/>
      <c r="NHW848" s="328"/>
      <c r="NHX848" s="328"/>
      <c r="NHY848" s="328"/>
      <c r="NHZ848" s="328"/>
      <c r="NIA848" s="328"/>
      <c r="NIB848" s="328"/>
      <c r="NIC848" s="328"/>
      <c r="NID848" s="328"/>
      <c r="NIE848" s="328"/>
      <c r="NIF848" s="328"/>
      <c r="NIG848" s="328"/>
      <c r="NIH848" s="328"/>
      <c r="NII848" s="328"/>
      <c r="NIJ848" s="328"/>
      <c r="NIK848" s="328"/>
      <c r="NIL848" s="328"/>
      <c r="NIM848" s="328"/>
      <c r="NIN848" s="328"/>
      <c r="NIO848" s="328"/>
      <c r="NIP848" s="328"/>
      <c r="NIQ848" s="328"/>
      <c r="NIR848" s="328"/>
      <c r="NIS848" s="328"/>
      <c r="NIT848" s="328"/>
      <c r="NIU848" s="328"/>
      <c r="NIV848" s="328"/>
      <c r="NIW848" s="328"/>
      <c r="NIX848" s="328"/>
      <c r="NIY848" s="328"/>
      <c r="NIZ848" s="328"/>
      <c r="NJA848" s="328"/>
      <c r="NJB848" s="328"/>
      <c r="NJC848" s="328"/>
      <c r="NJD848" s="328"/>
      <c r="NJE848" s="328"/>
      <c r="NJF848" s="328"/>
      <c r="NJG848" s="328"/>
      <c r="NJH848" s="328"/>
      <c r="NJI848" s="328"/>
      <c r="NJJ848" s="328"/>
      <c r="NJK848" s="328"/>
      <c r="NJL848" s="328"/>
      <c r="NJM848" s="328"/>
      <c r="NJN848" s="328"/>
      <c r="NJO848" s="328"/>
      <c r="NJP848" s="328"/>
      <c r="NJQ848" s="328"/>
      <c r="NJR848" s="328"/>
      <c r="NJS848" s="328"/>
      <c r="NJT848" s="328"/>
      <c r="NJU848" s="328"/>
      <c r="NJV848" s="328"/>
      <c r="NJW848" s="328"/>
      <c r="NJX848" s="328"/>
      <c r="NJY848" s="328"/>
      <c r="NJZ848" s="328"/>
      <c r="NKA848" s="328"/>
      <c r="NKB848" s="328"/>
      <c r="NKC848" s="328"/>
      <c r="NKD848" s="328"/>
      <c r="NKE848" s="328"/>
      <c r="NKF848" s="328"/>
      <c r="NKG848" s="328"/>
      <c r="NKH848" s="328"/>
      <c r="NKI848" s="328"/>
      <c r="NKJ848" s="328"/>
      <c r="NKK848" s="328"/>
      <c r="NKL848" s="328"/>
      <c r="NKM848" s="328"/>
      <c r="NKN848" s="328"/>
      <c r="NKO848" s="328"/>
      <c r="NKP848" s="328"/>
      <c r="NKQ848" s="328"/>
      <c r="NKR848" s="328"/>
      <c r="NKS848" s="328"/>
      <c r="NKT848" s="328"/>
      <c r="NKU848" s="328"/>
      <c r="NKV848" s="328"/>
      <c r="NKW848" s="328"/>
      <c r="NKX848" s="328"/>
      <c r="NKY848" s="328"/>
      <c r="NKZ848" s="328"/>
      <c r="NLA848" s="328"/>
      <c r="NLB848" s="328"/>
      <c r="NLC848" s="328"/>
      <c r="NLD848" s="328"/>
      <c r="NLE848" s="328"/>
      <c r="NLF848" s="328"/>
      <c r="NLG848" s="328"/>
      <c r="NLH848" s="328"/>
      <c r="NLI848" s="328"/>
      <c r="NLJ848" s="328"/>
      <c r="NLK848" s="328"/>
      <c r="NLL848" s="328"/>
      <c r="NLM848" s="328"/>
      <c r="NLN848" s="328"/>
      <c r="NLO848" s="328"/>
      <c r="NLP848" s="328"/>
      <c r="NLQ848" s="328"/>
      <c r="NLR848" s="328"/>
      <c r="NLS848" s="328"/>
      <c r="NLT848" s="328"/>
      <c r="NLU848" s="328"/>
      <c r="NLV848" s="328"/>
      <c r="NLW848" s="328"/>
      <c r="NLX848" s="328"/>
      <c r="NLY848" s="328"/>
      <c r="NLZ848" s="328"/>
      <c r="NMA848" s="328"/>
      <c r="NMB848" s="328"/>
      <c r="NMC848" s="328"/>
      <c r="NMD848" s="328"/>
      <c r="NME848" s="328"/>
      <c r="NMF848" s="328"/>
      <c r="NMG848" s="328"/>
      <c r="NMH848" s="328"/>
      <c r="NMI848" s="328"/>
      <c r="NMJ848" s="328"/>
      <c r="NMK848" s="328"/>
      <c r="NML848" s="328"/>
      <c r="NMM848" s="328"/>
      <c r="NMN848" s="328"/>
      <c r="NMO848" s="328"/>
      <c r="NMP848" s="328"/>
      <c r="NMQ848" s="328"/>
      <c r="NMR848" s="328"/>
      <c r="NMS848" s="328"/>
      <c r="NMT848" s="328"/>
      <c r="NMU848" s="328"/>
      <c r="NMV848" s="328"/>
      <c r="NMW848" s="328"/>
      <c r="NMX848" s="328"/>
      <c r="NMY848" s="328"/>
      <c r="NMZ848" s="328"/>
      <c r="NNA848" s="328"/>
      <c r="NNB848" s="328"/>
      <c r="NNC848" s="328"/>
      <c r="NND848" s="328"/>
      <c r="NNE848" s="328"/>
      <c r="NNF848" s="328"/>
      <c r="NNG848" s="328"/>
      <c r="NNH848" s="328"/>
      <c r="NNI848" s="328"/>
      <c r="NNJ848" s="328"/>
      <c r="NNK848" s="328"/>
      <c r="NNL848" s="328"/>
      <c r="NNM848" s="328"/>
      <c r="NNN848" s="328"/>
      <c r="NNO848" s="328"/>
      <c r="NNP848" s="328"/>
      <c r="NNQ848" s="328"/>
      <c r="NNR848" s="328"/>
      <c r="NNS848" s="328"/>
      <c r="NNT848" s="328"/>
      <c r="NNU848" s="328"/>
      <c r="NNV848" s="328"/>
      <c r="NNW848" s="328"/>
      <c r="NNX848" s="328"/>
      <c r="NNY848" s="328"/>
      <c r="NNZ848" s="328"/>
      <c r="NOA848" s="328"/>
      <c r="NOB848" s="328"/>
      <c r="NOC848" s="328"/>
      <c r="NOD848" s="328"/>
      <c r="NOE848" s="328"/>
      <c r="NOF848" s="328"/>
      <c r="NOG848" s="328"/>
      <c r="NOH848" s="328"/>
      <c r="NOI848" s="328"/>
      <c r="NOJ848" s="328"/>
      <c r="NOK848" s="328"/>
      <c r="NOL848" s="328"/>
      <c r="NOM848" s="328"/>
      <c r="NON848" s="328"/>
      <c r="NOO848" s="328"/>
      <c r="NOP848" s="328"/>
      <c r="NOQ848" s="328"/>
      <c r="NOR848" s="328"/>
      <c r="NOS848" s="328"/>
      <c r="NOT848" s="328"/>
      <c r="NOU848" s="328"/>
      <c r="NOV848" s="328"/>
      <c r="NOW848" s="328"/>
      <c r="NOX848" s="328"/>
      <c r="NOY848" s="328"/>
      <c r="NOZ848" s="328"/>
      <c r="NPA848" s="328"/>
      <c r="NPB848" s="328"/>
      <c r="NPC848" s="328"/>
      <c r="NPD848" s="328"/>
      <c r="NPE848" s="328"/>
      <c r="NPF848" s="328"/>
      <c r="NPG848" s="328"/>
      <c r="NPH848" s="328"/>
      <c r="NPI848" s="328"/>
      <c r="NPJ848" s="328"/>
      <c r="NPK848" s="328"/>
      <c r="NPL848" s="328"/>
      <c r="NPM848" s="328"/>
      <c r="NPN848" s="328"/>
      <c r="NPO848" s="328"/>
      <c r="NPP848" s="328"/>
      <c r="NPQ848" s="328"/>
      <c r="NPR848" s="328"/>
      <c r="NPS848" s="328"/>
      <c r="NPT848" s="328"/>
      <c r="NPU848" s="328"/>
      <c r="NPV848" s="328"/>
      <c r="NPW848" s="328"/>
      <c r="NPX848" s="328"/>
      <c r="NPY848" s="328"/>
      <c r="NPZ848" s="328"/>
      <c r="NQA848" s="328"/>
      <c r="NQB848" s="328"/>
      <c r="NQC848" s="328"/>
      <c r="NQD848" s="328"/>
      <c r="NQE848" s="328"/>
      <c r="NQF848" s="328"/>
      <c r="NQG848" s="328"/>
      <c r="NQH848" s="328"/>
      <c r="NQI848" s="328"/>
      <c r="NQJ848" s="328"/>
      <c r="NQK848" s="328"/>
      <c r="NQL848" s="328"/>
      <c r="NQM848" s="328"/>
      <c r="NQN848" s="328"/>
      <c r="NQO848" s="328"/>
      <c r="NQP848" s="328"/>
      <c r="NQQ848" s="328"/>
      <c r="NQR848" s="328"/>
      <c r="NQS848" s="328"/>
      <c r="NQT848" s="328"/>
      <c r="NQU848" s="328"/>
      <c r="NQV848" s="328"/>
      <c r="NQW848" s="328"/>
      <c r="NQX848" s="328"/>
      <c r="NQY848" s="328"/>
      <c r="NQZ848" s="328"/>
      <c r="NRA848" s="328"/>
      <c r="NRB848" s="328"/>
      <c r="NRC848" s="328"/>
      <c r="NRD848" s="328"/>
      <c r="NRE848" s="328"/>
      <c r="NRF848" s="328"/>
      <c r="NRG848" s="328"/>
      <c r="NRH848" s="328"/>
      <c r="NRI848" s="328"/>
      <c r="NRJ848" s="328"/>
      <c r="NRK848" s="328"/>
      <c r="NRL848" s="328"/>
      <c r="NRM848" s="328"/>
      <c r="NRN848" s="328"/>
      <c r="NRO848" s="328"/>
      <c r="NRP848" s="328"/>
      <c r="NRQ848" s="328"/>
      <c r="NRR848" s="328"/>
      <c r="NRS848" s="328"/>
      <c r="NRT848" s="328"/>
      <c r="NRU848" s="328"/>
      <c r="NRV848" s="328"/>
      <c r="NRW848" s="328"/>
      <c r="NRX848" s="328"/>
      <c r="NRY848" s="328"/>
      <c r="NRZ848" s="328"/>
      <c r="NSA848" s="328"/>
      <c r="NSB848" s="328"/>
      <c r="NSC848" s="328"/>
      <c r="NSD848" s="328"/>
      <c r="NSE848" s="328"/>
      <c r="NSF848" s="328"/>
      <c r="NSG848" s="328"/>
      <c r="NSH848" s="328"/>
      <c r="NSI848" s="328"/>
      <c r="NSJ848" s="328"/>
      <c r="NSK848" s="328"/>
      <c r="NSL848" s="328"/>
      <c r="NSM848" s="328"/>
      <c r="NSN848" s="328"/>
      <c r="NSO848" s="328"/>
      <c r="NSP848" s="328"/>
      <c r="NSQ848" s="328"/>
      <c r="NSR848" s="328"/>
      <c r="NSS848" s="328"/>
      <c r="NST848" s="328"/>
      <c r="NSU848" s="328"/>
      <c r="NSV848" s="328"/>
      <c r="NSW848" s="328"/>
      <c r="NSX848" s="328"/>
      <c r="NSY848" s="328"/>
      <c r="NSZ848" s="328"/>
      <c r="NTA848" s="328"/>
      <c r="NTB848" s="328"/>
      <c r="NTC848" s="328"/>
      <c r="NTD848" s="328"/>
      <c r="NTE848" s="328"/>
      <c r="NTF848" s="328"/>
      <c r="NTG848" s="328"/>
      <c r="NTH848" s="328"/>
      <c r="NTI848" s="328"/>
      <c r="NTJ848" s="328"/>
      <c r="NTK848" s="328"/>
      <c r="NTL848" s="328"/>
      <c r="NTM848" s="328"/>
      <c r="NTN848" s="328"/>
      <c r="NTO848" s="328"/>
      <c r="NTP848" s="328"/>
      <c r="NTQ848" s="328"/>
      <c r="NTR848" s="328"/>
      <c r="NTS848" s="328"/>
      <c r="NTT848" s="328"/>
      <c r="NTU848" s="328"/>
      <c r="NTV848" s="328"/>
      <c r="NTW848" s="328"/>
      <c r="NTX848" s="328"/>
      <c r="NTY848" s="328"/>
      <c r="NTZ848" s="328"/>
      <c r="NUA848" s="328"/>
      <c r="NUB848" s="328"/>
      <c r="NUC848" s="328"/>
      <c r="NUD848" s="328"/>
      <c r="NUE848" s="328"/>
      <c r="NUF848" s="328"/>
      <c r="NUG848" s="328"/>
      <c r="NUH848" s="328"/>
      <c r="NUI848" s="328"/>
      <c r="NUJ848" s="328"/>
      <c r="NUK848" s="328"/>
      <c r="NUL848" s="328"/>
      <c r="NUM848" s="328"/>
      <c r="NUN848" s="328"/>
      <c r="NUO848" s="328"/>
      <c r="NUP848" s="328"/>
      <c r="NUQ848" s="328"/>
      <c r="NUR848" s="328"/>
      <c r="NUS848" s="328"/>
      <c r="NUT848" s="328"/>
      <c r="NUU848" s="328"/>
      <c r="NUV848" s="328"/>
      <c r="NUW848" s="328"/>
      <c r="NUX848" s="328"/>
      <c r="NUY848" s="328"/>
      <c r="NUZ848" s="328"/>
      <c r="NVA848" s="328"/>
      <c r="NVB848" s="328"/>
      <c r="NVC848" s="328"/>
      <c r="NVD848" s="328"/>
      <c r="NVE848" s="328"/>
      <c r="NVF848" s="328"/>
      <c r="NVG848" s="328"/>
      <c r="NVH848" s="328"/>
      <c r="NVI848" s="328"/>
      <c r="NVJ848" s="328"/>
      <c r="NVK848" s="328"/>
      <c r="NVL848" s="328"/>
      <c r="NVM848" s="328"/>
      <c r="NVN848" s="328"/>
      <c r="NVO848" s="328"/>
      <c r="NVP848" s="328"/>
      <c r="NVQ848" s="328"/>
      <c r="NVR848" s="328"/>
      <c r="NVS848" s="328"/>
      <c r="NVT848" s="328"/>
      <c r="NVU848" s="328"/>
      <c r="NVV848" s="328"/>
      <c r="NVW848" s="328"/>
      <c r="NVX848" s="328"/>
      <c r="NVY848" s="328"/>
      <c r="NVZ848" s="328"/>
      <c r="NWA848" s="328"/>
      <c r="NWB848" s="328"/>
      <c r="NWC848" s="328"/>
      <c r="NWD848" s="328"/>
      <c r="NWE848" s="328"/>
      <c r="NWF848" s="328"/>
      <c r="NWG848" s="328"/>
      <c r="NWH848" s="328"/>
      <c r="NWI848" s="328"/>
      <c r="NWJ848" s="328"/>
      <c r="NWK848" s="328"/>
      <c r="NWL848" s="328"/>
      <c r="NWM848" s="328"/>
      <c r="NWN848" s="328"/>
      <c r="NWO848" s="328"/>
      <c r="NWP848" s="328"/>
      <c r="NWQ848" s="328"/>
      <c r="NWR848" s="328"/>
      <c r="NWS848" s="328"/>
      <c r="NWT848" s="328"/>
      <c r="NWU848" s="328"/>
      <c r="NWV848" s="328"/>
      <c r="NWW848" s="328"/>
      <c r="NWX848" s="328"/>
      <c r="NWY848" s="328"/>
      <c r="NWZ848" s="328"/>
      <c r="NXA848" s="328"/>
      <c r="NXB848" s="328"/>
      <c r="NXC848" s="328"/>
      <c r="NXD848" s="328"/>
      <c r="NXE848" s="328"/>
      <c r="NXF848" s="328"/>
      <c r="NXG848" s="328"/>
      <c r="NXH848" s="328"/>
      <c r="NXI848" s="328"/>
      <c r="NXJ848" s="328"/>
      <c r="NXK848" s="328"/>
      <c r="NXL848" s="328"/>
      <c r="NXM848" s="328"/>
      <c r="NXN848" s="328"/>
      <c r="NXO848" s="328"/>
      <c r="NXP848" s="328"/>
      <c r="NXQ848" s="328"/>
      <c r="NXR848" s="328"/>
      <c r="NXS848" s="328"/>
      <c r="NXT848" s="328"/>
      <c r="NXU848" s="328"/>
      <c r="NXV848" s="328"/>
      <c r="NXW848" s="328"/>
      <c r="NXX848" s="328"/>
      <c r="NXY848" s="328"/>
      <c r="NXZ848" s="328"/>
      <c r="NYA848" s="328"/>
      <c r="NYB848" s="328"/>
      <c r="NYC848" s="328"/>
      <c r="NYD848" s="328"/>
      <c r="NYE848" s="328"/>
      <c r="NYF848" s="328"/>
      <c r="NYG848" s="328"/>
      <c r="NYH848" s="328"/>
      <c r="NYI848" s="328"/>
      <c r="NYJ848" s="328"/>
      <c r="NYK848" s="328"/>
      <c r="NYL848" s="328"/>
      <c r="NYM848" s="328"/>
      <c r="NYN848" s="328"/>
      <c r="NYO848" s="328"/>
      <c r="NYP848" s="328"/>
      <c r="NYQ848" s="328"/>
      <c r="NYR848" s="328"/>
      <c r="NYS848" s="328"/>
      <c r="NYT848" s="328"/>
      <c r="NYU848" s="328"/>
      <c r="NYV848" s="328"/>
      <c r="NYW848" s="328"/>
      <c r="NYX848" s="328"/>
      <c r="NYY848" s="328"/>
      <c r="NYZ848" s="328"/>
      <c r="NZA848" s="328"/>
      <c r="NZB848" s="328"/>
      <c r="NZC848" s="328"/>
      <c r="NZD848" s="328"/>
      <c r="NZE848" s="328"/>
      <c r="NZF848" s="328"/>
      <c r="NZG848" s="328"/>
      <c r="NZH848" s="328"/>
      <c r="NZI848" s="328"/>
      <c r="NZJ848" s="328"/>
      <c r="NZK848" s="328"/>
      <c r="NZL848" s="328"/>
      <c r="NZM848" s="328"/>
      <c r="NZN848" s="328"/>
      <c r="NZO848" s="328"/>
      <c r="NZP848" s="328"/>
      <c r="NZQ848" s="328"/>
      <c r="NZR848" s="328"/>
      <c r="NZS848" s="328"/>
      <c r="NZT848" s="328"/>
      <c r="NZU848" s="328"/>
      <c r="NZV848" s="328"/>
      <c r="NZW848" s="328"/>
      <c r="NZX848" s="328"/>
      <c r="NZY848" s="328"/>
      <c r="NZZ848" s="328"/>
      <c r="OAA848" s="328"/>
      <c r="OAB848" s="328"/>
      <c r="OAC848" s="328"/>
      <c r="OAD848" s="328"/>
      <c r="OAE848" s="328"/>
      <c r="OAF848" s="328"/>
      <c r="OAG848" s="328"/>
      <c r="OAH848" s="328"/>
      <c r="OAI848" s="328"/>
      <c r="OAJ848" s="328"/>
      <c r="OAK848" s="328"/>
      <c r="OAL848" s="328"/>
      <c r="OAM848" s="328"/>
      <c r="OAN848" s="328"/>
      <c r="OAO848" s="328"/>
      <c r="OAP848" s="328"/>
      <c r="OAQ848" s="328"/>
      <c r="OAR848" s="328"/>
      <c r="OAS848" s="328"/>
      <c r="OAT848" s="328"/>
      <c r="OAU848" s="328"/>
      <c r="OAV848" s="328"/>
      <c r="OAW848" s="328"/>
      <c r="OAX848" s="328"/>
      <c r="OAY848" s="328"/>
      <c r="OAZ848" s="328"/>
      <c r="OBA848" s="328"/>
      <c r="OBB848" s="328"/>
      <c r="OBC848" s="328"/>
      <c r="OBD848" s="328"/>
      <c r="OBE848" s="328"/>
      <c r="OBF848" s="328"/>
      <c r="OBG848" s="328"/>
      <c r="OBH848" s="328"/>
      <c r="OBI848" s="328"/>
      <c r="OBJ848" s="328"/>
      <c r="OBK848" s="328"/>
      <c r="OBL848" s="328"/>
      <c r="OBM848" s="328"/>
      <c r="OBN848" s="328"/>
      <c r="OBO848" s="328"/>
      <c r="OBP848" s="328"/>
      <c r="OBQ848" s="328"/>
      <c r="OBR848" s="328"/>
      <c r="OBS848" s="328"/>
      <c r="OBT848" s="328"/>
      <c r="OBU848" s="328"/>
      <c r="OBV848" s="328"/>
      <c r="OBW848" s="328"/>
      <c r="OBX848" s="328"/>
      <c r="OBY848" s="328"/>
      <c r="OBZ848" s="328"/>
      <c r="OCA848" s="328"/>
      <c r="OCB848" s="328"/>
      <c r="OCC848" s="328"/>
      <c r="OCD848" s="328"/>
      <c r="OCE848" s="328"/>
      <c r="OCF848" s="328"/>
      <c r="OCG848" s="328"/>
      <c r="OCH848" s="328"/>
      <c r="OCI848" s="328"/>
      <c r="OCJ848" s="328"/>
      <c r="OCK848" s="328"/>
      <c r="OCL848" s="328"/>
      <c r="OCM848" s="328"/>
      <c r="OCN848" s="328"/>
      <c r="OCO848" s="328"/>
      <c r="OCP848" s="328"/>
      <c r="OCQ848" s="328"/>
      <c r="OCR848" s="328"/>
      <c r="OCS848" s="328"/>
      <c r="OCT848" s="328"/>
      <c r="OCU848" s="328"/>
      <c r="OCV848" s="328"/>
      <c r="OCW848" s="328"/>
      <c r="OCX848" s="328"/>
      <c r="OCY848" s="328"/>
      <c r="OCZ848" s="328"/>
      <c r="ODA848" s="328"/>
      <c r="ODB848" s="328"/>
      <c r="ODC848" s="328"/>
      <c r="ODD848" s="328"/>
      <c r="ODE848" s="328"/>
      <c r="ODF848" s="328"/>
      <c r="ODG848" s="328"/>
      <c r="ODH848" s="328"/>
      <c r="ODI848" s="328"/>
      <c r="ODJ848" s="328"/>
      <c r="ODK848" s="328"/>
      <c r="ODL848" s="328"/>
      <c r="ODM848" s="328"/>
      <c r="ODN848" s="328"/>
      <c r="ODO848" s="328"/>
      <c r="ODP848" s="328"/>
      <c r="ODQ848" s="328"/>
      <c r="ODR848" s="328"/>
      <c r="ODS848" s="328"/>
      <c r="ODT848" s="328"/>
      <c r="ODU848" s="328"/>
      <c r="ODV848" s="328"/>
      <c r="ODW848" s="328"/>
      <c r="ODX848" s="328"/>
      <c r="ODY848" s="328"/>
      <c r="ODZ848" s="328"/>
      <c r="OEA848" s="328"/>
      <c r="OEB848" s="328"/>
      <c r="OEC848" s="328"/>
      <c r="OED848" s="328"/>
      <c r="OEE848" s="328"/>
      <c r="OEF848" s="328"/>
      <c r="OEG848" s="328"/>
      <c r="OEH848" s="328"/>
      <c r="OEI848" s="328"/>
      <c r="OEJ848" s="328"/>
      <c r="OEK848" s="328"/>
      <c r="OEL848" s="328"/>
      <c r="OEM848" s="328"/>
      <c r="OEN848" s="328"/>
      <c r="OEO848" s="328"/>
      <c r="OEP848" s="328"/>
      <c r="OEQ848" s="328"/>
      <c r="OER848" s="328"/>
      <c r="OES848" s="328"/>
      <c r="OET848" s="328"/>
      <c r="OEU848" s="328"/>
      <c r="OEV848" s="328"/>
      <c r="OEW848" s="328"/>
      <c r="OEX848" s="328"/>
      <c r="OEY848" s="328"/>
      <c r="OEZ848" s="328"/>
      <c r="OFA848" s="328"/>
      <c r="OFB848" s="328"/>
      <c r="OFC848" s="328"/>
      <c r="OFD848" s="328"/>
      <c r="OFE848" s="328"/>
      <c r="OFF848" s="328"/>
      <c r="OFG848" s="328"/>
      <c r="OFH848" s="328"/>
      <c r="OFI848" s="328"/>
      <c r="OFJ848" s="328"/>
      <c r="OFK848" s="328"/>
      <c r="OFL848" s="328"/>
      <c r="OFM848" s="328"/>
      <c r="OFN848" s="328"/>
      <c r="OFO848" s="328"/>
      <c r="OFP848" s="328"/>
      <c r="OFQ848" s="328"/>
      <c r="OFR848" s="328"/>
      <c r="OFS848" s="328"/>
      <c r="OFT848" s="328"/>
      <c r="OFU848" s="328"/>
      <c r="OFV848" s="328"/>
      <c r="OFW848" s="328"/>
      <c r="OFX848" s="328"/>
      <c r="OFY848" s="328"/>
      <c r="OFZ848" s="328"/>
      <c r="OGA848" s="328"/>
      <c r="OGB848" s="328"/>
      <c r="OGC848" s="328"/>
      <c r="OGD848" s="328"/>
      <c r="OGE848" s="328"/>
      <c r="OGF848" s="328"/>
      <c r="OGG848" s="328"/>
      <c r="OGH848" s="328"/>
      <c r="OGI848" s="328"/>
      <c r="OGJ848" s="328"/>
      <c r="OGK848" s="328"/>
      <c r="OGL848" s="328"/>
      <c r="OGM848" s="328"/>
      <c r="OGN848" s="328"/>
      <c r="OGO848" s="328"/>
      <c r="OGP848" s="328"/>
      <c r="OGQ848" s="328"/>
      <c r="OGR848" s="328"/>
      <c r="OGS848" s="328"/>
      <c r="OGT848" s="328"/>
      <c r="OGU848" s="328"/>
      <c r="OGV848" s="328"/>
      <c r="OGW848" s="328"/>
      <c r="OGX848" s="328"/>
      <c r="OGY848" s="328"/>
      <c r="OGZ848" s="328"/>
      <c r="OHA848" s="328"/>
      <c r="OHB848" s="328"/>
      <c r="OHC848" s="328"/>
      <c r="OHD848" s="328"/>
      <c r="OHE848" s="328"/>
      <c r="OHF848" s="328"/>
      <c r="OHG848" s="328"/>
      <c r="OHH848" s="328"/>
      <c r="OHI848" s="328"/>
      <c r="OHJ848" s="328"/>
      <c r="OHK848" s="328"/>
      <c r="OHL848" s="328"/>
      <c r="OHM848" s="328"/>
      <c r="OHN848" s="328"/>
      <c r="OHO848" s="328"/>
      <c r="OHP848" s="328"/>
      <c r="OHQ848" s="328"/>
      <c r="OHR848" s="328"/>
      <c r="OHS848" s="328"/>
      <c r="OHT848" s="328"/>
      <c r="OHU848" s="328"/>
      <c r="OHV848" s="328"/>
      <c r="OHW848" s="328"/>
      <c r="OHX848" s="328"/>
      <c r="OHY848" s="328"/>
      <c r="OHZ848" s="328"/>
      <c r="OIA848" s="328"/>
      <c r="OIB848" s="328"/>
      <c r="OIC848" s="328"/>
      <c r="OID848" s="328"/>
      <c r="OIE848" s="328"/>
      <c r="OIF848" s="328"/>
      <c r="OIG848" s="328"/>
      <c r="OIH848" s="328"/>
      <c r="OII848" s="328"/>
      <c r="OIJ848" s="328"/>
      <c r="OIK848" s="328"/>
      <c r="OIL848" s="328"/>
      <c r="OIM848" s="328"/>
      <c r="OIN848" s="328"/>
      <c r="OIO848" s="328"/>
      <c r="OIP848" s="328"/>
      <c r="OIQ848" s="328"/>
      <c r="OIR848" s="328"/>
      <c r="OIS848" s="328"/>
      <c r="OIT848" s="328"/>
      <c r="OIU848" s="328"/>
      <c r="OIV848" s="328"/>
      <c r="OIW848" s="328"/>
      <c r="OIX848" s="328"/>
      <c r="OIY848" s="328"/>
      <c r="OIZ848" s="328"/>
      <c r="OJA848" s="328"/>
      <c r="OJB848" s="328"/>
      <c r="OJC848" s="328"/>
      <c r="OJD848" s="328"/>
      <c r="OJE848" s="328"/>
      <c r="OJF848" s="328"/>
      <c r="OJG848" s="328"/>
      <c r="OJH848" s="328"/>
      <c r="OJI848" s="328"/>
      <c r="OJJ848" s="328"/>
      <c r="OJK848" s="328"/>
      <c r="OJL848" s="328"/>
      <c r="OJM848" s="328"/>
      <c r="OJN848" s="328"/>
      <c r="OJO848" s="328"/>
      <c r="OJP848" s="328"/>
      <c r="OJQ848" s="328"/>
      <c r="OJR848" s="328"/>
      <c r="OJS848" s="328"/>
      <c r="OJT848" s="328"/>
      <c r="OJU848" s="328"/>
      <c r="OJV848" s="328"/>
      <c r="OJW848" s="328"/>
      <c r="OJX848" s="328"/>
      <c r="OJY848" s="328"/>
      <c r="OJZ848" s="328"/>
      <c r="OKA848" s="328"/>
      <c r="OKB848" s="328"/>
      <c r="OKC848" s="328"/>
      <c r="OKD848" s="328"/>
      <c r="OKE848" s="328"/>
      <c r="OKF848" s="328"/>
      <c r="OKG848" s="328"/>
      <c r="OKH848" s="328"/>
      <c r="OKI848" s="328"/>
      <c r="OKJ848" s="328"/>
      <c r="OKK848" s="328"/>
      <c r="OKL848" s="328"/>
      <c r="OKM848" s="328"/>
      <c r="OKN848" s="328"/>
      <c r="OKO848" s="328"/>
      <c r="OKP848" s="328"/>
      <c r="OKQ848" s="328"/>
      <c r="OKR848" s="328"/>
      <c r="OKS848" s="328"/>
      <c r="OKT848" s="328"/>
      <c r="OKU848" s="328"/>
      <c r="OKV848" s="328"/>
      <c r="OKW848" s="328"/>
      <c r="OKX848" s="328"/>
      <c r="OKY848" s="328"/>
      <c r="OKZ848" s="328"/>
      <c r="OLA848" s="328"/>
      <c r="OLB848" s="328"/>
      <c r="OLC848" s="328"/>
      <c r="OLD848" s="328"/>
      <c r="OLE848" s="328"/>
      <c r="OLF848" s="328"/>
      <c r="OLG848" s="328"/>
      <c r="OLH848" s="328"/>
      <c r="OLI848" s="328"/>
      <c r="OLJ848" s="328"/>
      <c r="OLK848" s="328"/>
      <c r="OLL848" s="328"/>
      <c r="OLM848" s="328"/>
      <c r="OLN848" s="328"/>
      <c r="OLO848" s="328"/>
      <c r="OLP848" s="328"/>
      <c r="OLQ848" s="328"/>
      <c r="OLR848" s="328"/>
      <c r="OLS848" s="328"/>
      <c r="OLT848" s="328"/>
      <c r="OLU848" s="328"/>
      <c r="OLV848" s="328"/>
      <c r="OLW848" s="328"/>
      <c r="OLX848" s="328"/>
      <c r="OLY848" s="328"/>
      <c r="OLZ848" s="328"/>
      <c r="OMA848" s="328"/>
      <c r="OMB848" s="328"/>
      <c r="OMC848" s="328"/>
      <c r="OMD848" s="328"/>
      <c r="OME848" s="328"/>
      <c r="OMF848" s="328"/>
      <c r="OMG848" s="328"/>
      <c r="OMH848" s="328"/>
      <c r="OMI848" s="328"/>
      <c r="OMJ848" s="328"/>
      <c r="OMK848" s="328"/>
      <c r="OML848" s="328"/>
      <c r="OMM848" s="328"/>
      <c r="OMN848" s="328"/>
      <c r="OMO848" s="328"/>
      <c r="OMP848" s="328"/>
      <c r="OMQ848" s="328"/>
      <c r="OMR848" s="328"/>
      <c r="OMS848" s="328"/>
      <c r="OMT848" s="328"/>
      <c r="OMU848" s="328"/>
      <c r="OMV848" s="328"/>
      <c r="OMW848" s="328"/>
      <c r="OMX848" s="328"/>
      <c r="OMY848" s="328"/>
      <c r="OMZ848" s="328"/>
      <c r="ONA848" s="328"/>
      <c r="ONB848" s="328"/>
      <c r="ONC848" s="328"/>
      <c r="OND848" s="328"/>
      <c r="ONE848" s="328"/>
      <c r="ONF848" s="328"/>
      <c r="ONG848" s="328"/>
      <c r="ONH848" s="328"/>
      <c r="ONI848" s="328"/>
      <c r="ONJ848" s="328"/>
      <c r="ONK848" s="328"/>
      <c r="ONL848" s="328"/>
      <c r="ONM848" s="328"/>
      <c r="ONN848" s="328"/>
      <c r="ONO848" s="328"/>
      <c r="ONP848" s="328"/>
      <c r="ONQ848" s="328"/>
      <c r="ONR848" s="328"/>
      <c r="ONS848" s="328"/>
      <c r="ONT848" s="328"/>
      <c r="ONU848" s="328"/>
      <c r="ONV848" s="328"/>
      <c r="ONW848" s="328"/>
      <c r="ONX848" s="328"/>
      <c r="ONY848" s="328"/>
      <c r="ONZ848" s="328"/>
      <c r="OOA848" s="328"/>
      <c r="OOB848" s="328"/>
      <c r="OOC848" s="328"/>
      <c r="OOD848" s="328"/>
      <c r="OOE848" s="328"/>
      <c r="OOF848" s="328"/>
      <c r="OOG848" s="328"/>
      <c r="OOH848" s="328"/>
      <c r="OOI848" s="328"/>
      <c r="OOJ848" s="328"/>
      <c r="OOK848" s="328"/>
      <c r="OOL848" s="328"/>
      <c r="OOM848" s="328"/>
      <c r="OON848" s="328"/>
      <c r="OOO848" s="328"/>
      <c r="OOP848" s="328"/>
      <c r="OOQ848" s="328"/>
      <c r="OOR848" s="328"/>
      <c r="OOS848" s="328"/>
      <c r="OOT848" s="328"/>
      <c r="OOU848" s="328"/>
      <c r="OOV848" s="328"/>
      <c r="OOW848" s="328"/>
      <c r="OOX848" s="328"/>
      <c r="OOY848" s="328"/>
      <c r="OOZ848" s="328"/>
      <c r="OPA848" s="328"/>
      <c r="OPB848" s="328"/>
      <c r="OPC848" s="328"/>
      <c r="OPD848" s="328"/>
      <c r="OPE848" s="328"/>
      <c r="OPF848" s="328"/>
      <c r="OPG848" s="328"/>
      <c r="OPH848" s="328"/>
      <c r="OPI848" s="328"/>
      <c r="OPJ848" s="328"/>
      <c r="OPK848" s="328"/>
      <c r="OPL848" s="328"/>
      <c r="OPM848" s="328"/>
      <c r="OPN848" s="328"/>
      <c r="OPO848" s="328"/>
      <c r="OPP848" s="328"/>
      <c r="OPQ848" s="328"/>
      <c r="OPR848" s="328"/>
      <c r="OPS848" s="328"/>
      <c r="OPT848" s="328"/>
      <c r="OPU848" s="328"/>
      <c r="OPV848" s="328"/>
      <c r="OPW848" s="328"/>
      <c r="OPX848" s="328"/>
      <c r="OPY848" s="328"/>
      <c r="OPZ848" s="328"/>
      <c r="OQA848" s="328"/>
      <c r="OQB848" s="328"/>
      <c r="OQC848" s="328"/>
      <c r="OQD848" s="328"/>
      <c r="OQE848" s="328"/>
      <c r="OQF848" s="328"/>
      <c r="OQG848" s="328"/>
      <c r="OQH848" s="328"/>
      <c r="OQI848" s="328"/>
      <c r="OQJ848" s="328"/>
      <c r="OQK848" s="328"/>
      <c r="OQL848" s="328"/>
      <c r="OQM848" s="328"/>
      <c r="OQN848" s="328"/>
      <c r="OQO848" s="328"/>
      <c r="OQP848" s="328"/>
      <c r="OQQ848" s="328"/>
      <c r="OQR848" s="328"/>
      <c r="OQS848" s="328"/>
      <c r="OQT848" s="328"/>
      <c r="OQU848" s="328"/>
      <c r="OQV848" s="328"/>
      <c r="OQW848" s="328"/>
      <c r="OQX848" s="328"/>
      <c r="OQY848" s="328"/>
      <c r="OQZ848" s="328"/>
      <c r="ORA848" s="328"/>
      <c r="ORB848" s="328"/>
      <c r="ORC848" s="328"/>
      <c r="ORD848" s="328"/>
      <c r="ORE848" s="328"/>
      <c r="ORF848" s="328"/>
      <c r="ORG848" s="328"/>
      <c r="ORH848" s="328"/>
      <c r="ORI848" s="328"/>
      <c r="ORJ848" s="328"/>
      <c r="ORK848" s="328"/>
      <c r="ORL848" s="328"/>
      <c r="ORM848" s="328"/>
      <c r="ORN848" s="328"/>
      <c r="ORO848" s="328"/>
      <c r="ORP848" s="328"/>
      <c r="ORQ848" s="328"/>
      <c r="ORR848" s="328"/>
      <c r="ORS848" s="328"/>
      <c r="ORT848" s="328"/>
      <c r="ORU848" s="328"/>
      <c r="ORV848" s="328"/>
      <c r="ORW848" s="328"/>
      <c r="ORX848" s="328"/>
      <c r="ORY848" s="328"/>
      <c r="ORZ848" s="328"/>
      <c r="OSA848" s="328"/>
      <c r="OSB848" s="328"/>
      <c r="OSC848" s="328"/>
      <c r="OSD848" s="328"/>
      <c r="OSE848" s="328"/>
      <c r="OSF848" s="328"/>
      <c r="OSG848" s="328"/>
      <c r="OSH848" s="328"/>
      <c r="OSI848" s="328"/>
      <c r="OSJ848" s="328"/>
      <c r="OSK848" s="328"/>
      <c r="OSL848" s="328"/>
      <c r="OSM848" s="328"/>
      <c r="OSN848" s="328"/>
      <c r="OSO848" s="328"/>
      <c r="OSP848" s="328"/>
      <c r="OSQ848" s="328"/>
      <c r="OSR848" s="328"/>
      <c r="OSS848" s="328"/>
      <c r="OST848" s="328"/>
      <c r="OSU848" s="328"/>
      <c r="OSV848" s="328"/>
      <c r="OSW848" s="328"/>
      <c r="OSX848" s="328"/>
      <c r="OSY848" s="328"/>
      <c r="OSZ848" s="328"/>
      <c r="OTA848" s="328"/>
      <c r="OTB848" s="328"/>
      <c r="OTC848" s="328"/>
      <c r="OTD848" s="328"/>
      <c r="OTE848" s="328"/>
      <c r="OTF848" s="328"/>
      <c r="OTG848" s="328"/>
      <c r="OTH848" s="328"/>
      <c r="OTI848" s="328"/>
      <c r="OTJ848" s="328"/>
      <c r="OTK848" s="328"/>
      <c r="OTL848" s="328"/>
      <c r="OTM848" s="328"/>
      <c r="OTN848" s="328"/>
      <c r="OTO848" s="328"/>
      <c r="OTP848" s="328"/>
      <c r="OTQ848" s="328"/>
      <c r="OTR848" s="328"/>
      <c r="OTS848" s="328"/>
      <c r="OTT848" s="328"/>
      <c r="OTU848" s="328"/>
      <c r="OTV848" s="328"/>
      <c r="OTW848" s="328"/>
      <c r="OTX848" s="328"/>
      <c r="OTY848" s="328"/>
      <c r="OTZ848" s="328"/>
      <c r="OUA848" s="328"/>
      <c r="OUB848" s="328"/>
      <c r="OUC848" s="328"/>
      <c r="OUD848" s="328"/>
      <c r="OUE848" s="328"/>
      <c r="OUF848" s="328"/>
      <c r="OUG848" s="328"/>
      <c r="OUH848" s="328"/>
      <c r="OUI848" s="328"/>
      <c r="OUJ848" s="328"/>
      <c r="OUK848" s="328"/>
      <c r="OUL848" s="328"/>
      <c r="OUM848" s="328"/>
      <c r="OUN848" s="328"/>
      <c r="OUO848" s="328"/>
      <c r="OUP848" s="328"/>
      <c r="OUQ848" s="328"/>
      <c r="OUR848" s="328"/>
      <c r="OUS848" s="328"/>
      <c r="OUT848" s="328"/>
      <c r="OUU848" s="328"/>
      <c r="OUV848" s="328"/>
      <c r="OUW848" s="328"/>
      <c r="OUX848" s="328"/>
      <c r="OUY848" s="328"/>
      <c r="OUZ848" s="328"/>
      <c r="OVA848" s="328"/>
      <c r="OVB848" s="328"/>
      <c r="OVC848" s="328"/>
      <c r="OVD848" s="328"/>
      <c r="OVE848" s="328"/>
      <c r="OVF848" s="328"/>
      <c r="OVG848" s="328"/>
      <c r="OVH848" s="328"/>
      <c r="OVI848" s="328"/>
      <c r="OVJ848" s="328"/>
      <c r="OVK848" s="328"/>
      <c r="OVL848" s="328"/>
      <c r="OVM848" s="328"/>
      <c r="OVN848" s="328"/>
      <c r="OVO848" s="328"/>
      <c r="OVP848" s="328"/>
      <c r="OVQ848" s="328"/>
      <c r="OVR848" s="328"/>
      <c r="OVS848" s="328"/>
      <c r="OVT848" s="328"/>
      <c r="OVU848" s="328"/>
      <c r="OVV848" s="328"/>
      <c r="OVW848" s="328"/>
      <c r="OVX848" s="328"/>
      <c r="OVY848" s="328"/>
      <c r="OVZ848" s="328"/>
      <c r="OWA848" s="328"/>
      <c r="OWB848" s="328"/>
      <c r="OWC848" s="328"/>
      <c r="OWD848" s="328"/>
      <c r="OWE848" s="328"/>
      <c r="OWF848" s="328"/>
      <c r="OWG848" s="328"/>
      <c r="OWH848" s="328"/>
      <c r="OWI848" s="328"/>
      <c r="OWJ848" s="328"/>
      <c r="OWK848" s="328"/>
      <c r="OWL848" s="328"/>
      <c r="OWM848" s="328"/>
      <c r="OWN848" s="328"/>
      <c r="OWO848" s="328"/>
      <c r="OWP848" s="328"/>
      <c r="OWQ848" s="328"/>
      <c r="OWR848" s="328"/>
      <c r="OWS848" s="328"/>
      <c r="OWT848" s="328"/>
      <c r="OWU848" s="328"/>
      <c r="OWV848" s="328"/>
      <c r="OWW848" s="328"/>
      <c r="OWX848" s="328"/>
      <c r="OWY848" s="328"/>
      <c r="OWZ848" s="328"/>
      <c r="OXA848" s="328"/>
      <c r="OXB848" s="328"/>
      <c r="OXC848" s="328"/>
      <c r="OXD848" s="328"/>
      <c r="OXE848" s="328"/>
      <c r="OXF848" s="328"/>
      <c r="OXG848" s="328"/>
      <c r="OXH848" s="328"/>
      <c r="OXI848" s="328"/>
      <c r="OXJ848" s="328"/>
      <c r="OXK848" s="328"/>
      <c r="OXL848" s="328"/>
      <c r="OXM848" s="328"/>
      <c r="OXN848" s="328"/>
      <c r="OXO848" s="328"/>
      <c r="OXP848" s="328"/>
      <c r="OXQ848" s="328"/>
      <c r="OXR848" s="328"/>
      <c r="OXS848" s="328"/>
      <c r="OXT848" s="328"/>
      <c r="OXU848" s="328"/>
      <c r="OXV848" s="328"/>
      <c r="OXW848" s="328"/>
      <c r="OXX848" s="328"/>
      <c r="OXY848" s="328"/>
      <c r="OXZ848" s="328"/>
      <c r="OYA848" s="328"/>
      <c r="OYB848" s="328"/>
      <c r="OYC848" s="328"/>
      <c r="OYD848" s="328"/>
      <c r="OYE848" s="328"/>
      <c r="OYF848" s="328"/>
      <c r="OYG848" s="328"/>
      <c r="OYH848" s="328"/>
      <c r="OYI848" s="328"/>
      <c r="OYJ848" s="328"/>
      <c r="OYK848" s="328"/>
      <c r="OYL848" s="328"/>
      <c r="OYM848" s="328"/>
      <c r="OYN848" s="328"/>
      <c r="OYO848" s="328"/>
      <c r="OYP848" s="328"/>
      <c r="OYQ848" s="328"/>
      <c r="OYR848" s="328"/>
      <c r="OYS848" s="328"/>
      <c r="OYT848" s="328"/>
      <c r="OYU848" s="328"/>
      <c r="OYV848" s="328"/>
      <c r="OYW848" s="328"/>
      <c r="OYX848" s="328"/>
      <c r="OYY848" s="328"/>
      <c r="OYZ848" s="328"/>
      <c r="OZA848" s="328"/>
      <c r="OZB848" s="328"/>
      <c r="OZC848" s="328"/>
      <c r="OZD848" s="328"/>
      <c r="OZE848" s="328"/>
      <c r="OZF848" s="328"/>
      <c r="OZG848" s="328"/>
      <c r="OZH848" s="328"/>
      <c r="OZI848" s="328"/>
      <c r="OZJ848" s="328"/>
      <c r="OZK848" s="328"/>
      <c r="OZL848" s="328"/>
      <c r="OZM848" s="328"/>
      <c r="OZN848" s="328"/>
      <c r="OZO848" s="328"/>
      <c r="OZP848" s="328"/>
      <c r="OZQ848" s="328"/>
      <c r="OZR848" s="328"/>
      <c r="OZS848" s="328"/>
      <c r="OZT848" s="328"/>
      <c r="OZU848" s="328"/>
      <c r="OZV848" s="328"/>
      <c r="OZW848" s="328"/>
      <c r="OZX848" s="328"/>
      <c r="OZY848" s="328"/>
      <c r="OZZ848" s="328"/>
      <c r="PAA848" s="328"/>
      <c r="PAB848" s="328"/>
      <c r="PAC848" s="328"/>
      <c r="PAD848" s="328"/>
      <c r="PAE848" s="328"/>
      <c r="PAF848" s="328"/>
      <c r="PAG848" s="328"/>
      <c r="PAH848" s="328"/>
      <c r="PAI848" s="328"/>
      <c r="PAJ848" s="328"/>
      <c r="PAK848" s="328"/>
      <c r="PAL848" s="328"/>
      <c r="PAM848" s="328"/>
      <c r="PAN848" s="328"/>
      <c r="PAO848" s="328"/>
      <c r="PAP848" s="328"/>
      <c r="PAQ848" s="328"/>
      <c r="PAR848" s="328"/>
      <c r="PAS848" s="328"/>
      <c r="PAT848" s="328"/>
      <c r="PAU848" s="328"/>
      <c r="PAV848" s="328"/>
      <c r="PAW848" s="328"/>
      <c r="PAX848" s="328"/>
      <c r="PAY848" s="328"/>
      <c r="PAZ848" s="328"/>
      <c r="PBA848" s="328"/>
      <c r="PBB848" s="328"/>
      <c r="PBC848" s="328"/>
      <c r="PBD848" s="328"/>
      <c r="PBE848" s="328"/>
      <c r="PBF848" s="328"/>
      <c r="PBG848" s="328"/>
      <c r="PBH848" s="328"/>
      <c r="PBI848" s="328"/>
      <c r="PBJ848" s="328"/>
      <c r="PBK848" s="328"/>
      <c r="PBL848" s="328"/>
      <c r="PBM848" s="328"/>
      <c r="PBN848" s="328"/>
      <c r="PBO848" s="328"/>
      <c r="PBP848" s="328"/>
      <c r="PBQ848" s="328"/>
      <c r="PBR848" s="328"/>
      <c r="PBS848" s="328"/>
      <c r="PBT848" s="328"/>
      <c r="PBU848" s="328"/>
      <c r="PBV848" s="328"/>
      <c r="PBW848" s="328"/>
      <c r="PBX848" s="328"/>
      <c r="PBY848" s="328"/>
      <c r="PBZ848" s="328"/>
      <c r="PCA848" s="328"/>
      <c r="PCB848" s="328"/>
      <c r="PCC848" s="328"/>
      <c r="PCD848" s="328"/>
      <c r="PCE848" s="328"/>
      <c r="PCF848" s="328"/>
      <c r="PCG848" s="328"/>
      <c r="PCH848" s="328"/>
      <c r="PCI848" s="328"/>
      <c r="PCJ848" s="328"/>
      <c r="PCK848" s="328"/>
      <c r="PCL848" s="328"/>
      <c r="PCM848" s="328"/>
      <c r="PCN848" s="328"/>
      <c r="PCO848" s="328"/>
      <c r="PCP848" s="328"/>
      <c r="PCQ848" s="328"/>
      <c r="PCR848" s="328"/>
      <c r="PCS848" s="328"/>
      <c r="PCT848" s="328"/>
      <c r="PCU848" s="328"/>
      <c r="PCV848" s="328"/>
      <c r="PCW848" s="328"/>
      <c r="PCX848" s="328"/>
      <c r="PCY848" s="328"/>
      <c r="PCZ848" s="328"/>
      <c r="PDA848" s="328"/>
      <c r="PDB848" s="328"/>
      <c r="PDC848" s="328"/>
      <c r="PDD848" s="328"/>
      <c r="PDE848" s="328"/>
      <c r="PDF848" s="328"/>
      <c r="PDG848" s="328"/>
      <c r="PDH848" s="328"/>
      <c r="PDI848" s="328"/>
      <c r="PDJ848" s="328"/>
      <c r="PDK848" s="328"/>
      <c r="PDL848" s="328"/>
      <c r="PDM848" s="328"/>
      <c r="PDN848" s="328"/>
      <c r="PDO848" s="328"/>
      <c r="PDP848" s="328"/>
      <c r="PDQ848" s="328"/>
      <c r="PDR848" s="328"/>
      <c r="PDS848" s="328"/>
      <c r="PDT848" s="328"/>
      <c r="PDU848" s="328"/>
      <c r="PDV848" s="328"/>
      <c r="PDW848" s="328"/>
      <c r="PDX848" s="328"/>
      <c r="PDY848" s="328"/>
      <c r="PDZ848" s="328"/>
      <c r="PEA848" s="328"/>
      <c r="PEB848" s="328"/>
      <c r="PEC848" s="328"/>
      <c r="PED848" s="328"/>
      <c r="PEE848" s="328"/>
      <c r="PEF848" s="328"/>
      <c r="PEG848" s="328"/>
      <c r="PEH848" s="328"/>
      <c r="PEI848" s="328"/>
      <c r="PEJ848" s="328"/>
      <c r="PEK848" s="328"/>
      <c r="PEL848" s="328"/>
      <c r="PEM848" s="328"/>
      <c r="PEN848" s="328"/>
      <c r="PEO848" s="328"/>
      <c r="PEP848" s="328"/>
      <c r="PEQ848" s="328"/>
      <c r="PER848" s="328"/>
      <c r="PES848" s="328"/>
      <c r="PET848" s="328"/>
      <c r="PEU848" s="328"/>
      <c r="PEV848" s="328"/>
      <c r="PEW848" s="328"/>
      <c r="PEX848" s="328"/>
      <c r="PEY848" s="328"/>
      <c r="PEZ848" s="328"/>
      <c r="PFA848" s="328"/>
      <c r="PFB848" s="328"/>
      <c r="PFC848" s="328"/>
      <c r="PFD848" s="328"/>
      <c r="PFE848" s="328"/>
      <c r="PFF848" s="328"/>
      <c r="PFG848" s="328"/>
      <c r="PFH848" s="328"/>
      <c r="PFI848" s="328"/>
      <c r="PFJ848" s="328"/>
      <c r="PFK848" s="328"/>
      <c r="PFL848" s="328"/>
      <c r="PFM848" s="328"/>
      <c r="PFN848" s="328"/>
      <c r="PFO848" s="328"/>
      <c r="PFP848" s="328"/>
      <c r="PFQ848" s="328"/>
      <c r="PFR848" s="328"/>
      <c r="PFS848" s="328"/>
      <c r="PFT848" s="328"/>
      <c r="PFU848" s="328"/>
      <c r="PFV848" s="328"/>
      <c r="PFW848" s="328"/>
      <c r="PFX848" s="328"/>
      <c r="PFY848" s="328"/>
      <c r="PFZ848" s="328"/>
      <c r="PGA848" s="328"/>
      <c r="PGB848" s="328"/>
      <c r="PGC848" s="328"/>
      <c r="PGD848" s="328"/>
      <c r="PGE848" s="328"/>
      <c r="PGF848" s="328"/>
      <c r="PGG848" s="328"/>
      <c r="PGH848" s="328"/>
      <c r="PGI848" s="328"/>
      <c r="PGJ848" s="328"/>
      <c r="PGK848" s="328"/>
      <c r="PGL848" s="328"/>
      <c r="PGM848" s="328"/>
      <c r="PGN848" s="328"/>
      <c r="PGO848" s="328"/>
      <c r="PGP848" s="328"/>
      <c r="PGQ848" s="328"/>
      <c r="PGR848" s="328"/>
      <c r="PGS848" s="328"/>
      <c r="PGT848" s="328"/>
      <c r="PGU848" s="328"/>
      <c r="PGV848" s="328"/>
      <c r="PGW848" s="328"/>
      <c r="PGX848" s="328"/>
      <c r="PGY848" s="328"/>
      <c r="PGZ848" s="328"/>
      <c r="PHA848" s="328"/>
      <c r="PHB848" s="328"/>
      <c r="PHC848" s="328"/>
      <c r="PHD848" s="328"/>
      <c r="PHE848" s="328"/>
      <c r="PHF848" s="328"/>
      <c r="PHG848" s="328"/>
      <c r="PHH848" s="328"/>
      <c r="PHI848" s="328"/>
      <c r="PHJ848" s="328"/>
      <c r="PHK848" s="328"/>
      <c r="PHL848" s="328"/>
      <c r="PHM848" s="328"/>
      <c r="PHN848" s="328"/>
      <c r="PHO848" s="328"/>
      <c r="PHP848" s="328"/>
      <c r="PHQ848" s="328"/>
      <c r="PHR848" s="328"/>
      <c r="PHS848" s="328"/>
      <c r="PHT848" s="328"/>
      <c r="PHU848" s="328"/>
      <c r="PHV848" s="328"/>
      <c r="PHW848" s="328"/>
      <c r="PHX848" s="328"/>
      <c r="PHY848" s="328"/>
      <c r="PHZ848" s="328"/>
      <c r="PIA848" s="328"/>
      <c r="PIB848" s="328"/>
      <c r="PIC848" s="328"/>
      <c r="PID848" s="328"/>
      <c r="PIE848" s="328"/>
      <c r="PIF848" s="328"/>
      <c r="PIG848" s="328"/>
      <c r="PIH848" s="328"/>
      <c r="PII848" s="328"/>
      <c r="PIJ848" s="328"/>
      <c r="PIK848" s="328"/>
      <c r="PIL848" s="328"/>
      <c r="PIM848" s="328"/>
      <c r="PIN848" s="328"/>
      <c r="PIO848" s="328"/>
      <c r="PIP848" s="328"/>
      <c r="PIQ848" s="328"/>
      <c r="PIR848" s="328"/>
      <c r="PIS848" s="328"/>
      <c r="PIT848" s="328"/>
      <c r="PIU848" s="328"/>
      <c r="PIV848" s="328"/>
      <c r="PIW848" s="328"/>
      <c r="PIX848" s="328"/>
      <c r="PIY848" s="328"/>
      <c r="PIZ848" s="328"/>
      <c r="PJA848" s="328"/>
      <c r="PJB848" s="328"/>
      <c r="PJC848" s="328"/>
      <c r="PJD848" s="328"/>
      <c r="PJE848" s="328"/>
      <c r="PJF848" s="328"/>
      <c r="PJG848" s="328"/>
      <c r="PJH848" s="328"/>
      <c r="PJI848" s="328"/>
      <c r="PJJ848" s="328"/>
      <c r="PJK848" s="328"/>
      <c r="PJL848" s="328"/>
      <c r="PJM848" s="328"/>
      <c r="PJN848" s="328"/>
      <c r="PJO848" s="328"/>
      <c r="PJP848" s="328"/>
      <c r="PJQ848" s="328"/>
      <c r="PJR848" s="328"/>
      <c r="PJS848" s="328"/>
      <c r="PJT848" s="328"/>
      <c r="PJU848" s="328"/>
      <c r="PJV848" s="328"/>
      <c r="PJW848" s="328"/>
      <c r="PJX848" s="328"/>
      <c r="PJY848" s="328"/>
      <c r="PJZ848" s="328"/>
      <c r="PKA848" s="328"/>
      <c r="PKB848" s="328"/>
      <c r="PKC848" s="328"/>
      <c r="PKD848" s="328"/>
      <c r="PKE848" s="328"/>
      <c r="PKF848" s="328"/>
      <c r="PKG848" s="328"/>
      <c r="PKH848" s="328"/>
      <c r="PKI848" s="328"/>
      <c r="PKJ848" s="328"/>
      <c r="PKK848" s="328"/>
      <c r="PKL848" s="328"/>
      <c r="PKM848" s="328"/>
      <c r="PKN848" s="328"/>
      <c r="PKO848" s="328"/>
      <c r="PKP848" s="328"/>
      <c r="PKQ848" s="328"/>
      <c r="PKR848" s="328"/>
      <c r="PKS848" s="328"/>
      <c r="PKT848" s="328"/>
      <c r="PKU848" s="328"/>
      <c r="PKV848" s="328"/>
      <c r="PKW848" s="328"/>
      <c r="PKX848" s="328"/>
      <c r="PKY848" s="328"/>
      <c r="PKZ848" s="328"/>
      <c r="PLA848" s="328"/>
      <c r="PLB848" s="328"/>
      <c r="PLC848" s="328"/>
      <c r="PLD848" s="328"/>
      <c r="PLE848" s="328"/>
      <c r="PLF848" s="328"/>
      <c r="PLG848" s="328"/>
      <c r="PLH848" s="328"/>
      <c r="PLI848" s="328"/>
      <c r="PLJ848" s="328"/>
      <c r="PLK848" s="328"/>
      <c r="PLL848" s="328"/>
      <c r="PLM848" s="328"/>
      <c r="PLN848" s="328"/>
      <c r="PLO848" s="328"/>
      <c r="PLP848" s="328"/>
      <c r="PLQ848" s="328"/>
      <c r="PLR848" s="328"/>
      <c r="PLS848" s="328"/>
      <c r="PLT848" s="328"/>
      <c r="PLU848" s="328"/>
      <c r="PLV848" s="328"/>
      <c r="PLW848" s="328"/>
      <c r="PLX848" s="328"/>
      <c r="PLY848" s="328"/>
      <c r="PLZ848" s="328"/>
      <c r="PMA848" s="328"/>
      <c r="PMB848" s="328"/>
      <c r="PMC848" s="328"/>
      <c r="PMD848" s="328"/>
      <c r="PME848" s="328"/>
      <c r="PMF848" s="328"/>
      <c r="PMG848" s="328"/>
      <c r="PMH848" s="328"/>
      <c r="PMI848" s="328"/>
      <c r="PMJ848" s="328"/>
      <c r="PMK848" s="328"/>
      <c r="PML848" s="328"/>
      <c r="PMM848" s="328"/>
      <c r="PMN848" s="328"/>
      <c r="PMO848" s="328"/>
      <c r="PMP848" s="328"/>
      <c r="PMQ848" s="328"/>
      <c r="PMR848" s="328"/>
      <c r="PMS848" s="328"/>
      <c r="PMT848" s="328"/>
      <c r="PMU848" s="328"/>
      <c r="PMV848" s="328"/>
      <c r="PMW848" s="328"/>
      <c r="PMX848" s="328"/>
      <c r="PMY848" s="328"/>
      <c r="PMZ848" s="328"/>
      <c r="PNA848" s="328"/>
      <c r="PNB848" s="328"/>
      <c r="PNC848" s="328"/>
      <c r="PND848" s="328"/>
      <c r="PNE848" s="328"/>
      <c r="PNF848" s="328"/>
      <c r="PNG848" s="328"/>
      <c r="PNH848" s="328"/>
      <c r="PNI848" s="328"/>
      <c r="PNJ848" s="328"/>
      <c r="PNK848" s="328"/>
      <c r="PNL848" s="328"/>
      <c r="PNM848" s="328"/>
      <c r="PNN848" s="328"/>
      <c r="PNO848" s="328"/>
      <c r="PNP848" s="328"/>
      <c r="PNQ848" s="328"/>
      <c r="PNR848" s="328"/>
      <c r="PNS848" s="328"/>
      <c r="PNT848" s="328"/>
      <c r="PNU848" s="328"/>
      <c r="PNV848" s="328"/>
      <c r="PNW848" s="328"/>
      <c r="PNX848" s="328"/>
      <c r="PNY848" s="328"/>
      <c r="PNZ848" s="328"/>
      <c r="POA848" s="328"/>
      <c r="POB848" s="328"/>
      <c r="POC848" s="328"/>
      <c r="POD848" s="328"/>
      <c r="POE848" s="328"/>
      <c r="POF848" s="328"/>
      <c r="POG848" s="328"/>
      <c r="POH848" s="328"/>
      <c r="POI848" s="328"/>
      <c r="POJ848" s="328"/>
      <c r="POK848" s="328"/>
      <c r="POL848" s="328"/>
      <c r="POM848" s="328"/>
      <c r="PON848" s="328"/>
      <c r="POO848" s="328"/>
      <c r="POP848" s="328"/>
      <c r="POQ848" s="328"/>
      <c r="POR848" s="328"/>
      <c r="POS848" s="328"/>
      <c r="POT848" s="328"/>
      <c r="POU848" s="328"/>
      <c r="POV848" s="328"/>
      <c r="POW848" s="328"/>
      <c r="POX848" s="328"/>
      <c r="POY848" s="328"/>
      <c r="POZ848" s="328"/>
      <c r="PPA848" s="328"/>
      <c r="PPB848" s="328"/>
      <c r="PPC848" s="328"/>
      <c r="PPD848" s="328"/>
      <c r="PPE848" s="328"/>
      <c r="PPF848" s="328"/>
      <c r="PPG848" s="328"/>
      <c r="PPH848" s="328"/>
      <c r="PPI848" s="328"/>
      <c r="PPJ848" s="328"/>
      <c r="PPK848" s="328"/>
      <c r="PPL848" s="328"/>
      <c r="PPM848" s="328"/>
      <c r="PPN848" s="328"/>
      <c r="PPO848" s="328"/>
      <c r="PPP848" s="328"/>
      <c r="PPQ848" s="328"/>
      <c r="PPR848" s="328"/>
      <c r="PPS848" s="328"/>
      <c r="PPT848" s="328"/>
      <c r="PPU848" s="328"/>
      <c r="PPV848" s="328"/>
      <c r="PPW848" s="328"/>
      <c r="PPX848" s="328"/>
      <c r="PPY848" s="328"/>
      <c r="PPZ848" s="328"/>
      <c r="PQA848" s="328"/>
      <c r="PQB848" s="328"/>
      <c r="PQC848" s="328"/>
      <c r="PQD848" s="328"/>
      <c r="PQE848" s="328"/>
      <c r="PQF848" s="328"/>
      <c r="PQG848" s="328"/>
      <c r="PQH848" s="328"/>
      <c r="PQI848" s="328"/>
      <c r="PQJ848" s="328"/>
      <c r="PQK848" s="328"/>
      <c r="PQL848" s="328"/>
      <c r="PQM848" s="328"/>
      <c r="PQN848" s="328"/>
      <c r="PQO848" s="328"/>
      <c r="PQP848" s="328"/>
      <c r="PQQ848" s="328"/>
      <c r="PQR848" s="328"/>
      <c r="PQS848" s="328"/>
      <c r="PQT848" s="328"/>
      <c r="PQU848" s="328"/>
      <c r="PQV848" s="328"/>
      <c r="PQW848" s="328"/>
      <c r="PQX848" s="328"/>
      <c r="PQY848" s="328"/>
      <c r="PQZ848" s="328"/>
      <c r="PRA848" s="328"/>
      <c r="PRB848" s="328"/>
      <c r="PRC848" s="328"/>
      <c r="PRD848" s="328"/>
      <c r="PRE848" s="328"/>
      <c r="PRF848" s="328"/>
      <c r="PRG848" s="328"/>
      <c r="PRH848" s="328"/>
      <c r="PRI848" s="328"/>
      <c r="PRJ848" s="328"/>
      <c r="PRK848" s="328"/>
      <c r="PRL848" s="328"/>
      <c r="PRM848" s="328"/>
      <c r="PRN848" s="328"/>
      <c r="PRO848" s="328"/>
      <c r="PRP848" s="328"/>
      <c r="PRQ848" s="328"/>
      <c r="PRR848" s="328"/>
      <c r="PRS848" s="328"/>
      <c r="PRT848" s="328"/>
      <c r="PRU848" s="328"/>
      <c r="PRV848" s="328"/>
      <c r="PRW848" s="328"/>
      <c r="PRX848" s="328"/>
      <c r="PRY848" s="328"/>
      <c r="PRZ848" s="328"/>
      <c r="PSA848" s="328"/>
      <c r="PSB848" s="328"/>
      <c r="PSC848" s="328"/>
      <c r="PSD848" s="328"/>
      <c r="PSE848" s="328"/>
      <c r="PSF848" s="328"/>
      <c r="PSG848" s="328"/>
      <c r="PSH848" s="328"/>
      <c r="PSI848" s="328"/>
      <c r="PSJ848" s="328"/>
      <c r="PSK848" s="328"/>
      <c r="PSL848" s="328"/>
      <c r="PSM848" s="328"/>
      <c r="PSN848" s="328"/>
      <c r="PSO848" s="328"/>
      <c r="PSP848" s="328"/>
      <c r="PSQ848" s="328"/>
      <c r="PSR848" s="328"/>
      <c r="PSS848" s="328"/>
      <c r="PST848" s="328"/>
      <c r="PSU848" s="328"/>
      <c r="PSV848" s="328"/>
      <c r="PSW848" s="328"/>
      <c r="PSX848" s="328"/>
      <c r="PSY848" s="328"/>
      <c r="PSZ848" s="328"/>
      <c r="PTA848" s="328"/>
      <c r="PTB848" s="328"/>
      <c r="PTC848" s="328"/>
      <c r="PTD848" s="328"/>
      <c r="PTE848" s="328"/>
      <c r="PTF848" s="328"/>
      <c r="PTG848" s="328"/>
      <c r="PTH848" s="328"/>
      <c r="PTI848" s="328"/>
      <c r="PTJ848" s="328"/>
      <c r="PTK848" s="328"/>
      <c r="PTL848" s="328"/>
      <c r="PTM848" s="328"/>
      <c r="PTN848" s="328"/>
      <c r="PTO848" s="328"/>
      <c r="PTP848" s="328"/>
      <c r="PTQ848" s="328"/>
      <c r="PTR848" s="328"/>
      <c r="PTS848" s="328"/>
      <c r="PTT848" s="328"/>
      <c r="PTU848" s="328"/>
      <c r="PTV848" s="328"/>
      <c r="PTW848" s="328"/>
      <c r="PTX848" s="328"/>
      <c r="PTY848" s="328"/>
      <c r="PTZ848" s="328"/>
      <c r="PUA848" s="328"/>
      <c r="PUB848" s="328"/>
      <c r="PUC848" s="328"/>
      <c r="PUD848" s="328"/>
      <c r="PUE848" s="328"/>
      <c r="PUF848" s="328"/>
      <c r="PUG848" s="328"/>
      <c r="PUH848" s="328"/>
      <c r="PUI848" s="328"/>
      <c r="PUJ848" s="328"/>
      <c r="PUK848" s="328"/>
      <c r="PUL848" s="328"/>
      <c r="PUM848" s="328"/>
      <c r="PUN848" s="328"/>
      <c r="PUO848" s="328"/>
      <c r="PUP848" s="328"/>
      <c r="PUQ848" s="328"/>
      <c r="PUR848" s="328"/>
      <c r="PUS848" s="328"/>
      <c r="PUT848" s="328"/>
      <c r="PUU848" s="328"/>
      <c r="PUV848" s="328"/>
      <c r="PUW848" s="328"/>
      <c r="PUX848" s="328"/>
      <c r="PUY848" s="328"/>
      <c r="PUZ848" s="328"/>
      <c r="PVA848" s="328"/>
      <c r="PVB848" s="328"/>
      <c r="PVC848" s="328"/>
      <c r="PVD848" s="328"/>
      <c r="PVE848" s="328"/>
      <c r="PVF848" s="328"/>
      <c r="PVG848" s="328"/>
      <c r="PVH848" s="328"/>
      <c r="PVI848" s="328"/>
      <c r="PVJ848" s="328"/>
      <c r="PVK848" s="328"/>
      <c r="PVL848" s="328"/>
      <c r="PVM848" s="328"/>
      <c r="PVN848" s="328"/>
      <c r="PVO848" s="328"/>
      <c r="PVP848" s="328"/>
      <c r="PVQ848" s="328"/>
      <c r="PVR848" s="328"/>
      <c r="PVS848" s="328"/>
      <c r="PVT848" s="328"/>
      <c r="PVU848" s="328"/>
      <c r="PVV848" s="328"/>
      <c r="PVW848" s="328"/>
      <c r="PVX848" s="328"/>
      <c r="PVY848" s="328"/>
      <c r="PVZ848" s="328"/>
      <c r="PWA848" s="328"/>
      <c r="PWB848" s="328"/>
      <c r="PWC848" s="328"/>
      <c r="PWD848" s="328"/>
      <c r="PWE848" s="328"/>
      <c r="PWF848" s="328"/>
      <c r="PWG848" s="328"/>
      <c r="PWH848" s="328"/>
      <c r="PWI848" s="328"/>
      <c r="PWJ848" s="328"/>
      <c r="PWK848" s="328"/>
      <c r="PWL848" s="328"/>
      <c r="PWM848" s="328"/>
      <c r="PWN848" s="328"/>
      <c r="PWO848" s="328"/>
      <c r="PWP848" s="328"/>
      <c r="PWQ848" s="328"/>
      <c r="PWR848" s="328"/>
      <c r="PWS848" s="328"/>
      <c r="PWT848" s="328"/>
      <c r="PWU848" s="328"/>
      <c r="PWV848" s="328"/>
      <c r="PWW848" s="328"/>
      <c r="PWX848" s="328"/>
      <c r="PWY848" s="328"/>
      <c r="PWZ848" s="328"/>
      <c r="PXA848" s="328"/>
      <c r="PXB848" s="328"/>
      <c r="PXC848" s="328"/>
      <c r="PXD848" s="328"/>
      <c r="PXE848" s="328"/>
      <c r="PXF848" s="328"/>
      <c r="PXG848" s="328"/>
      <c r="PXH848" s="328"/>
      <c r="PXI848" s="328"/>
      <c r="PXJ848" s="328"/>
      <c r="PXK848" s="328"/>
      <c r="PXL848" s="328"/>
      <c r="PXM848" s="328"/>
      <c r="PXN848" s="328"/>
      <c r="PXO848" s="328"/>
      <c r="PXP848" s="328"/>
      <c r="PXQ848" s="328"/>
      <c r="PXR848" s="328"/>
      <c r="PXS848" s="328"/>
      <c r="PXT848" s="328"/>
      <c r="PXU848" s="328"/>
      <c r="PXV848" s="328"/>
      <c r="PXW848" s="328"/>
      <c r="PXX848" s="328"/>
      <c r="PXY848" s="328"/>
      <c r="PXZ848" s="328"/>
      <c r="PYA848" s="328"/>
      <c r="PYB848" s="328"/>
      <c r="PYC848" s="328"/>
      <c r="PYD848" s="328"/>
      <c r="PYE848" s="328"/>
      <c r="PYF848" s="328"/>
      <c r="PYG848" s="328"/>
      <c r="PYH848" s="328"/>
      <c r="PYI848" s="328"/>
      <c r="PYJ848" s="328"/>
      <c r="PYK848" s="328"/>
      <c r="PYL848" s="328"/>
      <c r="PYM848" s="328"/>
      <c r="PYN848" s="328"/>
      <c r="PYO848" s="328"/>
      <c r="PYP848" s="328"/>
      <c r="PYQ848" s="328"/>
      <c r="PYR848" s="328"/>
      <c r="PYS848" s="328"/>
      <c r="PYT848" s="328"/>
      <c r="PYU848" s="328"/>
      <c r="PYV848" s="328"/>
      <c r="PYW848" s="328"/>
      <c r="PYX848" s="328"/>
      <c r="PYY848" s="328"/>
      <c r="PYZ848" s="328"/>
      <c r="PZA848" s="328"/>
      <c r="PZB848" s="328"/>
      <c r="PZC848" s="328"/>
      <c r="PZD848" s="328"/>
      <c r="PZE848" s="328"/>
      <c r="PZF848" s="328"/>
      <c r="PZG848" s="328"/>
      <c r="PZH848" s="328"/>
      <c r="PZI848" s="328"/>
      <c r="PZJ848" s="328"/>
      <c r="PZK848" s="328"/>
      <c r="PZL848" s="328"/>
      <c r="PZM848" s="328"/>
      <c r="PZN848" s="328"/>
      <c r="PZO848" s="328"/>
      <c r="PZP848" s="328"/>
      <c r="PZQ848" s="328"/>
      <c r="PZR848" s="328"/>
      <c r="PZS848" s="328"/>
      <c r="PZT848" s="328"/>
      <c r="PZU848" s="328"/>
      <c r="PZV848" s="328"/>
      <c r="PZW848" s="328"/>
      <c r="PZX848" s="328"/>
      <c r="PZY848" s="328"/>
      <c r="PZZ848" s="328"/>
      <c r="QAA848" s="328"/>
      <c r="QAB848" s="328"/>
      <c r="QAC848" s="328"/>
      <c r="QAD848" s="328"/>
      <c r="QAE848" s="328"/>
      <c r="QAF848" s="328"/>
      <c r="QAG848" s="328"/>
      <c r="QAH848" s="328"/>
      <c r="QAI848" s="328"/>
      <c r="QAJ848" s="328"/>
      <c r="QAK848" s="328"/>
      <c r="QAL848" s="328"/>
      <c r="QAM848" s="328"/>
      <c r="QAN848" s="328"/>
      <c r="QAO848" s="328"/>
      <c r="QAP848" s="328"/>
      <c r="QAQ848" s="328"/>
      <c r="QAR848" s="328"/>
      <c r="QAS848" s="328"/>
      <c r="QAT848" s="328"/>
      <c r="QAU848" s="328"/>
      <c r="QAV848" s="328"/>
      <c r="QAW848" s="328"/>
      <c r="QAX848" s="328"/>
      <c r="QAY848" s="328"/>
      <c r="QAZ848" s="328"/>
      <c r="QBA848" s="328"/>
      <c r="QBB848" s="328"/>
      <c r="QBC848" s="328"/>
      <c r="QBD848" s="328"/>
      <c r="QBE848" s="328"/>
      <c r="QBF848" s="328"/>
      <c r="QBG848" s="328"/>
      <c r="QBH848" s="328"/>
      <c r="QBI848" s="328"/>
      <c r="QBJ848" s="328"/>
      <c r="QBK848" s="328"/>
      <c r="QBL848" s="328"/>
      <c r="QBM848" s="328"/>
      <c r="QBN848" s="328"/>
      <c r="QBO848" s="328"/>
      <c r="QBP848" s="328"/>
      <c r="QBQ848" s="328"/>
      <c r="QBR848" s="328"/>
      <c r="QBS848" s="328"/>
      <c r="QBT848" s="328"/>
      <c r="QBU848" s="328"/>
      <c r="QBV848" s="328"/>
      <c r="QBW848" s="328"/>
      <c r="QBX848" s="328"/>
      <c r="QBY848" s="328"/>
      <c r="QBZ848" s="328"/>
      <c r="QCA848" s="328"/>
      <c r="QCB848" s="328"/>
      <c r="QCC848" s="328"/>
      <c r="QCD848" s="328"/>
      <c r="QCE848" s="328"/>
      <c r="QCF848" s="328"/>
      <c r="QCG848" s="328"/>
      <c r="QCH848" s="328"/>
      <c r="QCI848" s="328"/>
      <c r="QCJ848" s="328"/>
      <c r="QCK848" s="328"/>
      <c r="QCL848" s="328"/>
      <c r="QCM848" s="328"/>
      <c r="QCN848" s="328"/>
      <c r="QCO848" s="328"/>
      <c r="QCP848" s="328"/>
      <c r="QCQ848" s="328"/>
      <c r="QCR848" s="328"/>
      <c r="QCS848" s="328"/>
      <c r="QCT848" s="328"/>
      <c r="QCU848" s="328"/>
      <c r="QCV848" s="328"/>
      <c r="QCW848" s="328"/>
      <c r="QCX848" s="328"/>
      <c r="QCY848" s="328"/>
      <c r="QCZ848" s="328"/>
      <c r="QDA848" s="328"/>
      <c r="QDB848" s="328"/>
      <c r="QDC848" s="328"/>
      <c r="QDD848" s="328"/>
      <c r="QDE848" s="328"/>
      <c r="QDF848" s="328"/>
      <c r="QDG848" s="328"/>
      <c r="QDH848" s="328"/>
      <c r="QDI848" s="328"/>
      <c r="QDJ848" s="328"/>
      <c r="QDK848" s="328"/>
      <c r="QDL848" s="328"/>
      <c r="QDM848" s="328"/>
      <c r="QDN848" s="328"/>
      <c r="QDO848" s="328"/>
      <c r="QDP848" s="328"/>
      <c r="QDQ848" s="328"/>
      <c r="QDR848" s="328"/>
      <c r="QDS848" s="328"/>
      <c r="QDT848" s="328"/>
      <c r="QDU848" s="328"/>
      <c r="QDV848" s="328"/>
      <c r="QDW848" s="328"/>
      <c r="QDX848" s="328"/>
      <c r="QDY848" s="328"/>
      <c r="QDZ848" s="328"/>
      <c r="QEA848" s="328"/>
      <c r="QEB848" s="328"/>
      <c r="QEC848" s="328"/>
      <c r="QED848" s="328"/>
      <c r="QEE848" s="328"/>
      <c r="QEF848" s="328"/>
      <c r="QEG848" s="328"/>
      <c r="QEH848" s="328"/>
      <c r="QEI848" s="328"/>
      <c r="QEJ848" s="328"/>
      <c r="QEK848" s="328"/>
      <c r="QEL848" s="328"/>
      <c r="QEM848" s="328"/>
      <c r="QEN848" s="328"/>
      <c r="QEO848" s="328"/>
      <c r="QEP848" s="328"/>
      <c r="QEQ848" s="328"/>
      <c r="QER848" s="328"/>
      <c r="QES848" s="328"/>
      <c r="QET848" s="328"/>
      <c r="QEU848" s="328"/>
      <c r="QEV848" s="328"/>
      <c r="QEW848" s="328"/>
      <c r="QEX848" s="328"/>
      <c r="QEY848" s="328"/>
      <c r="QEZ848" s="328"/>
      <c r="QFA848" s="328"/>
      <c r="QFB848" s="328"/>
      <c r="QFC848" s="328"/>
      <c r="QFD848" s="328"/>
      <c r="QFE848" s="328"/>
      <c r="QFF848" s="328"/>
      <c r="QFG848" s="328"/>
      <c r="QFH848" s="328"/>
      <c r="QFI848" s="328"/>
      <c r="QFJ848" s="328"/>
      <c r="QFK848" s="328"/>
      <c r="QFL848" s="328"/>
      <c r="QFM848" s="328"/>
      <c r="QFN848" s="328"/>
      <c r="QFO848" s="328"/>
      <c r="QFP848" s="328"/>
      <c r="QFQ848" s="328"/>
      <c r="QFR848" s="328"/>
      <c r="QFS848" s="328"/>
      <c r="QFT848" s="328"/>
      <c r="QFU848" s="328"/>
      <c r="QFV848" s="328"/>
      <c r="QFW848" s="328"/>
      <c r="QFX848" s="328"/>
      <c r="QFY848" s="328"/>
      <c r="QFZ848" s="328"/>
      <c r="QGA848" s="328"/>
      <c r="QGB848" s="328"/>
      <c r="QGC848" s="328"/>
      <c r="QGD848" s="328"/>
      <c r="QGE848" s="328"/>
      <c r="QGF848" s="328"/>
      <c r="QGG848" s="328"/>
      <c r="QGH848" s="328"/>
      <c r="QGI848" s="328"/>
      <c r="QGJ848" s="328"/>
      <c r="QGK848" s="328"/>
      <c r="QGL848" s="328"/>
      <c r="QGM848" s="328"/>
      <c r="QGN848" s="328"/>
      <c r="QGO848" s="328"/>
      <c r="QGP848" s="328"/>
      <c r="QGQ848" s="328"/>
      <c r="QGR848" s="328"/>
      <c r="QGS848" s="328"/>
      <c r="QGT848" s="328"/>
      <c r="QGU848" s="328"/>
      <c r="QGV848" s="328"/>
      <c r="QGW848" s="328"/>
      <c r="QGX848" s="328"/>
      <c r="QGY848" s="328"/>
      <c r="QGZ848" s="328"/>
      <c r="QHA848" s="328"/>
      <c r="QHB848" s="328"/>
      <c r="QHC848" s="328"/>
      <c r="QHD848" s="328"/>
      <c r="QHE848" s="328"/>
      <c r="QHF848" s="328"/>
      <c r="QHG848" s="328"/>
      <c r="QHH848" s="328"/>
      <c r="QHI848" s="328"/>
      <c r="QHJ848" s="328"/>
      <c r="QHK848" s="328"/>
      <c r="QHL848" s="328"/>
      <c r="QHM848" s="328"/>
      <c r="QHN848" s="328"/>
      <c r="QHO848" s="328"/>
      <c r="QHP848" s="328"/>
      <c r="QHQ848" s="328"/>
      <c r="QHR848" s="328"/>
      <c r="QHS848" s="328"/>
      <c r="QHT848" s="328"/>
      <c r="QHU848" s="328"/>
      <c r="QHV848" s="328"/>
      <c r="QHW848" s="328"/>
      <c r="QHX848" s="328"/>
      <c r="QHY848" s="328"/>
      <c r="QHZ848" s="328"/>
      <c r="QIA848" s="328"/>
      <c r="QIB848" s="328"/>
      <c r="QIC848" s="328"/>
      <c r="QID848" s="328"/>
      <c r="QIE848" s="328"/>
      <c r="QIF848" s="328"/>
      <c r="QIG848" s="328"/>
      <c r="QIH848" s="328"/>
      <c r="QII848" s="328"/>
      <c r="QIJ848" s="328"/>
      <c r="QIK848" s="328"/>
      <c r="QIL848" s="328"/>
      <c r="QIM848" s="328"/>
      <c r="QIN848" s="328"/>
      <c r="QIO848" s="328"/>
      <c r="QIP848" s="328"/>
      <c r="QIQ848" s="328"/>
      <c r="QIR848" s="328"/>
      <c r="QIS848" s="328"/>
      <c r="QIT848" s="328"/>
      <c r="QIU848" s="328"/>
      <c r="QIV848" s="328"/>
      <c r="QIW848" s="328"/>
      <c r="QIX848" s="328"/>
      <c r="QIY848" s="328"/>
      <c r="QIZ848" s="328"/>
      <c r="QJA848" s="328"/>
      <c r="QJB848" s="328"/>
      <c r="QJC848" s="328"/>
      <c r="QJD848" s="328"/>
      <c r="QJE848" s="328"/>
      <c r="QJF848" s="328"/>
      <c r="QJG848" s="328"/>
      <c r="QJH848" s="328"/>
      <c r="QJI848" s="328"/>
      <c r="QJJ848" s="328"/>
      <c r="QJK848" s="328"/>
      <c r="QJL848" s="328"/>
      <c r="QJM848" s="328"/>
      <c r="QJN848" s="328"/>
      <c r="QJO848" s="328"/>
      <c r="QJP848" s="328"/>
      <c r="QJQ848" s="328"/>
      <c r="QJR848" s="328"/>
      <c r="QJS848" s="328"/>
      <c r="QJT848" s="328"/>
      <c r="QJU848" s="328"/>
      <c r="QJV848" s="328"/>
      <c r="QJW848" s="328"/>
      <c r="QJX848" s="328"/>
      <c r="QJY848" s="328"/>
      <c r="QJZ848" s="328"/>
      <c r="QKA848" s="328"/>
      <c r="QKB848" s="328"/>
      <c r="QKC848" s="328"/>
      <c r="QKD848" s="328"/>
      <c r="QKE848" s="328"/>
      <c r="QKF848" s="328"/>
      <c r="QKG848" s="328"/>
      <c r="QKH848" s="328"/>
      <c r="QKI848" s="328"/>
      <c r="QKJ848" s="328"/>
      <c r="QKK848" s="328"/>
      <c r="QKL848" s="328"/>
      <c r="QKM848" s="328"/>
      <c r="QKN848" s="328"/>
      <c r="QKO848" s="328"/>
      <c r="QKP848" s="328"/>
      <c r="QKQ848" s="328"/>
      <c r="QKR848" s="328"/>
      <c r="QKS848" s="328"/>
      <c r="QKT848" s="328"/>
      <c r="QKU848" s="328"/>
      <c r="QKV848" s="328"/>
      <c r="QKW848" s="328"/>
      <c r="QKX848" s="328"/>
      <c r="QKY848" s="328"/>
      <c r="QKZ848" s="328"/>
      <c r="QLA848" s="328"/>
      <c r="QLB848" s="328"/>
      <c r="QLC848" s="328"/>
      <c r="QLD848" s="328"/>
      <c r="QLE848" s="328"/>
      <c r="QLF848" s="328"/>
      <c r="QLG848" s="328"/>
      <c r="QLH848" s="328"/>
      <c r="QLI848" s="328"/>
      <c r="QLJ848" s="328"/>
      <c r="QLK848" s="328"/>
      <c r="QLL848" s="328"/>
      <c r="QLM848" s="328"/>
      <c r="QLN848" s="328"/>
      <c r="QLO848" s="328"/>
      <c r="QLP848" s="328"/>
      <c r="QLQ848" s="328"/>
      <c r="QLR848" s="328"/>
      <c r="QLS848" s="328"/>
      <c r="QLT848" s="328"/>
      <c r="QLU848" s="328"/>
      <c r="QLV848" s="328"/>
      <c r="QLW848" s="328"/>
      <c r="QLX848" s="328"/>
      <c r="QLY848" s="328"/>
      <c r="QLZ848" s="328"/>
      <c r="QMA848" s="328"/>
      <c r="QMB848" s="328"/>
      <c r="QMC848" s="328"/>
      <c r="QMD848" s="328"/>
      <c r="QME848" s="328"/>
      <c r="QMF848" s="328"/>
      <c r="QMG848" s="328"/>
      <c r="QMH848" s="328"/>
      <c r="QMI848" s="328"/>
      <c r="QMJ848" s="328"/>
      <c r="QMK848" s="328"/>
      <c r="QML848" s="328"/>
      <c r="QMM848" s="328"/>
      <c r="QMN848" s="328"/>
      <c r="QMO848" s="328"/>
      <c r="QMP848" s="328"/>
      <c r="QMQ848" s="328"/>
      <c r="QMR848" s="328"/>
      <c r="QMS848" s="328"/>
      <c r="QMT848" s="328"/>
      <c r="QMU848" s="328"/>
      <c r="QMV848" s="328"/>
      <c r="QMW848" s="328"/>
      <c r="QMX848" s="328"/>
      <c r="QMY848" s="328"/>
      <c r="QMZ848" s="328"/>
      <c r="QNA848" s="328"/>
      <c r="QNB848" s="328"/>
      <c r="QNC848" s="328"/>
      <c r="QND848" s="328"/>
      <c r="QNE848" s="328"/>
      <c r="QNF848" s="328"/>
      <c r="QNG848" s="328"/>
      <c r="QNH848" s="328"/>
      <c r="QNI848" s="328"/>
      <c r="QNJ848" s="328"/>
      <c r="QNK848" s="328"/>
      <c r="QNL848" s="328"/>
      <c r="QNM848" s="328"/>
      <c r="QNN848" s="328"/>
      <c r="QNO848" s="328"/>
      <c r="QNP848" s="328"/>
      <c r="QNQ848" s="328"/>
      <c r="QNR848" s="328"/>
      <c r="QNS848" s="328"/>
      <c r="QNT848" s="328"/>
      <c r="QNU848" s="328"/>
      <c r="QNV848" s="328"/>
      <c r="QNW848" s="328"/>
      <c r="QNX848" s="328"/>
      <c r="QNY848" s="328"/>
      <c r="QNZ848" s="328"/>
      <c r="QOA848" s="328"/>
      <c r="QOB848" s="328"/>
      <c r="QOC848" s="328"/>
      <c r="QOD848" s="328"/>
      <c r="QOE848" s="328"/>
      <c r="QOF848" s="328"/>
      <c r="QOG848" s="328"/>
      <c r="QOH848" s="328"/>
      <c r="QOI848" s="328"/>
      <c r="QOJ848" s="328"/>
      <c r="QOK848" s="328"/>
      <c r="QOL848" s="328"/>
      <c r="QOM848" s="328"/>
      <c r="QON848" s="328"/>
      <c r="QOO848" s="328"/>
      <c r="QOP848" s="328"/>
      <c r="QOQ848" s="328"/>
      <c r="QOR848" s="328"/>
      <c r="QOS848" s="328"/>
      <c r="QOT848" s="328"/>
      <c r="QOU848" s="328"/>
      <c r="QOV848" s="328"/>
      <c r="QOW848" s="328"/>
      <c r="QOX848" s="328"/>
      <c r="QOY848" s="328"/>
      <c r="QOZ848" s="328"/>
      <c r="QPA848" s="328"/>
      <c r="QPB848" s="328"/>
      <c r="QPC848" s="328"/>
      <c r="QPD848" s="328"/>
      <c r="QPE848" s="328"/>
      <c r="QPF848" s="328"/>
      <c r="QPG848" s="328"/>
      <c r="QPH848" s="328"/>
      <c r="QPI848" s="328"/>
      <c r="QPJ848" s="328"/>
      <c r="QPK848" s="328"/>
      <c r="QPL848" s="328"/>
      <c r="QPM848" s="328"/>
      <c r="QPN848" s="328"/>
      <c r="QPO848" s="328"/>
      <c r="QPP848" s="328"/>
      <c r="QPQ848" s="328"/>
      <c r="QPR848" s="328"/>
      <c r="QPS848" s="328"/>
      <c r="QPT848" s="328"/>
      <c r="QPU848" s="328"/>
      <c r="QPV848" s="328"/>
      <c r="QPW848" s="328"/>
      <c r="QPX848" s="328"/>
      <c r="QPY848" s="328"/>
      <c r="QPZ848" s="328"/>
      <c r="QQA848" s="328"/>
      <c r="QQB848" s="328"/>
      <c r="QQC848" s="328"/>
      <c r="QQD848" s="328"/>
      <c r="QQE848" s="328"/>
      <c r="QQF848" s="328"/>
      <c r="QQG848" s="328"/>
      <c r="QQH848" s="328"/>
      <c r="QQI848" s="328"/>
      <c r="QQJ848" s="328"/>
      <c r="QQK848" s="328"/>
      <c r="QQL848" s="328"/>
      <c r="QQM848" s="328"/>
      <c r="QQN848" s="328"/>
      <c r="QQO848" s="328"/>
      <c r="QQP848" s="328"/>
      <c r="QQQ848" s="328"/>
      <c r="QQR848" s="328"/>
      <c r="QQS848" s="328"/>
      <c r="QQT848" s="328"/>
      <c r="QQU848" s="328"/>
      <c r="QQV848" s="328"/>
      <c r="QQW848" s="328"/>
      <c r="QQX848" s="328"/>
      <c r="QQY848" s="328"/>
      <c r="QQZ848" s="328"/>
      <c r="QRA848" s="328"/>
      <c r="QRB848" s="328"/>
      <c r="QRC848" s="328"/>
      <c r="QRD848" s="328"/>
      <c r="QRE848" s="328"/>
      <c r="QRF848" s="328"/>
      <c r="QRG848" s="328"/>
      <c r="QRH848" s="328"/>
      <c r="QRI848" s="328"/>
      <c r="QRJ848" s="328"/>
      <c r="QRK848" s="328"/>
      <c r="QRL848" s="328"/>
      <c r="QRM848" s="328"/>
      <c r="QRN848" s="328"/>
      <c r="QRO848" s="328"/>
      <c r="QRP848" s="328"/>
      <c r="QRQ848" s="328"/>
      <c r="QRR848" s="328"/>
      <c r="QRS848" s="328"/>
      <c r="QRT848" s="328"/>
      <c r="QRU848" s="328"/>
      <c r="QRV848" s="328"/>
      <c r="QRW848" s="328"/>
      <c r="QRX848" s="328"/>
      <c r="QRY848" s="328"/>
      <c r="QRZ848" s="328"/>
      <c r="QSA848" s="328"/>
      <c r="QSB848" s="328"/>
      <c r="QSC848" s="328"/>
      <c r="QSD848" s="328"/>
      <c r="QSE848" s="328"/>
      <c r="QSF848" s="328"/>
      <c r="QSG848" s="328"/>
      <c r="QSH848" s="328"/>
      <c r="QSI848" s="328"/>
      <c r="QSJ848" s="328"/>
      <c r="QSK848" s="328"/>
      <c r="QSL848" s="328"/>
      <c r="QSM848" s="328"/>
      <c r="QSN848" s="328"/>
      <c r="QSO848" s="328"/>
      <c r="QSP848" s="328"/>
      <c r="QSQ848" s="328"/>
      <c r="QSR848" s="328"/>
      <c r="QSS848" s="328"/>
      <c r="QST848" s="328"/>
      <c r="QSU848" s="328"/>
      <c r="QSV848" s="328"/>
      <c r="QSW848" s="328"/>
      <c r="QSX848" s="328"/>
      <c r="QSY848" s="328"/>
      <c r="QSZ848" s="328"/>
      <c r="QTA848" s="328"/>
      <c r="QTB848" s="328"/>
      <c r="QTC848" s="328"/>
      <c r="QTD848" s="328"/>
      <c r="QTE848" s="328"/>
      <c r="QTF848" s="328"/>
      <c r="QTG848" s="328"/>
      <c r="QTH848" s="328"/>
      <c r="QTI848" s="328"/>
      <c r="QTJ848" s="328"/>
      <c r="QTK848" s="328"/>
      <c r="QTL848" s="328"/>
      <c r="QTM848" s="328"/>
      <c r="QTN848" s="328"/>
      <c r="QTO848" s="328"/>
      <c r="QTP848" s="328"/>
      <c r="QTQ848" s="328"/>
      <c r="QTR848" s="328"/>
      <c r="QTS848" s="328"/>
      <c r="QTT848" s="328"/>
      <c r="QTU848" s="328"/>
      <c r="QTV848" s="328"/>
      <c r="QTW848" s="328"/>
      <c r="QTX848" s="328"/>
      <c r="QTY848" s="328"/>
      <c r="QTZ848" s="328"/>
      <c r="QUA848" s="328"/>
      <c r="QUB848" s="328"/>
      <c r="QUC848" s="328"/>
      <c r="QUD848" s="328"/>
      <c r="QUE848" s="328"/>
      <c r="QUF848" s="328"/>
      <c r="QUG848" s="328"/>
      <c r="QUH848" s="328"/>
      <c r="QUI848" s="328"/>
      <c r="QUJ848" s="328"/>
      <c r="QUK848" s="328"/>
      <c r="QUL848" s="328"/>
      <c r="QUM848" s="328"/>
      <c r="QUN848" s="328"/>
      <c r="QUO848" s="328"/>
      <c r="QUP848" s="328"/>
      <c r="QUQ848" s="328"/>
      <c r="QUR848" s="328"/>
      <c r="QUS848" s="328"/>
      <c r="QUT848" s="328"/>
      <c r="QUU848" s="328"/>
      <c r="QUV848" s="328"/>
      <c r="QUW848" s="328"/>
      <c r="QUX848" s="328"/>
      <c r="QUY848" s="328"/>
      <c r="QUZ848" s="328"/>
      <c r="QVA848" s="328"/>
      <c r="QVB848" s="328"/>
      <c r="QVC848" s="328"/>
      <c r="QVD848" s="328"/>
      <c r="QVE848" s="328"/>
      <c r="QVF848" s="328"/>
      <c r="QVG848" s="328"/>
      <c r="QVH848" s="328"/>
      <c r="QVI848" s="328"/>
      <c r="QVJ848" s="328"/>
      <c r="QVK848" s="328"/>
      <c r="QVL848" s="328"/>
      <c r="QVM848" s="328"/>
      <c r="QVN848" s="328"/>
      <c r="QVO848" s="328"/>
      <c r="QVP848" s="328"/>
      <c r="QVQ848" s="328"/>
      <c r="QVR848" s="328"/>
      <c r="QVS848" s="328"/>
      <c r="QVT848" s="328"/>
      <c r="QVU848" s="328"/>
      <c r="QVV848" s="328"/>
      <c r="QVW848" s="328"/>
      <c r="QVX848" s="328"/>
      <c r="QVY848" s="328"/>
      <c r="QVZ848" s="328"/>
      <c r="QWA848" s="328"/>
      <c r="QWB848" s="328"/>
      <c r="QWC848" s="328"/>
      <c r="QWD848" s="328"/>
      <c r="QWE848" s="328"/>
      <c r="QWF848" s="328"/>
      <c r="QWG848" s="328"/>
      <c r="QWH848" s="328"/>
      <c r="QWI848" s="328"/>
      <c r="QWJ848" s="328"/>
      <c r="QWK848" s="328"/>
      <c r="QWL848" s="328"/>
      <c r="QWM848" s="328"/>
      <c r="QWN848" s="328"/>
      <c r="QWO848" s="328"/>
      <c r="QWP848" s="328"/>
      <c r="QWQ848" s="328"/>
      <c r="QWR848" s="328"/>
      <c r="QWS848" s="328"/>
      <c r="QWT848" s="328"/>
      <c r="QWU848" s="328"/>
      <c r="QWV848" s="328"/>
      <c r="QWW848" s="328"/>
      <c r="QWX848" s="328"/>
      <c r="QWY848" s="328"/>
      <c r="QWZ848" s="328"/>
      <c r="QXA848" s="328"/>
      <c r="QXB848" s="328"/>
      <c r="QXC848" s="328"/>
      <c r="QXD848" s="328"/>
      <c r="QXE848" s="328"/>
      <c r="QXF848" s="328"/>
      <c r="QXG848" s="328"/>
      <c r="QXH848" s="328"/>
      <c r="QXI848" s="328"/>
      <c r="QXJ848" s="328"/>
      <c r="QXK848" s="328"/>
      <c r="QXL848" s="328"/>
      <c r="QXM848" s="328"/>
      <c r="QXN848" s="328"/>
      <c r="QXO848" s="328"/>
      <c r="QXP848" s="328"/>
      <c r="QXQ848" s="328"/>
      <c r="QXR848" s="328"/>
      <c r="QXS848" s="328"/>
      <c r="QXT848" s="328"/>
      <c r="QXU848" s="328"/>
      <c r="QXV848" s="328"/>
      <c r="QXW848" s="328"/>
      <c r="QXX848" s="328"/>
      <c r="QXY848" s="328"/>
      <c r="QXZ848" s="328"/>
      <c r="QYA848" s="328"/>
      <c r="QYB848" s="328"/>
      <c r="QYC848" s="328"/>
      <c r="QYD848" s="328"/>
      <c r="QYE848" s="328"/>
      <c r="QYF848" s="328"/>
      <c r="QYG848" s="328"/>
      <c r="QYH848" s="328"/>
      <c r="QYI848" s="328"/>
      <c r="QYJ848" s="328"/>
      <c r="QYK848" s="328"/>
      <c r="QYL848" s="328"/>
      <c r="QYM848" s="328"/>
      <c r="QYN848" s="328"/>
      <c r="QYO848" s="328"/>
      <c r="QYP848" s="328"/>
      <c r="QYQ848" s="328"/>
      <c r="QYR848" s="328"/>
      <c r="QYS848" s="328"/>
      <c r="QYT848" s="328"/>
      <c r="QYU848" s="328"/>
      <c r="QYV848" s="328"/>
      <c r="QYW848" s="328"/>
      <c r="QYX848" s="328"/>
      <c r="QYY848" s="328"/>
      <c r="QYZ848" s="328"/>
      <c r="QZA848" s="328"/>
      <c r="QZB848" s="328"/>
      <c r="QZC848" s="328"/>
      <c r="QZD848" s="328"/>
      <c r="QZE848" s="328"/>
      <c r="QZF848" s="328"/>
      <c r="QZG848" s="328"/>
      <c r="QZH848" s="328"/>
      <c r="QZI848" s="328"/>
      <c r="QZJ848" s="328"/>
      <c r="QZK848" s="328"/>
      <c r="QZL848" s="328"/>
      <c r="QZM848" s="328"/>
      <c r="QZN848" s="328"/>
      <c r="QZO848" s="328"/>
      <c r="QZP848" s="328"/>
      <c r="QZQ848" s="328"/>
      <c r="QZR848" s="328"/>
      <c r="QZS848" s="328"/>
      <c r="QZT848" s="328"/>
      <c r="QZU848" s="328"/>
      <c r="QZV848" s="328"/>
      <c r="QZW848" s="328"/>
      <c r="QZX848" s="328"/>
      <c r="QZY848" s="328"/>
      <c r="QZZ848" s="328"/>
      <c r="RAA848" s="328"/>
      <c r="RAB848" s="328"/>
      <c r="RAC848" s="328"/>
      <c r="RAD848" s="328"/>
      <c r="RAE848" s="328"/>
      <c r="RAF848" s="328"/>
      <c r="RAG848" s="328"/>
      <c r="RAH848" s="328"/>
      <c r="RAI848" s="328"/>
      <c r="RAJ848" s="328"/>
      <c r="RAK848" s="328"/>
      <c r="RAL848" s="328"/>
      <c r="RAM848" s="328"/>
      <c r="RAN848" s="328"/>
      <c r="RAO848" s="328"/>
      <c r="RAP848" s="328"/>
      <c r="RAQ848" s="328"/>
      <c r="RAR848" s="328"/>
      <c r="RAS848" s="328"/>
      <c r="RAT848" s="328"/>
      <c r="RAU848" s="328"/>
      <c r="RAV848" s="328"/>
      <c r="RAW848" s="328"/>
      <c r="RAX848" s="328"/>
      <c r="RAY848" s="328"/>
      <c r="RAZ848" s="328"/>
      <c r="RBA848" s="328"/>
      <c r="RBB848" s="328"/>
      <c r="RBC848" s="328"/>
      <c r="RBD848" s="328"/>
      <c r="RBE848" s="328"/>
      <c r="RBF848" s="328"/>
      <c r="RBG848" s="328"/>
      <c r="RBH848" s="328"/>
      <c r="RBI848" s="328"/>
      <c r="RBJ848" s="328"/>
      <c r="RBK848" s="328"/>
      <c r="RBL848" s="328"/>
      <c r="RBM848" s="328"/>
      <c r="RBN848" s="328"/>
      <c r="RBO848" s="328"/>
      <c r="RBP848" s="328"/>
      <c r="RBQ848" s="328"/>
      <c r="RBR848" s="328"/>
      <c r="RBS848" s="328"/>
      <c r="RBT848" s="328"/>
      <c r="RBU848" s="328"/>
      <c r="RBV848" s="328"/>
      <c r="RBW848" s="328"/>
      <c r="RBX848" s="328"/>
      <c r="RBY848" s="328"/>
      <c r="RBZ848" s="328"/>
      <c r="RCA848" s="328"/>
      <c r="RCB848" s="328"/>
      <c r="RCC848" s="328"/>
      <c r="RCD848" s="328"/>
      <c r="RCE848" s="328"/>
      <c r="RCF848" s="328"/>
      <c r="RCG848" s="328"/>
      <c r="RCH848" s="328"/>
      <c r="RCI848" s="328"/>
      <c r="RCJ848" s="328"/>
      <c r="RCK848" s="328"/>
      <c r="RCL848" s="328"/>
      <c r="RCM848" s="328"/>
      <c r="RCN848" s="328"/>
      <c r="RCO848" s="328"/>
      <c r="RCP848" s="328"/>
      <c r="RCQ848" s="328"/>
      <c r="RCR848" s="328"/>
      <c r="RCS848" s="328"/>
      <c r="RCT848" s="328"/>
      <c r="RCU848" s="328"/>
      <c r="RCV848" s="328"/>
      <c r="RCW848" s="328"/>
      <c r="RCX848" s="328"/>
      <c r="RCY848" s="328"/>
      <c r="RCZ848" s="328"/>
      <c r="RDA848" s="328"/>
      <c r="RDB848" s="328"/>
      <c r="RDC848" s="328"/>
      <c r="RDD848" s="328"/>
      <c r="RDE848" s="328"/>
      <c r="RDF848" s="328"/>
      <c r="RDG848" s="328"/>
      <c r="RDH848" s="328"/>
      <c r="RDI848" s="328"/>
      <c r="RDJ848" s="328"/>
      <c r="RDK848" s="328"/>
      <c r="RDL848" s="328"/>
      <c r="RDM848" s="328"/>
      <c r="RDN848" s="328"/>
      <c r="RDO848" s="328"/>
      <c r="RDP848" s="328"/>
      <c r="RDQ848" s="328"/>
      <c r="RDR848" s="328"/>
      <c r="RDS848" s="328"/>
      <c r="RDT848" s="328"/>
      <c r="RDU848" s="328"/>
      <c r="RDV848" s="328"/>
      <c r="RDW848" s="328"/>
      <c r="RDX848" s="328"/>
      <c r="RDY848" s="328"/>
      <c r="RDZ848" s="328"/>
      <c r="REA848" s="328"/>
      <c r="REB848" s="328"/>
      <c r="REC848" s="328"/>
      <c r="RED848" s="328"/>
      <c r="REE848" s="328"/>
      <c r="REF848" s="328"/>
      <c r="REG848" s="328"/>
      <c r="REH848" s="328"/>
      <c r="REI848" s="328"/>
      <c r="REJ848" s="328"/>
      <c r="REK848" s="328"/>
      <c r="REL848" s="328"/>
      <c r="REM848" s="328"/>
      <c r="REN848" s="328"/>
      <c r="REO848" s="328"/>
      <c r="REP848" s="328"/>
      <c r="REQ848" s="328"/>
      <c r="RER848" s="328"/>
      <c r="RES848" s="328"/>
      <c r="RET848" s="328"/>
      <c r="REU848" s="328"/>
      <c r="REV848" s="328"/>
      <c r="REW848" s="328"/>
      <c r="REX848" s="328"/>
      <c r="REY848" s="328"/>
      <c r="REZ848" s="328"/>
      <c r="RFA848" s="328"/>
      <c r="RFB848" s="328"/>
      <c r="RFC848" s="328"/>
      <c r="RFD848" s="328"/>
      <c r="RFE848" s="328"/>
      <c r="RFF848" s="328"/>
      <c r="RFG848" s="328"/>
      <c r="RFH848" s="328"/>
      <c r="RFI848" s="328"/>
      <c r="RFJ848" s="328"/>
      <c r="RFK848" s="328"/>
      <c r="RFL848" s="328"/>
      <c r="RFM848" s="328"/>
      <c r="RFN848" s="328"/>
      <c r="RFO848" s="328"/>
      <c r="RFP848" s="328"/>
      <c r="RFQ848" s="328"/>
      <c r="RFR848" s="328"/>
      <c r="RFS848" s="328"/>
      <c r="RFT848" s="328"/>
      <c r="RFU848" s="328"/>
      <c r="RFV848" s="328"/>
      <c r="RFW848" s="328"/>
      <c r="RFX848" s="328"/>
      <c r="RFY848" s="328"/>
      <c r="RFZ848" s="328"/>
      <c r="RGA848" s="328"/>
      <c r="RGB848" s="328"/>
      <c r="RGC848" s="328"/>
      <c r="RGD848" s="328"/>
      <c r="RGE848" s="328"/>
      <c r="RGF848" s="328"/>
      <c r="RGG848" s="328"/>
      <c r="RGH848" s="328"/>
      <c r="RGI848" s="328"/>
      <c r="RGJ848" s="328"/>
      <c r="RGK848" s="328"/>
      <c r="RGL848" s="328"/>
      <c r="RGM848" s="328"/>
      <c r="RGN848" s="328"/>
      <c r="RGO848" s="328"/>
      <c r="RGP848" s="328"/>
      <c r="RGQ848" s="328"/>
      <c r="RGR848" s="328"/>
      <c r="RGS848" s="328"/>
      <c r="RGT848" s="328"/>
      <c r="RGU848" s="328"/>
      <c r="RGV848" s="328"/>
      <c r="RGW848" s="328"/>
      <c r="RGX848" s="328"/>
      <c r="RGY848" s="328"/>
      <c r="RGZ848" s="328"/>
      <c r="RHA848" s="328"/>
      <c r="RHB848" s="328"/>
      <c r="RHC848" s="328"/>
      <c r="RHD848" s="328"/>
      <c r="RHE848" s="328"/>
      <c r="RHF848" s="328"/>
      <c r="RHG848" s="328"/>
      <c r="RHH848" s="328"/>
      <c r="RHI848" s="328"/>
      <c r="RHJ848" s="328"/>
      <c r="RHK848" s="328"/>
      <c r="RHL848" s="328"/>
      <c r="RHM848" s="328"/>
      <c r="RHN848" s="328"/>
      <c r="RHO848" s="328"/>
      <c r="RHP848" s="328"/>
      <c r="RHQ848" s="328"/>
      <c r="RHR848" s="328"/>
      <c r="RHS848" s="328"/>
      <c r="RHT848" s="328"/>
      <c r="RHU848" s="328"/>
      <c r="RHV848" s="328"/>
      <c r="RHW848" s="328"/>
      <c r="RHX848" s="328"/>
      <c r="RHY848" s="328"/>
      <c r="RHZ848" s="328"/>
      <c r="RIA848" s="328"/>
      <c r="RIB848" s="328"/>
      <c r="RIC848" s="328"/>
      <c r="RID848" s="328"/>
      <c r="RIE848" s="328"/>
      <c r="RIF848" s="328"/>
      <c r="RIG848" s="328"/>
      <c r="RIH848" s="328"/>
      <c r="RII848" s="328"/>
      <c r="RIJ848" s="328"/>
      <c r="RIK848" s="328"/>
      <c r="RIL848" s="328"/>
      <c r="RIM848" s="328"/>
      <c r="RIN848" s="328"/>
      <c r="RIO848" s="328"/>
      <c r="RIP848" s="328"/>
      <c r="RIQ848" s="328"/>
      <c r="RIR848" s="328"/>
      <c r="RIS848" s="328"/>
      <c r="RIT848" s="328"/>
      <c r="RIU848" s="328"/>
      <c r="RIV848" s="328"/>
      <c r="RIW848" s="328"/>
      <c r="RIX848" s="328"/>
      <c r="RIY848" s="328"/>
      <c r="RIZ848" s="328"/>
      <c r="RJA848" s="328"/>
      <c r="RJB848" s="328"/>
      <c r="RJC848" s="328"/>
      <c r="RJD848" s="328"/>
      <c r="RJE848" s="328"/>
      <c r="RJF848" s="328"/>
      <c r="RJG848" s="328"/>
      <c r="RJH848" s="328"/>
      <c r="RJI848" s="328"/>
      <c r="RJJ848" s="328"/>
      <c r="RJK848" s="328"/>
      <c r="RJL848" s="328"/>
      <c r="RJM848" s="328"/>
      <c r="RJN848" s="328"/>
      <c r="RJO848" s="328"/>
      <c r="RJP848" s="328"/>
      <c r="RJQ848" s="328"/>
      <c r="RJR848" s="328"/>
      <c r="RJS848" s="328"/>
      <c r="RJT848" s="328"/>
      <c r="RJU848" s="328"/>
      <c r="RJV848" s="328"/>
      <c r="RJW848" s="328"/>
      <c r="RJX848" s="328"/>
      <c r="RJY848" s="328"/>
      <c r="RJZ848" s="328"/>
      <c r="RKA848" s="328"/>
      <c r="RKB848" s="328"/>
      <c r="RKC848" s="328"/>
      <c r="RKD848" s="328"/>
      <c r="RKE848" s="328"/>
      <c r="RKF848" s="328"/>
      <c r="RKG848" s="328"/>
      <c r="RKH848" s="328"/>
      <c r="RKI848" s="328"/>
      <c r="RKJ848" s="328"/>
      <c r="RKK848" s="328"/>
      <c r="RKL848" s="328"/>
      <c r="RKM848" s="328"/>
      <c r="RKN848" s="328"/>
      <c r="RKO848" s="328"/>
      <c r="RKP848" s="328"/>
      <c r="RKQ848" s="328"/>
      <c r="RKR848" s="328"/>
      <c r="RKS848" s="328"/>
      <c r="RKT848" s="328"/>
      <c r="RKU848" s="328"/>
      <c r="RKV848" s="328"/>
      <c r="RKW848" s="328"/>
      <c r="RKX848" s="328"/>
      <c r="RKY848" s="328"/>
      <c r="RKZ848" s="328"/>
      <c r="RLA848" s="328"/>
      <c r="RLB848" s="328"/>
      <c r="RLC848" s="328"/>
      <c r="RLD848" s="328"/>
      <c r="RLE848" s="328"/>
      <c r="RLF848" s="328"/>
      <c r="RLG848" s="328"/>
      <c r="RLH848" s="328"/>
      <c r="RLI848" s="328"/>
      <c r="RLJ848" s="328"/>
      <c r="RLK848" s="328"/>
      <c r="RLL848" s="328"/>
      <c r="RLM848" s="328"/>
      <c r="RLN848" s="328"/>
      <c r="RLO848" s="328"/>
      <c r="RLP848" s="328"/>
      <c r="RLQ848" s="328"/>
      <c r="RLR848" s="328"/>
      <c r="RLS848" s="328"/>
      <c r="RLT848" s="328"/>
      <c r="RLU848" s="328"/>
      <c r="RLV848" s="328"/>
      <c r="RLW848" s="328"/>
      <c r="RLX848" s="328"/>
      <c r="RLY848" s="328"/>
      <c r="RLZ848" s="328"/>
      <c r="RMA848" s="328"/>
      <c r="RMB848" s="328"/>
      <c r="RMC848" s="328"/>
      <c r="RMD848" s="328"/>
      <c r="RME848" s="328"/>
      <c r="RMF848" s="328"/>
      <c r="RMG848" s="328"/>
      <c r="RMH848" s="328"/>
      <c r="RMI848" s="328"/>
      <c r="RMJ848" s="328"/>
      <c r="RMK848" s="328"/>
      <c r="RML848" s="328"/>
      <c r="RMM848" s="328"/>
      <c r="RMN848" s="328"/>
      <c r="RMO848" s="328"/>
      <c r="RMP848" s="328"/>
      <c r="RMQ848" s="328"/>
      <c r="RMR848" s="328"/>
      <c r="RMS848" s="328"/>
      <c r="RMT848" s="328"/>
      <c r="RMU848" s="328"/>
      <c r="RMV848" s="328"/>
      <c r="RMW848" s="328"/>
      <c r="RMX848" s="328"/>
      <c r="RMY848" s="328"/>
      <c r="RMZ848" s="328"/>
      <c r="RNA848" s="328"/>
      <c r="RNB848" s="328"/>
      <c r="RNC848" s="328"/>
      <c r="RND848" s="328"/>
      <c r="RNE848" s="328"/>
      <c r="RNF848" s="328"/>
      <c r="RNG848" s="328"/>
      <c r="RNH848" s="328"/>
      <c r="RNI848" s="328"/>
      <c r="RNJ848" s="328"/>
      <c r="RNK848" s="328"/>
      <c r="RNL848" s="328"/>
      <c r="RNM848" s="328"/>
      <c r="RNN848" s="328"/>
      <c r="RNO848" s="328"/>
      <c r="RNP848" s="328"/>
      <c r="RNQ848" s="328"/>
      <c r="RNR848" s="328"/>
      <c r="RNS848" s="328"/>
      <c r="RNT848" s="328"/>
      <c r="RNU848" s="328"/>
      <c r="RNV848" s="328"/>
      <c r="RNW848" s="328"/>
      <c r="RNX848" s="328"/>
      <c r="RNY848" s="328"/>
      <c r="RNZ848" s="328"/>
      <c r="ROA848" s="328"/>
      <c r="ROB848" s="328"/>
      <c r="ROC848" s="328"/>
      <c r="ROD848" s="328"/>
      <c r="ROE848" s="328"/>
      <c r="ROF848" s="328"/>
      <c r="ROG848" s="328"/>
      <c r="ROH848" s="328"/>
      <c r="ROI848" s="328"/>
      <c r="ROJ848" s="328"/>
      <c r="ROK848" s="328"/>
      <c r="ROL848" s="328"/>
      <c r="ROM848" s="328"/>
      <c r="RON848" s="328"/>
      <c r="ROO848" s="328"/>
      <c r="ROP848" s="328"/>
      <c r="ROQ848" s="328"/>
      <c r="ROR848" s="328"/>
      <c r="ROS848" s="328"/>
      <c r="ROT848" s="328"/>
      <c r="ROU848" s="328"/>
      <c r="ROV848" s="328"/>
      <c r="ROW848" s="328"/>
      <c r="ROX848" s="328"/>
      <c r="ROY848" s="328"/>
      <c r="ROZ848" s="328"/>
      <c r="RPA848" s="328"/>
      <c r="RPB848" s="328"/>
      <c r="RPC848" s="328"/>
      <c r="RPD848" s="328"/>
      <c r="RPE848" s="328"/>
      <c r="RPF848" s="328"/>
      <c r="RPG848" s="328"/>
      <c r="RPH848" s="328"/>
      <c r="RPI848" s="328"/>
      <c r="RPJ848" s="328"/>
      <c r="RPK848" s="328"/>
      <c r="RPL848" s="328"/>
      <c r="RPM848" s="328"/>
      <c r="RPN848" s="328"/>
      <c r="RPO848" s="328"/>
      <c r="RPP848" s="328"/>
      <c r="RPQ848" s="328"/>
      <c r="RPR848" s="328"/>
      <c r="RPS848" s="328"/>
      <c r="RPT848" s="328"/>
      <c r="RPU848" s="328"/>
      <c r="RPV848" s="328"/>
      <c r="RPW848" s="328"/>
      <c r="RPX848" s="328"/>
      <c r="RPY848" s="328"/>
      <c r="RPZ848" s="328"/>
      <c r="RQA848" s="328"/>
      <c r="RQB848" s="328"/>
      <c r="RQC848" s="328"/>
      <c r="RQD848" s="328"/>
      <c r="RQE848" s="328"/>
      <c r="RQF848" s="328"/>
      <c r="RQG848" s="328"/>
      <c r="RQH848" s="328"/>
      <c r="RQI848" s="328"/>
      <c r="RQJ848" s="328"/>
      <c r="RQK848" s="328"/>
      <c r="RQL848" s="328"/>
      <c r="RQM848" s="328"/>
      <c r="RQN848" s="328"/>
      <c r="RQO848" s="328"/>
      <c r="RQP848" s="328"/>
      <c r="RQQ848" s="328"/>
      <c r="RQR848" s="328"/>
      <c r="RQS848" s="328"/>
      <c r="RQT848" s="328"/>
      <c r="RQU848" s="328"/>
      <c r="RQV848" s="328"/>
      <c r="RQW848" s="328"/>
      <c r="RQX848" s="328"/>
      <c r="RQY848" s="328"/>
      <c r="RQZ848" s="328"/>
      <c r="RRA848" s="328"/>
      <c r="RRB848" s="328"/>
      <c r="RRC848" s="328"/>
      <c r="RRD848" s="328"/>
      <c r="RRE848" s="328"/>
      <c r="RRF848" s="328"/>
      <c r="RRG848" s="328"/>
      <c r="RRH848" s="328"/>
      <c r="RRI848" s="328"/>
      <c r="RRJ848" s="328"/>
      <c r="RRK848" s="328"/>
      <c r="RRL848" s="328"/>
      <c r="RRM848" s="328"/>
      <c r="RRN848" s="328"/>
      <c r="RRO848" s="328"/>
      <c r="RRP848" s="328"/>
      <c r="RRQ848" s="328"/>
      <c r="RRR848" s="328"/>
      <c r="RRS848" s="328"/>
      <c r="RRT848" s="328"/>
      <c r="RRU848" s="328"/>
      <c r="RRV848" s="328"/>
      <c r="RRW848" s="328"/>
      <c r="RRX848" s="328"/>
      <c r="RRY848" s="328"/>
      <c r="RRZ848" s="328"/>
      <c r="RSA848" s="328"/>
      <c r="RSB848" s="328"/>
      <c r="RSC848" s="328"/>
      <c r="RSD848" s="328"/>
      <c r="RSE848" s="328"/>
      <c r="RSF848" s="328"/>
      <c r="RSG848" s="328"/>
      <c r="RSH848" s="328"/>
      <c r="RSI848" s="328"/>
      <c r="RSJ848" s="328"/>
      <c r="RSK848" s="328"/>
      <c r="RSL848" s="328"/>
      <c r="RSM848" s="328"/>
      <c r="RSN848" s="328"/>
      <c r="RSO848" s="328"/>
      <c r="RSP848" s="328"/>
      <c r="RSQ848" s="328"/>
      <c r="RSR848" s="328"/>
      <c r="RSS848" s="328"/>
      <c r="RST848" s="328"/>
      <c r="RSU848" s="328"/>
      <c r="RSV848" s="328"/>
      <c r="RSW848" s="328"/>
      <c r="RSX848" s="328"/>
      <c r="RSY848" s="328"/>
      <c r="RSZ848" s="328"/>
      <c r="RTA848" s="328"/>
      <c r="RTB848" s="328"/>
      <c r="RTC848" s="328"/>
      <c r="RTD848" s="328"/>
      <c r="RTE848" s="328"/>
      <c r="RTF848" s="328"/>
      <c r="RTG848" s="328"/>
      <c r="RTH848" s="328"/>
      <c r="RTI848" s="328"/>
      <c r="RTJ848" s="328"/>
      <c r="RTK848" s="328"/>
      <c r="RTL848" s="328"/>
      <c r="RTM848" s="328"/>
      <c r="RTN848" s="328"/>
      <c r="RTO848" s="328"/>
      <c r="RTP848" s="328"/>
      <c r="RTQ848" s="328"/>
      <c r="RTR848" s="328"/>
      <c r="RTS848" s="328"/>
      <c r="RTT848" s="328"/>
      <c r="RTU848" s="328"/>
      <c r="RTV848" s="328"/>
      <c r="RTW848" s="328"/>
      <c r="RTX848" s="328"/>
      <c r="RTY848" s="328"/>
      <c r="RTZ848" s="328"/>
      <c r="RUA848" s="328"/>
      <c r="RUB848" s="328"/>
      <c r="RUC848" s="328"/>
      <c r="RUD848" s="328"/>
      <c r="RUE848" s="328"/>
      <c r="RUF848" s="328"/>
      <c r="RUG848" s="328"/>
      <c r="RUH848" s="328"/>
      <c r="RUI848" s="328"/>
      <c r="RUJ848" s="328"/>
      <c r="RUK848" s="328"/>
      <c r="RUL848" s="328"/>
      <c r="RUM848" s="328"/>
      <c r="RUN848" s="328"/>
      <c r="RUO848" s="328"/>
      <c r="RUP848" s="328"/>
      <c r="RUQ848" s="328"/>
      <c r="RUR848" s="328"/>
      <c r="RUS848" s="328"/>
      <c r="RUT848" s="328"/>
      <c r="RUU848" s="328"/>
      <c r="RUV848" s="328"/>
      <c r="RUW848" s="328"/>
      <c r="RUX848" s="328"/>
      <c r="RUY848" s="328"/>
      <c r="RUZ848" s="328"/>
      <c r="RVA848" s="328"/>
      <c r="RVB848" s="328"/>
      <c r="RVC848" s="328"/>
      <c r="RVD848" s="328"/>
      <c r="RVE848" s="328"/>
      <c r="RVF848" s="328"/>
      <c r="RVG848" s="328"/>
      <c r="RVH848" s="328"/>
      <c r="RVI848" s="328"/>
      <c r="RVJ848" s="328"/>
      <c r="RVK848" s="328"/>
      <c r="RVL848" s="328"/>
      <c r="RVM848" s="328"/>
      <c r="RVN848" s="328"/>
      <c r="RVO848" s="328"/>
      <c r="RVP848" s="328"/>
      <c r="RVQ848" s="328"/>
      <c r="RVR848" s="328"/>
      <c r="RVS848" s="328"/>
      <c r="RVT848" s="328"/>
      <c r="RVU848" s="328"/>
      <c r="RVV848" s="328"/>
      <c r="RVW848" s="328"/>
      <c r="RVX848" s="328"/>
      <c r="RVY848" s="328"/>
      <c r="RVZ848" s="328"/>
      <c r="RWA848" s="328"/>
      <c r="RWB848" s="328"/>
      <c r="RWC848" s="328"/>
      <c r="RWD848" s="328"/>
      <c r="RWE848" s="328"/>
      <c r="RWF848" s="328"/>
      <c r="RWG848" s="328"/>
      <c r="RWH848" s="328"/>
      <c r="RWI848" s="328"/>
      <c r="RWJ848" s="328"/>
      <c r="RWK848" s="328"/>
      <c r="RWL848" s="328"/>
      <c r="RWM848" s="328"/>
      <c r="RWN848" s="328"/>
      <c r="RWO848" s="328"/>
      <c r="RWP848" s="328"/>
      <c r="RWQ848" s="328"/>
      <c r="RWR848" s="328"/>
      <c r="RWS848" s="328"/>
      <c r="RWT848" s="328"/>
      <c r="RWU848" s="328"/>
      <c r="RWV848" s="328"/>
      <c r="RWW848" s="328"/>
      <c r="RWX848" s="328"/>
      <c r="RWY848" s="328"/>
      <c r="RWZ848" s="328"/>
      <c r="RXA848" s="328"/>
      <c r="RXB848" s="328"/>
      <c r="RXC848" s="328"/>
      <c r="RXD848" s="328"/>
      <c r="RXE848" s="328"/>
      <c r="RXF848" s="328"/>
      <c r="RXG848" s="328"/>
      <c r="RXH848" s="328"/>
      <c r="RXI848" s="328"/>
      <c r="RXJ848" s="328"/>
      <c r="RXK848" s="328"/>
      <c r="RXL848" s="328"/>
      <c r="RXM848" s="328"/>
      <c r="RXN848" s="328"/>
      <c r="RXO848" s="328"/>
      <c r="RXP848" s="328"/>
      <c r="RXQ848" s="328"/>
      <c r="RXR848" s="328"/>
      <c r="RXS848" s="328"/>
      <c r="RXT848" s="328"/>
      <c r="RXU848" s="328"/>
      <c r="RXV848" s="328"/>
      <c r="RXW848" s="328"/>
      <c r="RXX848" s="328"/>
      <c r="RXY848" s="328"/>
      <c r="RXZ848" s="328"/>
      <c r="RYA848" s="328"/>
      <c r="RYB848" s="328"/>
      <c r="RYC848" s="328"/>
      <c r="RYD848" s="328"/>
      <c r="RYE848" s="328"/>
      <c r="RYF848" s="328"/>
      <c r="RYG848" s="328"/>
      <c r="RYH848" s="328"/>
      <c r="RYI848" s="328"/>
      <c r="RYJ848" s="328"/>
      <c r="RYK848" s="328"/>
      <c r="RYL848" s="328"/>
      <c r="RYM848" s="328"/>
      <c r="RYN848" s="328"/>
      <c r="RYO848" s="328"/>
      <c r="RYP848" s="328"/>
      <c r="RYQ848" s="328"/>
      <c r="RYR848" s="328"/>
      <c r="RYS848" s="328"/>
      <c r="RYT848" s="328"/>
      <c r="RYU848" s="328"/>
      <c r="RYV848" s="328"/>
      <c r="RYW848" s="328"/>
      <c r="RYX848" s="328"/>
      <c r="RYY848" s="328"/>
      <c r="RYZ848" s="328"/>
      <c r="RZA848" s="328"/>
      <c r="RZB848" s="328"/>
      <c r="RZC848" s="328"/>
      <c r="RZD848" s="328"/>
      <c r="RZE848" s="328"/>
      <c r="RZF848" s="328"/>
      <c r="RZG848" s="328"/>
      <c r="RZH848" s="328"/>
      <c r="RZI848" s="328"/>
      <c r="RZJ848" s="328"/>
      <c r="RZK848" s="328"/>
      <c r="RZL848" s="328"/>
      <c r="RZM848" s="328"/>
      <c r="RZN848" s="328"/>
      <c r="RZO848" s="328"/>
      <c r="RZP848" s="328"/>
      <c r="RZQ848" s="328"/>
      <c r="RZR848" s="328"/>
      <c r="RZS848" s="328"/>
      <c r="RZT848" s="328"/>
      <c r="RZU848" s="328"/>
      <c r="RZV848" s="328"/>
      <c r="RZW848" s="328"/>
      <c r="RZX848" s="328"/>
      <c r="RZY848" s="328"/>
      <c r="RZZ848" s="328"/>
      <c r="SAA848" s="328"/>
      <c r="SAB848" s="328"/>
      <c r="SAC848" s="328"/>
      <c r="SAD848" s="328"/>
      <c r="SAE848" s="328"/>
      <c r="SAF848" s="328"/>
      <c r="SAG848" s="328"/>
      <c r="SAH848" s="328"/>
      <c r="SAI848" s="328"/>
      <c r="SAJ848" s="328"/>
      <c r="SAK848" s="328"/>
      <c r="SAL848" s="328"/>
      <c r="SAM848" s="328"/>
      <c r="SAN848" s="328"/>
      <c r="SAO848" s="328"/>
      <c r="SAP848" s="328"/>
      <c r="SAQ848" s="328"/>
      <c r="SAR848" s="328"/>
      <c r="SAS848" s="328"/>
      <c r="SAT848" s="328"/>
      <c r="SAU848" s="328"/>
      <c r="SAV848" s="328"/>
      <c r="SAW848" s="328"/>
      <c r="SAX848" s="328"/>
      <c r="SAY848" s="328"/>
      <c r="SAZ848" s="328"/>
      <c r="SBA848" s="328"/>
      <c r="SBB848" s="328"/>
      <c r="SBC848" s="328"/>
      <c r="SBD848" s="328"/>
      <c r="SBE848" s="328"/>
      <c r="SBF848" s="328"/>
      <c r="SBG848" s="328"/>
      <c r="SBH848" s="328"/>
      <c r="SBI848" s="328"/>
      <c r="SBJ848" s="328"/>
      <c r="SBK848" s="328"/>
      <c r="SBL848" s="328"/>
      <c r="SBM848" s="328"/>
      <c r="SBN848" s="328"/>
      <c r="SBO848" s="328"/>
      <c r="SBP848" s="328"/>
      <c r="SBQ848" s="328"/>
      <c r="SBR848" s="328"/>
      <c r="SBS848" s="328"/>
      <c r="SBT848" s="328"/>
      <c r="SBU848" s="328"/>
      <c r="SBV848" s="328"/>
      <c r="SBW848" s="328"/>
      <c r="SBX848" s="328"/>
      <c r="SBY848" s="328"/>
      <c r="SBZ848" s="328"/>
      <c r="SCA848" s="328"/>
      <c r="SCB848" s="328"/>
      <c r="SCC848" s="328"/>
      <c r="SCD848" s="328"/>
      <c r="SCE848" s="328"/>
      <c r="SCF848" s="328"/>
      <c r="SCG848" s="328"/>
      <c r="SCH848" s="328"/>
      <c r="SCI848" s="328"/>
      <c r="SCJ848" s="328"/>
      <c r="SCK848" s="328"/>
      <c r="SCL848" s="328"/>
      <c r="SCM848" s="328"/>
      <c r="SCN848" s="328"/>
      <c r="SCO848" s="328"/>
      <c r="SCP848" s="328"/>
      <c r="SCQ848" s="328"/>
      <c r="SCR848" s="328"/>
      <c r="SCS848" s="328"/>
      <c r="SCT848" s="328"/>
      <c r="SCU848" s="328"/>
      <c r="SCV848" s="328"/>
      <c r="SCW848" s="328"/>
      <c r="SCX848" s="328"/>
      <c r="SCY848" s="328"/>
      <c r="SCZ848" s="328"/>
      <c r="SDA848" s="328"/>
      <c r="SDB848" s="328"/>
      <c r="SDC848" s="328"/>
      <c r="SDD848" s="328"/>
      <c r="SDE848" s="328"/>
      <c r="SDF848" s="328"/>
      <c r="SDG848" s="328"/>
      <c r="SDH848" s="328"/>
      <c r="SDI848" s="328"/>
      <c r="SDJ848" s="328"/>
      <c r="SDK848" s="328"/>
      <c r="SDL848" s="328"/>
      <c r="SDM848" s="328"/>
      <c r="SDN848" s="328"/>
      <c r="SDO848" s="328"/>
      <c r="SDP848" s="328"/>
      <c r="SDQ848" s="328"/>
      <c r="SDR848" s="328"/>
      <c r="SDS848" s="328"/>
      <c r="SDT848" s="328"/>
      <c r="SDU848" s="328"/>
      <c r="SDV848" s="328"/>
      <c r="SDW848" s="328"/>
      <c r="SDX848" s="328"/>
      <c r="SDY848" s="328"/>
      <c r="SDZ848" s="328"/>
      <c r="SEA848" s="328"/>
      <c r="SEB848" s="328"/>
      <c r="SEC848" s="328"/>
      <c r="SED848" s="328"/>
      <c r="SEE848" s="328"/>
      <c r="SEF848" s="328"/>
      <c r="SEG848" s="328"/>
      <c r="SEH848" s="328"/>
      <c r="SEI848" s="328"/>
      <c r="SEJ848" s="328"/>
      <c r="SEK848" s="328"/>
      <c r="SEL848" s="328"/>
      <c r="SEM848" s="328"/>
      <c r="SEN848" s="328"/>
      <c r="SEO848" s="328"/>
      <c r="SEP848" s="328"/>
      <c r="SEQ848" s="328"/>
      <c r="SER848" s="328"/>
      <c r="SES848" s="328"/>
      <c r="SET848" s="328"/>
      <c r="SEU848" s="328"/>
      <c r="SEV848" s="328"/>
      <c r="SEW848" s="328"/>
      <c r="SEX848" s="328"/>
      <c r="SEY848" s="328"/>
      <c r="SEZ848" s="328"/>
      <c r="SFA848" s="328"/>
      <c r="SFB848" s="328"/>
      <c r="SFC848" s="328"/>
      <c r="SFD848" s="328"/>
      <c r="SFE848" s="328"/>
      <c r="SFF848" s="328"/>
      <c r="SFG848" s="328"/>
      <c r="SFH848" s="328"/>
      <c r="SFI848" s="328"/>
      <c r="SFJ848" s="328"/>
      <c r="SFK848" s="328"/>
      <c r="SFL848" s="328"/>
      <c r="SFM848" s="328"/>
      <c r="SFN848" s="328"/>
      <c r="SFO848" s="328"/>
      <c r="SFP848" s="328"/>
      <c r="SFQ848" s="328"/>
      <c r="SFR848" s="328"/>
      <c r="SFS848" s="328"/>
      <c r="SFT848" s="328"/>
      <c r="SFU848" s="328"/>
      <c r="SFV848" s="328"/>
      <c r="SFW848" s="328"/>
      <c r="SFX848" s="328"/>
      <c r="SFY848" s="328"/>
      <c r="SFZ848" s="328"/>
      <c r="SGA848" s="328"/>
      <c r="SGB848" s="328"/>
      <c r="SGC848" s="328"/>
      <c r="SGD848" s="328"/>
      <c r="SGE848" s="328"/>
      <c r="SGF848" s="328"/>
      <c r="SGG848" s="328"/>
      <c r="SGH848" s="328"/>
      <c r="SGI848" s="328"/>
      <c r="SGJ848" s="328"/>
      <c r="SGK848" s="328"/>
      <c r="SGL848" s="328"/>
      <c r="SGM848" s="328"/>
      <c r="SGN848" s="328"/>
      <c r="SGO848" s="328"/>
      <c r="SGP848" s="328"/>
      <c r="SGQ848" s="328"/>
      <c r="SGR848" s="328"/>
      <c r="SGS848" s="328"/>
      <c r="SGT848" s="328"/>
      <c r="SGU848" s="328"/>
      <c r="SGV848" s="328"/>
      <c r="SGW848" s="328"/>
      <c r="SGX848" s="328"/>
      <c r="SGY848" s="328"/>
      <c r="SGZ848" s="328"/>
      <c r="SHA848" s="328"/>
      <c r="SHB848" s="328"/>
      <c r="SHC848" s="328"/>
      <c r="SHD848" s="328"/>
      <c r="SHE848" s="328"/>
      <c r="SHF848" s="328"/>
      <c r="SHG848" s="328"/>
      <c r="SHH848" s="328"/>
      <c r="SHI848" s="328"/>
      <c r="SHJ848" s="328"/>
      <c r="SHK848" s="328"/>
      <c r="SHL848" s="328"/>
      <c r="SHM848" s="328"/>
      <c r="SHN848" s="328"/>
      <c r="SHO848" s="328"/>
      <c r="SHP848" s="328"/>
      <c r="SHQ848" s="328"/>
      <c r="SHR848" s="328"/>
      <c r="SHS848" s="328"/>
      <c r="SHT848" s="328"/>
      <c r="SHU848" s="328"/>
      <c r="SHV848" s="328"/>
      <c r="SHW848" s="328"/>
      <c r="SHX848" s="328"/>
      <c r="SHY848" s="328"/>
      <c r="SHZ848" s="328"/>
      <c r="SIA848" s="328"/>
      <c r="SIB848" s="328"/>
      <c r="SIC848" s="328"/>
      <c r="SID848" s="328"/>
      <c r="SIE848" s="328"/>
      <c r="SIF848" s="328"/>
      <c r="SIG848" s="328"/>
      <c r="SIH848" s="328"/>
      <c r="SII848" s="328"/>
      <c r="SIJ848" s="328"/>
      <c r="SIK848" s="328"/>
      <c r="SIL848" s="328"/>
      <c r="SIM848" s="328"/>
      <c r="SIN848" s="328"/>
      <c r="SIO848" s="328"/>
      <c r="SIP848" s="328"/>
      <c r="SIQ848" s="328"/>
      <c r="SIR848" s="328"/>
      <c r="SIS848" s="328"/>
      <c r="SIT848" s="328"/>
      <c r="SIU848" s="328"/>
      <c r="SIV848" s="328"/>
      <c r="SIW848" s="328"/>
      <c r="SIX848" s="328"/>
      <c r="SIY848" s="328"/>
      <c r="SIZ848" s="328"/>
      <c r="SJA848" s="328"/>
      <c r="SJB848" s="328"/>
      <c r="SJC848" s="328"/>
      <c r="SJD848" s="328"/>
      <c r="SJE848" s="328"/>
      <c r="SJF848" s="328"/>
      <c r="SJG848" s="328"/>
      <c r="SJH848" s="328"/>
      <c r="SJI848" s="328"/>
      <c r="SJJ848" s="328"/>
      <c r="SJK848" s="328"/>
      <c r="SJL848" s="328"/>
      <c r="SJM848" s="328"/>
      <c r="SJN848" s="328"/>
      <c r="SJO848" s="328"/>
      <c r="SJP848" s="328"/>
      <c r="SJQ848" s="328"/>
      <c r="SJR848" s="328"/>
      <c r="SJS848" s="328"/>
      <c r="SJT848" s="328"/>
      <c r="SJU848" s="328"/>
      <c r="SJV848" s="328"/>
      <c r="SJW848" s="328"/>
      <c r="SJX848" s="328"/>
      <c r="SJY848" s="328"/>
      <c r="SJZ848" s="328"/>
      <c r="SKA848" s="328"/>
      <c r="SKB848" s="328"/>
      <c r="SKC848" s="328"/>
      <c r="SKD848" s="328"/>
      <c r="SKE848" s="328"/>
      <c r="SKF848" s="328"/>
      <c r="SKG848" s="328"/>
      <c r="SKH848" s="328"/>
      <c r="SKI848" s="328"/>
      <c r="SKJ848" s="328"/>
      <c r="SKK848" s="328"/>
      <c r="SKL848" s="328"/>
      <c r="SKM848" s="328"/>
      <c r="SKN848" s="328"/>
      <c r="SKO848" s="328"/>
      <c r="SKP848" s="328"/>
      <c r="SKQ848" s="328"/>
      <c r="SKR848" s="328"/>
      <c r="SKS848" s="328"/>
      <c r="SKT848" s="328"/>
      <c r="SKU848" s="328"/>
      <c r="SKV848" s="328"/>
      <c r="SKW848" s="328"/>
      <c r="SKX848" s="328"/>
      <c r="SKY848" s="328"/>
      <c r="SKZ848" s="328"/>
      <c r="SLA848" s="328"/>
      <c r="SLB848" s="328"/>
      <c r="SLC848" s="328"/>
      <c r="SLD848" s="328"/>
      <c r="SLE848" s="328"/>
      <c r="SLF848" s="328"/>
      <c r="SLG848" s="328"/>
      <c r="SLH848" s="328"/>
      <c r="SLI848" s="328"/>
      <c r="SLJ848" s="328"/>
      <c r="SLK848" s="328"/>
      <c r="SLL848" s="328"/>
      <c r="SLM848" s="328"/>
      <c r="SLN848" s="328"/>
      <c r="SLO848" s="328"/>
      <c r="SLP848" s="328"/>
      <c r="SLQ848" s="328"/>
      <c r="SLR848" s="328"/>
      <c r="SLS848" s="328"/>
      <c r="SLT848" s="328"/>
      <c r="SLU848" s="328"/>
      <c r="SLV848" s="328"/>
      <c r="SLW848" s="328"/>
      <c r="SLX848" s="328"/>
      <c r="SLY848" s="328"/>
      <c r="SLZ848" s="328"/>
      <c r="SMA848" s="328"/>
      <c r="SMB848" s="328"/>
      <c r="SMC848" s="328"/>
      <c r="SMD848" s="328"/>
      <c r="SME848" s="328"/>
      <c r="SMF848" s="328"/>
      <c r="SMG848" s="328"/>
      <c r="SMH848" s="328"/>
      <c r="SMI848" s="328"/>
      <c r="SMJ848" s="328"/>
      <c r="SMK848" s="328"/>
      <c r="SML848" s="328"/>
      <c r="SMM848" s="328"/>
      <c r="SMN848" s="328"/>
      <c r="SMO848" s="328"/>
      <c r="SMP848" s="328"/>
      <c r="SMQ848" s="328"/>
      <c r="SMR848" s="328"/>
      <c r="SMS848" s="328"/>
      <c r="SMT848" s="328"/>
      <c r="SMU848" s="328"/>
      <c r="SMV848" s="328"/>
      <c r="SMW848" s="328"/>
      <c r="SMX848" s="328"/>
      <c r="SMY848" s="328"/>
      <c r="SMZ848" s="328"/>
      <c r="SNA848" s="328"/>
      <c r="SNB848" s="328"/>
      <c r="SNC848" s="328"/>
      <c r="SND848" s="328"/>
      <c r="SNE848" s="328"/>
      <c r="SNF848" s="328"/>
      <c r="SNG848" s="328"/>
      <c r="SNH848" s="328"/>
      <c r="SNI848" s="328"/>
      <c r="SNJ848" s="328"/>
      <c r="SNK848" s="328"/>
      <c r="SNL848" s="328"/>
      <c r="SNM848" s="328"/>
      <c r="SNN848" s="328"/>
      <c r="SNO848" s="328"/>
      <c r="SNP848" s="328"/>
      <c r="SNQ848" s="328"/>
      <c r="SNR848" s="328"/>
      <c r="SNS848" s="328"/>
      <c r="SNT848" s="328"/>
      <c r="SNU848" s="328"/>
      <c r="SNV848" s="328"/>
      <c r="SNW848" s="328"/>
      <c r="SNX848" s="328"/>
      <c r="SNY848" s="328"/>
      <c r="SNZ848" s="328"/>
      <c r="SOA848" s="328"/>
      <c r="SOB848" s="328"/>
      <c r="SOC848" s="328"/>
      <c r="SOD848" s="328"/>
      <c r="SOE848" s="328"/>
      <c r="SOF848" s="328"/>
      <c r="SOG848" s="328"/>
      <c r="SOH848" s="328"/>
      <c r="SOI848" s="328"/>
      <c r="SOJ848" s="328"/>
      <c r="SOK848" s="328"/>
      <c r="SOL848" s="328"/>
      <c r="SOM848" s="328"/>
      <c r="SON848" s="328"/>
      <c r="SOO848" s="328"/>
      <c r="SOP848" s="328"/>
      <c r="SOQ848" s="328"/>
      <c r="SOR848" s="328"/>
      <c r="SOS848" s="328"/>
      <c r="SOT848" s="328"/>
      <c r="SOU848" s="328"/>
      <c r="SOV848" s="328"/>
      <c r="SOW848" s="328"/>
      <c r="SOX848" s="328"/>
      <c r="SOY848" s="328"/>
      <c r="SOZ848" s="328"/>
      <c r="SPA848" s="328"/>
      <c r="SPB848" s="328"/>
      <c r="SPC848" s="328"/>
      <c r="SPD848" s="328"/>
      <c r="SPE848" s="328"/>
      <c r="SPF848" s="328"/>
      <c r="SPG848" s="328"/>
      <c r="SPH848" s="328"/>
      <c r="SPI848" s="328"/>
      <c r="SPJ848" s="328"/>
      <c r="SPK848" s="328"/>
      <c r="SPL848" s="328"/>
      <c r="SPM848" s="328"/>
      <c r="SPN848" s="328"/>
      <c r="SPO848" s="328"/>
      <c r="SPP848" s="328"/>
      <c r="SPQ848" s="328"/>
      <c r="SPR848" s="328"/>
      <c r="SPS848" s="328"/>
      <c r="SPT848" s="328"/>
      <c r="SPU848" s="328"/>
      <c r="SPV848" s="328"/>
      <c r="SPW848" s="328"/>
      <c r="SPX848" s="328"/>
      <c r="SPY848" s="328"/>
      <c r="SPZ848" s="328"/>
      <c r="SQA848" s="328"/>
      <c r="SQB848" s="328"/>
      <c r="SQC848" s="328"/>
      <c r="SQD848" s="328"/>
      <c r="SQE848" s="328"/>
      <c r="SQF848" s="328"/>
      <c r="SQG848" s="328"/>
      <c r="SQH848" s="328"/>
      <c r="SQI848" s="328"/>
      <c r="SQJ848" s="328"/>
      <c r="SQK848" s="328"/>
      <c r="SQL848" s="328"/>
      <c r="SQM848" s="328"/>
      <c r="SQN848" s="328"/>
      <c r="SQO848" s="328"/>
      <c r="SQP848" s="328"/>
      <c r="SQQ848" s="328"/>
      <c r="SQR848" s="328"/>
      <c r="SQS848" s="328"/>
      <c r="SQT848" s="328"/>
      <c r="SQU848" s="328"/>
      <c r="SQV848" s="328"/>
      <c r="SQW848" s="328"/>
      <c r="SQX848" s="328"/>
      <c r="SQY848" s="328"/>
      <c r="SQZ848" s="328"/>
      <c r="SRA848" s="328"/>
      <c r="SRB848" s="328"/>
      <c r="SRC848" s="328"/>
      <c r="SRD848" s="328"/>
      <c r="SRE848" s="328"/>
      <c r="SRF848" s="328"/>
      <c r="SRG848" s="328"/>
      <c r="SRH848" s="328"/>
      <c r="SRI848" s="328"/>
      <c r="SRJ848" s="328"/>
      <c r="SRK848" s="328"/>
      <c r="SRL848" s="328"/>
      <c r="SRM848" s="328"/>
      <c r="SRN848" s="328"/>
      <c r="SRO848" s="328"/>
      <c r="SRP848" s="328"/>
      <c r="SRQ848" s="328"/>
      <c r="SRR848" s="328"/>
      <c r="SRS848" s="328"/>
      <c r="SRT848" s="328"/>
      <c r="SRU848" s="328"/>
      <c r="SRV848" s="328"/>
      <c r="SRW848" s="328"/>
      <c r="SRX848" s="328"/>
      <c r="SRY848" s="328"/>
      <c r="SRZ848" s="328"/>
      <c r="SSA848" s="328"/>
      <c r="SSB848" s="328"/>
      <c r="SSC848" s="328"/>
      <c r="SSD848" s="328"/>
      <c r="SSE848" s="328"/>
      <c r="SSF848" s="328"/>
      <c r="SSG848" s="328"/>
      <c r="SSH848" s="328"/>
      <c r="SSI848" s="328"/>
      <c r="SSJ848" s="328"/>
      <c r="SSK848" s="328"/>
      <c r="SSL848" s="328"/>
      <c r="SSM848" s="328"/>
      <c r="SSN848" s="328"/>
      <c r="SSO848" s="328"/>
      <c r="SSP848" s="328"/>
      <c r="SSQ848" s="328"/>
      <c r="SSR848" s="328"/>
      <c r="SSS848" s="328"/>
      <c r="SST848" s="328"/>
      <c r="SSU848" s="328"/>
      <c r="SSV848" s="328"/>
      <c r="SSW848" s="328"/>
      <c r="SSX848" s="328"/>
      <c r="SSY848" s="328"/>
      <c r="SSZ848" s="328"/>
      <c r="STA848" s="328"/>
      <c r="STB848" s="328"/>
      <c r="STC848" s="328"/>
      <c r="STD848" s="328"/>
      <c r="STE848" s="328"/>
      <c r="STF848" s="328"/>
      <c r="STG848" s="328"/>
      <c r="STH848" s="328"/>
      <c r="STI848" s="328"/>
      <c r="STJ848" s="328"/>
      <c r="STK848" s="328"/>
      <c r="STL848" s="328"/>
      <c r="STM848" s="328"/>
      <c r="STN848" s="328"/>
      <c r="STO848" s="328"/>
      <c r="STP848" s="328"/>
      <c r="STQ848" s="328"/>
      <c r="STR848" s="328"/>
      <c r="STS848" s="328"/>
      <c r="STT848" s="328"/>
      <c r="STU848" s="328"/>
      <c r="STV848" s="328"/>
      <c r="STW848" s="328"/>
      <c r="STX848" s="328"/>
      <c r="STY848" s="328"/>
      <c r="STZ848" s="328"/>
      <c r="SUA848" s="328"/>
      <c r="SUB848" s="328"/>
      <c r="SUC848" s="328"/>
      <c r="SUD848" s="328"/>
      <c r="SUE848" s="328"/>
      <c r="SUF848" s="328"/>
      <c r="SUG848" s="328"/>
      <c r="SUH848" s="328"/>
      <c r="SUI848" s="328"/>
      <c r="SUJ848" s="328"/>
      <c r="SUK848" s="328"/>
      <c r="SUL848" s="328"/>
      <c r="SUM848" s="328"/>
      <c r="SUN848" s="328"/>
      <c r="SUO848" s="328"/>
      <c r="SUP848" s="328"/>
      <c r="SUQ848" s="328"/>
      <c r="SUR848" s="328"/>
      <c r="SUS848" s="328"/>
      <c r="SUT848" s="328"/>
      <c r="SUU848" s="328"/>
      <c r="SUV848" s="328"/>
      <c r="SUW848" s="328"/>
      <c r="SUX848" s="328"/>
      <c r="SUY848" s="328"/>
      <c r="SUZ848" s="328"/>
      <c r="SVA848" s="328"/>
      <c r="SVB848" s="328"/>
      <c r="SVC848" s="328"/>
      <c r="SVD848" s="328"/>
      <c r="SVE848" s="328"/>
      <c r="SVF848" s="328"/>
      <c r="SVG848" s="328"/>
      <c r="SVH848" s="328"/>
      <c r="SVI848" s="328"/>
      <c r="SVJ848" s="328"/>
      <c r="SVK848" s="328"/>
      <c r="SVL848" s="328"/>
      <c r="SVM848" s="328"/>
      <c r="SVN848" s="328"/>
      <c r="SVO848" s="328"/>
      <c r="SVP848" s="328"/>
      <c r="SVQ848" s="328"/>
      <c r="SVR848" s="328"/>
      <c r="SVS848" s="328"/>
      <c r="SVT848" s="328"/>
      <c r="SVU848" s="328"/>
      <c r="SVV848" s="328"/>
      <c r="SVW848" s="328"/>
      <c r="SVX848" s="328"/>
      <c r="SVY848" s="328"/>
      <c r="SVZ848" s="328"/>
      <c r="SWA848" s="328"/>
      <c r="SWB848" s="328"/>
      <c r="SWC848" s="328"/>
      <c r="SWD848" s="328"/>
      <c r="SWE848" s="328"/>
      <c r="SWF848" s="328"/>
      <c r="SWG848" s="328"/>
      <c r="SWH848" s="328"/>
      <c r="SWI848" s="328"/>
      <c r="SWJ848" s="328"/>
      <c r="SWK848" s="328"/>
      <c r="SWL848" s="328"/>
      <c r="SWM848" s="328"/>
      <c r="SWN848" s="328"/>
      <c r="SWO848" s="328"/>
      <c r="SWP848" s="328"/>
      <c r="SWQ848" s="328"/>
      <c r="SWR848" s="328"/>
      <c r="SWS848" s="328"/>
      <c r="SWT848" s="328"/>
      <c r="SWU848" s="328"/>
      <c r="SWV848" s="328"/>
      <c r="SWW848" s="328"/>
      <c r="SWX848" s="328"/>
      <c r="SWY848" s="328"/>
      <c r="SWZ848" s="328"/>
      <c r="SXA848" s="328"/>
      <c r="SXB848" s="328"/>
      <c r="SXC848" s="328"/>
      <c r="SXD848" s="328"/>
      <c r="SXE848" s="328"/>
      <c r="SXF848" s="328"/>
      <c r="SXG848" s="328"/>
      <c r="SXH848" s="328"/>
      <c r="SXI848" s="328"/>
      <c r="SXJ848" s="328"/>
      <c r="SXK848" s="328"/>
      <c r="SXL848" s="328"/>
      <c r="SXM848" s="328"/>
      <c r="SXN848" s="328"/>
      <c r="SXO848" s="328"/>
      <c r="SXP848" s="328"/>
      <c r="SXQ848" s="328"/>
      <c r="SXR848" s="328"/>
      <c r="SXS848" s="328"/>
      <c r="SXT848" s="328"/>
      <c r="SXU848" s="328"/>
      <c r="SXV848" s="328"/>
      <c r="SXW848" s="328"/>
      <c r="SXX848" s="328"/>
      <c r="SXY848" s="328"/>
      <c r="SXZ848" s="328"/>
      <c r="SYA848" s="328"/>
      <c r="SYB848" s="328"/>
      <c r="SYC848" s="328"/>
      <c r="SYD848" s="328"/>
      <c r="SYE848" s="328"/>
      <c r="SYF848" s="328"/>
      <c r="SYG848" s="328"/>
      <c r="SYH848" s="328"/>
      <c r="SYI848" s="328"/>
      <c r="SYJ848" s="328"/>
      <c r="SYK848" s="328"/>
      <c r="SYL848" s="328"/>
      <c r="SYM848" s="328"/>
      <c r="SYN848" s="328"/>
      <c r="SYO848" s="328"/>
      <c r="SYP848" s="328"/>
      <c r="SYQ848" s="328"/>
      <c r="SYR848" s="328"/>
      <c r="SYS848" s="328"/>
      <c r="SYT848" s="328"/>
      <c r="SYU848" s="328"/>
      <c r="SYV848" s="328"/>
      <c r="SYW848" s="328"/>
      <c r="SYX848" s="328"/>
      <c r="SYY848" s="328"/>
      <c r="SYZ848" s="328"/>
      <c r="SZA848" s="328"/>
      <c r="SZB848" s="328"/>
      <c r="SZC848" s="328"/>
      <c r="SZD848" s="328"/>
      <c r="SZE848" s="328"/>
      <c r="SZF848" s="328"/>
      <c r="SZG848" s="328"/>
      <c r="SZH848" s="328"/>
      <c r="SZI848" s="328"/>
      <c r="SZJ848" s="328"/>
      <c r="SZK848" s="328"/>
      <c r="SZL848" s="328"/>
      <c r="SZM848" s="328"/>
      <c r="SZN848" s="328"/>
      <c r="SZO848" s="328"/>
      <c r="SZP848" s="328"/>
      <c r="SZQ848" s="328"/>
      <c r="SZR848" s="328"/>
      <c r="SZS848" s="328"/>
      <c r="SZT848" s="328"/>
      <c r="SZU848" s="328"/>
      <c r="SZV848" s="328"/>
      <c r="SZW848" s="328"/>
      <c r="SZX848" s="328"/>
      <c r="SZY848" s="328"/>
      <c r="SZZ848" s="328"/>
      <c r="TAA848" s="328"/>
      <c r="TAB848" s="328"/>
      <c r="TAC848" s="328"/>
      <c r="TAD848" s="328"/>
      <c r="TAE848" s="328"/>
      <c r="TAF848" s="328"/>
      <c r="TAG848" s="328"/>
      <c r="TAH848" s="328"/>
      <c r="TAI848" s="328"/>
      <c r="TAJ848" s="328"/>
      <c r="TAK848" s="328"/>
      <c r="TAL848" s="328"/>
      <c r="TAM848" s="328"/>
      <c r="TAN848" s="328"/>
      <c r="TAO848" s="328"/>
      <c r="TAP848" s="328"/>
      <c r="TAQ848" s="328"/>
      <c r="TAR848" s="328"/>
      <c r="TAS848" s="328"/>
      <c r="TAT848" s="328"/>
      <c r="TAU848" s="328"/>
      <c r="TAV848" s="328"/>
      <c r="TAW848" s="328"/>
      <c r="TAX848" s="328"/>
      <c r="TAY848" s="328"/>
      <c r="TAZ848" s="328"/>
      <c r="TBA848" s="328"/>
      <c r="TBB848" s="328"/>
      <c r="TBC848" s="328"/>
      <c r="TBD848" s="328"/>
      <c r="TBE848" s="328"/>
      <c r="TBF848" s="328"/>
      <c r="TBG848" s="328"/>
      <c r="TBH848" s="328"/>
      <c r="TBI848" s="328"/>
      <c r="TBJ848" s="328"/>
      <c r="TBK848" s="328"/>
      <c r="TBL848" s="328"/>
      <c r="TBM848" s="328"/>
      <c r="TBN848" s="328"/>
      <c r="TBO848" s="328"/>
      <c r="TBP848" s="328"/>
      <c r="TBQ848" s="328"/>
      <c r="TBR848" s="328"/>
      <c r="TBS848" s="328"/>
      <c r="TBT848" s="328"/>
      <c r="TBU848" s="328"/>
      <c r="TBV848" s="328"/>
      <c r="TBW848" s="328"/>
      <c r="TBX848" s="328"/>
      <c r="TBY848" s="328"/>
      <c r="TBZ848" s="328"/>
      <c r="TCA848" s="328"/>
      <c r="TCB848" s="328"/>
      <c r="TCC848" s="328"/>
      <c r="TCD848" s="328"/>
      <c r="TCE848" s="328"/>
      <c r="TCF848" s="328"/>
      <c r="TCG848" s="328"/>
      <c r="TCH848" s="328"/>
      <c r="TCI848" s="328"/>
      <c r="TCJ848" s="328"/>
      <c r="TCK848" s="328"/>
      <c r="TCL848" s="328"/>
      <c r="TCM848" s="328"/>
      <c r="TCN848" s="328"/>
      <c r="TCO848" s="328"/>
      <c r="TCP848" s="328"/>
      <c r="TCQ848" s="328"/>
      <c r="TCR848" s="328"/>
      <c r="TCS848" s="328"/>
      <c r="TCT848" s="328"/>
      <c r="TCU848" s="328"/>
      <c r="TCV848" s="328"/>
      <c r="TCW848" s="328"/>
      <c r="TCX848" s="328"/>
      <c r="TCY848" s="328"/>
      <c r="TCZ848" s="328"/>
      <c r="TDA848" s="328"/>
      <c r="TDB848" s="328"/>
      <c r="TDC848" s="328"/>
      <c r="TDD848" s="328"/>
      <c r="TDE848" s="328"/>
      <c r="TDF848" s="328"/>
      <c r="TDG848" s="328"/>
      <c r="TDH848" s="328"/>
      <c r="TDI848" s="328"/>
      <c r="TDJ848" s="328"/>
      <c r="TDK848" s="328"/>
      <c r="TDL848" s="328"/>
      <c r="TDM848" s="328"/>
      <c r="TDN848" s="328"/>
      <c r="TDO848" s="328"/>
      <c r="TDP848" s="328"/>
      <c r="TDQ848" s="328"/>
      <c r="TDR848" s="328"/>
      <c r="TDS848" s="328"/>
      <c r="TDT848" s="328"/>
      <c r="TDU848" s="328"/>
      <c r="TDV848" s="328"/>
      <c r="TDW848" s="328"/>
      <c r="TDX848" s="328"/>
      <c r="TDY848" s="328"/>
      <c r="TDZ848" s="328"/>
      <c r="TEA848" s="328"/>
      <c r="TEB848" s="328"/>
      <c r="TEC848" s="328"/>
      <c r="TED848" s="328"/>
      <c r="TEE848" s="328"/>
      <c r="TEF848" s="328"/>
      <c r="TEG848" s="328"/>
      <c r="TEH848" s="328"/>
      <c r="TEI848" s="328"/>
      <c r="TEJ848" s="328"/>
      <c r="TEK848" s="328"/>
      <c r="TEL848" s="328"/>
      <c r="TEM848" s="328"/>
      <c r="TEN848" s="328"/>
      <c r="TEO848" s="328"/>
      <c r="TEP848" s="328"/>
      <c r="TEQ848" s="328"/>
      <c r="TER848" s="328"/>
      <c r="TES848" s="328"/>
      <c r="TET848" s="328"/>
      <c r="TEU848" s="328"/>
      <c r="TEV848" s="328"/>
      <c r="TEW848" s="328"/>
      <c r="TEX848" s="328"/>
      <c r="TEY848" s="328"/>
      <c r="TEZ848" s="328"/>
      <c r="TFA848" s="328"/>
      <c r="TFB848" s="328"/>
      <c r="TFC848" s="328"/>
      <c r="TFD848" s="328"/>
      <c r="TFE848" s="328"/>
      <c r="TFF848" s="328"/>
      <c r="TFG848" s="328"/>
      <c r="TFH848" s="328"/>
      <c r="TFI848" s="328"/>
      <c r="TFJ848" s="328"/>
      <c r="TFK848" s="328"/>
      <c r="TFL848" s="328"/>
      <c r="TFM848" s="328"/>
      <c r="TFN848" s="328"/>
      <c r="TFO848" s="328"/>
      <c r="TFP848" s="328"/>
      <c r="TFQ848" s="328"/>
      <c r="TFR848" s="328"/>
      <c r="TFS848" s="328"/>
      <c r="TFT848" s="328"/>
      <c r="TFU848" s="328"/>
      <c r="TFV848" s="328"/>
      <c r="TFW848" s="328"/>
      <c r="TFX848" s="328"/>
      <c r="TFY848" s="328"/>
      <c r="TFZ848" s="328"/>
      <c r="TGA848" s="328"/>
      <c r="TGB848" s="328"/>
      <c r="TGC848" s="328"/>
      <c r="TGD848" s="328"/>
      <c r="TGE848" s="328"/>
      <c r="TGF848" s="328"/>
      <c r="TGG848" s="328"/>
      <c r="TGH848" s="328"/>
      <c r="TGI848" s="328"/>
      <c r="TGJ848" s="328"/>
      <c r="TGK848" s="328"/>
      <c r="TGL848" s="328"/>
      <c r="TGM848" s="328"/>
      <c r="TGN848" s="328"/>
      <c r="TGO848" s="328"/>
      <c r="TGP848" s="328"/>
      <c r="TGQ848" s="328"/>
      <c r="TGR848" s="328"/>
      <c r="TGS848" s="328"/>
      <c r="TGT848" s="328"/>
      <c r="TGU848" s="328"/>
      <c r="TGV848" s="328"/>
      <c r="TGW848" s="328"/>
      <c r="TGX848" s="328"/>
      <c r="TGY848" s="328"/>
      <c r="TGZ848" s="328"/>
      <c r="THA848" s="328"/>
      <c r="THB848" s="328"/>
      <c r="THC848" s="328"/>
      <c r="THD848" s="328"/>
      <c r="THE848" s="328"/>
      <c r="THF848" s="328"/>
      <c r="THG848" s="328"/>
      <c r="THH848" s="328"/>
      <c r="THI848" s="328"/>
      <c r="THJ848" s="328"/>
      <c r="THK848" s="328"/>
      <c r="THL848" s="328"/>
      <c r="THM848" s="328"/>
      <c r="THN848" s="328"/>
      <c r="THO848" s="328"/>
      <c r="THP848" s="328"/>
      <c r="THQ848" s="328"/>
      <c r="THR848" s="328"/>
      <c r="THS848" s="328"/>
      <c r="THT848" s="328"/>
      <c r="THU848" s="328"/>
      <c r="THV848" s="328"/>
      <c r="THW848" s="328"/>
      <c r="THX848" s="328"/>
      <c r="THY848" s="328"/>
      <c r="THZ848" s="328"/>
      <c r="TIA848" s="328"/>
      <c r="TIB848" s="328"/>
      <c r="TIC848" s="328"/>
      <c r="TID848" s="328"/>
      <c r="TIE848" s="328"/>
      <c r="TIF848" s="328"/>
      <c r="TIG848" s="328"/>
      <c r="TIH848" s="328"/>
      <c r="TII848" s="328"/>
      <c r="TIJ848" s="328"/>
      <c r="TIK848" s="328"/>
      <c r="TIL848" s="328"/>
      <c r="TIM848" s="328"/>
      <c r="TIN848" s="328"/>
      <c r="TIO848" s="328"/>
      <c r="TIP848" s="328"/>
      <c r="TIQ848" s="328"/>
      <c r="TIR848" s="328"/>
      <c r="TIS848" s="328"/>
      <c r="TIT848" s="328"/>
      <c r="TIU848" s="328"/>
      <c r="TIV848" s="328"/>
      <c r="TIW848" s="328"/>
      <c r="TIX848" s="328"/>
      <c r="TIY848" s="328"/>
      <c r="TIZ848" s="328"/>
      <c r="TJA848" s="328"/>
      <c r="TJB848" s="328"/>
      <c r="TJC848" s="328"/>
      <c r="TJD848" s="328"/>
      <c r="TJE848" s="328"/>
      <c r="TJF848" s="328"/>
      <c r="TJG848" s="328"/>
      <c r="TJH848" s="328"/>
      <c r="TJI848" s="328"/>
      <c r="TJJ848" s="328"/>
      <c r="TJK848" s="328"/>
      <c r="TJL848" s="328"/>
      <c r="TJM848" s="328"/>
      <c r="TJN848" s="328"/>
      <c r="TJO848" s="328"/>
      <c r="TJP848" s="328"/>
      <c r="TJQ848" s="328"/>
      <c r="TJR848" s="328"/>
      <c r="TJS848" s="328"/>
      <c r="TJT848" s="328"/>
      <c r="TJU848" s="328"/>
      <c r="TJV848" s="328"/>
      <c r="TJW848" s="328"/>
      <c r="TJX848" s="328"/>
      <c r="TJY848" s="328"/>
      <c r="TJZ848" s="328"/>
      <c r="TKA848" s="328"/>
      <c r="TKB848" s="328"/>
      <c r="TKC848" s="328"/>
      <c r="TKD848" s="328"/>
      <c r="TKE848" s="328"/>
      <c r="TKF848" s="328"/>
      <c r="TKG848" s="328"/>
      <c r="TKH848" s="328"/>
      <c r="TKI848" s="328"/>
      <c r="TKJ848" s="328"/>
      <c r="TKK848" s="328"/>
      <c r="TKL848" s="328"/>
      <c r="TKM848" s="328"/>
      <c r="TKN848" s="328"/>
      <c r="TKO848" s="328"/>
      <c r="TKP848" s="328"/>
      <c r="TKQ848" s="328"/>
      <c r="TKR848" s="328"/>
      <c r="TKS848" s="328"/>
      <c r="TKT848" s="328"/>
      <c r="TKU848" s="328"/>
      <c r="TKV848" s="328"/>
      <c r="TKW848" s="328"/>
      <c r="TKX848" s="328"/>
      <c r="TKY848" s="328"/>
      <c r="TKZ848" s="328"/>
      <c r="TLA848" s="328"/>
      <c r="TLB848" s="328"/>
      <c r="TLC848" s="328"/>
      <c r="TLD848" s="328"/>
      <c r="TLE848" s="328"/>
      <c r="TLF848" s="328"/>
      <c r="TLG848" s="328"/>
      <c r="TLH848" s="328"/>
      <c r="TLI848" s="328"/>
      <c r="TLJ848" s="328"/>
      <c r="TLK848" s="328"/>
      <c r="TLL848" s="328"/>
      <c r="TLM848" s="328"/>
      <c r="TLN848" s="328"/>
      <c r="TLO848" s="328"/>
      <c r="TLP848" s="328"/>
      <c r="TLQ848" s="328"/>
      <c r="TLR848" s="328"/>
      <c r="TLS848" s="328"/>
      <c r="TLT848" s="328"/>
      <c r="TLU848" s="328"/>
      <c r="TLV848" s="328"/>
      <c r="TLW848" s="328"/>
      <c r="TLX848" s="328"/>
      <c r="TLY848" s="328"/>
      <c r="TLZ848" s="328"/>
      <c r="TMA848" s="328"/>
      <c r="TMB848" s="328"/>
      <c r="TMC848" s="328"/>
      <c r="TMD848" s="328"/>
      <c r="TME848" s="328"/>
      <c r="TMF848" s="328"/>
      <c r="TMG848" s="328"/>
      <c r="TMH848" s="328"/>
      <c r="TMI848" s="328"/>
      <c r="TMJ848" s="328"/>
      <c r="TMK848" s="328"/>
      <c r="TML848" s="328"/>
      <c r="TMM848" s="328"/>
      <c r="TMN848" s="328"/>
      <c r="TMO848" s="328"/>
      <c r="TMP848" s="328"/>
      <c r="TMQ848" s="328"/>
      <c r="TMR848" s="328"/>
      <c r="TMS848" s="328"/>
      <c r="TMT848" s="328"/>
      <c r="TMU848" s="328"/>
      <c r="TMV848" s="328"/>
      <c r="TMW848" s="328"/>
      <c r="TMX848" s="328"/>
      <c r="TMY848" s="328"/>
      <c r="TMZ848" s="328"/>
      <c r="TNA848" s="328"/>
      <c r="TNB848" s="328"/>
      <c r="TNC848" s="328"/>
      <c r="TND848" s="328"/>
      <c r="TNE848" s="328"/>
      <c r="TNF848" s="328"/>
      <c r="TNG848" s="328"/>
      <c r="TNH848" s="328"/>
      <c r="TNI848" s="328"/>
      <c r="TNJ848" s="328"/>
      <c r="TNK848" s="328"/>
      <c r="TNL848" s="328"/>
      <c r="TNM848" s="328"/>
      <c r="TNN848" s="328"/>
      <c r="TNO848" s="328"/>
      <c r="TNP848" s="328"/>
      <c r="TNQ848" s="328"/>
      <c r="TNR848" s="328"/>
      <c r="TNS848" s="328"/>
      <c r="TNT848" s="328"/>
      <c r="TNU848" s="328"/>
      <c r="TNV848" s="328"/>
      <c r="TNW848" s="328"/>
      <c r="TNX848" s="328"/>
      <c r="TNY848" s="328"/>
      <c r="TNZ848" s="328"/>
      <c r="TOA848" s="328"/>
      <c r="TOB848" s="328"/>
      <c r="TOC848" s="328"/>
      <c r="TOD848" s="328"/>
      <c r="TOE848" s="328"/>
      <c r="TOF848" s="328"/>
      <c r="TOG848" s="328"/>
      <c r="TOH848" s="328"/>
      <c r="TOI848" s="328"/>
      <c r="TOJ848" s="328"/>
      <c r="TOK848" s="328"/>
      <c r="TOL848" s="328"/>
      <c r="TOM848" s="328"/>
      <c r="TON848" s="328"/>
      <c r="TOO848" s="328"/>
      <c r="TOP848" s="328"/>
      <c r="TOQ848" s="328"/>
      <c r="TOR848" s="328"/>
      <c r="TOS848" s="328"/>
      <c r="TOT848" s="328"/>
      <c r="TOU848" s="328"/>
      <c r="TOV848" s="328"/>
      <c r="TOW848" s="328"/>
      <c r="TOX848" s="328"/>
      <c r="TOY848" s="328"/>
      <c r="TOZ848" s="328"/>
      <c r="TPA848" s="328"/>
      <c r="TPB848" s="328"/>
      <c r="TPC848" s="328"/>
      <c r="TPD848" s="328"/>
      <c r="TPE848" s="328"/>
      <c r="TPF848" s="328"/>
      <c r="TPG848" s="328"/>
      <c r="TPH848" s="328"/>
      <c r="TPI848" s="328"/>
      <c r="TPJ848" s="328"/>
      <c r="TPK848" s="328"/>
      <c r="TPL848" s="328"/>
      <c r="TPM848" s="328"/>
      <c r="TPN848" s="328"/>
      <c r="TPO848" s="328"/>
      <c r="TPP848" s="328"/>
      <c r="TPQ848" s="328"/>
      <c r="TPR848" s="328"/>
      <c r="TPS848" s="328"/>
      <c r="TPT848" s="328"/>
      <c r="TPU848" s="328"/>
      <c r="TPV848" s="328"/>
      <c r="TPW848" s="328"/>
      <c r="TPX848" s="328"/>
      <c r="TPY848" s="328"/>
      <c r="TPZ848" s="328"/>
      <c r="TQA848" s="328"/>
      <c r="TQB848" s="328"/>
      <c r="TQC848" s="328"/>
      <c r="TQD848" s="328"/>
      <c r="TQE848" s="328"/>
      <c r="TQF848" s="328"/>
      <c r="TQG848" s="328"/>
      <c r="TQH848" s="328"/>
      <c r="TQI848" s="328"/>
      <c r="TQJ848" s="328"/>
      <c r="TQK848" s="328"/>
      <c r="TQL848" s="328"/>
      <c r="TQM848" s="328"/>
      <c r="TQN848" s="328"/>
      <c r="TQO848" s="328"/>
      <c r="TQP848" s="328"/>
      <c r="TQQ848" s="328"/>
      <c r="TQR848" s="328"/>
      <c r="TQS848" s="328"/>
      <c r="TQT848" s="328"/>
      <c r="TQU848" s="328"/>
      <c r="TQV848" s="328"/>
      <c r="TQW848" s="328"/>
      <c r="TQX848" s="328"/>
      <c r="TQY848" s="328"/>
      <c r="TQZ848" s="328"/>
      <c r="TRA848" s="328"/>
      <c r="TRB848" s="328"/>
      <c r="TRC848" s="328"/>
      <c r="TRD848" s="328"/>
      <c r="TRE848" s="328"/>
      <c r="TRF848" s="328"/>
      <c r="TRG848" s="328"/>
      <c r="TRH848" s="328"/>
      <c r="TRI848" s="328"/>
      <c r="TRJ848" s="328"/>
      <c r="TRK848" s="328"/>
      <c r="TRL848" s="328"/>
      <c r="TRM848" s="328"/>
      <c r="TRN848" s="328"/>
      <c r="TRO848" s="328"/>
      <c r="TRP848" s="328"/>
      <c r="TRQ848" s="328"/>
      <c r="TRR848" s="328"/>
      <c r="TRS848" s="328"/>
      <c r="TRT848" s="328"/>
      <c r="TRU848" s="328"/>
      <c r="TRV848" s="328"/>
      <c r="TRW848" s="328"/>
      <c r="TRX848" s="328"/>
      <c r="TRY848" s="328"/>
      <c r="TRZ848" s="328"/>
      <c r="TSA848" s="328"/>
      <c r="TSB848" s="328"/>
      <c r="TSC848" s="328"/>
      <c r="TSD848" s="328"/>
      <c r="TSE848" s="328"/>
      <c r="TSF848" s="328"/>
      <c r="TSG848" s="328"/>
      <c r="TSH848" s="328"/>
      <c r="TSI848" s="328"/>
      <c r="TSJ848" s="328"/>
      <c r="TSK848" s="328"/>
      <c r="TSL848" s="328"/>
      <c r="TSM848" s="328"/>
      <c r="TSN848" s="328"/>
      <c r="TSO848" s="328"/>
      <c r="TSP848" s="328"/>
      <c r="TSQ848" s="328"/>
      <c r="TSR848" s="328"/>
      <c r="TSS848" s="328"/>
      <c r="TST848" s="328"/>
      <c r="TSU848" s="328"/>
      <c r="TSV848" s="328"/>
      <c r="TSW848" s="328"/>
      <c r="TSX848" s="328"/>
      <c r="TSY848" s="328"/>
      <c r="TSZ848" s="328"/>
      <c r="TTA848" s="328"/>
      <c r="TTB848" s="328"/>
      <c r="TTC848" s="328"/>
      <c r="TTD848" s="328"/>
      <c r="TTE848" s="328"/>
      <c r="TTF848" s="328"/>
      <c r="TTG848" s="328"/>
      <c r="TTH848" s="328"/>
      <c r="TTI848" s="328"/>
      <c r="TTJ848" s="328"/>
      <c r="TTK848" s="328"/>
      <c r="TTL848" s="328"/>
      <c r="TTM848" s="328"/>
      <c r="TTN848" s="328"/>
      <c r="TTO848" s="328"/>
      <c r="TTP848" s="328"/>
      <c r="TTQ848" s="328"/>
      <c r="TTR848" s="328"/>
      <c r="TTS848" s="328"/>
      <c r="TTT848" s="328"/>
      <c r="TTU848" s="328"/>
      <c r="TTV848" s="328"/>
      <c r="TTW848" s="328"/>
      <c r="TTX848" s="328"/>
      <c r="TTY848" s="328"/>
      <c r="TTZ848" s="328"/>
      <c r="TUA848" s="328"/>
      <c r="TUB848" s="328"/>
      <c r="TUC848" s="328"/>
      <c r="TUD848" s="328"/>
      <c r="TUE848" s="328"/>
      <c r="TUF848" s="328"/>
      <c r="TUG848" s="328"/>
      <c r="TUH848" s="328"/>
      <c r="TUI848" s="328"/>
      <c r="TUJ848" s="328"/>
      <c r="TUK848" s="328"/>
      <c r="TUL848" s="328"/>
      <c r="TUM848" s="328"/>
      <c r="TUN848" s="328"/>
      <c r="TUO848" s="328"/>
      <c r="TUP848" s="328"/>
      <c r="TUQ848" s="328"/>
      <c r="TUR848" s="328"/>
      <c r="TUS848" s="328"/>
      <c r="TUT848" s="328"/>
      <c r="TUU848" s="328"/>
      <c r="TUV848" s="328"/>
      <c r="TUW848" s="328"/>
      <c r="TUX848" s="328"/>
      <c r="TUY848" s="328"/>
      <c r="TUZ848" s="328"/>
      <c r="TVA848" s="328"/>
      <c r="TVB848" s="328"/>
      <c r="TVC848" s="328"/>
      <c r="TVD848" s="328"/>
      <c r="TVE848" s="328"/>
      <c r="TVF848" s="328"/>
      <c r="TVG848" s="328"/>
      <c r="TVH848" s="328"/>
      <c r="TVI848" s="328"/>
      <c r="TVJ848" s="328"/>
      <c r="TVK848" s="328"/>
      <c r="TVL848" s="328"/>
      <c r="TVM848" s="328"/>
      <c r="TVN848" s="328"/>
      <c r="TVO848" s="328"/>
      <c r="TVP848" s="328"/>
      <c r="TVQ848" s="328"/>
      <c r="TVR848" s="328"/>
      <c r="TVS848" s="328"/>
      <c r="TVT848" s="328"/>
      <c r="TVU848" s="328"/>
      <c r="TVV848" s="328"/>
      <c r="TVW848" s="328"/>
      <c r="TVX848" s="328"/>
      <c r="TVY848" s="328"/>
      <c r="TVZ848" s="328"/>
      <c r="TWA848" s="328"/>
      <c r="TWB848" s="328"/>
      <c r="TWC848" s="328"/>
      <c r="TWD848" s="328"/>
      <c r="TWE848" s="328"/>
      <c r="TWF848" s="328"/>
      <c r="TWG848" s="328"/>
      <c r="TWH848" s="328"/>
      <c r="TWI848" s="328"/>
      <c r="TWJ848" s="328"/>
      <c r="TWK848" s="328"/>
      <c r="TWL848" s="328"/>
      <c r="TWM848" s="328"/>
      <c r="TWN848" s="328"/>
      <c r="TWO848" s="328"/>
      <c r="TWP848" s="328"/>
      <c r="TWQ848" s="328"/>
      <c r="TWR848" s="328"/>
      <c r="TWS848" s="328"/>
      <c r="TWT848" s="328"/>
      <c r="TWU848" s="328"/>
      <c r="TWV848" s="328"/>
      <c r="TWW848" s="328"/>
      <c r="TWX848" s="328"/>
      <c r="TWY848" s="328"/>
      <c r="TWZ848" s="328"/>
      <c r="TXA848" s="328"/>
      <c r="TXB848" s="328"/>
      <c r="TXC848" s="328"/>
      <c r="TXD848" s="328"/>
      <c r="TXE848" s="328"/>
      <c r="TXF848" s="328"/>
      <c r="TXG848" s="328"/>
      <c r="TXH848" s="328"/>
      <c r="TXI848" s="328"/>
      <c r="TXJ848" s="328"/>
      <c r="TXK848" s="328"/>
      <c r="TXL848" s="328"/>
      <c r="TXM848" s="328"/>
      <c r="TXN848" s="328"/>
      <c r="TXO848" s="328"/>
      <c r="TXP848" s="328"/>
      <c r="TXQ848" s="328"/>
      <c r="TXR848" s="328"/>
      <c r="TXS848" s="328"/>
      <c r="TXT848" s="328"/>
      <c r="TXU848" s="328"/>
      <c r="TXV848" s="328"/>
      <c r="TXW848" s="328"/>
      <c r="TXX848" s="328"/>
      <c r="TXY848" s="328"/>
      <c r="TXZ848" s="328"/>
      <c r="TYA848" s="328"/>
      <c r="TYB848" s="328"/>
      <c r="TYC848" s="328"/>
      <c r="TYD848" s="328"/>
      <c r="TYE848" s="328"/>
      <c r="TYF848" s="328"/>
      <c r="TYG848" s="328"/>
      <c r="TYH848" s="328"/>
      <c r="TYI848" s="328"/>
      <c r="TYJ848" s="328"/>
      <c r="TYK848" s="328"/>
      <c r="TYL848" s="328"/>
      <c r="TYM848" s="328"/>
      <c r="TYN848" s="328"/>
      <c r="TYO848" s="328"/>
      <c r="TYP848" s="328"/>
      <c r="TYQ848" s="328"/>
      <c r="TYR848" s="328"/>
      <c r="TYS848" s="328"/>
      <c r="TYT848" s="328"/>
      <c r="TYU848" s="328"/>
      <c r="TYV848" s="328"/>
      <c r="TYW848" s="328"/>
      <c r="TYX848" s="328"/>
      <c r="TYY848" s="328"/>
      <c r="TYZ848" s="328"/>
      <c r="TZA848" s="328"/>
      <c r="TZB848" s="328"/>
      <c r="TZC848" s="328"/>
      <c r="TZD848" s="328"/>
      <c r="TZE848" s="328"/>
      <c r="TZF848" s="328"/>
      <c r="TZG848" s="328"/>
      <c r="TZH848" s="328"/>
      <c r="TZI848" s="328"/>
      <c r="TZJ848" s="328"/>
      <c r="TZK848" s="328"/>
      <c r="TZL848" s="328"/>
      <c r="TZM848" s="328"/>
      <c r="TZN848" s="328"/>
      <c r="TZO848" s="328"/>
      <c r="TZP848" s="328"/>
      <c r="TZQ848" s="328"/>
      <c r="TZR848" s="328"/>
      <c r="TZS848" s="328"/>
      <c r="TZT848" s="328"/>
      <c r="TZU848" s="328"/>
      <c r="TZV848" s="328"/>
      <c r="TZW848" s="328"/>
      <c r="TZX848" s="328"/>
      <c r="TZY848" s="328"/>
      <c r="TZZ848" s="328"/>
      <c r="UAA848" s="328"/>
      <c r="UAB848" s="328"/>
      <c r="UAC848" s="328"/>
      <c r="UAD848" s="328"/>
      <c r="UAE848" s="328"/>
      <c r="UAF848" s="328"/>
      <c r="UAG848" s="328"/>
      <c r="UAH848" s="328"/>
      <c r="UAI848" s="328"/>
      <c r="UAJ848" s="328"/>
      <c r="UAK848" s="328"/>
      <c r="UAL848" s="328"/>
      <c r="UAM848" s="328"/>
      <c r="UAN848" s="328"/>
      <c r="UAO848" s="328"/>
      <c r="UAP848" s="328"/>
      <c r="UAQ848" s="328"/>
      <c r="UAR848" s="328"/>
      <c r="UAS848" s="328"/>
      <c r="UAT848" s="328"/>
      <c r="UAU848" s="328"/>
      <c r="UAV848" s="328"/>
      <c r="UAW848" s="328"/>
      <c r="UAX848" s="328"/>
      <c r="UAY848" s="328"/>
      <c r="UAZ848" s="328"/>
      <c r="UBA848" s="328"/>
      <c r="UBB848" s="328"/>
      <c r="UBC848" s="328"/>
      <c r="UBD848" s="328"/>
      <c r="UBE848" s="328"/>
      <c r="UBF848" s="328"/>
      <c r="UBG848" s="328"/>
      <c r="UBH848" s="328"/>
      <c r="UBI848" s="328"/>
      <c r="UBJ848" s="328"/>
      <c r="UBK848" s="328"/>
      <c r="UBL848" s="328"/>
      <c r="UBM848" s="328"/>
      <c r="UBN848" s="328"/>
      <c r="UBO848" s="328"/>
      <c r="UBP848" s="328"/>
      <c r="UBQ848" s="328"/>
      <c r="UBR848" s="328"/>
      <c r="UBS848" s="328"/>
      <c r="UBT848" s="328"/>
      <c r="UBU848" s="328"/>
      <c r="UBV848" s="328"/>
      <c r="UBW848" s="328"/>
      <c r="UBX848" s="328"/>
      <c r="UBY848" s="328"/>
      <c r="UBZ848" s="328"/>
      <c r="UCA848" s="328"/>
      <c r="UCB848" s="328"/>
      <c r="UCC848" s="328"/>
      <c r="UCD848" s="328"/>
      <c r="UCE848" s="328"/>
      <c r="UCF848" s="328"/>
      <c r="UCG848" s="328"/>
      <c r="UCH848" s="328"/>
      <c r="UCI848" s="328"/>
      <c r="UCJ848" s="328"/>
      <c r="UCK848" s="328"/>
      <c r="UCL848" s="328"/>
      <c r="UCM848" s="328"/>
      <c r="UCN848" s="328"/>
      <c r="UCO848" s="328"/>
      <c r="UCP848" s="328"/>
      <c r="UCQ848" s="328"/>
      <c r="UCR848" s="328"/>
      <c r="UCS848" s="328"/>
      <c r="UCT848" s="328"/>
      <c r="UCU848" s="328"/>
      <c r="UCV848" s="328"/>
      <c r="UCW848" s="328"/>
      <c r="UCX848" s="328"/>
      <c r="UCY848" s="328"/>
      <c r="UCZ848" s="328"/>
      <c r="UDA848" s="328"/>
      <c r="UDB848" s="328"/>
      <c r="UDC848" s="328"/>
      <c r="UDD848" s="328"/>
      <c r="UDE848" s="328"/>
      <c r="UDF848" s="328"/>
      <c r="UDG848" s="328"/>
      <c r="UDH848" s="328"/>
      <c r="UDI848" s="328"/>
      <c r="UDJ848" s="328"/>
      <c r="UDK848" s="328"/>
      <c r="UDL848" s="328"/>
      <c r="UDM848" s="328"/>
      <c r="UDN848" s="328"/>
      <c r="UDO848" s="328"/>
      <c r="UDP848" s="328"/>
      <c r="UDQ848" s="328"/>
      <c r="UDR848" s="328"/>
      <c r="UDS848" s="328"/>
      <c r="UDT848" s="328"/>
      <c r="UDU848" s="328"/>
      <c r="UDV848" s="328"/>
      <c r="UDW848" s="328"/>
      <c r="UDX848" s="328"/>
      <c r="UDY848" s="328"/>
      <c r="UDZ848" s="328"/>
      <c r="UEA848" s="328"/>
      <c r="UEB848" s="328"/>
      <c r="UEC848" s="328"/>
      <c r="UED848" s="328"/>
      <c r="UEE848" s="328"/>
      <c r="UEF848" s="328"/>
      <c r="UEG848" s="328"/>
      <c r="UEH848" s="328"/>
      <c r="UEI848" s="328"/>
      <c r="UEJ848" s="328"/>
      <c r="UEK848" s="328"/>
      <c r="UEL848" s="328"/>
      <c r="UEM848" s="328"/>
      <c r="UEN848" s="328"/>
      <c r="UEO848" s="328"/>
      <c r="UEP848" s="328"/>
      <c r="UEQ848" s="328"/>
      <c r="UER848" s="328"/>
      <c r="UES848" s="328"/>
      <c r="UET848" s="328"/>
      <c r="UEU848" s="328"/>
      <c r="UEV848" s="328"/>
      <c r="UEW848" s="328"/>
      <c r="UEX848" s="328"/>
      <c r="UEY848" s="328"/>
      <c r="UEZ848" s="328"/>
      <c r="UFA848" s="328"/>
      <c r="UFB848" s="328"/>
      <c r="UFC848" s="328"/>
      <c r="UFD848" s="328"/>
      <c r="UFE848" s="328"/>
      <c r="UFF848" s="328"/>
      <c r="UFG848" s="328"/>
      <c r="UFH848" s="328"/>
      <c r="UFI848" s="328"/>
      <c r="UFJ848" s="328"/>
      <c r="UFK848" s="328"/>
      <c r="UFL848" s="328"/>
      <c r="UFM848" s="328"/>
      <c r="UFN848" s="328"/>
      <c r="UFO848" s="328"/>
      <c r="UFP848" s="328"/>
      <c r="UFQ848" s="328"/>
      <c r="UFR848" s="328"/>
      <c r="UFS848" s="328"/>
      <c r="UFT848" s="328"/>
      <c r="UFU848" s="328"/>
      <c r="UFV848" s="328"/>
      <c r="UFW848" s="328"/>
      <c r="UFX848" s="328"/>
      <c r="UFY848" s="328"/>
      <c r="UFZ848" s="328"/>
      <c r="UGA848" s="328"/>
      <c r="UGB848" s="328"/>
      <c r="UGC848" s="328"/>
      <c r="UGD848" s="328"/>
      <c r="UGE848" s="328"/>
      <c r="UGF848" s="328"/>
      <c r="UGG848" s="328"/>
      <c r="UGH848" s="328"/>
      <c r="UGI848" s="328"/>
      <c r="UGJ848" s="328"/>
      <c r="UGK848" s="328"/>
      <c r="UGL848" s="328"/>
      <c r="UGM848" s="328"/>
      <c r="UGN848" s="328"/>
      <c r="UGO848" s="328"/>
      <c r="UGP848" s="328"/>
      <c r="UGQ848" s="328"/>
      <c r="UGR848" s="328"/>
      <c r="UGS848" s="328"/>
      <c r="UGT848" s="328"/>
      <c r="UGU848" s="328"/>
      <c r="UGV848" s="328"/>
      <c r="UGW848" s="328"/>
      <c r="UGX848" s="328"/>
      <c r="UGY848" s="328"/>
      <c r="UGZ848" s="328"/>
      <c r="UHA848" s="328"/>
      <c r="UHB848" s="328"/>
      <c r="UHC848" s="328"/>
      <c r="UHD848" s="328"/>
      <c r="UHE848" s="328"/>
      <c r="UHF848" s="328"/>
      <c r="UHG848" s="328"/>
      <c r="UHH848" s="328"/>
      <c r="UHI848" s="328"/>
      <c r="UHJ848" s="328"/>
      <c r="UHK848" s="328"/>
      <c r="UHL848" s="328"/>
      <c r="UHM848" s="328"/>
      <c r="UHN848" s="328"/>
      <c r="UHO848" s="328"/>
      <c r="UHP848" s="328"/>
      <c r="UHQ848" s="328"/>
      <c r="UHR848" s="328"/>
      <c r="UHS848" s="328"/>
      <c r="UHT848" s="328"/>
      <c r="UHU848" s="328"/>
      <c r="UHV848" s="328"/>
      <c r="UHW848" s="328"/>
      <c r="UHX848" s="328"/>
      <c r="UHY848" s="328"/>
      <c r="UHZ848" s="328"/>
      <c r="UIA848" s="328"/>
      <c r="UIB848" s="328"/>
      <c r="UIC848" s="328"/>
      <c r="UID848" s="328"/>
      <c r="UIE848" s="328"/>
      <c r="UIF848" s="328"/>
      <c r="UIG848" s="328"/>
      <c r="UIH848" s="328"/>
      <c r="UII848" s="328"/>
      <c r="UIJ848" s="328"/>
      <c r="UIK848" s="328"/>
      <c r="UIL848" s="328"/>
      <c r="UIM848" s="328"/>
      <c r="UIN848" s="328"/>
      <c r="UIO848" s="328"/>
      <c r="UIP848" s="328"/>
      <c r="UIQ848" s="328"/>
      <c r="UIR848" s="328"/>
      <c r="UIS848" s="328"/>
      <c r="UIT848" s="328"/>
      <c r="UIU848" s="328"/>
      <c r="UIV848" s="328"/>
      <c r="UIW848" s="328"/>
      <c r="UIX848" s="328"/>
      <c r="UIY848" s="328"/>
      <c r="UIZ848" s="328"/>
      <c r="UJA848" s="328"/>
      <c r="UJB848" s="328"/>
      <c r="UJC848" s="328"/>
      <c r="UJD848" s="328"/>
      <c r="UJE848" s="328"/>
      <c r="UJF848" s="328"/>
      <c r="UJG848" s="328"/>
      <c r="UJH848" s="328"/>
      <c r="UJI848" s="328"/>
      <c r="UJJ848" s="328"/>
      <c r="UJK848" s="328"/>
      <c r="UJL848" s="328"/>
      <c r="UJM848" s="328"/>
      <c r="UJN848" s="328"/>
      <c r="UJO848" s="328"/>
      <c r="UJP848" s="328"/>
      <c r="UJQ848" s="328"/>
      <c r="UJR848" s="328"/>
      <c r="UJS848" s="328"/>
      <c r="UJT848" s="328"/>
      <c r="UJU848" s="328"/>
      <c r="UJV848" s="328"/>
      <c r="UJW848" s="328"/>
      <c r="UJX848" s="328"/>
      <c r="UJY848" s="328"/>
      <c r="UJZ848" s="328"/>
      <c r="UKA848" s="328"/>
      <c r="UKB848" s="328"/>
      <c r="UKC848" s="328"/>
      <c r="UKD848" s="328"/>
      <c r="UKE848" s="328"/>
      <c r="UKF848" s="328"/>
      <c r="UKG848" s="328"/>
      <c r="UKH848" s="328"/>
      <c r="UKI848" s="328"/>
      <c r="UKJ848" s="328"/>
      <c r="UKK848" s="328"/>
      <c r="UKL848" s="328"/>
      <c r="UKM848" s="328"/>
      <c r="UKN848" s="328"/>
      <c r="UKO848" s="328"/>
      <c r="UKP848" s="328"/>
      <c r="UKQ848" s="328"/>
      <c r="UKR848" s="328"/>
      <c r="UKS848" s="328"/>
      <c r="UKT848" s="328"/>
      <c r="UKU848" s="328"/>
      <c r="UKV848" s="328"/>
      <c r="UKW848" s="328"/>
      <c r="UKX848" s="328"/>
      <c r="UKY848" s="328"/>
      <c r="UKZ848" s="328"/>
      <c r="ULA848" s="328"/>
      <c r="ULB848" s="328"/>
      <c r="ULC848" s="328"/>
      <c r="ULD848" s="328"/>
      <c r="ULE848" s="328"/>
      <c r="ULF848" s="328"/>
      <c r="ULG848" s="328"/>
      <c r="ULH848" s="328"/>
      <c r="ULI848" s="328"/>
      <c r="ULJ848" s="328"/>
      <c r="ULK848" s="328"/>
      <c r="ULL848" s="328"/>
      <c r="ULM848" s="328"/>
      <c r="ULN848" s="328"/>
      <c r="ULO848" s="328"/>
      <c r="ULP848" s="328"/>
      <c r="ULQ848" s="328"/>
      <c r="ULR848" s="328"/>
      <c r="ULS848" s="328"/>
      <c r="ULT848" s="328"/>
      <c r="ULU848" s="328"/>
      <c r="ULV848" s="328"/>
      <c r="ULW848" s="328"/>
      <c r="ULX848" s="328"/>
      <c r="ULY848" s="328"/>
      <c r="ULZ848" s="328"/>
      <c r="UMA848" s="328"/>
      <c r="UMB848" s="328"/>
      <c r="UMC848" s="328"/>
      <c r="UMD848" s="328"/>
      <c r="UME848" s="328"/>
      <c r="UMF848" s="328"/>
      <c r="UMG848" s="328"/>
      <c r="UMH848" s="328"/>
      <c r="UMI848" s="328"/>
      <c r="UMJ848" s="328"/>
      <c r="UMK848" s="328"/>
      <c r="UML848" s="328"/>
      <c r="UMM848" s="328"/>
      <c r="UMN848" s="328"/>
      <c r="UMO848" s="328"/>
      <c r="UMP848" s="328"/>
      <c r="UMQ848" s="328"/>
      <c r="UMR848" s="328"/>
      <c r="UMS848" s="328"/>
      <c r="UMT848" s="328"/>
      <c r="UMU848" s="328"/>
      <c r="UMV848" s="328"/>
      <c r="UMW848" s="328"/>
      <c r="UMX848" s="328"/>
      <c r="UMY848" s="328"/>
      <c r="UMZ848" s="328"/>
      <c r="UNA848" s="328"/>
      <c r="UNB848" s="328"/>
      <c r="UNC848" s="328"/>
      <c r="UND848" s="328"/>
      <c r="UNE848" s="328"/>
      <c r="UNF848" s="328"/>
      <c r="UNG848" s="328"/>
      <c r="UNH848" s="328"/>
      <c r="UNI848" s="328"/>
      <c r="UNJ848" s="328"/>
      <c r="UNK848" s="328"/>
      <c r="UNL848" s="328"/>
      <c r="UNM848" s="328"/>
      <c r="UNN848" s="328"/>
      <c r="UNO848" s="328"/>
      <c r="UNP848" s="328"/>
      <c r="UNQ848" s="328"/>
      <c r="UNR848" s="328"/>
      <c r="UNS848" s="328"/>
      <c r="UNT848" s="328"/>
      <c r="UNU848" s="328"/>
      <c r="UNV848" s="328"/>
      <c r="UNW848" s="328"/>
      <c r="UNX848" s="328"/>
      <c r="UNY848" s="328"/>
      <c r="UNZ848" s="328"/>
      <c r="UOA848" s="328"/>
      <c r="UOB848" s="328"/>
      <c r="UOC848" s="328"/>
      <c r="UOD848" s="328"/>
      <c r="UOE848" s="328"/>
      <c r="UOF848" s="328"/>
      <c r="UOG848" s="328"/>
      <c r="UOH848" s="328"/>
      <c r="UOI848" s="328"/>
      <c r="UOJ848" s="328"/>
      <c r="UOK848" s="328"/>
      <c r="UOL848" s="328"/>
      <c r="UOM848" s="328"/>
      <c r="UON848" s="328"/>
      <c r="UOO848" s="328"/>
      <c r="UOP848" s="328"/>
      <c r="UOQ848" s="328"/>
      <c r="UOR848" s="328"/>
      <c r="UOS848" s="328"/>
      <c r="UOT848" s="328"/>
      <c r="UOU848" s="328"/>
      <c r="UOV848" s="328"/>
      <c r="UOW848" s="328"/>
      <c r="UOX848" s="328"/>
      <c r="UOY848" s="328"/>
      <c r="UOZ848" s="328"/>
      <c r="UPA848" s="328"/>
      <c r="UPB848" s="328"/>
      <c r="UPC848" s="328"/>
      <c r="UPD848" s="328"/>
      <c r="UPE848" s="328"/>
      <c r="UPF848" s="328"/>
      <c r="UPG848" s="328"/>
      <c r="UPH848" s="328"/>
      <c r="UPI848" s="328"/>
      <c r="UPJ848" s="328"/>
      <c r="UPK848" s="328"/>
      <c r="UPL848" s="328"/>
      <c r="UPM848" s="328"/>
      <c r="UPN848" s="328"/>
      <c r="UPO848" s="328"/>
      <c r="UPP848" s="328"/>
      <c r="UPQ848" s="328"/>
      <c r="UPR848" s="328"/>
      <c r="UPS848" s="328"/>
      <c r="UPT848" s="328"/>
      <c r="UPU848" s="328"/>
      <c r="UPV848" s="328"/>
      <c r="UPW848" s="328"/>
      <c r="UPX848" s="328"/>
      <c r="UPY848" s="328"/>
      <c r="UPZ848" s="328"/>
      <c r="UQA848" s="328"/>
      <c r="UQB848" s="328"/>
      <c r="UQC848" s="328"/>
      <c r="UQD848" s="328"/>
      <c r="UQE848" s="328"/>
      <c r="UQF848" s="328"/>
      <c r="UQG848" s="328"/>
      <c r="UQH848" s="328"/>
      <c r="UQI848" s="328"/>
      <c r="UQJ848" s="328"/>
      <c r="UQK848" s="328"/>
      <c r="UQL848" s="328"/>
      <c r="UQM848" s="328"/>
      <c r="UQN848" s="328"/>
      <c r="UQO848" s="328"/>
      <c r="UQP848" s="328"/>
      <c r="UQQ848" s="328"/>
      <c r="UQR848" s="328"/>
      <c r="UQS848" s="328"/>
      <c r="UQT848" s="328"/>
      <c r="UQU848" s="328"/>
      <c r="UQV848" s="328"/>
      <c r="UQW848" s="328"/>
      <c r="UQX848" s="328"/>
      <c r="UQY848" s="328"/>
      <c r="UQZ848" s="328"/>
      <c r="URA848" s="328"/>
      <c r="URB848" s="328"/>
      <c r="URC848" s="328"/>
      <c r="URD848" s="328"/>
      <c r="URE848" s="328"/>
      <c r="URF848" s="328"/>
      <c r="URG848" s="328"/>
      <c r="URH848" s="328"/>
      <c r="URI848" s="328"/>
      <c r="URJ848" s="328"/>
      <c r="URK848" s="328"/>
      <c r="URL848" s="328"/>
      <c r="URM848" s="328"/>
      <c r="URN848" s="328"/>
      <c r="URO848" s="328"/>
      <c r="URP848" s="328"/>
      <c r="URQ848" s="328"/>
      <c r="URR848" s="328"/>
      <c r="URS848" s="328"/>
      <c r="URT848" s="328"/>
      <c r="URU848" s="328"/>
      <c r="URV848" s="328"/>
      <c r="URW848" s="328"/>
      <c r="URX848" s="328"/>
      <c r="URY848" s="328"/>
      <c r="URZ848" s="328"/>
      <c r="USA848" s="328"/>
      <c r="USB848" s="328"/>
      <c r="USC848" s="328"/>
      <c r="USD848" s="328"/>
      <c r="USE848" s="328"/>
      <c r="USF848" s="328"/>
      <c r="USG848" s="328"/>
      <c r="USH848" s="328"/>
      <c r="USI848" s="328"/>
      <c r="USJ848" s="328"/>
      <c r="USK848" s="328"/>
      <c r="USL848" s="328"/>
      <c r="USM848" s="328"/>
      <c r="USN848" s="328"/>
      <c r="USO848" s="328"/>
      <c r="USP848" s="328"/>
      <c r="USQ848" s="328"/>
      <c r="USR848" s="328"/>
      <c r="USS848" s="328"/>
      <c r="UST848" s="328"/>
      <c r="USU848" s="328"/>
      <c r="USV848" s="328"/>
      <c r="USW848" s="328"/>
      <c r="USX848" s="328"/>
      <c r="USY848" s="328"/>
      <c r="USZ848" s="328"/>
      <c r="UTA848" s="328"/>
      <c r="UTB848" s="328"/>
      <c r="UTC848" s="328"/>
      <c r="UTD848" s="328"/>
      <c r="UTE848" s="328"/>
      <c r="UTF848" s="328"/>
      <c r="UTG848" s="328"/>
      <c r="UTH848" s="328"/>
      <c r="UTI848" s="328"/>
      <c r="UTJ848" s="328"/>
      <c r="UTK848" s="328"/>
      <c r="UTL848" s="328"/>
      <c r="UTM848" s="328"/>
      <c r="UTN848" s="328"/>
      <c r="UTO848" s="328"/>
      <c r="UTP848" s="328"/>
      <c r="UTQ848" s="328"/>
      <c r="UTR848" s="328"/>
      <c r="UTS848" s="328"/>
      <c r="UTT848" s="328"/>
      <c r="UTU848" s="328"/>
      <c r="UTV848" s="328"/>
      <c r="UTW848" s="328"/>
      <c r="UTX848" s="328"/>
      <c r="UTY848" s="328"/>
      <c r="UTZ848" s="328"/>
      <c r="UUA848" s="328"/>
      <c r="UUB848" s="328"/>
      <c r="UUC848" s="328"/>
      <c r="UUD848" s="328"/>
      <c r="UUE848" s="328"/>
      <c r="UUF848" s="328"/>
      <c r="UUG848" s="328"/>
      <c r="UUH848" s="328"/>
      <c r="UUI848" s="328"/>
      <c r="UUJ848" s="328"/>
      <c r="UUK848" s="328"/>
      <c r="UUL848" s="328"/>
      <c r="UUM848" s="328"/>
      <c r="UUN848" s="328"/>
      <c r="UUO848" s="328"/>
      <c r="UUP848" s="328"/>
      <c r="UUQ848" s="328"/>
      <c r="UUR848" s="328"/>
      <c r="UUS848" s="328"/>
      <c r="UUT848" s="328"/>
      <c r="UUU848" s="328"/>
      <c r="UUV848" s="328"/>
      <c r="UUW848" s="328"/>
      <c r="UUX848" s="328"/>
      <c r="UUY848" s="328"/>
      <c r="UUZ848" s="328"/>
      <c r="UVA848" s="328"/>
      <c r="UVB848" s="328"/>
      <c r="UVC848" s="328"/>
      <c r="UVD848" s="328"/>
      <c r="UVE848" s="328"/>
      <c r="UVF848" s="328"/>
      <c r="UVG848" s="328"/>
      <c r="UVH848" s="328"/>
      <c r="UVI848" s="328"/>
      <c r="UVJ848" s="328"/>
      <c r="UVK848" s="328"/>
      <c r="UVL848" s="328"/>
      <c r="UVM848" s="328"/>
      <c r="UVN848" s="328"/>
      <c r="UVO848" s="328"/>
      <c r="UVP848" s="328"/>
      <c r="UVQ848" s="328"/>
      <c r="UVR848" s="328"/>
      <c r="UVS848" s="328"/>
      <c r="UVT848" s="328"/>
      <c r="UVU848" s="328"/>
      <c r="UVV848" s="328"/>
      <c r="UVW848" s="328"/>
      <c r="UVX848" s="328"/>
      <c r="UVY848" s="328"/>
      <c r="UVZ848" s="328"/>
      <c r="UWA848" s="328"/>
      <c r="UWB848" s="328"/>
      <c r="UWC848" s="328"/>
      <c r="UWD848" s="328"/>
      <c r="UWE848" s="328"/>
      <c r="UWF848" s="328"/>
      <c r="UWG848" s="328"/>
      <c r="UWH848" s="328"/>
      <c r="UWI848" s="328"/>
      <c r="UWJ848" s="328"/>
      <c r="UWK848" s="328"/>
      <c r="UWL848" s="328"/>
      <c r="UWM848" s="328"/>
      <c r="UWN848" s="328"/>
      <c r="UWO848" s="328"/>
      <c r="UWP848" s="328"/>
      <c r="UWQ848" s="328"/>
      <c r="UWR848" s="328"/>
      <c r="UWS848" s="328"/>
      <c r="UWT848" s="328"/>
      <c r="UWU848" s="328"/>
      <c r="UWV848" s="328"/>
      <c r="UWW848" s="328"/>
      <c r="UWX848" s="328"/>
      <c r="UWY848" s="328"/>
      <c r="UWZ848" s="328"/>
      <c r="UXA848" s="328"/>
      <c r="UXB848" s="328"/>
      <c r="UXC848" s="328"/>
      <c r="UXD848" s="328"/>
      <c r="UXE848" s="328"/>
      <c r="UXF848" s="328"/>
      <c r="UXG848" s="328"/>
      <c r="UXH848" s="328"/>
      <c r="UXI848" s="328"/>
      <c r="UXJ848" s="328"/>
      <c r="UXK848" s="328"/>
      <c r="UXL848" s="328"/>
      <c r="UXM848" s="328"/>
      <c r="UXN848" s="328"/>
      <c r="UXO848" s="328"/>
      <c r="UXP848" s="328"/>
      <c r="UXQ848" s="328"/>
      <c r="UXR848" s="328"/>
      <c r="UXS848" s="328"/>
      <c r="UXT848" s="328"/>
      <c r="UXU848" s="328"/>
      <c r="UXV848" s="328"/>
      <c r="UXW848" s="328"/>
      <c r="UXX848" s="328"/>
      <c r="UXY848" s="328"/>
      <c r="UXZ848" s="328"/>
      <c r="UYA848" s="328"/>
      <c r="UYB848" s="328"/>
      <c r="UYC848" s="328"/>
      <c r="UYD848" s="328"/>
      <c r="UYE848" s="328"/>
      <c r="UYF848" s="328"/>
      <c r="UYG848" s="328"/>
      <c r="UYH848" s="328"/>
      <c r="UYI848" s="328"/>
      <c r="UYJ848" s="328"/>
      <c r="UYK848" s="328"/>
      <c r="UYL848" s="328"/>
      <c r="UYM848" s="328"/>
      <c r="UYN848" s="328"/>
      <c r="UYO848" s="328"/>
      <c r="UYP848" s="328"/>
      <c r="UYQ848" s="328"/>
      <c r="UYR848" s="328"/>
      <c r="UYS848" s="328"/>
      <c r="UYT848" s="328"/>
      <c r="UYU848" s="328"/>
      <c r="UYV848" s="328"/>
      <c r="UYW848" s="328"/>
      <c r="UYX848" s="328"/>
      <c r="UYY848" s="328"/>
      <c r="UYZ848" s="328"/>
      <c r="UZA848" s="328"/>
      <c r="UZB848" s="328"/>
      <c r="UZC848" s="328"/>
      <c r="UZD848" s="328"/>
      <c r="UZE848" s="328"/>
      <c r="UZF848" s="328"/>
      <c r="UZG848" s="328"/>
      <c r="UZH848" s="328"/>
      <c r="UZI848" s="328"/>
      <c r="UZJ848" s="328"/>
      <c r="UZK848" s="328"/>
      <c r="UZL848" s="328"/>
      <c r="UZM848" s="328"/>
      <c r="UZN848" s="328"/>
      <c r="UZO848" s="328"/>
      <c r="UZP848" s="328"/>
      <c r="UZQ848" s="328"/>
      <c r="UZR848" s="328"/>
      <c r="UZS848" s="328"/>
      <c r="UZT848" s="328"/>
      <c r="UZU848" s="328"/>
      <c r="UZV848" s="328"/>
      <c r="UZW848" s="328"/>
      <c r="UZX848" s="328"/>
      <c r="UZY848" s="328"/>
      <c r="UZZ848" s="328"/>
      <c r="VAA848" s="328"/>
      <c r="VAB848" s="328"/>
      <c r="VAC848" s="328"/>
      <c r="VAD848" s="328"/>
      <c r="VAE848" s="328"/>
      <c r="VAF848" s="328"/>
      <c r="VAG848" s="328"/>
      <c r="VAH848" s="328"/>
      <c r="VAI848" s="328"/>
      <c r="VAJ848" s="328"/>
      <c r="VAK848" s="328"/>
      <c r="VAL848" s="328"/>
      <c r="VAM848" s="328"/>
      <c r="VAN848" s="328"/>
      <c r="VAO848" s="328"/>
      <c r="VAP848" s="328"/>
      <c r="VAQ848" s="328"/>
      <c r="VAR848" s="328"/>
      <c r="VAS848" s="328"/>
      <c r="VAT848" s="328"/>
      <c r="VAU848" s="328"/>
      <c r="VAV848" s="328"/>
      <c r="VAW848" s="328"/>
      <c r="VAX848" s="328"/>
      <c r="VAY848" s="328"/>
      <c r="VAZ848" s="328"/>
      <c r="VBA848" s="328"/>
      <c r="VBB848" s="328"/>
      <c r="VBC848" s="328"/>
      <c r="VBD848" s="328"/>
      <c r="VBE848" s="328"/>
      <c r="VBF848" s="328"/>
      <c r="VBG848" s="328"/>
      <c r="VBH848" s="328"/>
      <c r="VBI848" s="328"/>
      <c r="VBJ848" s="328"/>
      <c r="VBK848" s="328"/>
      <c r="VBL848" s="328"/>
      <c r="VBM848" s="328"/>
      <c r="VBN848" s="328"/>
      <c r="VBO848" s="328"/>
      <c r="VBP848" s="328"/>
      <c r="VBQ848" s="328"/>
      <c r="VBR848" s="328"/>
      <c r="VBS848" s="328"/>
      <c r="VBT848" s="328"/>
      <c r="VBU848" s="328"/>
      <c r="VBV848" s="328"/>
      <c r="VBW848" s="328"/>
      <c r="VBX848" s="328"/>
      <c r="VBY848" s="328"/>
      <c r="VBZ848" s="328"/>
      <c r="VCA848" s="328"/>
      <c r="VCB848" s="328"/>
      <c r="VCC848" s="328"/>
      <c r="VCD848" s="328"/>
      <c r="VCE848" s="328"/>
      <c r="VCF848" s="328"/>
      <c r="VCG848" s="328"/>
      <c r="VCH848" s="328"/>
      <c r="VCI848" s="328"/>
      <c r="VCJ848" s="328"/>
      <c r="VCK848" s="328"/>
      <c r="VCL848" s="328"/>
      <c r="VCM848" s="328"/>
      <c r="VCN848" s="328"/>
      <c r="VCO848" s="328"/>
      <c r="VCP848" s="328"/>
      <c r="VCQ848" s="328"/>
      <c r="VCR848" s="328"/>
      <c r="VCS848" s="328"/>
      <c r="VCT848" s="328"/>
      <c r="VCU848" s="328"/>
      <c r="VCV848" s="328"/>
      <c r="VCW848" s="328"/>
      <c r="VCX848" s="328"/>
      <c r="VCY848" s="328"/>
      <c r="VCZ848" s="328"/>
      <c r="VDA848" s="328"/>
      <c r="VDB848" s="328"/>
      <c r="VDC848" s="328"/>
      <c r="VDD848" s="328"/>
      <c r="VDE848" s="328"/>
      <c r="VDF848" s="328"/>
      <c r="VDG848" s="328"/>
      <c r="VDH848" s="328"/>
      <c r="VDI848" s="328"/>
      <c r="VDJ848" s="328"/>
      <c r="VDK848" s="328"/>
      <c r="VDL848" s="328"/>
      <c r="VDM848" s="328"/>
      <c r="VDN848" s="328"/>
      <c r="VDO848" s="328"/>
      <c r="VDP848" s="328"/>
      <c r="VDQ848" s="328"/>
      <c r="VDR848" s="328"/>
      <c r="VDS848" s="328"/>
      <c r="VDT848" s="328"/>
      <c r="VDU848" s="328"/>
      <c r="VDV848" s="328"/>
      <c r="VDW848" s="328"/>
      <c r="VDX848" s="328"/>
      <c r="VDY848" s="328"/>
      <c r="VDZ848" s="328"/>
      <c r="VEA848" s="328"/>
      <c r="VEB848" s="328"/>
      <c r="VEC848" s="328"/>
      <c r="VED848" s="328"/>
      <c r="VEE848" s="328"/>
      <c r="VEF848" s="328"/>
      <c r="VEG848" s="328"/>
      <c r="VEH848" s="328"/>
      <c r="VEI848" s="328"/>
      <c r="VEJ848" s="328"/>
      <c r="VEK848" s="328"/>
      <c r="VEL848" s="328"/>
      <c r="VEM848" s="328"/>
      <c r="VEN848" s="328"/>
      <c r="VEO848" s="328"/>
      <c r="VEP848" s="328"/>
      <c r="VEQ848" s="328"/>
      <c r="VER848" s="328"/>
      <c r="VES848" s="328"/>
      <c r="VET848" s="328"/>
      <c r="VEU848" s="328"/>
      <c r="VEV848" s="328"/>
      <c r="VEW848" s="328"/>
      <c r="VEX848" s="328"/>
      <c r="VEY848" s="328"/>
      <c r="VEZ848" s="328"/>
      <c r="VFA848" s="328"/>
      <c r="VFB848" s="328"/>
      <c r="VFC848" s="328"/>
      <c r="VFD848" s="328"/>
      <c r="VFE848" s="328"/>
      <c r="VFF848" s="328"/>
      <c r="VFG848" s="328"/>
      <c r="VFH848" s="328"/>
      <c r="VFI848" s="328"/>
      <c r="VFJ848" s="328"/>
      <c r="VFK848" s="328"/>
      <c r="VFL848" s="328"/>
      <c r="VFM848" s="328"/>
      <c r="VFN848" s="328"/>
      <c r="VFO848" s="328"/>
      <c r="VFP848" s="328"/>
      <c r="VFQ848" s="328"/>
      <c r="VFR848" s="328"/>
      <c r="VFS848" s="328"/>
      <c r="VFT848" s="328"/>
      <c r="VFU848" s="328"/>
      <c r="VFV848" s="328"/>
      <c r="VFW848" s="328"/>
      <c r="VFX848" s="328"/>
      <c r="VFY848" s="328"/>
      <c r="VFZ848" s="328"/>
      <c r="VGA848" s="328"/>
      <c r="VGB848" s="328"/>
      <c r="VGC848" s="328"/>
      <c r="VGD848" s="328"/>
      <c r="VGE848" s="328"/>
      <c r="VGF848" s="328"/>
      <c r="VGG848" s="328"/>
      <c r="VGH848" s="328"/>
      <c r="VGI848" s="328"/>
      <c r="VGJ848" s="328"/>
      <c r="VGK848" s="328"/>
      <c r="VGL848" s="328"/>
      <c r="VGM848" s="328"/>
      <c r="VGN848" s="328"/>
      <c r="VGO848" s="328"/>
      <c r="VGP848" s="328"/>
      <c r="VGQ848" s="328"/>
      <c r="VGR848" s="328"/>
      <c r="VGS848" s="328"/>
      <c r="VGT848" s="328"/>
      <c r="VGU848" s="328"/>
      <c r="VGV848" s="328"/>
      <c r="VGW848" s="328"/>
      <c r="VGX848" s="328"/>
      <c r="VGY848" s="328"/>
      <c r="VGZ848" s="328"/>
      <c r="VHA848" s="328"/>
      <c r="VHB848" s="328"/>
      <c r="VHC848" s="328"/>
      <c r="VHD848" s="328"/>
      <c r="VHE848" s="328"/>
      <c r="VHF848" s="328"/>
      <c r="VHG848" s="328"/>
      <c r="VHH848" s="328"/>
      <c r="VHI848" s="328"/>
      <c r="VHJ848" s="328"/>
      <c r="VHK848" s="328"/>
      <c r="VHL848" s="328"/>
      <c r="VHM848" s="328"/>
      <c r="VHN848" s="328"/>
      <c r="VHO848" s="328"/>
      <c r="VHP848" s="328"/>
      <c r="VHQ848" s="328"/>
      <c r="VHR848" s="328"/>
      <c r="VHS848" s="328"/>
      <c r="VHT848" s="328"/>
      <c r="VHU848" s="328"/>
      <c r="VHV848" s="328"/>
      <c r="VHW848" s="328"/>
      <c r="VHX848" s="328"/>
      <c r="VHY848" s="328"/>
      <c r="VHZ848" s="328"/>
      <c r="VIA848" s="328"/>
      <c r="VIB848" s="328"/>
      <c r="VIC848" s="328"/>
      <c r="VID848" s="328"/>
      <c r="VIE848" s="328"/>
      <c r="VIF848" s="328"/>
      <c r="VIG848" s="328"/>
      <c r="VIH848" s="328"/>
      <c r="VII848" s="328"/>
      <c r="VIJ848" s="328"/>
      <c r="VIK848" s="328"/>
      <c r="VIL848" s="328"/>
      <c r="VIM848" s="328"/>
      <c r="VIN848" s="328"/>
      <c r="VIO848" s="328"/>
      <c r="VIP848" s="328"/>
      <c r="VIQ848" s="328"/>
      <c r="VIR848" s="328"/>
      <c r="VIS848" s="328"/>
      <c r="VIT848" s="328"/>
      <c r="VIU848" s="328"/>
      <c r="VIV848" s="328"/>
      <c r="VIW848" s="328"/>
      <c r="VIX848" s="328"/>
      <c r="VIY848" s="328"/>
      <c r="VIZ848" s="328"/>
      <c r="VJA848" s="328"/>
      <c r="VJB848" s="328"/>
      <c r="VJC848" s="328"/>
      <c r="VJD848" s="328"/>
      <c r="VJE848" s="328"/>
      <c r="VJF848" s="328"/>
      <c r="VJG848" s="328"/>
      <c r="VJH848" s="328"/>
      <c r="VJI848" s="328"/>
      <c r="VJJ848" s="328"/>
      <c r="VJK848" s="328"/>
      <c r="VJL848" s="328"/>
      <c r="VJM848" s="328"/>
      <c r="VJN848" s="328"/>
      <c r="VJO848" s="328"/>
      <c r="VJP848" s="328"/>
      <c r="VJQ848" s="328"/>
      <c r="VJR848" s="328"/>
      <c r="VJS848" s="328"/>
      <c r="VJT848" s="328"/>
      <c r="VJU848" s="328"/>
      <c r="VJV848" s="328"/>
      <c r="VJW848" s="328"/>
      <c r="VJX848" s="328"/>
      <c r="VJY848" s="328"/>
      <c r="VJZ848" s="328"/>
      <c r="VKA848" s="328"/>
      <c r="VKB848" s="328"/>
      <c r="VKC848" s="328"/>
      <c r="VKD848" s="328"/>
      <c r="VKE848" s="328"/>
      <c r="VKF848" s="328"/>
      <c r="VKG848" s="328"/>
      <c r="VKH848" s="328"/>
      <c r="VKI848" s="328"/>
      <c r="VKJ848" s="328"/>
      <c r="VKK848" s="328"/>
      <c r="VKL848" s="328"/>
      <c r="VKM848" s="328"/>
      <c r="VKN848" s="328"/>
      <c r="VKO848" s="328"/>
      <c r="VKP848" s="328"/>
      <c r="VKQ848" s="328"/>
      <c r="VKR848" s="328"/>
      <c r="VKS848" s="328"/>
      <c r="VKT848" s="328"/>
      <c r="VKU848" s="328"/>
      <c r="VKV848" s="328"/>
      <c r="VKW848" s="328"/>
      <c r="VKX848" s="328"/>
      <c r="VKY848" s="328"/>
      <c r="VKZ848" s="328"/>
      <c r="VLA848" s="328"/>
      <c r="VLB848" s="328"/>
      <c r="VLC848" s="328"/>
      <c r="VLD848" s="328"/>
      <c r="VLE848" s="328"/>
      <c r="VLF848" s="328"/>
      <c r="VLG848" s="328"/>
      <c r="VLH848" s="328"/>
      <c r="VLI848" s="328"/>
      <c r="VLJ848" s="328"/>
      <c r="VLK848" s="328"/>
      <c r="VLL848" s="328"/>
      <c r="VLM848" s="328"/>
      <c r="VLN848" s="328"/>
      <c r="VLO848" s="328"/>
      <c r="VLP848" s="328"/>
      <c r="VLQ848" s="328"/>
      <c r="VLR848" s="328"/>
      <c r="VLS848" s="328"/>
      <c r="VLT848" s="328"/>
      <c r="VLU848" s="328"/>
      <c r="VLV848" s="328"/>
      <c r="VLW848" s="328"/>
      <c r="VLX848" s="328"/>
      <c r="VLY848" s="328"/>
      <c r="VLZ848" s="328"/>
      <c r="VMA848" s="328"/>
      <c r="VMB848" s="328"/>
      <c r="VMC848" s="328"/>
      <c r="VMD848" s="328"/>
      <c r="VME848" s="328"/>
      <c r="VMF848" s="328"/>
      <c r="VMG848" s="328"/>
      <c r="VMH848" s="328"/>
      <c r="VMI848" s="328"/>
      <c r="VMJ848" s="328"/>
      <c r="VMK848" s="328"/>
      <c r="VML848" s="328"/>
      <c r="VMM848" s="328"/>
      <c r="VMN848" s="328"/>
      <c r="VMO848" s="328"/>
      <c r="VMP848" s="328"/>
      <c r="VMQ848" s="328"/>
      <c r="VMR848" s="328"/>
      <c r="VMS848" s="328"/>
      <c r="VMT848" s="328"/>
      <c r="VMU848" s="328"/>
      <c r="VMV848" s="328"/>
      <c r="VMW848" s="328"/>
      <c r="VMX848" s="328"/>
      <c r="VMY848" s="328"/>
      <c r="VMZ848" s="328"/>
      <c r="VNA848" s="328"/>
      <c r="VNB848" s="328"/>
      <c r="VNC848" s="328"/>
      <c r="VND848" s="328"/>
      <c r="VNE848" s="328"/>
      <c r="VNF848" s="328"/>
      <c r="VNG848" s="328"/>
      <c r="VNH848" s="328"/>
      <c r="VNI848" s="328"/>
      <c r="VNJ848" s="328"/>
      <c r="VNK848" s="328"/>
      <c r="VNL848" s="328"/>
      <c r="VNM848" s="328"/>
      <c r="VNN848" s="328"/>
      <c r="VNO848" s="328"/>
      <c r="VNP848" s="328"/>
      <c r="VNQ848" s="328"/>
      <c r="VNR848" s="328"/>
      <c r="VNS848" s="328"/>
      <c r="VNT848" s="328"/>
      <c r="VNU848" s="328"/>
      <c r="VNV848" s="328"/>
      <c r="VNW848" s="328"/>
      <c r="VNX848" s="328"/>
      <c r="VNY848" s="328"/>
      <c r="VNZ848" s="328"/>
      <c r="VOA848" s="328"/>
      <c r="VOB848" s="328"/>
      <c r="VOC848" s="328"/>
      <c r="VOD848" s="328"/>
      <c r="VOE848" s="328"/>
      <c r="VOF848" s="328"/>
      <c r="VOG848" s="328"/>
      <c r="VOH848" s="328"/>
      <c r="VOI848" s="328"/>
      <c r="VOJ848" s="328"/>
      <c r="VOK848" s="328"/>
      <c r="VOL848" s="328"/>
      <c r="VOM848" s="328"/>
      <c r="VON848" s="328"/>
      <c r="VOO848" s="328"/>
      <c r="VOP848" s="328"/>
      <c r="VOQ848" s="328"/>
      <c r="VOR848" s="328"/>
      <c r="VOS848" s="328"/>
      <c r="VOT848" s="328"/>
      <c r="VOU848" s="328"/>
      <c r="VOV848" s="328"/>
      <c r="VOW848" s="328"/>
      <c r="VOX848" s="328"/>
      <c r="VOY848" s="328"/>
      <c r="VOZ848" s="328"/>
      <c r="VPA848" s="328"/>
      <c r="VPB848" s="328"/>
      <c r="VPC848" s="328"/>
      <c r="VPD848" s="328"/>
      <c r="VPE848" s="328"/>
      <c r="VPF848" s="328"/>
      <c r="VPG848" s="328"/>
      <c r="VPH848" s="328"/>
      <c r="VPI848" s="328"/>
      <c r="VPJ848" s="328"/>
      <c r="VPK848" s="328"/>
      <c r="VPL848" s="328"/>
      <c r="VPM848" s="328"/>
      <c r="VPN848" s="328"/>
      <c r="VPO848" s="328"/>
      <c r="VPP848" s="328"/>
      <c r="VPQ848" s="328"/>
      <c r="VPR848" s="328"/>
      <c r="VPS848" s="328"/>
      <c r="VPT848" s="328"/>
      <c r="VPU848" s="328"/>
      <c r="VPV848" s="328"/>
      <c r="VPW848" s="328"/>
      <c r="VPX848" s="328"/>
      <c r="VPY848" s="328"/>
      <c r="VPZ848" s="328"/>
      <c r="VQA848" s="328"/>
      <c r="VQB848" s="328"/>
      <c r="VQC848" s="328"/>
      <c r="VQD848" s="328"/>
      <c r="VQE848" s="328"/>
      <c r="VQF848" s="328"/>
      <c r="VQG848" s="328"/>
      <c r="VQH848" s="328"/>
      <c r="VQI848" s="328"/>
      <c r="VQJ848" s="328"/>
      <c r="VQK848" s="328"/>
      <c r="VQL848" s="328"/>
      <c r="VQM848" s="328"/>
      <c r="VQN848" s="328"/>
      <c r="VQO848" s="328"/>
      <c r="VQP848" s="328"/>
      <c r="VQQ848" s="328"/>
      <c r="VQR848" s="328"/>
      <c r="VQS848" s="328"/>
      <c r="VQT848" s="328"/>
      <c r="VQU848" s="328"/>
      <c r="VQV848" s="328"/>
      <c r="VQW848" s="328"/>
      <c r="VQX848" s="328"/>
      <c r="VQY848" s="328"/>
      <c r="VQZ848" s="328"/>
      <c r="VRA848" s="328"/>
      <c r="VRB848" s="328"/>
      <c r="VRC848" s="328"/>
      <c r="VRD848" s="328"/>
      <c r="VRE848" s="328"/>
      <c r="VRF848" s="328"/>
      <c r="VRG848" s="328"/>
      <c r="VRH848" s="328"/>
      <c r="VRI848" s="328"/>
      <c r="VRJ848" s="328"/>
      <c r="VRK848" s="328"/>
      <c r="VRL848" s="328"/>
      <c r="VRM848" s="328"/>
      <c r="VRN848" s="328"/>
      <c r="VRO848" s="328"/>
      <c r="VRP848" s="328"/>
      <c r="VRQ848" s="328"/>
      <c r="VRR848" s="328"/>
      <c r="VRS848" s="328"/>
      <c r="VRT848" s="328"/>
      <c r="VRU848" s="328"/>
      <c r="VRV848" s="328"/>
      <c r="VRW848" s="328"/>
      <c r="VRX848" s="328"/>
      <c r="VRY848" s="328"/>
      <c r="VRZ848" s="328"/>
      <c r="VSA848" s="328"/>
      <c r="VSB848" s="328"/>
      <c r="VSC848" s="328"/>
      <c r="VSD848" s="328"/>
      <c r="VSE848" s="328"/>
      <c r="VSF848" s="328"/>
      <c r="VSG848" s="328"/>
      <c r="VSH848" s="328"/>
      <c r="VSI848" s="328"/>
      <c r="VSJ848" s="328"/>
      <c r="VSK848" s="328"/>
      <c r="VSL848" s="328"/>
      <c r="VSM848" s="328"/>
      <c r="VSN848" s="328"/>
      <c r="VSO848" s="328"/>
      <c r="VSP848" s="328"/>
      <c r="VSQ848" s="328"/>
      <c r="VSR848" s="328"/>
      <c r="VSS848" s="328"/>
      <c r="VST848" s="328"/>
      <c r="VSU848" s="328"/>
      <c r="VSV848" s="328"/>
      <c r="VSW848" s="328"/>
      <c r="VSX848" s="328"/>
      <c r="VSY848" s="328"/>
      <c r="VSZ848" s="328"/>
      <c r="VTA848" s="328"/>
      <c r="VTB848" s="328"/>
      <c r="VTC848" s="328"/>
      <c r="VTD848" s="328"/>
      <c r="VTE848" s="328"/>
      <c r="VTF848" s="328"/>
      <c r="VTG848" s="328"/>
      <c r="VTH848" s="328"/>
      <c r="VTI848" s="328"/>
      <c r="VTJ848" s="328"/>
      <c r="VTK848" s="328"/>
      <c r="VTL848" s="328"/>
      <c r="VTM848" s="328"/>
      <c r="VTN848" s="328"/>
      <c r="VTO848" s="328"/>
      <c r="VTP848" s="328"/>
      <c r="VTQ848" s="328"/>
      <c r="VTR848" s="328"/>
      <c r="VTS848" s="328"/>
      <c r="VTT848" s="328"/>
      <c r="VTU848" s="328"/>
      <c r="VTV848" s="328"/>
      <c r="VTW848" s="328"/>
      <c r="VTX848" s="328"/>
      <c r="VTY848" s="328"/>
      <c r="VTZ848" s="328"/>
      <c r="VUA848" s="328"/>
      <c r="VUB848" s="328"/>
      <c r="VUC848" s="328"/>
      <c r="VUD848" s="328"/>
      <c r="VUE848" s="328"/>
      <c r="VUF848" s="328"/>
      <c r="VUG848" s="328"/>
      <c r="VUH848" s="328"/>
      <c r="VUI848" s="328"/>
      <c r="VUJ848" s="328"/>
      <c r="VUK848" s="328"/>
      <c r="VUL848" s="328"/>
      <c r="VUM848" s="328"/>
      <c r="VUN848" s="328"/>
      <c r="VUO848" s="328"/>
      <c r="VUP848" s="328"/>
      <c r="VUQ848" s="328"/>
      <c r="VUR848" s="328"/>
      <c r="VUS848" s="328"/>
      <c r="VUT848" s="328"/>
      <c r="VUU848" s="328"/>
      <c r="VUV848" s="328"/>
      <c r="VUW848" s="328"/>
      <c r="VUX848" s="328"/>
      <c r="VUY848" s="328"/>
      <c r="VUZ848" s="328"/>
      <c r="VVA848" s="328"/>
      <c r="VVB848" s="328"/>
      <c r="VVC848" s="328"/>
      <c r="VVD848" s="328"/>
      <c r="VVE848" s="328"/>
      <c r="VVF848" s="328"/>
      <c r="VVG848" s="328"/>
      <c r="VVH848" s="328"/>
      <c r="VVI848" s="328"/>
      <c r="VVJ848" s="328"/>
      <c r="VVK848" s="328"/>
      <c r="VVL848" s="328"/>
      <c r="VVM848" s="328"/>
      <c r="VVN848" s="328"/>
      <c r="VVO848" s="328"/>
      <c r="VVP848" s="328"/>
      <c r="VVQ848" s="328"/>
      <c r="VVR848" s="328"/>
      <c r="VVS848" s="328"/>
      <c r="VVT848" s="328"/>
      <c r="VVU848" s="328"/>
      <c r="VVV848" s="328"/>
      <c r="VVW848" s="328"/>
      <c r="VVX848" s="328"/>
      <c r="VVY848" s="328"/>
      <c r="VVZ848" s="328"/>
      <c r="VWA848" s="328"/>
      <c r="VWB848" s="328"/>
      <c r="VWC848" s="328"/>
      <c r="VWD848" s="328"/>
      <c r="VWE848" s="328"/>
      <c r="VWF848" s="328"/>
      <c r="VWG848" s="328"/>
      <c r="VWH848" s="328"/>
      <c r="VWI848" s="328"/>
      <c r="VWJ848" s="328"/>
      <c r="VWK848" s="328"/>
      <c r="VWL848" s="328"/>
      <c r="VWM848" s="328"/>
      <c r="VWN848" s="328"/>
      <c r="VWO848" s="328"/>
      <c r="VWP848" s="328"/>
      <c r="VWQ848" s="328"/>
      <c r="VWR848" s="328"/>
      <c r="VWS848" s="328"/>
      <c r="VWT848" s="328"/>
      <c r="VWU848" s="328"/>
      <c r="VWV848" s="328"/>
      <c r="VWW848" s="328"/>
      <c r="VWX848" s="328"/>
      <c r="VWY848" s="328"/>
      <c r="VWZ848" s="328"/>
      <c r="VXA848" s="328"/>
      <c r="VXB848" s="328"/>
      <c r="VXC848" s="328"/>
      <c r="VXD848" s="328"/>
      <c r="VXE848" s="328"/>
      <c r="VXF848" s="328"/>
      <c r="VXG848" s="328"/>
      <c r="VXH848" s="328"/>
      <c r="VXI848" s="328"/>
      <c r="VXJ848" s="328"/>
      <c r="VXK848" s="328"/>
      <c r="VXL848" s="328"/>
      <c r="VXM848" s="328"/>
      <c r="VXN848" s="328"/>
      <c r="VXO848" s="328"/>
      <c r="VXP848" s="328"/>
      <c r="VXQ848" s="328"/>
      <c r="VXR848" s="328"/>
      <c r="VXS848" s="328"/>
      <c r="VXT848" s="328"/>
      <c r="VXU848" s="328"/>
      <c r="VXV848" s="328"/>
      <c r="VXW848" s="328"/>
      <c r="VXX848" s="328"/>
      <c r="VXY848" s="328"/>
      <c r="VXZ848" s="328"/>
      <c r="VYA848" s="328"/>
      <c r="VYB848" s="328"/>
      <c r="VYC848" s="328"/>
      <c r="VYD848" s="328"/>
      <c r="VYE848" s="328"/>
      <c r="VYF848" s="328"/>
      <c r="VYG848" s="328"/>
      <c r="VYH848" s="328"/>
      <c r="VYI848" s="328"/>
      <c r="VYJ848" s="328"/>
      <c r="VYK848" s="328"/>
      <c r="VYL848" s="328"/>
      <c r="VYM848" s="328"/>
      <c r="VYN848" s="328"/>
      <c r="VYO848" s="328"/>
      <c r="VYP848" s="328"/>
      <c r="VYQ848" s="328"/>
      <c r="VYR848" s="328"/>
      <c r="VYS848" s="328"/>
      <c r="VYT848" s="328"/>
      <c r="VYU848" s="328"/>
      <c r="VYV848" s="328"/>
      <c r="VYW848" s="328"/>
      <c r="VYX848" s="328"/>
      <c r="VYY848" s="328"/>
      <c r="VYZ848" s="328"/>
      <c r="VZA848" s="328"/>
      <c r="VZB848" s="328"/>
      <c r="VZC848" s="328"/>
      <c r="VZD848" s="328"/>
      <c r="VZE848" s="328"/>
      <c r="VZF848" s="328"/>
      <c r="VZG848" s="328"/>
      <c r="VZH848" s="328"/>
      <c r="VZI848" s="328"/>
      <c r="VZJ848" s="328"/>
      <c r="VZK848" s="328"/>
      <c r="VZL848" s="328"/>
      <c r="VZM848" s="328"/>
      <c r="VZN848" s="328"/>
      <c r="VZO848" s="328"/>
      <c r="VZP848" s="328"/>
      <c r="VZQ848" s="328"/>
      <c r="VZR848" s="328"/>
      <c r="VZS848" s="328"/>
      <c r="VZT848" s="328"/>
      <c r="VZU848" s="328"/>
      <c r="VZV848" s="328"/>
      <c r="VZW848" s="328"/>
      <c r="VZX848" s="328"/>
      <c r="VZY848" s="328"/>
      <c r="VZZ848" s="328"/>
      <c r="WAA848" s="328"/>
      <c r="WAB848" s="328"/>
      <c r="WAC848" s="328"/>
      <c r="WAD848" s="328"/>
      <c r="WAE848" s="328"/>
      <c r="WAF848" s="328"/>
      <c r="WAG848" s="328"/>
      <c r="WAH848" s="328"/>
      <c r="WAI848" s="328"/>
      <c r="WAJ848" s="328"/>
      <c r="WAK848" s="328"/>
      <c r="WAL848" s="328"/>
      <c r="WAM848" s="328"/>
      <c r="WAN848" s="328"/>
      <c r="WAO848" s="328"/>
      <c r="WAP848" s="328"/>
      <c r="WAQ848" s="328"/>
      <c r="WAR848" s="328"/>
      <c r="WAS848" s="328"/>
      <c r="WAT848" s="328"/>
      <c r="WAU848" s="328"/>
      <c r="WAV848" s="328"/>
      <c r="WAW848" s="328"/>
      <c r="WAX848" s="328"/>
      <c r="WAY848" s="328"/>
      <c r="WAZ848" s="328"/>
      <c r="WBA848" s="328"/>
      <c r="WBB848" s="328"/>
      <c r="WBC848" s="328"/>
      <c r="WBD848" s="328"/>
      <c r="WBE848" s="328"/>
      <c r="WBF848" s="328"/>
      <c r="WBG848" s="328"/>
      <c r="WBH848" s="328"/>
      <c r="WBI848" s="328"/>
      <c r="WBJ848" s="328"/>
      <c r="WBK848" s="328"/>
      <c r="WBL848" s="328"/>
      <c r="WBM848" s="328"/>
      <c r="WBN848" s="328"/>
      <c r="WBO848" s="328"/>
      <c r="WBP848" s="328"/>
      <c r="WBQ848" s="328"/>
      <c r="WBR848" s="328"/>
      <c r="WBS848" s="328"/>
      <c r="WBT848" s="328"/>
      <c r="WBU848" s="328"/>
      <c r="WBV848" s="328"/>
      <c r="WBW848" s="328"/>
      <c r="WBX848" s="328"/>
      <c r="WBY848" s="328"/>
      <c r="WBZ848" s="328"/>
      <c r="WCA848" s="328"/>
      <c r="WCB848" s="328"/>
      <c r="WCC848" s="328"/>
      <c r="WCD848" s="328"/>
      <c r="WCE848" s="328"/>
      <c r="WCF848" s="328"/>
      <c r="WCG848" s="328"/>
      <c r="WCH848" s="328"/>
      <c r="WCI848" s="328"/>
      <c r="WCJ848" s="328"/>
      <c r="WCK848" s="328"/>
      <c r="WCL848" s="328"/>
      <c r="WCM848" s="328"/>
      <c r="WCN848" s="328"/>
      <c r="WCO848" s="328"/>
      <c r="WCP848" s="328"/>
      <c r="WCQ848" s="328"/>
      <c r="WCR848" s="328"/>
      <c r="WCS848" s="328"/>
      <c r="WCT848" s="328"/>
      <c r="WCU848" s="328"/>
      <c r="WCV848" s="328"/>
      <c r="WCW848" s="328"/>
      <c r="WCX848" s="328"/>
      <c r="WCY848" s="328"/>
      <c r="WCZ848" s="328"/>
      <c r="WDA848" s="328"/>
      <c r="WDB848" s="328"/>
      <c r="WDC848" s="328"/>
      <c r="WDD848" s="328"/>
      <c r="WDE848" s="328"/>
      <c r="WDF848" s="328"/>
      <c r="WDG848" s="328"/>
      <c r="WDH848" s="328"/>
      <c r="WDI848" s="328"/>
      <c r="WDJ848" s="328"/>
      <c r="WDK848" s="328"/>
      <c r="WDL848" s="328"/>
      <c r="WDM848" s="328"/>
      <c r="WDN848" s="328"/>
      <c r="WDO848" s="328"/>
      <c r="WDP848" s="328"/>
      <c r="WDQ848" s="328"/>
      <c r="WDR848" s="328"/>
      <c r="WDS848" s="328"/>
      <c r="WDT848" s="328"/>
      <c r="WDU848" s="328"/>
      <c r="WDV848" s="328"/>
      <c r="WDW848" s="328"/>
      <c r="WDX848" s="328"/>
      <c r="WDY848" s="328"/>
      <c r="WDZ848" s="328"/>
      <c r="WEA848" s="328"/>
      <c r="WEB848" s="328"/>
      <c r="WEC848" s="328"/>
      <c r="WED848" s="328"/>
      <c r="WEE848" s="328"/>
      <c r="WEF848" s="328"/>
      <c r="WEG848" s="328"/>
      <c r="WEH848" s="328"/>
      <c r="WEI848" s="328"/>
      <c r="WEJ848" s="328"/>
      <c r="WEK848" s="328"/>
      <c r="WEL848" s="328"/>
      <c r="WEM848" s="328"/>
      <c r="WEN848" s="328"/>
      <c r="WEO848" s="328"/>
      <c r="WEP848" s="328"/>
      <c r="WEQ848" s="328"/>
      <c r="WER848" s="328"/>
      <c r="WES848" s="328"/>
      <c r="WET848" s="328"/>
      <c r="WEU848" s="328"/>
      <c r="WEV848" s="328"/>
      <c r="WEW848" s="328"/>
      <c r="WEX848" s="328"/>
      <c r="WEY848" s="328"/>
      <c r="WEZ848" s="328"/>
      <c r="WFA848" s="328"/>
      <c r="WFB848" s="328"/>
      <c r="WFC848" s="328"/>
      <c r="WFD848" s="328"/>
      <c r="WFE848" s="328"/>
      <c r="WFF848" s="328"/>
      <c r="WFG848" s="328"/>
      <c r="WFH848" s="328"/>
      <c r="WFI848" s="328"/>
      <c r="WFJ848" s="328"/>
      <c r="WFK848" s="328"/>
      <c r="WFL848" s="328"/>
      <c r="WFM848" s="328"/>
      <c r="WFN848" s="328"/>
      <c r="WFO848" s="328"/>
      <c r="WFP848" s="328"/>
      <c r="WFQ848" s="328"/>
      <c r="WFR848" s="328"/>
      <c r="WFS848" s="328"/>
      <c r="WFT848" s="328"/>
      <c r="WFU848" s="328"/>
      <c r="WFV848" s="328"/>
      <c r="WFW848" s="328"/>
      <c r="WFX848" s="328"/>
      <c r="WFY848" s="328"/>
      <c r="WFZ848" s="328"/>
      <c r="WGA848" s="328"/>
      <c r="WGB848" s="328"/>
      <c r="WGC848" s="328"/>
      <c r="WGD848" s="328"/>
      <c r="WGE848" s="328"/>
      <c r="WGF848" s="328"/>
      <c r="WGG848" s="328"/>
      <c r="WGH848" s="328"/>
      <c r="WGI848" s="328"/>
      <c r="WGJ848" s="328"/>
      <c r="WGK848" s="328"/>
      <c r="WGL848" s="328"/>
      <c r="WGM848" s="328"/>
      <c r="WGN848" s="328"/>
      <c r="WGO848" s="328"/>
      <c r="WGP848" s="328"/>
      <c r="WGQ848" s="328"/>
      <c r="WGR848" s="328"/>
      <c r="WGS848" s="328"/>
      <c r="WGT848" s="328"/>
      <c r="WGU848" s="328"/>
      <c r="WGV848" s="328"/>
      <c r="WGW848" s="328"/>
      <c r="WGX848" s="328"/>
      <c r="WGY848" s="328"/>
      <c r="WGZ848" s="328"/>
      <c r="WHA848" s="328"/>
      <c r="WHB848" s="328"/>
      <c r="WHC848" s="328"/>
      <c r="WHD848" s="328"/>
      <c r="WHE848" s="328"/>
      <c r="WHF848" s="328"/>
      <c r="WHG848" s="328"/>
      <c r="WHH848" s="328"/>
      <c r="WHI848" s="328"/>
      <c r="WHJ848" s="328"/>
      <c r="WHK848" s="328"/>
      <c r="WHL848" s="328"/>
      <c r="WHM848" s="328"/>
      <c r="WHN848" s="328"/>
      <c r="WHO848" s="328"/>
      <c r="WHP848" s="328"/>
      <c r="WHQ848" s="328"/>
      <c r="WHR848" s="328"/>
      <c r="WHS848" s="328"/>
      <c r="WHT848" s="328"/>
      <c r="WHU848" s="328"/>
      <c r="WHV848" s="328"/>
      <c r="WHW848" s="328"/>
      <c r="WHX848" s="328"/>
      <c r="WHY848" s="328"/>
      <c r="WHZ848" s="328"/>
      <c r="WIA848" s="328"/>
      <c r="WIB848" s="328"/>
      <c r="WIC848" s="328"/>
      <c r="WID848" s="328"/>
      <c r="WIE848" s="328"/>
      <c r="WIF848" s="328"/>
      <c r="WIG848" s="328"/>
      <c r="WIH848" s="328"/>
      <c r="WII848" s="328"/>
      <c r="WIJ848" s="328"/>
      <c r="WIK848" s="328"/>
      <c r="WIL848" s="328"/>
      <c r="WIM848" s="328"/>
      <c r="WIN848" s="328"/>
      <c r="WIO848" s="328"/>
      <c r="WIP848" s="328"/>
      <c r="WIQ848" s="328"/>
      <c r="WIR848" s="328"/>
      <c r="WIS848" s="328"/>
      <c r="WIT848" s="328"/>
      <c r="WIU848" s="328"/>
      <c r="WIV848" s="328"/>
      <c r="WIW848" s="328"/>
      <c r="WIX848" s="328"/>
      <c r="WIY848" s="328"/>
      <c r="WIZ848" s="328"/>
      <c r="WJA848" s="328"/>
      <c r="WJB848" s="328"/>
      <c r="WJC848" s="328"/>
      <c r="WJD848" s="328"/>
      <c r="WJE848" s="328"/>
      <c r="WJF848" s="328"/>
      <c r="WJG848" s="328"/>
      <c r="WJH848" s="328"/>
      <c r="WJI848" s="328"/>
      <c r="WJJ848" s="328"/>
      <c r="WJK848" s="328"/>
      <c r="WJL848" s="328"/>
      <c r="WJM848" s="328"/>
      <c r="WJN848" s="328"/>
      <c r="WJO848" s="328"/>
      <c r="WJP848" s="328"/>
      <c r="WJQ848" s="328"/>
      <c r="WJR848" s="328"/>
      <c r="WJS848" s="328"/>
      <c r="WJT848" s="328"/>
      <c r="WJU848" s="328"/>
      <c r="WJV848" s="328"/>
      <c r="WJW848" s="328"/>
      <c r="WJX848" s="328"/>
      <c r="WJY848" s="328"/>
      <c r="WJZ848" s="328"/>
      <c r="WKA848" s="328"/>
      <c r="WKB848" s="328"/>
      <c r="WKC848" s="328"/>
      <c r="WKD848" s="328"/>
      <c r="WKE848" s="328"/>
      <c r="WKF848" s="328"/>
      <c r="WKG848" s="328"/>
      <c r="WKH848" s="328"/>
      <c r="WKI848" s="328"/>
      <c r="WKJ848" s="328"/>
      <c r="WKK848" s="328"/>
      <c r="WKL848" s="328"/>
      <c r="WKM848" s="328"/>
      <c r="WKN848" s="328"/>
      <c r="WKO848" s="328"/>
      <c r="WKP848" s="328"/>
      <c r="WKQ848" s="328"/>
      <c r="WKR848" s="328"/>
      <c r="WKS848" s="328"/>
      <c r="WKT848" s="328"/>
      <c r="WKU848" s="328"/>
      <c r="WKV848" s="328"/>
      <c r="WKW848" s="328"/>
      <c r="WKX848" s="328"/>
      <c r="WKY848" s="328"/>
      <c r="WKZ848" s="328"/>
      <c r="WLA848" s="328"/>
      <c r="WLB848" s="328"/>
      <c r="WLC848" s="328"/>
      <c r="WLD848" s="328"/>
      <c r="WLE848" s="328"/>
      <c r="WLF848" s="328"/>
      <c r="WLG848" s="328"/>
      <c r="WLH848" s="328"/>
      <c r="WLI848" s="328"/>
      <c r="WLJ848" s="328"/>
      <c r="WLK848" s="328"/>
      <c r="WLL848" s="328"/>
      <c r="WLM848" s="328"/>
      <c r="WLN848" s="328"/>
      <c r="WLO848" s="328"/>
      <c r="WLP848" s="328"/>
      <c r="WLQ848" s="328"/>
      <c r="WLR848" s="328"/>
      <c r="WLS848" s="328"/>
      <c r="WLT848" s="328"/>
      <c r="WLU848" s="328"/>
      <c r="WLV848" s="328"/>
      <c r="WLW848" s="328"/>
      <c r="WLX848" s="328"/>
      <c r="WLY848" s="328"/>
      <c r="WLZ848" s="328"/>
      <c r="WMA848" s="328"/>
      <c r="WMB848" s="328"/>
      <c r="WMC848" s="328"/>
      <c r="WMD848" s="328"/>
      <c r="WME848" s="328"/>
      <c r="WMF848" s="328"/>
      <c r="WMG848" s="328"/>
      <c r="WMH848" s="328"/>
      <c r="WMI848" s="328"/>
      <c r="WMJ848" s="328"/>
      <c r="WMK848" s="328"/>
      <c r="WML848" s="328"/>
      <c r="WMM848" s="328"/>
      <c r="WMN848" s="328"/>
      <c r="WMO848" s="328"/>
      <c r="WMP848" s="328"/>
      <c r="WMQ848" s="328"/>
      <c r="WMR848" s="328"/>
      <c r="WMS848" s="328"/>
      <c r="WMT848" s="328"/>
      <c r="WMU848" s="328"/>
      <c r="WMV848" s="328"/>
      <c r="WMW848" s="328"/>
      <c r="WMX848" s="328"/>
      <c r="WMY848" s="328"/>
      <c r="WMZ848" s="328"/>
      <c r="WNA848" s="328"/>
      <c r="WNB848" s="328"/>
      <c r="WNC848" s="328"/>
      <c r="WND848" s="328"/>
      <c r="WNE848" s="328"/>
      <c r="WNF848" s="328"/>
      <c r="WNG848" s="328"/>
      <c r="WNH848" s="328"/>
      <c r="WNI848" s="328"/>
      <c r="WNJ848" s="328"/>
      <c r="WNK848" s="328"/>
      <c r="WNL848" s="328"/>
      <c r="WNM848" s="328"/>
      <c r="WNN848" s="328"/>
      <c r="WNO848" s="328"/>
      <c r="WNP848" s="328"/>
      <c r="WNQ848" s="328"/>
      <c r="WNR848" s="328"/>
      <c r="WNS848" s="328"/>
      <c r="WNT848" s="328"/>
      <c r="WNU848" s="328"/>
      <c r="WNV848" s="328"/>
      <c r="WNW848" s="328"/>
      <c r="WNX848" s="328"/>
      <c r="WNY848" s="328"/>
      <c r="WNZ848" s="328"/>
      <c r="WOA848" s="328"/>
      <c r="WOB848" s="328"/>
      <c r="WOC848" s="328"/>
      <c r="WOD848" s="328"/>
      <c r="WOE848" s="328"/>
      <c r="WOF848" s="328"/>
      <c r="WOG848" s="328"/>
      <c r="WOH848" s="328"/>
      <c r="WOI848" s="328"/>
      <c r="WOJ848" s="328"/>
      <c r="WOK848" s="328"/>
      <c r="WOL848" s="328"/>
      <c r="WOM848" s="328"/>
      <c r="WON848" s="328"/>
      <c r="WOO848" s="328"/>
      <c r="WOP848" s="328"/>
      <c r="WOQ848" s="328"/>
      <c r="WOR848" s="328"/>
      <c r="WOS848" s="328"/>
      <c r="WOT848" s="328"/>
      <c r="WOU848" s="328"/>
      <c r="WOV848" s="328"/>
      <c r="WOW848" s="328"/>
      <c r="WOX848" s="328"/>
      <c r="WOY848" s="328"/>
      <c r="WOZ848" s="328"/>
      <c r="WPA848" s="328"/>
      <c r="WPB848" s="328"/>
      <c r="WPC848" s="328"/>
      <c r="WPD848" s="328"/>
      <c r="WPE848" s="328"/>
      <c r="WPF848" s="328"/>
      <c r="WPG848" s="328"/>
      <c r="WPH848" s="328"/>
      <c r="WPI848" s="328"/>
      <c r="WPJ848" s="328"/>
      <c r="WPK848" s="328"/>
      <c r="WPL848" s="328"/>
      <c r="WPM848" s="328"/>
      <c r="WPN848" s="328"/>
      <c r="WPO848" s="328"/>
      <c r="WPP848" s="328"/>
      <c r="WPQ848" s="328"/>
      <c r="WPR848" s="328"/>
      <c r="WPS848" s="328"/>
      <c r="WPT848" s="328"/>
      <c r="WPU848" s="328"/>
      <c r="WPV848" s="328"/>
      <c r="WPW848" s="328"/>
      <c r="WPX848" s="328"/>
      <c r="WPY848" s="328"/>
      <c r="WPZ848" s="328"/>
      <c r="WQA848" s="328"/>
      <c r="WQB848" s="328"/>
      <c r="WQC848" s="328"/>
      <c r="WQD848" s="328"/>
      <c r="WQE848" s="328"/>
      <c r="WQF848" s="328"/>
      <c r="WQG848" s="328"/>
      <c r="WQH848" s="328"/>
      <c r="WQI848" s="328"/>
      <c r="WQJ848" s="328"/>
      <c r="WQK848" s="328"/>
      <c r="WQL848" s="328"/>
      <c r="WQM848" s="328"/>
      <c r="WQN848" s="328"/>
      <c r="WQO848" s="328"/>
      <c r="WQP848" s="328"/>
      <c r="WQQ848" s="328"/>
      <c r="WQR848" s="328"/>
      <c r="WQS848" s="328"/>
      <c r="WQT848" s="328"/>
      <c r="WQU848" s="328"/>
      <c r="WQV848" s="328"/>
      <c r="WQW848" s="328"/>
      <c r="WQX848" s="328"/>
      <c r="WQY848" s="328"/>
      <c r="WQZ848" s="328"/>
      <c r="WRA848" s="328"/>
      <c r="WRB848" s="328"/>
      <c r="WRC848" s="328"/>
      <c r="WRD848" s="328"/>
      <c r="WRE848" s="328"/>
      <c r="WRF848" s="328"/>
      <c r="WRG848" s="328"/>
      <c r="WRH848" s="328"/>
      <c r="WRI848" s="328"/>
      <c r="WRJ848" s="328"/>
      <c r="WRK848" s="328"/>
      <c r="WRL848" s="328"/>
      <c r="WRM848" s="328"/>
      <c r="WRN848" s="328"/>
      <c r="WRO848" s="328"/>
      <c r="WRP848" s="328"/>
      <c r="WRQ848" s="328"/>
      <c r="WRR848" s="328"/>
      <c r="WRS848" s="328"/>
      <c r="WRT848" s="328"/>
      <c r="WRU848" s="328"/>
      <c r="WRV848" s="328"/>
      <c r="WRW848" s="328"/>
      <c r="WRX848" s="328"/>
      <c r="WRY848" s="328"/>
      <c r="WRZ848" s="328"/>
      <c r="WSA848" s="328"/>
      <c r="WSB848" s="328"/>
      <c r="WSC848" s="328"/>
      <c r="WSD848" s="328"/>
      <c r="WSE848" s="328"/>
      <c r="WSF848" s="328"/>
      <c r="WSG848" s="328"/>
      <c r="WSH848" s="328"/>
      <c r="WSI848" s="328"/>
      <c r="WSJ848" s="328"/>
      <c r="WSK848" s="328"/>
      <c r="WSL848" s="328"/>
      <c r="WSM848" s="328"/>
      <c r="WSN848" s="328"/>
      <c r="WSO848" s="328"/>
      <c r="WSP848" s="328"/>
      <c r="WSQ848" s="328"/>
      <c r="WSR848" s="328"/>
      <c r="WSS848" s="328"/>
      <c r="WST848" s="328"/>
      <c r="WSU848" s="328"/>
      <c r="WSV848" s="328"/>
      <c r="WSW848" s="328"/>
      <c r="WSX848" s="328"/>
      <c r="WSY848" s="328"/>
      <c r="WSZ848" s="328"/>
      <c r="WTA848" s="328"/>
      <c r="WTB848" s="328"/>
      <c r="WTC848" s="328"/>
      <c r="WTD848" s="328"/>
      <c r="WTE848" s="328"/>
      <c r="WTF848" s="328"/>
      <c r="WTG848" s="328"/>
      <c r="WTH848" s="328"/>
      <c r="WTI848" s="328"/>
      <c r="WTJ848" s="328"/>
      <c r="WTK848" s="328"/>
      <c r="WTL848" s="328"/>
      <c r="WTM848" s="328"/>
      <c r="WTN848" s="328"/>
      <c r="WTO848" s="328"/>
      <c r="WTP848" s="328"/>
      <c r="WTQ848" s="328"/>
      <c r="WTR848" s="328"/>
      <c r="WTS848" s="328"/>
      <c r="WTT848" s="328"/>
      <c r="WTU848" s="328"/>
      <c r="WTV848" s="328"/>
      <c r="WTW848" s="328"/>
      <c r="WTX848" s="328"/>
      <c r="WTY848" s="328"/>
      <c r="WTZ848" s="328"/>
      <c r="WUA848" s="328"/>
      <c r="WUB848" s="328"/>
      <c r="WUC848" s="328"/>
      <c r="WUD848" s="328"/>
      <c r="WUE848" s="328"/>
      <c r="WUF848" s="328"/>
      <c r="WUG848" s="328"/>
      <c r="WUH848" s="328"/>
      <c r="WUI848" s="328"/>
      <c r="WUJ848" s="328"/>
      <c r="WUK848" s="328"/>
      <c r="WUL848" s="328"/>
      <c r="WUM848" s="328"/>
      <c r="WUN848" s="328"/>
      <c r="WUO848" s="328"/>
      <c r="WUP848" s="328"/>
      <c r="WUQ848" s="328"/>
      <c r="WUR848" s="328"/>
      <c r="WUS848" s="328"/>
      <c r="WUT848" s="328"/>
      <c r="WUU848" s="328"/>
      <c r="WUV848" s="328"/>
      <c r="WUW848" s="328"/>
      <c r="WUX848" s="328"/>
      <c r="WUY848" s="328"/>
      <c r="WUZ848" s="328"/>
      <c r="WVA848" s="328"/>
      <c r="WVB848" s="328"/>
      <c r="WVC848" s="328"/>
      <c r="WVD848" s="328"/>
      <c r="WVE848" s="328"/>
      <c r="WVF848" s="328"/>
      <c r="WVG848" s="328"/>
      <c r="WVH848" s="328"/>
      <c r="WVI848" s="328"/>
      <c r="WVJ848" s="328"/>
      <c r="WVK848" s="328"/>
      <c r="WVL848" s="328"/>
      <c r="WVM848" s="328"/>
      <c r="WVN848" s="328"/>
      <c r="WVO848" s="328"/>
      <c r="WVP848" s="328"/>
      <c r="WVQ848" s="328"/>
      <c r="WVR848" s="328"/>
      <c r="WVS848" s="328"/>
      <c r="WVT848" s="328"/>
      <c r="WVU848" s="328"/>
      <c r="WVV848" s="328"/>
      <c r="WVW848" s="328"/>
      <c r="WVX848" s="328"/>
      <c r="WVY848" s="328"/>
      <c r="WVZ848" s="328"/>
      <c r="WWA848" s="328"/>
      <c r="WWB848" s="328"/>
      <c r="WWC848" s="328"/>
      <c r="WWD848" s="328"/>
      <c r="WWE848" s="328"/>
      <c r="WWF848" s="328"/>
      <c r="WWG848" s="328"/>
      <c r="WWH848" s="328"/>
      <c r="WWI848" s="328"/>
      <c r="WWJ848" s="328"/>
      <c r="WWK848" s="328"/>
      <c r="WWL848" s="328"/>
      <c r="WWM848" s="328"/>
      <c r="WWN848" s="328"/>
      <c r="WWO848" s="328"/>
      <c r="WWP848" s="328"/>
      <c r="WWQ848" s="328"/>
      <c r="WWR848" s="328"/>
      <c r="WWS848" s="328"/>
      <c r="WWT848" s="328"/>
      <c r="WWU848" s="328"/>
      <c r="WWV848" s="328"/>
      <c r="WWW848" s="328"/>
      <c r="WWX848" s="328"/>
      <c r="WWY848" s="328"/>
      <c r="WWZ848" s="328"/>
      <c r="WXA848" s="328"/>
      <c r="WXB848" s="328"/>
      <c r="WXC848" s="328"/>
      <c r="WXD848" s="328"/>
      <c r="WXE848" s="328"/>
      <c r="WXF848" s="328"/>
      <c r="WXG848" s="328"/>
      <c r="WXH848" s="328"/>
      <c r="WXI848" s="328"/>
      <c r="WXJ848" s="328"/>
      <c r="WXK848" s="328"/>
      <c r="WXL848" s="328"/>
      <c r="WXM848" s="328"/>
      <c r="WXN848" s="328"/>
      <c r="WXO848" s="328"/>
      <c r="WXP848" s="328"/>
      <c r="WXQ848" s="328"/>
      <c r="WXR848" s="328"/>
      <c r="WXS848" s="328"/>
      <c r="WXT848" s="328"/>
      <c r="WXU848" s="328"/>
      <c r="WXV848" s="328"/>
      <c r="WXW848" s="328"/>
      <c r="WXX848" s="328"/>
      <c r="WXY848" s="328"/>
      <c r="WXZ848" s="328"/>
      <c r="WYA848" s="328"/>
      <c r="WYB848" s="328"/>
      <c r="WYC848" s="328"/>
      <c r="WYD848" s="328"/>
      <c r="WYE848" s="328"/>
      <c r="WYF848" s="328"/>
      <c r="WYG848" s="328"/>
      <c r="WYH848" s="328"/>
      <c r="WYI848" s="328"/>
      <c r="WYJ848" s="328"/>
      <c r="WYK848" s="328"/>
      <c r="WYL848" s="328"/>
      <c r="WYM848" s="328"/>
      <c r="WYN848" s="328"/>
      <c r="WYO848" s="328"/>
      <c r="WYP848" s="328"/>
      <c r="WYQ848" s="328"/>
      <c r="WYR848" s="328"/>
      <c r="WYS848" s="328"/>
      <c r="WYT848" s="328"/>
      <c r="WYU848" s="328"/>
      <c r="WYV848" s="328"/>
      <c r="WYW848" s="328"/>
      <c r="WYX848" s="328"/>
      <c r="WYY848" s="328"/>
      <c r="WYZ848" s="328"/>
      <c r="WZA848" s="328"/>
      <c r="WZB848" s="328"/>
      <c r="WZC848" s="328"/>
      <c r="WZD848" s="328"/>
      <c r="WZE848" s="328"/>
      <c r="WZF848" s="328"/>
      <c r="WZG848" s="328"/>
      <c r="WZH848" s="328"/>
      <c r="WZI848" s="328"/>
      <c r="WZJ848" s="328"/>
      <c r="WZK848" s="328"/>
      <c r="WZL848" s="328"/>
      <c r="WZM848" s="328"/>
      <c r="WZN848" s="328"/>
      <c r="WZO848" s="328"/>
      <c r="WZP848" s="328"/>
      <c r="WZQ848" s="328"/>
      <c r="WZR848" s="328"/>
      <c r="WZS848" s="328"/>
      <c r="WZT848" s="328"/>
      <c r="WZU848" s="328"/>
      <c r="WZV848" s="328"/>
      <c r="WZW848" s="328"/>
      <c r="WZX848" s="328"/>
      <c r="WZY848" s="328"/>
      <c r="WZZ848" s="328"/>
      <c r="XAA848" s="328"/>
      <c r="XAB848" s="328"/>
      <c r="XAC848" s="328"/>
      <c r="XAD848" s="328"/>
      <c r="XAE848" s="328"/>
      <c r="XAF848" s="328"/>
      <c r="XAG848" s="328"/>
      <c r="XAH848" s="328"/>
      <c r="XAI848" s="328"/>
      <c r="XAJ848" s="328"/>
      <c r="XAK848" s="328"/>
      <c r="XAL848" s="328"/>
      <c r="XAM848" s="328"/>
      <c r="XAN848" s="328"/>
      <c r="XAO848" s="328"/>
      <c r="XAP848" s="328"/>
      <c r="XAQ848" s="328"/>
      <c r="XAR848" s="328"/>
      <c r="XAS848" s="328"/>
      <c r="XAT848" s="328"/>
      <c r="XAU848" s="328"/>
      <c r="XAV848" s="328"/>
      <c r="XAW848" s="328"/>
      <c r="XAX848" s="328"/>
      <c r="XAY848" s="328"/>
      <c r="XAZ848" s="328"/>
      <c r="XBA848" s="328"/>
      <c r="XBB848" s="328"/>
      <c r="XBC848" s="328"/>
      <c r="XBD848" s="328"/>
      <c r="XBE848" s="328"/>
      <c r="XBF848" s="328"/>
      <c r="XBG848" s="328"/>
      <c r="XBH848" s="328"/>
      <c r="XBI848" s="328"/>
      <c r="XBJ848" s="328"/>
      <c r="XBK848" s="328"/>
      <c r="XBL848" s="328"/>
      <c r="XBM848" s="328"/>
      <c r="XBN848" s="328"/>
      <c r="XBO848" s="328"/>
      <c r="XBP848" s="328"/>
      <c r="XBQ848" s="328"/>
      <c r="XBR848" s="328"/>
      <c r="XBS848" s="328"/>
      <c r="XBT848" s="328"/>
      <c r="XBU848" s="328"/>
      <c r="XBV848" s="328"/>
      <c r="XBW848" s="328"/>
      <c r="XBX848" s="328"/>
      <c r="XBY848" s="328"/>
      <c r="XBZ848" s="328"/>
      <c r="XCA848" s="328"/>
      <c r="XCB848" s="328"/>
      <c r="XCC848" s="328"/>
      <c r="XCD848" s="328"/>
      <c r="XCE848" s="328"/>
      <c r="XCF848" s="328"/>
      <c r="XCG848" s="328"/>
      <c r="XCH848" s="328"/>
      <c r="XCI848" s="328"/>
      <c r="XCJ848" s="328"/>
      <c r="XCK848" s="328"/>
      <c r="XCL848" s="328"/>
      <c r="XCM848" s="328"/>
      <c r="XCN848" s="328"/>
      <c r="XCO848" s="328"/>
      <c r="XCP848" s="328"/>
      <c r="XCQ848" s="328"/>
      <c r="XCR848" s="328"/>
      <c r="XCS848" s="328"/>
      <c r="XCT848" s="328"/>
      <c r="XCU848" s="328"/>
      <c r="XCV848" s="328"/>
      <c r="XCW848" s="328"/>
      <c r="XCX848" s="328"/>
      <c r="XCY848" s="328"/>
      <c r="XCZ848" s="328"/>
      <c r="XDA848" s="328"/>
      <c r="XDB848" s="328"/>
      <c r="XDC848" s="328"/>
      <c r="XDD848" s="328"/>
      <c r="XDE848" s="328"/>
      <c r="XDF848" s="328"/>
      <c r="XDG848" s="328"/>
      <c r="XDH848" s="328"/>
      <c r="XDI848" s="328"/>
      <c r="XDJ848" s="328"/>
      <c r="XDK848" s="328"/>
      <c r="XDL848" s="328"/>
      <c r="XDM848" s="328"/>
      <c r="XDN848" s="328"/>
      <c r="XDO848" s="328"/>
      <c r="XDP848" s="328"/>
      <c r="XDQ848" s="328"/>
      <c r="XDR848" s="328"/>
      <c r="XDS848" s="328"/>
      <c r="XDT848" s="328"/>
      <c r="XDU848" s="328"/>
      <c r="XDV848" s="328"/>
      <c r="XDW848" s="328"/>
      <c r="XDX848" s="328"/>
      <c r="XDY848" s="328"/>
      <c r="XDZ848" s="328"/>
      <c r="XEA848" s="328"/>
      <c r="XEB848" s="328"/>
      <c r="XEC848" s="328"/>
      <c r="XED848" s="328"/>
      <c r="XEE848" s="328"/>
      <c r="XEF848" s="328"/>
      <c r="XEG848" s="328"/>
      <c r="XEH848" s="328"/>
      <c r="XEI848" s="328"/>
      <c r="XEJ848" s="328"/>
      <c r="XEK848" s="328"/>
      <c r="XEL848" s="328"/>
      <c r="XEM848" s="328"/>
      <c r="XEN848" s="328"/>
      <c r="XEO848" s="328"/>
      <c r="XEP848" s="328"/>
      <c r="XEQ848" s="328"/>
      <c r="XER848" s="328"/>
      <c r="XES848" s="328"/>
      <c r="XET848" s="328"/>
    </row>
    <row r="849" spans="2:13" x14ac:dyDescent="0.25">
      <c r="B849" s="46">
        <f>SUBTOTAL(103,$C$10:C849)</f>
        <v>840</v>
      </c>
      <c r="C849" s="154" t="s">
        <v>596</v>
      </c>
      <c r="D849" s="24" t="s">
        <v>607</v>
      </c>
      <c r="E849" s="24"/>
      <c r="F849" s="24"/>
      <c r="G849" s="203" t="s">
        <v>581</v>
      </c>
      <c r="H849" s="208" t="s">
        <v>434</v>
      </c>
      <c r="I849" s="239">
        <v>45198</v>
      </c>
      <c r="J849" s="249">
        <v>0</v>
      </c>
      <c r="K849" s="101">
        <v>-16000.4655</v>
      </c>
      <c r="L849" s="250">
        <f t="shared" si="13"/>
        <v>310120.97000000015</v>
      </c>
      <c r="M849" s="259"/>
    </row>
    <row r="850" spans="2:13" x14ac:dyDescent="0.25">
      <c r="B850" s="46">
        <f>SUBTOTAL(103,$C$10:C850)</f>
        <v>841</v>
      </c>
      <c r="C850" s="24" t="s">
        <v>598</v>
      </c>
      <c r="D850" s="24" t="s">
        <v>607</v>
      </c>
      <c r="E850" s="24"/>
      <c r="F850" s="24"/>
      <c r="G850" s="203" t="s">
        <v>581</v>
      </c>
      <c r="H850" s="208" t="s">
        <v>434</v>
      </c>
      <c r="I850" s="239">
        <v>45198</v>
      </c>
      <c r="J850" s="249">
        <v>0</v>
      </c>
      <c r="K850" s="101">
        <v>-27000</v>
      </c>
      <c r="L850" s="250">
        <f t="shared" si="13"/>
        <v>283120.97000000015</v>
      </c>
      <c r="M850" s="259"/>
    </row>
    <row r="851" spans="2:13" x14ac:dyDescent="0.25">
      <c r="B851" s="46">
        <f>SUBTOTAL(103,$C$10:C851)</f>
        <v>842</v>
      </c>
      <c r="C851" s="154" t="s">
        <v>793</v>
      </c>
      <c r="D851" s="24" t="s">
        <v>608</v>
      </c>
      <c r="E851" s="24"/>
      <c r="F851" s="24"/>
      <c r="G851" s="203" t="s">
        <v>675</v>
      </c>
      <c r="H851" s="203" t="s">
        <v>676</v>
      </c>
      <c r="I851" s="239">
        <v>45198</v>
      </c>
      <c r="J851" s="249">
        <v>0</v>
      </c>
      <c r="K851" s="101">
        <v>-10805</v>
      </c>
      <c r="L851" s="250">
        <f t="shared" si="13"/>
        <v>272315.97000000015</v>
      </c>
      <c r="M851" s="259"/>
    </row>
    <row r="852" spans="2:13" x14ac:dyDescent="0.25">
      <c r="B852" s="46">
        <f>SUBTOTAL(103,$C$10:C852)</f>
        <v>843</v>
      </c>
      <c r="C852" s="154" t="s">
        <v>837</v>
      </c>
      <c r="D852" s="24" t="s">
        <v>712</v>
      </c>
      <c r="E852" s="24"/>
      <c r="F852" s="24"/>
      <c r="G852" s="227" t="s">
        <v>582</v>
      </c>
      <c r="H852" s="203" t="s">
        <v>425</v>
      </c>
      <c r="I852" s="239">
        <v>45198</v>
      </c>
      <c r="J852" s="249">
        <v>0</v>
      </c>
      <c r="K852" s="101">
        <v>-4000</v>
      </c>
      <c r="L852" s="250">
        <f t="shared" si="13"/>
        <v>268315.97000000015</v>
      </c>
      <c r="M852" s="259"/>
    </row>
    <row r="853" spans="2:13" x14ac:dyDescent="0.25">
      <c r="B853" s="46">
        <f>SUBTOTAL(103,$C$10:C853)</f>
        <v>844</v>
      </c>
      <c r="C853" s="154" t="s">
        <v>600</v>
      </c>
      <c r="D853" s="24" t="s">
        <v>608</v>
      </c>
      <c r="E853" s="24"/>
      <c r="F853" s="24"/>
      <c r="G853" s="227" t="s">
        <v>1049</v>
      </c>
      <c r="H853" s="208" t="s">
        <v>1116</v>
      </c>
      <c r="I853" s="239">
        <v>45198</v>
      </c>
      <c r="J853" s="249">
        <v>0</v>
      </c>
      <c r="K853" s="101">
        <v>-15360</v>
      </c>
      <c r="L853" s="250">
        <f t="shared" si="13"/>
        <v>252955.97000000015</v>
      </c>
      <c r="M853" s="259"/>
    </row>
    <row r="854" spans="2:13" x14ac:dyDescent="0.25">
      <c r="B854" s="46">
        <f>SUBTOTAL(103,$C$10:C854)</f>
        <v>845</v>
      </c>
      <c r="C854" s="154" t="s">
        <v>600</v>
      </c>
      <c r="D854" s="226" t="s">
        <v>1122</v>
      </c>
      <c r="E854" s="226"/>
      <c r="F854" s="226"/>
      <c r="G854" s="227" t="s">
        <v>1063</v>
      </c>
      <c r="H854" s="203" t="s">
        <v>435</v>
      </c>
      <c r="I854" s="239">
        <v>45198</v>
      </c>
      <c r="J854" s="249">
        <v>0</v>
      </c>
      <c r="K854" s="101">
        <v>-2090</v>
      </c>
      <c r="L854" s="250">
        <f t="shared" si="13"/>
        <v>250865.97000000015</v>
      </c>
      <c r="M854" s="259"/>
    </row>
    <row r="855" spans="2:13" x14ac:dyDescent="0.25">
      <c r="B855" s="46">
        <f>SUBTOTAL(103,$C$10:C855)</f>
        <v>846</v>
      </c>
      <c r="C855" s="154" t="s">
        <v>601</v>
      </c>
      <c r="D855" s="24" t="s">
        <v>608</v>
      </c>
      <c r="E855" s="24"/>
      <c r="F855" s="24"/>
      <c r="G855" s="203" t="s">
        <v>675</v>
      </c>
      <c r="H855" s="203" t="s">
        <v>676</v>
      </c>
      <c r="I855" s="239">
        <v>45198</v>
      </c>
      <c r="J855" s="249">
        <v>0</v>
      </c>
      <c r="K855" s="101">
        <v>-7331</v>
      </c>
      <c r="L855" s="250">
        <f t="shared" si="13"/>
        <v>243534.97000000015</v>
      </c>
      <c r="M855" s="259"/>
    </row>
    <row r="856" spans="2:13" x14ac:dyDescent="0.25">
      <c r="B856" s="46">
        <f>SUBTOTAL(103,$C$10:C856)</f>
        <v>847</v>
      </c>
      <c r="C856" s="154" t="s">
        <v>692</v>
      </c>
      <c r="D856" s="24" t="s">
        <v>1121</v>
      </c>
      <c r="E856" s="24"/>
      <c r="F856" s="24"/>
      <c r="G856" s="203" t="s">
        <v>581</v>
      </c>
      <c r="H856" s="208" t="s">
        <v>434</v>
      </c>
      <c r="I856" s="239">
        <v>45198</v>
      </c>
      <c r="J856" s="249">
        <v>0</v>
      </c>
      <c r="K856" s="101">
        <v>-2390.73</v>
      </c>
      <c r="L856" s="250">
        <f t="shared" si="13"/>
        <v>241144.24000000014</v>
      </c>
      <c r="M856" s="259"/>
    </row>
    <row r="857" spans="2:13" x14ac:dyDescent="0.25">
      <c r="B857" s="46">
        <f>SUBTOTAL(103,$C$10:C857)</f>
        <v>848</v>
      </c>
      <c r="C857" s="154" t="s">
        <v>692</v>
      </c>
      <c r="D857" s="226" t="s">
        <v>1139</v>
      </c>
      <c r="E857" s="226"/>
      <c r="F857" s="226"/>
      <c r="G857" s="203" t="s">
        <v>581</v>
      </c>
      <c r="H857" s="208" t="s">
        <v>434</v>
      </c>
      <c r="I857" s="239">
        <v>45198</v>
      </c>
      <c r="J857" s="249">
        <v>0</v>
      </c>
      <c r="K857" s="101">
        <v>-2717</v>
      </c>
      <c r="L857" s="250">
        <f t="shared" si="13"/>
        <v>238427.24000000014</v>
      </c>
      <c r="M857" s="259"/>
    </row>
    <row r="858" spans="2:13" x14ac:dyDescent="0.25">
      <c r="B858" s="46">
        <f>SUBTOTAL(103,$C$10:C858)</f>
        <v>849</v>
      </c>
      <c r="C858" s="154" t="s">
        <v>694</v>
      </c>
      <c r="D858" s="226" t="s">
        <v>1122</v>
      </c>
      <c r="E858" s="226"/>
      <c r="F858" s="226"/>
      <c r="G858" s="227" t="s">
        <v>1063</v>
      </c>
      <c r="H858" s="203" t="s">
        <v>435</v>
      </c>
      <c r="I858" s="239">
        <v>45198</v>
      </c>
      <c r="J858" s="249">
        <v>0</v>
      </c>
      <c r="K858" s="101">
        <v>-5851.15</v>
      </c>
      <c r="L858" s="250">
        <f t="shared" si="13"/>
        <v>232576.09000000014</v>
      </c>
      <c r="M858" s="259"/>
    </row>
    <row r="859" spans="2:13" x14ac:dyDescent="0.25">
      <c r="B859" s="46">
        <f>SUBTOTAL(103,$C$10:C859)</f>
        <v>850</v>
      </c>
      <c r="C859" s="154" t="s">
        <v>694</v>
      </c>
      <c r="D859" s="226" t="s">
        <v>1123</v>
      </c>
      <c r="E859" s="226"/>
      <c r="F859" s="226"/>
      <c r="G859" s="227" t="s">
        <v>700</v>
      </c>
      <c r="H859" s="208" t="s">
        <v>439</v>
      </c>
      <c r="I859" s="239">
        <v>45198</v>
      </c>
      <c r="J859" s="249">
        <v>0</v>
      </c>
      <c r="K859" s="101">
        <v>-2800</v>
      </c>
      <c r="L859" s="250">
        <f t="shared" si="13"/>
        <v>229776.09000000014</v>
      </c>
      <c r="M859" s="259"/>
    </row>
    <row r="860" spans="2:13" x14ac:dyDescent="0.25">
      <c r="B860" s="46">
        <f>SUBTOTAL(103,$C$10:C860)</f>
        <v>851</v>
      </c>
      <c r="C860" s="154" t="s">
        <v>1083</v>
      </c>
      <c r="D860" s="24" t="s">
        <v>608</v>
      </c>
      <c r="E860" s="24"/>
      <c r="F860" s="24"/>
      <c r="G860" s="227" t="s">
        <v>582</v>
      </c>
      <c r="H860" s="203" t="s">
        <v>425</v>
      </c>
      <c r="I860" s="239">
        <v>45198</v>
      </c>
      <c r="J860" s="249">
        <v>0</v>
      </c>
      <c r="K860" s="101">
        <v>-4140</v>
      </c>
      <c r="L860" s="250">
        <f t="shared" si="13"/>
        <v>225636.09000000014</v>
      </c>
      <c r="M860" s="259"/>
    </row>
    <row r="861" spans="2:13" x14ac:dyDescent="0.25">
      <c r="B861" s="46">
        <f>SUBTOTAL(103,$C$10:C861)</f>
        <v>852</v>
      </c>
      <c r="C861" s="154" t="s">
        <v>1083</v>
      </c>
      <c r="D861" s="24" t="s">
        <v>608</v>
      </c>
      <c r="E861" s="24"/>
      <c r="F861" s="24"/>
      <c r="G861" s="203" t="s">
        <v>675</v>
      </c>
      <c r="H861" s="203" t="s">
        <v>676</v>
      </c>
      <c r="I861" s="239">
        <v>45198</v>
      </c>
      <c r="J861" s="249">
        <v>0</v>
      </c>
      <c r="K861" s="101">
        <v>-3840</v>
      </c>
      <c r="L861" s="250">
        <f t="shared" si="13"/>
        <v>221796.09000000014</v>
      </c>
      <c r="M861" s="259"/>
    </row>
    <row r="862" spans="2:13" x14ac:dyDescent="0.25">
      <c r="B862" s="46">
        <f>SUBTOTAL(103,$C$10:C862)</f>
        <v>853</v>
      </c>
      <c r="C862" s="154" t="s">
        <v>653</v>
      </c>
      <c r="D862" s="24" t="s">
        <v>1025</v>
      </c>
      <c r="E862" s="24"/>
      <c r="F862" s="24"/>
      <c r="G862" s="203" t="s">
        <v>581</v>
      </c>
      <c r="H862" s="208" t="s">
        <v>434</v>
      </c>
      <c r="I862" s="239">
        <v>45202</v>
      </c>
      <c r="J862" s="249">
        <v>300000</v>
      </c>
      <c r="K862" s="101">
        <v>0</v>
      </c>
      <c r="L862" s="250">
        <f t="shared" si="13"/>
        <v>521796.09000000014</v>
      </c>
      <c r="M862" s="259"/>
    </row>
    <row r="863" spans="2:13" x14ac:dyDescent="0.25">
      <c r="B863" s="46">
        <f>SUBTOTAL(103,$C$10:C863)</f>
        <v>854</v>
      </c>
      <c r="C863" s="154" t="s">
        <v>653</v>
      </c>
      <c r="D863" s="24" t="s">
        <v>1030</v>
      </c>
      <c r="E863" s="24"/>
      <c r="F863" s="24"/>
      <c r="G863" s="203" t="s">
        <v>581</v>
      </c>
      <c r="H863" s="208" t="s">
        <v>434</v>
      </c>
      <c r="I863" s="239">
        <v>45202</v>
      </c>
      <c r="J863" s="249">
        <v>300000</v>
      </c>
      <c r="K863" s="101">
        <v>0</v>
      </c>
      <c r="L863" s="250">
        <f t="shared" si="13"/>
        <v>821796.09000000008</v>
      </c>
      <c r="M863" s="259"/>
    </row>
    <row r="864" spans="2:13" x14ac:dyDescent="0.25">
      <c r="B864" s="46">
        <f>SUBTOTAL(103,$C$10:C864)</f>
        <v>855</v>
      </c>
      <c r="C864" s="154" t="s">
        <v>24</v>
      </c>
      <c r="D864" s="226" t="s">
        <v>964</v>
      </c>
      <c r="E864" s="226"/>
      <c r="F864" s="226"/>
      <c r="G864" s="203" t="s">
        <v>24</v>
      </c>
      <c r="H864" s="203" t="s">
        <v>24</v>
      </c>
      <c r="I864" s="239">
        <v>45203</v>
      </c>
      <c r="J864" s="249">
        <v>0</v>
      </c>
      <c r="K864" s="101">
        <v>-7000</v>
      </c>
      <c r="L864" s="250">
        <f t="shared" si="13"/>
        <v>814796.09000000008</v>
      </c>
      <c r="M864" s="259"/>
    </row>
    <row r="865" spans="2:13" x14ac:dyDescent="0.25">
      <c r="B865" s="46">
        <f>SUBTOTAL(103,$C$10:C865)</f>
        <v>856</v>
      </c>
      <c r="C865" s="24" t="s">
        <v>131</v>
      </c>
      <c r="D865" s="226" t="s">
        <v>623</v>
      </c>
      <c r="E865" s="226"/>
      <c r="F865" s="226"/>
      <c r="G865" s="203" t="s">
        <v>588</v>
      </c>
      <c r="H865" s="208" t="s">
        <v>589</v>
      </c>
      <c r="I865" s="239">
        <v>45204</v>
      </c>
      <c r="J865" s="249">
        <v>0</v>
      </c>
      <c r="K865" s="101">
        <v>-50000</v>
      </c>
      <c r="L865" s="250">
        <f t="shared" si="13"/>
        <v>764796.09000000008</v>
      </c>
      <c r="M865" s="259"/>
    </row>
    <row r="866" spans="2:13" x14ac:dyDescent="0.25">
      <c r="B866" s="46">
        <f>SUBTOTAL(103,$C$10:C866)</f>
        <v>857</v>
      </c>
      <c r="C866" s="154" t="s">
        <v>596</v>
      </c>
      <c r="D866" s="24" t="s">
        <v>607</v>
      </c>
      <c r="E866" s="24"/>
      <c r="F866" s="24"/>
      <c r="G866" s="203" t="s">
        <v>581</v>
      </c>
      <c r="H866" s="208" t="s">
        <v>434</v>
      </c>
      <c r="I866" s="241">
        <v>45205</v>
      </c>
      <c r="J866" s="249">
        <v>0</v>
      </c>
      <c r="K866" s="159">
        <v>-18100.094000000001</v>
      </c>
      <c r="L866" s="250">
        <f t="shared" si="13"/>
        <v>746695.99600000004</v>
      </c>
      <c r="M866" s="259"/>
    </row>
    <row r="867" spans="2:13" x14ac:dyDescent="0.25">
      <c r="B867" s="46">
        <f>SUBTOTAL(103,$C$10:C867)</f>
        <v>858</v>
      </c>
      <c r="C867" s="154" t="s">
        <v>603</v>
      </c>
      <c r="D867" s="24" t="s">
        <v>607</v>
      </c>
      <c r="E867" s="24"/>
      <c r="F867" s="24"/>
      <c r="G867" s="227" t="s">
        <v>698</v>
      </c>
      <c r="H867" s="203" t="s">
        <v>720</v>
      </c>
      <c r="I867" s="241">
        <v>45205</v>
      </c>
      <c r="J867" s="249">
        <v>0</v>
      </c>
      <c r="K867" s="159">
        <v>-3265.97</v>
      </c>
      <c r="L867" s="250">
        <f t="shared" si="13"/>
        <v>743430.02600000007</v>
      </c>
      <c r="M867" s="259"/>
    </row>
    <row r="868" spans="2:13" x14ac:dyDescent="0.25">
      <c r="B868" s="46">
        <f>SUBTOTAL(103,$C$10:C868)</f>
        <v>859</v>
      </c>
      <c r="C868" s="24" t="s">
        <v>598</v>
      </c>
      <c r="D868" s="24" t="s">
        <v>607</v>
      </c>
      <c r="E868" s="24"/>
      <c r="F868" s="24"/>
      <c r="G868" s="203" t="s">
        <v>581</v>
      </c>
      <c r="H868" s="208" t="s">
        <v>434</v>
      </c>
      <c r="I868" s="241">
        <v>45205</v>
      </c>
      <c r="J868" s="249">
        <v>0</v>
      </c>
      <c r="K868" s="159">
        <v>-20000.327000000001</v>
      </c>
      <c r="L868" s="250">
        <f t="shared" si="13"/>
        <v>723429.69900000002</v>
      </c>
      <c r="M868" s="259"/>
    </row>
    <row r="869" spans="2:13" x14ac:dyDescent="0.25">
      <c r="B869" s="46">
        <f>SUBTOTAL(103,$C$10:C869)</f>
        <v>860</v>
      </c>
      <c r="C869" s="154" t="s">
        <v>793</v>
      </c>
      <c r="D869" s="24" t="s">
        <v>608</v>
      </c>
      <c r="E869" s="24"/>
      <c r="F869" s="24"/>
      <c r="G869" s="203" t="s">
        <v>675</v>
      </c>
      <c r="H869" s="203" t="s">
        <v>676</v>
      </c>
      <c r="I869" s="241">
        <v>45205</v>
      </c>
      <c r="J869" s="249">
        <v>0</v>
      </c>
      <c r="K869" s="159">
        <v>-10680</v>
      </c>
      <c r="L869" s="250">
        <f t="shared" si="13"/>
        <v>712749.69900000002</v>
      </c>
      <c r="M869" s="259"/>
    </row>
    <row r="870" spans="2:13" x14ac:dyDescent="0.25">
      <c r="B870" s="46">
        <f>SUBTOTAL(103,$C$10:C870)</f>
        <v>861</v>
      </c>
      <c r="C870" s="154" t="s">
        <v>600</v>
      </c>
      <c r="D870" s="24" t="s">
        <v>608</v>
      </c>
      <c r="E870" s="24"/>
      <c r="F870" s="24"/>
      <c r="G870" s="227" t="s">
        <v>1049</v>
      </c>
      <c r="H870" s="208" t="s">
        <v>1116</v>
      </c>
      <c r="I870" s="241">
        <v>45205</v>
      </c>
      <c r="J870" s="249">
        <v>0</v>
      </c>
      <c r="K870" s="159">
        <v>-17424</v>
      </c>
      <c r="L870" s="250">
        <f t="shared" si="13"/>
        <v>695325.69900000002</v>
      </c>
      <c r="M870" s="259"/>
    </row>
    <row r="871" spans="2:13" x14ac:dyDescent="0.25">
      <c r="B871" s="46">
        <f>SUBTOTAL(103,$C$10:C871)</f>
        <v>862</v>
      </c>
      <c r="C871" s="154" t="s">
        <v>601</v>
      </c>
      <c r="D871" s="24" t="s">
        <v>608</v>
      </c>
      <c r="E871" s="24"/>
      <c r="F871" s="24"/>
      <c r="G871" s="203" t="s">
        <v>675</v>
      </c>
      <c r="H871" s="203" t="s">
        <v>676</v>
      </c>
      <c r="I871" s="241">
        <v>45205</v>
      </c>
      <c r="J871" s="249">
        <v>0</v>
      </c>
      <c r="K871" s="159">
        <v>-2331</v>
      </c>
      <c r="L871" s="250">
        <f t="shared" si="13"/>
        <v>692994.69900000002</v>
      </c>
      <c r="M871" s="259"/>
    </row>
    <row r="872" spans="2:13" x14ac:dyDescent="0.25">
      <c r="B872" s="46">
        <f>SUBTOTAL(103,$C$10:C872)</f>
        <v>863</v>
      </c>
      <c r="C872" s="154" t="s">
        <v>694</v>
      </c>
      <c r="D872" s="24" t="s">
        <v>607</v>
      </c>
      <c r="E872" s="24"/>
      <c r="F872" s="24"/>
      <c r="G872" s="227" t="s">
        <v>700</v>
      </c>
      <c r="H872" s="208" t="s">
        <v>439</v>
      </c>
      <c r="I872" s="241">
        <v>45205</v>
      </c>
      <c r="J872" s="249">
        <v>0</v>
      </c>
      <c r="K872" s="159">
        <v>-1950</v>
      </c>
      <c r="L872" s="250">
        <f t="shared" si="13"/>
        <v>691044.69900000002</v>
      </c>
      <c r="M872" s="259"/>
    </row>
    <row r="873" spans="2:13" x14ac:dyDescent="0.25">
      <c r="B873" s="46">
        <f>SUBTOTAL(103,$C$10:C873)</f>
        <v>864</v>
      </c>
      <c r="C873" s="154" t="s">
        <v>1083</v>
      </c>
      <c r="D873" s="24" t="s">
        <v>608</v>
      </c>
      <c r="E873" s="24"/>
      <c r="F873" s="24"/>
      <c r="G873" s="227" t="s">
        <v>582</v>
      </c>
      <c r="H873" s="203" t="s">
        <v>425</v>
      </c>
      <c r="I873" s="241">
        <v>45205</v>
      </c>
      <c r="J873" s="249">
        <v>0</v>
      </c>
      <c r="K873" s="159">
        <v>-5540</v>
      </c>
      <c r="L873" s="250">
        <f t="shared" si="13"/>
        <v>685504.69900000002</v>
      </c>
      <c r="M873" s="259"/>
    </row>
    <row r="874" spans="2:13" x14ac:dyDescent="0.25">
      <c r="B874" s="46">
        <f>SUBTOTAL(103,$C$10:C874)</f>
        <v>865</v>
      </c>
      <c r="C874" s="154" t="s">
        <v>673</v>
      </c>
      <c r="D874" s="226" t="s">
        <v>775</v>
      </c>
      <c r="E874" s="226"/>
      <c r="F874" s="226"/>
      <c r="G874" s="203" t="s">
        <v>675</v>
      </c>
      <c r="H874" s="203" t="s">
        <v>676</v>
      </c>
      <c r="I874" s="241">
        <v>45205</v>
      </c>
      <c r="J874" s="253">
        <v>0</v>
      </c>
      <c r="K874" s="159">
        <v>-4000</v>
      </c>
      <c r="L874" s="250">
        <f t="shared" si="13"/>
        <v>681504.69900000002</v>
      </c>
      <c r="M874" s="259"/>
    </row>
    <row r="875" spans="2:13" x14ac:dyDescent="0.25">
      <c r="B875" s="46">
        <f>SUBTOTAL(103,$C$10:C875)</f>
        <v>866</v>
      </c>
      <c r="C875" s="154" t="s">
        <v>509</v>
      </c>
      <c r="D875" s="226" t="s">
        <v>766</v>
      </c>
      <c r="E875" s="226"/>
      <c r="F875" s="226"/>
      <c r="G875" s="266" t="s">
        <v>698</v>
      </c>
      <c r="H875" s="223" t="s">
        <v>509</v>
      </c>
      <c r="I875" s="241">
        <v>45209</v>
      </c>
      <c r="J875" s="253">
        <v>1000000</v>
      </c>
      <c r="K875" s="159">
        <v>0</v>
      </c>
      <c r="L875" s="250">
        <f t="shared" si="13"/>
        <v>1681504.699</v>
      </c>
      <c r="M875" s="259"/>
    </row>
    <row r="876" spans="2:13" x14ac:dyDescent="0.25">
      <c r="B876" s="46">
        <f>SUBTOTAL(103,$C$10:C876)</f>
        <v>867</v>
      </c>
      <c r="C876" s="158" t="s">
        <v>1127</v>
      </c>
      <c r="D876" s="226" t="s">
        <v>775</v>
      </c>
      <c r="E876" s="226"/>
      <c r="F876" s="226"/>
      <c r="G876" s="227" t="s">
        <v>699</v>
      </c>
      <c r="H876" s="203" t="s">
        <v>662</v>
      </c>
      <c r="I876" s="241">
        <v>45211</v>
      </c>
      <c r="J876" s="253">
        <v>0</v>
      </c>
      <c r="K876" s="159">
        <v>-10000</v>
      </c>
      <c r="L876" s="250">
        <f t="shared" si="13"/>
        <v>1671504.699</v>
      </c>
      <c r="M876" s="259"/>
    </row>
    <row r="877" spans="2:13" x14ac:dyDescent="0.25">
      <c r="B877" s="46">
        <f>SUBTOTAL(103,$C$10:C877)</f>
        <v>868</v>
      </c>
      <c r="C877" s="24" t="s">
        <v>131</v>
      </c>
      <c r="D877" s="226" t="s">
        <v>704</v>
      </c>
      <c r="E877" s="226"/>
      <c r="F877" s="226"/>
      <c r="G877" s="203" t="s">
        <v>588</v>
      </c>
      <c r="H877" s="208" t="s">
        <v>589</v>
      </c>
      <c r="I877" s="241">
        <v>45211</v>
      </c>
      <c r="J877" s="249">
        <v>0</v>
      </c>
      <c r="K877" s="159">
        <v>-160000</v>
      </c>
      <c r="L877" s="250">
        <f t="shared" si="13"/>
        <v>1511504.699</v>
      </c>
      <c r="M877" s="259"/>
    </row>
    <row r="878" spans="2:13" x14ac:dyDescent="0.25">
      <c r="B878" s="46">
        <f>SUBTOTAL(103,$C$10:C878)</f>
        <v>869</v>
      </c>
      <c r="C878" s="154" t="s">
        <v>596</v>
      </c>
      <c r="D878" s="24" t="s">
        <v>607</v>
      </c>
      <c r="E878" s="24"/>
      <c r="F878" s="24"/>
      <c r="G878" s="203" t="s">
        <v>581</v>
      </c>
      <c r="H878" s="208" t="s">
        <v>434</v>
      </c>
      <c r="I878" s="241">
        <v>45212</v>
      </c>
      <c r="J878" s="249">
        <v>0</v>
      </c>
      <c r="K878" s="159">
        <v>-13100.458500000001</v>
      </c>
      <c r="L878" s="250">
        <f t="shared" si="13"/>
        <v>1498404.2405000001</v>
      </c>
      <c r="M878" s="259"/>
    </row>
    <row r="879" spans="2:13" x14ac:dyDescent="0.25">
      <c r="B879" s="46">
        <f>SUBTOTAL(103,$C$10:C879)</f>
        <v>870</v>
      </c>
      <c r="C879" s="24" t="s">
        <v>598</v>
      </c>
      <c r="D879" s="24" t="s">
        <v>607</v>
      </c>
      <c r="E879" s="24"/>
      <c r="F879" s="24"/>
      <c r="G879" s="203" t="s">
        <v>581</v>
      </c>
      <c r="H879" s="208" t="s">
        <v>434</v>
      </c>
      <c r="I879" s="241">
        <v>45212</v>
      </c>
      <c r="J879" s="249">
        <v>0</v>
      </c>
      <c r="K879" s="159">
        <v>-20000.250499999998</v>
      </c>
      <c r="L879" s="250">
        <f t="shared" si="13"/>
        <v>1478403.99</v>
      </c>
      <c r="M879" s="259"/>
    </row>
    <row r="880" spans="2:13" x14ac:dyDescent="0.25">
      <c r="B880" s="46">
        <f>SUBTOTAL(103,$C$10:C880)</f>
        <v>871</v>
      </c>
      <c r="C880" s="154" t="s">
        <v>793</v>
      </c>
      <c r="D880" s="24" t="s">
        <v>608</v>
      </c>
      <c r="E880" s="24"/>
      <c r="F880" s="24"/>
      <c r="G880" s="203" t="s">
        <v>675</v>
      </c>
      <c r="H880" s="203" t="s">
        <v>676</v>
      </c>
      <c r="I880" s="241">
        <v>45212</v>
      </c>
      <c r="J880" s="249">
        <v>0</v>
      </c>
      <c r="K880" s="159">
        <v>-22680</v>
      </c>
      <c r="L880" s="250">
        <f t="shared" si="13"/>
        <v>1455723.99</v>
      </c>
      <c r="M880" s="259"/>
    </row>
    <row r="881" spans="2:13" x14ac:dyDescent="0.25">
      <c r="B881" s="46">
        <f>SUBTOTAL(103,$C$10:C881)</f>
        <v>872</v>
      </c>
      <c r="C881" s="154" t="s">
        <v>1091</v>
      </c>
      <c r="D881" s="226" t="s">
        <v>1105</v>
      </c>
      <c r="E881" s="226"/>
      <c r="F881" s="226"/>
      <c r="G881" s="227" t="s">
        <v>698</v>
      </c>
      <c r="H881" s="203" t="s">
        <v>720</v>
      </c>
      <c r="I881" s="241">
        <v>45212</v>
      </c>
      <c r="J881" s="249">
        <v>0</v>
      </c>
      <c r="K881" s="159">
        <v>-7400</v>
      </c>
      <c r="L881" s="250">
        <f t="shared" si="13"/>
        <v>1448323.99</v>
      </c>
      <c r="M881" s="259"/>
    </row>
    <row r="882" spans="2:13" x14ac:dyDescent="0.25">
      <c r="B882" s="46">
        <f>SUBTOTAL(103,$C$10:C882)</f>
        <v>873</v>
      </c>
      <c r="C882" s="154" t="s">
        <v>600</v>
      </c>
      <c r="D882" s="24" t="s">
        <v>608</v>
      </c>
      <c r="E882" s="24"/>
      <c r="F882" s="24"/>
      <c r="G882" s="227" t="s">
        <v>1049</v>
      </c>
      <c r="H882" s="208" t="s">
        <v>1116</v>
      </c>
      <c r="I882" s="241">
        <v>45212</v>
      </c>
      <c r="J882" s="249">
        <v>0</v>
      </c>
      <c r="K882" s="159">
        <v>-25360</v>
      </c>
      <c r="L882" s="250">
        <f t="shared" si="13"/>
        <v>1422963.99</v>
      </c>
      <c r="M882" s="259"/>
    </row>
    <row r="883" spans="2:13" x14ac:dyDescent="0.25">
      <c r="B883" s="46">
        <f>SUBTOTAL(103,$C$10:C883)</f>
        <v>874</v>
      </c>
      <c r="C883" s="154" t="s">
        <v>600</v>
      </c>
      <c r="D883" s="226" t="s">
        <v>1124</v>
      </c>
      <c r="E883" s="226"/>
      <c r="F883" s="226"/>
      <c r="G883" s="227" t="s">
        <v>1063</v>
      </c>
      <c r="H883" s="203" t="s">
        <v>435</v>
      </c>
      <c r="I883" s="241">
        <v>45212</v>
      </c>
      <c r="J883" s="249">
        <v>0</v>
      </c>
      <c r="K883" s="159">
        <v>-1045</v>
      </c>
      <c r="L883" s="250">
        <f t="shared" si="13"/>
        <v>1421918.99</v>
      </c>
      <c r="M883" s="259"/>
    </row>
    <row r="884" spans="2:13" x14ac:dyDescent="0.25">
      <c r="B884" s="46">
        <f>SUBTOTAL(103,$C$10:C884)</f>
        <v>875</v>
      </c>
      <c r="C884" s="154" t="s">
        <v>601</v>
      </c>
      <c r="D884" s="24" t="s">
        <v>608</v>
      </c>
      <c r="E884" s="24"/>
      <c r="F884" s="24"/>
      <c r="G884" s="203" t="s">
        <v>675</v>
      </c>
      <c r="H884" s="203" t="s">
        <v>676</v>
      </c>
      <c r="I884" s="241">
        <v>45212</v>
      </c>
      <c r="J884" s="249">
        <v>0</v>
      </c>
      <c r="K884" s="159">
        <v>-2331</v>
      </c>
      <c r="L884" s="250">
        <f t="shared" si="13"/>
        <v>1419587.99</v>
      </c>
      <c r="M884" s="259"/>
    </row>
    <row r="885" spans="2:13" x14ac:dyDescent="0.25">
      <c r="B885" s="46">
        <f>SUBTOTAL(103,$C$10:C885)</f>
        <v>876</v>
      </c>
      <c r="C885" s="154" t="s">
        <v>692</v>
      </c>
      <c r="D885" s="226" t="s">
        <v>1125</v>
      </c>
      <c r="E885" s="226"/>
      <c r="F885" s="226"/>
      <c r="G885" s="203" t="s">
        <v>581</v>
      </c>
      <c r="H885" s="208" t="s">
        <v>434</v>
      </c>
      <c r="I885" s="241">
        <v>45212</v>
      </c>
      <c r="J885" s="249">
        <v>0</v>
      </c>
      <c r="K885" s="159">
        <v>-1350</v>
      </c>
      <c r="L885" s="250">
        <f t="shared" si="13"/>
        <v>1418237.99</v>
      </c>
      <c r="M885" s="259"/>
    </row>
    <row r="886" spans="2:13" x14ac:dyDescent="0.25">
      <c r="B886" s="46">
        <f>SUBTOTAL(103,$C$10:C886)</f>
        <v>877</v>
      </c>
      <c r="C886" s="154" t="s">
        <v>603</v>
      </c>
      <c r="D886" s="24" t="s">
        <v>607</v>
      </c>
      <c r="E886" s="24"/>
      <c r="F886" s="24"/>
      <c r="G886" s="227" t="s">
        <v>698</v>
      </c>
      <c r="H886" s="203" t="s">
        <v>720</v>
      </c>
      <c r="I886" s="241">
        <v>45212</v>
      </c>
      <c r="J886" s="249">
        <v>0</v>
      </c>
      <c r="K886" s="159">
        <v>-5580</v>
      </c>
      <c r="L886" s="250">
        <f t="shared" si="13"/>
        <v>1412657.99</v>
      </c>
      <c r="M886" s="259"/>
    </row>
    <row r="887" spans="2:13" x14ac:dyDescent="0.25">
      <c r="B887" s="46">
        <f>SUBTOTAL(103,$C$10:C887)</f>
        <v>878</v>
      </c>
      <c r="C887" s="24" t="s">
        <v>673</v>
      </c>
      <c r="D887" s="226" t="s">
        <v>775</v>
      </c>
      <c r="E887" s="226"/>
      <c r="F887" s="226"/>
      <c r="G887" s="203" t="s">
        <v>675</v>
      </c>
      <c r="H887" s="203" t="s">
        <v>676</v>
      </c>
      <c r="I887" s="241">
        <v>45212</v>
      </c>
      <c r="J887" s="249">
        <v>0</v>
      </c>
      <c r="K887" s="159">
        <v>-9400</v>
      </c>
      <c r="L887" s="250">
        <f t="shared" si="13"/>
        <v>1403257.99</v>
      </c>
      <c r="M887" s="259"/>
    </row>
    <row r="888" spans="2:13" x14ac:dyDescent="0.25">
      <c r="B888" s="46">
        <f>SUBTOTAL(103,$C$10:C888)</f>
        <v>879</v>
      </c>
      <c r="C888" s="154" t="s">
        <v>729</v>
      </c>
      <c r="D888" s="24" t="s">
        <v>1031</v>
      </c>
      <c r="E888" s="24"/>
      <c r="F888" s="24"/>
      <c r="G888" s="227" t="s">
        <v>1072</v>
      </c>
      <c r="H888" s="203" t="s">
        <v>455</v>
      </c>
      <c r="I888" s="241">
        <v>45215</v>
      </c>
      <c r="J888" s="253">
        <v>0</v>
      </c>
      <c r="K888" s="159">
        <v>-5000</v>
      </c>
      <c r="L888" s="250">
        <f t="shared" si="13"/>
        <v>1398257.99</v>
      </c>
      <c r="M888" s="259"/>
    </row>
    <row r="889" spans="2:13" x14ac:dyDescent="0.25">
      <c r="B889" s="46">
        <f>SUBTOTAL(103,$C$10:C889)</f>
        <v>880</v>
      </c>
      <c r="C889" s="154" t="s">
        <v>845</v>
      </c>
      <c r="D889" s="226" t="s">
        <v>965</v>
      </c>
      <c r="E889" s="226"/>
      <c r="F889" s="226"/>
      <c r="G889" s="203" t="s">
        <v>24</v>
      </c>
      <c r="H889" s="203" t="s">
        <v>24</v>
      </c>
      <c r="I889" s="241">
        <v>45217</v>
      </c>
      <c r="J889" s="253">
        <v>8100</v>
      </c>
      <c r="K889" s="159">
        <v>0</v>
      </c>
      <c r="L889" s="250">
        <f t="shared" si="13"/>
        <v>1406357.99</v>
      </c>
      <c r="M889" s="259"/>
    </row>
    <row r="890" spans="2:13" x14ac:dyDescent="0.25">
      <c r="B890" s="46">
        <f>SUBTOTAL(103,$C$10:C890)</f>
        <v>881</v>
      </c>
      <c r="C890" s="24" t="s">
        <v>131</v>
      </c>
      <c r="D890" s="24" t="s">
        <v>705</v>
      </c>
      <c r="E890" s="24"/>
      <c r="F890" s="24"/>
      <c r="G890" s="203" t="s">
        <v>588</v>
      </c>
      <c r="H890" s="208" t="s">
        <v>589</v>
      </c>
      <c r="I890" s="241">
        <v>45218</v>
      </c>
      <c r="J890" s="249">
        <v>0</v>
      </c>
      <c r="K890" s="159">
        <v>-50000</v>
      </c>
      <c r="L890" s="250">
        <f t="shared" si="13"/>
        <v>1356357.99</v>
      </c>
      <c r="M890" s="259"/>
    </row>
    <row r="891" spans="2:13" x14ac:dyDescent="0.25">
      <c r="B891" s="46">
        <f>SUBTOTAL(103,$C$10:C891)</f>
        <v>882</v>
      </c>
      <c r="C891" s="154" t="s">
        <v>596</v>
      </c>
      <c r="D891" s="24" t="s">
        <v>607</v>
      </c>
      <c r="E891" s="24"/>
      <c r="F891" s="24"/>
      <c r="G891" s="203" t="s">
        <v>581</v>
      </c>
      <c r="H891" s="208" t="s">
        <v>434</v>
      </c>
      <c r="I891" s="241">
        <v>45219</v>
      </c>
      <c r="J891" s="249">
        <v>0</v>
      </c>
      <c r="K891" s="159">
        <v>-13100.672500000001</v>
      </c>
      <c r="L891" s="250">
        <f t="shared" si="13"/>
        <v>1343257.3174999999</v>
      </c>
      <c r="M891" s="259"/>
    </row>
    <row r="892" spans="2:13" x14ac:dyDescent="0.25">
      <c r="B892" s="46">
        <f>SUBTOTAL(103,$C$10:C892)</f>
        <v>883</v>
      </c>
      <c r="C892" s="24" t="s">
        <v>598</v>
      </c>
      <c r="D892" s="24" t="s">
        <v>607</v>
      </c>
      <c r="E892" s="24"/>
      <c r="F892" s="24"/>
      <c r="G892" s="203" t="s">
        <v>581</v>
      </c>
      <c r="H892" s="208" t="s">
        <v>434</v>
      </c>
      <c r="I892" s="241">
        <v>45219</v>
      </c>
      <c r="J892" s="249">
        <v>0</v>
      </c>
      <c r="K892" s="159">
        <v>-20000.250499999998</v>
      </c>
      <c r="L892" s="250">
        <f t="shared" si="13"/>
        <v>1323257.0669999998</v>
      </c>
      <c r="M892" s="259"/>
    </row>
    <row r="893" spans="2:13" x14ac:dyDescent="0.25">
      <c r="B893" s="46">
        <f>SUBTOTAL(103,$C$10:C893)</f>
        <v>884</v>
      </c>
      <c r="C893" s="154" t="s">
        <v>793</v>
      </c>
      <c r="D893" s="24" t="s">
        <v>608</v>
      </c>
      <c r="E893" s="24"/>
      <c r="F893" s="24"/>
      <c r="G893" s="203" t="s">
        <v>675</v>
      </c>
      <c r="H893" s="203" t="s">
        <v>676</v>
      </c>
      <c r="I893" s="241">
        <v>45219</v>
      </c>
      <c r="J893" s="249">
        <v>0</v>
      </c>
      <c r="K893" s="159">
        <v>-19152</v>
      </c>
      <c r="L893" s="250">
        <f t="shared" si="13"/>
        <v>1304105.0669999998</v>
      </c>
      <c r="M893" s="259"/>
    </row>
    <row r="894" spans="2:13" x14ac:dyDescent="0.25">
      <c r="B894" s="46">
        <f>SUBTOTAL(103,$C$10:C894)</f>
        <v>885</v>
      </c>
      <c r="C894" s="154" t="s">
        <v>600</v>
      </c>
      <c r="D894" s="24" t="s">
        <v>608</v>
      </c>
      <c r="E894" s="24"/>
      <c r="F894" s="24"/>
      <c r="G894" s="227" t="s">
        <v>1049</v>
      </c>
      <c r="H894" s="208" t="s">
        <v>1116</v>
      </c>
      <c r="I894" s="241">
        <v>45219</v>
      </c>
      <c r="J894" s="249">
        <v>0</v>
      </c>
      <c r="K894" s="159">
        <v>-21410</v>
      </c>
      <c r="L894" s="250">
        <f t="shared" si="13"/>
        <v>1282695.0669999998</v>
      </c>
      <c r="M894" s="259"/>
    </row>
    <row r="895" spans="2:13" x14ac:dyDescent="0.25">
      <c r="B895" s="46">
        <f>SUBTOTAL(103,$C$10:C895)</f>
        <v>886</v>
      </c>
      <c r="C895" s="154" t="s">
        <v>601</v>
      </c>
      <c r="D895" s="24" t="s">
        <v>608</v>
      </c>
      <c r="E895" s="24"/>
      <c r="F895" s="24"/>
      <c r="G895" s="203" t="s">
        <v>675</v>
      </c>
      <c r="H895" s="203" t="s">
        <v>676</v>
      </c>
      <c r="I895" s="241">
        <v>45219</v>
      </c>
      <c r="J895" s="249">
        <v>0</v>
      </c>
      <c r="K895" s="159">
        <v>-2331</v>
      </c>
      <c r="L895" s="250">
        <f t="shared" si="13"/>
        <v>1280364.0669999998</v>
      </c>
      <c r="M895" s="259"/>
    </row>
    <row r="896" spans="2:13" x14ac:dyDescent="0.25">
      <c r="B896" s="46">
        <f>SUBTOTAL(103,$C$10:C896)</f>
        <v>887</v>
      </c>
      <c r="C896" s="154" t="s">
        <v>692</v>
      </c>
      <c r="D896" s="24" t="s">
        <v>608</v>
      </c>
      <c r="E896" s="24"/>
      <c r="F896" s="24"/>
      <c r="G896" s="203" t="s">
        <v>581</v>
      </c>
      <c r="H896" s="208" t="s">
        <v>434</v>
      </c>
      <c r="I896" s="241">
        <v>45219</v>
      </c>
      <c r="J896" s="249">
        <v>0</v>
      </c>
      <c r="K896" s="159">
        <v>-7000</v>
      </c>
      <c r="L896" s="250">
        <f t="shared" si="13"/>
        <v>1273364.0669999998</v>
      </c>
      <c r="M896" s="259"/>
    </row>
    <row r="897" spans="2:13" x14ac:dyDescent="0.25">
      <c r="B897" s="46">
        <f>SUBTOTAL(103,$C$10:C897)</f>
        <v>888</v>
      </c>
      <c r="C897" s="157" t="s">
        <v>693</v>
      </c>
      <c r="D897" s="24" t="s">
        <v>608</v>
      </c>
      <c r="E897" s="24"/>
      <c r="F897" s="24"/>
      <c r="G897" s="203" t="s">
        <v>581</v>
      </c>
      <c r="H897" s="208" t="s">
        <v>434</v>
      </c>
      <c r="I897" s="241">
        <v>45219</v>
      </c>
      <c r="J897" s="249">
        <v>0</v>
      </c>
      <c r="K897" s="159">
        <v>-7000</v>
      </c>
      <c r="L897" s="250">
        <f t="shared" si="13"/>
        <v>1266364.0669999998</v>
      </c>
      <c r="M897" s="259"/>
    </row>
    <row r="898" spans="2:13" x14ac:dyDescent="0.25">
      <c r="B898" s="46">
        <f>SUBTOTAL(103,$C$10:C898)</f>
        <v>889</v>
      </c>
      <c r="C898" s="154" t="s">
        <v>596</v>
      </c>
      <c r="D898" s="24" t="s">
        <v>608</v>
      </c>
      <c r="E898" s="24"/>
      <c r="F898" s="24"/>
      <c r="G898" s="203" t="s">
        <v>581</v>
      </c>
      <c r="H898" s="208" t="s">
        <v>434</v>
      </c>
      <c r="I898" s="241">
        <v>45219</v>
      </c>
      <c r="J898" s="249">
        <v>0</v>
      </c>
      <c r="K898" s="159">
        <v>-70000</v>
      </c>
      <c r="L898" s="250">
        <f t="shared" si="13"/>
        <v>1196364.0669999998</v>
      </c>
      <c r="M898" s="259"/>
    </row>
    <row r="899" spans="2:13" x14ac:dyDescent="0.25">
      <c r="B899" s="46">
        <f>SUBTOTAL(103,$C$10:C899)</f>
        <v>890</v>
      </c>
      <c r="C899" s="24" t="s">
        <v>598</v>
      </c>
      <c r="D899" s="24" t="s">
        <v>608</v>
      </c>
      <c r="E899" s="24"/>
      <c r="F899" s="24"/>
      <c r="G899" s="203" t="s">
        <v>581</v>
      </c>
      <c r="H899" s="208" t="s">
        <v>434</v>
      </c>
      <c r="I899" s="241">
        <v>45219</v>
      </c>
      <c r="J899" s="249">
        <v>0</v>
      </c>
      <c r="K899" s="159">
        <v>-84000</v>
      </c>
      <c r="L899" s="250">
        <f t="shared" si="13"/>
        <v>1112364.0669999998</v>
      </c>
      <c r="M899" s="259"/>
    </row>
    <row r="900" spans="2:13" x14ac:dyDescent="0.25">
      <c r="B900" s="46">
        <f>SUBTOTAL(103,$C$10:C900)</f>
        <v>891</v>
      </c>
      <c r="C900" s="24" t="s">
        <v>597</v>
      </c>
      <c r="D900" s="24" t="s">
        <v>608</v>
      </c>
      <c r="E900" s="24"/>
      <c r="F900" s="24"/>
      <c r="G900" s="203" t="s">
        <v>581</v>
      </c>
      <c r="H900" s="208" t="s">
        <v>434</v>
      </c>
      <c r="I900" s="241">
        <v>45219</v>
      </c>
      <c r="J900" s="249">
        <v>0</v>
      </c>
      <c r="K900" s="159">
        <v>-42000</v>
      </c>
      <c r="L900" s="250">
        <f t="shared" si="13"/>
        <v>1070364.0669999998</v>
      </c>
      <c r="M900" s="259"/>
    </row>
    <row r="901" spans="2:13" x14ac:dyDescent="0.25">
      <c r="B901" s="46">
        <f>SUBTOTAL(103,$C$10:C901)</f>
        <v>892</v>
      </c>
      <c r="C901" s="154" t="s">
        <v>603</v>
      </c>
      <c r="D901" s="24" t="s">
        <v>607</v>
      </c>
      <c r="E901" s="24"/>
      <c r="F901" s="24"/>
      <c r="G901" s="227" t="s">
        <v>698</v>
      </c>
      <c r="H901" s="203" t="s">
        <v>720</v>
      </c>
      <c r="I901" s="241">
        <v>45219</v>
      </c>
      <c r="J901" s="249">
        <v>0</v>
      </c>
      <c r="K901" s="159">
        <v>-6083.37</v>
      </c>
      <c r="L901" s="250">
        <f t="shared" si="13"/>
        <v>1064280.6969999997</v>
      </c>
      <c r="M901" s="259"/>
    </row>
    <row r="902" spans="2:13" x14ac:dyDescent="0.25">
      <c r="B902" s="46">
        <f>SUBTOTAL(103,$C$10:C902)</f>
        <v>893</v>
      </c>
      <c r="C902" s="154" t="s">
        <v>653</v>
      </c>
      <c r="D902" s="24" t="s">
        <v>1032</v>
      </c>
      <c r="E902" s="24"/>
      <c r="F902" s="24"/>
      <c r="G902" s="203" t="s">
        <v>581</v>
      </c>
      <c r="H902" s="208" t="s">
        <v>434</v>
      </c>
      <c r="I902" s="241">
        <v>45223</v>
      </c>
      <c r="J902" s="253">
        <v>300000</v>
      </c>
      <c r="K902" s="159">
        <v>0</v>
      </c>
      <c r="L902" s="250">
        <f t="shared" si="13"/>
        <v>1364280.6969999997</v>
      </c>
      <c r="M902" s="259"/>
    </row>
    <row r="903" spans="2:13" x14ac:dyDescent="0.25">
      <c r="B903" s="46">
        <f>SUBTOTAL(103,$C$10:C903)</f>
        <v>894</v>
      </c>
      <c r="C903" s="154" t="s">
        <v>653</v>
      </c>
      <c r="D903" s="24" t="s">
        <v>1033</v>
      </c>
      <c r="E903" s="24"/>
      <c r="F903" s="24"/>
      <c r="G903" s="203" t="s">
        <v>581</v>
      </c>
      <c r="H903" s="208" t="s">
        <v>434</v>
      </c>
      <c r="I903" s="241">
        <v>45223</v>
      </c>
      <c r="J903" s="253">
        <v>300000</v>
      </c>
      <c r="K903" s="159">
        <v>0</v>
      </c>
      <c r="L903" s="250">
        <f t="shared" si="13"/>
        <v>1664280.6969999997</v>
      </c>
      <c r="M903" s="259"/>
    </row>
    <row r="904" spans="2:13" x14ac:dyDescent="0.25">
      <c r="B904" s="46">
        <f>SUBTOTAL(103,$C$10:C904)</f>
        <v>895</v>
      </c>
      <c r="C904" s="154" t="s">
        <v>997</v>
      </c>
      <c r="D904" s="226" t="s">
        <v>938</v>
      </c>
      <c r="E904" s="226"/>
      <c r="F904" s="226"/>
      <c r="G904" s="227" t="s">
        <v>1132</v>
      </c>
      <c r="H904" s="203" t="s">
        <v>1131</v>
      </c>
      <c r="I904" s="241">
        <v>45224</v>
      </c>
      <c r="J904" s="253">
        <v>0</v>
      </c>
      <c r="K904" s="159">
        <v>-6400</v>
      </c>
      <c r="L904" s="250">
        <f t="shared" si="13"/>
        <v>1657880.6969999997</v>
      </c>
      <c r="M904" s="259"/>
    </row>
    <row r="905" spans="2:13" x14ac:dyDescent="0.25">
      <c r="B905" s="46">
        <f>SUBTOTAL(103,$C$10:C905)</f>
        <v>896</v>
      </c>
      <c r="C905" s="233" t="s">
        <v>729</v>
      </c>
      <c r="D905" s="265" t="s">
        <v>1031</v>
      </c>
      <c r="E905" s="265"/>
      <c r="F905" s="265"/>
      <c r="G905" s="227" t="s">
        <v>1072</v>
      </c>
      <c r="H905" s="203" t="s">
        <v>455</v>
      </c>
      <c r="I905" s="241">
        <v>45224</v>
      </c>
      <c r="J905" s="253">
        <v>0</v>
      </c>
      <c r="K905" s="159">
        <v>-5000</v>
      </c>
      <c r="L905" s="250">
        <f t="shared" si="13"/>
        <v>1652880.6969999997</v>
      </c>
      <c r="M905" s="259"/>
    </row>
    <row r="906" spans="2:13" x14ac:dyDescent="0.25">
      <c r="B906" s="46">
        <f>SUBTOTAL(103,$C$10:C906)</f>
        <v>897</v>
      </c>
      <c r="C906" s="24" t="s">
        <v>131</v>
      </c>
      <c r="D906" s="100" t="s">
        <v>1014</v>
      </c>
      <c r="E906" s="100"/>
      <c r="F906" s="100"/>
      <c r="G906" s="203" t="s">
        <v>588</v>
      </c>
      <c r="H906" s="208" t="s">
        <v>589</v>
      </c>
      <c r="I906" s="241">
        <v>45225</v>
      </c>
      <c r="J906" s="249">
        <v>0</v>
      </c>
      <c r="K906" s="159">
        <v>-220000</v>
      </c>
      <c r="L906" s="250">
        <f t="shared" si="13"/>
        <v>1432880.6969999997</v>
      </c>
      <c r="M906" s="259"/>
    </row>
    <row r="907" spans="2:13" x14ac:dyDescent="0.25">
      <c r="B907" s="46">
        <f>SUBTOTAL(103,$C$10:C907)</f>
        <v>898</v>
      </c>
      <c r="C907" s="155" t="s">
        <v>596</v>
      </c>
      <c r="D907" s="24" t="s">
        <v>607</v>
      </c>
      <c r="E907" s="24"/>
      <c r="F907" s="24"/>
      <c r="G907" s="203" t="s">
        <v>581</v>
      </c>
      <c r="H907" s="208" t="s">
        <v>434</v>
      </c>
      <c r="I907" s="241">
        <v>45226</v>
      </c>
      <c r="J907" s="249">
        <v>0</v>
      </c>
      <c r="K907" s="159">
        <v>-13100.4555</v>
      </c>
      <c r="L907" s="250">
        <f t="shared" si="13"/>
        <v>1419780.2414999998</v>
      </c>
      <c r="M907" s="259"/>
    </row>
    <row r="908" spans="2:13" x14ac:dyDescent="0.25">
      <c r="B908" s="46">
        <f>SUBTOTAL(103,$C$10:C908)</f>
        <v>899</v>
      </c>
      <c r="C908" s="24" t="s">
        <v>597</v>
      </c>
      <c r="D908" s="24" t="s">
        <v>607</v>
      </c>
      <c r="E908" s="24"/>
      <c r="F908" s="24"/>
      <c r="G908" s="203" t="s">
        <v>581</v>
      </c>
      <c r="H908" s="208" t="s">
        <v>434</v>
      </c>
      <c r="I908" s="241">
        <v>45226</v>
      </c>
      <c r="J908" s="249">
        <v>0</v>
      </c>
      <c r="K908" s="159">
        <v>-7200.6125000000002</v>
      </c>
      <c r="L908" s="250">
        <f t="shared" si="13"/>
        <v>1412579.6289999997</v>
      </c>
      <c r="M908" s="259"/>
    </row>
    <row r="909" spans="2:13" x14ac:dyDescent="0.25">
      <c r="B909" s="46">
        <f>SUBTOTAL(103,$C$10:C909)</f>
        <v>900</v>
      </c>
      <c r="C909" s="24" t="s">
        <v>598</v>
      </c>
      <c r="D909" s="24" t="s">
        <v>607</v>
      </c>
      <c r="E909" s="24"/>
      <c r="F909" s="24"/>
      <c r="G909" s="203" t="s">
        <v>581</v>
      </c>
      <c r="H909" s="208" t="s">
        <v>434</v>
      </c>
      <c r="I909" s="241">
        <v>45226</v>
      </c>
      <c r="J909" s="249">
        <v>0</v>
      </c>
      <c r="K909" s="159">
        <v>-20000.737000000001</v>
      </c>
      <c r="L909" s="250">
        <f t="shared" ref="L909:L972" si="14">J909+L908+K909</f>
        <v>1392578.8919999998</v>
      </c>
      <c r="M909" s="259"/>
    </row>
    <row r="910" spans="2:13" x14ac:dyDescent="0.25">
      <c r="B910" s="46">
        <f>SUBTOTAL(103,$C$10:C910)</f>
        <v>901</v>
      </c>
      <c r="C910" s="155" t="s">
        <v>793</v>
      </c>
      <c r="D910" s="24" t="s">
        <v>608</v>
      </c>
      <c r="E910" s="24"/>
      <c r="F910" s="24"/>
      <c r="G910" s="203" t="s">
        <v>675</v>
      </c>
      <c r="H910" s="203" t="s">
        <v>676</v>
      </c>
      <c r="I910" s="241">
        <v>45226</v>
      </c>
      <c r="J910" s="249">
        <v>0</v>
      </c>
      <c r="K910" s="159">
        <v>-10680</v>
      </c>
      <c r="L910" s="250">
        <f t="shared" si="14"/>
        <v>1381898.8919999998</v>
      </c>
      <c r="M910" s="259"/>
    </row>
    <row r="911" spans="2:13" x14ac:dyDescent="0.25">
      <c r="B911" s="46">
        <f>SUBTOTAL(103,$C$10:C911)</f>
        <v>902</v>
      </c>
      <c r="C911" s="155" t="s">
        <v>600</v>
      </c>
      <c r="D911" s="24" t="s">
        <v>608</v>
      </c>
      <c r="E911" s="24"/>
      <c r="F911" s="24"/>
      <c r="G911" s="227" t="s">
        <v>1049</v>
      </c>
      <c r="H911" s="208" t="s">
        <v>1116</v>
      </c>
      <c r="I911" s="241">
        <v>45226</v>
      </c>
      <c r="J911" s="249">
        <v>0</v>
      </c>
      <c r="K911" s="159">
        <v>-15360</v>
      </c>
      <c r="L911" s="250">
        <f t="shared" si="14"/>
        <v>1366538.8919999998</v>
      </c>
      <c r="M911" s="259"/>
    </row>
    <row r="912" spans="2:13" x14ac:dyDescent="0.25">
      <c r="B912" s="46">
        <f>SUBTOTAL(103,$C$10:C912)</f>
        <v>903</v>
      </c>
      <c r="C912" s="155" t="s">
        <v>600</v>
      </c>
      <c r="D912" s="100" t="s">
        <v>1101</v>
      </c>
      <c r="E912" s="100"/>
      <c r="F912" s="100"/>
      <c r="G912" s="227" t="s">
        <v>1133</v>
      </c>
      <c r="H912" s="208" t="s">
        <v>1126</v>
      </c>
      <c r="I912" s="241">
        <v>45226</v>
      </c>
      <c r="J912" s="249">
        <v>0</v>
      </c>
      <c r="K912" s="159">
        <v>-17166.52</v>
      </c>
      <c r="L912" s="250">
        <f t="shared" si="14"/>
        <v>1349372.3719999997</v>
      </c>
      <c r="M912" s="259"/>
    </row>
    <row r="913" spans="2:13" x14ac:dyDescent="0.25">
      <c r="B913" s="46">
        <f>SUBTOTAL(103,$C$10:C913)</f>
        <v>904</v>
      </c>
      <c r="C913" s="155" t="s">
        <v>601</v>
      </c>
      <c r="D913" s="24" t="s">
        <v>608</v>
      </c>
      <c r="E913" s="24"/>
      <c r="F913" s="24"/>
      <c r="G913" s="203" t="s">
        <v>675</v>
      </c>
      <c r="H913" s="203" t="s">
        <v>676</v>
      </c>
      <c r="I913" s="241">
        <v>45226</v>
      </c>
      <c r="J913" s="249">
        <v>0</v>
      </c>
      <c r="K913" s="159">
        <v>-14331</v>
      </c>
      <c r="L913" s="250">
        <f t="shared" si="14"/>
        <v>1335041.3719999997</v>
      </c>
      <c r="M913" s="259"/>
    </row>
    <row r="914" spans="2:13" x14ac:dyDescent="0.25">
      <c r="B914" s="46">
        <f>SUBTOTAL(103,$C$10:C914)</f>
        <v>905</v>
      </c>
      <c r="C914" s="154" t="s">
        <v>692</v>
      </c>
      <c r="D914" s="24" t="s">
        <v>739</v>
      </c>
      <c r="E914" s="24"/>
      <c r="F914" s="24"/>
      <c r="G914" s="203" t="s">
        <v>581</v>
      </c>
      <c r="H914" s="208" t="s">
        <v>434</v>
      </c>
      <c r="I914" s="241">
        <v>45226</v>
      </c>
      <c r="J914" s="249">
        <v>0</v>
      </c>
      <c r="K914" s="159">
        <v>-51440</v>
      </c>
      <c r="L914" s="250">
        <f t="shared" si="14"/>
        <v>1283601.3719999997</v>
      </c>
      <c r="M914" s="259"/>
    </row>
    <row r="915" spans="2:13" x14ac:dyDescent="0.25">
      <c r="B915" s="46">
        <f>SUBTOTAL(103,$C$10:C915)</f>
        <v>906</v>
      </c>
      <c r="C915" s="155" t="s">
        <v>596</v>
      </c>
      <c r="D915" s="24" t="s">
        <v>739</v>
      </c>
      <c r="E915" s="24"/>
      <c r="F915" s="24"/>
      <c r="G915" s="203" t="s">
        <v>581</v>
      </c>
      <c r="H915" s="208" t="s">
        <v>434</v>
      </c>
      <c r="I915" s="241">
        <v>45226</v>
      </c>
      <c r="J915" s="249">
        <v>0</v>
      </c>
      <c r="K915" s="159">
        <v>-38782</v>
      </c>
      <c r="L915" s="250">
        <f t="shared" si="14"/>
        <v>1244819.3719999997</v>
      </c>
      <c r="M915" s="259"/>
    </row>
    <row r="916" spans="2:13" x14ac:dyDescent="0.25">
      <c r="B916" s="46">
        <f>SUBTOTAL(103,$C$10:C916)</f>
        <v>907</v>
      </c>
      <c r="C916" s="24" t="s">
        <v>597</v>
      </c>
      <c r="D916" s="24" t="s">
        <v>739</v>
      </c>
      <c r="E916" s="24"/>
      <c r="F916" s="24"/>
      <c r="G916" s="203" t="s">
        <v>581</v>
      </c>
      <c r="H916" s="208" t="s">
        <v>434</v>
      </c>
      <c r="I916" s="241">
        <v>45226</v>
      </c>
      <c r="J916" s="249">
        <v>0</v>
      </c>
      <c r="K916" s="159">
        <v>-26949.2772727273</v>
      </c>
      <c r="L916" s="250">
        <f t="shared" si="14"/>
        <v>1217870.0947272724</v>
      </c>
      <c r="M916" s="259"/>
    </row>
    <row r="917" spans="2:13" x14ac:dyDescent="0.25">
      <c r="B917" s="46">
        <f>SUBTOTAL(103,$C$10:C917)</f>
        <v>908</v>
      </c>
      <c r="C917" s="155" t="s">
        <v>666</v>
      </c>
      <c r="D917" s="100" t="s">
        <v>1101</v>
      </c>
      <c r="E917" s="100"/>
      <c r="F917" s="100"/>
      <c r="G917" s="227" t="s">
        <v>1133</v>
      </c>
      <c r="H917" s="208" t="s">
        <v>1126</v>
      </c>
      <c r="I917" s="241">
        <v>45226</v>
      </c>
      <c r="J917" s="249">
        <v>0</v>
      </c>
      <c r="K917" s="159">
        <v>-3792.08</v>
      </c>
      <c r="L917" s="250">
        <f t="shared" si="14"/>
        <v>1214078.0147272723</v>
      </c>
      <c r="M917" s="259"/>
    </row>
    <row r="918" spans="2:13" x14ac:dyDescent="0.25">
      <c r="B918" s="46">
        <f>SUBTOTAL(103,$C$10:C918)</f>
        <v>909</v>
      </c>
      <c r="C918" s="155" t="s">
        <v>603</v>
      </c>
      <c r="D918" s="24" t="s">
        <v>607</v>
      </c>
      <c r="E918" s="24"/>
      <c r="F918" s="24"/>
      <c r="G918" s="227" t="s">
        <v>698</v>
      </c>
      <c r="H918" s="203" t="s">
        <v>720</v>
      </c>
      <c r="I918" s="241">
        <v>45226</v>
      </c>
      <c r="J918" s="249">
        <v>0</v>
      </c>
      <c r="K918" s="159">
        <v>-5416</v>
      </c>
      <c r="L918" s="250">
        <f t="shared" si="14"/>
        <v>1208662.0147272723</v>
      </c>
      <c r="M918" s="259"/>
    </row>
    <row r="919" spans="2:13" x14ac:dyDescent="0.25">
      <c r="B919" s="46">
        <f>SUBTOTAL(103,$C$10:C919)</f>
        <v>910</v>
      </c>
      <c r="C919" s="100" t="s">
        <v>596</v>
      </c>
      <c r="D919" s="24" t="s">
        <v>607</v>
      </c>
      <c r="E919" s="24"/>
      <c r="F919" s="24"/>
      <c r="G919" s="203" t="s">
        <v>581</v>
      </c>
      <c r="H919" s="208" t="s">
        <v>434</v>
      </c>
      <c r="I919" s="241">
        <v>45233</v>
      </c>
      <c r="J919" s="249">
        <v>0</v>
      </c>
      <c r="K919" s="159">
        <v>-13100.040999999999</v>
      </c>
      <c r="L919" s="250">
        <f t="shared" si="14"/>
        <v>1195561.9737272724</v>
      </c>
      <c r="M919" s="259"/>
    </row>
    <row r="920" spans="2:13" x14ac:dyDescent="0.25">
      <c r="B920" s="46">
        <f>SUBTOTAL(103,$C$10:C920)</f>
        <v>911</v>
      </c>
      <c r="C920" s="100" t="s">
        <v>1103</v>
      </c>
      <c r="D920" s="24" t="s">
        <v>608</v>
      </c>
      <c r="E920" s="24"/>
      <c r="F920" s="24"/>
      <c r="G920" s="227" t="s">
        <v>582</v>
      </c>
      <c r="H920" s="203" t="s">
        <v>425</v>
      </c>
      <c r="I920" s="241">
        <v>45233</v>
      </c>
      <c r="J920" s="249">
        <v>0</v>
      </c>
      <c r="K920" s="159">
        <v>-7680</v>
      </c>
      <c r="L920" s="250">
        <f t="shared" si="14"/>
        <v>1187881.9737272724</v>
      </c>
      <c r="M920" s="259"/>
    </row>
    <row r="921" spans="2:13" x14ac:dyDescent="0.25">
      <c r="B921" s="46">
        <f>SUBTOTAL(103,$C$10:C921)</f>
        <v>912</v>
      </c>
      <c r="C921" s="24" t="s">
        <v>597</v>
      </c>
      <c r="D921" s="24" t="s">
        <v>607</v>
      </c>
      <c r="E921" s="24"/>
      <c r="F921" s="24"/>
      <c r="G921" s="203" t="s">
        <v>581</v>
      </c>
      <c r="H921" s="208" t="s">
        <v>434</v>
      </c>
      <c r="I921" s="241">
        <v>45233</v>
      </c>
      <c r="J921" s="249">
        <v>0</v>
      </c>
      <c r="K921" s="159">
        <v>-5000.7475000000004</v>
      </c>
      <c r="L921" s="250">
        <f t="shared" si="14"/>
        <v>1182881.2262272723</v>
      </c>
      <c r="M921" s="259"/>
    </row>
    <row r="922" spans="2:13" x14ac:dyDescent="0.25">
      <c r="B922" s="46">
        <f>SUBTOTAL(103,$C$10:C922)</f>
        <v>913</v>
      </c>
      <c r="C922" s="24" t="s">
        <v>598</v>
      </c>
      <c r="D922" s="24" t="s">
        <v>607</v>
      </c>
      <c r="E922" s="24"/>
      <c r="F922" s="24"/>
      <c r="G922" s="203" t="s">
        <v>581</v>
      </c>
      <c r="H922" s="208" t="s">
        <v>434</v>
      </c>
      <c r="I922" s="241">
        <v>45233</v>
      </c>
      <c r="J922" s="249">
        <v>0</v>
      </c>
      <c r="K922" s="159">
        <v>-20000.050999999999</v>
      </c>
      <c r="L922" s="250">
        <f t="shared" si="14"/>
        <v>1162881.1752272723</v>
      </c>
      <c r="M922" s="259"/>
    </row>
    <row r="923" spans="2:13" x14ac:dyDescent="0.25">
      <c r="B923" s="46">
        <f>SUBTOTAL(103,$C$10:C923)</f>
        <v>914</v>
      </c>
      <c r="C923" s="100" t="s">
        <v>793</v>
      </c>
      <c r="D923" s="24" t="s">
        <v>608</v>
      </c>
      <c r="E923" s="24"/>
      <c r="F923" s="24"/>
      <c r="G923" s="203" t="s">
        <v>675</v>
      </c>
      <c r="H923" s="203" t="s">
        <v>676</v>
      </c>
      <c r="I923" s="241">
        <v>45233</v>
      </c>
      <c r="J923" s="249">
        <v>0</v>
      </c>
      <c r="K923" s="159">
        <v>-10680</v>
      </c>
      <c r="L923" s="250">
        <f t="shared" si="14"/>
        <v>1152201.1752272723</v>
      </c>
      <c r="M923" s="259"/>
    </row>
    <row r="924" spans="2:13" x14ac:dyDescent="0.25">
      <c r="B924" s="46">
        <f>SUBTOTAL(103,$C$10:C924)</f>
        <v>915</v>
      </c>
      <c r="C924" s="100" t="s">
        <v>600</v>
      </c>
      <c r="D924" s="24" t="s">
        <v>608</v>
      </c>
      <c r="E924" s="24"/>
      <c r="F924" s="24"/>
      <c r="G924" s="227" t="s">
        <v>1049</v>
      </c>
      <c r="H924" s="208" t="s">
        <v>1116</v>
      </c>
      <c r="I924" s="241">
        <v>45233</v>
      </c>
      <c r="J924" s="249">
        <v>0</v>
      </c>
      <c r="K924" s="159">
        <v>-15360</v>
      </c>
      <c r="L924" s="250">
        <f t="shared" si="14"/>
        <v>1136841.1752272723</v>
      </c>
      <c r="M924" s="259"/>
    </row>
    <row r="925" spans="2:13" x14ac:dyDescent="0.25">
      <c r="B925" s="46">
        <f>SUBTOTAL(103,$C$10:C925)</f>
        <v>916</v>
      </c>
      <c r="C925" s="100" t="s">
        <v>601</v>
      </c>
      <c r="D925" s="24" t="s">
        <v>608</v>
      </c>
      <c r="E925" s="24"/>
      <c r="F925" s="24"/>
      <c r="G925" s="203" t="s">
        <v>675</v>
      </c>
      <c r="H925" s="203" t="s">
        <v>676</v>
      </c>
      <c r="I925" s="241">
        <v>45233</v>
      </c>
      <c r="J925" s="249">
        <v>0</v>
      </c>
      <c r="K925" s="159">
        <v>-5331</v>
      </c>
      <c r="L925" s="250">
        <f t="shared" si="14"/>
        <v>1131510.1752272723</v>
      </c>
      <c r="M925" s="259"/>
    </row>
    <row r="926" spans="2:13" x14ac:dyDescent="0.25">
      <c r="B926" s="46">
        <f>SUBTOTAL(103,$C$10:C926)</f>
        <v>917</v>
      </c>
      <c r="C926" s="100" t="s">
        <v>666</v>
      </c>
      <c r="D926" s="226" t="s">
        <v>607</v>
      </c>
      <c r="E926" s="226"/>
      <c r="F926" s="226"/>
      <c r="G926" s="227" t="s">
        <v>1066</v>
      </c>
      <c r="H926" s="203" t="s">
        <v>1077</v>
      </c>
      <c r="I926" s="241">
        <v>45233</v>
      </c>
      <c r="J926" s="249">
        <v>0</v>
      </c>
      <c r="K926" s="159">
        <v>-17040</v>
      </c>
      <c r="L926" s="250">
        <f t="shared" si="14"/>
        <v>1114470.1752272723</v>
      </c>
      <c r="M926" s="259"/>
    </row>
    <row r="927" spans="2:13" x14ac:dyDescent="0.25">
      <c r="B927" s="46">
        <f>SUBTOTAL(103,$C$10:C927)</f>
        <v>918</v>
      </c>
      <c r="C927" s="100" t="s">
        <v>603</v>
      </c>
      <c r="D927" s="24" t="s">
        <v>607</v>
      </c>
      <c r="E927" s="24"/>
      <c r="F927" s="24"/>
      <c r="G927" s="227" t="s">
        <v>698</v>
      </c>
      <c r="H927" s="203" t="s">
        <v>720</v>
      </c>
      <c r="I927" s="241">
        <v>45233</v>
      </c>
      <c r="J927" s="249">
        <v>0</v>
      </c>
      <c r="K927" s="159">
        <v>-5400</v>
      </c>
      <c r="L927" s="250">
        <f t="shared" si="14"/>
        <v>1109070.1752272723</v>
      </c>
      <c r="M927" s="259"/>
    </row>
    <row r="928" spans="2:13" x14ac:dyDescent="0.25">
      <c r="B928" s="46">
        <f>SUBTOTAL(103,$C$10:C928)</f>
        <v>919</v>
      </c>
      <c r="C928" s="100" t="s">
        <v>667</v>
      </c>
      <c r="D928" s="24" t="s">
        <v>608</v>
      </c>
      <c r="E928" s="24"/>
      <c r="F928" s="24"/>
      <c r="G928" s="227" t="s">
        <v>1135</v>
      </c>
      <c r="H928" s="208" t="s">
        <v>1134</v>
      </c>
      <c r="I928" s="241">
        <v>45233</v>
      </c>
      <c r="J928" s="249">
        <v>0</v>
      </c>
      <c r="K928" s="159">
        <v>-3280</v>
      </c>
      <c r="L928" s="250">
        <f t="shared" si="14"/>
        <v>1105790.1752272723</v>
      </c>
      <c r="M928" s="259"/>
    </row>
    <row r="929" spans="2:13" x14ac:dyDescent="0.25">
      <c r="B929" s="46">
        <f>SUBTOTAL(103,$C$10:C929)</f>
        <v>920</v>
      </c>
      <c r="C929" s="24" t="s">
        <v>580</v>
      </c>
      <c r="D929" s="24" t="s">
        <v>962</v>
      </c>
      <c r="E929" s="24"/>
      <c r="F929" s="24"/>
      <c r="G929" s="203" t="s">
        <v>579</v>
      </c>
      <c r="H929" s="203" t="s">
        <v>580</v>
      </c>
      <c r="I929" s="241">
        <v>45233</v>
      </c>
      <c r="J929" s="253">
        <v>1000000</v>
      </c>
      <c r="K929" s="159">
        <v>0</v>
      </c>
      <c r="L929" s="250">
        <f t="shared" si="14"/>
        <v>2105790.1752272723</v>
      </c>
      <c r="M929" s="259"/>
    </row>
    <row r="930" spans="2:13" x14ac:dyDescent="0.25">
      <c r="B930" s="46">
        <f>SUBTOTAL(103,$C$10:C930)</f>
        <v>921</v>
      </c>
      <c r="C930" s="24" t="s">
        <v>131</v>
      </c>
      <c r="D930" s="100" t="s">
        <v>1019</v>
      </c>
      <c r="E930" s="100"/>
      <c r="F930" s="100"/>
      <c r="G930" s="203" t="s">
        <v>588</v>
      </c>
      <c r="H930" s="208" t="s">
        <v>589</v>
      </c>
      <c r="I930" s="241">
        <v>45239</v>
      </c>
      <c r="J930" s="253">
        <v>0</v>
      </c>
      <c r="K930" s="159">
        <v>-50000</v>
      </c>
      <c r="L930" s="250">
        <f t="shared" si="14"/>
        <v>2055790.1752272723</v>
      </c>
      <c r="M930" s="259"/>
    </row>
    <row r="931" spans="2:13" x14ac:dyDescent="0.25">
      <c r="B931" s="46">
        <f>SUBTOTAL(103,$C$10:C931)</f>
        <v>922</v>
      </c>
      <c r="C931" s="158" t="s">
        <v>24</v>
      </c>
      <c r="D931" s="100" t="s">
        <v>24</v>
      </c>
      <c r="E931" s="100"/>
      <c r="F931" s="100"/>
      <c r="G931" s="203" t="s">
        <v>24</v>
      </c>
      <c r="H931" s="203" t="s">
        <v>24</v>
      </c>
      <c r="I931" s="241">
        <v>45240</v>
      </c>
      <c r="J931" s="249">
        <v>0</v>
      </c>
      <c r="K931" s="159">
        <v>-50000</v>
      </c>
      <c r="L931" s="250">
        <f t="shared" si="14"/>
        <v>2005790.1752272723</v>
      </c>
      <c r="M931" s="259"/>
    </row>
    <row r="932" spans="2:13" x14ac:dyDescent="0.25">
      <c r="B932" s="46">
        <f>SUBTOTAL(103,$C$10:C932)</f>
        <v>923</v>
      </c>
      <c r="C932" s="158" t="s">
        <v>843</v>
      </c>
      <c r="D932" s="100" t="s">
        <v>701</v>
      </c>
      <c r="E932" s="100"/>
      <c r="F932" s="100"/>
      <c r="G932" s="227"/>
      <c r="H932" s="223"/>
      <c r="I932" s="241">
        <v>45240</v>
      </c>
      <c r="J932" s="249">
        <v>0</v>
      </c>
      <c r="K932" s="159">
        <f>-6000-1300-650</f>
        <v>-7950</v>
      </c>
      <c r="L932" s="250">
        <f t="shared" si="14"/>
        <v>1997840.1752272723</v>
      </c>
      <c r="M932" s="259"/>
    </row>
    <row r="933" spans="2:13" x14ac:dyDescent="0.25">
      <c r="B933" s="46">
        <f>SUBTOTAL(103,$C$10:C933)</f>
        <v>924</v>
      </c>
      <c r="C933" s="158" t="s">
        <v>596</v>
      </c>
      <c r="D933" s="24" t="s">
        <v>607</v>
      </c>
      <c r="E933" s="24"/>
      <c r="F933" s="24"/>
      <c r="G933" s="203" t="s">
        <v>581</v>
      </c>
      <c r="H933" s="208" t="s">
        <v>434</v>
      </c>
      <c r="I933" s="241">
        <v>45240</v>
      </c>
      <c r="J933" s="249">
        <v>0</v>
      </c>
      <c r="K933" s="159">
        <v>-13100.040999999999</v>
      </c>
      <c r="L933" s="250">
        <f t="shared" si="14"/>
        <v>1984740.1342272724</v>
      </c>
      <c r="M933" s="259"/>
    </row>
    <row r="934" spans="2:13" x14ac:dyDescent="0.25">
      <c r="B934" s="46">
        <f>SUBTOTAL(103,$C$10:C934)</f>
        <v>925</v>
      </c>
      <c r="C934" s="158" t="s">
        <v>640</v>
      </c>
      <c r="D934" s="24" t="s">
        <v>608</v>
      </c>
      <c r="E934" s="24"/>
      <c r="F934" s="24"/>
      <c r="G934" s="227" t="s">
        <v>583</v>
      </c>
      <c r="H934" s="208" t="s">
        <v>584</v>
      </c>
      <c r="I934" s="241">
        <v>45240</v>
      </c>
      <c r="J934" s="249">
        <v>0</v>
      </c>
      <c r="K934" s="159">
        <v>-7240</v>
      </c>
      <c r="L934" s="250">
        <f t="shared" si="14"/>
        <v>1977500.1342272724</v>
      </c>
      <c r="M934" s="259"/>
    </row>
    <row r="935" spans="2:13" x14ac:dyDescent="0.25">
      <c r="B935" s="46">
        <f>SUBTOTAL(103,$C$10:C935)</f>
        <v>926</v>
      </c>
      <c r="C935" s="24" t="s">
        <v>597</v>
      </c>
      <c r="D935" s="24" t="s">
        <v>607</v>
      </c>
      <c r="E935" s="24"/>
      <c r="F935" s="24"/>
      <c r="G935" s="203" t="s">
        <v>581</v>
      </c>
      <c r="H935" s="208" t="s">
        <v>434</v>
      </c>
      <c r="I935" s="241">
        <v>45240</v>
      </c>
      <c r="J935" s="249">
        <v>0</v>
      </c>
      <c r="K935" s="159">
        <v>-7200.4549999999999</v>
      </c>
      <c r="L935" s="250">
        <f t="shared" si="14"/>
        <v>1970299.6792272723</v>
      </c>
      <c r="M935" s="259"/>
    </row>
    <row r="936" spans="2:13" x14ac:dyDescent="0.25">
      <c r="B936" s="46">
        <f>SUBTOTAL(103,$C$10:C936)</f>
        <v>927</v>
      </c>
      <c r="C936" s="24" t="s">
        <v>598</v>
      </c>
      <c r="D936" s="24" t="s">
        <v>607</v>
      </c>
      <c r="E936" s="24"/>
      <c r="F936" s="24"/>
      <c r="G936" s="203" t="s">
        <v>581</v>
      </c>
      <c r="H936" s="208" t="s">
        <v>434</v>
      </c>
      <c r="I936" s="241">
        <v>45240</v>
      </c>
      <c r="J936" s="249">
        <v>0</v>
      </c>
      <c r="K936" s="159">
        <v>-19999.996999999999</v>
      </c>
      <c r="L936" s="250">
        <f t="shared" si="14"/>
        <v>1950299.6822272723</v>
      </c>
      <c r="M936" s="259"/>
    </row>
    <row r="937" spans="2:13" x14ac:dyDescent="0.25">
      <c r="B937" s="46">
        <f>SUBTOTAL(103,$C$10:C937)</f>
        <v>928</v>
      </c>
      <c r="C937" s="158" t="s">
        <v>793</v>
      </c>
      <c r="D937" s="24" t="s">
        <v>608</v>
      </c>
      <c r="E937" s="24"/>
      <c r="F937" s="24"/>
      <c r="G937" s="203" t="s">
        <v>675</v>
      </c>
      <c r="H937" s="203" t="s">
        <v>676</v>
      </c>
      <c r="I937" s="241">
        <v>45240</v>
      </c>
      <c r="J937" s="249">
        <v>0</v>
      </c>
      <c r="K937" s="159">
        <v>-19680</v>
      </c>
      <c r="L937" s="250">
        <f t="shared" si="14"/>
        <v>1930619.6822272723</v>
      </c>
      <c r="M937" s="259"/>
    </row>
    <row r="938" spans="2:13" x14ac:dyDescent="0.25">
      <c r="B938" s="46">
        <f>SUBTOTAL(103,$C$10:C938)</f>
        <v>929</v>
      </c>
      <c r="C938" s="158" t="s">
        <v>600</v>
      </c>
      <c r="D938" s="24" t="s">
        <v>608</v>
      </c>
      <c r="E938" s="24"/>
      <c r="F938" s="24"/>
      <c r="G938" s="227" t="s">
        <v>1049</v>
      </c>
      <c r="H938" s="208" t="s">
        <v>1116</v>
      </c>
      <c r="I938" s="241">
        <v>45240</v>
      </c>
      <c r="J938" s="249">
        <v>0</v>
      </c>
      <c r="K938" s="159">
        <v>-25360</v>
      </c>
      <c r="L938" s="250">
        <f t="shared" si="14"/>
        <v>1905259.6822272723</v>
      </c>
      <c r="M938" s="259"/>
    </row>
    <row r="939" spans="2:13" x14ac:dyDescent="0.25">
      <c r="B939" s="46">
        <f>SUBTOTAL(103,$C$10:C939)</f>
        <v>930</v>
      </c>
      <c r="C939" s="158" t="s">
        <v>601</v>
      </c>
      <c r="D939" s="24" t="s">
        <v>608</v>
      </c>
      <c r="E939" s="24"/>
      <c r="F939" s="24"/>
      <c r="G939" s="203" t="s">
        <v>675</v>
      </c>
      <c r="H939" s="203" t="s">
        <v>676</v>
      </c>
      <c r="I939" s="241">
        <v>45240</v>
      </c>
      <c r="J939" s="249">
        <v>0</v>
      </c>
      <c r="K939" s="159">
        <v>-5331</v>
      </c>
      <c r="L939" s="250">
        <f t="shared" si="14"/>
        <v>1899928.6822272723</v>
      </c>
      <c r="M939" s="259"/>
    </row>
    <row r="940" spans="2:13" x14ac:dyDescent="0.25">
      <c r="B940" s="46">
        <f>SUBTOTAL(103,$C$10:C940)</f>
        <v>931</v>
      </c>
      <c r="C940" s="158" t="s">
        <v>665</v>
      </c>
      <c r="D940" s="24" t="s">
        <v>608</v>
      </c>
      <c r="E940" s="24"/>
      <c r="F940" s="24"/>
      <c r="G940" s="227" t="s">
        <v>583</v>
      </c>
      <c r="H940" s="208" t="s">
        <v>584</v>
      </c>
      <c r="I940" s="241">
        <v>45240</v>
      </c>
      <c r="J940" s="249">
        <v>0</v>
      </c>
      <c r="K940" s="159">
        <v>-12360</v>
      </c>
      <c r="L940" s="250">
        <f t="shared" si="14"/>
        <v>1887568.6822272723</v>
      </c>
      <c r="M940" s="259"/>
    </row>
    <row r="941" spans="2:13" x14ac:dyDescent="0.25">
      <c r="B941" s="46">
        <f>SUBTOTAL(103,$C$10:C941)</f>
        <v>932</v>
      </c>
      <c r="C941" s="154" t="s">
        <v>692</v>
      </c>
      <c r="D941" s="24" t="s">
        <v>1121</v>
      </c>
      <c r="E941" s="24"/>
      <c r="F941" s="24"/>
      <c r="G941" s="203" t="s">
        <v>581</v>
      </c>
      <c r="H941" s="208" t="s">
        <v>434</v>
      </c>
      <c r="I941" s="241">
        <v>45240</v>
      </c>
      <c r="J941" s="249">
        <v>0</v>
      </c>
      <c r="K941" s="159">
        <v>-4368.8999999999996</v>
      </c>
      <c r="L941" s="250">
        <f t="shared" si="14"/>
        <v>1883199.7822272724</v>
      </c>
      <c r="M941" s="259"/>
    </row>
    <row r="942" spans="2:13" x14ac:dyDescent="0.25">
      <c r="B942" s="46">
        <f>SUBTOTAL(103,$C$10:C942)</f>
        <v>933</v>
      </c>
      <c r="C942" s="24" t="s">
        <v>683</v>
      </c>
      <c r="D942" s="24" t="s">
        <v>608</v>
      </c>
      <c r="E942" s="24"/>
      <c r="F942" s="24"/>
      <c r="G942" s="227" t="s">
        <v>1049</v>
      </c>
      <c r="H942" s="208" t="s">
        <v>1116</v>
      </c>
      <c r="I942" s="241">
        <v>45240</v>
      </c>
      <c r="J942" s="249">
        <v>0</v>
      </c>
      <c r="K942" s="159">
        <v>-3840</v>
      </c>
      <c r="L942" s="250">
        <f t="shared" si="14"/>
        <v>1879359.7822272724</v>
      </c>
      <c r="M942" s="259"/>
    </row>
    <row r="943" spans="2:13" x14ac:dyDescent="0.25">
      <c r="B943" s="46">
        <f>SUBTOTAL(103,$C$10:C943)</f>
        <v>934</v>
      </c>
      <c r="C943" s="158" t="s">
        <v>603</v>
      </c>
      <c r="D943" s="24" t="s">
        <v>607</v>
      </c>
      <c r="E943" s="24"/>
      <c r="F943" s="24"/>
      <c r="G943" s="227" t="s">
        <v>698</v>
      </c>
      <c r="H943" s="203" t="s">
        <v>720</v>
      </c>
      <c r="I943" s="241">
        <v>45240</v>
      </c>
      <c r="J943" s="249">
        <v>0</v>
      </c>
      <c r="K943" s="159">
        <v>-1400</v>
      </c>
      <c r="L943" s="250">
        <f t="shared" si="14"/>
        <v>1877959.7822272724</v>
      </c>
      <c r="M943" s="259"/>
    </row>
    <row r="944" spans="2:13" x14ac:dyDescent="0.25">
      <c r="B944" s="46">
        <f>SUBTOTAL(103,$C$10:C944)</f>
        <v>935</v>
      </c>
      <c r="C944" s="158" t="s">
        <v>667</v>
      </c>
      <c r="D944" s="226" t="s">
        <v>774</v>
      </c>
      <c r="E944" s="226"/>
      <c r="F944" s="226"/>
      <c r="G944" s="227" t="s">
        <v>1135</v>
      </c>
      <c r="H944" s="208" t="s">
        <v>1134</v>
      </c>
      <c r="I944" s="241">
        <v>45240</v>
      </c>
      <c r="J944" s="249">
        <v>0</v>
      </c>
      <c r="K944" s="159">
        <v>-4900</v>
      </c>
      <c r="L944" s="250">
        <f t="shared" si="14"/>
        <v>1873059.7822272724</v>
      </c>
      <c r="M944" s="259"/>
    </row>
    <row r="945" spans="2:13" x14ac:dyDescent="0.25">
      <c r="B945" s="46">
        <f>SUBTOTAL(103,$C$10:C945)</f>
        <v>936</v>
      </c>
      <c r="C945" s="158" t="s">
        <v>667</v>
      </c>
      <c r="D945" s="24" t="s">
        <v>608</v>
      </c>
      <c r="E945" s="24"/>
      <c r="F945" s="24"/>
      <c r="G945" s="227" t="s">
        <v>1135</v>
      </c>
      <c r="H945" s="208" t="s">
        <v>1134</v>
      </c>
      <c r="I945" s="241">
        <v>45240</v>
      </c>
      <c r="J945" s="249">
        <v>0</v>
      </c>
      <c r="K945" s="159">
        <v>-2880</v>
      </c>
      <c r="L945" s="250">
        <f t="shared" si="14"/>
        <v>1870179.7822272724</v>
      </c>
      <c r="M945" s="259"/>
    </row>
    <row r="946" spans="2:13" x14ac:dyDescent="0.25">
      <c r="B946" s="46">
        <f>SUBTOTAL(103,$C$10:C946)</f>
        <v>937</v>
      </c>
      <c r="C946" s="158" t="s">
        <v>667</v>
      </c>
      <c r="D946" s="100" t="s">
        <v>1128</v>
      </c>
      <c r="E946" s="100"/>
      <c r="F946" s="100"/>
      <c r="G946" s="227" t="s">
        <v>1135</v>
      </c>
      <c r="H946" s="208" t="s">
        <v>1134</v>
      </c>
      <c r="I946" s="241">
        <v>45240</v>
      </c>
      <c r="J946" s="249">
        <v>0</v>
      </c>
      <c r="K946" s="159">
        <v>-4800</v>
      </c>
      <c r="L946" s="250">
        <f t="shared" si="14"/>
        <v>1865379.7822272724</v>
      </c>
      <c r="M946" s="259"/>
    </row>
    <row r="947" spans="2:13" x14ac:dyDescent="0.25">
      <c r="B947" s="46">
        <f>SUBTOTAL(103,$C$10:C947)</f>
        <v>938</v>
      </c>
      <c r="C947" s="158" t="s">
        <v>1127</v>
      </c>
      <c r="D947" s="100" t="s">
        <v>607</v>
      </c>
      <c r="E947" s="100"/>
      <c r="F947" s="100"/>
      <c r="G947" s="227" t="s">
        <v>699</v>
      </c>
      <c r="H947" s="203" t="s">
        <v>662</v>
      </c>
      <c r="I947" s="241">
        <v>45240</v>
      </c>
      <c r="J947" s="249">
        <v>0</v>
      </c>
      <c r="K947" s="159">
        <v>-2500</v>
      </c>
      <c r="L947" s="250">
        <f t="shared" si="14"/>
        <v>1862879.7822272724</v>
      </c>
      <c r="M947" s="259"/>
    </row>
    <row r="948" spans="2:13" x14ac:dyDescent="0.25">
      <c r="B948" s="46">
        <f>SUBTOTAL(103,$C$10:C948)</f>
        <v>939</v>
      </c>
      <c r="C948" s="158" t="s">
        <v>667</v>
      </c>
      <c r="D948" s="24" t="s">
        <v>608</v>
      </c>
      <c r="E948" s="24"/>
      <c r="F948" s="24"/>
      <c r="G948" s="227" t="s">
        <v>1045</v>
      </c>
      <c r="H948" s="208" t="s">
        <v>1046</v>
      </c>
      <c r="I948" s="241">
        <v>45243</v>
      </c>
      <c r="J948" s="249">
        <v>0</v>
      </c>
      <c r="K948" s="159">
        <v>-12250</v>
      </c>
      <c r="L948" s="250">
        <f t="shared" si="14"/>
        <v>1850629.7822272724</v>
      </c>
      <c r="M948" s="259"/>
    </row>
    <row r="949" spans="2:13" x14ac:dyDescent="0.25">
      <c r="B949" s="46">
        <f>SUBTOTAL(103,$C$10:C949)</f>
        <v>940</v>
      </c>
      <c r="C949" s="24" t="s">
        <v>131</v>
      </c>
      <c r="D949" s="100" t="s">
        <v>1022</v>
      </c>
      <c r="E949" s="100"/>
      <c r="F949" s="100"/>
      <c r="G949" s="203" t="s">
        <v>588</v>
      </c>
      <c r="H949" s="208" t="s">
        <v>589</v>
      </c>
      <c r="I949" s="241">
        <v>45244</v>
      </c>
      <c r="J949" s="249">
        <v>0</v>
      </c>
      <c r="K949" s="159">
        <v>-130000</v>
      </c>
      <c r="L949" s="250">
        <f t="shared" si="14"/>
        <v>1720629.7822272724</v>
      </c>
      <c r="M949" s="259"/>
    </row>
    <row r="950" spans="2:13" x14ac:dyDescent="0.25">
      <c r="B950" s="46">
        <f>SUBTOTAL(103,$C$10:C950)</f>
        <v>941</v>
      </c>
      <c r="C950" s="158" t="s">
        <v>24</v>
      </c>
      <c r="D950" s="100" t="s">
        <v>1034</v>
      </c>
      <c r="E950" s="100"/>
      <c r="F950" s="100"/>
      <c r="G950" s="203" t="s">
        <v>24</v>
      </c>
      <c r="H950" s="203" t="s">
        <v>24</v>
      </c>
      <c r="I950" s="241">
        <v>45244</v>
      </c>
      <c r="J950" s="253">
        <v>0</v>
      </c>
      <c r="K950" s="159">
        <v>-50000</v>
      </c>
      <c r="L950" s="250">
        <f t="shared" si="14"/>
        <v>1670629.7822272724</v>
      </c>
      <c r="M950" s="259"/>
    </row>
    <row r="951" spans="2:13" x14ac:dyDescent="0.25">
      <c r="B951" s="46">
        <f>SUBTOTAL(103,$C$10:C951)</f>
        <v>942</v>
      </c>
      <c r="C951" s="158" t="s">
        <v>977</v>
      </c>
      <c r="D951" s="100" t="s">
        <v>1073</v>
      </c>
      <c r="E951" s="100"/>
      <c r="F951" s="100"/>
      <c r="G951" s="203" t="s">
        <v>24</v>
      </c>
      <c r="H951" s="203" t="s">
        <v>24</v>
      </c>
      <c r="I951" s="241">
        <v>45246</v>
      </c>
      <c r="J951" s="253">
        <v>0</v>
      </c>
      <c r="K951" s="159">
        <v>-12000</v>
      </c>
      <c r="L951" s="250">
        <f t="shared" si="14"/>
        <v>1658629.7822272724</v>
      </c>
      <c r="M951" s="259"/>
    </row>
    <row r="952" spans="2:13" x14ac:dyDescent="0.25">
      <c r="B952" s="46">
        <f>SUBTOTAL(103,$C$10:C952)</f>
        <v>943</v>
      </c>
      <c r="C952" s="157" t="s">
        <v>653</v>
      </c>
      <c r="D952" s="24" t="s">
        <v>1035</v>
      </c>
      <c r="E952" s="24"/>
      <c r="F952" s="24"/>
      <c r="G952" s="203" t="s">
        <v>581</v>
      </c>
      <c r="H952" s="208" t="s">
        <v>434</v>
      </c>
      <c r="I952" s="241">
        <v>45247</v>
      </c>
      <c r="J952" s="253">
        <v>300000</v>
      </c>
      <c r="K952" s="159">
        <v>0</v>
      </c>
      <c r="L952" s="250">
        <f t="shared" si="14"/>
        <v>1958629.7822272724</v>
      </c>
      <c r="M952" s="259"/>
    </row>
    <row r="953" spans="2:13" x14ac:dyDescent="0.25">
      <c r="B953" s="46">
        <f>SUBTOTAL(103,$C$10:C953)</f>
        <v>944</v>
      </c>
      <c r="C953" s="24" t="s">
        <v>653</v>
      </c>
      <c r="D953" s="24" t="s">
        <v>655</v>
      </c>
      <c r="E953" s="24"/>
      <c r="F953" s="24"/>
      <c r="G953" s="203" t="s">
        <v>581</v>
      </c>
      <c r="H953" s="208" t="s">
        <v>434</v>
      </c>
      <c r="I953" s="241">
        <v>45247</v>
      </c>
      <c r="J953" s="253">
        <v>300000</v>
      </c>
      <c r="K953" s="159">
        <v>0</v>
      </c>
      <c r="L953" s="250">
        <f t="shared" si="14"/>
        <v>2258629.7822272722</v>
      </c>
      <c r="M953" s="259"/>
    </row>
    <row r="954" spans="2:13" x14ac:dyDescent="0.25">
      <c r="B954" s="46">
        <f>SUBTOTAL(103,$C$10:C954)</f>
        <v>945</v>
      </c>
      <c r="C954" s="155" t="s">
        <v>596</v>
      </c>
      <c r="D954" s="24" t="s">
        <v>607</v>
      </c>
      <c r="E954" s="24"/>
      <c r="F954" s="24"/>
      <c r="G954" s="203" t="s">
        <v>581</v>
      </c>
      <c r="H954" s="208" t="s">
        <v>434</v>
      </c>
      <c r="I954" s="241">
        <v>45247</v>
      </c>
      <c r="J954" s="249">
        <v>0</v>
      </c>
      <c r="K954" s="159">
        <v>-18100.689999999999</v>
      </c>
      <c r="L954" s="250">
        <f t="shared" si="14"/>
        <v>2240529.0922272722</v>
      </c>
      <c r="M954" s="259"/>
    </row>
    <row r="955" spans="2:13" x14ac:dyDescent="0.25">
      <c r="B955" s="46">
        <f>SUBTOTAL(103,$C$10:C955)</f>
        <v>946</v>
      </c>
      <c r="C955" s="157" t="s">
        <v>736</v>
      </c>
      <c r="D955" s="100" t="s">
        <v>1101</v>
      </c>
      <c r="E955" s="100"/>
      <c r="F955" s="100"/>
      <c r="G955" s="266"/>
      <c r="H955" s="208" t="s">
        <v>1108</v>
      </c>
      <c r="I955" s="241">
        <v>45247</v>
      </c>
      <c r="J955" s="249">
        <v>0</v>
      </c>
      <c r="K955" s="159">
        <v>-2400</v>
      </c>
      <c r="L955" s="250">
        <f t="shared" si="14"/>
        <v>2238129.0922272722</v>
      </c>
      <c r="M955" s="259"/>
    </row>
    <row r="956" spans="2:13" x14ac:dyDescent="0.25">
      <c r="B956" s="46">
        <f>SUBTOTAL(103,$C$10:C956)</f>
        <v>947</v>
      </c>
      <c r="C956" s="24" t="s">
        <v>598</v>
      </c>
      <c r="D956" s="24" t="s">
        <v>607</v>
      </c>
      <c r="E956" s="24"/>
      <c r="F956" s="24"/>
      <c r="G956" s="203" t="s">
        <v>581</v>
      </c>
      <c r="H956" s="208" t="s">
        <v>434</v>
      </c>
      <c r="I956" s="241">
        <v>45247</v>
      </c>
      <c r="J956" s="249">
        <v>0</v>
      </c>
      <c r="K956" s="159">
        <v>-19999.996999999999</v>
      </c>
      <c r="L956" s="250">
        <f t="shared" si="14"/>
        <v>2218129.0952272722</v>
      </c>
      <c r="M956" s="259"/>
    </row>
    <row r="957" spans="2:13" x14ac:dyDescent="0.25">
      <c r="B957" s="46">
        <f>SUBTOTAL(103,$C$10:C957)</f>
        <v>948</v>
      </c>
      <c r="C957" s="155" t="s">
        <v>793</v>
      </c>
      <c r="D957" s="24" t="s">
        <v>608</v>
      </c>
      <c r="E957" s="24"/>
      <c r="F957" s="24"/>
      <c r="G957" s="203" t="s">
        <v>675</v>
      </c>
      <c r="H957" s="203" t="s">
        <v>676</v>
      </c>
      <c r="I957" s="241">
        <v>45247</v>
      </c>
      <c r="J957" s="249">
        <v>0</v>
      </c>
      <c r="K957" s="159">
        <v>-13650</v>
      </c>
      <c r="L957" s="250">
        <f t="shared" si="14"/>
        <v>2204479.0952272722</v>
      </c>
      <c r="M957" s="259"/>
    </row>
    <row r="958" spans="2:13" x14ac:dyDescent="0.25">
      <c r="B958" s="46">
        <f>SUBTOTAL(103,$C$10:C958)</f>
        <v>949</v>
      </c>
      <c r="C958" s="155" t="s">
        <v>600</v>
      </c>
      <c r="D958" s="24" t="s">
        <v>608</v>
      </c>
      <c r="E958" s="24"/>
      <c r="F958" s="24"/>
      <c r="G958" s="227" t="s">
        <v>1049</v>
      </c>
      <c r="H958" s="208" t="s">
        <v>1116</v>
      </c>
      <c r="I958" s="241">
        <v>45247</v>
      </c>
      <c r="J958" s="249">
        <v>0</v>
      </c>
      <c r="K958" s="159">
        <v>-17985</v>
      </c>
      <c r="L958" s="250">
        <f t="shared" si="14"/>
        <v>2186494.0952272722</v>
      </c>
      <c r="M958" s="259"/>
    </row>
    <row r="959" spans="2:13" x14ac:dyDescent="0.25">
      <c r="B959" s="46">
        <f>SUBTOTAL(103,$C$10:C959)</f>
        <v>950</v>
      </c>
      <c r="C959" s="155" t="s">
        <v>601</v>
      </c>
      <c r="D959" s="24" t="s">
        <v>608</v>
      </c>
      <c r="E959" s="24"/>
      <c r="F959" s="24"/>
      <c r="G959" s="227" t="s">
        <v>1049</v>
      </c>
      <c r="H959" s="208" t="s">
        <v>1116</v>
      </c>
      <c r="I959" s="241">
        <v>45247</v>
      </c>
      <c r="J959" s="249">
        <v>0</v>
      </c>
      <c r="K959" s="159">
        <v>-5331</v>
      </c>
      <c r="L959" s="250">
        <f t="shared" si="14"/>
        <v>2181163.0952272722</v>
      </c>
      <c r="M959" s="259"/>
    </row>
    <row r="960" spans="2:13" x14ac:dyDescent="0.25">
      <c r="B960" s="46">
        <f>SUBTOTAL(103,$C$10:C960)</f>
        <v>951</v>
      </c>
      <c r="C960" s="154" t="s">
        <v>692</v>
      </c>
      <c r="D960" s="24" t="s">
        <v>608</v>
      </c>
      <c r="E960" s="24"/>
      <c r="F960" s="24"/>
      <c r="G960" s="203" t="s">
        <v>581</v>
      </c>
      <c r="H960" s="208" t="s">
        <v>434</v>
      </c>
      <c r="I960" s="241">
        <v>45247</v>
      </c>
      <c r="J960" s="249">
        <v>0</v>
      </c>
      <c r="K960" s="159">
        <v>-7000</v>
      </c>
      <c r="L960" s="250">
        <f t="shared" si="14"/>
        <v>2174163.0952272722</v>
      </c>
      <c r="M960" s="259"/>
    </row>
    <row r="961" spans="2:13" x14ac:dyDescent="0.25">
      <c r="B961" s="46">
        <f>SUBTOTAL(103,$C$10:C961)</f>
        <v>952</v>
      </c>
      <c r="C961" s="157" t="s">
        <v>693</v>
      </c>
      <c r="D961" s="24" t="s">
        <v>608</v>
      </c>
      <c r="E961" s="24"/>
      <c r="F961" s="24"/>
      <c r="G961" s="203" t="s">
        <v>581</v>
      </c>
      <c r="H961" s="208" t="s">
        <v>434</v>
      </c>
      <c r="I961" s="241">
        <v>45247</v>
      </c>
      <c r="J961" s="249">
        <v>0</v>
      </c>
      <c r="K961" s="159">
        <v>-7000</v>
      </c>
      <c r="L961" s="250">
        <f t="shared" si="14"/>
        <v>2167163.0952272722</v>
      </c>
      <c r="M961" s="259"/>
    </row>
    <row r="962" spans="2:13" x14ac:dyDescent="0.25">
      <c r="B962" s="46">
        <f>SUBTOTAL(103,$C$10:C962)</f>
        <v>953</v>
      </c>
      <c r="C962" s="100" t="s">
        <v>596</v>
      </c>
      <c r="D962" s="24" t="s">
        <v>608</v>
      </c>
      <c r="E962" s="24"/>
      <c r="F962" s="24"/>
      <c r="G962" s="203" t="s">
        <v>581</v>
      </c>
      <c r="H962" s="208" t="s">
        <v>434</v>
      </c>
      <c r="I962" s="241">
        <v>45247</v>
      </c>
      <c r="J962" s="249">
        <v>0</v>
      </c>
      <c r="K962" s="159">
        <v>-70000</v>
      </c>
      <c r="L962" s="250">
        <f t="shared" si="14"/>
        <v>2097163.0952272722</v>
      </c>
      <c r="M962" s="259"/>
    </row>
    <row r="963" spans="2:13" x14ac:dyDescent="0.25">
      <c r="B963" s="46">
        <f>SUBTOTAL(103,$C$10:C963)</f>
        <v>954</v>
      </c>
      <c r="C963" s="24" t="s">
        <v>598</v>
      </c>
      <c r="D963" s="24" t="s">
        <v>608</v>
      </c>
      <c r="E963" s="24"/>
      <c r="F963" s="24"/>
      <c r="G963" s="203" t="s">
        <v>581</v>
      </c>
      <c r="H963" s="208" t="s">
        <v>434</v>
      </c>
      <c r="I963" s="241">
        <v>45247</v>
      </c>
      <c r="J963" s="249">
        <v>0</v>
      </c>
      <c r="K963" s="159">
        <v>-84000</v>
      </c>
      <c r="L963" s="250">
        <f t="shared" si="14"/>
        <v>2013163.0952272722</v>
      </c>
      <c r="M963" s="259"/>
    </row>
    <row r="964" spans="2:13" x14ac:dyDescent="0.25">
      <c r="B964" s="46">
        <f>SUBTOTAL(103,$C$10:C964)</f>
        <v>955</v>
      </c>
      <c r="C964" s="24" t="s">
        <v>597</v>
      </c>
      <c r="D964" s="24" t="s">
        <v>608</v>
      </c>
      <c r="E964" s="24"/>
      <c r="F964" s="24"/>
      <c r="G964" s="203" t="s">
        <v>581</v>
      </c>
      <c r="H964" s="208" t="s">
        <v>434</v>
      </c>
      <c r="I964" s="241">
        <v>45247</v>
      </c>
      <c r="J964" s="249">
        <v>0</v>
      </c>
      <c r="K964" s="159">
        <v>-42000</v>
      </c>
      <c r="L964" s="250">
        <f t="shared" si="14"/>
        <v>1971163.0952272722</v>
      </c>
      <c r="M964" s="259"/>
    </row>
    <row r="965" spans="2:13" x14ac:dyDescent="0.25">
      <c r="B965" s="46">
        <f>SUBTOTAL(103,$C$10:C965)</f>
        <v>956</v>
      </c>
      <c r="C965" s="24" t="s">
        <v>683</v>
      </c>
      <c r="D965" s="24" t="s">
        <v>608</v>
      </c>
      <c r="E965" s="24"/>
      <c r="F965" s="24"/>
      <c r="G965" s="227" t="s">
        <v>1049</v>
      </c>
      <c r="H965" s="208" t="s">
        <v>1116</v>
      </c>
      <c r="I965" s="241">
        <v>45247</v>
      </c>
      <c r="J965" s="249">
        <v>0</v>
      </c>
      <c r="K965" s="159">
        <v>-3840</v>
      </c>
      <c r="L965" s="250">
        <f t="shared" si="14"/>
        <v>1967323.0952272722</v>
      </c>
      <c r="M965" s="259"/>
    </row>
    <row r="966" spans="2:13" x14ac:dyDescent="0.25">
      <c r="B966" s="46">
        <f>SUBTOTAL(103,$C$10:C966)</f>
        <v>957</v>
      </c>
      <c r="C966" s="155" t="s">
        <v>603</v>
      </c>
      <c r="D966" s="24" t="s">
        <v>607</v>
      </c>
      <c r="E966" s="24"/>
      <c r="F966" s="24"/>
      <c r="G966" s="203" t="s">
        <v>581</v>
      </c>
      <c r="H966" s="208" t="s">
        <v>434</v>
      </c>
      <c r="I966" s="241">
        <v>45247</v>
      </c>
      <c r="J966" s="249">
        <v>0</v>
      </c>
      <c r="K966" s="159">
        <v>-2000</v>
      </c>
      <c r="L966" s="250">
        <f t="shared" si="14"/>
        <v>1965323.0952272722</v>
      </c>
      <c r="M966" s="259"/>
    </row>
    <row r="967" spans="2:13" x14ac:dyDescent="0.25">
      <c r="B967" s="46">
        <f>SUBTOTAL(103,$C$10:C967)</f>
        <v>958</v>
      </c>
      <c r="C967" s="155" t="s">
        <v>605</v>
      </c>
      <c r="D967" s="226" t="s">
        <v>774</v>
      </c>
      <c r="E967" s="226"/>
      <c r="F967" s="226"/>
      <c r="G967" s="227" t="s">
        <v>1132</v>
      </c>
      <c r="H967" s="203" t="s">
        <v>1131</v>
      </c>
      <c r="I967" s="241">
        <v>45247</v>
      </c>
      <c r="J967" s="249">
        <v>0</v>
      </c>
      <c r="K967" s="159">
        <v>-5000</v>
      </c>
      <c r="L967" s="250">
        <f t="shared" si="14"/>
        <v>1960323.0952272722</v>
      </c>
      <c r="M967" s="259"/>
    </row>
    <row r="968" spans="2:13" x14ac:dyDescent="0.25">
      <c r="B968" s="46">
        <f>SUBTOTAL(103,$C$10:C968)</f>
        <v>959</v>
      </c>
      <c r="C968" s="155" t="s">
        <v>673</v>
      </c>
      <c r="D968" s="100" t="s">
        <v>775</v>
      </c>
      <c r="E968" s="100"/>
      <c r="F968" s="100"/>
      <c r="G968" s="203" t="s">
        <v>675</v>
      </c>
      <c r="H968" s="203" t="s">
        <v>676</v>
      </c>
      <c r="I968" s="241">
        <v>45247</v>
      </c>
      <c r="J968" s="249">
        <v>0</v>
      </c>
      <c r="K968" s="159">
        <v>-21400</v>
      </c>
      <c r="L968" s="250">
        <f t="shared" si="14"/>
        <v>1938923.0952272722</v>
      </c>
      <c r="M968" s="259"/>
    </row>
    <row r="969" spans="2:13" x14ac:dyDescent="0.25">
      <c r="B969" s="46">
        <f>SUBTOTAL(103,$C$10:C969)</f>
        <v>960</v>
      </c>
      <c r="C969" s="100" t="s">
        <v>685</v>
      </c>
      <c r="D969" s="100" t="s">
        <v>1036</v>
      </c>
      <c r="E969" s="100"/>
      <c r="F969" s="100"/>
      <c r="G969" s="203" t="s">
        <v>644</v>
      </c>
      <c r="H969" s="208" t="s">
        <v>428</v>
      </c>
      <c r="I969" s="241">
        <v>45247</v>
      </c>
      <c r="J969" s="249">
        <v>0</v>
      </c>
      <c r="K969" s="159">
        <v>-10000</v>
      </c>
      <c r="L969" s="250">
        <f t="shared" si="14"/>
        <v>1928923.0952272722</v>
      </c>
      <c r="M969" s="259"/>
    </row>
    <row r="970" spans="2:13" x14ac:dyDescent="0.25">
      <c r="B970" s="46">
        <f>SUBTOTAL(103,$C$10:C970)</f>
        <v>961</v>
      </c>
      <c r="C970" s="157" t="s">
        <v>783</v>
      </c>
      <c r="D970" s="24" t="s">
        <v>543</v>
      </c>
      <c r="E970" s="24"/>
      <c r="F970" s="24"/>
      <c r="G970" s="203" t="s">
        <v>24</v>
      </c>
      <c r="H970" s="203" t="s">
        <v>24</v>
      </c>
      <c r="I970" s="241">
        <v>45253</v>
      </c>
      <c r="J970" s="249">
        <v>0</v>
      </c>
      <c r="K970" s="159">
        <v>-60000</v>
      </c>
      <c r="L970" s="250">
        <f t="shared" si="14"/>
        <v>1868923.0952272722</v>
      </c>
      <c r="M970" s="259"/>
    </row>
    <row r="971" spans="2:13" x14ac:dyDescent="0.25">
      <c r="B971" s="46">
        <f>SUBTOTAL(103,$C$10:C971)</f>
        <v>962</v>
      </c>
      <c r="C971" s="24" t="s">
        <v>131</v>
      </c>
      <c r="D971" s="100" t="s">
        <v>1023</v>
      </c>
      <c r="E971" s="100"/>
      <c r="F971" s="100"/>
      <c r="G971" s="203" t="s">
        <v>588</v>
      </c>
      <c r="H971" s="208" t="s">
        <v>589</v>
      </c>
      <c r="I971" s="241">
        <v>45253</v>
      </c>
      <c r="J971" s="249">
        <v>0</v>
      </c>
      <c r="K971" s="159">
        <v>-60000</v>
      </c>
      <c r="L971" s="250">
        <f t="shared" si="14"/>
        <v>1808923.0952272722</v>
      </c>
      <c r="M971" s="259"/>
    </row>
    <row r="972" spans="2:13" x14ac:dyDescent="0.25">
      <c r="B972" s="46">
        <f>SUBTOTAL(103,$C$10:C972)</f>
        <v>963</v>
      </c>
      <c r="C972" s="157" t="s">
        <v>839</v>
      </c>
      <c r="D972" s="24" t="s">
        <v>988</v>
      </c>
      <c r="E972" s="24"/>
      <c r="F972" s="24"/>
      <c r="G972" s="203" t="s">
        <v>24</v>
      </c>
      <c r="H972" s="203" t="s">
        <v>24</v>
      </c>
      <c r="I972" s="241">
        <v>45254</v>
      </c>
      <c r="J972" s="249">
        <v>0</v>
      </c>
      <c r="K972" s="159">
        <v>-130000</v>
      </c>
      <c r="L972" s="250">
        <f t="shared" si="14"/>
        <v>1678923.0952272722</v>
      </c>
      <c r="M972" s="259"/>
    </row>
    <row r="973" spans="2:13" x14ac:dyDescent="0.25">
      <c r="B973" s="46">
        <f>SUBTOTAL(103,$C$10:C973)</f>
        <v>964</v>
      </c>
      <c r="C973" s="158" t="s">
        <v>596</v>
      </c>
      <c r="D973" s="24" t="s">
        <v>607</v>
      </c>
      <c r="E973" s="24"/>
      <c r="F973" s="24"/>
      <c r="G973" s="203" t="s">
        <v>581</v>
      </c>
      <c r="H973" s="208" t="s">
        <v>434</v>
      </c>
      <c r="I973" s="241">
        <v>45254</v>
      </c>
      <c r="J973" s="249">
        <v>0</v>
      </c>
      <c r="K973" s="159">
        <v>-13100.69</v>
      </c>
      <c r="L973" s="250">
        <f t="shared" ref="L973:L1036" si="15">J973+L972+K973</f>
        <v>1665822.4052272723</v>
      </c>
      <c r="M973" s="259"/>
    </row>
    <row r="974" spans="2:13" x14ac:dyDescent="0.25">
      <c r="B974" s="46">
        <f>SUBTOTAL(103,$C$10:C974)</f>
        <v>965</v>
      </c>
      <c r="C974" s="24" t="s">
        <v>597</v>
      </c>
      <c r="D974" s="24" t="s">
        <v>607</v>
      </c>
      <c r="E974" s="24"/>
      <c r="F974" s="24"/>
      <c r="G974" s="203" t="s">
        <v>581</v>
      </c>
      <c r="H974" s="208" t="s">
        <v>434</v>
      </c>
      <c r="I974" s="241">
        <v>45254</v>
      </c>
      <c r="J974" s="249">
        <v>0</v>
      </c>
      <c r="K974" s="159">
        <v>-3000</v>
      </c>
      <c r="L974" s="250">
        <f t="shared" si="15"/>
        <v>1662822.4052272723</v>
      </c>
      <c r="M974" s="259"/>
    </row>
    <row r="975" spans="2:13" x14ac:dyDescent="0.25">
      <c r="B975" s="46">
        <f>SUBTOTAL(103,$C$10:C975)</f>
        <v>966</v>
      </c>
      <c r="C975" s="24" t="s">
        <v>598</v>
      </c>
      <c r="D975" s="24" t="s">
        <v>607</v>
      </c>
      <c r="E975" s="24"/>
      <c r="F975" s="24"/>
      <c r="G975" s="203" t="s">
        <v>581</v>
      </c>
      <c r="H975" s="208" t="s">
        <v>434</v>
      </c>
      <c r="I975" s="241">
        <v>45254</v>
      </c>
      <c r="J975" s="249">
        <v>0</v>
      </c>
      <c r="K975" s="159">
        <v>-19999.996999999999</v>
      </c>
      <c r="L975" s="250">
        <f t="shared" si="15"/>
        <v>1642822.4082272723</v>
      </c>
      <c r="M975" s="259"/>
    </row>
    <row r="976" spans="2:13" x14ac:dyDescent="0.25">
      <c r="B976" s="46">
        <f>SUBTOTAL(103,$C$10:C976)</f>
        <v>967</v>
      </c>
      <c r="C976" s="158" t="s">
        <v>793</v>
      </c>
      <c r="D976" s="24" t="s">
        <v>608</v>
      </c>
      <c r="E976" s="24"/>
      <c r="F976" s="24"/>
      <c r="G976" s="203" t="s">
        <v>675</v>
      </c>
      <c r="H976" s="203" t="s">
        <v>676</v>
      </c>
      <c r="I976" s="241">
        <v>45254</v>
      </c>
      <c r="J976" s="249">
        <v>0</v>
      </c>
      <c r="K976" s="159">
        <v>-10680</v>
      </c>
      <c r="L976" s="250">
        <f t="shared" si="15"/>
        <v>1632142.4082272723</v>
      </c>
      <c r="M976" s="259"/>
    </row>
    <row r="977" spans="2:13" x14ac:dyDescent="0.25">
      <c r="B977" s="46">
        <f>SUBTOTAL(103,$C$10:C977)</f>
        <v>968</v>
      </c>
      <c r="C977" s="158" t="s">
        <v>600</v>
      </c>
      <c r="D977" s="24" t="s">
        <v>608</v>
      </c>
      <c r="E977" s="24"/>
      <c r="F977" s="24"/>
      <c r="G977" s="227" t="s">
        <v>1049</v>
      </c>
      <c r="H977" s="208" t="s">
        <v>1116</v>
      </c>
      <c r="I977" s="241">
        <v>45254</v>
      </c>
      <c r="J977" s="249">
        <v>0</v>
      </c>
      <c r="K977" s="159">
        <v>-15360</v>
      </c>
      <c r="L977" s="250">
        <f t="shared" si="15"/>
        <v>1616782.4082272723</v>
      </c>
      <c r="M977" s="259"/>
    </row>
    <row r="978" spans="2:13" x14ac:dyDescent="0.25">
      <c r="B978" s="46">
        <f>SUBTOTAL(103,$C$10:C978)</f>
        <v>969</v>
      </c>
      <c r="C978" s="158" t="s">
        <v>601</v>
      </c>
      <c r="D978" s="24" t="s">
        <v>608</v>
      </c>
      <c r="E978" s="24"/>
      <c r="F978" s="24"/>
      <c r="G978" s="227" t="s">
        <v>1049</v>
      </c>
      <c r="H978" s="208" t="s">
        <v>1116</v>
      </c>
      <c r="I978" s="241">
        <v>45254</v>
      </c>
      <c r="J978" s="249">
        <v>0</v>
      </c>
      <c r="K978" s="159">
        <v>-17331</v>
      </c>
      <c r="L978" s="250">
        <f t="shared" si="15"/>
        <v>1599451.4082272723</v>
      </c>
      <c r="M978" s="259"/>
    </row>
    <row r="979" spans="2:13" x14ac:dyDescent="0.25">
      <c r="B979" s="46">
        <f>SUBTOTAL(103,$C$10:C979)</f>
        <v>970</v>
      </c>
      <c r="C979" s="24" t="s">
        <v>683</v>
      </c>
      <c r="D979" s="24" t="s">
        <v>608</v>
      </c>
      <c r="E979" s="24"/>
      <c r="F979" s="24"/>
      <c r="G979" s="227" t="s">
        <v>1049</v>
      </c>
      <c r="H979" s="208" t="s">
        <v>1116</v>
      </c>
      <c r="I979" s="241">
        <v>45254</v>
      </c>
      <c r="J979" s="249">
        <v>0</v>
      </c>
      <c r="K979" s="159">
        <v>-3840</v>
      </c>
      <c r="L979" s="250">
        <f t="shared" si="15"/>
        <v>1595611.4082272723</v>
      </c>
      <c r="M979" s="259"/>
    </row>
    <row r="980" spans="2:13" x14ac:dyDescent="0.25">
      <c r="B980" s="46">
        <f>SUBTOTAL(103,$C$10:C980)</f>
        <v>971</v>
      </c>
      <c r="C980" s="158" t="s">
        <v>603</v>
      </c>
      <c r="D980" s="24" t="s">
        <v>607</v>
      </c>
      <c r="E980" s="24"/>
      <c r="F980" s="24"/>
      <c r="G980" s="203" t="s">
        <v>581</v>
      </c>
      <c r="H980" s="208" t="s">
        <v>434</v>
      </c>
      <c r="I980" s="241">
        <v>45254</v>
      </c>
      <c r="J980" s="249">
        <v>0</v>
      </c>
      <c r="K980" s="159">
        <v>-1322.39</v>
      </c>
      <c r="L980" s="250">
        <f t="shared" si="15"/>
        <v>1594289.0182272724</v>
      </c>
      <c r="M980" s="259"/>
    </row>
    <row r="981" spans="2:13" x14ac:dyDescent="0.25">
      <c r="B981" s="46">
        <f>SUBTOTAL(103,$C$10:C981)</f>
        <v>972</v>
      </c>
      <c r="C981" s="158" t="s">
        <v>1127</v>
      </c>
      <c r="D981" s="100" t="s">
        <v>607</v>
      </c>
      <c r="E981" s="100"/>
      <c r="F981" s="100"/>
      <c r="G981" s="227" t="s">
        <v>699</v>
      </c>
      <c r="H981" s="208" t="s">
        <v>662</v>
      </c>
      <c r="I981" s="241">
        <v>45254</v>
      </c>
      <c r="J981" s="249">
        <v>0</v>
      </c>
      <c r="K981" s="159">
        <v>-6414</v>
      </c>
      <c r="L981" s="250">
        <f t="shared" si="15"/>
        <v>1587875.0182272724</v>
      </c>
      <c r="M981" s="259"/>
    </row>
    <row r="982" spans="2:13" x14ac:dyDescent="0.25">
      <c r="B982" s="46">
        <f>SUBTOTAL(103,$C$10:C982)</f>
        <v>973</v>
      </c>
      <c r="C982" s="158" t="s">
        <v>685</v>
      </c>
      <c r="D982" s="100" t="s">
        <v>1036</v>
      </c>
      <c r="E982" s="100"/>
      <c r="F982" s="100"/>
      <c r="G982" s="203" t="s">
        <v>644</v>
      </c>
      <c r="H982" s="208" t="s">
        <v>428</v>
      </c>
      <c r="I982" s="241">
        <v>45254</v>
      </c>
      <c r="J982" s="249">
        <v>0</v>
      </c>
      <c r="K982" s="159">
        <v>-11600</v>
      </c>
      <c r="L982" s="250">
        <f t="shared" si="15"/>
        <v>1576275.0182272724</v>
      </c>
      <c r="M982" s="259"/>
    </row>
    <row r="983" spans="2:13" x14ac:dyDescent="0.25">
      <c r="B983" s="46">
        <f>SUBTOTAL(103,$C$10:C983)</f>
        <v>974</v>
      </c>
      <c r="C983" s="24" t="s">
        <v>131</v>
      </c>
      <c r="D983" s="100" t="s">
        <v>1024</v>
      </c>
      <c r="E983" s="100"/>
      <c r="F983" s="100"/>
      <c r="G983" s="203" t="s">
        <v>588</v>
      </c>
      <c r="H983" s="208" t="s">
        <v>589</v>
      </c>
      <c r="I983" s="241">
        <v>45259</v>
      </c>
      <c r="J983" s="253">
        <v>0</v>
      </c>
      <c r="K983" s="159">
        <v>-150000</v>
      </c>
      <c r="L983" s="250">
        <f t="shared" si="15"/>
        <v>1426275.0182272724</v>
      </c>
      <c r="M983" s="259"/>
    </row>
    <row r="984" spans="2:13" x14ac:dyDescent="0.25">
      <c r="B984" s="46">
        <f>SUBTOTAL(103,$C$10:C984)</f>
        <v>975</v>
      </c>
      <c r="C984" s="158" t="s">
        <v>749</v>
      </c>
      <c r="D984" s="100" t="s">
        <v>549</v>
      </c>
      <c r="E984" s="100"/>
      <c r="F984" s="100"/>
      <c r="G984" s="203" t="s">
        <v>588</v>
      </c>
      <c r="H984" s="208" t="s">
        <v>589</v>
      </c>
      <c r="I984" s="241">
        <v>45259</v>
      </c>
      <c r="J984" s="253">
        <v>0</v>
      </c>
      <c r="K984" s="159">
        <v>-2500</v>
      </c>
      <c r="L984" s="250">
        <f t="shared" si="15"/>
        <v>1423775.0182272724</v>
      </c>
      <c r="M984" s="259"/>
    </row>
    <row r="985" spans="2:13" x14ac:dyDescent="0.25">
      <c r="B985" s="46">
        <f>SUBTOTAL(103,$C$10:C985)</f>
        <v>976</v>
      </c>
      <c r="C985" s="24" t="s">
        <v>977</v>
      </c>
      <c r="D985" s="100" t="s">
        <v>1073</v>
      </c>
      <c r="E985" s="100"/>
      <c r="F985" s="100"/>
      <c r="G985" s="203" t="s">
        <v>24</v>
      </c>
      <c r="H985" s="203" t="s">
        <v>24</v>
      </c>
      <c r="I985" s="241">
        <v>45261</v>
      </c>
      <c r="J985" s="253">
        <v>0</v>
      </c>
      <c r="K985" s="159">
        <v>-12000</v>
      </c>
      <c r="L985" s="250">
        <f t="shared" si="15"/>
        <v>1411775.0182272724</v>
      </c>
      <c r="M985" s="259"/>
    </row>
    <row r="986" spans="2:13" x14ac:dyDescent="0.25">
      <c r="B986" s="46">
        <f>SUBTOTAL(103,$C$10:C986)</f>
        <v>977</v>
      </c>
      <c r="C986" s="157" t="s">
        <v>631</v>
      </c>
      <c r="D986" s="24" t="s">
        <v>613</v>
      </c>
      <c r="E986" s="24"/>
      <c r="F986" s="24"/>
      <c r="G986" s="203" t="s">
        <v>24</v>
      </c>
      <c r="H986" s="203" t="s">
        <v>24</v>
      </c>
      <c r="I986" s="241">
        <v>45261</v>
      </c>
      <c r="J986" s="253">
        <v>0</v>
      </c>
      <c r="K986" s="159">
        <v>-5000</v>
      </c>
      <c r="L986" s="250">
        <f t="shared" si="15"/>
        <v>1406775.0182272724</v>
      </c>
      <c r="M986" s="259"/>
    </row>
    <row r="987" spans="2:13" x14ac:dyDescent="0.25">
      <c r="B987" s="46">
        <f>SUBTOTAL(103,$C$10:C987)</f>
        <v>978</v>
      </c>
      <c r="C987" s="157" t="s">
        <v>978</v>
      </c>
      <c r="D987" s="24" t="s">
        <v>989</v>
      </c>
      <c r="E987" s="24"/>
      <c r="F987" s="24"/>
      <c r="G987" s="203" t="s">
        <v>24</v>
      </c>
      <c r="H987" s="203" t="s">
        <v>24</v>
      </c>
      <c r="I987" s="241">
        <v>45261</v>
      </c>
      <c r="J987" s="249">
        <v>0</v>
      </c>
      <c r="K987" s="159">
        <v>-5000</v>
      </c>
      <c r="L987" s="250">
        <f t="shared" si="15"/>
        <v>1401775.0182272724</v>
      </c>
      <c r="M987" s="259"/>
    </row>
    <row r="988" spans="2:13" x14ac:dyDescent="0.25">
      <c r="B988" s="46">
        <f>SUBTOTAL(103,$C$10:C988)</f>
        <v>979</v>
      </c>
      <c r="C988" s="155" t="s">
        <v>596</v>
      </c>
      <c r="D988" s="24" t="s">
        <v>607</v>
      </c>
      <c r="E988" s="24"/>
      <c r="F988" s="24"/>
      <c r="G988" s="203" t="s">
        <v>581</v>
      </c>
      <c r="H988" s="208" t="s">
        <v>434</v>
      </c>
      <c r="I988" s="241">
        <v>45261</v>
      </c>
      <c r="J988" s="249">
        <v>0</v>
      </c>
      <c r="K988" s="159">
        <v>-13100</v>
      </c>
      <c r="L988" s="250">
        <f t="shared" si="15"/>
        <v>1388675.0182272724</v>
      </c>
      <c r="M988" s="259"/>
    </row>
    <row r="989" spans="2:13" x14ac:dyDescent="0.25">
      <c r="B989" s="46">
        <f>SUBTOTAL(103,$C$10:C989)</f>
        <v>980</v>
      </c>
      <c r="C989" s="24" t="s">
        <v>597</v>
      </c>
      <c r="D989" s="24" t="s">
        <v>607</v>
      </c>
      <c r="E989" s="24"/>
      <c r="F989" s="24"/>
      <c r="G989" s="203" t="s">
        <v>581</v>
      </c>
      <c r="H989" s="208" t="s">
        <v>434</v>
      </c>
      <c r="I989" s="241">
        <v>45261</v>
      </c>
      <c r="J989" s="249">
        <v>0</v>
      </c>
      <c r="K989" s="159">
        <v>-6171.6450000000004</v>
      </c>
      <c r="L989" s="250">
        <f t="shared" si="15"/>
        <v>1382503.3732272724</v>
      </c>
      <c r="M989" s="259"/>
    </row>
    <row r="990" spans="2:13" x14ac:dyDescent="0.25">
      <c r="B990" s="46">
        <f>SUBTOTAL(103,$C$10:C990)</f>
        <v>981</v>
      </c>
      <c r="C990" s="24" t="s">
        <v>598</v>
      </c>
      <c r="D990" s="24" t="s">
        <v>607</v>
      </c>
      <c r="E990" s="24"/>
      <c r="F990" s="24"/>
      <c r="G990" s="203" t="s">
        <v>581</v>
      </c>
      <c r="H990" s="208" t="s">
        <v>434</v>
      </c>
      <c r="I990" s="241">
        <v>45261</v>
      </c>
      <c r="J990" s="249">
        <v>0</v>
      </c>
      <c r="K990" s="159">
        <v>-19999.996999999999</v>
      </c>
      <c r="L990" s="250">
        <f t="shared" si="15"/>
        <v>1362503.3762272724</v>
      </c>
      <c r="M990" s="259"/>
    </row>
    <row r="991" spans="2:13" x14ac:dyDescent="0.25">
      <c r="B991" s="46">
        <f>SUBTOTAL(103,$C$10:C991)</f>
        <v>982</v>
      </c>
      <c r="C991" s="155" t="s">
        <v>793</v>
      </c>
      <c r="D991" s="24" t="s">
        <v>608</v>
      </c>
      <c r="E991" s="24"/>
      <c r="F991" s="24"/>
      <c r="G991" s="203" t="s">
        <v>675</v>
      </c>
      <c r="H991" s="203" t="s">
        <v>676</v>
      </c>
      <c r="I991" s="241">
        <v>45261</v>
      </c>
      <c r="J991" s="249">
        <v>0</v>
      </c>
      <c r="K991" s="159">
        <v>-10680</v>
      </c>
      <c r="L991" s="250">
        <f t="shared" si="15"/>
        <v>1351823.3762272724</v>
      </c>
      <c r="M991" s="259"/>
    </row>
    <row r="992" spans="2:13" x14ac:dyDescent="0.25">
      <c r="B992" s="46">
        <f>SUBTOTAL(103,$C$10:C992)</f>
        <v>983</v>
      </c>
      <c r="C992" s="155" t="s">
        <v>793</v>
      </c>
      <c r="D992" s="100" t="s">
        <v>1129</v>
      </c>
      <c r="E992" s="100"/>
      <c r="F992" s="100"/>
      <c r="G992" s="203" t="s">
        <v>675</v>
      </c>
      <c r="H992" s="203" t="s">
        <v>676</v>
      </c>
      <c r="I992" s="241">
        <v>45261</v>
      </c>
      <c r="J992" s="249">
        <v>0</v>
      </c>
      <c r="K992" s="159">
        <v>-6000</v>
      </c>
      <c r="L992" s="250">
        <f t="shared" si="15"/>
        <v>1345823.3762272724</v>
      </c>
      <c r="M992" s="259"/>
    </row>
    <row r="993" spans="2:13" x14ac:dyDescent="0.25">
      <c r="B993" s="46">
        <f>SUBTOTAL(103,$C$10:C993)</f>
        <v>984</v>
      </c>
      <c r="C993" s="155" t="s">
        <v>599</v>
      </c>
      <c r="D993" s="100" t="s">
        <v>607</v>
      </c>
      <c r="E993" s="100"/>
      <c r="F993" s="100"/>
      <c r="G993" s="227" t="s">
        <v>637</v>
      </c>
      <c r="H993" s="208" t="s">
        <v>593</v>
      </c>
      <c r="I993" s="241">
        <v>45261</v>
      </c>
      <c r="J993" s="249">
        <v>0</v>
      </c>
      <c r="K993" s="159">
        <v>-20500</v>
      </c>
      <c r="L993" s="250">
        <f t="shared" si="15"/>
        <v>1325323.3762272724</v>
      </c>
      <c r="M993" s="259"/>
    </row>
    <row r="994" spans="2:13" x14ac:dyDescent="0.25">
      <c r="B994" s="46">
        <f>SUBTOTAL(103,$C$10:C994)</f>
        <v>985</v>
      </c>
      <c r="C994" s="155" t="s">
        <v>600</v>
      </c>
      <c r="D994" s="24" t="s">
        <v>608</v>
      </c>
      <c r="E994" s="24"/>
      <c r="F994" s="24"/>
      <c r="G994" s="227" t="s">
        <v>1049</v>
      </c>
      <c r="H994" s="208" t="s">
        <v>1116</v>
      </c>
      <c r="I994" s="241">
        <v>45261</v>
      </c>
      <c r="J994" s="249">
        <v>0</v>
      </c>
      <c r="K994" s="159">
        <v>-15360</v>
      </c>
      <c r="L994" s="250">
        <f t="shared" si="15"/>
        <v>1309963.3762272724</v>
      </c>
      <c r="M994" s="259"/>
    </row>
    <row r="995" spans="2:13" x14ac:dyDescent="0.25">
      <c r="B995" s="46">
        <f>SUBTOTAL(103,$C$10:C995)</f>
        <v>986</v>
      </c>
      <c r="C995" s="155" t="s">
        <v>600</v>
      </c>
      <c r="D995" s="100" t="s">
        <v>1129</v>
      </c>
      <c r="E995" s="100"/>
      <c r="F995" s="100"/>
      <c r="G995" s="227" t="s">
        <v>1049</v>
      </c>
      <c r="H995" s="208" t="s">
        <v>1116</v>
      </c>
      <c r="I995" s="241">
        <v>45261</v>
      </c>
      <c r="J995" s="249">
        <v>0</v>
      </c>
      <c r="K995" s="159">
        <v>-12000</v>
      </c>
      <c r="L995" s="250">
        <f t="shared" si="15"/>
        <v>1297963.3762272724</v>
      </c>
      <c r="M995" s="259"/>
    </row>
    <row r="996" spans="2:13" x14ac:dyDescent="0.25">
      <c r="B996" s="46">
        <f>SUBTOTAL(103,$C$10:C996)</f>
        <v>987</v>
      </c>
      <c r="C996" s="154" t="s">
        <v>692</v>
      </c>
      <c r="D996" s="24" t="s">
        <v>1121</v>
      </c>
      <c r="E996" s="24"/>
      <c r="F996" s="24"/>
      <c r="G996" s="203" t="s">
        <v>581</v>
      </c>
      <c r="H996" s="208" t="s">
        <v>434</v>
      </c>
      <c r="I996" s="241">
        <v>45261</v>
      </c>
      <c r="J996" s="249">
        <v>0</v>
      </c>
      <c r="K996" s="159">
        <v>-4994.7</v>
      </c>
      <c r="L996" s="250">
        <f t="shared" si="15"/>
        <v>1292968.6762272725</v>
      </c>
      <c r="M996" s="259"/>
    </row>
    <row r="997" spans="2:13" x14ac:dyDescent="0.25">
      <c r="B997" s="46">
        <f>SUBTOTAL(103,$C$10:C997)</f>
        <v>988</v>
      </c>
      <c r="C997" s="155" t="s">
        <v>601</v>
      </c>
      <c r="D997" s="24" t="s">
        <v>608</v>
      </c>
      <c r="E997" s="24"/>
      <c r="F997" s="24"/>
      <c r="G997" s="227" t="s">
        <v>1049</v>
      </c>
      <c r="H997" s="208" t="s">
        <v>1116</v>
      </c>
      <c r="I997" s="241">
        <v>45261</v>
      </c>
      <c r="J997" s="249">
        <v>0</v>
      </c>
      <c r="K997" s="159">
        <v>-5331</v>
      </c>
      <c r="L997" s="250">
        <f t="shared" si="15"/>
        <v>1287637.6762272725</v>
      </c>
      <c r="M997" s="259"/>
    </row>
    <row r="998" spans="2:13" x14ac:dyDescent="0.25">
      <c r="B998" s="46">
        <f>SUBTOTAL(103,$C$10:C998)</f>
        <v>989</v>
      </c>
      <c r="C998" s="24" t="s">
        <v>683</v>
      </c>
      <c r="D998" s="24" t="s">
        <v>608</v>
      </c>
      <c r="E998" s="24"/>
      <c r="F998" s="24"/>
      <c r="G998" s="227" t="s">
        <v>1049</v>
      </c>
      <c r="H998" s="208" t="s">
        <v>1116</v>
      </c>
      <c r="I998" s="241">
        <v>45261</v>
      </c>
      <c r="J998" s="249">
        <v>0</v>
      </c>
      <c r="K998" s="159">
        <v>-3840</v>
      </c>
      <c r="L998" s="250">
        <f t="shared" si="15"/>
        <v>1283797.6762272725</v>
      </c>
      <c r="M998" s="259"/>
    </row>
    <row r="999" spans="2:13" x14ac:dyDescent="0.25">
      <c r="B999" s="46">
        <f>SUBTOTAL(103,$C$10:C999)</f>
        <v>990</v>
      </c>
      <c r="C999" s="24" t="s">
        <v>683</v>
      </c>
      <c r="D999" s="100" t="s">
        <v>1129</v>
      </c>
      <c r="E999" s="100"/>
      <c r="F999" s="100"/>
      <c r="G999" s="227" t="s">
        <v>1049</v>
      </c>
      <c r="H999" s="208" t="s">
        <v>1116</v>
      </c>
      <c r="I999" s="241">
        <v>45261</v>
      </c>
      <c r="J999" s="249">
        <v>0</v>
      </c>
      <c r="K999" s="159">
        <v>-3000</v>
      </c>
      <c r="L999" s="250">
        <f t="shared" si="15"/>
        <v>1280797.6762272725</v>
      </c>
      <c r="M999" s="259"/>
    </row>
    <row r="1000" spans="2:13" x14ac:dyDescent="0.25">
      <c r="B1000" s="46">
        <f>SUBTOTAL(103,$C$10:C1000)</f>
        <v>991</v>
      </c>
      <c r="C1000" s="155" t="s">
        <v>603</v>
      </c>
      <c r="D1000" s="24" t="s">
        <v>607</v>
      </c>
      <c r="E1000" s="24"/>
      <c r="F1000" s="24"/>
      <c r="G1000" s="203" t="s">
        <v>581</v>
      </c>
      <c r="H1000" s="208" t="s">
        <v>434</v>
      </c>
      <c r="I1000" s="241">
        <v>45261</v>
      </c>
      <c r="J1000" s="249">
        <v>0</v>
      </c>
      <c r="K1000" s="159">
        <v>-3000</v>
      </c>
      <c r="L1000" s="250">
        <f t="shared" si="15"/>
        <v>1277797.6762272725</v>
      </c>
      <c r="M1000" s="259"/>
    </row>
    <row r="1001" spans="2:13" x14ac:dyDescent="0.25">
      <c r="B1001" s="46">
        <f>SUBTOTAL(103,$C$10:C1001)</f>
        <v>992</v>
      </c>
      <c r="C1001" s="155" t="s">
        <v>605</v>
      </c>
      <c r="D1001" s="24" t="s">
        <v>607</v>
      </c>
      <c r="E1001" s="24"/>
      <c r="F1001" s="24"/>
      <c r="G1001" s="203" t="s">
        <v>581</v>
      </c>
      <c r="H1001" s="208" t="s">
        <v>434</v>
      </c>
      <c r="I1001" s="241">
        <v>45261</v>
      </c>
      <c r="J1001" s="249">
        <v>0</v>
      </c>
      <c r="K1001" s="159">
        <v>-4863.54</v>
      </c>
      <c r="L1001" s="250">
        <f t="shared" si="15"/>
        <v>1272934.1362272725</v>
      </c>
      <c r="M1001" s="259"/>
    </row>
    <row r="1002" spans="2:13" x14ac:dyDescent="0.25">
      <c r="B1002" s="46">
        <f>SUBTOTAL(103,$C$10:C1002)</f>
        <v>993</v>
      </c>
      <c r="C1002" s="24" t="s">
        <v>131</v>
      </c>
      <c r="D1002" s="24" t="s">
        <v>1025</v>
      </c>
      <c r="E1002" s="24"/>
      <c r="F1002" s="24"/>
      <c r="G1002" s="203" t="s">
        <v>588</v>
      </c>
      <c r="H1002" s="208" t="s">
        <v>589</v>
      </c>
      <c r="I1002" s="241">
        <v>45267</v>
      </c>
      <c r="J1002" s="249">
        <v>0</v>
      </c>
      <c r="K1002" s="159">
        <v>-70000</v>
      </c>
      <c r="L1002" s="250">
        <f t="shared" si="15"/>
        <v>1202934.1362272725</v>
      </c>
      <c r="M1002" s="259"/>
    </row>
    <row r="1003" spans="2:13" x14ac:dyDescent="0.25">
      <c r="B1003" s="46">
        <f>SUBTOTAL(103,$C$10:C1003)</f>
        <v>994</v>
      </c>
      <c r="C1003" s="24" t="s">
        <v>596</v>
      </c>
      <c r="D1003" s="24" t="s">
        <v>607</v>
      </c>
      <c r="E1003" s="24"/>
      <c r="F1003" s="24"/>
      <c r="G1003" s="203" t="s">
        <v>581</v>
      </c>
      <c r="H1003" s="208" t="s">
        <v>434</v>
      </c>
      <c r="I1003" s="241">
        <v>45268</v>
      </c>
      <c r="J1003" s="249">
        <v>0</v>
      </c>
      <c r="K1003" s="159">
        <v>-13100</v>
      </c>
      <c r="L1003" s="250">
        <f t="shared" si="15"/>
        <v>1189834.1362272725</v>
      </c>
      <c r="M1003" s="259"/>
    </row>
    <row r="1004" spans="2:13" x14ac:dyDescent="0.25">
      <c r="B1004" s="46">
        <f>SUBTOTAL(103,$C$10:C1004)</f>
        <v>995</v>
      </c>
      <c r="C1004" s="24" t="s">
        <v>597</v>
      </c>
      <c r="D1004" s="24" t="s">
        <v>607</v>
      </c>
      <c r="E1004" s="24"/>
      <c r="F1004" s="24"/>
      <c r="G1004" s="203" t="s">
        <v>581</v>
      </c>
      <c r="H1004" s="208" t="s">
        <v>434</v>
      </c>
      <c r="I1004" s="241">
        <v>45268</v>
      </c>
      <c r="J1004" s="249">
        <v>0</v>
      </c>
      <c r="K1004" s="159">
        <v>-2300.3575000000001</v>
      </c>
      <c r="L1004" s="250">
        <f t="shared" si="15"/>
        <v>1187533.7787272725</v>
      </c>
      <c r="M1004" s="259"/>
    </row>
    <row r="1005" spans="2:13" x14ac:dyDescent="0.25">
      <c r="B1005" s="46">
        <f>SUBTOTAL(103,$C$10:C1005)</f>
        <v>996</v>
      </c>
      <c r="C1005" s="24" t="s">
        <v>598</v>
      </c>
      <c r="D1005" s="24" t="s">
        <v>607</v>
      </c>
      <c r="E1005" s="24"/>
      <c r="F1005" s="24"/>
      <c r="G1005" s="203" t="s">
        <v>581</v>
      </c>
      <c r="H1005" s="208" t="s">
        <v>434</v>
      </c>
      <c r="I1005" s="241">
        <v>45268</v>
      </c>
      <c r="J1005" s="249">
        <v>0</v>
      </c>
      <c r="K1005" s="159">
        <v>-19999.996999999999</v>
      </c>
      <c r="L1005" s="250">
        <f t="shared" si="15"/>
        <v>1167533.7817272726</v>
      </c>
      <c r="M1005" s="259"/>
    </row>
    <row r="1006" spans="2:13" x14ac:dyDescent="0.25">
      <c r="B1006" s="46">
        <f>SUBTOTAL(103,$C$10:C1006)</f>
        <v>997</v>
      </c>
      <c r="C1006" s="24" t="s">
        <v>793</v>
      </c>
      <c r="D1006" s="24" t="s">
        <v>608</v>
      </c>
      <c r="E1006" s="24"/>
      <c r="F1006" s="24"/>
      <c r="G1006" s="203" t="s">
        <v>675</v>
      </c>
      <c r="H1006" s="203" t="s">
        <v>676</v>
      </c>
      <c r="I1006" s="241">
        <v>45268</v>
      </c>
      <c r="J1006" s="249">
        <v>0</v>
      </c>
      <c r="K1006" s="159">
        <v>-21680</v>
      </c>
      <c r="L1006" s="250">
        <f t="shared" si="15"/>
        <v>1145853.7817272726</v>
      </c>
      <c r="M1006" s="259"/>
    </row>
    <row r="1007" spans="2:13" x14ac:dyDescent="0.25">
      <c r="B1007" s="46">
        <f>SUBTOTAL(103,$C$10:C1007)</f>
        <v>998</v>
      </c>
      <c r="C1007" s="24" t="s">
        <v>599</v>
      </c>
      <c r="D1007" s="100" t="s">
        <v>607</v>
      </c>
      <c r="E1007" s="100"/>
      <c r="F1007" s="100"/>
      <c r="G1007" s="227" t="s">
        <v>637</v>
      </c>
      <c r="H1007" s="208" t="s">
        <v>593</v>
      </c>
      <c r="I1007" s="241">
        <v>45268</v>
      </c>
      <c r="J1007" s="249">
        <v>0</v>
      </c>
      <c r="K1007" s="159">
        <v>-23000</v>
      </c>
      <c r="L1007" s="250">
        <f t="shared" si="15"/>
        <v>1122853.7817272726</v>
      </c>
      <c r="M1007" s="259"/>
    </row>
    <row r="1008" spans="2:13" x14ac:dyDescent="0.25">
      <c r="B1008" s="46">
        <f>SUBTOTAL(103,$C$10:C1008)</f>
        <v>999</v>
      </c>
      <c r="C1008" s="24" t="s">
        <v>600</v>
      </c>
      <c r="D1008" s="24" t="s">
        <v>608</v>
      </c>
      <c r="E1008" s="24"/>
      <c r="F1008" s="24"/>
      <c r="G1008" s="227" t="s">
        <v>1049</v>
      </c>
      <c r="H1008" s="208" t="s">
        <v>1116</v>
      </c>
      <c r="I1008" s="241">
        <v>45268</v>
      </c>
      <c r="J1008" s="249">
        <v>0</v>
      </c>
      <c r="K1008" s="159">
        <v>-34691</v>
      </c>
      <c r="L1008" s="250">
        <f t="shared" si="15"/>
        <v>1088162.7817272726</v>
      </c>
      <c r="M1008" s="259"/>
    </row>
    <row r="1009" spans="2:13" x14ac:dyDescent="0.25">
      <c r="B1009" s="46">
        <f>SUBTOTAL(103,$C$10:C1009)</f>
        <v>1000</v>
      </c>
      <c r="C1009" s="24" t="s">
        <v>601</v>
      </c>
      <c r="D1009" s="24" t="s">
        <v>608</v>
      </c>
      <c r="E1009" s="24"/>
      <c r="F1009" s="24"/>
      <c r="G1009" s="227" t="s">
        <v>1049</v>
      </c>
      <c r="H1009" s="208" t="s">
        <v>1116</v>
      </c>
      <c r="I1009" s="241">
        <v>45268</v>
      </c>
      <c r="J1009" s="249">
        <v>0</v>
      </c>
      <c r="K1009" s="159">
        <v>-5331</v>
      </c>
      <c r="L1009" s="250">
        <f t="shared" si="15"/>
        <v>1082831.7817272726</v>
      </c>
      <c r="M1009" s="259"/>
    </row>
    <row r="1010" spans="2:13" x14ac:dyDescent="0.25">
      <c r="B1010" s="46">
        <f>SUBTOTAL(103,$C$10:C1010)</f>
        <v>1001</v>
      </c>
      <c r="C1010" s="24" t="s">
        <v>683</v>
      </c>
      <c r="D1010" s="24" t="s">
        <v>608</v>
      </c>
      <c r="E1010" s="24"/>
      <c r="F1010" s="24"/>
      <c r="G1010" s="227" t="s">
        <v>1049</v>
      </c>
      <c r="H1010" s="208" t="s">
        <v>1116</v>
      </c>
      <c r="I1010" s="241">
        <v>45268</v>
      </c>
      <c r="J1010" s="249">
        <v>0</v>
      </c>
      <c r="K1010" s="159">
        <v>-3840</v>
      </c>
      <c r="L1010" s="250">
        <f t="shared" si="15"/>
        <v>1078991.7817272726</v>
      </c>
      <c r="M1010" s="259"/>
    </row>
    <row r="1011" spans="2:13" x14ac:dyDescent="0.25">
      <c r="B1011" s="46">
        <f>SUBTOTAL(103,$C$10:C1011)</f>
        <v>1002</v>
      </c>
      <c r="C1011" s="24" t="s">
        <v>603</v>
      </c>
      <c r="D1011" s="24" t="s">
        <v>607</v>
      </c>
      <c r="E1011" s="24"/>
      <c r="F1011" s="24"/>
      <c r="G1011" s="203" t="s">
        <v>581</v>
      </c>
      <c r="H1011" s="208" t="s">
        <v>434</v>
      </c>
      <c r="I1011" s="241">
        <v>45268</v>
      </c>
      <c r="J1011" s="249">
        <v>0</v>
      </c>
      <c r="K1011" s="159">
        <v>-1289.04</v>
      </c>
      <c r="L1011" s="250">
        <f t="shared" si="15"/>
        <v>1077702.7417272725</v>
      </c>
      <c r="M1011" s="259"/>
    </row>
    <row r="1012" spans="2:13" x14ac:dyDescent="0.25">
      <c r="B1012" s="46">
        <f>SUBTOTAL(103,$C$10:C1012)</f>
        <v>1003</v>
      </c>
      <c r="C1012" s="24" t="s">
        <v>605</v>
      </c>
      <c r="D1012" s="226" t="s">
        <v>607</v>
      </c>
      <c r="E1012" s="226"/>
      <c r="F1012" s="226"/>
      <c r="G1012" s="227" t="s">
        <v>1066</v>
      </c>
      <c r="H1012" s="203" t="s">
        <v>1077</v>
      </c>
      <c r="I1012" s="241">
        <v>45268</v>
      </c>
      <c r="J1012" s="249">
        <v>0</v>
      </c>
      <c r="K1012" s="159">
        <v>-1700</v>
      </c>
      <c r="L1012" s="250">
        <f t="shared" si="15"/>
        <v>1076002.7417272725</v>
      </c>
      <c r="M1012" s="259"/>
    </row>
    <row r="1013" spans="2:13" x14ac:dyDescent="0.25">
      <c r="B1013" s="46">
        <f>SUBTOTAL(103,$C$10:C1013)</f>
        <v>1004</v>
      </c>
      <c r="C1013" s="24" t="s">
        <v>605</v>
      </c>
      <c r="D1013" s="100" t="s">
        <v>607</v>
      </c>
      <c r="E1013" s="100"/>
      <c r="F1013" s="100"/>
      <c r="G1013" s="203" t="s">
        <v>619</v>
      </c>
      <c r="H1013" s="208" t="s">
        <v>621</v>
      </c>
      <c r="I1013" s="241">
        <v>45268</v>
      </c>
      <c r="J1013" s="249">
        <v>0</v>
      </c>
      <c r="K1013" s="159">
        <v>-7751.03</v>
      </c>
      <c r="L1013" s="250">
        <f t="shared" si="15"/>
        <v>1068251.7117272725</v>
      </c>
      <c r="M1013" s="259"/>
    </row>
    <row r="1014" spans="2:13" x14ac:dyDescent="0.25">
      <c r="B1014" s="46">
        <f>SUBTOTAL(103,$C$10:C1014)</f>
        <v>1005</v>
      </c>
      <c r="C1014" s="24" t="s">
        <v>673</v>
      </c>
      <c r="D1014" s="24" t="s">
        <v>775</v>
      </c>
      <c r="E1014" s="24"/>
      <c r="F1014" s="24"/>
      <c r="G1014" s="203" t="s">
        <v>675</v>
      </c>
      <c r="H1014" s="203" t="s">
        <v>676</v>
      </c>
      <c r="I1014" s="241">
        <v>45272</v>
      </c>
      <c r="J1014" s="249">
        <v>0</v>
      </c>
      <c r="K1014" s="159">
        <v>-7000</v>
      </c>
      <c r="L1014" s="250">
        <f t="shared" si="15"/>
        <v>1061251.7117272725</v>
      </c>
      <c r="M1014" s="259"/>
    </row>
    <row r="1015" spans="2:13" x14ac:dyDescent="0.25">
      <c r="B1015" s="46">
        <f>SUBTOTAL(103,$C$10:C1015)</f>
        <v>1006</v>
      </c>
      <c r="C1015" s="24" t="s">
        <v>131</v>
      </c>
      <c r="D1015" s="24" t="s">
        <v>1030</v>
      </c>
      <c r="E1015" s="24"/>
      <c r="F1015" s="24"/>
      <c r="G1015" s="203" t="s">
        <v>588</v>
      </c>
      <c r="H1015" s="208" t="s">
        <v>589</v>
      </c>
      <c r="I1015" s="241">
        <v>45274</v>
      </c>
      <c r="J1015" s="249">
        <v>0</v>
      </c>
      <c r="K1015" s="159">
        <v>-500000</v>
      </c>
      <c r="L1015" s="250">
        <f t="shared" si="15"/>
        <v>561251.71172727249</v>
      </c>
      <c r="M1015" s="259"/>
    </row>
    <row r="1016" spans="2:13" x14ac:dyDescent="0.25">
      <c r="B1016" s="46">
        <f>SUBTOTAL(103,$C$10:C1016)</f>
        <v>1007</v>
      </c>
      <c r="C1016" s="158" t="s">
        <v>749</v>
      </c>
      <c r="D1016" s="24" t="s">
        <v>549</v>
      </c>
      <c r="E1016" s="24"/>
      <c r="F1016" s="24"/>
      <c r="G1016" s="203" t="s">
        <v>588</v>
      </c>
      <c r="H1016" s="208" t="s">
        <v>589</v>
      </c>
      <c r="I1016" s="241">
        <v>45274</v>
      </c>
      <c r="J1016" s="249">
        <v>0</v>
      </c>
      <c r="K1016" s="159">
        <v>-2500</v>
      </c>
      <c r="L1016" s="250">
        <f t="shared" si="15"/>
        <v>558751.71172727249</v>
      </c>
      <c r="M1016" s="259"/>
    </row>
    <row r="1017" spans="2:13" x14ac:dyDescent="0.25">
      <c r="B1017" s="46">
        <f>SUBTOTAL(103,$C$10:C1017)</f>
        <v>1008</v>
      </c>
      <c r="C1017" s="24" t="s">
        <v>596</v>
      </c>
      <c r="D1017" s="24" t="s">
        <v>607</v>
      </c>
      <c r="E1017" s="24"/>
      <c r="F1017" s="24"/>
      <c r="G1017" s="203" t="s">
        <v>581</v>
      </c>
      <c r="H1017" s="208" t="s">
        <v>434</v>
      </c>
      <c r="I1017" s="241">
        <v>45275</v>
      </c>
      <c r="J1017" s="249">
        <v>0</v>
      </c>
      <c r="K1017" s="159">
        <v>-10100</v>
      </c>
      <c r="L1017" s="250">
        <f t="shared" si="15"/>
        <v>548651.71172727249</v>
      </c>
      <c r="M1017" s="259"/>
    </row>
    <row r="1018" spans="2:13" x14ac:dyDescent="0.25">
      <c r="B1018" s="46">
        <f>SUBTOTAL(103,$C$10:C1018)</f>
        <v>1009</v>
      </c>
      <c r="C1018" s="24" t="s">
        <v>640</v>
      </c>
      <c r="D1018" s="24" t="s">
        <v>608</v>
      </c>
      <c r="E1018" s="24"/>
      <c r="F1018" s="24"/>
      <c r="G1018" s="227" t="s">
        <v>583</v>
      </c>
      <c r="H1018" s="208" t="s">
        <v>584</v>
      </c>
      <c r="I1018" s="241">
        <v>45275</v>
      </c>
      <c r="J1018" s="249">
        <v>0</v>
      </c>
      <c r="K1018" s="159">
        <v>-20140</v>
      </c>
      <c r="L1018" s="250">
        <f t="shared" si="15"/>
        <v>528511.71172727249</v>
      </c>
      <c r="M1018" s="259"/>
    </row>
    <row r="1019" spans="2:13" x14ac:dyDescent="0.25">
      <c r="B1019" s="46">
        <f>SUBTOTAL(103,$C$10:C1019)</f>
        <v>1010</v>
      </c>
      <c r="C1019" s="24" t="s">
        <v>598</v>
      </c>
      <c r="D1019" s="24" t="s">
        <v>607</v>
      </c>
      <c r="E1019" s="24"/>
      <c r="F1019" s="24"/>
      <c r="G1019" s="203" t="s">
        <v>581</v>
      </c>
      <c r="H1019" s="208" t="s">
        <v>434</v>
      </c>
      <c r="I1019" s="241">
        <v>45275</v>
      </c>
      <c r="J1019" s="249">
        <v>0</v>
      </c>
      <c r="K1019" s="159">
        <v>-20000.956999999999</v>
      </c>
      <c r="L1019" s="250">
        <f t="shared" si="15"/>
        <v>508510.75472727249</v>
      </c>
      <c r="M1019" s="259"/>
    </row>
    <row r="1020" spans="2:13" x14ac:dyDescent="0.25">
      <c r="B1020" s="46">
        <f>SUBTOTAL(103,$C$10:C1020)</f>
        <v>1011</v>
      </c>
      <c r="C1020" s="24" t="s">
        <v>793</v>
      </c>
      <c r="D1020" s="24" t="s">
        <v>608</v>
      </c>
      <c r="E1020" s="24"/>
      <c r="F1020" s="24"/>
      <c r="G1020" s="203" t="s">
        <v>675</v>
      </c>
      <c r="H1020" s="203" t="s">
        <v>676</v>
      </c>
      <c r="I1020" s="241">
        <v>45275</v>
      </c>
      <c r="J1020" s="249">
        <v>0</v>
      </c>
      <c r="K1020" s="159">
        <v>-16740</v>
      </c>
      <c r="L1020" s="250">
        <f t="shared" si="15"/>
        <v>491770.75472727249</v>
      </c>
      <c r="M1020" s="259"/>
    </row>
    <row r="1021" spans="2:13" x14ac:dyDescent="0.25">
      <c r="B1021" s="46">
        <f>SUBTOTAL(103,$C$10:C1021)</f>
        <v>1012</v>
      </c>
      <c r="C1021" s="24" t="s">
        <v>599</v>
      </c>
      <c r="D1021" s="100" t="s">
        <v>607</v>
      </c>
      <c r="E1021" s="100"/>
      <c r="F1021" s="100"/>
      <c r="G1021" s="227" t="s">
        <v>637</v>
      </c>
      <c r="H1021" s="208" t="s">
        <v>593</v>
      </c>
      <c r="I1021" s="241">
        <v>45275</v>
      </c>
      <c r="J1021" s="249">
        <v>0</v>
      </c>
      <c r="K1021" s="159">
        <v>-18000</v>
      </c>
      <c r="L1021" s="250">
        <f t="shared" si="15"/>
        <v>473770.75472727249</v>
      </c>
      <c r="M1021" s="259"/>
    </row>
    <row r="1022" spans="2:13" x14ac:dyDescent="0.25">
      <c r="B1022" s="46">
        <f>SUBTOTAL(103,$C$10:C1022)</f>
        <v>1013</v>
      </c>
      <c r="C1022" s="24" t="s">
        <v>599</v>
      </c>
      <c r="D1022" s="24" t="s">
        <v>1040</v>
      </c>
      <c r="E1022" s="24"/>
      <c r="F1022" s="24"/>
      <c r="G1022" s="227" t="s">
        <v>637</v>
      </c>
      <c r="H1022" s="208" t="s">
        <v>593</v>
      </c>
      <c r="I1022" s="241">
        <v>45275</v>
      </c>
      <c r="J1022" s="249">
        <v>0</v>
      </c>
      <c r="K1022" s="159">
        <v>-5000</v>
      </c>
      <c r="L1022" s="250">
        <f t="shared" si="15"/>
        <v>468770.75472727249</v>
      </c>
      <c r="M1022" s="259"/>
    </row>
    <row r="1023" spans="2:13" x14ac:dyDescent="0.25">
      <c r="B1023" s="46">
        <f>SUBTOTAL(103,$C$10:C1023)</f>
        <v>1014</v>
      </c>
      <c r="C1023" s="24" t="s">
        <v>600</v>
      </c>
      <c r="D1023" s="24" t="s">
        <v>608</v>
      </c>
      <c r="E1023" s="24"/>
      <c r="F1023" s="24"/>
      <c r="G1023" s="227" t="s">
        <v>1049</v>
      </c>
      <c r="H1023" s="208" t="s">
        <v>1116</v>
      </c>
      <c r="I1023" s="241">
        <v>45275</v>
      </c>
      <c r="J1023" s="249">
        <v>0</v>
      </c>
      <c r="K1023" s="159">
        <v>-15331</v>
      </c>
      <c r="L1023" s="250">
        <f t="shared" si="15"/>
        <v>453439.75472727249</v>
      </c>
      <c r="M1023" s="259"/>
    </row>
    <row r="1024" spans="2:13" x14ac:dyDescent="0.25">
      <c r="B1024" s="46">
        <f>SUBTOTAL(103,$C$10:C1024)</f>
        <v>1015</v>
      </c>
      <c r="C1024" s="154" t="s">
        <v>692</v>
      </c>
      <c r="D1024" s="24" t="s">
        <v>608</v>
      </c>
      <c r="E1024" s="24"/>
      <c r="F1024" s="24"/>
      <c r="G1024" s="203" t="s">
        <v>581</v>
      </c>
      <c r="H1024" s="208" t="s">
        <v>434</v>
      </c>
      <c r="I1024" s="241">
        <v>45275</v>
      </c>
      <c r="J1024" s="249">
        <v>0</v>
      </c>
      <c r="K1024" s="159">
        <v>-4250</v>
      </c>
      <c r="L1024" s="250">
        <f t="shared" si="15"/>
        <v>449189.75472727249</v>
      </c>
      <c r="M1024" s="259"/>
    </row>
    <row r="1025" spans="2:13" x14ac:dyDescent="0.25">
      <c r="B1025" s="46">
        <f>SUBTOTAL(103,$C$10:C1025)</f>
        <v>1016</v>
      </c>
      <c r="C1025" s="157" t="s">
        <v>693</v>
      </c>
      <c r="D1025" s="24" t="s">
        <v>608</v>
      </c>
      <c r="E1025" s="24"/>
      <c r="F1025" s="24"/>
      <c r="G1025" s="203" t="s">
        <v>581</v>
      </c>
      <c r="H1025" s="208" t="s">
        <v>434</v>
      </c>
      <c r="I1025" s="241">
        <v>45275</v>
      </c>
      <c r="J1025" s="249">
        <v>0</v>
      </c>
      <c r="K1025" s="159">
        <v>-4250</v>
      </c>
      <c r="L1025" s="250">
        <f t="shared" si="15"/>
        <v>444939.75472727249</v>
      </c>
      <c r="M1025" s="259"/>
    </row>
    <row r="1026" spans="2:13" x14ac:dyDescent="0.25">
      <c r="B1026" s="46">
        <f>SUBTOTAL(103,$C$10:C1026)</f>
        <v>1017</v>
      </c>
      <c r="C1026" s="24" t="s">
        <v>596</v>
      </c>
      <c r="D1026" s="24" t="s">
        <v>608</v>
      </c>
      <c r="E1026" s="24"/>
      <c r="F1026" s="24"/>
      <c r="G1026" s="203" t="s">
        <v>581</v>
      </c>
      <c r="H1026" s="208" t="s">
        <v>434</v>
      </c>
      <c r="I1026" s="241">
        <v>45275</v>
      </c>
      <c r="J1026" s="249">
        <v>0</v>
      </c>
      <c r="K1026" s="159">
        <v>-42500</v>
      </c>
      <c r="L1026" s="250">
        <f t="shared" si="15"/>
        <v>402439.75472727249</v>
      </c>
      <c r="M1026" s="259"/>
    </row>
    <row r="1027" spans="2:13" x14ac:dyDescent="0.25">
      <c r="B1027" s="46">
        <f>SUBTOTAL(103,$C$10:C1027)</f>
        <v>1018</v>
      </c>
      <c r="C1027" s="24" t="s">
        <v>598</v>
      </c>
      <c r="D1027" s="24" t="s">
        <v>608</v>
      </c>
      <c r="E1027" s="24"/>
      <c r="F1027" s="24"/>
      <c r="G1027" s="203" t="s">
        <v>581</v>
      </c>
      <c r="H1027" s="208" t="s">
        <v>434</v>
      </c>
      <c r="I1027" s="241">
        <v>45275</v>
      </c>
      <c r="J1027" s="249">
        <v>0</v>
      </c>
      <c r="K1027" s="159">
        <v>-51000</v>
      </c>
      <c r="L1027" s="250">
        <f t="shared" si="15"/>
        <v>351439.75472727249</v>
      </c>
      <c r="M1027" s="259"/>
    </row>
    <row r="1028" spans="2:13" x14ac:dyDescent="0.25">
      <c r="B1028" s="46">
        <f>SUBTOTAL(103,$C$10:C1028)</f>
        <v>1019</v>
      </c>
      <c r="C1028" s="24" t="s">
        <v>597</v>
      </c>
      <c r="D1028" s="24" t="s">
        <v>608</v>
      </c>
      <c r="E1028" s="24"/>
      <c r="F1028" s="24"/>
      <c r="G1028" s="203" t="s">
        <v>581</v>
      </c>
      <c r="H1028" s="208" t="s">
        <v>434</v>
      </c>
      <c r="I1028" s="241">
        <v>45275</v>
      </c>
      <c r="J1028" s="249">
        <v>0</v>
      </c>
      <c r="K1028" s="159">
        <v>-24500</v>
      </c>
      <c r="L1028" s="250">
        <f t="shared" si="15"/>
        <v>326939.75472727249</v>
      </c>
      <c r="M1028" s="259"/>
    </row>
    <row r="1029" spans="2:13" x14ac:dyDescent="0.25">
      <c r="B1029" s="46">
        <f>SUBTOTAL(103,$C$10:C1029)</f>
        <v>1020</v>
      </c>
      <c r="C1029" s="154" t="s">
        <v>692</v>
      </c>
      <c r="D1029" s="24" t="s">
        <v>1130</v>
      </c>
      <c r="E1029" s="24"/>
      <c r="F1029" s="24"/>
      <c r="G1029" s="203" t="s">
        <v>581</v>
      </c>
      <c r="H1029" s="208" t="s">
        <v>434</v>
      </c>
      <c r="I1029" s="241">
        <v>45275</v>
      </c>
      <c r="J1029" s="249">
        <v>0</v>
      </c>
      <c r="K1029" s="159">
        <v>-19600</v>
      </c>
      <c r="L1029" s="250">
        <f t="shared" si="15"/>
        <v>307339.75472727249</v>
      </c>
      <c r="M1029" s="259"/>
    </row>
    <row r="1030" spans="2:13" x14ac:dyDescent="0.25">
      <c r="B1030" s="46">
        <f>SUBTOTAL(103,$C$10:C1030)</f>
        <v>1021</v>
      </c>
      <c r="C1030" s="24" t="s">
        <v>601</v>
      </c>
      <c r="D1030" s="24" t="s">
        <v>608</v>
      </c>
      <c r="E1030" s="24"/>
      <c r="F1030" s="24"/>
      <c r="G1030" s="227" t="s">
        <v>1049</v>
      </c>
      <c r="H1030" s="208" t="s">
        <v>1116</v>
      </c>
      <c r="I1030" s="241">
        <v>45275</v>
      </c>
      <c r="J1030" s="249">
        <v>0</v>
      </c>
      <c r="K1030" s="159">
        <v>-5331</v>
      </c>
      <c r="L1030" s="250">
        <f t="shared" si="15"/>
        <v>302008.75472727249</v>
      </c>
      <c r="M1030" s="259"/>
    </row>
    <row r="1031" spans="2:13" x14ac:dyDescent="0.25">
      <c r="B1031" s="46">
        <f>SUBTOTAL(103,$C$10:C1031)</f>
        <v>1022</v>
      </c>
      <c r="C1031" s="24" t="s">
        <v>683</v>
      </c>
      <c r="D1031" s="24" t="s">
        <v>608</v>
      </c>
      <c r="E1031" s="24"/>
      <c r="F1031" s="24"/>
      <c r="G1031" s="227" t="s">
        <v>1049</v>
      </c>
      <c r="H1031" s="208" t="s">
        <v>1116</v>
      </c>
      <c r="I1031" s="241">
        <v>45275</v>
      </c>
      <c r="J1031" s="249">
        <v>0</v>
      </c>
      <c r="K1031" s="159">
        <v>-3840</v>
      </c>
      <c r="L1031" s="250">
        <f t="shared" si="15"/>
        <v>298168.75472727249</v>
      </c>
      <c r="M1031" s="259"/>
    </row>
    <row r="1032" spans="2:13" x14ac:dyDescent="0.25">
      <c r="B1032" s="46">
        <f>SUBTOTAL(103,$C$10:C1032)</f>
        <v>1023</v>
      </c>
      <c r="C1032" s="24" t="s">
        <v>667</v>
      </c>
      <c r="D1032" s="100" t="s">
        <v>607</v>
      </c>
      <c r="E1032" s="100"/>
      <c r="F1032" s="100"/>
      <c r="G1032" s="203" t="s">
        <v>619</v>
      </c>
      <c r="H1032" s="208" t="s">
        <v>621</v>
      </c>
      <c r="I1032" s="241">
        <v>45275</v>
      </c>
      <c r="J1032" s="249">
        <v>0</v>
      </c>
      <c r="K1032" s="159">
        <v>-1000</v>
      </c>
      <c r="L1032" s="250">
        <f t="shared" si="15"/>
        <v>297168.75472727249</v>
      </c>
      <c r="M1032" s="259"/>
    </row>
    <row r="1033" spans="2:13" x14ac:dyDescent="0.25">
      <c r="B1033" s="46">
        <f>SUBTOTAL(103,$C$10:C1033)</f>
        <v>1024</v>
      </c>
      <c r="C1033" s="24" t="s">
        <v>603</v>
      </c>
      <c r="D1033" s="24" t="s">
        <v>607</v>
      </c>
      <c r="E1033" s="24"/>
      <c r="F1033" s="24"/>
      <c r="G1033" s="203" t="s">
        <v>581</v>
      </c>
      <c r="H1033" s="208" t="s">
        <v>434</v>
      </c>
      <c r="I1033" s="241">
        <v>45275</v>
      </c>
      <c r="J1033" s="249">
        <v>0</v>
      </c>
      <c r="K1033" s="159">
        <v>-2000</v>
      </c>
      <c r="L1033" s="250">
        <f t="shared" si="15"/>
        <v>295168.75472727249</v>
      </c>
      <c r="M1033" s="259"/>
    </row>
    <row r="1034" spans="2:13" x14ac:dyDescent="0.25">
      <c r="B1034" s="46">
        <f>SUBTOTAL(103,$C$10:C1034)</f>
        <v>1025</v>
      </c>
      <c r="C1034" s="157" t="s">
        <v>843</v>
      </c>
      <c r="D1034" s="24" t="s">
        <v>701</v>
      </c>
      <c r="E1034" s="24"/>
      <c r="F1034" s="24"/>
      <c r="G1034" s="227" t="s">
        <v>1056</v>
      </c>
      <c r="H1034" s="203" t="s">
        <v>430</v>
      </c>
      <c r="I1034" s="241">
        <v>45275</v>
      </c>
      <c r="J1034" s="249">
        <v>0</v>
      </c>
      <c r="K1034" s="159">
        <v>-1450</v>
      </c>
      <c r="L1034" s="250">
        <f t="shared" si="15"/>
        <v>293718.75472727249</v>
      </c>
      <c r="M1034" s="259"/>
    </row>
    <row r="1035" spans="2:13" x14ac:dyDescent="0.25">
      <c r="B1035" s="46">
        <f>SUBTOTAL(103,$C$10:C1035)</f>
        <v>1026</v>
      </c>
      <c r="C1035" s="24" t="s">
        <v>24</v>
      </c>
      <c r="D1035" s="24" t="s">
        <v>1041</v>
      </c>
      <c r="E1035" s="24"/>
      <c r="F1035" s="24"/>
      <c r="G1035" s="203" t="s">
        <v>24</v>
      </c>
      <c r="H1035" s="203" t="s">
        <v>24</v>
      </c>
      <c r="I1035" s="241">
        <v>45275</v>
      </c>
      <c r="J1035" s="249">
        <v>0</v>
      </c>
      <c r="K1035" s="159">
        <v>-5000</v>
      </c>
      <c r="L1035" s="250">
        <f t="shared" si="15"/>
        <v>288718.75472727249</v>
      </c>
      <c r="M1035" s="259"/>
    </row>
    <row r="1036" spans="2:13" x14ac:dyDescent="0.25">
      <c r="B1036" s="46">
        <f>SUBTOTAL(103,$C$10:C1036)</f>
        <v>1027</v>
      </c>
      <c r="C1036" s="24" t="s">
        <v>653</v>
      </c>
      <c r="D1036" s="24" t="s">
        <v>656</v>
      </c>
      <c r="E1036" s="24"/>
      <c r="F1036" s="24"/>
      <c r="G1036" s="203" t="s">
        <v>581</v>
      </c>
      <c r="H1036" s="208" t="s">
        <v>434</v>
      </c>
      <c r="I1036" s="241">
        <v>45278</v>
      </c>
      <c r="J1036" s="253">
        <v>300000</v>
      </c>
      <c r="K1036" s="159">
        <v>0</v>
      </c>
      <c r="L1036" s="250">
        <f t="shared" si="15"/>
        <v>588718.75472727255</v>
      </c>
      <c r="M1036" s="259"/>
    </row>
    <row r="1037" spans="2:13" x14ac:dyDescent="0.25">
      <c r="B1037" s="46">
        <f>SUBTOTAL(103,$C$10:C1037)</f>
        <v>1028</v>
      </c>
      <c r="C1037" s="24" t="s">
        <v>653</v>
      </c>
      <c r="D1037" s="24" t="s">
        <v>681</v>
      </c>
      <c r="E1037" s="24"/>
      <c r="F1037" s="24"/>
      <c r="G1037" s="203" t="s">
        <v>581</v>
      </c>
      <c r="H1037" s="208" t="s">
        <v>434</v>
      </c>
      <c r="I1037" s="241">
        <v>45278</v>
      </c>
      <c r="J1037" s="253">
        <v>300000</v>
      </c>
      <c r="K1037" s="159">
        <v>0</v>
      </c>
      <c r="L1037" s="250">
        <f t="shared" ref="L1037:L1100" si="16">J1037+L1036+K1037</f>
        <v>888718.75472727255</v>
      </c>
      <c r="M1037" s="259"/>
    </row>
    <row r="1038" spans="2:13" x14ac:dyDescent="0.25">
      <c r="B1038" s="46">
        <f>SUBTOTAL(103,$C$10:C1038)</f>
        <v>1029</v>
      </c>
      <c r="C1038" s="24" t="s">
        <v>667</v>
      </c>
      <c r="D1038" s="100" t="s">
        <v>607</v>
      </c>
      <c r="E1038" s="100"/>
      <c r="F1038" s="100"/>
      <c r="G1038" s="203" t="s">
        <v>619</v>
      </c>
      <c r="H1038" s="208" t="s">
        <v>621</v>
      </c>
      <c r="I1038" s="241">
        <v>45278</v>
      </c>
      <c r="J1038" s="253">
        <v>0</v>
      </c>
      <c r="K1038" s="159">
        <v>-1000</v>
      </c>
      <c r="L1038" s="250">
        <f t="shared" si="16"/>
        <v>887718.75472727255</v>
      </c>
      <c r="M1038" s="259"/>
    </row>
    <row r="1039" spans="2:13" x14ac:dyDescent="0.25">
      <c r="B1039" s="46">
        <f>SUBTOTAL(103,$C$10:C1039)</f>
        <v>1030</v>
      </c>
      <c r="C1039" s="24" t="s">
        <v>977</v>
      </c>
      <c r="D1039" s="100" t="s">
        <v>1073</v>
      </c>
      <c r="E1039" s="100"/>
      <c r="F1039" s="100"/>
      <c r="G1039" s="203" t="s">
        <v>24</v>
      </c>
      <c r="H1039" s="203" t="s">
        <v>24</v>
      </c>
      <c r="I1039" s="241">
        <v>45278</v>
      </c>
      <c r="J1039" s="253">
        <v>0</v>
      </c>
      <c r="K1039" s="159">
        <v>-12000</v>
      </c>
      <c r="L1039" s="250">
        <f t="shared" si="16"/>
        <v>875718.75472727255</v>
      </c>
      <c r="M1039" s="259"/>
    </row>
    <row r="1040" spans="2:13" x14ac:dyDescent="0.25">
      <c r="B1040" s="46">
        <f>SUBTOTAL(103,$C$10:C1040)</f>
        <v>1031</v>
      </c>
      <c r="C1040" s="24" t="s">
        <v>631</v>
      </c>
      <c r="D1040" s="24" t="s">
        <v>613</v>
      </c>
      <c r="E1040" s="24"/>
      <c r="F1040" s="24"/>
      <c r="G1040" s="203" t="s">
        <v>24</v>
      </c>
      <c r="H1040" s="203" t="s">
        <v>24</v>
      </c>
      <c r="I1040" s="241">
        <v>45278</v>
      </c>
      <c r="J1040" s="253">
        <v>0</v>
      </c>
      <c r="K1040" s="159">
        <v>-5000</v>
      </c>
      <c r="L1040" s="250">
        <f t="shared" si="16"/>
        <v>870718.75472727255</v>
      </c>
      <c r="M1040" s="259"/>
    </row>
    <row r="1041" spans="2:13" x14ac:dyDescent="0.25">
      <c r="B1041" s="46">
        <f>SUBTOTAL(103,$C$10:C1041)</f>
        <v>1032</v>
      </c>
      <c r="C1041" s="158" t="s">
        <v>749</v>
      </c>
      <c r="D1041" s="24" t="s">
        <v>1042</v>
      </c>
      <c r="E1041" s="24"/>
      <c r="F1041" s="24"/>
      <c r="G1041" s="203" t="s">
        <v>588</v>
      </c>
      <c r="H1041" s="208" t="s">
        <v>589</v>
      </c>
      <c r="I1041" s="241">
        <v>45279</v>
      </c>
      <c r="J1041" s="253">
        <v>0</v>
      </c>
      <c r="K1041" s="159">
        <v>-2800</v>
      </c>
      <c r="L1041" s="250">
        <f t="shared" si="16"/>
        <v>867918.75472727255</v>
      </c>
      <c r="M1041" s="259"/>
    </row>
    <row r="1042" spans="2:13" x14ac:dyDescent="0.25">
      <c r="B1042" s="46">
        <f>SUBTOTAL(103,$C$10:C1042)</f>
        <v>1033</v>
      </c>
      <c r="C1042" s="24" t="s">
        <v>743</v>
      </c>
      <c r="D1042" s="24" t="s">
        <v>1028</v>
      </c>
      <c r="E1042" s="24"/>
      <c r="F1042" s="24"/>
      <c r="G1042" s="203" t="s">
        <v>581</v>
      </c>
      <c r="H1042" s="208" t="s">
        <v>434</v>
      </c>
      <c r="I1042" s="241">
        <v>45280</v>
      </c>
      <c r="J1042" s="253">
        <v>0</v>
      </c>
      <c r="K1042" s="159">
        <v>-2295</v>
      </c>
      <c r="L1042" s="250">
        <f t="shared" si="16"/>
        <v>865623.75472727255</v>
      </c>
      <c r="M1042" s="259"/>
    </row>
    <row r="1043" spans="2:13" x14ac:dyDescent="0.25">
      <c r="B1043" s="46">
        <f>SUBTOTAL(103,$C$10:C1043)</f>
        <v>1034</v>
      </c>
      <c r="C1043" s="24" t="s">
        <v>131</v>
      </c>
      <c r="D1043" s="24" t="s">
        <v>1032</v>
      </c>
      <c r="E1043" s="24"/>
      <c r="F1043" s="24"/>
      <c r="G1043" s="203" t="s">
        <v>588</v>
      </c>
      <c r="H1043" s="208" t="s">
        <v>589</v>
      </c>
      <c r="I1043" s="241">
        <v>45281</v>
      </c>
      <c r="J1043" s="249">
        <v>0</v>
      </c>
      <c r="K1043" s="159">
        <v>-300000</v>
      </c>
      <c r="L1043" s="250">
        <f t="shared" si="16"/>
        <v>565623.75472727255</v>
      </c>
      <c r="M1043" s="259"/>
    </row>
    <row r="1044" spans="2:13" x14ac:dyDescent="0.25">
      <c r="B1044" s="46">
        <f>SUBTOTAL(103,$C$10:C1044)</f>
        <v>1035</v>
      </c>
      <c r="C1044" s="100" t="s">
        <v>596</v>
      </c>
      <c r="D1044" s="24" t="s">
        <v>607</v>
      </c>
      <c r="E1044" s="24"/>
      <c r="F1044" s="24"/>
      <c r="G1044" s="203" t="s">
        <v>581</v>
      </c>
      <c r="H1044" s="208" t="s">
        <v>434</v>
      </c>
      <c r="I1044" s="241">
        <v>45282</v>
      </c>
      <c r="J1044" s="249">
        <v>0</v>
      </c>
      <c r="K1044" s="159">
        <v>-20200.0825</v>
      </c>
      <c r="L1044" s="250">
        <f t="shared" si="16"/>
        <v>545423.67222727253</v>
      </c>
      <c r="M1044" s="259"/>
    </row>
    <row r="1045" spans="2:13" x14ac:dyDescent="0.25">
      <c r="B1045" s="46">
        <f>SUBTOTAL(103,$C$10:C1045)</f>
        <v>1036</v>
      </c>
      <c r="C1045" s="24" t="s">
        <v>597</v>
      </c>
      <c r="D1045" s="24" t="s">
        <v>607</v>
      </c>
      <c r="E1045" s="24"/>
      <c r="F1045" s="24"/>
      <c r="G1045" s="203" t="s">
        <v>581</v>
      </c>
      <c r="H1045" s="208" t="s">
        <v>434</v>
      </c>
      <c r="I1045" s="241">
        <v>45282</v>
      </c>
      <c r="J1045" s="249">
        <v>0</v>
      </c>
      <c r="K1045" s="159">
        <v>-7250.38</v>
      </c>
      <c r="L1045" s="250">
        <f t="shared" si="16"/>
        <v>538173.29222727253</v>
      </c>
      <c r="M1045" s="259"/>
    </row>
    <row r="1046" spans="2:13" x14ac:dyDescent="0.25">
      <c r="B1046" s="46">
        <f>SUBTOTAL(103,$C$10:C1046)</f>
        <v>1037</v>
      </c>
      <c r="C1046" s="24" t="s">
        <v>597</v>
      </c>
      <c r="D1046" s="24" t="s">
        <v>608</v>
      </c>
      <c r="E1046" s="24"/>
      <c r="F1046" s="24"/>
      <c r="G1046" s="203" t="s">
        <v>581</v>
      </c>
      <c r="H1046" s="208" t="s">
        <v>434</v>
      </c>
      <c r="I1046" s="241">
        <v>45282</v>
      </c>
      <c r="J1046" s="249">
        <v>0</v>
      </c>
      <c r="K1046" s="159">
        <v>-6000</v>
      </c>
      <c r="L1046" s="250">
        <f t="shared" si="16"/>
        <v>532173.29222727253</v>
      </c>
      <c r="M1046" s="259"/>
    </row>
    <row r="1047" spans="2:13" x14ac:dyDescent="0.25">
      <c r="B1047" s="46">
        <f>SUBTOTAL(103,$C$10:C1047)</f>
        <v>1038</v>
      </c>
      <c r="C1047" s="24" t="s">
        <v>598</v>
      </c>
      <c r="D1047" s="24" t="s">
        <v>607</v>
      </c>
      <c r="E1047" s="24"/>
      <c r="F1047" s="24"/>
      <c r="G1047" s="203" t="s">
        <v>581</v>
      </c>
      <c r="H1047" s="208" t="s">
        <v>434</v>
      </c>
      <c r="I1047" s="241">
        <v>45282</v>
      </c>
      <c r="J1047" s="249">
        <v>0</v>
      </c>
      <c r="K1047" s="159">
        <v>-20000.956999999999</v>
      </c>
      <c r="L1047" s="250">
        <f t="shared" si="16"/>
        <v>512172.33522727253</v>
      </c>
      <c r="M1047" s="259"/>
    </row>
    <row r="1048" spans="2:13" x14ac:dyDescent="0.25">
      <c r="B1048" s="46">
        <f>SUBTOTAL(103,$C$10:C1048)</f>
        <v>1039</v>
      </c>
      <c r="C1048" s="24" t="s">
        <v>598</v>
      </c>
      <c r="D1048" s="24" t="s">
        <v>607</v>
      </c>
      <c r="E1048" s="24"/>
      <c r="F1048" s="24"/>
      <c r="G1048" s="203" t="s">
        <v>581</v>
      </c>
      <c r="H1048" s="208" t="s">
        <v>434</v>
      </c>
      <c r="I1048" s="241">
        <v>45282</v>
      </c>
      <c r="J1048" s="249">
        <v>0</v>
      </c>
      <c r="K1048" s="159">
        <v>-85000</v>
      </c>
      <c r="L1048" s="250">
        <f t="shared" si="16"/>
        <v>427172.33522727253</v>
      </c>
      <c r="M1048" s="259"/>
    </row>
    <row r="1049" spans="2:13" x14ac:dyDescent="0.25">
      <c r="B1049" s="46">
        <f>SUBTOTAL(103,$C$10:C1049)</f>
        <v>1040</v>
      </c>
      <c r="C1049" s="100" t="s">
        <v>599</v>
      </c>
      <c r="D1049" s="100" t="s">
        <v>607</v>
      </c>
      <c r="E1049" s="100"/>
      <c r="F1049" s="100"/>
      <c r="G1049" s="227" t="s">
        <v>637</v>
      </c>
      <c r="H1049" s="208" t="s">
        <v>593</v>
      </c>
      <c r="I1049" s="241">
        <v>45282</v>
      </c>
      <c r="J1049" s="249">
        <v>0</v>
      </c>
      <c r="K1049" s="159">
        <v>-18000</v>
      </c>
      <c r="L1049" s="250">
        <f t="shared" si="16"/>
        <v>409172.33522727253</v>
      </c>
      <c r="M1049" s="259"/>
    </row>
    <row r="1050" spans="2:13" x14ac:dyDescent="0.25">
      <c r="B1050" s="46">
        <f>SUBTOTAL(103,$C$10:C1050)</f>
        <v>1041</v>
      </c>
      <c r="C1050" s="100" t="s">
        <v>599</v>
      </c>
      <c r="D1050" s="100" t="s">
        <v>607</v>
      </c>
      <c r="E1050" s="100"/>
      <c r="F1050" s="100"/>
      <c r="G1050" s="227" t="s">
        <v>637</v>
      </c>
      <c r="H1050" s="208" t="s">
        <v>593</v>
      </c>
      <c r="I1050" s="241">
        <v>45282</v>
      </c>
      <c r="J1050" s="249">
        <v>0</v>
      </c>
      <c r="K1050" s="159">
        <v>-18000</v>
      </c>
      <c r="L1050" s="250">
        <f t="shared" si="16"/>
        <v>391172.33522727253</v>
      </c>
      <c r="M1050" s="259"/>
    </row>
    <row r="1051" spans="2:13" x14ac:dyDescent="0.25">
      <c r="B1051" s="46">
        <f>SUBTOTAL(103,$C$10:C1051)</f>
        <v>1042</v>
      </c>
      <c r="C1051" s="154" t="s">
        <v>692</v>
      </c>
      <c r="D1051" s="24" t="s">
        <v>608</v>
      </c>
      <c r="E1051" s="24"/>
      <c r="F1051" s="24"/>
      <c r="G1051" s="203" t="s">
        <v>581</v>
      </c>
      <c r="H1051" s="208" t="s">
        <v>434</v>
      </c>
      <c r="I1051" s="241">
        <v>45282</v>
      </c>
      <c r="J1051" s="249">
        <v>0</v>
      </c>
      <c r="K1051" s="159">
        <v>-6000</v>
      </c>
      <c r="L1051" s="250">
        <f t="shared" si="16"/>
        <v>385172.33522727253</v>
      </c>
      <c r="M1051" s="259"/>
    </row>
    <row r="1052" spans="2:13" x14ac:dyDescent="0.25">
      <c r="B1052" s="46">
        <f>SUBTOTAL(103,$C$10:C1052)</f>
        <v>1043</v>
      </c>
      <c r="C1052" s="100" t="s">
        <v>601</v>
      </c>
      <c r="D1052" s="24" t="s">
        <v>608</v>
      </c>
      <c r="E1052" s="24"/>
      <c r="F1052" s="24"/>
      <c r="G1052" s="227" t="s">
        <v>1049</v>
      </c>
      <c r="H1052" s="208" t="s">
        <v>1116</v>
      </c>
      <c r="I1052" s="241">
        <v>45282</v>
      </c>
      <c r="J1052" s="249">
        <v>0</v>
      </c>
      <c r="K1052" s="159">
        <v>-17300</v>
      </c>
      <c r="L1052" s="250">
        <f t="shared" si="16"/>
        <v>367872.33522727253</v>
      </c>
      <c r="M1052" s="259"/>
    </row>
    <row r="1053" spans="2:13" x14ac:dyDescent="0.25">
      <c r="B1053" s="46">
        <f>SUBTOTAL(103,$C$10:C1053)</f>
        <v>1044</v>
      </c>
      <c r="C1053" s="100" t="s">
        <v>601</v>
      </c>
      <c r="D1053" s="24" t="s">
        <v>608</v>
      </c>
      <c r="E1053" s="24"/>
      <c r="F1053" s="24"/>
      <c r="G1053" s="227" t="s">
        <v>1049</v>
      </c>
      <c r="H1053" s="208" t="s">
        <v>1116</v>
      </c>
      <c r="I1053" s="241">
        <v>45282</v>
      </c>
      <c r="J1053" s="249">
        <v>0</v>
      </c>
      <c r="K1053" s="159">
        <v>-5331</v>
      </c>
      <c r="L1053" s="250">
        <f t="shared" si="16"/>
        <v>362541.33522727253</v>
      </c>
      <c r="M1053" s="259"/>
    </row>
    <row r="1054" spans="2:13" x14ac:dyDescent="0.25">
      <c r="B1054" s="46">
        <f>SUBTOTAL(103,$C$10:C1054)</f>
        <v>1045</v>
      </c>
      <c r="C1054" s="100" t="s">
        <v>667</v>
      </c>
      <c r="D1054" s="100" t="s">
        <v>607</v>
      </c>
      <c r="E1054" s="100"/>
      <c r="F1054" s="100"/>
      <c r="G1054" s="203" t="s">
        <v>619</v>
      </c>
      <c r="H1054" s="208" t="s">
        <v>621</v>
      </c>
      <c r="I1054" s="241">
        <v>45282</v>
      </c>
      <c r="J1054" s="249">
        <v>0</v>
      </c>
      <c r="K1054" s="159">
        <v>-10000</v>
      </c>
      <c r="L1054" s="250">
        <f t="shared" si="16"/>
        <v>352541.33522727253</v>
      </c>
      <c r="M1054" s="259"/>
    </row>
    <row r="1055" spans="2:13" x14ac:dyDescent="0.25">
      <c r="B1055" s="46">
        <f>SUBTOTAL(103,$C$10:C1055)</f>
        <v>1046</v>
      </c>
      <c r="C1055" s="100" t="s">
        <v>603</v>
      </c>
      <c r="D1055" s="24" t="s">
        <v>607</v>
      </c>
      <c r="E1055" s="24"/>
      <c r="F1055" s="24"/>
      <c r="G1055" s="203" t="s">
        <v>581</v>
      </c>
      <c r="H1055" s="208" t="s">
        <v>434</v>
      </c>
      <c r="I1055" s="241">
        <v>45282</v>
      </c>
      <c r="J1055" s="249">
        <v>0</v>
      </c>
      <c r="K1055" s="159">
        <v>-2000</v>
      </c>
      <c r="L1055" s="250">
        <f t="shared" si="16"/>
        <v>350541.33522727253</v>
      </c>
      <c r="M1055" s="259"/>
    </row>
    <row r="1056" spans="2:13" x14ac:dyDescent="0.25">
      <c r="B1056" s="46">
        <f>SUBTOTAL(103,$C$10:C1056)</f>
        <v>1047</v>
      </c>
      <c r="C1056" s="100" t="s">
        <v>603</v>
      </c>
      <c r="D1056" s="100" t="s">
        <v>607</v>
      </c>
      <c r="E1056" s="100"/>
      <c r="F1056" s="100"/>
      <c r="G1056" s="203" t="s">
        <v>581</v>
      </c>
      <c r="H1056" s="208" t="s">
        <v>434</v>
      </c>
      <c r="I1056" s="241">
        <v>45282</v>
      </c>
      <c r="J1056" s="249">
        <v>0</v>
      </c>
      <c r="K1056" s="159">
        <v>-2000</v>
      </c>
      <c r="L1056" s="250">
        <f t="shared" si="16"/>
        <v>348541.33522727253</v>
      </c>
      <c r="M1056" s="259"/>
    </row>
    <row r="1057" spans="2:13" x14ac:dyDescent="0.25">
      <c r="B1057" s="46">
        <f>SUBTOTAL(103,$C$10:C1057)</f>
        <v>1048</v>
      </c>
      <c r="C1057" s="158" t="s">
        <v>749</v>
      </c>
      <c r="D1057" s="24" t="s">
        <v>1042</v>
      </c>
      <c r="E1057" s="24"/>
      <c r="F1057" s="24"/>
      <c r="G1057" s="203" t="s">
        <v>588</v>
      </c>
      <c r="H1057" s="208" t="s">
        <v>589</v>
      </c>
      <c r="I1057" s="241">
        <v>45282</v>
      </c>
      <c r="J1057" s="253">
        <v>0</v>
      </c>
      <c r="K1057" s="159">
        <v>-1398</v>
      </c>
      <c r="L1057" s="250">
        <f t="shared" si="16"/>
        <v>347143.33522727253</v>
      </c>
      <c r="M1057" s="259"/>
    </row>
    <row r="1058" spans="2:13" x14ac:dyDescent="0.25">
      <c r="B1058" s="46">
        <f>SUBTOTAL(103,$C$10:C1058)</f>
        <v>1049</v>
      </c>
      <c r="C1058" s="100" t="s">
        <v>1002</v>
      </c>
      <c r="D1058" s="100" t="s">
        <v>1037</v>
      </c>
      <c r="E1058" s="100"/>
      <c r="F1058" s="100"/>
      <c r="G1058" s="203" t="s">
        <v>24</v>
      </c>
      <c r="H1058" s="203" t="s">
        <v>24</v>
      </c>
      <c r="I1058" s="241">
        <v>45286</v>
      </c>
      <c r="J1058" s="253">
        <v>0</v>
      </c>
      <c r="K1058" s="159">
        <v>-4000</v>
      </c>
      <c r="L1058" s="250">
        <f t="shared" si="16"/>
        <v>343143.33522727253</v>
      </c>
      <c r="M1058" s="259"/>
    </row>
    <row r="1059" spans="2:13" x14ac:dyDescent="0.25">
      <c r="B1059" s="46">
        <f>SUBTOTAL(103,$C$10:C1059)</f>
        <v>1050</v>
      </c>
      <c r="C1059" s="100" t="s">
        <v>977</v>
      </c>
      <c r="D1059" s="100" t="s">
        <v>1073</v>
      </c>
      <c r="E1059" s="100"/>
      <c r="F1059" s="100"/>
      <c r="G1059" s="203" t="s">
        <v>24</v>
      </c>
      <c r="H1059" s="203" t="s">
        <v>24</v>
      </c>
      <c r="I1059" s="241">
        <v>45290</v>
      </c>
      <c r="J1059" s="253">
        <v>0</v>
      </c>
      <c r="K1059" s="159">
        <v>-12000</v>
      </c>
      <c r="L1059" s="250">
        <f t="shared" si="16"/>
        <v>331143.33522727253</v>
      </c>
      <c r="M1059" s="259"/>
    </row>
    <row r="1060" spans="2:13" x14ac:dyDescent="0.25">
      <c r="B1060" s="46">
        <f>SUBTOTAL(103,$C$10:C1060)</f>
        <v>1051</v>
      </c>
      <c r="C1060" s="24" t="s">
        <v>631</v>
      </c>
      <c r="D1060" s="24" t="s">
        <v>613</v>
      </c>
      <c r="E1060" s="24"/>
      <c r="F1060" s="24"/>
      <c r="G1060" s="203" t="s">
        <v>24</v>
      </c>
      <c r="H1060" s="203" t="s">
        <v>24</v>
      </c>
      <c r="I1060" s="241">
        <v>45290</v>
      </c>
      <c r="J1060" s="253">
        <v>0</v>
      </c>
      <c r="K1060" s="159">
        <v>-5000</v>
      </c>
      <c r="L1060" s="250">
        <f t="shared" si="16"/>
        <v>326143.33522727253</v>
      </c>
      <c r="M1060" s="259"/>
    </row>
    <row r="1061" spans="2:13" x14ac:dyDescent="0.25">
      <c r="B1061" s="46">
        <f>SUBTOTAL(103,$C$10:C1061)</f>
        <v>1052</v>
      </c>
      <c r="C1061" s="24" t="s">
        <v>1003</v>
      </c>
      <c r="D1061" s="225" t="s">
        <v>614</v>
      </c>
      <c r="E1061" s="225"/>
      <c r="F1061" s="225"/>
      <c r="G1061" s="203" t="s">
        <v>24</v>
      </c>
      <c r="H1061" s="203" t="s">
        <v>24</v>
      </c>
      <c r="I1061" s="241">
        <v>45294</v>
      </c>
      <c r="J1061" s="253">
        <v>0</v>
      </c>
      <c r="K1061" s="159">
        <v>-500</v>
      </c>
      <c r="L1061" s="250">
        <f t="shared" si="16"/>
        <v>325643.33522727253</v>
      </c>
      <c r="M1061" s="259"/>
    </row>
    <row r="1062" spans="2:13" x14ac:dyDescent="0.25">
      <c r="B1062" s="46">
        <f>SUBTOTAL(103,$C$10:C1062)</f>
        <v>1053</v>
      </c>
      <c r="C1062" s="158" t="s">
        <v>749</v>
      </c>
      <c r="D1062" s="100" t="s">
        <v>549</v>
      </c>
      <c r="E1062" s="100"/>
      <c r="F1062" s="100"/>
      <c r="G1062" s="203" t="s">
        <v>588</v>
      </c>
      <c r="H1062" s="208" t="s">
        <v>589</v>
      </c>
      <c r="I1062" s="241">
        <v>45295</v>
      </c>
      <c r="J1062" s="253">
        <v>0</v>
      </c>
      <c r="K1062" s="159">
        <v>-2500</v>
      </c>
      <c r="L1062" s="250">
        <f t="shared" si="16"/>
        <v>323143.33522727253</v>
      </c>
      <c r="M1062" s="259"/>
    </row>
    <row r="1063" spans="2:13" x14ac:dyDescent="0.25">
      <c r="B1063" s="46">
        <f>SUBTOTAL(103,$C$10:C1063)</f>
        <v>1054</v>
      </c>
      <c r="C1063" s="24" t="s">
        <v>1074</v>
      </c>
      <c r="D1063" s="24" t="s">
        <v>983</v>
      </c>
      <c r="E1063" s="24"/>
      <c r="F1063" s="24"/>
      <c r="G1063" s="203" t="s">
        <v>644</v>
      </c>
      <c r="H1063" s="208" t="s">
        <v>428</v>
      </c>
      <c r="I1063" s="241">
        <v>45296</v>
      </c>
      <c r="J1063" s="249">
        <v>0</v>
      </c>
      <c r="K1063" s="159">
        <v>-1500</v>
      </c>
      <c r="L1063" s="250">
        <f t="shared" si="16"/>
        <v>321643.33522727253</v>
      </c>
      <c r="M1063" s="259"/>
    </row>
    <row r="1064" spans="2:13" x14ac:dyDescent="0.25">
      <c r="B1064" s="46">
        <f>SUBTOTAL(103,$C$10:C1064)</f>
        <v>1055</v>
      </c>
      <c r="C1064" s="24" t="s">
        <v>596</v>
      </c>
      <c r="D1064" s="24" t="s">
        <v>607</v>
      </c>
      <c r="E1064" s="24"/>
      <c r="F1064" s="24"/>
      <c r="G1064" s="203" t="s">
        <v>581</v>
      </c>
      <c r="H1064" s="208" t="s">
        <v>434</v>
      </c>
      <c r="I1064" s="241">
        <v>45296</v>
      </c>
      <c r="J1064" s="249">
        <v>0</v>
      </c>
      <c r="K1064" s="159">
        <v>-23000</v>
      </c>
      <c r="L1064" s="250">
        <f t="shared" si="16"/>
        <v>298643.33522727253</v>
      </c>
      <c r="M1064" s="259"/>
    </row>
    <row r="1065" spans="2:13" x14ac:dyDescent="0.25">
      <c r="B1065" s="46">
        <f>SUBTOTAL(103,$C$10:C1065)</f>
        <v>1056</v>
      </c>
      <c r="C1065" s="24" t="s">
        <v>640</v>
      </c>
      <c r="D1065" s="24" t="s">
        <v>608</v>
      </c>
      <c r="E1065" s="24"/>
      <c r="F1065" s="24"/>
      <c r="G1065" s="227" t="s">
        <v>583</v>
      </c>
      <c r="H1065" s="208" t="s">
        <v>584</v>
      </c>
      <c r="I1065" s="241">
        <v>45296</v>
      </c>
      <c r="J1065" s="249">
        <v>0</v>
      </c>
      <c r="K1065" s="159">
        <v>-9300</v>
      </c>
      <c r="L1065" s="250">
        <f t="shared" si="16"/>
        <v>289343.33522727253</v>
      </c>
      <c r="M1065" s="259"/>
    </row>
    <row r="1066" spans="2:13" x14ac:dyDescent="0.25">
      <c r="B1066" s="46">
        <f>SUBTOTAL(103,$C$10:C1066)</f>
        <v>1057</v>
      </c>
      <c r="C1066" s="24" t="s">
        <v>598</v>
      </c>
      <c r="D1066" s="24" t="s">
        <v>607</v>
      </c>
      <c r="E1066" s="24"/>
      <c r="F1066" s="24"/>
      <c r="G1066" s="203" t="s">
        <v>581</v>
      </c>
      <c r="H1066" s="208" t="s">
        <v>434</v>
      </c>
      <c r="I1066" s="241">
        <v>45296</v>
      </c>
      <c r="J1066" s="249">
        <v>0</v>
      </c>
      <c r="K1066" s="159">
        <v>-20000</v>
      </c>
      <c r="L1066" s="250">
        <f t="shared" si="16"/>
        <v>269343.33522727253</v>
      </c>
      <c r="M1066" s="259"/>
    </row>
    <row r="1067" spans="2:13" x14ac:dyDescent="0.25">
      <c r="B1067" s="46">
        <f>SUBTOTAL(103,$C$10:C1067)</f>
        <v>1058</v>
      </c>
      <c r="C1067" s="24" t="s">
        <v>599</v>
      </c>
      <c r="D1067" s="100" t="s">
        <v>607</v>
      </c>
      <c r="E1067" s="100"/>
      <c r="F1067" s="100"/>
      <c r="G1067" s="227" t="s">
        <v>637</v>
      </c>
      <c r="H1067" s="208" t="s">
        <v>593</v>
      </c>
      <c r="I1067" s="241">
        <v>45296</v>
      </c>
      <c r="J1067" s="249">
        <v>0</v>
      </c>
      <c r="K1067" s="159">
        <v>-18000</v>
      </c>
      <c r="L1067" s="250">
        <f t="shared" si="16"/>
        <v>251343.33522727253</v>
      </c>
      <c r="M1067" s="259"/>
    </row>
    <row r="1068" spans="2:13" x14ac:dyDescent="0.25">
      <c r="B1068" s="46">
        <f>SUBTOTAL(103,$C$10:C1068)</f>
        <v>1059</v>
      </c>
      <c r="C1068" s="24" t="s">
        <v>599</v>
      </c>
      <c r="D1068" s="24" t="s">
        <v>608</v>
      </c>
      <c r="E1068" s="24"/>
      <c r="F1068" s="24"/>
      <c r="G1068" s="227" t="s">
        <v>583</v>
      </c>
      <c r="H1068" s="208" t="s">
        <v>584</v>
      </c>
      <c r="I1068" s="241">
        <v>45296</v>
      </c>
      <c r="J1068" s="249">
        <v>0</v>
      </c>
      <c r="K1068" s="159">
        <v>-3000</v>
      </c>
      <c r="L1068" s="250">
        <f t="shared" si="16"/>
        <v>248343.33522727253</v>
      </c>
      <c r="M1068" s="259"/>
    </row>
    <row r="1069" spans="2:13" x14ac:dyDescent="0.25">
      <c r="B1069" s="46">
        <f>SUBTOTAL(103,$C$10:C1069)</f>
        <v>1060</v>
      </c>
      <c r="C1069" s="24" t="s">
        <v>600</v>
      </c>
      <c r="D1069" s="24" t="s">
        <v>608</v>
      </c>
      <c r="E1069" s="24"/>
      <c r="F1069" s="24"/>
      <c r="G1069" s="227" t="s">
        <v>1049</v>
      </c>
      <c r="H1069" s="208" t="s">
        <v>1116</v>
      </c>
      <c r="I1069" s="241">
        <v>45296</v>
      </c>
      <c r="J1069" s="249">
        <v>0</v>
      </c>
      <c r="K1069" s="159">
        <v>-20100</v>
      </c>
      <c r="L1069" s="250">
        <f t="shared" si="16"/>
        <v>228243.33522727253</v>
      </c>
      <c r="M1069" s="259"/>
    </row>
    <row r="1070" spans="2:13" x14ac:dyDescent="0.25">
      <c r="B1070" s="46">
        <f>SUBTOTAL(103,$C$10:C1070)</f>
        <v>1061</v>
      </c>
      <c r="C1070" s="24" t="s">
        <v>601</v>
      </c>
      <c r="D1070" s="24" t="s">
        <v>608</v>
      </c>
      <c r="E1070" s="24"/>
      <c r="F1070" s="24"/>
      <c r="G1070" s="227" t="s">
        <v>1049</v>
      </c>
      <c r="H1070" s="208" t="s">
        <v>1116</v>
      </c>
      <c r="I1070" s="241">
        <v>45296</v>
      </c>
      <c r="J1070" s="249">
        <v>0</v>
      </c>
      <c r="K1070" s="159">
        <v>-8600</v>
      </c>
      <c r="L1070" s="250">
        <f t="shared" si="16"/>
        <v>219643.33522727253</v>
      </c>
      <c r="M1070" s="259"/>
    </row>
    <row r="1071" spans="2:13" x14ac:dyDescent="0.25">
      <c r="B1071" s="46">
        <f>SUBTOTAL(103,$C$10:C1071)</f>
        <v>1062</v>
      </c>
      <c r="C1071" s="24" t="s">
        <v>683</v>
      </c>
      <c r="D1071" s="24" t="s">
        <v>608</v>
      </c>
      <c r="E1071" s="24"/>
      <c r="F1071" s="24"/>
      <c r="G1071" s="227" t="s">
        <v>1049</v>
      </c>
      <c r="H1071" s="208" t="s">
        <v>1116</v>
      </c>
      <c r="I1071" s="241">
        <v>45296</v>
      </c>
      <c r="J1071" s="249">
        <v>0</v>
      </c>
      <c r="K1071" s="159">
        <v>-4960</v>
      </c>
      <c r="L1071" s="250">
        <f t="shared" si="16"/>
        <v>214683.33522727253</v>
      </c>
      <c r="M1071" s="259"/>
    </row>
    <row r="1072" spans="2:13" x14ac:dyDescent="0.25">
      <c r="B1072" s="46">
        <f>SUBTOTAL(103,$C$10:C1072)</f>
        <v>1063</v>
      </c>
      <c r="C1072" s="24" t="s">
        <v>603</v>
      </c>
      <c r="D1072" s="24" t="s">
        <v>607</v>
      </c>
      <c r="E1072" s="24"/>
      <c r="F1072" s="24"/>
      <c r="G1072" s="203" t="s">
        <v>581</v>
      </c>
      <c r="H1072" s="208" t="s">
        <v>434</v>
      </c>
      <c r="I1072" s="241">
        <v>45296</v>
      </c>
      <c r="J1072" s="249">
        <v>0</v>
      </c>
      <c r="K1072" s="159">
        <v>-2000</v>
      </c>
      <c r="L1072" s="250">
        <f t="shared" si="16"/>
        <v>212683.33522727253</v>
      </c>
      <c r="M1072" s="259"/>
    </row>
    <row r="1073" spans="2:13" x14ac:dyDescent="0.25">
      <c r="B1073" s="46">
        <f>SUBTOTAL(103,$C$10:C1073)</f>
        <v>1064</v>
      </c>
      <c r="C1073" s="24" t="s">
        <v>603</v>
      </c>
      <c r="D1073" s="24" t="s">
        <v>610</v>
      </c>
      <c r="E1073" s="24"/>
      <c r="F1073" s="24"/>
      <c r="G1073" s="203" t="s">
        <v>581</v>
      </c>
      <c r="H1073" s="208" t="s">
        <v>434</v>
      </c>
      <c r="I1073" s="241">
        <v>45296</v>
      </c>
      <c r="J1073" s="249">
        <v>0</v>
      </c>
      <c r="K1073" s="159">
        <v>-4000</v>
      </c>
      <c r="L1073" s="250">
        <f t="shared" si="16"/>
        <v>208683.33522727253</v>
      </c>
      <c r="M1073" s="259"/>
    </row>
    <row r="1074" spans="2:13" x14ac:dyDescent="0.25">
      <c r="B1074" s="46">
        <f>SUBTOTAL(103,$C$10:C1074)</f>
        <v>1065</v>
      </c>
      <c r="C1074" s="24" t="s">
        <v>622</v>
      </c>
      <c r="D1074" s="24" t="s">
        <v>623</v>
      </c>
      <c r="E1074" s="24"/>
      <c r="F1074" s="24"/>
      <c r="G1074" s="203" t="s">
        <v>579</v>
      </c>
      <c r="H1074" s="216" t="s">
        <v>580</v>
      </c>
      <c r="I1074" s="242">
        <v>45303</v>
      </c>
      <c r="J1074" s="253">
        <v>1000000</v>
      </c>
      <c r="K1074" s="159">
        <v>0</v>
      </c>
      <c r="L1074" s="250">
        <f t="shared" si="16"/>
        <v>1208683.3352272725</v>
      </c>
      <c r="M1074" s="259"/>
    </row>
    <row r="1075" spans="2:13" x14ac:dyDescent="0.25">
      <c r="B1075" s="46">
        <f>SUBTOTAL(103,$C$10:C1075)</f>
        <v>1066</v>
      </c>
      <c r="C1075" s="24" t="s">
        <v>596</v>
      </c>
      <c r="D1075" s="24" t="s">
        <v>607</v>
      </c>
      <c r="E1075" s="24"/>
      <c r="F1075" s="24"/>
      <c r="G1075" s="203" t="s">
        <v>581</v>
      </c>
      <c r="H1075" s="208" t="s">
        <v>434</v>
      </c>
      <c r="I1075" s="241">
        <v>45303</v>
      </c>
      <c r="J1075" s="253">
        <v>0</v>
      </c>
      <c r="K1075" s="159">
        <v>-23000</v>
      </c>
      <c r="L1075" s="250">
        <f t="shared" si="16"/>
        <v>1185683.3352272725</v>
      </c>
      <c r="M1075" s="259"/>
    </row>
    <row r="1076" spans="2:13" x14ac:dyDescent="0.25">
      <c r="B1076" s="46">
        <f>SUBTOTAL(103,$C$10:C1076)</f>
        <v>1067</v>
      </c>
      <c r="C1076" s="24" t="s">
        <v>597</v>
      </c>
      <c r="D1076" s="100" t="s">
        <v>607</v>
      </c>
      <c r="E1076" s="100"/>
      <c r="F1076" s="100"/>
      <c r="G1076" s="203" t="s">
        <v>591</v>
      </c>
      <c r="H1076" s="208" t="s">
        <v>592</v>
      </c>
      <c r="I1076" s="239">
        <v>45303</v>
      </c>
      <c r="J1076" s="249">
        <v>0</v>
      </c>
      <c r="K1076" s="101">
        <v>-10000</v>
      </c>
      <c r="L1076" s="250">
        <f t="shared" si="16"/>
        <v>1175683.3352272725</v>
      </c>
      <c r="M1076" s="259"/>
    </row>
    <row r="1077" spans="2:13" x14ac:dyDescent="0.25">
      <c r="B1077" s="46">
        <f>SUBTOTAL(103,$C$10:C1077)</f>
        <v>1068</v>
      </c>
      <c r="C1077" s="100" t="s">
        <v>625</v>
      </c>
      <c r="D1077" s="24" t="s">
        <v>608</v>
      </c>
      <c r="E1077" s="24"/>
      <c r="F1077" s="24"/>
      <c r="G1077" s="203" t="s">
        <v>583</v>
      </c>
      <c r="H1077" s="208" t="s">
        <v>584</v>
      </c>
      <c r="I1077" s="239">
        <v>45303</v>
      </c>
      <c r="J1077" s="249">
        <v>0</v>
      </c>
      <c r="K1077" s="101">
        <v>-2000</v>
      </c>
      <c r="L1077" s="250">
        <f t="shared" si="16"/>
        <v>1173683.3352272725</v>
      </c>
      <c r="M1077" s="259"/>
    </row>
    <row r="1078" spans="2:13" x14ac:dyDescent="0.25">
      <c r="B1078" s="46">
        <f>SUBTOTAL(103,$C$10:C1078)</f>
        <v>1069</v>
      </c>
      <c r="C1078" s="24" t="s">
        <v>598</v>
      </c>
      <c r="D1078" s="24" t="s">
        <v>607</v>
      </c>
      <c r="E1078" s="24"/>
      <c r="F1078" s="24"/>
      <c r="G1078" s="203" t="s">
        <v>581</v>
      </c>
      <c r="H1078" s="208" t="s">
        <v>434</v>
      </c>
      <c r="I1078" s="239">
        <v>45303</v>
      </c>
      <c r="J1078" s="249">
        <v>0</v>
      </c>
      <c r="K1078" s="101">
        <v>-19999.999</v>
      </c>
      <c r="L1078" s="250">
        <f t="shared" si="16"/>
        <v>1153683.3362272724</v>
      </c>
      <c r="M1078" s="259"/>
    </row>
    <row r="1079" spans="2:13" x14ac:dyDescent="0.25">
      <c r="B1079" s="46">
        <f>SUBTOTAL(103,$C$10:C1079)</f>
        <v>1070</v>
      </c>
      <c r="C1079" s="100" t="s">
        <v>600</v>
      </c>
      <c r="D1079" s="24" t="s">
        <v>608</v>
      </c>
      <c r="E1079" s="24"/>
      <c r="F1079" s="24"/>
      <c r="G1079" s="227" t="s">
        <v>1049</v>
      </c>
      <c r="H1079" s="208" t="s">
        <v>1048</v>
      </c>
      <c r="I1079" s="239">
        <v>45303</v>
      </c>
      <c r="J1079" s="249">
        <v>0</v>
      </c>
      <c r="K1079" s="101">
        <v>-39314</v>
      </c>
      <c r="L1079" s="250">
        <f t="shared" si="16"/>
        <v>1114369.3362272724</v>
      </c>
      <c r="M1079" s="259"/>
    </row>
    <row r="1080" spans="2:13" x14ac:dyDescent="0.25">
      <c r="B1080" s="46">
        <f>SUBTOTAL(103,$C$10:C1080)</f>
        <v>1071</v>
      </c>
      <c r="C1080" s="24" t="s">
        <v>627</v>
      </c>
      <c r="D1080" s="24" t="s">
        <v>608</v>
      </c>
      <c r="E1080" s="24"/>
      <c r="F1080" s="24"/>
      <c r="G1080" s="227" t="s">
        <v>1049</v>
      </c>
      <c r="H1080" s="208" t="s">
        <v>1048</v>
      </c>
      <c r="I1080" s="239">
        <v>45303</v>
      </c>
      <c r="J1080" s="249">
        <v>0</v>
      </c>
      <c r="K1080" s="101">
        <v>-8600</v>
      </c>
      <c r="L1080" s="250">
        <f t="shared" si="16"/>
        <v>1105769.3362272724</v>
      </c>
      <c r="M1080" s="259"/>
    </row>
    <row r="1081" spans="2:13" x14ac:dyDescent="0.25">
      <c r="B1081" s="46">
        <f>SUBTOTAL(103,$C$10:C1081)</f>
        <v>1072</v>
      </c>
      <c r="C1081" s="154" t="s">
        <v>692</v>
      </c>
      <c r="D1081" s="24" t="s">
        <v>608</v>
      </c>
      <c r="E1081" s="24"/>
      <c r="F1081" s="24"/>
      <c r="G1081" s="203" t="s">
        <v>581</v>
      </c>
      <c r="H1081" s="208" t="s">
        <v>434</v>
      </c>
      <c r="I1081" s="239">
        <v>45303</v>
      </c>
      <c r="J1081" s="249">
        <v>0</v>
      </c>
      <c r="K1081" s="101">
        <v>-13710</v>
      </c>
      <c r="L1081" s="250">
        <f t="shared" si="16"/>
        <v>1092059.3362272724</v>
      </c>
      <c r="M1081" s="259"/>
    </row>
    <row r="1082" spans="2:13" x14ac:dyDescent="0.25">
      <c r="B1082" s="46">
        <f>SUBTOTAL(103,$C$10:C1082)</f>
        <v>1073</v>
      </c>
      <c r="C1082" s="157" t="s">
        <v>693</v>
      </c>
      <c r="D1082" s="24" t="s">
        <v>608</v>
      </c>
      <c r="E1082" s="24"/>
      <c r="F1082" s="24"/>
      <c r="G1082" s="203" t="s">
        <v>581</v>
      </c>
      <c r="H1082" s="208" t="s">
        <v>434</v>
      </c>
      <c r="I1082" s="239">
        <v>45303</v>
      </c>
      <c r="J1082" s="249">
        <v>0</v>
      </c>
      <c r="K1082" s="101">
        <v>-7000</v>
      </c>
      <c r="L1082" s="250">
        <f t="shared" si="16"/>
        <v>1085059.3362272724</v>
      </c>
      <c r="M1082" s="259"/>
    </row>
    <row r="1083" spans="2:13" x14ac:dyDescent="0.25">
      <c r="B1083" s="46">
        <f>SUBTOTAL(103,$C$10:C1083)</f>
        <v>1074</v>
      </c>
      <c r="C1083" s="24" t="s">
        <v>596</v>
      </c>
      <c r="D1083" s="24" t="s">
        <v>608</v>
      </c>
      <c r="E1083" s="24"/>
      <c r="F1083" s="24"/>
      <c r="G1083" s="203" t="s">
        <v>581</v>
      </c>
      <c r="H1083" s="208" t="s">
        <v>434</v>
      </c>
      <c r="I1083" s="239">
        <v>45303</v>
      </c>
      <c r="J1083" s="249">
        <v>0</v>
      </c>
      <c r="K1083" s="101">
        <v>-70000</v>
      </c>
      <c r="L1083" s="250">
        <f t="shared" si="16"/>
        <v>1015059.3362272724</v>
      </c>
      <c r="M1083" s="259"/>
    </row>
    <row r="1084" spans="2:13" x14ac:dyDescent="0.25">
      <c r="B1084" s="46">
        <f>SUBTOTAL(103,$C$10:C1084)</f>
        <v>1075</v>
      </c>
      <c r="C1084" s="24" t="s">
        <v>598</v>
      </c>
      <c r="D1084" s="100" t="s">
        <v>608</v>
      </c>
      <c r="E1084" s="100"/>
      <c r="F1084" s="100"/>
      <c r="G1084" s="203" t="s">
        <v>581</v>
      </c>
      <c r="H1084" s="208" t="s">
        <v>434</v>
      </c>
      <c r="I1084" s="239">
        <v>45303</v>
      </c>
      <c r="J1084" s="249">
        <v>0</v>
      </c>
      <c r="K1084" s="101">
        <v>-84000</v>
      </c>
      <c r="L1084" s="250">
        <f t="shared" si="16"/>
        <v>931059.3362272724</v>
      </c>
      <c r="M1084" s="259"/>
    </row>
    <row r="1085" spans="2:13" x14ac:dyDescent="0.25">
      <c r="B1085" s="46">
        <f>SUBTOTAL(103,$C$10:C1085)</f>
        <v>1076</v>
      </c>
      <c r="C1085" s="24" t="s">
        <v>597</v>
      </c>
      <c r="D1085" s="100" t="s">
        <v>608</v>
      </c>
      <c r="E1085" s="100"/>
      <c r="F1085" s="100"/>
      <c r="G1085" s="203" t="s">
        <v>581</v>
      </c>
      <c r="H1085" s="208" t="s">
        <v>434</v>
      </c>
      <c r="I1085" s="239">
        <v>45303</v>
      </c>
      <c r="J1085" s="249">
        <v>0</v>
      </c>
      <c r="K1085" s="101">
        <v>-49000</v>
      </c>
      <c r="L1085" s="250">
        <f t="shared" si="16"/>
        <v>882059.3362272724</v>
      </c>
      <c r="M1085" s="259"/>
    </row>
    <row r="1086" spans="2:13" x14ac:dyDescent="0.25">
      <c r="B1086" s="46">
        <f>SUBTOTAL(103,$C$10:C1086)</f>
        <v>1077</v>
      </c>
      <c r="C1086" s="24" t="s">
        <v>683</v>
      </c>
      <c r="D1086" s="100" t="s">
        <v>608</v>
      </c>
      <c r="E1086" s="100"/>
      <c r="F1086" s="100"/>
      <c r="G1086" s="227" t="s">
        <v>1049</v>
      </c>
      <c r="H1086" s="208" t="s">
        <v>1048</v>
      </c>
      <c r="I1086" s="239">
        <v>45303</v>
      </c>
      <c r="J1086" s="249">
        <v>0</v>
      </c>
      <c r="K1086" s="101">
        <v>-2880</v>
      </c>
      <c r="L1086" s="250">
        <f t="shared" si="16"/>
        <v>879179.3362272724</v>
      </c>
      <c r="M1086" s="259"/>
    </row>
    <row r="1087" spans="2:13" x14ac:dyDescent="0.25">
      <c r="B1087" s="46">
        <f>SUBTOTAL(103,$C$10:C1087)</f>
        <v>1078</v>
      </c>
      <c r="C1087" s="100" t="s">
        <v>603</v>
      </c>
      <c r="D1087" s="100" t="s">
        <v>607</v>
      </c>
      <c r="E1087" s="100"/>
      <c r="F1087" s="100"/>
      <c r="G1087" s="203" t="s">
        <v>581</v>
      </c>
      <c r="H1087" s="208" t="s">
        <v>434</v>
      </c>
      <c r="I1087" s="239">
        <v>45303</v>
      </c>
      <c r="J1087" s="249">
        <v>0</v>
      </c>
      <c r="K1087" s="101">
        <v>-2000</v>
      </c>
      <c r="L1087" s="250">
        <f t="shared" si="16"/>
        <v>877179.3362272724</v>
      </c>
      <c r="M1087" s="259"/>
    </row>
    <row r="1088" spans="2:13" x14ac:dyDescent="0.25">
      <c r="B1088" s="46">
        <f>SUBTOTAL(103,$C$10:C1088)</f>
        <v>1079</v>
      </c>
      <c r="C1088" s="100" t="s">
        <v>628</v>
      </c>
      <c r="D1088" s="100" t="s">
        <v>610</v>
      </c>
      <c r="E1088" s="100"/>
      <c r="F1088" s="100"/>
      <c r="G1088" s="203" t="s">
        <v>581</v>
      </c>
      <c r="H1088" s="208" t="s">
        <v>434</v>
      </c>
      <c r="I1088" s="239">
        <v>45303</v>
      </c>
      <c r="J1088" s="249">
        <v>0</v>
      </c>
      <c r="K1088" s="101">
        <v>-4000</v>
      </c>
      <c r="L1088" s="250">
        <f t="shared" si="16"/>
        <v>873179.3362272724</v>
      </c>
      <c r="M1088" s="259"/>
    </row>
    <row r="1089" spans="2:13" x14ac:dyDescent="0.25">
      <c r="B1089" s="46">
        <f>SUBTOTAL(103,$C$10:C1089)</f>
        <v>1080</v>
      </c>
      <c r="C1089" s="157" t="s">
        <v>978</v>
      </c>
      <c r="D1089" s="24" t="s">
        <v>1038</v>
      </c>
      <c r="E1089" s="24"/>
      <c r="F1089" s="24"/>
      <c r="G1089" s="203" t="s">
        <v>24</v>
      </c>
      <c r="H1089" s="203" t="s">
        <v>24</v>
      </c>
      <c r="I1089" s="239">
        <v>45306</v>
      </c>
      <c r="J1089" s="249">
        <v>0</v>
      </c>
      <c r="K1089" s="101">
        <v>-5000</v>
      </c>
      <c r="L1089" s="250">
        <f t="shared" si="16"/>
        <v>868179.3362272724</v>
      </c>
      <c r="M1089" s="259"/>
    </row>
    <row r="1090" spans="2:13" x14ac:dyDescent="0.25">
      <c r="B1090" s="46">
        <f>SUBTOTAL(103,$C$10:C1090)</f>
        <v>1081</v>
      </c>
      <c r="C1090" s="166" t="s">
        <v>630</v>
      </c>
      <c r="D1090" s="100" t="s">
        <v>1073</v>
      </c>
      <c r="E1090" s="100"/>
      <c r="F1090" s="100"/>
      <c r="G1090" s="203" t="s">
        <v>24</v>
      </c>
      <c r="H1090" s="203" t="s">
        <v>24</v>
      </c>
      <c r="I1090" s="243">
        <v>45306</v>
      </c>
      <c r="J1090" s="255">
        <v>0</v>
      </c>
      <c r="K1090" s="93">
        <v>-12000</v>
      </c>
      <c r="L1090" s="250">
        <f t="shared" si="16"/>
        <v>856179.3362272724</v>
      </c>
      <c r="M1090" s="262"/>
    </row>
    <row r="1091" spans="2:13" x14ac:dyDescent="0.25">
      <c r="B1091" s="46">
        <f>SUBTOTAL(103,$C$10:C1091)</f>
        <v>1082</v>
      </c>
      <c r="C1091" s="24" t="s">
        <v>631</v>
      </c>
      <c r="D1091" s="24" t="s">
        <v>613</v>
      </c>
      <c r="E1091" s="24"/>
      <c r="F1091" s="24"/>
      <c r="G1091" s="203" t="s">
        <v>24</v>
      </c>
      <c r="H1091" s="203" t="s">
        <v>24</v>
      </c>
      <c r="I1091" s="239">
        <v>45306</v>
      </c>
      <c r="J1091" s="249">
        <v>0</v>
      </c>
      <c r="K1091" s="101">
        <v>-5000</v>
      </c>
      <c r="L1091" s="250">
        <f t="shared" si="16"/>
        <v>851179.3362272724</v>
      </c>
      <c r="M1091" s="262"/>
    </row>
    <row r="1092" spans="2:13" x14ac:dyDescent="0.25">
      <c r="B1092" s="46">
        <f>SUBTOTAL(103,$C$10:C1092)</f>
        <v>1083</v>
      </c>
      <c r="C1092" s="157" t="s">
        <v>632</v>
      </c>
      <c r="D1092" s="225" t="s">
        <v>614</v>
      </c>
      <c r="E1092" s="225"/>
      <c r="F1092" s="225"/>
      <c r="G1092" s="203" t="s">
        <v>24</v>
      </c>
      <c r="H1092" s="203" t="s">
        <v>24</v>
      </c>
      <c r="I1092" s="244">
        <v>45306</v>
      </c>
      <c r="J1092" s="249">
        <v>0</v>
      </c>
      <c r="K1092" s="101">
        <v>-500</v>
      </c>
      <c r="L1092" s="250">
        <f t="shared" si="16"/>
        <v>850679.3362272724</v>
      </c>
      <c r="M1092" s="262"/>
    </row>
    <row r="1093" spans="2:13" x14ac:dyDescent="0.25">
      <c r="B1093" s="46">
        <f>SUBTOTAL(103,$C$10:C1093)</f>
        <v>1084</v>
      </c>
      <c r="C1093" s="158" t="s">
        <v>629</v>
      </c>
      <c r="D1093" s="100" t="s">
        <v>611</v>
      </c>
      <c r="E1093" s="100"/>
      <c r="F1093" s="100"/>
      <c r="G1093" s="203" t="s">
        <v>588</v>
      </c>
      <c r="H1093" s="208" t="s">
        <v>589</v>
      </c>
      <c r="I1093" s="241">
        <v>45306</v>
      </c>
      <c r="J1093" s="253">
        <v>0</v>
      </c>
      <c r="K1093" s="159">
        <v>-1936</v>
      </c>
      <c r="L1093" s="250">
        <f t="shared" si="16"/>
        <v>848743.3362272724</v>
      </c>
      <c r="M1093" s="262"/>
    </row>
    <row r="1094" spans="2:13" x14ac:dyDescent="0.25">
      <c r="B1094" s="46">
        <f>SUBTOTAL(103,$C$10:C1094)</f>
        <v>1085</v>
      </c>
      <c r="C1094" s="158" t="s">
        <v>630</v>
      </c>
      <c r="D1094" s="100" t="s">
        <v>1073</v>
      </c>
      <c r="E1094" s="100"/>
      <c r="F1094" s="100"/>
      <c r="G1094" s="203" t="s">
        <v>24</v>
      </c>
      <c r="H1094" s="203" t="s">
        <v>24</v>
      </c>
      <c r="I1094" s="241">
        <v>45306</v>
      </c>
      <c r="J1094" s="253">
        <v>0</v>
      </c>
      <c r="K1094" s="159">
        <v>-12000</v>
      </c>
      <c r="L1094" s="250">
        <f t="shared" si="16"/>
        <v>836743.3362272724</v>
      </c>
      <c r="M1094" s="262"/>
    </row>
    <row r="1095" spans="2:13" x14ac:dyDescent="0.25">
      <c r="B1095" s="46">
        <f>SUBTOTAL(103,$C$10:C1095)</f>
        <v>1086</v>
      </c>
      <c r="C1095" s="157" t="s">
        <v>631</v>
      </c>
      <c r="D1095" s="24" t="s">
        <v>613</v>
      </c>
      <c r="E1095" s="24"/>
      <c r="F1095" s="24"/>
      <c r="G1095" s="203" t="s">
        <v>24</v>
      </c>
      <c r="H1095" s="203" t="s">
        <v>24</v>
      </c>
      <c r="I1095" s="241">
        <v>45306</v>
      </c>
      <c r="J1095" s="253">
        <v>0</v>
      </c>
      <c r="K1095" s="159">
        <v>-5000</v>
      </c>
      <c r="L1095" s="250">
        <f t="shared" si="16"/>
        <v>831743.3362272724</v>
      </c>
      <c r="M1095" s="262"/>
    </row>
    <row r="1096" spans="2:13" x14ac:dyDescent="0.25">
      <c r="B1096" s="46">
        <f>SUBTOTAL(103,$C$10:C1096)</f>
        <v>1087</v>
      </c>
      <c r="C1096" s="24" t="s">
        <v>632</v>
      </c>
      <c r="D1096" s="24" t="s">
        <v>614</v>
      </c>
      <c r="E1096" s="24"/>
      <c r="F1096" s="24"/>
      <c r="G1096" s="203" t="s">
        <v>24</v>
      </c>
      <c r="H1096" s="203" t="s">
        <v>24</v>
      </c>
      <c r="I1096" s="239">
        <v>45306</v>
      </c>
      <c r="J1096" s="249">
        <v>0</v>
      </c>
      <c r="K1096" s="101">
        <v>-500</v>
      </c>
      <c r="L1096" s="250">
        <f t="shared" si="16"/>
        <v>831243.3362272724</v>
      </c>
      <c r="M1096" s="262"/>
    </row>
    <row r="1097" spans="2:13" x14ac:dyDescent="0.25">
      <c r="B1097" s="46">
        <f>SUBTOTAL(103,$C$10:C1097)</f>
        <v>1088</v>
      </c>
      <c r="C1097" s="157" t="s">
        <v>602</v>
      </c>
      <c r="D1097" s="100" t="s">
        <v>607</v>
      </c>
      <c r="E1097" s="100"/>
      <c r="F1097" s="100"/>
      <c r="G1097" s="203" t="s">
        <v>585</v>
      </c>
      <c r="H1097" s="208" t="s">
        <v>586</v>
      </c>
      <c r="I1097" s="239">
        <v>45306</v>
      </c>
      <c r="J1097" s="249">
        <v>0</v>
      </c>
      <c r="K1097" s="101">
        <f>-{21250}</f>
        <v>-21250</v>
      </c>
      <c r="L1097" s="250">
        <f t="shared" si="16"/>
        <v>809993.3362272724</v>
      </c>
      <c r="M1097" s="262"/>
    </row>
    <row r="1098" spans="2:13" x14ac:dyDescent="0.25">
      <c r="B1098" s="46">
        <f>SUBTOTAL(103,$C$10:C1098)</f>
        <v>1089</v>
      </c>
      <c r="C1098" s="24" t="s">
        <v>131</v>
      </c>
      <c r="D1098" s="100" t="s">
        <v>615</v>
      </c>
      <c r="E1098" s="100"/>
      <c r="F1098" s="100"/>
      <c r="G1098" s="203" t="s">
        <v>588</v>
      </c>
      <c r="H1098" s="208" t="s">
        <v>589</v>
      </c>
      <c r="I1098" s="239">
        <v>45306</v>
      </c>
      <c r="J1098" s="249">
        <v>0</v>
      </c>
      <c r="K1098" s="101">
        <v>-150000</v>
      </c>
      <c r="L1098" s="250">
        <f t="shared" si="16"/>
        <v>659993.3362272724</v>
      </c>
      <c r="M1098" s="262"/>
    </row>
    <row r="1099" spans="2:13" x14ac:dyDescent="0.25">
      <c r="B1099" s="46">
        <f>SUBTOTAL(103,$C$10:C1099)</f>
        <v>1090</v>
      </c>
      <c r="C1099" s="100" t="s">
        <v>633</v>
      </c>
      <c r="D1099" s="100" t="s">
        <v>616</v>
      </c>
      <c r="E1099" s="100"/>
      <c r="F1099" s="100"/>
      <c r="G1099" s="203" t="s">
        <v>24</v>
      </c>
      <c r="H1099" s="203" t="s">
        <v>24</v>
      </c>
      <c r="I1099" s="241">
        <v>45306</v>
      </c>
      <c r="J1099" s="249">
        <v>0</v>
      </c>
      <c r="K1099" s="159">
        <v>-4000</v>
      </c>
      <c r="L1099" s="250">
        <f t="shared" si="16"/>
        <v>655993.3362272724</v>
      </c>
      <c r="M1099" s="262"/>
    </row>
    <row r="1100" spans="2:13" x14ac:dyDescent="0.25">
      <c r="B1100" s="46">
        <f>SUBTOTAL(103,$C$10:C1100)</f>
        <v>1091</v>
      </c>
      <c r="C1100" s="100" t="s">
        <v>633</v>
      </c>
      <c r="D1100" s="100" t="s">
        <v>616</v>
      </c>
      <c r="E1100" s="100"/>
      <c r="F1100" s="100"/>
      <c r="G1100" s="203" t="s">
        <v>24</v>
      </c>
      <c r="H1100" s="203" t="s">
        <v>24</v>
      </c>
      <c r="I1100" s="245">
        <v>45307</v>
      </c>
      <c r="J1100" s="253">
        <v>0</v>
      </c>
      <c r="K1100" s="159">
        <v>-4000</v>
      </c>
      <c r="L1100" s="250">
        <f t="shared" si="16"/>
        <v>651993.3362272724</v>
      </c>
      <c r="M1100" s="262"/>
    </row>
    <row r="1101" spans="2:13" x14ac:dyDescent="0.25">
      <c r="B1101" s="46">
        <f>SUBTOTAL(103,$C$10:C1101)</f>
        <v>1092</v>
      </c>
      <c r="C1101" s="158" t="s">
        <v>634</v>
      </c>
      <c r="D1101" s="100" t="s">
        <v>1140</v>
      </c>
      <c r="E1101" s="100"/>
      <c r="F1101" s="100"/>
      <c r="G1101" s="203" t="s">
        <v>24</v>
      </c>
      <c r="H1101" s="203" t="s">
        <v>24</v>
      </c>
      <c r="I1101" s="241">
        <v>45307</v>
      </c>
      <c r="J1101" s="253">
        <v>0</v>
      </c>
      <c r="K1101" s="159">
        <v>-100000</v>
      </c>
      <c r="L1101" s="250">
        <f t="shared" ref="L1101:L1164" si="17">J1101+L1100+K1101</f>
        <v>551993.3362272724</v>
      </c>
      <c r="M1101" s="262"/>
    </row>
    <row r="1102" spans="2:13" x14ac:dyDescent="0.25">
      <c r="B1102" s="46">
        <f>SUBTOTAL(103,$C$10:C1102)</f>
        <v>1093</v>
      </c>
      <c r="C1102" s="158" t="s">
        <v>599</v>
      </c>
      <c r="D1102" s="100" t="s">
        <v>607</v>
      </c>
      <c r="E1102" s="100"/>
      <c r="F1102" s="100"/>
      <c r="G1102" s="227" t="s">
        <v>637</v>
      </c>
      <c r="H1102" s="208" t="s">
        <v>593</v>
      </c>
      <c r="I1102" s="241">
        <v>45307</v>
      </c>
      <c r="J1102" s="253">
        <v>0</v>
      </c>
      <c r="K1102" s="159">
        <v>-15500</v>
      </c>
      <c r="L1102" s="250">
        <f t="shared" si="17"/>
        <v>536493.3362272724</v>
      </c>
      <c r="M1102" s="262"/>
    </row>
    <row r="1103" spans="2:13" x14ac:dyDescent="0.25">
      <c r="B1103" s="46">
        <f>SUBTOTAL(103,$C$10:C1103)</f>
        <v>1094</v>
      </c>
      <c r="C1103" s="100" t="s">
        <v>635</v>
      </c>
      <c r="D1103" s="100" t="s">
        <v>1078</v>
      </c>
      <c r="E1103" s="100"/>
      <c r="F1103" s="100"/>
      <c r="G1103" s="203" t="s">
        <v>588</v>
      </c>
      <c r="H1103" s="208" t="s">
        <v>589</v>
      </c>
      <c r="I1103" s="241">
        <v>45308</v>
      </c>
      <c r="J1103" s="253">
        <v>0</v>
      </c>
      <c r="K1103" s="159">
        <v>-3200</v>
      </c>
      <c r="L1103" s="250">
        <f t="shared" si="17"/>
        <v>533293.3362272724</v>
      </c>
      <c r="M1103" s="262"/>
    </row>
    <row r="1104" spans="2:13" x14ac:dyDescent="0.25">
      <c r="B1104" s="46">
        <f>SUBTOTAL(103,$C$10:C1104)</f>
        <v>1095</v>
      </c>
      <c r="C1104" s="155" t="s">
        <v>596</v>
      </c>
      <c r="D1104" s="100" t="s">
        <v>607</v>
      </c>
      <c r="E1104" s="100"/>
      <c r="F1104" s="100"/>
      <c r="G1104" s="203" t="s">
        <v>581</v>
      </c>
      <c r="H1104" s="208" t="s">
        <v>434</v>
      </c>
      <c r="I1104" s="241">
        <v>45310</v>
      </c>
      <c r="J1104" s="253">
        <v>0</v>
      </c>
      <c r="K1104" s="159">
        <v>-23000</v>
      </c>
      <c r="L1104" s="250">
        <f t="shared" si="17"/>
        <v>510293.3362272724</v>
      </c>
      <c r="M1104" s="262"/>
    </row>
    <row r="1105" spans="2:13" x14ac:dyDescent="0.25">
      <c r="B1105" s="46">
        <f>SUBTOTAL(103,$C$10:C1105)</f>
        <v>1096</v>
      </c>
      <c r="C1105" s="24" t="s">
        <v>597</v>
      </c>
      <c r="D1105" s="100" t="s">
        <v>607</v>
      </c>
      <c r="E1105" s="100"/>
      <c r="F1105" s="100"/>
      <c r="G1105" s="203" t="s">
        <v>591</v>
      </c>
      <c r="H1105" s="208" t="s">
        <v>592</v>
      </c>
      <c r="I1105" s="239">
        <v>45310</v>
      </c>
      <c r="J1105" s="253">
        <v>0</v>
      </c>
      <c r="K1105" s="159">
        <v>-6250</v>
      </c>
      <c r="L1105" s="250">
        <f t="shared" si="17"/>
        <v>504043.3362272724</v>
      </c>
      <c r="M1105" s="262"/>
    </row>
    <row r="1106" spans="2:13" x14ac:dyDescent="0.25">
      <c r="B1106" s="46">
        <f>SUBTOTAL(103,$C$10:C1106)</f>
        <v>1097</v>
      </c>
      <c r="C1106" s="24" t="s">
        <v>598</v>
      </c>
      <c r="D1106" s="100" t="s">
        <v>607</v>
      </c>
      <c r="E1106" s="100"/>
      <c r="F1106" s="100"/>
      <c r="G1106" s="203" t="s">
        <v>581</v>
      </c>
      <c r="H1106" s="208" t="s">
        <v>434</v>
      </c>
      <c r="I1106" s="239">
        <v>45310</v>
      </c>
      <c r="J1106" s="249">
        <v>0</v>
      </c>
      <c r="K1106" s="101">
        <v>-20000</v>
      </c>
      <c r="L1106" s="250">
        <f t="shared" si="17"/>
        <v>484043.3362272724</v>
      </c>
      <c r="M1106" s="263"/>
    </row>
    <row r="1107" spans="2:13" x14ac:dyDescent="0.25">
      <c r="B1107" s="46">
        <f>SUBTOTAL(103,$C$10:C1107)</f>
        <v>1098</v>
      </c>
      <c r="C1107" s="100" t="s">
        <v>599</v>
      </c>
      <c r="D1107" s="100" t="s">
        <v>607</v>
      </c>
      <c r="E1107" s="100"/>
      <c r="F1107" s="100"/>
      <c r="G1107" s="227" t="s">
        <v>637</v>
      </c>
      <c r="H1107" s="208" t="s">
        <v>593</v>
      </c>
      <c r="I1107" s="239">
        <v>45310</v>
      </c>
      <c r="J1107" s="249">
        <v>0</v>
      </c>
      <c r="K1107" s="101">
        <v>-15500</v>
      </c>
      <c r="L1107" s="250">
        <f t="shared" si="17"/>
        <v>468543.3362272724</v>
      </c>
      <c r="M1107" s="263"/>
    </row>
    <row r="1108" spans="2:13" x14ac:dyDescent="0.25">
      <c r="B1108" s="46">
        <f>SUBTOTAL(103,$C$10:C1108)</f>
        <v>1099</v>
      </c>
      <c r="C1108" s="100" t="s">
        <v>600</v>
      </c>
      <c r="D1108" s="100" t="s">
        <v>608</v>
      </c>
      <c r="E1108" s="100"/>
      <c r="F1108" s="100"/>
      <c r="G1108" s="227" t="s">
        <v>1049</v>
      </c>
      <c r="H1108" s="208" t="s">
        <v>1048</v>
      </c>
      <c r="I1108" s="239">
        <v>45310</v>
      </c>
      <c r="J1108" s="249">
        <v>0</v>
      </c>
      <c r="K1108" s="101">
        <v>-11750</v>
      </c>
      <c r="L1108" s="250">
        <f t="shared" si="17"/>
        <v>456793.3362272724</v>
      </c>
      <c r="M1108" s="263"/>
    </row>
    <row r="1109" spans="2:13" x14ac:dyDescent="0.25">
      <c r="B1109" s="46">
        <f>SUBTOTAL(103,$C$10:C1109)</f>
        <v>1100</v>
      </c>
      <c r="C1109" s="158" t="s">
        <v>601</v>
      </c>
      <c r="D1109" s="100" t="s">
        <v>608</v>
      </c>
      <c r="E1109" s="100"/>
      <c r="F1109" s="100"/>
      <c r="G1109" s="227" t="s">
        <v>1049</v>
      </c>
      <c r="H1109" s="208" t="s">
        <v>1048</v>
      </c>
      <c r="I1109" s="239">
        <v>45310</v>
      </c>
      <c r="J1109" s="249">
        <v>0</v>
      </c>
      <c r="K1109" s="101">
        <v>-5300</v>
      </c>
      <c r="L1109" s="250">
        <f t="shared" si="17"/>
        <v>451493.3362272724</v>
      </c>
      <c r="M1109" s="263"/>
    </row>
    <row r="1110" spans="2:13" x14ac:dyDescent="0.25">
      <c r="B1110" s="46">
        <f>SUBTOTAL(103,$C$10:C1110)</f>
        <v>1101</v>
      </c>
      <c r="C1110" s="158" t="s">
        <v>602</v>
      </c>
      <c r="D1110" s="100" t="s">
        <v>607</v>
      </c>
      <c r="E1110" s="100"/>
      <c r="F1110" s="100"/>
      <c r="G1110" s="203" t="s">
        <v>585</v>
      </c>
      <c r="H1110" s="208" t="s">
        <v>586</v>
      </c>
      <c r="I1110" s="239">
        <v>45310</v>
      </c>
      <c r="J1110" s="253">
        <v>0</v>
      </c>
      <c r="K1110" s="159">
        <v>-4350</v>
      </c>
      <c r="L1110" s="250">
        <f t="shared" si="17"/>
        <v>447143.3362272724</v>
      </c>
      <c r="M1110" s="263"/>
    </row>
    <row r="1111" spans="2:13" x14ac:dyDescent="0.25">
      <c r="B1111" s="46">
        <f>SUBTOTAL(103,$C$10:C1111)</f>
        <v>1102</v>
      </c>
      <c r="C1111" s="157" t="s">
        <v>683</v>
      </c>
      <c r="D1111" s="100" t="s">
        <v>608</v>
      </c>
      <c r="E1111" s="100"/>
      <c r="F1111" s="100"/>
      <c r="G1111" s="227" t="s">
        <v>1049</v>
      </c>
      <c r="H1111" s="208" t="s">
        <v>1048</v>
      </c>
      <c r="I1111" s="239">
        <v>45310</v>
      </c>
      <c r="J1111" s="253">
        <v>0</v>
      </c>
      <c r="K1111" s="159">
        <v>-3350</v>
      </c>
      <c r="L1111" s="250">
        <f t="shared" si="17"/>
        <v>443793.3362272724</v>
      </c>
      <c r="M1111" s="263"/>
    </row>
    <row r="1112" spans="2:13" x14ac:dyDescent="0.25">
      <c r="B1112" s="46">
        <f>SUBTOTAL(103,$C$10:C1112)</f>
        <v>1103</v>
      </c>
      <c r="C1112" s="100" t="s">
        <v>603</v>
      </c>
      <c r="D1112" s="100" t="s">
        <v>607</v>
      </c>
      <c r="E1112" s="100"/>
      <c r="F1112" s="100"/>
      <c r="G1112" s="203" t="s">
        <v>581</v>
      </c>
      <c r="H1112" s="208" t="s">
        <v>434</v>
      </c>
      <c r="I1112" s="239">
        <v>45310</v>
      </c>
      <c r="J1112" s="249">
        <v>0</v>
      </c>
      <c r="K1112" s="101">
        <v>-1400</v>
      </c>
      <c r="L1112" s="250">
        <f t="shared" si="17"/>
        <v>442393.3362272724</v>
      </c>
      <c r="M1112" s="263"/>
    </row>
    <row r="1113" spans="2:13" x14ac:dyDescent="0.25">
      <c r="B1113" s="46">
        <f>SUBTOTAL(103,$C$10:C1113)</f>
        <v>1104</v>
      </c>
      <c r="C1113" s="158" t="s">
        <v>604</v>
      </c>
      <c r="D1113" s="100" t="s">
        <v>607</v>
      </c>
      <c r="E1113" s="100"/>
      <c r="F1113" s="100"/>
      <c r="G1113" s="203" t="s">
        <v>619</v>
      </c>
      <c r="H1113" s="208" t="s">
        <v>621</v>
      </c>
      <c r="I1113" s="239">
        <v>45310</v>
      </c>
      <c r="J1113" s="253">
        <v>0</v>
      </c>
      <c r="K1113" s="159">
        <v>-6550</v>
      </c>
      <c r="L1113" s="250">
        <f t="shared" si="17"/>
        <v>435843.3362272724</v>
      </c>
      <c r="M1113" s="263"/>
    </row>
    <row r="1114" spans="2:13" x14ac:dyDescent="0.25">
      <c r="B1114" s="46">
        <f>SUBTOTAL(103,$C$10:C1114)</f>
        <v>1105</v>
      </c>
      <c r="C1114" s="158" t="s">
        <v>605</v>
      </c>
      <c r="D1114" s="100" t="s">
        <v>607</v>
      </c>
      <c r="E1114" s="100"/>
      <c r="F1114" s="100"/>
      <c r="G1114" s="203" t="s">
        <v>619</v>
      </c>
      <c r="H1114" s="208" t="s">
        <v>621</v>
      </c>
      <c r="I1114" s="241">
        <v>45310</v>
      </c>
      <c r="J1114" s="253">
        <v>0</v>
      </c>
      <c r="K1114" s="159">
        <v>-20000</v>
      </c>
      <c r="L1114" s="250">
        <f t="shared" si="17"/>
        <v>415843.3362272724</v>
      </c>
      <c r="M1114" s="263"/>
    </row>
    <row r="1115" spans="2:13" x14ac:dyDescent="0.25">
      <c r="B1115" s="46">
        <f>SUBTOTAL(103,$C$10:C1115)</f>
        <v>1106</v>
      </c>
      <c r="C1115" s="158" t="s">
        <v>625</v>
      </c>
      <c r="D1115" s="100" t="s">
        <v>608</v>
      </c>
      <c r="E1115" s="100"/>
      <c r="F1115" s="100"/>
      <c r="G1115" s="203" t="s">
        <v>583</v>
      </c>
      <c r="H1115" s="208" t="s">
        <v>584</v>
      </c>
      <c r="I1115" s="241">
        <v>45310</v>
      </c>
      <c r="J1115" s="253">
        <v>0</v>
      </c>
      <c r="K1115" s="159">
        <v>-4100</v>
      </c>
      <c r="L1115" s="250">
        <f t="shared" si="17"/>
        <v>411743.3362272724</v>
      </c>
      <c r="M1115" s="263"/>
    </row>
    <row r="1116" spans="2:13" x14ac:dyDescent="0.25">
      <c r="B1116" s="46">
        <f>SUBTOTAL(103,$C$10:C1116)</f>
        <v>1107</v>
      </c>
      <c r="C1116" s="158" t="s">
        <v>599</v>
      </c>
      <c r="D1116" s="100" t="s">
        <v>636</v>
      </c>
      <c r="E1116" s="100"/>
      <c r="F1116" s="100"/>
      <c r="G1116" s="227" t="s">
        <v>637</v>
      </c>
      <c r="H1116" s="208" t="s">
        <v>593</v>
      </c>
      <c r="I1116" s="241">
        <v>45313</v>
      </c>
      <c r="J1116" s="253">
        <v>0</v>
      </c>
      <c r="K1116" s="159">
        <v>-5200</v>
      </c>
      <c r="L1116" s="250">
        <f t="shared" si="17"/>
        <v>406543.3362272724</v>
      </c>
      <c r="M1116" s="263"/>
    </row>
    <row r="1117" spans="2:13" x14ac:dyDescent="0.25">
      <c r="B1117" s="46">
        <f>SUBTOTAL(103,$C$10:C1117)</f>
        <v>1108</v>
      </c>
      <c r="C1117" s="24" t="s">
        <v>131</v>
      </c>
      <c r="D1117" s="100" t="s">
        <v>638</v>
      </c>
      <c r="E1117" s="100"/>
      <c r="F1117" s="100"/>
      <c r="G1117" s="203" t="s">
        <v>588</v>
      </c>
      <c r="H1117" s="208" t="s">
        <v>589</v>
      </c>
      <c r="I1117" s="241">
        <v>45314</v>
      </c>
      <c r="J1117" s="253">
        <v>0</v>
      </c>
      <c r="K1117" s="159">
        <v>-180000</v>
      </c>
      <c r="L1117" s="250">
        <f t="shared" si="17"/>
        <v>226543.3362272724</v>
      </c>
      <c r="M1117" s="263"/>
    </row>
    <row r="1118" spans="2:13" x14ac:dyDescent="0.25">
      <c r="B1118" s="46">
        <f>SUBTOTAL(103,$C$10:C1118)</f>
        <v>1109</v>
      </c>
      <c r="C1118" s="24" t="s">
        <v>131</v>
      </c>
      <c r="D1118" s="100"/>
      <c r="E1118" s="100"/>
      <c r="F1118" s="100"/>
      <c r="G1118" s="203" t="s">
        <v>588</v>
      </c>
      <c r="H1118" s="208" t="s">
        <v>589</v>
      </c>
      <c r="I1118" s="241">
        <v>45314</v>
      </c>
      <c r="J1118" s="253">
        <v>100000</v>
      </c>
      <c r="K1118" s="159">
        <v>0</v>
      </c>
      <c r="L1118" s="250">
        <f t="shared" si="17"/>
        <v>326543.3362272724</v>
      </c>
      <c r="M1118" s="263"/>
    </row>
    <row r="1119" spans="2:13" x14ac:dyDescent="0.25">
      <c r="B1119" s="46">
        <f>SUBTOTAL(103,$C$10:C1119)</f>
        <v>1110</v>
      </c>
      <c r="C1119" s="158" t="s">
        <v>596</v>
      </c>
      <c r="D1119" s="100" t="s">
        <v>639</v>
      </c>
      <c r="E1119" s="100"/>
      <c r="F1119" s="100"/>
      <c r="G1119" s="203" t="s">
        <v>581</v>
      </c>
      <c r="H1119" s="208" t="s">
        <v>434</v>
      </c>
      <c r="I1119" s="241">
        <v>45317</v>
      </c>
      <c r="J1119" s="253">
        <v>0</v>
      </c>
      <c r="K1119" s="159">
        <v>-23000</v>
      </c>
      <c r="L1119" s="250">
        <f t="shared" si="17"/>
        <v>303543.3362272724</v>
      </c>
      <c r="M1119" s="263"/>
    </row>
    <row r="1120" spans="2:13" x14ac:dyDescent="0.25">
      <c r="B1120" s="46">
        <f>SUBTOTAL(103,$C$10:C1120)</f>
        <v>1111</v>
      </c>
      <c r="C1120" s="158" t="s">
        <v>640</v>
      </c>
      <c r="D1120" s="100" t="s">
        <v>608</v>
      </c>
      <c r="E1120" s="100"/>
      <c r="F1120" s="100"/>
      <c r="G1120" s="203" t="s">
        <v>641</v>
      </c>
      <c r="H1120" s="208" t="s">
        <v>642</v>
      </c>
      <c r="I1120" s="241">
        <v>45317</v>
      </c>
      <c r="J1120" s="253">
        <v>0</v>
      </c>
      <c r="K1120" s="159">
        <v>-18500</v>
      </c>
      <c r="L1120" s="250">
        <f t="shared" si="17"/>
        <v>285043.3362272724</v>
      </c>
      <c r="M1120" s="263"/>
    </row>
    <row r="1121" spans="2:13" x14ac:dyDescent="0.25">
      <c r="B1121" s="46">
        <f>SUBTOTAL(103,$C$10:C1121)</f>
        <v>1112</v>
      </c>
      <c r="C1121" s="24" t="s">
        <v>598</v>
      </c>
      <c r="D1121" s="100" t="s">
        <v>607</v>
      </c>
      <c r="E1121" s="100"/>
      <c r="F1121" s="100"/>
      <c r="G1121" s="203" t="s">
        <v>581</v>
      </c>
      <c r="H1121" s="208" t="s">
        <v>434</v>
      </c>
      <c r="I1121" s="241">
        <v>45317</v>
      </c>
      <c r="J1121" s="253">
        <v>0</v>
      </c>
      <c r="K1121" s="159">
        <v>-19999.999</v>
      </c>
      <c r="L1121" s="250">
        <f t="shared" si="17"/>
        <v>265043.33722727239</v>
      </c>
      <c r="M1121" s="263"/>
    </row>
    <row r="1122" spans="2:13" x14ac:dyDescent="0.25">
      <c r="B1122" s="46">
        <f>SUBTOTAL(103,$C$10:C1122)</f>
        <v>1113</v>
      </c>
      <c r="C1122" s="24" t="s">
        <v>598</v>
      </c>
      <c r="D1122" s="226" t="s">
        <v>918</v>
      </c>
      <c r="E1122" s="226"/>
      <c r="F1122" s="226"/>
      <c r="G1122" s="203" t="s">
        <v>644</v>
      </c>
      <c r="H1122" s="208" t="s">
        <v>428</v>
      </c>
      <c r="I1122" s="241">
        <v>45317</v>
      </c>
      <c r="J1122" s="253">
        <v>0</v>
      </c>
      <c r="K1122" s="159">
        <v>-2450</v>
      </c>
      <c r="L1122" s="250">
        <f t="shared" si="17"/>
        <v>262593.33722727239</v>
      </c>
      <c r="M1122" s="263"/>
    </row>
    <row r="1123" spans="2:13" x14ac:dyDescent="0.25">
      <c r="B1123" s="46">
        <f>SUBTOTAL(103,$C$10:C1123)</f>
        <v>1114</v>
      </c>
      <c r="C1123" s="158" t="s">
        <v>599</v>
      </c>
      <c r="D1123" s="100" t="s">
        <v>607</v>
      </c>
      <c r="E1123" s="100"/>
      <c r="F1123" s="100"/>
      <c r="G1123" s="203" t="s">
        <v>637</v>
      </c>
      <c r="H1123" s="208" t="s">
        <v>646</v>
      </c>
      <c r="I1123" s="241">
        <v>45317</v>
      </c>
      <c r="J1123" s="253">
        <v>0</v>
      </c>
      <c r="K1123" s="159">
        <v>-10000</v>
      </c>
      <c r="L1123" s="250">
        <f t="shared" si="17"/>
        <v>252593.33722727239</v>
      </c>
      <c r="M1123" s="263"/>
    </row>
    <row r="1124" spans="2:13" x14ac:dyDescent="0.25">
      <c r="B1124" s="46">
        <f>SUBTOTAL(103,$C$10:C1124)</f>
        <v>1115</v>
      </c>
      <c r="C1124" s="158" t="s">
        <v>599</v>
      </c>
      <c r="D1124" s="100" t="s">
        <v>608</v>
      </c>
      <c r="E1124" s="100"/>
      <c r="F1124" s="100"/>
      <c r="G1124" s="227" t="s">
        <v>1045</v>
      </c>
      <c r="H1124" s="208" t="s">
        <v>1046</v>
      </c>
      <c r="I1124" s="241">
        <v>45317</v>
      </c>
      <c r="J1124" s="253">
        <v>0</v>
      </c>
      <c r="K1124" s="159">
        <v>-1800</v>
      </c>
      <c r="L1124" s="250">
        <f t="shared" si="17"/>
        <v>250793.33722727239</v>
      </c>
      <c r="M1124" s="263"/>
    </row>
    <row r="1125" spans="2:13" x14ac:dyDescent="0.25">
      <c r="B1125" s="46">
        <f>SUBTOTAL(103,$C$10:C1125)</f>
        <v>1116</v>
      </c>
      <c r="C1125" s="158" t="s">
        <v>600</v>
      </c>
      <c r="D1125" s="100" t="s">
        <v>608</v>
      </c>
      <c r="E1125" s="100"/>
      <c r="F1125" s="100"/>
      <c r="G1125" s="227" t="s">
        <v>1049</v>
      </c>
      <c r="H1125" s="208" t="s">
        <v>1048</v>
      </c>
      <c r="I1125" s="241">
        <v>45317</v>
      </c>
      <c r="J1125" s="253">
        <v>0</v>
      </c>
      <c r="K1125" s="159">
        <v>-11760</v>
      </c>
      <c r="L1125" s="250">
        <f t="shared" si="17"/>
        <v>239033.33722727239</v>
      </c>
      <c r="M1125" s="263"/>
    </row>
    <row r="1126" spans="2:13" x14ac:dyDescent="0.25">
      <c r="B1126" s="46">
        <f>SUBTOTAL(103,$C$10:C1126)</f>
        <v>1117</v>
      </c>
      <c r="C1126" s="158" t="s">
        <v>601</v>
      </c>
      <c r="D1126" s="100" t="s">
        <v>648</v>
      </c>
      <c r="E1126" s="100"/>
      <c r="F1126" s="100"/>
      <c r="G1126" s="227" t="s">
        <v>1049</v>
      </c>
      <c r="H1126" s="208" t="s">
        <v>1048</v>
      </c>
      <c r="I1126" s="241">
        <v>45317</v>
      </c>
      <c r="J1126" s="253">
        <v>0</v>
      </c>
      <c r="K1126" s="159">
        <v>-18331</v>
      </c>
      <c r="L1126" s="250">
        <f t="shared" si="17"/>
        <v>220702.33722727239</v>
      </c>
      <c r="M1126" s="263"/>
    </row>
    <row r="1127" spans="2:13" x14ac:dyDescent="0.25">
      <c r="B1127" s="46">
        <f>SUBTOTAL(103,$C$10:C1127)</f>
        <v>1118</v>
      </c>
      <c r="C1127" s="158" t="s">
        <v>602</v>
      </c>
      <c r="D1127" s="100" t="s">
        <v>607</v>
      </c>
      <c r="E1127" s="100"/>
      <c r="F1127" s="100"/>
      <c r="G1127" s="203" t="s">
        <v>585</v>
      </c>
      <c r="H1127" s="208" t="s">
        <v>586</v>
      </c>
      <c r="I1127" s="241">
        <v>45317</v>
      </c>
      <c r="J1127" s="253">
        <v>0</v>
      </c>
      <c r="K1127" s="159">
        <v>-13617.09</v>
      </c>
      <c r="L1127" s="250">
        <f t="shared" si="17"/>
        <v>207085.2472272724</v>
      </c>
      <c r="M1127" s="263"/>
    </row>
    <row r="1128" spans="2:13" x14ac:dyDescent="0.25">
      <c r="B1128" s="46">
        <f>SUBTOTAL(103,$C$10:C1128)</f>
        <v>1119</v>
      </c>
      <c r="C1128" s="157" t="s">
        <v>683</v>
      </c>
      <c r="D1128" s="100" t="s">
        <v>648</v>
      </c>
      <c r="E1128" s="100"/>
      <c r="F1128" s="100"/>
      <c r="G1128" s="227" t="s">
        <v>1049</v>
      </c>
      <c r="H1128" s="208" t="s">
        <v>1048</v>
      </c>
      <c r="I1128" s="241">
        <v>45317</v>
      </c>
      <c r="J1128" s="253">
        <v>0</v>
      </c>
      <c r="K1128" s="159">
        <v>-3360</v>
      </c>
      <c r="L1128" s="250">
        <f t="shared" si="17"/>
        <v>203725.2472272724</v>
      </c>
      <c r="M1128" s="263"/>
    </row>
    <row r="1129" spans="2:13" x14ac:dyDescent="0.25">
      <c r="B1129" s="46">
        <f>SUBTOTAL(103,$C$10:C1129)</f>
        <v>1120</v>
      </c>
      <c r="C1129" s="158" t="s">
        <v>603</v>
      </c>
      <c r="D1129" s="100" t="s">
        <v>607</v>
      </c>
      <c r="E1129" s="100"/>
      <c r="F1129" s="100"/>
      <c r="G1129" s="203" t="s">
        <v>581</v>
      </c>
      <c r="H1129" s="208" t="s">
        <v>434</v>
      </c>
      <c r="I1129" s="241">
        <v>45317</v>
      </c>
      <c r="J1129" s="253">
        <v>0</v>
      </c>
      <c r="K1129" s="159">
        <v>-2000</v>
      </c>
      <c r="L1129" s="250">
        <f t="shared" si="17"/>
        <v>201725.2472272724</v>
      </c>
      <c r="M1129" s="263"/>
    </row>
    <row r="1130" spans="2:13" x14ac:dyDescent="0.25">
      <c r="B1130" s="46">
        <f>SUBTOTAL(103,$C$10:C1130)</f>
        <v>1121</v>
      </c>
      <c r="C1130" s="158" t="s">
        <v>604</v>
      </c>
      <c r="D1130" s="100" t="s">
        <v>607</v>
      </c>
      <c r="E1130" s="100"/>
      <c r="F1130" s="100"/>
      <c r="G1130" s="203" t="s">
        <v>619</v>
      </c>
      <c r="H1130" s="208" t="s">
        <v>621</v>
      </c>
      <c r="I1130" s="241">
        <v>45317</v>
      </c>
      <c r="J1130" s="253">
        <v>0</v>
      </c>
      <c r="K1130" s="159">
        <v>-2000</v>
      </c>
      <c r="L1130" s="250">
        <f t="shared" si="17"/>
        <v>199725.2472272724</v>
      </c>
      <c r="M1130" s="263"/>
    </row>
    <row r="1131" spans="2:13" x14ac:dyDescent="0.25">
      <c r="B1131" s="46">
        <f>SUBTOTAL(103,$C$10:C1131)</f>
        <v>1122</v>
      </c>
      <c r="C1131" s="157" t="s">
        <v>634</v>
      </c>
      <c r="D1131" s="225" t="s">
        <v>1140</v>
      </c>
      <c r="E1131" s="225"/>
      <c r="F1131" s="225"/>
      <c r="G1131" s="203" t="s">
        <v>24</v>
      </c>
      <c r="H1131" s="203" t="s">
        <v>24</v>
      </c>
      <c r="I1131" s="241">
        <v>45323</v>
      </c>
      <c r="J1131" s="253">
        <v>0</v>
      </c>
      <c r="K1131" s="159">
        <v>-100000</v>
      </c>
      <c r="L1131" s="250">
        <f t="shared" si="17"/>
        <v>99725.247227272397</v>
      </c>
      <c r="M1131" s="263"/>
    </row>
    <row r="1132" spans="2:13" x14ac:dyDescent="0.25">
      <c r="B1132" s="46">
        <f>SUBTOTAL(103,$C$10:C1132)</f>
        <v>1123</v>
      </c>
      <c r="C1132" s="157" t="s">
        <v>630</v>
      </c>
      <c r="D1132" s="100" t="s">
        <v>1073</v>
      </c>
      <c r="E1132" s="100"/>
      <c r="F1132" s="100"/>
      <c r="G1132" s="203" t="s">
        <v>24</v>
      </c>
      <c r="H1132" s="203" t="s">
        <v>24</v>
      </c>
      <c r="I1132" s="241">
        <v>45323</v>
      </c>
      <c r="J1132" s="253">
        <v>0</v>
      </c>
      <c r="K1132" s="159">
        <v>-12000</v>
      </c>
      <c r="L1132" s="250">
        <f t="shared" si="17"/>
        <v>87725.247227272397</v>
      </c>
      <c r="M1132" s="263"/>
    </row>
    <row r="1133" spans="2:13" x14ac:dyDescent="0.25">
      <c r="B1133" s="46">
        <f>SUBTOTAL(103,$C$10:C1133)</f>
        <v>1124</v>
      </c>
      <c r="C1133" s="157" t="s">
        <v>631</v>
      </c>
      <c r="D1133" s="225" t="s">
        <v>613</v>
      </c>
      <c r="E1133" s="225"/>
      <c r="F1133" s="225"/>
      <c r="G1133" s="203" t="s">
        <v>24</v>
      </c>
      <c r="H1133" s="203" t="s">
        <v>24</v>
      </c>
      <c r="I1133" s="241">
        <v>45323</v>
      </c>
      <c r="J1133" s="253">
        <v>0</v>
      </c>
      <c r="K1133" s="159">
        <v>-5000</v>
      </c>
      <c r="L1133" s="250">
        <f t="shared" si="17"/>
        <v>82725.247227272397</v>
      </c>
      <c r="M1133" s="263"/>
    </row>
    <row r="1134" spans="2:13" x14ac:dyDescent="0.25">
      <c r="B1134" s="46">
        <f>SUBTOTAL(103,$C$10:C1134)</f>
        <v>1125</v>
      </c>
      <c r="C1134" s="158" t="s">
        <v>630</v>
      </c>
      <c r="D1134" s="100" t="s">
        <v>1073</v>
      </c>
      <c r="E1134" s="100"/>
      <c r="F1134" s="100"/>
      <c r="G1134" s="203" t="s">
        <v>24</v>
      </c>
      <c r="H1134" s="203" t="s">
        <v>24</v>
      </c>
      <c r="I1134" s="241">
        <v>45323</v>
      </c>
      <c r="J1134" s="253">
        <v>0</v>
      </c>
      <c r="K1134" s="159">
        <v>-12000</v>
      </c>
      <c r="L1134" s="250">
        <f t="shared" si="17"/>
        <v>70725.247227272397</v>
      </c>
      <c r="M1134" s="263"/>
    </row>
    <row r="1135" spans="2:13" x14ac:dyDescent="0.25">
      <c r="B1135" s="46">
        <f>SUBTOTAL(103,$C$10:C1135)</f>
        <v>1126</v>
      </c>
      <c r="C1135" s="157" t="s">
        <v>631</v>
      </c>
      <c r="D1135" s="24" t="s">
        <v>613</v>
      </c>
      <c r="E1135" s="24"/>
      <c r="F1135" s="24"/>
      <c r="G1135" s="203" t="s">
        <v>24</v>
      </c>
      <c r="H1135" s="203" t="s">
        <v>24</v>
      </c>
      <c r="I1135" s="241">
        <v>45323</v>
      </c>
      <c r="J1135" s="256">
        <v>0</v>
      </c>
      <c r="K1135" s="159">
        <v>-5000</v>
      </c>
      <c r="L1135" s="250">
        <f t="shared" si="17"/>
        <v>65725.247227272397</v>
      </c>
      <c r="M1135" s="263"/>
    </row>
    <row r="1136" spans="2:13" x14ac:dyDescent="0.25">
      <c r="B1136" s="46">
        <f>SUBTOTAL(103,$C$10:C1136)</f>
        <v>1127</v>
      </c>
      <c r="C1136" s="157" t="s">
        <v>632</v>
      </c>
      <c r="D1136" s="24" t="s">
        <v>614</v>
      </c>
      <c r="E1136" s="24"/>
      <c r="F1136" s="24"/>
      <c r="G1136" s="203" t="s">
        <v>24</v>
      </c>
      <c r="H1136" s="203" t="s">
        <v>24</v>
      </c>
      <c r="I1136" s="241">
        <v>45323</v>
      </c>
      <c r="J1136" s="253">
        <v>0</v>
      </c>
      <c r="K1136" s="159">
        <v>-500</v>
      </c>
      <c r="L1136" s="250">
        <f t="shared" si="17"/>
        <v>65225.247227272397</v>
      </c>
      <c r="M1136" s="263"/>
    </row>
    <row r="1137" spans="2:13" x14ac:dyDescent="0.25">
      <c r="B1137" s="46">
        <f>SUBTOTAL(103,$C$10:C1137)</f>
        <v>1128</v>
      </c>
      <c r="C1137" s="157" t="s">
        <v>653</v>
      </c>
      <c r="D1137" s="24" t="s">
        <v>654</v>
      </c>
      <c r="E1137" s="24"/>
      <c r="F1137" s="24"/>
      <c r="G1137" s="203" t="s">
        <v>581</v>
      </c>
      <c r="H1137" s="208" t="s">
        <v>434</v>
      </c>
      <c r="I1137" s="241">
        <v>45324</v>
      </c>
      <c r="J1137" s="253">
        <v>300000</v>
      </c>
      <c r="K1137" s="159">
        <v>0</v>
      </c>
      <c r="L1137" s="250">
        <f t="shared" si="17"/>
        <v>365225.24722727237</v>
      </c>
      <c r="M1137" s="263"/>
    </row>
    <row r="1138" spans="2:13" x14ac:dyDescent="0.25">
      <c r="B1138" s="46">
        <f>SUBTOTAL(103,$C$10:C1138)</f>
        <v>1129</v>
      </c>
      <c r="C1138" s="157" t="s">
        <v>653</v>
      </c>
      <c r="D1138" s="24" t="s">
        <v>652</v>
      </c>
      <c r="E1138" s="24"/>
      <c r="F1138" s="24"/>
      <c r="G1138" s="203" t="s">
        <v>581</v>
      </c>
      <c r="H1138" s="208" t="s">
        <v>434</v>
      </c>
      <c r="I1138" s="241">
        <v>45324</v>
      </c>
      <c r="J1138" s="253">
        <v>300000</v>
      </c>
      <c r="K1138" s="159">
        <v>0</v>
      </c>
      <c r="L1138" s="250">
        <f t="shared" si="17"/>
        <v>665225.24722727237</v>
      </c>
      <c r="M1138" s="263"/>
    </row>
    <row r="1139" spans="2:13" x14ac:dyDescent="0.25">
      <c r="B1139" s="46">
        <f>SUBTOTAL(103,$C$10:C1139)</f>
        <v>1130</v>
      </c>
      <c r="C1139" s="24" t="s">
        <v>131</v>
      </c>
      <c r="D1139" s="24" t="s">
        <v>655</v>
      </c>
      <c r="E1139" s="24"/>
      <c r="F1139" s="24"/>
      <c r="G1139" s="203" t="s">
        <v>588</v>
      </c>
      <c r="H1139" s="208" t="s">
        <v>589</v>
      </c>
      <c r="I1139" s="241">
        <v>45324</v>
      </c>
      <c r="J1139" s="253">
        <v>0</v>
      </c>
      <c r="K1139" s="159">
        <v>-50000</v>
      </c>
      <c r="L1139" s="250">
        <f t="shared" si="17"/>
        <v>615225.24722727237</v>
      </c>
      <c r="M1139" s="263"/>
    </row>
    <row r="1140" spans="2:13" x14ac:dyDescent="0.25">
      <c r="B1140" s="46">
        <f>SUBTOTAL(103,$C$10:C1140)</f>
        <v>1131</v>
      </c>
      <c r="C1140" s="157" t="s">
        <v>596</v>
      </c>
      <c r="D1140" s="24" t="s">
        <v>639</v>
      </c>
      <c r="E1140" s="24"/>
      <c r="F1140" s="24"/>
      <c r="G1140" s="203" t="s">
        <v>581</v>
      </c>
      <c r="H1140" s="208" t="s">
        <v>434</v>
      </c>
      <c r="I1140" s="241">
        <v>45324</v>
      </c>
      <c r="J1140" s="253">
        <v>0</v>
      </c>
      <c r="K1140" s="159">
        <v>-23100.695999999902</v>
      </c>
      <c r="L1140" s="250">
        <f t="shared" si="17"/>
        <v>592124.55122727249</v>
      </c>
      <c r="M1140" s="263"/>
    </row>
    <row r="1141" spans="2:13" x14ac:dyDescent="0.25">
      <c r="B1141" s="46">
        <f>SUBTOTAL(103,$C$10:C1141)</f>
        <v>1132</v>
      </c>
      <c r="C1141" s="24" t="s">
        <v>597</v>
      </c>
      <c r="D1141" s="24" t="s">
        <v>639</v>
      </c>
      <c r="E1141" s="24"/>
      <c r="F1141" s="24"/>
      <c r="G1141" s="203" t="s">
        <v>581</v>
      </c>
      <c r="H1141" s="208" t="s">
        <v>434</v>
      </c>
      <c r="I1141" s="239">
        <v>45324</v>
      </c>
      <c r="J1141" s="249">
        <v>0</v>
      </c>
      <c r="K1141" s="101">
        <v>-8713.0455000000002</v>
      </c>
      <c r="L1141" s="250">
        <f t="shared" si="17"/>
        <v>583411.50572727248</v>
      </c>
      <c r="M1141" s="263"/>
    </row>
    <row r="1142" spans="2:13" x14ac:dyDescent="0.25">
      <c r="B1142" s="46">
        <f>SUBTOTAL(103,$C$10:C1142)</f>
        <v>1133</v>
      </c>
      <c r="C1142" s="24" t="s">
        <v>640</v>
      </c>
      <c r="D1142" s="24" t="s">
        <v>608</v>
      </c>
      <c r="E1142" s="24"/>
      <c r="F1142" s="24"/>
      <c r="G1142" s="203" t="s">
        <v>641</v>
      </c>
      <c r="H1142" s="208" t="s">
        <v>642</v>
      </c>
      <c r="I1142" s="239">
        <v>45324</v>
      </c>
      <c r="J1142" s="249">
        <v>0</v>
      </c>
      <c r="K1142" s="101">
        <v>-8200</v>
      </c>
      <c r="L1142" s="250">
        <f t="shared" si="17"/>
        <v>575211.50572727248</v>
      </c>
      <c r="M1142" s="263"/>
    </row>
    <row r="1143" spans="2:13" x14ac:dyDescent="0.25">
      <c r="B1143" s="46">
        <f>SUBTOTAL(103,$C$10:C1143)</f>
        <v>1134</v>
      </c>
      <c r="C1143" s="24" t="s">
        <v>598</v>
      </c>
      <c r="D1143" s="24" t="s">
        <v>607</v>
      </c>
      <c r="E1143" s="24"/>
      <c r="F1143" s="24"/>
      <c r="G1143" s="203" t="s">
        <v>581</v>
      </c>
      <c r="H1143" s="208" t="s">
        <v>434</v>
      </c>
      <c r="I1143" s="239">
        <v>45324</v>
      </c>
      <c r="J1143" s="249">
        <v>0</v>
      </c>
      <c r="K1143" s="101">
        <v>-19999.999</v>
      </c>
      <c r="L1143" s="250">
        <f t="shared" si="17"/>
        <v>555211.50672727253</v>
      </c>
      <c r="M1143" s="263"/>
    </row>
    <row r="1144" spans="2:13" x14ac:dyDescent="0.25">
      <c r="B1144" s="46">
        <f>SUBTOTAL(103,$C$10:C1144)</f>
        <v>1135</v>
      </c>
      <c r="C1144" s="24" t="s">
        <v>600</v>
      </c>
      <c r="D1144" s="24" t="s">
        <v>608</v>
      </c>
      <c r="E1144" s="24"/>
      <c r="F1144" s="24"/>
      <c r="G1144" s="227" t="s">
        <v>1049</v>
      </c>
      <c r="H1144" s="208" t="s">
        <v>1048</v>
      </c>
      <c r="I1144" s="239">
        <v>45324</v>
      </c>
      <c r="J1144" s="249">
        <v>0</v>
      </c>
      <c r="K1144" s="101">
        <v>-11760</v>
      </c>
      <c r="L1144" s="250">
        <f t="shared" si="17"/>
        <v>543451.50672727253</v>
      </c>
      <c r="M1144" s="263"/>
    </row>
    <row r="1145" spans="2:13" x14ac:dyDescent="0.25">
      <c r="B1145" s="46">
        <f>SUBTOTAL(103,$C$10:C1145)</f>
        <v>1136</v>
      </c>
      <c r="C1145" s="24" t="s">
        <v>1074</v>
      </c>
      <c r="D1145" s="24" t="s">
        <v>608</v>
      </c>
      <c r="E1145" s="24"/>
      <c r="F1145" s="24"/>
      <c r="G1145" s="203" t="s">
        <v>641</v>
      </c>
      <c r="H1145" s="208" t="s">
        <v>642</v>
      </c>
      <c r="I1145" s="241">
        <v>45324</v>
      </c>
      <c r="J1145" s="253">
        <v>0</v>
      </c>
      <c r="K1145" s="101">
        <v>-4200</v>
      </c>
      <c r="L1145" s="250">
        <f t="shared" si="17"/>
        <v>539251.50672727253</v>
      </c>
      <c r="M1145" s="263"/>
    </row>
    <row r="1146" spans="2:13" x14ac:dyDescent="0.25">
      <c r="B1146" s="46">
        <f>SUBTOTAL(103,$C$10:C1146)</f>
        <v>1137</v>
      </c>
      <c r="C1146" s="157" t="s">
        <v>601</v>
      </c>
      <c r="D1146" s="24" t="s">
        <v>648</v>
      </c>
      <c r="E1146" s="24"/>
      <c r="F1146" s="24"/>
      <c r="G1146" s="227" t="s">
        <v>1049</v>
      </c>
      <c r="H1146" s="208" t="s">
        <v>1048</v>
      </c>
      <c r="I1146" s="241">
        <v>45324</v>
      </c>
      <c r="J1146" s="253">
        <v>0</v>
      </c>
      <c r="K1146" s="101">
        <v>-8331</v>
      </c>
      <c r="L1146" s="250">
        <f t="shared" si="17"/>
        <v>530920.50672727253</v>
      </c>
      <c r="M1146" s="263"/>
    </row>
    <row r="1147" spans="2:13" x14ac:dyDescent="0.25">
      <c r="B1147" s="46">
        <f>SUBTOTAL(103,$C$10:C1147)</f>
        <v>1138</v>
      </c>
      <c r="C1147" s="157" t="s">
        <v>602</v>
      </c>
      <c r="D1147" s="24" t="s">
        <v>607</v>
      </c>
      <c r="E1147" s="24"/>
      <c r="F1147" s="24"/>
      <c r="G1147" s="203" t="s">
        <v>585</v>
      </c>
      <c r="H1147" s="208" t="s">
        <v>586</v>
      </c>
      <c r="I1147" s="241">
        <v>45324</v>
      </c>
      <c r="J1147" s="253">
        <v>0</v>
      </c>
      <c r="K1147" s="101">
        <v>-11387.09</v>
      </c>
      <c r="L1147" s="250">
        <f t="shared" si="17"/>
        <v>519533.4167272725</v>
      </c>
      <c r="M1147" s="263"/>
    </row>
    <row r="1148" spans="2:13" x14ac:dyDescent="0.25">
      <c r="B1148" s="46">
        <f>SUBTOTAL(103,$C$10:C1148)</f>
        <v>1139</v>
      </c>
      <c r="C1148" s="157" t="s">
        <v>683</v>
      </c>
      <c r="D1148" s="24" t="s">
        <v>648</v>
      </c>
      <c r="E1148" s="24"/>
      <c r="F1148" s="24"/>
      <c r="G1148" s="227" t="s">
        <v>1049</v>
      </c>
      <c r="H1148" s="208" t="s">
        <v>1048</v>
      </c>
      <c r="I1148" s="241">
        <v>45324</v>
      </c>
      <c r="J1148" s="253">
        <v>0</v>
      </c>
      <c r="K1148" s="101">
        <v>-3360</v>
      </c>
      <c r="L1148" s="250">
        <f t="shared" si="17"/>
        <v>516173.4167272725</v>
      </c>
      <c r="M1148" s="263"/>
    </row>
    <row r="1149" spans="2:13" x14ac:dyDescent="0.25">
      <c r="B1149" s="46">
        <f>SUBTOTAL(103,$C$10:C1149)</f>
        <v>1140</v>
      </c>
      <c r="C1149" s="24" t="s">
        <v>131</v>
      </c>
      <c r="D1149" s="24" t="s">
        <v>656</v>
      </c>
      <c r="E1149" s="24"/>
      <c r="F1149" s="24"/>
      <c r="G1149" s="203" t="s">
        <v>588</v>
      </c>
      <c r="H1149" s="208" t="s">
        <v>589</v>
      </c>
      <c r="I1149" s="241">
        <v>45330</v>
      </c>
      <c r="J1149" s="253">
        <v>0</v>
      </c>
      <c r="K1149" s="101">
        <v>-200000</v>
      </c>
      <c r="L1149" s="250">
        <f t="shared" si="17"/>
        <v>316173.4167272725</v>
      </c>
      <c r="M1149" s="263"/>
    </row>
    <row r="1150" spans="2:13" x14ac:dyDescent="0.25">
      <c r="B1150" s="46">
        <f>SUBTOTAL(103,$C$10:C1150)</f>
        <v>1141</v>
      </c>
      <c r="C1150" s="24" t="s">
        <v>598</v>
      </c>
      <c r="D1150" s="24" t="s">
        <v>657</v>
      </c>
      <c r="E1150" s="24"/>
      <c r="F1150" s="24"/>
      <c r="G1150" s="203" t="s">
        <v>644</v>
      </c>
      <c r="H1150" s="208" t="s">
        <v>428</v>
      </c>
      <c r="I1150" s="241">
        <v>45330</v>
      </c>
      <c r="J1150" s="253">
        <v>9600</v>
      </c>
      <c r="K1150" s="101">
        <v>0</v>
      </c>
      <c r="L1150" s="250">
        <f t="shared" si="17"/>
        <v>325773.4167272725</v>
      </c>
      <c r="M1150" s="263"/>
    </row>
    <row r="1151" spans="2:13" x14ac:dyDescent="0.25">
      <c r="B1151" s="46">
        <f>SUBTOTAL(103,$C$10:C1151)</f>
        <v>1142</v>
      </c>
      <c r="C1151" s="157" t="s">
        <v>604</v>
      </c>
      <c r="D1151" s="24" t="s">
        <v>648</v>
      </c>
      <c r="E1151" s="24"/>
      <c r="F1151" s="24"/>
      <c r="G1151" s="227" t="s">
        <v>1045</v>
      </c>
      <c r="H1151" s="208" t="s">
        <v>1046</v>
      </c>
      <c r="I1151" s="241">
        <v>45330</v>
      </c>
      <c r="J1151" s="253">
        <v>0</v>
      </c>
      <c r="K1151" s="101">
        <v>-2160</v>
      </c>
      <c r="L1151" s="250">
        <f t="shared" si="17"/>
        <v>323613.4167272725</v>
      </c>
      <c r="M1151" s="263"/>
    </row>
    <row r="1152" spans="2:13" x14ac:dyDescent="0.25">
      <c r="B1152" s="46">
        <f>SUBTOTAL(103,$C$10:C1152)</f>
        <v>1143</v>
      </c>
      <c r="C1152" s="157" t="s">
        <v>622</v>
      </c>
      <c r="D1152" s="24" t="s">
        <v>704</v>
      </c>
      <c r="E1152" s="24"/>
      <c r="F1152" s="24"/>
      <c r="G1152" s="203" t="s">
        <v>579</v>
      </c>
      <c r="H1152" s="216" t="s">
        <v>580</v>
      </c>
      <c r="I1152" s="241">
        <v>45330</v>
      </c>
      <c r="J1152" s="253">
        <v>1000000</v>
      </c>
      <c r="K1152" s="101">
        <v>0</v>
      </c>
      <c r="L1152" s="250">
        <f t="shared" si="17"/>
        <v>1323613.4167272726</v>
      </c>
      <c r="M1152" s="263"/>
    </row>
    <row r="1153" spans="2:13" x14ac:dyDescent="0.25">
      <c r="B1153" s="46">
        <f>SUBTOTAL(103,$C$10:C1153)</f>
        <v>1144</v>
      </c>
      <c r="C1153" s="157" t="s">
        <v>659</v>
      </c>
      <c r="D1153" s="24" t="s">
        <v>660</v>
      </c>
      <c r="E1153" s="24"/>
      <c r="F1153" s="24"/>
      <c r="G1153" s="203" t="s">
        <v>661</v>
      </c>
      <c r="H1153" s="216" t="s">
        <v>662</v>
      </c>
      <c r="I1153" s="241">
        <v>45331</v>
      </c>
      <c r="J1153" s="253">
        <v>0</v>
      </c>
      <c r="K1153" s="101">
        <v>-1300</v>
      </c>
      <c r="L1153" s="250">
        <f t="shared" si="17"/>
        <v>1322313.4167272726</v>
      </c>
      <c r="M1153" s="263"/>
    </row>
    <row r="1154" spans="2:13" x14ac:dyDescent="0.25">
      <c r="B1154" s="46">
        <f>SUBTOTAL(103,$C$10:C1154)</f>
        <v>1145</v>
      </c>
      <c r="C1154" s="157" t="s">
        <v>596</v>
      </c>
      <c r="D1154" s="24" t="s">
        <v>639</v>
      </c>
      <c r="E1154" s="24"/>
      <c r="F1154" s="24"/>
      <c r="G1154" s="203" t="s">
        <v>581</v>
      </c>
      <c r="H1154" s="208" t="s">
        <v>434</v>
      </c>
      <c r="I1154" s="241">
        <v>45331</v>
      </c>
      <c r="J1154" s="253">
        <v>0</v>
      </c>
      <c r="K1154" s="101">
        <v>-23100.442999999999</v>
      </c>
      <c r="L1154" s="250">
        <f t="shared" si="17"/>
        <v>1299212.9737272726</v>
      </c>
      <c r="M1154" s="263"/>
    </row>
    <row r="1155" spans="2:13" x14ac:dyDescent="0.25">
      <c r="B1155" s="46">
        <f>SUBTOTAL(103,$C$10:C1155)</f>
        <v>1146</v>
      </c>
      <c r="C1155" s="157" t="s">
        <v>597</v>
      </c>
      <c r="D1155" s="24" t="s">
        <v>639</v>
      </c>
      <c r="E1155" s="24"/>
      <c r="F1155" s="24"/>
      <c r="G1155" s="203" t="s">
        <v>581</v>
      </c>
      <c r="H1155" s="208" t="s">
        <v>434</v>
      </c>
      <c r="I1155" s="241">
        <v>45331</v>
      </c>
      <c r="J1155" s="253">
        <v>0</v>
      </c>
      <c r="K1155" s="101">
        <v>-6246.0654999999997</v>
      </c>
      <c r="L1155" s="250">
        <f t="shared" si="17"/>
        <v>1292966.9082272726</v>
      </c>
      <c r="M1155" s="263"/>
    </row>
    <row r="1156" spans="2:13" x14ac:dyDescent="0.25">
      <c r="B1156" s="46">
        <f>SUBTOTAL(103,$C$10:C1156)</f>
        <v>1147</v>
      </c>
      <c r="C1156" s="24" t="s">
        <v>598</v>
      </c>
      <c r="D1156" s="24" t="s">
        <v>607</v>
      </c>
      <c r="E1156" s="24"/>
      <c r="F1156" s="24"/>
      <c r="G1156" s="203" t="s">
        <v>581</v>
      </c>
      <c r="H1156" s="208" t="s">
        <v>434</v>
      </c>
      <c r="I1156" s="241">
        <v>45331</v>
      </c>
      <c r="J1156" s="253">
        <v>0</v>
      </c>
      <c r="K1156" s="101">
        <v>-20000</v>
      </c>
      <c r="L1156" s="250">
        <f t="shared" si="17"/>
        <v>1272966.9082272726</v>
      </c>
      <c r="M1156" s="263"/>
    </row>
    <row r="1157" spans="2:13" x14ac:dyDescent="0.25">
      <c r="B1157" s="46">
        <f>SUBTOTAL(103,$C$10:C1157)</f>
        <v>1148</v>
      </c>
      <c r="C1157" s="157" t="s">
        <v>599</v>
      </c>
      <c r="D1157" s="24" t="s">
        <v>648</v>
      </c>
      <c r="E1157" s="24"/>
      <c r="F1157" s="24"/>
      <c r="G1157" s="227" t="s">
        <v>1045</v>
      </c>
      <c r="H1157" s="208" t="s">
        <v>1046</v>
      </c>
      <c r="I1157" s="241">
        <v>45331</v>
      </c>
      <c r="J1157" s="253">
        <v>0</v>
      </c>
      <c r="K1157" s="101">
        <v>-3600</v>
      </c>
      <c r="L1157" s="250">
        <f t="shared" si="17"/>
        <v>1269366.9082272726</v>
      </c>
      <c r="M1157" s="263"/>
    </row>
    <row r="1158" spans="2:13" x14ac:dyDescent="0.25">
      <c r="B1158" s="46">
        <f>SUBTOTAL(103,$C$10:C1158)</f>
        <v>1149</v>
      </c>
      <c r="C1158" s="157" t="s">
        <v>600</v>
      </c>
      <c r="D1158" s="24" t="s">
        <v>608</v>
      </c>
      <c r="E1158" s="24"/>
      <c r="F1158" s="24"/>
      <c r="G1158" s="227" t="s">
        <v>1049</v>
      </c>
      <c r="H1158" s="208" t="s">
        <v>1048</v>
      </c>
      <c r="I1158" s="241">
        <v>45331</v>
      </c>
      <c r="J1158" s="253">
        <v>0</v>
      </c>
      <c r="K1158" s="101">
        <v>-33760</v>
      </c>
      <c r="L1158" s="250">
        <f t="shared" si="17"/>
        <v>1235606.9082272726</v>
      </c>
      <c r="M1158" s="263"/>
    </row>
    <row r="1159" spans="2:13" x14ac:dyDescent="0.25">
      <c r="B1159" s="46">
        <f>SUBTOTAL(103,$C$10:C1159)</f>
        <v>1150</v>
      </c>
      <c r="C1159" s="157" t="s">
        <v>663</v>
      </c>
      <c r="D1159" s="24" t="s">
        <v>688</v>
      </c>
      <c r="E1159" s="24"/>
      <c r="F1159" s="24"/>
      <c r="G1159" s="227" t="s">
        <v>1045</v>
      </c>
      <c r="H1159" s="208" t="s">
        <v>1046</v>
      </c>
      <c r="I1159" s="241">
        <v>45331</v>
      </c>
      <c r="J1159" s="253">
        <v>0</v>
      </c>
      <c r="K1159" s="101">
        <v>-15000</v>
      </c>
      <c r="L1159" s="250">
        <f t="shared" si="17"/>
        <v>1220606.9082272726</v>
      </c>
      <c r="M1159" s="263"/>
    </row>
    <row r="1160" spans="2:13" x14ac:dyDescent="0.25">
      <c r="B1160" s="46">
        <f>SUBTOTAL(103,$C$10:C1160)</f>
        <v>1151</v>
      </c>
      <c r="C1160" s="154" t="s">
        <v>692</v>
      </c>
      <c r="D1160" s="24" t="s">
        <v>608</v>
      </c>
      <c r="E1160" s="24"/>
      <c r="F1160" s="24"/>
      <c r="G1160" s="203" t="s">
        <v>581</v>
      </c>
      <c r="H1160" s="208" t="s">
        <v>434</v>
      </c>
      <c r="I1160" s="241">
        <v>45331</v>
      </c>
      <c r="J1160" s="253">
        <v>0</v>
      </c>
      <c r="K1160" s="101">
        <v>-13000</v>
      </c>
      <c r="L1160" s="250">
        <f t="shared" si="17"/>
        <v>1207606.9082272726</v>
      </c>
      <c r="M1160" s="263"/>
    </row>
    <row r="1161" spans="2:13" x14ac:dyDescent="0.25">
      <c r="B1161" s="46">
        <f>SUBTOTAL(103,$C$10:C1161)</f>
        <v>1152</v>
      </c>
      <c r="C1161" s="154" t="s">
        <v>692</v>
      </c>
      <c r="D1161" s="24" t="s">
        <v>1121</v>
      </c>
      <c r="E1161" s="24"/>
      <c r="F1161" s="24"/>
      <c r="G1161" s="203" t="s">
        <v>581</v>
      </c>
      <c r="H1161" s="208" t="s">
        <v>434</v>
      </c>
      <c r="I1161" s="241">
        <v>45331</v>
      </c>
      <c r="J1161" s="253">
        <v>0</v>
      </c>
      <c r="K1161" s="101">
        <v>-5397</v>
      </c>
      <c r="L1161" s="250">
        <f t="shared" si="17"/>
        <v>1202209.9082272726</v>
      </c>
      <c r="M1161" s="263"/>
    </row>
    <row r="1162" spans="2:13" x14ac:dyDescent="0.25">
      <c r="B1162" s="46">
        <f>SUBTOTAL(103,$C$10:C1162)</f>
        <v>1153</v>
      </c>
      <c r="C1162" s="157" t="s">
        <v>693</v>
      </c>
      <c r="D1162" s="24" t="s">
        <v>608</v>
      </c>
      <c r="E1162" s="24"/>
      <c r="F1162" s="24"/>
      <c r="G1162" s="203" t="s">
        <v>581</v>
      </c>
      <c r="H1162" s="208" t="s">
        <v>434</v>
      </c>
      <c r="I1162" s="241">
        <v>45331</v>
      </c>
      <c r="J1162" s="253">
        <v>0</v>
      </c>
      <c r="K1162" s="101">
        <v>-7000</v>
      </c>
      <c r="L1162" s="250">
        <f t="shared" si="17"/>
        <v>1195209.9082272726</v>
      </c>
      <c r="M1162" s="263"/>
    </row>
    <row r="1163" spans="2:13" x14ac:dyDescent="0.25">
      <c r="B1163" s="46">
        <f>SUBTOTAL(103,$C$10:C1163)</f>
        <v>1154</v>
      </c>
      <c r="C1163" s="157" t="s">
        <v>596</v>
      </c>
      <c r="D1163" s="24" t="s">
        <v>608</v>
      </c>
      <c r="E1163" s="24"/>
      <c r="F1163" s="24"/>
      <c r="G1163" s="203" t="s">
        <v>581</v>
      </c>
      <c r="H1163" s="208" t="s">
        <v>434</v>
      </c>
      <c r="I1163" s="241">
        <v>45331</v>
      </c>
      <c r="J1163" s="253">
        <v>0</v>
      </c>
      <c r="K1163" s="101">
        <v>-70000</v>
      </c>
      <c r="L1163" s="250">
        <f t="shared" si="17"/>
        <v>1125209.9082272726</v>
      </c>
      <c r="M1163" s="263"/>
    </row>
    <row r="1164" spans="2:13" x14ac:dyDescent="0.25">
      <c r="B1164" s="46">
        <f>SUBTOTAL(103,$C$10:C1164)</f>
        <v>1155</v>
      </c>
      <c r="C1164" s="24" t="s">
        <v>598</v>
      </c>
      <c r="D1164" s="24" t="s">
        <v>608</v>
      </c>
      <c r="E1164" s="24"/>
      <c r="F1164" s="24"/>
      <c r="G1164" s="203" t="s">
        <v>581</v>
      </c>
      <c r="H1164" s="208" t="s">
        <v>434</v>
      </c>
      <c r="I1164" s="241">
        <v>45331</v>
      </c>
      <c r="J1164" s="253">
        <v>0</v>
      </c>
      <c r="K1164" s="101">
        <v>-84000</v>
      </c>
      <c r="L1164" s="250">
        <f t="shared" si="17"/>
        <v>1041209.9082272726</v>
      </c>
      <c r="M1164" s="263"/>
    </row>
    <row r="1165" spans="2:13" x14ac:dyDescent="0.25">
      <c r="B1165" s="46">
        <f>SUBTOTAL(103,$C$10:C1165)</f>
        <v>1156</v>
      </c>
      <c r="C1165" s="157" t="s">
        <v>597</v>
      </c>
      <c r="D1165" s="24" t="s">
        <v>608</v>
      </c>
      <c r="E1165" s="24"/>
      <c r="F1165" s="24"/>
      <c r="G1165" s="203" t="s">
        <v>581</v>
      </c>
      <c r="H1165" s="208" t="s">
        <v>434</v>
      </c>
      <c r="I1165" s="241">
        <v>45331</v>
      </c>
      <c r="J1165" s="253">
        <v>0</v>
      </c>
      <c r="K1165" s="101">
        <v>-33250</v>
      </c>
      <c r="L1165" s="250">
        <f t="shared" ref="L1165:L1228" si="18">J1165+L1164+K1165</f>
        <v>1007959.9082272726</v>
      </c>
      <c r="M1165" s="263"/>
    </row>
    <row r="1166" spans="2:13" x14ac:dyDescent="0.25">
      <c r="B1166" s="46">
        <f>SUBTOTAL(103,$C$10:C1166)</f>
        <v>1157</v>
      </c>
      <c r="C1166" s="157" t="s">
        <v>601</v>
      </c>
      <c r="D1166" s="24" t="s">
        <v>648</v>
      </c>
      <c r="E1166" s="24"/>
      <c r="F1166" s="24"/>
      <c r="G1166" s="227" t="s">
        <v>1049</v>
      </c>
      <c r="H1166" s="208" t="s">
        <v>1048</v>
      </c>
      <c r="I1166" s="241">
        <v>45331</v>
      </c>
      <c r="J1166" s="253">
        <v>0</v>
      </c>
      <c r="K1166" s="101">
        <v>-5331</v>
      </c>
      <c r="L1166" s="250">
        <f t="shared" si="18"/>
        <v>1002628.9082272726</v>
      </c>
      <c r="M1166" s="263"/>
    </row>
    <row r="1167" spans="2:13" x14ac:dyDescent="0.25">
      <c r="B1167" s="46">
        <f>SUBTOTAL(103,$C$10:C1167)</f>
        <v>1158</v>
      </c>
      <c r="C1167" s="157" t="s">
        <v>665</v>
      </c>
      <c r="D1167" s="24" t="s">
        <v>648</v>
      </c>
      <c r="E1167" s="24"/>
      <c r="F1167" s="24"/>
      <c r="G1167" s="227" t="s">
        <v>1045</v>
      </c>
      <c r="H1167" s="208" t="s">
        <v>1046</v>
      </c>
      <c r="I1167" s="241">
        <v>45331</v>
      </c>
      <c r="J1167" s="253">
        <v>0</v>
      </c>
      <c r="K1167" s="101">
        <v>-7000</v>
      </c>
      <c r="L1167" s="250">
        <f t="shared" si="18"/>
        <v>995628.90822727256</v>
      </c>
      <c r="M1167" s="263"/>
    </row>
    <row r="1168" spans="2:13" x14ac:dyDescent="0.25">
      <c r="B1168" s="46">
        <f>SUBTOTAL(103,$C$10:C1168)</f>
        <v>1159</v>
      </c>
      <c r="C1168" s="157" t="s">
        <v>602</v>
      </c>
      <c r="D1168" s="24" t="s">
        <v>607</v>
      </c>
      <c r="E1168" s="24"/>
      <c r="F1168" s="24"/>
      <c r="G1168" s="203" t="s">
        <v>585</v>
      </c>
      <c r="H1168" s="216" t="s">
        <v>586</v>
      </c>
      <c r="I1168" s="241">
        <v>45331</v>
      </c>
      <c r="J1168" s="253">
        <v>0</v>
      </c>
      <c r="K1168" s="101">
        <v>-6387.09</v>
      </c>
      <c r="L1168" s="250">
        <f t="shared" si="18"/>
        <v>989241.8182272726</v>
      </c>
      <c r="M1168" s="263"/>
    </row>
    <row r="1169" spans="2:13" x14ac:dyDescent="0.25">
      <c r="B1169" s="46">
        <f>SUBTOTAL(103,$C$10:C1169)</f>
        <v>1160</v>
      </c>
      <c r="C1169" s="157" t="s">
        <v>683</v>
      </c>
      <c r="D1169" s="24" t="s">
        <v>648</v>
      </c>
      <c r="E1169" s="24"/>
      <c r="F1169" s="24"/>
      <c r="G1169" s="227" t="s">
        <v>1049</v>
      </c>
      <c r="H1169" s="208" t="s">
        <v>1048</v>
      </c>
      <c r="I1169" s="241">
        <v>45331</v>
      </c>
      <c r="J1169" s="253">
        <v>0</v>
      </c>
      <c r="K1169" s="101">
        <v>-3360</v>
      </c>
      <c r="L1169" s="250">
        <f t="shared" si="18"/>
        <v>985881.8182272726</v>
      </c>
      <c r="M1169" s="263"/>
    </row>
    <row r="1170" spans="2:13" x14ac:dyDescent="0.25">
      <c r="B1170" s="46">
        <f>SUBTOTAL(103,$C$10:C1170)</f>
        <v>1161</v>
      </c>
      <c r="C1170" s="157" t="s">
        <v>666</v>
      </c>
      <c r="D1170" s="24" t="s">
        <v>607</v>
      </c>
      <c r="E1170" s="24"/>
      <c r="F1170" s="24"/>
      <c r="G1170" s="203" t="s">
        <v>641</v>
      </c>
      <c r="H1170" s="216" t="s">
        <v>642</v>
      </c>
      <c r="I1170" s="241">
        <v>45331</v>
      </c>
      <c r="J1170" s="253">
        <v>0</v>
      </c>
      <c r="K1170" s="101">
        <v>-10600</v>
      </c>
      <c r="L1170" s="250">
        <f t="shared" si="18"/>
        <v>975281.8182272726</v>
      </c>
      <c r="M1170" s="263"/>
    </row>
    <row r="1171" spans="2:13" x14ac:dyDescent="0.25">
      <c r="B1171" s="46">
        <f>SUBTOTAL(103,$C$10:C1171)</f>
        <v>1162</v>
      </c>
      <c r="C1171" s="157" t="s">
        <v>603</v>
      </c>
      <c r="D1171" s="24" t="s">
        <v>607</v>
      </c>
      <c r="E1171" s="24"/>
      <c r="F1171" s="24"/>
      <c r="G1171" s="227" t="s">
        <v>1043</v>
      </c>
      <c r="H1171" s="216" t="s">
        <v>1044</v>
      </c>
      <c r="I1171" s="241">
        <v>45331</v>
      </c>
      <c r="J1171" s="253">
        <v>0</v>
      </c>
      <c r="K1171" s="101">
        <v>-2000</v>
      </c>
      <c r="L1171" s="250">
        <f t="shared" si="18"/>
        <v>973281.8182272726</v>
      </c>
      <c r="M1171" s="263"/>
    </row>
    <row r="1172" spans="2:13" x14ac:dyDescent="0.25">
      <c r="B1172" s="46">
        <f>SUBTOTAL(103,$C$10:C1172)</f>
        <v>1163</v>
      </c>
      <c r="C1172" s="157" t="s">
        <v>667</v>
      </c>
      <c r="D1172" s="24" t="s">
        <v>648</v>
      </c>
      <c r="E1172" s="24"/>
      <c r="F1172" s="24"/>
      <c r="G1172" s="227" t="s">
        <v>1045</v>
      </c>
      <c r="H1172" s="208" t="s">
        <v>1046</v>
      </c>
      <c r="I1172" s="241">
        <v>45331</v>
      </c>
      <c r="J1172" s="253">
        <v>0</v>
      </c>
      <c r="K1172" s="101">
        <v>-2000</v>
      </c>
      <c r="L1172" s="250">
        <f t="shared" si="18"/>
        <v>971281.8182272726</v>
      </c>
      <c r="M1172" s="263"/>
    </row>
    <row r="1173" spans="2:13" x14ac:dyDescent="0.25">
      <c r="B1173" s="46">
        <f>SUBTOTAL(103,$C$10:C1173)</f>
        <v>1164</v>
      </c>
      <c r="C1173" s="158" t="s">
        <v>749</v>
      </c>
      <c r="D1173" s="100" t="s">
        <v>549</v>
      </c>
      <c r="E1173" s="100"/>
      <c r="F1173" s="100"/>
      <c r="G1173" s="203" t="s">
        <v>588</v>
      </c>
      <c r="H1173" s="208" t="s">
        <v>589</v>
      </c>
      <c r="I1173" s="241">
        <v>45331</v>
      </c>
      <c r="J1173" s="253">
        <v>0</v>
      </c>
      <c r="K1173" s="101">
        <v>-2500</v>
      </c>
      <c r="L1173" s="250">
        <f t="shared" si="18"/>
        <v>968781.8182272726</v>
      </c>
      <c r="M1173" s="263"/>
    </row>
    <row r="1174" spans="2:13" x14ac:dyDescent="0.25">
      <c r="B1174" s="46">
        <f>SUBTOTAL(103,$C$10:C1174)</f>
        <v>1165</v>
      </c>
      <c r="C1174" s="24" t="s">
        <v>788</v>
      </c>
      <c r="D1174" s="24" t="s">
        <v>671</v>
      </c>
      <c r="E1174" s="24"/>
      <c r="F1174" s="24"/>
      <c r="G1174" s="203" t="s">
        <v>588</v>
      </c>
      <c r="H1174" s="208" t="s">
        <v>589</v>
      </c>
      <c r="I1174" s="241">
        <v>45334</v>
      </c>
      <c r="J1174" s="253">
        <v>0</v>
      </c>
      <c r="K1174" s="101">
        <v>-100000</v>
      </c>
      <c r="L1174" s="250">
        <f t="shared" si="18"/>
        <v>868781.8182272726</v>
      </c>
      <c r="M1174" s="263"/>
    </row>
    <row r="1175" spans="2:13" x14ac:dyDescent="0.25">
      <c r="B1175" s="46">
        <f>SUBTOTAL(103,$C$10:C1175)</f>
        <v>1166</v>
      </c>
      <c r="C1175" s="157" t="s">
        <v>678</v>
      </c>
      <c r="D1175" s="24" t="s">
        <v>688</v>
      </c>
      <c r="E1175" s="24"/>
      <c r="F1175" s="24"/>
      <c r="G1175" s="203" t="s">
        <v>641</v>
      </c>
      <c r="H1175" s="216" t="s">
        <v>642</v>
      </c>
      <c r="I1175" s="241">
        <v>45335</v>
      </c>
      <c r="J1175" s="253">
        <v>0</v>
      </c>
      <c r="K1175" s="101">
        <v>-30000</v>
      </c>
      <c r="L1175" s="250">
        <f t="shared" si="18"/>
        <v>838781.8182272726</v>
      </c>
      <c r="M1175" s="263"/>
    </row>
    <row r="1176" spans="2:13" x14ac:dyDescent="0.25">
      <c r="B1176" s="46">
        <f>SUBTOTAL(103,$C$10:C1176)</f>
        <v>1167</v>
      </c>
      <c r="C1176" s="157" t="s">
        <v>632</v>
      </c>
      <c r="D1176" s="225" t="s">
        <v>614</v>
      </c>
      <c r="E1176" s="225"/>
      <c r="F1176" s="225"/>
      <c r="G1176" s="203" t="s">
        <v>24</v>
      </c>
      <c r="H1176" s="203" t="s">
        <v>24</v>
      </c>
      <c r="I1176" s="241">
        <v>45337</v>
      </c>
      <c r="J1176" s="253">
        <v>0</v>
      </c>
      <c r="K1176" s="101">
        <v>-500</v>
      </c>
      <c r="L1176" s="250">
        <f t="shared" si="18"/>
        <v>838281.8182272726</v>
      </c>
      <c r="M1176" s="263"/>
    </row>
    <row r="1177" spans="2:13" x14ac:dyDescent="0.25">
      <c r="B1177" s="46">
        <f>SUBTOTAL(103,$C$10:C1177)</f>
        <v>1168</v>
      </c>
      <c r="C1177" s="157" t="s">
        <v>630</v>
      </c>
      <c r="D1177" s="100" t="s">
        <v>1073</v>
      </c>
      <c r="E1177" s="100"/>
      <c r="F1177" s="100"/>
      <c r="G1177" s="203" t="s">
        <v>24</v>
      </c>
      <c r="H1177" s="203" t="s">
        <v>24</v>
      </c>
      <c r="I1177" s="241">
        <v>45337</v>
      </c>
      <c r="J1177" s="253">
        <v>0</v>
      </c>
      <c r="K1177" s="101">
        <v>-12000</v>
      </c>
      <c r="L1177" s="250">
        <f t="shared" si="18"/>
        <v>826281.8182272726</v>
      </c>
      <c r="M1177" s="263"/>
    </row>
    <row r="1178" spans="2:13" x14ac:dyDescent="0.25">
      <c r="B1178" s="46">
        <f>SUBTOTAL(103,$C$10:C1178)</f>
        <v>1169</v>
      </c>
      <c r="C1178" s="157" t="s">
        <v>631</v>
      </c>
      <c r="D1178" s="225" t="s">
        <v>613</v>
      </c>
      <c r="E1178" s="225"/>
      <c r="F1178" s="225"/>
      <c r="G1178" s="203" t="s">
        <v>24</v>
      </c>
      <c r="H1178" s="203" t="s">
        <v>24</v>
      </c>
      <c r="I1178" s="241">
        <v>45337</v>
      </c>
      <c r="J1178" s="253">
        <v>0</v>
      </c>
      <c r="K1178" s="101">
        <v>-5000</v>
      </c>
      <c r="L1178" s="250">
        <f t="shared" si="18"/>
        <v>821281.8182272726</v>
      </c>
      <c r="M1178" s="263"/>
    </row>
    <row r="1179" spans="2:13" x14ac:dyDescent="0.25">
      <c r="B1179" s="46">
        <f>SUBTOTAL(103,$C$10:C1179)</f>
        <v>1170</v>
      </c>
      <c r="C1179" s="158" t="s">
        <v>630</v>
      </c>
      <c r="D1179" s="100" t="s">
        <v>1073</v>
      </c>
      <c r="E1179" s="100"/>
      <c r="F1179" s="100"/>
      <c r="G1179" s="203" t="s">
        <v>24</v>
      </c>
      <c r="H1179" s="203" t="s">
        <v>24</v>
      </c>
      <c r="I1179" s="241">
        <v>45337</v>
      </c>
      <c r="J1179" s="253">
        <v>0</v>
      </c>
      <c r="K1179" s="101">
        <v>-12000</v>
      </c>
      <c r="L1179" s="250">
        <f t="shared" si="18"/>
        <v>809281.8182272726</v>
      </c>
      <c r="M1179" s="263"/>
    </row>
    <row r="1180" spans="2:13" x14ac:dyDescent="0.25">
      <c r="B1180" s="46">
        <f>SUBTOTAL(103,$C$10:C1180)</f>
        <v>1171</v>
      </c>
      <c r="C1180" s="157" t="s">
        <v>631</v>
      </c>
      <c r="D1180" s="24" t="s">
        <v>613</v>
      </c>
      <c r="E1180" s="24"/>
      <c r="F1180" s="24"/>
      <c r="G1180" s="203" t="s">
        <v>24</v>
      </c>
      <c r="H1180" s="203" t="s">
        <v>24</v>
      </c>
      <c r="I1180" s="241">
        <v>45337</v>
      </c>
      <c r="J1180" s="253">
        <v>0</v>
      </c>
      <c r="K1180" s="101">
        <v>-5000</v>
      </c>
      <c r="L1180" s="250">
        <f t="shared" si="18"/>
        <v>804281.8182272726</v>
      </c>
      <c r="M1180" s="263"/>
    </row>
    <row r="1181" spans="2:13" x14ac:dyDescent="0.25">
      <c r="B1181" s="46">
        <f>SUBTOTAL(103,$C$10:C1181)</f>
        <v>1172</v>
      </c>
      <c r="C1181" s="157" t="s">
        <v>632</v>
      </c>
      <c r="D1181" s="24" t="s">
        <v>614</v>
      </c>
      <c r="E1181" s="24"/>
      <c r="F1181" s="24"/>
      <c r="G1181" s="203" t="s">
        <v>24</v>
      </c>
      <c r="H1181" s="203" t="s">
        <v>24</v>
      </c>
      <c r="I1181" s="241">
        <v>45337</v>
      </c>
      <c r="J1181" s="253">
        <v>0</v>
      </c>
      <c r="K1181" s="101">
        <v>-500</v>
      </c>
      <c r="L1181" s="250">
        <f t="shared" si="18"/>
        <v>803781.8182272726</v>
      </c>
      <c r="M1181" s="263"/>
    </row>
    <row r="1182" spans="2:13" x14ac:dyDescent="0.25">
      <c r="B1182" s="46">
        <f>SUBTOTAL(103,$C$10:C1182)</f>
        <v>1173</v>
      </c>
      <c r="C1182" s="24" t="s">
        <v>596</v>
      </c>
      <c r="D1182" s="24" t="s">
        <v>639</v>
      </c>
      <c r="E1182" s="24"/>
      <c r="F1182" s="24"/>
      <c r="G1182" s="203" t="s">
        <v>581</v>
      </c>
      <c r="H1182" s="208" t="s">
        <v>434</v>
      </c>
      <c r="I1182" s="239">
        <v>45338</v>
      </c>
      <c r="J1182" s="253">
        <v>0</v>
      </c>
      <c r="K1182" s="101">
        <v>-23100</v>
      </c>
      <c r="L1182" s="250">
        <f t="shared" si="18"/>
        <v>780681.8182272726</v>
      </c>
      <c r="M1182" s="263"/>
    </row>
    <row r="1183" spans="2:13" x14ac:dyDescent="0.25">
      <c r="B1183" s="46">
        <f>SUBTOTAL(103,$C$10:C1183)</f>
        <v>1174</v>
      </c>
      <c r="C1183" s="154" t="s">
        <v>640</v>
      </c>
      <c r="D1183" s="24" t="s">
        <v>608</v>
      </c>
      <c r="E1183" s="24"/>
      <c r="F1183" s="24"/>
      <c r="G1183" s="203" t="s">
        <v>641</v>
      </c>
      <c r="H1183" s="208" t="s">
        <v>642</v>
      </c>
      <c r="I1183" s="239">
        <v>45338</v>
      </c>
      <c r="J1183" s="249">
        <v>0</v>
      </c>
      <c r="K1183" s="101">
        <v>-2100</v>
      </c>
      <c r="L1183" s="250">
        <f t="shared" si="18"/>
        <v>778581.8182272726</v>
      </c>
      <c r="M1183" s="263"/>
    </row>
    <row r="1184" spans="2:13" x14ac:dyDescent="0.25">
      <c r="B1184" s="46">
        <f>SUBTOTAL(103,$C$10:C1184)</f>
        <v>1175</v>
      </c>
      <c r="C1184" s="24" t="s">
        <v>597</v>
      </c>
      <c r="D1184" s="24" t="s">
        <v>639</v>
      </c>
      <c r="E1184" s="24"/>
      <c r="F1184" s="24"/>
      <c r="G1184" s="203" t="s">
        <v>581</v>
      </c>
      <c r="H1184" s="208" t="s">
        <v>434</v>
      </c>
      <c r="I1184" s="239">
        <v>45338</v>
      </c>
      <c r="J1184" s="249">
        <v>0</v>
      </c>
      <c r="K1184" s="101">
        <v>-6246.3464999999997</v>
      </c>
      <c r="L1184" s="250">
        <f t="shared" si="18"/>
        <v>772335.47172727261</v>
      </c>
      <c r="M1184" s="263"/>
    </row>
    <row r="1185" spans="2:13" x14ac:dyDescent="0.25">
      <c r="B1185" s="46">
        <f>SUBTOTAL(103,$C$10:C1185)</f>
        <v>1176</v>
      </c>
      <c r="C1185" s="24" t="s">
        <v>597</v>
      </c>
      <c r="D1185" s="24" t="s">
        <v>608</v>
      </c>
      <c r="E1185" s="24"/>
      <c r="F1185" s="24"/>
      <c r="G1185" s="203" t="s">
        <v>581</v>
      </c>
      <c r="H1185" s="208" t="s">
        <v>434</v>
      </c>
      <c r="I1185" s="239">
        <v>45338</v>
      </c>
      <c r="J1185" s="249">
        <v>0</v>
      </c>
      <c r="K1185" s="101">
        <v>-7000</v>
      </c>
      <c r="L1185" s="250">
        <f t="shared" si="18"/>
        <v>765335.47172727261</v>
      </c>
      <c r="M1185" s="263"/>
    </row>
    <row r="1186" spans="2:13" x14ac:dyDescent="0.25">
      <c r="B1186" s="46">
        <f>SUBTOTAL(103,$C$10:C1186)</f>
        <v>1177</v>
      </c>
      <c r="C1186" s="24" t="s">
        <v>598</v>
      </c>
      <c r="D1186" s="24" t="s">
        <v>607</v>
      </c>
      <c r="E1186" s="24"/>
      <c r="F1186" s="24"/>
      <c r="G1186" s="203" t="s">
        <v>581</v>
      </c>
      <c r="H1186" s="208" t="s">
        <v>434</v>
      </c>
      <c r="I1186" s="239">
        <v>45338</v>
      </c>
      <c r="J1186" s="249">
        <v>0</v>
      </c>
      <c r="K1186" s="101">
        <v>-20000</v>
      </c>
      <c r="L1186" s="250">
        <f t="shared" si="18"/>
        <v>745335.47172727261</v>
      </c>
      <c r="M1186" s="263"/>
    </row>
    <row r="1187" spans="2:13" x14ac:dyDescent="0.25">
      <c r="B1187" s="46">
        <f>SUBTOTAL(103,$C$10:C1187)</f>
        <v>1178</v>
      </c>
      <c r="C1187" s="157" t="s">
        <v>599</v>
      </c>
      <c r="D1187" s="24" t="s">
        <v>648</v>
      </c>
      <c r="E1187" s="24"/>
      <c r="F1187" s="24"/>
      <c r="G1187" s="227" t="s">
        <v>1045</v>
      </c>
      <c r="H1187" s="208" t="s">
        <v>1046</v>
      </c>
      <c r="I1187" s="241">
        <v>45338</v>
      </c>
      <c r="J1187" s="253">
        <v>0</v>
      </c>
      <c r="K1187" s="101">
        <v>-2100</v>
      </c>
      <c r="L1187" s="250">
        <f t="shared" si="18"/>
        <v>743235.47172727261</v>
      </c>
      <c r="M1187" s="263"/>
    </row>
    <row r="1188" spans="2:13" x14ac:dyDescent="0.25">
      <c r="B1188" s="46">
        <f>SUBTOTAL(103,$C$10:C1188)</f>
        <v>1179</v>
      </c>
      <c r="C1188" s="157" t="s">
        <v>599</v>
      </c>
      <c r="D1188" s="24" t="s">
        <v>672</v>
      </c>
      <c r="E1188" s="24"/>
      <c r="F1188" s="24"/>
      <c r="G1188" s="227" t="s">
        <v>1045</v>
      </c>
      <c r="H1188" s="208" t="s">
        <v>1046</v>
      </c>
      <c r="I1188" s="241">
        <v>45338</v>
      </c>
      <c r="J1188" s="253">
        <v>0</v>
      </c>
      <c r="K1188" s="101">
        <v>-3300</v>
      </c>
      <c r="L1188" s="250">
        <f t="shared" si="18"/>
        <v>739935.47172727261</v>
      </c>
      <c r="M1188" s="263"/>
    </row>
    <row r="1189" spans="2:13" x14ac:dyDescent="0.25">
      <c r="B1189" s="46">
        <f>SUBTOTAL(103,$C$10:C1189)</f>
        <v>1180</v>
      </c>
      <c r="C1189" s="157" t="s">
        <v>600</v>
      </c>
      <c r="D1189" s="24" t="s">
        <v>608</v>
      </c>
      <c r="E1189" s="24"/>
      <c r="F1189" s="24"/>
      <c r="G1189" s="227" t="s">
        <v>1049</v>
      </c>
      <c r="H1189" s="208" t="s">
        <v>1048</v>
      </c>
      <c r="I1189" s="241">
        <v>45338</v>
      </c>
      <c r="J1189" s="253">
        <v>0</v>
      </c>
      <c r="K1189" s="101">
        <v>-11760</v>
      </c>
      <c r="L1189" s="250">
        <f t="shared" si="18"/>
        <v>728175.47172727261</v>
      </c>
      <c r="M1189" s="263"/>
    </row>
    <row r="1190" spans="2:13" x14ac:dyDescent="0.25">
      <c r="B1190" s="46">
        <f>SUBTOTAL(103,$C$10:C1190)</f>
        <v>1181</v>
      </c>
      <c r="C1190" s="157" t="s">
        <v>601</v>
      </c>
      <c r="D1190" s="24" t="s">
        <v>648</v>
      </c>
      <c r="E1190" s="24"/>
      <c r="F1190" s="24"/>
      <c r="G1190" s="227" t="s">
        <v>1049</v>
      </c>
      <c r="H1190" s="208" t="s">
        <v>1048</v>
      </c>
      <c r="I1190" s="241">
        <v>45338</v>
      </c>
      <c r="J1190" s="253">
        <v>0</v>
      </c>
      <c r="K1190" s="101">
        <v>-6331</v>
      </c>
      <c r="L1190" s="250">
        <f t="shared" si="18"/>
        <v>721844.47172727261</v>
      </c>
      <c r="M1190" s="263"/>
    </row>
    <row r="1191" spans="2:13" x14ac:dyDescent="0.25">
      <c r="B1191" s="46">
        <f>SUBTOTAL(103,$C$10:C1191)</f>
        <v>1182</v>
      </c>
      <c r="C1191" s="157" t="s">
        <v>665</v>
      </c>
      <c r="D1191" s="24" t="s">
        <v>648</v>
      </c>
      <c r="E1191" s="24"/>
      <c r="F1191" s="24"/>
      <c r="G1191" s="227" t="s">
        <v>1045</v>
      </c>
      <c r="H1191" s="208" t="s">
        <v>1046</v>
      </c>
      <c r="I1191" s="241">
        <v>45338</v>
      </c>
      <c r="J1191" s="253">
        <v>0</v>
      </c>
      <c r="K1191" s="101">
        <v>-12600</v>
      </c>
      <c r="L1191" s="250">
        <f t="shared" si="18"/>
        <v>709244.47172727261</v>
      </c>
      <c r="M1191" s="263"/>
    </row>
    <row r="1192" spans="2:13" x14ac:dyDescent="0.25">
      <c r="B1192" s="46">
        <f>SUBTOTAL(103,$C$10:C1192)</f>
        <v>1183</v>
      </c>
      <c r="C1192" s="157" t="s">
        <v>683</v>
      </c>
      <c r="D1192" s="24" t="s">
        <v>648</v>
      </c>
      <c r="E1192" s="24"/>
      <c r="F1192" s="24"/>
      <c r="G1192" s="227" t="s">
        <v>1049</v>
      </c>
      <c r="H1192" s="208" t="s">
        <v>1048</v>
      </c>
      <c r="I1192" s="241">
        <v>45338</v>
      </c>
      <c r="J1192" s="253">
        <v>0</v>
      </c>
      <c r="K1192" s="101">
        <v>-3360</v>
      </c>
      <c r="L1192" s="250">
        <f t="shared" si="18"/>
        <v>705884.47172727261</v>
      </c>
      <c r="M1192" s="263"/>
    </row>
    <row r="1193" spans="2:13" x14ac:dyDescent="0.25">
      <c r="B1193" s="46">
        <f>SUBTOTAL(103,$C$10:C1193)</f>
        <v>1184</v>
      </c>
      <c r="C1193" s="157" t="s">
        <v>666</v>
      </c>
      <c r="D1193" s="24" t="s">
        <v>607</v>
      </c>
      <c r="E1193" s="24"/>
      <c r="F1193" s="24"/>
      <c r="G1193" s="203" t="s">
        <v>641</v>
      </c>
      <c r="H1193" s="208" t="s">
        <v>642</v>
      </c>
      <c r="I1193" s="241">
        <v>45338</v>
      </c>
      <c r="J1193" s="253">
        <v>0</v>
      </c>
      <c r="K1193" s="101">
        <v>-5266.04</v>
      </c>
      <c r="L1193" s="250">
        <f t="shared" si="18"/>
        <v>700618.43172727257</v>
      </c>
      <c r="M1193" s="263"/>
    </row>
    <row r="1194" spans="2:13" x14ac:dyDescent="0.25">
      <c r="B1194" s="46">
        <f>SUBTOTAL(103,$C$10:C1194)</f>
        <v>1185</v>
      </c>
      <c r="C1194" s="157" t="s">
        <v>666</v>
      </c>
      <c r="D1194" s="24" t="s">
        <v>608</v>
      </c>
      <c r="E1194" s="24"/>
      <c r="F1194" s="24"/>
      <c r="G1194" s="203" t="s">
        <v>641</v>
      </c>
      <c r="H1194" s="208" t="s">
        <v>642</v>
      </c>
      <c r="I1194" s="241">
        <v>45338</v>
      </c>
      <c r="J1194" s="253">
        <v>0</v>
      </c>
      <c r="K1194" s="101">
        <v>-12600</v>
      </c>
      <c r="L1194" s="250">
        <f t="shared" si="18"/>
        <v>688018.43172727257</v>
      </c>
      <c r="M1194" s="263"/>
    </row>
    <row r="1195" spans="2:13" x14ac:dyDescent="0.25">
      <c r="B1195" s="46">
        <f>SUBTOTAL(103,$C$10:C1195)</f>
        <v>1186</v>
      </c>
      <c r="C1195" s="157" t="s">
        <v>603</v>
      </c>
      <c r="D1195" s="24" t="s">
        <v>607</v>
      </c>
      <c r="E1195" s="24"/>
      <c r="F1195" s="24"/>
      <c r="G1195" s="227" t="s">
        <v>1043</v>
      </c>
      <c r="H1195" s="216" t="s">
        <v>1044</v>
      </c>
      <c r="I1195" s="241">
        <v>45338</v>
      </c>
      <c r="J1195" s="253">
        <v>0</v>
      </c>
      <c r="K1195" s="101">
        <v>-1500</v>
      </c>
      <c r="L1195" s="250">
        <f t="shared" si="18"/>
        <v>686518.43172727257</v>
      </c>
      <c r="M1195" s="263"/>
    </row>
    <row r="1196" spans="2:13" x14ac:dyDescent="0.25">
      <c r="B1196" s="46">
        <f>SUBTOTAL(103,$C$10:C1196)</f>
        <v>1187</v>
      </c>
      <c r="C1196" s="158" t="s">
        <v>605</v>
      </c>
      <c r="D1196" s="24" t="s">
        <v>607</v>
      </c>
      <c r="E1196" s="24"/>
      <c r="F1196" s="24"/>
      <c r="G1196" s="227" t="s">
        <v>1043</v>
      </c>
      <c r="H1196" s="216" t="s">
        <v>1044</v>
      </c>
      <c r="I1196" s="241">
        <v>45338</v>
      </c>
      <c r="J1196" s="253">
        <v>0</v>
      </c>
      <c r="K1196" s="101">
        <v>-6863</v>
      </c>
      <c r="L1196" s="250">
        <f t="shared" si="18"/>
        <v>679655.43172727257</v>
      </c>
      <c r="M1196" s="263"/>
    </row>
    <row r="1197" spans="2:13" x14ac:dyDescent="0.25">
      <c r="B1197" s="46">
        <f>SUBTOTAL(103,$C$10:C1197)</f>
        <v>1188</v>
      </c>
      <c r="C1197" s="157" t="s">
        <v>667</v>
      </c>
      <c r="D1197" s="24" t="s">
        <v>648</v>
      </c>
      <c r="E1197" s="24"/>
      <c r="F1197" s="24"/>
      <c r="G1197" s="227" t="s">
        <v>1045</v>
      </c>
      <c r="H1197" s="208" t="s">
        <v>1046</v>
      </c>
      <c r="I1197" s="241">
        <v>45338</v>
      </c>
      <c r="J1197" s="253">
        <v>0</v>
      </c>
      <c r="K1197" s="101">
        <v>-16200</v>
      </c>
      <c r="L1197" s="250">
        <f t="shared" si="18"/>
        <v>663455.43172727257</v>
      </c>
      <c r="M1197" s="263"/>
    </row>
    <row r="1198" spans="2:13" x14ac:dyDescent="0.25">
      <c r="B1198" s="46">
        <f>SUBTOTAL(103,$C$10:C1198)</f>
        <v>1189</v>
      </c>
      <c r="C1198" s="157" t="s">
        <v>673</v>
      </c>
      <c r="D1198" s="24" t="s">
        <v>674</v>
      </c>
      <c r="E1198" s="24"/>
      <c r="F1198" s="24"/>
      <c r="G1198" s="203" t="s">
        <v>675</v>
      </c>
      <c r="H1198" s="203" t="s">
        <v>676</v>
      </c>
      <c r="I1198" s="241">
        <v>45338</v>
      </c>
      <c r="J1198" s="253">
        <v>0</v>
      </c>
      <c r="K1198" s="101">
        <v>-8400</v>
      </c>
      <c r="L1198" s="250">
        <f t="shared" si="18"/>
        <v>655055.43172727257</v>
      </c>
      <c r="M1198" s="263"/>
    </row>
    <row r="1199" spans="2:13" x14ac:dyDescent="0.25">
      <c r="B1199" s="46">
        <f>SUBTOTAL(103,$C$10:C1199)</f>
        <v>1190</v>
      </c>
      <c r="C1199" s="157" t="s">
        <v>677</v>
      </c>
      <c r="D1199" s="24" t="s">
        <v>688</v>
      </c>
      <c r="E1199" s="24"/>
      <c r="F1199" s="24"/>
      <c r="G1199" s="227" t="s">
        <v>641</v>
      </c>
      <c r="H1199" s="208" t="s">
        <v>642</v>
      </c>
      <c r="I1199" s="241">
        <v>45338</v>
      </c>
      <c r="J1199" s="253">
        <v>0</v>
      </c>
      <c r="K1199" s="101">
        <v>-8400</v>
      </c>
      <c r="L1199" s="250">
        <f t="shared" si="18"/>
        <v>646655.43172727257</v>
      </c>
      <c r="M1199" s="263"/>
    </row>
    <row r="1200" spans="2:13" x14ac:dyDescent="0.25">
      <c r="B1200" s="46">
        <f>SUBTOTAL(103,$C$10:C1200)</f>
        <v>1191</v>
      </c>
      <c r="C1200" s="157" t="s">
        <v>682</v>
      </c>
      <c r="D1200" s="24" t="s">
        <v>608</v>
      </c>
      <c r="E1200" s="24"/>
      <c r="F1200" s="24"/>
      <c r="G1200" s="227" t="s">
        <v>1045</v>
      </c>
      <c r="H1200" s="208" t="s">
        <v>1046</v>
      </c>
      <c r="I1200" s="241">
        <v>45341</v>
      </c>
      <c r="J1200" s="253">
        <v>0</v>
      </c>
      <c r="K1200" s="101">
        <v>-1800</v>
      </c>
      <c r="L1200" s="250">
        <f t="shared" si="18"/>
        <v>644855.43172727257</v>
      </c>
      <c r="M1200" s="263"/>
    </row>
    <row r="1201" spans="2:13" x14ac:dyDescent="0.25">
      <c r="B1201" s="46">
        <f>SUBTOTAL(103,$C$10:C1201)</f>
        <v>1192</v>
      </c>
      <c r="C1201" s="157" t="s">
        <v>625</v>
      </c>
      <c r="D1201" s="24" t="s">
        <v>608</v>
      </c>
      <c r="E1201" s="24"/>
      <c r="F1201" s="24"/>
      <c r="G1201" s="203" t="s">
        <v>641</v>
      </c>
      <c r="H1201" s="208" t="s">
        <v>642</v>
      </c>
      <c r="I1201" s="241">
        <v>45341</v>
      </c>
      <c r="J1201" s="253">
        <v>0</v>
      </c>
      <c r="K1201" s="101">
        <v>-1400</v>
      </c>
      <c r="L1201" s="250">
        <f t="shared" si="18"/>
        <v>643455.43172727257</v>
      </c>
      <c r="M1201" s="263"/>
    </row>
    <row r="1202" spans="2:13" x14ac:dyDescent="0.25">
      <c r="B1202" s="46">
        <f>SUBTOTAL(103,$C$10:C1202)</f>
        <v>1193</v>
      </c>
      <c r="C1202" s="24" t="s">
        <v>598</v>
      </c>
      <c r="D1202" s="24" t="s">
        <v>657</v>
      </c>
      <c r="E1202" s="24"/>
      <c r="F1202" s="24"/>
      <c r="G1202" s="203" t="s">
        <v>644</v>
      </c>
      <c r="H1202" s="208" t="s">
        <v>428</v>
      </c>
      <c r="I1202" s="241">
        <v>45343</v>
      </c>
      <c r="J1202" s="253">
        <v>12000</v>
      </c>
      <c r="K1202" s="101">
        <v>0</v>
      </c>
      <c r="L1202" s="250">
        <f t="shared" si="18"/>
        <v>655455.43172727257</v>
      </c>
      <c r="M1202" s="263"/>
    </row>
    <row r="1203" spans="2:13" x14ac:dyDescent="0.25">
      <c r="B1203" s="46">
        <f>SUBTOTAL(103,$C$10:C1203)</f>
        <v>1194</v>
      </c>
      <c r="C1203" s="24" t="s">
        <v>131</v>
      </c>
      <c r="D1203" s="24" t="s">
        <v>681</v>
      </c>
      <c r="E1203" s="24"/>
      <c r="F1203" s="24"/>
      <c r="G1203" s="203" t="s">
        <v>588</v>
      </c>
      <c r="H1203" s="208" t="s">
        <v>589</v>
      </c>
      <c r="I1203" s="241">
        <v>45344</v>
      </c>
      <c r="J1203" s="253">
        <v>0</v>
      </c>
      <c r="K1203" s="101">
        <v>-220000</v>
      </c>
      <c r="L1203" s="250">
        <f t="shared" si="18"/>
        <v>435455.43172727257</v>
      </c>
      <c r="M1203" s="263"/>
    </row>
    <row r="1204" spans="2:13" x14ac:dyDescent="0.25">
      <c r="B1204" s="46">
        <f>SUBTOTAL(103,$C$10:C1204)</f>
        <v>1195</v>
      </c>
      <c r="C1204" s="157" t="s">
        <v>596</v>
      </c>
      <c r="D1204" s="24" t="s">
        <v>639</v>
      </c>
      <c r="E1204" s="24"/>
      <c r="F1204" s="24"/>
      <c r="G1204" s="203" t="s">
        <v>581</v>
      </c>
      <c r="H1204" s="208" t="s">
        <v>434</v>
      </c>
      <c r="I1204" s="241">
        <v>45345</v>
      </c>
      <c r="J1204" s="253">
        <v>0</v>
      </c>
      <c r="K1204" s="101">
        <v>-23100.13</v>
      </c>
      <c r="L1204" s="250">
        <f t="shared" si="18"/>
        <v>412355.30172727257</v>
      </c>
      <c r="M1204" s="263"/>
    </row>
    <row r="1205" spans="2:13" x14ac:dyDescent="0.25">
      <c r="B1205" s="46">
        <f>SUBTOTAL(103,$C$10:C1205)</f>
        <v>1196</v>
      </c>
      <c r="C1205" s="157" t="s">
        <v>640</v>
      </c>
      <c r="D1205" s="24" t="s">
        <v>608</v>
      </c>
      <c r="E1205" s="24"/>
      <c r="F1205" s="24"/>
      <c r="G1205" s="203" t="s">
        <v>641</v>
      </c>
      <c r="H1205" s="208" t="s">
        <v>642</v>
      </c>
      <c r="I1205" s="241">
        <v>45345</v>
      </c>
      <c r="J1205" s="253">
        <v>0</v>
      </c>
      <c r="K1205" s="101">
        <f>-5400-500</f>
        <v>-5900</v>
      </c>
      <c r="L1205" s="250">
        <f t="shared" si="18"/>
        <v>406455.30172727257</v>
      </c>
      <c r="M1205" s="263"/>
    </row>
    <row r="1206" spans="2:13" x14ac:dyDescent="0.25">
      <c r="B1206" s="46">
        <f>SUBTOTAL(103,$C$10:C1206)</f>
        <v>1197</v>
      </c>
      <c r="C1206" s="24" t="s">
        <v>598</v>
      </c>
      <c r="D1206" s="24" t="s">
        <v>607</v>
      </c>
      <c r="E1206" s="24"/>
      <c r="F1206" s="24"/>
      <c r="G1206" s="203" t="s">
        <v>581</v>
      </c>
      <c r="H1206" s="208" t="s">
        <v>434</v>
      </c>
      <c r="I1206" s="241">
        <v>45345</v>
      </c>
      <c r="J1206" s="253">
        <v>0</v>
      </c>
      <c r="K1206" s="101">
        <v>-40000.020499999999</v>
      </c>
      <c r="L1206" s="250">
        <f t="shared" si="18"/>
        <v>366455.28122727259</v>
      </c>
      <c r="M1206" s="263"/>
    </row>
    <row r="1207" spans="2:13" x14ac:dyDescent="0.25">
      <c r="B1207" s="46">
        <f>SUBTOTAL(103,$C$10:C1207)</f>
        <v>1198</v>
      </c>
      <c r="C1207" s="157" t="s">
        <v>600</v>
      </c>
      <c r="D1207" s="24" t="s">
        <v>608</v>
      </c>
      <c r="E1207" s="24"/>
      <c r="F1207" s="24"/>
      <c r="G1207" s="227" t="s">
        <v>1049</v>
      </c>
      <c r="H1207" s="208" t="s">
        <v>1048</v>
      </c>
      <c r="I1207" s="241">
        <v>45345</v>
      </c>
      <c r="J1207" s="253">
        <v>0</v>
      </c>
      <c r="K1207" s="101">
        <v>-24877</v>
      </c>
      <c r="L1207" s="250">
        <f t="shared" si="18"/>
        <v>341578.28122727259</v>
      </c>
      <c r="M1207" s="263"/>
    </row>
    <row r="1208" spans="2:13" x14ac:dyDescent="0.25">
      <c r="B1208" s="46">
        <f>SUBTOTAL(103,$C$10:C1208)</f>
        <v>1199</v>
      </c>
      <c r="C1208" s="157" t="s">
        <v>663</v>
      </c>
      <c r="D1208" s="24" t="s">
        <v>688</v>
      </c>
      <c r="E1208" s="24"/>
      <c r="F1208" s="24"/>
      <c r="G1208" s="227" t="s">
        <v>1045</v>
      </c>
      <c r="H1208" s="208" t="s">
        <v>1046</v>
      </c>
      <c r="I1208" s="241">
        <v>45345</v>
      </c>
      <c r="J1208" s="253">
        <v>0</v>
      </c>
      <c r="K1208" s="101">
        <v>-15000</v>
      </c>
      <c r="L1208" s="250">
        <f t="shared" si="18"/>
        <v>326578.28122727259</v>
      </c>
      <c r="M1208" s="263"/>
    </row>
    <row r="1209" spans="2:13" x14ac:dyDescent="0.25">
      <c r="B1209" s="46">
        <f>SUBTOTAL(103,$C$10:C1209)</f>
        <v>1200</v>
      </c>
      <c r="C1209" s="157" t="s">
        <v>682</v>
      </c>
      <c r="D1209" s="24" t="s">
        <v>608</v>
      </c>
      <c r="E1209" s="24"/>
      <c r="F1209" s="24"/>
      <c r="G1209" s="227" t="s">
        <v>1045</v>
      </c>
      <c r="H1209" s="208" t="s">
        <v>1046</v>
      </c>
      <c r="I1209" s="241">
        <v>45345</v>
      </c>
      <c r="J1209" s="253">
        <v>0</v>
      </c>
      <c r="K1209" s="101">
        <v>-3500</v>
      </c>
      <c r="L1209" s="250">
        <f t="shared" si="18"/>
        <v>323078.28122727259</v>
      </c>
      <c r="M1209" s="263"/>
    </row>
    <row r="1210" spans="2:13" x14ac:dyDescent="0.25">
      <c r="B1210" s="46">
        <f>SUBTOTAL(103,$C$10:C1210)</f>
        <v>1201</v>
      </c>
      <c r="C1210" s="157" t="s">
        <v>601</v>
      </c>
      <c r="D1210" s="24" t="s">
        <v>648</v>
      </c>
      <c r="E1210" s="24"/>
      <c r="F1210" s="24"/>
      <c r="G1210" s="227" t="s">
        <v>1049</v>
      </c>
      <c r="H1210" s="208" t="s">
        <v>1048</v>
      </c>
      <c r="I1210" s="241">
        <v>45345</v>
      </c>
      <c r="J1210" s="253">
        <v>0</v>
      </c>
      <c r="K1210" s="101">
        <v>-18331</v>
      </c>
      <c r="L1210" s="250">
        <f t="shared" si="18"/>
        <v>304747.28122727259</v>
      </c>
      <c r="M1210" s="263"/>
    </row>
    <row r="1211" spans="2:13" x14ac:dyDescent="0.25">
      <c r="B1211" s="46">
        <f>SUBTOTAL(103,$C$10:C1211)</f>
        <v>1202</v>
      </c>
      <c r="C1211" s="157" t="s">
        <v>665</v>
      </c>
      <c r="D1211" s="24" t="s">
        <v>648</v>
      </c>
      <c r="E1211" s="24"/>
      <c r="F1211" s="24"/>
      <c r="G1211" s="227" t="s">
        <v>1045</v>
      </c>
      <c r="H1211" s="208" t="s">
        <v>1046</v>
      </c>
      <c r="I1211" s="241">
        <v>45345</v>
      </c>
      <c r="J1211" s="253">
        <v>0</v>
      </c>
      <c r="K1211" s="101">
        <v>-21000</v>
      </c>
      <c r="L1211" s="250">
        <f t="shared" si="18"/>
        <v>283747.28122727259</v>
      </c>
      <c r="M1211" s="263"/>
    </row>
    <row r="1212" spans="2:13" x14ac:dyDescent="0.25">
      <c r="B1212" s="46">
        <f>SUBTOTAL(103,$C$10:C1212)</f>
        <v>1203</v>
      </c>
      <c r="C1212" s="157" t="s">
        <v>683</v>
      </c>
      <c r="D1212" s="24" t="s">
        <v>648</v>
      </c>
      <c r="E1212" s="24"/>
      <c r="F1212" s="24"/>
      <c r="G1212" s="227" t="s">
        <v>1049</v>
      </c>
      <c r="H1212" s="208" t="s">
        <v>1048</v>
      </c>
      <c r="I1212" s="241">
        <v>45345</v>
      </c>
      <c r="J1212" s="253">
        <v>0</v>
      </c>
      <c r="K1212" s="101">
        <v>-3360</v>
      </c>
      <c r="L1212" s="250">
        <f t="shared" si="18"/>
        <v>280387.28122727259</v>
      </c>
      <c r="M1212" s="263"/>
    </row>
    <row r="1213" spans="2:13" x14ac:dyDescent="0.25">
      <c r="B1213" s="46">
        <f>SUBTOTAL(103,$C$10:C1213)</f>
        <v>1204</v>
      </c>
      <c r="C1213" s="157" t="s">
        <v>666</v>
      </c>
      <c r="D1213" s="24" t="s">
        <v>607</v>
      </c>
      <c r="E1213" s="24"/>
      <c r="F1213" s="24"/>
      <c r="G1213" s="203" t="s">
        <v>641</v>
      </c>
      <c r="H1213" s="208" t="s">
        <v>642</v>
      </c>
      <c r="I1213" s="241">
        <v>45345</v>
      </c>
      <c r="J1213" s="253">
        <v>0</v>
      </c>
      <c r="K1213" s="101">
        <v>-5250.04</v>
      </c>
      <c r="L1213" s="250">
        <f t="shared" si="18"/>
        <v>275137.24122727261</v>
      </c>
      <c r="M1213" s="263"/>
    </row>
    <row r="1214" spans="2:13" x14ac:dyDescent="0.25">
      <c r="B1214" s="46">
        <f>SUBTOTAL(103,$C$10:C1214)</f>
        <v>1205</v>
      </c>
      <c r="C1214" s="157" t="s">
        <v>666</v>
      </c>
      <c r="D1214" s="24" t="s">
        <v>608</v>
      </c>
      <c r="E1214" s="24"/>
      <c r="F1214" s="24"/>
      <c r="G1214" s="203" t="s">
        <v>641</v>
      </c>
      <c r="H1214" s="208" t="s">
        <v>642</v>
      </c>
      <c r="I1214" s="241">
        <v>45345</v>
      </c>
      <c r="J1214" s="253">
        <v>0</v>
      </c>
      <c r="K1214" s="101">
        <v>-21000</v>
      </c>
      <c r="L1214" s="250">
        <f t="shared" si="18"/>
        <v>254137.24122727261</v>
      </c>
      <c r="M1214" s="263"/>
    </row>
    <row r="1215" spans="2:13" x14ac:dyDescent="0.25">
      <c r="B1215" s="46">
        <f>SUBTOTAL(103,$C$10:C1215)</f>
        <v>1206</v>
      </c>
      <c r="C1215" s="157" t="s">
        <v>603</v>
      </c>
      <c r="D1215" s="24" t="s">
        <v>607</v>
      </c>
      <c r="E1215" s="24"/>
      <c r="F1215" s="24"/>
      <c r="G1215" s="227" t="s">
        <v>1043</v>
      </c>
      <c r="H1215" s="216" t="s">
        <v>1044</v>
      </c>
      <c r="I1215" s="241">
        <v>45345</v>
      </c>
      <c r="J1215" s="253">
        <v>0</v>
      </c>
      <c r="K1215" s="101">
        <v>-1300</v>
      </c>
      <c r="L1215" s="250">
        <f t="shared" si="18"/>
        <v>252837.24122727261</v>
      </c>
      <c r="M1215" s="263"/>
    </row>
    <row r="1216" spans="2:13" x14ac:dyDescent="0.25">
      <c r="B1216" s="46">
        <f>SUBTOTAL(103,$C$10:C1216)</f>
        <v>1207</v>
      </c>
      <c r="C1216" s="157" t="s">
        <v>667</v>
      </c>
      <c r="D1216" s="24" t="s">
        <v>648</v>
      </c>
      <c r="E1216" s="24"/>
      <c r="F1216" s="24"/>
      <c r="G1216" s="227" t="s">
        <v>1045</v>
      </c>
      <c r="H1216" s="208" t="s">
        <v>1046</v>
      </c>
      <c r="I1216" s="241">
        <v>45345</v>
      </c>
      <c r="J1216" s="253">
        <v>0</v>
      </c>
      <c r="K1216" s="101">
        <v>-21000</v>
      </c>
      <c r="L1216" s="250">
        <f t="shared" si="18"/>
        <v>231837.24122727261</v>
      </c>
      <c r="M1216" s="263"/>
    </row>
    <row r="1217" spans="2:13" x14ac:dyDescent="0.25">
      <c r="B1217" s="46">
        <f>SUBTOTAL(103,$C$10:C1217)</f>
        <v>1208</v>
      </c>
      <c r="C1217" s="157" t="s">
        <v>632</v>
      </c>
      <c r="D1217" s="225" t="s">
        <v>614</v>
      </c>
      <c r="E1217" s="225"/>
      <c r="F1217" s="225"/>
      <c r="G1217" s="203" t="s">
        <v>24</v>
      </c>
      <c r="H1217" s="203" t="s">
        <v>24</v>
      </c>
      <c r="I1217" s="241">
        <v>45352</v>
      </c>
      <c r="J1217" s="253">
        <v>0</v>
      </c>
      <c r="K1217" s="101">
        <v>-500</v>
      </c>
      <c r="L1217" s="250">
        <f t="shared" si="18"/>
        <v>231337.24122727261</v>
      </c>
      <c r="M1217" s="263"/>
    </row>
    <row r="1218" spans="2:13" x14ac:dyDescent="0.25">
      <c r="B1218" s="46">
        <f>SUBTOTAL(103,$C$10:C1218)</f>
        <v>1209</v>
      </c>
      <c r="C1218" s="157" t="s">
        <v>630</v>
      </c>
      <c r="D1218" s="100" t="s">
        <v>1073</v>
      </c>
      <c r="E1218" s="100"/>
      <c r="F1218" s="100"/>
      <c r="G1218" s="203" t="s">
        <v>24</v>
      </c>
      <c r="H1218" s="203" t="s">
        <v>24</v>
      </c>
      <c r="I1218" s="241">
        <v>45352</v>
      </c>
      <c r="J1218" s="253">
        <v>0</v>
      </c>
      <c r="K1218" s="101">
        <v>-12000</v>
      </c>
      <c r="L1218" s="250">
        <f t="shared" si="18"/>
        <v>219337.24122727261</v>
      </c>
      <c r="M1218" s="263"/>
    </row>
    <row r="1219" spans="2:13" x14ac:dyDescent="0.25">
      <c r="B1219" s="46">
        <f>SUBTOTAL(103,$C$10:C1219)</f>
        <v>1210</v>
      </c>
      <c r="C1219" s="157" t="s">
        <v>631</v>
      </c>
      <c r="D1219" s="225" t="s">
        <v>613</v>
      </c>
      <c r="E1219" s="225"/>
      <c r="F1219" s="225"/>
      <c r="G1219" s="203" t="s">
        <v>24</v>
      </c>
      <c r="H1219" s="203" t="s">
        <v>24</v>
      </c>
      <c r="I1219" s="241">
        <v>45352</v>
      </c>
      <c r="J1219" s="253">
        <v>0</v>
      </c>
      <c r="K1219" s="101">
        <v>-5000</v>
      </c>
      <c r="L1219" s="250">
        <f t="shared" si="18"/>
        <v>214337.24122727261</v>
      </c>
      <c r="M1219" s="263"/>
    </row>
    <row r="1220" spans="2:13" x14ac:dyDescent="0.25">
      <c r="B1220" s="46">
        <f>SUBTOTAL(103,$C$10:C1220)</f>
        <v>1211</v>
      </c>
      <c r="C1220" s="157" t="s">
        <v>596</v>
      </c>
      <c r="D1220" s="24" t="s">
        <v>639</v>
      </c>
      <c r="E1220" s="24"/>
      <c r="F1220" s="24"/>
      <c r="G1220" s="203" t="s">
        <v>581</v>
      </c>
      <c r="H1220" s="208" t="s">
        <v>434</v>
      </c>
      <c r="I1220" s="241">
        <v>45352</v>
      </c>
      <c r="J1220" s="253">
        <v>0</v>
      </c>
      <c r="K1220" s="101">
        <v>-15000.21</v>
      </c>
      <c r="L1220" s="250">
        <f t="shared" si="18"/>
        <v>199337.03122727262</v>
      </c>
      <c r="M1220" s="263"/>
    </row>
    <row r="1221" spans="2:13" x14ac:dyDescent="0.25">
      <c r="B1221" s="46">
        <f>SUBTOTAL(103,$C$10:C1221)</f>
        <v>1212</v>
      </c>
      <c r="C1221" s="157" t="s">
        <v>640</v>
      </c>
      <c r="D1221" s="24" t="s">
        <v>608</v>
      </c>
      <c r="E1221" s="24"/>
      <c r="F1221" s="24"/>
      <c r="G1221" s="203" t="s">
        <v>641</v>
      </c>
      <c r="H1221" s="208" t="s">
        <v>642</v>
      </c>
      <c r="I1221" s="241">
        <v>45352</v>
      </c>
      <c r="J1221" s="253">
        <v>0</v>
      </c>
      <c r="K1221" s="101">
        <v>-4200</v>
      </c>
      <c r="L1221" s="250">
        <f t="shared" si="18"/>
        <v>195137.03122727262</v>
      </c>
      <c r="M1221" s="263"/>
    </row>
    <row r="1222" spans="2:13" x14ac:dyDescent="0.25">
      <c r="B1222" s="46">
        <f>SUBTOTAL(103,$C$10:C1222)</f>
        <v>1213</v>
      </c>
      <c r="C1222" s="24" t="s">
        <v>598</v>
      </c>
      <c r="D1222" s="24" t="s">
        <v>607</v>
      </c>
      <c r="E1222" s="24"/>
      <c r="F1222" s="24"/>
      <c r="G1222" s="203" t="s">
        <v>581</v>
      </c>
      <c r="H1222" s="208" t="s">
        <v>434</v>
      </c>
      <c r="I1222" s="241">
        <v>45352</v>
      </c>
      <c r="J1222" s="253">
        <v>0</v>
      </c>
      <c r="K1222" s="214">
        <v>-20000.179499999998</v>
      </c>
      <c r="L1222" s="250">
        <f t="shared" si="18"/>
        <v>175136.85172727262</v>
      </c>
      <c r="M1222" s="263"/>
    </row>
    <row r="1223" spans="2:13" x14ac:dyDescent="0.25">
      <c r="B1223" s="46">
        <f>SUBTOTAL(103,$C$10:C1223)</f>
        <v>1214</v>
      </c>
      <c r="C1223" s="157" t="s">
        <v>685</v>
      </c>
      <c r="D1223" s="24"/>
      <c r="E1223" s="24"/>
      <c r="F1223" s="24"/>
      <c r="G1223" s="203"/>
      <c r="H1223" s="208"/>
      <c r="I1223" s="241">
        <v>45352</v>
      </c>
      <c r="J1223" s="253">
        <v>0</v>
      </c>
      <c r="K1223" s="214">
        <v>-20000</v>
      </c>
      <c r="L1223" s="250">
        <f t="shared" si="18"/>
        <v>155136.85172727262</v>
      </c>
      <c r="M1223" s="263"/>
    </row>
    <row r="1224" spans="2:13" x14ac:dyDescent="0.25">
      <c r="B1224" s="46">
        <f>SUBTOTAL(103,$C$10:C1224)</f>
        <v>1215</v>
      </c>
      <c r="C1224" s="157" t="s">
        <v>600</v>
      </c>
      <c r="D1224" s="24" t="s">
        <v>608</v>
      </c>
      <c r="E1224" s="24"/>
      <c r="F1224" s="24"/>
      <c r="G1224" s="227" t="s">
        <v>1049</v>
      </c>
      <c r="H1224" s="208" t="s">
        <v>1048</v>
      </c>
      <c r="I1224" s="241">
        <v>45352</v>
      </c>
      <c r="J1224" s="253">
        <v>0</v>
      </c>
      <c r="K1224" s="214">
        <v>-21576</v>
      </c>
      <c r="L1224" s="250">
        <f t="shared" si="18"/>
        <v>133560.85172727262</v>
      </c>
      <c r="M1224" s="263"/>
    </row>
    <row r="1225" spans="2:13" x14ac:dyDescent="0.25">
      <c r="B1225" s="46">
        <f>SUBTOTAL(103,$C$10:C1225)</f>
        <v>1216</v>
      </c>
      <c r="C1225" s="157" t="s">
        <v>682</v>
      </c>
      <c r="D1225" s="24" t="s">
        <v>608</v>
      </c>
      <c r="E1225" s="24"/>
      <c r="F1225" s="24"/>
      <c r="G1225" s="227" t="s">
        <v>1045</v>
      </c>
      <c r="H1225" s="208" t="s">
        <v>1046</v>
      </c>
      <c r="I1225" s="241">
        <v>45352</v>
      </c>
      <c r="J1225" s="253">
        <v>0</v>
      </c>
      <c r="K1225" s="214">
        <v>-3500</v>
      </c>
      <c r="L1225" s="250">
        <f t="shared" si="18"/>
        <v>130060.85172727262</v>
      </c>
      <c r="M1225" s="263"/>
    </row>
    <row r="1226" spans="2:13" x14ac:dyDescent="0.25">
      <c r="B1226" s="46">
        <f>SUBTOTAL(103,$C$10:C1226)</f>
        <v>1217</v>
      </c>
      <c r="C1226" s="157" t="s">
        <v>601</v>
      </c>
      <c r="D1226" s="24" t="s">
        <v>648</v>
      </c>
      <c r="E1226" s="24"/>
      <c r="F1226" s="24"/>
      <c r="G1226" s="227" t="s">
        <v>1049</v>
      </c>
      <c r="H1226" s="208" t="s">
        <v>1048</v>
      </c>
      <c r="I1226" s="241">
        <v>45352</v>
      </c>
      <c r="J1226" s="253">
        <v>0</v>
      </c>
      <c r="K1226" s="214">
        <v>-6331</v>
      </c>
      <c r="L1226" s="250">
        <f t="shared" si="18"/>
        <v>123729.85172727262</v>
      </c>
      <c r="M1226" s="263"/>
    </row>
    <row r="1227" spans="2:13" x14ac:dyDescent="0.25">
      <c r="B1227" s="46">
        <f>SUBTOTAL(103,$C$10:C1227)</f>
        <v>1218</v>
      </c>
      <c r="C1227" s="157" t="s">
        <v>665</v>
      </c>
      <c r="D1227" s="24" t="s">
        <v>648</v>
      </c>
      <c r="E1227" s="24"/>
      <c r="F1227" s="24"/>
      <c r="G1227" s="227" t="s">
        <v>1045</v>
      </c>
      <c r="H1227" s="208" t="s">
        <v>1046</v>
      </c>
      <c r="I1227" s="241">
        <v>45352</v>
      </c>
      <c r="J1227" s="253">
        <v>0</v>
      </c>
      <c r="K1227" s="214">
        <v>-21000</v>
      </c>
      <c r="L1227" s="250">
        <f t="shared" si="18"/>
        <v>102729.85172727262</v>
      </c>
      <c r="M1227" s="263"/>
    </row>
    <row r="1228" spans="2:13" x14ac:dyDescent="0.25">
      <c r="B1228" s="46">
        <f>SUBTOTAL(103,$C$10:C1228)</f>
        <v>1219</v>
      </c>
      <c r="C1228" s="157" t="s">
        <v>683</v>
      </c>
      <c r="D1228" s="24" t="s">
        <v>648</v>
      </c>
      <c r="E1228" s="24"/>
      <c r="F1228" s="24"/>
      <c r="G1228" s="227" t="s">
        <v>1049</v>
      </c>
      <c r="H1228" s="208" t="s">
        <v>1048</v>
      </c>
      <c r="I1228" s="241">
        <v>45352</v>
      </c>
      <c r="J1228" s="253">
        <v>0</v>
      </c>
      <c r="K1228" s="214">
        <v>-3360</v>
      </c>
      <c r="L1228" s="250">
        <f t="shared" si="18"/>
        <v>99369.851727272617</v>
      </c>
      <c r="M1228" s="263"/>
    </row>
    <row r="1229" spans="2:13" x14ac:dyDescent="0.25">
      <c r="B1229" s="46">
        <f>SUBTOTAL(103,$C$10:C1229)</f>
        <v>1220</v>
      </c>
      <c r="C1229" s="157" t="s">
        <v>666</v>
      </c>
      <c r="D1229" s="24" t="s">
        <v>607</v>
      </c>
      <c r="E1229" s="24"/>
      <c r="F1229" s="24"/>
      <c r="G1229" s="203" t="s">
        <v>641</v>
      </c>
      <c r="H1229" s="208" t="s">
        <v>642</v>
      </c>
      <c r="I1229" s="241">
        <v>45352</v>
      </c>
      <c r="J1229" s="253">
        <v>0</v>
      </c>
      <c r="K1229" s="214">
        <v>-10550.07</v>
      </c>
      <c r="L1229" s="250">
        <f t="shared" ref="L1229:L1292" si="19">J1229+L1228+K1229</f>
        <v>88819.78172727261</v>
      </c>
      <c r="M1229" s="263"/>
    </row>
    <row r="1230" spans="2:13" x14ac:dyDescent="0.25">
      <c r="B1230" s="46">
        <f>SUBTOTAL(103,$C$10:C1230)</f>
        <v>1221</v>
      </c>
      <c r="C1230" s="157" t="s">
        <v>666</v>
      </c>
      <c r="D1230" s="24" t="s">
        <v>608</v>
      </c>
      <c r="E1230" s="24"/>
      <c r="F1230" s="24"/>
      <c r="G1230" s="203" t="s">
        <v>641</v>
      </c>
      <c r="H1230" s="208" t="s">
        <v>642</v>
      </c>
      <c r="I1230" s="241">
        <v>45352</v>
      </c>
      <c r="J1230" s="253">
        <v>0</v>
      </c>
      <c r="K1230" s="214">
        <v>-16800</v>
      </c>
      <c r="L1230" s="250">
        <f t="shared" si="19"/>
        <v>72019.78172727261</v>
      </c>
      <c r="M1230" s="263"/>
    </row>
    <row r="1231" spans="2:13" x14ac:dyDescent="0.25">
      <c r="B1231" s="46">
        <f>SUBTOTAL(103,$C$10:C1231)</f>
        <v>1222</v>
      </c>
      <c r="C1231" s="157" t="s">
        <v>603</v>
      </c>
      <c r="D1231" s="24" t="s">
        <v>607</v>
      </c>
      <c r="E1231" s="24"/>
      <c r="F1231" s="24"/>
      <c r="G1231" s="227" t="s">
        <v>1043</v>
      </c>
      <c r="H1231" s="216" t="s">
        <v>1044</v>
      </c>
      <c r="I1231" s="241">
        <v>45352</v>
      </c>
      <c r="J1231" s="253">
        <v>0</v>
      </c>
      <c r="K1231" s="214">
        <v>-2000</v>
      </c>
      <c r="L1231" s="250">
        <f t="shared" si="19"/>
        <v>70019.78172727261</v>
      </c>
      <c r="M1231" s="263"/>
    </row>
    <row r="1232" spans="2:13" x14ac:dyDescent="0.25">
      <c r="B1232" s="46">
        <f>SUBTOTAL(103,$C$10:C1232)</f>
        <v>1223</v>
      </c>
      <c r="C1232" s="157" t="s">
        <v>605</v>
      </c>
      <c r="D1232" s="24" t="s">
        <v>607</v>
      </c>
      <c r="E1232" s="24"/>
      <c r="F1232" s="24"/>
      <c r="G1232" s="227" t="s">
        <v>1043</v>
      </c>
      <c r="H1232" s="216" t="s">
        <v>1044</v>
      </c>
      <c r="I1232" s="241">
        <v>45352</v>
      </c>
      <c r="J1232" s="253">
        <v>0</v>
      </c>
      <c r="K1232" s="214">
        <v>-10000.290000000001</v>
      </c>
      <c r="L1232" s="250">
        <f t="shared" si="19"/>
        <v>60019.491727272609</v>
      </c>
      <c r="M1232" s="263"/>
    </row>
    <row r="1233" spans="2:13" x14ac:dyDescent="0.25">
      <c r="B1233" s="46">
        <f>SUBTOTAL(103,$C$10:C1233)</f>
        <v>1224</v>
      </c>
      <c r="C1233" s="157" t="s">
        <v>667</v>
      </c>
      <c r="D1233" s="24" t="s">
        <v>648</v>
      </c>
      <c r="E1233" s="24"/>
      <c r="F1233" s="24"/>
      <c r="G1233" s="227" t="s">
        <v>1045</v>
      </c>
      <c r="H1233" s="208" t="s">
        <v>1046</v>
      </c>
      <c r="I1233" s="241">
        <v>45352</v>
      </c>
      <c r="J1233" s="253">
        <v>0</v>
      </c>
      <c r="K1233" s="214">
        <v>-4200</v>
      </c>
      <c r="L1233" s="250">
        <f t="shared" si="19"/>
        <v>55819.491727272609</v>
      </c>
      <c r="M1233" s="263"/>
    </row>
    <row r="1234" spans="2:13" x14ac:dyDescent="0.25">
      <c r="B1234" s="46">
        <f>SUBTOTAL(103,$C$10:C1234)</f>
        <v>1225</v>
      </c>
      <c r="C1234" s="158" t="s">
        <v>630</v>
      </c>
      <c r="D1234" s="100" t="s">
        <v>1073</v>
      </c>
      <c r="E1234" s="100"/>
      <c r="F1234" s="100"/>
      <c r="G1234" s="203" t="s">
        <v>24</v>
      </c>
      <c r="H1234" s="203" t="s">
        <v>24</v>
      </c>
      <c r="I1234" s="241">
        <v>45352</v>
      </c>
      <c r="J1234" s="253">
        <v>0</v>
      </c>
      <c r="K1234" s="214">
        <v>-12000</v>
      </c>
      <c r="L1234" s="250">
        <f t="shared" si="19"/>
        <v>43819.491727272609</v>
      </c>
      <c r="M1234" s="263"/>
    </row>
    <row r="1235" spans="2:13" x14ac:dyDescent="0.25">
      <c r="B1235" s="46">
        <f>SUBTOTAL(103,$C$10:C1235)</f>
        <v>1226</v>
      </c>
      <c r="C1235" s="24" t="s">
        <v>631</v>
      </c>
      <c r="D1235" s="24" t="s">
        <v>613</v>
      </c>
      <c r="E1235" s="24"/>
      <c r="F1235" s="24"/>
      <c r="G1235" s="203" t="s">
        <v>24</v>
      </c>
      <c r="H1235" s="203" t="s">
        <v>24</v>
      </c>
      <c r="I1235" s="239">
        <v>45352</v>
      </c>
      <c r="J1235" s="249">
        <v>0</v>
      </c>
      <c r="K1235" s="101">
        <v>-5000</v>
      </c>
      <c r="L1235" s="250">
        <f t="shared" si="19"/>
        <v>38819.491727272609</v>
      </c>
      <c r="M1235" s="263"/>
    </row>
    <row r="1236" spans="2:13" x14ac:dyDescent="0.25">
      <c r="B1236" s="46">
        <f>SUBTOTAL(103,$C$10:C1236)</f>
        <v>1227</v>
      </c>
      <c r="C1236" s="24" t="s">
        <v>632</v>
      </c>
      <c r="D1236" s="24" t="s">
        <v>614</v>
      </c>
      <c r="E1236" s="24"/>
      <c r="F1236" s="24"/>
      <c r="G1236" s="203" t="s">
        <v>24</v>
      </c>
      <c r="H1236" s="203" t="s">
        <v>24</v>
      </c>
      <c r="I1236" s="239">
        <v>45352</v>
      </c>
      <c r="J1236" s="249">
        <v>0</v>
      </c>
      <c r="K1236" s="101">
        <v>-500</v>
      </c>
      <c r="L1236" s="250">
        <f t="shared" si="19"/>
        <v>38319.491727272609</v>
      </c>
      <c r="M1236" s="263"/>
    </row>
    <row r="1237" spans="2:13" x14ac:dyDescent="0.25">
      <c r="B1237" s="46">
        <f>SUBTOTAL(103,$C$10:C1237)</f>
        <v>1228</v>
      </c>
      <c r="C1237" s="24" t="s">
        <v>653</v>
      </c>
      <c r="D1237" s="24" t="s">
        <v>686</v>
      </c>
      <c r="E1237" s="24"/>
      <c r="F1237" s="24"/>
      <c r="G1237" s="203" t="s">
        <v>581</v>
      </c>
      <c r="H1237" s="208" t="s">
        <v>434</v>
      </c>
      <c r="I1237" s="239">
        <v>45352</v>
      </c>
      <c r="J1237" s="249">
        <v>300000</v>
      </c>
      <c r="K1237" s="101">
        <v>0</v>
      </c>
      <c r="L1237" s="250">
        <f t="shared" si="19"/>
        <v>338319.49172727263</v>
      </c>
      <c r="M1237" s="263"/>
    </row>
    <row r="1238" spans="2:13" x14ac:dyDescent="0.25">
      <c r="B1238" s="46">
        <f>SUBTOTAL(103,$C$10:C1238)</f>
        <v>1229</v>
      </c>
      <c r="C1238" s="24" t="s">
        <v>653</v>
      </c>
      <c r="D1238" s="24" t="s">
        <v>687</v>
      </c>
      <c r="E1238" s="24"/>
      <c r="F1238" s="24"/>
      <c r="G1238" s="203" t="s">
        <v>581</v>
      </c>
      <c r="H1238" s="208" t="s">
        <v>434</v>
      </c>
      <c r="I1238" s="241">
        <v>45352</v>
      </c>
      <c r="J1238" s="253">
        <v>300000</v>
      </c>
      <c r="K1238" s="101">
        <v>0</v>
      </c>
      <c r="L1238" s="250">
        <f t="shared" si="19"/>
        <v>638319.49172727263</v>
      </c>
      <c r="M1238" s="263"/>
    </row>
    <row r="1239" spans="2:13" x14ac:dyDescent="0.25">
      <c r="B1239" s="46">
        <f>SUBTOTAL(103,$C$10:C1239)</f>
        <v>1230</v>
      </c>
      <c r="C1239" s="157" t="s">
        <v>685</v>
      </c>
      <c r="D1239" s="24"/>
      <c r="E1239" s="24"/>
      <c r="F1239" s="24"/>
      <c r="G1239" s="203"/>
      <c r="H1239" s="208"/>
      <c r="I1239" s="241">
        <v>45356</v>
      </c>
      <c r="J1239" s="253">
        <v>0</v>
      </c>
      <c r="K1239" s="101">
        <v>-20000</v>
      </c>
      <c r="L1239" s="250">
        <f t="shared" si="19"/>
        <v>618319.49172727263</v>
      </c>
      <c r="M1239" s="263"/>
    </row>
    <row r="1240" spans="2:13" x14ac:dyDescent="0.25">
      <c r="B1240" s="46">
        <f>SUBTOTAL(103,$C$10:C1240)</f>
        <v>1231</v>
      </c>
      <c r="C1240" s="157" t="s">
        <v>678</v>
      </c>
      <c r="D1240" s="24" t="s">
        <v>679</v>
      </c>
      <c r="E1240" s="24"/>
      <c r="F1240" s="24"/>
      <c r="G1240" s="203" t="s">
        <v>641</v>
      </c>
      <c r="H1240" s="208" t="s">
        <v>642</v>
      </c>
      <c r="I1240" s="241">
        <v>45356</v>
      </c>
      <c r="J1240" s="253">
        <v>0</v>
      </c>
      <c r="K1240" s="101">
        <v>-30000</v>
      </c>
      <c r="L1240" s="250">
        <f t="shared" si="19"/>
        <v>588319.49172727263</v>
      </c>
      <c r="M1240" s="263"/>
    </row>
    <row r="1241" spans="2:13" x14ac:dyDescent="0.25">
      <c r="B1241" s="46">
        <f>SUBTOTAL(103,$C$10:C1241)</f>
        <v>1232</v>
      </c>
      <c r="C1241" s="157" t="s">
        <v>666</v>
      </c>
      <c r="D1241" s="24" t="s">
        <v>648</v>
      </c>
      <c r="E1241" s="24"/>
      <c r="F1241" s="24"/>
      <c r="G1241" s="203" t="s">
        <v>641</v>
      </c>
      <c r="H1241" s="208" t="s">
        <v>642</v>
      </c>
      <c r="I1241" s="241">
        <v>45356</v>
      </c>
      <c r="J1241" s="253">
        <v>0</v>
      </c>
      <c r="K1241" s="214">
        <v>-4200</v>
      </c>
      <c r="L1241" s="250">
        <f t="shared" si="19"/>
        <v>584119.49172727263</v>
      </c>
      <c r="M1241" s="263"/>
    </row>
    <row r="1242" spans="2:13" x14ac:dyDescent="0.25">
      <c r="B1242" s="46">
        <f>SUBTOTAL(103,$C$10:C1242)</f>
        <v>1233</v>
      </c>
      <c r="C1242" s="157" t="s">
        <v>689</v>
      </c>
      <c r="D1242" s="24" t="s">
        <v>648</v>
      </c>
      <c r="E1242" s="24"/>
      <c r="F1242" s="24"/>
      <c r="G1242" s="227" t="s">
        <v>691</v>
      </c>
      <c r="H1242" s="208" t="s">
        <v>690</v>
      </c>
      <c r="I1242" s="241">
        <v>45356</v>
      </c>
      <c r="J1242" s="253">
        <v>0</v>
      </c>
      <c r="K1242" s="214">
        <v>-4200</v>
      </c>
      <c r="L1242" s="250">
        <f t="shared" si="19"/>
        <v>579919.49172727263</v>
      </c>
      <c r="M1242" s="263"/>
    </row>
    <row r="1243" spans="2:13" x14ac:dyDescent="0.25">
      <c r="B1243" s="46">
        <f>SUBTOTAL(103,$C$10:C1243)</f>
        <v>1234</v>
      </c>
      <c r="C1243" s="24" t="s">
        <v>131</v>
      </c>
      <c r="D1243" s="24" t="s">
        <v>654</v>
      </c>
      <c r="E1243" s="24"/>
      <c r="F1243" s="24"/>
      <c r="G1243" s="227" t="s">
        <v>588</v>
      </c>
      <c r="H1243" s="208" t="s">
        <v>589</v>
      </c>
      <c r="I1243" s="241">
        <v>45358</v>
      </c>
      <c r="J1243" s="253">
        <v>0</v>
      </c>
      <c r="K1243" s="214">
        <v>-260000</v>
      </c>
      <c r="L1243" s="250">
        <f t="shared" si="19"/>
        <v>319919.49172727263</v>
      </c>
      <c r="M1243" s="263"/>
    </row>
    <row r="1244" spans="2:13" x14ac:dyDescent="0.25">
      <c r="B1244" s="46">
        <f>SUBTOTAL(103,$C$10:C1244)</f>
        <v>1235</v>
      </c>
      <c r="C1244" s="157" t="s">
        <v>596</v>
      </c>
      <c r="D1244" s="24" t="s">
        <v>639</v>
      </c>
      <c r="E1244" s="24"/>
      <c r="F1244" s="24"/>
      <c r="G1244" s="203" t="s">
        <v>581</v>
      </c>
      <c r="H1244" s="208" t="s">
        <v>434</v>
      </c>
      <c r="I1244" s="241">
        <v>45359</v>
      </c>
      <c r="J1244" s="253">
        <v>0</v>
      </c>
      <c r="K1244" s="214">
        <v>-10000.280000000001</v>
      </c>
      <c r="L1244" s="250">
        <f t="shared" si="19"/>
        <v>309919.2117272726</v>
      </c>
      <c r="M1244" s="263"/>
    </row>
    <row r="1245" spans="2:13" x14ac:dyDescent="0.25">
      <c r="B1245" s="46">
        <f>SUBTOTAL(103,$C$10:C1245)</f>
        <v>1236</v>
      </c>
      <c r="C1245" s="157" t="s">
        <v>625</v>
      </c>
      <c r="D1245" s="24" t="s">
        <v>608</v>
      </c>
      <c r="E1245" s="24"/>
      <c r="F1245" s="24"/>
      <c r="G1245" s="227" t="s">
        <v>641</v>
      </c>
      <c r="H1245" s="208" t="s">
        <v>642</v>
      </c>
      <c r="I1245" s="241">
        <v>45359</v>
      </c>
      <c r="J1245" s="253">
        <v>0</v>
      </c>
      <c r="K1245" s="214">
        <v>-6600</v>
      </c>
      <c r="L1245" s="250">
        <f t="shared" si="19"/>
        <v>303319.2117272726</v>
      </c>
      <c r="M1245" s="263"/>
    </row>
    <row r="1246" spans="2:13" x14ac:dyDescent="0.25">
      <c r="B1246" s="46">
        <f>SUBTOTAL(103,$C$10:C1246)</f>
        <v>1237</v>
      </c>
      <c r="C1246" s="157" t="s">
        <v>597</v>
      </c>
      <c r="D1246" s="24" t="s">
        <v>639</v>
      </c>
      <c r="E1246" s="24"/>
      <c r="F1246" s="24"/>
      <c r="G1246" s="203" t="s">
        <v>581</v>
      </c>
      <c r="H1246" s="208" t="s">
        <v>434</v>
      </c>
      <c r="I1246" s="241">
        <v>45359</v>
      </c>
      <c r="J1246" s="253">
        <v>0</v>
      </c>
      <c r="K1246" s="214">
        <v>-5005.5950000000003</v>
      </c>
      <c r="L1246" s="250">
        <f t="shared" si="19"/>
        <v>298313.61672727263</v>
      </c>
      <c r="M1246" s="263"/>
    </row>
    <row r="1247" spans="2:13" x14ac:dyDescent="0.25">
      <c r="B1247" s="46">
        <f>SUBTOTAL(103,$C$10:C1247)</f>
        <v>1238</v>
      </c>
      <c r="C1247" s="24" t="s">
        <v>598</v>
      </c>
      <c r="D1247" s="24" t="s">
        <v>607</v>
      </c>
      <c r="E1247" s="24"/>
      <c r="F1247" s="24"/>
      <c r="G1247" s="203" t="s">
        <v>581</v>
      </c>
      <c r="H1247" s="208" t="s">
        <v>434</v>
      </c>
      <c r="I1247" s="241">
        <v>45359</v>
      </c>
      <c r="J1247" s="253">
        <v>0</v>
      </c>
      <c r="K1247" s="214">
        <v>-10000</v>
      </c>
      <c r="L1247" s="250">
        <f t="shared" si="19"/>
        <v>288313.61672727263</v>
      </c>
      <c r="M1247" s="263"/>
    </row>
    <row r="1248" spans="2:13" x14ac:dyDescent="0.25">
      <c r="B1248" s="46">
        <f>SUBTOTAL(103,$C$10:C1248)</f>
        <v>1239</v>
      </c>
      <c r="C1248" s="157" t="s">
        <v>600</v>
      </c>
      <c r="D1248" s="24" t="s">
        <v>608</v>
      </c>
      <c r="E1248" s="24"/>
      <c r="F1248" s="24"/>
      <c r="G1248" s="227" t="s">
        <v>1049</v>
      </c>
      <c r="H1248" s="208" t="s">
        <v>1048</v>
      </c>
      <c r="I1248" s="241">
        <v>45359</v>
      </c>
      <c r="J1248" s="253">
        <v>0</v>
      </c>
      <c r="K1248" s="214">
        <v>-33760</v>
      </c>
      <c r="L1248" s="250">
        <f t="shared" si="19"/>
        <v>254553.61672727263</v>
      </c>
      <c r="M1248" s="263"/>
    </row>
    <row r="1249" spans="2:13" x14ac:dyDescent="0.25">
      <c r="B1249" s="46">
        <f>SUBTOTAL(103,$C$10:C1249)</f>
        <v>1240</v>
      </c>
      <c r="C1249" s="157" t="s">
        <v>663</v>
      </c>
      <c r="D1249" s="24" t="s">
        <v>688</v>
      </c>
      <c r="E1249" s="24"/>
      <c r="F1249" s="24"/>
      <c r="G1249" s="227" t="s">
        <v>1045</v>
      </c>
      <c r="H1249" s="208" t="s">
        <v>1046</v>
      </c>
      <c r="I1249" s="241">
        <v>45359</v>
      </c>
      <c r="J1249" s="253">
        <v>0</v>
      </c>
      <c r="K1249" s="214">
        <v>-15000</v>
      </c>
      <c r="L1249" s="250">
        <f t="shared" si="19"/>
        <v>239553.61672727263</v>
      </c>
      <c r="M1249" s="263"/>
    </row>
    <row r="1250" spans="2:13" x14ac:dyDescent="0.25">
      <c r="B1250" s="46">
        <f>SUBTOTAL(103,$C$10:C1250)</f>
        <v>1241</v>
      </c>
      <c r="C1250" s="157" t="s">
        <v>682</v>
      </c>
      <c r="D1250" s="24" t="s">
        <v>608</v>
      </c>
      <c r="E1250" s="24"/>
      <c r="F1250" s="24"/>
      <c r="G1250" s="227" t="s">
        <v>1045</v>
      </c>
      <c r="H1250" s="208" t="s">
        <v>1046</v>
      </c>
      <c r="I1250" s="241">
        <v>45359</v>
      </c>
      <c r="J1250" s="253">
        <v>0</v>
      </c>
      <c r="K1250" s="214">
        <v>-2100</v>
      </c>
      <c r="L1250" s="250">
        <f t="shared" si="19"/>
        <v>237453.61672727263</v>
      </c>
      <c r="M1250" s="263"/>
    </row>
    <row r="1251" spans="2:13" x14ac:dyDescent="0.25">
      <c r="B1251" s="46">
        <f>SUBTOTAL(103,$C$10:C1251)</f>
        <v>1242</v>
      </c>
      <c r="C1251" s="154" t="s">
        <v>692</v>
      </c>
      <c r="D1251" s="24" t="s">
        <v>608</v>
      </c>
      <c r="E1251" s="24"/>
      <c r="F1251" s="24"/>
      <c r="G1251" s="203" t="s">
        <v>581</v>
      </c>
      <c r="H1251" s="208" t="s">
        <v>434</v>
      </c>
      <c r="I1251" s="241">
        <v>45359</v>
      </c>
      <c r="J1251" s="253">
        <v>0</v>
      </c>
      <c r="K1251" s="214">
        <v>-8955.83</v>
      </c>
      <c r="L1251" s="250">
        <f t="shared" si="19"/>
        <v>228497.78672727264</v>
      </c>
      <c r="M1251" s="263"/>
    </row>
    <row r="1252" spans="2:13" x14ac:dyDescent="0.25">
      <c r="B1252" s="46">
        <f>SUBTOTAL(103,$C$10:C1252)</f>
        <v>1243</v>
      </c>
      <c r="C1252" s="157" t="s">
        <v>693</v>
      </c>
      <c r="D1252" s="24" t="s">
        <v>608</v>
      </c>
      <c r="E1252" s="24"/>
      <c r="F1252" s="24"/>
      <c r="G1252" s="203" t="s">
        <v>581</v>
      </c>
      <c r="H1252" s="208" t="s">
        <v>434</v>
      </c>
      <c r="I1252" s="241">
        <v>45359</v>
      </c>
      <c r="J1252" s="253">
        <v>0</v>
      </c>
      <c r="K1252" s="214">
        <v>-3500</v>
      </c>
      <c r="L1252" s="250">
        <f t="shared" si="19"/>
        <v>224997.78672727264</v>
      </c>
      <c r="M1252" s="263"/>
    </row>
    <row r="1253" spans="2:13" x14ac:dyDescent="0.25">
      <c r="B1253" s="46">
        <f>SUBTOTAL(103,$C$10:C1253)</f>
        <v>1244</v>
      </c>
      <c r="C1253" s="157" t="s">
        <v>596</v>
      </c>
      <c r="D1253" s="24" t="s">
        <v>608</v>
      </c>
      <c r="E1253" s="24"/>
      <c r="F1253" s="24"/>
      <c r="G1253" s="203" t="s">
        <v>581</v>
      </c>
      <c r="H1253" s="208" t="s">
        <v>434</v>
      </c>
      <c r="I1253" s="241">
        <v>45359</v>
      </c>
      <c r="J1253" s="253">
        <v>0</v>
      </c>
      <c r="K1253" s="214">
        <v>-35000</v>
      </c>
      <c r="L1253" s="250">
        <f t="shared" si="19"/>
        <v>189997.78672727264</v>
      </c>
      <c r="M1253" s="263"/>
    </row>
    <row r="1254" spans="2:13" x14ac:dyDescent="0.25">
      <c r="B1254" s="46">
        <f>SUBTOTAL(103,$C$10:C1254)</f>
        <v>1245</v>
      </c>
      <c r="C1254" s="24" t="s">
        <v>598</v>
      </c>
      <c r="D1254" s="24" t="s">
        <v>608</v>
      </c>
      <c r="E1254" s="24"/>
      <c r="F1254" s="24"/>
      <c r="G1254" s="203" t="s">
        <v>581</v>
      </c>
      <c r="H1254" s="208" t="s">
        <v>434</v>
      </c>
      <c r="I1254" s="241">
        <v>45359</v>
      </c>
      <c r="J1254" s="253">
        <v>0</v>
      </c>
      <c r="K1254" s="214">
        <v>-42000</v>
      </c>
      <c r="L1254" s="250">
        <f t="shared" si="19"/>
        <v>147997.78672727264</v>
      </c>
      <c r="M1254" s="263"/>
    </row>
    <row r="1255" spans="2:13" x14ac:dyDescent="0.25">
      <c r="B1255" s="46">
        <f>SUBTOTAL(103,$C$10:C1255)</f>
        <v>1246</v>
      </c>
      <c r="C1255" s="157" t="s">
        <v>597</v>
      </c>
      <c r="D1255" s="24" t="s">
        <v>608</v>
      </c>
      <c r="E1255" s="24"/>
      <c r="F1255" s="24"/>
      <c r="G1255" s="203" t="s">
        <v>581</v>
      </c>
      <c r="H1255" s="208" t="s">
        <v>434</v>
      </c>
      <c r="I1255" s="241">
        <v>45359</v>
      </c>
      <c r="J1255" s="253">
        <v>0</v>
      </c>
      <c r="K1255" s="214">
        <v>-21000</v>
      </c>
      <c r="L1255" s="250">
        <f t="shared" si="19"/>
        <v>126997.78672727264</v>
      </c>
      <c r="M1255" s="263"/>
    </row>
    <row r="1256" spans="2:13" x14ac:dyDescent="0.25">
      <c r="B1256" s="46">
        <f>SUBTOTAL(103,$C$10:C1256)</f>
        <v>1247</v>
      </c>
      <c r="C1256" s="157" t="s">
        <v>601</v>
      </c>
      <c r="D1256" s="24" t="s">
        <v>648</v>
      </c>
      <c r="E1256" s="24"/>
      <c r="F1256" s="24"/>
      <c r="G1256" s="227" t="s">
        <v>1049</v>
      </c>
      <c r="H1256" s="208" t="s">
        <v>1048</v>
      </c>
      <c r="I1256" s="241">
        <v>45359</v>
      </c>
      <c r="J1256" s="253">
        <v>0</v>
      </c>
      <c r="K1256" s="214">
        <v>-5331</v>
      </c>
      <c r="L1256" s="250">
        <f t="shared" si="19"/>
        <v>121666.78672727264</v>
      </c>
      <c r="M1256" s="263"/>
    </row>
    <row r="1257" spans="2:13" x14ac:dyDescent="0.25">
      <c r="B1257" s="46">
        <f>SUBTOTAL(103,$C$10:C1257)</f>
        <v>1248</v>
      </c>
      <c r="C1257" s="157" t="s">
        <v>665</v>
      </c>
      <c r="D1257" s="24" t="s">
        <v>648</v>
      </c>
      <c r="E1257" s="24"/>
      <c r="F1257" s="24"/>
      <c r="G1257" s="227" t="s">
        <v>1045</v>
      </c>
      <c r="H1257" s="208" t="s">
        <v>1046</v>
      </c>
      <c r="I1257" s="241">
        <v>45359</v>
      </c>
      <c r="J1257" s="253">
        <v>0</v>
      </c>
      <c r="K1257" s="214">
        <v>-22400</v>
      </c>
      <c r="L1257" s="250">
        <f t="shared" si="19"/>
        <v>99266.786727272643</v>
      </c>
      <c r="M1257" s="263"/>
    </row>
    <row r="1258" spans="2:13" x14ac:dyDescent="0.25">
      <c r="B1258" s="46">
        <f>SUBTOTAL(103,$C$10:C1258)</f>
        <v>1249</v>
      </c>
      <c r="C1258" s="157" t="s">
        <v>683</v>
      </c>
      <c r="D1258" s="24" t="s">
        <v>648</v>
      </c>
      <c r="E1258" s="24"/>
      <c r="F1258" s="24"/>
      <c r="G1258" s="227" t="s">
        <v>1049</v>
      </c>
      <c r="H1258" s="208" t="s">
        <v>1048</v>
      </c>
      <c r="I1258" s="241">
        <v>45359</v>
      </c>
      <c r="J1258" s="253">
        <v>0</v>
      </c>
      <c r="K1258" s="214">
        <v>-3360</v>
      </c>
      <c r="L1258" s="250">
        <f t="shared" si="19"/>
        <v>95906.786727272643</v>
      </c>
      <c r="M1258" s="263"/>
    </row>
    <row r="1259" spans="2:13" x14ac:dyDescent="0.25">
      <c r="B1259" s="46">
        <f>SUBTOTAL(103,$C$10:C1259)</f>
        <v>1250</v>
      </c>
      <c r="C1259" s="157" t="s">
        <v>694</v>
      </c>
      <c r="D1259" s="24" t="s">
        <v>608</v>
      </c>
      <c r="E1259" s="24"/>
      <c r="F1259" s="24"/>
      <c r="G1259" s="227" t="s">
        <v>641</v>
      </c>
      <c r="H1259" s="208" t="s">
        <v>642</v>
      </c>
      <c r="I1259" s="241">
        <v>45359</v>
      </c>
      <c r="J1259" s="253">
        <v>0</v>
      </c>
      <c r="K1259" s="214">
        <v>-10500</v>
      </c>
      <c r="L1259" s="250">
        <f t="shared" si="19"/>
        <v>85406.786727272643</v>
      </c>
      <c r="M1259" s="263"/>
    </row>
    <row r="1260" spans="2:13" x14ac:dyDescent="0.25">
      <c r="B1260" s="46">
        <f>SUBTOTAL(103,$C$10:C1260)</f>
        <v>1251</v>
      </c>
      <c r="C1260" s="157" t="s">
        <v>695</v>
      </c>
      <c r="D1260" s="24" t="s">
        <v>697</v>
      </c>
      <c r="E1260" s="24"/>
      <c r="F1260" s="24"/>
      <c r="G1260" s="227" t="s">
        <v>641</v>
      </c>
      <c r="H1260" s="208" t="s">
        <v>642</v>
      </c>
      <c r="I1260" s="241">
        <v>45359</v>
      </c>
      <c r="J1260" s="253">
        <v>0</v>
      </c>
      <c r="K1260" s="214">
        <v>-18823</v>
      </c>
      <c r="L1260" s="250">
        <f t="shared" si="19"/>
        <v>66583.786727272643</v>
      </c>
      <c r="M1260" s="263"/>
    </row>
    <row r="1261" spans="2:13" x14ac:dyDescent="0.25">
      <c r="B1261" s="46">
        <f>SUBTOTAL(103,$C$10:C1261)</f>
        <v>1252</v>
      </c>
      <c r="C1261" s="157" t="s">
        <v>603</v>
      </c>
      <c r="D1261" s="24" t="s">
        <v>607</v>
      </c>
      <c r="E1261" s="24"/>
      <c r="F1261" s="24"/>
      <c r="G1261" s="227" t="s">
        <v>1043</v>
      </c>
      <c r="H1261" s="216" t="s">
        <v>1044</v>
      </c>
      <c r="I1261" s="241">
        <v>45359</v>
      </c>
      <c r="J1261" s="253">
        <v>0</v>
      </c>
      <c r="K1261" s="214">
        <v>-1300</v>
      </c>
      <c r="L1261" s="250">
        <f t="shared" si="19"/>
        <v>65283.786727272643</v>
      </c>
      <c r="M1261" s="263"/>
    </row>
    <row r="1262" spans="2:13" x14ac:dyDescent="0.25">
      <c r="B1262" s="46">
        <f>SUBTOTAL(103,$C$10:C1262)</f>
        <v>1253</v>
      </c>
      <c r="C1262" s="157" t="s">
        <v>605</v>
      </c>
      <c r="D1262" s="24" t="s">
        <v>607</v>
      </c>
      <c r="E1262" s="24"/>
      <c r="F1262" s="24"/>
      <c r="G1262" s="227" t="s">
        <v>1043</v>
      </c>
      <c r="H1262" s="216" t="s">
        <v>1044</v>
      </c>
      <c r="I1262" s="241">
        <v>45359</v>
      </c>
      <c r="J1262" s="253">
        <v>0</v>
      </c>
      <c r="K1262" s="214">
        <v>-5062.3100000000004</v>
      </c>
      <c r="L1262" s="250">
        <f t="shared" si="19"/>
        <v>60221.476727272646</v>
      </c>
      <c r="M1262" s="263"/>
    </row>
    <row r="1263" spans="2:13" x14ac:dyDescent="0.25">
      <c r="B1263" s="46">
        <f>SUBTOTAL(103,$C$10:C1263)</f>
        <v>1254</v>
      </c>
      <c r="C1263" s="157" t="s">
        <v>667</v>
      </c>
      <c r="D1263" s="24" t="s">
        <v>648</v>
      </c>
      <c r="E1263" s="24"/>
      <c r="F1263" s="24"/>
      <c r="G1263" s="227" t="s">
        <v>1045</v>
      </c>
      <c r="H1263" s="208" t="s">
        <v>1046</v>
      </c>
      <c r="I1263" s="241">
        <v>45359</v>
      </c>
      <c r="J1263" s="253">
        <v>0</v>
      </c>
      <c r="K1263" s="214">
        <v>-21700</v>
      </c>
      <c r="L1263" s="250">
        <f t="shared" si="19"/>
        <v>38521.476727272646</v>
      </c>
      <c r="M1263" s="263"/>
    </row>
    <row r="1264" spans="2:13" x14ac:dyDescent="0.25">
      <c r="B1264" s="46">
        <f>SUBTOTAL(103,$C$10:C1264)</f>
        <v>1255</v>
      </c>
      <c r="C1264" s="157" t="s">
        <v>659</v>
      </c>
      <c r="D1264" s="24" t="s">
        <v>701</v>
      </c>
      <c r="E1264" s="24"/>
      <c r="F1264" s="24"/>
      <c r="G1264" s="227" t="s">
        <v>698</v>
      </c>
      <c r="H1264" s="208" t="s">
        <v>509</v>
      </c>
      <c r="I1264" s="241">
        <v>45359</v>
      </c>
      <c r="J1264" s="253">
        <v>0</v>
      </c>
      <c r="K1264" s="214">
        <v>-650</v>
      </c>
      <c r="L1264" s="250">
        <f t="shared" si="19"/>
        <v>37871.476727272646</v>
      </c>
      <c r="M1264" s="263"/>
    </row>
    <row r="1265" spans="2:13" x14ac:dyDescent="0.25">
      <c r="B1265" s="46">
        <f>SUBTOTAL(103,$C$10:C1265)</f>
        <v>1256</v>
      </c>
      <c r="C1265" s="157" t="s">
        <v>659</v>
      </c>
      <c r="D1265" s="24" t="s">
        <v>701</v>
      </c>
      <c r="E1265" s="24"/>
      <c r="F1265" s="24"/>
      <c r="G1265" s="227" t="s">
        <v>699</v>
      </c>
      <c r="H1265" s="208" t="s">
        <v>662</v>
      </c>
      <c r="I1265" s="241">
        <v>45359</v>
      </c>
      <c r="J1265" s="253">
        <v>0</v>
      </c>
      <c r="K1265" s="214">
        <v>-1300</v>
      </c>
      <c r="L1265" s="250">
        <f t="shared" si="19"/>
        <v>36571.476727272646</v>
      </c>
      <c r="M1265" s="263"/>
    </row>
    <row r="1266" spans="2:13" x14ac:dyDescent="0.25">
      <c r="B1266" s="46">
        <f>SUBTOTAL(103,$C$10:C1266)</f>
        <v>1257</v>
      </c>
      <c r="C1266" s="157" t="s">
        <v>659</v>
      </c>
      <c r="D1266" s="24" t="s">
        <v>701</v>
      </c>
      <c r="E1266" s="24"/>
      <c r="F1266" s="24"/>
      <c r="G1266" s="227" t="s">
        <v>700</v>
      </c>
      <c r="H1266" s="208" t="s">
        <v>439</v>
      </c>
      <c r="I1266" s="241">
        <v>45359</v>
      </c>
      <c r="J1266" s="253">
        <v>0</v>
      </c>
      <c r="K1266" s="214">
        <v>-1300</v>
      </c>
      <c r="L1266" s="250">
        <f t="shared" si="19"/>
        <v>35271.476727272646</v>
      </c>
      <c r="M1266" s="263"/>
    </row>
    <row r="1267" spans="2:13" x14ac:dyDescent="0.25">
      <c r="B1267" s="46">
        <f>SUBTOTAL(103,$C$10:C1267)</f>
        <v>1258</v>
      </c>
      <c r="C1267" s="157" t="s">
        <v>622</v>
      </c>
      <c r="D1267" s="24" t="s">
        <v>705</v>
      </c>
      <c r="E1267" s="24"/>
      <c r="F1267" s="24"/>
      <c r="G1267" s="203" t="s">
        <v>579</v>
      </c>
      <c r="H1267" s="208" t="s">
        <v>580</v>
      </c>
      <c r="I1267" s="241">
        <v>45365</v>
      </c>
      <c r="J1267" s="253">
        <v>1500000</v>
      </c>
      <c r="K1267" s="214">
        <v>0</v>
      </c>
      <c r="L1267" s="250">
        <f t="shared" si="19"/>
        <v>1535271.4767272726</v>
      </c>
      <c r="M1267" s="263"/>
    </row>
    <row r="1268" spans="2:13" x14ac:dyDescent="0.25">
      <c r="B1268" s="46">
        <f>SUBTOTAL(103,$C$10:C1268)</f>
        <v>1259</v>
      </c>
      <c r="C1268" s="157" t="s">
        <v>632</v>
      </c>
      <c r="D1268" s="225" t="s">
        <v>614</v>
      </c>
      <c r="E1268" s="225"/>
      <c r="F1268" s="225"/>
      <c r="G1268" s="203" t="s">
        <v>24</v>
      </c>
      <c r="H1268" s="203" t="s">
        <v>24</v>
      </c>
      <c r="I1268" s="241">
        <v>45366</v>
      </c>
      <c r="J1268" s="253">
        <v>0</v>
      </c>
      <c r="K1268" s="214">
        <v>-500</v>
      </c>
      <c r="L1268" s="250">
        <f t="shared" si="19"/>
        <v>1534771.4767272726</v>
      </c>
      <c r="M1268" s="263"/>
    </row>
    <row r="1269" spans="2:13" x14ac:dyDescent="0.25">
      <c r="B1269" s="46">
        <f>SUBTOTAL(103,$C$10:C1269)</f>
        <v>1260</v>
      </c>
      <c r="C1269" s="157" t="s">
        <v>634</v>
      </c>
      <c r="D1269" s="225" t="s">
        <v>706</v>
      </c>
      <c r="E1269" s="225"/>
      <c r="F1269" s="225"/>
      <c r="G1269" s="203" t="s">
        <v>24</v>
      </c>
      <c r="H1269" s="203" t="s">
        <v>24</v>
      </c>
      <c r="I1269" s="241">
        <v>45366</v>
      </c>
      <c r="J1269" s="253">
        <v>0</v>
      </c>
      <c r="K1269" s="214">
        <v>-54850</v>
      </c>
      <c r="L1269" s="250">
        <f t="shared" si="19"/>
        <v>1479921.4767272726</v>
      </c>
      <c r="M1269" s="263"/>
    </row>
    <row r="1270" spans="2:13" x14ac:dyDescent="0.25">
      <c r="B1270" s="46">
        <f>SUBTOTAL(103,$C$10:C1270)</f>
        <v>1261</v>
      </c>
      <c r="C1270" s="157" t="s">
        <v>596</v>
      </c>
      <c r="D1270" s="24" t="s">
        <v>639</v>
      </c>
      <c r="E1270" s="24"/>
      <c r="F1270" s="24"/>
      <c r="G1270" s="203" t="s">
        <v>581</v>
      </c>
      <c r="H1270" s="208" t="s">
        <v>434</v>
      </c>
      <c r="I1270" s="241">
        <v>45366</v>
      </c>
      <c r="J1270" s="253">
        <v>0</v>
      </c>
      <c r="K1270" s="214">
        <v>-23099.333999999999</v>
      </c>
      <c r="L1270" s="250">
        <f t="shared" si="19"/>
        <v>1456822.1427272726</v>
      </c>
      <c r="M1270" s="263"/>
    </row>
    <row r="1271" spans="2:13" x14ac:dyDescent="0.25">
      <c r="B1271" s="46">
        <f>SUBTOTAL(103,$C$10:C1271)</f>
        <v>1262</v>
      </c>
      <c r="C1271" s="157" t="s">
        <v>702</v>
      </c>
      <c r="D1271" s="24" t="s">
        <v>639</v>
      </c>
      <c r="E1271" s="24"/>
      <c r="F1271" s="24"/>
      <c r="G1271" s="227" t="s">
        <v>1043</v>
      </c>
      <c r="H1271" s="208" t="s">
        <v>1044</v>
      </c>
      <c r="I1271" s="241">
        <v>45366</v>
      </c>
      <c r="J1271" s="253">
        <v>0</v>
      </c>
      <c r="K1271" s="214">
        <v>-3266.47</v>
      </c>
      <c r="L1271" s="250">
        <f t="shared" si="19"/>
        <v>1453555.6727272726</v>
      </c>
      <c r="M1271" s="263"/>
    </row>
    <row r="1272" spans="2:13" x14ac:dyDescent="0.25">
      <c r="B1272" s="46">
        <f>SUBTOTAL(103,$C$10:C1272)</f>
        <v>1263</v>
      </c>
      <c r="C1272" s="157" t="s">
        <v>625</v>
      </c>
      <c r="D1272" s="24" t="s">
        <v>608</v>
      </c>
      <c r="E1272" s="24"/>
      <c r="F1272" s="24"/>
      <c r="G1272" s="227" t="s">
        <v>641</v>
      </c>
      <c r="H1272" s="208" t="s">
        <v>642</v>
      </c>
      <c r="I1272" s="241">
        <v>45366</v>
      </c>
      <c r="J1272" s="253">
        <v>0</v>
      </c>
      <c r="K1272" s="214">
        <f>-757-1200</f>
        <v>-1957</v>
      </c>
      <c r="L1272" s="250">
        <f t="shared" si="19"/>
        <v>1451598.6727272726</v>
      </c>
      <c r="M1272" s="263"/>
    </row>
    <row r="1273" spans="2:13" x14ac:dyDescent="0.25">
      <c r="B1273" s="46">
        <f>SUBTOTAL(103,$C$10:C1273)</f>
        <v>1264</v>
      </c>
      <c r="C1273" s="157" t="s">
        <v>597</v>
      </c>
      <c r="D1273" s="24" t="s">
        <v>639</v>
      </c>
      <c r="E1273" s="24"/>
      <c r="F1273" s="24"/>
      <c r="G1273" s="203" t="s">
        <v>581</v>
      </c>
      <c r="H1273" s="208" t="s">
        <v>434</v>
      </c>
      <c r="I1273" s="241">
        <v>45366</v>
      </c>
      <c r="J1273" s="253">
        <v>0</v>
      </c>
      <c r="K1273" s="214">
        <v>-3381.82</v>
      </c>
      <c r="L1273" s="250">
        <f t="shared" si="19"/>
        <v>1448216.8527272725</v>
      </c>
      <c r="M1273" s="263"/>
    </row>
    <row r="1274" spans="2:13" x14ac:dyDescent="0.25">
      <c r="B1274" s="46">
        <f>SUBTOTAL(103,$C$10:C1274)</f>
        <v>1265</v>
      </c>
      <c r="C1274" s="24" t="s">
        <v>598</v>
      </c>
      <c r="D1274" s="24" t="s">
        <v>607</v>
      </c>
      <c r="E1274" s="24"/>
      <c r="F1274" s="24"/>
      <c r="G1274" s="203" t="s">
        <v>581</v>
      </c>
      <c r="H1274" s="208" t="s">
        <v>434</v>
      </c>
      <c r="I1274" s="241">
        <v>45366</v>
      </c>
      <c r="J1274" s="253">
        <v>0</v>
      </c>
      <c r="K1274" s="214">
        <v>-30000.688999999998</v>
      </c>
      <c r="L1274" s="250">
        <f t="shared" si="19"/>
        <v>1418216.1637272725</v>
      </c>
      <c r="M1274" s="263"/>
    </row>
    <row r="1275" spans="2:13" x14ac:dyDescent="0.25">
      <c r="B1275" s="46">
        <f>SUBTOTAL(103,$C$10:C1275)</f>
        <v>1266</v>
      </c>
      <c r="C1275" s="157" t="s">
        <v>600</v>
      </c>
      <c r="D1275" s="24" t="s">
        <v>608</v>
      </c>
      <c r="E1275" s="24"/>
      <c r="F1275" s="24"/>
      <c r="G1275" s="227" t="s">
        <v>1049</v>
      </c>
      <c r="H1275" s="208" t="s">
        <v>1048</v>
      </c>
      <c r="I1275" s="241">
        <v>45366</v>
      </c>
      <c r="J1275" s="253">
        <v>0</v>
      </c>
      <c r="K1275" s="214">
        <v>-11760</v>
      </c>
      <c r="L1275" s="250">
        <f t="shared" si="19"/>
        <v>1406456.1637272725</v>
      </c>
      <c r="M1275" s="263"/>
    </row>
    <row r="1276" spans="2:13" x14ac:dyDescent="0.25">
      <c r="B1276" s="46">
        <f>SUBTOTAL(103,$C$10:C1276)</f>
        <v>1267</v>
      </c>
      <c r="C1276" s="157" t="s">
        <v>682</v>
      </c>
      <c r="D1276" s="24" t="s">
        <v>608</v>
      </c>
      <c r="E1276" s="24"/>
      <c r="F1276" s="24"/>
      <c r="G1276" s="227" t="s">
        <v>1045</v>
      </c>
      <c r="H1276" s="208" t="s">
        <v>1046</v>
      </c>
      <c r="I1276" s="241">
        <v>45366</v>
      </c>
      <c r="J1276" s="253">
        <v>0</v>
      </c>
      <c r="K1276" s="214">
        <v>-2100</v>
      </c>
      <c r="L1276" s="250">
        <f t="shared" si="19"/>
        <v>1404356.1637272725</v>
      </c>
      <c r="M1276" s="263"/>
    </row>
    <row r="1277" spans="2:13" x14ac:dyDescent="0.25">
      <c r="B1277" s="46">
        <f>SUBTOTAL(103,$C$10:C1277)</f>
        <v>1268</v>
      </c>
      <c r="C1277" s="157" t="s">
        <v>601</v>
      </c>
      <c r="D1277" s="24" t="s">
        <v>648</v>
      </c>
      <c r="E1277" s="24"/>
      <c r="F1277" s="24"/>
      <c r="G1277" s="227" t="s">
        <v>1049</v>
      </c>
      <c r="H1277" s="208" t="s">
        <v>1048</v>
      </c>
      <c r="I1277" s="241">
        <v>45366</v>
      </c>
      <c r="J1277" s="253">
        <v>0</v>
      </c>
      <c r="K1277" s="214">
        <v>-6430</v>
      </c>
      <c r="L1277" s="250">
        <f t="shared" si="19"/>
        <v>1397926.1637272725</v>
      </c>
      <c r="M1277" s="263"/>
    </row>
    <row r="1278" spans="2:13" x14ac:dyDescent="0.25">
      <c r="B1278" s="46">
        <f>SUBTOTAL(103,$C$10:C1278)</f>
        <v>1269</v>
      </c>
      <c r="C1278" s="157" t="s">
        <v>665</v>
      </c>
      <c r="D1278" s="24" t="s">
        <v>648</v>
      </c>
      <c r="E1278" s="24"/>
      <c r="F1278" s="24"/>
      <c r="G1278" s="227" t="s">
        <v>1045</v>
      </c>
      <c r="H1278" s="208" t="s">
        <v>1046</v>
      </c>
      <c r="I1278" s="241">
        <v>45366</v>
      </c>
      <c r="J1278" s="253">
        <v>0</v>
      </c>
      <c r="K1278" s="214">
        <v>-22400</v>
      </c>
      <c r="L1278" s="250">
        <f t="shared" si="19"/>
        <v>1375526.1637272725</v>
      </c>
      <c r="M1278" s="263"/>
    </row>
    <row r="1279" spans="2:13" x14ac:dyDescent="0.25">
      <c r="B1279" s="46">
        <f>SUBTOTAL(103,$C$10:C1279)</f>
        <v>1270</v>
      </c>
      <c r="C1279" s="157" t="s">
        <v>683</v>
      </c>
      <c r="D1279" s="24" t="s">
        <v>648</v>
      </c>
      <c r="E1279" s="24"/>
      <c r="F1279" s="24"/>
      <c r="G1279" s="227" t="s">
        <v>1049</v>
      </c>
      <c r="H1279" s="208" t="s">
        <v>1048</v>
      </c>
      <c r="I1279" s="241">
        <v>45366</v>
      </c>
      <c r="J1279" s="253">
        <v>0</v>
      </c>
      <c r="K1279" s="214">
        <v>-3360</v>
      </c>
      <c r="L1279" s="250">
        <f t="shared" si="19"/>
        <v>1372166.1637272725</v>
      </c>
      <c r="M1279" s="263"/>
    </row>
    <row r="1280" spans="2:13" x14ac:dyDescent="0.25">
      <c r="B1280" s="46">
        <f>SUBTOTAL(103,$C$10:C1280)</f>
        <v>1271</v>
      </c>
      <c r="C1280" s="157" t="s">
        <v>694</v>
      </c>
      <c r="D1280" s="24" t="s">
        <v>608</v>
      </c>
      <c r="E1280" s="24"/>
      <c r="F1280" s="24"/>
      <c r="G1280" s="227" t="s">
        <v>641</v>
      </c>
      <c r="H1280" s="208" t="s">
        <v>642</v>
      </c>
      <c r="I1280" s="241">
        <v>45366</v>
      </c>
      <c r="J1280" s="253">
        <v>0</v>
      </c>
      <c r="K1280" s="214">
        <v>-13100</v>
      </c>
      <c r="L1280" s="250">
        <f t="shared" si="19"/>
        <v>1359066.1637272725</v>
      </c>
      <c r="M1280" s="263"/>
    </row>
    <row r="1281" spans="2:13" x14ac:dyDescent="0.25">
      <c r="B1281" s="46">
        <f>SUBTOTAL(103,$C$10:C1281)</f>
        <v>1272</v>
      </c>
      <c r="C1281" s="157" t="s">
        <v>695</v>
      </c>
      <c r="D1281" s="24" t="s">
        <v>703</v>
      </c>
      <c r="E1281" s="24"/>
      <c r="F1281" s="24"/>
      <c r="G1281" s="227" t="s">
        <v>641</v>
      </c>
      <c r="H1281" s="208" t="s">
        <v>642</v>
      </c>
      <c r="I1281" s="241">
        <v>45366</v>
      </c>
      <c r="J1281" s="253">
        <v>0</v>
      </c>
      <c r="K1281" s="214">
        <v>-25000</v>
      </c>
      <c r="L1281" s="250">
        <f t="shared" si="19"/>
        <v>1334066.1637272725</v>
      </c>
      <c r="M1281" s="263"/>
    </row>
    <row r="1282" spans="2:13" x14ac:dyDescent="0.25">
      <c r="B1282" s="46">
        <f>SUBTOTAL(103,$C$10:C1282)</f>
        <v>1273</v>
      </c>
      <c r="C1282" s="157" t="s">
        <v>603</v>
      </c>
      <c r="D1282" s="24" t="s">
        <v>607</v>
      </c>
      <c r="E1282" s="24"/>
      <c r="F1282" s="24"/>
      <c r="G1282" s="227" t="s">
        <v>1043</v>
      </c>
      <c r="H1282" s="216" t="s">
        <v>1044</v>
      </c>
      <c r="I1282" s="241">
        <v>45366</v>
      </c>
      <c r="J1282" s="253">
        <v>0</v>
      </c>
      <c r="K1282" s="214">
        <v>-2000</v>
      </c>
      <c r="L1282" s="250">
        <f t="shared" si="19"/>
        <v>1332066.1637272725</v>
      </c>
      <c r="M1282" s="263"/>
    </row>
    <row r="1283" spans="2:13" x14ac:dyDescent="0.25">
      <c r="B1283" s="46">
        <f>SUBTOTAL(103,$C$10:C1283)</f>
        <v>1274</v>
      </c>
      <c r="C1283" s="157" t="s">
        <v>605</v>
      </c>
      <c r="D1283" s="24" t="s">
        <v>607</v>
      </c>
      <c r="E1283" s="24"/>
      <c r="F1283" s="24"/>
      <c r="G1283" s="227" t="s">
        <v>1043</v>
      </c>
      <c r="H1283" s="216" t="s">
        <v>1044</v>
      </c>
      <c r="I1283" s="241">
        <v>45366</v>
      </c>
      <c r="J1283" s="253">
        <v>0</v>
      </c>
      <c r="K1283" s="214">
        <v>-7330.27</v>
      </c>
      <c r="L1283" s="250">
        <f t="shared" si="19"/>
        <v>1324735.8937272725</v>
      </c>
      <c r="M1283" s="263"/>
    </row>
    <row r="1284" spans="2:13" x14ac:dyDescent="0.25">
      <c r="B1284" s="46">
        <f>SUBTOTAL(103,$C$10:C1284)</f>
        <v>1275</v>
      </c>
      <c r="C1284" s="157" t="s">
        <v>667</v>
      </c>
      <c r="D1284" s="24" t="s">
        <v>648</v>
      </c>
      <c r="E1284" s="24"/>
      <c r="F1284" s="24"/>
      <c r="G1284" s="227" t="s">
        <v>1045</v>
      </c>
      <c r="H1284" s="208" t="s">
        <v>1046</v>
      </c>
      <c r="I1284" s="241">
        <v>45366</v>
      </c>
      <c r="J1284" s="253">
        <v>0</v>
      </c>
      <c r="K1284" s="214">
        <v>-21700</v>
      </c>
      <c r="L1284" s="250">
        <f t="shared" si="19"/>
        <v>1303035.8937272725</v>
      </c>
      <c r="M1284" s="263"/>
    </row>
    <row r="1285" spans="2:13" x14ac:dyDescent="0.25">
      <c r="B1285" s="46">
        <f>SUBTOTAL(103,$C$10:C1285)</f>
        <v>1276</v>
      </c>
      <c r="C1285" s="157" t="s">
        <v>659</v>
      </c>
      <c r="D1285" s="24" t="s">
        <v>701</v>
      </c>
      <c r="E1285" s="24"/>
      <c r="F1285" s="24"/>
      <c r="G1285" s="227" t="s">
        <v>699</v>
      </c>
      <c r="H1285" s="208" t="s">
        <v>662</v>
      </c>
      <c r="I1285" s="241">
        <v>45366</v>
      </c>
      <c r="J1285" s="253">
        <v>0</v>
      </c>
      <c r="K1285" s="214">
        <v>-77000</v>
      </c>
      <c r="L1285" s="250">
        <f t="shared" si="19"/>
        <v>1226035.8937272725</v>
      </c>
      <c r="M1285" s="263"/>
    </row>
    <row r="1286" spans="2:13" x14ac:dyDescent="0.25">
      <c r="B1286" s="46">
        <f>SUBTOTAL(103,$C$10:C1286)</f>
        <v>1277</v>
      </c>
      <c r="C1286" s="157" t="s">
        <v>634</v>
      </c>
      <c r="D1286" s="24" t="s">
        <v>706</v>
      </c>
      <c r="E1286" s="24"/>
      <c r="F1286" s="24"/>
      <c r="G1286" s="203" t="s">
        <v>24</v>
      </c>
      <c r="H1286" s="203" t="s">
        <v>24</v>
      </c>
      <c r="I1286" s="241">
        <v>45366</v>
      </c>
      <c r="J1286" s="253">
        <v>0</v>
      </c>
      <c r="K1286" s="214">
        <v>-54850</v>
      </c>
      <c r="L1286" s="250">
        <f t="shared" si="19"/>
        <v>1171185.8937272725</v>
      </c>
      <c r="M1286" s="263"/>
    </row>
    <row r="1287" spans="2:13" x14ac:dyDescent="0.25">
      <c r="B1287" s="46">
        <f>SUBTOTAL(103,$C$10:C1287)</f>
        <v>1278</v>
      </c>
      <c r="C1287" s="157" t="s">
        <v>630</v>
      </c>
      <c r="D1287" s="100" t="s">
        <v>1073</v>
      </c>
      <c r="E1287" s="100"/>
      <c r="F1287" s="100"/>
      <c r="G1287" s="203" t="s">
        <v>24</v>
      </c>
      <c r="H1287" s="203" t="s">
        <v>24</v>
      </c>
      <c r="I1287" s="241">
        <v>45370</v>
      </c>
      <c r="J1287" s="253">
        <v>0</v>
      </c>
      <c r="K1287" s="214">
        <v>-12000</v>
      </c>
      <c r="L1287" s="250">
        <f t="shared" si="19"/>
        <v>1159185.8937272725</v>
      </c>
      <c r="M1287" s="263"/>
    </row>
    <row r="1288" spans="2:13" x14ac:dyDescent="0.25">
      <c r="B1288" s="46">
        <f>SUBTOTAL(103,$C$10:C1288)</f>
        <v>1279</v>
      </c>
      <c r="C1288" s="157" t="s">
        <v>631</v>
      </c>
      <c r="D1288" s="24" t="s">
        <v>613</v>
      </c>
      <c r="E1288" s="24"/>
      <c r="F1288" s="24"/>
      <c r="G1288" s="203" t="s">
        <v>24</v>
      </c>
      <c r="H1288" s="203" t="s">
        <v>24</v>
      </c>
      <c r="I1288" s="241">
        <v>45370</v>
      </c>
      <c r="J1288" s="253">
        <v>0</v>
      </c>
      <c r="K1288" s="214">
        <v>-5000</v>
      </c>
      <c r="L1288" s="250">
        <f t="shared" si="19"/>
        <v>1154185.8937272725</v>
      </c>
      <c r="M1288" s="263"/>
    </row>
    <row r="1289" spans="2:13" x14ac:dyDescent="0.25">
      <c r="B1289" s="46">
        <f>SUBTOTAL(103,$C$10:C1289)</f>
        <v>1280</v>
      </c>
      <c r="C1289" s="157" t="s">
        <v>632</v>
      </c>
      <c r="D1289" s="24" t="s">
        <v>614</v>
      </c>
      <c r="E1289" s="24"/>
      <c r="F1289" s="24"/>
      <c r="G1289" s="203" t="s">
        <v>24</v>
      </c>
      <c r="H1289" s="203" t="s">
        <v>24</v>
      </c>
      <c r="I1289" s="241">
        <v>45370</v>
      </c>
      <c r="J1289" s="253">
        <v>0</v>
      </c>
      <c r="K1289" s="214">
        <v>-500</v>
      </c>
      <c r="L1289" s="250">
        <f t="shared" si="19"/>
        <v>1153685.8937272725</v>
      </c>
      <c r="M1289" s="263"/>
    </row>
    <row r="1290" spans="2:13" x14ac:dyDescent="0.25">
      <c r="B1290" s="46">
        <f>SUBTOTAL(103,$C$10:C1290)</f>
        <v>1281</v>
      </c>
      <c r="C1290" s="24" t="s">
        <v>1074</v>
      </c>
      <c r="D1290" s="24" t="s">
        <v>608</v>
      </c>
      <c r="E1290" s="24"/>
      <c r="F1290" s="24"/>
      <c r="G1290" s="203" t="s">
        <v>641</v>
      </c>
      <c r="H1290" s="208" t="s">
        <v>642</v>
      </c>
      <c r="I1290" s="241">
        <v>45370</v>
      </c>
      <c r="J1290" s="253">
        <v>0</v>
      </c>
      <c r="K1290" s="214">
        <v>-5500</v>
      </c>
      <c r="L1290" s="250">
        <f t="shared" si="19"/>
        <v>1148185.8937272725</v>
      </c>
      <c r="M1290" s="263"/>
    </row>
    <row r="1291" spans="2:13" x14ac:dyDescent="0.25">
      <c r="B1291" s="46">
        <f>SUBTOTAL(103,$C$10:C1291)</f>
        <v>1282</v>
      </c>
      <c r="C1291" s="157" t="s">
        <v>708</v>
      </c>
      <c r="D1291" s="24" t="s">
        <v>709</v>
      </c>
      <c r="E1291" s="24"/>
      <c r="F1291" s="24"/>
      <c r="G1291" s="227" t="s">
        <v>1043</v>
      </c>
      <c r="H1291" s="208" t="s">
        <v>1044</v>
      </c>
      <c r="I1291" s="241">
        <v>45372</v>
      </c>
      <c r="J1291" s="253">
        <v>0</v>
      </c>
      <c r="K1291" s="214">
        <v>-600</v>
      </c>
      <c r="L1291" s="250">
        <f t="shared" si="19"/>
        <v>1147585.8937272725</v>
      </c>
      <c r="M1291" s="263"/>
    </row>
    <row r="1292" spans="2:13" x14ac:dyDescent="0.25">
      <c r="B1292" s="46">
        <f>SUBTOTAL(103,$C$10:C1292)</f>
        <v>1283</v>
      </c>
      <c r="C1292" s="24" t="s">
        <v>131</v>
      </c>
      <c r="D1292" s="24" t="s">
        <v>652</v>
      </c>
      <c r="E1292" s="24"/>
      <c r="F1292" s="24"/>
      <c r="G1292" s="227" t="s">
        <v>588</v>
      </c>
      <c r="H1292" s="208" t="s">
        <v>589</v>
      </c>
      <c r="I1292" s="241">
        <v>45372</v>
      </c>
      <c r="J1292" s="253">
        <v>0</v>
      </c>
      <c r="K1292" s="214">
        <v>-240000</v>
      </c>
      <c r="L1292" s="250">
        <f t="shared" si="19"/>
        <v>907585.89372727252</v>
      </c>
      <c r="M1292" s="263"/>
    </row>
    <row r="1293" spans="2:13" x14ac:dyDescent="0.25">
      <c r="B1293" s="46">
        <f>SUBTOTAL(103,$C$10:C1293)</f>
        <v>1284</v>
      </c>
      <c r="C1293" s="154" t="s">
        <v>692</v>
      </c>
      <c r="D1293" s="24" t="s">
        <v>710</v>
      </c>
      <c r="E1293" s="24"/>
      <c r="F1293" s="24"/>
      <c r="G1293" s="203" t="s">
        <v>581</v>
      </c>
      <c r="H1293" s="208" t="s">
        <v>434</v>
      </c>
      <c r="I1293" s="241">
        <v>45372</v>
      </c>
      <c r="J1293" s="253">
        <v>0</v>
      </c>
      <c r="K1293" s="214">
        <v>-12000</v>
      </c>
      <c r="L1293" s="250">
        <f t="shared" ref="L1293:L1356" si="20">J1293+L1292+K1293</f>
        <v>895585.89372727252</v>
      </c>
      <c r="M1293" s="263"/>
    </row>
    <row r="1294" spans="2:13" x14ac:dyDescent="0.25">
      <c r="B1294" s="46">
        <f>SUBTOTAL(103,$C$10:C1294)</f>
        <v>1285</v>
      </c>
      <c r="C1294" s="157" t="s">
        <v>596</v>
      </c>
      <c r="D1294" s="24" t="s">
        <v>639</v>
      </c>
      <c r="E1294" s="24"/>
      <c r="F1294" s="24"/>
      <c r="G1294" s="203" t="s">
        <v>581</v>
      </c>
      <c r="H1294" s="208" t="s">
        <v>434</v>
      </c>
      <c r="I1294" s="241">
        <v>45373</v>
      </c>
      <c r="J1294" s="253">
        <v>0</v>
      </c>
      <c r="K1294" s="214">
        <v>-23099.994999999999</v>
      </c>
      <c r="L1294" s="250">
        <f t="shared" si="20"/>
        <v>872485.89872727252</v>
      </c>
      <c r="M1294" s="263"/>
    </row>
    <row r="1295" spans="2:13" x14ac:dyDescent="0.25">
      <c r="B1295" s="46">
        <f>SUBTOTAL(103,$C$10:C1295)</f>
        <v>1286</v>
      </c>
      <c r="C1295" s="157" t="s">
        <v>702</v>
      </c>
      <c r="D1295" s="24" t="s">
        <v>639</v>
      </c>
      <c r="E1295" s="24"/>
      <c r="F1295" s="24"/>
      <c r="G1295" s="227" t="s">
        <v>1043</v>
      </c>
      <c r="H1295" s="208" t="s">
        <v>1044</v>
      </c>
      <c r="I1295" s="241">
        <v>45373</v>
      </c>
      <c r="J1295" s="253">
        <v>0</v>
      </c>
      <c r="K1295" s="214">
        <v>-3266.47</v>
      </c>
      <c r="L1295" s="250">
        <f t="shared" si="20"/>
        <v>869219.42872727255</v>
      </c>
      <c r="M1295" s="263"/>
    </row>
    <row r="1296" spans="2:13" x14ac:dyDescent="0.25">
      <c r="B1296" s="46">
        <f>SUBTOTAL(103,$C$10:C1296)</f>
        <v>1287</v>
      </c>
      <c r="C1296" s="157" t="s">
        <v>625</v>
      </c>
      <c r="D1296" s="24" t="s">
        <v>608</v>
      </c>
      <c r="E1296" s="24"/>
      <c r="F1296" s="24"/>
      <c r="G1296" s="203" t="s">
        <v>641</v>
      </c>
      <c r="H1296" s="208" t="s">
        <v>642</v>
      </c>
      <c r="I1296" s="241">
        <v>45373</v>
      </c>
      <c r="J1296" s="253">
        <v>0</v>
      </c>
      <c r="K1296" s="214">
        <v>-4200</v>
      </c>
      <c r="L1296" s="250">
        <f t="shared" si="20"/>
        <v>865019.42872727255</v>
      </c>
      <c r="M1296" s="263"/>
    </row>
    <row r="1297" spans="2:13" x14ac:dyDescent="0.25">
      <c r="B1297" s="46">
        <f>SUBTOTAL(103,$C$10:C1297)</f>
        <v>1288</v>
      </c>
      <c r="C1297" s="157" t="s">
        <v>597</v>
      </c>
      <c r="D1297" s="24" t="s">
        <v>639</v>
      </c>
      <c r="E1297" s="24"/>
      <c r="F1297" s="24"/>
      <c r="G1297" s="203" t="s">
        <v>581</v>
      </c>
      <c r="H1297" s="208" t="s">
        <v>434</v>
      </c>
      <c r="I1297" s="241">
        <v>45373</v>
      </c>
      <c r="J1297" s="253">
        <v>0</v>
      </c>
      <c r="K1297" s="214">
        <v>-6236.2849999999999</v>
      </c>
      <c r="L1297" s="250">
        <f t="shared" si="20"/>
        <v>858783.14372727252</v>
      </c>
      <c r="M1297" s="263"/>
    </row>
    <row r="1298" spans="2:13" x14ac:dyDescent="0.25">
      <c r="B1298" s="46">
        <f>SUBTOTAL(103,$C$10:C1298)</f>
        <v>1289</v>
      </c>
      <c r="C1298" s="24" t="s">
        <v>598</v>
      </c>
      <c r="D1298" s="24" t="s">
        <v>607</v>
      </c>
      <c r="E1298" s="24"/>
      <c r="F1298" s="24"/>
      <c r="G1298" s="203" t="s">
        <v>581</v>
      </c>
      <c r="H1298" s="208" t="s">
        <v>434</v>
      </c>
      <c r="I1298" s="241">
        <v>45373</v>
      </c>
      <c r="J1298" s="253">
        <v>0</v>
      </c>
      <c r="K1298" s="214">
        <v>-19999.996500000001</v>
      </c>
      <c r="L1298" s="250">
        <f t="shared" si="20"/>
        <v>838783.14722727251</v>
      </c>
      <c r="M1298" s="263"/>
    </row>
    <row r="1299" spans="2:13" x14ac:dyDescent="0.25">
      <c r="B1299" s="46">
        <f>SUBTOTAL(103,$C$10:C1299)</f>
        <v>1290</v>
      </c>
      <c r="C1299" s="157" t="s">
        <v>600</v>
      </c>
      <c r="D1299" s="24" t="s">
        <v>608</v>
      </c>
      <c r="E1299" s="24"/>
      <c r="F1299" s="24"/>
      <c r="G1299" s="227" t="s">
        <v>1049</v>
      </c>
      <c r="H1299" s="208" t="s">
        <v>1048</v>
      </c>
      <c r="I1299" s="241">
        <v>45373</v>
      </c>
      <c r="J1299" s="253">
        <v>0</v>
      </c>
      <c r="K1299" s="214">
        <v>-16917</v>
      </c>
      <c r="L1299" s="250">
        <f t="shared" si="20"/>
        <v>821866.14722727251</v>
      </c>
      <c r="M1299" s="263"/>
    </row>
    <row r="1300" spans="2:13" x14ac:dyDescent="0.25">
      <c r="B1300" s="46">
        <f>SUBTOTAL(103,$C$10:C1300)</f>
        <v>1291</v>
      </c>
      <c r="C1300" s="157" t="s">
        <v>682</v>
      </c>
      <c r="D1300" s="24" t="s">
        <v>608</v>
      </c>
      <c r="E1300" s="24"/>
      <c r="F1300" s="24"/>
      <c r="G1300" s="227" t="s">
        <v>1045</v>
      </c>
      <c r="H1300" s="208" t="s">
        <v>1046</v>
      </c>
      <c r="I1300" s="241">
        <v>45373</v>
      </c>
      <c r="J1300" s="253">
        <v>0</v>
      </c>
      <c r="K1300" s="214">
        <v>-2100</v>
      </c>
      <c r="L1300" s="250">
        <f t="shared" si="20"/>
        <v>819766.14722727251</v>
      </c>
      <c r="M1300" s="263"/>
    </row>
    <row r="1301" spans="2:13" x14ac:dyDescent="0.25">
      <c r="B1301" s="46">
        <f>SUBTOTAL(103,$C$10:C1301)</f>
        <v>1292</v>
      </c>
      <c r="C1301" s="157" t="s">
        <v>601</v>
      </c>
      <c r="D1301" s="24" t="s">
        <v>648</v>
      </c>
      <c r="E1301" s="24"/>
      <c r="F1301" s="24"/>
      <c r="G1301" s="227" t="s">
        <v>1049</v>
      </c>
      <c r="H1301" s="208" t="s">
        <v>1048</v>
      </c>
      <c r="I1301" s="241">
        <v>45373</v>
      </c>
      <c r="J1301" s="253">
        <v>0</v>
      </c>
      <c r="K1301" s="214">
        <v>-17331</v>
      </c>
      <c r="L1301" s="250">
        <f t="shared" si="20"/>
        <v>802435.14722727251</v>
      </c>
      <c r="M1301" s="263"/>
    </row>
    <row r="1302" spans="2:13" x14ac:dyDescent="0.25">
      <c r="B1302" s="46">
        <f>SUBTOTAL(103,$C$10:C1302)</f>
        <v>1293</v>
      </c>
      <c r="C1302" s="157" t="s">
        <v>665</v>
      </c>
      <c r="D1302" s="24" t="s">
        <v>648</v>
      </c>
      <c r="E1302" s="24"/>
      <c r="F1302" s="24"/>
      <c r="G1302" s="227" t="s">
        <v>1045</v>
      </c>
      <c r="H1302" s="208" t="s">
        <v>1046</v>
      </c>
      <c r="I1302" s="241">
        <v>45373</v>
      </c>
      <c r="J1302" s="253">
        <v>0</v>
      </c>
      <c r="K1302" s="214">
        <v>-22400</v>
      </c>
      <c r="L1302" s="250">
        <f t="shared" si="20"/>
        <v>780035.14722727251</v>
      </c>
      <c r="M1302" s="263"/>
    </row>
    <row r="1303" spans="2:13" x14ac:dyDescent="0.25">
      <c r="B1303" s="46">
        <f>SUBTOTAL(103,$C$10:C1303)</f>
        <v>1294</v>
      </c>
      <c r="C1303" s="154" t="s">
        <v>692</v>
      </c>
      <c r="D1303" s="24" t="s">
        <v>608</v>
      </c>
      <c r="E1303" s="24"/>
      <c r="F1303" s="24"/>
      <c r="G1303" s="203" t="s">
        <v>581</v>
      </c>
      <c r="H1303" s="208" t="s">
        <v>434</v>
      </c>
      <c r="I1303" s="241">
        <v>45373</v>
      </c>
      <c r="J1303" s="253">
        <v>0</v>
      </c>
      <c r="K1303" s="214">
        <v>-13750</v>
      </c>
      <c r="L1303" s="250">
        <f t="shared" si="20"/>
        <v>766285.14722727251</v>
      </c>
      <c r="M1303" s="263"/>
    </row>
    <row r="1304" spans="2:13" x14ac:dyDescent="0.25">
      <c r="B1304" s="46">
        <f>SUBTOTAL(103,$C$10:C1304)</f>
        <v>1295</v>
      </c>
      <c r="C1304" s="157" t="s">
        <v>693</v>
      </c>
      <c r="D1304" s="24" t="s">
        <v>608</v>
      </c>
      <c r="E1304" s="24"/>
      <c r="F1304" s="24"/>
      <c r="G1304" s="203" t="s">
        <v>581</v>
      </c>
      <c r="H1304" s="208" t="s">
        <v>434</v>
      </c>
      <c r="I1304" s="241">
        <v>45373</v>
      </c>
      <c r="J1304" s="253">
        <v>0</v>
      </c>
      <c r="K1304" s="214">
        <v>-7750</v>
      </c>
      <c r="L1304" s="250">
        <f t="shared" si="20"/>
        <v>758535.14722727251</v>
      </c>
      <c r="M1304" s="263"/>
    </row>
    <row r="1305" spans="2:13" x14ac:dyDescent="0.25">
      <c r="B1305" s="46">
        <f>SUBTOTAL(103,$C$10:C1305)</f>
        <v>1296</v>
      </c>
      <c r="C1305" s="157" t="s">
        <v>596</v>
      </c>
      <c r="D1305" s="24" t="s">
        <v>608</v>
      </c>
      <c r="E1305" s="24"/>
      <c r="F1305" s="24"/>
      <c r="G1305" s="203" t="s">
        <v>581</v>
      </c>
      <c r="H1305" s="208" t="s">
        <v>434</v>
      </c>
      <c r="I1305" s="241">
        <v>45373</v>
      </c>
      <c r="J1305" s="253">
        <v>0</v>
      </c>
      <c r="K1305" s="214">
        <v>-77500</v>
      </c>
      <c r="L1305" s="250">
        <f t="shared" si="20"/>
        <v>681035.14722727251</v>
      </c>
      <c r="M1305" s="263"/>
    </row>
    <row r="1306" spans="2:13" x14ac:dyDescent="0.25">
      <c r="B1306" s="46">
        <f>SUBTOTAL(103,$C$10:C1306)</f>
        <v>1297</v>
      </c>
      <c r="C1306" s="24" t="s">
        <v>598</v>
      </c>
      <c r="D1306" s="24" t="s">
        <v>608</v>
      </c>
      <c r="E1306" s="24"/>
      <c r="F1306" s="24"/>
      <c r="G1306" s="203" t="s">
        <v>581</v>
      </c>
      <c r="H1306" s="208" t="s">
        <v>434</v>
      </c>
      <c r="I1306" s="241">
        <v>45373</v>
      </c>
      <c r="J1306" s="253">
        <v>0</v>
      </c>
      <c r="K1306" s="214">
        <v>-93000</v>
      </c>
      <c r="L1306" s="250">
        <f t="shared" si="20"/>
        <v>588035.14722727251</v>
      </c>
      <c r="M1306" s="263"/>
    </row>
    <row r="1307" spans="2:13" x14ac:dyDescent="0.25">
      <c r="B1307" s="46">
        <f>SUBTOTAL(103,$C$10:C1307)</f>
        <v>1298</v>
      </c>
      <c r="C1307" s="157" t="s">
        <v>597</v>
      </c>
      <c r="D1307" s="24" t="s">
        <v>608</v>
      </c>
      <c r="E1307" s="24"/>
      <c r="F1307" s="24"/>
      <c r="G1307" s="203" t="s">
        <v>581</v>
      </c>
      <c r="H1307" s="208" t="s">
        <v>434</v>
      </c>
      <c r="I1307" s="241">
        <v>45373</v>
      </c>
      <c r="J1307" s="253">
        <v>0</v>
      </c>
      <c r="K1307" s="214">
        <v>-53400</v>
      </c>
      <c r="L1307" s="250">
        <f t="shared" si="20"/>
        <v>534635.14722727251</v>
      </c>
      <c r="M1307" s="263"/>
    </row>
    <row r="1308" spans="2:13" x14ac:dyDescent="0.25">
      <c r="B1308" s="46">
        <f>SUBTOTAL(103,$C$10:C1308)</f>
        <v>1299</v>
      </c>
      <c r="C1308" s="157" t="s">
        <v>683</v>
      </c>
      <c r="D1308" s="24" t="s">
        <v>648</v>
      </c>
      <c r="E1308" s="24"/>
      <c r="F1308" s="24"/>
      <c r="G1308" s="227" t="s">
        <v>1049</v>
      </c>
      <c r="H1308" s="208" t="s">
        <v>1048</v>
      </c>
      <c r="I1308" s="241">
        <v>45373</v>
      </c>
      <c r="J1308" s="253">
        <v>0</v>
      </c>
      <c r="K1308" s="214">
        <v>-3360</v>
      </c>
      <c r="L1308" s="250">
        <f t="shared" si="20"/>
        <v>531275.14722727251</v>
      </c>
      <c r="M1308" s="263"/>
    </row>
    <row r="1309" spans="2:13" x14ac:dyDescent="0.25">
      <c r="B1309" s="46">
        <f>SUBTOTAL(103,$C$10:C1309)</f>
        <v>1300</v>
      </c>
      <c r="C1309" s="157" t="s">
        <v>694</v>
      </c>
      <c r="D1309" s="24" t="s">
        <v>608</v>
      </c>
      <c r="E1309" s="24"/>
      <c r="F1309" s="24"/>
      <c r="G1309" s="203" t="s">
        <v>641</v>
      </c>
      <c r="H1309" s="208" t="s">
        <v>642</v>
      </c>
      <c r="I1309" s="241">
        <v>45373</v>
      </c>
      <c r="J1309" s="253">
        <v>0</v>
      </c>
      <c r="K1309" s="214">
        <v>-13200</v>
      </c>
      <c r="L1309" s="250">
        <f t="shared" si="20"/>
        <v>518075.14722727251</v>
      </c>
      <c r="M1309" s="263"/>
    </row>
    <row r="1310" spans="2:13" x14ac:dyDescent="0.25">
      <c r="B1310" s="46">
        <f>SUBTOTAL(103,$C$10:C1310)</f>
        <v>1301</v>
      </c>
      <c r="C1310" s="157" t="s">
        <v>603</v>
      </c>
      <c r="D1310" s="24" t="s">
        <v>607</v>
      </c>
      <c r="E1310" s="24"/>
      <c r="F1310" s="24"/>
      <c r="G1310" s="227" t="s">
        <v>1043</v>
      </c>
      <c r="H1310" s="216" t="s">
        <v>1044</v>
      </c>
      <c r="I1310" s="241">
        <v>45373</v>
      </c>
      <c r="J1310" s="253">
        <v>0</v>
      </c>
      <c r="K1310" s="214">
        <v>-2000</v>
      </c>
      <c r="L1310" s="250">
        <f t="shared" si="20"/>
        <v>516075.14722727251</v>
      </c>
      <c r="M1310" s="263"/>
    </row>
    <row r="1311" spans="2:13" x14ac:dyDescent="0.25">
      <c r="B1311" s="46">
        <f>SUBTOTAL(103,$C$10:C1311)</f>
        <v>1302</v>
      </c>
      <c r="C1311" s="157" t="s">
        <v>605</v>
      </c>
      <c r="D1311" s="24" t="s">
        <v>607</v>
      </c>
      <c r="E1311" s="24"/>
      <c r="F1311" s="24"/>
      <c r="G1311" s="227" t="s">
        <v>1043</v>
      </c>
      <c r="H1311" s="216" t="s">
        <v>1044</v>
      </c>
      <c r="I1311" s="241">
        <v>45373</v>
      </c>
      <c r="J1311" s="253">
        <v>0</v>
      </c>
      <c r="K1311" s="214">
        <v>-12330.95</v>
      </c>
      <c r="L1311" s="250">
        <f t="shared" si="20"/>
        <v>503744.1972272725</v>
      </c>
      <c r="M1311" s="263"/>
    </row>
    <row r="1312" spans="2:13" x14ac:dyDescent="0.25">
      <c r="B1312" s="46">
        <f>SUBTOTAL(103,$C$10:C1312)</f>
        <v>1303</v>
      </c>
      <c r="C1312" s="157" t="s">
        <v>667</v>
      </c>
      <c r="D1312" s="24" t="s">
        <v>648</v>
      </c>
      <c r="E1312" s="24"/>
      <c r="F1312" s="24"/>
      <c r="G1312" s="227" t="s">
        <v>1045</v>
      </c>
      <c r="H1312" s="208" t="s">
        <v>1046</v>
      </c>
      <c r="I1312" s="241">
        <v>45373</v>
      </c>
      <c r="J1312" s="253">
        <v>0</v>
      </c>
      <c r="K1312" s="214">
        <v>-7200</v>
      </c>
      <c r="L1312" s="250">
        <f t="shared" si="20"/>
        <v>496544.1972272725</v>
      </c>
      <c r="M1312" s="263"/>
    </row>
    <row r="1313" spans="2:13" x14ac:dyDescent="0.25">
      <c r="B1313" s="46">
        <f>SUBTOTAL(103,$C$10:C1313)</f>
        <v>1304</v>
      </c>
      <c r="C1313" s="157" t="s">
        <v>625</v>
      </c>
      <c r="D1313" s="24" t="s">
        <v>608</v>
      </c>
      <c r="E1313" s="24"/>
      <c r="F1313" s="24"/>
      <c r="G1313" s="203" t="s">
        <v>641</v>
      </c>
      <c r="H1313" s="208" t="s">
        <v>642</v>
      </c>
      <c r="I1313" s="241">
        <v>45378</v>
      </c>
      <c r="J1313" s="253">
        <v>0</v>
      </c>
      <c r="K1313" s="214">
        <v>-4849</v>
      </c>
      <c r="L1313" s="250">
        <f t="shared" si="20"/>
        <v>491695.1972272725</v>
      </c>
      <c r="M1313" s="263"/>
    </row>
    <row r="1314" spans="2:13" x14ac:dyDescent="0.25">
      <c r="B1314" s="46">
        <f>SUBTOTAL(103,$C$10:C1314)</f>
        <v>1305</v>
      </c>
      <c r="C1314" s="157" t="s">
        <v>600</v>
      </c>
      <c r="D1314" s="24" t="s">
        <v>608</v>
      </c>
      <c r="E1314" s="24"/>
      <c r="F1314" s="24"/>
      <c r="G1314" s="227" t="s">
        <v>1049</v>
      </c>
      <c r="H1314" s="208" t="s">
        <v>1048</v>
      </c>
      <c r="I1314" s="241">
        <v>45378</v>
      </c>
      <c r="J1314" s="253">
        <v>0</v>
      </c>
      <c r="K1314" s="214">
        <v>-11760</v>
      </c>
      <c r="L1314" s="250">
        <f t="shared" si="20"/>
        <v>479935.1972272725</v>
      </c>
      <c r="M1314" s="263"/>
    </row>
    <row r="1315" spans="2:13" x14ac:dyDescent="0.25">
      <c r="B1315" s="46">
        <f>SUBTOTAL(103,$C$10:C1315)</f>
        <v>1306</v>
      </c>
      <c r="C1315" s="157" t="s">
        <v>682</v>
      </c>
      <c r="D1315" s="24" t="s">
        <v>608</v>
      </c>
      <c r="E1315" s="24"/>
      <c r="F1315" s="24"/>
      <c r="G1315" s="227" t="s">
        <v>1045</v>
      </c>
      <c r="H1315" s="208" t="s">
        <v>1046</v>
      </c>
      <c r="I1315" s="241">
        <v>45378</v>
      </c>
      <c r="J1315" s="253">
        <v>0</v>
      </c>
      <c r="K1315" s="214">
        <v>-2100</v>
      </c>
      <c r="L1315" s="250">
        <f t="shared" si="20"/>
        <v>477835.1972272725</v>
      </c>
      <c r="M1315" s="263"/>
    </row>
    <row r="1316" spans="2:13" x14ac:dyDescent="0.25">
      <c r="B1316" s="46">
        <f>SUBTOTAL(103,$C$10:C1316)</f>
        <v>1307</v>
      </c>
      <c r="C1316" s="157" t="s">
        <v>601</v>
      </c>
      <c r="D1316" s="24" t="s">
        <v>648</v>
      </c>
      <c r="E1316" s="24"/>
      <c r="F1316" s="24"/>
      <c r="G1316" s="227" t="s">
        <v>1049</v>
      </c>
      <c r="H1316" s="208" t="s">
        <v>1048</v>
      </c>
      <c r="I1316" s="241">
        <v>45378</v>
      </c>
      <c r="J1316" s="253">
        <v>0</v>
      </c>
      <c r="K1316" s="214">
        <v>-5331</v>
      </c>
      <c r="L1316" s="250">
        <f t="shared" si="20"/>
        <v>472504.1972272725</v>
      </c>
      <c r="M1316" s="263"/>
    </row>
    <row r="1317" spans="2:13" x14ac:dyDescent="0.25">
      <c r="B1317" s="46">
        <f>SUBTOTAL(103,$C$10:C1317)</f>
        <v>1308</v>
      </c>
      <c r="C1317" s="157" t="s">
        <v>665</v>
      </c>
      <c r="D1317" s="24" t="s">
        <v>648</v>
      </c>
      <c r="E1317" s="24"/>
      <c r="F1317" s="24"/>
      <c r="G1317" s="227" t="s">
        <v>1045</v>
      </c>
      <c r="H1317" s="208" t="s">
        <v>1046</v>
      </c>
      <c r="I1317" s="241">
        <v>45378</v>
      </c>
      <c r="J1317" s="253">
        <v>0</v>
      </c>
      <c r="K1317" s="214">
        <v>-22400</v>
      </c>
      <c r="L1317" s="250">
        <f t="shared" si="20"/>
        <v>450104.1972272725</v>
      </c>
      <c r="M1317" s="263"/>
    </row>
    <row r="1318" spans="2:13" x14ac:dyDescent="0.25">
      <c r="B1318" s="46">
        <f>SUBTOTAL(103,$C$10:C1318)</f>
        <v>1309</v>
      </c>
      <c r="C1318" s="157" t="s">
        <v>683</v>
      </c>
      <c r="D1318" s="24" t="s">
        <v>648</v>
      </c>
      <c r="E1318" s="24"/>
      <c r="F1318" s="24"/>
      <c r="G1318" s="227" t="s">
        <v>1049</v>
      </c>
      <c r="H1318" s="208" t="s">
        <v>1048</v>
      </c>
      <c r="I1318" s="241">
        <v>45378</v>
      </c>
      <c r="J1318" s="253">
        <v>0</v>
      </c>
      <c r="K1318" s="214">
        <v>-3360</v>
      </c>
      <c r="L1318" s="250">
        <f t="shared" si="20"/>
        <v>446744.1972272725</v>
      </c>
      <c r="M1318" s="263"/>
    </row>
    <row r="1319" spans="2:13" x14ac:dyDescent="0.25">
      <c r="B1319" s="46">
        <f>SUBTOTAL(103,$C$10:C1319)</f>
        <v>1310</v>
      </c>
      <c r="C1319" s="157" t="s">
        <v>711</v>
      </c>
      <c r="D1319" s="24" t="s">
        <v>712</v>
      </c>
      <c r="E1319" s="24"/>
      <c r="F1319" s="24"/>
      <c r="G1319" s="203"/>
      <c r="H1319" s="208"/>
      <c r="I1319" s="241">
        <v>45378</v>
      </c>
      <c r="J1319" s="253">
        <v>0</v>
      </c>
      <c r="K1319" s="214">
        <v>-2500</v>
      </c>
      <c r="L1319" s="250">
        <f t="shared" si="20"/>
        <v>444244.1972272725</v>
      </c>
      <c r="M1319" s="263"/>
    </row>
    <row r="1320" spans="2:13" x14ac:dyDescent="0.25">
      <c r="B1320" s="46">
        <f>SUBTOTAL(103,$C$10:C1320)</f>
        <v>1311</v>
      </c>
      <c r="C1320" s="157" t="s">
        <v>694</v>
      </c>
      <c r="D1320" s="24" t="s">
        <v>608</v>
      </c>
      <c r="E1320" s="24"/>
      <c r="F1320" s="24"/>
      <c r="G1320" s="203" t="s">
        <v>641</v>
      </c>
      <c r="H1320" s="208" t="s">
        <v>642</v>
      </c>
      <c r="I1320" s="241">
        <v>45378</v>
      </c>
      <c r="J1320" s="253">
        <v>0</v>
      </c>
      <c r="K1320" s="214">
        <v>-22400</v>
      </c>
      <c r="L1320" s="250">
        <f t="shared" si="20"/>
        <v>421844.1972272725</v>
      </c>
      <c r="M1320" s="263"/>
    </row>
    <row r="1321" spans="2:13" x14ac:dyDescent="0.25">
      <c r="B1321" s="46">
        <f>SUBTOTAL(103,$C$10:C1321)</f>
        <v>1312</v>
      </c>
      <c r="C1321" s="157" t="s">
        <v>603</v>
      </c>
      <c r="D1321" s="24" t="s">
        <v>607</v>
      </c>
      <c r="E1321" s="24"/>
      <c r="F1321" s="24"/>
      <c r="G1321" s="227" t="s">
        <v>1043</v>
      </c>
      <c r="H1321" s="216" t="s">
        <v>1044</v>
      </c>
      <c r="I1321" s="241">
        <v>45378</v>
      </c>
      <c r="J1321" s="253">
        <v>0</v>
      </c>
      <c r="K1321" s="214">
        <v>-2000</v>
      </c>
      <c r="L1321" s="250">
        <f t="shared" si="20"/>
        <v>419844.1972272725</v>
      </c>
      <c r="M1321" s="263"/>
    </row>
    <row r="1322" spans="2:13" x14ac:dyDescent="0.25">
      <c r="B1322" s="46">
        <f>SUBTOTAL(103,$C$10:C1322)</f>
        <v>1313</v>
      </c>
      <c r="C1322" s="157" t="s">
        <v>667</v>
      </c>
      <c r="D1322" s="24" t="s">
        <v>648</v>
      </c>
      <c r="E1322" s="24"/>
      <c r="F1322" s="24"/>
      <c r="G1322" s="227" t="s">
        <v>1045</v>
      </c>
      <c r="H1322" s="208" t="s">
        <v>1046</v>
      </c>
      <c r="I1322" s="241">
        <v>45378</v>
      </c>
      <c r="J1322" s="253">
        <v>0</v>
      </c>
      <c r="K1322" s="214">
        <v>-22400</v>
      </c>
      <c r="L1322" s="250">
        <f t="shared" si="20"/>
        <v>397444.1972272725</v>
      </c>
      <c r="M1322" s="263"/>
    </row>
    <row r="1323" spans="2:13" x14ac:dyDescent="0.25">
      <c r="B1323" s="46">
        <f>SUBTOTAL(103,$C$10:C1323)</f>
        <v>1314</v>
      </c>
      <c r="C1323" s="157" t="s">
        <v>24</v>
      </c>
      <c r="D1323" s="24" t="s">
        <v>713</v>
      </c>
      <c r="E1323" s="24"/>
      <c r="F1323" s="24"/>
      <c r="G1323" s="203" t="s">
        <v>24</v>
      </c>
      <c r="H1323" s="203" t="s">
        <v>24</v>
      </c>
      <c r="I1323" s="241">
        <v>45378</v>
      </c>
      <c r="J1323" s="253">
        <v>0</v>
      </c>
      <c r="K1323" s="214">
        <v>-5100</v>
      </c>
      <c r="L1323" s="250">
        <f t="shared" si="20"/>
        <v>392344.1972272725</v>
      </c>
      <c r="M1323" s="263"/>
    </row>
    <row r="1324" spans="2:13" x14ac:dyDescent="0.25">
      <c r="B1324" s="46">
        <f>SUBTOTAL(103,$C$10:C1324)</f>
        <v>1315</v>
      </c>
      <c r="C1324" s="157" t="s">
        <v>24</v>
      </c>
      <c r="D1324" s="24" t="s">
        <v>714</v>
      </c>
      <c r="E1324" s="24"/>
      <c r="F1324" s="24"/>
      <c r="G1324" s="203" t="s">
        <v>24</v>
      </c>
      <c r="H1324" s="203" t="s">
        <v>24</v>
      </c>
      <c r="I1324" s="241">
        <v>45379</v>
      </c>
      <c r="J1324" s="253">
        <v>0</v>
      </c>
      <c r="K1324" s="214">
        <v>-698</v>
      </c>
      <c r="L1324" s="250">
        <f t="shared" si="20"/>
        <v>391646.1972272725</v>
      </c>
      <c r="M1324" s="263"/>
    </row>
    <row r="1325" spans="2:13" x14ac:dyDescent="0.25">
      <c r="B1325" s="46">
        <f>SUBTOTAL(103,$C$10:C1325)</f>
        <v>1316</v>
      </c>
      <c r="C1325" s="157" t="s">
        <v>24</v>
      </c>
      <c r="D1325" s="24" t="s">
        <v>715</v>
      </c>
      <c r="E1325" s="24"/>
      <c r="F1325" s="24"/>
      <c r="G1325" s="203" t="s">
        <v>24</v>
      </c>
      <c r="H1325" s="203" t="s">
        <v>24</v>
      </c>
      <c r="I1325" s="241">
        <v>45379</v>
      </c>
      <c r="J1325" s="253">
        <v>0</v>
      </c>
      <c r="K1325" s="214">
        <v>-865</v>
      </c>
      <c r="L1325" s="250">
        <f t="shared" si="20"/>
        <v>390781.1972272725</v>
      </c>
      <c r="M1325" s="263"/>
    </row>
    <row r="1326" spans="2:13" x14ac:dyDescent="0.25">
      <c r="B1326" s="46">
        <f>SUBTOTAL(103,$C$10:C1326)</f>
        <v>1317</v>
      </c>
      <c r="C1326" s="157" t="s">
        <v>24</v>
      </c>
      <c r="D1326" s="24" t="s">
        <v>716</v>
      </c>
      <c r="E1326" s="24"/>
      <c r="F1326" s="24"/>
      <c r="G1326" s="203" t="s">
        <v>24</v>
      </c>
      <c r="H1326" s="203" t="s">
        <v>24</v>
      </c>
      <c r="I1326" s="241">
        <v>45379</v>
      </c>
      <c r="J1326" s="253">
        <v>0</v>
      </c>
      <c r="K1326" s="214">
        <v>-5498</v>
      </c>
      <c r="L1326" s="250">
        <f t="shared" si="20"/>
        <v>385283.1972272725</v>
      </c>
      <c r="M1326" s="263"/>
    </row>
    <row r="1327" spans="2:13" x14ac:dyDescent="0.25">
      <c r="B1327" s="46">
        <f>SUBTOTAL(103,$C$10:C1327)</f>
        <v>1318</v>
      </c>
      <c r="C1327" s="157" t="s">
        <v>24</v>
      </c>
      <c r="D1327" s="24" t="s">
        <v>717</v>
      </c>
      <c r="E1327" s="24"/>
      <c r="F1327" s="24"/>
      <c r="G1327" s="203" t="s">
        <v>24</v>
      </c>
      <c r="H1327" s="203" t="s">
        <v>24</v>
      </c>
      <c r="I1327" s="241">
        <v>45379</v>
      </c>
      <c r="J1327" s="253">
        <v>0</v>
      </c>
      <c r="K1327" s="214">
        <v>-865</v>
      </c>
      <c r="L1327" s="250">
        <f t="shared" si="20"/>
        <v>384418.1972272725</v>
      </c>
      <c r="M1327" s="263"/>
    </row>
    <row r="1328" spans="2:13" x14ac:dyDescent="0.25">
      <c r="B1328" s="46">
        <f>SUBTOTAL(103,$C$10:C1328)</f>
        <v>1319</v>
      </c>
      <c r="C1328" s="157" t="s">
        <v>630</v>
      </c>
      <c r="D1328" s="100" t="s">
        <v>1073</v>
      </c>
      <c r="E1328" s="100"/>
      <c r="F1328" s="100"/>
      <c r="G1328" s="203" t="s">
        <v>24</v>
      </c>
      <c r="H1328" s="203" t="s">
        <v>24</v>
      </c>
      <c r="I1328" s="241">
        <v>45383</v>
      </c>
      <c r="J1328" s="253">
        <v>0</v>
      </c>
      <c r="K1328" s="214">
        <v>-12000</v>
      </c>
      <c r="L1328" s="250">
        <f t="shared" si="20"/>
        <v>372418.1972272725</v>
      </c>
      <c r="M1328" s="263"/>
    </row>
    <row r="1329" spans="2:13" x14ac:dyDescent="0.25">
      <c r="B1329" s="46">
        <f>SUBTOTAL(103,$C$10:C1329)</f>
        <v>1320</v>
      </c>
      <c r="C1329" s="157" t="s">
        <v>631</v>
      </c>
      <c r="D1329" s="24" t="s">
        <v>613</v>
      </c>
      <c r="E1329" s="24"/>
      <c r="F1329" s="24"/>
      <c r="G1329" s="203" t="s">
        <v>24</v>
      </c>
      <c r="H1329" s="203" t="s">
        <v>24</v>
      </c>
      <c r="I1329" s="241">
        <v>45383</v>
      </c>
      <c r="J1329" s="253">
        <v>0</v>
      </c>
      <c r="K1329" s="214">
        <v>-5000</v>
      </c>
      <c r="L1329" s="250">
        <f t="shared" si="20"/>
        <v>367418.1972272725</v>
      </c>
      <c r="M1329" s="263"/>
    </row>
    <row r="1330" spans="2:13" x14ac:dyDescent="0.25">
      <c r="B1330" s="46">
        <f>SUBTOTAL(103,$C$10:C1330)</f>
        <v>1321</v>
      </c>
      <c r="C1330" s="157" t="s">
        <v>632</v>
      </c>
      <c r="D1330" s="24" t="s">
        <v>614</v>
      </c>
      <c r="E1330" s="24"/>
      <c r="F1330" s="24"/>
      <c r="G1330" s="203" t="s">
        <v>24</v>
      </c>
      <c r="H1330" s="203" t="s">
        <v>24</v>
      </c>
      <c r="I1330" s="241">
        <v>45383</v>
      </c>
      <c r="J1330" s="253">
        <v>0</v>
      </c>
      <c r="K1330" s="214">
        <v>-500</v>
      </c>
      <c r="L1330" s="250">
        <f t="shared" si="20"/>
        <v>366918.1972272725</v>
      </c>
      <c r="M1330" s="263"/>
    </row>
    <row r="1331" spans="2:13" x14ac:dyDescent="0.25">
      <c r="B1331" s="46">
        <f>SUBTOTAL(103,$C$10:C1331)</f>
        <v>1322</v>
      </c>
      <c r="C1331" s="157" t="s">
        <v>695</v>
      </c>
      <c r="D1331" s="24" t="s">
        <v>697</v>
      </c>
      <c r="E1331" s="24"/>
      <c r="F1331" s="24"/>
      <c r="G1331" s="227" t="s">
        <v>641</v>
      </c>
      <c r="H1331" s="208" t="s">
        <v>642</v>
      </c>
      <c r="I1331" s="241">
        <v>45385</v>
      </c>
      <c r="J1331" s="253">
        <v>0</v>
      </c>
      <c r="K1331" s="214">
        <v>-18823</v>
      </c>
      <c r="L1331" s="250">
        <f t="shared" si="20"/>
        <v>348095.1972272725</v>
      </c>
      <c r="M1331" s="263"/>
    </row>
    <row r="1332" spans="2:13" x14ac:dyDescent="0.25">
      <c r="B1332" s="46">
        <f>SUBTOTAL(103,$C$10:C1332)</f>
        <v>1323</v>
      </c>
      <c r="C1332" s="157" t="s">
        <v>131</v>
      </c>
      <c r="D1332" s="24" t="s">
        <v>686</v>
      </c>
      <c r="E1332" s="24"/>
      <c r="F1332" s="24"/>
      <c r="G1332" s="227" t="s">
        <v>588</v>
      </c>
      <c r="H1332" s="208" t="s">
        <v>589</v>
      </c>
      <c r="I1332" s="241">
        <v>45386</v>
      </c>
      <c r="J1332" s="253">
        <v>0</v>
      </c>
      <c r="K1332" s="214">
        <v>-100000</v>
      </c>
      <c r="L1332" s="250">
        <f t="shared" si="20"/>
        <v>248095.1972272725</v>
      </c>
      <c r="M1332" s="263"/>
    </row>
    <row r="1333" spans="2:13" x14ac:dyDescent="0.25">
      <c r="B1333" s="46">
        <f>SUBTOTAL(103,$C$10:C1333)</f>
        <v>1324</v>
      </c>
      <c r="C1333" s="157" t="s">
        <v>653</v>
      </c>
      <c r="D1333" s="24" t="s">
        <v>686</v>
      </c>
      <c r="E1333" s="24"/>
      <c r="F1333" s="24"/>
      <c r="G1333" s="203" t="s">
        <v>581</v>
      </c>
      <c r="H1333" s="208" t="s">
        <v>434</v>
      </c>
      <c r="I1333" s="241">
        <v>45387</v>
      </c>
      <c r="J1333" s="253">
        <v>300000</v>
      </c>
      <c r="K1333" s="214">
        <v>0</v>
      </c>
      <c r="L1333" s="250">
        <f t="shared" si="20"/>
        <v>548095.19722727244</v>
      </c>
      <c r="M1333" s="263"/>
    </row>
    <row r="1334" spans="2:13" x14ac:dyDescent="0.25">
      <c r="B1334" s="46">
        <f>SUBTOTAL(103,$C$10:C1334)</f>
        <v>1325</v>
      </c>
      <c r="C1334" s="157" t="s">
        <v>653</v>
      </c>
      <c r="D1334" s="24" t="s">
        <v>687</v>
      </c>
      <c r="E1334" s="24"/>
      <c r="F1334" s="24"/>
      <c r="G1334" s="203" t="s">
        <v>581</v>
      </c>
      <c r="H1334" s="208" t="s">
        <v>434</v>
      </c>
      <c r="I1334" s="241">
        <v>45387</v>
      </c>
      <c r="J1334" s="253">
        <v>300000</v>
      </c>
      <c r="K1334" s="214">
        <v>0</v>
      </c>
      <c r="L1334" s="250">
        <f t="shared" si="20"/>
        <v>848095.19722727244</v>
      </c>
      <c r="M1334" s="263"/>
    </row>
    <row r="1335" spans="2:13" x14ac:dyDescent="0.25">
      <c r="B1335" s="46">
        <f>SUBTOTAL(103,$C$10:C1335)</f>
        <v>1326</v>
      </c>
      <c r="C1335" s="157" t="s">
        <v>596</v>
      </c>
      <c r="D1335" s="24" t="s">
        <v>639</v>
      </c>
      <c r="E1335" s="24"/>
      <c r="F1335" s="24"/>
      <c r="G1335" s="203" t="s">
        <v>581</v>
      </c>
      <c r="H1335" s="208" t="s">
        <v>434</v>
      </c>
      <c r="I1335" s="241">
        <v>45387</v>
      </c>
      <c r="J1335" s="253">
        <v>0</v>
      </c>
      <c r="K1335" s="214">
        <v>-23099.994999999999</v>
      </c>
      <c r="L1335" s="250">
        <f t="shared" si="20"/>
        <v>824995.20222727244</v>
      </c>
      <c r="M1335" s="263"/>
    </row>
    <row r="1336" spans="2:13" x14ac:dyDescent="0.25">
      <c r="B1336" s="46">
        <f>SUBTOTAL(103,$C$10:C1336)</f>
        <v>1327</v>
      </c>
      <c r="C1336" s="157" t="s">
        <v>625</v>
      </c>
      <c r="D1336" s="24" t="s">
        <v>608</v>
      </c>
      <c r="E1336" s="24"/>
      <c r="F1336" s="24"/>
      <c r="G1336" s="227" t="s">
        <v>641</v>
      </c>
      <c r="H1336" s="208" t="s">
        <v>642</v>
      </c>
      <c r="I1336" s="241">
        <v>45387</v>
      </c>
      <c r="J1336" s="253">
        <v>0</v>
      </c>
      <c r="K1336" s="214">
        <v>-4519</v>
      </c>
      <c r="L1336" s="250">
        <f t="shared" si="20"/>
        <v>820476.20222727244</v>
      </c>
      <c r="M1336" s="263"/>
    </row>
    <row r="1337" spans="2:13" x14ac:dyDescent="0.25">
      <c r="B1337" s="46">
        <f>SUBTOTAL(103,$C$10:C1337)</f>
        <v>1328</v>
      </c>
      <c r="C1337" s="157" t="s">
        <v>597</v>
      </c>
      <c r="D1337" s="24" t="s">
        <v>639</v>
      </c>
      <c r="E1337" s="24"/>
      <c r="F1337" s="24"/>
      <c r="G1337" s="203" t="s">
        <v>581</v>
      </c>
      <c r="H1337" s="208" t="s">
        <v>434</v>
      </c>
      <c r="I1337" s="241">
        <v>45387</v>
      </c>
      <c r="J1337" s="253">
        <v>0</v>
      </c>
      <c r="K1337" s="214">
        <v>-11245.895</v>
      </c>
      <c r="L1337" s="250">
        <f t="shared" si="20"/>
        <v>809230.30722727242</v>
      </c>
      <c r="M1337" s="263"/>
    </row>
    <row r="1338" spans="2:13" x14ac:dyDescent="0.25">
      <c r="B1338" s="46">
        <f>SUBTOTAL(103,$C$10:C1338)</f>
        <v>1329</v>
      </c>
      <c r="C1338" s="24" t="s">
        <v>598</v>
      </c>
      <c r="D1338" s="24" t="s">
        <v>607</v>
      </c>
      <c r="E1338" s="24"/>
      <c r="F1338" s="24"/>
      <c r="G1338" s="203" t="s">
        <v>581</v>
      </c>
      <c r="H1338" s="208" t="s">
        <v>434</v>
      </c>
      <c r="I1338" s="241">
        <v>45387</v>
      </c>
      <c r="J1338" s="253">
        <v>0</v>
      </c>
      <c r="K1338" s="214">
        <v>-19999.996500000001</v>
      </c>
      <c r="L1338" s="250">
        <f t="shared" si="20"/>
        <v>789230.31072727242</v>
      </c>
      <c r="M1338" s="263"/>
    </row>
    <row r="1339" spans="2:13" x14ac:dyDescent="0.25">
      <c r="B1339" s="46">
        <f>SUBTOTAL(103,$C$10:C1339)</f>
        <v>1330</v>
      </c>
      <c r="C1339" s="157" t="s">
        <v>678</v>
      </c>
      <c r="D1339" s="24" t="s">
        <v>703</v>
      </c>
      <c r="E1339" s="24"/>
      <c r="F1339" s="24"/>
      <c r="G1339" s="227" t="s">
        <v>641</v>
      </c>
      <c r="H1339" s="208" t="s">
        <v>642</v>
      </c>
      <c r="I1339" s="241">
        <v>45387</v>
      </c>
      <c r="J1339" s="253">
        <v>0</v>
      </c>
      <c r="K1339" s="214">
        <v>-30000</v>
      </c>
      <c r="L1339" s="250">
        <f t="shared" si="20"/>
        <v>759230.31072727242</v>
      </c>
      <c r="M1339" s="263"/>
    </row>
    <row r="1340" spans="2:13" x14ac:dyDescent="0.25">
      <c r="B1340" s="46">
        <f>SUBTOTAL(103,$C$10:C1340)</f>
        <v>1331</v>
      </c>
      <c r="C1340" s="157" t="s">
        <v>600</v>
      </c>
      <c r="D1340" s="24" t="s">
        <v>608</v>
      </c>
      <c r="E1340" s="24"/>
      <c r="F1340" s="24"/>
      <c r="G1340" s="227" t="s">
        <v>1049</v>
      </c>
      <c r="H1340" s="208" t="s">
        <v>1048</v>
      </c>
      <c r="I1340" s="241">
        <v>45387</v>
      </c>
      <c r="J1340" s="253">
        <v>0</v>
      </c>
      <c r="K1340" s="214">
        <v>-11760</v>
      </c>
      <c r="L1340" s="250">
        <f t="shared" si="20"/>
        <v>747470.31072727242</v>
      </c>
      <c r="M1340" s="263"/>
    </row>
    <row r="1341" spans="2:13" x14ac:dyDescent="0.25">
      <c r="B1341" s="46">
        <f>SUBTOTAL(103,$C$10:C1341)</f>
        <v>1332</v>
      </c>
      <c r="C1341" s="157" t="s">
        <v>682</v>
      </c>
      <c r="D1341" s="24" t="s">
        <v>608</v>
      </c>
      <c r="E1341" s="24"/>
      <c r="F1341" s="24"/>
      <c r="G1341" s="227" t="s">
        <v>1045</v>
      </c>
      <c r="H1341" s="208" t="s">
        <v>1046</v>
      </c>
      <c r="I1341" s="241">
        <v>45387</v>
      </c>
      <c r="J1341" s="253">
        <v>0</v>
      </c>
      <c r="K1341" s="214">
        <v>-2100</v>
      </c>
      <c r="L1341" s="250">
        <f t="shared" si="20"/>
        <v>745370.31072727242</v>
      </c>
      <c r="M1341" s="263"/>
    </row>
    <row r="1342" spans="2:13" x14ac:dyDescent="0.25">
      <c r="B1342" s="46">
        <f>SUBTOTAL(103,$C$10:C1342)</f>
        <v>1333</v>
      </c>
      <c r="C1342" s="154" t="s">
        <v>692</v>
      </c>
      <c r="D1342" s="24" t="s">
        <v>1121</v>
      </c>
      <c r="E1342" s="24"/>
      <c r="F1342" s="24"/>
      <c r="G1342" s="203" t="s">
        <v>581</v>
      </c>
      <c r="H1342" s="208" t="s">
        <v>434</v>
      </c>
      <c r="I1342" s="241">
        <v>45387</v>
      </c>
      <c r="J1342" s="253">
        <v>0</v>
      </c>
      <c r="K1342" s="214">
        <v>-3227</v>
      </c>
      <c r="L1342" s="250">
        <f t="shared" si="20"/>
        <v>742143.31072727242</v>
      </c>
      <c r="M1342" s="263"/>
    </row>
    <row r="1343" spans="2:13" x14ac:dyDescent="0.25">
      <c r="B1343" s="46">
        <f>SUBTOTAL(103,$C$10:C1343)</f>
        <v>1334</v>
      </c>
      <c r="C1343" s="157" t="s">
        <v>601</v>
      </c>
      <c r="D1343" s="24" t="s">
        <v>648</v>
      </c>
      <c r="E1343" s="24"/>
      <c r="F1343" s="24"/>
      <c r="G1343" s="227" t="s">
        <v>1049</v>
      </c>
      <c r="H1343" s="208" t="s">
        <v>1048</v>
      </c>
      <c r="I1343" s="241">
        <v>45387</v>
      </c>
      <c r="J1343" s="253">
        <v>0</v>
      </c>
      <c r="K1343" s="214">
        <v>-5331</v>
      </c>
      <c r="L1343" s="250">
        <f t="shared" si="20"/>
        <v>736812.31072727242</v>
      </c>
      <c r="M1343" s="263"/>
    </row>
    <row r="1344" spans="2:13" x14ac:dyDescent="0.25">
      <c r="B1344" s="46">
        <f>SUBTOTAL(103,$C$10:C1344)</f>
        <v>1335</v>
      </c>
      <c r="C1344" s="157" t="s">
        <v>665</v>
      </c>
      <c r="D1344" s="24" t="s">
        <v>648</v>
      </c>
      <c r="E1344" s="24"/>
      <c r="F1344" s="24"/>
      <c r="G1344" s="227" t="s">
        <v>1045</v>
      </c>
      <c r="H1344" s="208" t="s">
        <v>1046</v>
      </c>
      <c r="I1344" s="241">
        <v>45387</v>
      </c>
      <c r="J1344" s="253">
        <v>0</v>
      </c>
      <c r="K1344" s="214">
        <v>-22400</v>
      </c>
      <c r="L1344" s="250">
        <f t="shared" si="20"/>
        <v>714412.31072727242</v>
      </c>
      <c r="M1344" s="263"/>
    </row>
    <row r="1345" spans="2:13" x14ac:dyDescent="0.25">
      <c r="B1345" s="46">
        <f>SUBTOTAL(103,$C$10:C1345)</f>
        <v>1336</v>
      </c>
      <c r="C1345" s="157" t="s">
        <v>683</v>
      </c>
      <c r="D1345" s="24" t="s">
        <v>648</v>
      </c>
      <c r="E1345" s="24"/>
      <c r="F1345" s="24"/>
      <c r="G1345" s="227" t="s">
        <v>1049</v>
      </c>
      <c r="H1345" s="208" t="s">
        <v>1048</v>
      </c>
      <c r="I1345" s="241">
        <v>45387</v>
      </c>
      <c r="J1345" s="253">
        <v>0</v>
      </c>
      <c r="K1345" s="214">
        <v>-3360</v>
      </c>
      <c r="L1345" s="250">
        <f t="shared" si="20"/>
        <v>711052.31072727242</v>
      </c>
      <c r="M1345" s="263"/>
    </row>
    <row r="1346" spans="2:13" x14ac:dyDescent="0.25">
      <c r="B1346" s="46">
        <f>SUBTOTAL(103,$C$10:C1346)</f>
        <v>1337</v>
      </c>
      <c r="C1346" s="157" t="s">
        <v>694</v>
      </c>
      <c r="D1346" s="24" t="s">
        <v>608</v>
      </c>
      <c r="E1346" s="24"/>
      <c r="F1346" s="24"/>
      <c r="G1346" s="227" t="s">
        <v>641</v>
      </c>
      <c r="H1346" s="208" t="s">
        <v>642</v>
      </c>
      <c r="I1346" s="241">
        <v>45387</v>
      </c>
      <c r="J1346" s="253">
        <v>0</v>
      </c>
      <c r="K1346" s="214">
        <v>-22400</v>
      </c>
      <c r="L1346" s="250">
        <f t="shared" si="20"/>
        <v>688652.31072727242</v>
      </c>
      <c r="M1346" s="263"/>
    </row>
    <row r="1347" spans="2:13" x14ac:dyDescent="0.25">
      <c r="B1347" s="46">
        <f>SUBTOTAL(103,$C$10:C1347)</f>
        <v>1338</v>
      </c>
      <c r="C1347" s="157" t="s">
        <v>694</v>
      </c>
      <c r="D1347" s="24" t="s">
        <v>607</v>
      </c>
      <c r="E1347" s="24"/>
      <c r="F1347" s="24"/>
      <c r="G1347" s="227" t="s">
        <v>641</v>
      </c>
      <c r="H1347" s="208" t="s">
        <v>642</v>
      </c>
      <c r="I1347" s="241">
        <v>45387</v>
      </c>
      <c r="J1347" s="253">
        <v>0</v>
      </c>
      <c r="K1347" s="214">
        <v>-7600</v>
      </c>
      <c r="L1347" s="250">
        <f t="shared" si="20"/>
        <v>681052.31072727242</v>
      </c>
      <c r="M1347" s="263"/>
    </row>
    <row r="1348" spans="2:13" x14ac:dyDescent="0.25">
      <c r="B1348" s="46">
        <f>SUBTOTAL(103,$C$10:C1348)</f>
        <v>1339</v>
      </c>
      <c r="C1348" s="157" t="s">
        <v>603</v>
      </c>
      <c r="D1348" s="24" t="s">
        <v>607</v>
      </c>
      <c r="E1348" s="24"/>
      <c r="F1348" s="24"/>
      <c r="G1348" s="227" t="s">
        <v>1043</v>
      </c>
      <c r="H1348" s="216" t="s">
        <v>1044</v>
      </c>
      <c r="I1348" s="241">
        <v>45387</v>
      </c>
      <c r="J1348" s="253">
        <v>0</v>
      </c>
      <c r="K1348" s="214">
        <v>-2000</v>
      </c>
      <c r="L1348" s="250">
        <f t="shared" si="20"/>
        <v>679052.31072727242</v>
      </c>
      <c r="M1348" s="263"/>
    </row>
    <row r="1349" spans="2:13" x14ac:dyDescent="0.25">
      <c r="B1349" s="46">
        <f>SUBTOTAL(103,$C$10:C1349)</f>
        <v>1340</v>
      </c>
      <c r="C1349" s="157" t="s">
        <v>605</v>
      </c>
      <c r="D1349" s="24" t="s">
        <v>607</v>
      </c>
      <c r="E1349" s="24"/>
      <c r="F1349" s="24"/>
      <c r="G1349" s="227" t="s">
        <v>1043</v>
      </c>
      <c r="H1349" s="216" t="s">
        <v>1044</v>
      </c>
      <c r="I1349" s="241">
        <v>45387</v>
      </c>
      <c r="J1349" s="253">
        <v>0</v>
      </c>
      <c r="K1349" s="214">
        <v>-4700.45</v>
      </c>
      <c r="L1349" s="250">
        <f t="shared" si="20"/>
        <v>674351.86072727246</v>
      </c>
      <c r="M1349" s="263"/>
    </row>
    <row r="1350" spans="2:13" x14ac:dyDescent="0.25">
      <c r="B1350" s="46">
        <f>SUBTOTAL(103,$C$10:C1350)</f>
        <v>1341</v>
      </c>
      <c r="C1350" s="157" t="s">
        <v>667</v>
      </c>
      <c r="D1350" s="24" t="s">
        <v>648</v>
      </c>
      <c r="E1350" s="24"/>
      <c r="F1350" s="24"/>
      <c r="G1350" s="227" t="s">
        <v>1045</v>
      </c>
      <c r="H1350" s="208" t="s">
        <v>1046</v>
      </c>
      <c r="I1350" s="241">
        <v>45387</v>
      </c>
      <c r="J1350" s="253">
        <v>0</v>
      </c>
      <c r="K1350" s="214">
        <v>-9200</v>
      </c>
      <c r="L1350" s="250">
        <f t="shared" si="20"/>
        <v>665151.86072727246</v>
      </c>
      <c r="M1350" s="263"/>
    </row>
    <row r="1351" spans="2:13" x14ac:dyDescent="0.25">
      <c r="B1351" s="46">
        <f>SUBTOTAL(103,$C$10:C1351)</f>
        <v>1342</v>
      </c>
      <c r="C1351" s="157" t="s">
        <v>718</v>
      </c>
      <c r="D1351" s="24" t="s">
        <v>721</v>
      </c>
      <c r="E1351" s="24"/>
      <c r="F1351" s="24"/>
      <c r="G1351" s="227" t="s">
        <v>644</v>
      </c>
      <c r="H1351" s="208" t="s">
        <v>719</v>
      </c>
      <c r="I1351" s="241">
        <v>45387</v>
      </c>
      <c r="J1351" s="253">
        <v>0</v>
      </c>
      <c r="K1351" s="214">
        <v>-7000</v>
      </c>
      <c r="L1351" s="250">
        <f t="shared" si="20"/>
        <v>658151.86072727246</v>
      </c>
      <c r="M1351" s="263"/>
    </row>
    <row r="1352" spans="2:13" x14ac:dyDescent="0.25">
      <c r="B1352" s="46">
        <f>SUBTOTAL(103,$C$10:C1352)</f>
        <v>1343</v>
      </c>
      <c r="C1352" s="157" t="s">
        <v>131</v>
      </c>
      <c r="D1352" s="24" t="s">
        <v>687</v>
      </c>
      <c r="E1352" s="24"/>
      <c r="F1352" s="24"/>
      <c r="G1352" s="227" t="s">
        <v>588</v>
      </c>
      <c r="H1352" s="208" t="s">
        <v>589</v>
      </c>
      <c r="I1352" s="241">
        <v>45393</v>
      </c>
      <c r="J1352" s="253">
        <v>0</v>
      </c>
      <c r="K1352" s="214">
        <v>-200000</v>
      </c>
      <c r="L1352" s="250">
        <f t="shared" si="20"/>
        <v>458151.86072727246</v>
      </c>
      <c r="M1352" s="263"/>
    </row>
    <row r="1353" spans="2:13" x14ac:dyDescent="0.25">
      <c r="B1353" s="46">
        <f>SUBTOTAL(103,$C$10:C1353)</f>
        <v>1344</v>
      </c>
      <c r="C1353" s="157" t="s">
        <v>596</v>
      </c>
      <c r="D1353" s="24" t="s">
        <v>639</v>
      </c>
      <c r="E1353" s="24"/>
      <c r="F1353" s="24"/>
      <c r="G1353" s="203" t="s">
        <v>581</v>
      </c>
      <c r="H1353" s="208" t="s">
        <v>434</v>
      </c>
      <c r="I1353" s="241">
        <v>45394</v>
      </c>
      <c r="J1353" s="253">
        <v>0</v>
      </c>
      <c r="K1353" s="214">
        <v>-13100</v>
      </c>
      <c r="L1353" s="250">
        <f t="shared" si="20"/>
        <v>445051.86072727246</v>
      </c>
      <c r="M1353" s="263"/>
    </row>
    <row r="1354" spans="2:13" x14ac:dyDescent="0.25">
      <c r="B1354" s="46">
        <f>SUBTOTAL(103,$C$10:C1354)</f>
        <v>1345</v>
      </c>
      <c r="C1354" s="157" t="s">
        <v>702</v>
      </c>
      <c r="D1354" s="24" t="s">
        <v>639</v>
      </c>
      <c r="E1354" s="24"/>
      <c r="F1354" s="24"/>
      <c r="G1354" s="227" t="s">
        <v>1043</v>
      </c>
      <c r="H1354" s="208" t="s">
        <v>1044</v>
      </c>
      <c r="I1354" s="241">
        <v>45394</v>
      </c>
      <c r="J1354" s="253">
        <v>0</v>
      </c>
      <c r="K1354" s="214">
        <v>-6316.04</v>
      </c>
      <c r="L1354" s="250">
        <f t="shared" si="20"/>
        <v>438735.82072727248</v>
      </c>
      <c r="M1354" s="263"/>
    </row>
    <row r="1355" spans="2:13" x14ac:dyDescent="0.25">
      <c r="B1355" s="46">
        <f>SUBTOTAL(103,$C$10:C1355)</f>
        <v>1346</v>
      </c>
      <c r="C1355" s="157" t="s">
        <v>625</v>
      </c>
      <c r="D1355" s="24" t="s">
        <v>608</v>
      </c>
      <c r="E1355" s="24"/>
      <c r="F1355" s="24"/>
      <c r="G1355" s="227" t="s">
        <v>641</v>
      </c>
      <c r="H1355" s="208" t="s">
        <v>642</v>
      </c>
      <c r="I1355" s="241">
        <v>45394</v>
      </c>
      <c r="J1355" s="253">
        <v>0</v>
      </c>
      <c r="K1355" s="214">
        <v>-3927</v>
      </c>
      <c r="L1355" s="250">
        <f t="shared" si="20"/>
        <v>434808.82072727248</v>
      </c>
      <c r="M1355" s="263"/>
    </row>
    <row r="1356" spans="2:13" x14ac:dyDescent="0.25">
      <c r="B1356" s="46">
        <f>SUBTOTAL(103,$C$10:C1356)</f>
        <v>1347</v>
      </c>
      <c r="C1356" s="157" t="s">
        <v>597</v>
      </c>
      <c r="D1356" s="24" t="s">
        <v>639</v>
      </c>
      <c r="E1356" s="24"/>
      <c r="F1356" s="24"/>
      <c r="G1356" s="203" t="s">
        <v>581</v>
      </c>
      <c r="H1356" s="208" t="s">
        <v>434</v>
      </c>
      <c r="I1356" s="241">
        <v>45394</v>
      </c>
      <c r="J1356" s="253">
        <v>0</v>
      </c>
      <c r="K1356" s="214">
        <v>-6245.52</v>
      </c>
      <c r="L1356" s="250">
        <f t="shared" si="20"/>
        <v>428563.30072727246</v>
      </c>
      <c r="M1356" s="263"/>
    </row>
    <row r="1357" spans="2:13" x14ac:dyDescent="0.25">
      <c r="B1357" s="46">
        <f>SUBTOTAL(103,$C$10:C1357)</f>
        <v>1348</v>
      </c>
      <c r="C1357" s="24" t="s">
        <v>598</v>
      </c>
      <c r="D1357" s="24" t="s">
        <v>607</v>
      </c>
      <c r="E1357" s="24"/>
      <c r="F1357" s="24"/>
      <c r="G1357" s="203" t="s">
        <v>581</v>
      </c>
      <c r="H1357" s="208" t="s">
        <v>434</v>
      </c>
      <c r="I1357" s="241">
        <v>45394</v>
      </c>
      <c r="J1357" s="253">
        <v>0</v>
      </c>
      <c r="K1357" s="214">
        <v>-30000</v>
      </c>
      <c r="L1357" s="250">
        <f t="shared" ref="L1357:L1420" si="21">J1357+L1356+K1357</f>
        <v>398563.30072727246</v>
      </c>
      <c r="M1357" s="263"/>
    </row>
    <row r="1358" spans="2:13" x14ac:dyDescent="0.25">
      <c r="B1358" s="46">
        <f>SUBTOTAL(103,$C$10:C1358)</f>
        <v>1349</v>
      </c>
      <c r="C1358" s="157" t="s">
        <v>600</v>
      </c>
      <c r="D1358" s="24" t="s">
        <v>608</v>
      </c>
      <c r="E1358" s="24"/>
      <c r="F1358" s="24"/>
      <c r="G1358" s="227" t="s">
        <v>1049</v>
      </c>
      <c r="H1358" s="208" t="s">
        <v>1048</v>
      </c>
      <c r="I1358" s="241">
        <v>45394</v>
      </c>
      <c r="J1358" s="253">
        <v>0</v>
      </c>
      <c r="K1358" s="214">
        <v>-33760</v>
      </c>
      <c r="L1358" s="250">
        <f t="shared" si="21"/>
        <v>364803.30072727246</v>
      </c>
      <c r="M1358" s="263"/>
    </row>
    <row r="1359" spans="2:13" x14ac:dyDescent="0.25">
      <c r="B1359" s="46">
        <f>SUBTOTAL(103,$C$10:C1359)</f>
        <v>1350</v>
      </c>
      <c r="C1359" s="157" t="s">
        <v>682</v>
      </c>
      <c r="D1359" s="24" t="s">
        <v>608</v>
      </c>
      <c r="E1359" s="24"/>
      <c r="F1359" s="24"/>
      <c r="G1359" s="227" t="s">
        <v>1045</v>
      </c>
      <c r="H1359" s="208" t="s">
        <v>1046</v>
      </c>
      <c r="I1359" s="241">
        <v>45394</v>
      </c>
      <c r="J1359" s="253">
        <v>0</v>
      </c>
      <c r="K1359" s="214">
        <v>-2100</v>
      </c>
      <c r="L1359" s="250">
        <f t="shared" si="21"/>
        <v>362703.30072727246</v>
      </c>
      <c r="M1359" s="263"/>
    </row>
    <row r="1360" spans="2:13" x14ac:dyDescent="0.25">
      <c r="B1360" s="46">
        <f>SUBTOTAL(103,$C$10:C1360)</f>
        <v>1351</v>
      </c>
      <c r="C1360" s="157" t="s">
        <v>601</v>
      </c>
      <c r="D1360" s="24" t="s">
        <v>648</v>
      </c>
      <c r="E1360" s="24"/>
      <c r="F1360" s="24"/>
      <c r="G1360" s="227" t="s">
        <v>1049</v>
      </c>
      <c r="H1360" s="208" t="s">
        <v>1048</v>
      </c>
      <c r="I1360" s="241">
        <v>45394</v>
      </c>
      <c r="J1360" s="253">
        <v>0</v>
      </c>
      <c r="K1360" s="214">
        <v>-5331</v>
      </c>
      <c r="L1360" s="250">
        <f t="shared" si="21"/>
        <v>357372.30072727246</v>
      </c>
      <c r="M1360" s="263"/>
    </row>
    <row r="1361" spans="2:13" x14ac:dyDescent="0.25">
      <c r="B1361" s="46">
        <f>SUBTOTAL(103,$C$10:C1361)</f>
        <v>1352</v>
      </c>
      <c r="C1361" s="157" t="s">
        <v>665</v>
      </c>
      <c r="D1361" s="24" t="s">
        <v>648</v>
      </c>
      <c r="E1361" s="24"/>
      <c r="F1361" s="24"/>
      <c r="G1361" s="227" t="s">
        <v>1045</v>
      </c>
      <c r="H1361" s="208" t="s">
        <v>1046</v>
      </c>
      <c r="I1361" s="241">
        <v>45394</v>
      </c>
      <c r="J1361" s="253">
        <v>0</v>
      </c>
      <c r="K1361" s="214">
        <v>-22400</v>
      </c>
      <c r="L1361" s="250">
        <f t="shared" si="21"/>
        <v>334972.30072727246</v>
      </c>
      <c r="M1361" s="263"/>
    </row>
    <row r="1362" spans="2:13" x14ac:dyDescent="0.25">
      <c r="B1362" s="46">
        <f>SUBTOTAL(103,$C$10:C1362)</f>
        <v>1353</v>
      </c>
      <c r="C1362" s="157" t="s">
        <v>683</v>
      </c>
      <c r="D1362" s="24" t="s">
        <v>648</v>
      </c>
      <c r="E1362" s="24"/>
      <c r="F1362" s="24"/>
      <c r="G1362" s="227" t="s">
        <v>1049</v>
      </c>
      <c r="H1362" s="208" t="s">
        <v>1048</v>
      </c>
      <c r="I1362" s="241">
        <v>45394</v>
      </c>
      <c r="J1362" s="253">
        <v>0</v>
      </c>
      <c r="K1362" s="214">
        <v>-3360</v>
      </c>
      <c r="L1362" s="250">
        <f t="shared" si="21"/>
        <v>331612.30072727246</v>
      </c>
      <c r="M1362" s="263"/>
    </row>
    <row r="1363" spans="2:13" x14ac:dyDescent="0.25">
      <c r="B1363" s="46">
        <f>SUBTOTAL(103,$C$10:C1363)</f>
        <v>1354</v>
      </c>
      <c r="C1363" s="157" t="s">
        <v>694</v>
      </c>
      <c r="D1363" s="24" t="s">
        <v>608</v>
      </c>
      <c r="E1363" s="24"/>
      <c r="F1363" s="24"/>
      <c r="G1363" s="227" t="s">
        <v>641</v>
      </c>
      <c r="H1363" s="208" t="s">
        <v>642</v>
      </c>
      <c r="I1363" s="241">
        <v>45394</v>
      </c>
      <c r="J1363" s="253">
        <v>0</v>
      </c>
      <c r="K1363" s="214">
        <v>-22400</v>
      </c>
      <c r="L1363" s="250">
        <f t="shared" si="21"/>
        <v>309212.30072727246</v>
      </c>
      <c r="M1363" s="263"/>
    </row>
    <row r="1364" spans="2:13" x14ac:dyDescent="0.25">
      <c r="B1364" s="46">
        <f>SUBTOTAL(103,$C$10:C1364)</f>
        <v>1355</v>
      </c>
      <c r="C1364" s="157" t="s">
        <v>603</v>
      </c>
      <c r="D1364" s="24" t="s">
        <v>607</v>
      </c>
      <c r="E1364" s="24"/>
      <c r="F1364" s="24"/>
      <c r="G1364" s="227" t="s">
        <v>1043</v>
      </c>
      <c r="H1364" s="216" t="s">
        <v>1044</v>
      </c>
      <c r="I1364" s="241">
        <v>45394</v>
      </c>
      <c r="J1364" s="253">
        <v>0</v>
      </c>
      <c r="K1364" s="214">
        <v>-1500</v>
      </c>
      <c r="L1364" s="250">
        <f t="shared" si="21"/>
        <v>307712.30072727246</v>
      </c>
      <c r="M1364" s="263"/>
    </row>
    <row r="1365" spans="2:13" x14ac:dyDescent="0.25">
      <c r="B1365" s="46">
        <f>SUBTOTAL(103,$C$10:C1365)</f>
        <v>1356</v>
      </c>
      <c r="C1365" s="157" t="s">
        <v>667</v>
      </c>
      <c r="D1365" s="24" t="s">
        <v>648</v>
      </c>
      <c r="E1365" s="24"/>
      <c r="F1365" s="24"/>
      <c r="G1365" s="227" t="s">
        <v>1045</v>
      </c>
      <c r="H1365" s="208" t="s">
        <v>1046</v>
      </c>
      <c r="I1365" s="241">
        <v>45394</v>
      </c>
      <c r="J1365" s="253">
        <v>0</v>
      </c>
      <c r="K1365" s="214">
        <v>-31700</v>
      </c>
      <c r="L1365" s="250">
        <f t="shared" si="21"/>
        <v>276012.30072727246</v>
      </c>
      <c r="M1365" s="263"/>
    </row>
    <row r="1366" spans="2:13" x14ac:dyDescent="0.25">
      <c r="B1366" s="46">
        <f>SUBTOTAL(103,$C$10:C1366)</f>
        <v>1357</v>
      </c>
      <c r="C1366" s="157" t="s">
        <v>630</v>
      </c>
      <c r="D1366" s="100" t="s">
        <v>1073</v>
      </c>
      <c r="E1366" s="100"/>
      <c r="F1366" s="100"/>
      <c r="G1366" s="203" t="s">
        <v>24</v>
      </c>
      <c r="H1366" s="203" t="s">
        <v>24</v>
      </c>
      <c r="I1366" s="241">
        <v>45397</v>
      </c>
      <c r="J1366" s="253">
        <v>0</v>
      </c>
      <c r="K1366" s="214">
        <v>-12000</v>
      </c>
      <c r="L1366" s="250">
        <f t="shared" si="21"/>
        <v>264012.30072727246</v>
      </c>
      <c r="M1366" s="263"/>
    </row>
    <row r="1367" spans="2:13" x14ac:dyDescent="0.25">
      <c r="B1367" s="46">
        <f>SUBTOTAL(103,$C$10:C1367)</f>
        <v>1358</v>
      </c>
      <c r="C1367" s="157" t="s">
        <v>631</v>
      </c>
      <c r="D1367" s="24" t="s">
        <v>613</v>
      </c>
      <c r="E1367" s="24"/>
      <c r="F1367" s="24"/>
      <c r="G1367" s="203" t="s">
        <v>24</v>
      </c>
      <c r="H1367" s="203" t="s">
        <v>24</v>
      </c>
      <c r="I1367" s="241">
        <v>45397</v>
      </c>
      <c r="J1367" s="253">
        <v>0</v>
      </c>
      <c r="K1367" s="214">
        <v>-5000</v>
      </c>
      <c r="L1367" s="250">
        <f t="shared" si="21"/>
        <v>259012.30072727246</v>
      </c>
      <c r="M1367" s="263"/>
    </row>
    <row r="1368" spans="2:13" x14ac:dyDescent="0.25">
      <c r="B1368" s="46">
        <f>SUBTOTAL(103,$C$10:C1368)</f>
        <v>1359</v>
      </c>
      <c r="C1368" s="157" t="s">
        <v>632</v>
      </c>
      <c r="D1368" s="24" t="s">
        <v>614</v>
      </c>
      <c r="E1368" s="24"/>
      <c r="F1368" s="24"/>
      <c r="G1368" s="203" t="s">
        <v>24</v>
      </c>
      <c r="H1368" s="203" t="s">
        <v>24</v>
      </c>
      <c r="I1368" s="241">
        <v>45397</v>
      </c>
      <c r="J1368" s="253">
        <v>0</v>
      </c>
      <c r="K1368" s="214">
        <v>-500</v>
      </c>
      <c r="L1368" s="250">
        <f t="shared" si="21"/>
        <v>258512.30072727246</v>
      </c>
      <c r="M1368" s="263"/>
    </row>
    <row r="1369" spans="2:13" x14ac:dyDescent="0.25">
      <c r="B1369" s="46">
        <f>SUBTOTAL(103,$C$10:C1369)</f>
        <v>1360</v>
      </c>
      <c r="C1369" s="157" t="s">
        <v>724</v>
      </c>
      <c r="D1369" s="24" t="s">
        <v>725</v>
      </c>
      <c r="E1369" s="24"/>
      <c r="F1369" s="24"/>
      <c r="G1369" s="227" t="s">
        <v>726</v>
      </c>
      <c r="H1369" s="208" t="s">
        <v>724</v>
      </c>
      <c r="I1369" s="241">
        <v>45400</v>
      </c>
      <c r="J1369" s="253">
        <v>4010000</v>
      </c>
      <c r="K1369" s="214">
        <v>0</v>
      </c>
      <c r="L1369" s="250">
        <f t="shared" si="21"/>
        <v>4268512.3007272724</v>
      </c>
      <c r="M1369" s="263"/>
    </row>
    <row r="1370" spans="2:13" x14ac:dyDescent="0.25">
      <c r="B1370" s="46">
        <f>SUBTOTAL(103,$C$10:C1370)</f>
        <v>1361</v>
      </c>
      <c r="C1370" s="157" t="s">
        <v>596</v>
      </c>
      <c r="D1370" s="24" t="s">
        <v>639</v>
      </c>
      <c r="E1370" s="24"/>
      <c r="F1370" s="24"/>
      <c r="G1370" s="203" t="s">
        <v>581</v>
      </c>
      <c r="H1370" s="208" t="s">
        <v>434</v>
      </c>
      <c r="I1370" s="241">
        <v>45401</v>
      </c>
      <c r="J1370" s="253">
        <v>0</v>
      </c>
      <c r="K1370" s="214">
        <v>-13000</v>
      </c>
      <c r="L1370" s="250">
        <f t="shared" si="21"/>
        <v>4255512.3007272724</v>
      </c>
      <c r="M1370" s="263"/>
    </row>
    <row r="1371" spans="2:13" x14ac:dyDescent="0.25">
      <c r="B1371" s="46">
        <f>SUBTOTAL(103,$C$10:C1371)</f>
        <v>1362</v>
      </c>
      <c r="C1371" s="157" t="s">
        <v>625</v>
      </c>
      <c r="D1371" s="24" t="s">
        <v>608</v>
      </c>
      <c r="E1371" s="24"/>
      <c r="F1371" s="24"/>
      <c r="G1371" s="203" t="s">
        <v>641</v>
      </c>
      <c r="H1371" s="208" t="s">
        <v>642</v>
      </c>
      <c r="I1371" s="241">
        <v>45401</v>
      </c>
      <c r="J1371" s="253">
        <v>0</v>
      </c>
      <c r="K1371" s="214">
        <v>-3300</v>
      </c>
      <c r="L1371" s="250">
        <f t="shared" si="21"/>
        <v>4252212.3007272724</v>
      </c>
      <c r="M1371" s="263"/>
    </row>
    <row r="1372" spans="2:13" x14ac:dyDescent="0.25">
      <c r="B1372" s="46">
        <f>SUBTOTAL(103,$C$10:C1372)</f>
        <v>1363</v>
      </c>
      <c r="C1372" s="157" t="s">
        <v>597</v>
      </c>
      <c r="D1372" s="24" t="s">
        <v>639</v>
      </c>
      <c r="E1372" s="24"/>
      <c r="F1372" s="24"/>
      <c r="G1372" s="203" t="s">
        <v>581</v>
      </c>
      <c r="H1372" s="208" t="s">
        <v>434</v>
      </c>
      <c r="I1372" s="241">
        <v>45401</v>
      </c>
      <c r="J1372" s="253">
        <v>0</v>
      </c>
      <c r="K1372" s="214">
        <v>-6245.9674999999997</v>
      </c>
      <c r="L1372" s="250">
        <f t="shared" si="21"/>
        <v>4245966.3332272721</v>
      </c>
      <c r="M1372" s="263"/>
    </row>
    <row r="1373" spans="2:13" x14ac:dyDescent="0.25">
      <c r="B1373" s="46">
        <f>SUBTOTAL(103,$C$10:C1373)</f>
        <v>1364</v>
      </c>
      <c r="C1373" s="24" t="s">
        <v>598</v>
      </c>
      <c r="D1373" s="24" t="s">
        <v>607</v>
      </c>
      <c r="E1373" s="24"/>
      <c r="F1373" s="24"/>
      <c r="G1373" s="203" t="s">
        <v>581</v>
      </c>
      <c r="H1373" s="208" t="s">
        <v>434</v>
      </c>
      <c r="I1373" s="241">
        <v>45401</v>
      </c>
      <c r="J1373" s="253">
        <v>0</v>
      </c>
      <c r="K1373" s="214">
        <v>-30000</v>
      </c>
      <c r="L1373" s="250">
        <f t="shared" si="21"/>
        <v>4215966.3332272721</v>
      </c>
      <c r="M1373" s="263"/>
    </row>
    <row r="1374" spans="2:13" x14ac:dyDescent="0.25">
      <c r="B1374" s="46">
        <f>SUBTOTAL(103,$C$10:C1374)</f>
        <v>1365</v>
      </c>
      <c r="C1374" s="157" t="s">
        <v>600</v>
      </c>
      <c r="D1374" s="24" t="s">
        <v>608</v>
      </c>
      <c r="E1374" s="24"/>
      <c r="F1374" s="24"/>
      <c r="G1374" s="227" t="s">
        <v>1049</v>
      </c>
      <c r="H1374" s="208" t="s">
        <v>1048</v>
      </c>
      <c r="I1374" s="241">
        <v>45401</v>
      </c>
      <c r="J1374" s="253">
        <v>0</v>
      </c>
      <c r="K1374" s="214">
        <v>-25000</v>
      </c>
      <c r="L1374" s="250">
        <f t="shared" si="21"/>
        <v>4190966.3332272721</v>
      </c>
      <c r="M1374" s="263"/>
    </row>
    <row r="1375" spans="2:13" x14ac:dyDescent="0.25">
      <c r="B1375" s="46">
        <f>SUBTOTAL(103,$C$10:C1375)</f>
        <v>1366</v>
      </c>
      <c r="C1375" s="157" t="s">
        <v>682</v>
      </c>
      <c r="D1375" s="24" t="s">
        <v>608</v>
      </c>
      <c r="E1375" s="24"/>
      <c r="F1375" s="24"/>
      <c r="G1375" s="227" t="s">
        <v>1045</v>
      </c>
      <c r="H1375" s="208" t="s">
        <v>1046</v>
      </c>
      <c r="I1375" s="241">
        <v>45401</v>
      </c>
      <c r="J1375" s="253">
        <v>0</v>
      </c>
      <c r="K1375" s="214">
        <v>-2100</v>
      </c>
      <c r="L1375" s="250">
        <f t="shared" si="21"/>
        <v>4188866.3332272721</v>
      </c>
      <c r="M1375" s="263"/>
    </row>
    <row r="1376" spans="2:13" x14ac:dyDescent="0.25">
      <c r="B1376" s="46">
        <f>SUBTOTAL(103,$C$10:C1376)</f>
        <v>1367</v>
      </c>
      <c r="C1376" s="157" t="s">
        <v>601</v>
      </c>
      <c r="D1376" s="24" t="s">
        <v>648</v>
      </c>
      <c r="E1376" s="24"/>
      <c r="F1376" s="24"/>
      <c r="G1376" s="227" t="s">
        <v>1049</v>
      </c>
      <c r="H1376" s="208" t="s">
        <v>1048</v>
      </c>
      <c r="I1376" s="241">
        <v>45401</v>
      </c>
      <c r="J1376" s="253">
        <v>0</v>
      </c>
      <c r="K1376" s="214">
        <v>-5331</v>
      </c>
      <c r="L1376" s="250">
        <f t="shared" si="21"/>
        <v>4183535.3332272721</v>
      </c>
      <c r="M1376" s="263"/>
    </row>
    <row r="1377" spans="2:13" x14ac:dyDescent="0.25">
      <c r="B1377" s="46">
        <f>SUBTOTAL(103,$C$10:C1377)</f>
        <v>1368</v>
      </c>
      <c r="C1377" s="157" t="s">
        <v>665</v>
      </c>
      <c r="D1377" s="24" t="s">
        <v>648</v>
      </c>
      <c r="E1377" s="24"/>
      <c r="F1377" s="24"/>
      <c r="G1377" s="227" t="s">
        <v>1045</v>
      </c>
      <c r="H1377" s="208" t="s">
        <v>1046</v>
      </c>
      <c r="I1377" s="241">
        <v>45401</v>
      </c>
      <c r="J1377" s="253">
        <v>0</v>
      </c>
      <c r="K1377" s="214">
        <v>-22400</v>
      </c>
      <c r="L1377" s="250">
        <f t="shared" si="21"/>
        <v>4161135.3332272721</v>
      </c>
      <c r="M1377" s="263"/>
    </row>
    <row r="1378" spans="2:13" x14ac:dyDescent="0.25">
      <c r="B1378" s="46">
        <f>SUBTOTAL(103,$C$10:C1378)</f>
        <v>1369</v>
      </c>
      <c r="C1378" s="157" t="s">
        <v>683</v>
      </c>
      <c r="D1378" s="24" t="s">
        <v>648</v>
      </c>
      <c r="E1378" s="24"/>
      <c r="F1378" s="24"/>
      <c r="G1378" s="227" t="s">
        <v>1049</v>
      </c>
      <c r="H1378" s="208" t="s">
        <v>1048</v>
      </c>
      <c r="I1378" s="241">
        <v>45401</v>
      </c>
      <c r="J1378" s="253">
        <v>0</v>
      </c>
      <c r="K1378" s="214">
        <v>-3360</v>
      </c>
      <c r="L1378" s="250">
        <f t="shared" si="21"/>
        <v>4157775.3332272721</v>
      </c>
      <c r="M1378" s="263"/>
    </row>
    <row r="1379" spans="2:13" x14ac:dyDescent="0.25">
      <c r="B1379" s="46">
        <f>SUBTOTAL(103,$C$10:C1379)</f>
        <v>1370</v>
      </c>
      <c r="C1379" s="157" t="s">
        <v>694</v>
      </c>
      <c r="D1379" s="24" t="s">
        <v>608</v>
      </c>
      <c r="E1379" s="24"/>
      <c r="F1379" s="24"/>
      <c r="G1379" s="203" t="s">
        <v>641</v>
      </c>
      <c r="H1379" s="208" t="s">
        <v>642</v>
      </c>
      <c r="I1379" s="241">
        <v>45401</v>
      </c>
      <c r="J1379" s="253">
        <v>0</v>
      </c>
      <c r="K1379" s="214">
        <v>-22400</v>
      </c>
      <c r="L1379" s="250">
        <f t="shared" si="21"/>
        <v>4135375.3332272721</v>
      </c>
      <c r="M1379" s="263"/>
    </row>
    <row r="1380" spans="2:13" x14ac:dyDescent="0.25">
      <c r="B1380" s="46">
        <f>SUBTOTAL(103,$C$10:C1380)</f>
        <v>1371</v>
      </c>
      <c r="C1380" s="157" t="s">
        <v>603</v>
      </c>
      <c r="D1380" s="24" t="s">
        <v>607</v>
      </c>
      <c r="E1380" s="24"/>
      <c r="F1380" s="24"/>
      <c r="G1380" s="227" t="s">
        <v>1043</v>
      </c>
      <c r="H1380" s="216" t="s">
        <v>1044</v>
      </c>
      <c r="I1380" s="241">
        <v>45401</v>
      </c>
      <c r="J1380" s="253">
        <v>0</v>
      </c>
      <c r="K1380" s="214">
        <v>-1300</v>
      </c>
      <c r="L1380" s="250">
        <f t="shared" si="21"/>
        <v>4134075.3332272721</v>
      </c>
      <c r="M1380" s="263"/>
    </row>
    <row r="1381" spans="2:13" x14ac:dyDescent="0.25">
      <c r="B1381" s="46">
        <f>SUBTOTAL(103,$C$10:C1381)</f>
        <v>1372</v>
      </c>
      <c r="C1381" s="157" t="s">
        <v>667</v>
      </c>
      <c r="D1381" s="24" t="s">
        <v>648</v>
      </c>
      <c r="E1381" s="24"/>
      <c r="F1381" s="24"/>
      <c r="G1381" s="227" t="s">
        <v>1045</v>
      </c>
      <c r="H1381" s="208" t="s">
        <v>1046</v>
      </c>
      <c r="I1381" s="241">
        <v>45401</v>
      </c>
      <c r="J1381" s="253">
        <v>0</v>
      </c>
      <c r="K1381" s="214">
        <v>-24500</v>
      </c>
      <c r="L1381" s="250">
        <f t="shared" si="21"/>
        <v>4109575.3332272721</v>
      </c>
      <c r="M1381" s="263"/>
    </row>
    <row r="1382" spans="2:13" x14ac:dyDescent="0.25">
      <c r="B1382" s="46">
        <f>SUBTOTAL(103,$C$10:C1382)</f>
        <v>1373</v>
      </c>
      <c r="C1382" s="157" t="s">
        <v>605</v>
      </c>
      <c r="D1382" s="24" t="s">
        <v>607</v>
      </c>
      <c r="E1382" s="24"/>
      <c r="F1382" s="24"/>
      <c r="G1382" s="227" t="s">
        <v>1045</v>
      </c>
      <c r="H1382" s="208" t="s">
        <v>1046</v>
      </c>
      <c r="I1382" s="241">
        <v>45401</v>
      </c>
      <c r="J1382" s="253">
        <v>0</v>
      </c>
      <c r="K1382" s="214">
        <v>-4700</v>
      </c>
      <c r="L1382" s="250">
        <f t="shared" si="21"/>
        <v>4104875.3332272721</v>
      </c>
      <c r="M1382" s="263"/>
    </row>
    <row r="1383" spans="2:13" x14ac:dyDescent="0.25">
      <c r="B1383" s="46">
        <f>SUBTOTAL(103,$C$10:C1383)</f>
        <v>1374</v>
      </c>
      <c r="C1383" s="157" t="s">
        <v>722</v>
      </c>
      <c r="D1383" s="24" t="s">
        <v>679</v>
      </c>
      <c r="E1383" s="24"/>
      <c r="F1383" s="24"/>
      <c r="G1383" s="203" t="s">
        <v>641</v>
      </c>
      <c r="H1383" s="208" t="s">
        <v>642</v>
      </c>
      <c r="I1383" s="241">
        <v>45401</v>
      </c>
      <c r="J1383" s="253">
        <v>0</v>
      </c>
      <c r="K1383" s="214">
        <v>-25000</v>
      </c>
      <c r="L1383" s="250">
        <f t="shared" si="21"/>
        <v>4079875.3332272721</v>
      </c>
      <c r="M1383" s="263"/>
    </row>
    <row r="1384" spans="2:13" x14ac:dyDescent="0.25">
      <c r="B1384" s="46">
        <f>SUBTOTAL(103,$C$10:C1384)</f>
        <v>1375</v>
      </c>
      <c r="C1384" s="157" t="s">
        <v>677</v>
      </c>
      <c r="D1384" s="24" t="s">
        <v>723</v>
      </c>
      <c r="E1384" s="24"/>
      <c r="F1384" s="24"/>
      <c r="G1384" s="203" t="s">
        <v>585</v>
      </c>
      <c r="H1384" s="208" t="s">
        <v>586</v>
      </c>
      <c r="I1384" s="241">
        <v>45404</v>
      </c>
      <c r="J1384" s="253">
        <v>0</v>
      </c>
      <c r="K1384" s="214">
        <v>-8500</v>
      </c>
      <c r="L1384" s="250">
        <f t="shared" si="21"/>
        <v>4071375.3332272721</v>
      </c>
      <c r="M1384" s="263"/>
    </row>
    <row r="1385" spans="2:13" x14ac:dyDescent="0.25">
      <c r="B1385" s="46">
        <f>SUBTOTAL(103,$C$10:C1385)</f>
        <v>1376</v>
      </c>
      <c r="C1385" s="157" t="s">
        <v>131</v>
      </c>
      <c r="D1385" s="24" t="s">
        <v>727</v>
      </c>
      <c r="E1385" s="24"/>
      <c r="F1385" s="24"/>
      <c r="G1385" s="227" t="s">
        <v>588</v>
      </c>
      <c r="H1385" s="208" t="s">
        <v>589</v>
      </c>
      <c r="I1385" s="241">
        <v>45407</v>
      </c>
      <c r="J1385" s="253">
        <v>0</v>
      </c>
      <c r="K1385" s="214">
        <v>-240000</v>
      </c>
      <c r="L1385" s="250">
        <f t="shared" si="21"/>
        <v>3831375.3332272721</v>
      </c>
      <c r="M1385" s="263"/>
    </row>
    <row r="1386" spans="2:13" x14ac:dyDescent="0.25">
      <c r="B1386" s="46">
        <f>SUBTOTAL(103,$C$10:C1386)</f>
        <v>1377</v>
      </c>
      <c r="C1386" s="157" t="s">
        <v>596</v>
      </c>
      <c r="D1386" s="24" t="s">
        <v>639</v>
      </c>
      <c r="E1386" s="24"/>
      <c r="F1386" s="24"/>
      <c r="G1386" s="203" t="s">
        <v>581</v>
      </c>
      <c r="H1386" s="208" t="s">
        <v>434</v>
      </c>
      <c r="I1386" s="241">
        <v>45408</v>
      </c>
      <c r="J1386" s="253">
        <v>0</v>
      </c>
      <c r="K1386" s="214">
        <v>-13200</v>
      </c>
      <c r="L1386" s="250">
        <f t="shared" si="21"/>
        <v>3818175.3332272721</v>
      </c>
      <c r="M1386" s="263"/>
    </row>
    <row r="1387" spans="2:13" x14ac:dyDescent="0.25">
      <c r="B1387" s="46">
        <f>SUBTOTAL(103,$C$10:C1387)</f>
        <v>1378</v>
      </c>
      <c r="C1387" s="157" t="s">
        <v>625</v>
      </c>
      <c r="D1387" s="24" t="s">
        <v>608</v>
      </c>
      <c r="E1387" s="24"/>
      <c r="F1387" s="24"/>
      <c r="G1387" s="203" t="s">
        <v>641</v>
      </c>
      <c r="H1387" s="208" t="s">
        <v>642</v>
      </c>
      <c r="I1387" s="241">
        <v>45408</v>
      </c>
      <c r="J1387" s="253">
        <v>0</v>
      </c>
      <c r="K1387" s="214">
        <v>-14534</v>
      </c>
      <c r="L1387" s="250">
        <f t="shared" si="21"/>
        <v>3803641.3332272721</v>
      </c>
      <c r="M1387" s="263"/>
    </row>
    <row r="1388" spans="2:13" x14ac:dyDescent="0.25">
      <c r="B1388" s="46">
        <f>SUBTOTAL(103,$C$10:C1388)</f>
        <v>1379</v>
      </c>
      <c r="C1388" s="157" t="s">
        <v>597</v>
      </c>
      <c r="D1388" s="24" t="s">
        <v>639</v>
      </c>
      <c r="E1388" s="24"/>
      <c r="F1388" s="24"/>
      <c r="G1388" s="203" t="s">
        <v>581</v>
      </c>
      <c r="H1388" s="208" t="s">
        <v>434</v>
      </c>
      <c r="I1388" s="241">
        <v>45408</v>
      </c>
      <c r="J1388" s="253">
        <v>0</v>
      </c>
      <c r="K1388" s="214">
        <v>-6405.32</v>
      </c>
      <c r="L1388" s="250">
        <f t="shared" si="21"/>
        <v>3797236.0132272723</v>
      </c>
      <c r="M1388" s="263"/>
    </row>
    <row r="1389" spans="2:13" x14ac:dyDescent="0.25">
      <c r="B1389" s="46">
        <f>SUBTOTAL(103,$C$10:C1389)</f>
        <v>1380</v>
      </c>
      <c r="C1389" s="24" t="s">
        <v>598</v>
      </c>
      <c r="D1389" s="24" t="s">
        <v>607</v>
      </c>
      <c r="E1389" s="24"/>
      <c r="F1389" s="24"/>
      <c r="G1389" s="203" t="s">
        <v>581</v>
      </c>
      <c r="H1389" s="208" t="s">
        <v>434</v>
      </c>
      <c r="I1389" s="241">
        <v>45408</v>
      </c>
      <c r="J1389" s="253">
        <v>0</v>
      </c>
      <c r="K1389" s="214">
        <v>-20000</v>
      </c>
      <c r="L1389" s="250">
        <f t="shared" si="21"/>
        <v>3777236.0132272723</v>
      </c>
      <c r="M1389" s="263"/>
    </row>
    <row r="1390" spans="2:13" x14ac:dyDescent="0.25">
      <c r="B1390" s="46">
        <f>SUBTOTAL(103,$C$10:C1390)</f>
        <v>1381</v>
      </c>
      <c r="C1390" s="157" t="s">
        <v>600</v>
      </c>
      <c r="D1390" s="24" t="s">
        <v>608</v>
      </c>
      <c r="E1390" s="24"/>
      <c r="F1390" s="24"/>
      <c r="G1390" s="227" t="s">
        <v>1049</v>
      </c>
      <c r="H1390" s="208" t="s">
        <v>1048</v>
      </c>
      <c r="I1390" s="241">
        <v>45408</v>
      </c>
      <c r="J1390" s="253">
        <v>0</v>
      </c>
      <c r="K1390" s="214">
        <v>-11760</v>
      </c>
      <c r="L1390" s="250">
        <f t="shared" si="21"/>
        <v>3765476.0132272723</v>
      </c>
      <c r="M1390" s="263"/>
    </row>
    <row r="1391" spans="2:13" x14ac:dyDescent="0.25">
      <c r="B1391" s="46">
        <f>SUBTOTAL(103,$C$10:C1391)</f>
        <v>1382</v>
      </c>
      <c r="C1391" s="157" t="s">
        <v>682</v>
      </c>
      <c r="D1391" s="24" t="s">
        <v>608</v>
      </c>
      <c r="E1391" s="24"/>
      <c r="F1391" s="24"/>
      <c r="G1391" s="227" t="s">
        <v>1045</v>
      </c>
      <c r="H1391" s="208" t="s">
        <v>1046</v>
      </c>
      <c r="I1391" s="241">
        <v>45408</v>
      </c>
      <c r="J1391" s="253">
        <v>0</v>
      </c>
      <c r="K1391" s="214">
        <v>-2100</v>
      </c>
      <c r="L1391" s="250">
        <f t="shared" si="21"/>
        <v>3763376.0132272723</v>
      </c>
      <c r="M1391" s="263"/>
    </row>
    <row r="1392" spans="2:13" x14ac:dyDescent="0.25">
      <c r="B1392" s="46">
        <f>SUBTOTAL(103,$C$10:C1392)</f>
        <v>1383</v>
      </c>
      <c r="C1392" s="157" t="s">
        <v>601</v>
      </c>
      <c r="D1392" s="24" t="s">
        <v>648</v>
      </c>
      <c r="E1392" s="24"/>
      <c r="F1392" s="24"/>
      <c r="G1392" s="227" t="s">
        <v>1049</v>
      </c>
      <c r="H1392" s="208" t="s">
        <v>1048</v>
      </c>
      <c r="I1392" s="241">
        <v>45408</v>
      </c>
      <c r="J1392" s="253">
        <v>0</v>
      </c>
      <c r="K1392" s="214">
        <v>-17331</v>
      </c>
      <c r="L1392" s="250">
        <f t="shared" si="21"/>
        <v>3746045.0132272723</v>
      </c>
      <c r="M1392" s="263"/>
    </row>
    <row r="1393" spans="2:13" x14ac:dyDescent="0.25">
      <c r="B1393" s="46">
        <f>SUBTOTAL(103,$C$10:C1393)</f>
        <v>1384</v>
      </c>
      <c r="C1393" s="157" t="s">
        <v>665</v>
      </c>
      <c r="D1393" s="24" t="s">
        <v>648</v>
      </c>
      <c r="E1393" s="24"/>
      <c r="F1393" s="24"/>
      <c r="G1393" s="227" t="s">
        <v>1045</v>
      </c>
      <c r="H1393" s="208" t="s">
        <v>1046</v>
      </c>
      <c r="I1393" s="241">
        <v>45408</v>
      </c>
      <c r="J1393" s="253">
        <v>0</v>
      </c>
      <c r="K1393" s="214">
        <v>-22400</v>
      </c>
      <c r="L1393" s="250">
        <f t="shared" si="21"/>
        <v>3723645.0132272723</v>
      </c>
      <c r="M1393" s="263"/>
    </row>
    <row r="1394" spans="2:13" x14ac:dyDescent="0.25">
      <c r="B1394" s="46">
        <f>SUBTOTAL(103,$C$10:C1394)</f>
        <v>1385</v>
      </c>
      <c r="C1394" s="154" t="s">
        <v>692</v>
      </c>
      <c r="D1394" s="24" t="s">
        <v>608</v>
      </c>
      <c r="E1394" s="24"/>
      <c r="F1394" s="24"/>
      <c r="G1394" s="203" t="s">
        <v>581</v>
      </c>
      <c r="H1394" s="208" t="s">
        <v>434</v>
      </c>
      <c r="I1394" s="241">
        <v>45408</v>
      </c>
      <c r="J1394" s="253">
        <v>0</v>
      </c>
      <c r="K1394" s="214">
        <v>-19465</v>
      </c>
      <c r="L1394" s="250">
        <f t="shared" si="21"/>
        <v>3704180.0132272723</v>
      </c>
      <c r="M1394" s="263"/>
    </row>
    <row r="1395" spans="2:13" x14ac:dyDescent="0.25">
      <c r="B1395" s="46">
        <f>SUBTOTAL(103,$C$10:C1395)</f>
        <v>1386</v>
      </c>
      <c r="C1395" s="157" t="s">
        <v>693</v>
      </c>
      <c r="D1395" s="24" t="s">
        <v>608</v>
      </c>
      <c r="E1395" s="24"/>
      <c r="F1395" s="24"/>
      <c r="G1395" s="203" t="s">
        <v>581</v>
      </c>
      <c r="H1395" s="208" t="s">
        <v>434</v>
      </c>
      <c r="I1395" s="241">
        <v>45408</v>
      </c>
      <c r="J1395" s="253">
        <v>0</v>
      </c>
      <c r="K1395" s="214">
        <v>-7000</v>
      </c>
      <c r="L1395" s="250">
        <f t="shared" si="21"/>
        <v>3697180.0132272723</v>
      </c>
      <c r="M1395" s="263"/>
    </row>
    <row r="1396" spans="2:13" x14ac:dyDescent="0.25">
      <c r="B1396" s="46">
        <f>SUBTOTAL(103,$C$10:C1396)</f>
        <v>1387</v>
      </c>
      <c r="C1396" s="157" t="s">
        <v>596</v>
      </c>
      <c r="D1396" s="24" t="s">
        <v>608</v>
      </c>
      <c r="E1396" s="24"/>
      <c r="F1396" s="24"/>
      <c r="G1396" s="203" t="s">
        <v>581</v>
      </c>
      <c r="H1396" s="208" t="s">
        <v>434</v>
      </c>
      <c r="I1396" s="241">
        <v>45408</v>
      </c>
      <c r="J1396" s="253">
        <v>0</v>
      </c>
      <c r="K1396" s="214">
        <v>-70000</v>
      </c>
      <c r="L1396" s="250">
        <f t="shared" si="21"/>
        <v>3627180.0132272723</v>
      </c>
      <c r="M1396" s="263"/>
    </row>
    <row r="1397" spans="2:13" x14ac:dyDescent="0.25">
      <c r="B1397" s="46">
        <f>SUBTOTAL(103,$C$10:C1397)</f>
        <v>1388</v>
      </c>
      <c r="C1397" s="24" t="s">
        <v>598</v>
      </c>
      <c r="D1397" s="24" t="s">
        <v>608</v>
      </c>
      <c r="E1397" s="24"/>
      <c r="F1397" s="24"/>
      <c r="G1397" s="203" t="s">
        <v>581</v>
      </c>
      <c r="H1397" s="208" t="s">
        <v>434</v>
      </c>
      <c r="I1397" s="241">
        <v>45408</v>
      </c>
      <c r="J1397" s="253">
        <v>0</v>
      </c>
      <c r="K1397" s="214">
        <v>-84000</v>
      </c>
      <c r="L1397" s="250">
        <f t="shared" si="21"/>
        <v>3543180.0132272723</v>
      </c>
      <c r="M1397" s="263"/>
    </row>
    <row r="1398" spans="2:13" x14ac:dyDescent="0.25">
      <c r="B1398" s="46">
        <f>SUBTOTAL(103,$C$10:C1398)</f>
        <v>1389</v>
      </c>
      <c r="C1398" s="157" t="s">
        <v>597</v>
      </c>
      <c r="D1398" s="24" t="s">
        <v>608</v>
      </c>
      <c r="E1398" s="24"/>
      <c r="F1398" s="24"/>
      <c r="G1398" s="203" t="s">
        <v>581</v>
      </c>
      <c r="H1398" s="208" t="s">
        <v>434</v>
      </c>
      <c r="I1398" s="241">
        <v>45408</v>
      </c>
      <c r="J1398" s="253">
        <v>0</v>
      </c>
      <c r="K1398" s="214">
        <v>-38500</v>
      </c>
      <c r="L1398" s="250">
        <f t="shared" si="21"/>
        <v>3504680.0132272723</v>
      </c>
      <c r="M1398" s="263"/>
    </row>
    <row r="1399" spans="2:13" x14ac:dyDescent="0.25">
      <c r="B1399" s="46">
        <f>SUBTOTAL(103,$C$10:C1399)</f>
        <v>1390</v>
      </c>
      <c r="C1399" s="157" t="s">
        <v>683</v>
      </c>
      <c r="D1399" s="24" t="s">
        <v>648</v>
      </c>
      <c r="E1399" s="24"/>
      <c r="F1399" s="24"/>
      <c r="G1399" s="227" t="s">
        <v>1049</v>
      </c>
      <c r="H1399" s="208" t="s">
        <v>1048</v>
      </c>
      <c r="I1399" s="241">
        <v>45408</v>
      </c>
      <c r="J1399" s="253">
        <v>0</v>
      </c>
      <c r="K1399" s="214">
        <v>-3360</v>
      </c>
      <c r="L1399" s="250">
        <f t="shared" si="21"/>
        <v>3501320.0132272723</v>
      </c>
      <c r="M1399" s="263"/>
    </row>
    <row r="1400" spans="2:13" x14ac:dyDescent="0.25">
      <c r="B1400" s="46">
        <f>SUBTOTAL(103,$C$10:C1400)</f>
        <v>1391</v>
      </c>
      <c r="C1400" s="157" t="s">
        <v>694</v>
      </c>
      <c r="D1400" s="24" t="s">
        <v>608</v>
      </c>
      <c r="E1400" s="24"/>
      <c r="F1400" s="24"/>
      <c r="G1400" s="203" t="s">
        <v>641</v>
      </c>
      <c r="H1400" s="208" t="s">
        <v>642</v>
      </c>
      <c r="I1400" s="241">
        <v>45408</v>
      </c>
      <c r="J1400" s="253">
        <v>0</v>
      </c>
      <c r="K1400" s="214">
        <v>-22400</v>
      </c>
      <c r="L1400" s="250">
        <f t="shared" si="21"/>
        <v>3478920.0132272723</v>
      </c>
      <c r="M1400" s="263"/>
    </row>
    <row r="1401" spans="2:13" x14ac:dyDescent="0.25">
      <c r="B1401" s="46">
        <f>SUBTOTAL(103,$C$10:C1401)</f>
        <v>1392</v>
      </c>
      <c r="C1401" s="157" t="s">
        <v>603</v>
      </c>
      <c r="D1401" s="24" t="s">
        <v>607</v>
      </c>
      <c r="E1401" s="24"/>
      <c r="F1401" s="24"/>
      <c r="G1401" s="227" t="s">
        <v>1043</v>
      </c>
      <c r="H1401" s="216" t="s">
        <v>1044</v>
      </c>
      <c r="I1401" s="241">
        <v>45408</v>
      </c>
      <c r="J1401" s="253">
        <v>0</v>
      </c>
      <c r="K1401" s="214">
        <v>-2000</v>
      </c>
      <c r="L1401" s="250">
        <f t="shared" si="21"/>
        <v>3476920.0132272723</v>
      </c>
      <c r="M1401" s="263"/>
    </row>
    <row r="1402" spans="2:13" x14ac:dyDescent="0.25">
      <c r="B1402" s="46">
        <f>SUBTOTAL(103,$C$10:C1402)</f>
        <v>1393</v>
      </c>
      <c r="C1402" s="157" t="s">
        <v>667</v>
      </c>
      <c r="D1402" s="24" t="s">
        <v>648</v>
      </c>
      <c r="E1402" s="24"/>
      <c r="F1402" s="24"/>
      <c r="G1402" s="203" t="s">
        <v>585</v>
      </c>
      <c r="H1402" s="208" t="s">
        <v>586</v>
      </c>
      <c r="I1402" s="241">
        <v>45408</v>
      </c>
      <c r="J1402" s="253">
        <v>0</v>
      </c>
      <c r="K1402" s="214">
        <v>-16800</v>
      </c>
      <c r="L1402" s="250">
        <f t="shared" si="21"/>
        <v>3460120.0132272723</v>
      </c>
      <c r="M1402" s="263"/>
    </row>
    <row r="1403" spans="2:13" x14ac:dyDescent="0.25">
      <c r="B1403" s="46">
        <f>SUBTOTAL(103,$C$10:C1403)</f>
        <v>1394</v>
      </c>
      <c r="C1403" s="157" t="s">
        <v>667</v>
      </c>
      <c r="D1403" s="24" t="s">
        <v>648</v>
      </c>
      <c r="E1403" s="24"/>
      <c r="F1403" s="24"/>
      <c r="G1403" s="227" t="s">
        <v>1045</v>
      </c>
      <c r="H1403" s="208" t="s">
        <v>1046</v>
      </c>
      <c r="I1403" s="241">
        <v>45408</v>
      </c>
      <c r="J1403" s="253">
        <v>0</v>
      </c>
      <c r="K1403" s="214">
        <v>-11900</v>
      </c>
      <c r="L1403" s="250">
        <f t="shared" si="21"/>
        <v>3448220.0132272723</v>
      </c>
      <c r="M1403" s="263"/>
    </row>
    <row r="1404" spans="2:13" x14ac:dyDescent="0.25">
      <c r="B1404" s="46">
        <f>SUBTOTAL(103,$C$10:C1404)</f>
        <v>1395</v>
      </c>
      <c r="C1404" s="157" t="s">
        <v>630</v>
      </c>
      <c r="D1404" s="100" t="s">
        <v>1073</v>
      </c>
      <c r="E1404" s="100"/>
      <c r="F1404" s="100"/>
      <c r="G1404" s="203" t="s">
        <v>24</v>
      </c>
      <c r="H1404" s="203" t="s">
        <v>24</v>
      </c>
      <c r="I1404" s="241">
        <v>45415</v>
      </c>
      <c r="J1404" s="253">
        <v>0</v>
      </c>
      <c r="K1404" s="214">
        <v>-12000</v>
      </c>
      <c r="L1404" s="250">
        <f t="shared" si="21"/>
        <v>3436220.0132272723</v>
      </c>
      <c r="M1404" s="263"/>
    </row>
    <row r="1405" spans="2:13" x14ac:dyDescent="0.25">
      <c r="B1405" s="46">
        <f>SUBTOTAL(103,$C$10:C1405)</f>
        <v>1396</v>
      </c>
      <c r="C1405" s="157" t="s">
        <v>631</v>
      </c>
      <c r="D1405" s="24" t="s">
        <v>613</v>
      </c>
      <c r="E1405" s="24"/>
      <c r="F1405" s="24"/>
      <c r="G1405" s="203" t="s">
        <v>24</v>
      </c>
      <c r="H1405" s="203" t="s">
        <v>24</v>
      </c>
      <c r="I1405" s="241">
        <v>45415</v>
      </c>
      <c r="J1405" s="253">
        <v>0</v>
      </c>
      <c r="K1405" s="214">
        <v>-5000</v>
      </c>
      <c r="L1405" s="250">
        <f t="shared" si="21"/>
        <v>3431220.0132272723</v>
      </c>
      <c r="M1405" s="263"/>
    </row>
    <row r="1406" spans="2:13" x14ac:dyDescent="0.25">
      <c r="B1406" s="46">
        <f>SUBTOTAL(103,$C$10:C1406)</f>
        <v>1397</v>
      </c>
      <c r="C1406" s="157" t="s">
        <v>632</v>
      </c>
      <c r="D1406" s="24" t="s">
        <v>614</v>
      </c>
      <c r="E1406" s="24"/>
      <c r="F1406" s="24"/>
      <c r="G1406" s="203" t="s">
        <v>24</v>
      </c>
      <c r="H1406" s="203" t="s">
        <v>24</v>
      </c>
      <c r="I1406" s="241">
        <v>45415</v>
      </c>
      <c r="J1406" s="253">
        <v>0</v>
      </c>
      <c r="K1406" s="214">
        <v>-500</v>
      </c>
      <c r="L1406" s="250">
        <f t="shared" si="21"/>
        <v>3430720.0132272723</v>
      </c>
      <c r="M1406" s="263"/>
    </row>
    <row r="1407" spans="2:13" x14ac:dyDescent="0.25">
      <c r="B1407" s="46">
        <f>SUBTOTAL(103,$C$10:C1407)</f>
        <v>1398</v>
      </c>
      <c r="C1407" s="157" t="s">
        <v>596</v>
      </c>
      <c r="D1407" s="24" t="s">
        <v>639</v>
      </c>
      <c r="E1407" s="24"/>
      <c r="F1407" s="24"/>
      <c r="G1407" s="203" t="s">
        <v>581</v>
      </c>
      <c r="H1407" s="208" t="s">
        <v>434</v>
      </c>
      <c r="I1407" s="241">
        <v>45415</v>
      </c>
      <c r="J1407" s="253">
        <v>0</v>
      </c>
      <c r="K1407" s="214">
        <v>-3100.88</v>
      </c>
      <c r="L1407" s="250">
        <f t="shared" si="21"/>
        <v>3427619.1332272724</v>
      </c>
      <c r="M1407" s="263"/>
    </row>
    <row r="1408" spans="2:13" x14ac:dyDescent="0.25">
      <c r="B1408" s="46">
        <f>SUBTOTAL(103,$C$10:C1408)</f>
        <v>1399</v>
      </c>
      <c r="C1408" s="157" t="s">
        <v>625</v>
      </c>
      <c r="D1408" s="24" t="s">
        <v>608</v>
      </c>
      <c r="E1408" s="24"/>
      <c r="F1408" s="24"/>
      <c r="G1408" s="203" t="s">
        <v>641</v>
      </c>
      <c r="H1408" s="208" t="s">
        <v>642</v>
      </c>
      <c r="I1408" s="241">
        <v>45415</v>
      </c>
      <c r="J1408" s="253">
        <v>0</v>
      </c>
      <c r="K1408" s="214">
        <v>-3500</v>
      </c>
      <c r="L1408" s="250">
        <f t="shared" si="21"/>
        <v>3424119.1332272724</v>
      </c>
      <c r="M1408" s="263"/>
    </row>
    <row r="1409" spans="2:13" x14ac:dyDescent="0.25">
      <c r="B1409" s="46">
        <f>SUBTOTAL(103,$C$10:C1409)</f>
        <v>1400</v>
      </c>
      <c r="C1409" s="157" t="s">
        <v>597</v>
      </c>
      <c r="D1409" s="24" t="s">
        <v>639</v>
      </c>
      <c r="E1409" s="24"/>
      <c r="F1409" s="24"/>
      <c r="G1409" s="203" t="s">
        <v>581</v>
      </c>
      <c r="H1409" s="208" t="s">
        <v>434</v>
      </c>
      <c r="I1409" s="241">
        <v>45415</v>
      </c>
      <c r="J1409" s="253">
        <v>0</v>
      </c>
      <c r="K1409" s="214">
        <v>-7264.8450000000003</v>
      </c>
      <c r="L1409" s="250">
        <f t="shared" si="21"/>
        <v>3416854.2882272722</v>
      </c>
      <c r="M1409" s="263"/>
    </row>
    <row r="1410" spans="2:13" x14ac:dyDescent="0.25">
      <c r="B1410" s="46">
        <f>SUBTOTAL(103,$C$10:C1410)</f>
        <v>1401</v>
      </c>
      <c r="C1410" s="24" t="s">
        <v>598</v>
      </c>
      <c r="D1410" s="24" t="s">
        <v>607</v>
      </c>
      <c r="E1410" s="24"/>
      <c r="F1410" s="24"/>
      <c r="G1410" s="203" t="s">
        <v>581</v>
      </c>
      <c r="H1410" s="208" t="s">
        <v>434</v>
      </c>
      <c r="I1410" s="241">
        <v>45415</v>
      </c>
      <c r="J1410" s="253">
        <v>0</v>
      </c>
      <c r="K1410" s="214">
        <v>-20000</v>
      </c>
      <c r="L1410" s="250">
        <f t="shared" si="21"/>
        <v>3396854.2882272722</v>
      </c>
      <c r="M1410" s="263"/>
    </row>
    <row r="1411" spans="2:13" x14ac:dyDescent="0.25">
      <c r="B1411" s="46">
        <f>SUBTOTAL(103,$C$10:C1411)</f>
        <v>1402</v>
      </c>
      <c r="C1411" s="157" t="s">
        <v>600</v>
      </c>
      <c r="D1411" s="24" t="s">
        <v>608</v>
      </c>
      <c r="E1411" s="24"/>
      <c r="F1411" s="24"/>
      <c r="G1411" s="227" t="s">
        <v>1049</v>
      </c>
      <c r="H1411" s="208" t="s">
        <v>1048</v>
      </c>
      <c r="I1411" s="241">
        <v>45415</v>
      </c>
      <c r="J1411" s="253">
        <v>0</v>
      </c>
      <c r="K1411" s="214">
        <v>-11760</v>
      </c>
      <c r="L1411" s="250">
        <f t="shared" si="21"/>
        <v>3385094.2882272722</v>
      </c>
      <c r="M1411" s="263"/>
    </row>
    <row r="1412" spans="2:13" x14ac:dyDescent="0.25">
      <c r="B1412" s="46">
        <f>SUBTOTAL(103,$C$10:C1412)</f>
        <v>1403</v>
      </c>
      <c r="C1412" s="157" t="s">
        <v>678</v>
      </c>
      <c r="D1412" s="24" t="s">
        <v>679</v>
      </c>
      <c r="E1412" s="24"/>
      <c r="F1412" s="24"/>
      <c r="G1412" s="203" t="s">
        <v>641</v>
      </c>
      <c r="H1412" s="208" t="s">
        <v>642</v>
      </c>
      <c r="I1412" s="241">
        <v>45415</v>
      </c>
      <c r="J1412" s="253">
        <v>0</v>
      </c>
      <c r="K1412" s="214">
        <v>-30000</v>
      </c>
      <c r="L1412" s="250">
        <f t="shared" si="21"/>
        <v>3355094.2882272722</v>
      </c>
      <c r="M1412" s="263"/>
    </row>
    <row r="1413" spans="2:13" x14ac:dyDescent="0.25">
      <c r="B1413" s="46">
        <f>SUBTOTAL(103,$C$10:C1413)</f>
        <v>1404</v>
      </c>
      <c r="C1413" s="157" t="s">
        <v>682</v>
      </c>
      <c r="D1413" s="24" t="s">
        <v>608</v>
      </c>
      <c r="E1413" s="24"/>
      <c r="F1413" s="24"/>
      <c r="G1413" s="227" t="s">
        <v>1045</v>
      </c>
      <c r="H1413" s="208" t="s">
        <v>1046</v>
      </c>
      <c r="I1413" s="241">
        <v>45415</v>
      </c>
      <c r="J1413" s="253">
        <v>0</v>
      </c>
      <c r="K1413" s="214">
        <v>-2100</v>
      </c>
      <c r="L1413" s="250">
        <f t="shared" si="21"/>
        <v>3352994.2882272722</v>
      </c>
      <c r="M1413" s="263"/>
    </row>
    <row r="1414" spans="2:13" x14ac:dyDescent="0.25">
      <c r="B1414" s="46">
        <f>SUBTOTAL(103,$C$10:C1414)</f>
        <v>1405</v>
      </c>
      <c r="C1414" s="157" t="s">
        <v>601</v>
      </c>
      <c r="D1414" s="24" t="s">
        <v>648</v>
      </c>
      <c r="E1414" s="24"/>
      <c r="F1414" s="24"/>
      <c r="G1414" s="227" t="s">
        <v>1049</v>
      </c>
      <c r="H1414" s="208" t="s">
        <v>1048</v>
      </c>
      <c r="I1414" s="241">
        <v>45415</v>
      </c>
      <c r="J1414" s="253">
        <v>0</v>
      </c>
      <c r="K1414" s="214">
        <v>-5331</v>
      </c>
      <c r="L1414" s="250">
        <f t="shared" si="21"/>
        <v>3347663.2882272722</v>
      </c>
      <c r="M1414" s="263"/>
    </row>
    <row r="1415" spans="2:13" x14ac:dyDescent="0.25">
      <c r="B1415" s="46">
        <f>SUBTOTAL(103,$C$10:C1415)</f>
        <v>1406</v>
      </c>
      <c r="C1415" s="157" t="s">
        <v>665</v>
      </c>
      <c r="D1415" s="24" t="s">
        <v>648</v>
      </c>
      <c r="E1415" s="24"/>
      <c r="F1415" s="24"/>
      <c r="G1415" s="227" t="s">
        <v>1045</v>
      </c>
      <c r="H1415" s="208" t="s">
        <v>1046</v>
      </c>
      <c r="I1415" s="241">
        <v>45415</v>
      </c>
      <c r="J1415" s="253">
        <v>0</v>
      </c>
      <c r="K1415" s="214">
        <v>-17000</v>
      </c>
      <c r="L1415" s="250">
        <f t="shared" si="21"/>
        <v>3330663.2882272722</v>
      </c>
      <c r="M1415" s="263"/>
    </row>
    <row r="1416" spans="2:13" x14ac:dyDescent="0.25">
      <c r="B1416" s="46">
        <f>SUBTOTAL(103,$C$10:C1416)</f>
        <v>1407</v>
      </c>
      <c r="C1416" s="24" t="s">
        <v>1082</v>
      </c>
      <c r="D1416" s="24" t="s">
        <v>648</v>
      </c>
      <c r="E1416" s="24"/>
      <c r="F1416" s="24"/>
      <c r="G1416" s="203" t="s">
        <v>585</v>
      </c>
      <c r="H1416" s="208" t="s">
        <v>586</v>
      </c>
      <c r="I1416" s="241">
        <v>45415</v>
      </c>
      <c r="J1416" s="253">
        <v>0</v>
      </c>
      <c r="K1416" s="214">
        <v>-6300</v>
      </c>
      <c r="L1416" s="250">
        <f t="shared" si="21"/>
        <v>3324363.2882272722</v>
      </c>
      <c r="M1416" s="263"/>
    </row>
    <row r="1417" spans="2:13" x14ac:dyDescent="0.25">
      <c r="B1417" s="46">
        <f>SUBTOTAL(103,$C$10:C1417)</f>
        <v>1408</v>
      </c>
      <c r="C1417" s="157" t="s">
        <v>683</v>
      </c>
      <c r="D1417" s="24" t="s">
        <v>648</v>
      </c>
      <c r="E1417" s="24"/>
      <c r="F1417" s="24"/>
      <c r="G1417" s="227" t="s">
        <v>1049</v>
      </c>
      <c r="H1417" s="208" t="s">
        <v>1048</v>
      </c>
      <c r="I1417" s="241">
        <v>45415</v>
      </c>
      <c r="J1417" s="253">
        <v>0</v>
      </c>
      <c r="K1417" s="214">
        <v>-3360</v>
      </c>
      <c r="L1417" s="250">
        <f t="shared" si="21"/>
        <v>3321003.2882272722</v>
      </c>
      <c r="M1417" s="263"/>
    </row>
    <row r="1418" spans="2:13" x14ac:dyDescent="0.25">
      <c r="B1418" s="46">
        <f>SUBTOTAL(103,$C$10:C1418)</f>
        <v>1409</v>
      </c>
      <c r="C1418" s="157" t="s">
        <v>694</v>
      </c>
      <c r="D1418" s="24" t="s">
        <v>608</v>
      </c>
      <c r="E1418" s="24"/>
      <c r="F1418" s="24"/>
      <c r="G1418" s="227" t="s">
        <v>1045</v>
      </c>
      <c r="H1418" s="208" t="s">
        <v>1046</v>
      </c>
      <c r="I1418" s="241">
        <v>45415</v>
      </c>
      <c r="J1418" s="253">
        <v>0</v>
      </c>
      <c r="K1418" s="214">
        <v>-16100</v>
      </c>
      <c r="L1418" s="250">
        <f t="shared" si="21"/>
        <v>3304903.2882272722</v>
      </c>
      <c r="M1418" s="263"/>
    </row>
    <row r="1419" spans="2:13" x14ac:dyDescent="0.25">
      <c r="B1419" s="46">
        <f>SUBTOTAL(103,$C$10:C1419)</f>
        <v>1410</v>
      </c>
      <c r="C1419" s="157" t="s">
        <v>603</v>
      </c>
      <c r="D1419" s="24" t="s">
        <v>607</v>
      </c>
      <c r="E1419" s="24"/>
      <c r="F1419" s="24"/>
      <c r="G1419" s="227" t="s">
        <v>1043</v>
      </c>
      <c r="H1419" s="216" t="s">
        <v>1044</v>
      </c>
      <c r="I1419" s="241">
        <v>45415</v>
      </c>
      <c r="J1419" s="253">
        <v>0</v>
      </c>
      <c r="K1419" s="214">
        <v>-2600</v>
      </c>
      <c r="L1419" s="250">
        <f t="shared" si="21"/>
        <v>3302303.2882272722</v>
      </c>
      <c r="M1419" s="263"/>
    </row>
    <row r="1420" spans="2:13" x14ac:dyDescent="0.25">
      <c r="B1420" s="46">
        <f>SUBTOTAL(103,$C$10:C1420)</f>
        <v>1411</v>
      </c>
      <c r="C1420" s="157" t="s">
        <v>667</v>
      </c>
      <c r="D1420" s="24" t="s">
        <v>648</v>
      </c>
      <c r="E1420" s="24"/>
      <c r="F1420" s="24"/>
      <c r="G1420" s="203" t="s">
        <v>585</v>
      </c>
      <c r="H1420" s="208" t="s">
        <v>586</v>
      </c>
      <c r="I1420" s="241">
        <v>45415</v>
      </c>
      <c r="J1420" s="253">
        <v>0</v>
      </c>
      <c r="K1420" s="214">
        <v>-14700</v>
      </c>
      <c r="L1420" s="250">
        <f t="shared" si="21"/>
        <v>3287603.2882272722</v>
      </c>
      <c r="M1420" s="263"/>
    </row>
    <row r="1421" spans="2:13" x14ac:dyDescent="0.25">
      <c r="B1421" s="46">
        <f>SUBTOTAL(103,$C$10:C1421)</f>
        <v>1412</v>
      </c>
      <c r="C1421" s="157" t="s">
        <v>667</v>
      </c>
      <c r="D1421" s="24" t="s">
        <v>648</v>
      </c>
      <c r="E1421" s="24"/>
      <c r="F1421" s="24"/>
      <c r="G1421" s="227" t="s">
        <v>1045</v>
      </c>
      <c r="H1421" s="208" t="s">
        <v>1046</v>
      </c>
      <c r="I1421" s="241">
        <v>45415</v>
      </c>
      <c r="J1421" s="253">
        <v>0</v>
      </c>
      <c r="K1421" s="214">
        <v>-9200</v>
      </c>
      <c r="L1421" s="250">
        <f t="shared" ref="L1421:L1484" si="22">J1421+L1420+K1421</f>
        <v>3278403.2882272722</v>
      </c>
      <c r="M1421" s="263"/>
    </row>
    <row r="1422" spans="2:13" x14ac:dyDescent="0.25">
      <c r="B1422" s="46">
        <f>SUBTOTAL(103,$C$10:C1422)</f>
        <v>1413</v>
      </c>
      <c r="C1422" s="157" t="s">
        <v>729</v>
      </c>
      <c r="D1422" s="24" t="s">
        <v>730</v>
      </c>
      <c r="E1422" s="24"/>
      <c r="F1422" s="24"/>
      <c r="G1422" s="227" t="s">
        <v>699</v>
      </c>
      <c r="H1422" s="208" t="s">
        <v>662</v>
      </c>
      <c r="I1422" s="241">
        <v>45415</v>
      </c>
      <c r="J1422" s="253">
        <v>0</v>
      </c>
      <c r="K1422" s="214">
        <v>-34000</v>
      </c>
      <c r="L1422" s="250">
        <f t="shared" si="22"/>
        <v>3244403.2882272722</v>
      </c>
      <c r="M1422" s="263"/>
    </row>
    <row r="1423" spans="2:13" x14ac:dyDescent="0.25">
      <c r="B1423" s="46">
        <f>SUBTOTAL(103,$C$10:C1423)</f>
        <v>1414</v>
      </c>
      <c r="C1423" s="157" t="s">
        <v>702</v>
      </c>
      <c r="D1423" s="24" t="s">
        <v>731</v>
      </c>
      <c r="E1423" s="24"/>
      <c r="F1423" s="24"/>
      <c r="G1423" s="203" t="s">
        <v>619</v>
      </c>
      <c r="H1423" s="208" t="s">
        <v>621</v>
      </c>
      <c r="I1423" s="241">
        <v>45418</v>
      </c>
      <c r="J1423" s="253">
        <v>0</v>
      </c>
      <c r="K1423" s="214">
        <v>-950</v>
      </c>
      <c r="L1423" s="250">
        <f t="shared" si="22"/>
        <v>3243453.2882272722</v>
      </c>
      <c r="M1423" s="263"/>
    </row>
    <row r="1424" spans="2:13" x14ac:dyDescent="0.25">
      <c r="B1424" s="46">
        <f>SUBTOTAL(103,$C$10:C1424)</f>
        <v>1415</v>
      </c>
      <c r="C1424" s="157" t="s">
        <v>736</v>
      </c>
      <c r="D1424" s="24" t="s">
        <v>731</v>
      </c>
      <c r="E1424" s="24"/>
      <c r="F1424" s="24"/>
      <c r="G1424" s="203" t="s">
        <v>619</v>
      </c>
      <c r="H1424" s="208" t="s">
        <v>621</v>
      </c>
      <c r="I1424" s="241">
        <v>45418</v>
      </c>
      <c r="J1424" s="253">
        <v>0</v>
      </c>
      <c r="K1424" s="214">
        <v>-1250</v>
      </c>
      <c r="L1424" s="250">
        <f t="shared" si="22"/>
        <v>3242203.2882272722</v>
      </c>
      <c r="M1424" s="263"/>
    </row>
    <row r="1425" spans="2:13" x14ac:dyDescent="0.25">
      <c r="B1425" s="46">
        <f>SUBTOTAL(103,$C$10:C1425)</f>
        <v>1416</v>
      </c>
      <c r="C1425" s="157" t="s">
        <v>732</v>
      </c>
      <c r="D1425" s="24" t="s">
        <v>731</v>
      </c>
      <c r="E1425" s="24"/>
      <c r="F1425" s="24"/>
      <c r="G1425" s="203" t="s">
        <v>619</v>
      </c>
      <c r="H1425" s="208" t="s">
        <v>621</v>
      </c>
      <c r="I1425" s="241">
        <v>45418</v>
      </c>
      <c r="J1425" s="253">
        <v>0</v>
      </c>
      <c r="K1425" s="214">
        <v>-250</v>
      </c>
      <c r="L1425" s="250">
        <f t="shared" si="22"/>
        <v>3241953.2882272722</v>
      </c>
      <c r="M1425" s="263"/>
    </row>
    <row r="1426" spans="2:13" x14ac:dyDescent="0.25">
      <c r="B1426" s="46">
        <f>SUBTOTAL(103,$C$10:C1426)</f>
        <v>1417</v>
      </c>
      <c r="C1426" s="157" t="s">
        <v>737</v>
      </c>
      <c r="D1426" s="24" t="s">
        <v>731</v>
      </c>
      <c r="E1426" s="24"/>
      <c r="F1426" s="24"/>
      <c r="G1426" s="203" t="s">
        <v>619</v>
      </c>
      <c r="H1426" s="208" t="s">
        <v>621</v>
      </c>
      <c r="I1426" s="241">
        <v>45418</v>
      </c>
      <c r="J1426" s="253">
        <v>0</v>
      </c>
      <c r="K1426" s="214">
        <v>-250</v>
      </c>
      <c r="L1426" s="250">
        <f t="shared" si="22"/>
        <v>3241703.2882272722</v>
      </c>
      <c r="M1426" s="263"/>
    </row>
    <row r="1427" spans="2:13" x14ac:dyDescent="0.25">
      <c r="B1427" s="46">
        <f>SUBTOTAL(103,$C$10:C1427)</f>
        <v>1418</v>
      </c>
      <c r="C1427" s="157" t="s">
        <v>659</v>
      </c>
      <c r="D1427" s="24" t="s">
        <v>701</v>
      </c>
      <c r="E1427" s="24"/>
      <c r="F1427" s="24"/>
      <c r="G1427" s="227" t="s">
        <v>698</v>
      </c>
      <c r="H1427" s="208" t="s">
        <v>509</v>
      </c>
      <c r="I1427" s="241">
        <v>45420</v>
      </c>
      <c r="J1427" s="253">
        <v>0</v>
      </c>
      <c r="K1427" s="214">
        <v>-2600</v>
      </c>
      <c r="L1427" s="250">
        <f t="shared" si="22"/>
        <v>3239103.2882272722</v>
      </c>
      <c r="M1427" s="263"/>
    </row>
    <row r="1428" spans="2:13" x14ac:dyDescent="0.25">
      <c r="B1428" s="46">
        <f>SUBTOTAL(103,$C$10:C1428)</f>
        <v>1419</v>
      </c>
      <c r="C1428" s="157" t="s">
        <v>131</v>
      </c>
      <c r="D1428" s="24" t="s">
        <v>735</v>
      </c>
      <c r="E1428" s="24"/>
      <c r="F1428" s="24"/>
      <c r="G1428" s="227" t="s">
        <v>588</v>
      </c>
      <c r="H1428" s="208" t="s">
        <v>589</v>
      </c>
      <c r="I1428" s="241">
        <v>45421</v>
      </c>
      <c r="J1428" s="253">
        <v>0</v>
      </c>
      <c r="K1428" s="214">
        <v>-240000</v>
      </c>
      <c r="L1428" s="250">
        <f t="shared" si="22"/>
        <v>2999103.2882272722</v>
      </c>
      <c r="M1428" s="263"/>
    </row>
    <row r="1429" spans="2:13" x14ac:dyDescent="0.25">
      <c r="B1429" s="46">
        <f>SUBTOTAL(103,$C$10:C1429)</f>
        <v>1420</v>
      </c>
      <c r="C1429" s="157" t="s">
        <v>741</v>
      </c>
      <c r="D1429" s="24" t="s">
        <v>742</v>
      </c>
      <c r="E1429" s="24"/>
      <c r="F1429" s="24"/>
      <c r="G1429" s="203" t="s">
        <v>24</v>
      </c>
      <c r="H1429" s="203" t="s">
        <v>24</v>
      </c>
      <c r="I1429" s="241">
        <v>45422</v>
      </c>
      <c r="J1429" s="253">
        <v>0</v>
      </c>
      <c r="K1429" s="214">
        <v>-150000</v>
      </c>
      <c r="L1429" s="250">
        <f t="shared" si="22"/>
        <v>2849103.2882272722</v>
      </c>
      <c r="M1429" s="263"/>
    </row>
    <row r="1430" spans="2:13" x14ac:dyDescent="0.25">
      <c r="B1430" s="46">
        <f>SUBTOTAL(103,$C$10:C1430)</f>
        <v>1421</v>
      </c>
      <c r="C1430" s="157" t="s">
        <v>634</v>
      </c>
      <c r="D1430" s="24" t="s">
        <v>1140</v>
      </c>
      <c r="E1430" s="24"/>
      <c r="F1430" s="24"/>
      <c r="G1430" s="203" t="s">
        <v>24</v>
      </c>
      <c r="H1430" s="203" t="s">
        <v>24</v>
      </c>
      <c r="I1430" s="241">
        <v>45422</v>
      </c>
      <c r="J1430" s="253">
        <v>0</v>
      </c>
      <c r="K1430" s="214">
        <v>-50000</v>
      </c>
      <c r="L1430" s="250">
        <f t="shared" si="22"/>
        <v>2799103.2882272722</v>
      </c>
      <c r="M1430" s="263"/>
    </row>
    <row r="1431" spans="2:13" x14ac:dyDescent="0.25">
      <c r="B1431" s="46">
        <f>SUBTOTAL(103,$C$10:C1431)</f>
        <v>1422</v>
      </c>
      <c r="C1431" s="157" t="s">
        <v>673</v>
      </c>
      <c r="D1431" s="24" t="s">
        <v>674</v>
      </c>
      <c r="E1431" s="24"/>
      <c r="F1431" s="24"/>
      <c r="G1431" s="203" t="s">
        <v>675</v>
      </c>
      <c r="H1431" s="208" t="s">
        <v>676</v>
      </c>
      <c r="I1431" s="241">
        <v>45422</v>
      </c>
      <c r="J1431" s="253">
        <v>0</v>
      </c>
      <c r="K1431" s="214">
        <v>-2400</v>
      </c>
      <c r="L1431" s="250">
        <f t="shared" si="22"/>
        <v>2796703.2882272722</v>
      </c>
      <c r="M1431" s="263"/>
    </row>
    <row r="1432" spans="2:13" x14ac:dyDescent="0.25">
      <c r="B1432" s="46">
        <f>SUBTOTAL(103,$C$10:C1432)</f>
        <v>1423</v>
      </c>
      <c r="C1432" s="157" t="s">
        <v>596</v>
      </c>
      <c r="D1432" s="24" t="s">
        <v>639</v>
      </c>
      <c r="E1432" s="24"/>
      <c r="F1432" s="24"/>
      <c r="G1432" s="203" t="s">
        <v>581</v>
      </c>
      <c r="H1432" s="208" t="s">
        <v>434</v>
      </c>
      <c r="I1432" s="241">
        <v>45422</v>
      </c>
      <c r="J1432" s="253">
        <v>0</v>
      </c>
      <c r="K1432" s="214">
        <v>-13100.555</v>
      </c>
      <c r="L1432" s="250">
        <f t="shared" si="22"/>
        <v>2783602.7332272721</v>
      </c>
      <c r="M1432" s="263"/>
    </row>
    <row r="1433" spans="2:13" x14ac:dyDescent="0.25">
      <c r="B1433" s="46">
        <f>SUBTOTAL(103,$C$10:C1433)</f>
        <v>1424</v>
      </c>
      <c r="C1433" s="157" t="s">
        <v>702</v>
      </c>
      <c r="D1433" s="24" t="s">
        <v>738</v>
      </c>
      <c r="E1433" s="24"/>
      <c r="F1433" s="24"/>
      <c r="G1433" s="227" t="s">
        <v>619</v>
      </c>
      <c r="H1433" s="208" t="s">
        <v>621</v>
      </c>
      <c r="I1433" s="241">
        <v>45422</v>
      </c>
      <c r="J1433" s="253">
        <v>0</v>
      </c>
      <c r="K1433" s="214">
        <v>-800</v>
      </c>
      <c r="L1433" s="250">
        <f t="shared" si="22"/>
        <v>2782802.7332272721</v>
      </c>
      <c r="M1433" s="263"/>
    </row>
    <row r="1434" spans="2:13" x14ac:dyDescent="0.25">
      <c r="B1434" s="46">
        <f>SUBTOTAL(103,$C$10:C1434)</f>
        <v>1425</v>
      </c>
      <c r="C1434" s="157" t="s">
        <v>736</v>
      </c>
      <c r="D1434" s="24" t="s">
        <v>738</v>
      </c>
      <c r="E1434" s="24"/>
      <c r="F1434" s="24"/>
      <c r="G1434" s="227" t="s">
        <v>619</v>
      </c>
      <c r="H1434" s="208" t="s">
        <v>621</v>
      </c>
      <c r="I1434" s="241">
        <v>45422</v>
      </c>
      <c r="J1434" s="253">
        <v>0</v>
      </c>
      <c r="K1434" s="214">
        <v>-1250</v>
      </c>
      <c r="L1434" s="250">
        <f t="shared" si="22"/>
        <v>2781552.7332272721</v>
      </c>
      <c r="M1434" s="263"/>
    </row>
    <row r="1435" spans="2:13" x14ac:dyDescent="0.25">
      <c r="B1435" s="46">
        <f>SUBTOTAL(103,$C$10:C1435)</f>
        <v>1426</v>
      </c>
      <c r="C1435" s="157" t="s">
        <v>625</v>
      </c>
      <c r="D1435" s="24" t="s">
        <v>608</v>
      </c>
      <c r="E1435" s="24"/>
      <c r="F1435" s="24"/>
      <c r="G1435" s="227" t="s">
        <v>641</v>
      </c>
      <c r="H1435" s="208" t="s">
        <v>642</v>
      </c>
      <c r="I1435" s="241">
        <v>45422</v>
      </c>
      <c r="J1435" s="253">
        <v>0</v>
      </c>
      <c r="K1435" s="214">
        <v>-3300</v>
      </c>
      <c r="L1435" s="250">
        <f t="shared" si="22"/>
        <v>2778252.7332272721</v>
      </c>
      <c r="M1435" s="263"/>
    </row>
    <row r="1436" spans="2:13" x14ac:dyDescent="0.25">
      <c r="B1436" s="46">
        <f>SUBTOTAL(103,$C$10:C1436)</f>
        <v>1427</v>
      </c>
      <c r="C1436" s="157" t="s">
        <v>597</v>
      </c>
      <c r="D1436" s="24" t="s">
        <v>639</v>
      </c>
      <c r="E1436" s="24"/>
      <c r="F1436" s="24"/>
      <c r="G1436" s="203" t="s">
        <v>581</v>
      </c>
      <c r="H1436" s="208" t="s">
        <v>434</v>
      </c>
      <c r="I1436" s="241">
        <v>45422</v>
      </c>
      <c r="J1436" s="253">
        <v>0</v>
      </c>
      <c r="K1436" s="214">
        <v>-7264.2349999999997</v>
      </c>
      <c r="L1436" s="250">
        <f t="shared" si="22"/>
        <v>2770988.4982272722</v>
      </c>
      <c r="M1436" s="263"/>
    </row>
    <row r="1437" spans="2:13" x14ac:dyDescent="0.25">
      <c r="B1437" s="46">
        <f>SUBTOTAL(103,$C$10:C1437)</f>
        <v>1428</v>
      </c>
      <c r="C1437" s="24" t="s">
        <v>598</v>
      </c>
      <c r="D1437" s="24" t="s">
        <v>607</v>
      </c>
      <c r="E1437" s="24"/>
      <c r="F1437" s="24"/>
      <c r="G1437" s="203" t="s">
        <v>581</v>
      </c>
      <c r="H1437" s="208" t="s">
        <v>434</v>
      </c>
      <c r="I1437" s="241">
        <v>45422</v>
      </c>
      <c r="J1437" s="253">
        <v>0</v>
      </c>
      <c r="K1437" s="214">
        <v>-20000</v>
      </c>
      <c r="L1437" s="250">
        <f t="shared" si="22"/>
        <v>2750988.4982272722</v>
      </c>
      <c r="M1437" s="263"/>
    </row>
    <row r="1438" spans="2:13" x14ac:dyDescent="0.25">
      <c r="B1438" s="46">
        <f>SUBTOTAL(103,$C$10:C1438)</f>
        <v>1429</v>
      </c>
      <c r="C1438" s="24" t="s">
        <v>598</v>
      </c>
      <c r="D1438" s="24" t="s">
        <v>739</v>
      </c>
      <c r="E1438" s="24"/>
      <c r="F1438" s="24"/>
      <c r="G1438" s="227" t="s">
        <v>699</v>
      </c>
      <c r="H1438" s="208" t="s">
        <v>740</v>
      </c>
      <c r="I1438" s="241">
        <v>45422</v>
      </c>
      <c r="J1438" s="253">
        <v>0</v>
      </c>
      <c r="K1438" s="214">
        <v>-5504.9215909090899</v>
      </c>
      <c r="L1438" s="250">
        <f t="shared" si="22"/>
        <v>2745483.5766363633</v>
      </c>
      <c r="M1438" s="263"/>
    </row>
    <row r="1439" spans="2:13" x14ac:dyDescent="0.25">
      <c r="B1439" s="46">
        <f>SUBTOTAL(103,$C$10:C1439)</f>
        <v>1430</v>
      </c>
      <c r="C1439" s="157" t="s">
        <v>600</v>
      </c>
      <c r="D1439" s="24" t="s">
        <v>608</v>
      </c>
      <c r="E1439" s="24"/>
      <c r="F1439" s="24"/>
      <c r="G1439" s="227" t="s">
        <v>1049</v>
      </c>
      <c r="H1439" s="208" t="s">
        <v>1048</v>
      </c>
      <c r="I1439" s="241">
        <v>45422</v>
      </c>
      <c r="J1439" s="253">
        <v>0</v>
      </c>
      <c r="K1439" s="214">
        <v>-33760</v>
      </c>
      <c r="L1439" s="250">
        <f t="shared" si="22"/>
        <v>2711723.5766363633</v>
      </c>
      <c r="M1439" s="263"/>
    </row>
    <row r="1440" spans="2:13" x14ac:dyDescent="0.25">
      <c r="B1440" s="46">
        <f>SUBTOTAL(103,$C$10:C1440)</f>
        <v>1431</v>
      </c>
      <c r="C1440" s="157" t="s">
        <v>682</v>
      </c>
      <c r="D1440" s="24" t="s">
        <v>608</v>
      </c>
      <c r="E1440" s="24"/>
      <c r="F1440" s="24"/>
      <c r="G1440" s="227" t="s">
        <v>1045</v>
      </c>
      <c r="H1440" s="208" t="s">
        <v>1046</v>
      </c>
      <c r="I1440" s="241">
        <v>45422</v>
      </c>
      <c r="J1440" s="253">
        <v>0</v>
      </c>
      <c r="K1440" s="214">
        <v>-2100</v>
      </c>
      <c r="L1440" s="250">
        <f t="shared" si="22"/>
        <v>2709623.5766363633</v>
      </c>
      <c r="M1440" s="263"/>
    </row>
    <row r="1441" spans="2:13" x14ac:dyDescent="0.25">
      <c r="B1441" s="46">
        <f>SUBTOTAL(103,$C$10:C1441)</f>
        <v>1432</v>
      </c>
      <c r="C1441" s="157" t="s">
        <v>601</v>
      </c>
      <c r="D1441" s="24" t="s">
        <v>648</v>
      </c>
      <c r="E1441" s="24"/>
      <c r="F1441" s="24"/>
      <c r="G1441" s="227" t="s">
        <v>1049</v>
      </c>
      <c r="H1441" s="208" t="s">
        <v>1048</v>
      </c>
      <c r="I1441" s="241">
        <v>45422</v>
      </c>
      <c r="J1441" s="253">
        <v>0</v>
      </c>
      <c r="K1441" s="214">
        <v>-5331</v>
      </c>
      <c r="L1441" s="250">
        <f t="shared" si="22"/>
        <v>2704292.5766363633</v>
      </c>
      <c r="M1441" s="263"/>
    </row>
    <row r="1442" spans="2:13" x14ac:dyDescent="0.25">
      <c r="B1442" s="46">
        <f>SUBTOTAL(103,$C$10:C1442)</f>
        <v>1433</v>
      </c>
      <c r="C1442" s="157" t="s">
        <v>665</v>
      </c>
      <c r="D1442" s="24" t="s">
        <v>648</v>
      </c>
      <c r="E1442" s="24"/>
      <c r="F1442" s="24"/>
      <c r="G1442" s="227" t="s">
        <v>1045</v>
      </c>
      <c r="H1442" s="208" t="s">
        <v>1046</v>
      </c>
      <c r="I1442" s="241">
        <v>45422</v>
      </c>
      <c r="J1442" s="253">
        <v>0</v>
      </c>
      <c r="K1442" s="214">
        <v>-22400</v>
      </c>
      <c r="L1442" s="250">
        <f t="shared" si="22"/>
        <v>2681892.5766363633</v>
      </c>
      <c r="M1442" s="263"/>
    </row>
    <row r="1443" spans="2:13" x14ac:dyDescent="0.25">
      <c r="B1443" s="46">
        <f>SUBTOTAL(103,$C$10:C1443)</f>
        <v>1434</v>
      </c>
      <c r="C1443" s="24" t="s">
        <v>1082</v>
      </c>
      <c r="D1443" s="24" t="s">
        <v>648</v>
      </c>
      <c r="E1443" s="24"/>
      <c r="F1443" s="24"/>
      <c r="G1443" s="227" t="s">
        <v>585</v>
      </c>
      <c r="H1443" s="208" t="s">
        <v>586</v>
      </c>
      <c r="I1443" s="241">
        <v>45422</v>
      </c>
      <c r="J1443" s="253">
        <v>0</v>
      </c>
      <c r="K1443" s="214">
        <v>-8400</v>
      </c>
      <c r="L1443" s="250">
        <f t="shared" si="22"/>
        <v>2673492.5766363633</v>
      </c>
      <c r="M1443" s="263"/>
    </row>
    <row r="1444" spans="2:13" x14ac:dyDescent="0.25">
      <c r="B1444" s="46">
        <f>SUBTOTAL(103,$C$10:C1444)</f>
        <v>1435</v>
      </c>
      <c r="C1444" s="157" t="s">
        <v>722</v>
      </c>
      <c r="D1444" s="24" t="s">
        <v>679</v>
      </c>
      <c r="E1444" s="24"/>
      <c r="F1444" s="24"/>
      <c r="G1444" s="227" t="s">
        <v>641</v>
      </c>
      <c r="H1444" s="208" t="s">
        <v>642</v>
      </c>
      <c r="I1444" s="241">
        <v>45422</v>
      </c>
      <c r="J1444" s="253">
        <v>0</v>
      </c>
      <c r="K1444" s="214">
        <v>-25000</v>
      </c>
      <c r="L1444" s="250">
        <f t="shared" si="22"/>
        <v>2648492.5766363633</v>
      </c>
      <c r="M1444" s="263"/>
    </row>
    <row r="1445" spans="2:13" x14ac:dyDescent="0.25">
      <c r="B1445" s="46">
        <f>SUBTOTAL(103,$C$10:C1445)</f>
        <v>1436</v>
      </c>
      <c r="C1445" s="157" t="s">
        <v>737</v>
      </c>
      <c r="D1445" s="24" t="s">
        <v>738</v>
      </c>
      <c r="E1445" s="24"/>
      <c r="F1445" s="24"/>
      <c r="G1445" s="227" t="s">
        <v>619</v>
      </c>
      <c r="H1445" s="208" t="s">
        <v>621</v>
      </c>
      <c r="I1445" s="241">
        <v>45422</v>
      </c>
      <c r="J1445" s="253">
        <v>0</v>
      </c>
      <c r="K1445" s="214">
        <v>-250</v>
      </c>
      <c r="L1445" s="250">
        <f t="shared" si="22"/>
        <v>2648242.5766363633</v>
      </c>
      <c r="M1445" s="263"/>
    </row>
    <row r="1446" spans="2:13" x14ac:dyDescent="0.25">
      <c r="B1446" s="46">
        <f>SUBTOTAL(103,$C$10:C1446)</f>
        <v>1437</v>
      </c>
      <c r="C1446" s="157" t="s">
        <v>732</v>
      </c>
      <c r="D1446" s="24" t="s">
        <v>738</v>
      </c>
      <c r="E1446" s="24"/>
      <c r="F1446" s="24"/>
      <c r="G1446" s="227" t="s">
        <v>619</v>
      </c>
      <c r="H1446" s="208" t="s">
        <v>621</v>
      </c>
      <c r="I1446" s="241">
        <v>45422</v>
      </c>
      <c r="J1446" s="253">
        <v>0</v>
      </c>
      <c r="K1446" s="214">
        <v>-250</v>
      </c>
      <c r="L1446" s="250">
        <f t="shared" si="22"/>
        <v>2647992.5766363633</v>
      </c>
      <c r="M1446" s="263"/>
    </row>
    <row r="1447" spans="2:13" x14ac:dyDescent="0.25">
      <c r="B1447" s="46">
        <f>SUBTOTAL(103,$C$10:C1447)</f>
        <v>1438</v>
      </c>
      <c r="C1447" s="157" t="s">
        <v>683</v>
      </c>
      <c r="D1447" s="24" t="s">
        <v>648</v>
      </c>
      <c r="E1447" s="24"/>
      <c r="F1447" s="24"/>
      <c r="G1447" s="227" t="s">
        <v>1049</v>
      </c>
      <c r="H1447" s="208" t="s">
        <v>1048</v>
      </c>
      <c r="I1447" s="241">
        <v>45422</v>
      </c>
      <c r="J1447" s="253">
        <v>0</v>
      </c>
      <c r="K1447" s="214">
        <v>-3360</v>
      </c>
      <c r="L1447" s="250">
        <f t="shared" si="22"/>
        <v>2644632.5766363633</v>
      </c>
      <c r="M1447" s="263"/>
    </row>
    <row r="1448" spans="2:13" x14ac:dyDescent="0.25">
      <c r="B1448" s="46">
        <f>SUBTOTAL(103,$C$10:C1448)</f>
        <v>1439</v>
      </c>
      <c r="C1448" s="157" t="s">
        <v>694</v>
      </c>
      <c r="D1448" s="24" t="s">
        <v>608</v>
      </c>
      <c r="E1448" s="24"/>
      <c r="F1448" s="24"/>
      <c r="G1448" s="227" t="s">
        <v>1045</v>
      </c>
      <c r="H1448" s="208" t="s">
        <v>1046</v>
      </c>
      <c r="I1448" s="241">
        <v>45422</v>
      </c>
      <c r="J1448" s="253">
        <v>0</v>
      </c>
      <c r="K1448" s="214">
        <v>-22400</v>
      </c>
      <c r="L1448" s="250">
        <f t="shared" si="22"/>
        <v>2622232.5766363633</v>
      </c>
      <c r="M1448" s="263"/>
    </row>
    <row r="1449" spans="2:13" x14ac:dyDescent="0.25">
      <c r="B1449" s="46">
        <f>SUBTOTAL(103,$C$10:C1449)</f>
        <v>1440</v>
      </c>
      <c r="C1449" s="157" t="s">
        <v>603</v>
      </c>
      <c r="D1449" s="24" t="s">
        <v>607</v>
      </c>
      <c r="E1449" s="24"/>
      <c r="F1449" s="24"/>
      <c r="G1449" s="227" t="s">
        <v>1043</v>
      </c>
      <c r="H1449" s="216" t="s">
        <v>1044</v>
      </c>
      <c r="I1449" s="241">
        <v>45422</v>
      </c>
      <c r="J1449" s="253">
        <v>0</v>
      </c>
      <c r="K1449" s="214">
        <v>-2000</v>
      </c>
      <c r="L1449" s="250">
        <f t="shared" si="22"/>
        <v>2620232.5766363633</v>
      </c>
      <c r="M1449" s="263"/>
    </row>
    <row r="1450" spans="2:13" x14ac:dyDescent="0.25">
      <c r="B1450" s="46">
        <f>SUBTOTAL(103,$C$10:C1450)</f>
        <v>1441</v>
      </c>
      <c r="C1450" s="157" t="s">
        <v>605</v>
      </c>
      <c r="D1450" s="24" t="s">
        <v>607</v>
      </c>
      <c r="E1450" s="24"/>
      <c r="F1450" s="24"/>
      <c r="G1450" s="227" t="s">
        <v>1043</v>
      </c>
      <c r="H1450" s="216" t="s">
        <v>1044</v>
      </c>
      <c r="I1450" s="241">
        <v>45422</v>
      </c>
      <c r="J1450" s="253">
        <v>0</v>
      </c>
      <c r="K1450" s="214">
        <v>-5000</v>
      </c>
      <c r="L1450" s="250">
        <f t="shared" si="22"/>
        <v>2615232.5766363633</v>
      </c>
      <c r="M1450" s="263"/>
    </row>
    <row r="1451" spans="2:13" x14ac:dyDescent="0.25">
      <c r="B1451" s="46">
        <f>SUBTOTAL(103,$C$10:C1451)</f>
        <v>1442</v>
      </c>
      <c r="C1451" s="157" t="s">
        <v>667</v>
      </c>
      <c r="D1451" s="24" t="s">
        <v>648</v>
      </c>
      <c r="E1451" s="24"/>
      <c r="F1451" s="24"/>
      <c r="G1451" s="227" t="s">
        <v>585</v>
      </c>
      <c r="H1451" s="208" t="s">
        <v>586</v>
      </c>
      <c r="I1451" s="241">
        <v>45422</v>
      </c>
      <c r="J1451" s="253">
        <v>0</v>
      </c>
      <c r="K1451" s="214">
        <v>-9900</v>
      </c>
      <c r="L1451" s="250">
        <f t="shared" si="22"/>
        <v>2605332.5766363633</v>
      </c>
      <c r="M1451" s="263"/>
    </row>
    <row r="1452" spans="2:13" x14ac:dyDescent="0.25">
      <c r="B1452" s="46">
        <f>SUBTOTAL(103,$C$10:C1452)</f>
        <v>1443</v>
      </c>
      <c r="C1452" s="157" t="s">
        <v>667</v>
      </c>
      <c r="D1452" s="24" t="s">
        <v>648</v>
      </c>
      <c r="E1452" s="24"/>
      <c r="F1452" s="24"/>
      <c r="G1452" s="227" t="s">
        <v>1045</v>
      </c>
      <c r="H1452" s="208" t="s">
        <v>1046</v>
      </c>
      <c r="I1452" s="241">
        <v>45422</v>
      </c>
      <c r="J1452" s="253">
        <v>0</v>
      </c>
      <c r="K1452" s="214">
        <v>-11900</v>
      </c>
      <c r="L1452" s="250">
        <f t="shared" si="22"/>
        <v>2593432.5766363633</v>
      </c>
      <c r="M1452" s="263"/>
    </row>
    <row r="1453" spans="2:13" x14ac:dyDescent="0.25">
      <c r="B1453" s="46">
        <f>SUBTOTAL(103,$C$10:C1453)</f>
        <v>1444</v>
      </c>
      <c r="C1453" s="157" t="s">
        <v>743</v>
      </c>
      <c r="D1453" s="24" t="s">
        <v>744</v>
      </c>
      <c r="E1453" s="24"/>
      <c r="F1453" s="24"/>
      <c r="G1453" s="203" t="s">
        <v>581</v>
      </c>
      <c r="H1453" s="208" t="s">
        <v>434</v>
      </c>
      <c r="I1453" s="241">
        <v>45427</v>
      </c>
      <c r="J1453" s="253">
        <v>0</v>
      </c>
      <c r="K1453" s="214">
        <v>-18668</v>
      </c>
      <c r="L1453" s="250">
        <f t="shared" si="22"/>
        <v>2574764.5766363633</v>
      </c>
      <c r="M1453" s="263"/>
    </row>
    <row r="1454" spans="2:13" x14ac:dyDescent="0.25">
      <c r="B1454" s="46">
        <f>SUBTOTAL(103,$C$10:C1454)</f>
        <v>1445</v>
      </c>
      <c r="C1454" s="157" t="s">
        <v>653</v>
      </c>
      <c r="D1454" s="24" t="s">
        <v>727</v>
      </c>
      <c r="E1454" s="24"/>
      <c r="F1454" s="24"/>
      <c r="G1454" s="203" t="s">
        <v>581</v>
      </c>
      <c r="H1454" s="208" t="s">
        <v>434</v>
      </c>
      <c r="I1454" s="241">
        <v>45427</v>
      </c>
      <c r="J1454" s="253">
        <v>300000</v>
      </c>
      <c r="K1454" s="214">
        <v>0</v>
      </c>
      <c r="L1454" s="250">
        <f t="shared" si="22"/>
        <v>2874764.5766363633</v>
      </c>
      <c r="M1454" s="263"/>
    </row>
    <row r="1455" spans="2:13" x14ac:dyDescent="0.25">
      <c r="B1455" s="46">
        <f>SUBTOTAL(103,$C$10:C1455)</f>
        <v>1446</v>
      </c>
      <c r="C1455" s="157" t="s">
        <v>653</v>
      </c>
      <c r="D1455" s="24" t="s">
        <v>735</v>
      </c>
      <c r="E1455" s="24"/>
      <c r="F1455" s="24"/>
      <c r="G1455" s="203" t="s">
        <v>581</v>
      </c>
      <c r="H1455" s="208" t="s">
        <v>434</v>
      </c>
      <c r="I1455" s="241">
        <v>45427</v>
      </c>
      <c r="J1455" s="253">
        <v>300000</v>
      </c>
      <c r="K1455" s="214">
        <v>0</v>
      </c>
      <c r="L1455" s="250">
        <f t="shared" si="22"/>
        <v>3174764.5766363633</v>
      </c>
      <c r="M1455" s="263"/>
    </row>
    <row r="1456" spans="2:13" x14ac:dyDescent="0.25">
      <c r="B1456" s="46">
        <f>SUBTOTAL(103,$C$10:C1456)</f>
        <v>1447</v>
      </c>
      <c r="C1456" s="157" t="s">
        <v>630</v>
      </c>
      <c r="D1456" s="100" t="s">
        <v>1073</v>
      </c>
      <c r="E1456" s="100"/>
      <c r="F1456" s="100"/>
      <c r="G1456" s="203" t="s">
        <v>24</v>
      </c>
      <c r="H1456" s="203" t="s">
        <v>24</v>
      </c>
      <c r="I1456" s="241">
        <v>45427</v>
      </c>
      <c r="J1456" s="253">
        <v>0</v>
      </c>
      <c r="K1456" s="214">
        <v>-12000</v>
      </c>
      <c r="L1456" s="250">
        <f t="shared" si="22"/>
        <v>3162764.5766363633</v>
      </c>
      <c r="M1456" s="263"/>
    </row>
    <row r="1457" spans="2:13" x14ac:dyDescent="0.25">
      <c r="B1457" s="46">
        <f>SUBTOTAL(103,$C$10:C1457)</f>
        <v>1448</v>
      </c>
      <c r="C1457" s="157" t="s">
        <v>631</v>
      </c>
      <c r="D1457" s="24" t="s">
        <v>613</v>
      </c>
      <c r="E1457" s="24"/>
      <c r="F1457" s="24"/>
      <c r="G1457" s="203" t="s">
        <v>24</v>
      </c>
      <c r="H1457" s="203" t="s">
        <v>24</v>
      </c>
      <c r="I1457" s="241">
        <v>45427</v>
      </c>
      <c r="J1457" s="253">
        <v>0</v>
      </c>
      <c r="K1457" s="214">
        <v>-5000</v>
      </c>
      <c r="L1457" s="250">
        <f t="shared" si="22"/>
        <v>3157764.5766363633</v>
      </c>
      <c r="M1457" s="263"/>
    </row>
    <row r="1458" spans="2:13" x14ac:dyDescent="0.25">
      <c r="B1458" s="46">
        <f>SUBTOTAL(103,$C$10:C1458)</f>
        <v>1449</v>
      </c>
      <c r="C1458" s="157" t="s">
        <v>632</v>
      </c>
      <c r="D1458" s="24" t="s">
        <v>614</v>
      </c>
      <c r="E1458" s="24"/>
      <c r="F1458" s="24"/>
      <c r="G1458" s="203" t="s">
        <v>24</v>
      </c>
      <c r="H1458" s="203" t="s">
        <v>24</v>
      </c>
      <c r="I1458" s="241">
        <v>45427</v>
      </c>
      <c r="J1458" s="253">
        <v>0</v>
      </c>
      <c r="K1458" s="214">
        <v>-500</v>
      </c>
      <c r="L1458" s="250">
        <f t="shared" si="22"/>
        <v>3157264.5766363633</v>
      </c>
      <c r="M1458" s="263"/>
    </row>
    <row r="1459" spans="2:13" x14ac:dyDescent="0.25">
      <c r="B1459" s="46">
        <f>SUBTOTAL(103,$C$10:C1459)</f>
        <v>1450</v>
      </c>
      <c r="C1459" s="157" t="s">
        <v>708</v>
      </c>
      <c r="D1459" s="24" t="s">
        <v>709</v>
      </c>
      <c r="E1459" s="24"/>
      <c r="F1459" s="24"/>
      <c r="G1459" s="227" t="s">
        <v>1043</v>
      </c>
      <c r="H1459" s="208" t="s">
        <v>1044</v>
      </c>
      <c r="I1459" s="241">
        <v>45428</v>
      </c>
      <c r="J1459" s="253">
        <v>0</v>
      </c>
      <c r="K1459" s="214">
        <v>-600</v>
      </c>
      <c r="L1459" s="250">
        <f t="shared" si="22"/>
        <v>3156664.5766363633</v>
      </c>
      <c r="M1459" s="263"/>
    </row>
    <row r="1460" spans="2:13" x14ac:dyDescent="0.25">
      <c r="B1460" s="46">
        <f>SUBTOTAL(103,$C$10:C1460)</f>
        <v>1451</v>
      </c>
      <c r="C1460" s="157" t="s">
        <v>596</v>
      </c>
      <c r="D1460" s="24" t="s">
        <v>639</v>
      </c>
      <c r="E1460" s="24"/>
      <c r="F1460" s="24"/>
      <c r="G1460" s="203" t="s">
        <v>581</v>
      </c>
      <c r="H1460" s="208" t="s">
        <v>434</v>
      </c>
      <c r="I1460" s="241">
        <v>45429</v>
      </c>
      <c r="J1460" s="253">
        <v>0</v>
      </c>
      <c r="K1460" s="214">
        <v>-7000</v>
      </c>
      <c r="L1460" s="250">
        <f t="shared" si="22"/>
        <v>3149664.5766363633</v>
      </c>
      <c r="M1460" s="263"/>
    </row>
    <row r="1461" spans="2:13" x14ac:dyDescent="0.25">
      <c r="B1461" s="46">
        <f>SUBTOTAL(103,$C$10:C1461)</f>
        <v>1452</v>
      </c>
      <c r="C1461" s="157" t="s">
        <v>736</v>
      </c>
      <c r="D1461" s="24" t="s">
        <v>738</v>
      </c>
      <c r="E1461" s="24"/>
      <c r="F1461" s="24"/>
      <c r="G1461" s="227" t="s">
        <v>619</v>
      </c>
      <c r="H1461" s="208" t="s">
        <v>621</v>
      </c>
      <c r="I1461" s="241">
        <v>45429</v>
      </c>
      <c r="J1461" s="253">
        <v>0</v>
      </c>
      <c r="K1461" s="214">
        <v>-1000</v>
      </c>
      <c r="L1461" s="250">
        <f t="shared" si="22"/>
        <v>3148664.5766363633</v>
      </c>
      <c r="M1461" s="263"/>
    </row>
    <row r="1462" spans="2:13" x14ac:dyDescent="0.25">
      <c r="B1462" s="46">
        <f>SUBTOTAL(103,$C$10:C1462)</f>
        <v>1453</v>
      </c>
      <c r="C1462" s="157" t="s">
        <v>625</v>
      </c>
      <c r="D1462" s="24" t="s">
        <v>608</v>
      </c>
      <c r="E1462" s="24"/>
      <c r="F1462" s="24"/>
      <c r="G1462" s="227" t="s">
        <v>641</v>
      </c>
      <c r="H1462" s="208" t="s">
        <v>642</v>
      </c>
      <c r="I1462" s="241">
        <v>45429</v>
      </c>
      <c r="J1462" s="253">
        <v>0</v>
      </c>
      <c r="K1462" s="214">
        <v>-3300</v>
      </c>
      <c r="L1462" s="250">
        <f t="shared" si="22"/>
        <v>3145364.5766363633</v>
      </c>
      <c r="M1462" s="263"/>
    </row>
    <row r="1463" spans="2:13" x14ac:dyDescent="0.25">
      <c r="B1463" s="46">
        <f>SUBTOTAL(103,$C$10:C1463)</f>
        <v>1454</v>
      </c>
      <c r="C1463" s="24" t="s">
        <v>598</v>
      </c>
      <c r="D1463" s="24" t="s">
        <v>607</v>
      </c>
      <c r="E1463" s="24"/>
      <c r="F1463" s="24"/>
      <c r="G1463" s="203" t="s">
        <v>581</v>
      </c>
      <c r="H1463" s="208" t="s">
        <v>434</v>
      </c>
      <c r="I1463" s="241">
        <v>45429</v>
      </c>
      <c r="J1463" s="253">
        <v>0</v>
      </c>
      <c r="K1463" s="214">
        <v>-20000</v>
      </c>
      <c r="L1463" s="250">
        <f t="shared" si="22"/>
        <v>3125364.5766363633</v>
      </c>
      <c r="M1463" s="263"/>
    </row>
    <row r="1464" spans="2:13" x14ac:dyDescent="0.25">
      <c r="B1464" s="46">
        <f>SUBTOTAL(103,$C$10:C1464)</f>
        <v>1455</v>
      </c>
      <c r="C1464" s="24" t="s">
        <v>598</v>
      </c>
      <c r="D1464" s="24" t="s">
        <v>608</v>
      </c>
      <c r="E1464" s="24"/>
      <c r="F1464" s="24"/>
      <c r="G1464" s="227" t="s">
        <v>641</v>
      </c>
      <c r="H1464" s="208" t="s">
        <v>642</v>
      </c>
      <c r="I1464" s="241">
        <v>45429</v>
      </c>
      <c r="J1464" s="253">
        <v>0</v>
      </c>
      <c r="K1464" s="214">
        <v>-6300</v>
      </c>
      <c r="L1464" s="250">
        <f t="shared" si="22"/>
        <v>3119064.5766363633</v>
      </c>
      <c r="M1464" s="263"/>
    </row>
    <row r="1465" spans="2:13" x14ac:dyDescent="0.25">
      <c r="B1465" s="46">
        <f>SUBTOTAL(103,$C$10:C1465)</f>
        <v>1456</v>
      </c>
      <c r="C1465" s="157" t="s">
        <v>600</v>
      </c>
      <c r="D1465" s="24" t="s">
        <v>608</v>
      </c>
      <c r="E1465" s="24"/>
      <c r="F1465" s="24"/>
      <c r="G1465" s="227" t="s">
        <v>1049</v>
      </c>
      <c r="H1465" s="208" t="s">
        <v>1048</v>
      </c>
      <c r="I1465" s="241">
        <v>45429</v>
      </c>
      <c r="J1465" s="253">
        <v>0</v>
      </c>
      <c r="K1465" s="214">
        <v>-17000</v>
      </c>
      <c r="L1465" s="250">
        <f t="shared" si="22"/>
        <v>3102064.5766363633</v>
      </c>
      <c r="M1465" s="263"/>
    </row>
    <row r="1466" spans="2:13" x14ac:dyDescent="0.25">
      <c r="B1466" s="46">
        <f>SUBTOTAL(103,$C$10:C1466)</f>
        <v>1457</v>
      </c>
      <c r="C1466" s="157" t="s">
        <v>682</v>
      </c>
      <c r="D1466" s="24" t="s">
        <v>608</v>
      </c>
      <c r="E1466" s="24"/>
      <c r="F1466" s="24"/>
      <c r="G1466" s="227" t="s">
        <v>1045</v>
      </c>
      <c r="H1466" s="208" t="s">
        <v>1046</v>
      </c>
      <c r="I1466" s="241">
        <v>45429</v>
      </c>
      <c r="J1466" s="253">
        <v>0</v>
      </c>
      <c r="K1466" s="214">
        <v>-2100</v>
      </c>
      <c r="L1466" s="250">
        <f t="shared" si="22"/>
        <v>3099964.5766363633</v>
      </c>
      <c r="M1466" s="263"/>
    </row>
    <row r="1467" spans="2:13" x14ac:dyDescent="0.25">
      <c r="B1467" s="46">
        <f>SUBTOTAL(103,$C$10:C1467)</f>
        <v>1458</v>
      </c>
      <c r="C1467" s="157" t="s">
        <v>677</v>
      </c>
      <c r="D1467" s="24" t="s">
        <v>688</v>
      </c>
      <c r="E1467" s="24"/>
      <c r="F1467" s="24"/>
      <c r="G1467" s="227" t="s">
        <v>641</v>
      </c>
      <c r="H1467" s="208" t="s">
        <v>642</v>
      </c>
      <c r="I1467" s="241">
        <v>45429</v>
      </c>
      <c r="J1467" s="253">
        <v>0</v>
      </c>
      <c r="K1467" s="214">
        <v>-8500</v>
      </c>
      <c r="L1467" s="250">
        <f t="shared" si="22"/>
        <v>3091464.5766363633</v>
      </c>
      <c r="M1467" s="263"/>
    </row>
    <row r="1468" spans="2:13" x14ac:dyDescent="0.25">
      <c r="B1468" s="46">
        <f>SUBTOTAL(103,$C$10:C1468)</f>
        <v>1459</v>
      </c>
      <c r="C1468" s="157" t="s">
        <v>745</v>
      </c>
      <c r="D1468" s="24" t="s">
        <v>688</v>
      </c>
      <c r="E1468" s="24"/>
      <c r="F1468" s="24"/>
      <c r="G1468" s="227" t="s">
        <v>746</v>
      </c>
      <c r="H1468" s="208" t="s">
        <v>747</v>
      </c>
      <c r="I1468" s="241">
        <v>45429</v>
      </c>
      <c r="J1468" s="253">
        <v>0</v>
      </c>
      <c r="K1468" s="214">
        <v>-32967</v>
      </c>
      <c r="L1468" s="250">
        <f t="shared" si="22"/>
        <v>3058497.5766363633</v>
      </c>
      <c r="M1468" s="263"/>
    </row>
    <row r="1469" spans="2:13" x14ac:dyDescent="0.25">
      <c r="B1469" s="46">
        <f>SUBTOTAL(103,$C$10:C1469)</f>
        <v>1460</v>
      </c>
      <c r="C1469" s="157" t="s">
        <v>601</v>
      </c>
      <c r="D1469" s="24" t="s">
        <v>648</v>
      </c>
      <c r="E1469" s="24"/>
      <c r="F1469" s="24"/>
      <c r="G1469" s="227" t="s">
        <v>1049</v>
      </c>
      <c r="H1469" s="208" t="s">
        <v>1048</v>
      </c>
      <c r="I1469" s="241">
        <v>45429</v>
      </c>
      <c r="J1469" s="253">
        <v>0</v>
      </c>
      <c r="K1469" s="214">
        <v>-5331</v>
      </c>
      <c r="L1469" s="250">
        <f t="shared" si="22"/>
        <v>3053166.5766363633</v>
      </c>
      <c r="M1469" s="263"/>
    </row>
    <row r="1470" spans="2:13" x14ac:dyDescent="0.25">
      <c r="B1470" s="46">
        <f>SUBTOTAL(103,$C$10:C1470)</f>
        <v>1461</v>
      </c>
      <c r="C1470" s="157" t="s">
        <v>665</v>
      </c>
      <c r="D1470" s="24" t="s">
        <v>648</v>
      </c>
      <c r="E1470" s="24"/>
      <c r="F1470" s="24"/>
      <c r="G1470" s="227" t="s">
        <v>1045</v>
      </c>
      <c r="H1470" s="208" t="s">
        <v>1046</v>
      </c>
      <c r="I1470" s="241">
        <v>45429</v>
      </c>
      <c r="J1470" s="253">
        <v>0</v>
      </c>
      <c r="K1470" s="214">
        <v>-23300</v>
      </c>
      <c r="L1470" s="250">
        <f t="shared" si="22"/>
        <v>3029866.5766363633</v>
      </c>
      <c r="M1470" s="263"/>
    </row>
    <row r="1471" spans="2:13" x14ac:dyDescent="0.25">
      <c r="B1471" s="46">
        <f>SUBTOTAL(103,$C$10:C1471)</f>
        <v>1462</v>
      </c>
      <c r="C1471" s="157" t="s">
        <v>665</v>
      </c>
      <c r="D1471" s="24" t="s">
        <v>648</v>
      </c>
      <c r="E1471" s="24"/>
      <c r="F1471" s="24"/>
      <c r="G1471" s="227" t="s">
        <v>1045</v>
      </c>
      <c r="H1471" s="208" t="s">
        <v>1046</v>
      </c>
      <c r="I1471" s="241">
        <v>45429</v>
      </c>
      <c r="J1471" s="253">
        <v>0</v>
      </c>
      <c r="K1471" s="214">
        <v>-4200</v>
      </c>
      <c r="L1471" s="250">
        <f t="shared" si="22"/>
        <v>3025666.5766363633</v>
      </c>
      <c r="M1471" s="263"/>
    </row>
    <row r="1472" spans="2:13" x14ac:dyDescent="0.25">
      <c r="B1472" s="46">
        <f>SUBTOTAL(103,$C$10:C1472)</f>
        <v>1463</v>
      </c>
      <c r="C1472" s="24" t="s">
        <v>1082</v>
      </c>
      <c r="D1472" s="24" t="s">
        <v>648</v>
      </c>
      <c r="E1472" s="24"/>
      <c r="F1472" s="24"/>
      <c r="G1472" s="227" t="s">
        <v>585</v>
      </c>
      <c r="H1472" s="208" t="s">
        <v>586</v>
      </c>
      <c r="I1472" s="241">
        <v>45429</v>
      </c>
      <c r="J1472" s="253">
        <v>0</v>
      </c>
      <c r="K1472" s="214">
        <v>-4200</v>
      </c>
      <c r="L1472" s="250">
        <f t="shared" si="22"/>
        <v>3021466.5766363633</v>
      </c>
      <c r="M1472" s="263"/>
    </row>
    <row r="1473" spans="2:13" x14ac:dyDescent="0.25">
      <c r="B1473" s="46">
        <f>SUBTOTAL(103,$C$10:C1473)</f>
        <v>1464</v>
      </c>
      <c r="C1473" s="157" t="s">
        <v>737</v>
      </c>
      <c r="D1473" s="24" t="s">
        <v>738</v>
      </c>
      <c r="E1473" s="24"/>
      <c r="F1473" s="24"/>
      <c r="G1473" s="227" t="s">
        <v>619</v>
      </c>
      <c r="H1473" s="208" t="s">
        <v>621</v>
      </c>
      <c r="I1473" s="241">
        <v>45429</v>
      </c>
      <c r="J1473" s="253">
        <v>0</v>
      </c>
      <c r="K1473" s="214">
        <v>-250</v>
      </c>
      <c r="L1473" s="250">
        <f t="shared" si="22"/>
        <v>3021216.5766363633</v>
      </c>
      <c r="M1473" s="263"/>
    </row>
    <row r="1474" spans="2:13" x14ac:dyDescent="0.25">
      <c r="B1474" s="46">
        <f>SUBTOTAL(103,$C$10:C1474)</f>
        <v>1465</v>
      </c>
      <c r="C1474" s="157" t="s">
        <v>732</v>
      </c>
      <c r="D1474" s="24" t="s">
        <v>738</v>
      </c>
      <c r="E1474" s="24"/>
      <c r="F1474" s="24"/>
      <c r="G1474" s="227" t="s">
        <v>619</v>
      </c>
      <c r="H1474" s="208" t="s">
        <v>621</v>
      </c>
      <c r="I1474" s="241">
        <v>45429</v>
      </c>
      <c r="J1474" s="253">
        <v>0</v>
      </c>
      <c r="K1474" s="214">
        <v>-250</v>
      </c>
      <c r="L1474" s="250">
        <f t="shared" si="22"/>
        <v>3020966.5766363633</v>
      </c>
      <c r="M1474" s="263"/>
    </row>
    <row r="1475" spans="2:13" x14ac:dyDescent="0.25">
      <c r="B1475" s="46">
        <f>SUBTOTAL(103,$C$10:C1475)</f>
        <v>1466</v>
      </c>
      <c r="C1475" s="157" t="s">
        <v>683</v>
      </c>
      <c r="D1475" s="24" t="s">
        <v>648</v>
      </c>
      <c r="E1475" s="24"/>
      <c r="F1475" s="24"/>
      <c r="G1475" s="227" t="s">
        <v>1049</v>
      </c>
      <c r="H1475" s="208" t="s">
        <v>1048</v>
      </c>
      <c r="I1475" s="241">
        <v>45429</v>
      </c>
      <c r="J1475" s="253">
        <v>0</v>
      </c>
      <c r="K1475" s="214">
        <v>-3360</v>
      </c>
      <c r="L1475" s="250">
        <f t="shared" si="22"/>
        <v>3017606.5766363633</v>
      </c>
      <c r="M1475" s="263"/>
    </row>
    <row r="1476" spans="2:13" x14ac:dyDescent="0.25">
      <c r="B1476" s="46">
        <f>SUBTOTAL(103,$C$10:C1476)</f>
        <v>1467</v>
      </c>
      <c r="C1476" s="157" t="s">
        <v>694</v>
      </c>
      <c r="D1476" s="24" t="s">
        <v>608</v>
      </c>
      <c r="E1476" s="24"/>
      <c r="F1476" s="24"/>
      <c r="G1476" s="227" t="s">
        <v>1045</v>
      </c>
      <c r="H1476" s="208" t="s">
        <v>1046</v>
      </c>
      <c r="I1476" s="241">
        <v>45429</v>
      </c>
      <c r="J1476" s="253">
        <v>0</v>
      </c>
      <c r="K1476" s="214">
        <v>-22300</v>
      </c>
      <c r="L1476" s="250">
        <f t="shared" si="22"/>
        <v>2995306.5766363633</v>
      </c>
      <c r="M1476" s="263"/>
    </row>
    <row r="1477" spans="2:13" x14ac:dyDescent="0.25">
      <c r="B1477" s="46">
        <f>SUBTOTAL(103,$C$10:C1477)</f>
        <v>1468</v>
      </c>
      <c r="C1477" s="157" t="s">
        <v>603</v>
      </c>
      <c r="D1477" s="24" t="s">
        <v>607</v>
      </c>
      <c r="E1477" s="24"/>
      <c r="F1477" s="24"/>
      <c r="G1477" s="227" t="s">
        <v>1043</v>
      </c>
      <c r="H1477" s="216" t="s">
        <v>1044</v>
      </c>
      <c r="I1477" s="241">
        <v>45429</v>
      </c>
      <c r="J1477" s="253">
        <v>0</v>
      </c>
      <c r="K1477" s="214">
        <v>-2000</v>
      </c>
      <c r="L1477" s="250">
        <f t="shared" si="22"/>
        <v>2993306.5766363633</v>
      </c>
      <c r="M1477" s="263"/>
    </row>
    <row r="1478" spans="2:13" x14ac:dyDescent="0.25">
      <c r="B1478" s="46">
        <f>SUBTOTAL(103,$C$10:C1478)</f>
        <v>1469</v>
      </c>
      <c r="C1478" s="157" t="s">
        <v>605</v>
      </c>
      <c r="D1478" s="24" t="s">
        <v>607</v>
      </c>
      <c r="E1478" s="24"/>
      <c r="F1478" s="24"/>
      <c r="G1478" s="227" t="s">
        <v>1043</v>
      </c>
      <c r="H1478" s="216" t="s">
        <v>1044</v>
      </c>
      <c r="I1478" s="241">
        <v>45429</v>
      </c>
      <c r="J1478" s="253">
        <v>0</v>
      </c>
      <c r="K1478" s="214">
        <v>-9800</v>
      </c>
      <c r="L1478" s="250">
        <f t="shared" si="22"/>
        <v>2983506.5766363633</v>
      </c>
      <c r="M1478" s="263"/>
    </row>
    <row r="1479" spans="2:13" x14ac:dyDescent="0.25">
      <c r="B1479" s="46">
        <f>SUBTOTAL(103,$C$10:C1479)</f>
        <v>1470</v>
      </c>
      <c r="C1479" s="157" t="s">
        <v>667</v>
      </c>
      <c r="D1479" s="24" t="s">
        <v>648</v>
      </c>
      <c r="E1479" s="24"/>
      <c r="F1479" s="24"/>
      <c r="G1479" s="227" t="s">
        <v>585</v>
      </c>
      <c r="H1479" s="208" t="s">
        <v>586</v>
      </c>
      <c r="I1479" s="241">
        <v>45429</v>
      </c>
      <c r="J1479" s="253">
        <v>0</v>
      </c>
      <c r="K1479" s="214">
        <v>-10500</v>
      </c>
      <c r="L1479" s="250">
        <f t="shared" si="22"/>
        <v>2973006.5766363633</v>
      </c>
      <c r="M1479" s="263"/>
    </row>
    <row r="1480" spans="2:13" x14ac:dyDescent="0.25">
      <c r="B1480" s="46">
        <f>SUBTOTAL(103,$C$10:C1480)</f>
        <v>1471</v>
      </c>
      <c r="C1480" s="157" t="s">
        <v>667</v>
      </c>
      <c r="D1480" s="24" t="s">
        <v>648</v>
      </c>
      <c r="E1480" s="24"/>
      <c r="F1480" s="24"/>
      <c r="G1480" s="227" t="s">
        <v>1045</v>
      </c>
      <c r="H1480" s="208" t="s">
        <v>1046</v>
      </c>
      <c r="I1480" s="241">
        <v>45429</v>
      </c>
      <c r="J1480" s="253">
        <v>0</v>
      </c>
      <c r="K1480" s="214">
        <v>-11900</v>
      </c>
      <c r="L1480" s="250">
        <f t="shared" si="22"/>
        <v>2961106.5766363633</v>
      </c>
      <c r="M1480" s="263"/>
    </row>
    <row r="1481" spans="2:13" x14ac:dyDescent="0.25">
      <c r="B1481" s="46">
        <f>SUBTOTAL(103,$C$10:C1481)</f>
        <v>1472</v>
      </c>
      <c r="C1481" s="157" t="s">
        <v>131</v>
      </c>
      <c r="D1481" s="24" t="s">
        <v>750</v>
      </c>
      <c r="E1481" s="24"/>
      <c r="F1481" s="24"/>
      <c r="G1481" s="227" t="s">
        <v>588</v>
      </c>
      <c r="H1481" s="208" t="s">
        <v>589</v>
      </c>
      <c r="I1481" s="241">
        <v>45435</v>
      </c>
      <c r="J1481" s="253">
        <v>0</v>
      </c>
      <c r="K1481" s="214">
        <v>-240000</v>
      </c>
      <c r="L1481" s="250">
        <f t="shared" si="22"/>
        <v>2721106.5766363633</v>
      </c>
      <c r="M1481" s="263"/>
    </row>
    <row r="1482" spans="2:13" x14ac:dyDescent="0.25">
      <c r="B1482" s="46">
        <f>SUBTOTAL(103,$C$10:C1482)</f>
        <v>1473</v>
      </c>
      <c r="C1482" s="24" t="s">
        <v>1074</v>
      </c>
      <c r="D1482" s="24" t="s">
        <v>608</v>
      </c>
      <c r="E1482" s="24"/>
      <c r="F1482" s="24"/>
      <c r="G1482" s="227" t="s">
        <v>1045</v>
      </c>
      <c r="H1482" s="208" t="s">
        <v>1046</v>
      </c>
      <c r="I1482" s="241">
        <v>45435</v>
      </c>
      <c r="J1482" s="253">
        <v>0</v>
      </c>
      <c r="K1482" s="214">
        <v>-5000</v>
      </c>
      <c r="L1482" s="250">
        <f t="shared" si="22"/>
        <v>2716106.5766363633</v>
      </c>
      <c r="M1482" s="263"/>
    </row>
    <row r="1483" spans="2:13" x14ac:dyDescent="0.25">
      <c r="B1483" s="46">
        <f>SUBTOTAL(103,$C$10:C1483)</f>
        <v>1474</v>
      </c>
      <c r="C1483" s="157" t="s">
        <v>24</v>
      </c>
      <c r="D1483" s="24" t="s">
        <v>24</v>
      </c>
      <c r="E1483" s="24"/>
      <c r="F1483" s="24"/>
      <c r="G1483" s="203" t="s">
        <v>24</v>
      </c>
      <c r="H1483" s="203" t="s">
        <v>24</v>
      </c>
      <c r="I1483" s="241">
        <v>45436</v>
      </c>
      <c r="J1483" s="253">
        <v>0</v>
      </c>
      <c r="K1483" s="214">
        <v>-300000</v>
      </c>
      <c r="L1483" s="250">
        <f t="shared" si="22"/>
        <v>2416106.5766363633</v>
      </c>
      <c r="M1483" s="263"/>
    </row>
    <row r="1484" spans="2:13" x14ac:dyDescent="0.25">
      <c r="B1484" s="46">
        <f>SUBTOTAL(103,$C$10:C1484)</f>
        <v>1475</v>
      </c>
      <c r="C1484" s="157" t="s">
        <v>596</v>
      </c>
      <c r="D1484" s="24" t="s">
        <v>639</v>
      </c>
      <c r="E1484" s="24"/>
      <c r="F1484" s="24"/>
      <c r="G1484" s="203" t="s">
        <v>581</v>
      </c>
      <c r="H1484" s="208" t="s">
        <v>434</v>
      </c>
      <c r="I1484" s="241">
        <v>45436</v>
      </c>
      <c r="J1484" s="253">
        <v>0</v>
      </c>
      <c r="K1484" s="214">
        <v>-3100</v>
      </c>
      <c r="L1484" s="250">
        <f t="shared" si="22"/>
        <v>2413006.5766363633</v>
      </c>
      <c r="M1484" s="263"/>
    </row>
    <row r="1485" spans="2:13" x14ac:dyDescent="0.25">
      <c r="B1485" s="46">
        <f>SUBTOTAL(103,$C$10:C1485)</f>
        <v>1476</v>
      </c>
      <c r="C1485" s="157" t="s">
        <v>736</v>
      </c>
      <c r="D1485" s="24" t="s">
        <v>738</v>
      </c>
      <c r="E1485" s="24"/>
      <c r="F1485" s="24"/>
      <c r="G1485" s="227" t="s">
        <v>619</v>
      </c>
      <c r="H1485" s="208" t="s">
        <v>621</v>
      </c>
      <c r="I1485" s="241">
        <v>45436</v>
      </c>
      <c r="J1485" s="253">
        <v>0</v>
      </c>
      <c r="K1485" s="214">
        <v>-1300</v>
      </c>
      <c r="L1485" s="250">
        <f t="shared" ref="L1485:L1548" si="23">J1485+L1484+K1485</f>
        <v>2411706.5766363633</v>
      </c>
      <c r="M1485" s="263"/>
    </row>
    <row r="1486" spans="2:13" x14ac:dyDescent="0.25">
      <c r="B1486" s="46">
        <f>SUBTOTAL(103,$C$10:C1486)</f>
        <v>1477</v>
      </c>
      <c r="C1486" s="157" t="s">
        <v>625</v>
      </c>
      <c r="D1486" s="24" t="s">
        <v>608</v>
      </c>
      <c r="E1486" s="24"/>
      <c r="F1486" s="24"/>
      <c r="G1486" s="227" t="s">
        <v>641</v>
      </c>
      <c r="H1486" s="208" t="s">
        <v>642</v>
      </c>
      <c r="I1486" s="241">
        <v>45436</v>
      </c>
      <c r="J1486" s="253">
        <v>0</v>
      </c>
      <c r="K1486" s="214">
        <v>-5580</v>
      </c>
      <c r="L1486" s="250">
        <f t="shared" si="23"/>
        <v>2406126.5766363633</v>
      </c>
      <c r="M1486" s="263"/>
    </row>
    <row r="1487" spans="2:13" x14ac:dyDescent="0.25">
      <c r="B1487" s="46">
        <f>SUBTOTAL(103,$C$10:C1487)</f>
        <v>1478</v>
      </c>
      <c r="C1487" s="157" t="s">
        <v>625</v>
      </c>
      <c r="D1487" s="24" t="s">
        <v>752</v>
      </c>
      <c r="E1487" s="24"/>
      <c r="F1487" s="24"/>
      <c r="G1487" s="227" t="s">
        <v>641</v>
      </c>
      <c r="H1487" s="208" t="s">
        <v>642</v>
      </c>
      <c r="I1487" s="241">
        <v>45436</v>
      </c>
      <c r="J1487" s="253">
        <v>0</v>
      </c>
      <c r="K1487" s="214">
        <v>-15000</v>
      </c>
      <c r="L1487" s="250">
        <f t="shared" si="23"/>
        <v>2391126.5766363633</v>
      </c>
      <c r="M1487" s="263"/>
    </row>
    <row r="1488" spans="2:13" x14ac:dyDescent="0.25">
      <c r="B1488" s="46">
        <f>SUBTOTAL(103,$C$10:C1488)</f>
        <v>1479</v>
      </c>
      <c r="C1488" s="24" t="s">
        <v>598</v>
      </c>
      <c r="D1488" s="24" t="s">
        <v>607</v>
      </c>
      <c r="E1488" s="24"/>
      <c r="F1488" s="24"/>
      <c r="G1488" s="203" t="s">
        <v>581</v>
      </c>
      <c r="H1488" s="208" t="s">
        <v>434</v>
      </c>
      <c r="I1488" s="241">
        <v>45436</v>
      </c>
      <c r="J1488" s="253">
        <v>0</v>
      </c>
      <c r="K1488" s="214">
        <v>-20000</v>
      </c>
      <c r="L1488" s="250">
        <f t="shared" si="23"/>
        <v>2371126.5766363633</v>
      </c>
      <c r="M1488" s="263"/>
    </row>
    <row r="1489" spans="2:13" x14ac:dyDescent="0.25">
      <c r="B1489" s="46">
        <f>SUBTOTAL(103,$C$10:C1489)</f>
        <v>1480</v>
      </c>
      <c r="C1489" s="24" t="s">
        <v>598</v>
      </c>
      <c r="D1489" s="24" t="s">
        <v>608</v>
      </c>
      <c r="E1489" s="24"/>
      <c r="F1489" s="24"/>
      <c r="G1489" s="227" t="s">
        <v>641</v>
      </c>
      <c r="H1489" s="208" t="s">
        <v>642</v>
      </c>
      <c r="I1489" s="241">
        <v>45436</v>
      </c>
      <c r="J1489" s="253">
        <v>0</v>
      </c>
      <c r="K1489" s="214">
        <v>-6300</v>
      </c>
      <c r="L1489" s="250">
        <f t="shared" si="23"/>
        <v>2364826.5766363633</v>
      </c>
      <c r="M1489" s="263"/>
    </row>
    <row r="1490" spans="2:13" x14ac:dyDescent="0.25">
      <c r="B1490" s="46">
        <f>SUBTOTAL(103,$C$10:C1490)</f>
        <v>1481</v>
      </c>
      <c r="C1490" s="24" t="s">
        <v>598</v>
      </c>
      <c r="D1490" s="24" t="s">
        <v>648</v>
      </c>
      <c r="E1490" s="24"/>
      <c r="F1490" s="24"/>
      <c r="G1490" s="227" t="s">
        <v>746</v>
      </c>
      <c r="H1490" s="208" t="s">
        <v>747</v>
      </c>
      <c r="I1490" s="241">
        <v>45436</v>
      </c>
      <c r="J1490" s="253">
        <v>0</v>
      </c>
      <c r="K1490" s="214">
        <v>-35000</v>
      </c>
      <c r="L1490" s="250">
        <f t="shared" si="23"/>
        <v>2329826.5766363633</v>
      </c>
      <c r="M1490" s="263"/>
    </row>
    <row r="1491" spans="2:13" x14ac:dyDescent="0.25">
      <c r="B1491" s="46">
        <f>SUBTOTAL(103,$C$10:C1491)</f>
        <v>1482</v>
      </c>
      <c r="C1491" s="157" t="s">
        <v>600</v>
      </c>
      <c r="D1491" s="24" t="s">
        <v>608</v>
      </c>
      <c r="E1491" s="24"/>
      <c r="F1491" s="24"/>
      <c r="G1491" s="227" t="s">
        <v>1049</v>
      </c>
      <c r="H1491" s="208" t="s">
        <v>1048</v>
      </c>
      <c r="I1491" s="241">
        <v>45436</v>
      </c>
      <c r="J1491" s="253">
        <v>0</v>
      </c>
      <c r="K1491" s="214">
        <v>-11760</v>
      </c>
      <c r="L1491" s="250">
        <f t="shared" si="23"/>
        <v>2318066.5766363633</v>
      </c>
      <c r="M1491" s="263"/>
    </row>
    <row r="1492" spans="2:13" x14ac:dyDescent="0.25">
      <c r="B1492" s="46">
        <f>SUBTOTAL(103,$C$10:C1492)</f>
        <v>1483</v>
      </c>
      <c r="C1492" s="157" t="s">
        <v>751</v>
      </c>
      <c r="D1492" s="24" t="s">
        <v>738</v>
      </c>
      <c r="E1492" s="24"/>
      <c r="F1492" s="24"/>
      <c r="G1492" s="227" t="s">
        <v>619</v>
      </c>
      <c r="H1492" s="208" t="s">
        <v>621</v>
      </c>
      <c r="I1492" s="241">
        <v>45436</v>
      </c>
      <c r="J1492" s="253">
        <v>0</v>
      </c>
      <c r="K1492" s="214">
        <v>-400</v>
      </c>
      <c r="L1492" s="250">
        <f t="shared" si="23"/>
        <v>2317666.5766363633</v>
      </c>
      <c r="M1492" s="263"/>
    </row>
    <row r="1493" spans="2:13" x14ac:dyDescent="0.25">
      <c r="B1493" s="46">
        <f>SUBTOTAL(103,$C$10:C1493)</f>
        <v>1484</v>
      </c>
      <c r="C1493" s="157" t="s">
        <v>682</v>
      </c>
      <c r="D1493" s="24" t="s">
        <v>608</v>
      </c>
      <c r="E1493" s="24"/>
      <c r="F1493" s="24"/>
      <c r="G1493" s="227" t="s">
        <v>1045</v>
      </c>
      <c r="H1493" s="208" t="s">
        <v>1046</v>
      </c>
      <c r="I1493" s="241">
        <v>45436</v>
      </c>
      <c r="J1493" s="253">
        <v>0</v>
      </c>
      <c r="K1493" s="214">
        <v>-2100</v>
      </c>
      <c r="L1493" s="250">
        <f t="shared" si="23"/>
        <v>2315566.5766363633</v>
      </c>
      <c r="M1493" s="263"/>
    </row>
    <row r="1494" spans="2:13" x14ac:dyDescent="0.25">
      <c r="B1494" s="46">
        <f>SUBTOTAL(103,$C$10:C1494)</f>
        <v>1485</v>
      </c>
      <c r="C1494" s="157" t="s">
        <v>677</v>
      </c>
      <c r="D1494" s="24" t="s">
        <v>688</v>
      </c>
      <c r="E1494" s="24"/>
      <c r="F1494" s="24"/>
      <c r="G1494" s="227" t="s">
        <v>641</v>
      </c>
      <c r="H1494" s="208" t="s">
        <v>642</v>
      </c>
      <c r="I1494" s="241">
        <v>45436</v>
      </c>
      <c r="J1494" s="253">
        <v>0</v>
      </c>
      <c r="K1494" s="214">
        <v>-11500</v>
      </c>
      <c r="L1494" s="250">
        <f t="shared" si="23"/>
        <v>2304066.5766363633</v>
      </c>
      <c r="M1494" s="263"/>
    </row>
    <row r="1495" spans="2:13" x14ac:dyDescent="0.25">
      <c r="B1495" s="46">
        <f>SUBTOTAL(103,$C$10:C1495)</f>
        <v>1486</v>
      </c>
      <c r="C1495" s="157" t="s">
        <v>601</v>
      </c>
      <c r="D1495" s="24" t="s">
        <v>648</v>
      </c>
      <c r="E1495" s="24"/>
      <c r="F1495" s="24"/>
      <c r="G1495" s="227" t="s">
        <v>1049</v>
      </c>
      <c r="H1495" s="208" t="s">
        <v>1048</v>
      </c>
      <c r="I1495" s="241">
        <v>45436</v>
      </c>
      <c r="J1495" s="253">
        <v>0</v>
      </c>
      <c r="K1495" s="214">
        <v>-17331</v>
      </c>
      <c r="L1495" s="250">
        <f t="shared" si="23"/>
        <v>2286735.5766363633</v>
      </c>
      <c r="M1495" s="263"/>
    </row>
    <row r="1496" spans="2:13" x14ac:dyDescent="0.25">
      <c r="B1496" s="46">
        <f>SUBTOTAL(103,$C$10:C1496)</f>
        <v>1487</v>
      </c>
      <c r="C1496" s="154" t="s">
        <v>692</v>
      </c>
      <c r="D1496" s="24" t="s">
        <v>608</v>
      </c>
      <c r="E1496" s="24"/>
      <c r="F1496" s="24"/>
      <c r="G1496" s="203" t="s">
        <v>581</v>
      </c>
      <c r="H1496" s="208" t="s">
        <v>434</v>
      </c>
      <c r="I1496" s="241">
        <v>45436</v>
      </c>
      <c r="J1496" s="253">
        <v>0</v>
      </c>
      <c r="K1496" s="214">
        <v>-12603</v>
      </c>
      <c r="L1496" s="250">
        <f t="shared" si="23"/>
        <v>2274132.5766363633</v>
      </c>
      <c r="M1496" s="263"/>
    </row>
    <row r="1497" spans="2:13" x14ac:dyDescent="0.25">
      <c r="B1497" s="46">
        <f>SUBTOTAL(103,$C$10:C1497)</f>
        <v>1488</v>
      </c>
      <c r="C1497" s="157" t="s">
        <v>693</v>
      </c>
      <c r="D1497" s="24" t="s">
        <v>608</v>
      </c>
      <c r="E1497" s="24"/>
      <c r="F1497" s="24"/>
      <c r="G1497" s="203" t="s">
        <v>581</v>
      </c>
      <c r="H1497" s="208" t="s">
        <v>434</v>
      </c>
      <c r="I1497" s="241">
        <v>45436</v>
      </c>
      <c r="J1497" s="253">
        <v>0</v>
      </c>
      <c r="K1497" s="214">
        <v>-7000</v>
      </c>
      <c r="L1497" s="250">
        <f t="shared" si="23"/>
        <v>2267132.5766363633</v>
      </c>
      <c r="M1497" s="263"/>
    </row>
    <row r="1498" spans="2:13" x14ac:dyDescent="0.25">
      <c r="B1498" s="46">
        <f>SUBTOTAL(103,$C$10:C1498)</f>
        <v>1489</v>
      </c>
      <c r="C1498" s="157" t="s">
        <v>596</v>
      </c>
      <c r="D1498" s="24" t="s">
        <v>608</v>
      </c>
      <c r="E1498" s="24"/>
      <c r="F1498" s="24"/>
      <c r="G1498" s="203" t="s">
        <v>581</v>
      </c>
      <c r="H1498" s="208" t="s">
        <v>434</v>
      </c>
      <c r="I1498" s="241">
        <v>45436</v>
      </c>
      <c r="J1498" s="253">
        <v>0</v>
      </c>
      <c r="K1498" s="214">
        <v>-70000</v>
      </c>
      <c r="L1498" s="250">
        <f t="shared" si="23"/>
        <v>2197132.5766363633</v>
      </c>
      <c r="M1498" s="263"/>
    </row>
    <row r="1499" spans="2:13" x14ac:dyDescent="0.25">
      <c r="B1499" s="46">
        <f>SUBTOTAL(103,$C$10:C1499)</f>
        <v>1490</v>
      </c>
      <c r="C1499" s="24" t="s">
        <v>598</v>
      </c>
      <c r="D1499" s="24" t="s">
        <v>608</v>
      </c>
      <c r="E1499" s="24"/>
      <c r="F1499" s="24"/>
      <c r="G1499" s="203" t="s">
        <v>581</v>
      </c>
      <c r="H1499" s="208" t="s">
        <v>434</v>
      </c>
      <c r="I1499" s="241">
        <v>45436</v>
      </c>
      <c r="J1499" s="253">
        <v>0</v>
      </c>
      <c r="K1499" s="214">
        <v>-49000</v>
      </c>
      <c r="L1499" s="250">
        <f t="shared" si="23"/>
        <v>2148132.5766363633</v>
      </c>
      <c r="M1499" s="263"/>
    </row>
    <row r="1500" spans="2:13" x14ac:dyDescent="0.25">
      <c r="B1500" s="46">
        <f>SUBTOTAL(103,$C$10:C1500)</f>
        <v>1491</v>
      </c>
      <c r="C1500" s="157" t="s">
        <v>597</v>
      </c>
      <c r="D1500" s="24" t="s">
        <v>608</v>
      </c>
      <c r="E1500" s="24"/>
      <c r="F1500" s="24"/>
      <c r="G1500" s="203" t="s">
        <v>581</v>
      </c>
      <c r="H1500" s="208" t="s">
        <v>434</v>
      </c>
      <c r="I1500" s="241">
        <v>45436</v>
      </c>
      <c r="J1500" s="253">
        <v>0</v>
      </c>
      <c r="K1500" s="214">
        <v>-42000</v>
      </c>
      <c r="L1500" s="250">
        <f t="shared" si="23"/>
        <v>2106132.5766363633</v>
      </c>
      <c r="M1500" s="263"/>
    </row>
    <row r="1501" spans="2:13" x14ac:dyDescent="0.25">
      <c r="B1501" s="46">
        <f>SUBTOTAL(103,$C$10:C1501)</f>
        <v>1492</v>
      </c>
      <c r="C1501" s="157" t="s">
        <v>665</v>
      </c>
      <c r="D1501" s="24" t="s">
        <v>648</v>
      </c>
      <c r="E1501" s="24"/>
      <c r="F1501" s="24"/>
      <c r="G1501" s="227" t="s">
        <v>1045</v>
      </c>
      <c r="H1501" s="208" t="s">
        <v>1046</v>
      </c>
      <c r="I1501" s="241">
        <v>45436</v>
      </c>
      <c r="J1501" s="253">
        <v>0</v>
      </c>
      <c r="K1501" s="214">
        <v>-26600</v>
      </c>
      <c r="L1501" s="250">
        <f t="shared" si="23"/>
        <v>2079532.5766363633</v>
      </c>
      <c r="M1501" s="263"/>
    </row>
    <row r="1502" spans="2:13" x14ac:dyDescent="0.25">
      <c r="B1502" s="46">
        <f>SUBTOTAL(103,$C$10:C1502)</f>
        <v>1493</v>
      </c>
      <c r="C1502" s="24" t="s">
        <v>1082</v>
      </c>
      <c r="D1502" s="24" t="s">
        <v>648</v>
      </c>
      <c r="E1502" s="24"/>
      <c r="F1502" s="24"/>
      <c r="G1502" s="227" t="s">
        <v>585</v>
      </c>
      <c r="H1502" s="208" t="s">
        <v>586</v>
      </c>
      <c r="I1502" s="241">
        <v>45436</v>
      </c>
      <c r="J1502" s="253">
        <v>0</v>
      </c>
      <c r="K1502" s="214">
        <v>-4200</v>
      </c>
      <c r="L1502" s="250">
        <f t="shared" si="23"/>
        <v>2075332.5766363633</v>
      </c>
      <c r="M1502" s="263"/>
    </row>
    <row r="1503" spans="2:13" x14ac:dyDescent="0.25">
      <c r="B1503" s="46">
        <f>SUBTOTAL(103,$C$10:C1503)</f>
        <v>1494</v>
      </c>
      <c r="C1503" s="157" t="s">
        <v>737</v>
      </c>
      <c r="D1503" s="24" t="s">
        <v>738</v>
      </c>
      <c r="E1503" s="24"/>
      <c r="F1503" s="24"/>
      <c r="G1503" s="227" t="s">
        <v>619</v>
      </c>
      <c r="H1503" s="208" t="s">
        <v>621</v>
      </c>
      <c r="I1503" s="241">
        <v>45436</v>
      </c>
      <c r="J1503" s="253">
        <v>0</v>
      </c>
      <c r="K1503" s="214">
        <v>-200</v>
      </c>
      <c r="L1503" s="250">
        <f t="shared" si="23"/>
        <v>2075132.5766363633</v>
      </c>
      <c r="M1503" s="263"/>
    </row>
    <row r="1504" spans="2:13" x14ac:dyDescent="0.25">
      <c r="B1504" s="46">
        <f>SUBTOTAL(103,$C$10:C1504)</f>
        <v>1495</v>
      </c>
      <c r="C1504" s="157" t="s">
        <v>732</v>
      </c>
      <c r="D1504" s="24" t="s">
        <v>738</v>
      </c>
      <c r="E1504" s="24"/>
      <c r="F1504" s="24"/>
      <c r="G1504" s="227" t="s">
        <v>619</v>
      </c>
      <c r="H1504" s="208" t="s">
        <v>621</v>
      </c>
      <c r="I1504" s="241">
        <v>45436</v>
      </c>
      <c r="J1504" s="253">
        <v>0</v>
      </c>
      <c r="K1504" s="214">
        <v>-250</v>
      </c>
      <c r="L1504" s="250">
        <f t="shared" si="23"/>
        <v>2074882.5766363633</v>
      </c>
      <c r="M1504" s="263"/>
    </row>
    <row r="1505" spans="2:13" x14ac:dyDescent="0.25">
      <c r="B1505" s="46">
        <f>SUBTOTAL(103,$C$10:C1505)</f>
        <v>1496</v>
      </c>
      <c r="C1505" s="157" t="s">
        <v>683</v>
      </c>
      <c r="D1505" s="24" t="s">
        <v>648</v>
      </c>
      <c r="E1505" s="24"/>
      <c r="F1505" s="24"/>
      <c r="G1505" s="227" t="s">
        <v>1049</v>
      </c>
      <c r="H1505" s="208" t="s">
        <v>1048</v>
      </c>
      <c r="I1505" s="241">
        <v>45436</v>
      </c>
      <c r="J1505" s="253">
        <v>0</v>
      </c>
      <c r="K1505" s="214">
        <v>-3360</v>
      </c>
      <c r="L1505" s="250">
        <f t="shared" si="23"/>
        <v>2071522.5766363633</v>
      </c>
      <c r="M1505" s="263"/>
    </row>
    <row r="1506" spans="2:13" x14ac:dyDescent="0.25">
      <c r="B1506" s="46">
        <f>SUBTOTAL(103,$C$10:C1506)</f>
        <v>1497</v>
      </c>
      <c r="C1506" s="157" t="s">
        <v>694</v>
      </c>
      <c r="D1506" s="24" t="s">
        <v>608</v>
      </c>
      <c r="E1506" s="24"/>
      <c r="F1506" s="24"/>
      <c r="G1506" s="227" t="s">
        <v>1045</v>
      </c>
      <c r="H1506" s="208" t="s">
        <v>1046</v>
      </c>
      <c r="I1506" s="241">
        <v>45436</v>
      </c>
      <c r="J1506" s="253">
        <v>0</v>
      </c>
      <c r="K1506" s="214">
        <v>-22400</v>
      </c>
      <c r="L1506" s="250">
        <f t="shared" si="23"/>
        <v>2049122.5766363633</v>
      </c>
      <c r="M1506" s="263"/>
    </row>
    <row r="1507" spans="2:13" x14ac:dyDescent="0.25">
      <c r="B1507" s="46">
        <f>SUBTOTAL(103,$C$10:C1507)</f>
        <v>1498</v>
      </c>
      <c r="C1507" s="157" t="s">
        <v>603</v>
      </c>
      <c r="D1507" s="24" t="s">
        <v>607</v>
      </c>
      <c r="E1507" s="24"/>
      <c r="F1507" s="24"/>
      <c r="G1507" s="227" t="s">
        <v>1043</v>
      </c>
      <c r="H1507" s="216" t="s">
        <v>1044</v>
      </c>
      <c r="I1507" s="241">
        <v>45436</v>
      </c>
      <c r="J1507" s="253">
        <v>0</v>
      </c>
      <c r="K1507" s="214">
        <v>-2000</v>
      </c>
      <c r="L1507" s="250">
        <f t="shared" si="23"/>
        <v>2047122.5766363633</v>
      </c>
      <c r="M1507" s="263"/>
    </row>
    <row r="1508" spans="2:13" x14ac:dyDescent="0.25">
      <c r="B1508" s="46">
        <f>SUBTOTAL(103,$C$10:C1508)</f>
        <v>1499</v>
      </c>
      <c r="C1508" s="157" t="s">
        <v>667</v>
      </c>
      <c r="D1508" s="24" t="s">
        <v>648</v>
      </c>
      <c r="E1508" s="24"/>
      <c r="F1508" s="24"/>
      <c r="G1508" s="227" t="s">
        <v>585</v>
      </c>
      <c r="H1508" s="208" t="s">
        <v>586</v>
      </c>
      <c r="I1508" s="241">
        <v>45436</v>
      </c>
      <c r="J1508" s="253">
        <v>0</v>
      </c>
      <c r="K1508" s="214">
        <v>-16800</v>
      </c>
      <c r="L1508" s="250">
        <f t="shared" si="23"/>
        <v>2030322.5766363633</v>
      </c>
      <c r="M1508" s="263"/>
    </row>
    <row r="1509" spans="2:13" x14ac:dyDescent="0.25">
      <c r="B1509" s="46">
        <f>SUBTOTAL(103,$C$10:C1509)</f>
        <v>1500</v>
      </c>
      <c r="C1509" s="157" t="s">
        <v>667</v>
      </c>
      <c r="D1509" s="24" t="s">
        <v>648</v>
      </c>
      <c r="E1509" s="24"/>
      <c r="F1509" s="24"/>
      <c r="G1509" s="227" t="s">
        <v>1045</v>
      </c>
      <c r="H1509" s="208" t="s">
        <v>1046</v>
      </c>
      <c r="I1509" s="241">
        <v>45436</v>
      </c>
      <c r="J1509" s="253">
        <v>0</v>
      </c>
      <c r="K1509" s="214">
        <v>-11900</v>
      </c>
      <c r="L1509" s="250">
        <f t="shared" si="23"/>
        <v>2018422.5766363633</v>
      </c>
      <c r="M1509" s="263"/>
    </row>
    <row r="1510" spans="2:13" x14ac:dyDescent="0.25">
      <c r="B1510" s="46">
        <f>SUBTOTAL(103,$C$10:C1510)</f>
        <v>1501</v>
      </c>
      <c r="C1510" s="157" t="s">
        <v>753</v>
      </c>
      <c r="D1510" s="24" t="s">
        <v>754</v>
      </c>
      <c r="E1510" s="24"/>
      <c r="F1510" s="24"/>
      <c r="G1510" s="203" t="s">
        <v>581</v>
      </c>
      <c r="H1510" s="208" t="s">
        <v>434</v>
      </c>
      <c r="I1510" s="241">
        <v>45436</v>
      </c>
      <c r="J1510" s="253">
        <v>6820</v>
      </c>
      <c r="K1510" s="214">
        <v>0</v>
      </c>
      <c r="L1510" s="250">
        <f t="shared" si="23"/>
        <v>2025242.5766363633</v>
      </c>
      <c r="M1510" s="263"/>
    </row>
    <row r="1511" spans="2:13" x14ac:dyDescent="0.25">
      <c r="B1511" s="46">
        <f>SUBTOTAL(103,$C$10:C1511)</f>
        <v>1502</v>
      </c>
      <c r="C1511" s="157" t="s">
        <v>755</v>
      </c>
      <c r="D1511" s="24" t="s">
        <v>756</v>
      </c>
      <c r="E1511" s="24"/>
      <c r="F1511" s="24"/>
      <c r="G1511" s="227" t="s">
        <v>644</v>
      </c>
      <c r="H1511" s="208" t="s">
        <v>719</v>
      </c>
      <c r="I1511" s="241">
        <v>45442</v>
      </c>
      <c r="J1511" s="253">
        <v>0</v>
      </c>
      <c r="K1511" s="214">
        <f>-1298-558</f>
        <v>-1856</v>
      </c>
      <c r="L1511" s="250">
        <f t="shared" si="23"/>
        <v>2023386.5766363633</v>
      </c>
      <c r="M1511" s="263"/>
    </row>
    <row r="1512" spans="2:13" x14ac:dyDescent="0.25">
      <c r="B1512" s="46">
        <f>SUBTOTAL(103,$C$10:C1512)</f>
        <v>1503</v>
      </c>
      <c r="C1512" s="157" t="s">
        <v>758</v>
      </c>
      <c r="D1512" s="24" t="s">
        <v>759</v>
      </c>
      <c r="E1512" s="24"/>
      <c r="F1512" s="24"/>
      <c r="G1512" s="203" t="s">
        <v>24</v>
      </c>
      <c r="H1512" s="203" t="s">
        <v>24</v>
      </c>
      <c r="I1512" s="241">
        <v>45442</v>
      </c>
      <c r="J1512" s="253">
        <v>0</v>
      </c>
      <c r="K1512" s="214">
        <v>-1500</v>
      </c>
      <c r="L1512" s="250">
        <f t="shared" si="23"/>
        <v>2021886.5766363633</v>
      </c>
      <c r="M1512" s="263"/>
    </row>
    <row r="1513" spans="2:13" x14ac:dyDescent="0.25">
      <c r="B1513" s="46">
        <f>SUBTOTAL(103,$C$10:C1513)</f>
        <v>1504</v>
      </c>
      <c r="C1513" s="157" t="s">
        <v>736</v>
      </c>
      <c r="D1513" s="24" t="s">
        <v>738</v>
      </c>
      <c r="E1513" s="24"/>
      <c r="F1513" s="24"/>
      <c r="G1513" s="227" t="s">
        <v>619</v>
      </c>
      <c r="H1513" s="208" t="s">
        <v>621</v>
      </c>
      <c r="I1513" s="241">
        <v>45443</v>
      </c>
      <c r="J1513" s="253">
        <v>0</v>
      </c>
      <c r="K1513" s="214">
        <v>-1450</v>
      </c>
      <c r="L1513" s="250">
        <f t="shared" si="23"/>
        <v>2020436.5766363633</v>
      </c>
      <c r="M1513" s="263"/>
    </row>
    <row r="1514" spans="2:13" x14ac:dyDescent="0.25">
      <c r="B1514" s="46">
        <f>SUBTOTAL(103,$C$10:C1514)</f>
        <v>1505</v>
      </c>
      <c r="C1514" s="157" t="s">
        <v>625</v>
      </c>
      <c r="D1514" s="24" t="s">
        <v>608</v>
      </c>
      <c r="E1514" s="24"/>
      <c r="F1514" s="24"/>
      <c r="G1514" s="227" t="s">
        <v>641</v>
      </c>
      <c r="H1514" s="208" t="s">
        <v>642</v>
      </c>
      <c r="I1514" s="241">
        <v>45443</v>
      </c>
      <c r="J1514" s="253">
        <v>0</v>
      </c>
      <c r="K1514" s="214">
        <v>-4810</v>
      </c>
      <c r="L1514" s="250">
        <f t="shared" si="23"/>
        <v>2015626.5766363633</v>
      </c>
      <c r="M1514" s="263"/>
    </row>
    <row r="1515" spans="2:13" x14ac:dyDescent="0.25">
      <c r="B1515" s="46">
        <f>SUBTOTAL(103,$C$10:C1515)</f>
        <v>1506</v>
      </c>
      <c r="C1515" s="24" t="s">
        <v>598</v>
      </c>
      <c r="D1515" s="24" t="s">
        <v>607</v>
      </c>
      <c r="E1515" s="24"/>
      <c r="F1515" s="24"/>
      <c r="G1515" s="203" t="s">
        <v>581</v>
      </c>
      <c r="H1515" s="208" t="s">
        <v>434</v>
      </c>
      <c r="I1515" s="241">
        <v>45443</v>
      </c>
      <c r="J1515" s="253">
        <v>0</v>
      </c>
      <c r="K1515" s="214">
        <v>-20000</v>
      </c>
      <c r="L1515" s="250">
        <f t="shared" si="23"/>
        <v>1995626.5766363633</v>
      </c>
      <c r="M1515" s="263"/>
    </row>
    <row r="1516" spans="2:13" x14ac:dyDescent="0.25">
      <c r="B1516" s="46">
        <f>SUBTOTAL(103,$C$10:C1516)</f>
        <v>1507</v>
      </c>
      <c r="C1516" s="24" t="s">
        <v>598</v>
      </c>
      <c r="D1516" s="24" t="s">
        <v>608</v>
      </c>
      <c r="E1516" s="24"/>
      <c r="F1516" s="24"/>
      <c r="G1516" s="227" t="s">
        <v>641</v>
      </c>
      <c r="H1516" s="208" t="s">
        <v>642</v>
      </c>
      <c r="I1516" s="241">
        <v>45443</v>
      </c>
      <c r="J1516" s="253">
        <v>0</v>
      </c>
      <c r="K1516" s="214">
        <v>-6300</v>
      </c>
      <c r="L1516" s="250">
        <f t="shared" si="23"/>
        <v>1989326.5766363633</v>
      </c>
      <c r="M1516" s="263"/>
    </row>
    <row r="1517" spans="2:13" x14ac:dyDescent="0.25">
      <c r="B1517" s="46">
        <f>SUBTOTAL(103,$C$10:C1517)</f>
        <v>1508</v>
      </c>
      <c r="C1517" s="157" t="s">
        <v>600</v>
      </c>
      <c r="D1517" s="24" t="s">
        <v>608</v>
      </c>
      <c r="E1517" s="24"/>
      <c r="F1517" s="24"/>
      <c r="G1517" s="227" t="s">
        <v>1049</v>
      </c>
      <c r="H1517" s="208" t="s">
        <v>1048</v>
      </c>
      <c r="I1517" s="241">
        <v>45443</v>
      </c>
      <c r="J1517" s="253">
        <v>0</v>
      </c>
      <c r="K1517" s="214">
        <v>-11760</v>
      </c>
      <c r="L1517" s="250">
        <f t="shared" si="23"/>
        <v>1977566.5766363633</v>
      </c>
      <c r="M1517" s="263"/>
    </row>
    <row r="1518" spans="2:13" x14ac:dyDescent="0.25">
      <c r="B1518" s="46">
        <f>SUBTOTAL(103,$C$10:C1518)</f>
        <v>1509</v>
      </c>
      <c r="C1518" s="157" t="s">
        <v>751</v>
      </c>
      <c r="D1518" s="24" t="s">
        <v>738</v>
      </c>
      <c r="E1518" s="24"/>
      <c r="F1518" s="24"/>
      <c r="G1518" s="227" t="s">
        <v>619</v>
      </c>
      <c r="H1518" s="208" t="s">
        <v>621</v>
      </c>
      <c r="I1518" s="241">
        <v>45443</v>
      </c>
      <c r="J1518" s="253">
        <v>0</v>
      </c>
      <c r="K1518" s="214">
        <v>-950</v>
      </c>
      <c r="L1518" s="250">
        <f t="shared" si="23"/>
        <v>1976616.5766363633</v>
      </c>
      <c r="M1518" s="263"/>
    </row>
    <row r="1519" spans="2:13" x14ac:dyDescent="0.25">
      <c r="B1519" s="46">
        <f>SUBTOTAL(103,$C$10:C1519)</f>
        <v>1510</v>
      </c>
      <c r="C1519" s="157" t="s">
        <v>682</v>
      </c>
      <c r="D1519" s="24" t="s">
        <v>608</v>
      </c>
      <c r="E1519" s="24"/>
      <c r="F1519" s="24"/>
      <c r="G1519" s="227" t="s">
        <v>1045</v>
      </c>
      <c r="H1519" s="208" t="s">
        <v>1046</v>
      </c>
      <c r="I1519" s="241">
        <v>45443</v>
      </c>
      <c r="J1519" s="253">
        <v>0</v>
      </c>
      <c r="K1519" s="214">
        <v>-2100</v>
      </c>
      <c r="L1519" s="250">
        <f t="shared" si="23"/>
        <v>1974516.5766363633</v>
      </c>
      <c r="M1519" s="263"/>
    </row>
    <row r="1520" spans="2:13" x14ac:dyDescent="0.25">
      <c r="B1520" s="46">
        <f>SUBTOTAL(103,$C$10:C1520)</f>
        <v>1511</v>
      </c>
      <c r="C1520" s="157" t="s">
        <v>601</v>
      </c>
      <c r="D1520" s="24" t="s">
        <v>648</v>
      </c>
      <c r="E1520" s="24"/>
      <c r="F1520" s="24"/>
      <c r="G1520" s="227" t="s">
        <v>1049</v>
      </c>
      <c r="H1520" s="208" t="s">
        <v>1048</v>
      </c>
      <c r="I1520" s="241">
        <v>45443</v>
      </c>
      <c r="J1520" s="253">
        <v>0</v>
      </c>
      <c r="K1520" s="214">
        <v>-5331</v>
      </c>
      <c r="L1520" s="250">
        <f t="shared" si="23"/>
        <v>1969185.5766363633</v>
      </c>
      <c r="M1520" s="263"/>
    </row>
    <row r="1521" spans="2:13" x14ac:dyDescent="0.25">
      <c r="B1521" s="46">
        <f>SUBTOTAL(103,$C$10:C1521)</f>
        <v>1512</v>
      </c>
      <c r="C1521" s="157" t="s">
        <v>665</v>
      </c>
      <c r="D1521" s="24" t="s">
        <v>648</v>
      </c>
      <c r="E1521" s="24"/>
      <c r="F1521" s="24"/>
      <c r="G1521" s="227" t="s">
        <v>1045</v>
      </c>
      <c r="H1521" s="208" t="s">
        <v>1046</v>
      </c>
      <c r="I1521" s="241">
        <v>45443</v>
      </c>
      <c r="J1521" s="253">
        <v>0</v>
      </c>
      <c r="K1521" s="214">
        <v>-24500</v>
      </c>
      <c r="L1521" s="250">
        <f t="shared" si="23"/>
        <v>1944685.5766363633</v>
      </c>
      <c r="M1521" s="263"/>
    </row>
    <row r="1522" spans="2:13" x14ac:dyDescent="0.25">
      <c r="B1522" s="46">
        <f>SUBTOTAL(103,$C$10:C1522)</f>
        <v>1513</v>
      </c>
      <c r="C1522" s="24" t="s">
        <v>1082</v>
      </c>
      <c r="D1522" s="24" t="s">
        <v>648</v>
      </c>
      <c r="E1522" s="24"/>
      <c r="F1522" s="24"/>
      <c r="G1522" s="227" t="s">
        <v>585</v>
      </c>
      <c r="H1522" s="208" t="s">
        <v>586</v>
      </c>
      <c r="I1522" s="241">
        <v>45443</v>
      </c>
      <c r="J1522" s="253">
        <v>0</v>
      </c>
      <c r="K1522" s="214">
        <v>-4800</v>
      </c>
      <c r="L1522" s="250">
        <f t="shared" si="23"/>
        <v>1939885.5766363633</v>
      </c>
      <c r="M1522" s="263"/>
    </row>
    <row r="1523" spans="2:13" x14ac:dyDescent="0.25">
      <c r="B1523" s="46">
        <f>SUBTOTAL(103,$C$10:C1523)</f>
        <v>1514</v>
      </c>
      <c r="C1523" s="157" t="s">
        <v>732</v>
      </c>
      <c r="D1523" s="24" t="s">
        <v>738</v>
      </c>
      <c r="E1523" s="24"/>
      <c r="F1523" s="24"/>
      <c r="G1523" s="227" t="s">
        <v>619</v>
      </c>
      <c r="H1523" s="208" t="s">
        <v>621</v>
      </c>
      <c r="I1523" s="241">
        <v>45443</v>
      </c>
      <c r="J1523" s="253">
        <v>0</v>
      </c>
      <c r="K1523" s="214">
        <v>-250</v>
      </c>
      <c r="L1523" s="250">
        <f t="shared" si="23"/>
        <v>1939635.5766363633</v>
      </c>
      <c r="M1523" s="263"/>
    </row>
    <row r="1524" spans="2:13" x14ac:dyDescent="0.25">
      <c r="B1524" s="46">
        <f>SUBTOTAL(103,$C$10:C1524)</f>
        <v>1515</v>
      </c>
      <c r="C1524" s="157" t="s">
        <v>683</v>
      </c>
      <c r="D1524" s="24" t="s">
        <v>648</v>
      </c>
      <c r="E1524" s="24"/>
      <c r="F1524" s="24"/>
      <c r="G1524" s="227" t="s">
        <v>1049</v>
      </c>
      <c r="H1524" s="208" t="s">
        <v>1048</v>
      </c>
      <c r="I1524" s="241">
        <v>45443</v>
      </c>
      <c r="J1524" s="253">
        <v>0</v>
      </c>
      <c r="K1524" s="214">
        <v>-3360</v>
      </c>
      <c r="L1524" s="250">
        <f t="shared" si="23"/>
        <v>1936275.5766363633</v>
      </c>
      <c r="M1524" s="263"/>
    </row>
    <row r="1525" spans="2:13" x14ac:dyDescent="0.25">
      <c r="B1525" s="46">
        <f>SUBTOTAL(103,$C$10:C1525)</f>
        <v>1516</v>
      </c>
      <c r="C1525" s="157" t="s">
        <v>694</v>
      </c>
      <c r="D1525" s="24" t="s">
        <v>608</v>
      </c>
      <c r="E1525" s="24"/>
      <c r="F1525" s="24"/>
      <c r="G1525" s="227" t="s">
        <v>641</v>
      </c>
      <c r="H1525" s="208" t="s">
        <v>642</v>
      </c>
      <c r="I1525" s="241">
        <v>45443</v>
      </c>
      <c r="J1525" s="253">
        <v>0</v>
      </c>
      <c r="K1525" s="214">
        <v>-22400</v>
      </c>
      <c r="L1525" s="250">
        <f t="shared" si="23"/>
        <v>1913875.5766363633</v>
      </c>
      <c r="M1525" s="263"/>
    </row>
    <row r="1526" spans="2:13" x14ac:dyDescent="0.25">
      <c r="B1526" s="46">
        <f>SUBTOTAL(103,$C$10:C1526)</f>
        <v>1517</v>
      </c>
      <c r="C1526" s="157" t="s">
        <v>603</v>
      </c>
      <c r="D1526" s="24" t="s">
        <v>607</v>
      </c>
      <c r="E1526" s="24"/>
      <c r="F1526" s="24"/>
      <c r="G1526" s="227" t="s">
        <v>1043</v>
      </c>
      <c r="H1526" s="216" t="s">
        <v>1044</v>
      </c>
      <c r="I1526" s="241">
        <v>45443</v>
      </c>
      <c r="J1526" s="253">
        <v>0</v>
      </c>
      <c r="K1526" s="214">
        <v>-2000</v>
      </c>
      <c r="L1526" s="250">
        <f t="shared" si="23"/>
        <v>1911875.5766363633</v>
      </c>
      <c r="M1526" s="263"/>
    </row>
    <row r="1527" spans="2:13" x14ac:dyDescent="0.25">
      <c r="B1527" s="46">
        <f>SUBTOTAL(103,$C$10:C1527)</f>
        <v>1518</v>
      </c>
      <c r="C1527" s="157" t="s">
        <v>603</v>
      </c>
      <c r="D1527" s="24" t="s">
        <v>738</v>
      </c>
      <c r="E1527" s="24"/>
      <c r="F1527" s="24"/>
      <c r="G1527" s="227" t="s">
        <v>619</v>
      </c>
      <c r="H1527" s="208" t="s">
        <v>621</v>
      </c>
      <c r="I1527" s="241">
        <v>45443</v>
      </c>
      <c r="J1527" s="253">
        <v>0</v>
      </c>
      <c r="K1527" s="214">
        <v>-1250</v>
      </c>
      <c r="L1527" s="250">
        <f t="shared" si="23"/>
        <v>1910625.5766363633</v>
      </c>
      <c r="M1527" s="263"/>
    </row>
    <row r="1528" spans="2:13" x14ac:dyDescent="0.25">
      <c r="B1528" s="46">
        <f>SUBTOTAL(103,$C$10:C1528)</f>
        <v>1519</v>
      </c>
      <c r="C1528" s="157" t="s">
        <v>667</v>
      </c>
      <c r="D1528" s="24" t="s">
        <v>648</v>
      </c>
      <c r="E1528" s="24"/>
      <c r="F1528" s="24"/>
      <c r="G1528" s="227" t="s">
        <v>585</v>
      </c>
      <c r="H1528" s="208" t="s">
        <v>586</v>
      </c>
      <c r="I1528" s="241">
        <v>45443</v>
      </c>
      <c r="J1528" s="253">
        <v>0</v>
      </c>
      <c r="K1528" s="214">
        <v>-12600</v>
      </c>
      <c r="L1528" s="250">
        <f t="shared" si="23"/>
        <v>1898025.5766363633</v>
      </c>
      <c r="M1528" s="263"/>
    </row>
    <row r="1529" spans="2:13" x14ac:dyDescent="0.25">
      <c r="B1529" s="46">
        <f>SUBTOTAL(103,$C$10:C1529)</f>
        <v>1520</v>
      </c>
      <c r="C1529" s="157" t="s">
        <v>667</v>
      </c>
      <c r="D1529" s="24" t="s">
        <v>648</v>
      </c>
      <c r="E1529" s="24"/>
      <c r="F1529" s="24"/>
      <c r="G1529" s="227" t="s">
        <v>1045</v>
      </c>
      <c r="H1529" s="208" t="s">
        <v>1046</v>
      </c>
      <c r="I1529" s="241">
        <v>45443</v>
      </c>
      <c r="J1529" s="253">
        <v>0</v>
      </c>
      <c r="K1529" s="214">
        <v>-11900</v>
      </c>
      <c r="L1529" s="250">
        <f t="shared" si="23"/>
        <v>1886125.5766363633</v>
      </c>
      <c r="M1529" s="263"/>
    </row>
    <row r="1530" spans="2:13" x14ac:dyDescent="0.25">
      <c r="B1530" s="46">
        <f>SUBTOTAL(103,$C$10:C1530)</f>
        <v>1521</v>
      </c>
      <c r="C1530" s="157" t="s">
        <v>743</v>
      </c>
      <c r="D1530" s="24" t="s">
        <v>744</v>
      </c>
      <c r="E1530" s="24"/>
      <c r="F1530" s="24"/>
      <c r="G1530" s="227" t="s">
        <v>698</v>
      </c>
      <c r="H1530" s="208" t="s">
        <v>509</v>
      </c>
      <c r="I1530" s="241">
        <v>45443</v>
      </c>
      <c r="J1530" s="253">
        <v>0</v>
      </c>
      <c r="K1530" s="214">
        <v>-3215</v>
      </c>
      <c r="L1530" s="250">
        <f t="shared" si="23"/>
        <v>1882910.5766363633</v>
      </c>
      <c r="M1530" s="263"/>
    </row>
    <row r="1531" spans="2:13" x14ac:dyDescent="0.25">
      <c r="B1531" s="46">
        <f>SUBTOTAL(103,$C$10:C1531)</f>
        <v>1522</v>
      </c>
      <c r="C1531" s="157" t="s">
        <v>659</v>
      </c>
      <c r="D1531" s="24" t="s">
        <v>701</v>
      </c>
      <c r="E1531" s="24"/>
      <c r="F1531" s="24"/>
      <c r="G1531" s="227" t="s">
        <v>698</v>
      </c>
      <c r="H1531" s="208" t="s">
        <v>509</v>
      </c>
      <c r="I1531" s="241">
        <v>45446</v>
      </c>
      <c r="J1531" s="253">
        <v>0</v>
      </c>
      <c r="K1531" s="214">
        <v>-650</v>
      </c>
      <c r="L1531" s="250">
        <f t="shared" si="23"/>
        <v>1882260.5766363633</v>
      </c>
      <c r="M1531" s="263"/>
    </row>
    <row r="1532" spans="2:13" x14ac:dyDescent="0.25">
      <c r="B1532" s="46">
        <f>SUBTOTAL(103,$C$10:C1532)</f>
        <v>1523</v>
      </c>
      <c r="C1532" s="157" t="s">
        <v>659</v>
      </c>
      <c r="D1532" s="24" t="s">
        <v>701</v>
      </c>
      <c r="E1532" s="24"/>
      <c r="F1532" s="24"/>
      <c r="G1532" s="227" t="s">
        <v>757</v>
      </c>
      <c r="H1532" s="208" t="s">
        <v>509</v>
      </c>
      <c r="I1532" s="241">
        <v>45446</v>
      </c>
      <c r="J1532" s="253">
        <v>0</v>
      </c>
      <c r="K1532" s="214">
        <v>-650</v>
      </c>
      <c r="L1532" s="250">
        <f t="shared" si="23"/>
        <v>1881610.5766363633</v>
      </c>
      <c r="M1532" s="263"/>
    </row>
    <row r="1533" spans="2:13" x14ac:dyDescent="0.25">
      <c r="B1533" s="46">
        <f>SUBTOTAL(103,$C$10:C1533)</f>
        <v>1524</v>
      </c>
      <c r="C1533" s="157" t="s">
        <v>659</v>
      </c>
      <c r="D1533" s="24" t="s">
        <v>701</v>
      </c>
      <c r="E1533" s="24"/>
      <c r="F1533" s="24"/>
      <c r="G1533" s="227" t="s">
        <v>698</v>
      </c>
      <c r="H1533" s="208" t="s">
        <v>509</v>
      </c>
      <c r="I1533" s="241">
        <v>45446</v>
      </c>
      <c r="J1533" s="253">
        <v>0</v>
      </c>
      <c r="K1533" s="214">
        <v>-650</v>
      </c>
      <c r="L1533" s="250">
        <f t="shared" si="23"/>
        <v>1880960.5766363633</v>
      </c>
      <c r="M1533" s="263"/>
    </row>
    <row r="1534" spans="2:13" x14ac:dyDescent="0.25">
      <c r="B1534" s="46">
        <f>SUBTOTAL(103,$C$10:C1534)</f>
        <v>1525</v>
      </c>
      <c r="C1534" s="157" t="s">
        <v>659</v>
      </c>
      <c r="D1534" s="24" t="s">
        <v>701</v>
      </c>
      <c r="E1534" s="24"/>
      <c r="F1534" s="24"/>
      <c r="G1534" s="227" t="s">
        <v>698</v>
      </c>
      <c r="H1534" s="208" t="s">
        <v>509</v>
      </c>
      <c r="I1534" s="241">
        <v>45446</v>
      </c>
      <c r="J1534" s="253">
        <v>0</v>
      </c>
      <c r="K1534" s="214">
        <v>-650</v>
      </c>
      <c r="L1534" s="250">
        <f t="shared" si="23"/>
        <v>1880310.5766363633</v>
      </c>
      <c r="M1534" s="263"/>
    </row>
    <row r="1535" spans="2:13" x14ac:dyDescent="0.25">
      <c r="B1535" s="46">
        <f>SUBTOTAL(103,$C$10:C1535)</f>
        <v>1526</v>
      </c>
      <c r="C1535" s="157" t="s">
        <v>760</v>
      </c>
      <c r="D1535" s="24" t="s">
        <v>761</v>
      </c>
      <c r="E1535" s="24"/>
      <c r="F1535" s="24"/>
      <c r="G1535" s="203" t="s">
        <v>24</v>
      </c>
      <c r="H1535" s="203" t="s">
        <v>24</v>
      </c>
      <c r="I1535" s="241">
        <v>45447</v>
      </c>
      <c r="J1535" s="253">
        <v>0</v>
      </c>
      <c r="K1535" s="214">
        <v>-3000</v>
      </c>
      <c r="L1535" s="250">
        <f t="shared" si="23"/>
        <v>1877310.5766363633</v>
      </c>
      <c r="M1535" s="263"/>
    </row>
    <row r="1536" spans="2:13" x14ac:dyDescent="0.25">
      <c r="B1536" s="46">
        <f>SUBTOTAL(103,$C$10:C1536)</f>
        <v>1527</v>
      </c>
      <c r="C1536" s="157" t="s">
        <v>630</v>
      </c>
      <c r="D1536" s="100" t="s">
        <v>1073</v>
      </c>
      <c r="E1536" s="100"/>
      <c r="F1536" s="100"/>
      <c r="G1536" s="203" t="s">
        <v>24</v>
      </c>
      <c r="H1536" s="203" t="s">
        <v>24</v>
      </c>
      <c r="I1536" s="241">
        <v>45447</v>
      </c>
      <c r="J1536" s="253">
        <v>0</v>
      </c>
      <c r="K1536" s="214">
        <v>-12000</v>
      </c>
      <c r="L1536" s="250">
        <f t="shared" si="23"/>
        <v>1865310.5766363633</v>
      </c>
      <c r="M1536" s="263"/>
    </row>
    <row r="1537" spans="2:13" x14ac:dyDescent="0.25">
      <c r="B1537" s="46">
        <f>SUBTOTAL(103,$C$10:C1537)</f>
        <v>1528</v>
      </c>
      <c r="C1537" s="157" t="s">
        <v>631</v>
      </c>
      <c r="D1537" s="24" t="s">
        <v>613</v>
      </c>
      <c r="E1537" s="24"/>
      <c r="F1537" s="24"/>
      <c r="G1537" s="203" t="s">
        <v>24</v>
      </c>
      <c r="H1537" s="203" t="s">
        <v>24</v>
      </c>
      <c r="I1537" s="241">
        <v>45447</v>
      </c>
      <c r="J1537" s="253">
        <v>0</v>
      </c>
      <c r="K1537" s="214">
        <v>-5000</v>
      </c>
      <c r="L1537" s="250">
        <f t="shared" si="23"/>
        <v>1860310.5766363633</v>
      </c>
      <c r="M1537" s="263"/>
    </row>
    <row r="1538" spans="2:13" x14ac:dyDescent="0.25">
      <c r="B1538" s="46">
        <f>SUBTOTAL(103,$C$10:C1538)</f>
        <v>1529</v>
      </c>
      <c r="C1538" s="157" t="s">
        <v>632</v>
      </c>
      <c r="D1538" s="24" t="s">
        <v>614</v>
      </c>
      <c r="E1538" s="24"/>
      <c r="F1538" s="24"/>
      <c r="G1538" s="203" t="s">
        <v>24</v>
      </c>
      <c r="H1538" s="203" t="s">
        <v>24</v>
      </c>
      <c r="I1538" s="241">
        <v>45447</v>
      </c>
      <c r="J1538" s="253">
        <v>0</v>
      </c>
      <c r="K1538" s="214">
        <v>-500</v>
      </c>
      <c r="L1538" s="250">
        <f t="shared" si="23"/>
        <v>1859810.5766363633</v>
      </c>
      <c r="M1538" s="263"/>
    </row>
    <row r="1539" spans="2:13" x14ac:dyDescent="0.25">
      <c r="B1539" s="46">
        <f>SUBTOTAL(103,$C$10:C1539)</f>
        <v>1530</v>
      </c>
      <c r="C1539" s="157" t="s">
        <v>131</v>
      </c>
      <c r="D1539" s="24" t="s">
        <v>762</v>
      </c>
      <c r="E1539" s="24"/>
      <c r="F1539" s="24"/>
      <c r="G1539" s="227" t="s">
        <v>588</v>
      </c>
      <c r="H1539" s="208" t="s">
        <v>589</v>
      </c>
      <c r="I1539" s="241">
        <v>45449</v>
      </c>
      <c r="J1539" s="253">
        <v>0</v>
      </c>
      <c r="K1539" s="214">
        <v>-250000</v>
      </c>
      <c r="L1539" s="250">
        <f t="shared" si="23"/>
        <v>1609810.5766363633</v>
      </c>
      <c r="M1539" s="263"/>
    </row>
    <row r="1540" spans="2:13" x14ac:dyDescent="0.25">
      <c r="B1540" s="46">
        <f>SUBTOTAL(103,$C$10:C1540)</f>
        <v>1531</v>
      </c>
      <c r="C1540" s="157" t="s">
        <v>596</v>
      </c>
      <c r="D1540" s="24" t="s">
        <v>639</v>
      </c>
      <c r="E1540" s="24"/>
      <c r="F1540" s="24"/>
      <c r="G1540" s="203" t="s">
        <v>581</v>
      </c>
      <c r="H1540" s="208" t="s">
        <v>434</v>
      </c>
      <c r="I1540" s="241">
        <v>45450</v>
      </c>
      <c r="J1540" s="253">
        <v>0</v>
      </c>
      <c r="K1540" s="214">
        <v>-13100</v>
      </c>
      <c r="L1540" s="250">
        <f t="shared" si="23"/>
        <v>1596710.5766363633</v>
      </c>
      <c r="M1540" s="263"/>
    </row>
    <row r="1541" spans="2:13" x14ac:dyDescent="0.25">
      <c r="B1541" s="46">
        <f>SUBTOTAL(103,$C$10:C1541)</f>
        <v>1532</v>
      </c>
      <c r="C1541" s="157" t="s">
        <v>736</v>
      </c>
      <c r="D1541" s="24" t="s">
        <v>738</v>
      </c>
      <c r="E1541" s="24"/>
      <c r="F1541" s="24"/>
      <c r="G1541" s="227" t="s">
        <v>619</v>
      </c>
      <c r="H1541" s="208" t="s">
        <v>621</v>
      </c>
      <c r="I1541" s="241">
        <v>45450</v>
      </c>
      <c r="J1541" s="253">
        <v>0</v>
      </c>
      <c r="K1541" s="214">
        <v>-900</v>
      </c>
      <c r="L1541" s="250">
        <f t="shared" si="23"/>
        <v>1595810.5766363633</v>
      </c>
      <c r="M1541" s="263"/>
    </row>
    <row r="1542" spans="2:13" x14ac:dyDescent="0.25">
      <c r="B1542" s="46">
        <f>SUBTOTAL(103,$C$10:C1542)</f>
        <v>1533</v>
      </c>
      <c r="C1542" s="157" t="s">
        <v>625</v>
      </c>
      <c r="D1542" s="24" t="s">
        <v>608</v>
      </c>
      <c r="E1542" s="24"/>
      <c r="F1542" s="24"/>
      <c r="G1542" s="227" t="s">
        <v>641</v>
      </c>
      <c r="H1542" s="208" t="s">
        <v>642</v>
      </c>
      <c r="I1542" s="241">
        <v>45450</v>
      </c>
      <c r="J1542" s="253">
        <v>0</v>
      </c>
      <c r="K1542" s="214">
        <v>-9800</v>
      </c>
      <c r="L1542" s="250">
        <f t="shared" si="23"/>
        <v>1586010.5766363633</v>
      </c>
      <c r="M1542" s="263"/>
    </row>
    <row r="1543" spans="2:13" x14ac:dyDescent="0.25">
      <c r="B1543" s="46">
        <f>SUBTOTAL(103,$C$10:C1543)</f>
        <v>1534</v>
      </c>
      <c r="C1543" s="24" t="s">
        <v>598</v>
      </c>
      <c r="D1543" s="24" t="s">
        <v>607</v>
      </c>
      <c r="E1543" s="24"/>
      <c r="F1543" s="24"/>
      <c r="G1543" s="203" t="s">
        <v>581</v>
      </c>
      <c r="H1543" s="208" t="s">
        <v>434</v>
      </c>
      <c r="I1543" s="241">
        <v>45450</v>
      </c>
      <c r="J1543" s="253">
        <v>0</v>
      </c>
      <c r="K1543" s="214">
        <v>-20000</v>
      </c>
      <c r="L1543" s="250">
        <f t="shared" si="23"/>
        <v>1566010.5766363633</v>
      </c>
      <c r="M1543" s="263"/>
    </row>
    <row r="1544" spans="2:13" x14ac:dyDescent="0.25">
      <c r="B1544" s="46">
        <f>SUBTOTAL(103,$C$10:C1544)</f>
        <v>1535</v>
      </c>
      <c r="C1544" s="24" t="s">
        <v>598</v>
      </c>
      <c r="D1544" s="24" t="s">
        <v>608</v>
      </c>
      <c r="E1544" s="24"/>
      <c r="F1544" s="24"/>
      <c r="G1544" s="227" t="s">
        <v>641</v>
      </c>
      <c r="H1544" s="208" t="s">
        <v>642</v>
      </c>
      <c r="I1544" s="241">
        <v>45450</v>
      </c>
      <c r="J1544" s="253">
        <v>0</v>
      </c>
      <c r="K1544" s="214">
        <v>-6300</v>
      </c>
      <c r="L1544" s="250">
        <f t="shared" si="23"/>
        <v>1559710.5766363633</v>
      </c>
      <c r="M1544" s="263"/>
    </row>
    <row r="1545" spans="2:13" x14ac:dyDescent="0.25">
      <c r="B1545" s="46">
        <f>SUBTOTAL(103,$C$10:C1545)</f>
        <v>1536</v>
      </c>
      <c r="C1545" s="157" t="s">
        <v>763</v>
      </c>
      <c r="D1545" s="24" t="s">
        <v>738</v>
      </c>
      <c r="E1545" s="24"/>
      <c r="F1545" s="24"/>
      <c r="G1545" s="227" t="s">
        <v>619</v>
      </c>
      <c r="H1545" s="208" t="s">
        <v>621</v>
      </c>
      <c r="I1545" s="241">
        <v>45450</v>
      </c>
      <c r="J1545" s="253">
        <v>0</v>
      </c>
      <c r="K1545" s="214">
        <v>-600</v>
      </c>
      <c r="L1545" s="250">
        <f t="shared" si="23"/>
        <v>1559110.5766363633</v>
      </c>
      <c r="M1545" s="263"/>
    </row>
    <row r="1546" spans="2:13" x14ac:dyDescent="0.25">
      <c r="B1546" s="46">
        <f>SUBTOTAL(103,$C$10:C1546)</f>
        <v>1537</v>
      </c>
      <c r="C1546" s="157" t="s">
        <v>678</v>
      </c>
      <c r="D1546" s="24" t="s">
        <v>679</v>
      </c>
      <c r="E1546" s="24"/>
      <c r="F1546" s="24"/>
      <c r="G1546" s="227" t="s">
        <v>641</v>
      </c>
      <c r="H1546" s="208" t="s">
        <v>642</v>
      </c>
      <c r="I1546" s="241">
        <v>45450</v>
      </c>
      <c r="J1546" s="253">
        <v>0</v>
      </c>
      <c r="K1546" s="214">
        <v>-30000</v>
      </c>
      <c r="L1546" s="250">
        <f t="shared" si="23"/>
        <v>1529110.5766363633</v>
      </c>
      <c r="M1546" s="263"/>
    </row>
    <row r="1547" spans="2:13" x14ac:dyDescent="0.25">
      <c r="B1547" s="46">
        <f>SUBTOTAL(103,$C$10:C1547)</f>
        <v>1538</v>
      </c>
      <c r="C1547" s="157" t="s">
        <v>600</v>
      </c>
      <c r="D1547" s="24" t="s">
        <v>608</v>
      </c>
      <c r="E1547" s="24"/>
      <c r="F1547" s="24"/>
      <c r="G1547" s="227" t="s">
        <v>1049</v>
      </c>
      <c r="H1547" s="208" t="s">
        <v>1048</v>
      </c>
      <c r="I1547" s="241">
        <v>45450</v>
      </c>
      <c r="J1547" s="253">
        <v>0</v>
      </c>
      <c r="K1547" s="214">
        <v>-30072</v>
      </c>
      <c r="L1547" s="250">
        <f t="shared" si="23"/>
        <v>1499038.5766363633</v>
      </c>
      <c r="M1547" s="263"/>
    </row>
    <row r="1548" spans="2:13" x14ac:dyDescent="0.25">
      <c r="B1548" s="46">
        <f>SUBTOTAL(103,$C$10:C1548)</f>
        <v>1539</v>
      </c>
      <c r="C1548" s="157" t="s">
        <v>751</v>
      </c>
      <c r="D1548" s="24" t="s">
        <v>738</v>
      </c>
      <c r="E1548" s="24"/>
      <c r="F1548" s="24"/>
      <c r="G1548" s="227" t="s">
        <v>619</v>
      </c>
      <c r="H1548" s="208" t="s">
        <v>621</v>
      </c>
      <c r="I1548" s="241">
        <v>45450</v>
      </c>
      <c r="J1548" s="253">
        <v>0</v>
      </c>
      <c r="K1548" s="214">
        <v>-500</v>
      </c>
      <c r="L1548" s="250">
        <f t="shared" si="23"/>
        <v>1498538.5766363633</v>
      </c>
      <c r="M1548" s="263"/>
    </row>
    <row r="1549" spans="2:13" x14ac:dyDescent="0.25">
      <c r="B1549" s="46">
        <f>SUBTOTAL(103,$C$10:C1549)</f>
        <v>1540</v>
      </c>
      <c r="C1549" s="157" t="s">
        <v>682</v>
      </c>
      <c r="D1549" s="157" t="s">
        <v>608</v>
      </c>
      <c r="E1549" s="157"/>
      <c r="F1549" s="157"/>
      <c r="G1549" s="227" t="s">
        <v>1045</v>
      </c>
      <c r="H1549" s="208" t="s">
        <v>1046</v>
      </c>
      <c r="I1549" s="241">
        <v>45450</v>
      </c>
      <c r="J1549" s="253">
        <v>0</v>
      </c>
      <c r="K1549" s="214">
        <v>-2100</v>
      </c>
      <c r="L1549" s="250">
        <f t="shared" ref="L1549:L1612" si="24">J1549+L1548+K1549</f>
        <v>1496438.5766363633</v>
      </c>
      <c r="M1549" s="263"/>
    </row>
    <row r="1550" spans="2:13" x14ac:dyDescent="0.25">
      <c r="B1550" s="46">
        <f>SUBTOTAL(103,$C$10:C1550)</f>
        <v>1541</v>
      </c>
      <c r="C1550" s="157" t="s">
        <v>601</v>
      </c>
      <c r="D1550" s="157" t="s">
        <v>648</v>
      </c>
      <c r="E1550" s="157"/>
      <c r="F1550" s="157"/>
      <c r="G1550" s="227" t="s">
        <v>1049</v>
      </c>
      <c r="H1550" s="208" t="s">
        <v>1048</v>
      </c>
      <c r="I1550" s="241">
        <v>45450</v>
      </c>
      <c r="J1550" s="253">
        <v>0</v>
      </c>
      <c r="K1550" s="214">
        <v>-5331</v>
      </c>
      <c r="L1550" s="250">
        <f t="shared" si="24"/>
        <v>1491107.5766363633</v>
      </c>
      <c r="M1550" s="263"/>
    </row>
    <row r="1551" spans="2:13" x14ac:dyDescent="0.25">
      <c r="B1551" s="46">
        <f>SUBTOTAL(103,$C$10:C1551)</f>
        <v>1542</v>
      </c>
      <c r="C1551" s="157" t="s">
        <v>665</v>
      </c>
      <c r="D1551" s="157" t="s">
        <v>648</v>
      </c>
      <c r="E1551" s="157"/>
      <c r="F1551" s="157"/>
      <c r="G1551" s="227" t="s">
        <v>1045</v>
      </c>
      <c r="H1551" s="208" t="s">
        <v>1046</v>
      </c>
      <c r="I1551" s="241">
        <v>45450</v>
      </c>
      <c r="J1551" s="253">
        <v>0</v>
      </c>
      <c r="K1551" s="214">
        <v>-26600</v>
      </c>
      <c r="L1551" s="250">
        <f t="shared" si="24"/>
        <v>1464507.5766363633</v>
      </c>
      <c r="M1551" s="263"/>
    </row>
    <row r="1552" spans="2:13" x14ac:dyDescent="0.25">
      <c r="B1552" s="46">
        <f>SUBTOTAL(103,$C$10:C1552)</f>
        <v>1543</v>
      </c>
      <c r="C1552" s="157" t="s">
        <v>722</v>
      </c>
      <c r="D1552" s="157" t="s">
        <v>679</v>
      </c>
      <c r="E1552" s="157"/>
      <c r="F1552" s="157"/>
      <c r="G1552" s="212" t="s">
        <v>641</v>
      </c>
      <c r="H1552" s="209" t="s">
        <v>642</v>
      </c>
      <c r="I1552" s="241">
        <v>45450</v>
      </c>
      <c r="J1552" s="253">
        <v>0</v>
      </c>
      <c r="K1552" s="214">
        <v>-25000</v>
      </c>
      <c r="L1552" s="250">
        <f t="shared" si="24"/>
        <v>1439507.5766363633</v>
      </c>
      <c r="M1552" s="263"/>
    </row>
    <row r="1553" spans="2:13" x14ac:dyDescent="0.25">
      <c r="B1553" s="46">
        <f>SUBTOTAL(103,$C$10:C1553)</f>
        <v>1544</v>
      </c>
      <c r="C1553" s="157" t="s">
        <v>764</v>
      </c>
      <c r="D1553" s="157" t="s">
        <v>738</v>
      </c>
      <c r="E1553" s="157"/>
      <c r="F1553" s="157"/>
      <c r="G1553" s="212" t="s">
        <v>619</v>
      </c>
      <c r="H1553" s="209" t="s">
        <v>621</v>
      </c>
      <c r="I1553" s="241">
        <v>45450</v>
      </c>
      <c r="J1553" s="253">
        <v>0</v>
      </c>
      <c r="K1553" s="214">
        <v>-1050</v>
      </c>
      <c r="L1553" s="250">
        <f t="shared" si="24"/>
        <v>1438457.5766363633</v>
      </c>
      <c r="M1553" s="263"/>
    </row>
    <row r="1554" spans="2:13" x14ac:dyDescent="0.25">
      <c r="B1554" s="46">
        <f>SUBTOTAL(103,$C$10:C1554)</f>
        <v>1545</v>
      </c>
      <c r="C1554" s="24" t="s">
        <v>1082</v>
      </c>
      <c r="D1554" s="157" t="s">
        <v>648</v>
      </c>
      <c r="E1554" s="157"/>
      <c r="F1554" s="157"/>
      <c r="G1554" s="212" t="s">
        <v>585</v>
      </c>
      <c r="H1554" s="209" t="s">
        <v>586</v>
      </c>
      <c r="I1554" s="241">
        <v>45450</v>
      </c>
      <c r="J1554" s="253">
        <v>0</v>
      </c>
      <c r="K1554" s="214">
        <v>-4200</v>
      </c>
      <c r="L1554" s="250">
        <f t="shared" si="24"/>
        <v>1434257.5766363633</v>
      </c>
      <c r="M1554" s="263"/>
    </row>
    <row r="1555" spans="2:13" x14ac:dyDescent="0.25">
      <c r="B1555" s="46">
        <f>SUBTOTAL(103,$C$10:C1555)</f>
        <v>1546</v>
      </c>
      <c r="C1555" s="157" t="s">
        <v>732</v>
      </c>
      <c r="D1555" s="157" t="s">
        <v>738</v>
      </c>
      <c r="E1555" s="157"/>
      <c r="F1555" s="157"/>
      <c r="G1555" s="212" t="s">
        <v>619</v>
      </c>
      <c r="H1555" s="209" t="s">
        <v>621</v>
      </c>
      <c r="I1555" s="241">
        <v>45450</v>
      </c>
      <c r="J1555" s="253">
        <v>0</v>
      </c>
      <c r="K1555" s="214">
        <v>-250</v>
      </c>
      <c r="L1555" s="250">
        <f t="shared" si="24"/>
        <v>1434007.5766363633</v>
      </c>
      <c r="M1555" s="263"/>
    </row>
    <row r="1556" spans="2:13" x14ac:dyDescent="0.25">
      <c r="B1556" s="46">
        <f>SUBTOTAL(103,$C$10:C1556)</f>
        <v>1547</v>
      </c>
      <c r="C1556" s="157" t="s">
        <v>683</v>
      </c>
      <c r="D1556" s="157" t="s">
        <v>648</v>
      </c>
      <c r="E1556" s="157"/>
      <c r="F1556" s="157"/>
      <c r="G1556" s="227" t="s">
        <v>1049</v>
      </c>
      <c r="H1556" s="208" t="s">
        <v>1048</v>
      </c>
      <c r="I1556" s="241">
        <v>45450</v>
      </c>
      <c r="J1556" s="253">
        <v>0</v>
      </c>
      <c r="K1556" s="214">
        <v>-3360</v>
      </c>
      <c r="L1556" s="250">
        <f t="shared" si="24"/>
        <v>1430647.5766363633</v>
      </c>
      <c r="M1556" s="263"/>
    </row>
    <row r="1557" spans="2:13" x14ac:dyDescent="0.25">
      <c r="B1557" s="46">
        <f>SUBTOTAL(103,$C$10:C1557)</f>
        <v>1548</v>
      </c>
      <c r="C1557" s="157" t="s">
        <v>694</v>
      </c>
      <c r="D1557" s="157" t="s">
        <v>608</v>
      </c>
      <c r="E1557" s="157"/>
      <c r="F1557" s="157"/>
      <c r="G1557" s="212" t="s">
        <v>641</v>
      </c>
      <c r="H1557" s="209" t="s">
        <v>642</v>
      </c>
      <c r="I1557" s="241">
        <v>45450</v>
      </c>
      <c r="J1557" s="253">
        <v>0</v>
      </c>
      <c r="K1557" s="214">
        <v>-22400</v>
      </c>
      <c r="L1557" s="250">
        <f t="shared" si="24"/>
        <v>1408247.5766363633</v>
      </c>
      <c r="M1557" s="263"/>
    </row>
    <row r="1558" spans="2:13" x14ac:dyDescent="0.25">
      <c r="B1558" s="46">
        <f>SUBTOTAL(103,$C$10:C1558)</f>
        <v>1549</v>
      </c>
      <c r="C1558" s="157" t="s">
        <v>603</v>
      </c>
      <c r="D1558" s="157" t="s">
        <v>607</v>
      </c>
      <c r="E1558" s="157"/>
      <c r="F1558" s="157"/>
      <c r="G1558" s="212" t="s">
        <v>1043</v>
      </c>
      <c r="H1558" s="216" t="s">
        <v>1044</v>
      </c>
      <c r="I1558" s="241">
        <v>45450</v>
      </c>
      <c r="J1558" s="253">
        <v>0</v>
      </c>
      <c r="K1558" s="214">
        <v>-2000</v>
      </c>
      <c r="L1558" s="250">
        <f t="shared" si="24"/>
        <v>1406247.5766363633</v>
      </c>
      <c r="M1558" s="263"/>
    </row>
    <row r="1559" spans="2:13" x14ac:dyDescent="0.25">
      <c r="B1559" s="46">
        <f>SUBTOTAL(103,$C$10:C1559)</f>
        <v>1550</v>
      </c>
      <c r="C1559" s="157" t="s">
        <v>603</v>
      </c>
      <c r="D1559" s="157" t="s">
        <v>738</v>
      </c>
      <c r="E1559" s="157"/>
      <c r="F1559" s="157"/>
      <c r="G1559" s="212" t="s">
        <v>619</v>
      </c>
      <c r="H1559" s="209" t="s">
        <v>621</v>
      </c>
      <c r="I1559" s="241">
        <v>45450</v>
      </c>
      <c r="J1559" s="253">
        <v>0</v>
      </c>
      <c r="K1559" s="214">
        <v>-650</v>
      </c>
      <c r="L1559" s="250">
        <f t="shared" si="24"/>
        <v>1405597.5766363633</v>
      </c>
      <c r="M1559" s="263"/>
    </row>
    <row r="1560" spans="2:13" x14ac:dyDescent="0.25">
      <c r="B1560" s="46">
        <f>SUBTOTAL(103,$C$10:C1560)</f>
        <v>1551</v>
      </c>
      <c r="C1560" s="157" t="s">
        <v>667</v>
      </c>
      <c r="D1560" s="157" t="s">
        <v>648</v>
      </c>
      <c r="E1560" s="157"/>
      <c r="F1560" s="157"/>
      <c r="G1560" s="212" t="s">
        <v>585</v>
      </c>
      <c r="H1560" s="209" t="s">
        <v>586</v>
      </c>
      <c r="I1560" s="241">
        <v>45450</v>
      </c>
      <c r="J1560" s="253">
        <v>0</v>
      </c>
      <c r="K1560" s="214">
        <v>-13700</v>
      </c>
      <c r="L1560" s="250">
        <f t="shared" si="24"/>
        <v>1391897.5766363633</v>
      </c>
      <c r="M1560" s="263"/>
    </row>
    <row r="1561" spans="2:13" x14ac:dyDescent="0.25">
      <c r="B1561" s="46">
        <f>SUBTOTAL(103,$C$10:C1561)</f>
        <v>1552</v>
      </c>
      <c r="C1561" s="157" t="s">
        <v>667</v>
      </c>
      <c r="D1561" s="157" t="s">
        <v>648</v>
      </c>
      <c r="E1561" s="157"/>
      <c r="F1561" s="157"/>
      <c r="G1561" s="227" t="s">
        <v>1045</v>
      </c>
      <c r="H1561" s="208" t="s">
        <v>1046</v>
      </c>
      <c r="I1561" s="241">
        <v>45450</v>
      </c>
      <c r="J1561" s="253">
        <v>0</v>
      </c>
      <c r="K1561" s="214">
        <v>-6300</v>
      </c>
      <c r="L1561" s="250">
        <f t="shared" si="24"/>
        <v>1385597.5766363633</v>
      </c>
      <c r="M1561" s="263"/>
    </row>
    <row r="1562" spans="2:13" x14ac:dyDescent="0.25">
      <c r="B1562" s="46">
        <f>SUBTOTAL(103,$C$10:C1562)</f>
        <v>1553</v>
      </c>
      <c r="C1562" s="157" t="s">
        <v>743</v>
      </c>
      <c r="D1562" s="157" t="s">
        <v>765</v>
      </c>
      <c r="E1562" s="157"/>
      <c r="F1562" s="157"/>
      <c r="G1562" s="220"/>
      <c r="H1562" s="221"/>
      <c r="I1562" s="241">
        <v>45455</v>
      </c>
      <c r="J1562" s="253">
        <v>0</v>
      </c>
      <c r="K1562" s="214">
        <v>-2200</v>
      </c>
      <c r="L1562" s="250">
        <f t="shared" si="24"/>
        <v>1383397.5766363633</v>
      </c>
      <c r="M1562" s="263"/>
    </row>
    <row r="1563" spans="2:13" x14ac:dyDescent="0.25">
      <c r="B1563" s="46">
        <f>SUBTOTAL(103,$C$10:C1563)</f>
        <v>1554</v>
      </c>
      <c r="C1563" s="157" t="s">
        <v>743</v>
      </c>
      <c r="D1563" s="157" t="s">
        <v>1137</v>
      </c>
      <c r="E1563" s="157"/>
      <c r="F1563" s="157"/>
      <c r="G1563" s="203" t="s">
        <v>581</v>
      </c>
      <c r="H1563" s="208" t="s">
        <v>434</v>
      </c>
      <c r="I1563" s="241">
        <v>45455</v>
      </c>
      <c r="J1563" s="253">
        <v>0</v>
      </c>
      <c r="K1563" s="214">
        <v>-5530</v>
      </c>
      <c r="L1563" s="250">
        <f t="shared" si="24"/>
        <v>1377867.5766363633</v>
      </c>
      <c r="M1563" s="263"/>
    </row>
    <row r="1564" spans="2:13" x14ac:dyDescent="0.25">
      <c r="B1564" s="46">
        <f>SUBTOTAL(103,$C$10:C1564)</f>
        <v>1555</v>
      </c>
      <c r="C1564" s="157" t="s">
        <v>596</v>
      </c>
      <c r="D1564" s="157" t="s">
        <v>639</v>
      </c>
      <c r="E1564" s="157"/>
      <c r="F1564" s="157"/>
      <c r="G1564" s="203" t="s">
        <v>581</v>
      </c>
      <c r="H1564" s="208" t="s">
        <v>434</v>
      </c>
      <c r="I1564" s="241">
        <v>45457</v>
      </c>
      <c r="J1564" s="253">
        <v>0</v>
      </c>
      <c r="K1564" s="214">
        <v>-13100</v>
      </c>
      <c r="L1564" s="250">
        <f t="shared" si="24"/>
        <v>1364767.5766363633</v>
      </c>
      <c r="M1564" s="263"/>
    </row>
    <row r="1565" spans="2:13" x14ac:dyDescent="0.25">
      <c r="B1565" s="46">
        <f>SUBTOTAL(103,$C$10:C1565)</f>
        <v>1556</v>
      </c>
      <c r="C1565" s="157" t="s">
        <v>736</v>
      </c>
      <c r="D1565" s="157" t="s">
        <v>738</v>
      </c>
      <c r="E1565" s="157"/>
      <c r="F1565" s="157"/>
      <c r="G1565" s="212" t="s">
        <v>619</v>
      </c>
      <c r="H1565" s="209" t="s">
        <v>621</v>
      </c>
      <c r="I1565" s="241">
        <v>45457</v>
      </c>
      <c r="J1565" s="253">
        <v>0</v>
      </c>
      <c r="K1565" s="214">
        <v>-1700</v>
      </c>
      <c r="L1565" s="250">
        <f t="shared" si="24"/>
        <v>1363067.5766363633</v>
      </c>
      <c r="M1565" s="263"/>
    </row>
    <row r="1566" spans="2:13" x14ac:dyDescent="0.25">
      <c r="B1566" s="46">
        <f>SUBTOTAL(103,$C$10:C1566)</f>
        <v>1557</v>
      </c>
      <c r="C1566" s="157" t="s">
        <v>625</v>
      </c>
      <c r="D1566" s="157" t="s">
        <v>608</v>
      </c>
      <c r="E1566" s="157"/>
      <c r="F1566" s="157"/>
      <c r="G1566" s="212" t="s">
        <v>641</v>
      </c>
      <c r="H1566" s="209" t="s">
        <v>642</v>
      </c>
      <c r="I1566" s="241">
        <v>45457</v>
      </c>
      <c r="J1566" s="253">
        <v>0</v>
      </c>
      <c r="K1566" s="214">
        <v>-14842</v>
      </c>
      <c r="L1566" s="250">
        <f t="shared" si="24"/>
        <v>1348225.5766363633</v>
      </c>
      <c r="M1566" s="263"/>
    </row>
    <row r="1567" spans="2:13" x14ac:dyDescent="0.25">
      <c r="B1567" s="46">
        <f>SUBTOTAL(103,$C$10:C1567)</f>
        <v>1558</v>
      </c>
      <c r="C1567" s="157" t="s">
        <v>597</v>
      </c>
      <c r="D1567" s="157" t="s">
        <v>639</v>
      </c>
      <c r="E1567" s="157"/>
      <c r="F1567" s="157"/>
      <c r="G1567" s="203" t="s">
        <v>581</v>
      </c>
      <c r="H1567" s="208" t="s">
        <v>434</v>
      </c>
      <c r="I1567" s="241">
        <v>45457</v>
      </c>
      <c r="J1567" s="253">
        <v>0</v>
      </c>
      <c r="K1567" s="214">
        <v>-6200</v>
      </c>
      <c r="L1567" s="250">
        <f t="shared" si="24"/>
        <v>1342025.5766363633</v>
      </c>
      <c r="M1567" s="263"/>
    </row>
    <row r="1568" spans="2:13" x14ac:dyDescent="0.25">
      <c r="B1568" s="46">
        <f>SUBTOTAL(103,$C$10:C1568)</f>
        <v>1559</v>
      </c>
      <c r="C1568" s="24" t="s">
        <v>598</v>
      </c>
      <c r="D1568" s="157" t="s">
        <v>607</v>
      </c>
      <c r="E1568" s="157"/>
      <c r="F1568" s="157"/>
      <c r="G1568" s="203" t="s">
        <v>581</v>
      </c>
      <c r="H1568" s="208" t="s">
        <v>434</v>
      </c>
      <c r="I1568" s="241">
        <v>45457</v>
      </c>
      <c r="J1568" s="253">
        <v>0</v>
      </c>
      <c r="K1568" s="214">
        <v>-20000</v>
      </c>
      <c r="L1568" s="250">
        <f t="shared" si="24"/>
        <v>1322025.5766363633</v>
      </c>
      <c r="M1568" s="263"/>
    </row>
    <row r="1569" spans="2:13" x14ac:dyDescent="0.25">
      <c r="B1569" s="46">
        <f>SUBTOTAL(103,$C$10:C1569)</f>
        <v>1560</v>
      </c>
      <c r="C1569" s="24" t="s">
        <v>598</v>
      </c>
      <c r="D1569" s="157" t="s">
        <v>608</v>
      </c>
      <c r="E1569" s="157"/>
      <c r="F1569" s="157"/>
      <c r="G1569" s="212" t="s">
        <v>641</v>
      </c>
      <c r="H1569" s="209" t="s">
        <v>642</v>
      </c>
      <c r="I1569" s="241">
        <v>45457</v>
      </c>
      <c r="J1569" s="253">
        <v>0</v>
      </c>
      <c r="K1569" s="214">
        <v>-7000</v>
      </c>
      <c r="L1569" s="250">
        <f t="shared" si="24"/>
        <v>1315025.5766363633</v>
      </c>
      <c r="M1569" s="263"/>
    </row>
    <row r="1570" spans="2:13" x14ac:dyDescent="0.25">
      <c r="B1570" s="46">
        <f>SUBTOTAL(103,$C$10:C1570)</f>
        <v>1561</v>
      </c>
      <c r="C1570" s="157" t="s">
        <v>763</v>
      </c>
      <c r="D1570" s="157" t="s">
        <v>738</v>
      </c>
      <c r="E1570" s="157"/>
      <c r="F1570" s="157"/>
      <c r="G1570" s="212" t="s">
        <v>619</v>
      </c>
      <c r="H1570" s="209" t="s">
        <v>621</v>
      </c>
      <c r="I1570" s="241">
        <v>45457</v>
      </c>
      <c r="J1570" s="253">
        <v>0</v>
      </c>
      <c r="K1570" s="214">
        <v>-500</v>
      </c>
      <c r="L1570" s="250">
        <f t="shared" si="24"/>
        <v>1314525.5766363633</v>
      </c>
      <c r="M1570" s="263"/>
    </row>
    <row r="1571" spans="2:13" x14ac:dyDescent="0.25">
      <c r="B1571" s="46">
        <f>SUBTOTAL(103,$C$10:C1571)</f>
        <v>1562</v>
      </c>
      <c r="C1571" s="157" t="s">
        <v>600</v>
      </c>
      <c r="D1571" s="157" t="s">
        <v>608</v>
      </c>
      <c r="E1571" s="157"/>
      <c r="F1571" s="157"/>
      <c r="G1571" s="227" t="s">
        <v>1049</v>
      </c>
      <c r="H1571" s="208" t="s">
        <v>1048</v>
      </c>
      <c r="I1571" s="241">
        <v>45457</v>
      </c>
      <c r="J1571" s="253">
        <v>0</v>
      </c>
      <c r="K1571" s="214">
        <v>-33760</v>
      </c>
      <c r="L1571" s="250">
        <f t="shared" si="24"/>
        <v>1280765.5766363633</v>
      </c>
      <c r="M1571" s="263"/>
    </row>
    <row r="1572" spans="2:13" x14ac:dyDescent="0.25">
      <c r="B1572" s="46">
        <f>SUBTOTAL(103,$C$10:C1572)</f>
        <v>1563</v>
      </c>
      <c r="C1572" s="157" t="s">
        <v>682</v>
      </c>
      <c r="D1572" s="157" t="s">
        <v>608</v>
      </c>
      <c r="E1572" s="157"/>
      <c r="F1572" s="157"/>
      <c r="G1572" s="227" t="s">
        <v>1045</v>
      </c>
      <c r="H1572" s="208" t="s">
        <v>1046</v>
      </c>
      <c r="I1572" s="241">
        <v>45457</v>
      </c>
      <c r="J1572" s="253">
        <v>0</v>
      </c>
      <c r="K1572" s="214">
        <v>-2100</v>
      </c>
      <c r="L1572" s="250">
        <f t="shared" si="24"/>
        <v>1278665.5766363633</v>
      </c>
      <c r="M1572" s="263"/>
    </row>
    <row r="1573" spans="2:13" x14ac:dyDescent="0.25">
      <c r="B1573" s="46">
        <f>SUBTOTAL(103,$C$10:C1573)</f>
        <v>1564</v>
      </c>
      <c r="C1573" s="157" t="s">
        <v>601</v>
      </c>
      <c r="D1573" s="157" t="s">
        <v>648</v>
      </c>
      <c r="E1573" s="157"/>
      <c r="F1573" s="157"/>
      <c r="G1573" s="227" t="s">
        <v>1049</v>
      </c>
      <c r="H1573" s="208" t="s">
        <v>1048</v>
      </c>
      <c r="I1573" s="241">
        <v>45457</v>
      </c>
      <c r="J1573" s="253">
        <v>0</v>
      </c>
      <c r="K1573" s="214">
        <v>-5331</v>
      </c>
      <c r="L1573" s="250">
        <f t="shared" si="24"/>
        <v>1273334.5766363633</v>
      </c>
      <c r="M1573" s="263"/>
    </row>
    <row r="1574" spans="2:13" x14ac:dyDescent="0.25">
      <c r="B1574" s="46">
        <f>SUBTOTAL(103,$C$10:C1574)</f>
        <v>1565</v>
      </c>
      <c r="C1574" s="157" t="s">
        <v>665</v>
      </c>
      <c r="D1574" s="157" t="s">
        <v>648</v>
      </c>
      <c r="E1574" s="157"/>
      <c r="F1574" s="157"/>
      <c r="G1574" s="227" t="s">
        <v>1045</v>
      </c>
      <c r="H1574" s="208" t="s">
        <v>1046</v>
      </c>
      <c r="I1574" s="241">
        <v>45457</v>
      </c>
      <c r="J1574" s="253">
        <v>0</v>
      </c>
      <c r="K1574" s="214">
        <v>-26600</v>
      </c>
      <c r="L1574" s="250">
        <f t="shared" si="24"/>
        <v>1246734.5766363633</v>
      </c>
      <c r="M1574" s="263"/>
    </row>
    <row r="1575" spans="2:13" x14ac:dyDescent="0.25">
      <c r="B1575" s="46">
        <f>SUBTOTAL(103,$C$10:C1575)</f>
        <v>1566</v>
      </c>
      <c r="C1575" s="157" t="s">
        <v>764</v>
      </c>
      <c r="D1575" s="157" t="s">
        <v>738</v>
      </c>
      <c r="E1575" s="157"/>
      <c r="F1575" s="157"/>
      <c r="G1575" s="212" t="s">
        <v>619</v>
      </c>
      <c r="H1575" s="209" t="s">
        <v>621</v>
      </c>
      <c r="I1575" s="241">
        <v>45457</v>
      </c>
      <c r="J1575" s="253">
        <v>0</v>
      </c>
      <c r="K1575" s="214">
        <v>-250</v>
      </c>
      <c r="L1575" s="250">
        <f t="shared" si="24"/>
        <v>1246484.5766363633</v>
      </c>
      <c r="M1575" s="263"/>
    </row>
    <row r="1576" spans="2:13" x14ac:dyDescent="0.25">
      <c r="B1576" s="46">
        <f>SUBTOTAL(103,$C$10:C1576)</f>
        <v>1567</v>
      </c>
      <c r="C1576" s="24" t="s">
        <v>1082</v>
      </c>
      <c r="D1576" s="157" t="s">
        <v>648</v>
      </c>
      <c r="E1576" s="157"/>
      <c r="F1576" s="157"/>
      <c r="G1576" s="212" t="s">
        <v>585</v>
      </c>
      <c r="H1576" s="209" t="s">
        <v>586</v>
      </c>
      <c r="I1576" s="241">
        <v>45457</v>
      </c>
      <c r="J1576" s="253">
        <v>0</v>
      </c>
      <c r="K1576" s="214">
        <v>-4200</v>
      </c>
      <c r="L1576" s="250">
        <f t="shared" si="24"/>
        <v>1242284.5766363633</v>
      </c>
      <c r="M1576" s="263"/>
    </row>
    <row r="1577" spans="2:13" x14ac:dyDescent="0.25">
      <c r="B1577" s="46">
        <f>SUBTOTAL(103,$C$10:C1577)</f>
        <v>1568</v>
      </c>
      <c r="C1577" s="24" t="s">
        <v>1082</v>
      </c>
      <c r="D1577" s="157" t="s">
        <v>607</v>
      </c>
      <c r="E1577" s="157"/>
      <c r="F1577" s="157"/>
      <c r="G1577" s="212" t="s">
        <v>585</v>
      </c>
      <c r="H1577" s="209" t="s">
        <v>586</v>
      </c>
      <c r="I1577" s="241">
        <v>45457</v>
      </c>
      <c r="J1577" s="253">
        <v>0</v>
      </c>
      <c r="K1577" s="214">
        <v>-5108.6075000000001</v>
      </c>
      <c r="L1577" s="250">
        <f t="shared" si="24"/>
        <v>1237175.9691363634</v>
      </c>
      <c r="M1577" s="263"/>
    </row>
    <row r="1578" spans="2:13" x14ac:dyDescent="0.25">
      <c r="B1578" s="46">
        <f>SUBTOTAL(103,$C$10:C1578)</f>
        <v>1569</v>
      </c>
      <c r="C1578" s="157" t="s">
        <v>683</v>
      </c>
      <c r="D1578" s="157" t="s">
        <v>648</v>
      </c>
      <c r="E1578" s="157"/>
      <c r="F1578" s="157"/>
      <c r="G1578" s="227" t="s">
        <v>1049</v>
      </c>
      <c r="H1578" s="208" t="s">
        <v>1048</v>
      </c>
      <c r="I1578" s="241">
        <v>45457</v>
      </c>
      <c r="J1578" s="253">
        <v>0</v>
      </c>
      <c r="K1578" s="214">
        <v>-3360</v>
      </c>
      <c r="L1578" s="250">
        <f t="shared" si="24"/>
        <v>1233815.9691363634</v>
      </c>
      <c r="M1578" s="263"/>
    </row>
    <row r="1579" spans="2:13" x14ac:dyDescent="0.25">
      <c r="B1579" s="46">
        <f>SUBTOTAL(103,$C$10:C1579)</f>
        <v>1570</v>
      </c>
      <c r="C1579" s="157" t="s">
        <v>694</v>
      </c>
      <c r="D1579" s="157" t="s">
        <v>608</v>
      </c>
      <c r="E1579" s="157"/>
      <c r="F1579" s="157"/>
      <c r="G1579" s="212" t="s">
        <v>641</v>
      </c>
      <c r="H1579" s="209" t="s">
        <v>642</v>
      </c>
      <c r="I1579" s="241">
        <v>45457</v>
      </c>
      <c r="J1579" s="253">
        <v>0</v>
      </c>
      <c r="K1579" s="214">
        <v>-22400</v>
      </c>
      <c r="L1579" s="250">
        <f t="shared" si="24"/>
        <v>1211415.9691363634</v>
      </c>
      <c r="M1579" s="263"/>
    </row>
    <row r="1580" spans="2:13" x14ac:dyDescent="0.25">
      <c r="B1580" s="46">
        <f>SUBTOTAL(103,$C$10:C1580)</f>
        <v>1571</v>
      </c>
      <c r="C1580" s="157" t="s">
        <v>603</v>
      </c>
      <c r="D1580" s="157" t="s">
        <v>607</v>
      </c>
      <c r="E1580" s="157"/>
      <c r="F1580" s="157"/>
      <c r="G1580" s="212" t="s">
        <v>1043</v>
      </c>
      <c r="H1580" s="216" t="s">
        <v>1044</v>
      </c>
      <c r="I1580" s="241">
        <v>45457</v>
      </c>
      <c r="J1580" s="253">
        <v>0</v>
      </c>
      <c r="K1580" s="214">
        <v>-2000</v>
      </c>
      <c r="L1580" s="250">
        <f t="shared" si="24"/>
        <v>1209415.9691363634</v>
      </c>
      <c r="M1580" s="263"/>
    </row>
    <row r="1581" spans="2:13" x14ac:dyDescent="0.25">
      <c r="B1581" s="46">
        <f>SUBTOTAL(103,$C$10:C1581)</f>
        <v>1572</v>
      </c>
      <c r="C1581" s="157" t="s">
        <v>603</v>
      </c>
      <c r="D1581" s="157" t="s">
        <v>738</v>
      </c>
      <c r="E1581" s="157"/>
      <c r="F1581" s="157"/>
      <c r="G1581" s="212" t="s">
        <v>619</v>
      </c>
      <c r="H1581" s="209" t="s">
        <v>621</v>
      </c>
      <c r="I1581" s="241">
        <v>45457</v>
      </c>
      <c r="J1581" s="253">
        <v>0</v>
      </c>
      <c r="K1581" s="214">
        <v>-250</v>
      </c>
      <c r="L1581" s="250">
        <f t="shared" si="24"/>
        <v>1209165.9691363634</v>
      </c>
      <c r="M1581" s="263"/>
    </row>
    <row r="1582" spans="2:13" x14ac:dyDescent="0.25">
      <c r="B1582" s="46">
        <f>SUBTOTAL(103,$C$10:C1582)</f>
        <v>1573</v>
      </c>
      <c r="C1582" s="157" t="s">
        <v>605</v>
      </c>
      <c r="D1582" s="157" t="s">
        <v>607</v>
      </c>
      <c r="E1582" s="157"/>
      <c r="F1582" s="157"/>
      <c r="G1582" s="212" t="s">
        <v>1043</v>
      </c>
      <c r="H1582" s="216" t="s">
        <v>1044</v>
      </c>
      <c r="I1582" s="241">
        <v>45457</v>
      </c>
      <c r="J1582" s="253">
        <v>0</v>
      </c>
      <c r="K1582" s="214">
        <v>-9000</v>
      </c>
      <c r="L1582" s="250">
        <f t="shared" si="24"/>
        <v>1200165.9691363634</v>
      </c>
      <c r="M1582" s="263"/>
    </row>
    <row r="1583" spans="2:13" x14ac:dyDescent="0.25">
      <c r="B1583" s="46">
        <f>SUBTOTAL(103,$C$10:C1583)</f>
        <v>1574</v>
      </c>
      <c r="C1583" s="157" t="s">
        <v>667</v>
      </c>
      <c r="D1583" s="157" t="s">
        <v>648</v>
      </c>
      <c r="E1583" s="157"/>
      <c r="F1583" s="157"/>
      <c r="G1583" s="212" t="s">
        <v>585</v>
      </c>
      <c r="H1583" s="209" t="s">
        <v>586</v>
      </c>
      <c r="I1583" s="241">
        <v>45457</v>
      </c>
      <c r="J1583" s="253">
        <v>0</v>
      </c>
      <c r="K1583" s="214">
        <v>-12600</v>
      </c>
      <c r="L1583" s="250">
        <f t="shared" si="24"/>
        <v>1187565.9691363634</v>
      </c>
      <c r="M1583" s="263"/>
    </row>
    <row r="1584" spans="2:13" x14ac:dyDescent="0.25">
      <c r="B1584" s="46">
        <f>SUBTOTAL(103,$C$10:C1584)</f>
        <v>1575</v>
      </c>
      <c r="C1584" s="157" t="s">
        <v>667</v>
      </c>
      <c r="D1584" s="157" t="s">
        <v>648</v>
      </c>
      <c r="E1584" s="157"/>
      <c r="F1584" s="157"/>
      <c r="G1584" s="227" t="s">
        <v>1045</v>
      </c>
      <c r="H1584" s="208" t="s">
        <v>1046</v>
      </c>
      <c r="I1584" s="241">
        <v>45457</v>
      </c>
      <c r="J1584" s="253">
        <v>0</v>
      </c>
      <c r="K1584" s="214">
        <v>-7700</v>
      </c>
      <c r="L1584" s="250">
        <f t="shared" si="24"/>
        <v>1179865.9691363634</v>
      </c>
      <c r="M1584" s="263"/>
    </row>
    <row r="1585" spans="2:13" x14ac:dyDescent="0.25">
      <c r="B1585" s="46">
        <f>SUBTOTAL(103,$C$10:C1585)</f>
        <v>1576</v>
      </c>
      <c r="C1585" s="157" t="s">
        <v>632</v>
      </c>
      <c r="D1585" s="157" t="s">
        <v>614</v>
      </c>
      <c r="E1585" s="166"/>
      <c r="F1585" s="166"/>
      <c r="G1585" s="231" t="s">
        <v>24</v>
      </c>
      <c r="H1585" s="231" t="s">
        <v>24</v>
      </c>
      <c r="I1585" s="241">
        <v>45460</v>
      </c>
      <c r="J1585" s="253">
        <v>0</v>
      </c>
      <c r="K1585" s="214">
        <v>-500</v>
      </c>
      <c r="L1585" s="250">
        <f t="shared" si="24"/>
        <v>1179365.9691363634</v>
      </c>
      <c r="M1585" s="263"/>
    </row>
    <row r="1586" spans="2:13" x14ac:dyDescent="0.25">
      <c r="B1586" s="46">
        <f>SUBTOTAL(103,$C$10:C1586)</f>
        <v>1577</v>
      </c>
      <c r="C1586" s="157" t="s">
        <v>1044</v>
      </c>
      <c r="D1586" s="157" t="s">
        <v>766</v>
      </c>
      <c r="E1586" s="157"/>
      <c r="F1586" s="157"/>
      <c r="G1586" s="212" t="s">
        <v>1043</v>
      </c>
      <c r="H1586" s="209" t="s">
        <v>1044</v>
      </c>
      <c r="I1586" s="241">
        <v>45461</v>
      </c>
      <c r="J1586" s="253">
        <v>2340000</v>
      </c>
      <c r="K1586" s="214">
        <v>0</v>
      </c>
      <c r="L1586" s="250">
        <f t="shared" si="24"/>
        <v>3519365.9691363634</v>
      </c>
      <c r="M1586" s="263"/>
    </row>
    <row r="1587" spans="2:13" x14ac:dyDescent="0.25">
      <c r="B1587" s="46">
        <f>SUBTOTAL(103,$C$10:C1587)</f>
        <v>1578</v>
      </c>
      <c r="C1587" s="157" t="s">
        <v>131</v>
      </c>
      <c r="D1587" s="157" t="s">
        <v>767</v>
      </c>
      <c r="E1587" s="157"/>
      <c r="F1587" s="157"/>
      <c r="G1587" s="212" t="s">
        <v>588</v>
      </c>
      <c r="H1587" s="209" t="s">
        <v>589</v>
      </c>
      <c r="I1587" s="241">
        <v>45463</v>
      </c>
      <c r="J1587" s="253">
        <v>0</v>
      </c>
      <c r="K1587" s="214">
        <v>-250000</v>
      </c>
      <c r="L1587" s="250">
        <f t="shared" si="24"/>
        <v>3269365.9691363634</v>
      </c>
      <c r="M1587" s="263"/>
    </row>
    <row r="1588" spans="2:13" x14ac:dyDescent="0.25">
      <c r="B1588" s="46">
        <f>SUBTOTAL(103,$C$10:C1588)</f>
        <v>1579</v>
      </c>
      <c r="C1588" s="157" t="s">
        <v>653</v>
      </c>
      <c r="D1588" s="157" t="s">
        <v>750</v>
      </c>
      <c r="E1588" s="157"/>
      <c r="F1588" s="157"/>
      <c r="G1588" s="203" t="s">
        <v>581</v>
      </c>
      <c r="H1588" s="208" t="s">
        <v>434</v>
      </c>
      <c r="I1588" s="241">
        <v>45464</v>
      </c>
      <c r="J1588" s="253">
        <v>300000</v>
      </c>
      <c r="K1588" s="214">
        <v>0</v>
      </c>
      <c r="L1588" s="250">
        <f t="shared" si="24"/>
        <v>3569365.9691363634</v>
      </c>
      <c r="M1588" s="263"/>
    </row>
    <row r="1589" spans="2:13" x14ac:dyDescent="0.25">
      <c r="B1589" s="46">
        <f>SUBTOTAL(103,$C$10:C1589)</f>
        <v>1580</v>
      </c>
      <c r="C1589" s="157" t="s">
        <v>653</v>
      </c>
      <c r="D1589" s="157" t="s">
        <v>762</v>
      </c>
      <c r="E1589" s="157"/>
      <c r="F1589" s="157"/>
      <c r="G1589" s="203" t="s">
        <v>581</v>
      </c>
      <c r="H1589" s="208" t="s">
        <v>434</v>
      </c>
      <c r="I1589" s="241">
        <v>45464</v>
      </c>
      <c r="J1589" s="253">
        <v>300000</v>
      </c>
      <c r="K1589" s="214">
        <v>0</v>
      </c>
      <c r="L1589" s="250">
        <f t="shared" si="24"/>
        <v>3869365.9691363634</v>
      </c>
      <c r="M1589" s="263"/>
    </row>
    <row r="1590" spans="2:13" x14ac:dyDescent="0.25">
      <c r="B1590" s="46">
        <f>SUBTOTAL(103,$C$10:C1590)</f>
        <v>1581</v>
      </c>
      <c r="C1590" s="157" t="s">
        <v>596</v>
      </c>
      <c r="D1590" s="157" t="s">
        <v>639</v>
      </c>
      <c r="E1590" s="157"/>
      <c r="F1590" s="157"/>
      <c r="G1590" s="203" t="s">
        <v>581</v>
      </c>
      <c r="H1590" s="208" t="s">
        <v>434</v>
      </c>
      <c r="I1590" s="241">
        <v>45464</v>
      </c>
      <c r="J1590" s="253">
        <v>0</v>
      </c>
      <c r="K1590" s="214">
        <v>-13100</v>
      </c>
      <c r="L1590" s="250">
        <f t="shared" si="24"/>
        <v>3856265.9691363634</v>
      </c>
      <c r="M1590" s="263"/>
    </row>
    <row r="1591" spans="2:13" x14ac:dyDescent="0.25">
      <c r="B1591" s="46">
        <f>SUBTOTAL(103,$C$10:C1591)</f>
        <v>1582</v>
      </c>
      <c r="C1591" s="157" t="s">
        <v>736</v>
      </c>
      <c r="D1591" s="157" t="s">
        <v>738</v>
      </c>
      <c r="E1591" s="157"/>
      <c r="F1591" s="157"/>
      <c r="G1591" s="212" t="s">
        <v>619</v>
      </c>
      <c r="H1591" s="209" t="s">
        <v>621</v>
      </c>
      <c r="I1591" s="241">
        <v>45464</v>
      </c>
      <c r="J1591" s="253">
        <v>0</v>
      </c>
      <c r="K1591" s="214">
        <v>-1750</v>
      </c>
      <c r="L1591" s="250">
        <f t="shared" si="24"/>
        <v>3854515.9691363634</v>
      </c>
      <c r="M1591" s="263"/>
    </row>
    <row r="1592" spans="2:13" x14ac:dyDescent="0.25">
      <c r="B1592" s="46">
        <f>SUBTOTAL(103,$C$10:C1592)</f>
        <v>1583</v>
      </c>
      <c r="C1592" s="157" t="s">
        <v>625</v>
      </c>
      <c r="D1592" s="157" t="s">
        <v>608</v>
      </c>
      <c r="E1592" s="157"/>
      <c r="F1592" s="157"/>
      <c r="G1592" s="212" t="s">
        <v>641</v>
      </c>
      <c r="H1592" s="209" t="s">
        <v>642</v>
      </c>
      <c r="I1592" s="241">
        <v>45464</v>
      </c>
      <c r="J1592" s="253">
        <v>0</v>
      </c>
      <c r="K1592" s="214">
        <v>-4400</v>
      </c>
      <c r="L1592" s="250">
        <f t="shared" si="24"/>
        <v>3850115.9691363634</v>
      </c>
      <c r="M1592" s="263"/>
    </row>
    <row r="1593" spans="2:13" x14ac:dyDescent="0.25">
      <c r="B1593" s="46">
        <f>SUBTOTAL(103,$C$10:C1593)</f>
        <v>1584</v>
      </c>
      <c r="C1593" s="157" t="s">
        <v>597</v>
      </c>
      <c r="D1593" s="157" t="s">
        <v>639</v>
      </c>
      <c r="E1593" s="157"/>
      <c r="F1593" s="157"/>
      <c r="G1593" s="203" t="s">
        <v>581</v>
      </c>
      <c r="H1593" s="208" t="s">
        <v>434</v>
      </c>
      <c r="I1593" s="241">
        <v>45464</v>
      </c>
      <c r="J1593" s="253">
        <v>0</v>
      </c>
      <c r="K1593" s="214">
        <v>-6246</v>
      </c>
      <c r="L1593" s="250">
        <f t="shared" si="24"/>
        <v>3843869.9691363634</v>
      </c>
      <c r="M1593" s="263"/>
    </row>
    <row r="1594" spans="2:13" x14ac:dyDescent="0.25">
      <c r="B1594" s="46">
        <f>SUBTOTAL(103,$C$10:C1594)</f>
        <v>1585</v>
      </c>
      <c r="C1594" s="24" t="s">
        <v>598</v>
      </c>
      <c r="D1594" s="157" t="s">
        <v>607</v>
      </c>
      <c r="E1594" s="157"/>
      <c r="F1594" s="157"/>
      <c r="G1594" s="203" t="s">
        <v>581</v>
      </c>
      <c r="H1594" s="208" t="s">
        <v>434</v>
      </c>
      <c r="I1594" s="241">
        <v>45464</v>
      </c>
      <c r="J1594" s="253">
        <v>0</v>
      </c>
      <c r="K1594" s="214">
        <v>-20000</v>
      </c>
      <c r="L1594" s="250">
        <f t="shared" si="24"/>
        <v>3823869.9691363634</v>
      </c>
      <c r="M1594" s="263"/>
    </row>
    <row r="1595" spans="2:13" x14ac:dyDescent="0.25">
      <c r="B1595" s="46">
        <f>SUBTOTAL(103,$C$10:C1595)</f>
        <v>1586</v>
      </c>
      <c r="C1595" s="24" t="s">
        <v>598</v>
      </c>
      <c r="D1595" s="157" t="s">
        <v>608</v>
      </c>
      <c r="E1595" s="157"/>
      <c r="F1595" s="157"/>
      <c r="G1595" s="212" t="s">
        <v>641</v>
      </c>
      <c r="H1595" s="209" t="s">
        <v>642</v>
      </c>
      <c r="I1595" s="241">
        <v>45464</v>
      </c>
      <c r="J1595" s="253">
        <v>0</v>
      </c>
      <c r="K1595" s="214">
        <v>-6300</v>
      </c>
      <c r="L1595" s="250">
        <f t="shared" si="24"/>
        <v>3817569.9691363634</v>
      </c>
      <c r="M1595" s="263"/>
    </row>
    <row r="1596" spans="2:13" x14ac:dyDescent="0.25">
      <c r="B1596" s="46">
        <f>SUBTOTAL(103,$C$10:C1596)</f>
        <v>1587</v>
      </c>
      <c r="C1596" s="24" t="s">
        <v>598</v>
      </c>
      <c r="D1596" s="157" t="s">
        <v>648</v>
      </c>
      <c r="E1596" s="157"/>
      <c r="F1596" s="157"/>
      <c r="G1596" s="212" t="s">
        <v>746</v>
      </c>
      <c r="H1596" s="209" t="s">
        <v>747</v>
      </c>
      <c r="I1596" s="241">
        <v>45464</v>
      </c>
      <c r="J1596" s="253">
        <v>0</v>
      </c>
      <c r="K1596" s="214">
        <v>-42000</v>
      </c>
      <c r="L1596" s="250">
        <f t="shared" si="24"/>
        <v>3775569.9691363634</v>
      </c>
      <c r="M1596" s="263"/>
    </row>
    <row r="1597" spans="2:13" x14ac:dyDescent="0.25">
      <c r="B1597" s="46">
        <f>SUBTOTAL(103,$C$10:C1597)</f>
        <v>1588</v>
      </c>
      <c r="C1597" s="157" t="s">
        <v>763</v>
      </c>
      <c r="D1597" s="157" t="s">
        <v>738</v>
      </c>
      <c r="E1597" s="157"/>
      <c r="F1597" s="157"/>
      <c r="G1597" s="212" t="s">
        <v>619</v>
      </c>
      <c r="H1597" s="209" t="s">
        <v>621</v>
      </c>
      <c r="I1597" s="241">
        <v>45464</v>
      </c>
      <c r="J1597" s="253">
        <v>0</v>
      </c>
      <c r="K1597" s="214">
        <v>-500</v>
      </c>
      <c r="L1597" s="250">
        <f t="shared" si="24"/>
        <v>3775069.9691363634</v>
      </c>
      <c r="M1597" s="263"/>
    </row>
    <row r="1598" spans="2:13" x14ac:dyDescent="0.25">
      <c r="B1598" s="46">
        <f>SUBTOTAL(103,$C$10:C1598)</f>
        <v>1589</v>
      </c>
      <c r="C1598" s="157" t="s">
        <v>600</v>
      </c>
      <c r="D1598" s="157" t="s">
        <v>608</v>
      </c>
      <c r="E1598" s="157"/>
      <c r="F1598" s="157"/>
      <c r="G1598" s="227" t="s">
        <v>1049</v>
      </c>
      <c r="H1598" s="208" t="s">
        <v>1048</v>
      </c>
      <c r="I1598" s="241">
        <v>45464</v>
      </c>
      <c r="J1598" s="253">
        <v>0</v>
      </c>
      <c r="K1598" s="214">
        <v>-6720</v>
      </c>
      <c r="L1598" s="250">
        <f t="shared" si="24"/>
        <v>3768349.9691363634</v>
      </c>
      <c r="M1598" s="263"/>
    </row>
    <row r="1599" spans="2:13" x14ac:dyDescent="0.25">
      <c r="B1599" s="46">
        <f>SUBTOTAL(103,$C$10:C1599)</f>
        <v>1590</v>
      </c>
      <c r="C1599" s="157" t="s">
        <v>682</v>
      </c>
      <c r="D1599" s="157" t="s">
        <v>608</v>
      </c>
      <c r="E1599" s="157"/>
      <c r="F1599" s="157"/>
      <c r="G1599" s="227" t="s">
        <v>1045</v>
      </c>
      <c r="H1599" s="208" t="s">
        <v>1046</v>
      </c>
      <c r="I1599" s="241">
        <v>45464</v>
      </c>
      <c r="J1599" s="253">
        <v>0</v>
      </c>
      <c r="K1599" s="214">
        <v>-2100</v>
      </c>
      <c r="L1599" s="250">
        <f t="shared" si="24"/>
        <v>3766249.9691363634</v>
      </c>
      <c r="M1599" s="263"/>
    </row>
    <row r="1600" spans="2:13" x14ac:dyDescent="0.25">
      <c r="B1600" s="46">
        <f>SUBTOTAL(103,$C$10:C1600)</f>
        <v>1591</v>
      </c>
      <c r="C1600" s="157" t="s">
        <v>601</v>
      </c>
      <c r="D1600" s="157" t="s">
        <v>648</v>
      </c>
      <c r="E1600" s="157"/>
      <c r="F1600" s="157"/>
      <c r="G1600" s="227" t="s">
        <v>1049</v>
      </c>
      <c r="H1600" s="208" t="s">
        <v>1048</v>
      </c>
      <c r="I1600" s="241">
        <v>45464</v>
      </c>
      <c r="J1600" s="253">
        <v>0</v>
      </c>
      <c r="K1600" s="214">
        <v>-5331</v>
      </c>
      <c r="L1600" s="250">
        <f t="shared" si="24"/>
        <v>3760918.9691363634</v>
      </c>
      <c r="M1600" s="263"/>
    </row>
    <row r="1601" spans="2:13" x14ac:dyDescent="0.25">
      <c r="B1601" s="46">
        <f>SUBTOTAL(103,$C$10:C1601)</f>
        <v>1592</v>
      </c>
      <c r="C1601" s="157" t="s">
        <v>665</v>
      </c>
      <c r="D1601" s="157" t="s">
        <v>648</v>
      </c>
      <c r="E1601" s="157"/>
      <c r="F1601" s="157"/>
      <c r="G1601" s="227" t="s">
        <v>1045</v>
      </c>
      <c r="H1601" s="208" t="s">
        <v>1046</v>
      </c>
      <c r="I1601" s="241">
        <v>45464</v>
      </c>
      <c r="J1601" s="253">
        <v>0</v>
      </c>
      <c r="K1601" s="214">
        <v>-27055</v>
      </c>
      <c r="L1601" s="250">
        <f t="shared" si="24"/>
        <v>3733863.9691363634</v>
      </c>
      <c r="M1601" s="263"/>
    </row>
    <row r="1602" spans="2:13" x14ac:dyDescent="0.25">
      <c r="B1602" s="46">
        <f>SUBTOTAL(103,$C$10:C1602)</f>
        <v>1593</v>
      </c>
      <c r="C1602" s="24" t="s">
        <v>665</v>
      </c>
      <c r="D1602" s="157" t="s">
        <v>768</v>
      </c>
      <c r="E1602" s="157"/>
      <c r="F1602" s="157"/>
      <c r="G1602" s="227" t="s">
        <v>1045</v>
      </c>
      <c r="H1602" s="208" t="s">
        <v>1046</v>
      </c>
      <c r="I1602" s="241">
        <v>45464</v>
      </c>
      <c r="J1602" s="253">
        <v>0</v>
      </c>
      <c r="K1602" s="214">
        <v>-25000</v>
      </c>
      <c r="L1602" s="250">
        <f t="shared" si="24"/>
        <v>3708863.9691363634</v>
      </c>
      <c r="M1602" s="263"/>
    </row>
    <row r="1603" spans="2:13" x14ac:dyDescent="0.25">
      <c r="B1603" s="46">
        <f>SUBTOTAL(103,$C$10:C1603)</f>
        <v>1594</v>
      </c>
      <c r="C1603" s="154" t="s">
        <v>692</v>
      </c>
      <c r="D1603" s="157" t="s">
        <v>608</v>
      </c>
      <c r="E1603" s="157"/>
      <c r="F1603" s="157"/>
      <c r="G1603" s="203" t="s">
        <v>581</v>
      </c>
      <c r="H1603" s="208" t="s">
        <v>434</v>
      </c>
      <c r="I1603" s="241">
        <v>45464</v>
      </c>
      <c r="J1603" s="253">
        <v>0</v>
      </c>
      <c r="K1603" s="214">
        <v>-8400</v>
      </c>
      <c r="L1603" s="250">
        <f t="shared" si="24"/>
        <v>3700463.9691363634</v>
      </c>
      <c r="M1603" s="263"/>
    </row>
    <row r="1604" spans="2:13" x14ac:dyDescent="0.25">
      <c r="B1604" s="46">
        <f>SUBTOTAL(103,$C$10:C1604)</f>
        <v>1595</v>
      </c>
      <c r="C1604" s="157" t="s">
        <v>693</v>
      </c>
      <c r="D1604" s="157" t="s">
        <v>608</v>
      </c>
      <c r="E1604" s="157"/>
      <c r="F1604" s="157"/>
      <c r="G1604" s="203" t="s">
        <v>581</v>
      </c>
      <c r="H1604" s="208" t="s">
        <v>434</v>
      </c>
      <c r="I1604" s="241">
        <v>45464</v>
      </c>
      <c r="J1604" s="253">
        <v>0</v>
      </c>
      <c r="K1604" s="214">
        <v>-8400</v>
      </c>
      <c r="L1604" s="250">
        <f t="shared" si="24"/>
        <v>3692063.9691363634</v>
      </c>
      <c r="M1604" s="263"/>
    </row>
    <row r="1605" spans="2:13" x14ac:dyDescent="0.25">
      <c r="B1605" s="46">
        <f>SUBTOTAL(103,$C$10:C1605)</f>
        <v>1596</v>
      </c>
      <c r="C1605" s="157" t="s">
        <v>596</v>
      </c>
      <c r="D1605" s="157" t="s">
        <v>608</v>
      </c>
      <c r="E1605" s="157"/>
      <c r="F1605" s="157"/>
      <c r="G1605" s="203" t="s">
        <v>581</v>
      </c>
      <c r="H1605" s="208" t="s">
        <v>434</v>
      </c>
      <c r="I1605" s="241">
        <v>45464</v>
      </c>
      <c r="J1605" s="253">
        <v>0</v>
      </c>
      <c r="K1605" s="214">
        <v>-84000</v>
      </c>
      <c r="L1605" s="250">
        <f t="shared" si="24"/>
        <v>3608063.9691363634</v>
      </c>
      <c r="M1605" s="263"/>
    </row>
    <row r="1606" spans="2:13" x14ac:dyDescent="0.25">
      <c r="B1606" s="46">
        <f>SUBTOTAL(103,$C$10:C1606)</f>
        <v>1597</v>
      </c>
      <c r="C1606" s="24" t="s">
        <v>598</v>
      </c>
      <c r="D1606" s="157" t="s">
        <v>608</v>
      </c>
      <c r="E1606" s="157"/>
      <c r="F1606" s="157"/>
      <c r="G1606" s="203" t="s">
        <v>581</v>
      </c>
      <c r="H1606" s="208" t="s">
        <v>434</v>
      </c>
      <c r="I1606" s="241">
        <v>45464</v>
      </c>
      <c r="J1606" s="253">
        <v>0</v>
      </c>
      <c r="K1606" s="214">
        <v>-42000</v>
      </c>
      <c r="L1606" s="250">
        <f t="shared" si="24"/>
        <v>3566063.9691363634</v>
      </c>
      <c r="M1606" s="263"/>
    </row>
    <row r="1607" spans="2:13" x14ac:dyDescent="0.25">
      <c r="B1607" s="46">
        <f>SUBTOTAL(103,$C$10:C1607)</f>
        <v>1598</v>
      </c>
      <c r="C1607" s="157" t="s">
        <v>597</v>
      </c>
      <c r="D1607" s="157" t="s">
        <v>608</v>
      </c>
      <c r="E1607" s="157"/>
      <c r="F1607" s="157"/>
      <c r="G1607" s="203" t="s">
        <v>581</v>
      </c>
      <c r="H1607" s="208" t="s">
        <v>434</v>
      </c>
      <c r="I1607" s="241">
        <v>45464</v>
      </c>
      <c r="J1607" s="253">
        <v>0</v>
      </c>
      <c r="K1607" s="214">
        <v>-50400</v>
      </c>
      <c r="L1607" s="250">
        <f t="shared" si="24"/>
        <v>3515663.9691363634</v>
      </c>
      <c r="M1607" s="263"/>
    </row>
    <row r="1608" spans="2:13" x14ac:dyDescent="0.25">
      <c r="B1608" s="46">
        <f>SUBTOTAL(103,$C$10:C1608)</f>
        <v>1599</v>
      </c>
      <c r="C1608" s="157" t="s">
        <v>764</v>
      </c>
      <c r="D1608" s="157" t="s">
        <v>738</v>
      </c>
      <c r="E1608" s="157"/>
      <c r="F1608" s="157"/>
      <c r="G1608" s="212" t="s">
        <v>619</v>
      </c>
      <c r="H1608" s="209" t="s">
        <v>621</v>
      </c>
      <c r="I1608" s="241">
        <v>45464</v>
      </c>
      <c r="J1608" s="253">
        <v>0</v>
      </c>
      <c r="K1608" s="214">
        <v>-250</v>
      </c>
      <c r="L1608" s="250">
        <f t="shared" si="24"/>
        <v>3515413.9691363634</v>
      </c>
      <c r="M1608" s="263"/>
    </row>
    <row r="1609" spans="2:13" x14ac:dyDescent="0.25">
      <c r="B1609" s="46">
        <f>SUBTOTAL(103,$C$10:C1609)</f>
        <v>1600</v>
      </c>
      <c r="C1609" s="24" t="s">
        <v>1082</v>
      </c>
      <c r="D1609" s="157" t="s">
        <v>648</v>
      </c>
      <c r="E1609" s="157"/>
      <c r="F1609" s="157"/>
      <c r="G1609" s="212" t="s">
        <v>585</v>
      </c>
      <c r="H1609" s="209" t="s">
        <v>586</v>
      </c>
      <c r="I1609" s="241">
        <v>45464</v>
      </c>
      <c r="J1609" s="253">
        <v>0</v>
      </c>
      <c r="K1609" s="214">
        <v>-4200</v>
      </c>
      <c r="L1609" s="250">
        <f t="shared" si="24"/>
        <v>3511213.9691363634</v>
      </c>
      <c r="M1609" s="263"/>
    </row>
    <row r="1610" spans="2:13" x14ac:dyDescent="0.25">
      <c r="B1610" s="46">
        <f>SUBTOTAL(103,$C$10:C1610)</f>
        <v>1601</v>
      </c>
      <c r="C1610" s="24" t="s">
        <v>1082</v>
      </c>
      <c r="D1610" s="157" t="s">
        <v>607</v>
      </c>
      <c r="E1610" s="157"/>
      <c r="F1610" s="157"/>
      <c r="G1610" s="212" t="s">
        <v>585</v>
      </c>
      <c r="H1610" s="209" t="s">
        <v>586</v>
      </c>
      <c r="I1610" s="241">
        <v>45464</v>
      </c>
      <c r="J1610" s="253">
        <v>0</v>
      </c>
      <c r="K1610" s="214">
        <v>-3650.5335</v>
      </c>
      <c r="L1610" s="250">
        <f t="shared" si="24"/>
        <v>3507563.4356363635</v>
      </c>
      <c r="M1610" s="263"/>
    </row>
    <row r="1611" spans="2:13" x14ac:dyDescent="0.25">
      <c r="B1611" s="46">
        <f>SUBTOTAL(103,$C$10:C1611)</f>
        <v>1602</v>
      </c>
      <c r="C1611" s="157" t="s">
        <v>683</v>
      </c>
      <c r="D1611" s="157" t="s">
        <v>648</v>
      </c>
      <c r="E1611" s="157"/>
      <c r="F1611" s="157"/>
      <c r="G1611" s="227" t="s">
        <v>1049</v>
      </c>
      <c r="H1611" s="208" t="s">
        <v>1048</v>
      </c>
      <c r="I1611" s="241">
        <v>45464</v>
      </c>
      <c r="J1611" s="253">
        <v>0</v>
      </c>
      <c r="K1611" s="214">
        <v>-3360</v>
      </c>
      <c r="L1611" s="250">
        <f t="shared" si="24"/>
        <v>3504203.4356363635</v>
      </c>
      <c r="M1611" s="263"/>
    </row>
    <row r="1612" spans="2:13" x14ac:dyDescent="0.25">
      <c r="B1612" s="46">
        <f>SUBTOTAL(103,$C$10:C1612)</f>
        <v>1603</v>
      </c>
      <c r="C1612" s="157" t="s">
        <v>694</v>
      </c>
      <c r="D1612" s="157" t="s">
        <v>608</v>
      </c>
      <c r="E1612" s="157"/>
      <c r="F1612" s="157"/>
      <c r="G1612" s="212" t="s">
        <v>641</v>
      </c>
      <c r="H1612" s="209" t="s">
        <v>642</v>
      </c>
      <c r="I1612" s="241">
        <v>45464</v>
      </c>
      <c r="J1612" s="253">
        <v>0</v>
      </c>
      <c r="K1612" s="214">
        <v>-28700</v>
      </c>
      <c r="L1612" s="250">
        <f t="shared" si="24"/>
        <v>3475503.4356363635</v>
      </c>
      <c r="M1612" s="263"/>
    </row>
    <row r="1613" spans="2:13" x14ac:dyDescent="0.25">
      <c r="B1613" s="46">
        <f>SUBTOTAL(103,$C$10:C1613)</f>
        <v>1604</v>
      </c>
      <c r="C1613" s="157" t="s">
        <v>603</v>
      </c>
      <c r="D1613" s="157" t="s">
        <v>607</v>
      </c>
      <c r="E1613" s="157"/>
      <c r="F1613" s="157"/>
      <c r="G1613" s="212" t="s">
        <v>1043</v>
      </c>
      <c r="H1613" s="216" t="s">
        <v>1044</v>
      </c>
      <c r="I1613" s="241">
        <v>45464</v>
      </c>
      <c r="J1613" s="253">
        <v>0</v>
      </c>
      <c r="K1613" s="214">
        <v>-2000</v>
      </c>
      <c r="L1613" s="250">
        <f t="shared" ref="L1613:L1676" si="25">J1613+L1612+K1613</f>
        <v>3473503.4356363635</v>
      </c>
      <c r="M1613" s="263"/>
    </row>
    <row r="1614" spans="2:13" x14ac:dyDescent="0.25">
      <c r="B1614" s="46">
        <f>SUBTOTAL(103,$C$10:C1614)</f>
        <v>1605</v>
      </c>
      <c r="C1614" s="157" t="s">
        <v>603</v>
      </c>
      <c r="D1614" s="157" t="s">
        <v>738</v>
      </c>
      <c r="E1614" s="157"/>
      <c r="F1614" s="157"/>
      <c r="G1614" s="212" t="s">
        <v>619</v>
      </c>
      <c r="H1614" s="209" t="s">
        <v>621</v>
      </c>
      <c r="I1614" s="241">
        <v>45464</v>
      </c>
      <c r="J1614" s="253">
        <v>0</v>
      </c>
      <c r="K1614" s="214">
        <v>-250</v>
      </c>
      <c r="L1614" s="250">
        <f t="shared" si="25"/>
        <v>3473253.4356363635</v>
      </c>
      <c r="M1614" s="263"/>
    </row>
    <row r="1615" spans="2:13" x14ac:dyDescent="0.25">
      <c r="B1615" s="46">
        <f>SUBTOTAL(103,$C$10:C1615)</f>
        <v>1606</v>
      </c>
      <c r="C1615" s="24" t="s">
        <v>667</v>
      </c>
      <c r="D1615" s="24" t="s">
        <v>648</v>
      </c>
      <c r="E1615" s="24"/>
      <c r="F1615" s="24"/>
      <c r="G1615" s="227" t="s">
        <v>585</v>
      </c>
      <c r="H1615" s="208" t="s">
        <v>586</v>
      </c>
      <c r="I1615" s="239">
        <v>45464</v>
      </c>
      <c r="J1615" s="249">
        <v>0</v>
      </c>
      <c r="K1615" s="217">
        <v>-10200</v>
      </c>
      <c r="L1615" s="250">
        <f t="shared" si="25"/>
        <v>3463053.4356363635</v>
      </c>
      <c r="M1615" s="263"/>
    </row>
    <row r="1616" spans="2:13" x14ac:dyDescent="0.25">
      <c r="B1616" s="46">
        <f>SUBTOTAL(103,$C$10:C1616)</f>
        <v>1607</v>
      </c>
      <c r="C1616" s="157" t="s">
        <v>667</v>
      </c>
      <c r="D1616" s="157" t="s">
        <v>648</v>
      </c>
      <c r="E1616" s="157"/>
      <c r="F1616" s="157"/>
      <c r="G1616" s="227" t="s">
        <v>1045</v>
      </c>
      <c r="H1616" s="208" t="s">
        <v>1046</v>
      </c>
      <c r="I1616" s="241">
        <v>45464</v>
      </c>
      <c r="J1616" s="253">
        <v>0</v>
      </c>
      <c r="K1616" s="214">
        <v>-7700</v>
      </c>
      <c r="L1616" s="250">
        <f t="shared" si="25"/>
        <v>3455353.4356363635</v>
      </c>
      <c r="M1616" s="263"/>
    </row>
    <row r="1617" spans="2:13" x14ac:dyDescent="0.25">
      <c r="B1617" s="46">
        <f>SUBTOTAL(103,$C$10:C1617)</f>
        <v>1608</v>
      </c>
      <c r="C1617" s="157" t="s">
        <v>596</v>
      </c>
      <c r="D1617" s="157" t="s">
        <v>639</v>
      </c>
      <c r="E1617" s="157"/>
      <c r="F1617" s="157"/>
      <c r="G1617" s="212" t="s">
        <v>581</v>
      </c>
      <c r="H1617" s="209" t="s">
        <v>620</v>
      </c>
      <c r="I1617" s="241">
        <v>45471</v>
      </c>
      <c r="J1617" s="253">
        <v>0</v>
      </c>
      <c r="K1617" s="214">
        <v>-3100</v>
      </c>
      <c r="L1617" s="250">
        <f t="shared" si="25"/>
        <v>3452253.4356363635</v>
      </c>
      <c r="M1617" s="270"/>
    </row>
    <row r="1618" spans="2:13" x14ac:dyDescent="0.25">
      <c r="B1618" s="46">
        <f>SUBTOTAL(103,$C$10:C1618)</f>
        <v>1609</v>
      </c>
      <c r="C1618" s="157" t="s">
        <v>1103</v>
      </c>
      <c r="D1618" s="157" t="s">
        <v>1142</v>
      </c>
      <c r="E1618" s="157"/>
      <c r="F1618" s="157"/>
      <c r="G1618" s="212" t="s">
        <v>1143</v>
      </c>
      <c r="H1618" s="209" t="s">
        <v>1144</v>
      </c>
      <c r="I1618" s="241">
        <v>45471</v>
      </c>
      <c r="J1618" s="253">
        <v>0</v>
      </c>
      <c r="K1618" s="214">
        <v>-19000</v>
      </c>
      <c r="L1618" s="250">
        <f t="shared" si="25"/>
        <v>3433253.4356363635</v>
      </c>
      <c r="M1618" s="270"/>
    </row>
    <row r="1619" spans="2:13" x14ac:dyDescent="0.25">
      <c r="B1619" s="46">
        <f>SUBTOTAL(103,$C$10:C1619)</f>
        <v>1610</v>
      </c>
      <c r="C1619" s="157" t="s">
        <v>1103</v>
      </c>
      <c r="D1619" s="157" t="s">
        <v>1145</v>
      </c>
      <c r="E1619" s="157"/>
      <c r="F1619" s="157"/>
      <c r="G1619" s="212" t="s">
        <v>1143</v>
      </c>
      <c r="H1619" s="209" t="s">
        <v>1144</v>
      </c>
      <c r="I1619" s="241">
        <v>45471</v>
      </c>
      <c r="J1619" s="253">
        <v>0</v>
      </c>
      <c r="K1619" s="214">
        <v>-6700</v>
      </c>
      <c r="L1619" s="250">
        <f t="shared" si="25"/>
        <v>3426553.4356363635</v>
      </c>
      <c r="M1619" s="270"/>
    </row>
    <row r="1620" spans="2:13" x14ac:dyDescent="0.25">
      <c r="B1620" s="46">
        <f>SUBTOTAL(103,$C$10:C1620)</f>
        <v>1611</v>
      </c>
      <c r="C1620" s="157" t="s">
        <v>1103</v>
      </c>
      <c r="D1620" s="157" t="s">
        <v>1146</v>
      </c>
      <c r="E1620" s="157"/>
      <c r="F1620" s="157"/>
      <c r="G1620" s="212" t="s">
        <v>1143</v>
      </c>
      <c r="H1620" s="209" t="s">
        <v>1144</v>
      </c>
      <c r="I1620" s="241">
        <v>45471</v>
      </c>
      <c r="J1620" s="253">
        <v>0</v>
      </c>
      <c r="K1620" s="214">
        <v>-13793.75</v>
      </c>
      <c r="L1620" s="250">
        <f t="shared" si="25"/>
        <v>3412759.6856363635</v>
      </c>
      <c r="M1620" s="270"/>
    </row>
    <row r="1621" spans="2:13" x14ac:dyDescent="0.25">
      <c r="B1621" s="46">
        <f>SUBTOTAL(103,$C$10:C1621)</f>
        <v>1612</v>
      </c>
      <c r="C1621" s="157" t="s">
        <v>1103</v>
      </c>
      <c r="D1621" s="157" t="s">
        <v>1147</v>
      </c>
      <c r="E1621" s="157"/>
      <c r="F1621" s="157"/>
      <c r="G1621" s="212" t="s">
        <v>1143</v>
      </c>
      <c r="H1621" s="209" t="s">
        <v>1144</v>
      </c>
      <c r="I1621" s="241">
        <v>45471</v>
      </c>
      <c r="J1621" s="253">
        <v>0</v>
      </c>
      <c r="K1621" s="214">
        <v>-7534.7</v>
      </c>
      <c r="L1621" s="250">
        <f t="shared" si="25"/>
        <v>3405224.9856363633</v>
      </c>
      <c r="M1621" s="270"/>
    </row>
    <row r="1622" spans="2:13" x14ac:dyDescent="0.25">
      <c r="B1622" s="46">
        <f>SUBTOTAL(103,$C$10:C1622)</f>
        <v>1613</v>
      </c>
      <c r="C1622" s="157" t="s">
        <v>736</v>
      </c>
      <c r="D1622" s="157" t="s">
        <v>738</v>
      </c>
      <c r="E1622" s="157"/>
      <c r="F1622" s="157"/>
      <c r="G1622" s="212" t="s">
        <v>619</v>
      </c>
      <c r="H1622" s="209" t="s">
        <v>621</v>
      </c>
      <c r="I1622" s="241">
        <v>45471</v>
      </c>
      <c r="J1622" s="253">
        <v>0</v>
      </c>
      <c r="K1622" s="214">
        <v>-1750</v>
      </c>
      <c r="L1622" s="250">
        <f t="shared" si="25"/>
        <v>3403474.9856363633</v>
      </c>
      <c r="M1622" s="270"/>
    </row>
    <row r="1623" spans="2:13" x14ac:dyDescent="0.25">
      <c r="B1623" s="46">
        <f>SUBTOTAL(103,$C$10:C1623)</f>
        <v>1614</v>
      </c>
      <c r="C1623" s="157" t="s">
        <v>625</v>
      </c>
      <c r="D1623" s="157" t="s">
        <v>608</v>
      </c>
      <c r="E1623" s="157"/>
      <c r="F1623" s="157"/>
      <c r="G1623" s="212" t="s">
        <v>641</v>
      </c>
      <c r="H1623" s="209" t="s">
        <v>642</v>
      </c>
      <c r="I1623" s="241">
        <v>45471</v>
      </c>
      <c r="J1623" s="253">
        <v>0</v>
      </c>
      <c r="K1623" s="214">
        <v>-5718</v>
      </c>
      <c r="L1623" s="250">
        <f t="shared" si="25"/>
        <v>3397756.9856363633</v>
      </c>
      <c r="M1623" s="270"/>
    </row>
    <row r="1624" spans="2:13" x14ac:dyDescent="0.25">
      <c r="B1624" s="46">
        <f>SUBTOTAL(103,$C$10:C1624)</f>
        <v>1615</v>
      </c>
      <c r="C1624" s="157" t="s">
        <v>1148</v>
      </c>
      <c r="D1624" s="157" t="s">
        <v>607</v>
      </c>
      <c r="E1624" s="157"/>
      <c r="F1624" s="157"/>
      <c r="G1624" s="212" t="s">
        <v>1149</v>
      </c>
      <c r="H1624" s="209" t="s">
        <v>1150</v>
      </c>
      <c r="I1624" s="241">
        <v>45471</v>
      </c>
      <c r="J1624" s="253">
        <v>0</v>
      </c>
      <c r="K1624" s="214">
        <v>-3382.08</v>
      </c>
      <c r="L1624" s="250">
        <f t="shared" si="25"/>
        <v>3394374.9056363632</v>
      </c>
      <c r="M1624" s="270"/>
    </row>
    <row r="1625" spans="2:13" x14ac:dyDescent="0.25">
      <c r="B1625" s="46">
        <f>SUBTOTAL(103,$C$10:C1625)</f>
        <v>1616</v>
      </c>
      <c r="C1625" s="157" t="s">
        <v>1148</v>
      </c>
      <c r="D1625" s="157" t="s">
        <v>608</v>
      </c>
      <c r="E1625" s="157"/>
      <c r="F1625" s="157"/>
      <c r="G1625" s="212" t="s">
        <v>1149</v>
      </c>
      <c r="H1625" s="209" t="s">
        <v>1150</v>
      </c>
      <c r="I1625" s="241">
        <v>45471</v>
      </c>
      <c r="J1625" s="253">
        <v>0</v>
      </c>
      <c r="K1625" s="214">
        <v>-11900</v>
      </c>
      <c r="L1625" s="250">
        <f t="shared" si="25"/>
        <v>3382474.9056363632</v>
      </c>
      <c r="M1625" s="270"/>
    </row>
    <row r="1626" spans="2:13" x14ac:dyDescent="0.25">
      <c r="B1626" s="46">
        <f>SUBTOTAL(103,$C$10:C1626)</f>
        <v>1617</v>
      </c>
      <c r="C1626" s="157" t="s">
        <v>598</v>
      </c>
      <c r="D1626" s="157" t="s">
        <v>607</v>
      </c>
      <c r="E1626" s="157"/>
      <c r="F1626" s="157"/>
      <c r="G1626" s="212" t="s">
        <v>581</v>
      </c>
      <c r="H1626" s="209" t="s">
        <v>620</v>
      </c>
      <c r="I1626" s="241">
        <v>45471</v>
      </c>
      <c r="J1626" s="253">
        <v>0</v>
      </c>
      <c r="K1626" s="214">
        <v>-20000</v>
      </c>
      <c r="L1626" s="250">
        <f t="shared" si="25"/>
        <v>3362474.9056363632</v>
      </c>
      <c r="M1626" s="270"/>
    </row>
    <row r="1627" spans="2:13" x14ac:dyDescent="0.25">
      <c r="B1627" s="46">
        <f>SUBTOTAL(103,$C$10:C1627)</f>
        <v>1618</v>
      </c>
      <c r="C1627" s="157" t="s">
        <v>598</v>
      </c>
      <c r="D1627" s="157" t="s">
        <v>608</v>
      </c>
      <c r="E1627" s="157"/>
      <c r="F1627" s="157"/>
      <c r="G1627" s="212" t="s">
        <v>641</v>
      </c>
      <c r="H1627" s="209" t="s">
        <v>642</v>
      </c>
      <c r="I1627" s="241">
        <v>45471</v>
      </c>
      <c r="J1627" s="253">
        <v>0</v>
      </c>
      <c r="K1627" s="214">
        <v>-6300</v>
      </c>
      <c r="L1627" s="250">
        <f t="shared" si="25"/>
        <v>3356174.9056363632</v>
      </c>
      <c r="M1627" s="270"/>
    </row>
    <row r="1628" spans="2:13" x14ac:dyDescent="0.25">
      <c r="B1628" s="46">
        <f>SUBTOTAL(103,$C$10:C1628)</f>
        <v>1619</v>
      </c>
      <c r="C1628" s="157" t="s">
        <v>763</v>
      </c>
      <c r="D1628" s="157" t="s">
        <v>738</v>
      </c>
      <c r="E1628" s="157"/>
      <c r="F1628" s="157"/>
      <c r="G1628" s="212" t="s">
        <v>619</v>
      </c>
      <c r="H1628" s="209" t="s">
        <v>621</v>
      </c>
      <c r="I1628" s="241">
        <v>45471</v>
      </c>
      <c r="J1628" s="253">
        <v>0</v>
      </c>
      <c r="K1628" s="214">
        <v>-1000</v>
      </c>
      <c r="L1628" s="250">
        <f t="shared" si="25"/>
        <v>3355174.9056363632</v>
      </c>
      <c r="M1628" s="270"/>
    </row>
    <row r="1629" spans="2:13" x14ac:dyDescent="0.25">
      <c r="B1629" s="46">
        <f>SUBTOTAL(103,$C$10:C1629)</f>
        <v>1620</v>
      </c>
      <c r="C1629" s="157" t="s">
        <v>600</v>
      </c>
      <c r="D1629" s="157" t="s">
        <v>608</v>
      </c>
      <c r="E1629" s="157"/>
      <c r="F1629" s="157"/>
      <c r="G1629" s="227" t="s">
        <v>1049</v>
      </c>
      <c r="H1629" s="208" t="s">
        <v>1048</v>
      </c>
      <c r="I1629" s="241">
        <v>45471</v>
      </c>
      <c r="J1629" s="253">
        <v>0</v>
      </c>
      <c r="K1629" s="214">
        <v>-8400</v>
      </c>
      <c r="L1629" s="250">
        <f t="shared" si="25"/>
        <v>3346774.9056363632</v>
      </c>
      <c r="M1629" s="270"/>
    </row>
    <row r="1630" spans="2:13" x14ac:dyDescent="0.25">
      <c r="B1630" s="46">
        <f>SUBTOTAL(103,$C$10:C1630)</f>
        <v>1621</v>
      </c>
      <c r="C1630" s="157" t="s">
        <v>682</v>
      </c>
      <c r="D1630" s="157" t="s">
        <v>608</v>
      </c>
      <c r="E1630" s="157"/>
      <c r="F1630" s="157"/>
      <c r="G1630" s="227" t="s">
        <v>1045</v>
      </c>
      <c r="H1630" s="208" t="s">
        <v>1046</v>
      </c>
      <c r="I1630" s="241">
        <v>45471</v>
      </c>
      <c r="J1630" s="253">
        <v>0</v>
      </c>
      <c r="K1630" s="214">
        <v>-2100</v>
      </c>
      <c r="L1630" s="250">
        <f t="shared" si="25"/>
        <v>3344674.9056363632</v>
      </c>
      <c r="M1630" s="270"/>
    </row>
    <row r="1631" spans="2:13" x14ac:dyDescent="0.25">
      <c r="B1631" s="46">
        <f>SUBTOTAL(103,$C$10:C1631)</f>
        <v>1622</v>
      </c>
      <c r="C1631" s="157" t="s">
        <v>601</v>
      </c>
      <c r="D1631" s="157" t="s">
        <v>648</v>
      </c>
      <c r="E1631" s="157"/>
      <c r="F1631" s="157"/>
      <c r="G1631" s="227" t="s">
        <v>1049</v>
      </c>
      <c r="H1631" s="208" t="s">
        <v>1048</v>
      </c>
      <c r="I1631" s="241">
        <v>45471</v>
      </c>
      <c r="J1631" s="253">
        <v>0</v>
      </c>
      <c r="K1631" s="214">
        <v>-17331</v>
      </c>
      <c r="L1631" s="250">
        <f t="shared" si="25"/>
        <v>3327343.9056363632</v>
      </c>
      <c r="M1631" s="270"/>
    </row>
    <row r="1632" spans="2:13" x14ac:dyDescent="0.25">
      <c r="B1632" s="46">
        <f>SUBTOTAL(103,$C$10:C1632)</f>
        <v>1623</v>
      </c>
      <c r="C1632" s="157" t="s">
        <v>665</v>
      </c>
      <c r="D1632" s="157" t="s">
        <v>648</v>
      </c>
      <c r="E1632" s="157"/>
      <c r="F1632" s="157"/>
      <c r="G1632" s="227" t="s">
        <v>1045</v>
      </c>
      <c r="H1632" s="208" t="s">
        <v>1046</v>
      </c>
      <c r="I1632" s="241">
        <v>45471</v>
      </c>
      <c r="J1632" s="253">
        <v>0</v>
      </c>
      <c r="K1632" s="214">
        <v>-26600</v>
      </c>
      <c r="L1632" s="250">
        <f t="shared" si="25"/>
        <v>3300743.9056363632</v>
      </c>
      <c r="M1632" s="270"/>
    </row>
    <row r="1633" spans="2:13" x14ac:dyDescent="0.25">
      <c r="B1633" s="46">
        <f>SUBTOTAL(103,$C$10:C1633)</f>
        <v>1624</v>
      </c>
      <c r="C1633" s="157" t="s">
        <v>692</v>
      </c>
      <c r="D1633" s="157" t="s">
        <v>608</v>
      </c>
      <c r="E1633" s="157"/>
      <c r="F1633" s="157"/>
      <c r="G1633" s="212" t="s">
        <v>581</v>
      </c>
      <c r="H1633" s="209" t="s">
        <v>620</v>
      </c>
      <c r="I1633" s="241">
        <v>45471</v>
      </c>
      <c r="J1633" s="253">
        <v>0</v>
      </c>
      <c r="K1633" s="214">
        <v>-1912.46</v>
      </c>
      <c r="L1633" s="250">
        <f t="shared" si="25"/>
        <v>3298831.4456363632</v>
      </c>
      <c r="M1633" s="270"/>
    </row>
    <row r="1634" spans="2:13" x14ac:dyDescent="0.25">
      <c r="B1634" s="46">
        <f>SUBTOTAL(103,$C$10:C1634)</f>
        <v>1625</v>
      </c>
      <c r="C1634" s="157" t="s">
        <v>692</v>
      </c>
      <c r="D1634" s="157" t="s">
        <v>608</v>
      </c>
      <c r="E1634" s="157"/>
      <c r="F1634" s="157"/>
      <c r="G1634" s="212" t="s">
        <v>746</v>
      </c>
      <c r="H1634" s="209" t="s">
        <v>747</v>
      </c>
      <c r="I1634" s="241">
        <v>45471</v>
      </c>
      <c r="J1634" s="253">
        <v>0</v>
      </c>
      <c r="K1634" s="214">
        <v>-1010</v>
      </c>
      <c r="L1634" s="250">
        <f t="shared" si="25"/>
        <v>3297821.4456363632</v>
      </c>
      <c r="M1634" s="270"/>
    </row>
    <row r="1635" spans="2:13" x14ac:dyDescent="0.25">
      <c r="B1635" s="46">
        <f>SUBTOTAL(103,$C$10:C1635)</f>
        <v>1626</v>
      </c>
      <c r="C1635" s="157" t="s">
        <v>764</v>
      </c>
      <c r="D1635" s="157" t="s">
        <v>738</v>
      </c>
      <c r="E1635" s="157"/>
      <c r="F1635" s="157"/>
      <c r="G1635" s="212" t="s">
        <v>619</v>
      </c>
      <c r="H1635" s="209" t="s">
        <v>621</v>
      </c>
      <c r="I1635" s="241">
        <v>45471</v>
      </c>
      <c r="J1635" s="253">
        <v>0</v>
      </c>
      <c r="K1635" s="214">
        <v>-250</v>
      </c>
      <c r="L1635" s="250">
        <f t="shared" si="25"/>
        <v>3297571.4456363632</v>
      </c>
      <c r="M1635" s="270"/>
    </row>
    <row r="1636" spans="2:13" x14ac:dyDescent="0.25">
      <c r="B1636" s="46">
        <f>SUBTOTAL(103,$C$10:C1636)</f>
        <v>1627</v>
      </c>
      <c r="C1636" s="157" t="s">
        <v>728</v>
      </c>
      <c r="D1636" s="157" t="s">
        <v>648</v>
      </c>
      <c r="E1636" s="157"/>
      <c r="F1636" s="157"/>
      <c r="G1636" s="212" t="s">
        <v>585</v>
      </c>
      <c r="H1636" s="209" t="s">
        <v>586</v>
      </c>
      <c r="I1636" s="241">
        <v>45471</v>
      </c>
      <c r="J1636" s="253">
        <v>0</v>
      </c>
      <c r="K1636" s="214">
        <v>-4200</v>
      </c>
      <c r="L1636" s="250">
        <f t="shared" si="25"/>
        <v>3293371.4456363632</v>
      </c>
      <c r="M1636" s="270"/>
    </row>
    <row r="1637" spans="2:13" x14ac:dyDescent="0.25">
      <c r="B1637" s="46">
        <f>SUBTOTAL(103,$C$10:C1637)</f>
        <v>1628</v>
      </c>
      <c r="C1637" s="157" t="s">
        <v>1151</v>
      </c>
      <c r="D1637" s="157" t="s">
        <v>648</v>
      </c>
      <c r="E1637" s="157"/>
      <c r="F1637" s="157"/>
      <c r="G1637" s="212" t="s">
        <v>585</v>
      </c>
      <c r="H1637" s="209" t="s">
        <v>586</v>
      </c>
      <c r="I1637" s="241">
        <v>45471</v>
      </c>
      <c r="J1637" s="253">
        <v>0</v>
      </c>
      <c r="K1637" s="214">
        <v>-10500</v>
      </c>
      <c r="L1637" s="250">
        <f t="shared" si="25"/>
        <v>3282871.4456363632</v>
      </c>
      <c r="M1637" s="270"/>
    </row>
    <row r="1638" spans="2:13" x14ac:dyDescent="0.25">
      <c r="B1638" s="46">
        <f>SUBTOTAL(103,$C$10:C1638)</f>
        <v>1629</v>
      </c>
      <c r="C1638" s="157" t="s">
        <v>683</v>
      </c>
      <c r="D1638" s="157" t="s">
        <v>648</v>
      </c>
      <c r="E1638" s="157"/>
      <c r="F1638" s="157"/>
      <c r="G1638" s="227" t="s">
        <v>1049</v>
      </c>
      <c r="H1638" s="208" t="s">
        <v>1048</v>
      </c>
      <c r="I1638" s="241">
        <v>45471</v>
      </c>
      <c r="J1638" s="253">
        <v>0</v>
      </c>
      <c r="K1638" s="214">
        <v>-3360</v>
      </c>
      <c r="L1638" s="250">
        <f t="shared" si="25"/>
        <v>3279511.4456363632</v>
      </c>
      <c r="M1638" s="270"/>
    </row>
    <row r="1639" spans="2:13" x14ac:dyDescent="0.25">
      <c r="B1639" s="46">
        <f>SUBTOTAL(103,$C$10:C1639)</f>
        <v>1630</v>
      </c>
      <c r="C1639" s="157" t="s">
        <v>694</v>
      </c>
      <c r="D1639" s="157" t="s">
        <v>608</v>
      </c>
      <c r="E1639" s="157"/>
      <c r="F1639" s="157"/>
      <c r="G1639" s="212" t="s">
        <v>641</v>
      </c>
      <c r="H1639" s="209" t="s">
        <v>642</v>
      </c>
      <c r="I1639" s="241">
        <v>45471</v>
      </c>
      <c r="J1639" s="253">
        <v>0</v>
      </c>
      <c r="K1639" s="214">
        <v>-30800</v>
      </c>
      <c r="L1639" s="250">
        <f t="shared" si="25"/>
        <v>3248711.4456363632</v>
      </c>
      <c r="M1639" s="270"/>
    </row>
    <row r="1640" spans="2:13" x14ac:dyDescent="0.25">
      <c r="B1640" s="46">
        <f>SUBTOTAL(103,$C$10:C1640)</f>
        <v>1631</v>
      </c>
      <c r="C1640" s="157" t="s">
        <v>603</v>
      </c>
      <c r="D1640" s="157" t="s">
        <v>607</v>
      </c>
      <c r="E1640" s="157"/>
      <c r="F1640" s="157"/>
      <c r="G1640" s="212" t="s">
        <v>1043</v>
      </c>
      <c r="H1640" s="216" t="s">
        <v>1044</v>
      </c>
      <c r="I1640" s="241">
        <v>45471</v>
      </c>
      <c r="J1640" s="253">
        <v>0</v>
      </c>
      <c r="K1640" s="214">
        <v>-2000</v>
      </c>
      <c r="L1640" s="250">
        <f t="shared" si="25"/>
        <v>3246711.4456363632</v>
      </c>
      <c r="M1640" s="270"/>
    </row>
    <row r="1641" spans="2:13" x14ac:dyDescent="0.25">
      <c r="B1641" s="46">
        <f>SUBTOTAL(103,$C$10:C1641)</f>
        <v>1632</v>
      </c>
      <c r="C1641" s="157" t="s">
        <v>603</v>
      </c>
      <c r="D1641" s="157" t="s">
        <v>738</v>
      </c>
      <c r="E1641" s="157"/>
      <c r="F1641" s="157"/>
      <c r="G1641" s="212" t="s">
        <v>619</v>
      </c>
      <c r="H1641" s="209" t="s">
        <v>621</v>
      </c>
      <c r="I1641" s="241">
        <v>45471</v>
      </c>
      <c r="J1641" s="253">
        <v>0</v>
      </c>
      <c r="K1641" s="214">
        <v>-250</v>
      </c>
      <c r="L1641" s="250">
        <f t="shared" si="25"/>
        <v>3246461.4456363632</v>
      </c>
      <c r="M1641" s="270"/>
    </row>
    <row r="1642" spans="2:13" x14ac:dyDescent="0.25">
      <c r="B1642" s="46">
        <f>SUBTOTAL(103,$C$10:C1642)</f>
        <v>1633</v>
      </c>
      <c r="C1642" s="157" t="s">
        <v>632</v>
      </c>
      <c r="D1642" s="157" t="s">
        <v>614</v>
      </c>
      <c r="E1642" s="157"/>
      <c r="F1642" s="157"/>
      <c r="G1642" s="212" t="s">
        <v>24</v>
      </c>
      <c r="H1642" s="209" t="s">
        <v>24</v>
      </c>
      <c r="I1642" s="241">
        <v>45474</v>
      </c>
      <c r="J1642" s="253">
        <v>0</v>
      </c>
      <c r="K1642" s="214">
        <v>-500</v>
      </c>
      <c r="L1642" s="250">
        <f t="shared" si="25"/>
        <v>3245961.4456363632</v>
      </c>
      <c r="M1642" s="270"/>
    </row>
    <row r="1643" spans="2:13" x14ac:dyDescent="0.25">
      <c r="B1643" s="46">
        <f>SUBTOTAL(103,$C$10:C1643)</f>
        <v>1634</v>
      </c>
      <c r="C1643" s="157" t="s">
        <v>819</v>
      </c>
      <c r="D1643" s="157" t="s">
        <v>608</v>
      </c>
      <c r="E1643" s="157"/>
      <c r="F1643" s="157"/>
      <c r="G1643" s="227" t="s">
        <v>1049</v>
      </c>
      <c r="H1643" s="208" t="s">
        <v>1048</v>
      </c>
      <c r="I1643" s="241">
        <v>45474</v>
      </c>
      <c r="J1643" s="253">
        <v>0</v>
      </c>
      <c r="K1643" s="214">
        <v>-650</v>
      </c>
      <c r="L1643" s="250">
        <f t="shared" si="25"/>
        <v>3245311.4456363632</v>
      </c>
      <c r="M1643" s="270"/>
    </row>
    <row r="1644" spans="2:13" x14ac:dyDescent="0.25">
      <c r="B1644" s="46">
        <f>SUBTOTAL(103,$C$10:C1644)</f>
        <v>1635</v>
      </c>
      <c r="C1644" s="157" t="s">
        <v>708</v>
      </c>
      <c r="D1644" s="157" t="s">
        <v>709</v>
      </c>
      <c r="E1644" s="157"/>
      <c r="F1644" s="157"/>
      <c r="G1644" s="212" t="s">
        <v>1043</v>
      </c>
      <c r="H1644" s="216" t="s">
        <v>1044</v>
      </c>
      <c r="I1644" s="241">
        <v>45477</v>
      </c>
      <c r="J1644" s="253">
        <v>0</v>
      </c>
      <c r="K1644" s="214">
        <v>-600</v>
      </c>
      <c r="L1644" s="250">
        <f t="shared" si="25"/>
        <v>3244711.4456363632</v>
      </c>
      <c r="M1644" s="270"/>
    </row>
    <row r="1645" spans="2:13" x14ac:dyDescent="0.25">
      <c r="B1645" s="46">
        <f>SUBTOTAL(103,$C$10:C1645)</f>
        <v>1636</v>
      </c>
      <c r="C1645" s="157" t="s">
        <v>131</v>
      </c>
      <c r="D1645" s="157" t="s">
        <v>1152</v>
      </c>
      <c r="E1645" s="157"/>
      <c r="F1645" s="157"/>
      <c r="G1645" s="212" t="s">
        <v>588</v>
      </c>
      <c r="H1645" s="209" t="s">
        <v>589</v>
      </c>
      <c r="I1645" s="241">
        <v>45474</v>
      </c>
      <c r="J1645" s="253">
        <v>0</v>
      </c>
      <c r="K1645" s="214">
        <v>-250000</v>
      </c>
      <c r="L1645" s="250">
        <f t="shared" si="25"/>
        <v>2994711.4456363632</v>
      </c>
      <c r="M1645" s="270"/>
    </row>
    <row r="1646" spans="2:13" x14ac:dyDescent="0.25">
      <c r="B1646" s="46">
        <f>SUBTOTAL(103,$C$10:C1646)</f>
        <v>1637</v>
      </c>
      <c r="C1646" s="157" t="s">
        <v>596</v>
      </c>
      <c r="D1646" s="157" t="s">
        <v>639</v>
      </c>
      <c r="E1646" s="157"/>
      <c r="F1646" s="157"/>
      <c r="G1646" s="212" t="s">
        <v>581</v>
      </c>
      <c r="H1646" s="209" t="s">
        <v>620</v>
      </c>
      <c r="I1646" s="241">
        <v>45478</v>
      </c>
      <c r="J1646" s="253">
        <v>0</v>
      </c>
      <c r="K1646" s="214">
        <v>-4782.0479999999998</v>
      </c>
      <c r="L1646" s="250">
        <f t="shared" si="25"/>
        <v>2989929.3976363633</v>
      </c>
      <c r="M1646" s="270"/>
    </row>
    <row r="1647" spans="2:13" x14ac:dyDescent="0.25">
      <c r="B1647" s="46">
        <f>SUBTOTAL(103,$C$10:C1647)</f>
        <v>1638</v>
      </c>
      <c r="C1647" s="157" t="s">
        <v>659</v>
      </c>
      <c r="D1647" s="157" t="s">
        <v>608</v>
      </c>
      <c r="E1647" s="157"/>
      <c r="F1647" s="157"/>
      <c r="G1647" s="212" t="s">
        <v>1054</v>
      </c>
      <c r="H1647" s="209" t="s">
        <v>448</v>
      </c>
      <c r="I1647" s="241">
        <v>45478</v>
      </c>
      <c r="J1647" s="253">
        <v>0</v>
      </c>
      <c r="K1647" s="214">
        <v>-18600</v>
      </c>
      <c r="L1647" s="250">
        <f t="shared" si="25"/>
        <v>2971329.3976363633</v>
      </c>
      <c r="M1647" s="270"/>
    </row>
    <row r="1648" spans="2:13" x14ac:dyDescent="0.25">
      <c r="B1648" s="46">
        <f>SUBTOTAL(103,$C$10:C1648)</f>
        <v>1639</v>
      </c>
      <c r="C1648" s="157" t="s">
        <v>659</v>
      </c>
      <c r="D1648" s="157" t="s">
        <v>923</v>
      </c>
      <c r="E1648" s="157"/>
      <c r="F1648" s="157"/>
      <c r="G1648" s="212" t="s">
        <v>1054</v>
      </c>
      <c r="H1648" s="209" t="s">
        <v>448</v>
      </c>
      <c r="I1648" s="241">
        <v>45478</v>
      </c>
      <c r="J1648" s="253">
        <v>0</v>
      </c>
      <c r="K1648" s="214">
        <v>-2000</v>
      </c>
      <c r="L1648" s="250">
        <f t="shared" si="25"/>
        <v>2969329.3976363633</v>
      </c>
      <c r="M1648" s="270"/>
    </row>
    <row r="1649" spans="2:13" x14ac:dyDescent="0.25">
      <c r="B1649" s="46">
        <f>SUBTOTAL(103,$C$10:C1649)</f>
        <v>1640</v>
      </c>
      <c r="C1649" s="157" t="s">
        <v>659</v>
      </c>
      <c r="D1649" s="157" t="s">
        <v>1153</v>
      </c>
      <c r="E1649" s="157"/>
      <c r="F1649" s="157"/>
      <c r="G1649" s="212" t="s">
        <v>698</v>
      </c>
      <c r="H1649" s="209" t="s">
        <v>720</v>
      </c>
      <c r="I1649" s="241">
        <v>45478</v>
      </c>
      <c r="J1649" s="253">
        <v>0</v>
      </c>
      <c r="K1649" s="214">
        <v>-1300</v>
      </c>
      <c r="L1649" s="250">
        <f t="shared" si="25"/>
        <v>2968029.3976363633</v>
      </c>
      <c r="M1649" s="270"/>
    </row>
    <row r="1650" spans="2:13" x14ac:dyDescent="0.25">
      <c r="B1650" s="46">
        <f>SUBTOTAL(103,$C$10:C1650)</f>
        <v>1641</v>
      </c>
      <c r="C1650" s="157" t="s">
        <v>659</v>
      </c>
      <c r="D1650" s="157" t="s">
        <v>891</v>
      </c>
      <c r="E1650" s="157"/>
      <c r="F1650" s="157"/>
      <c r="G1650" s="212" t="s">
        <v>1056</v>
      </c>
      <c r="H1650" s="209" t="s">
        <v>430</v>
      </c>
      <c r="I1650" s="241">
        <v>45478</v>
      </c>
      <c r="J1650" s="253">
        <v>0</v>
      </c>
      <c r="K1650" s="214">
        <v>-650</v>
      </c>
      <c r="L1650" s="250">
        <f t="shared" si="25"/>
        <v>2967379.3976363633</v>
      </c>
      <c r="M1650" s="270"/>
    </row>
    <row r="1651" spans="2:13" x14ac:dyDescent="0.25">
      <c r="B1651" s="46">
        <f>SUBTOTAL(103,$C$10:C1651)</f>
        <v>1642</v>
      </c>
      <c r="C1651" s="157" t="s">
        <v>659</v>
      </c>
      <c r="D1651" s="157" t="s">
        <v>1154</v>
      </c>
      <c r="E1651" s="157"/>
      <c r="F1651" s="157"/>
      <c r="G1651" s="212" t="s">
        <v>1050</v>
      </c>
      <c r="H1651" s="209" t="s">
        <v>442</v>
      </c>
      <c r="I1651" s="241">
        <v>45478</v>
      </c>
      <c r="J1651" s="253">
        <v>0</v>
      </c>
      <c r="K1651" s="214">
        <v>-1300</v>
      </c>
      <c r="L1651" s="250">
        <f t="shared" si="25"/>
        <v>2966079.3976363633</v>
      </c>
      <c r="M1651" s="270"/>
    </row>
    <row r="1652" spans="2:13" x14ac:dyDescent="0.25">
      <c r="B1652" s="46">
        <f>SUBTOTAL(103,$C$10:C1652)</f>
        <v>1643</v>
      </c>
      <c r="C1652" s="157" t="s">
        <v>659</v>
      </c>
      <c r="D1652" s="157" t="s">
        <v>891</v>
      </c>
      <c r="E1652" s="157"/>
      <c r="F1652" s="157"/>
      <c r="G1652" s="212" t="s">
        <v>1056</v>
      </c>
      <c r="H1652" s="209" t="s">
        <v>430</v>
      </c>
      <c r="I1652" s="241">
        <v>45478</v>
      </c>
      <c r="J1652" s="253">
        <v>0</v>
      </c>
      <c r="K1652" s="214">
        <v>-1300</v>
      </c>
      <c r="L1652" s="250">
        <f t="shared" si="25"/>
        <v>2964779.3976363633</v>
      </c>
      <c r="M1652" s="270"/>
    </row>
    <row r="1653" spans="2:13" x14ac:dyDescent="0.25">
      <c r="B1653" s="46">
        <f>SUBTOTAL(103,$C$10:C1653)</f>
        <v>1644</v>
      </c>
      <c r="C1653" s="157" t="s">
        <v>659</v>
      </c>
      <c r="D1653" s="157" t="s">
        <v>1155</v>
      </c>
      <c r="E1653" s="157"/>
      <c r="F1653" s="157"/>
      <c r="G1653" s="212" t="s">
        <v>700</v>
      </c>
      <c r="H1653" s="209" t="s">
        <v>439</v>
      </c>
      <c r="I1653" s="241">
        <v>45478</v>
      </c>
      <c r="J1653" s="253">
        <v>0</v>
      </c>
      <c r="K1653" s="214">
        <v>-650</v>
      </c>
      <c r="L1653" s="250">
        <f t="shared" si="25"/>
        <v>2964129.3976363633</v>
      </c>
      <c r="M1653" s="270"/>
    </row>
    <row r="1654" spans="2:13" x14ac:dyDescent="0.25">
      <c r="B1654" s="46">
        <f>SUBTOTAL(103,$C$10:C1654)</f>
        <v>1645</v>
      </c>
      <c r="C1654" s="157" t="s">
        <v>659</v>
      </c>
      <c r="D1654" s="157" t="s">
        <v>1156</v>
      </c>
      <c r="E1654" s="157"/>
      <c r="F1654" s="157"/>
      <c r="G1654" s="212" t="s">
        <v>588</v>
      </c>
      <c r="H1654" s="209" t="s">
        <v>589</v>
      </c>
      <c r="I1654" s="241">
        <v>45478</v>
      </c>
      <c r="J1654" s="253">
        <v>0</v>
      </c>
      <c r="K1654" s="214">
        <v>-650</v>
      </c>
      <c r="L1654" s="250">
        <f t="shared" si="25"/>
        <v>2963479.3976363633</v>
      </c>
      <c r="M1654" s="270"/>
    </row>
    <row r="1655" spans="2:13" x14ac:dyDescent="0.25">
      <c r="B1655" s="46">
        <f>SUBTOTAL(103,$C$10:C1655)</f>
        <v>1646</v>
      </c>
      <c r="C1655" s="157" t="s">
        <v>736</v>
      </c>
      <c r="D1655" s="157" t="s">
        <v>738</v>
      </c>
      <c r="E1655" s="157"/>
      <c r="F1655" s="157"/>
      <c r="G1655" s="212" t="s">
        <v>619</v>
      </c>
      <c r="H1655" s="209" t="s">
        <v>621</v>
      </c>
      <c r="I1655" s="241">
        <v>45478</v>
      </c>
      <c r="J1655" s="253">
        <v>0</v>
      </c>
      <c r="K1655" s="214">
        <v>-1750</v>
      </c>
      <c r="L1655" s="250">
        <f t="shared" si="25"/>
        <v>2961729.3976363633</v>
      </c>
      <c r="M1655" s="270"/>
    </row>
    <row r="1656" spans="2:13" x14ac:dyDescent="0.25">
      <c r="B1656" s="46">
        <f>SUBTOTAL(103,$C$10:C1656)</f>
        <v>1647</v>
      </c>
      <c r="C1656" s="157" t="s">
        <v>625</v>
      </c>
      <c r="D1656" s="157" t="s">
        <v>608</v>
      </c>
      <c r="E1656" s="157"/>
      <c r="F1656" s="157"/>
      <c r="G1656" s="212" t="s">
        <v>641</v>
      </c>
      <c r="H1656" s="209" t="s">
        <v>642</v>
      </c>
      <c r="I1656" s="241">
        <v>45478</v>
      </c>
      <c r="J1656" s="253">
        <v>0</v>
      </c>
      <c r="K1656" s="214">
        <v>-7727</v>
      </c>
      <c r="L1656" s="250">
        <f t="shared" si="25"/>
        <v>2954002.3976363633</v>
      </c>
      <c r="M1656" s="270"/>
    </row>
    <row r="1657" spans="2:13" x14ac:dyDescent="0.25">
      <c r="B1657" s="46">
        <f>SUBTOTAL(103,$C$10:C1657)</f>
        <v>1648</v>
      </c>
      <c r="C1657" s="157" t="s">
        <v>1148</v>
      </c>
      <c r="D1657" s="157" t="s">
        <v>608</v>
      </c>
      <c r="E1657" s="157"/>
      <c r="F1657" s="157"/>
      <c r="G1657" s="212" t="s">
        <v>1149</v>
      </c>
      <c r="H1657" s="209" t="s">
        <v>1150</v>
      </c>
      <c r="I1657" s="241">
        <v>45478</v>
      </c>
      <c r="J1657" s="253">
        <v>0</v>
      </c>
      <c r="K1657" s="214">
        <v>-11900</v>
      </c>
      <c r="L1657" s="250">
        <f t="shared" si="25"/>
        <v>2942102.3976363633</v>
      </c>
      <c r="M1657" s="270"/>
    </row>
    <row r="1658" spans="2:13" x14ac:dyDescent="0.25">
      <c r="B1658" s="46">
        <f>SUBTOTAL(103,$C$10:C1658)</f>
        <v>1649</v>
      </c>
      <c r="C1658" s="157" t="s">
        <v>598</v>
      </c>
      <c r="D1658" s="157" t="s">
        <v>607</v>
      </c>
      <c r="E1658" s="157"/>
      <c r="F1658" s="157"/>
      <c r="G1658" s="212" t="s">
        <v>581</v>
      </c>
      <c r="H1658" s="209" t="s">
        <v>620</v>
      </c>
      <c r="I1658" s="241">
        <v>45478</v>
      </c>
      <c r="J1658" s="253">
        <v>0</v>
      </c>
      <c r="K1658" s="214">
        <v>-21250</v>
      </c>
      <c r="L1658" s="250">
        <f t="shared" si="25"/>
        <v>2920852.3976363633</v>
      </c>
      <c r="M1658" s="270"/>
    </row>
    <row r="1659" spans="2:13" x14ac:dyDescent="0.25">
      <c r="B1659" s="46">
        <f>SUBTOTAL(103,$C$10:C1659)</f>
        <v>1650</v>
      </c>
      <c r="C1659" s="157" t="s">
        <v>598</v>
      </c>
      <c r="D1659" s="157" t="s">
        <v>608</v>
      </c>
      <c r="E1659" s="157"/>
      <c r="F1659" s="157"/>
      <c r="G1659" s="212" t="s">
        <v>641</v>
      </c>
      <c r="H1659" s="209" t="s">
        <v>642</v>
      </c>
      <c r="I1659" s="241">
        <v>45478</v>
      </c>
      <c r="J1659" s="253">
        <v>0</v>
      </c>
      <c r="K1659" s="214">
        <v>-6300</v>
      </c>
      <c r="L1659" s="250">
        <f t="shared" si="25"/>
        <v>2914552.3976363633</v>
      </c>
      <c r="M1659" s="270"/>
    </row>
    <row r="1660" spans="2:13" x14ac:dyDescent="0.25">
      <c r="B1660" s="46">
        <f>SUBTOTAL(103,$C$10:C1660)</f>
        <v>1651</v>
      </c>
      <c r="C1660" s="157" t="s">
        <v>763</v>
      </c>
      <c r="D1660" s="157" t="s">
        <v>738</v>
      </c>
      <c r="E1660" s="157"/>
      <c r="F1660" s="157"/>
      <c r="G1660" s="212" t="s">
        <v>619</v>
      </c>
      <c r="H1660" s="209" t="s">
        <v>621</v>
      </c>
      <c r="I1660" s="241">
        <v>45478</v>
      </c>
      <c r="J1660" s="253">
        <v>0</v>
      </c>
      <c r="K1660" s="214">
        <v>-1200</v>
      </c>
      <c r="L1660" s="250">
        <f t="shared" si="25"/>
        <v>2913352.3976363633</v>
      </c>
      <c r="M1660" s="270"/>
    </row>
    <row r="1661" spans="2:13" x14ac:dyDescent="0.25">
      <c r="B1661" s="46">
        <f>SUBTOTAL(103,$C$10:C1661)</f>
        <v>1652</v>
      </c>
      <c r="C1661" s="157" t="s">
        <v>678</v>
      </c>
      <c r="D1661" s="157" t="s">
        <v>703</v>
      </c>
      <c r="E1661" s="157"/>
      <c r="F1661" s="157"/>
      <c r="G1661" s="212" t="s">
        <v>641</v>
      </c>
      <c r="H1661" s="209" t="s">
        <v>642</v>
      </c>
      <c r="I1661" s="241">
        <v>45478</v>
      </c>
      <c r="J1661" s="253">
        <v>0</v>
      </c>
      <c r="K1661" s="214">
        <v>-30000</v>
      </c>
      <c r="L1661" s="250">
        <f t="shared" si="25"/>
        <v>2883352.3976363633</v>
      </c>
      <c r="M1661" s="270"/>
    </row>
    <row r="1662" spans="2:13" x14ac:dyDescent="0.25">
      <c r="B1662" s="46">
        <f>SUBTOTAL(103,$C$10:C1662)</f>
        <v>1653</v>
      </c>
      <c r="C1662" s="157" t="s">
        <v>600</v>
      </c>
      <c r="D1662" s="157" t="s">
        <v>608</v>
      </c>
      <c r="E1662" s="157"/>
      <c r="F1662" s="157"/>
      <c r="G1662" s="212" t="s">
        <v>594</v>
      </c>
      <c r="H1662" s="208" t="s">
        <v>1048</v>
      </c>
      <c r="I1662" s="241">
        <v>45478</v>
      </c>
      <c r="J1662" s="253">
        <v>0</v>
      </c>
      <c r="K1662" s="214">
        <v>-8400</v>
      </c>
      <c r="L1662" s="250">
        <f t="shared" si="25"/>
        <v>2874952.3976363633</v>
      </c>
      <c r="M1662" s="270"/>
    </row>
    <row r="1663" spans="2:13" x14ac:dyDescent="0.25">
      <c r="B1663" s="46">
        <f>SUBTOTAL(103,$C$10:C1663)</f>
        <v>1654</v>
      </c>
      <c r="C1663" s="157" t="s">
        <v>682</v>
      </c>
      <c r="D1663" s="157" t="s">
        <v>608</v>
      </c>
      <c r="E1663" s="157"/>
      <c r="F1663" s="157"/>
      <c r="G1663" s="227" t="s">
        <v>1045</v>
      </c>
      <c r="H1663" s="208" t="s">
        <v>1046</v>
      </c>
      <c r="I1663" s="241">
        <v>45478</v>
      </c>
      <c r="J1663" s="253">
        <v>0</v>
      </c>
      <c r="K1663" s="214">
        <v>-2100</v>
      </c>
      <c r="L1663" s="250">
        <f t="shared" si="25"/>
        <v>2872852.3976363633</v>
      </c>
      <c r="M1663" s="270"/>
    </row>
    <row r="1664" spans="2:13" x14ac:dyDescent="0.25">
      <c r="B1664" s="46">
        <f>SUBTOTAL(103,$C$10:C1664)</f>
        <v>1655</v>
      </c>
      <c r="C1664" s="157" t="s">
        <v>601</v>
      </c>
      <c r="D1664" s="157" t="s">
        <v>648</v>
      </c>
      <c r="E1664" s="157"/>
      <c r="F1664" s="157"/>
      <c r="G1664" s="212" t="s">
        <v>594</v>
      </c>
      <c r="H1664" s="208" t="s">
        <v>1048</v>
      </c>
      <c r="I1664" s="241">
        <v>45478</v>
      </c>
      <c r="J1664" s="253">
        <v>0</v>
      </c>
      <c r="K1664" s="214">
        <v>-5331</v>
      </c>
      <c r="L1664" s="250">
        <f t="shared" si="25"/>
        <v>2867521.3976363633</v>
      </c>
      <c r="M1664" s="270"/>
    </row>
    <row r="1665" spans="2:13" x14ac:dyDescent="0.25">
      <c r="B1665" s="46">
        <f>SUBTOTAL(103,$C$10:C1665)</f>
        <v>1656</v>
      </c>
      <c r="C1665" s="157" t="s">
        <v>665</v>
      </c>
      <c r="D1665" s="157" t="s">
        <v>648</v>
      </c>
      <c r="E1665" s="157"/>
      <c r="F1665" s="157"/>
      <c r="G1665" s="227" t="s">
        <v>1045</v>
      </c>
      <c r="H1665" s="208" t="s">
        <v>1046</v>
      </c>
      <c r="I1665" s="241">
        <v>45478</v>
      </c>
      <c r="J1665" s="253">
        <v>0</v>
      </c>
      <c r="K1665" s="214">
        <v>-26600</v>
      </c>
      <c r="L1665" s="250">
        <f t="shared" si="25"/>
        <v>2840921.3976363633</v>
      </c>
      <c r="M1665" s="270"/>
    </row>
    <row r="1666" spans="2:13" x14ac:dyDescent="0.25">
      <c r="B1666" s="46">
        <f>SUBTOTAL(103,$C$10:C1666)</f>
        <v>1657</v>
      </c>
      <c r="C1666" s="157" t="s">
        <v>722</v>
      </c>
      <c r="D1666" s="157" t="s">
        <v>703</v>
      </c>
      <c r="E1666" s="157"/>
      <c r="F1666" s="157"/>
      <c r="G1666" s="212" t="s">
        <v>641</v>
      </c>
      <c r="H1666" s="209" t="s">
        <v>642</v>
      </c>
      <c r="I1666" s="241">
        <v>45478</v>
      </c>
      <c r="J1666" s="253">
        <v>0</v>
      </c>
      <c r="K1666" s="214">
        <v>-25000</v>
      </c>
      <c r="L1666" s="250">
        <f t="shared" si="25"/>
        <v>2815921.3976363633</v>
      </c>
      <c r="M1666" s="270"/>
    </row>
    <row r="1667" spans="2:13" x14ac:dyDescent="0.25">
      <c r="B1667" s="46">
        <f>SUBTOTAL(103,$C$10:C1667)</f>
        <v>1658</v>
      </c>
      <c r="C1667" s="157" t="s">
        <v>764</v>
      </c>
      <c r="D1667" s="157" t="s">
        <v>738</v>
      </c>
      <c r="E1667" s="157"/>
      <c r="F1667" s="157"/>
      <c r="G1667" s="212" t="s">
        <v>619</v>
      </c>
      <c r="H1667" s="209" t="s">
        <v>621</v>
      </c>
      <c r="I1667" s="241">
        <v>45478</v>
      </c>
      <c r="J1667" s="253">
        <v>0</v>
      </c>
      <c r="K1667" s="214">
        <v>-250</v>
      </c>
      <c r="L1667" s="250">
        <f t="shared" si="25"/>
        <v>2815671.3976363633</v>
      </c>
      <c r="M1667" s="270"/>
    </row>
    <row r="1668" spans="2:13" x14ac:dyDescent="0.25">
      <c r="B1668" s="46">
        <f>SUBTOTAL(103,$C$10:C1668)</f>
        <v>1659</v>
      </c>
      <c r="C1668" s="157" t="s">
        <v>728</v>
      </c>
      <c r="D1668" s="157" t="s">
        <v>648</v>
      </c>
      <c r="E1668" s="157"/>
      <c r="F1668" s="157"/>
      <c r="G1668" s="212" t="s">
        <v>1149</v>
      </c>
      <c r="H1668" s="209" t="s">
        <v>1150</v>
      </c>
      <c r="I1668" s="241">
        <v>45478</v>
      </c>
      <c r="J1668" s="253">
        <v>0</v>
      </c>
      <c r="K1668" s="214">
        <v>-4200</v>
      </c>
      <c r="L1668" s="250">
        <f t="shared" si="25"/>
        <v>2811471.3976363633</v>
      </c>
      <c r="M1668" s="270"/>
    </row>
    <row r="1669" spans="2:13" x14ac:dyDescent="0.25">
      <c r="B1669" s="46">
        <f>SUBTOTAL(103,$C$10:C1669)</f>
        <v>1660</v>
      </c>
      <c r="C1669" s="157" t="s">
        <v>728</v>
      </c>
      <c r="D1669" s="157" t="s">
        <v>607</v>
      </c>
      <c r="E1669" s="157"/>
      <c r="F1669" s="157"/>
      <c r="G1669" s="212" t="s">
        <v>1149</v>
      </c>
      <c r="H1669" s="209" t="s">
        <v>1150</v>
      </c>
      <c r="I1669" s="241">
        <v>45478</v>
      </c>
      <c r="J1669" s="253">
        <v>0</v>
      </c>
      <c r="K1669" s="214">
        <v>-3001.12</v>
      </c>
      <c r="L1669" s="250">
        <f t="shared" si="25"/>
        <v>2808470.2776363632</v>
      </c>
      <c r="M1669" s="270"/>
    </row>
    <row r="1670" spans="2:13" x14ac:dyDescent="0.25">
      <c r="B1670" s="46">
        <f>SUBTOTAL(103,$C$10:C1670)</f>
        <v>1661</v>
      </c>
      <c r="C1670" s="157" t="s">
        <v>1151</v>
      </c>
      <c r="D1670" s="157" t="s">
        <v>648</v>
      </c>
      <c r="E1670" s="157"/>
      <c r="F1670" s="157"/>
      <c r="G1670" s="212" t="s">
        <v>585</v>
      </c>
      <c r="H1670" s="209" t="s">
        <v>586</v>
      </c>
      <c r="I1670" s="241">
        <v>45478</v>
      </c>
      <c r="J1670" s="253">
        <v>0</v>
      </c>
      <c r="K1670" s="214">
        <v>-8400</v>
      </c>
      <c r="L1670" s="250">
        <f t="shared" si="25"/>
        <v>2800070.2776363632</v>
      </c>
      <c r="M1670" s="270"/>
    </row>
    <row r="1671" spans="2:13" x14ac:dyDescent="0.25">
      <c r="B1671" s="46">
        <f>SUBTOTAL(103,$C$10:C1671)</f>
        <v>1662</v>
      </c>
      <c r="C1671" s="157" t="s">
        <v>683</v>
      </c>
      <c r="D1671" s="157" t="s">
        <v>648</v>
      </c>
      <c r="E1671" s="157"/>
      <c r="F1671" s="157"/>
      <c r="G1671" s="212" t="s">
        <v>582</v>
      </c>
      <c r="H1671" s="208" t="s">
        <v>1048</v>
      </c>
      <c r="I1671" s="241">
        <v>45478</v>
      </c>
      <c r="J1671" s="253">
        <v>0</v>
      </c>
      <c r="K1671" s="214">
        <v>-3360</v>
      </c>
      <c r="L1671" s="250">
        <f t="shared" si="25"/>
        <v>2796710.2776363632</v>
      </c>
      <c r="M1671" s="270"/>
    </row>
    <row r="1672" spans="2:13" x14ac:dyDescent="0.25">
      <c r="B1672" s="46">
        <f>SUBTOTAL(103,$C$10:C1672)</f>
        <v>1663</v>
      </c>
      <c r="C1672" s="157" t="s">
        <v>694</v>
      </c>
      <c r="D1672" s="157" t="s">
        <v>608</v>
      </c>
      <c r="E1672" s="157"/>
      <c r="F1672" s="157"/>
      <c r="G1672" s="212" t="s">
        <v>1149</v>
      </c>
      <c r="H1672" s="209" t="s">
        <v>1150</v>
      </c>
      <c r="I1672" s="241">
        <v>45478</v>
      </c>
      <c r="J1672" s="253">
        <v>0</v>
      </c>
      <c r="K1672" s="214">
        <v>-24500</v>
      </c>
      <c r="L1672" s="250">
        <f t="shared" si="25"/>
        <v>2772210.2776363632</v>
      </c>
      <c r="M1672" s="270"/>
    </row>
    <row r="1673" spans="2:13" x14ac:dyDescent="0.25">
      <c r="B1673" s="46">
        <f>SUBTOTAL(103,$C$10:C1673)</f>
        <v>1664</v>
      </c>
      <c r="C1673" s="157" t="s">
        <v>603</v>
      </c>
      <c r="D1673" s="157" t="s">
        <v>738</v>
      </c>
      <c r="E1673" s="157"/>
      <c r="F1673" s="157"/>
      <c r="G1673" s="212" t="s">
        <v>619</v>
      </c>
      <c r="H1673" s="209" t="s">
        <v>621</v>
      </c>
      <c r="I1673" s="241">
        <v>45478</v>
      </c>
      <c r="J1673" s="253">
        <v>0</v>
      </c>
      <c r="K1673" s="214">
        <v>-250</v>
      </c>
      <c r="L1673" s="250">
        <f t="shared" si="25"/>
        <v>2771960.2776363632</v>
      </c>
      <c r="M1673" s="270"/>
    </row>
    <row r="1674" spans="2:13" x14ac:dyDescent="0.25">
      <c r="B1674" s="46">
        <f>SUBTOTAL(103,$C$10:C1674)</f>
        <v>1665</v>
      </c>
      <c r="C1674" s="157" t="s">
        <v>1157</v>
      </c>
      <c r="D1674" s="157" t="s">
        <v>607</v>
      </c>
      <c r="E1674" s="157"/>
      <c r="F1674" s="157"/>
      <c r="G1674" s="212" t="s">
        <v>585</v>
      </c>
      <c r="H1674" s="209" t="s">
        <v>586</v>
      </c>
      <c r="I1674" s="241">
        <v>45478</v>
      </c>
      <c r="J1674" s="253">
        <v>0</v>
      </c>
      <c r="K1674" s="214">
        <v>-5000</v>
      </c>
      <c r="L1674" s="250">
        <f t="shared" si="25"/>
        <v>2766960.2776363632</v>
      </c>
      <c r="M1674" s="270"/>
    </row>
    <row r="1675" spans="2:13" x14ac:dyDescent="0.25">
      <c r="B1675" s="46">
        <f>SUBTOTAL(103,$C$10:C1675)</f>
        <v>1666</v>
      </c>
      <c r="C1675" s="157" t="s">
        <v>1158</v>
      </c>
      <c r="D1675" s="157" t="s">
        <v>1159</v>
      </c>
      <c r="E1675" s="157"/>
      <c r="F1675" s="157"/>
      <c r="G1675" s="212" t="s">
        <v>641</v>
      </c>
      <c r="H1675" s="209" t="s">
        <v>642</v>
      </c>
      <c r="I1675" s="241">
        <v>45478</v>
      </c>
      <c r="J1675" s="253">
        <v>0</v>
      </c>
      <c r="K1675" s="214">
        <v>-18823</v>
      </c>
      <c r="L1675" s="250">
        <f t="shared" si="25"/>
        <v>2748137.2776363632</v>
      </c>
      <c r="M1675" s="270"/>
    </row>
    <row r="1676" spans="2:13" x14ac:dyDescent="0.25">
      <c r="B1676" s="46">
        <f>SUBTOTAL(103,$C$10:C1676)</f>
        <v>1667</v>
      </c>
      <c r="C1676" s="157" t="s">
        <v>659</v>
      </c>
      <c r="D1676" s="157" t="s">
        <v>1161</v>
      </c>
      <c r="E1676" s="157"/>
      <c r="F1676" s="157"/>
      <c r="G1676" s="212" t="s">
        <v>698</v>
      </c>
      <c r="H1676" s="209" t="s">
        <v>720</v>
      </c>
      <c r="I1676" s="241">
        <v>45478</v>
      </c>
      <c r="J1676" s="253">
        <v>0</v>
      </c>
      <c r="K1676" s="214">
        <v>-1500</v>
      </c>
      <c r="L1676" s="250">
        <f t="shared" si="25"/>
        <v>2746637.2776363632</v>
      </c>
      <c r="M1676" s="270"/>
    </row>
    <row r="1677" spans="2:13" x14ac:dyDescent="0.25">
      <c r="B1677" s="46">
        <f>SUBTOTAL(103,$C$10:C1677)</f>
        <v>1668</v>
      </c>
      <c r="C1677" s="157" t="s">
        <v>659</v>
      </c>
      <c r="D1677" s="157" t="s">
        <v>1162</v>
      </c>
      <c r="E1677" s="157"/>
      <c r="F1677" s="157"/>
      <c r="G1677" s="212" t="s">
        <v>1050</v>
      </c>
      <c r="H1677" s="209" t="s">
        <v>442</v>
      </c>
      <c r="I1677" s="241">
        <v>45478</v>
      </c>
      <c r="J1677" s="253">
        <v>0</v>
      </c>
      <c r="K1677" s="214">
        <v>-650</v>
      </c>
      <c r="L1677" s="250">
        <f t="shared" ref="L1677:L1740" si="26">J1677+L1676+K1677</f>
        <v>2745987.2776363632</v>
      </c>
      <c r="M1677" s="270"/>
    </row>
    <row r="1678" spans="2:13" x14ac:dyDescent="0.25">
      <c r="B1678" s="46">
        <f>SUBTOTAL(103,$C$10:C1678)</f>
        <v>1669</v>
      </c>
      <c r="C1678" s="157" t="s">
        <v>659</v>
      </c>
      <c r="D1678" s="157" t="s">
        <v>1163</v>
      </c>
      <c r="E1678" s="157"/>
      <c r="F1678" s="157"/>
      <c r="G1678" s="212" t="s">
        <v>1056</v>
      </c>
      <c r="H1678" s="209" t="s">
        <v>430</v>
      </c>
      <c r="I1678" s="241">
        <v>45478</v>
      </c>
      <c r="J1678" s="253">
        <v>0</v>
      </c>
      <c r="K1678" s="214">
        <v>-650</v>
      </c>
      <c r="L1678" s="250">
        <f t="shared" si="26"/>
        <v>2745337.2776363632</v>
      </c>
      <c r="M1678" s="270"/>
    </row>
    <row r="1679" spans="2:13" x14ac:dyDescent="0.25">
      <c r="B1679" s="46">
        <f>SUBTOTAL(103,$C$10:C1679)</f>
        <v>1670</v>
      </c>
      <c r="C1679" s="157" t="s">
        <v>659</v>
      </c>
      <c r="D1679" s="157" t="s">
        <v>1164</v>
      </c>
      <c r="E1679" s="157"/>
      <c r="F1679" s="157"/>
      <c r="G1679" s="212" t="s">
        <v>1056</v>
      </c>
      <c r="H1679" s="209" t="s">
        <v>430</v>
      </c>
      <c r="I1679" s="241">
        <v>45478</v>
      </c>
      <c r="J1679" s="253">
        <v>0</v>
      </c>
      <c r="K1679" s="214">
        <v>-650</v>
      </c>
      <c r="L1679" s="250">
        <f t="shared" si="26"/>
        <v>2744687.2776363632</v>
      </c>
      <c r="M1679" s="270"/>
    </row>
    <row r="1680" spans="2:13" x14ac:dyDescent="0.25">
      <c r="B1680" s="46">
        <f>SUBTOTAL(103,$C$10:C1680)</f>
        <v>1671</v>
      </c>
      <c r="C1680" s="157" t="s">
        <v>749</v>
      </c>
      <c r="D1680" s="157" t="s">
        <v>1160</v>
      </c>
      <c r="E1680" s="157"/>
      <c r="F1680" s="157"/>
      <c r="G1680" s="212" t="s">
        <v>746</v>
      </c>
      <c r="H1680" s="209" t="s">
        <v>747</v>
      </c>
      <c r="I1680" s="241">
        <v>45480</v>
      </c>
      <c r="J1680" s="253">
        <v>0</v>
      </c>
      <c r="K1680" s="214">
        <v>-5100</v>
      </c>
      <c r="L1680" s="250">
        <f t="shared" si="26"/>
        <v>2739587.2776363632</v>
      </c>
      <c r="M1680" s="270"/>
    </row>
    <row r="1681" spans="2:13" x14ac:dyDescent="0.25">
      <c r="B1681" s="46">
        <f>SUBTOTAL(103,$C$10:C1681)</f>
        <v>1672</v>
      </c>
      <c r="C1681" s="157" t="s">
        <v>596</v>
      </c>
      <c r="D1681" s="157" t="s">
        <v>639</v>
      </c>
      <c r="E1681" s="157"/>
      <c r="F1681" s="157"/>
      <c r="G1681" s="212" t="s">
        <v>581</v>
      </c>
      <c r="H1681" s="209" t="s">
        <v>620</v>
      </c>
      <c r="I1681" s="241">
        <v>45485</v>
      </c>
      <c r="J1681" s="253">
        <v>0</v>
      </c>
      <c r="K1681" s="214">
        <v>-30784</v>
      </c>
      <c r="L1681" s="250">
        <f t="shared" si="26"/>
        <v>2708803.2776363632</v>
      </c>
      <c r="M1681" s="270"/>
    </row>
    <row r="1682" spans="2:13" x14ac:dyDescent="0.25">
      <c r="B1682" s="46">
        <f>SUBTOTAL(103,$C$10:C1682)</f>
        <v>1673</v>
      </c>
      <c r="C1682" s="157" t="s">
        <v>736</v>
      </c>
      <c r="D1682" s="157" t="s">
        <v>738</v>
      </c>
      <c r="E1682" s="157"/>
      <c r="F1682" s="157"/>
      <c r="G1682" s="212" t="s">
        <v>619</v>
      </c>
      <c r="H1682" s="209" t="s">
        <v>621</v>
      </c>
      <c r="I1682" s="241">
        <v>45485</v>
      </c>
      <c r="J1682" s="253">
        <v>0</v>
      </c>
      <c r="K1682" s="214">
        <v>-1650</v>
      </c>
      <c r="L1682" s="250">
        <f t="shared" si="26"/>
        <v>2707153.2776363632</v>
      </c>
      <c r="M1682" s="270"/>
    </row>
    <row r="1683" spans="2:13" x14ac:dyDescent="0.25">
      <c r="B1683" s="46">
        <f>SUBTOTAL(103,$C$10:C1683)</f>
        <v>1674</v>
      </c>
      <c r="C1683" s="157" t="s">
        <v>625</v>
      </c>
      <c r="D1683" s="157" t="s">
        <v>608</v>
      </c>
      <c r="E1683" s="157"/>
      <c r="F1683" s="157"/>
      <c r="G1683" s="212" t="s">
        <v>641</v>
      </c>
      <c r="H1683" s="209" t="s">
        <v>642</v>
      </c>
      <c r="I1683" s="241">
        <v>45485</v>
      </c>
      <c r="J1683" s="253">
        <v>0</v>
      </c>
      <c r="K1683" s="214">
        <v>-5470</v>
      </c>
      <c r="L1683" s="250">
        <f t="shared" si="26"/>
        <v>2701683.2776363632</v>
      </c>
      <c r="M1683" s="270"/>
    </row>
    <row r="1684" spans="2:13" x14ac:dyDescent="0.25">
      <c r="B1684" s="46">
        <f>SUBTOTAL(103,$C$10:C1684)</f>
        <v>1675</v>
      </c>
      <c r="C1684" s="157" t="s">
        <v>625</v>
      </c>
      <c r="D1684" s="157" t="s">
        <v>1166</v>
      </c>
      <c r="E1684" s="157"/>
      <c r="F1684" s="157"/>
      <c r="G1684" s="212" t="s">
        <v>641</v>
      </c>
      <c r="H1684" s="209" t="s">
        <v>642</v>
      </c>
      <c r="I1684" s="241">
        <v>45485</v>
      </c>
      <c r="J1684" s="253">
        <v>0</v>
      </c>
      <c r="K1684" s="214">
        <v>-4000</v>
      </c>
      <c r="L1684" s="250">
        <f t="shared" si="26"/>
        <v>2697683.2776363632</v>
      </c>
      <c r="M1684" s="270"/>
    </row>
    <row r="1685" spans="2:13" x14ac:dyDescent="0.25">
      <c r="B1685" s="46">
        <f>SUBTOTAL(103,$C$10:C1685)</f>
        <v>1676</v>
      </c>
      <c r="C1685" s="157" t="s">
        <v>597</v>
      </c>
      <c r="D1685" s="157" t="s">
        <v>608</v>
      </c>
      <c r="E1685" s="157"/>
      <c r="F1685" s="157"/>
      <c r="G1685" s="212" t="s">
        <v>581</v>
      </c>
      <c r="H1685" s="209" t="s">
        <v>620</v>
      </c>
      <c r="I1685" s="241">
        <v>45485</v>
      </c>
      <c r="J1685" s="253">
        <v>0</v>
      </c>
      <c r="K1685" s="214">
        <v>-10500</v>
      </c>
      <c r="L1685" s="250">
        <f t="shared" si="26"/>
        <v>2687183.2776363632</v>
      </c>
      <c r="M1685" s="270"/>
    </row>
    <row r="1686" spans="2:13" x14ac:dyDescent="0.25">
      <c r="B1686" s="46">
        <f>SUBTOTAL(103,$C$10:C1686)</f>
        <v>1677</v>
      </c>
      <c r="C1686" s="157" t="s">
        <v>1148</v>
      </c>
      <c r="D1686" s="157" t="s">
        <v>608</v>
      </c>
      <c r="E1686" s="157"/>
      <c r="F1686" s="157"/>
      <c r="G1686" s="212" t="s">
        <v>1149</v>
      </c>
      <c r="H1686" s="209" t="s">
        <v>1150</v>
      </c>
      <c r="I1686" s="241">
        <v>45485</v>
      </c>
      <c r="J1686" s="253">
        <v>0</v>
      </c>
      <c r="K1686" s="214">
        <v>-16100</v>
      </c>
      <c r="L1686" s="250">
        <f t="shared" si="26"/>
        <v>2671083.2776363632</v>
      </c>
      <c r="M1686" s="270"/>
    </row>
    <row r="1687" spans="2:13" x14ac:dyDescent="0.25">
      <c r="B1687" s="46">
        <f>SUBTOTAL(103,$C$10:C1687)</f>
        <v>1678</v>
      </c>
      <c r="C1687" s="157" t="s">
        <v>598</v>
      </c>
      <c r="D1687" s="157" t="s">
        <v>607</v>
      </c>
      <c r="E1687" s="157"/>
      <c r="F1687" s="157"/>
      <c r="G1687" s="212" t="s">
        <v>581</v>
      </c>
      <c r="H1687" s="209" t="s">
        <v>620</v>
      </c>
      <c r="I1687" s="241">
        <v>45485</v>
      </c>
      <c r="J1687" s="253">
        <v>0</v>
      </c>
      <c r="K1687" s="214">
        <v>-22500</v>
      </c>
      <c r="L1687" s="250">
        <f t="shared" si="26"/>
        <v>2648583.2776363632</v>
      </c>
      <c r="M1687" s="270"/>
    </row>
    <row r="1688" spans="2:13" x14ac:dyDescent="0.25">
      <c r="B1688" s="46">
        <f>SUBTOTAL(103,$C$10:C1688)</f>
        <v>1679</v>
      </c>
      <c r="C1688" s="157" t="s">
        <v>598</v>
      </c>
      <c r="D1688" s="157" t="s">
        <v>608</v>
      </c>
      <c r="E1688" s="157"/>
      <c r="F1688" s="157"/>
      <c r="G1688" s="212" t="s">
        <v>641</v>
      </c>
      <c r="H1688" s="209" t="s">
        <v>642</v>
      </c>
      <c r="I1688" s="241">
        <v>45485</v>
      </c>
      <c r="J1688" s="253">
        <v>0</v>
      </c>
      <c r="K1688" s="214">
        <v>-6300</v>
      </c>
      <c r="L1688" s="250">
        <f t="shared" si="26"/>
        <v>2642283.2776363632</v>
      </c>
      <c r="M1688" s="270"/>
    </row>
    <row r="1689" spans="2:13" x14ac:dyDescent="0.25">
      <c r="B1689" s="46">
        <f>SUBTOTAL(103,$C$10:C1689)</f>
        <v>1680</v>
      </c>
      <c r="C1689" s="157" t="s">
        <v>598</v>
      </c>
      <c r="D1689" s="157" t="s">
        <v>738</v>
      </c>
      <c r="E1689" s="157"/>
      <c r="F1689" s="157"/>
      <c r="G1689" s="212" t="s">
        <v>1043</v>
      </c>
      <c r="H1689" s="209" t="s">
        <v>1044</v>
      </c>
      <c r="I1689" s="241">
        <v>45485</v>
      </c>
      <c r="J1689" s="253">
        <v>0</v>
      </c>
      <c r="K1689" s="214">
        <v>-900</v>
      </c>
      <c r="L1689" s="250">
        <f t="shared" si="26"/>
        <v>2641383.2776363632</v>
      </c>
      <c r="M1689" s="270"/>
    </row>
    <row r="1690" spans="2:13" x14ac:dyDescent="0.25">
      <c r="B1690" s="46">
        <f>SUBTOTAL(103,$C$10:C1690)</f>
        <v>1681</v>
      </c>
      <c r="C1690" s="157" t="s">
        <v>763</v>
      </c>
      <c r="D1690" s="157" t="s">
        <v>738</v>
      </c>
      <c r="E1690" s="157"/>
      <c r="F1690" s="157"/>
      <c r="G1690" s="212" t="s">
        <v>619</v>
      </c>
      <c r="H1690" s="209" t="s">
        <v>621</v>
      </c>
      <c r="I1690" s="241">
        <v>45485</v>
      </c>
      <c r="J1690" s="253">
        <v>0</v>
      </c>
      <c r="K1690" s="214">
        <v>-1250</v>
      </c>
      <c r="L1690" s="250">
        <f t="shared" si="26"/>
        <v>2640133.2776363632</v>
      </c>
      <c r="M1690" s="270"/>
    </row>
    <row r="1691" spans="2:13" x14ac:dyDescent="0.25">
      <c r="B1691" s="46">
        <f>SUBTOTAL(103,$C$10:C1691)</f>
        <v>1682</v>
      </c>
      <c r="C1691" s="157" t="s">
        <v>600</v>
      </c>
      <c r="D1691" s="157" t="s">
        <v>608</v>
      </c>
      <c r="E1691" s="157"/>
      <c r="F1691" s="157"/>
      <c r="G1691" s="212" t="s">
        <v>594</v>
      </c>
      <c r="H1691" s="208" t="s">
        <v>1048</v>
      </c>
      <c r="I1691" s="241">
        <v>45485</v>
      </c>
      <c r="J1691" s="253">
        <v>0</v>
      </c>
      <c r="K1691" s="214">
        <v>-30400</v>
      </c>
      <c r="L1691" s="250">
        <f t="shared" si="26"/>
        <v>2609733.2776363632</v>
      </c>
      <c r="M1691" s="270"/>
    </row>
    <row r="1692" spans="2:13" x14ac:dyDescent="0.25">
      <c r="B1692" s="46">
        <f>SUBTOTAL(103,$C$10:C1692)</f>
        <v>1683</v>
      </c>
      <c r="C1692" s="157" t="s">
        <v>682</v>
      </c>
      <c r="D1692" s="157" t="s">
        <v>608</v>
      </c>
      <c r="E1692" s="157"/>
      <c r="F1692" s="157"/>
      <c r="G1692" s="227" t="s">
        <v>1045</v>
      </c>
      <c r="H1692" s="208" t="s">
        <v>1046</v>
      </c>
      <c r="I1692" s="241">
        <v>45485</v>
      </c>
      <c r="J1692" s="253">
        <v>0</v>
      </c>
      <c r="K1692" s="214">
        <v>-2100</v>
      </c>
      <c r="L1692" s="250">
        <f t="shared" si="26"/>
        <v>2607633.2776363632</v>
      </c>
      <c r="M1692" s="270"/>
    </row>
    <row r="1693" spans="2:13" x14ac:dyDescent="0.25">
      <c r="B1693" s="46">
        <f>SUBTOTAL(103,$C$10:C1693)</f>
        <v>1684</v>
      </c>
      <c r="C1693" s="157" t="s">
        <v>601</v>
      </c>
      <c r="D1693" s="157" t="s">
        <v>648</v>
      </c>
      <c r="E1693" s="157"/>
      <c r="F1693" s="157"/>
      <c r="G1693" s="212" t="s">
        <v>594</v>
      </c>
      <c r="H1693" s="208" t="s">
        <v>1048</v>
      </c>
      <c r="I1693" s="241">
        <v>45485</v>
      </c>
      <c r="J1693" s="253">
        <v>0</v>
      </c>
      <c r="K1693" s="214">
        <v>-5331</v>
      </c>
      <c r="L1693" s="250">
        <f t="shared" si="26"/>
        <v>2602302.2776363632</v>
      </c>
      <c r="M1693" s="270"/>
    </row>
    <row r="1694" spans="2:13" x14ac:dyDescent="0.25">
      <c r="B1694" s="46">
        <f>SUBTOTAL(103,$C$10:C1694)</f>
        <v>1685</v>
      </c>
      <c r="C1694" s="157" t="s">
        <v>665</v>
      </c>
      <c r="D1694" s="157" t="s">
        <v>648</v>
      </c>
      <c r="E1694" s="157"/>
      <c r="F1694" s="157"/>
      <c r="G1694" s="227" t="s">
        <v>1045</v>
      </c>
      <c r="H1694" s="208" t="s">
        <v>1046</v>
      </c>
      <c r="I1694" s="241">
        <v>45485</v>
      </c>
      <c r="J1694" s="253">
        <v>0</v>
      </c>
      <c r="K1694" s="214">
        <v>-35000</v>
      </c>
      <c r="L1694" s="250">
        <f t="shared" si="26"/>
        <v>2567302.2776363632</v>
      </c>
      <c r="M1694" s="270"/>
    </row>
    <row r="1695" spans="2:13" x14ac:dyDescent="0.25">
      <c r="B1695" s="46">
        <f>SUBTOTAL(103,$C$10:C1695)</f>
        <v>1686</v>
      </c>
      <c r="C1695" s="157" t="s">
        <v>764</v>
      </c>
      <c r="D1695" s="157" t="s">
        <v>738</v>
      </c>
      <c r="E1695" s="157"/>
      <c r="F1695" s="157"/>
      <c r="G1695" s="212" t="s">
        <v>619</v>
      </c>
      <c r="H1695" s="209" t="s">
        <v>621</v>
      </c>
      <c r="I1695" s="241">
        <v>45485</v>
      </c>
      <c r="J1695" s="253">
        <v>0</v>
      </c>
      <c r="K1695" s="214">
        <v>-250</v>
      </c>
      <c r="L1695" s="250">
        <f t="shared" si="26"/>
        <v>2567052.2776363632</v>
      </c>
      <c r="M1695" s="270"/>
    </row>
    <row r="1696" spans="2:13" x14ac:dyDescent="0.25">
      <c r="B1696" s="46">
        <f>SUBTOTAL(103,$C$10:C1696)</f>
        <v>1687</v>
      </c>
      <c r="C1696" s="157" t="s">
        <v>728</v>
      </c>
      <c r="D1696" s="157" t="s">
        <v>648</v>
      </c>
      <c r="E1696" s="157"/>
      <c r="F1696" s="157"/>
      <c r="G1696" s="212" t="s">
        <v>1149</v>
      </c>
      <c r="H1696" s="209" t="s">
        <v>1150</v>
      </c>
      <c r="I1696" s="241">
        <v>45485</v>
      </c>
      <c r="J1696" s="253">
        <v>0</v>
      </c>
      <c r="K1696" s="214">
        <v>-4200</v>
      </c>
      <c r="L1696" s="250">
        <f t="shared" si="26"/>
        <v>2562852.2776363632</v>
      </c>
      <c r="M1696" s="270"/>
    </row>
    <row r="1697" spans="2:13" x14ac:dyDescent="0.25">
      <c r="B1697" s="46">
        <f>SUBTOTAL(103,$C$10:C1697)</f>
        <v>1688</v>
      </c>
      <c r="C1697" s="157" t="s">
        <v>1151</v>
      </c>
      <c r="D1697" s="157" t="s">
        <v>648</v>
      </c>
      <c r="E1697" s="157"/>
      <c r="F1697" s="157"/>
      <c r="G1697" s="212" t="s">
        <v>585</v>
      </c>
      <c r="H1697" s="209" t="s">
        <v>586</v>
      </c>
      <c r="I1697" s="241">
        <v>45485</v>
      </c>
      <c r="J1697" s="253">
        <v>0</v>
      </c>
      <c r="K1697" s="214">
        <v>-12000</v>
      </c>
      <c r="L1697" s="250">
        <f t="shared" si="26"/>
        <v>2550852.2776363632</v>
      </c>
      <c r="M1697" s="270"/>
    </row>
    <row r="1698" spans="2:13" x14ac:dyDescent="0.25">
      <c r="B1698" s="46">
        <f>SUBTOTAL(103,$C$10:C1698)</f>
        <v>1689</v>
      </c>
      <c r="C1698" s="157" t="s">
        <v>683</v>
      </c>
      <c r="D1698" s="157" t="s">
        <v>648</v>
      </c>
      <c r="E1698" s="157"/>
      <c r="F1698" s="157"/>
      <c r="G1698" s="212" t="s">
        <v>582</v>
      </c>
      <c r="H1698" s="208" t="s">
        <v>1048</v>
      </c>
      <c r="I1698" s="241">
        <v>45485</v>
      </c>
      <c r="J1698" s="253">
        <v>0</v>
      </c>
      <c r="K1698" s="214">
        <v>-3360</v>
      </c>
      <c r="L1698" s="250">
        <f t="shared" si="26"/>
        <v>2547492.2776363632</v>
      </c>
      <c r="M1698" s="270"/>
    </row>
    <row r="1699" spans="2:13" x14ac:dyDescent="0.25">
      <c r="B1699" s="46">
        <f>SUBTOTAL(103,$C$10:C1699)</f>
        <v>1690</v>
      </c>
      <c r="C1699" s="157" t="s">
        <v>694</v>
      </c>
      <c r="D1699" s="157" t="s">
        <v>608</v>
      </c>
      <c r="E1699" s="157"/>
      <c r="F1699" s="157"/>
      <c r="G1699" s="212" t="s">
        <v>1149</v>
      </c>
      <c r="H1699" s="209" t="s">
        <v>1150</v>
      </c>
      <c r="I1699" s="241">
        <v>45485</v>
      </c>
      <c r="J1699" s="253">
        <v>0</v>
      </c>
      <c r="K1699" s="214">
        <v>-32900</v>
      </c>
      <c r="L1699" s="250">
        <f t="shared" si="26"/>
        <v>2514592.2776363632</v>
      </c>
      <c r="M1699" s="270"/>
    </row>
    <row r="1700" spans="2:13" x14ac:dyDescent="0.25">
      <c r="B1700" s="46">
        <f>SUBTOTAL(103,$C$10:C1700)</f>
        <v>1691</v>
      </c>
      <c r="C1700" s="157" t="s">
        <v>603</v>
      </c>
      <c r="D1700" s="157" t="s">
        <v>738</v>
      </c>
      <c r="E1700" s="157"/>
      <c r="F1700" s="157"/>
      <c r="G1700" s="212" t="s">
        <v>619</v>
      </c>
      <c r="H1700" s="209" t="s">
        <v>621</v>
      </c>
      <c r="I1700" s="241">
        <v>45485</v>
      </c>
      <c r="J1700" s="253">
        <v>0</v>
      </c>
      <c r="K1700" s="214">
        <v>-250</v>
      </c>
      <c r="L1700" s="250">
        <f t="shared" si="26"/>
        <v>2514342.2776363632</v>
      </c>
      <c r="M1700" s="270"/>
    </row>
    <row r="1701" spans="2:13" x14ac:dyDescent="0.25">
      <c r="B1701" s="46">
        <f>SUBTOTAL(103,$C$10:C1701)</f>
        <v>1692</v>
      </c>
      <c r="C1701" s="157" t="s">
        <v>1165</v>
      </c>
      <c r="D1701" s="157" t="s">
        <v>738</v>
      </c>
      <c r="E1701" s="157"/>
      <c r="F1701" s="157"/>
      <c r="G1701" s="212" t="s">
        <v>1043</v>
      </c>
      <c r="H1701" s="209" t="s">
        <v>1044</v>
      </c>
      <c r="I1701" s="241">
        <v>45485</v>
      </c>
      <c r="J1701" s="253">
        <v>0</v>
      </c>
      <c r="K1701" s="214">
        <v>-500</v>
      </c>
      <c r="L1701" s="250">
        <f t="shared" si="26"/>
        <v>2513842.2776363632</v>
      </c>
      <c r="M1701" s="270"/>
    </row>
    <row r="1702" spans="2:13" x14ac:dyDescent="0.25">
      <c r="B1702" s="46">
        <f>SUBTOTAL(103,$C$10:C1702)</f>
        <v>1693</v>
      </c>
      <c r="C1702" s="157" t="s">
        <v>632</v>
      </c>
      <c r="D1702" s="157" t="s">
        <v>614</v>
      </c>
      <c r="E1702" s="157"/>
      <c r="F1702" s="157"/>
      <c r="G1702" s="212" t="s">
        <v>24</v>
      </c>
      <c r="H1702" s="209" t="s">
        <v>24</v>
      </c>
      <c r="I1702" s="241">
        <v>45488</v>
      </c>
      <c r="J1702" s="253">
        <v>0</v>
      </c>
      <c r="K1702" s="214">
        <v>-500</v>
      </c>
      <c r="L1702" s="250">
        <f t="shared" si="26"/>
        <v>2513342.2776363632</v>
      </c>
      <c r="M1702" s="270"/>
    </row>
    <row r="1703" spans="2:13" x14ac:dyDescent="0.25">
      <c r="B1703" s="46">
        <f>SUBTOTAL(103,$C$10:C1703)</f>
        <v>1694</v>
      </c>
      <c r="C1703" s="157" t="s">
        <v>1074</v>
      </c>
      <c r="D1703" s="157" t="s">
        <v>849</v>
      </c>
      <c r="E1703" s="157"/>
      <c r="F1703" s="157"/>
      <c r="G1703" s="212" t="s">
        <v>588</v>
      </c>
      <c r="H1703" s="209" t="s">
        <v>589</v>
      </c>
      <c r="I1703" s="241">
        <v>45488</v>
      </c>
      <c r="J1703" s="253">
        <v>0</v>
      </c>
      <c r="K1703" s="214">
        <v>-10000</v>
      </c>
      <c r="L1703" s="250">
        <f t="shared" si="26"/>
        <v>2503342.2776363632</v>
      </c>
      <c r="M1703" s="270"/>
    </row>
    <row r="1704" spans="2:13" x14ac:dyDescent="0.25">
      <c r="B1704" s="46">
        <f>SUBTOTAL(103,$C$10:C1704)</f>
        <v>1695</v>
      </c>
      <c r="C1704" s="157" t="s">
        <v>659</v>
      </c>
      <c r="D1704" s="157" t="s">
        <v>1167</v>
      </c>
      <c r="E1704" s="157"/>
      <c r="F1704" s="157"/>
      <c r="G1704" s="212" t="s">
        <v>1050</v>
      </c>
      <c r="H1704" s="209" t="s">
        <v>442</v>
      </c>
      <c r="I1704" s="241">
        <v>45489</v>
      </c>
      <c r="J1704" s="253">
        <v>0</v>
      </c>
      <c r="K1704" s="214">
        <v>-7000</v>
      </c>
      <c r="L1704" s="250">
        <f t="shared" si="26"/>
        <v>2496342.2776363632</v>
      </c>
      <c r="M1704" s="270"/>
    </row>
    <row r="1705" spans="2:13" x14ac:dyDescent="0.25">
      <c r="B1705" s="46">
        <f>SUBTOTAL(103,$C$10:C1705)</f>
        <v>1696</v>
      </c>
      <c r="C1705" s="157" t="s">
        <v>131</v>
      </c>
      <c r="D1705" s="157" t="s">
        <v>1168</v>
      </c>
      <c r="E1705" s="157"/>
      <c r="F1705" s="157"/>
      <c r="G1705" s="212" t="s">
        <v>588</v>
      </c>
      <c r="H1705" s="209" t="s">
        <v>589</v>
      </c>
      <c r="I1705" s="241">
        <v>45491</v>
      </c>
      <c r="J1705" s="253">
        <v>0</v>
      </c>
      <c r="K1705" s="214">
        <v>-250000</v>
      </c>
      <c r="L1705" s="250">
        <f t="shared" si="26"/>
        <v>2246342.2776363632</v>
      </c>
      <c r="M1705" s="270"/>
    </row>
    <row r="1706" spans="2:13" x14ac:dyDescent="0.25">
      <c r="B1706" s="46">
        <f>SUBTOTAL(103,$C$10:C1706)</f>
        <v>1697</v>
      </c>
      <c r="C1706" s="157" t="s">
        <v>596</v>
      </c>
      <c r="D1706" s="157" t="s">
        <v>639</v>
      </c>
      <c r="E1706" s="157"/>
      <c r="F1706" s="157"/>
      <c r="G1706" s="212" t="s">
        <v>581</v>
      </c>
      <c r="H1706" s="209" t="s">
        <v>620</v>
      </c>
      <c r="I1706" s="241">
        <v>45492</v>
      </c>
      <c r="J1706" s="253">
        <v>0</v>
      </c>
      <c r="K1706" s="214">
        <v>-13100</v>
      </c>
      <c r="L1706" s="250">
        <f t="shared" si="26"/>
        <v>2233242.2776363632</v>
      </c>
      <c r="M1706" s="270"/>
    </row>
    <row r="1707" spans="2:13" x14ac:dyDescent="0.25">
      <c r="B1707" s="46">
        <f>SUBTOTAL(103,$C$10:C1707)</f>
        <v>1698</v>
      </c>
      <c r="C1707" s="157" t="s">
        <v>736</v>
      </c>
      <c r="D1707" s="157" t="s">
        <v>738</v>
      </c>
      <c r="E1707" s="157"/>
      <c r="F1707" s="157"/>
      <c r="G1707" s="212" t="s">
        <v>619</v>
      </c>
      <c r="H1707" s="209" t="s">
        <v>621</v>
      </c>
      <c r="I1707" s="241">
        <v>45492</v>
      </c>
      <c r="J1707" s="253">
        <v>0</v>
      </c>
      <c r="K1707" s="214">
        <v>-1750</v>
      </c>
      <c r="L1707" s="250">
        <f>J1707+L1706+K1707</f>
        <v>2231492.2776363632</v>
      </c>
      <c r="M1707" s="270"/>
    </row>
    <row r="1708" spans="2:13" x14ac:dyDescent="0.25">
      <c r="B1708" s="46">
        <f>SUBTOTAL(103,$C$10:C1708)</f>
        <v>1699</v>
      </c>
      <c r="C1708" s="157" t="s">
        <v>625</v>
      </c>
      <c r="D1708" s="157" t="s">
        <v>608</v>
      </c>
      <c r="E1708" s="157"/>
      <c r="F1708" s="157"/>
      <c r="G1708" s="212" t="s">
        <v>641</v>
      </c>
      <c r="H1708" s="209" t="s">
        <v>642</v>
      </c>
      <c r="I1708" s="241">
        <v>45492</v>
      </c>
      <c r="J1708" s="253">
        <v>0</v>
      </c>
      <c r="K1708" s="214">
        <v>-9853</v>
      </c>
      <c r="L1708" s="250">
        <f t="shared" si="26"/>
        <v>2221639.2776363632</v>
      </c>
      <c r="M1708" s="270"/>
    </row>
    <row r="1709" spans="2:13" x14ac:dyDescent="0.25">
      <c r="B1709" s="46">
        <f>SUBTOTAL(103,$C$10:C1709)</f>
        <v>1700</v>
      </c>
      <c r="C1709" s="157" t="s">
        <v>1148</v>
      </c>
      <c r="D1709" s="157" t="s">
        <v>608</v>
      </c>
      <c r="E1709" s="157"/>
      <c r="F1709" s="157"/>
      <c r="G1709" s="212" t="s">
        <v>1149</v>
      </c>
      <c r="H1709" s="209" t="s">
        <v>1150</v>
      </c>
      <c r="I1709" s="241">
        <v>45492</v>
      </c>
      <c r="J1709" s="253">
        <v>0</v>
      </c>
      <c r="K1709" s="214">
        <v>-7700</v>
      </c>
      <c r="L1709" s="250">
        <f t="shared" si="26"/>
        <v>2213939.2776363632</v>
      </c>
      <c r="M1709" s="270"/>
    </row>
    <row r="1710" spans="2:13" x14ac:dyDescent="0.25">
      <c r="B1710" s="46">
        <f>SUBTOTAL(103,$C$10:C1710)</f>
        <v>1701</v>
      </c>
      <c r="C1710" s="157" t="s">
        <v>598</v>
      </c>
      <c r="D1710" s="157" t="s">
        <v>607</v>
      </c>
      <c r="E1710" s="157"/>
      <c r="F1710" s="157"/>
      <c r="G1710" s="212" t="s">
        <v>581</v>
      </c>
      <c r="H1710" s="209" t="s">
        <v>620</v>
      </c>
      <c r="I1710" s="241">
        <v>45492</v>
      </c>
      <c r="J1710" s="253">
        <v>0</v>
      </c>
      <c r="K1710" s="214">
        <v>-20000</v>
      </c>
      <c r="L1710" s="250">
        <f t="shared" si="26"/>
        <v>2193939.2776363632</v>
      </c>
      <c r="M1710" s="270"/>
    </row>
    <row r="1711" spans="2:13" x14ac:dyDescent="0.25">
      <c r="B1711" s="46">
        <f>SUBTOTAL(103,$C$10:C1711)</f>
        <v>1702</v>
      </c>
      <c r="C1711" s="157" t="s">
        <v>598</v>
      </c>
      <c r="D1711" s="157" t="s">
        <v>608</v>
      </c>
      <c r="E1711" s="157"/>
      <c r="F1711" s="157"/>
      <c r="G1711" s="212" t="s">
        <v>641</v>
      </c>
      <c r="H1711" s="209" t="s">
        <v>642</v>
      </c>
      <c r="I1711" s="241">
        <v>45492</v>
      </c>
      <c r="J1711" s="253">
        <v>0</v>
      </c>
      <c r="K1711" s="214">
        <v>-6300</v>
      </c>
      <c r="L1711" s="250">
        <f t="shared" si="26"/>
        <v>2187639.2776363632</v>
      </c>
      <c r="M1711" s="270"/>
    </row>
    <row r="1712" spans="2:13" x14ac:dyDescent="0.25">
      <c r="B1712" s="46">
        <f>SUBTOTAL(103,$C$10:C1712)</f>
        <v>1703</v>
      </c>
      <c r="C1712" s="157" t="s">
        <v>598</v>
      </c>
      <c r="D1712" s="157" t="s">
        <v>738</v>
      </c>
      <c r="E1712" s="157"/>
      <c r="F1712" s="157"/>
      <c r="G1712" s="212" t="s">
        <v>1043</v>
      </c>
      <c r="H1712" s="209" t="s">
        <v>1044</v>
      </c>
      <c r="I1712" s="241">
        <v>45492</v>
      </c>
      <c r="J1712" s="253">
        <v>0</v>
      </c>
      <c r="K1712" s="214">
        <v>-1000</v>
      </c>
      <c r="L1712" s="250">
        <f t="shared" si="26"/>
        <v>2186639.2776363632</v>
      </c>
      <c r="M1712" s="270"/>
    </row>
    <row r="1713" spans="2:13" x14ac:dyDescent="0.25">
      <c r="B1713" s="46">
        <f>SUBTOTAL(103,$C$10:C1713)</f>
        <v>1704</v>
      </c>
      <c r="C1713" s="157" t="s">
        <v>763</v>
      </c>
      <c r="D1713" s="157" t="s">
        <v>738</v>
      </c>
      <c r="E1713" s="157"/>
      <c r="F1713" s="157"/>
      <c r="G1713" s="212" t="s">
        <v>619</v>
      </c>
      <c r="H1713" s="209" t="s">
        <v>621</v>
      </c>
      <c r="I1713" s="241">
        <v>45492</v>
      </c>
      <c r="J1713" s="253">
        <v>0</v>
      </c>
      <c r="K1713" s="214">
        <v>-1250</v>
      </c>
      <c r="L1713" s="250">
        <f t="shared" si="26"/>
        <v>2185389.2776363632</v>
      </c>
      <c r="M1713" s="270"/>
    </row>
    <row r="1714" spans="2:13" x14ac:dyDescent="0.25">
      <c r="B1714" s="46">
        <f>SUBTOTAL(103,$C$10:C1714)</f>
        <v>1705</v>
      </c>
      <c r="C1714" s="157" t="s">
        <v>600</v>
      </c>
      <c r="D1714" s="157" t="s">
        <v>608</v>
      </c>
      <c r="E1714" s="157"/>
      <c r="F1714" s="157"/>
      <c r="G1714" s="212" t="s">
        <v>594</v>
      </c>
      <c r="H1714" s="208" t="s">
        <v>1048</v>
      </c>
      <c r="I1714" s="241">
        <v>45492</v>
      </c>
      <c r="J1714" s="253">
        <v>0</v>
      </c>
      <c r="K1714" s="214">
        <v>-11400</v>
      </c>
      <c r="L1714" s="250">
        <f t="shared" si="26"/>
        <v>2173989.2776363632</v>
      </c>
      <c r="M1714" s="270"/>
    </row>
    <row r="1715" spans="2:13" x14ac:dyDescent="0.25">
      <c r="B1715" s="46">
        <f>SUBTOTAL(103,$C$10:C1715)</f>
        <v>1706</v>
      </c>
      <c r="C1715" s="157" t="s">
        <v>682</v>
      </c>
      <c r="D1715" s="157" t="s">
        <v>608</v>
      </c>
      <c r="E1715" s="157"/>
      <c r="F1715" s="157"/>
      <c r="G1715" s="227" t="s">
        <v>1045</v>
      </c>
      <c r="H1715" s="208" t="s">
        <v>1046</v>
      </c>
      <c r="I1715" s="241">
        <v>45492</v>
      </c>
      <c r="J1715" s="253">
        <v>0</v>
      </c>
      <c r="K1715" s="214">
        <v>-2100</v>
      </c>
      <c r="L1715" s="250">
        <f t="shared" si="26"/>
        <v>2171889.2776363632</v>
      </c>
      <c r="M1715" s="270"/>
    </row>
    <row r="1716" spans="2:13" x14ac:dyDescent="0.25">
      <c r="B1716" s="46">
        <f>SUBTOTAL(103,$C$10:C1716)</f>
        <v>1707</v>
      </c>
      <c r="C1716" s="157" t="s">
        <v>692</v>
      </c>
      <c r="D1716" s="157" t="s">
        <v>608</v>
      </c>
      <c r="E1716" s="157"/>
      <c r="F1716" s="157"/>
      <c r="G1716" s="212" t="s">
        <v>581</v>
      </c>
      <c r="H1716" s="209" t="s">
        <v>620</v>
      </c>
      <c r="I1716" s="241">
        <v>45492</v>
      </c>
      <c r="J1716" s="253">
        <v>0</v>
      </c>
      <c r="K1716" s="214">
        <v>-4200</v>
      </c>
      <c r="L1716" s="250">
        <f t="shared" si="26"/>
        <v>2167689.2776363632</v>
      </c>
      <c r="M1716" s="270"/>
    </row>
    <row r="1717" spans="2:13" x14ac:dyDescent="0.25">
      <c r="B1717" s="46">
        <f>SUBTOTAL(103,$C$10:C1717)</f>
        <v>1708</v>
      </c>
      <c r="C1717" s="157" t="s">
        <v>596</v>
      </c>
      <c r="D1717" s="157" t="s">
        <v>608</v>
      </c>
      <c r="E1717" s="157"/>
      <c r="F1717" s="157"/>
      <c r="G1717" s="212" t="s">
        <v>581</v>
      </c>
      <c r="H1717" s="209" t="s">
        <v>620</v>
      </c>
      <c r="I1717" s="241">
        <v>45492</v>
      </c>
      <c r="J1717" s="253">
        <v>0</v>
      </c>
      <c r="K1717" s="214">
        <v>-70000</v>
      </c>
      <c r="L1717" s="250">
        <f t="shared" si="26"/>
        <v>2097689.2776363632</v>
      </c>
      <c r="M1717" s="270"/>
    </row>
    <row r="1718" spans="2:13" x14ac:dyDescent="0.25">
      <c r="B1718" s="46">
        <f>SUBTOTAL(103,$C$10:C1718)</f>
        <v>1709</v>
      </c>
      <c r="C1718" s="157" t="s">
        <v>598</v>
      </c>
      <c r="D1718" s="157" t="s">
        <v>608</v>
      </c>
      <c r="E1718" s="157"/>
      <c r="F1718" s="157"/>
      <c r="G1718" s="212" t="s">
        <v>581</v>
      </c>
      <c r="H1718" s="209" t="s">
        <v>620</v>
      </c>
      <c r="I1718" s="241">
        <v>45492</v>
      </c>
      <c r="J1718" s="253">
        <v>0</v>
      </c>
      <c r="K1718" s="214">
        <v>-35000</v>
      </c>
      <c r="L1718" s="250">
        <f t="shared" si="26"/>
        <v>2062689.2776363632</v>
      </c>
      <c r="M1718" s="270"/>
    </row>
    <row r="1719" spans="2:13" x14ac:dyDescent="0.25">
      <c r="B1719" s="46">
        <f>SUBTOTAL(103,$C$10:C1719)</f>
        <v>1710</v>
      </c>
      <c r="C1719" s="157" t="s">
        <v>597</v>
      </c>
      <c r="D1719" s="157" t="s">
        <v>608</v>
      </c>
      <c r="E1719" s="157"/>
      <c r="F1719" s="157"/>
      <c r="G1719" s="212" t="s">
        <v>581</v>
      </c>
      <c r="H1719" s="209" t="s">
        <v>620</v>
      </c>
      <c r="I1719" s="241">
        <v>45492</v>
      </c>
      <c r="J1719" s="253">
        <v>0</v>
      </c>
      <c r="K1719" s="214">
        <v>-63000</v>
      </c>
      <c r="L1719" s="250">
        <f t="shared" si="26"/>
        <v>1999689.2776363632</v>
      </c>
      <c r="M1719" s="270"/>
    </row>
    <row r="1720" spans="2:13" x14ac:dyDescent="0.25">
      <c r="B1720" s="46">
        <f>SUBTOTAL(103,$C$10:C1720)</f>
        <v>1711</v>
      </c>
      <c r="C1720" s="157" t="s">
        <v>692</v>
      </c>
      <c r="D1720" s="157" t="s">
        <v>608</v>
      </c>
      <c r="E1720" s="157"/>
      <c r="F1720" s="157"/>
      <c r="G1720" s="212" t="s">
        <v>746</v>
      </c>
      <c r="H1720" s="209" t="s">
        <v>747</v>
      </c>
      <c r="I1720" s="241">
        <v>45492</v>
      </c>
      <c r="J1720" s="253">
        <v>0</v>
      </c>
      <c r="K1720" s="214">
        <v>-4200</v>
      </c>
      <c r="L1720" s="250">
        <f t="shared" si="26"/>
        <v>1995489.2776363632</v>
      </c>
      <c r="M1720" s="270"/>
    </row>
    <row r="1721" spans="2:13" x14ac:dyDescent="0.25">
      <c r="B1721" s="46">
        <f>SUBTOTAL(103,$C$10:C1721)</f>
        <v>1712</v>
      </c>
      <c r="C1721" s="157" t="s">
        <v>626</v>
      </c>
      <c r="D1721" s="157" t="s">
        <v>608</v>
      </c>
      <c r="E1721" s="157"/>
      <c r="F1721" s="157"/>
      <c r="G1721" s="212" t="s">
        <v>746</v>
      </c>
      <c r="H1721" s="209" t="s">
        <v>747</v>
      </c>
      <c r="I1721" s="241">
        <v>45492</v>
      </c>
      <c r="J1721" s="253">
        <v>0</v>
      </c>
      <c r="K1721" s="214">
        <v>-42000</v>
      </c>
      <c r="L1721" s="250">
        <f t="shared" si="26"/>
        <v>1953489.2776363632</v>
      </c>
      <c r="M1721" s="270"/>
    </row>
    <row r="1722" spans="2:13" x14ac:dyDescent="0.25">
      <c r="B1722" s="46">
        <f>SUBTOTAL(103,$C$10:C1722)</f>
        <v>1713</v>
      </c>
      <c r="C1722" s="157" t="s">
        <v>693</v>
      </c>
      <c r="D1722" s="157" t="s">
        <v>608</v>
      </c>
      <c r="E1722" s="157"/>
      <c r="F1722" s="157"/>
      <c r="G1722" s="212" t="s">
        <v>746</v>
      </c>
      <c r="H1722" s="209" t="s">
        <v>747</v>
      </c>
      <c r="I1722" s="241">
        <v>45492</v>
      </c>
      <c r="J1722" s="253">
        <v>0</v>
      </c>
      <c r="K1722" s="214">
        <v>-8400</v>
      </c>
      <c r="L1722" s="250">
        <f t="shared" si="26"/>
        <v>1945089.2776363632</v>
      </c>
      <c r="M1722" s="270"/>
    </row>
    <row r="1723" spans="2:13" x14ac:dyDescent="0.25">
      <c r="B1723" s="46">
        <f>SUBTOTAL(103,$C$10:C1723)</f>
        <v>1714</v>
      </c>
      <c r="C1723" s="157" t="s">
        <v>601</v>
      </c>
      <c r="D1723" s="157" t="s">
        <v>648</v>
      </c>
      <c r="E1723" s="157"/>
      <c r="F1723" s="157"/>
      <c r="G1723" s="212" t="s">
        <v>594</v>
      </c>
      <c r="H1723" s="208" t="s">
        <v>1048</v>
      </c>
      <c r="I1723" s="241">
        <v>45492</v>
      </c>
      <c r="J1723" s="253">
        <v>0</v>
      </c>
      <c r="K1723" s="214">
        <v>-5331</v>
      </c>
      <c r="L1723" s="250">
        <f t="shared" si="26"/>
        <v>1939758.2776363632</v>
      </c>
      <c r="M1723" s="270"/>
    </row>
    <row r="1724" spans="2:13" x14ac:dyDescent="0.25">
      <c r="B1724" s="46">
        <f>SUBTOTAL(103,$C$10:C1724)</f>
        <v>1715</v>
      </c>
      <c r="C1724" s="157" t="s">
        <v>665</v>
      </c>
      <c r="D1724" s="157" t="s">
        <v>648</v>
      </c>
      <c r="E1724" s="157"/>
      <c r="F1724" s="157"/>
      <c r="G1724" s="227" t="s">
        <v>1045</v>
      </c>
      <c r="H1724" s="208" t="s">
        <v>1046</v>
      </c>
      <c r="I1724" s="241">
        <v>45492</v>
      </c>
      <c r="J1724" s="253">
        <v>0</v>
      </c>
      <c r="K1724" s="214">
        <v>-30800</v>
      </c>
      <c r="L1724" s="250">
        <f t="shared" si="26"/>
        <v>1908958.2776363632</v>
      </c>
      <c r="M1724" s="270"/>
    </row>
    <row r="1725" spans="2:13" x14ac:dyDescent="0.25">
      <c r="B1725" s="46">
        <f>SUBTOTAL(103,$C$10:C1725)</f>
        <v>1716</v>
      </c>
      <c r="C1725" s="157" t="s">
        <v>764</v>
      </c>
      <c r="D1725" s="157" t="s">
        <v>738</v>
      </c>
      <c r="E1725" s="157"/>
      <c r="F1725" s="157"/>
      <c r="G1725" s="212" t="s">
        <v>619</v>
      </c>
      <c r="H1725" s="209" t="s">
        <v>621</v>
      </c>
      <c r="I1725" s="241">
        <v>45492</v>
      </c>
      <c r="J1725" s="253">
        <v>0</v>
      </c>
      <c r="K1725" s="214">
        <v>-150</v>
      </c>
      <c r="L1725" s="250">
        <f t="shared" si="26"/>
        <v>1908808.2776363632</v>
      </c>
      <c r="M1725" s="270"/>
    </row>
    <row r="1726" spans="2:13" x14ac:dyDescent="0.25">
      <c r="B1726" s="46">
        <f>SUBTOTAL(103,$C$10:C1726)</f>
        <v>1717</v>
      </c>
      <c r="C1726" s="157" t="s">
        <v>728</v>
      </c>
      <c r="D1726" s="157" t="s">
        <v>648</v>
      </c>
      <c r="E1726" s="157"/>
      <c r="F1726" s="157"/>
      <c r="G1726" s="212" t="s">
        <v>1149</v>
      </c>
      <c r="H1726" s="209" t="s">
        <v>1150</v>
      </c>
      <c r="I1726" s="241">
        <v>45492</v>
      </c>
      <c r="J1726" s="253">
        <v>0</v>
      </c>
      <c r="K1726" s="214">
        <v>-4200</v>
      </c>
      <c r="L1726" s="250">
        <f t="shared" si="26"/>
        <v>1904608.2776363632</v>
      </c>
      <c r="M1726" s="270"/>
    </row>
    <row r="1727" spans="2:13" x14ac:dyDescent="0.25">
      <c r="B1727" s="46">
        <f>SUBTOTAL(103,$C$10:C1727)</f>
        <v>1718</v>
      </c>
      <c r="C1727" s="157" t="s">
        <v>728</v>
      </c>
      <c r="D1727" s="157" t="s">
        <v>607</v>
      </c>
      <c r="E1727" s="157"/>
      <c r="F1727" s="157"/>
      <c r="G1727" s="212" t="s">
        <v>1149</v>
      </c>
      <c r="H1727" s="209" t="s">
        <v>1150</v>
      </c>
      <c r="I1727" s="241">
        <v>45492</v>
      </c>
      <c r="J1727" s="253">
        <v>0</v>
      </c>
      <c r="K1727" s="214">
        <v>-2400</v>
      </c>
      <c r="L1727" s="250">
        <f t="shared" si="26"/>
        <v>1902208.2776363632</v>
      </c>
      <c r="M1727" s="270"/>
    </row>
    <row r="1728" spans="2:13" x14ac:dyDescent="0.25">
      <c r="B1728" s="46">
        <f>SUBTOTAL(103,$C$10:C1728)</f>
        <v>1719</v>
      </c>
      <c r="C1728" s="157" t="s">
        <v>1151</v>
      </c>
      <c r="D1728" s="157" t="s">
        <v>648</v>
      </c>
      <c r="E1728" s="157"/>
      <c r="F1728" s="157"/>
      <c r="G1728" s="212" t="s">
        <v>585</v>
      </c>
      <c r="H1728" s="209" t="s">
        <v>586</v>
      </c>
      <c r="I1728" s="241">
        <v>45492</v>
      </c>
      <c r="J1728" s="253">
        <v>0</v>
      </c>
      <c r="K1728" s="214">
        <v>-6300</v>
      </c>
      <c r="L1728" s="250">
        <f t="shared" si="26"/>
        <v>1895908.2776363632</v>
      </c>
      <c r="M1728" s="270"/>
    </row>
    <row r="1729" spans="2:13" x14ac:dyDescent="0.25">
      <c r="B1729" s="46">
        <f>SUBTOTAL(103,$C$10:C1729)</f>
        <v>1720</v>
      </c>
      <c r="C1729" s="157" t="s">
        <v>683</v>
      </c>
      <c r="D1729" s="157" t="s">
        <v>648</v>
      </c>
      <c r="E1729" s="157"/>
      <c r="F1729" s="157"/>
      <c r="G1729" s="212" t="s">
        <v>582</v>
      </c>
      <c r="H1729" s="208" t="s">
        <v>1048</v>
      </c>
      <c r="I1729" s="241">
        <v>45492</v>
      </c>
      <c r="J1729" s="253">
        <v>0</v>
      </c>
      <c r="K1729" s="214">
        <v>-3360</v>
      </c>
      <c r="L1729" s="250">
        <f t="shared" si="26"/>
        <v>1892548.2776363632</v>
      </c>
      <c r="M1729" s="270"/>
    </row>
    <row r="1730" spans="2:13" x14ac:dyDescent="0.25">
      <c r="B1730" s="46">
        <f>SUBTOTAL(103,$C$10:C1730)</f>
        <v>1721</v>
      </c>
      <c r="C1730" s="157" t="s">
        <v>694</v>
      </c>
      <c r="D1730" s="157" t="s">
        <v>608</v>
      </c>
      <c r="E1730" s="157"/>
      <c r="F1730" s="157"/>
      <c r="G1730" s="212" t="s">
        <v>1149</v>
      </c>
      <c r="H1730" s="209" t="s">
        <v>1150</v>
      </c>
      <c r="I1730" s="241">
        <v>45492</v>
      </c>
      <c r="J1730" s="253">
        <v>0</v>
      </c>
      <c r="K1730" s="214">
        <v>-28700</v>
      </c>
      <c r="L1730" s="250">
        <f t="shared" si="26"/>
        <v>1863848.2776363632</v>
      </c>
      <c r="M1730" s="270"/>
    </row>
    <row r="1731" spans="2:13" x14ac:dyDescent="0.25">
      <c r="B1731" s="46">
        <f>SUBTOTAL(103,$C$10:C1731)</f>
        <v>1722</v>
      </c>
      <c r="C1731" s="157" t="s">
        <v>603</v>
      </c>
      <c r="D1731" s="157" t="s">
        <v>738</v>
      </c>
      <c r="E1731" s="157"/>
      <c r="F1731" s="157"/>
      <c r="G1731" s="212" t="s">
        <v>619</v>
      </c>
      <c r="H1731" s="209" t="s">
        <v>621</v>
      </c>
      <c r="I1731" s="241">
        <v>45492</v>
      </c>
      <c r="J1731" s="253">
        <v>0</v>
      </c>
      <c r="K1731" s="214">
        <v>-200</v>
      </c>
      <c r="L1731" s="250">
        <f t="shared" si="26"/>
        <v>1863648.2776363632</v>
      </c>
      <c r="M1731" s="270"/>
    </row>
    <row r="1732" spans="2:13" x14ac:dyDescent="0.25">
      <c r="B1732" s="46">
        <f>SUBTOTAL(103,$C$10:C1732)</f>
        <v>1723</v>
      </c>
      <c r="C1732" s="157" t="s">
        <v>1165</v>
      </c>
      <c r="D1732" s="157" t="s">
        <v>738</v>
      </c>
      <c r="E1732" s="157"/>
      <c r="F1732" s="157"/>
      <c r="G1732" s="212" t="s">
        <v>1043</v>
      </c>
      <c r="H1732" s="209" t="s">
        <v>1044</v>
      </c>
      <c r="I1732" s="241">
        <v>45492</v>
      </c>
      <c r="J1732" s="253">
        <v>0</v>
      </c>
      <c r="K1732" s="214">
        <v>-500</v>
      </c>
      <c r="L1732" s="250">
        <f t="shared" si="26"/>
        <v>1863148.2776363632</v>
      </c>
      <c r="M1732" s="270"/>
    </row>
    <row r="1733" spans="2:13" x14ac:dyDescent="0.25">
      <c r="B1733" s="46">
        <f>SUBTOTAL(103,$C$10:C1733)</f>
        <v>1724</v>
      </c>
      <c r="C1733" s="157" t="s">
        <v>626</v>
      </c>
      <c r="D1733" s="157" t="s">
        <v>657</v>
      </c>
      <c r="E1733" s="157"/>
      <c r="F1733" s="157"/>
      <c r="G1733" s="212" t="s">
        <v>644</v>
      </c>
      <c r="H1733" s="209" t="s">
        <v>719</v>
      </c>
      <c r="I1733" s="241">
        <v>45492</v>
      </c>
      <c r="J1733" s="253">
        <v>10300</v>
      </c>
      <c r="K1733" s="214">
        <v>0</v>
      </c>
      <c r="L1733" s="250">
        <f t="shared" si="26"/>
        <v>1873448.2776363632</v>
      </c>
      <c r="M1733" s="270"/>
    </row>
    <row r="1734" spans="2:13" x14ac:dyDescent="0.25">
      <c r="B1734" s="46">
        <f>SUBTOTAL(103,$C$10:C1734)</f>
        <v>1725</v>
      </c>
      <c r="C1734" s="157" t="s">
        <v>626</v>
      </c>
      <c r="D1734" s="157" t="s">
        <v>1169</v>
      </c>
      <c r="E1734" s="157"/>
      <c r="F1734" s="157"/>
      <c r="G1734" s="212" t="s">
        <v>644</v>
      </c>
      <c r="H1734" s="209" t="s">
        <v>719</v>
      </c>
      <c r="I1734" s="241">
        <v>45492</v>
      </c>
      <c r="J1734" s="253">
        <v>0</v>
      </c>
      <c r="K1734" s="214">
        <v>-2500</v>
      </c>
      <c r="L1734" s="250">
        <f t="shared" si="26"/>
        <v>1870948.2776363632</v>
      </c>
      <c r="M1734" s="270"/>
    </row>
    <row r="1735" spans="2:13" x14ac:dyDescent="0.25">
      <c r="B1735" s="46">
        <f>SUBTOTAL(103,$C$10:C1735)</f>
        <v>1726</v>
      </c>
      <c r="C1735" s="157" t="s">
        <v>626</v>
      </c>
      <c r="D1735" s="157" t="s">
        <v>1170</v>
      </c>
      <c r="E1735" s="157"/>
      <c r="F1735" s="157"/>
      <c r="G1735" s="212" t="s">
        <v>644</v>
      </c>
      <c r="H1735" s="209" t="s">
        <v>719</v>
      </c>
      <c r="I1735" s="241">
        <v>45492</v>
      </c>
      <c r="J1735" s="253">
        <v>0</v>
      </c>
      <c r="K1735" s="214">
        <v>-4435</v>
      </c>
      <c r="L1735" s="250">
        <f t="shared" si="26"/>
        <v>1866513.2776363632</v>
      </c>
      <c r="M1735" s="270"/>
    </row>
    <row r="1736" spans="2:13" x14ac:dyDescent="0.25">
      <c r="B1736" s="46">
        <f>SUBTOTAL(103,$C$10:C1736)</f>
        <v>1727</v>
      </c>
      <c r="C1736" s="157" t="s">
        <v>1044</v>
      </c>
      <c r="D1736" s="157" t="s">
        <v>766</v>
      </c>
      <c r="E1736" s="157"/>
      <c r="F1736" s="157"/>
      <c r="G1736" s="212" t="s">
        <v>1043</v>
      </c>
      <c r="H1736" s="209" t="s">
        <v>1044</v>
      </c>
      <c r="I1736" s="241">
        <v>45491</v>
      </c>
      <c r="J1736" s="253">
        <v>2000000</v>
      </c>
      <c r="K1736" s="214">
        <v>0</v>
      </c>
      <c r="L1736" s="250">
        <f t="shared" si="26"/>
        <v>3866513.2776363632</v>
      </c>
      <c r="M1736" s="270"/>
    </row>
    <row r="1737" spans="2:13" x14ac:dyDescent="0.25">
      <c r="B1737" s="46">
        <f>SUBTOTAL(103,$C$10:C1737)</f>
        <v>1728</v>
      </c>
      <c r="C1737" s="157" t="s">
        <v>596</v>
      </c>
      <c r="D1737" s="157" t="s">
        <v>639</v>
      </c>
      <c r="E1737" s="157"/>
      <c r="F1737" s="157"/>
      <c r="G1737" s="212" t="s">
        <v>591</v>
      </c>
      <c r="H1737" s="209" t="s">
        <v>592</v>
      </c>
      <c r="I1737" s="241">
        <v>45499</v>
      </c>
      <c r="J1737" s="253">
        <v>0</v>
      </c>
      <c r="K1737" s="214">
        <v>-11884.44</v>
      </c>
      <c r="L1737" s="250">
        <f>J1737+L1736+K1737</f>
        <v>3854628.8376363632</v>
      </c>
      <c r="M1737" s="270"/>
    </row>
    <row r="1738" spans="2:13" x14ac:dyDescent="0.25">
      <c r="B1738" s="46">
        <f>SUBTOTAL(103,$C$10:C1738)</f>
        <v>1729</v>
      </c>
      <c r="C1738" s="157" t="s">
        <v>736</v>
      </c>
      <c r="D1738" s="157" t="s">
        <v>738</v>
      </c>
      <c r="E1738" s="157"/>
      <c r="F1738" s="157"/>
      <c r="G1738" s="212" t="s">
        <v>619</v>
      </c>
      <c r="H1738" s="209" t="s">
        <v>621</v>
      </c>
      <c r="I1738" s="241">
        <v>45499</v>
      </c>
      <c r="J1738" s="253">
        <v>0</v>
      </c>
      <c r="K1738" s="214">
        <v>-1750</v>
      </c>
      <c r="L1738" s="250">
        <f t="shared" si="26"/>
        <v>3852878.8376363632</v>
      </c>
      <c r="M1738" s="270"/>
    </row>
    <row r="1739" spans="2:13" x14ac:dyDescent="0.25">
      <c r="B1739" s="46">
        <f>SUBTOTAL(103,$C$10:C1739)</f>
        <v>1730</v>
      </c>
      <c r="C1739" s="157" t="s">
        <v>625</v>
      </c>
      <c r="D1739" s="157" t="s">
        <v>608</v>
      </c>
      <c r="E1739" s="157"/>
      <c r="F1739" s="157"/>
      <c r="G1739" s="212" t="s">
        <v>641</v>
      </c>
      <c r="H1739" s="209" t="s">
        <v>642</v>
      </c>
      <c r="I1739" s="241">
        <v>45499</v>
      </c>
      <c r="J1739" s="253">
        <v>0</v>
      </c>
      <c r="K1739" s="214">
        <v>-4800</v>
      </c>
      <c r="L1739" s="250">
        <f t="shared" si="26"/>
        <v>3848078.8376363632</v>
      </c>
      <c r="M1739" s="270"/>
    </row>
    <row r="1740" spans="2:13" x14ac:dyDescent="0.25">
      <c r="B1740" s="46">
        <f>SUBTOTAL(103,$C$10:C1740)</f>
        <v>1731</v>
      </c>
      <c r="C1740" s="157" t="s">
        <v>625</v>
      </c>
      <c r="D1740" s="157" t="s">
        <v>1166</v>
      </c>
      <c r="E1740" s="157"/>
      <c r="F1740" s="157"/>
      <c r="G1740" s="212" t="s">
        <v>641</v>
      </c>
      <c r="H1740" s="209" t="s">
        <v>642</v>
      </c>
      <c r="I1740" s="241">
        <v>45499</v>
      </c>
      <c r="J1740" s="253">
        <v>0</v>
      </c>
      <c r="K1740" s="214">
        <v>-4000</v>
      </c>
      <c r="L1740" s="250">
        <f t="shared" si="26"/>
        <v>3844078.8376363632</v>
      </c>
      <c r="M1740" s="270"/>
    </row>
    <row r="1741" spans="2:13" x14ac:dyDescent="0.25">
      <c r="B1741" s="46">
        <f>SUBTOTAL(103,$C$10:C1741)</f>
        <v>1732</v>
      </c>
      <c r="C1741" s="157" t="s">
        <v>597</v>
      </c>
      <c r="D1741" s="157" t="s">
        <v>639</v>
      </c>
      <c r="E1741" s="157"/>
      <c r="F1741" s="157"/>
      <c r="G1741" s="212" t="s">
        <v>591</v>
      </c>
      <c r="H1741" s="209" t="s">
        <v>592</v>
      </c>
      <c r="I1741" s="241">
        <v>45499</v>
      </c>
      <c r="J1741" s="253">
        <v>0</v>
      </c>
      <c r="K1741" s="214">
        <v>-2331.0574999999999</v>
      </c>
      <c r="L1741" s="250">
        <f t="shared" ref="L1741:L1804" si="27">J1741+L1740+K1741</f>
        <v>3841747.7801363631</v>
      </c>
      <c r="M1741" s="270"/>
    </row>
    <row r="1742" spans="2:13" x14ac:dyDescent="0.25">
      <c r="B1742" s="46">
        <f>SUBTOTAL(103,$C$10:C1742)</f>
        <v>1733</v>
      </c>
      <c r="C1742" s="157" t="s">
        <v>1148</v>
      </c>
      <c r="D1742" s="157" t="s">
        <v>608</v>
      </c>
      <c r="E1742" s="157"/>
      <c r="F1742" s="157"/>
      <c r="G1742" s="212" t="s">
        <v>1149</v>
      </c>
      <c r="H1742" s="209" t="s">
        <v>1150</v>
      </c>
      <c r="I1742" s="241">
        <v>45499</v>
      </c>
      <c r="J1742" s="253">
        <v>0</v>
      </c>
      <c r="K1742" s="214">
        <v>-7700</v>
      </c>
      <c r="L1742" s="250">
        <f t="shared" si="27"/>
        <v>3834047.7801363631</v>
      </c>
      <c r="M1742" s="270"/>
    </row>
    <row r="1743" spans="2:13" x14ac:dyDescent="0.25">
      <c r="B1743" s="46">
        <f>SUBTOTAL(103,$C$10:C1743)</f>
        <v>1734</v>
      </c>
      <c r="C1743" s="157" t="s">
        <v>598</v>
      </c>
      <c r="D1743" s="157" t="s">
        <v>607</v>
      </c>
      <c r="E1743" s="157"/>
      <c r="F1743" s="157"/>
      <c r="G1743" s="212" t="s">
        <v>581</v>
      </c>
      <c r="H1743" s="209" t="s">
        <v>620</v>
      </c>
      <c r="I1743" s="241">
        <v>45499</v>
      </c>
      <c r="J1743" s="253">
        <v>0</v>
      </c>
      <c r="K1743" s="214">
        <v>-20000</v>
      </c>
      <c r="L1743" s="250">
        <f t="shared" si="27"/>
        <v>3814047.7801363631</v>
      </c>
      <c r="M1743" s="270"/>
    </row>
    <row r="1744" spans="2:13" x14ac:dyDescent="0.25">
      <c r="B1744" s="46">
        <f>SUBTOTAL(103,$C$10:C1744)</f>
        <v>1735</v>
      </c>
      <c r="C1744" s="157" t="s">
        <v>598</v>
      </c>
      <c r="D1744" s="157" t="s">
        <v>608</v>
      </c>
      <c r="E1744" s="157"/>
      <c r="F1744" s="157"/>
      <c r="G1744" s="212" t="s">
        <v>641</v>
      </c>
      <c r="H1744" s="209" t="s">
        <v>642</v>
      </c>
      <c r="I1744" s="241">
        <v>45499</v>
      </c>
      <c r="J1744" s="253">
        <v>0</v>
      </c>
      <c r="K1744" s="214">
        <v>-6300</v>
      </c>
      <c r="L1744" s="250">
        <f t="shared" si="27"/>
        <v>3807747.7801363631</v>
      </c>
      <c r="M1744" s="270"/>
    </row>
    <row r="1745" spans="2:13" x14ac:dyDescent="0.25">
      <c r="B1745" s="46">
        <f>SUBTOTAL(103,$C$10:C1745)</f>
        <v>1736</v>
      </c>
      <c r="C1745" s="157" t="s">
        <v>598</v>
      </c>
      <c r="D1745" s="157" t="s">
        <v>738</v>
      </c>
      <c r="E1745" s="157"/>
      <c r="F1745" s="157"/>
      <c r="G1745" s="212" t="s">
        <v>1043</v>
      </c>
      <c r="H1745" s="209" t="s">
        <v>1044</v>
      </c>
      <c r="I1745" s="241">
        <v>45499</v>
      </c>
      <c r="J1745" s="253">
        <v>0</v>
      </c>
      <c r="K1745" s="214">
        <v>-1000</v>
      </c>
      <c r="L1745" s="250">
        <f t="shared" si="27"/>
        <v>3806747.7801363631</v>
      </c>
      <c r="M1745" s="270"/>
    </row>
    <row r="1746" spans="2:13" x14ac:dyDescent="0.25">
      <c r="B1746" s="46">
        <f>SUBTOTAL(103,$C$10:C1746)</f>
        <v>1737</v>
      </c>
      <c r="C1746" s="157" t="s">
        <v>763</v>
      </c>
      <c r="D1746" s="157" t="s">
        <v>738</v>
      </c>
      <c r="E1746" s="157"/>
      <c r="F1746" s="157"/>
      <c r="G1746" s="212" t="s">
        <v>619</v>
      </c>
      <c r="H1746" s="209" t="s">
        <v>621</v>
      </c>
      <c r="I1746" s="241">
        <v>45499</v>
      </c>
      <c r="J1746" s="253">
        <v>0</v>
      </c>
      <c r="K1746" s="214">
        <v>-1200</v>
      </c>
      <c r="L1746" s="250">
        <f t="shared" si="27"/>
        <v>3805547.7801363631</v>
      </c>
      <c r="M1746" s="270"/>
    </row>
    <row r="1747" spans="2:13" x14ac:dyDescent="0.25">
      <c r="B1747" s="46">
        <f>SUBTOTAL(103,$C$10:C1747)</f>
        <v>1738</v>
      </c>
      <c r="C1747" s="157" t="s">
        <v>600</v>
      </c>
      <c r="D1747" s="157" t="s">
        <v>608</v>
      </c>
      <c r="E1747" s="157"/>
      <c r="F1747" s="157"/>
      <c r="G1747" s="212" t="s">
        <v>594</v>
      </c>
      <c r="H1747" s="208" t="s">
        <v>1048</v>
      </c>
      <c r="I1747" s="241">
        <v>45499</v>
      </c>
      <c r="J1747" s="253">
        <v>0</v>
      </c>
      <c r="K1747" s="214">
        <v>-11082</v>
      </c>
      <c r="L1747" s="250">
        <f t="shared" si="27"/>
        <v>3794465.7801363631</v>
      </c>
      <c r="M1747" s="270"/>
    </row>
    <row r="1748" spans="2:13" x14ac:dyDescent="0.25">
      <c r="B1748" s="46">
        <f>SUBTOTAL(103,$C$10:C1748)</f>
        <v>1739</v>
      </c>
      <c r="C1748" s="157" t="s">
        <v>682</v>
      </c>
      <c r="D1748" s="157" t="s">
        <v>608</v>
      </c>
      <c r="E1748" s="157"/>
      <c r="F1748" s="157"/>
      <c r="G1748" s="227" t="s">
        <v>1045</v>
      </c>
      <c r="H1748" s="208" t="s">
        <v>1046</v>
      </c>
      <c r="I1748" s="241">
        <v>45499</v>
      </c>
      <c r="J1748" s="253">
        <v>0</v>
      </c>
      <c r="K1748" s="214">
        <v>-2100</v>
      </c>
      <c r="L1748" s="250">
        <f t="shared" si="27"/>
        <v>3792365.7801363631</v>
      </c>
      <c r="M1748" s="270"/>
    </row>
    <row r="1749" spans="2:13" x14ac:dyDescent="0.25">
      <c r="B1749" s="46">
        <f>SUBTOTAL(103,$C$10:C1749)</f>
        <v>1740</v>
      </c>
      <c r="C1749" s="157" t="s">
        <v>601</v>
      </c>
      <c r="D1749" s="157" t="s">
        <v>648</v>
      </c>
      <c r="E1749" s="157"/>
      <c r="F1749" s="157"/>
      <c r="G1749" s="212" t="s">
        <v>594</v>
      </c>
      <c r="H1749" s="208" t="s">
        <v>1048</v>
      </c>
      <c r="I1749" s="241">
        <v>45499</v>
      </c>
      <c r="J1749" s="253">
        <v>0</v>
      </c>
      <c r="K1749" s="214">
        <v>-17331</v>
      </c>
      <c r="L1749" s="250">
        <f t="shared" si="27"/>
        <v>3775034.7801363631</v>
      </c>
      <c r="M1749" s="270"/>
    </row>
    <row r="1750" spans="2:13" x14ac:dyDescent="0.25">
      <c r="B1750" s="46">
        <f>SUBTOTAL(103,$C$10:C1750)</f>
        <v>1741</v>
      </c>
      <c r="C1750" s="157" t="s">
        <v>665</v>
      </c>
      <c r="D1750" s="157" t="s">
        <v>648</v>
      </c>
      <c r="E1750" s="157"/>
      <c r="F1750" s="157"/>
      <c r="G1750" s="227" t="s">
        <v>1045</v>
      </c>
      <c r="H1750" s="208" t="s">
        <v>1046</v>
      </c>
      <c r="I1750" s="241">
        <v>45499</v>
      </c>
      <c r="J1750" s="253">
        <v>0</v>
      </c>
      <c r="K1750" s="214">
        <v>-30800</v>
      </c>
      <c r="L1750" s="250">
        <f t="shared" si="27"/>
        <v>3744234.7801363631</v>
      </c>
      <c r="M1750" s="270"/>
    </row>
    <row r="1751" spans="2:13" x14ac:dyDescent="0.25">
      <c r="B1751" s="46">
        <f>SUBTOTAL(103,$C$10:C1751)</f>
        <v>1742</v>
      </c>
      <c r="C1751" s="157" t="s">
        <v>764</v>
      </c>
      <c r="D1751" s="157" t="s">
        <v>738</v>
      </c>
      <c r="E1751" s="157"/>
      <c r="F1751" s="157"/>
      <c r="G1751" s="212" t="s">
        <v>619</v>
      </c>
      <c r="H1751" s="209" t="s">
        <v>621</v>
      </c>
      <c r="I1751" s="241">
        <v>45499</v>
      </c>
      <c r="J1751" s="253">
        <v>0</v>
      </c>
      <c r="K1751" s="214">
        <v>-250</v>
      </c>
      <c r="L1751" s="250">
        <f t="shared" si="27"/>
        <v>3743984.7801363631</v>
      </c>
      <c r="M1751" s="270"/>
    </row>
    <row r="1752" spans="2:13" x14ac:dyDescent="0.25">
      <c r="B1752" s="46">
        <f>SUBTOTAL(103,$C$10:C1752)</f>
        <v>1743</v>
      </c>
      <c r="C1752" s="157" t="s">
        <v>728</v>
      </c>
      <c r="D1752" s="157" t="s">
        <v>648</v>
      </c>
      <c r="E1752" s="157"/>
      <c r="F1752" s="157"/>
      <c r="G1752" s="212" t="s">
        <v>1149</v>
      </c>
      <c r="H1752" s="209" t="s">
        <v>1150</v>
      </c>
      <c r="I1752" s="241">
        <v>45499</v>
      </c>
      <c r="J1752" s="253">
        <v>0</v>
      </c>
      <c r="K1752" s="214">
        <v>-4200</v>
      </c>
      <c r="L1752" s="250">
        <f t="shared" si="27"/>
        <v>3739784.7801363631</v>
      </c>
      <c r="M1752" s="270"/>
    </row>
    <row r="1753" spans="2:13" x14ac:dyDescent="0.25">
      <c r="B1753" s="46">
        <f>SUBTOTAL(103,$C$10:C1753)</f>
        <v>1744</v>
      </c>
      <c r="C1753" s="157" t="s">
        <v>728</v>
      </c>
      <c r="D1753" s="157" t="s">
        <v>607</v>
      </c>
      <c r="E1753" s="157"/>
      <c r="F1753" s="157"/>
      <c r="G1753" s="212" t="s">
        <v>1149</v>
      </c>
      <c r="H1753" s="209" t="s">
        <v>1150</v>
      </c>
      <c r="I1753" s="241">
        <v>45499</v>
      </c>
      <c r="J1753" s="253">
        <v>0</v>
      </c>
      <c r="K1753" s="214">
        <v>-2400.87</v>
      </c>
      <c r="L1753" s="250">
        <f t="shared" si="27"/>
        <v>3737383.910136363</v>
      </c>
      <c r="M1753" s="270"/>
    </row>
    <row r="1754" spans="2:13" x14ac:dyDescent="0.25">
      <c r="B1754" s="46">
        <f>SUBTOTAL(103,$C$10:C1754)</f>
        <v>1745</v>
      </c>
      <c r="C1754" s="157" t="s">
        <v>1151</v>
      </c>
      <c r="D1754" s="157" t="s">
        <v>607</v>
      </c>
      <c r="E1754" s="157"/>
      <c r="F1754" s="157"/>
      <c r="G1754" s="212" t="s">
        <v>585</v>
      </c>
      <c r="H1754" s="209" t="s">
        <v>586</v>
      </c>
      <c r="I1754" s="241">
        <v>45499</v>
      </c>
      <c r="J1754" s="253">
        <v>0</v>
      </c>
      <c r="K1754" s="214">
        <v>-2308.9299999999998</v>
      </c>
      <c r="L1754" s="250">
        <f t="shared" si="27"/>
        <v>3735074.9801363628</v>
      </c>
      <c r="M1754" s="270"/>
    </row>
    <row r="1755" spans="2:13" x14ac:dyDescent="0.25">
      <c r="B1755" s="46">
        <f>SUBTOTAL(103,$C$10:C1755)</f>
        <v>1746</v>
      </c>
      <c r="C1755" s="157" t="s">
        <v>1151</v>
      </c>
      <c r="D1755" s="157" t="s">
        <v>648</v>
      </c>
      <c r="E1755" s="157"/>
      <c r="F1755" s="157"/>
      <c r="G1755" s="212" t="s">
        <v>585</v>
      </c>
      <c r="H1755" s="209" t="s">
        <v>586</v>
      </c>
      <c r="I1755" s="241">
        <v>45499</v>
      </c>
      <c r="J1755" s="253">
        <v>0</v>
      </c>
      <c r="K1755" s="214">
        <v>-6300</v>
      </c>
      <c r="L1755" s="250">
        <f t="shared" si="27"/>
        <v>3728774.9801363628</v>
      </c>
      <c r="M1755" s="270"/>
    </row>
    <row r="1756" spans="2:13" x14ac:dyDescent="0.25">
      <c r="B1756" s="46">
        <f>SUBTOTAL(103,$C$10:C1756)</f>
        <v>1747</v>
      </c>
      <c r="C1756" s="157" t="s">
        <v>683</v>
      </c>
      <c r="D1756" s="157" t="s">
        <v>648</v>
      </c>
      <c r="E1756" s="157"/>
      <c r="F1756" s="157"/>
      <c r="G1756" s="212" t="s">
        <v>582</v>
      </c>
      <c r="H1756" s="208" t="s">
        <v>1048</v>
      </c>
      <c r="I1756" s="241">
        <v>45499</v>
      </c>
      <c r="J1756" s="253">
        <v>0</v>
      </c>
      <c r="K1756" s="214">
        <v>-3360</v>
      </c>
      <c r="L1756" s="250">
        <f t="shared" si="27"/>
        <v>3725414.9801363628</v>
      </c>
      <c r="M1756" s="270"/>
    </row>
    <row r="1757" spans="2:13" x14ac:dyDescent="0.25">
      <c r="B1757" s="46">
        <f>SUBTOTAL(103,$C$10:C1757)</f>
        <v>1748</v>
      </c>
      <c r="C1757" s="157" t="s">
        <v>694</v>
      </c>
      <c r="D1757" s="157" t="s">
        <v>608</v>
      </c>
      <c r="E1757" s="157"/>
      <c r="F1757" s="157"/>
      <c r="G1757" s="212" t="s">
        <v>1149</v>
      </c>
      <c r="H1757" s="209" t="s">
        <v>1150</v>
      </c>
      <c r="I1757" s="241">
        <v>45499</v>
      </c>
      <c r="J1757" s="253">
        <v>0</v>
      </c>
      <c r="K1757" s="214">
        <v>-28700</v>
      </c>
      <c r="L1757" s="250">
        <f t="shared" si="27"/>
        <v>3696714.9801363628</v>
      </c>
      <c r="M1757" s="270"/>
    </row>
    <row r="1758" spans="2:13" x14ac:dyDescent="0.25">
      <c r="B1758" s="46">
        <f>SUBTOTAL(103,$C$10:C1758)</f>
        <v>1749</v>
      </c>
      <c r="C1758" s="157" t="s">
        <v>603</v>
      </c>
      <c r="D1758" s="157" t="s">
        <v>738</v>
      </c>
      <c r="E1758" s="157"/>
      <c r="F1758" s="157"/>
      <c r="G1758" s="212" t="s">
        <v>619</v>
      </c>
      <c r="H1758" s="209" t="s">
        <v>621</v>
      </c>
      <c r="I1758" s="241">
        <v>45499</v>
      </c>
      <c r="J1758" s="253">
        <v>0</v>
      </c>
      <c r="K1758" s="214">
        <v>-200</v>
      </c>
      <c r="L1758" s="250">
        <f t="shared" si="27"/>
        <v>3696514.9801363628</v>
      </c>
      <c r="M1758" s="270"/>
    </row>
    <row r="1759" spans="2:13" x14ac:dyDescent="0.25">
      <c r="B1759" s="46">
        <f>SUBTOTAL(103,$C$10:C1759)</f>
        <v>1750</v>
      </c>
      <c r="C1759" s="157" t="s">
        <v>1165</v>
      </c>
      <c r="D1759" s="157" t="s">
        <v>738</v>
      </c>
      <c r="E1759" s="157"/>
      <c r="F1759" s="157"/>
      <c r="G1759" s="212" t="s">
        <v>1043</v>
      </c>
      <c r="H1759" s="209" t="s">
        <v>1044</v>
      </c>
      <c r="I1759" s="241">
        <v>45499</v>
      </c>
      <c r="J1759" s="253">
        <v>0</v>
      </c>
      <c r="K1759" s="214">
        <v>-500</v>
      </c>
      <c r="L1759" s="250">
        <f t="shared" si="27"/>
        <v>3696014.9801363628</v>
      </c>
      <c r="M1759" s="270"/>
    </row>
    <row r="1760" spans="2:13" x14ac:dyDescent="0.25">
      <c r="B1760" s="46">
        <f>SUBTOTAL(103,$C$10:C1760)</f>
        <v>1751</v>
      </c>
      <c r="C1760" s="157" t="s">
        <v>743</v>
      </c>
      <c r="D1760" s="157" t="s">
        <v>903</v>
      </c>
      <c r="E1760" s="157"/>
      <c r="F1760" s="157"/>
      <c r="G1760" s="212" t="s">
        <v>1056</v>
      </c>
      <c r="H1760" s="209" t="s">
        <v>430</v>
      </c>
      <c r="I1760" s="241">
        <v>45502</v>
      </c>
      <c r="J1760" s="253">
        <v>0</v>
      </c>
      <c r="K1760" s="214">
        <v>-74351</v>
      </c>
      <c r="L1760" s="250">
        <f t="shared" si="27"/>
        <v>3621663.9801363628</v>
      </c>
      <c r="M1760" s="270"/>
    </row>
    <row r="1761" spans="2:13" x14ac:dyDescent="0.25">
      <c r="B1761" s="46">
        <f>SUBTOTAL(103,$C$10:C1761)</f>
        <v>1752</v>
      </c>
      <c r="C1761" s="157" t="s">
        <v>659</v>
      </c>
      <c r="D1761" s="157" t="s">
        <v>891</v>
      </c>
      <c r="E1761" s="157"/>
      <c r="F1761" s="157"/>
      <c r="G1761" s="212" t="s">
        <v>1050</v>
      </c>
      <c r="H1761" s="209" t="s">
        <v>442</v>
      </c>
      <c r="I1761" s="241">
        <v>45504</v>
      </c>
      <c r="J1761" s="253">
        <v>0</v>
      </c>
      <c r="K1761" s="214">
        <v>-650</v>
      </c>
      <c r="L1761" s="250">
        <f t="shared" si="27"/>
        <v>3621013.9801363628</v>
      </c>
      <c r="M1761" s="270"/>
    </row>
    <row r="1762" spans="2:13" x14ac:dyDescent="0.25">
      <c r="B1762" s="46">
        <f>SUBTOTAL(103,$C$10:C1762)</f>
        <v>1753</v>
      </c>
      <c r="C1762" s="157" t="s">
        <v>843</v>
      </c>
      <c r="D1762" s="157" t="s">
        <v>1171</v>
      </c>
      <c r="E1762" s="157"/>
      <c r="F1762" s="157"/>
      <c r="G1762" s="212" t="s">
        <v>1056</v>
      </c>
      <c r="H1762" s="209" t="s">
        <v>430</v>
      </c>
      <c r="I1762" s="241">
        <v>45504</v>
      </c>
      <c r="J1762" s="253">
        <v>0</v>
      </c>
      <c r="K1762" s="214">
        <v>-1300</v>
      </c>
      <c r="L1762" s="250">
        <f t="shared" si="27"/>
        <v>3619713.9801363628</v>
      </c>
      <c r="M1762" s="270"/>
    </row>
    <row r="1763" spans="2:13" x14ac:dyDescent="0.25">
      <c r="B1763" s="46">
        <f>SUBTOTAL(103,$C$10:C1763)</f>
        <v>1754</v>
      </c>
      <c r="C1763" s="157" t="s">
        <v>843</v>
      </c>
      <c r="D1763" s="157" t="s">
        <v>891</v>
      </c>
      <c r="E1763" s="157"/>
      <c r="F1763" s="157"/>
      <c r="G1763" s="212" t="s">
        <v>700</v>
      </c>
      <c r="H1763" s="209" t="s">
        <v>439</v>
      </c>
      <c r="I1763" s="241">
        <v>45504</v>
      </c>
      <c r="J1763" s="253">
        <v>0</v>
      </c>
      <c r="K1763" s="214">
        <v>-650</v>
      </c>
      <c r="L1763" s="250">
        <f t="shared" si="27"/>
        <v>3619063.9801363628</v>
      </c>
      <c r="M1763" s="270"/>
    </row>
    <row r="1764" spans="2:13" x14ac:dyDescent="0.25">
      <c r="B1764" s="46">
        <f>SUBTOTAL(103,$C$10:C1764)</f>
        <v>1755</v>
      </c>
      <c r="C1764" s="157" t="s">
        <v>843</v>
      </c>
      <c r="D1764" s="157" t="s">
        <v>1172</v>
      </c>
      <c r="E1764" s="157"/>
      <c r="F1764" s="157"/>
      <c r="G1764" s="220"/>
      <c r="H1764" s="221" t="s">
        <v>437</v>
      </c>
      <c r="I1764" s="241">
        <v>45504</v>
      </c>
      <c r="J1764" s="253">
        <v>0</v>
      </c>
      <c r="K1764" s="214">
        <v>-1500</v>
      </c>
      <c r="L1764" s="250">
        <f t="shared" si="27"/>
        <v>3617563.9801363628</v>
      </c>
      <c r="M1764" s="270"/>
    </row>
    <row r="1765" spans="2:13" x14ac:dyDescent="0.25">
      <c r="B1765" s="46">
        <f>SUBTOTAL(103,$C$10:C1765)</f>
        <v>1756</v>
      </c>
      <c r="C1765" s="157" t="s">
        <v>843</v>
      </c>
      <c r="D1765" s="157" t="s">
        <v>1173</v>
      </c>
      <c r="E1765" s="157"/>
      <c r="F1765" s="157"/>
      <c r="G1765" s="212" t="s">
        <v>1056</v>
      </c>
      <c r="H1765" s="209" t="s">
        <v>430</v>
      </c>
      <c r="I1765" s="241">
        <v>45504</v>
      </c>
      <c r="J1765" s="253">
        <v>0</v>
      </c>
      <c r="K1765" s="214">
        <v>-1300</v>
      </c>
      <c r="L1765" s="250">
        <f t="shared" si="27"/>
        <v>3616263.9801363628</v>
      </c>
      <c r="M1765" s="270"/>
    </row>
    <row r="1766" spans="2:13" x14ac:dyDescent="0.25">
      <c r="B1766" s="46">
        <f>SUBTOTAL(103,$C$10:C1766)</f>
        <v>1757</v>
      </c>
      <c r="C1766" s="157" t="s">
        <v>843</v>
      </c>
      <c r="D1766" s="157" t="s">
        <v>1173</v>
      </c>
      <c r="E1766" s="157"/>
      <c r="F1766" s="157"/>
      <c r="G1766" s="212" t="s">
        <v>1050</v>
      </c>
      <c r="H1766" s="209" t="s">
        <v>442</v>
      </c>
      <c r="I1766" s="241">
        <v>45504</v>
      </c>
      <c r="J1766" s="253">
        <v>0</v>
      </c>
      <c r="K1766" s="214">
        <v>-650</v>
      </c>
      <c r="L1766" s="250">
        <f t="shared" si="27"/>
        <v>3615613.9801363628</v>
      </c>
      <c r="M1766" s="270"/>
    </row>
    <row r="1767" spans="2:13" x14ac:dyDescent="0.25">
      <c r="B1767" s="46">
        <f>SUBTOTAL(103,$C$10:C1767)</f>
        <v>1758</v>
      </c>
      <c r="C1767" s="157" t="s">
        <v>788</v>
      </c>
      <c r="D1767" s="157" t="s">
        <v>674</v>
      </c>
      <c r="E1767" s="157"/>
      <c r="F1767" s="157"/>
      <c r="G1767" s="212" t="s">
        <v>746</v>
      </c>
      <c r="H1767" s="209" t="s">
        <v>747</v>
      </c>
      <c r="I1767" s="241">
        <v>45504</v>
      </c>
      <c r="J1767" s="253">
        <v>0</v>
      </c>
      <c r="K1767" s="214">
        <v>-100000</v>
      </c>
      <c r="L1767" s="250">
        <f t="shared" si="27"/>
        <v>3515613.9801363628</v>
      </c>
      <c r="M1767" s="270"/>
    </row>
    <row r="1768" spans="2:13" x14ac:dyDescent="0.25">
      <c r="B1768" s="46">
        <f>SUBTOTAL(103,$C$10:C1768)</f>
        <v>1759</v>
      </c>
      <c r="C1768" s="157" t="s">
        <v>632</v>
      </c>
      <c r="D1768" s="157" t="s">
        <v>614</v>
      </c>
      <c r="E1768" s="157"/>
      <c r="F1768" s="157"/>
      <c r="G1768" s="212" t="s">
        <v>24</v>
      </c>
      <c r="H1768" s="209" t="s">
        <v>24</v>
      </c>
      <c r="I1768" s="241">
        <v>45504</v>
      </c>
      <c r="J1768" s="253">
        <v>0</v>
      </c>
      <c r="K1768" s="214">
        <v>-500</v>
      </c>
      <c r="L1768" s="250">
        <f t="shared" si="27"/>
        <v>3515113.9801363628</v>
      </c>
      <c r="M1768" s="270"/>
    </row>
    <row r="1769" spans="2:13" x14ac:dyDescent="0.25">
      <c r="B1769" s="46">
        <f>SUBTOTAL(103,$C$10:C1769)</f>
        <v>1760</v>
      </c>
      <c r="C1769" s="157" t="s">
        <v>131</v>
      </c>
      <c r="D1769" s="157" t="s">
        <v>1175</v>
      </c>
      <c r="E1769" s="157"/>
      <c r="F1769" s="157"/>
      <c r="G1769" s="212" t="s">
        <v>588</v>
      </c>
      <c r="H1769" s="209" t="s">
        <v>589</v>
      </c>
      <c r="I1769" s="241">
        <v>45505</v>
      </c>
      <c r="J1769" s="253">
        <v>0</v>
      </c>
      <c r="K1769" s="214">
        <v>-350000</v>
      </c>
      <c r="L1769" s="250">
        <f t="shared" si="27"/>
        <v>3165113.9801363628</v>
      </c>
      <c r="M1769" s="270"/>
    </row>
    <row r="1770" spans="2:13" x14ac:dyDescent="0.25">
      <c r="B1770" s="46">
        <f>SUBTOTAL(103,$C$10:C1770)</f>
        <v>1761</v>
      </c>
      <c r="C1770" s="157" t="s">
        <v>596</v>
      </c>
      <c r="D1770" s="157" t="s">
        <v>639</v>
      </c>
      <c r="E1770" s="157"/>
      <c r="F1770" s="157"/>
      <c r="G1770" s="212" t="s">
        <v>591</v>
      </c>
      <c r="H1770" s="209" t="s">
        <v>592</v>
      </c>
      <c r="I1770" s="241">
        <v>45506</v>
      </c>
      <c r="J1770" s="253">
        <v>0</v>
      </c>
      <c r="K1770" s="214">
        <v>-6573.93</v>
      </c>
      <c r="L1770" s="250">
        <f t="shared" si="27"/>
        <v>3158540.0501363627</v>
      </c>
      <c r="M1770" s="270"/>
    </row>
    <row r="1771" spans="2:13" x14ac:dyDescent="0.25">
      <c r="B1771" s="46">
        <f>SUBTOTAL(103,$C$10:C1771)</f>
        <v>1762</v>
      </c>
      <c r="C1771" s="157" t="s">
        <v>736</v>
      </c>
      <c r="D1771" s="157" t="s">
        <v>738</v>
      </c>
      <c r="E1771" s="157"/>
      <c r="F1771" s="157"/>
      <c r="G1771" s="212" t="s">
        <v>619</v>
      </c>
      <c r="H1771" s="209" t="s">
        <v>621</v>
      </c>
      <c r="I1771" s="241">
        <v>45506</v>
      </c>
      <c r="J1771" s="253">
        <v>0</v>
      </c>
      <c r="K1771" s="214">
        <v>-1750</v>
      </c>
      <c r="L1771" s="250">
        <f t="shared" si="27"/>
        <v>3156790.0501363627</v>
      </c>
      <c r="M1771" s="270"/>
    </row>
    <row r="1772" spans="2:13" x14ac:dyDescent="0.25">
      <c r="B1772" s="46">
        <f>SUBTOTAL(103,$C$10:C1772)</f>
        <v>1763</v>
      </c>
      <c r="C1772" s="157" t="s">
        <v>625</v>
      </c>
      <c r="D1772" s="157" t="s">
        <v>608</v>
      </c>
      <c r="E1772" s="157"/>
      <c r="F1772" s="157"/>
      <c r="G1772" s="212" t="s">
        <v>641</v>
      </c>
      <c r="H1772" s="209" t="s">
        <v>642</v>
      </c>
      <c r="I1772" s="241">
        <v>45506</v>
      </c>
      <c r="J1772" s="253">
        <v>0</v>
      </c>
      <c r="K1772" s="214">
        <v>-4500</v>
      </c>
      <c r="L1772" s="250">
        <f t="shared" si="27"/>
        <v>3152290.0501363627</v>
      </c>
      <c r="M1772" s="270"/>
    </row>
    <row r="1773" spans="2:13" x14ac:dyDescent="0.25">
      <c r="B1773" s="46">
        <f>SUBTOTAL(103,$C$10:C1773)</f>
        <v>1764</v>
      </c>
      <c r="C1773" s="157" t="s">
        <v>597</v>
      </c>
      <c r="D1773" s="157" t="s">
        <v>639</v>
      </c>
      <c r="E1773" s="157"/>
      <c r="F1773" s="157"/>
      <c r="G1773" s="212" t="s">
        <v>591</v>
      </c>
      <c r="H1773" s="209" t="s">
        <v>592</v>
      </c>
      <c r="I1773" s="241">
        <v>45506</v>
      </c>
      <c r="J1773" s="253">
        <v>0</v>
      </c>
      <c r="K1773" s="214">
        <v>-17330.72</v>
      </c>
      <c r="L1773" s="250">
        <f t="shared" si="27"/>
        <v>3134959.3301363625</v>
      </c>
      <c r="M1773" s="270"/>
    </row>
    <row r="1774" spans="2:13" x14ac:dyDescent="0.25">
      <c r="B1774" s="46">
        <f>SUBTOTAL(103,$C$10:C1774)</f>
        <v>1765</v>
      </c>
      <c r="C1774" s="157" t="s">
        <v>1148</v>
      </c>
      <c r="D1774" s="157" t="s">
        <v>608</v>
      </c>
      <c r="E1774" s="157"/>
      <c r="F1774" s="157"/>
      <c r="G1774" s="212" t="s">
        <v>1149</v>
      </c>
      <c r="H1774" s="209" t="s">
        <v>1150</v>
      </c>
      <c r="I1774" s="241">
        <v>45506</v>
      </c>
      <c r="J1774" s="253">
        <v>0</v>
      </c>
      <c r="K1774" s="214">
        <v>-7700</v>
      </c>
      <c r="L1774" s="250">
        <f t="shared" si="27"/>
        <v>3127259.3301363625</v>
      </c>
      <c r="M1774" s="270"/>
    </row>
    <row r="1775" spans="2:13" x14ac:dyDescent="0.25">
      <c r="B1775" s="46">
        <f>SUBTOTAL(103,$C$10:C1775)</f>
        <v>1766</v>
      </c>
      <c r="C1775" s="157" t="s">
        <v>598</v>
      </c>
      <c r="D1775" s="157" t="s">
        <v>607</v>
      </c>
      <c r="E1775" s="157"/>
      <c r="F1775" s="157"/>
      <c r="G1775" s="212" t="s">
        <v>581</v>
      </c>
      <c r="H1775" s="209" t="s">
        <v>620</v>
      </c>
      <c r="I1775" s="241">
        <v>45506</v>
      </c>
      <c r="J1775" s="253">
        <v>0</v>
      </c>
      <c r="K1775" s="214">
        <v>-20000</v>
      </c>
      <c r="L1775" s="250">
        <f t="shared" si="27"/>
        <v>3107259.3301363625</v>
      </c>
      <c r="M1775" s="270"/>
    </row>
    <row r="1776" spans="2:13" x14ac:dyDescent="0.25">
      <c r="B1776" s="46">
        <f>SUBTOTAL(103,$C$10:C1776)</f>
        <v>1767</v>
      </c>
      <c r="C1776" s="157" t="s">
        <v>598</v>
      </c>
      <c r="D1776" s="157" t="s">
        <v>608</v>
      </c>
      <c r="E1776" s="157"/>
      <c r="F1776" s="157"/>
      <c r="G1776" s="212" t="s">
        <v>641</v>
      </c>
      <c r="H1776" s="209" t="s">
        <v>642</v>
      </c>
      <c r="I1776" s="241">
        <v>45506</v>
      </c>
      <c r="J1776" s="253">
        <v>0</v>
      </c>
      <c r="K1776" s="214">
        <v>-6300</v>
      </c>
      <c r="L1776" s="250">
        <f t="shared" si="27"/>
        <v>3100959.3301363625</v>
      </c>
      <c r="M1776" s="270"/>
    </row>
    <row r="1777" spans="2:13" x14ac:dyDescent="0.25">
      <c r="B1777" s="46">
        <f>SUBTOTAL(103,$C$10:C1777)</f>
        <v>1768</v>
      </c>
      <c r="C1777" s="157" t="s">
        <v>598</v>
      </c>
      <c r="D1777" s="157" t="s">
        <v>738</v>
      </c>
      <c r="E1777" s="157"/>
      <c r="F1777" s="157"/>
      <c r="G1777" s="212" t="s">
        <v>1043</v>
      </c>
      <c r="H1777" s="209" t="s">
        <v>1044</v>
      </c>
      <c r="I1777" s="241">
        <v>45506</v>
      </c>
      <c r="J1777" s="253">
        <v>0</v>
      </c>
      <c r="K1777" s="214">
        <v>-1000</v>
      </c>
      <c r="L1777" s="250">
        <f t="shared" si="27"/>
        <v>3099959.3301363625</v>
      </c>
      <c r="M1777" s="270"/>
    </row>
    <row r="1778" spans="2:13" x14ac:dyDescent="0.25">
      <c r="B1778" s="46">
        <f>SUBTOTAL(103,$C$10:C1778)</f>
        <v>1769</v>
      </c>
      <c r="C1778" s="157" t="s">
        <v>763</v>
      </c>
      <c r="D1778" s="157" t="s">
        <v>738</v>
      </c>
      <c r="E1778" s="157"/>
      <c r="F1778" s="157"/>
      <c r="G1778" s="212" t="s">
        <v>619</v>
      </c>
      <c r="H1778" s="209" t="s">
        <v>621</v>
      </c>
      <c r="I1778" s="241">
        <v>45506</v>
      </c>
      <c r="J1778" s="253">
        <v>0</v>
      </c>
      <c r="K1778" s="214">
        <v>-1200</v>
      </c>
      <c r="L1778" s="250">
        <f t="shared" si="27"/>
        <v>3098759.3301363625</v>
      </c>
      <c r="M1778" s="270"/>
    </row>
    <row r="1779" spans="2:13" x14ac:dyDescent="0.25">
      <c r="B1779" s="46">
        <f>SUBTOTAL(103,$C$10:C1779)</f>
        <v>1770</v>
      </c>
      <c r="C1779" s="157" t="s">
        <v>678</v>
      </c>
      <c r="D1779" s="157" t="s">
        <v>703</v>
      </c>
      <c r="E1779" s="157"/>
      <c r="F1779" s="157"/>
      <c r="G1779" s="212" t="s">
        <v>641</v>
      </c>
      <c r="H1779" s="209" t="s">
        <v>642</v>
      </c>
      <c r="I1779" s="241">
        <v>45506</v>
      </c>
      <c r="J1779" s="253">
        <v>0</v>
      </c>
      <c r="K1779" s="214">
        <v>-30000</v>
      </c>
      <c r="L1779" s="250">
        <f t="shared" si="27"/>
        <v>3068759.3301363625</v>
      </c>
      <c r="M1779" s="270"/>
    </row>
    <row r="1780" spans="2:13" x14ac:dyDescent="0.25">
      <c r="B1780" s="46">
        <f>SUBTOTAL(103,$C$10:C1780)</f>
        <v>1771</v>
      </c>
      <c r="C1780" s="157" t="s">
        <v>600</v>
      </c>
      <c r="D1780" s="157" t="s">
        <v>608</v>
      </c>
      <c r="E1780" s="157"/>
      <c r="F1780" s="157"/>
      <c r="G1780" s="212" t="s">
        <v>594</v>
      </c>
      <c r="H1780" s="208" t="s">
        <v>1048</v>
      </c>
      <c r="I1780" s="241">
        <v>45506</v>
      </c>
      <c r="J1780" s="253">
        <v>0</v>
      </c>
      <c r="K1780" s="214">
        <v>-14400</v>
      </c>
      <c r="L1780" s="250">
        <f t="shared" si="27"/>
        <v>3054359.3301363625</v>
      </c>
      <c r="M1780" s="270"/>
    </row>
    <row r="1781" spans="2:13" x14ac:dyDescent="0.25">
      <c r="B1781" s="46">
        <f>SUBTOTAL(103,$C$10:C1781)</f>
        <v>1772</v>
      </c>
      <c r="C1781" s="157" t="s">
        <v>682</v>
      </c>
      <c r="D1781" s="157" t="s">
        <v>608</v>
      </c>
      <c r="E1781" s="157"/>
      <c r="F1781" s="157"/>
      <c r="G1781" s="227" t="s">
        <v>1045</v>
      </c>
      <c r="H1781" s="208" t="s">
        <v>1046</v>
      </c>
      <c r="I1781" s="241">
        <v>45506</v>
      </c>
      <c r="J1781" s="253">
        <v>0</v>
      </c>
      <c r="K1781" s="214">
        <v>-2100</v>
      </c>
      <c r="L1781" s="250">
        <f t="shared" si="27"/>
        <v>3052259.3301363625</v>
      </c>
      <c r="M1781" s="270"/>
    </row>
    <row r="1782" spans="2:13" x14ac:dyDescent="0.25">
      <c r="B1782" s="46">
        <f>SUBTOTAL(103,$C$10:C1782)</f>
        <v>1773</v>
      </c>
      <c r="C1782" s="157" t="s">
        <v>601</v>
      </c>
      <c r="D1782" s="157" t="s">
        <v>648</v>
      </c>
      <c r="E1782" s="157"/>
      <c r="F1782" s="157"/>
      <c r="G1782" s="212" t="s">
        <v>594</v>
      </c>
      <c r="H1782" s="208" t="s">
        <v>1048</v>
      </c>
      <c r="I1782" s="241">
        <v>45506</v>
      </c>
      <c r="J1782" s="253">
        <v>0</v>
      </c>
      <c r="K1782" s="214">
        <v>-5331</v>
      </c>
      <c r="L1782" s="250">
        <f t="shared" si="27"/>
        <v>3046928.3301363625</v>
      </c>
      <c r="M1782" s="270"/>
    </row>
    <row r="1783" spans="2:13" x14ac:dyDescent="0.25">
      <c r="B1783" s="46">
        <f>SUBTOTAL(103,$C$10:C1783)</f>
        <v>1774</v>
      </c>
      <c r="C1783" s="157" t="s">
        <v>665</v>
      </c>
      <c r="D1783" s="157" t="s">
        <v>648</v>
      </c>
      <c r="E1783" s="157"/>
      <c r="F1783" s="157"/>
      <c r="G1783" s="227" t="s">
        <v>1045</v>
      </c>
      <c r="H1783" s="208" t="s">
        <v>1046</v>
      </c>
      <c r="I1783" s="241">
        <v>45506</v>
      </c>
      <c r="J1783" s="253">
        <v>0</v>
      </c>
      <c r="K1783" s="214">
        <v>-28700</v>
      </c>
      <c r="L1783" s="250">
        <f t="shared" si="27"/>
        <v>3018228.3301363625</v>
      </c>
      <c r="M1783" s="270"/>
    </row>
    <row r="1784" spans="2:13" x14ac:dyDescent="0.25">
      <c r="B1784" s="46">
        <f>SUBTOTAL(103,$C$10:C1784)</f>
        <v>1775</v>
      </c>
      <c r="C1784" s="157" t="s">
        <v>722</v>
      </c>
      <c r="D1784" s="157" t="s">
        <v>703</v>
      </c>
      <c r="E1784" s="157"/>
      <c r="F1784" s="157"/>
      <c r="G1784" s="212" t="s">
        <v>641</v>
      </c>
      <c r="H1784" s="209" t="s">
        <v>642</v>
      </c>
      <c r="I1784" s="241">
        <v>45506</v>
      </c>
      <c r="J1784" s="253">
        <v>0</v>
      </c>
      <c r="K1784" s="214">
        <v>-25000</v>
      </c>
      <c r="L1784" s="250">
        <f t="shared" si="27"/>
        <v>2993228.3301363625</v>
      </c>
      <c r="M1784" s="270"/>
    </row>
    <row r="1785" spans="2:13" x14ac:dyDescent="0.25">
      <c r="B1785" s="46">
        <f>SUBTOTAL(103,$C$10:C1785)</f>
        <v>1776</v>
      </c>
      <c r="C1785" s="157" t="s">
        <v>764</v>
      </c>
      <c r="D1785" s="157" t="s">
        <v>738</v>
      </c>
      <c r="E1785" s="157"/>
      <c r="F1785" s="157"/>
      <c r="G1785" s="212" t="s">
        <v>619</v>
      </c>
      <c r="H1785" s="209" t="s">
        <v>621</v>
      </c>
      <c r="I1785" s="241">
        <v>45506</v>
      </c>
      <c r="J1785" s="253">
        <v>0</v>
      </c>
      <c r="K1785" s="214">
        <v>-250</v>
      </c>
      <c r="L1785" s="250">
        <f t="shared" si="27"/>
        <v>2992978.3301363625</v>
      </c>
      <c r="M1785" s="270"/>
    </row>
    <row r="1786" spans="2:13" x14ac:dyDescent="0.25">
      <c r="B1786" s="46">
        <f>SUBTOTAL(103,$C$10:C1786)</f>
        <v>1777</v>
      </c>
      <c r="C1786" s="157" t="s">
        <v>728</v>
      </c>
      <c r="D1786" s="157" t="s">
        <v>648</v>
      </c>
      <c r="E1786" s="157"/>
      <c r="F1786" s="157"/>
      <c r="G1786" s="212" t="s">
        <v>1149</v>
      </c>
      <c r="H1786" s="209" t="s">
        <v>1150</v>
      </c>
      <c r="I1786" s="241">
        <v>45506</v>
      </c>
      <c r="J1786" s="253">
        <v>0</v>
      </c>
      <c r="K1786" s="214">
        <v>-4200</v>
      </c>
      <c r="L1786" s="250">
        <f t="shared" si="27"/>
        <v>2988778.3301363625</v>
      </c>
      <c r="M1786" s="270"/>
    </row>
    <row r="1787" spans="2:13" x14ac:dyDescent="0.25">
      <c r="B1787" s="46">
        <f>SUBTOTAL(103,$C$10:C1787)</f>
        <v>1778</v>
      </c>
      <c r="C1787" s="157" t="s">
        <v>1151</v>
      </c>
      <c r="D1787" s="157" t="s">
        <v>648</v>
      </c>
      <c r="E1787" s="157"/>
      <c r="F1787" s="157"/>
      <c r="G1787" s="212" t="s">
        <v>585</v>
      </c>
      <c r="H1787" s="209" t="s">
        <v>586</v>
      </c>
      <c r="I1787" s="241">
        <v>45506</v>
      </c>
      <c r="J1787" s="253">
        <v>0</v>
      </c>
      <c r="K1787" s="214">
        <v>-14400</v>
      </c>
      <c r="L1787" s="250">
        <f t="shared" si="27"/>
        <v>2974378.3301363625</v>
      </c>
      <c r="M1787" s="270"/>
    </row>
    <row r="1788" spans="2:13" x14ac:dyDescent="0.25">
      <c r="B1788" s="46">
        <f>SUBTOTAL(103,$C$10:C1788)</f>
        <v>1779</v>
      </c>
      <c r="C1788" s="157" t="s">
        <v>683</v>
      </c>
      <c r="D1788" s="157" t="s">
        <v>648</v>
      </c>
      <c r="E1788" s="157"/>
      <c r="F1788" s="157"/>
      <c r="G1788" s="212" t="s">
        <v>582</v>
      </c>
      <c r="H1788" s="208" t="s">
        <v>1048</v>
      </c>
      <c r="I1788" s="241">
        <v>45506</v>
      </c>
      <c r="J1788" s="253">
        <v>0</v>
      </c>
      <c r="K1788" s="214">
        <v>-5760</v>
      </c>
      <c r="L1788" s="250">
        <f t="shared" si="27"/>
        <v>2968618.3301363625</v>
      </c>
      <c r="M1788" s="270"/>
    </row>
    <row r="1789" spans="2:13" x14ac:dyDescent="0.25">
      <c r="B1789" s="46">
        <f>SUBTOTAL(103,$C$10:C1789)</f>
        <v>1780</v>
      </c>
      <c r="C1789" s="157" t="s">
        <v>694</v>
      </c>
      <c r="D1789" s="157" t="s">
        <v>608</v>
      </c>
      <c r="E1789" s="157"/>
      <c r="F1789" s="157"/>
      <c r="G1789" s="212" t="s">
        <v>641</v>
      </c>
      <c r="H1789" s="209" t="s">
        <v>642</v>
      </c>
      <c r="I1789" s="241">
        <v>45506</v>
      </c>
      <c r="J1789" s="253">
        <v>0</v>
      </c>
      <c r="K1789" s="214">
        <v>-23000</v>
      </c>
      <c r="L1789" s="250">
        <f t="shared" si="27"/>
        <v>2945618.3301363625</v>
      </c>
      <c r="M1789" s="270"/>
    </row>
    <row r="1790" spans="2:13" x14ac:dyDescent="0.25">
      <c r="B1790" s="46">
        <f>SUBTOTAL(103,$C$10:C1790)</f>
        <v>1781</v>
      </c>
      <c r="C1790" s="157" t="s">
        <v>694</v>
      </c>
      <c r="D1790" s="157" t="s">
        <v>607</v>
      </c>
      <c r="E1790" s="157"/>
      <c r="F1790" s="157"/>
      <c r="G1790" s="212" t="s">
        <v>641</v>
      </c>
      <c r="H1790" s="209" t="s">
        <v>642</v>
      </c>
      <c r="I1790" s="241">
        <v>45506</v>
      </c>
      <c r="J1790" s="253">
        <v>0</v>
      </c>
      <c r="K1790" s="214">
        <v>-5189.8</v>
      </c>
      <c r="L1790" s="250">
        <f t="shared" si="27"/>
        <v>2940428.5301363626</v>
      </c>
      <c r="M1790" s="270"/>
    </row>
    <row r="1791" spans="2:13" x14ac:dyDescent="0.25">
      <c r="B1791" s="46">
        <f>SUBTOTAL(103,$C$10:C1791)</f>
        <v>1782</v>
      </c>
      <c r="C1791" s="157" t="s">
        <v>1157</v>
      </c>
      <c r="D1791" s="157" t="s">
        <v>607</v>
      </c>
      <c r="E1791" s="157"/>
      <c r="F1791" s="157"/>
      <c r="G1791" s="212" t="s">
        <v>746</v>
      </c>
      <c r="H1791" s="209" t="s">
        <v>747</v>
      </c>
      <c r="I1791" s="241">
        <v>45506</v>
      </c>
      <c r="J1791" s="253">
        <v>0</v>
      </c>
      <c r="K1791" s="214">
        <v>-1450.58843347639</v>
      </c>
      <c r="L1791" s="250">
        <f t="shared" si="27"/>
        <v>2938977.9417028865</v>
      </c>
      <c r="M1791" s="270"/>
    </row>
    <row r="1792" spans="2:13" x14ac:dyDescent="0.25">
      <c r="B1792" s="46">
        <f>SUBTOTAL(103,$C$10:C1792)</f>
        <v>1783</v>
      </c>
      <c r="C1792" s="157" t="s">
        <v>1157</v>
      </c>
      <c r="D1792" s="157" t="s">
        <v>607</v>
      </c>
      <c r="E1792" s="157"/>
      <c r="F1792" s="157"/>
      <c r="G1792" s="212" t="s">
        <v>619</v>
      </c>
      <c r="H1792" s="209" t="s">
        <v>621</v>
      </c>
      <c r="I1792" s="241">
        <v>45506</v>
      </c>
      <c r="J1792" s="253">
        <v>0</v>
      </c>
      <c r="K1792" s="214">
        <v>-890.36507510729598</v>
      </c>
      <c r="L1792" s="250">
        <f t="shared" si="27"/>
        <v>2938087.5766277793</v>
      </c>
      <c r="M1792" s="270"/>
    </row>
    <row r="1793" spans="2:13" x14ac:dyDescent="0.25">
      <c r="B1793" s="46">
        <f>SUBTOTAL(103,$C$10:C1793)</f>
        <v>1784</v>
      </c>
      <c r="C1793" s="157" t="s">
        <v>1157</v>
      </c>
      <c r="D1793" s="157" t="s">
        <v>607</v>
      </c>
      <c r="E1793" s="157"/>
      <c r="F1793" s="157"/>
      <c r="G1793" s="212" t="s">
        <v>1043</v>
      </c>
      <c r="H1793" s="209" t="s">
        <v>1044</v>
      </c>
      <c r="I1793" s="241">
        <v>45506</v>
      </c>
      <c r="J1793" s="253">
        <v>0</v>
      </c>
      <c r="K1793" s="214">
        <v>-1874.0064914163099</v>
      </c>
      <c r="L1793" s="250">
        <f t="shared" si="27"/>
        <v>2936213.5701363632</v>
      </c>
      <c r="M1793" s="270"/>
    </row>
    <row r="1794" spans="2:13" x14ac:dyDescent="0.25">
      <c r="B1794" s="46">
        <f>SUBTOTAL(103,$C$10:C1794)</f>
        <v>1785</v>
      </c>
      <c r="C1794" s="157" t="s">
        <v>1165</v>
      </c>
      <c r="D1794" s="157" t="s">
        <v>738</v>
      </c>
      <c r="E1794" s="157"/>
      <c r="F1794" s="157"/>
      <c r="G1794" s="212" t="s">
        <v>1043</v>
      </c>
      <c r="H1794" s="209" t="s">
        <v>1044</v>
      </c>
      <c r="I1794" s="241">
        <v>45506</v>
      </c>
      <c r="J1794" s="253">
        <v>0</v>
      </c>
      <c r="K1794" s="214">
        <v>-500</v>
      </c>
      <c r="L1794" s="250">
        <f t="shared" si="27"/>
        <v>2935713.5701363632</v>
      </c>
      <c r="M1794" s="270"/>
    </row>
    <row r="1795" spans="2:13" x14ac:dyDescent="0.25">
      <c r="B1795" s="46">
        <f>SUBTOTAL(103,$C$10:C1795)</f>
        <v>1786</v>
      </c>
      <c r="C1795" s="157" t="s">
        <v>598</v>
      </c>
      <c r="D1795" s="157" t="s">
        <v>657</v>
      </c>
      <c r="E1795" s="157"/>
      <c r="F1795" s="157"/>
      <c r="G1795" s="212" t="s">
        <v>644</v>
      </c>
      <c r="H1795" s="209" t="s">
        <v>719</v>
      </c>
      <c r="I1795" s="241">
        <v>45506</v>
      </c>
      <c r="J1795" s="253">
        <v>11160</v>
      </c>
      <c r="K1795" s="214">
        <v>0</v>
      </c>
      <c r="L1795" s="250">
        <f t="shared" si="27"/>
        <v>2946873.5701363632</v>
      </c>
      <c r="M1795" s="270"/>
    </row>
    <row r="1796" spans="2:13" x14ac:dyDescent="0.25">
      <c r="B1796" s="46">
        <f>SUBTOTAL(103,$C$10:C1796)</f>
        <v>1787</v>
      </c>
      <c r="C1796" s="157" t="s">
        <v>598</v>
      </c>
      <c r="D1796" s="157" t="s">
        <v>1174</v>
      </c>
      <c r="E1796" s="157"/>
      <c r="F1796" s="157"/>
      <c r="G1796" s="212" t="s">
        <v>644</v>
      </c>
      <c r="H1796" s="209" t="s">
        <v>719</v>
      </c>
      <c r="I1796" s="241">
        <v>45506</v>
      </c>
      <c r="J1796" s="253">
        <v>0</v>
      </c>
      <c r="K1796" s="214">
        <v>-5000</v>
      </c>
      <c r="L1796" s="250">
        <f t="shared" si="27"/>
        <v>2941873.5701363632</v>
      </c>
      <c r="M1796" s="270"/>
    </row>
    <row r="1797" spans="2:13" x14ac:dyDescent="0.25">
      <c r="B1797" s="46">
        <f>SUBTOTAL(103,$C$10:C1797)</f>
        <v>1788</v>
      </c>
      <c r="C1797" s="157" t="s">
        <v>24</v>
      </c>
      <c r="D1797" s="157" t="s">
        <v>1176</v>
      </c>
      <c r="E1797" s="157"/>
      <c r="F1797" s="157"/>
      <c r="G1797" s="212" t="s">
        <v>24</v>
      </c>
      <c r="H1797" s="209" t="s">
        <v>642</v>
      </c>
      <c r="I1797" s="241">
        <v>45509</v>
      </c>
      <c r="J1797" s="253">
        <v>0</v>
      </c>
      <c r="K1797" s="214">
        <v>-6800</v>
      </c>
      <c r="L1797" s="250">
        <f t="shared" si="27"/>
        <v>2935073.5701363632</v>
      </c>
      <c r="M1797" s="270"/>
    </row>
    <row r="1798" spans="2:13" x14ac:dyDescent="0.25">
      <c r="B1798" s="46">
        <f>SUBTOTAL(103,$C$10:C1798)</f>
        <v>1789</v>
      </c>
      <c r="C1798" s="157" t="s">
        <v>653</v>
      </c>
      <c r="D1798" s="157" t="s">
        <v>767</v>
      </c>
      <c r="E1798" s="157"/>
      <c r="F1798" s="157"/>
      <c r="G1798" s="203" t="s">
        <v>581</v>
      </c>
      <c r="H1798" s="208" t="s">
        <v>434</v>
      </c>
      <c r="I1798" s="241">
        <v>45512</v>
      </c>
      <c r="J1798" s="253">
        <v>300000</v>
      </c>
      <c r="K1798" s="214">
        <v>0</v>
      </c>
      <c r="L1798" s="250">
        <f t="shared" si="27"/>
        <v>3235073.5701363632</v>
      </c>
      <c r="M1798" s="270"/>
    </row>
    <row r="1799" spans="2:13" x14ac:dyDescent="0.25">
      <c r="B1799" s="46">
        <f>SUBTOTAL(103,$C$10:C1799)</f>
        <v>1790</v>
      </c>
      <c r="C1799" s="157" t="s">
        <v>653</v>
      </c>
      <c r="D1799" s="157" t="s">
        <v>1152</v>
      </c>
      <c r="E1799" s="157"/>
      <c r="F1799" s="157"/>
      <c r="G1799" s="203" t="s">
        <v>581</v>
      </c>
      <c r="H1799" s="208" t="s">
        <v>434</v>
      </c>
      <c r="I1799" s="241">
        <v>45512</v>
      </c>
      <c r="J1799" s="253">
        <v>300000</v>
      </c>
      <c r="K1799" s="214">
        <v>0</v>
      </c>
      <c r="L1799" s="250">
        <f t="shared" si="27"/>
        <v>3535073.5701363632</v>
      </c>
      <c r="M1799" s="270"/>
    </row>
    <row r="1800" spans="2:13" x14ac:dyDescent="0.25">
      <c r="B1800" s="46">
        <f>SUBTOTAL(103,$C$10:C1800)</f>
        <v>1791</v>
      </c>
      <c r="C1800" s="157" t="s">
        <v>596</v>
      </c>
      <c r="D1800" s="157" t="s">
        <v>639</v>
      </c>
      <c r="E1800" s="157"/>
      <c r="F1800" s="157"/>
      <c r="G1800" s="212" t="s">
        <v>591</v>
      </c>
      <c r="H1800" s="209" t="s">
        <v>592</v>
      </c>
      <c r="I1800" s="241">
        <v>45513</v>
      </c>
      <c r="J1800" s="253">
        <v>0</v>
      </c>
      <c r="K1800" s="214">
        <v>-5500</v>
      </c>
      <c r="L1800" s="250">
        <f t="shared" si="27"/>
        <v>3529573.5701363632</v>
      </c>
      <c r="M1800" s="270"/>
    </row>
    <row r="1801" spans="2:13" x14ac:dyDescent="0.25">
      <c r="B1801" s="46">
        <f>SUBTOTAL(103,$C$10:C1801)</f>
        <v>1792</v>
      </c>
      <c r="C1801" s="157" t="s">
        <v>659</v>
      </c>
      <c r="D1801" s="157" t="s">
        <v>1177</v>
      </c>
      <c r="E1801" s="157"/>
      <c r="F1801" s="157"/>
      <c r="G1801" s="212" t="s">
        <v>1056</v>
      </c>
      <c r="H1801" s="209" t="s">
        <v>430</v>
      </c>
      <c r="I1801" s="241">
        <v>45513</v>
      </c>
      <c r="J1801" s="253">
        <v>0</v>
      </c>
      <c r="K1801" s="214">
        <v>-75000</v>
      </c>
      <c r="L1801" s="250">
        <f t="shared" si="27"/>
        <v>3454573.5701363632</v>
      </c>
      <c r="M1801" s="270"/>
    </row>
    <row r="1802" spans="2:13" x14ac:dyDescent="0.25">
      <c r="B1802" s="46">
        <f>SUBTOTAL(103,$C$10:C1802)</f>
        <v>1793</v>
      </c>
      <c r="C1802" s="157" t="s">
        <v>736</v>
      </c>
      <c r="D1802" s="157" t="s">
        <v>738</v>
      </c>
      <c r="E1802" s="157"/>
      <c r="F1802" s="157"/>
      <c r="G1802" s="212" t="s">
        <v>619</v>
      </c>
      <c r="H1802" s="209" t="s">
        <v>621</v>
      </c>
      <c r="I1802" s="241">
        <v>45513</v>
      </c>
      <c r="J1802" s="253">
        <v>0</v>
      </c>
      <c r="K1802" s="214">
        <v>-1700</v>
      </c>
      <c r="L1802" s="250">
        <f t="shared" si="27"/>
        <v>3452873.5701363632</v>
      </c>
      <c r="M1802" s="270"/>
    </row>
    <row r="1803" spans="2:13" x14ac:dyDescent="0.25">
      <c r="B1803" s="46">
        <f>SUBTOTAL(103,$C$10:C1803)</f>
        <v>1794</v>
      </c>
      <c r="C1803" s="157" t="s">
        <v>625</v>
      </c>
      <c r="D1803" s="157" t="s">
        <v>608</v>
      </c>
      <c r="E1803" s="157"/>
      <c r="F1803" s="157"/>
      <c r="G1803" s="212" t="s">
        <v>641</v>
      </c>
      <c r="H1803" s="209" t="s">
        <v>642</v>
      </c>
      <c r="I1803" s="241">
        <v>45513</v>
      </c>
      <c r="J1803" s="253">
        <v>0</v>
      </c>
      <c r="K1803" s="214">
        <v>-7500</v>
      </c>
      <c r="L1803" s="250">
        <f t="shared" si="27"/>
        <v>3445373.5701363632</v>
      </c>
      <c r="M1803" s="270"/>
    </row>
    <row r="1804" spans="2:13" x14ac:dyDescent="0.25">
      <c r="B1804" s="46">
        <f>SUBTOTAL(103,$C$10:C1804)</f>
        <v>1795</v>
      </c>
      <c r="C1804" s="157" t="s">
        <v>625</v>
      </c>
      <c r="D1804" s="157" t="s">
        <v>1166</v>
      </c>
      <c r="E1804" s="157"/>
      <c r="F1804" s="157"/>
      <c r="G1804" s="212" t="s">
        <v>641</v>
      </c>
      <c r="H1804" s="209" t="s">
        <v>642</v>
      </c>
      <c r="I1804" s="241">
        <v>45513</v>
      </c>
      <c r="J1804" s="253">
        <v>0</v>
      </c>
      <c r="K1804" s="214">
        <v>-4000</v>
      </c>
      <c r="L1804" s="250">
        <f t="shared" si="27"/>
        <v>3441373.5701363632</v>
      </c>
      <c r="M1804" s="270"/>
    </row>
    <row r="1805" spans="2:13" x14ac:dyDescent="0.25">
      <c r="B1805" s="46">
        <f>SUBTOTAL(103,$C$10:C1805)</f>
        <v>1796</v>
      </c>
      <c r="C1805" s="157" t="s">
        <v>597</v>
      </c>
      <c r="D1805" s="157" t="s">
        <v>639</v>
      </c>
      <c r="E1805" s="157"/>
      <c r="F1805" s="157"/>
      <c r="G1805" s="212" t="s">
        <v>591</v>
      </c>
      <c r="H1805" s="209" t="s">
        <v>592</v>
      </c>
      <c r="I1805" s="241">
        <v>45513</v>
      </c>
      <c r="J1805" s="253">
        <v>0</v>
      </c>
      <c r="K1805" s="214">
        <v>-6246.16</v>
      </c>
      <c r="L1805" s="250">
        <f t="shared" ref="L1805:L1868" si="28">J1805+L1804+K1805</f>
        <v>3435127.410136363</v>
      </c>
      <c r="M1805" s="270"/>
    </row>
    <row r="1806" spans="2:13" x14ac:dyDescent="0.25">
      <c r="B1806" s="46">
        <f>SUBTOTAL(103,$C$10:C1806)</f>
        <v>1797</v>
      </c>
      <c r="C1806" s="157" t="s">
        <v>1148</v>
      </c>
      <c r="D1806" s="157" t="s">
        <v>608</v>
      </c>
      <c r="E1806" s="157"/>
      <c r="F1806" s="157"/>
      <c r="G1806" s="212" t="s">
        <v>1149</v>
      </c>
      <c r="H1806" s="209" t="s">
        <v>1150</v>
      </c>
      <c r="I1806" s="241">
        <v>45513</v>
      </c>
      <c r="J1806" s="253">
        <v>0</v>
      </c>
      <c r="K1806" s="214">
        <v>-7700</v>
      </c>
      <c r="L1806" s="250">
        <f t="shared" si="28"/>
        <v>3427427.410136363</v>
      </c>
      <c r="M1806" s="270"/>
    </row>
    <row r="1807" spans="2:13" x14ac:dyDescent="0.25">
      <c r="B1807" s="46">
        <f>SUBTOTAL(103,$C$10:C1807)</f>
        <v>1798</v>
      </c>
      <c r="C1807" s="157" t="s">
        <v>598</v>
      </c>
      <c r="D1807" s="157" t="s">
        <v>607</v>
      </c>
      <c r="E1807" s="157"/>
      <c r="F1807" s="157"/>
      <c r="G1807" s="212" t="s">
        <v>581</v>
      </c>
      <c r="H1807" s="209" t="s">
        <v>620</v>
      </c>
      <c r="I1807" s="241">
        <v>45513</v>
      </c>
      <c r="J1807" s="253">
        <v>0</v>
      </c>
      <c r="K1807" s="214">
        <v>-20000</v>
      </c>
      <c r="L1807" s="250">
        <f t="shared" si="28"/>
        <v>3407427.410136363</v>
      </c>
      <c r="M1807" s="270"/>
    </row>
    <row r="1808" spans="2:13" x14ac:dyDescent="0.25">
      <c r="B1808" s="46">
        <f>SUBTOTAL(103,$C$10:C1808)</f>
        <v>1799</v>
      </c>
      <c r="C1808" s="157" t="s">
        <v>598</v>
      </c>
      <c r="D1808" s="157" t="s">
        <v>608</v>
      </c>
      <c r="E1808" s="157"/>
      <c r="F1808" s="157"/>
      <c r="G1808" s="212" t="s">
        <v>641</v>
      </c>
      <c r="H1808" s="209" t="s">
        <v>642</v>
      </c>
      <c r="I1808" s="241">
        <v>45513</v>
      </c>
      <c r="J1808" s="253">
        <v>0</v>
      </c>
      <c r="K1808" s="214">
        <v>-6300</v>
      </c>
      <c r="L1808" s="250">
        <f t="shared" si="28"/>
        <v>3401127.410136363</v>
      </c>
      <c r="M1808" s="270"/>
    </row>
    <row r="1809" spans="2:13" x14ac:dyDescent="0.25">
      <c r="B1809" s="46">
        <f>SUBTOTAL(103,$C$10:C1809)</f>
        <v>1800</v>
      </c>
      <c r="C1809" s="157" t="s">
        <v>598</v>
      </c>
      <c r="D1809" s="157" t="s">
        <v>738</v>
      </c>
      <c r="E1809" s="157"/>
      <c r="F1809" s="157"/>
      <c r="G1809" s="212" t="s">
        <v>1043</v>
      </c>
      <c r="H1809" s="209" t="s">
        <v>1044</v>
      </c>
      <c r="I1809" s="241">
        <v>45513</v>
      </c>
      <c r="J1809" s="253">
        <v>0</v>
      </c>
      <c r="K1809" s="214">
        <v>-750</v>
      </c>
      <c r="L1809" s="250">
        <f t="shared" si="28"/>
        <v>3400377.410136363</v>
      </c>
      <c r="M1809" s="270"/>
    </row>
    <row r="1810" spans="2:13" x14ac:dyDescent="0.25">
      <c r="B1810" s="46">
        <f>SUBTOTAL(103,$C$10:C1810)</f>
        <v>1801</v>
      </c>
      <c r="C1810" s="157" t="s">
        <v>763</v>
      </c>
      <c r="D1810" s="157" t="s">
        <v>738</v>
      </c>
      <c r="E1810" s="157"/>
      <c r="F1810" s="157"/>
      <c r="G1810" s="212" t="s">
        <v>619</v>
      </c>
      <c r="H1810" s="209" t="s">
        <v>621</v>
      </c>
      <c r="I1810" s="241">
        <v>45513</v>
      </c>
      <c r="J1810" s="253">
        <v>0</v>
      </c>
      <c r="K1810" s="214">
        <v>-950</v>
      </c>
      <c r="L1810" s="250">
        <f t="shared" si="28"/>
        <v>3399427.410136363</v>
      </c>
      <c r="M1810" s="270"/>
    </row>
    <row r="1811" spans="2:13" x14ac:dyDescent="0.25">
      <c r="B1811" s="46">
        <f>SUBTOTAL(103,$C$10:C1811)</f>
        <v>1802</v>
      </c>
      <c r="C1811" s="157" t="s">
        <v>600</v>
      </c>
      <c r="D1811" s="157" t="s">
        <v>608</v>
      </c>
      <c r="E1811" s="157"/>
      <c r="F1811" s="157"/>
      <c r="G1811" s="212" t="s">
        <v>594</v>
      </c>
      <c r="H1811" s="208" t="s">
        <v>1048</v>
      </c>
      <c r="I1811" s="241">
        <v>45513</v>
      </c>
      <c r="J1811" s="253">
        <v>0</v>
      </c>
      <c r="K1811" s="214">
        <v>-20773</v>
      </c>
      <c r="L1811" s="250">
        <f t="shared" si="28"/>
        <v>3378654.410136363</v>
      </c>
      <c r="M1811" s="270"/>
    </row>
    <row r="1812" spans="2:13" x14ac:dyDescent="0.25">
      <c r="B1812" s="46">
        <f>SUBTOTAL(103,$C$10:C1812)</f>
        <v>1803</v>
      </c>
      <c r="C1812" s="157" t="s">
        <v>677</v>
      </c>
      <c r="D1812" s="157" t="s">
        <v>688</v>
      </c>
      <c r="E1812" s="157"/>
      <c r="F1812" s="157"/>
      <c r="G1812" s="212" t="s">
        <v>585</v>
      </c>
      <c r="H1812" s="209" t="s">
        <v>586</v>
      </c>
      <c r="I1812" s="241">
        <v>45513</v>
      </c>
      <c r="J1812" s="253">
        <v>0</v>
      </c>
      <c r="K1812" s="214">
        <v>-11500</v>
      </c>
      <c r="L1812" s="250">
        <f t="shared" si="28"/>
        <v>3367154.410136363</v>
      </c>
      <c r="M1812" s="270"/>
    </row>
    <row r="1813" spans="2:13" x14ac:dyDescent="0.25">
      <c r="B1813" s="46">
        <f>SUBTOTAL(103,$C$10:C1813)</f>
        <v>1804</v>
      </c>
      <c r="C1813" s="157" t="s">
        <v>682</v>
      </c>
      <c r="D1813" s="157" t="s">
        <v>608</v>
      </c>
      <c r="E1813" s="157"/>
      <c r="F1813" s="157"/>
      <c r="G1813" s="227" t="s">
        <v>1045</v>
      </c>
      <c r="H1813" s="208" t="s">
        <v>1046</v>
      </c>
      <c r="I1813" s="241">
        <v>45513</v>
      </c>
      <c r="J1813" s="253">
        <v>0</v>
      </c>
      <c r="K1813" s="214">
        <v>-2100</v>
      </c>
      <c r="L1813" s="250">
        <f t="shared" si="28"/>
        <v>3365054.410136363</v>
      </c>
      <c r="M1813" s="270"/>
    </row>
    <row r="1814" spans="2:13" x14ac:dyDescent="0.25">
      <c r="B1814" s="46">
        <f>SUBTOTAL(103,$C$10:C1814)</f>
        <v>1805</v>
      </c>
      <c r="C1814" s="157" t="s">
        <v>601</v>
      </c>
      <c r="D1814" s="157" t="s">
        <v>648</v>
      </c>
      <c r="E1814" s="157"/>
      <c r="F1814" s="157"/>
      <c r="G1814" s="212" t="s">
        <v>594</v>
      </c>
      <c r="H1814" s="208" t="s">
        <v>1048</v>
      </c>
      <c r="I1814" s="241">
        <v>45513</v>
      </c>
      <c r="J1814" s="253">
        <v>0</v>
      </c>
      <c r="K1814" s="214">
        <v>-5331</v>
      </c>
      <c r="L1814" s="250">
        <f t="shared" si="28"/>
        <v>3359723.410136363</v>
      </c>
      <c r="M1814" s="270"/>
    </row>
    <row r="1815" spans="2:13" x14ac:dyDescent="0.25">
      <c r="B1815" s="46">
        <f>SUBTOTAL(103,$C$10:C1815)</f>
        <v>1806</v>
      </c>
      <c r="C1815" s="157" t="s">
        <v>665</v>
      </c>
      <c r="D1815" s="157" t="s">
        <v>648</v>
      </c>
      <c r="E1815" s="157"/>
      <c r="F1815" s="157"/>
      <c r="G1815" s="227" t="s">
        <v>1045</v>
      </c>
      <c r="H1815" s="208" t="s">
        <v>1046</v>
      </c>
      <c r="I1815" s="241">
        <v>45513</v>
      </c>
      <c r="J1815" s="253">
        <v>0</v>
      </c>
      <c r="K1815" s="214">
        <v>-30800</v>
      </c>
      <c r="L1815" s="250">
        <f t="shared" si="28"/>
        <v>3328923.410136363</v>
      </c>
      <c r="M1815" s="270"/>
    </row>
    <row r="1816" spans="2:13" x14ac:dyDescent="0.25">
      <c r="B1816" s="46">
        <f>SUBTOTAL(103,$C$10:C1816)</f>
        <v>1807</v>
      </c>
      <c r="C1816" s="157" t="s">
        <v>764</v>
      </c>
      <c r="D1816" s="157" t="s">
        <v>738</v>
      </c>
      <c r="E1816" s="157"/>
      <c r="F1816" s="157"/>
      <c r="G1816" s="212" t="s">
        <v>619</v>
      </c>
      <c r="H1816" s="209" t="s">
        <v>621</v>
      </c>
      <c r="I1816" s="241">
        <v>45513</v>
      </c>
      <c r="J1816" s="253">
        <v>0</v>
      </c>
      <c r="K1816" s="214">
        <v>-250</v>
      </c>
      <c r="L1816" s="250">
        <f t="shared" si="28"/>
        <v>3328673.410136363</v>
      </c>
      <c r="M1816" s="270"/>
    </row>
    <row r="1817" spans="2:13" x14ac:dyDescent="0.25">
      <c r="B1817" s="46">
        <f>SUBTOTAL(103,$C$10:C1817)</f>
        <v>1808</v>
      </c>
      <c r="C1817" s="157" t="s">
        <v>728</v>
      </c>
      <c r="D1817" s="157" t="s">
        <v>648</v>
      </c>
      <c r="E1817" s="157"/>
      <c r="F1817" s="157"/>
      <c r="G1817" s="212" t="s">
        <v>1149</v>
      </c>
      <c r="H1817" s="209" t="s">
        <v>1150</v>
      </c>
      <c r="I1817" s="241">
        <v>45513</v>
      </c>
      <c r="J1817" s="253">
        <v>0</v>
      </c>
      <c r="K1817" s="214">
        <v>-4200</v>
      </c>
      <c r="L1817" s="250">
        <f t="shared" si="28"/>
        <v>3324473.410136363</v>
      </c>
      <c r="M1817" s="270"/>
    </row>
    <row r="1818" spans="2:13" x14ac:dyDescent="0.25">
      <c r="B1818" s="46">
        <f>SUBTOTAL(103,$C$10:C1818)</f>
        <v>1809</v>
      </c>
      <c r="C1818" s="157" t="s">
        <v>1151</v>
      </c>
      <c r="D1818" s="157" t="s">
        <v>648</v>
      </c>
      <c r="E1818" s="157"/>
      <c r="F1818" s="157"/>
      <c r="G1818" s="212" t="s">
        <v>585</v>
      </c>
      <c r="H1818" s="209" t="s">
        <v>586</v>
      </c>
      <c r="I1818" s="241">
        <v>45513</v>
      </c>
      <c r="J1818" s="253">
        <v>0</v>
      </c>
      <c r="K1818" s="214">
        <v>-16800</v>
      </c>
      <c r="L1818" s="250">
        <f t="shared" si="28"/>
        <v>3307673.410136363</v>
      </c>
      <c r="M1818" s="270"/>
    </row>
    <row r="1819" spans="2:13" x14ac:dyDescent="0.25">
      <c r="B1819" s="46">
        <f>SUBTOTAL(103,$C$10:C1819)</f>
        <v>1810</v>
      </c>
      <c r="C1819" s="157" t="s">
        <v>683</v>
      </c>
      <c r="D1819" s="157" t="s">
        <v>648</v>
      </c>
      <c r="E1819" s="157"/>
      <c r="F1819" s="157"/>
      <c r="G1819" s="212" t="s">
        <v>582</v>
      </c>
      <c r="H1819" s="208" t="s">
        <v>1048</v>
      </c>
      <c r="I1819" s="241">
        <v>45513</v>
      </c>
      <c r="J1819" s="253">
        <v>0</v>
      </c>
      <c r="K1819" s="214">
        <v>-3360</v>
      </c>
      <c r="L1819" s="250">
        <f t="shared" si="28"/>
        <v>3304313.410136363</v>
      </c>
      <c r="M1819" s="270"/>
    </row>
    <row r="1820" spans="2:13" x14ac:dyDescent="0.25">
      <c r="B1820" s="46">
        <f>SUBTOTAL(103,$C$10:C1820)</f>
        <v>1811</v>
      </c>
      <c r="C1820" s="157" t="s">
        <v>694</v>
      </c>
      <c r="D1820" s="157" t="s">
        <v>608</v>
      </c>
      <c r="E1820" s="157"/>
      <c r="F1820" s="157"/>
      <c r="G1820" s="212" t="s">
        <v>641</v>
      </c>
      <c r="H1820" s="209" t="s">
        <v>642</v>
      </c>
      <c r="I1820" s="241">
        <v>45513</v>
      </c>
      <c r="J1820" s="253">
        <v>0</v>
      </c>
      <c r="K1820" s="214">
        <v>-24500</v>
      </c>
      <c r="L1820" s="250">
        <f t="shared" si="28"/>
        <v>3279813.410136363</v>
      </c>
      <c r="M1820" s="270"/>
    </row>
    <row r="1821" spans="2:13" x14ac:dyDescent="0.25">
      <c r="B1821" s="46">
        <f>SUBTOTAL(103,$C$10:C1821)</f>
        <v>1812</v>
      </c>
      <c r="C1821" s="157" t="s">
        <v>1165</v>
      </c>
      <c r="D1821" s="157" t="s">
        <v>738</v>
      </c>
      <c r="E1821" s="157"/>
      <c r="F1821" s="157"/>
      <c r="G1821" s="212" t="s">
        <v>1043</v>
      </c>
      <c r="H1821" s="209" t="s">
        <v>1044</v>
      </c>
      <c r="I1821" s="241">
        <v>45513</v>
      </c>
      <c r="J1821" s="253">
        <v>0</v>
      </c>
      <c r="K1821" s="214">
        <v>-500</v>
      </c>
      <c r="L1821" s="250">
        <f t="shared" si="28"/>
        <v>3279313.410136363</v>
      </c>
      <c r="M1821" s="270"/>
    </row>
    <row r="1822" spans="2:13" x14ac:dyDescent="0.25">
      <c r="B1822" s="46">
        <f>SUBTOTAL(103,$C$10:C1822)</f>
        <v>1813</v>
      </c>
      <c r="C1822" s="157" t="s">
        <v>708</v>
      </c>
      <c r="D1822" s="157" t="s">
        <v>674</v>
      </c>
      <c r="E1822" s="157"/>
      <c r="F1822" s="157"/>
      <c r="G1822" s="212" t="s">
        <v>1043</v>
      </c>
      <c r="H1822" s="209" t="s">
        <v>1044</v>
      </c>
      <c r="I1822" s="241">
        <v>45519</v>
      </c>
      <c r="J1822" s="253">
        <v>0</v>
      </c>
      <c r="K1822" s="214">
        <v>-10000</v>
      </c>
      <c r="L1822" s="250">
        <f t="shared" si="28"/>
        <v>3269313.410136363</v>
      </c>
      <c r="M1822" s="270"/>
    </row>
    <row r="1823" spans="2:13" x14ac:dyDescent="0.25">
      <c r="B1823" s="46">
        <f>SUBTOTAL(103,$C$10:C1823)</f>
        <v>1814</v>
      </c>
      <c r="C1823" s="157" t="s">
        <v>131</v>
      </c>
      <c r="D1823" s="157" t="s">
        <v>1178</v>
      </c>
      <c r="E1823" s="157"/>
      <c r="F1823" s="157"/>
      <c r="G1823" s="212" t="s">
        <v>588</v>
      </c>
      <c r="H1823" s="209" t="s">
        <v>589</v>
      </c>
      <c r="I1823" s="241">
        <v>45519</v>
      </c>
      <c r="J1823" s="253">
        <v>0</v>
      </c>
      <c r="K1823" s="214">
        <v>-350000</v>
      </c>
      <c r="L1823" s="250">
        <f t="shared" si="28"/>
        <v>2919313.410136363</v>
      </c>
      <c r="M1823" s="270"/>
    </row>
    <row r="1824" spans="2:13" x14ac:dyDescent="0.25">
      <c r="B1824" s="46">
        <f>SUBTOTAL(103,$C$10:C1824)</f>
        <v>1815</v>
      </c>
      <c r="C1824" s="157" t="s">
        <v>632</v>
      </c>
      <c r="D1824" s="157" t="s">
        <v>614</v>
      </c>
      <c r="E1824" s="157"/>
      <c r="F1824" s="157"/>
      <c r="G1824" s="212" t="s">
        <v>24</v>
      </c>
      <c r="H1824" s="209" t="s">
        <v>24</v>
      </c>
      <c r="I1824" s="241">
        <v>45519</v>
      </c>
      <c r="J1824" s="253">
        <v>0</v>
      </c>
      <c r="K1824" s="214">
        <v>-500</v>
      </c>
      <c r="L1824" s="250">
        <f t="shared" si="28"/>
        <v>2918813.410136363</v>
      </c>
      <c r="M1824" s="270"/>
    </row>
    <row r="1825" spans="2:13" x14ac:dyDescent="0.25">
      <c r="B1825" s="46">
        <f>SUBTOTAL(103,$C$10:C1825)</f>
        <v>1816</v>
      </c>
      <c r="C1825" s="157" t="s">
        <v>1179</v>
      </c>
      <c r="D1825" s="157" t="s">
        <v>766</v>
      </c>
      <c r="E1825" s="157"/>
      <c r="F1825" s="157"/>
      <c r="G1825" s="212" t="s">
        <v>1050</v>
      </c>
      <c r="H1825" s="209" t="s">
        <v>442</v>
      </c>
      <c r="I1825" s="241">
        <v>45520</v>
      </c>
      <c r="J1825" s="253">
        <v>1000000</v>
      </c>
      <c r="K1825" s="214">
        <v>0</v>
      </c>
      <c r="L1825" s="250">
        <f t="shared" si="28"/>
        <v>3918813.410136363</v>
      </c>
      <c r="M1825" s="270"/>
    </row>
    <row r="1826" spans="2:13" x14ac:dyDescent="0.25">
      <c r="B1826" s="46">
        <f>SUBTOTAL(103,$C$10:C1826)</f>
        <v>1817</v>
      </c>
      <c r="C1826" s="157" t="s">
        <v>24</v>
      </c>
      <c r="D1826" s="157" t="s">
        <v>1184</v>
      </c>
      <c r="E1826" s="157"/>
      <c r="F1826" s="157"/>
      <c r="G1826" s="212" t="s">
        <v>24</v>
      </c>
      <c r="H1826" s="209" t="s">
        <v>24</v>
      </c>
      <c r="I1826" s="241">
        <v>45520</v>
      </c>
      <c r="J1826" s="253">
        <v>0</v>
      </c>
      <c r="K1826" s="214">
        <v>-95961</v>
      </c>
      <c r="L1826" s="250">
        <f t="shared" si="28"/>
        <v>3822852.410136363</v>
      </c>
      <c r="M1826" s="270"/>
    </row>
    <row r="1827" spans="2:13" x14ac:dyDescent="0.25">
      <c r="B1827" s="46">
        <f>SUBTOTAL(103,$C$10:C1827)</f>
        <v>1818</v>
      </c>
      <c r="C1827" s="157" t="s">
        <v>596</v>
      </c>
      <c r="D1827" s="157" t="s">
        <v>607</v>
      </c>
      <c r="E1827" s="157"/>
      <c r="F1827" s="157"/>
      <c r="G1827" s="212" t="s">
        <v>581</v>
      </c>
      <c r="H1827" s="209" t="s">
        <v>620</v>
      </c>
      <c r="I1827" s="241">
        <v>45520</v>
      </c>
      <c r="J1827" s="253">
        <v>0</v>
      </c>
      <c r="K1827" s="214">
        <v>-10500</v>
      </c>
      <c r="L1827" s="250">
        <f t="shared" si="28"/>
        <v>3812352.410136363</v>
      </c>
      <c r="M1827" s="270"/>
    </row>
    <row r="1828" spans="2:13" x14ac:dyDescent="0.25">
      <c r="B1828" s="46">
        <f>SUBTOTAL(103,$C$10:C1828)</f>
        <v>1819</v>
      </c>
      <c r="C1828" s="157" t="s">
        <v>736</v>
      </c>
      <c r="D1828" s="157" t="s">
        <v>738</v>
      </c>
      <c r="E1828" s="157"/>
      <c r="F1828" s="157"/>
      <c r="G1828" s="212" t="s">
        <v>619</v>
      </c>
      <c r="H1828" s="209" t="s">
        <v>621</v>
      </c>
      <c r="I1828" s="241">
        <v>45520</v>
      </c>
      <c r="J1828" s="253">
        <v>0</v>
      </c>
      <c r="K1828" s="214">
        <v>-1750</v>
      </c>
      <c r="L1828" s="250">
        <f t="shared" si="28"/>
        <v>3810602.410136363</v>
      </c>
      <c r="M1828" s="270"/>
    </row>
    <row r="1829" spans="2:13" x14ac:dyDescent="0.25">
      <c r="B1829" s="46">
        <f>SUBTOTAL(103,$C$10:C1829)</f>
        <v>1820</v>
      </c>
      <c r="C1829" s="157" t="s">
        <v>736</v>
      </c>
      <c r="D1829" s="157" t="s">
        <v>918</v>
      </c>
      <c r="E1829" s="157"/>
      <c r="F1829" s="157"/>
      <c r="G1829" s="212" t="s">
        <v>619</v>
      </c>
      <c r="H1829" s="209" t="s">
        <v>621</v>
      </c>
      <c r="I1829" s="241">
        <v>45520</v>
      </c>
      <c r="J1829" s="253">
        <v>0</v>
      </c>
      <c r="K1829" s="214">
        <v>-12365.956818181799</v>
      </c>
      <c r="L1829" s="250">
        <f t="shared" si="28"/>
        <v>3798236.453318181</v>
      </c>
      <c r="M1829" s="270"/>
    </row>
    <row r="1830" spans="2:13" x14ac:dyDescent="0.25">
      <c r="B1830" s="46">
        <f>SUBTOTAL(103,$C$10:C1830)</f>
        <v>1821</v>
      </c>
      <c r="C1830" s="157" t="s">
        <v>625</v>
      </c>
      <c r="D1830" s="157" t="s">
        <v>608</v>
      </c>
      <c r="E1830" s="157"/>
      <c r="F1830" s="157"/>
      <c r="G1830" s="212" t="s">
        <v>641</v>
      </c>
      <c r="H1830" s="209" t="s">
        <v>642</v>
      </c>
      <c r="I1830" s="241">
        <v>45520</v>
      </c>
      <c r="J1830" s="253">
        <v>0</v>
      </c>
      <c r="K1830" s="214">
        <v>-4900</v>
      </c>
      <c r="L1830" s="250">
        <f t="shared" si="28"/>
        <v>3793336.453318181</v>
      </c>
      <c r="M1830" s="270"/>
    </row>
    <row r="1831" spans="2:13" x14ac:dyDescent="0.25">
      <c r="B1831" s="46">
        <f>SUBTOTAL(103,$C$10:C1831)</f>
        <v>1822</v>
      </c>
      <c r="C1831" s="157" t="s">
        <v>625</v>
      </c>
      <c r="D1831" s="157" t="s">
        <v>1182</v>
      </c>
      <c r="E1831" s="157"/>
      <c r="F1831" s="157"/>
      <c r="G1831" s="212" t="s">
        <v>641</v>
      </c>
      <c r="H1831" s="209" t="s">
        <v>642</v>
      </c>
      <c r="I1831" s="241">
        <v>45520</v>
      </c>
      <c r="J1831" s="253">
        <v>0</v>
      </c>
      <c r="K1831" s="214">
        <v>-6976</v>
      </c>
      <c r="L1831" s="250">
        <f t="shared" si="28"/>
        <v>3786360.453318181</v>
      </c>
      <c r="M1831" s="270"/>
    </row>
    <row r="1832" spans="2:13" x14ac:dyDescent="0.25">
      <c r="B1832" s="46">
        <f>SUBTOTAL(103,$C$10:C1832)</f>
        <v>1823</v>
      </c>
      <c r="C1832" s="157" t="s">
        <v>1180</v>
      </c>
      <c r="D1832" s="157" t="s">
        <v>1183</v>
      </c>
      <c r="E1832" s="157"/>
      <c r="F1832" s="157"/>
      <c r="G1832" s="212" t="s">
        <v>1043</v>
      </c>
      <c r="H1832" s="209" t="s">
        <v>1044</v>
      </c>
      <c r="I1832" s="241">
        <v>45520</v>
      </c>
      <c r="J1832" s="253">
        <v>0</v>
      </c>
      <c r="K1832" s="214">
        <v>-600</v>
      </c>
      <c r="L1832" s="250">
        <f t="shared" si="28"/>
        <v>3785760.453318181</v>
      </c>
      <c r="M1832" s="270"/>
    </row>
    <row r="1833" spans="2:13" x14ac:dyDescent="0.25">
      <c r="B1833" s="46">
        <f>SUBTOTAL(103,$C$10:C1833)</f>
        <v>1824</v>
      </c>
      <c r="C1833" s="157" t="s">
        <v>1148</v>
      </c>
      <c r="D1833" s="157" t="s">
        <v>608</v>
      </c>
      <c r="E1833" s="157"/>
      <c r="F1833" s="157"/>
      <c r="G1833" s="212" t="s">
        <v>1149</v>
      </c>
      <c r="H1833" s="209" t="s">
        <v>1150</v>
      </c>
      <c r="I1833" s="241">
        <v>45520</v>
      </c>
      <c r="J1833" s="253">
        <v>0</v>
      </c>
      <c r="K1833" s="214">
        <v>-7700</v>
      </c>
      <c r="L1833" s="250">
        <f t="shared" si="28"/>
        <v>3778060.453318181</v>
      </c>
      <c r="M1833" s="270"/>
    </row>
    <row r="1834" spans="2:13" x14ac:dyDescent="0.25">
      <c r="B1834" s="46">
        <f>SUBTOTAL(103,$C$10:C1834)</f>
        <v>1825</v>
      </c>
      <c r="C1834" s="157" t="s">
        <v>598</v>
      </c>
      <c r="D1834" s="157" t="s">
        <v>607</v>
      </c>
      <c r="E1834" s="157"/>
      <c r="F1834" s="157"/>
      <c r="G1834" s="212" t="s">
        <v>581</v>
      </c>
      <c r="H1834" s="209" t="s">
        <v>620</v>
      </c>
      <c r="I1834" s="241">
        <v>45520</v>
      </c>
      <c r="J1834" s="253">
        <v>0</v>
      </c>
      <c r="K1834" s="214">
        <v>-20000</v>
      </c>
      <c r="L1834" s="250">
        <f t="shared" si="28"/>
        <v>3758060.453318181</v>
      </c>
      <c r="M1834" s="270"/>
    </row>
    <row r="1835" spans="2:13" x14ac:dyDescent="0.25">
      <c r="B1835" s="46">
        <f>SUBTOTAL(103,$C$10:C1835)</f>
        <v>1826</v>
      </c>
      <c r="C1835" s="157" t="s">
        <v>598</v>
      </c>
      <c r="D1835" s="157" t="s">
        <v>608</v>
      </c>
      <c r="E1835" s="157"/>
      <c r="F1835" s="157"/>
      <c r="G1835" s="212" t="s">
        <v>641</v>
      </c>
      <c r="H1835" s="209" t="s">
        <v>642</v>
      </c>
      <c r="I1835" s="241">
        <v>45520</v>
      </c>
      <c r="J1835" s="253">
        <v>0</v>
      </c>
      <c r="K1835" s="214">
        <v>-6300</v>
      </c>
      <c r="L1835" s="250">
        <f t="shared" si="28"/>
        <v>3751760.453318181</v>
      </c>
      <c r="M1835" s="270"/>
    </row>
    <row r="1836" spans="2:13" x14ac:dyDescent="0.25">
      <c r="B1836" s="46">
        <f>SUBTOTAL(103,$C$10:C1836)</f>
        <v>1827</v>
      </c>
      <c r="C1836" s="157" t="s">
        <v>598</v>
      </c>
      <c r="D1836" s="157" t="s">
        <v>738</v>
      </c>
      <c r="E1836" s="157"/>
      <c r="F1836" s="157"/>
      <c r="G1836" s="212" t="s">
        <v>1043</v>
      </c>
      <c r="H1836" s="209" t="s">
        <v>1044</v>
      </c>
      <c r="I1836" s="241">
        <v>45520</v>
      </c>
      <c r="J1836" s="253">
        <v>0</v>
      </c>
      <c r="K1836" s="214">
        <v>-1750</v>
      </c>
      <c r="L1836" s="250">
        <f t="shared" si="28"/>
        <v>3750010.453318181</v>
      </c>
      <c r="M1836" s="270"/>
    </row>
    <row r="1837" spans="2:13" x14ac:dyDescent="0.25">
      <c r="B1837" s="46">
        <f>SUBTOTAL(103,$C$10:C1837)</f>
        <v>1828</v>
      </c>
      <c r="C1837" s="157" t="s">
        <v>763</v>
      </c>
      <c r="D1837" s="157" t="s">
        <v>738</v>
      </c>
      <c r="E1837" s="157"/>
      <c r="F1837" s="157"/>
      <c r="G1837" s="212" t="s">
        <v>619</v>
      </c>
      <c r="H1837" s="209" t="s">
        <v>621</v>
      </c>
      <c r="I1837" s="241">
        <v>45520</v>
      </c>
      <c r="J1837" s="253">
        <v>0</v>
      </c>
      <c r="K1837" s="214">
        <v>-1450</v>
      </c>
      <c r="L1837" s="250">
        <f t="shared" si="28"/>
        <v>3748560.453318181</v>
      </c>
      <c r="M1837" s="270"/>
    </row>
    <row r="1838" spans="2:13" x14ac:dyDescent="0.25">
      <c r="B1838" s="46">
        <f>SUBTOTAL(103,$C$10:C1838)</f>
        <v>1829</v>
      </c>
      <c r="C1838" s="157" t="s">
        <v>600</v>
      </c>
      <c r="D1838" s="157" t="s">
        <v>608</v>
      </c>
      <c r="E1838" s="157"/>
      <c r="F1838" s="157"/>
      <c r="G1838" s="212" t="s">
        <v>594</v>
      </c>
      <c r="H1838" s="209" t="s">
        <v>595</v>
      </c>
      <c r="I1838" s="241">
        <v>45520</v>
      </c>
      <c r="J1838" s="253">
        <v>0</v>
      </c>
      <c r="K1838" s="214">
        <v>-34000</v>
      </c>
      <c r="L1838" s="250">
        <f t="shared" si="28"/>
        <v>3714560.453318181</v>
      </c>
      <c r="M1838" s="270"/>
    </row>
    <row r="1839" spans="2:13" x14ac:dyDescent="0.25">
      <c r="B1839" s="46">
        <f>SUBTOTAL(103,$C$10:C1839)</f>
        <v>1830</v>
      </c>
      <c r="C1839" s="157" t="s">
        <v>682</v>
      </c>
      <c r="D1839" s="157" t="s">
        <v>608</v>
      </c>
      <c r="E1839" s="157"/>
      <c r="F1839" s="157"/>
      <c r="G1839" s="227" t="s">
        <v>1045</v>
      </c>
      <c r="H1839" s="208" t="s">
        <v>1046</v>
      </c>
      <c r="I1839" s="241">
        <v>45520</v>
      </c>
      <c r="J1839" s="253">
        <v>0</v>
      </c>
      <c r="K1839" s="214">
        <v>-2100</v>
      </c>
      <c r="L1839" s="250">
        <f t="shared" si="28"/>
        <v>3712460.453318181</v>
      </c>
      <c r="M1839" s="270"/>
    </row>
    <row r="1840" spans="2:13" x14ac:dyDescent="0.25">
      <c r="B1840" s="46">
        <f>SUBTOTAL(103,$C$10:C1840)</f>
        <v>1831</v>
      </c>
      <c r="C1840" s="157" t="s">
        <v>601</v>
      </c>
      <c r="D1840" s="157" t="s">
        <v>648</v>
      </c>
      <c r="E1840" s="157"/>
      <c r="F1840" s="157"/>
      <c r="G1840" s="212" t="s">
        <v>594</v>
      </c>
      <c r="H1840" s="209" t="s">
        <v>595</v>
      </c>
      <c r="I1840" s="241">
        <v>45520</v>
      </c>
      <c r="J1840" s="253">
        <v>0</v>
      </c>
      <c r="K1840" s="214">
        <v>-8171</v>
      </c>
      <c r="L1840" s="250">
        <f t="shared" si="28"/>
        <v>3704289.453318181</v>
      </c>
      <c r="M1840" s="270"/>
    </row>
    <row r="1841" spans="2:13" x14ac:dyDescent="0.25">
      <c r="B1841" s="46">
        <f>SUBTOTAL(103,$C$10:C1841)</f>
        <v>1832</v>
      </c>
      <c r="C1841" s="157" t="s">
        <v>665</v>
      </c>
      <c r="D1841" s="157" t="s">
        <v>648</v>
      </c>
      <c r="E1841" s="157"/>
      <c r="F1841" s="157"/>
      <c r="G1841" s="227" t="s">
        <v>1045</v>
      </c>
      <c r="H1841" s="208" t="s">
        <v>1046</v>
      </c>
      <c r="I1841" s="241">
        <v>45520</v>
      </c>
      <c r="J1841" s="253">
        <v>0</v>
      </c>
      <c r="K1841" s="214">
        <v>-26600</v>
      </c>
      <c r="L1841" s="250">
        <f t="shared" si="28"/>
        <v>3677689.453318181</v>
      </c>
      <c r="M1841" s="270"/>
    </row>
    <row r="1842" spans="2:13" x14ac:dyDescent="0.25">
      <c r="B1842" s="46">
        <f>SUBTOTAL(103,$C$10:C1842)</f>
        <v>1833</v>
      </c>
      <c r="C1842" s="157" t="s">
        <v>692</v>
      </c>
      <c r="D1842" s="157" t="s">
        <v>608</v>
      </c>
      <c r="E1842" s="157"/>
      <c r="F1842" s="157"/>
      <c r="G1842" s="212" t="s">
        <v>581</v>
      </c>
      <c r="H1842" s="209" t="s">
        <v>620</v>
      </c>
      <c r="I1842" s="241">
        <v>45520</v>
      </c>
      <c r="J1842" s="253">
        <v>0</v>
      </c>
      <c r="K1842" s="214">
        <v>-6287</v>
      </c>
      <c r="L1842" s="250">
        <f t="shared" si="28"/>
        <v>3671402.453318181</v>
      </c>
      <c r="M1842" s="270"/>
    </row>
    <row r="1843" spans="2:13" x14ac:dyDescent="0.25">
      <c r="B1843" s="46">
        <f>SUBTOTAL(103,$C$10:C1843)</f>
        <v>1834</v>
      </c>
      <c r="C1843" s="157" t="s">
        <v>596</v>
      </c>
      <c r="D1843" s="157" t="s">
        <v>608</v>
      </c>
      <c r="E1843" s="157"/>
      <c r="F1843" s="157"/>
      <c r="G1843" s="212" t="s">
        <v>581</v>
      </c>
      <c r="H1843" s="209" t="s">
        <v>620</v>
      </c>
      <c r="I1843" s="241">
        <v>45520</v>
      </c>
      <c r="J1843" s="253">
        <v>0</v>
      </c>
      <c r="K1843" s="214">
        <v>-77000</v>
      </c>
      <c r="L1843" s="250">
        <f t="shared" si="28"/>
        <v>3594402.453318181</v>
      </c>
      <c r="M1843" s="270"/>
    </row>
    <row r="1844" spans="2:13" x14ac:dyDescent="0.25">
      <c r="B1844" s="46">
        <f>SUBTOTAL(103,$C$10:C1844)</f>
        <v>1835</v>
      </c>
      <c r="C1844" s="157" t="s">
        <v>598</v>
      </c>
      <c r="D1844" s="157" t="s">
        <v>608</v>
      </c>
      <c r="E1844" s="157"/>
      <c r="F1844" s="157"/>
      <c r="G1844" s="212" t="s">
        <v>581</v>
      </c>
      <c r="H1844" s="209" t="s">
        <v>620</v>
      </c>
      <c r="I1844" s="241">
        <v>45520</v>
      </c>
      <c r="J1844" s="253">
        <v>0</v>
      </c>
      <c r="K1844" s="214">
        <v>-35000</v>
      </c>
      <c r="L1844" s="250">
        <f t="shared" si="28"/>
        <v>3559402.453318181</v>
      </c>
      <c r="M1844" s="270"/>
    </row>
    <row r="1845" spans="2:13" x14ac:dyDescent="0.25">
      <c r="B1845" s="46">
        <f>SUBTOTAL(103,$C$10:C1845)</f>
        <v>1836</v>
      </c>
      <c r="C1845" s="157" t="s">
        <v>597</v>
      </c>
      <c r="D1845" s="157" t="s">
        <v>608</v>
      </c>
      <c r="E1845" s="157"/>
      <c r="F1845" s="157"/>
      <c r="G1845" s="212" t="s">
        <v>581</v>
      </c>
      <c r="H1845" s="209" t="s">
        <v>620</v>
      </c>
      <c r="I1845" s="241">
        <v>45520</v>
      </c>
      <c r="J1845" s="253">
        <v>0</v>
      </c>
      <c r="K1845" s="214">
        <v>-56000</v>
      </c>
      <c r="L1845" s="250">
        <f t="shared" si="28"/>
        <v>3503402.453318181</v>
      </c>
      <c r="M1845" s="270"/>
    </row>
    <row r="1846" spans="2:13" x14ac:dyDescent="0.25">
      <c r="B1846" s="46">
        <f>SUBTOTAL(103,$C$10:C1846)</f>
        <v>1837</v>
      </c>
      <c r="C1846" s="157" t="s">
        <v>692</v>
      </c>
      <c r="D1846" s="157" t="s">
        <v>608</v>
      </c>
      <c r="E1846" s="157"/>
      <c r="F1846" s="157"/>
      <c r="G1846" s="212" t="s">
        <v>746</v>
      </c>
      <c r="H1846" s="209" t="s">
        <v>747</v>
      </c>
      <c r="I1846" s="241">
        <v>45520</v>
      </c>
      <c r="J1846" s="253">
        <v>0</v>
      </c>
      <c r="K1846" s="214">
        <v>-10677</v>
      </c>
      <c r="L1846" s="250">
        <f t="shared" si="28"/>
        <v>3492725.453318181</v>
      </c>
      <c r="M1846" s="270"/>
    </row>
    <row r="1847" spans="2:13" x14ac:dyDescent="0.25">
      <c r="B1847" s="46">
        <f>SUBTOTAL(103,$C$10:C1847)</f>
        <v>1838</v>
      </c>
      <c r="C1847" s="157" t="s">
        <v>626</v>
      </c>
      <c r="D1847" s="157" t="s">
        <v>608</v>
      </c>
      <c r="E1847" s="157"/>
      <c r="F1847" s="157"/>
      <c r="G1847" s="212" t="s">
        <v>746</v>
      </c>
      <c r="H1847" s="209" t="s">
        <v>747</v>
      </c>
      <c r="I1847" s="241">
        <v>45520</v>
      </c>
      <c r="J1847" s="253">
        <v>0</v>
      </c>
      <c r="K1847" s="214">
        <v>-42000</v>
      </c>
      <c r="L1847" s="250">
        <f t="shared" si="28"/>
        <v>3450725.453318181</v>
      </c>
      <c r="M1847" s="270"/>
    </row>
    <row r="1848" spans="2:13" x14ac:dyDescent="0.25">
      <c r="B1848" s="46">
        <f>SUBTOTAL(103,$C$10:C1848)</f>
        <v>1839</v>
      </c>
      <c r="C1848" s="157" t="s">
        <v>693</v>
      </c>
      <c r="D1848" s="157" t="s">
        <v>608</v>
      </c>
      <c r="E1848" s="157"/>
      <c r="F1848" s="157"/>
      <c r="G1848" s="212" t="s">
        <v>746</v>
      </c>
      <c r="H1848" s="209" t="s">
        <v>747</v>
      </c>
      <c r="I1848" s="241">
        <v>45520</v>
      </c>
      <c r="J1848" s="253">
        <v>0</v>
      </c>
      <c r="K1848" s="214">
        <v>-8400</v>
      </c>
      <c r="L1848" s="250">
        <f t="shared" si="28"/>
        <v>3442325.453318181</v>
      </c>
      <c r="M1848" s="270"/>
    </row>
    <row r="1849" spans="2:13" x14ac:dyDescent="0.25">
      <c r="B1849" s="46">
        <f>SUBTOTAL(103,$C$10:C1849)</f>
        <v>1840</v>
      </c>
      <c r="C1849" s="157" t="s">
        <v>728</v>
      </c>
      <c r="D1849" s="157" t="s">
        <v>648</v>
      </c>
      <c r="E1849" s="157"/>
      <c r="F1849" s="157"/>
      <c r="G1849" s="212" t="s">
        <v>1149</v>
      </c>
      <c r="H1849" s="209" t="s">
        <v>1150</v>
      </c>
      <c r="I1849" s="241">
        <v>45520</v>
      </c>
      <c r="J1849" s="253">
        <v>0</v>
      </c>
      <c r="K1849" s="214">
        <v>-4200</v>
      </c>
      <c r="L1849" s="250">
        <f t="shared" si="28"/>
        <v>3438125.453318181</v>
      </c>
      <c r="M1849" s="270"/>
    </row>
    <row r="1850" spans="2:13" x14ac:dyDescent="0.25">
      <c r="B1850" s="46">
        <f>SUBTOTAL(103,$C$10:C1850)</f>
        <v>1841</v>
      </c>
      <c r="C1850" s="157" t="s">
        <v>1151</v>
      </c>
      <c r="D1850" s="157" t="s">
        <v>648</v>
      </c>
      <c r="E1850" s="157"/>
      <c r="F1850" s="157"/>
      <c r="G1850" s="212" t="s">
        <v>585</v>
      </c>
      <c r="H1850" s="209" t="s">
        <v>586</v>
      </c>
      <c r="I1850" s="241">
        <v>45520</v>
      </c>
      <c r="J1850" s="253">
        <v>0</v>
      </c>
      <c r="K1850" s="214">
        <v>-21000</v>
      </c>
      <c r="L1850" s="250">
        <f t="shared" si="28"/>
        <v>3417125.453318181</v>
      </c>
      <c r="M1850" s="270"/>
    </row>
    <row r="1851" spans="2:13" x14ac:dyDescent="0.25">
      <c r="B1851" s="46">
        <f>SUBTOTAL(103,$C$10:C1851)</f>
        <v>1842</v>
      </c>
      <c r="C1851" s="157" t="s">
        <v>683</v>
      </c>
      <c r="D1851" s="157" t="s">
        <v>648</v>
      </c>
      <c r="E1851" s="157"/>
      <c r="F1851" s="157"/>
      <c r="G1851" s="212" t="s">
        <v>582</v>
      </c>
      <c r="H1851" s="209" t="s">
        <v>595</v>
      </c>
      <c r="I1851" s="241">
        <v>45520</v>
      </c>
      <c r="J1851" s="253">
        <v>0</v>
      </c>
      <c r="K1851" s="214">
        <v>-4800</v>
      </c>
      <c r="L1851" s="250">
        <f t="shared" si="28"/>
        <v>3412325.453318181</v>
      </c>
      <c r="M1851" s="270"/>
    </row>
    <row r="1852" spans="2:13" x14ac:dyDescent="0.25">
      <c r="B1852" s="46">
        <f>SUBTOTAL(103,$C$10:C1852)</f>
        <v>1843</v>
      </c>
      <c r="C1852" s="157" t="s">
        <v>1181</v>
      </c>
      <c r="D1852" s="157" t="s">
        <v>688</v>
      </c>
      <c r="E1852" s="157"/>
      <c r="F1852" s="157"/>
      <c r="G1852" s="212" t="s">
        <v>1143</v>
      </c>
      <c r="H1852" s="209" t="s">
        <v>1144</v>
      </c>
      <c r="I1852" s="241">
        <v>45520</v>
      </c>
      <c r="J1852" s="253">
        <v>0</v>
      </c>
      <c r="K1852" s="214">
        <v>-24000</v>
      </c>
      <c r="L1852" s="250">
        <f t="shared" si="28"/>
        <v>3388325.453318181</v>
      </c>
      <c r="M1852" s="270"/>
    </row>
    <row r="1853" spans="2:13" x14ac:dyDescent="0.25">
      <c r="B1853" s="46">
        <f>SUBTOTAL(103,$C$10:C1853)</f>
        <v>1844</v>
      </c>
      <c r="C1853" s="157" t="s">
        <v>1181</v>
      </c>
      <c r="D1853" s="157" t="s">
        <v>703</v>
      </c>
      <c r="E1853" s="157"/>
      <c r="F1853" s="157"/>
      <c r="G1853" s="212" t="s">
        <v>1143</v>
      </c>
      <c r="H1853" s="209" t="s">
        <v>1144</v>
      </c>
      <c r="I1853" s="241">
        <v>45520</v>
      </c>
      <c r="J1853" s="253">
        <v>0</v>
      </c>
      <c r="K1853" s="214">
        <v>-12000</v>
      </c>
      <c r="L1853" s="250">
        <f t="shared" si="28"/>
        <v>3376325.453318181</v>
      </c>
      <c r="M1853" s="270"/>
    </row>
    <row r="1854" spans="2:13" x14ac:dyDescent="0.25">
      <c r="B1854" s="46">
        <f>SUBTOTAL(103,$C$10:C1854)</f>
        <v>1845</v>
      </c>
      <c r="C1854" s="157" t="s">
        <v>603</v>
      </c>
      <c r="D1854" s="157" t="s">
        <v>738</v>
      </c>
      <c r="E1854" s="157"/>
      <c r="F1854" s="157"/>
      <c r="G1854" s="212" t="s">
        <v>619</v>
      </c>
      <c r="H1854" s="209" t="s">
        <v>621</v>
      </c>
      <c r="I1854" s="241">
        <v>45520</v>
      </c>
      <c r="J1854" s="253">
        <v>0</v>
      </c>
      <c r="K1854" s="214">
        <v>-200</v>
      </c>
      <c r="L1854" s="250">
        <f t="shared" si="28"/>
        <v>3376125.453318181</v>
      </c>
      <c r="M1854" s="270"/>
    </row>
    <row r="1855" spans="2:13" x14ac:dyDescent="0.25">
      <c r="B1855" s="46">
        <f>SUBTOTAL(103,$C$10:C1855)</f>
        <v>1846</v>
      </c>
      <c r="C1855" s="157" t="s">
        <v>694</v>
      </c>
      <c r="D1855" s="157" t="s">
        <v>608</v>
      </c>
      <c r="E1855" s="157"/>
      <c r="F1855" s="157"/>
      <c r="G1855" s="212" t="s">
        <v>641</v>
      </c>
      <c r="H1855" s="209" t="s">
        <v>642</v>
      </c>
      <c r="I1855" s="241">
        <v>45520</v>
      </c>
      <c r="J1855" s="253">
        <v>0</v>
      </c>
      <c r="K1855" s="214">
        <v>-24500</v>
      </c>
      <c r="L1855" s="250">
        <f t="shared" si="28"/>
        <v>3351625.453318181</v>
      </c>
      <c r="M1855" s="270"/>
    </row>
    <row r="1856" spans="2:13" x14ac:dyDescent="0.25">
      <c r="B1856" s="46">
        <f>SUBTOTAL(103,$C$10:C1856)</f>
        <v>1847</v>
      </c>
      <c r="C1856" s="157" t="s">
        <v>694</v>
      </c>
      <c r="D1856" s="157" t="s">
        <v>1182</v>
      </c>
      <c r="E1856" s="157"/>
      <c r="F1856" s="157"/>
      <c r="G1856" s="212" t="s">
        <v>641</v>
      </c>
      <c r="H1856" s="209" t="s">
        <v>642</v>
      </c>
      <c r="I1856" s="241">
        <v>45520</v>
      </c>
      <c r="J1856" s="253">
        <v>0</v>
      </c>
      <c r="K1856" s="214">
        <v>-14972</v>
      </c>
      <c r="L1856" s="250">
        <f t="shared" si="28"/>
        <v>3336653.453318181</v>
      </c>
      <c r="M1856" s="270"/>
    </row>
    <row r="1857" spans="2:13" x14ac:dyDescent="0.25">
      <c r="B1857" s="46">
        <f>SUBTOTAL(103,$C$10:C1857)</f>
        <v>1848</v>
      </c>
      <c r="C1857" s="157" t="s">
        <v>694</v>
      </c>
      <c r="D1857" s="157" t="s">
        <v>1182</v>
      </c>
      <c r="E1857" s="157"/>
      <c r="F1857" s="157"/>
      <c r="G1857" s="212" t="s">
        <v>641</v>
      </c>
      <c r="H1857" s="209" t="s">
        <v>642</v>
      </c>
      <c r="I1857" s="241">
        <v>45520</v>
      </c>
      <c r="J1857" s="253">
        <v>0</v>
      </c>
      <c r="K1857" s="214">
        <v>-26950</v>
      </c>
      <c r="L1857" s="250">
        <f t="shared" si="28"/>
        <v>3309703.453318181</v>
      </c>
      <c r="M1857" s="270"/>
    </row>
    <row r="1858" spans="2:13" x14ac:dyDescent="0.25">
      <c r="B1858" s="46">
        <f>SUBTOTAL(103,$C$10:C1858)</f>
        <v>1849</v>
      </c>
      <c r="C1858" s="157" t="s">
        <v>1165</v>
      </c>
      <c r="D1858" s="157" t="s">
        <v>738</v>
      </c>
      <c r="E1858" s="157"/>
      <c r="F1858" s="157"/>
      <c r="G1858" s="212" t="s">
        <v>1043</v>
      </c>
      <c r="H1858" s="209" t="s">
        <v>1044</v>
      </c>
      <c r="I1858" s="241">
        <v>45520</v>
      </c>
      <c r="J1858" s="253">
        <v>0</v>
      </c>
      <c r="K1858" s="214">
        <v>-500</v>
      </c>
      <c r="L1858" s="250">
        <f t="shared" si="28"/>
        <v>3309203.453318181</v>
      </c>
      <c r="M1858" s="270"/>
    </row>
    <row r="1859" spans="2:13" x14ac:dyDescent="0.25">
      <c r="B1859" s="46">
        <f>SUBTOTAL(103,$C$10:C1859)</f>
        <v>1850</v>
      </c>
      <c r="C1859" s="157" t="s">
        <v>598</v>
      </c>
      <c r="D1859" s="157" t="s">
        <v>657</v>
      </c>
      <c r="E1859" s="157"/>
      <c r="F1859" s="157"/>
      <c r="G1859" s="203" t="s">
        <v>644</v>
      </c>
      <c r="H1859" s="208" t="s">
        <v>428</v>
      </c>
      <c r="I1859" s="241">
        <v>45523</v>
      </c>
      <c r="J1859" s="253">
        <v>11700</v>
      </c>
      <c r="K1859" s="214">
        <v>0</v>
      </c>
      <c r="L1859" s="250">
        <f t="shared" si="28"/>
        <v>3320903.453318181</v>
      </c>
      <c r="M1859" s="270"/>
    </row>
    <row r="1860" spans="2:13" x14ac:dyDescent="0.25">
      <c r="B1860" s="46">
        <f>SUBTOTAL(103,$C$10:C1860)</f>
        <v>1851</v>
      </c>
      <c r="C1860" s="157" t="s">
        <v>736</v>
      </c>
      <c r="D1860" s="157" t="s">
        <v>738</v>
      </c>
      <c r="E1860" s="157"/>
      <c r="F1860" s="157"/>
      <c r="G1860" s="203" t="s">
        <v>619</v>
      </c>
      <c r="H1860" s="208" t="s">
        <v>621</v>
      </c>
      <c r="I1860" s="241">
        <v>45527</v>
      </c>
      <c r="J1860" s="253">
        <v>0</v>
      </c>
      <c r="K1860" s="214">
        <v>-1500</v>
      </c>
      <c r="L1860" s="250">
        <f t="shared" si="28"/>
        <v>3319403.453318181</v>
      </c>
      <c r="M1860" s="270"/>
    </row>
    <row r="1861" spans="2:13" x14ac:dyDescent="0.25">
      <c r="B1861" s="46">
        <f>SUBTOTAL(103,$C$10:C1861)</f>
        <v>1852</v>
      </c>
      <c r="C1861" s="157" t="s">
        <v>625</v>
      </c>
      <c r="D1861" s="157" t="s">
        <v>608</v>
      </c>
      <c r="E1861" s="157"/>
      <c r="F1861" s="157"/>
      <c r="G1861" s="203" t="s">
        <v>641</v>
      </c>
      <c r="H1861" s="208" t="s">
        <v>642</v>
      </c>
      <c r="I1861" s="241">
        <v>45527</v>
      </c>
      <c r="J1861" s="253">
        <v>0</v>
      </c>
      <c r="K1861" s="214">
        <v>-8435</v>
      </c>
      <c r="L1861" s="250">
        <f t="shared" si="28"/>
        <v>3310968.453318181</v>
      </c>
      <c r="M1861" s="270"/>
    </row>
    <row r="1862" spans="2:13" x14ac:dyDescent="0.25">
      <c r="B1862" s="46">
        <f>SUBTOTAL(103,$C$10:C1862)</f>
        <v>1853</v>
      </c>
      <c r="C1862" s="157" t="s">
        <v>625</v>
      </c>
      <c r="D1862" s="157" t="s">
        <v>1186</v>
      </c>
      <c r="E1862" s="157"/>
      <c r="F1862" s="157"/>
      <c r="G1862" s="203" t="s">
        <v>1187</v>
      </c>
      <c r="H1862" s="208" t="s">
        <v>1188</v>
      </c>
      <c r="I1862" s="241">
        <v>45527</v>
      </c>
      <c r="J1862" s="253">
        <v>0</v>
      </c>
      <c r="K1862" s="214">
        <v>-4000</v>
      </c>
      <c r="L1862" s="250">
        <f t="shared" si="28"/>
        <v>3306968.453318181</v>
      </c>
      <c r="M1862" s="270"/>
    </row>
    <row r="1863" spans="2:13" x14ac:dyDescent="0.25">
      <c r="B1863" s="46">
        <f>SUBTOTAL(103,$C$10:C1863)</f>
        <v>1854</v>
      </c>
      <c r="C1863" s="157" t="s">
        <v>1148</v>
      </c>
      <c r="D1863" s="157" t="s">
        <v>608</v>
      </c>
      <c r="E1863" s="157"/>
      <c r="F1863" s="157"/>
      <c r="G1863" s="203" t="s">
        <v>1149</v>
      </c>
      <c r="H1863" s="208" t="s">
        <v>1150</v>
      </c>
      <c r="I1863" s="241">
        <v>45527</v>
      </c>
      <c r="J1863" s="253">
        <v>0</v>
      </c>
      <c r="K1863" s="214">
        <v>-9800</v>
      </c>
      <c r="L1863" s="250">
        <f t="shared" si="28"/>
        <v>3297168.453318181</v>
      </c>
      <c r="M1863" s="270"/>
    </row>
    <row r="1864" spans="2:13" x14ac:dyDescent="0.25">
      <c r="B1864" s="46">
        <f>SUBTOTAL(103,$C$10:C1864)</f>
        <v>1855</v>
      </c>
      <c r="C1864" s="157" t="s">
        <v>598</v>
      </c>
      <c r="D1864" s="157" t="s">
        <v>607</v>
      </c>
      <c r="E1864" s="157"/>
      <c r="F1864" s="157"/>
      <c r="G1864" s="203" t="s">
        <v>581</v>
      </c>
      <c r="H1864" s="208" t="s">
        <v>620</v>
      </c>
      <c r="I1864" s="241">
        <v>45527</v>
      </c>
      <c r="J1864" s="253">
        <v>0</v>
      </c>
      <c r="K1864" s="214">
        <v>-21500</v>
      </c>
      <c r="L1864" s="250">
        <f t="shared" si="28"/>
        <v>3275668.453318181</v>
      </c>
      <c r="M1864" s="270"/>
    </row>
    <row r="1865" spans="2:13" x14ac:dyDescent="0.25">
      <c r="B1865" s="46">
        <f>SUBTOTAL(103,$C$10:C1865)</f>
        <v>1856</v>
      </c>
      <c r="C1865" s="157" t="s">
        <v>598</v>
      </c>
      <c r="D1865" s="157" t="s">
        <v>608</v>
      </c>
      <c r="E1865" s="157"/>
      <c r="F1865" s="157"/>
      <c r="G1865" s="203" t="s">
        <v>641</v>
      </c>
      <c r="H1865" s="208" t="s">
        <v>642</v>
      </c>
      <c r="I1865" s="241">
        <v>45527</v>
      </c>
      <c r="J1865" s="253">
        <v>0</v>
      </c>
      <c r="K1865" s="214">
        <v>-6300</v>
      </c>
      <c r="L1865" s="250">
        <f t="shared" si="28"/>
        <v>3269368.453318181</v>
      </c>
      <c r="M1865" s="270"/>
    </row>
    <row r="1866" spans="2:13" x14ac:dyDescent="0.25">
      <c r="B1866" s="46">
        <f>SUBTOTAL(103,$C$10:C1866)</f>
        <v>1857</v>
      </c>
      <c r="C1866" s="157" t="s">
        <v>598</v>
      </c>
      <c r="D1866" s="157" t="s">
        <v>1166</v>
      </c>
      <c r="E1866" s="157"/>
      <c r="F1866" s="157"/>
      <c r="G1866" s="203" t="s">
        <v>641</v>
      </c>
      <c r="H1866" s="208" t="s">
        <v>642</v>
      </c>
      <c r="I1866" s="241">
        <v>45527</v>
      </c>
      <c r="J1866" s="253">
        <v>0</v>
      </c>
      <c r="K1866" s="214">
        <v>-18000</v>
      </c>
      <c r="L1866" s="250">
        <f t="shared" si="28"/>
        <v>3251368.453318181</v>
      </c>
      <c r="M1866" s="270"/>
    </row>
    <row r="1867" spans="2:13" x14ac:dyDescent="0.25">
      <c r="B1867" s="46">
        <f>SUBTOTAL(103,$C$10:C1867)</f>
        <v>1858</v>
      </c>
      <c r="C1867" s="157" t="s">
        <v>598</v>
      </c>
      <c r="D1867" s="157" t="s">
        <v>738</v>
      </c>
      <c r="E1867" s="157"/>
      <c r="F1867" s="157"/>
      <c r="G1867" s="203" t="s">
        <v>1043</v>
      </c>
      <c r="H1867" s="208" t="s">
        <v>1044</v>
      </c>
      <c r="I1867" s="241">
        <v>45527</v>
      </c>
      <c r="J1867" s="253">
        <v>0</v>
      </c>
      <c r="K1867" s="214">
        <v>-2000</v>
      </c>
      <c r="L1867" s="250">
        <f t="shared" si="28"/>
        <v>3249368.453318181</v>
      </c>
      <c r="M1867" s="270"/>
    </row>
    <row r="1868" spans="2:13" x14ac:dyDescent="0.25">
      <c r="B1868" s="46">
        <f>SUBTOTAL(103,$C$10:C1868)</f>
        <v>1859</v>
      </c>
      <c r="C1868" s="157" t="s">
        <v>763</v>
      </c>
      <c r="D1868" s="157" t="s">
        <v>738</v>
      </c>
      <c r="E1868" s="157"/>
      <c r="F1868" s="157"/>
      <c r="G1868" s="203" t="s">
        <v>619</v>
      </c>
      <c r="H1868" s="208" t="s">
        <v>621</v>
      </c>
      <c r="I1868" s="241">
        <v>45527</v>
      </c>
      <c r="J1868" s="253">
        <v>0</v>
      </c>
      <c r="K1868" s="214">
        <v>-1250</v>
      </c>
      <c r="L1868" s="250">
        <f t="shared" si="28"/>
        <v>3248118.453318181</v>
      </c>
      <c r="M1868" s="270"/>
    </row>
    <row r="1869" spans="2:13" x14ac:dyDescent="0.25">
      <c r="B1869" s="46">
        <f>SUBTOTAL(103,$C$10:C1869)</f>
        <v>1860</v>
      </c>
      <c r="C1869" s="157" t="s">
        <v>600</v>
      </c>
      <c r="D1869" s="157" t="s">
        <v>608</v>
      </c>
      <c r="E1869" s="157"/>
      <c r="F1869" s="157"/>
      <c r="G1869" s="203" t="s">
        <v>594</v>
      </c>
      <c r="H1869" s="208" t="s">
        <v>595</v>
      </c>
      <c r="I1869" s="241">
        <v>45527</v>
      </c>
      <c r="J1869" s="253">
        <v>0</v>
      </c>
      <c r="K1869" s="214">
        <v>-18259</v>
      </c>
      <c r="L1869" s="250">
        <f t="shared" ref="L1869:L1932" si="29">J1869+L1868+K1869</f>
        <v>3229859.453318181</v>
      </c>
      <c r="M1869" s="270"/>
    </row>
    <row r="1870" spans="2:13" x14ac:dyDescent="0.25">
      <c r="B1870" s="46">
        <f>SUBTOTAL(103,$C$10:C1870)</f>
        <v>1861</v>
      </c>
      <c r="C1870" s="157" t="s">
        <v>682</v>
      </c>
      <c r="D1870" s="157" t="s">
        <v>608</v>
      </c>
      <c r="E1870" s="157"/>
      <c r="F1870" s="157"/>
      <c r="G1870" s="203" t="s">
        <v>647</v>
      </c>
      <c r="H1870" s="208" t="s">
        <v>1046</v>
      </c>
      <c r="I1870" s="241">
        <v>45527</v>
      </c>
      <c r="J1870" s="253">
        <v>0</v>
      </c>
      <c r="K1870" s="214">
        <v>-2100</v>
      </c>
      <c r="L1870" s="250">
        <f t="shared" si="29"/>
        <v>3227759.453318181</v>
      </c>
      <c r="M1870" s="270"/>
    </row>
    <row r="1871" spans="2:13" x14ac:dyDescent="0.25">
      <c r="B1871" s="46">
        <f>SUBTOTAL(103,$C$10:C1871)</f>
        <v>1862</v>
      </c>
      <c r="C1871" s="157" t="s">
        <v>601</v>
      </c>
      <c r="D1871" s="157" t="s">
        <v>648</v>
      </c>
      <c r="E1871" s="157"/>
      <c r="F1871" s="157"/>
      <c r="G1871" s="203" t="s">
        <v>594</v>
      </c>
      <c r="H1871" s="208" t="s">
        <v>595</v>
      </c>
      <c r="I1871" s="241">
        <v>45527</v>
      </c>
      <c r="J1871" s="253">
        <v>0</v>
      </c>
      <c r="K1871" s="214">
        <v>-17331</v>
      </c>
      <c r="L1871" s="250">
        <f t="shared" si="29"/>
        <v>3210428.453318181</v>
      </c>
      <c r="M1871" s="270"/>
    </row>
    <row r="1872" spans="2:13" x14ac:dyDescent="0.25">
      <c r="B1872" s="46">
        <f>SUBTOTAL(103,$C$10:C1872)</f>
        <v>1863</v>
      </c>
      <c r="C1872" s="157" t="s">
        <v>665</v>
      </c>
      <c r="D1872" s="157" t="s">
        <v>648</v>
      </c>
      <c r="E1872" s="157"/>
      <c r="F1872" s="157"/>
      <c r="G1872" s="203" t="s">
        <v>647</v>
      </c>
      <c r="H1872" s="208" t="s">
        <v>1046</v>
      </c>
      <c r="I1872" s="241">
        <v>45527</v>
      </c>
      <c r="J1872" s="253">
        <v>0</v>
      </c>
      <c r="K1872" s="214">
        <v>-30800</v>
      </c>
      <c r="L1872" s="250">
        <f t="shared" si="29"/>
        <v>3179628.453318181</v>
      </c>
      <c r="M1872" s="270"/>
    </row>
    <row r="1873" spans="2:13" x14ac:dyDescent="0.25">
      <c r="B1873" s="46">
        <f>SUBTOTAL(103,$C$10:C1873)</f>
        <v>1864</v>
      </c>
      <c r="C1873" s="157" t="s">
        <v>745</v>
      </c>
      <c r="D1873" s="157" t="s">
        <v>1139</v>
      </c>
      <c r="E1873" s="157"/>
      <c r="F1873" s="157"/>
      <c r="G1873" s="203" t="s">
        <v>746</v>
      </c>
      <c r="H1873" s="208" t="s">
        <v>747</v>
      </c>
      <c r="I1873" s="241">
        <v>45527</v>
      </c>
      <c r="J1873" s="253">
        <v>0</v>
      </c>
      <c r="K1873" s="214">
        <v>-3000</v>
      </c>
      <c r="L1873" s="250">
        <f t="shared" si="29"/>
        <v>3176628.453318181</v>
      </c>
      <c r="M1873" s="270"/>
    </row>
    <row r="1874" spans="2:13" x14ac:dyDescent="0.25">
      <c r="B1874" s="46">
        <f>SUBTOTAL(103,$C$10:C1874)</f>
        <v>1865</v>
      </c>
      <c r="C1874" s="157" t="s">
        <v>1185</v>
      </c>
      <c r="D1874" s="157" t="s">
        <v>1189</v>
      </c>
      <c r="E1874" s="157"/>
      <c r="F1874" s="157"/>
      <c r="G1874" s="203" t="s">
        <v>591</v>
      </c>
      <c r="H1874" s="208" t="s">
        <v>592</v>
      </c>
      <c r="I1874" s="241">
        <v>45527</v>
      </c>
      <c r="J1874" s="253">
        <v>0</v>
      </c>
      <c r="K1874" s="214">
        <v>-699</v>
      </c>
      <c r="L1874" s="250">
        <f t="shared" si="29"/>
        <v>3175929.453318181</v>
      </c>
      <c r="M1874" s="270"/>
    </row>
    <row r="1875" spans="2:13" x14ac:dyDescent="0.25">
      <c r="B1875" s="46">
        <f>SUBTOTAL(103,$C$10:C1875)</f>
        <v>1866</v>
      </c>
      <c r="C1875" s="157" t="s">
        <v>728</v>
      </c>
      <c r="D1875" s="157" t="s">
        <v>648</v>
      </c>
      <c r="E1875" s="157"/>
      <c r="F1875" s="157"/>
      <c r="G1875" s="203" t="s">
        <v>1149</v>
      </c>
      <c r="H1875" s="208" t="s">
        <v>1150</v>
      </c>
      <c r="I1875" s="241">
        <v>45527</v>
      </c>
      <c r="J1875" s="253">
        <v>0</v>
      </c>
      <c r="K1875" s="214">
        <v>-4200</v>
      </c>
      <c r="L1875" s="250">
        <f t="shared" si="29"/>
        <v>3171729.453318181</v>
      </c>
      <c r="M1875" s="270"/>
    </row>
    <row r="1876" spans="2:13" x14ac:dyDescent="0.25">
      <c r="B1876" s="46">
        <f>SUBTOTAL(103,$C$10:C1876)</f>
        <v>1867</v>
      </c>
      <c r="C1876" s="157" t="s">
        <v>1151</v>
      </c>
      <c r="D1876" s="157" t="s">
        <v>648</v>
      </c>
      <c r="E1876" s="157"/>
      <c r="F1876" s="157"/>
      <c r="G1876" s="203" t="s">
        <v>585</v>
      </c>
      <c r="H1876" s="208" t="s">
        <v>586</v>
      </c>
      <c r="I1876" s="241">
        <v>45527</v>
      </c>
      <c r="J1876" s="253">
        <v>0</v>
      </c>
      <c r="K1876" s="214">
        <v>-21000</v>
      </c>
      <c r="L1876" s="250">
        <f t="shared" si="29"/>
        <v>3150729.453318181</v>
      </c>
      <c r="M1876" s="270"/>
    </row>
    <row r="1877" spans="2:13" x14ac:dyDescent="0.25">
      <c r="B1877" s="46">
        <f>SUBTOTAL(103,$C$10:C1877)</f>
        <v>1868</v>
      </c>
      <c r="C1877" s="157" t="s">
        <v>683</v>
      </c>
      <c r="D1877" s="157" t="s">
        <v>648</v>
      </c>
      <c r="E1877" s="157"/>
      <c r="F1877" s="157"/>
      <c r="G1877" s="203" t="s">
        <v>582</v>
      </c>
      <c r="H1877" s="208" t="s">
        <v>595</v>
      </c>
      <c r="I1877" s="241">
        <v>45527</v>
      </c>
      <c r="J1877" s="253">
        <v>0</v>
      </c>
      <c r="K1877" s="214">
        <v>-4800</v>
      </c>
      <c r="L1877" s="250">
        <f t="shared" si="29"/>
        <v>3145929.453318181</v>
      </c>
      <c r="M1877" s="270"/>
    </row>
    <row r="1878" spans="2:13" x14ac:dyDescent="0.25">
      <c r="B1878" s="46">
        <f>SUBTOTAL(103,$C$10:C1878)</f>
        <v>1869</v>
      </c>
      <c r="C1878" s="157" t="s">
        <v>603</v>
      </c>
      <c r="D1878" s="157" t="s">
        <v>738</v>
      </c>
      <c r="E1878" s="157"/>
      <c r="F1878" s="157"/>
      <c r="G1878" s="203" t="s">
        <v>619</v>
      </c>
      <c r="H1878" s="208" t="s">
        <v>621</v>
      </c>
      <c r="I1878" s="241">
        <v>45527</v>
      </c>
      <c r="J1878" s="253">
        <v>0</v>
      </c>
      <c r="K1878" s="214">
        <v>-250</v>
      </c>
      <c r="L1878" s="250">
        <f t="shared" si="29"/>
        <v>3145679.453318181</v>
      </c>
      <c r="M1878" s="270"/>
    </row>
    <row r="1879" spans="2:13" x14ac:dyDescent="0.25">
      <c r="B1879" s="46">
        <f>SUBTOTAL(103,$C$10:C1879)</f>
        <v>1870</v>
      </c>
      <c r="C1879" s="157" t="s">
        <v>694</v>
      </c>
      <c r="D1879" s="157" t="s">
        <v>608</v>
      </c>
      <c r="E1879" s="157"/>
      <c r="F1879" s="157"/>
      <c r="G1879" s="203" t="s">
        <v>641</v>
      </c>
      <c r="H1879" s="208" t="s">
        <v>642</v>
      </c>
      <c r="I1879" s="241">
        <v>45527</v>
      </c>
      <c r="J1879" s="253">
        <v>0</v>
      </c>
      <c r="K1879" s="214">
        <v>-24500</v>
      </c>
      <c r="L1879" s="250">
        <f t="shared" si="29"/>
        <v>3121179.453318181</v>
      </c>
      <c r="M1879" s="270"/>
    </row>
    <row r="1880" spans="2:13" x14ac:dyDescent="0.25">
      <c r="B1880" s="46">
        <f>SUBTOTAL(103,$C$10:C1880)</f>
        <v>1871</v>
      </c>
      <c r="C1880" s="157" t="s">
        <v>1165</v>
      </c>
      <c r="D1880" s="157" t="s">
        <v>738</v>
      </c>
      <c r="E1880" s="157"/>
      <c r="F1880" s="157"/>
      <c r="G1880" s="203" t="s">
        <v>1043</v>
      </c>
      <c r="H1880" s="208" t="s">
        <v>1044</v>
      </c>
      <c r="I1880" s="241">
        <v>45527</v>
      </c>
      <c r="J1880" s="253">
        <v>0</v>
      </c>
      <c r="K1880" s="214">
        <v>-500</v>
      </c>
      <c r="L1880" s="250">
        <f t="shared" si="29"/>
        <v>3120679.453318181</v>
      </c>
      <c r="M1880" s="270"/>
    </row>
    <row r="1881" spans="2:13" x14ac:dyDescent="0.25">
      <c r="B1881" s="46">
        <f>SUBTOTAL(103,$C$10:C1881)</f>
        <v>1872</v>
      </c>
      <c r="C1881" s="157" t="s">
        <v>843</v>
      </c>
      <c r="D1881" s="157" t="s">
        <v>1190</v>
      </c>
      <c r="E1881" s="157"/>
      <c r="F1881" s="157"/>
      <c r="G1881" s="223"/>
      <c r="H1881" s="271"/>
      <c r="I1881" s="241">
        <v>45527</v>
      </c>
      <c r="J1881" s="253">
        <v>0</v>
      </c>
      <c r="K1881" s="214">
        <v>-7000</v>
      </c>
      <c r="L1881" s="250">
        <f t="shared" si="29"/>
        <v>3113679.453318181</v>
      </c>
      <c r="M1881" s="270"/>
    </row>
    <row r="1882" spans="2:13" x14ac:dyDescent="0.25">
      <c r="B1882" s="46">
        <f>SUBTOTAL(103,$C$10:C1882)</f>
        <v>1873</v>
      </c>
      <c r="C1882" s="157" t="s">
        <v>843</v>
      </c>
      <c r="D1882" s="157" t="s">
        <v>891</v>
      </c>
      <c r="E1882" s="157"/>
      <c r="F1882" s="157"/>
      <c r="G1882" s="203" t="s">
        <v>591</v>
      </c>
      <c r="H1882" s="208" t="s">
        <v>592</v>
      </c>
      <c r="I1882" s="241">
        <v>45527</v>
      </c>
      <c r="J1882" s="253">
        <v>0</v>
      </c>
      <c r="K1882" s="214">
        <v>-17050</v>
      </c>
      <c r="L1882" s="250">
        <f t="shared" si="29"/>
        <v>3096629.453318181</v>
      </c>
      <c r="M1882" s="270"/>
    </row>
    <row r="1883" spans="2:13" x14ac:dyDescent="0.25">
      <c r="B1883" s="46">
        <f>SUBTOTAL(103,$C$10:C1883)</f>
        <v>1874</v>
      </c>
      <c r="C1883" s="157" t="s">
        <v>843</v>
      </c>
      <c r="D1883" s="157" t="s">
        <v>1173</v>
      </c>
      <c r="E1883" s="157"/>
      <c r="F1883" s="157"/>
      <c r="G1883" s="212" t="s">
        <v>1050</v>
      </c>
      <c r="H1883" s="209" t="s">
        <v>442</v>
      </c>
      <c r="I1883" s="241">
        <v>45527</v>
      </c>
      <c r="J1883" s="253">
        <v>0</v>
      </c>
      <c r="K1883" s="214">
        <v>-650</v>
      </c>
      <c r="L1883" s="250">
        <f t="shared" si="29"/>
        <v>3095979.453318181</v>
      </c>
      <c r="M1883" s="270"/>
    </row>
    <row r="1884" spans="2:13" x14ac:dyDescent="0.25">
      <c r="B1884" s="46">
        <f>SUBTOTAL(103,$C$10:C1884)</f>
        <v>1875</v>
      </c>
      <c r="C1884" s="157" t="s">
        <v>596</v>
      </c>
      <c r="D1884" s="157" t="s">
        <v>607</v>
      </c>
      <c r="E1884" s="157"/>
      <c r="F1884" s="157"/>
      <c r="G1884" s="212" t="s">
        <v>581</v>
      </c>
      <c r="H1884" s="209" t="s">
        <v>620</v>
      </c>
      <c r="I1884" s="241">
        <v>45534</v>
      </c>
      <c r="J1884" s="253">
        <v>0</v>
      </c>
      <c r="K1884" s="214">
        <v>-10500</v>
      </c>
      <c r="L1884" s="250">
        <f t="shared" si="29"/>
        <v>3085479.453318181</v>
      </c>
      <c r="M1884" s="270"/>
    </row>
    <row r="1885" spans="2:13" x14ac:dyDescent="0.25">
      <c r="B1885" s="46">
        <f>SUBTOTAL(103,$C$10:C1885)</f>
        <v>1876</v>
      </c>
      <c r="C1885" s="157" t="s">
        <v>812</v>
      </c>
      <c r="D1885" s="157" t="s">
        <v>608</v>
      </c>
      <c r="E1885" s="157"/>
      <c r="F1885" s="157"/>
      <c r="G1885" s="212" t="s">
        <v>1143</v>
      </c>
      <c r="H1885" s="209" t="s">
        <v>1144</v>
      </c>
      <c r="I1885" s="241">
        <v>45534</v>
      </c>
      <c r="J1885" s="253">
        <v>0</v>
      </c>
      <c r="K1885" s="214">
        <v>-43450</v>
      </c>
      <c r="L1885" s="250">
        <f t="shared" si="29"/>
        <v>3042029.453318181</v>
      </c>
      <c r="M1885" s="270"/>
    </row>
    <row r="1886" spans="2:13" x14ac:dyDescent="0.25">
      <c r="B1886" s="46">
        <f>SUBTOTAL(103,$C$10:C1886)</f>
        <v>1877</v>
      </c>
      <c r="C1886" s="157" t="s">
        <v>736</v>
      </c>
      <c r="D1886" s="157" t="s">
        <v>738</v>
      </c>
      <c r="E1886" s="157"/>
      <c r="F1886" s="157"/>
      <c r="G1886" s="212" t="s">
        <v>619</v>
      </c>
      <c r="H1886" s="209" t="s">
        <v>621</v>
      </c>
      <c r="I1886" s="241">
        <v>45534</v>
      </c>
      <c r="J1886" s="253">
        <v>0</v>
      </c>
      <c r="K1886" s="214">
        <v>-1500</v>
      </c>
      <c r="L1886" s="250">
        <f t="shared" si="29"/>
        <v>3040529.453318181</v>
      </c>
      <c r="M1886" s="270"/>
    </row>
    <row r="1887" spans="2:13" x14ac:dyDescent="0.25">
      <c r="B1887" s="46">
        <f>SUBTOTAL(103,$C$10:C1887)</f>
        <v>1878</v>
      </c>
      <c r="C1887" s="157" t="s">
        <v>625</v>
      </c>
      <c r="D1887" s="157" t="s">
        <v>608</v>
      </c>
      <c r="E1887" s="157"/>
      <c r="F1887" s="157"/>
      <c r="G1887" s="212" t="s">
        <v>641</v>
      </c>
      <c r="H1887" s="209" t="s">
        <v>642</v>
      </c>
      <c r="I1887" s="241">
        <v>45534</v>
      </c>
      <c r="J1887" s="253">
        <v>0</v>
      </c>
      <c r="K1887" s="214">
        <v>-16000</v>
      </c>
      <c r="L1887" s="250">
        <f t="shared" si="29"/>
        <v>3024529.453318181</v>
      </c>
      <c r="M1887" s="270"/>
    </row>
    <row r="1888" spans="2:13" x14ac:dyDescent="0.25">
      <c r="B1888" s="46">
        <f>SUBTOTAL(103,$C$10:C1888)</f>
        <v>1879</v>
      </c>
      <c r="C1888" s="157" t="s">
        <v>597</v>
      </c>
      <c r="D1888" s="157" t="s">
        <v>639</v>
      </c>
      <c r="E1888" s="157"/>
      <c r="F1888" s="157"/>
      <c r="G1888" s="212" t="s">
        <v>591</v>
      </c>
      <c r="H1888" s="209" t="s">
        <v>592</v>
      </c>
      <c r="I1888" s="241">
        <v>45534</v>
      </c>
      <c r="J1888" s="253">
        <v>0</v>
      </c>
      <c r="K1888" s="214">
        <v>-5100</v>
      </c>
      <c r="L1888" s="250">
        <f t="shared" si="29"/>
        <v>3019429.453318181</v>
      </c>
      <c r="M1888" s="270"/>
    </row>
    <row r="1889" spans="2:13" x14ac:dyDescent="0.25">
      <c r="B1889" s="46">
        <f>SUBTOTAL(103,$C$10:C1889)</f>
        <v>1880</v>
      </c>
      <c r="C1889" s="157" t="s">
        <v>1148</v>
      </c>
      <c r="D1889" s="157" t="s">
        <v>608</v>
      </c>
      <c r="E1889" s="157"/>
      <c r="F1889" s="157"/>
      <c r="G1889" s="212" t="s">
        <v>1149</v>
      </c>
      <c r="H1889" s="209" t="s">
        <v>1150</v>
      </c>
      <c r="I1889" s="241">
        <v>45534</v>
      </c>
      <c r="J1889" s="253">
        <v>0</v>
      </c>
      <c r="K1889" s="214">
        <v>-9800</v>
      </c>
      <c r="L1889" s="250">
        <f t="shared" si="29"/>
        <v>3009629.453318181</v>
      </c>
      <c r="M1889" s="270"/>
    </row>
    <row r="1890" spans="2:13" x14ac:dyDescent="0.25">
      <c r="B1890" s="46">
        <f>SUBTOTAL(103,$C$10:C1890)</f>
        <v>1881</v>
      </c>
      <c r="C1890" s="157" t="s">
        <v>598</v>
      </c>
      <c r="D1890" s="157" t="s">
        <v>607</v>
      </c>
      <c r="E1890" s="157"/>
      <c r="F1890" s="157"/>
      <c r="G1890" s="212" t="s">
        <v>581</v>
      </c>
      <c r="H1890" s="209" t="s">
        <v>620</v>
      </c>
      <c r="I1890" s="241">
        <v>45534</v>
      </c>
      <c r="J1890" s="253">
        <v>0</v>
      </c>
      <c r="K1890" s="214">
        <v>-20000</v>
      </c>
      <c r="L1890" s="250">
        <f t="shared" si="29"/>
        <v>2989629.453318181</v>
      </c>
      <c r="M1890" s="270"/>
    </row>
    <row r="1891" spans="2:13" x14ac:dyDescent="0.25">
      <c r="B1891" s="46">
        <f>SUBTOTAL(103,$C$10:C1891)</f>
        <v>1882</v>
      </c>
      <c r="C1891" s="157" t="s">
        <v>598</v>
      </c>
      <c r="D1891" s="157" t="s">
        <v>608</v>
      </c>
      <c r="E1891" s="157"/>
      <c r="F1891" s="157"/>
      <c r="G1891" s="212" t="s">
        <v>641</v>
      </c>
      <c r="H1891" s="209" t="s">
        <v>642</v>
      </c>
      <c r="I1891" s="241">
        <v>45534</v>
      </c>
      <c r="J1891" s="253">
        <v>0</v>
      </c>
      <c r="K1891" s="214">
        <v>-6300</v>
      </c>
      <c r="L1891" s="250">
        <f t="shared" si="29"/>
        <v>2983329.453318181</v>
      </c>
      <c r="M1891" s="270"/>
    </row>
    <row r="1892" spans="2:13" x14ac:dyDescent="0.25">
      <c r="B1892" s="46">
        <f>SUBTOTAL(103,$C$10:C1892)</f>
        <v>1883</v>
      </c>
      <c r="C1892" s="157" t="s">
        <v>598</v>
      </c>
      <c r="D1892" s="157" t="s">
        <v>738</v>
      </c>
      <c r="E1892" s="157"/>
      <c r="F1892" s="157"/>
      <c r="G1892" s="212" t="s">
        <v>1043</v>
      </c>
      <c r="H1892" s="209" t="s">
        <v>1044</v>
      </c>
      <c r="I1892" s="241">
        <v>45534</v>
      </c>
      <c r="J1892" s="253">
        <v>0</v>
      </c>
      <c r="K1892" s="214">
        <v>-1000</v>
      </c>
      <c r="L1892" s="250">
        <f t="shared" si="29"/>
        <v>2982329.453318181</v>
      </c>
      <c r="M1892" s="270"/>
    </row>
    <row r="1893" spans="2:13" x14ac:dyDescent="0.25">
      <c r="B1893" s="46">
        <f>SUBTOTAL(103,$C$10:C1893)</f>
        <v>1884</v>
      </c>
      <c r="C1893" s="157" t="s">
        <v>763</v>
      </c>
      <c r="D1893" s="157" t="s">
        <v>738</v>
      </c>
      <c r="E1893" s="157"/>
      <c r="F1893" s="157"/>
      <c r="G1893" s="212" t="s">
        <v>619</v>
      </c>
      <c r="H1893" s="209" t="s">
        <v>621</v>
      </c>
      <c r="I1893" s="241">
        <v>45534</v>
      </c>
      <c r="J1893" s="253">
        <v>0</v>
      </c>
      <c r="K1893" s="214">
        <v>-1200</v>
      </c>
      <c r="L1893" s="250">
        <f t="shared" si="29"/>
        <v>2981129.453318181</v>
      </c>
      <c r="M1893" s="270"/>
    </row>
    <row r="1894" spans="2:13" x14ac:dyDescent="0.25">
      <c r="B1894" s="46">
        <f>SUBTOTAL(103,$C$10:C1894)</f>
        <v>1885</v>
      </c>
      <c r="C1894" s="157" t="s">
        <v>600</v>
      </c>
      <c r="D1894" s="157" t="s">
        <v>608</v>
      </c>
      <c r="E1894" s="157"/>
      <c r="F1894" s="157"/>
      <c r="G1894" s="212" t="s">
        <v>594</v>
      </c>
      <c r="H1894" s="209" t="s">
        <v>595</v>
      </c>
      <c r="I1894" s="241">
        <v>45534</v>
      </c>
      <c r="J1894" s="253">
        <v>0</v>
      </c>
      <c r="K1894" s="214">
        <v>-8400</v>
      </c>
      <c r="L1894" s="250">
        <f t="shared" si="29"/>
        <v>2972729.453318181</v>
      </c>
      <c r="M1894" s="270"/>
    </row>
    <row r="1895" spans="2:13" x14ac:dyDescent="0.25">
      <c r="B1895" s="46">
        <f>SUBTOTAL(103,$C$10:C1895)</f>
        <v>1886</v>
      </c>
      <c r="C1895" s="157" t="s">
        <v>600</v>
      </c>
      <c r="D1895" s="157" t="s">
        <v>608</v>
      </c>
      <c r="E1895" s="157"/>
      <c r="F1895" s="157"/>
      <c r="G1895" s="212" t="s">
        <v>1143</v>
      </c>
      <c r="H1895" s="209" t="s">
        <v>1144</v>
      </c>
      <c r="I1895" s="241">
        <v>45534</v>
      </c>
      <c r="J1895" s="253">
        <v>0</v>
      </c>
      <c r="K1895" s="214">
        <v>-23520</v>
      </c>
      <c r="L1895" s="250">
        <f t="shared" si="29"/>
        <v>2949209.453318181</v>
      </c>
      <c r="M1895" s="270"/>
    </row>
    <row r="1896" spans="2:13" x14ac:dyDescent="0.25">
      <c r="B1896" s="46">
        <f>SUBTOTAL(103,$C$10:C1896)</f>
        <v>1887</v>
      </c>
      <c r="C1896" s="157" t="s">
        <v>682</v>
      </c>
      <c r="D1896" s="157" t="s">
        <v>608</v>
      </c>
      <c r="E1896" s="157"/>
      <c r="F1896" s="157"/>
      <c r="G1896" s="212" t="s">
        <v>647</v>
      </c>
      <c r="H1896" s="208" t="s">
        <v>1046</v>
      </c>
      <c r="I1896" s="241">
        <v>45534</v>
      </c>
      <c r="J1896" s="253">
        <v>0</v>
      </c>
      <c r="K1896" s="214">
        <v>-2100</v>
      </c>
      <c r="L1896" s="250">
        <f t="shared" si="29"/>
        <v>2947109.453318181</v>
      </c>
      <c r="M1896" s="270"/>
    </row>
    <row r="1897" spans="2:13" x14ac:dyDescent="0.25">
      <c r="B1897" s="46">
        <f>SUBTOTAL(103,$C$10:C1897)</f>
        <v>1888</v>
      </c>
      <c r="C1897" s="157" t="s">
        <v>601</v>
      </c>
      <c r="D1897" s="157" t="s">
        <v>648</v>
      </c>
      <c r="E1897" s="157"/>
      <c r="F1897" s="157"/>
      <c r="G1897" s="212" t="s">
        <v>594</v>
      </c>
      <c r="H1897" s="209" t="s">
        <v>595</v>
      </c>
      <c r="I1897" s="241">
        <v>45534</v>
      </c>
      <c r="J1897" s="253">
        <v>0</v>
      </c>
      <c r="K1897" s="214">
        <v>-5331</v>
      </c>
      <c r="L1897" s="250">
        <f t="shared" si="29"/>
        <v>2941778.453318181</v>
      </c>
      <c r="M1897" s="270"/>
    </row>
    <row r="1898" spans="2:13" x14ac:dyDescent="0.25">
      <c r="B1898" s="46">
        <f>SUBTOTAL(103,$C$10:C1898)</f>
        <v>1889</v>
      </c>
      <c r="C1898" s="157" t="s">
        <v>665</v>
      </c>
      <c r="D1898" s="157" t="s">
        <v>648</v>
      </c>
      <c r="E1898" s="157"/>
      <c r="F1898" s="157"/>
      <c r="G1898" s="212" t="s">
        <v>647</v>
      </c>
      <c r="H1898" s="208" t="s">
        <v>1046</v>
      </c>
      <c r="I1898" s="241">
        <v>45534</v>
      </c>
      <c r="J1898" s="253">
        <v>0</v>
      </c>
      <c r="K1898" s="214">
        <v>-22400</v>
      </c>
      <c r="L1898" s="250">
        <f t="shared" si="29"/>
        <v>2919378.453318181</v>
      </c>
      <c r="M1898" s="270"/>
    </row>
    <row r="1899" spans="2:13" x14ac:dyDescent="0.25">
      <c r="B1899" s="46">
        <f>SUBTOTAL(103,$C$10:C1899)</f>
        <v>1890</v>
      </c>
      <c r="C1899" s="157" t="s">
        <v>728</v>
      </c>
      <c r="D1899" s="157" t="s">
        <v>648</v>
      </c>
      <c r="E1899" s="157"/>
      <c r="F1899" s="157"/>
      <c r="G1899" s="212" t="s">
        <v>1149</v>
      </c>
      <c r="H1899" s="209" t="s">
        <v>1150</v>
      </c>
      <c r="I1899" s="241">
        <v>45534</v>
      </c>
      <c r="J1899" s="253">
        <v>0</v>
      </c>
      <c r="K1899" s="214">
        <v>-4200</v>
      </c>
      <c r="L1899" s="250">
        <f t="shared" si="29"/>
        <v>2915178.453318181</v>
      </c>
      <c r="M1899" s="270"/>
    </row>
    <row r="1900" spans="2:13" x14ac:dyDescent="0.25">
      <c r="B1900" s="46">
        <f>SUBTOTAL(103,$C$10:C1900)</f>
        <v>1891</v>
      </c>
      <c r="C1900" s="157" t="s">
        <v>764</v>
      </c>
      <c r="D1900" s="157" t="s">
        <v>738</v>
      </c>
      <c r="E1900" s="157"/>
      <c r="F1900" s="157"/>
      <c r="G1900" s="212" t="s">
        <v>619</v>
      </c>
      <c r="H1900" s="209" t="s">
        <v>621</v>
      </c>
      <c r="I1900" s="241">
        <v>45534</v>
      </c>
      <c r="J1900" s="253">
        <v>0</v>
      </c>
      <c r="K1900" s="214">
        <v>-250</v>
      </c>
      <c r="L1900" s="250">
        <f t="shared" si="29"/>
        <v>2914928.453318181</v>
      </c>
      <c r="M1900" s="270"/>
    </row>
    <row r="1901" spans="2:13" x14ac:dyDescent="0.25">
      <c r="B1901" s="46">
        <f>SUBTOTAL(103,$C$10:C1901)</f>
        <v>1892</v>
      </c>
      <c r="C1901" s="157" t="s">
        <v>1151</v>
      </c>
      <c r="D1901" s="157" t="s">
        <v>648</v>
      </c>
      <c r="E1901" s="157"/>
      <c r="F1901" s="157"/>
      <c r="G1901" s="212" t="s">
        <v>585</v>
      </c>
      <c r="H1901" s="209" t="s">
        <v>586</v>
      </c>
      <c r="I1901" s="241">
        <v>45534</v>
      </c>
      <c r="J1901" s="253">
        <v>0</v>
      </c>
      <c r="K1901" s="214">
        <v>-21000</v>
      </c>
      <c r="L1901" s="250">
        <f t="shared" si="29"/>
        <v>2893928.453318181</v>
      </c>
      <c r="M1901" s="270"/>
    </row>
    <row r="1902" spans="2:13" x14ac:dyDescent="0.25">
      <c r="B1902" s="46">
        <f>SUBTOTAL(103,$C$10:C1902)</f>
        <v>1893</v>
      </c>
      <c r="C1902" s="157" t="s">
        <v>683</v>
      </c>
      <c r="D1902" s="157" t="s">
        <v>648</v>
      </c>
      <c r="E1902" s="157"/>
      <c r="F1902" s="157"/>
      <c r="G1902" s="212" t="s">
        <v>582</v>
      </c>
      <c r="H1902" s="209" t="s">
        <v>595</v>
      </c>
      <c r="I1902" s="241">
        <v>45534</v>
      </c>
      <c r="J1902" s="253">
        <v>0</v>
      </c>
      <c r="K1902" s="214">
        <v>-3360</v>
      </c>
      <c r="L1902" s="250">
        <f t="shared" si="29"/>
        <v>2890568.453318181</v>
      </c>
      <c r="M1902" s="270"/>
    </row>
    <row r="1903" spans="2:13" x14ac:dyDescent="0.25">
      <c r="B1903" s="46">
        <f>SUBTOTAL(103,$C$10:C1903)</f>
        <v>1894</v>
      </c>
      <c r="C1903" s="157" t="s">
        <v>683</v>
      </c>
      <c r="D1903" s="157" t="s">
        <v>608</v>
      </c>
      <c r="E1903" s="157"/>
      <c r="F1903" s="157"/>
      <c r="G1903" s="212" t="s">
        <v>1143</v>
      </c>
      <c r="H1903" s="209" t="s">
        <v>1144</v>
      </c>
      <c r="I1903" s="241">
        <v>45534</v>
      </c>
      <c r="J1903" s="253">
        <v>0</v>
      </c>
      <c r="K1903" s="214">
        <v>-23520</v>
      </c>
      <c r="L1903" s="250">
        <f t="shared" si="29"/>
        <v>2867048.453318181</v>
      </c>
      <c r="M1903" s="270"/>
    </row>
    <row r="1904" spans="2:13" x14ac:dyDescent="0.25">
      <c r="B1904" s="46">
        <f>SUBTOTAL(103,$C$10:C1904)</f>
        <v>1895</v>
      </c>
      <c r="C1904" s="157" t="s">
        <v>603</v>
      </c>
      <c r="D1904" s="157" t="s">
        <v>738</v>
      </c>
      <c r="E1904" s="157"/>
      <c r="F1904" s="157"/>
      <c r="G1904" s="212" t="s">
        <v>619</v>
      </c>
      <c r="H1904" s="209" t="s">
        <v>621</v>
      </c>
      <c r="I1904" s="241">
        <v>45534</v>
      </c>
      <c r="J1904" s="253">
        <v>0</v>
      </c>
      <c r="K1904" s="214">
        <v>-820</v>
      </c>
      <c r="L1904" s="250">
        <f t="shared" si="29"/>
        <v>2866228.453318181</v>
      </c>
      <c r="M1904" s="270"/>
    </row>
    <row r="1905" spans="2:13" x14ac:dyDescent="0.25">
      <c r="B1905" s="46">
        <f>SUBTOTAL(103,$C$10:C1905)</f>
        <v>1896</v>
      </c>
      <c r="C1905" s="157" t="s">
        <v>694</v>
      </c>
      <c r="D1905" s="157" t="s">
        <v>608</v>
      </c>
      <c r="E1905" s="157"/>
      <c r="F1905" s="157"/>
      <c r="G1905" s="212" t="s">
        <v>641</v>
      </c>
      <c r="H1905" s="209" t="s">
        <v>642</v>
      </c>
      <c r="I1905" s="241">
        <v>45534</v>
      </c>
      <c r="J1905" s="253">
        <v>0</v>
      </c>
      <c r="K1905" s="214">
        <v>-24500</v>
      </c>
      <c r="L1905" s="250">
        <f t="shared" si="29"/>
        <v>2841728.453318181</v>
      </c>
      <c r="M1905" s="270"/>
    </row>
    <row r="1906" spans="2:13" x14ac:dyDescent="0.25">
      <c r="B1906" s="46">
        <f>SUBTOTAL(103,$C$10:C1906)</f>
        <v>1897</v>
      </c>
      <c r="C1906" s="157" t="s">
        <v>1165</v>
      </c>
      <c r="D1906" s="157" t="s">
        <v>738</v>
      </c>
      <c r="E1906" s="157"/>
      <c r="F1906" s="157"/>
      <c r="G1906" s="212" t="s">
        <v>1043</v>
      </c>
      <c r="H1906" s="209" t="s">
        <v>1044</v>
      </c>
      <c r="I1906" s="241">
        <v>45534</v>
      </c>
      <c r="J1906" s="253">
        <v>0</v>
      </c>
      <c r="K1906" s="214">
        <v>-500</v>
      </c>
      <c r="L1906" s="250">
        <f t="shared" si="29"/>
        <v>2841228.453318181</v>
      </c>
      <c r="M1906" s="270"/>
    </row>
    <row r="1907" spans="2:13" x14ac:dyDescent="0.25">
      <c r="B1907" s="46">
        <f>SUBTOTAL(103,$C$10:C1907)</f>
        <v>1898</v>
      </c>
      <c r="C1907" s="157" t="s">
        <v>598</v>
      </c>
      <c r="D1907" s="157" t="s">
        <v>1166</v>
      </c>
      <c r="E1907" s="157"/>
      <c r="F1907" s="157"/>
      <c r="G1907" s="203" t="s">
        <v>641</v>
      </c>
      <c r="H1907" s="208" t="s">
        <v>642</v>
      </c>
      <c r="I1907" s="241">
        <v>45534</v>
      </c>
      <c r="J1907" s="253">
        <v>0</v>
      </c>
      <c r="K1907" s="214">
        <v>-6000</v>
      </c>
      <c r="L1907" s="250">
        <f t="shared" si="29"/>
        <v>2835228.453318181</v>
      </c>
      <c r="M1907" s="270"/>
    </row>
    <row r="1908" spans="2:13" x14ac:dyDescent="0.25">
      <c r="B1908" s="46">
        <f>SUBTOTAL(103,$C$10:C1908)</f>
        <v>1899</v>
      </c>
      <c r="C1908" s="157" t="s">
        <v>736</v>
      </c>
      <c r="D1908" s="157" t="s">
        <v>918</v>
      </c>
      <c r="E1908" s="157"/>
      <c r="F1908" s="157"/>
      <c r="G1908" s="212" t="s">
        <v>619</v>
      </c>
      <c r="H1908" s="209" t="s">
        <v>621</v>
      </c>
      <c r="I1908" s="241">
        <v>45534</v>
      </c>
      <c r="J1908" s="253">
        <v>0</v>
      </c>
      <c r="K1908" s="214">
        <v>-8308</v>
      </c>
      <c r="L1908" s="250">
        <f t="shared" si="29"/>
        <v>2826920.453318181</v>
      </c>
      <c r="M1908" s="270"/>
    </row>
    <row r="1909" spans="2:13" x14ac:dyDescent="0.25">
      <c r="B1909" s="46">
        <f>SUBTOTAL(103,$C$10:C1910)</f>
        <v>1901</v>
      </c>
      <c r="C1909" s="157" t="s">
        <v>1192</v>
      </c>
      <c r="D1909" s="157" t="s">
        <v>918</v>
      </c>
      <c r="E1909" s="157"/>
      <c r="F1909" s="157"/>
      <c r="G1909" s="212" t="s">
        <v>619</v>
      </c>
      <c r="H1909" s="209" t="s">
        <v>621</v>
      </c>
      <c r="I1909" s="241">
        <v>45534</v>
      </c>
      <c r="J1909" s="253">
        <v>0</v>
      </c>
      <c r="K1909" s="214">
        <v>-1363.63</v>
      </c>
      <c r="L1909" s="250">
        <f t="shared" si="29"/>
        <v>2825556.8233181811</v>
      </c>
      <c r="M1909" s="270"/>
    </row>
    <row r="1910" spans="2:13" x14ac:dyDescent="0.25">
      <c r="B1910" s="46">
        <f>SUBTOTAL(103,$C$10:C1910)</f>
        <v>1901</v>
      </c>
      <c r="C1910" s="157" t="s">
        <v>843</v>
      </c>
      <c r="D1910" s="157" t="s">
        <v>1191</v>
      </c>
      <c r="E1910" s="157"/>
      <c r="F1910" s="157"/>
      <c r="G1910" s="212" t="s">
        <v>1054</v>
      </c>
      <c r="H1910" s="209" t="s">
        <v>448</v>
      </c>
      <c r="I1910" s="241">
        <v>45537</v>
      </c>
      <c r="J1910" s="253">
        <v>0</v>
      </c>
      <c r="K1910" s="214">
        <v>-20800</v>
      </c>
      <c r="L1910" s="250">
        <f t="shared" si="29"/>
        <v>2804756.8233181811</v>
      </c>
      <c r="M1910" s="270"/>
    </row>
    <row r="1911" spans="2:13" x14ac:dyDescent="0.25">
      <c r="B1911" s="46">
        <f>SUBTOTAL(103,$C$10:C1911)</f>
        <v>1902</v>
      </c>
      <c r="C1911" s="157" t="s">
        <v>724</v>
      </c>
      <c r="D1911" s="157" t="s">
        <v>766</v>
      </c>
      <c r="E1911" s="157"/>
      <c r="F1911" s="157"/>
      <c r="G1911" s="227" t="s">
        <v>726</v>
      </c>
      <c r="H1911" s="208" t="s">
        <v>724</v>
      </c>
      <c r="I1911" s="241">
        <v>45540</v>
      </c>
      <c r="J1911" s="214">
        <v>1300000</v>
      </c>
      <c r="K1911" s="214">
        <v>0</v>
      </c>
      <c r="L1911" s="250">
        <f t="shared" si="29"/>
        <v>4104756.8233181811</v>
      </c>
      <c r="M1911" s="270"/>
    </row>
    <row r="1912" spans="2:13" x14ac:dyDescent="0.25">
      <c r="B1912" s="46">
        <f>SUBTOTAL(103,$C$10:C1912)</f>
        <v>1903</v>
      </c>
      <c r="C1912" s="157" t="s">
        <v>24</v>
      </c>
      <c r="D1912" s="272"/>
      <c r="E1912" s="272"/>
      <c r="F1912" s="272"/>
      <c r="G1912" s="220"/>
      <c r="H1912" s="221"/>
      <c r="I1912" s="241">
        <v>45540</v>
      </c>
      <c r="J1912" s="214">
        <v>400000</v>
      </c>
      <c r="K1912" s="214">
        <v>0</v>
      </c>
      <c r="L1912" s="250">
        <f t="shared" si="29"/>
        <v>4504756.8233181816</v>
      </c>
      <c r="M1912" s="270"/>
    </row>
    <row r="1913" spans="2:13" x14ac:dyDescent="0.25">
      <c r="B1913" s="46">
        <f>SUBTOTAL(103,$C$10:C1913)</f>
        <v>1904</v>
      </c>
      <c r="C1913" s="157" t="s">
        <v>598</v>
      </c>
      <c r="D1913" s="157" t="s">
        <v>761</v>
      </c>
      <c r="E1913" s="157"/>
      <c r="F1913" s="157"/>
      <c r="G1913" s="203" t="s">
        <v>644</v>
      </c>
      <c r="H1913" s="208" t="s">
        <v>428</v>
      </c>
      <c r="I1913" s="241">
        <v>45540</v>
      </c>
      <c r="J1913" s="253">
        <v>0</v>
      </c>
      <c r="K1913" s="214">
        <v>-2000</v>
      </c>
      <c r="L1913" s="250">
        <f t="shared" si="29"/>
        <v>4502756.8233181816</v>
      </c>
      <c r="M1913" s="270"/>
    </row>
    <row r="1914" spans="2:13" x14ac:dyDescent="0.25">
      <c r="B1914" s="46">
        <f>SUBTOTAL(103,$C$10:C1914)</f>
        <v>1905</v>
      </c>
      <c r="C1914" s="157" t="s">
        <v>131</v>
      </c>
      <c r="D1914" s="157" t="s">
        <v>1193</v>
      </c>
      <c r="E1914" s="157"/>
      <c r="F1914" s="157"/>
      <c r="G1914" s="212" t="s">
        <v>588</v>
      </c>
      <c r="H1914" s="209" t="s">
        <v>589</v>
      </c>
      <c r="I1914" s="241">
        <v>45540</v>
      </c>
      <c r="J1914" s="253">
        <v>0</v>
      </c>
      <c r="K1914" s="214">
        <v>-450000</v>
      </c>
      <c r="L1914" s="250">
        <f t="shared" si="29"/>
        <v>4052756.8233181816</v>
      </c>
      <c r="M1914" s="270"/>
    </row>
    <row r="1915" spans="2:13" x14ac:dyDescent="0.25">
      <c r="B1915" s="46">
        <f>SUBTOTAL(103,$C$10:C1915)</f>
        <v>1906</v>
      </c>
      <c r="C1915" s="157" t="s">
        <v>1194</v>
      </c>
      <c r="D1915" s="157"/>
      <c r="E1915" s="157"/>
      <c r="F1915" s="157"/>
      <c r="G1915" s="212"/>
      <c r="H1915" s="209"/>
      <c r="I1915" s="241">
        <v>45541</v>
      </c>
      <c r="J1915" s="253">
        <v>0</v>
      </c>
      <c r="K1915" s="214">
        <v>-3500</v>
      </c>
      <c r="L1915" s="250">
        <f t="shared" si="29"/>
        <v>4049256.8233181816</v>
      </c>
      <c r="M1915" s="270"/>
    </row>
    <row r="1916" spans="2:13" x14ac:dyDescent="0.25">
      <c r="B1916" s="46">
        <f>SUBTOTAL(103,$C$10:C1916)</f>
        <v>1907</v>
      </c>
      <c r="C1916" s="157" t="s">
        <v>1195</v>
      </c>
      <c r="D1916" s="157"/>
      <c r="E1916" s="157"/>
      <c r="F1916" s="157"/>
      <c r="G1916" s="212"/>
      <c r="H1916" s="209"/>
      <c r="I1916" s="241">
        <v>45541</v>
      </c>
      <c r="J1916" s="253">
        <v>0</v>
      </c>
      <c r="K1916" s="214">
        <v>-3500</v>
      </c>
      <c r="L1916" s="250">
        <f t="shared" si="29"/>
        <v>4045756.8233181816</v>
      </c>
      <c r="M1916" s="270"/>
    </row>
    <row r="1917" spans="2:13" x14ac:dyDescent="0.25">
      <c r="B1917" s="46">
        <f>SUBTOTAL(103,$C$10:C1917)</f>
        <v>1908</v>
      </c>
      <c r="C1917" s="157" t="s">
        <v>1196</v>
      </c>
      <c r="D1917" s="157"/>
      <c r="E1917" s="157"/>
      <c r="F1917" s="157"/>
      <c r="G1917" s="212"/>
      <c r="H1917" s="209"/>
      <c r="I1917" s="241">
        <v>45541</v>
      </c>
      <c r="J1917" s="253">
        <v>0</v>
      </c>
      <c r="K1917" s="214">
        <v>-3000</v>
      </c>
      <c r="L1917" s="250">
        <f t="shared" si="29"/>
        <v>4042756.8233181816</v>
      </c>
      <c r="M1917" s="270"/>
    </row>
    <row r="1918" spans="2:13" x14ac:dyDescent="0.25">
      <c r="B1918" s="46">
        <f>SUBTOTAL(103,$C$10:C1918)</f>
        <v>1909</v>
      </c>
      <c r="C1918" s="157" t="s">
        <v>1197</v>
      </c>
      <c r="D1918" s="157"/>
      <c r="E1918" s="157"/>
      <c r="F1918" s="157"/>
      <c r="G1918" s="212"/>
      <c r="H1918" s="209"/>
      <c r="I1918" s="241">
        <v>45541</v>
      </c>
      <c r="J1918" s="253">
        <v>0</v>
      </c>
      <c r="K1918" s="214">
        <v>-2500</v>
      </c>
      <c r="L1918" s="250">
        <f t="shared" si="29"/>
        <v>4040256.8233181816</v>
      </c>
      <c r="M1918" s="270"/>
    </row>
    <row r="1919" spans="2:13" x14ac:dyDescent="0.25">
      <c r="B1919" s="46">
        <f>SUBTOTAL(103,$C$10:C1919)</f>
        <v>1910</v>
      </c>
      <c r="C1919" s="157" t="s">
        <v>1198</v>
      </c>
      <c r="D1919" s="157"/>
      <c r="E1919" s="157"/>
      <c r="F1919" s="157"/>
      <c r="G1919" s="212"/>
      <c r="H1919" s="209"/>
      <c r="I1919" s="241">
        <v>45541</v>
      </c>
      <c r="J1919" s="253">
        <v>0</v>
      </c>
      <c r="K1919" s="214">
        <v>-2500</v>
      </c>
      <c r="L1919" s="250">
        <f t="shared" si="29"/>
        <v>4037756.8233181816</v>
      </c>
      <c r="M1919" s="270"/>
    </row>
    <row r="1920" spans="2:13" x14ac:dyDescent="0.25">
      <c r="B1920" s="46">
        <f>SUBTOTAL(103,$C$10:C1920)</f>
        <v>1911</v>
      </c>
      <c r="C1920" s="157" t="s">
        <v>736</v>
      </c>
      <c r="D1920" s="157"/>
      <c r="E1920" s="157"/>
      <c r="F1920" s="157"/>
      <c r="G1920" s="212"/>
      <c r="H1920" s="209"/>
      <c r="I1920" s="241">
        <v>45541</v>
      </c>
      <c r="J1920" s="253">
        <v>0</v>
      </c>
      <c r="K1920" s="214">
        <v>-4000</v>
      </c>
      <c r="L1920" s="250">
        <f t="shared" si="29"/>
        <v>4033756.8233181816</v>
      </c>
      <c r="M1920" s="270"/>
    </row>
    <row r="1921" spans="2:13" x14ac:dyDescent="0.25">
      <c r="B1921" s="46">
        <f>SUBTOTAL(103,$C$10:C1921)</f>
        <v>1912</v>
      </c>
      <c r="C1921" s="157" t="s">
        <v>1199</v>
      </c>
      <c r="D1921" s="157"/>
      <c r="E1921" s="157"/>
      <c r="F1921" s="157"/>
      <c r="G1921" s="212"/>
      <c r="H1921" s="209"/>
      <c r="I1921" s="241">
        <v>45541</v>
      </c>
      <c r="J1921" s="253">
        <v>0</v>
      </c>
      <c r="K1921" s="214">
        <v>-2500</v>
      </c>
      <c r="L1921" s="250">
        <f t="shared" si="29"/>
        <v>4031256.8233181816</v>
      </c>
      <c r="M1921" s="270"/>
    </row>
    <row r="1922" spans="2:13" x14ac:dyDescent="0.25">
      <c r="B1922" s="46">
        <f>SUBTOTAL(103,$C$10:C1922)</f>
        <v>1913</v>
      </c>
      <c r="C1922" s="157" t="s">
        <v>1200</v>
      </c>
      <c r="D1922" s="157"/>
      <c r="E1922" s="157"/>
      <c r="F1922" s="157"/>
      <c r="G1922" s="212"/>
      <c r="H1922" s="209"/>
      <c r="I1922" s="241">
        <v>45541</v>
      </c>
      <c r="J1922" s="253">
        <v>0</v>
      </c>
      <c r="K1922" s="214">
        <v>-2500</v>
      </c>
      <c r="L1922" s="250">
        <f t="shared" si="29"/>
        <v>4028756.8233181816</v>
      </c>
      <c r="M1922" s="270"/>
    </row>
    <row r="1923" spans="2:13" x14ac:dyDescent="0.25">
      <c r="B1923" s="46">
        <f>SUBTOTAL(103,$C$10:C1923)</f>
        <v>1914</v>
      </c>
      <c r="C1923" s="157" t="s">
        <v>1201</v>
      </c>
      <c r="D1923" s="157"/>
      <c r="E1923" s="157"/>
      <c r="F1923" s="157"/>
      <c r="G1923" s="212"/>
      <c r="H1923" s="209"/>
      <c r="I1923" s="241">
        <v>45541</v>
      </c>
      <c r="J1923" s="253">
        <v>0</v>
      </c>
      <c r="K1923" s="214">
        <v>-2500</v>
      </c>
      <c r="L1923" s="250">
        <f t="shared" si="29"/>
        <v>4026256.8233181816</v>
      </c>
      <c r="M1923" s="270"/>
    </row>
    <row r="1924" spans="2:13" x14ac:dyDescent="0.25">
      <c r="B1924" s="46">
        <f>SUBTOTAL(103,$C$10:C1924)</f>
        <v>1915</v>
      </c>
      <c r="C1924" s="157" t="s">
        <v>1202</v>
      </c>
      <c r="D1924" s="157"/>
      <c r="E1924" s="157"/>
      <c r="F1924" s="157"/>
      <c r="G1924" s="212"/>
      <c r="H1924" s="209"/>
      <c r="I1924" s="241">
        <v>45541</v>
      </c>
      <c r="J1924" s="253">
        <v>0</v>
      </c>
      <c r="K1924" s="214">
        <v>-2500</v>
      </c>
      <c r="L1924" s="250">
        <f t="shared" si="29"/>
        <v>4023756.8233181816</v>
      </c>
      <c r="M1924" s="270"/>
    </row>
    <row r="1925" spans="2:13" x14ac:dyDescent="0.25">
      <c r="B1925" s="46">
        <f>SUBTOTAL(103,$C$10:C1925)</f>
        <v>1916</v>
      </c>
      <c r="C1925" s="157" t="s">
        <v>1203</v>
      </c>
      <c r="D1925" s="157"/>
      <c r="E1925" s="157"/>
      <c r="F1925" s="157"/>
      <c r="G1925" s="212"/>
      <c r="H1925" s="209"/>
      <c r="I1925" s="241">
        <v>45541</v>
      </c>
      <c r="J1925" s="253">
        <v>0</v>
      </c>
      <c r="K1925" s="214">
        <v>-2500</v>
      </c>
      <c r="L1925" s="250">
        <f t="shared" si="29"/>
        <v>4021256.8233181816</v>
      </c>
      <c r="M1925" s="270"/>
    </row>
    <row r="1926" spans="2:13" x14ac:dyDescent="0.25">
      <c r="B1926" s="46">
        <f>SUBTOTAL(103,$C$10:C1926)</f>
        <v>1917</v>
      </c>
      <c r="C1926" s="157" t="s">
        <v>1204</v>
      </c>
      <c r="D1926" s="157"/>
      <c r="E1926" s="157"/>
      <c r="F1926" s="157"/>
      <c r="G1926" s="212"/>
      <c r="H1926" s="209"/>
      <c r="I1926" s="241">
        <v>45541</v>
      </c>
      <c r="J1926" s="253">
        <v>0</v>
      </c>
      <c r="K1926" s="214">
        <v>-2500</v>
      </c>
      <c r="L1926" s="250">
        <f t="shared" si="29"/>
        <v>4018756.8233181816</v>
      </c>
      <c r="M1926" s="270"/>
    </row>
    <row r="1927" spans="2:13" x14ac:dyDescent="0.25">
      <c r="B1927" s="46">
        <f>SUBTOTAL(103,$C$10:C1927)</f>
        <v>1918</v>
      </c>
      <c r="C1927" s="157" t="s">
        <v>1205</v>
      </c>
      <c r="D1927" s="157"/>
      <c r="E1927" s="157"/>
      <c r="F1927" s="157"/>
      <c r="G1927" s="212"/>
      <c r="H1927" s="209"/>
      <c r="I1927" s="241">
        <v>45541</v>
      </c>
      <c r="J1927" s="253">
        <v>0</v>
      </c>
      <c r="K1927" s="214">
        <v>-3000</v>
      </c>
      <c r="L1927" s="250">
        <f t="shared" si="29"/>
        <v>4015756.8233181816</v>
      </c>
      <c r="M1927" s="270"/>
    </row>
    <row r="1928" spans="2:13" x14ac:dyDescent="0.25">
      <c r="B1928" s="46">
        <f>SUBTOTAL(103,$C$10:C1928)</f>
        <v>1919</v>
      </c>
      <c r="C1928" s="157" t="s">
        <v>1206</v>
      </c>
      <c r="D1928" s="157"/>
      <c r="E1928" s="157"/>
      <c r="F1928" s="157"/>
      <c r="G1928" s="212"/>
      <c r="H1928" s="209"/>
      <c r="I1928" s="241">
        <v>45541</v>
      </c>
      <c r="J1928" s="253">
        <v>0</v>
      </c>
      <c r="K1928" s="214">
        <v>-2500</v>
      </c>
      <c r="L1928" s="250">
        <f t="shared" si="29"/>
        <v>4013256.8233181816</v>
      </c>
      <c r="M1928" s="270"/>
    </row>
    <row r="1929" spans="2:13" x14ac:dyDescent="0.25">
      <c r="B1929" s="46">
        <f>SUBTOTAL(103,$C$10:C1929)</f>
        <v>1920</v>
      </c>
      <c r="C1929" s="157" t="s">
        <v>1207</v>
      </c>
      <c r="D1929" s="157"/>
      <c r="E1929" s="157"/>
      <c r="F1929" s="157"/>
      <c r="G1929" s="212"/>
      <c r="H1929" s="209"/>
      <c r="I1929" s="241">
        <v>45541</v>
      </c>
      <c r="J1929" s="253">
        <v>0</v>
      </c>
      <c r="K1929" s="214">
        <v>-2500</v>
      </c>
      <c r="L1929" s="250">
        <f t="shared" si="29"/>
        <v>4010756.8233181816</v>
      </c>
      <c r="M1929" s="270"/>
    </row>
    <row r="1930" spans="2:13" x14ac:dyDescent="0.25">
      <c r="B1930" s="46">
        <f>SUBTOTAL(103,$C$10:C1930)</f>
        <v>1921</v>
      </c>
      <c r="C1930" s="157" t="s">
        <v>1208</v>
      </c>
      <c r="D1930" s="157"/>
      <c r="E1930" s="157"/>
      <c r="F1930" s="157"/>
      <c r="G1930" s="212"/>
      <c r="H1930" s="209"/>
      <c r="I1930" s="241">
        <v>45541</v>
      </c>
      <c r="J1930" s="253">
        <v>0</v>
      </c>
      <c r="K1930" s="214">
        <v>-2500</v>
      </c>
      <c r="L1930" s="250">
        <f t="shared" si="29"/>
        <v>4008256.8233181816</v>
      </c>
      <c r="M1930" s="270"/>
    </row>
    <row r="1931" spans="2:13" x14ac:dyDescent="0.25">
      <c r="B1931" s="46">
        <f>SUBTOTAL(103,$C$10:C1931)</f>
        <v>1922</v>
      </c>
      <c r="C1931" s="157" t="s">
        <v>1209</v>
      </c>
      <c r="D1931" s="157"/>
      <c r="E1931" s="157"/>
      <c r="F1931" s="157"/>
      <c r="G1931" s="212"/>
      <c r="H1931" s="209"/>
      <c r="I1931" s="241">
        <v>45541</v>
      </c>
      <c r="J1931" s="253">
        <v>0</v>
      </c>
      <c r="K1931" s="214">
        <v>-3000</v>
      </c>
      <c r="L1931" s="250">
        <f t="shared" si="29"/>
        <v>4005256.8233181816</v>
      </c>
      <c r="M1931" s="270"/>
    </row>
    <row r="1932" spans="2:13" x14ac:dyDescent="0.25">
      <c r="B1932" s="46">
        <f>SUBTOTAL(103,$C$10:C1932)</f>
        <v>1923</v>
      </c>
      <c r="C1932" s="157" t="s">
        <v>1210</v>
      </c>
      <c r="D1932" s="157"/>
      <c r="E1932" s="157"/>
      <c r="F1932" s="157"/>
      <c r="G1932" s="212"/>
      <c r="H1932" s="209"/>
      <c r="I1932" s="241">
        <v>45541</v>
      </c>
      <c r="J1932" s="253">
        <v>0</v>
      </c>
      <c r="K1932" s="214">
        <v>-3000</v>
      </c>
      <c r="L1932" s="250">
        <f t="shared" si="29"/>
        <v>4002256.8233181816</v>
      </c>
      <c r="M1932" s="270"/>
    </row>
    <row r="1933" spans="2:13" x14ac:dyDescent="0.25">
      <c r="B1933" s="46">
        <f>SUBTOTAL(103,$C$10:C1933)</f>
        <v>1924</v>
      </c>
      <c r="C1933" s="157" t="s">
        <v>1211</v>
      </c>
      <c r="D1933" s="157"/>
      <c r="E1933" s="157"/>
      <c r="F1933" s="157"/>
      <c r="G1933" s="212"/>
      <c r="H1933" s="209"/>
      <c r="I1933" s="241">
        <v>45541</v>
      </c>
      <c r="J1933" s="253">
        <v>0</v>
      </c>
      <c r="K1933" s="214">
        <v>-3500</v>
      </c>
      <c r="L1933" s="250">
        <f t="shared" ref="L1933:L1996" si="30">J1933+L1932+K1933</f>
        <v>3998756.8233181816</v>
      </c>
      <c r="M1933" s="270"/>
    </row>
    <row r="1934" spans="2:13" x14ac:dyDescent="0.25">
      <c r="B1934" s="46">
        <f>SUBTOTAL(103,$C$10:C1934)</f>
        <v>1925</v>
      </c>
      <c r="C1934" s="157" t="s">
        <v>1212</v>
      </c>
      <c r="D1934" s="157"/>
      <c r="E1934" s="157"/>
      <c r="F1934" s="157"/>
      <c r="G1934" s="212"/>
      <c r="H1934" s="209"/>
      <c r="I1934" s="241">
        <v>45541</v>
      </c>
      <c r="J1934" s="253">
        <v>0</v>
      </c>
      <c r="K1934" s="214">
        <v>-2100</v>
      </c>
      <c r="L1934" s="250">
        <f t="shared" si="30"/>
        <v>3996656.8233181816</v>
      </c>
      <c r="M1934" s="270"/>
    </row>
    <row r="1935" spans="2:13" x14ac:dyDescent="0.25">
      <c r="B1935" s="46">
        <f>SUBTOTAL(103,$C$10:C1935)</f>
        <v>1926</v>
      </c>
      <c r="C1935" s="157" t="s">
        <v>1213</v>
      </c>
      <c r="D1935" s="157"/>
      <c r="E1935" s="157"/>
      <c r="F1935" s="157"/>
      <c r="G1935" s="212"/>
      <c r="H1935" s="209"/>
      <c r="I1935" s="241">
        <v>45541</v>
      </c>
      <c r="J1935" s="253">
        <v>0</v>
      </c>
      <c r="K1935" s="214">
        <v>-3500</v>
      </c>
      <c r="L1935" s="250">
        <f t="shared" si="30"/>
        <v>3993156.8233181816</v>
      </c>
      <c r="M1935" s="270"/>
    </row>
    <row r="1936" spans="2:13" x14ac:dyDescent="0.25">
      <c r="B1936" s="46">
        <f>SUBTOTAL(103,$C$10:C1936)</f>
        <v>1927</v>
      </c>
      <c r="C1936" s="157" t="s">
        <v>1214</v>
      </c>
      <c r="D1936" s="157"/>
      <c r="E1936" s="157"/>
      <c r="F1936" s="157"/>
      <c r="G1936" s="212"/>
      <c r="H1936" s="209"/>
      <c r="I1936" s="241">
        <v>45541</v>
      </c>
      <c r="J1936" s="253">
        <v>0</v>
      </c>
      <c r="K1936" s="214">
        <v>-2500</v>
      </c>
      <c r="L1936" s="250">
        <f t="shared" si="30"/>
        <v>3990656.8233181816</v>
      </c>
      <c r="M1936" s="270"/>
    </row>
    <row r="1937" spans="2:13" x14ac:dyDescent="0.25">
      <c r="B1937" s="46">
        <f>SUBTOTAL(103,$C$10:C1937)</f>
        <v>1928</v>
      </c>
      <c r="C1937" s="157" t="s">
        <v>1215</v>
      </c>
      <c r="D1937" s="157"/>
      <c r="E1937" s="157"/>
      <c r="F1937" s="157"/>
      <c r="G1937" s="212"/>
      <c r="H1937" s="209"/>
      <c r="I1937" s="241">
        <v>45541</v>
      </c>
      <c r="J1937" s="253">
        <v>0</v>
      </c>
      <c r="K1937" s="214">
        <v>-3000</v>
      </c>
      <c r="L1937" s="250">
        <f t="shared" si="30"/>
        <v>3987656.8233181816</v>
      </c>
      <c r="M1937" s="270"/>
    </row>
    <row r="1938" spans="2:13" x14ac:dyDescent="0.25">
      <c r="B1938" s="46">
        <f>SUBTOTAL(103,$C$10:C1938)</f>
        <v>1929</v>
      </c>
      <c r="C1938" s="157" t="s">
        <v>1216</v>
      </c>
      <c r="D1938" s="157"/>
      <c r="E1938" s="157"/>
      <c r="F1938" s="157"/>
      <c r="G1938" s="212"/>
      <c r="H1938" s="209"/>
      <c r="I1938" s="241">
        <v>45541</v>
      </c>
      <c r="J1938" s="253">
        <v>0</v>
      </c>
      <c r="K1938" s="214">
        <v>-2500</v>
      </c>
      <c r="L1938" s="250">
        <f t="shared" si="30"/>
        <v>3985156.8233181816</v>
      </c>
      <c r="M1938" s="270"/>
    </row>
    <row r="1939" spans="2:13" x14ac:dyDescent="0.25">
      <c r="B1939" s="46">
        <f>SUBTOTAL(103,$C$10:C1939)</f>
        <v>1930</v>
      </c>
      <c r="C1939" s="157" t="s">
        <v>1217</v>
      </c>
      <c r="D1939" s="157"/>
      <c r="E1939" s="157"/>
      <c r="F1939" s="157"/>
      <c r="G1939" s="212"/>
      <c r="H1939" s="209"/>
      <c r="I1939" s="241">
        <v>45541</v>
      </c>
      <c r="J1939" s="253">
        <v>0</v>
      </c>
      <c r="K1939" s="214">
        <v>-2500</v>
      </c>
      <c r="L1939" s="250">
        <f t="shared" si="30"/>
        <v>3982656.8233181816</v>
      </c>
      <c r="M1939" s="270"/>
    </row>
    <row r="1940" spans="2:13" x14ac:dyDescent="0.25">
      <c r="B1940" s="46">
        <f>SUBTOTAL(103,$C$10:C1940)</f>
        <v>1931</v>
      </c>
      <c r="C1940" s="157" t="s">
        <v>1218</v>
      </c>
      <c r="D1940" s="157"/>
      <c r="E1940" s="157"/>
      <c r="F1940" s="157"/>
      <c r="G1940" s="212"/>
      <c r="H1940" s="209"/>
      <c r="I1940" s="241">
        <v>45541</v>
      </c>
      <c r="J1940" s="253">
        <v>0</v>
      </c>
      <c r="K1940" s="214">
        <v>-2500</v>
      </c>
      <c r="L1940" s="250">
        <f t="shared" si="30"/>
        <v>3980156.8233181816</v>
      </c>
      <c r="M1940" s="270"/>
    </row>
    <row r="1941" spans="2:13" x14ac:dyDescent="0.25">
      <c r="B1941" s="46">
        <f>SUBTOTAL(103,$C$10:C1941)</f>
        <v>1932</v>
      </c>
      <c r="C1941" s="157" t="s">
        <v>1219</v>
      </c>
      <c r="D1941" s="157"/>
      <c r="E1941" s="157"/>
      <c r="F1941" s="157"/>
      <c r="G1941" s="212"/>
      <c r="H1941" s="209"/>
      <c r="I1941" s="241">
        <v>45541</v>
      </c>
      <c r="J1941" s="253">
        <v>0</v>
      </c>
      <c r="K1941" s="214">
        <v>0</v>
      </c>
      <c r="L1941" s="250">
        <f t="shared" si="30"/>
        <v>3980156.8233181816</v>
      </c>
      <c r="M1941" s="270"/>
    </row>
    <row r="1942" spans="2:13" x14ac:dyDescent="0.25">
      <c r="B1942" s="46">
        <f>SUBTOTAL(103,$C$10:C1942)</f>
        <v>1933</v>
      </c>
      <c r="C1942" s="157" t="s">
        <v>1220</v>
      </c>
      <c r="D1942" s="157"/>
      <c r="E1942" s="157"/>
      <c r="F1942" s="157"/>
      <c r="G1942" s="212"/>
      <c r="H1942" s="209"/>
      <c r="I1942" s="241">
        <v>45541</v>
      </c>
      <c r="J1942" s="253">
        <v>0</v>
      </c>
      <c r="K1942" s="214">
        <v>-3000</v>
      </c>
      <c r="L1942" s="250">
        <f t="shared" si="30"/>
        <v>3977156.8233181816</v>
      </c>
      <c r="M1942" s="270"/>
    </row>
    <row r="1943" spans="2:13" x14ac:dyDescent="0.25">
      <c r="B1943" s="46">
        <f>SUBTOTAL(103,$C$10:C1943)</f>
        <v>1934</v>
      </c>
      <c r="C1943" s="157" t="s">
        <v>1221</v>
      </c>
      <c r="D1943" s="157"/>
      <c r="E1943" s="157"/>
      <c r="F1943" s="157"/>
      <c r="G1943" s="212"/>
      <c r="H1943" s="209"/>
      <c r="I1943" s="241">
        <v>45541</v>
      </c>
      <c r="J1943" s="253">
        <v>0</v>
      </c>
      <c r="K1943" s="214">
        <v>-2500</v>
      </c>
      <c r="L1943" s="250">
        <f t="shared" si="30"/>
        <v>3974656.8233181816</v>
      </c>
      <c r="M1943" s="270"/>
    </row>
    <row r="1944" spans="2:13" x14ac:dyDescent="0.25">
      <c r="B1944" s="46">
        <f>SUBTOTAL(103,$C$10:C1944)</f>
        <v>1935</v>
      </c>
      <c r="C1944" s="157" t="s">
        <v>1222</v>
      </c>
      <c r="D1944" s="157"/>
      <c r="E1944" s="157"/>
      <c r="F1944" s="157"/>
      <c r="G1944" s="212"/>
      <c r="H1944" s="209"/>
      <c r="I1944" s="241">
        <v>45541</v>
      </c>
      <c r="J1944" s="253">
        <v>0</v>
      </c>
      <c r="K1944" s="214">
        <v>-3000</v>
      </c>
      <c r="L1944" s="250">
        <f t="shared" si="30"/>
        <v>3971656.8233181816</v>
      </c>
      <c r="M1944" s="270"/>
    </row>
    <row r="1945" spans="2:13" x14ac:dyDescent="0.25">
      <c r="B1945" s="46">
        <f>SUBTOTAL(103,$C$10:C1945)</f>
        <v>1936</v>
      </c>
      <c r="C1945" s="157" t="s">
        <v>1223</v>
      </c>
      <c r="D1945" s="157"/>
      <c r="E1945" s="157"/>
      <c r="F1945" s="157"/>
      <c r="G1945" s="212"/>
      <c r="H1945" s="209"/>
      <c r="I1945" s="241">
        <v>45541</v>
      </c>
      <c r="J1945" s="253">
        <v>0</v>
      </c>
      <c r="K1945" s="214">
        <v>-3500</v>
      </c>
      <c r="L1945" s="250">
        <f t="shared" si="30"/>
        <v>3968156.8233181816</v>
      </c>
      <c r="M1945" s="270"/>
    </row>
    <row r="1946" spans="2:13" x14ac:dyDescent="0.25">
      <c r="B1946" s="46">
        <f>SUBTOTAL(103,$C$10:C1946)</f>
        <v>1937</v>
      </c>
      <c r="C1946" s="157" t="s">
        <v>1224</v>
      </c>
      <c r="D1946" s="157"/>
      <c r="E1946" s="157"/>
      <c r="F1946" s="157"/>
      <c r="G1946" s="212"/>
      <c r="H1946" s="209"/>
      <c r="I1946" s="241">
        <v>45541</v>
      </c>
      <c r="J1946" s="253">
        <v>0</v>
      </c>
      <c r="K1946" s="214">
        <v>-3500</v>
      </c>
      <c r="L1946" s="250">
        <f t="shared" si="30"/>
        <v>3964656.8233181816</v>
      </c>
      <c r="M1946" s="270"/>
    </row>
    <row r="1947" spans="2:13" x14ac:dyDescent="0.25">
      <c r="B1947" s="46">
        <f>SUBTOTAL(103,$C$10:C1947)</f>
        <v>1938</v>
      </c>
      <c r="C1947" s="157" t="s">
        <v>1225</v>
      </c>
      <c r="D1947" s="157"/>
      <c r="E1947" s="157"/>
      <c r="F1947" s="157"/>
      <c r="G1947" s="212"/>
      <c r="H1947" s="209"/>
      <c r="I1947" s="241">
        <v>45541</v>
      </c>
      <c r="J1947" s="253">
        <v>0</v>
      </c>
      <c r="K1947" s="214">
        <v>-2500</v>
      </c>
      <c r="L1947" s="250">
        <f t="shared" si="30"/>
        <v>3962156.8233181816</v>
      </c>
      <c r="M1947" s="270"/>
    </row>
    <row r="1948" spans="2:13" x14ac:dyDescent="0.25">
      <c r="B1948" s="46">
        <f>SUBTOTAL(103,$C$10:C1948)</f>
        <v>1939</v>
      </c>
      <c r="C1948" s="157" t="s">
        <v>1226</v>
      </c>
      <c r="D1948" s="157"/>
      <c r="E1948" s="157"/>
      <c r="F1948" s="157"/>
      <c r="G1948" s="212"/>
      <c r="H1948" s="209"/>
      <c r="I1948" s="241">
        <v>45541</v>
      </c>
      <c r="J1948" s="253">
        <v>0</v>
      </c>
      <c r="K1948" s="214">
        <v>-2500</v>
      </c>
      <c r="L1948" s="250">
        <f t="shared" si="30"/>
        <v>3959656.8233181816</v>
      </c>
      <c r="M1948" s="270"/>
    </row>
    <row r="1949" spans="2:13" x14ac:dyDescent="0.25">
      <c r="B1949" s="46">
        <f>SUBTOTAL(103,$C$10:C1949)</f>
        <v>1940</v>
      </c>
      <c r="C1949" s="157" t="s">
        <v>1227</v>
      </c>
      <c r="D1949" s="157"/>
      <c r="E1949" s="157"/>
      <c r="F1949" s="157"/>
      <c r="G1949" s="212"/>
      <c r="H1949" s="209"/>
      <c r="I1949" s="241">
        <v>45541</v>
      </c>
      <c r="J1949" s="253">
        <v>0</v>
      </c>
      <c r="K1949" s="214">
        <v>-2500</v>
      </c>
      <c r="L1949" s="250">
        <f t="shared" si="30"/>
        <v>3957156.8233181816</v>
      </c>
      <c r="M1949" s="270"/>
    </row>
    <row r="1950" spans="2:13" x14ac:dyDescent="0.25">
      <c r="B1950" s="46">
        <f>SUBTOTAL(103,$C$10:C1950)</f>
        <v>1941</v>
      </c>
      <c r="C1950" s="157" t="s">
        <v>1228</v>
      </c>
      <c r="D1950" s="157"/>
      <c r="E1950" s="157"/>
      <c r="F1950" s="157"/>
      <c r="G1950" s="212"/>
      <c r="H1950" s="209"/>
      <c r="I1950" s="241">
        <v>45541</v>
      </c>
      <c r="J1950" s="253">
        <v>0</v>
      </c>
      <c r="K1950" s="214">
        <v>-3000</v>
      </c>
      <c r="L1950" s="250">
        <f t="shared" si="30"/>
        <v>3954156.8233181816</v>
      </c>
      <c r="M1950" s="270"/>
    </row>
    <row r="1951" spans="2:13" x14ac:dyDescent="0.25">
      <c r="B1951" s="46">
        <f>SUBTOTAL(103,$C$10:C1951)</f>
        <v>1942</v>
      </c>
      <c r="C1951" s="157" t="s">
        <v>1229</v>
      </c>
      <c r="D1951" s="157"/>
      <c r="E1951" s="157"/>
      <c r="F1951" s="157"/>
      <c r="G1951" s="212"/>
      <c r="H1951" s="209"/>
      <c r="I1951" s="241">
        <v>45541</v>
      </c>
      <c r="J1951" s="253">
        <v>0</v>
      </c>
      <c r="K1951" s="214">
        <v>-2500</v>
      </c>
      <c r="L1951" s="250">
        <f t="shared" si="30"/>
        <v>3951656.8233181816</v>
      </c>
      <c r="M1951" s="270"/>
    </row>
    <row r="1952" spans="2:13" x14ac:dyDescent="0.25">
      <c r="B1952" s="46">
        <f>SUBTOTAL(103,$C$10:C1952)</f>
        <v>1943</v>
      </c>
      <c r="C1952" s="157" t="s">
        <v>1230</v>
      </c>
      <c r="D1952" s="157"/>
      <c r="E1952" s="157"/>
      <c r="F1952" s="157"/>
      <c r="G1952" s="212"/>
      <c r="H1952" s="209"/>
      <c r="I1952" s="241">
        <v>45541</v>
      </c>
      <c r="J1952" s="253">
        <v>0</v>
      </c>
      <c r="K1952" s="214">
        <v>-3000</v>
      </c>
      <c r="L1952" s="250">
        <f t="shared" si="30"/>
        <v>3948656.8233181816</v>
      </c>
      <c r="M1952" s="270"/>
    </row>
    <row r="1953" spans="2:13" x14ac:dyDescent="0.25">
      <c r="B1953" s="46">
        <f>SUBTOTAL(103,$C$10:C1953)</f>
        <v>1944</v>
      </c>
      <c r="C1953" s="157" t="s">
        <v>1231</v>
      </c>
      <c r="D1953" s="157"/>
      <c r="E1953" s="157"/>
      <c r="F1953" s="157"/>
      <c r="G1953" s="212"/>
      <c r="H1953" s="209"/>
      <c r="I1953" s="241">
        <v>45541</v>
      </c>
      <c r="J1953" s="253">
        <v>0</v>
      </c>
      <c r="K1953" s="214">
        <v>-4000</v>
      </c>
      <c r="L1953" s="250">
        <f t="shared" si="30"/>
        <v>3944656.8233181816</v>
      </c>
      <c r="M1953" s="270"/>
    </row>
    <row r="1954" spans="2:13" x14ac:dyDescent="0.25">
      <c r="B1954" s="46">
        <f>SUBTOTAL(103,$C$10:C1954)</f>
        <v>1945</v>
      </c>
      <c r="C1954" s="157" t="s">
        <v>1232</v>
      </c>
      <c r="D1954" s="157"/>
      <c r="E1954" s="157"/>
      <c r="F1954" s="157"/>
      <c r="G1954" s="212"/>
      <c r="H1954" s="209"/>
      <c r="I1954" s="241">
        <v>45541</v>
      </c>
      <c r="J1954" s="253">
        <v>0</v>
      </c>
      <c r="K1954" s="214">
        <v>-3500</v>
      </c>
      <c r="L1954" s="250">
        <f t="shared" si="30"/>
        <v>3941156.8233181816</v>
      </c>
      <c r="M1954" s="270"/>
    </row>
    <row r="1955" spans="2:13" x14ac:dyDescent="0.25">
      <c r="B1955" s="46">
        <f>SUBTOTAL(103,$C$10:C1955)</f>
        <v>1946</v>
      </c>
      <c r="C1955" s="157" t="s">
        <v>1233</v>
      </c>
      <c r="D1955" s="157"/>
      <c r="E1955" s="157"/>
      <c r="F1955" s="157"/>
      <c r="G1955" s="212"/>
      <c r="H1955" s="209"/>
      <c r="I1955" s="241">
        <v>45541</v>
      </c>
      <c r="J1955" s="253">
        <v>0</v>
      </c>
      <c r="K1955" s="214">
        <v>-3000</v>
      </c>
      <c r="L1955" s="250">
        <f t="shared" si="30"/>
        <v>3938156.8233181816</v>
      </c>
      <c r="M1955" s="270"/>
    </row>
    <row r="1956" spans="2:13" x14ac:dyDescent="0.25">
      <c r="B1956" s="46">
        <f>SUBTOTAL(103,$C$10:C1956)</f>
        <v>1947</v>
      </c>
      <c r="C1956" s="157" t="s">
        <v>1234</v>
      </c>
      <c r="D1956" s="157"/>
      <c r="E1956" s="157"/>
      <c r="F1956" s="157"/>
      <c r="G1956" s="212"/>
      <c r="H1956" s="209"/>
      <c r="I1956" s="241">
        <v>45541</v>
      </c>
      <c r="J1956" s="253">
        <v>0</v>
      </c>
      <c r="K1956" s="214">
        <v>-3000</v>
      </c>
      <c r="L1956" s="250">
        <f t="shared" si="30"/>
        <v>3935156.8233181816</v>
      </c>
      <c r="M1956" s="270"/>
    </row>
    <row r="1957" spans="2:13" x14ac:dyDescent="0.25">
      <c r="B1957" s="46">
        <f>SUBTOTAL(103,$C$10:C1957)</f>
        <v>1948</v>
      </c>
      <c r="C1957" s="157" t="s">
        <v>1235</v>
      </c>
      <c r="D1957" s="157"/>
      <c r="E1957" s="157"/>
      <c r="F1957" s="157"/>
      <c r="G1957" s="212"/>
      <c r="H1957" s="209"/>
      <c r="I1957" s="241">
        <v>45541</v>
      </c>
      <c r="J1957" s="253">
        <v>0</v>
      </c>
      <c r="K1957" s="214">
        <v>-3000</v>
      </c>
      <c r="L1957" s="250">
        <f t="shared" si="30"/>
        <v>3932156.8233181816</v>
      </c>
      <c r="M1957" s="270"/>
    </row>
    <row r="1958" spans="2:13" x14ac:dyDescent="0.25">
      <c r="B1958" s="46">
        <f>SUBTOTAL(103,$C$10:C1958)</f>
        <v>1949</v>
      </c>
      <c r="C1958" s="157" t="s">
        <v>1236</v>
      </c>
      <c r="D1958" s="157"/>
      <c r="E1958" s="157"/>
      <c r="F1958" s="157"/>
      <c r="G1958" s="212"/>
      <c r="H1958" s="209"/>
      <c r="I1958" s="241">
        <v>45541</v>
      </c>
      <c r="J1958" s="253">
        <v>0</v>
      </c>
      <c r="K1958" s="214">
        <v>-3500</v>
      </c>
      <c r="L1958" s="250">
        <f t="shared" si="30"/>
        <v>3928656.8233181816</v>
      </c>
      <c r="M1958" s="270"/>
    </row>
    <row r="1959" spans="2:13" x14ac:dyDescent="0.25">
      <c r="B1959" s="46">
        <f>SUBTOTAL(103,$C$10:C1959)</f>
        <v>1950</v>
      </c>
      <c r="C1959" s="157" t="s">
        <v>1237</v>
      </c>
      <c r="D1959" s="157"/>
      <c r="E1959" s="157"/>
      <c r="F1959" s="157"/>
      <c r="G1959" s="212"/>
      <c r="H1959" s="209"/>
      <c r="I1959" s="241">
        <v>45541</v>
      </c>
      <c r="J1959" s="253">
        <v>0</v>
      </c>
      <c r="K1959" s="214">
        <v>-3000</v>
      </c>
      <c r="L1959" s="250">
        <f t="shared" si="30"/>
        <v>3925656.8233181816</v>
      </c>
      <c r="M1959" s="270"/>
    </row>
    <row r="1960" spans="2:13" x14ac:dyDescent="0.25">
      <c r="B1960" s="46">
        <f>SUBTOTAL(103,$C$10:C1960)</f>
        <v>1951</v>
      </c>
      <c r="C1960" s="157" t="s">
        <v>1238</v>
      </c>
      <c r="D1960" s="157"/>
      <c r="E1960" s="157"/>
      <c r="F1960" s="157"/>
      <c r="G1960" s="212"/>
      <c r="H1960" s="209"/>
      <c r="I1960" s="241">
        <v>45541</v>
      </c>
      <c r="J1960" s="253">
        <v>0</v>
      </c>
      <c r="K1960" s="214">
        <v>-2500</v>
      </c>
      <c r="L1960" s="250">
        <f t="shared" si="30"/>
        <v>3923156.8233181816</v>
      </c>
      <c r="M1960" s="270"/>
    </row>
    <row r="1961" spans="2:13" x14ac:dyDescent="0.25">
      <c r="B1961" s="46">
        <f>SUBTOTAL(103,$C$10:C1961)</f>
        <v>1952</v>
      </c>
      <c r="C1961" s="157" t="s">
        <v>1239</v>
      </c>
      <c r="D1961" s="157"/>
      <c r="E1961" s="157"/>
      <c r="F1961" s="157"/>
      <c r="G1961" s="212"/>
      <c r="H1961" s="209"/>
      <c r="I1961" s="241">
        <v>45541</v>
      </c>
      <c r="J1961" s="253">
        <v>0</v>
      </c>
      <c r="K1961" s="214">
        <v>-1700</v>
      </c>
      <c r="L1961" s="250">
        <f t="shared" si="30"/>
        <v>3921456.8233181816</v>
      </c>
      <c r="M1961" s="270"/>
    </row>
    <row r="1962" spans="2:13" x14ac:dyDescent="0.25">
      <c r="B1962" s="46">
        <f>SUBTOTAL(103,$C$10:C1962)</f>
        <v>1953</v>
      </c>
      <c r="C1962" s="157" t="s">
        <v>1240</v>
      </c>
      <c r="D1962" s="157"/>
      <c r="E1962" s="157"/>
      <c r="F1962" s="157"/>
      <c r="G1962" s="212"/>
      <c r="H1962" s="209"/>
      <c r="I1962" s="241">
        <v>45541</v>
      </c>
      <c r="J1962" s="253">
        <v>0</v>
      </c>
      <c r="K1962" s="214">
        <v>-3000</v>
      </c>
      <c r="L1962" s="250">
        <f t="shared" si="30"/>
        <v>3918456.8233181816</v>
      </c>
      <c r="M1962" s="270"/>
    </row>
    <row r="1963" spans="2:13" x14ac:dyDescent="0.25">
      <c r="B1963" s="46">
        <f>SUBTOTAL(103,$C$10:C1963)</f>
        <v>1954</v>
      </c>
      <c r="C1963" s="157" t="s">
        <v>764</v>
      </c>
      <c r="D1963" s="157"/>
      <c r="E1963" s="157"/>
      <c r="F1963" s="157"/>
      <c r="G1963" s="212"/>
      <c r="H1963" s="209"/>
      <c r="I1963" s="241">
        <v>45541</v>
      </c>
      <c r="J1963" s="253">
        <v>0</v>
      </c>
      <c r="K1963" s="214">
        <v>-4500</v>
      </c>
      <c r="L1963" s="250">
        <f t="shared" si="30"/>
        <v>3913956.8233181816</v>
      </c>
      <c r="M1963" s="270"/>
    </row>
    <row r="1964" spans="2:13" x14ac:dyDescent="0.25">
      <c r="B1964" s="46">
        <f>SUBTOTAL(103,$C$10:C1964)</f>
        <v>1955</v>
      </c>
      <c r="C1964" s="157" t="s">
        <v>1241</v>
      </c>
      <c r="D1964" s="157"/>
      <c r="E1964" s="157"/>
      <c r="F1964" s="157"/>
      <c r="G1964" s="212"/>
      <c r="H1964" s="209"/>
      <c r="I1964" s="241">
        <v>45541</v>
      </c>
      <c r="J1964" s="253">
        <v>0</v>
      </c>
      <c r="K1964" s="214">
        <v>-3000</v>
      </c>
      <c r="L1964" s="250">
        <f t="shared" si="30"/>
        <v>3910956.8233181816</v>
      </c>
      <c r="M1964" s="270"/>
    </row>
    <row r="1965" spans="2:13" x14ac:dyDescent="0.25">
      <c r="B1965" s="46">
        <f>SUBTOTAL(103,$C$10:C1965)</f>
        <v>1956</v>
      </c>
      <c r="C1965" s="157" t="s">
        <v>1242</v>
      </c>
      <c r="D1965" s="157"/>
      <c r="E1965" s="157"/>
      <c r="F1965" s="157"/>
      <c r="G1965" s="212"/>
      <c r="H1965" s="209"/>
      <c r="I1965" s="241">
        <v>45541</v>
      </c>
      <c r="J1965" s="253">
        <v>0</v>
      </c>
      <c r="K1965" s="214">
        <v>-2500</v>
      </c>
      <c r="L1965" s="250">
        <f t="shared" si="30"/>
        <v>3908456.8233181816</v>
      </c>
      <c r="M1965" s="270"/>
    </row>
    <row r="1966" spans="2:13" x14ac:dyDescent="0.25">
      <c r="B1966" s="46">
        <f>SUBTOTAL(103,$C$10:C1966)</f>
        <v>1957</v>
      </c>
      <c r="C1966" s="157" t="s">
        <v>711</v>
      </c>
      <c r="D1966" s="157"/>
      <c r="E1966" s="157"/>
      <c r="F1966" s="157"/>
      <c r="G1966" s="212"/>
      <c r="H1966" s="209"/>
      <c r="I1966" s="241">
        <v>45541</v>
      </c>
      <c r="J1966" s="253">
        <v>0</v>
      </c>
      <c r="K1966" s="214">
        <v>-2800</v>
      </c>
      <c r="L1966" s="250">
        <f t="shared" si="30"/>
        <v>3905656.8233181816</v>
      </c>
      <c r="M1966" s="270"/>
    </row>
    <row r="1967" spans="2:13" x14ac:dyDescent="0.25">
      <c r="B1967" s="46">
        <f>SUBTOTAL(103,$C$10:C1967)</f>
        <v>1958</v>
      </c>
      <c r="C1967" s="157" t="s">
        <v>1243</v>
      </c>
      <c r="D1967" s="157"/>
      <c r="E1967" s="157"/>
      <c r="F1967" s="157"/>
      <c r="G1967" s="212"/>
      <c r="H1967" s="209"/>
      <c r="I1967" s="241">
        <v>45541</v>
      </c>
      <c r="J1967" s="253">
        <v>0</v>
      </c>
      <c r="K1967" s="214">
        <v>-2500</v>
      </c>
      <c r="L1967" s="250">
        <f t="shared" si="30"/>
        <v>3903156.8233181816</v>
      </c>
      <c r="M1967" s="270"/>
    </row>
    <row r="1968" spans="2:13" x14ac:dyDescent="0.25">
      <c r="B1968" s="46">
        <f>SUBTOTAL(103,$C$10:C1968)</f>
        <v>1959</v>
      </c>
      <c r="C1968" s="157" t="s">
        <v>1244</v>
      </c>
      <c r="D1968" s="157"/>
      <c r="E1968" s="157"/>
      <c r="F1968" s="157"/>
      <c r="G1968" s="212"/>
      <c r="H1968" s="209"/>
      <c r="I1968" s="241">
        <v>45541</v>
      </c>
      <c r="J1968" s="253">
        <v>0</v>
      </c>
      <c r="K1968" s="214">
        <v>-3500</v>
      </c>
      <c r="L1968" s="250">
        <f t="shared" si="30"/>
        <v>3899656.8233181816</v>
      </c>
      <c r="M1968" s="270"/>
    </row>
    <row r="1969" spans="2:13" x14ac:dyDescent="0.25">
      <c r="B1969" s="46">
        <f>SUBTOTAL(103,$C$10:C1969)</f>
        <v>1960</v>
      </c>
      <c r="C1969" s="157" t="s">
        <v>1245</v>
      </c>
      <c r="D1969" s="157"/>
      <c r="E1969" s="157"/>
      <c r="F1969" s="157"/>
      <c r="G1969" s="212"/>
      <c r="H1969" s="209"/>
      <c r="I1969" s="241">
        <v>45541</v>
      </c>
      <c r="J1969" s="253">
        <v>0</v>
      </c>
      <c r="K1969" s="214">
        <v>-3000</v>
      </c>
      <c r="L1969" s="250">
        <f t="shared" si="30"/>
        <v>3896656.8233181816</v>
      </c>
      <c r="M1969" s="270"/>
    </row>
    <row r="1970" spans="2:13" x14ac:dyDescent="0.25">
      <c r="B1970" s="46">
        <f>SUBTOTAL(103,$C$10:C1970)</f>
        <v>1961</v>
      </c>
      <c r="C1970" s="157" t="s">
        <v>1246</v>
      </c>
      <c r="D1970" s="157"/>
      <c r="E1970" s="157"/>
      <c r="F1970" s="157"/>
      <c r="G1970" s="212"/>
      <c r="H1970" s="209"/>
      <c r="I1970" s="241">
        <v>45541</v>
      </c>
      <c r="J1970" s="253">
        <v>0</v>
      </c>
      <c r="K1970" s="214">
        <v>-2500</v>
      </c>
      <c r="L1970" s="250">
        <f t="shared" si="30"/>
        <v>3894156.8233181816</v>
      </c>
      <c r="M1970" s="270"/>
    </row>
    <row r="1971" spans="2:13" x14ac:dyDescent="0.25">
      <c r="B1971" s="46">
        <f>SUBTOTAL(103,$C$10:C1971)</f>
        <v>1962</v>
      </c>
      <c r="C1971" s="157" t="s">
        <v>1247</v>
      </c>
      <c r="D1971" s="157"/>
      <c r="E1971" s="157"/>
      <c r="F1971" s="157"/>
      <c r="G1971" s="212"/>
      <c r="H1971" s="209"/>
      <c r="I1971" s="241">
        <v>45541</v>
      </c>
      <c r="J1971" s="253">
        <v>0</v>
      </c>
      <c r="K1971" s="214">
        <v>-2500</v>
      </c>
      <c r="L1971" s="250">
        <f t="shared" si="30"/>
        <v>3891656.8233181816</v>
      </c>
      <c r="M1971" s="270"/>
    </row>
    <row r="1972" spans="2:13" x14ac:dyDescent="0.25">
      <c r="B1972" s="46">
        <f>SUBTOTAL(103,$C$10:C1972)</f>
        <v>1963</v>
      </c>
      <c r="C1972" s="157" t="s">
        <v>1248</v>
      </c>
      <c r="D1972" s="157"/>
      <c r="E1972" s="157"/>
      <c r="F1972" s="157"/>
      <c r="G1972" s="212"/>
      <c r="H1972" s="209"/>
      <c r="I1972" s="241">
        <v>45541</v>
      </c>
      <c r="J1972" s="253">
        <v>0</v>
      </c>
      <c r="K1972" s="214">
        <v>-3500</v>
      </c>
      <c r="L1972" s="250">
        <f t="shared" si="30"/>
        <v>3888156.8233181816</v>
      </c>
      <c r="M1972" s="270"/>
    </row>
    <row r="1973" spans="2:13" x14ac:dyDescent="0.25">
      <c r="B1973" s="46">
        <f>SUBTOTAL(103,$C$10:C1973)</f>
        <v>1964</v>
      </c>
      <c r="C1973" s="157" t="s">
        <v>1249</v>
      </c>
      <c r="D1973" s="157"/>
      <c r="E1973" s="157"/>
      <c r="F1973" s="157"/>
      <c r="G1973" s="212"/>
      <c r="H1973" s="209"/>
      <c r="I1973" s="241">
        <v>45541</v>
      </c>
      <c r="J1973" s="253">
        <v>0</v>
      </c>
      <c r="K1973" s="214">
        <v>-3000</v>
      </c>
      <c r="L1973" s="250">
        <f t="shared" si="30"/>
        <v>3885156.8233181816</v>
      </c>
      <c r="M1973" s="270"/>
    </row>
    <row r="1974" spans="2:13" x14ac:dyDescent="0.25">
      <c r="B1974" s="46">
        <f>SUBTOTAL(103,$C$10:C1974)</f>
        <v>1965</v>
      </c>
      <c r="C1974" s="157" t="s">
        <v>1192</v>
      </c>
      <c r="D1974" s="157"/>
      <c r="E1974" s="157"/>
      <c r="F1974" s="157"/>
      <c r="G1974" s="212"/>
      <c r="H1974" s="209"/>
      <c r="I1974" s="241">
        <v>45541</v>
      </c>
      <c r="J1974" s="253">
        <v>0</v>
      </c>
      <c r="K1974" s="214">
        <v>-1700</v>
      </c>
      <c r="L1974" s="250">
        <f t="shared" si="30"/>
        <v>3883456.8233181816</v>
      </c>
      <c r="M1974" s="270"/>
    </row>
    <row r="1975" spans="2:13" x14ac:dyDescent="0.25">
      <c r="B1975" s="46">
        <f>SUBTOTAL(103,$C$10:C1975)</f>
        <v>1966</v>
      </c>
      <c r="C1975" s="157" t="s">
        <v>1250</v>
      </c>
      <c r="D1975" s="157"/>
      <c r="E1975" s="157"/>
      <c r="F1975" s="157"/>
      <c r="G1975" s="212"/>
      <c r="H1975" s="209"/>
      <c r="I1975" s="241">
        <v>45541</v>
      </c>
      <c r="J1975" s="253">
        <v>0</v>
      </c>
      <c r="K1975" s="214">
        <v>-3000</v>
      </c>
      <c r="L1975" s="250">
        <f t="shared" si="30"/>
        <v>3880456.8233181816</v>
      </c>
      <c r="M1975" s="270"/>
    </row>
    <row r="1976" spans="2:13" x14ac:dyDescent="0.25">
      <c r="B1976" s="46">
        <f>SUBTOTAL(103,$C$10:C1976)</f>
        <v>1967</v>
      </c>
      <c r="C1976" s="157" t="s">
        <v>1251</v>
      </c>
      <c r="D1976" s="157"/>
      <c r="E1976" s="157"/>
      <c r="F1976" s="157"/>
      <c r="G1976" s="212"/>
      <c r="H1976" s="209"/>
      <c r="I1976" s="241">
        <v>45541</v>
      </c>
      <c r="J1976" s="253">
        <v>0</v>
      </c>
      <c r="K1976" s="214">
        <v>-3500</v>
      </c>
      <c r="L1976" s="250">
        <f t="shared" si="30"/>
        <v>3876956.8233181816</v>
      </c>
      <c r="M1976" s="270"/>
    </row>
    <row r="1977" spans="2:13" x14ac:dyDescent="0.25">
      <c r="B1977" s="46">
        <f>SUBTOTAL(103,$C$10:C1977)</f>
        <v>1968</v>
      </c>
      <c r="C1977" s="157" t="s">
        <v>1252</v>
      </c>
      <c r="D1977" s="157"/>
      <c r="E1977" s="157"/>
      <c r="F1977" s="157"/>
      <c r="G1977" s="212"/>
      <c r="H1977" s="209"/>
      <c r="I1977" s="241">
        <v>45541</v>
      </c>
      <c r="J1977" s="253">
        <v>0</v>
      </c>
      <c r="K1977" s="214">
        <v>-2500</v>
      </c>
      <c r="L1977" s="250">
        <f t="shared" si="30"/>
        <v>3874456.8233181816</v>
      </c>
      <c r="M1977" s="270"/>
    </row>
    <row r="1978" spans="2:13" x14ac:dyDescent="0.25">
      <c r="B1978" s="46">
        <f>SUBTOTAL(103,$C$10:C1978)</f>
        <v>1969</v>
      </c>
      <c r="C1978" s="157" t="s">
        <v>1253</v>
      </c>
      <c r="D1978" s="157"/>
      <c r="E1978" s="157"/>
      <c r="F1978" s="157"/>
      <c r="G1978" s="212"/>
      <c r="H1978" s="209"/>
      <c r="I1978" s="241">
        <v>45541</v>
      </c>
      <c r="J1978" s="253">
        <v>0</v>
      </c>
      <c r="K1978" s="214">
        <v>-2500</v>
      </c>
      <c r="L1978" s="250">
        <f t="shared" si="30"/>
        <v>3871956.8233181816</v>
      </c>
      <c r="M1978" s="270"/>
    </row>
    <row r="1979" spans="2:13" x14ac:dyDescent="0.25">
      <c r="B1979" s="46">
        <f>SUBTOTAL(103,$C$10:C1979)</f>
        <v>1970</v>
      </c>
      <c r="C1979" s="157" t="s">
        <v>1254</v>
      </c>
      <c r="D1979" s="157"/>
      <c r="E1979" s="157"/>
      <c r="F1979" s="157"/>
      <c r="G1979" s="212"/>
      <c r="H1979" s="209"/>
      <c r="I1979" s="241">
        <v>45541</v>
      </c>
      <c r="J1979" s="253">
        <v>0</v>
      </c>
      <c r="K1979" s="214">
        <v>-3500</v>
      </c>
      <c r="L1979" s="250">
        <f t="shared" si="30"/>
        <v>3868456.8233181816</v>
      </c>
      <c r="M1979" s="270"/>
    </row>
    <row r="1980" spans="2:13" x14ac:dyDescent="0.25">
      <c r="B1980" s="46">
        <f>SUBTOTAL(103,$C$10:C1980)</f>
        <v>1971</v>
      </c>
      <c r="C1980" s="157" t="s">
        <v>1255</v>
      </c>
      <c r="D1980" s="157"/>
      <c r="E1980" s="157"/>
      <c r="F1980" s="157"/>
      <c r="G1980" s="212"/>
      <c r="H1980" s="209"/>
      <c r="I1980" s="241">
        <v>45541</v>
      </c>
      <c r="J1980" s="253">
        <v>0</v>
      </c>
      <c r="K1980" s="214">
        <v>-4000</v>
      </c>
      <c r="L1980" s="250">
        <f t="shared" si="30"/>
        <v>3864456.8233181816</v>
      </c>
      <c r="M1980" s="270"/>
    </row>
    <row r="1981" spans="2:13" x14ac:dyDescent="0.25">
      <c r="B1981" s="46">
        <f>SUBTOTAL(103,$C$10:C1981)</f>
        <v>1972</v>
      </c>
      <c r="C1981" s="157" t="s">
        <v>1256</v>
      </c>
      <c r="D1981" s="157"/>
      <c r="E1981" s="157"/>
      <c r="F1981" s="157"/>
      <c r="G1981" s="212"/>
      <c r="H1981" s="209"/>
      <c r="I1981" s="241">
        <v>45541</v>
      </c>
      <c r="J1981" s="253">
        <v>0</v>
      </c>
      <c r="K1981" s="214">
        <v>-3000</v>
      </c>
      <c r="L1981" s="250">
        <f t="shared" si="30"/>
        <v>3861456.8233181816</v>
      </c>
      <c r="M1981" s="270"/>
    </row>
    <row r="1982" spans="2:13" x14ac:dyDescent="0.25">
      <c r="B1982" s="46">
        <f>SUBTOTAL(103,$C$10:C1982)</f>
        <v>1973</v>
      </c>
      <c r="C1982" s="157" t="s">
        <v>1257</v>
      </c>
      <c r="D1982" s="157"/>
      <c r="E1982" s="157"/>
      <c r="F1982" s="157"/>
      <c r="G1982" s="212"/>
      <c r="H1982" s="209"/>
      <c r="I1982" s="241">
        <v>45541</v>
      </c>
      <c r="J1982" s="253">
        <v>0</v>
      </c>
      <c r="K1982" s="214">
        <v>-2500</v>
      </c>
      <c r="L1982" s="250">
        <f t="shared" si="30"/>
        <v>3858956.8233181816</v>
      </c>
      <c r="M1982" s="270"/>
    </row>
    <row r="1983" spans="2:13" x14ac:dyDescent="0.25">
      <c r="B1983" s="46">
        <f>SUBTOTAL(103,$C$10:C1983)</f>
        <v>1974</v>
      </c>
      <c r="C1983" s="157" t="s">
        <v>605</v>
      </c>
      <c r="D1983" s="157"/>
      <c r="E1983" s="157"/>
      <c r="F1983" s="157"/>
      <c r="G1983" s="212"/>
      <c r="H1983" s="209"/>
      <c r="I1983" s="241">
        <v>45541</v>
      </c>
      <c r="J1983" s="253">
        <v>0</v>
      </c>
      <c r="K1983" s="214">
        <v>-4000</v>
      </c>
      <c r="L1983" s="250">
        <f t="shared" si="30"/>
        <v>3854956.8233181816</v>
      </c>
      <c r="M1983" s="270"/>
    </row>
    <row r="1984" spans="2:13" x14ac:dyDescent="0.25">
      <c r="B1984" s="46">
        <f>SUBTOTAL(103,$C$10:C1984)</f>
        <v>1975</v>
      </c>
      <c r="C1984" s="157" t="s">
        <v>1258</v>
      </c>
      <c r="D1984" s="157"/>
      <c r="E1984" s="157"/>
      <c r="F1984" s="157"/>
      <c r="G1984" s="212"/>
      <c r="H1984" s="209"/>
      <c r="I1984" s="241">
        <v>45541</v>
      </c>
      <c r="J1984" s="253">
        <v>0</v>
      </c>
      <c r="K1984" s="214">
        <v>-2500</v>
      </c>
      <c r="L1984" s="250">
        <f t="shared" si="30"/>
        <v>3852456.8233181816</v>
      </c>
      <c r="M1984" s="270"/>
    </row>
    <row r="1985" spans="2:13" x14ac:dyDescent="0.25">
      <c r="B1985" s="46">
        <f>SUBTOTAL(103,$C$10:C1985)</f>
        <v>1976</v>
      </c>
      <c r="C1985" s="157" t="s">
        <v>1259</v>
      </c>
      <c r="D1985" s="157"/>
      <c r="E1985" s="157"/>
      <c r="F1985" s="157"/>
      <c r="G1985" s="212"/>
      <c r="H1985" s="209"/>
      <c r="I1985" s="241">
        <v>45541</v>
      </c>
      <c r="J1985" s="253">
        <v>0</v>
      </c>
      <c r="K1985" s="214">
        <v>-2500</v>
      </c>
      <c r="L1985" s="250">
        <f t="shared" si="30"/>
        <v>3849956.8233181816</v>
      </c>
      <c r="M1985" s="270"/>
    </row>
    <row r="1986" spans="2:13" x14ac:dyDescent="0.25">
      <c r="B1986" s="46">
        <f>SUBTOTAL(103,$C$10:C1986)</f>
        <v>1977</v>
      </c>
      <c r="C1986" s="157" t="s">
        <v>1260</v>
      </c>
      <c r="D1986" s="157"/>
      <c r="E1986" s="157"/>
      <c r="F1986" s="157"/>
      <c r="G1986" s="212"/>
      <c r="H1986" s="209"/>
      <c r="I1986" s="241">
        <v>45541</v>
      </c>
      <c r="J1986" s="253">
        <v>0</v>
      </c>
      <c r="K1986" s="214">
        <v>-2500</v>
      </c>
      <c r="L1986" s="250">
        <f t="shared" si="30"/>
        <v>3847456.8233181816</v>
      </c>
      <c r="M1986" s="270"/>
    </row>
    <row r="1987" spans="2:13" x14ac:dyDescent="0.25">
      <c r="B1987" s="46">
        <f>SUBTOTAL(103,$C$10:C1987)</f>
        <v>1978</v>
      </c>
      <c r="C1987" s="157" t="s">
        <v>1261</v>
      </c>
      <c r="D1987" s="157"/>
      <c r="E1987" s="157"/>
      <c r="F1987" s="157"/>
      <c r="G1987" s="212"/>
      <c r="H1987" s="209"/>
      <c r="I1987" s="241">
        <v>45541</v>
      </c>
      <c r="J1987" s="253">
        <v>0</v>
      </c>
      <c r="K1987" s="214">
        <v>-1700</v>
      </c>
      <c r="L1987" s="250">
        <f t="shared" si="30"/>
        <v>3845756.8233181816</v>
      </c>
      <c r="M1987" s="270"/>
    </row>
    <row r="1988" spans="2:13" x14ac:dyDescent="0.25">
      <c r="B1988" s="46">
        <f>SUBTOTAL(103,$C$10:C1988)</f>
        <v>1979</v>
      </c>
      <c r="C1988" s="157" t="s">
        <v>596</v>
      </c>
      <c r="D1988" s="157"/>
      <c r="E1988" s="157"/>
      <c r="F1988" s="157"/>
      <c r="G1988" s="212"/>
      <c r="H1988" s="209"/>
      <c r="I1988" s="241">
        <v>45541</v>
      </c>
      <c r="J1988" s="253">
        <v>0</v>
      </c>
      <c r="K1988" s="214">
        <v>-4050</v>
      </c>
      <c r="L1988" s="250">
        <f t="shared" si="30"/>
        <v>3841706.8233181816</v>
      </c>
      <c r="M1988" s="270"/>
    </row>
    <row r="1989" spans="2:13" x14ac:dyDescent="0.25">
      <c r="B1989" s="46">
        <f>SUBTOTAL(103,$C$10:C1989)</f>
        <v>1980</v>
      </c>
      <c r="C1989" s="157" t="s">
        <v>763</v>
      </c>
      <c r="D1989" s="157"/>
      <c r="E1989" s="157"/>
      <c r="F1989" s="157"/>
      <c r="G1989" s="212"/>
      <c r="H1989" s="209"/>
      <c r="I1989" s="241">
        <v>45541</v>
      </c>
      <c r="J1989" s="253">
        <v>0</v>
      </c>
      <c r="K1989" s="214">
        <v>-4050</v>
      </c>
      <c r="L1989" s="250">
        <f t="shared" si="30"/>
        <v>3837656.8233181816</v>
      </c>
      <c r="M1989" s="270"/>
    </row>
    <row r="1990" spans="2:13" x14ac:dyDescent="0.25">
      <c r="B1990" s="46">
        <f>SUBTOTAL(103,$C$10:C1990)</f>
        <v>1981</v>
      </c>
      <c r="C1990" s="157" t="s">
        <v>1262</v>
      </c>
      <c r="D1990" s="157"/>
      <c r="E1990" s="157"/>
      <c r="F1990" s="157"/>
      <c r="G1990" s="212"/>
      <c r="H1990" s="209"/>
      <c r="I1990" s="241">
        <v>45541</v>
      </c>
      <c r="J1990" s="253">
        <v>0</v>
      </c>
      <c r="K1990" s="214">
        <v>-3500</v>
      </c>
      <c r="L1990" s="250">
        <f t="shared" si="30"/>
        <v>3834156.8233181816</v>
      </c>
      <c r="M1990" s="270"/>
    </row>
    <row r="1991" spans="2:13" x14ac:dyDescent="0.25">
      <c r="B1991" s="46">
        <f>SUBTOTAL(103,$C$10:C1991)</f>
        <v>1982</v>
      </c>
      <c r="C1991" s="157" t="s">
        <v>1263</v>
      </c>
      <c r="D1991" s="157"/>
      <c r="E1991" s="157"/>
      <c r="F1991" s="157"/>
      <c r="G1991" s="212"/>
      <c r="H1991" s="209"/>
      <c r="I1991" s="241">
        <v>45541</v>
      </c>
      <c r="J1991" s="253">
        <v>0</v>
      </c>
      <c r="K1991" s="214">
        <v>-2500</v>
      </c>
      <c r="L1991" s="250">
        <f t="shared" si="30"/>
        <v>3831656.8233181816</v>
      </c>
      <c r="M1991" s="270"/>
    </row>
    <row r="1992" spans="2:13" x14ac:dyDescent="0.25">
      <c r="B1992" s="46">
        <f>SUBTOTAL(103,$C$10:C1992)</f>
        <v>1983</v>
      </c>
      <c r="C1992" s="157" t="s">
        <v>1264</v>
      </c>
      <c r="D1992" s="157"/>
      <c r="E1992" s="157"/>
      <c r="F1992" s="157"/>
      <c r="G1992" s="212"/>
      <c r="H1992" s="209"/>
      <c r="I1992" s="241">
        <v>45541</v>
      </c>
      <c r="J1992" s="253">
        <v>0</v>
      </c>
      <c r="K1992" s="214">
        <v>-2500</v>
      </c>
      <c r="L1992" s="250">
        <f t="shared" si="30"/>
        <v>3829156.8233181816</v>
      </c>
      <c r="M1992" s="270"/>
    </row>
    <row r="1993" spans="2:13" x14ac:dyDescent="0.25">
      <c r="B1993" s="46">
        <f>SUBTOTAL(103,$C$10:C1993)</f>
        <v>1984</v>
      </c>
      <c r="C1993" s="157" t="s">
        <v>1265</v>
      </c>
      <c r="D1993" s="157"/>
      <c r="E1993" s="157"/>
      <c r="F1993" s="157"/>
      <c r="G1993" s="212"/>
      <c r="H1993" s="209"/>
      <c r="I1993" s="241">
        <v>45541</v>
      </c>
      <c r="J1993" s="253">
        <v>0</v>
      </c>
      <c r="K1993" s="214">
        <v>-1700</v>
      </c>
      <c r="L1993" s="250">
        <f t="shared" si="30"/>
        <v>3827456.8233181816</v>
      </c>
      <c r="M1993" s="270"/>
    </row>
    <row r="1994" spans="2:13" x14ac:dyDescent="0.25">
      <c r="B1994" s="46">
        <f>SUBTOTAL(103,$C$10:C1994)</f>
        <v>1985</v>
      </c>
      <c r="C1994" s="157" t="s">
        <v>1266</v>
      </c>
      <c r="D1994" s="157"/>
      <c r="E1994" s="157"/>
      <c r="F1994" s="157"/>
      <c r="G1994" s="212"/>
      <c r="H1994" s="209"/>
      <c r="I1994" s="241">
        <v>45541</v>
      </c>
      <c r="J1994" s="253">
        <v>0</v>
      </c>
      <c r="K1994" s="214">
        <v>-3500</v>
      </c>
      <c r="L1994" s="250">
        <f t="shared" si="30"/>
        <v>3823956.8233181816</v>
      </c>
      <c r="M1994" s="270"/>
    </row>
    <row r="1995" spans="2:13" x14ac:dyDescent="0.25">
      <c r="B1995" s="46">
        <f>SUBTOTAL(103,$C$10:C1995)</f>
        <v>1986</v>
      </c>
      <c r="C1995" s="157" t="s">
        <v>1267</v>
      </c>
      <c r="D1995" s="157"/>
      <c r="E1995" s="157"/>
      <c r="F1995" s="157"/>
      <c r="G1995" s="212"/>
      <c r="H1995" s="209"/>
      <c r="I1995" s="241">
        <v>45541</v>
      </c>
      <c r="J1995" s="253">
        <v>0</v>
      </c>
      <c r="K1995" s="214">
        <v>-3500</v>
      </c>
      <c r="L1995" s="250">
        <f t="shared" si="30"/>
        <v>3820456.8233181816</v>
      </c>
      <c r="M1995" s="270"/>
    </row>
    <row r="1996" spans="2:13" x14ac:dyDescent="0.25">
      <c r="B1996" s="46">
        <f>SUBTOTAL(103,$C$10:C1996)</f>
        <v>1987</v>
      </c>
      <c r="C1996" s="157" t="s">
        <v>1268</v>
      </c>
      <c r="D1996" s="157"/>
      <c r="E1996" s="157"/>
      <c r="F1996" s="157"/>
      <c r="G1996" s="212"/>
      <c r="H1996" s="209"/>
      <c r="I1996" s="241">
        <v>45541</v>
      </c>
      <c r="J1996" s="253">
        <v>0</v>
      </c>
      <c r="K1996" s="214">
        <v>-3051.2</v>
      </c>
      <c r="L1996" s="250">
        <f t="shared" si="30"/>
        <v>3817405.6233181814</v>
      </c>
      <c r="M1996" s="270"/>
    </row>
    <row r="1997" spans="2:13" x14ac:dyDescent="0.25">
      <c r="B1997" s="46">
        <f>SUBTOTAL(103,$C$10:C1997)</f>
        <v>1988</v>
      </c>
      <c r="C1997" s="157" t="s">
        <v>1269</v>
      </c>
      <c r="D1997" s="157"/>
      <c r="E1997" s="157"/>
      <c r="F1997" s="157"/>
      <c r="G1997" s="212"/>
      <c r="H1997" s="209"/>
      <c r="I1997" s="241">
        <v>45541</v>
      </c>
      <c r="J1997" s="253">
        <v>0</v>
      </c>
      <c r="K1997" s="214">
        <v>-3553</v>
      </c>
      <c r="L1997" s="250">
        <f t="shared" ref="L1997:L2060" si="31">J1997+L1996+K1997</f>
        <v>3813852.6233181814</v>
      </c>
      <c r="M1997" s="270"/>
    </row>
    <row r="1998" spans="2:13" x14ac:dyDescent="0.25">
      <c r="B1998" s="46">
        <f>SUBTOTAL(103,$C$10:C1998)</f>
        <v>1989</v>
      </c>
      <c r="C1998" s="157" t="s">
        <v>1270</v>
      </c>
      <c r="D1998" s="157"/>
      <c r="E1998" s="157"/>
      <c r="F1998" s="157"/>
      <c r="G1998" s="212"/>
      <c r="H1998" s="209"/>
      <c r="I1998" s="241">
        <v>45541</v>
      </c>
      <c r="J1998" s="253">
        <v>0</v>
      </c>
      <c r="K1998" s="214">
        <v>-3051.2</v>
      </c>
      <c r="L1998" s="250">
        <f t="shared" si="31"/>
        <v>3810801.4233181812</v>
      </c>
      <c r="M1998" s="270"/>
    </row>
    <row r="1999" spans="2:13" x14ac:dyDescent="0.25">
      <c r="B1999" s="46">
        <f>SUBTOTAL(103,$C$10:C1999)</f>
        <v>1990</v>
      </c>
      <c r="C1999" s="157" t="s">
        <v>1271</v>
      </c>
      <c r="D1999" s="157"/>
      <c r="E1999" s="157"/>
      <c r="F1999" s="157"/>
      <c r="G1999" s="212"/>
      <c r="H1999" s="209"/>
      <c r="I1999" s="241">
        <v>45541</v>
      </c>
      <c r="J1999" s="253">
        <v>0</v>
      </c>
      <c r="K1999" s="214">
        <v>-3051.2</v>
      </c>
      <c r="L1999" s="250">
        <f t="shared" si="31"/>
        <v>3807750.223318181</v>
      </c>
      <c r="M1999" s="270"/>
    </row>
    <row r="2000" spans="2:13" x14ac:dyDescent="0.25">
      <c r="B2000" s="46">
        <f>SUBTOTAL(103,$C$10:C2000)</f>
        <v>1991</v>
      </c>
      <c r="C2000" s="157" t="s">
        <v>1272</v>
      </c>
      <c r="D2000" s="157"/>
      <c r="E2000" s="157"/>
      <c r="F2000" s="157"/>
      <c r="G2000" s="212"/>
      <c r="H2000" s="209"/>
      <c r="I2000" s="241">
        <v>45541</v>
      </c>
      <c r="J2000" s="253">
        <v>0</v>
      </c>
      <c r="K2000" s="214">
        <v>-2534.1999999999998</v>
      </c>
      <c r="L2000" s="250">
        <f t="shared" si="31"/>
        <v>3805216.0233181808</v>
      </c>
      <c r="M2000" s="270"/>
    </row>
    <row r="2001" spans="2:13" x14ac:dyDescent="0.25">
      <c r="B2001" s="46">
        <f>SUBTOTAL(103,$C$10:C2001)</f>
        <v>1992</v>
      </c>
      <c r="C2001" s="157" t="s">
        <v>1273</v>
      </c>
      <c r="D2001" s="157"/>
      <c r="E2001" s="157"/>
      <c r="F2001" s="157"/>
      <c r="G2001" s="212"/>
      <c r="H2001" s="209"/>
      <c r="I2001" s="241">
        <v>45541</v>
      </c>
      <c r="J2001" s="253">
        <v>0</v>
      </c>
      <c r="K2001" s="214">
        <v>-2534</v>
      </c>
      <c r="L2001" s="250">
        <f t="shared" si="31"/>
        <v>3802682.0233181808</v>
      </c>
      <c r="M2001" s="270"/>
    </row>
    <row r="2002" spans="2:13" x14ac:dyDescent="0.25">
      <c r="B2002" s="46">
        <f>SUBTOTAL(103,$C$10:C2002)</f>
        <v>1993</v>
      </c>
      <c r="C2002" s="157" t="s">
        <v>1274</v>
      </c>
      <c r="D2002" s="157"/>
      <c r="E2002" s="157"/>
      <c r="F2002" s="157"/>
      <c r="G2002" s="212"/>
      <c r="H2002" s="209"/>
      <c r="I2002" s="241">
        <v>45541</v>
      </c>
      <c r="J2002" s="253">
        <v>0</v>
      </c>
      <c r="K2002" s="214">
        <v>-2534.1999999999998</v>
      </c>
      <c r="L2002" s="250">
        <f t="shared" si="31"/>
        <v>3800147.8233181806</v>
      </c>
      <c r="M2002" s="270"/>
    </row>
    <row r="2003" spans="2:13" x14ac:dyDescent="0.25">
      <c r="B2003" s="46">
        <f>SUBTOTAL(103,$C$10:C2003)</f>
        <v>1994</v>
      </c>
      <c r="C2003" s="157" t="s">
        <v>1275</v>
      </c>
      <c r="D2003" s="157"/>
      <c r="E2003" s="157"/>
      <c r="F2003" s="157"/>
      <c r="G2003" s="212"/>
      <c r="H2003" s="209"/>
      <c r="I2003" s="241">
        <v>45541</v>
      </c>
      <c r="J2003" s="253">
        <v>0</v>
      </c>
      <c r="K2003" s="214">
        <v>-2534.1999999999998</v>
      </c>
      <c r="L2003" s="250">
        <f t="shared" si="31"/>
        <v>3797613.6233181804</v>
      </c>
      <c r="M2003" s="270"/>
    </row>
    <row r="2004" spans="2:13" x14ac:dyDescent="0.25">
      <c r="B2004" s="46">
        <f>SUBTOTAL(103,$C$10:C2004)</f>
        <v>1995</v>
      </c>
      <c r="C2004" s="157" t="s">
        <v>1276</v>
      </c>
      <c r="D2004" s="157"/>
      <c r="E2004" s="157"/>
      <c r="F2004" s="157"/>
      <c r="G2004" s="212"/>
      <c r="H2004" s="209"/>
      <c r="I2004" s="241">
        <v>45541</v>
      </c>
      <c r="J2004" s="253">
        <v>0</v>
      </c>
      <c r="K2004" s="214">
        <v>-2534</v>
      </c>
      <c r="L2004" s="250">
        <f t="shared" si="31"/>
        <v>3795079.6233181804</v>
      </c>
      <c r="M2004" s="270"/>
    </row>
    <row r="2005" spans="2:13" x14ac:dyDescent="0.25">
      <c r="B2005" s="46">
        <f>SUBTOTAL(103,$C$10:C2005)</f>
        <v>1996</v>
      </c>
      <c r="C2005" s="157" t="s">
        <v>1277</v>
      </c>
      <c r="D2005" s="157"/>
      <c r="E2005" s="157"/>
      <c r="F2005" s="157"/>
      <c r="G2005" s="212"/>
      <c r="H2005" s="209"/>
      <c r="I2005" s="241">
        <v>45541</v>
      </c>
      <c r="J2005" s="253">
        <v>0</v>
      </c>
      <c r="K2005" s="214">
        <v>-2534</v>
      </c>
      <c r="L2005" s="250">
        <f t="shared" si="31"/>
        <v>3792545.6233181804</v>
      </c>
      <c r="M2005" s="270"/>
    </row>
    <row r="2006" spans="2:13" x14ac:dyDescent="0.25">
      <c r="B2006" s="46">
        <f>SUBTOTAL(103,$C$10:C2006)</f>
        <v>1997</v>
      </c>
      <c r="C2006" s="157" t="s">
        <v>1278</v>
      </c>
      <c r="D2006" s="157"/>
      <c r="E2006" s="157"/>
      <c r="F2006" s="157"/>
      <c r="G2006" s="212"/>
      <c r="H2006" s="209"/>
      <c r="I2006" s="241">
        <v>45541</v>
      </c>
      <c r="J2006" s="253">
        <v>0</v>
      </c>
      <c r="K2006" s="214">
        <v>-2534</v>
      </c>
      <c r="L2006" s="250">
        <f t="shared" si="31"/>
        <v>3790011.6233181804</v>
      </c>
      <c r="M2006" s="270"/>
    </row>
    <row r="2007" spans="2:13" x14ac:dyDescent="0.25">
      <c r="B2007" s="46">
        <f>SUBTOTAL(103,$C$10:C2007)</f>
        <v>1998</v>
      </c>
      <c r="C2007" s="157" t="s">
        <v>1279</v>
      </c>
      <c r="D2007" s="157"/>
      <c r="E2007" s="157"/>
      <c r="F2007" s="157"/>
      <c r="G2007" s="212"/>
      <c r="H2007" s="209"/>
      <c r="I2007" s="241">
        <v>45541</v>
      </c>
      <c r="J2007" s="253">
        <v>0</v>
      </c>
      <c r="K2007" s="214">
        <v>-4501</v>
      </c>
      <c r="L2007" s="250">
        <f t="shared" si="31"/>
        <v>3785510.6233181804</v>
      </c>
      <c r="M2007" s="270"/>
    </row>
    <row r="2008" spans="2:13" x14ac:dyDescent="0.25">
      <c r="B2008" s="46">
        <f>SUBTOTAL(103,$C$10:C2008)</f>
        <v>1999</v>
      </c>
      <c r="C2008" s="157" t="s">
        <v>1280</v>
      </c>
      <c r="D2008" s="157"/>
      <c r="E2008" s="157"/>
      <c r="F2008" s="157"/>
      <c r="G2008" s="212"/>
      <c r="H2008" s="209"/>
      <c r="I2008" s="241">
        <v>45541</v>
      </c>
      <c r="J2008" s="253">
        <v>0</v>
      </c>
      <c r="K2008" s="214">
        <v>-2534</v>
      </c>
      <c r="L2008" s="250">
        <f t="shared" si="31"/>
        <v>3782976.6233181804</v>
      </c>
      <c r="M2008" s="270"/>
    </row>
    <row r="2009" spans="2:13" x14ac:dyDescent="0.25">
      <c r="B2009" s="46">
        <f>SUBTOTAL(103,$C$10:C2009)</f>
        <v>2000</v>
      </c>
      <c r="C2009" s="157" t="s">
        <v>1281</v>
      </c>
      <c r="D2009" s="157"/>
      <c r="E2009" s="157"/>
      <c r="F2009" s="157"/>
      <c r="G2009" s="212"/>
      <c r="H2009" s="209"/>
      <c r="I2009" s="241">
        <v>45541</v>
      </c>
      <c r="J2009" s="253">
        <v>0</v>
      </c>
      <c r="K2009" s="214">
        <v>-3051.2</v>
      </c>
      <c r="L2009" s="250">
        <f t="shared" si="31"/>
        <v>3779925.4233181803</v>
      </c>
      <c r="M2009" s="270"/>
    </row>
    <row r="2010" spans="2:13" x14ac:dyDescent="0.25">
      <c r="B2010" s="46">
        <f>SUBTOTAL(103,$C$10:C2010)</f>
        <v>2001</v>
      </c>
      <c r="C2010" s="157" t="s">
        <v>1282</v>
      </c>
      <c r="D2010" s="157"/>
      <c r="E2010" s="157"/>
      <c r="F2010" s="157"/>
      <c r="G2010" s="212"/>
      <c r="H2010" s="209"/>
      <c r="I2010" s="241">
        <v>45541</v>
      </c>
      <c r="J2010" s="253">
        <v>0</v>
      </c>
      <c r="K2010" s="214">
        <v>-2534</v>
      </c>
      <c r="L2010" s="250">
        <f t="shared" si="31"/>
        <v>3777391.4233181803</v>
      </c>
      <c r="M2010" s="270"/>
    </row>
    <row r="2011" spans="2:13" x14ac:dyDescent="0.25">
      <c r="B2011" s="46">
        <f>SUBTOTAL(103,$C$10:C2011)</f>
        <v>2002</v>
      </c>
      <c r="C2011" s="157" t="s">
        <v>1283</v>
      </c>
      <c r="D2011" s="157"/>
      <c r="E2011" s="157"/>
      <c r="F2011" s="157"/>
      <c r="G2011" s="212"/>
      <c r="H2011" s="209"/>
      <c r="I2011" s="241">
        <v>45541</v>
      </c>
      <c r="J2011" s="253">
        <v>0</v>
      </c>
      <c r="K2011" s="214">
        <v>-2534.1999999999998</v>
      </c>
      <c r="L2011" s="250">
        <f t="shared" si="31"/>
        <v>3774857.2233181801</v>
      </c>
      <c r="M2011" s="270"/>
    </row>
    <row r="2012" spans="2:13" x14ac:dyDescent="0.25">
      <c r="B2012" s="46">
        <f>SUBTOTAL(103,$C$10:C2012)</f>
        <v>2003</v>
      </c>
      <c r="C2012" s="157" t="s">
        <v>1284</v>
      </c>
      <c r="D2012" s="157"/>
      <c r="E2012" s="157"/>
      <c r="F2012" s="157"/>
      <c r="G2012" s="212"/>
      <c r="H2012" s="209"/>
      <c r="I2012" s="241">
        <v>45541</v>
      </c>
      <c r="J2012" s="253">
        <v>0</v>
      </c>
      <c r="K2012" s="214">
        <v>-3051.2</v>
      </c>
      <c r="L2012" s="250">
        <f t="shared" si="31"/>
        <v>3771806.0233181799</v>
      </c>
      <c r="M2012" s="270"/>
    </row>
    <row r="2013" spans="2:13" x14ac:dyDescent="0.25">
      <c r="B2013" s="46">
        <f>SUBTOTAL(103,$C$10:C2013)</f>
        <v>2004</v>
      </c>
      <c r="C2013" s="157" t="s">
        <v>1285</v>
      </c>
      <c r="D2013" s="157"/>
      <c r="E2013" s="157"/>
      <c r="F2013" s="157"/>
      <c r="G2013" s="212"/>
      <c r="H2013" s="209"/>
      <c r="I2013" s="241">
        <v>45541</v>
      </c>
      <c r="J2013" s="253">
        <v>0</v>
      </c>
      <c r="K2013" s="214">
        <v>-2534</v>
      </c>
      <c r="L2013" s="250">
        <f t="shared" si="31"/>
        <v>3769272.0233181799</v>
      </c>
      <c r="M2013" s="270"/>
    </row>
    <row r="2014" spans="2:13" x14ac:dyDescent="0.25">
      <c r="B2014" s="46">
        <f>SUBTOTAL(103,$C$10:C2014)</f>
        <v>2005</v>
      </c>
      <c r="C2014" s="157" t="s">
        <v>1286</v>
      </c>
      <c r="D2014" s="157"/>
      <c r="E2014" s="157"/>
      <c r="F2014" s="157"/>
      <c r="G2014" s="212"/>
      <c r="H2014" s="209"/>
      <c r="I2014" s="241">
        <v>45541</v>
      </c>
      <c r="J2014" s="253">
        <v>0</v>
      </c>
      <c r="K2014" s="214">
        <v>-4053</v>
      </c>
      <c r="L2014" s="250">
        <f t="shared" si="31"/>
        <v>3765219.0233181799</v>
      </c>
      <c r="M2014" s="270"/>
    </row>
    <row r="2015" spans="2:13" x14ac:dyDescent="0.25">
      <c r="B2015" s="46">
        <f>SUBTOTAL(103,$C$10:C2015)</f>
        <v>2006</v>
      </c>
      <c r="C2015" s="157" t="s">
        <v>693</v>
      </c>
      <c r="D2015" s="157"/>
      <c r="E2015" s="157"/>
      <c r="F2015" s="157"/>
      <c r="G2015" s="212"/>
      <c r="H2015" s="209"/>
      <c r="I2015" s="241">
        <v>45541</v>
      </c>
      <c r="J2015" s="253">
        <v>0</v>
      </c>
      <c r="K2015" s="214">
        <v>-2534</v>
      </c>
      <c r="L2015" s="250">
        <f t="shared" si="31"/>
        <v>3762685.0233181799</v>
      </c>
      <c r="M2015" s="270"/>
    </row>
    <row r="2016" spans="2:13" x14ac:dyDescent="0.25">
      <c r="B2016" s="46">
        <f>SUBTOTAL(103,$C$10:C2016)</f>
        <v>2007</v>
      </c>
      <c r="C2016" s="157" t="s">
        <v>1287</v>
      </c>
      <c r="D2016" s="157"/>
      <c r="E2016" s="157"/>
      <c r="F2016" s="157"/>
      <c r="G2016" s="212"/>
      <c r="H2016" s="209"/>
      <c r="I2016" s="241">
        <v>45541</v>
      </c>
      <c r="J2016" s="253">
        <v>0</v>
      </c>
      <c r="K2016" s="214">
        <v>-2534.1999999999998</v>
      </c>
      <c r="L2016" s="250">
        <f t="shared" si="31"/>
        <v>3760150.8233181797</v>
      </c>
      <c r="M2016" s="270"/>
    </row>
    <row r="2017" spans="2:13" x14ac:dyDescent="0.25">
      <c r="B2017" s="46">
        <f>SUBTOTAL(103,$C$10:C2017)</f>
        <v>2008</v>
      </c>
      <c r="C2017" s="157" t="s">
        <v>1288</v>
      </c>
      <c r="D2017" s="157"/>
      <c r="E2017" s="157"/>
      <c r="F2017" s="157"/>
      <c r="G2017" s="212"/>
      <c r="H2017" s="209"/>
      <c r="I2017" s="241">
        <v>45541</v>
      </c>
      <c r="J2017" s="253">
        <v>0</v>
      </c>
      <c r="K2017" s="214">
        <v>-1742.4</v>
      </c>
      <c r="L2017" s="250">
        <f t="shared" si="31"/>
        <v>3758408.4233181798</v>
      </c>
      <c r="M2017" s="270"/>
    </row>
    <row r="2018" spans="2:13" x14ac:dyDescent="0.25">
      <c r="B2018" s="46">
        <f>SUBTOTAL(103,$C$10:C2018)</f>
        <v>2009</v>
      </c>
      <c r="C2018" s="157" t="s">
        <v>1289</v>
      </c>
      <c r="D2018" s="157"/>
      <c r="E2018" s="157"/>
      <c r="F2018" s="157"/>
      <c r="G2018" s="212"/>
      <c r="H2018" s="209"/>
      <c r="I2018" s="241">
        <v>45541</v>
      </c>
      <c r="J2018" s="253">
        <v>0</v>
      </c>
      <c r="K2018" s="214">
        <v>-2534</v>
      </c>
      <c r="L2018" s="250">
        <f t="shared" si="31"/>
        <v>3755874.4233181798</v>
      </c>
      <c r="M2018" s="270"/>
    </row>
    <row r="2019" spans="2:13" x14ac:dyDescent="0.25">
      <c r="B2019" s="46">
        <f>SUBTOTAL(103,$C$10:C2019)</f>
        <v>2010</v>
      </c>
      <c r="C2019" s="157" t="s">
        <v>1290</v>
      </c>
      <c r="D2019" s="157"/>
      <c r="E2019" s="157"/>
      <c r="F2019" s="157"/>
      <c r="G2019" s="212"/>
      <c r="H2019" s="209"/>
      <c r="I2019" s="241">
        <v>45541</v>
      </c>
      <c r="J2019" s="253">
        <v>0</v>
      </c>
      <c r="K2019" s="214">
        <v>-2534</v>
      </c>
      <c r="L2019" s="250">
        <f t="shared" si="31"/>
        <v>3753340.4233181798</v>
      </c>
      <c r="M2019" s="270"/>
    </row>
    <row r="2020" spans="2:13" x14ac:dyDescent="0.25">
      <c r="B2020" s="46">
        <f>SUBTOTAL(103,$C$10:C2020)</f>
        <v>2011</v>
      </c>
      <c r="C2020" s="157" t="s">
        <v>1291</v>
      </c>
      <c r="D2020" s="157"/>
      <c r="E2020" s="157"/>
      <c r="F2020" s="157"/>
      <c r="G2020" s="212"/>
      <c r="H2020" s="209"/>
      <c r="I2020" s="241">
        <v>45541</v>
      </c>
      <c r="J2020" s="253">
        <v>0</v>
      </c>
      <c r="K2020" s="214">
        <v>-3553</v>
      </c>
      <c r="L2020" s="250">
        <f t="shared" si="31"/>
        <v>3749787.4233181798</v>
      </c>
      <c r="M2020" s="270"/>
    </row>
    <row r="2021" spans="2:13" x14ac:dyDescent="0.25">
      <c r="B2021" s="46">
        <f>SUBTOTAL(103,$C$10:C2021)</f>
        <v>2012</v>
      </c>
      <c r="C2021" s="157" t="s">
        <v>1292</v>
      </c>
      <c r="D2021" s="157"/>
      <c r="E2021" s="157"/>
      <c r="F2021" s="157"/>
      <c r="G2021" s="212"/>
      <c r="H2021" s="209"/>
      <c r="I2021" s="241">
        <v>45541</v>
      </c>
      <c r="J2021" s="253">
        <v>0</v>
      </c>
      <c r="K2021" s="214">
        <v>-3051</v>
      </c>
      <c r="L2021" s="250">
        <f t="shared" si="31"/>
        <v>3746736.4233181798</v>
      </c>
      <c r="M2021" s="270"/>
    </row>
    <row r="2022" spans="2:13" x14ac:dyDescent="0.25">
      <c r="B2022" s="46">
        <f>SUBTOTAL(103,$C$10:C2022)</f>
        <v>2013</v>
      </c>
      <c r="C2022" s="157" t="s">
        <v>1293</v>
      </c>
      <c r="D2022" s="157"/>
      <c r="E2022" s="157"/>
      <c r="F2022" s="157"/>
      <c r="G2022" s="212"/>
      <c r="H2022" s="209"/>
      <c r="I2022" s="241">
        <v>45541</v>
      </c>
      <c r="J2022" s="253">
        <v>0</v>
      </c>
      <c r="K2022" s="214">
        <v>-3552.8</v>
      </c>
      <c r="L2022" s="250">
        <f t="shared" si="31"/>
        <v>3743183.62331818</v>
      </c>
      <c r="M2022" s="270"/>
    </row>
    <row r="2023" spans="2:13" x14ac:dyDescent="0.25">
      <c r="B2023" s="46">
        <f>SUBTOTAL(103,$C$10:C2023)</f>
        <v>2014</v>
      </c>
      <c r="C2023" s="157" t="s">
        <v>1294</v>
      </c>
      <c r="D2023" s="157"/>
      <c r="E2023" s="157"/>
      <c r="F2023" s="157"/>
      <c r="G2023" s="212"/>
      <c r="H2023" s="209"/>
      <c r="I2023" s="241">
        <v>45541</v>
      </c>
      <c r="J2023" s="253">
        <v>0</v>
      </c>
      <c r="K2023" s="214">
        <v>-2534.1999999999998</v>
      </c>
      <c r="L2023" s="250">
        <f t="shared" si="31"/>
        <v>3740649.4233181798</v>
      </c>
      <c r="M2023" s="270"/>
    </row>
    <row r="2024" spans="2:13" x14ac:dyDescent="0.25">
      <c r="B2024" s="46">
        <f>SUBTOTAL(103,$C$10:C2024)</f>
        <v>2015</v>
      </c>
      <c r="C2024" s="157" t="s">
        <v>1295</v>
      </c>
      <c r="D2024" s="157"/>
      <c r="E2024" s="157"/>
      <c r="F2024" s="157"/>
      <c r="G2024" s="212"/>
      <c r="H2024" s="209"/>
      <c r="I2024" s="241">
        <v>45541</v>
      </c>
      <c r="J2024" s="253">
        <v>0</v>
      </c>
      <c r="K2024" s="214">
        <v>-2534</v>
      </c>
      <c r="L2024" s="250">
        <f t="shared" si="31"/>
        <v>3738115.4233181798</v>
      </c>
      <c r="M2024" s="270"/>
    </row>
    <row r="2025" spans="2:13" x14ac:dyDescent="0.25">
      <c r="B2025" s="46">
        <f>SUBTOTAL(103,$C$10:C2025)</f>
        <v>2016</v>
      </c>
      <c r="C2025" s="157" t="s">
        <v>1296</v>
      </c>
      <c r="D2025" s="157"/>
      <c r="E2025" s="157"/>
      <c r="F2025" s="157"/>
      <c r="G2025" s="212"/>
      <c r="H2025" s="209"/>
      <c r="I2025" s="241">
        <v>45541</v>
      </c>
      <c r="J2025" s="253">
        <v>0</v>
      </c>
      <c r="K2025" s="214">
        <v>-4052.8</v>
      </c>
      <c r="L2025" s="250">
        <f t="shared" si="31"/>
        <v>3734062.62331818</v>
      </c>
      <c r="M2025" s="270"/>
    </row>
    <row r="2026" spans="2:13" x14ac:dyDescent="0.25">
      <c r="B2026" s="46">
        <f>SUBTOTAL(103,$C$10:C2026)</f>
        <v>2017</v>
      </c>
      <c r="C2026" s="157" t="s">
        <v>1297</v>
      </c>
      <c r="D2026" s="157"/>
      <c r="E2026" s="157"/>
      <c r="F2026" s="157"/>
      <c r="G2026" s="212"/>
      <c r="H2026" s="209"/>
      <c r="I2026" s="241">
        <v>45541</v>
      </c>
      <c r="J2026" s="253">
        <v>0</v>
      </c>
      <c r="K2026" s="214">
        <v>-3051.2</v>
      </c>
      <c r="L2026" s="250">
        <f t="shared" si="31"/>
        <v>3731011.4233181798</v>
      </c>
      <c r="M2026" s="270"/>
    </row>
    <row r="2027" spans="2:13" x14ac:dyDescent="0.25">
      <c r="B2027" s="46">
        <f>SUBTOTAL(103,$C$10:C2027)</f>
        <v>2018</v>
      </c>
      <c r="C2027" s="157" t="s">
        <v>1298</v>
      </c>
      <c r="D2027" s="157"/>
      <c r="E2027" s="157"/>
      <c r="F2027" s="157"/>
      <c r="G2027" s="212"/>
      <c r="H2027" s="209"/>
      <c r="I2027" s="241">
        <v>45541</v>
      </c>
      <c r="J2027" s="253">
        <v>0</v>
      </c>
      <c r="K2027" s="214">
        <v>-2534.1999999999998</v>
      </c>
      <c r="L2027" s="250">
        <f t="shared" si="31"/>
        <v>3728477.2233181796</v>
      </c>
      <c r="M2027" s="270"/>
    </row>
    <row r="2028" spans="2:13" x14ac:dyDescent="0.25">
      <c r="B2028" s="46">
        <f>SUBTOTAL(103,$C$10:C2028)</f>
        <v>2019</v>
      </c>
      <c r="C2028" s="157" t="s">
        <v>1299</v>
      </c>
      <c r="D2028" s="157"/>
      <c r="E2028" s="157"/>
      <c r="F2028" s="157"/>
      <c r="G2028" s="212"/>
      <c r="H2028" s="209"/>
      <c r="I2028" s="241">
        <v>45541</v>
      </c>
      <c r="J2028" s="253">
        <v>0</v>
      </c>
      <c r="K2028" s="214">
        <v>-2534.1999999999998</v>
      </c>
      <c r="L2028" s="250">
        <f t="shared" si="31"/>
        <v>3725943.0233181794</v>
      </c>
      <c r="M2028" s="270"/>
    </row>
    <row r="2029" spans="2:13" x14ac:dyDescent="0.25">
      <c r="B2029" s="46">
        <f>SUBTOTAL(103,$C$10:C2029)</f>
        <v>2020</v>
      </c>
      <c r="C2029" s="157" t="s">
        <v>1300</v>
      </c>
      <c r="D2029" s="157"/>
      <c r="E2029" s="157"/>
      <c r="F2029" s="157"/>
      <c r="G2029" s="212"/>
      <c r="H2029" s="209"/>
      <c r="I2029" s="241">
        <v>45541</v>
      </c>
      <c r="J2029" s="253">
        <v>0</v>
      </c>
      <c r="K2029" s="214">
        <v>-2534</v>
      </c>
      <c r="L2029" s="250">
        <f t="shared" si="31"/>
        <v>3723409.0233181794</v>
      </c>
      <c r="M2029" s="270"/>
    </row>
    <row r="2030" spans="2:13" x14ac:dyDescent="0.25">
      <c r="B2030" s="46">
        <f>SUBTOTAL(103,$C$10:C2030)</f>
        <v>2021</v>
      </c>
      <c r="C2030" s="157" t="s">
        <v>1301</v>
      </c>
      <c r="D2030" s="157"/>
      <c r="E2030" s="157"/>
      <c r="F2030" s="157"/>
      <c r="G2030" s="212"/>
      <c r="H2030" s="209"/>
      <c r="I2030" s="241">
        <v>45541</v>
      </c>
      <c r="J2030" s="253">
        <v>0</v>
      </c>
      <c r="K2030" s="214">
        <v>-3552.8</v>
      </c>
      <c r="L2030" s="250">
        <f t="shared" si="31"/>
        <v>3719856.2233181796</v>
      </c>
      <c r="M2030" s="270"/>
    </row>
    <row r="2031" spans="2:13" x14ac:dyDescent="0.25">
      <c r="B2031" s="46">
        <f>SUBTOTAL(103,$C$10:C2031)</f>
        <v>2022</v>
      </c>
      <c r="C2031" s="157" t="s">
        <v>1302</v>
      </c>
      <c r="D2031" s="157"/>
      <c r="E2031" s="157"/>
      <c r="F2031" s="157"/>
      <c r="G2031" s="212"/>
      <c r="H2031" s="209"/>
      <c r="I2031" s="241">
        <v>45541</v>
      </c>
      <c r="J2031" s="253">
        <v>0</v>
      </c>
      <c r="K2031" s="214">
        <v>-3552.8</v>
      </c>
      <c r="L2031" s="250">
        <f t="shared" si="31"/>
        <v>3716303.4233181798</v>
      </c>
      <c r="M2031" s="270"/>
    </row>
    <row r="2032" spans="2:13" x14ac:dyDescent="0.25">
      <c r="B2032" s="46">
        <f>SUBTOTAL(103,$C$10:C2032)</f>
        <v>2023</v>
      </c>
      <c r="C2032" s="157" t="s">
        <v>1303</v>
      </c>
      <c r="D2032" s="157"/>
      <c r="E2032" s="157"/>
      <c r="F2032" s="157"/>
      <c r="G2032" s="212"/>
      <c r="H2032" s="209"/>
      <c r="I2032" s="241">
        <v>45541</v>
      </c>
      <c r="J2032" s="253">
        <v>0</v>
      </c>
      <c r="K2032" s="214">
        <v>-3051</v>
      </c>
      <c r="L2032" s="250">
        <f t="shared" si="31"/>
        <v>3713252.4233181798</v>
      </c>
      <c r="M2032" s="270"/>
    </row>
    <row r="2033" spans="2:13" x14ac:dyDescent="0.25">
      <c r="B2033" s="46">
        <f>SUBTOTAL(103,$C$10:C2033)</f>
        <v>2024</v>
      </c>
      <c r="C2033" s="157" t="s">
        <v>1304</v>
      </c>
      <c r="D2033" s="157"/>
      <c r="E2033" s="157"/>
      <c r="F2033" s="157"/>
      <c r="G2033" s="212"/>
      <c r="H2033" s="209"/>
      <c r="I2033" s="241">
        <v>45541</v>
      </c>
      <c r="J2033" s="253">
        <v>0</v>
      </c>
      <c r="K2033" s="214">
        <v>-3552.8</v>
      </c>
      <c r="L2033" s="250">
        <f t="shared" si="31"/>
        <v>3709699.62331818</v>
      </c>
      <c r="M2033" s="270"/>
    </row>
    <row r="2034" spans="2:13" x14ac:dyDescent="0.25">
      <c r="B2034" s="46">
        <f>SUBTOTAL(103,$C$10:C2034)</f>
        <v>2025</v>
      </c>
      <c r="C2034" s="157" t="s">
        <v>1305</v>
      </c>
      <c r="D2034" s="157"/>
      <c r="E2034" s="157"/>
      <c r="F2034" s="157"/>
      <c r="G2034" s="212"/>
      <c r="H2034" s="209"/>
      <c r="I2034" s="241">
        <v>45541</v>
      </c>
      <c r="J2034" s="253">
        <v>0</v>
      </c>
      <c r="K2034" s="214">
        <v>-2534.1999999999998</v>
      </c>
      <c r="L2034" s="250">
        <f t="shared" si="31"/>
        <v>3707165.4233181798</v>
      </c>
      <c r="M2034" s="270"/>
    </row>
    <row r="2035" spans="2:13" x14ac:dyDescent="0.25">
      <c r="B2035" s="46">
        <f>SUBTOTAL(103,$C$10:C2035)</f>
        <v>2026</v>
      </c>
      <c r="C2035" s="157" t="s">
        <v>1306</v>
      </c>
      <c r="D2035" s="157"/>
      <c r="E2035" s="157"/>
      <c r="F2035" s="157"/>
      <c r="G2035" s="212"/>
      <c r="H2035" s="209"/>
      <c r="I2035" s="241">
        <v>45541</v>
      </c>
      <c r="J2035" s="253">
        <v>0</v>
      </c>
      <c r="K2035" s="214">
        <v>-2534.1999999999998</v>
      </c>
      <c r="L2035" s="250">
        <f t="shared" si="31"/>
        <v>3704631.2233181796</v>
      </c>
      <c r="M2035" s="270"/>
    </row>
    <row r="2036" spans="2:13" x14ac:dyDescent="0.25">
      <c r="B2036" s="46">
        <f>SUBTOTAL(103,$C$10:C2036)</f>
        <v>2027</v>
      </c>
      <c r="C2036" s="157" t="s">
        <v>1307</v>
      </c>
      <c r="D2036" s="157"/>
      <c r="E2036" s="157"/>
      <c r="F2036" s="157"/>
      <c r="G2036" s="212"/>
      <c r="H2036" s="209"/>
      <c r="I2036" s="241">
        <v>45541</v>
      </c>
      <c r="J2036" s="253">
        <v>0</v>
      </c>
      <c r="K2036" s="214">
        <v>-3051</v>
      </c>
      <c r="L2036" s="250">
        <f t="shared" si="31"/>
        <v>3701580.2233181796</v>
      </c>
      <c r="M2036" s="270"/>
    </row>
    <row r="2037" spans="2:13" x14ac:dyDescent="0.25">
      <c r="B2037" s="46">
        <f>SUBTOTAL(103,$C$10:C2037)</f>
        <v>2028</v>
      </c>
      <c r="C2037" s="157" t="s">
        <v>1308</v>
      </c>
      <c r="D2037" s="157"/>
      <c r="E2037" s="157"/>
      <c r="F2037" s="157"/>
      <c r="G2037" s="212"/>
      <c r="H2037" s="209"/>
      <c r="I2037" s="241">
        <v>45541</v>
      </c>
      <c r="J2037" s="253">
        <v>0</v>
      </c>
      <c r="K2037" s="214">
        <v>-3051.2</v>
      </c>
      <c r="L2037" s="250">
        <f t="shared" si="31"/>
        <v>3698529.0233181794</v>
      </c>
      <c r="M2037" s="270"/>
    </row>
    <row r="2038" spans="2:13" x14ac:dyDescent="0.25">
      <c r="B2038" s="46">
        <f>SUBTOTAL(103,$C$10:C2038)</f>
        <v>2029</v>
      </c>
      <c r="C2038" s="157" t="s">
        <v>1309</v>
      </c>
      <c r="D2038" s="157"/>
      <c r="E2038" s="157"/>
      <c r="F2038" s="157"/>
      <c r="G2038" s="212"/>
      <c r="H2038" s="209"/>
      <c r="I2038" s="241">
        <v>45541</v>
      </c>
      <c r="J2038" s="253">
        <v>0</v>
      </c>
      <c r="K2038" s="214">
        <v>-2534.1999999999998</v>
      </c>
      <c r="L2038" s="250">
        <f t="shared" si="31"/>
        <v>3695994.8233181792</v>
      </c>
      <c r="M2038" s="270"/>
    </row>
    <row r="2039" spans="2:13" x14ac:dyDescent="0.25">
      <c r="B2039" s="46">
        <f>SUBTOTAL(103,$C$10:C2039)</f>
        <v>2030</v>
      </c>
      <c r="C2039" s="157" t="s">
        <v>1310</v>
      </c>
      <c r="D2039" s="157"/>
      <c r="E2039" s="157"/>
      <c r="F2039" s="157"/>
      <c r="G2039" s="212"/>
      <c r="H2039" s="209"/>
      <c r="I2039" s="241">
        <v>45541</v>
      </c>
      <c r="J2039" s="253">
        <v>0</v>
      </c>
      <c r="K2039" s="214">
        <v>-2534.1999999999998</v>
      </c>
      <c r="L2039" s="250">
        <f t="shared" si="31"/>
        <v>3693460.623318179</v>
      </c>
      <c r="M2039" s="270"/>
    </row>
    <row r="2040" spans="2:13" x14ac:dyDescent="0.25">
      <c r="B2040" s="46">
        <f>SUBTOTAL(103,$C$10:C2040)</f>
        <v>2031</v>
      </c>
      <c r="C2040" s="157" t="s">
        <v>1311</v>
      </c>
      <c r="D2040" s="157"/>
      <c r="E2040" s="157"/>
      <c r="F2040" s="157"/>
      <c r="G2040" s="212"/>
      <c r="H2040" s="209"/>
      <c r="I2040" s="241">
        <v>45541</v>
      </c>
      <c r="J2040" s="253">
        <v>0</v>
      </c>
      <c r="K2040" s="214">
        <v>-2534.1999999999998</v>
      </c>
      <c r="L2040" s="250">
        <f t="shared" si="31"/>
        <v>3690926.4233181789</v>
      </c>
      <c r="M2040" s="270"/>
    </row>
    <row r="2041" spans="2:13" x14ac:dyDescent="0.25">
      <c r="B2041" s="46">
        <f>SUBTOTAL(103,$C$10:C2041)</f>
        <v>2032</v>
      </c>
      <c r="C2041" s="157" t="s">
        <v>1312</v>
      </c>
      <c r="D2041" s="157"/>
      <c r="E2041" s="157"/>
      <c r="F2041" s="157"/>
      <c r="G2041" s="212"/>
      <c r="H2041" s="209"/>
      <c r="I2041" s="241">
        <v>45541</v>
      </c>
      <c r="J2041" s="253">
        <v>0</v>
      </c>
      <c r="K2041" s="214">
        <v>-3000</v>
      </c>
      <c r="L2041" s="250">
        <f t="shared" si="31"/>
        <v>3687926.4233181789</v>
      </c>
      <c r="M2041" s="270"/>
    </row>
    <row r="2042" spans="2:13" x14ac:dyDescent="0.25">
      <c r="B2042" s="46">
        <f>SUBTOTAL(103,$C$10:C2042)</f>
        <v>2033</v>
      </c>
      <c r="C2042" s="157" t="s">
        <v>692</v>
      </c>
      <c r="D2042" s="157"/>
      <c r="E2042" s="157"/>
      <c r="F2042" s="157"/>
      <c r="G2042" s="212"/>
      <c r="H2042" s="209"/>
      <c r="I2042" s="241">
        <v>45541</v>
      </c>
      <c r="J2042" s="253">
        <v>0</v>
      </c>
      <c r="K2042" s="214">
        <v>-1700</v>
      </c>
      <c r="L2042" s="250">
        <f t="shared" si="31"/>
        <v>3686226.4233181789</v>
      </c>
      <c r="M2042" s="270"/>
    </row>
    <row r="2043" spans="2:13" x14ac:dyDescent="0.25">
      <c r="B2043" s="46">
        <f>SUBTOTAL(103,$C$10:C2043)</f>
        <v>2034</v>
      </c>
      <c r="C2043" s="157" t="s">
        <v>1313</v>
      </c>
      <c r="D2043" s="157"/>
      <c r="E2043" s="157"/>
      <c r="F2043" s="157"/>
      <c r="G2043" s="212"/>
      <c r="H2043" s="209"/>
      <c r="I2043" s="241">
        <v>45541</v>
      </c>
      <c r="J2043" s="253">
        <v>0</v>
      </c>
      <c r="K2043" s="214">
        <v>-2500</v>
      </c>
      <c r="L2043" s="250">
        <f t="shared" si="31"/>
        <v>3683726.4233181789</v>
      </c>
      <c r="M2043" s="270"/>
    </row>
    <row r="2044" spans="2:13" x14ac:dyDescent="0.25">
      <c r="B2044" s="46">
        <f>SUBTOTAL(103,$C$10:C2044)</f>
        <v>2035</v>
      </c>
      <c r="C2044" s="157" t="s">
        <v>1314</v>
      </c>
      <c r="D2044" s="157"/>
      <c r="E2044" s="157"/>
      <c r="F2044" s="157"/>
      <c r="G2044" s="212"/>
      <c r="H2044" s="209"/>
      <c r="I2044" s="241">
        <v>45541</v>
      </c>
      <c r="J2044" s="253">
        <v>0</v>
      </c>
      <c r="K2044" s="214">
        <v>-2500</v>
      </c>
      <c r="L2044" s="250">
        <f t="shared" si="31"/>
        <v>3681226.4233181789</v>
      </c>
      <c r="M2044" s="270"/>
    </row>
    <row r="2045" spans="2:13" x14ac:dyDescent="0.25">
      <c r="B2045" s="46">
        <f>SUBTOTAL(103,$C$10:C2045)</f>
        <v>2036</v>
      </c>
      <c r="C2045" s="157" t="s">
        <v>1315</v>
      </c>
      <c r="D2045" s="157"/>
      <c r="E2045" s="157"/>
      <c r="F2045" s="157"/>
      <c r="G2045" s="212"/>
      <c r="H2045" s="209"/>
      <c r="I2045" s="241">
        <v>45541</v>
      </c>
      <c r="J2045" s="253">
        <v>0</v>
      </c>
      <c r="K2045" s="214">
        <v>-2500</v>
      </c>
      <c r="L2045" s="250">
        <f t="shared" si="31"/>
        <v>3678726.4233181789</v>
      </c>
      <c r="M2045" s="270"/>
    </row>
    <row r="2046" spans="2:13" x14ac:dyDescent="0.25">
      <c r="B2046" s="46">
        <f>SUBTOTAL(103,$C$10:C2046)</f>
        <v>2037</v>
      </c>
      <c r="C2046" s="157" t="s">
        <v>1316</v>
      </c>
      <c r="D2046" s="157"/>
      <c r="E2046" s="157"/>
      <c r="F2046" s="157"/>
      <c r="G2046" s="212"/>
      <c r="H2046" s="209"/>
      <c r="I2046" s="241">
        <v>45541</v>
      </c>
      <c r="J2046" s="253">
        <v>0</v>
      </c>
      <c r="K2046" s="214">
        <v>-2500</v>
      </c>
      <c r="L2046" s="250">
        <f t="shared" si="31"/>
        <v>3676226.4233181789</v>
      </c>
      <c r="M2046" s="270"/>
    </row>
    <row r="2047" spans="2:13" x14ac:dyDescent="0.25">
      <c r="B2047" s="46">
        <f>SUBTOTAL(103,$C$10:C2047)</f>
        <v>2038</v>
      </c>
      <c r="C2047" s="157" t="s">
        <v>1317</v>
      </c>
      <c r="D2047" s="157"/>
      <c r="E2047" s="157"/>
      <c r="F2047" s="157"/>
      <c r="G2047" s="212"/>
      <c r="H2047" s="209"/>
      <c r="I2047" s="241">
        <v>45541</v>
      </c>
      <c r="J2047" s="253">
        <v>0</v>
      </c>
      <c r="K2047" s="214">
        <v>-2500</v>
      </c>
      <c r="L2047" s="250">
        <f t="shared" si="31"/>
        <v>3673726.4233181789</v>
      </c>
      <c r="M2047" s="270"/>
    </row>
    <row r="2048" spans="2:13" x14ac:dyDescent="0.25">
      <c r="B2048" s="46">
        <f>SUBTOTAL(103,$C$10:C2048)</f>
        <v>2039</v>
      </c>
      <c r="C2048" s="157" t="s">
        <v>1318</v>
      </c>
      <c r="D2048" s="157"/>
      <c r="E2048" s="157"/>
      <c r="F2048" s="157"/>
      <c r="G2048" s="212"/>
      <c r="H2048" s="209"/>
      <c r="I2048" s="241">
        <v>45541</v>
      </c>
      <c r="J2048" s="253">
        <v>0</v>
      </c>
      <c r="K2048" s="214">
        <v>-4000</v>
      </c>
      <c r="L2048" s="250">
        <f t="shared" si="31"/>
        <v>3669726.4233181789</v>
      </c>
      <c r="M2048" s="270"/>
    </row>
    <row r="2049" spans="2:13" x14ac:dyDescent="0.25">
      <c r="B2049" s="46">
        <f>SUBTOTAL(103,$C$10:C2049)</f>
        <v>2040</v>
      </c>
      <c r="C2049" s="157" t="s">
        <v>1319</v>
      </c>
      <c r="D2049" s="157"/>
      <c r="E2049" s="157"/>
      <c r="F2049" s="157"/>
      <c r="G2049" s="212"/>
      <c r="H2049" s="209"/>
      <c r="I2049" s="241">
        <v>45541</v>
      </c>
      <c r="J2049" s="253">
        <v>0</v>
      </c>
      <c r="K2049" s="214">
        <v>-2300</v>
      </c>
      <c r="L2049" s="250">
        <f t="shared" si="31"/>
        <v>3667426.4233181789</v>
      </c>
      <c r="M2049" s="270"/>
    </row>
    <row r="2050" spans="2:13" x14ac:dyDescent="0.25">
      <c r="B2050" s="46">
        <f>SUBTOTAL(103,$C$10:C2050)</f>
        <v>2041</v>
      </c>
      <c r="C2050" s="157" t="s">
        <v>1320</v>
      </c>
      <c r="D2050" s="157"/>
      <c r="E2050" s="157"/>
      <c r="F2050" s="157"/>
      <c r="G2050" s="212"/>
      <c r="H2050" s="209"/>
      <c r="I2050" s="241">
        <v>45541</v>
      </c>
      <c r="J2050" s="253">
        <v>0</v>
      </c>
      <c r="K2050" s="214">
        <v>-2600</v>
      </c>
      <c r="L2050" s="250">
        <f t="shared" si="31"/>
        <v>3664826.4233181789</v>
      </c>
      <c r="M2050" s="270"/>
    </row>
    <row r="2051" spans="2:13" x14ac:dyDescent="0.25">
      <c r="B2051" s="46">
        <f>SUBTOTAL(103,$C$10:C2051)</f>
        <v>2042</v>
      </c>
      <c r="C2051" s="157" t="s">
        <v>1321</v>
      </c>
      <c r="D2051" s="157"/>
      <c r="E2051" s="157"/>
      <c r="F2051" s="157"/>
      <c r="G2051" s="212"/>
      <c r="H2051" s="209"/>
      <c r="I2051" s="241">
        <v>45541</v>
      </c>
      <c r="J2051" s="253">
        <v>0</v>
      </c>
      <c r="K2051" s="214">
        <v>-3000</v>
      </c>
      <c r="L2051" s="250">
        <f t="shared" si="31"/>
        <v>3661826.4233181789</v>
      </c>
      <c r="M2051" s="270"/>
    </row>
    <row r="2052" spans="2:13" x14ac:dyDescent="0.25">
      <c r="B2052" s="46">
        <f>SUBTOTAL(103,$C$10:C2052)</f>
        <v>2043</v>
      </c>
      <c r="C2052" s="157" t="s">
        <v>1322</v>
      </c>
      <c r="D2052" s="157"/>
      <c r="E2052" s="157"/>
      <c r="F2052" s="157"/>
      <c r="G2052" s="212"/>
      <c r="H2052" s="209"/>
      <c r="I2052" s="241">
        <v>45541</v>
      </c>
      <c r="J2052" s="253">
        <v>0</v>
      </c>
      <c r="K2052" s="214">
        <v>-2500</v>
      </c>
      <c r="L2052" s="250">
        <f t="shared" si="31"/>
        <v>3659326.4233181789</v>
      </c>
      <c r="M2052" s="270"/>
    </row>
    <row r="2053" spans="2:13" x14ac:dyDescent="0.25">
      <c r="B2053" s="46">
        <f>SUBTOTAL(103,$C$10:C2053)</f>
        <v>2044</v>
      </c>
      <c r="C2053" s="157" t="s">
        <v>1323</v>
      </c>
      <c r="D2053" s="157"/>
      <c r="E2053" s="157"/>
      <c r="F2053" s="157"/>
      <c r="G2053" s="212"/>
      <c r="H2053" s="209"/>
      <c r="I2053" s="241">
        <v>45541</v>
      </c>
      <c r="J2053" s="253">
        <v>0</v>
      </c>
      <c r="K2053" s="214">
        <v>-2100</v>
      </c>
      <c r="L2053" s="250">
        <f t="shared" si="31"/>
        <v>3657226.4233181789</v>
      </c>
      <c r="M2053" s="270"/>
    </row>
    <row r="2054" spans="2:13" x14ac:dyDescent="0.25">
      <c r="B2054" s="46">
        <f>SUBTOTAL(103,$C$10:C2054)</f>
        <v>2045</v>
      </c>
      <c r="C2054" s="157" t="s">
        <v>1324</v>
      </c>
      <c r="D2054" s="157"/>
      <c r="E2054" s="157"/>
      <c r="F2054" s="157"/>
      <c r="G2054" s="212"/>
      <c r="H2054" s="209"/>
      <c r="I2054" s="241">
        <v>45541</v>
      </c>
      <c r="J2054" s="253">
        <v>0</v>
      </c>
      <c r="K2054" s="214">
        <v>-3500</v>
      </c>
      <c r="L2054" s="250">
        <f t="shared" si="31"/>
        <v>3653726.4233181789</v>
      </c>
      <c r="M2054" s="270"/>
    </row>
    <row r="2055" spans="2:13" x14ac:dyDescent="0.25">
      <c r="B2055" s="46">
        <f>SUBTOTAL(103,$C$10:C2055)</f>
        <v>2046</v>
      </c>
      <c r="C2055" s="157" t="s">
        <v>1325</v>
      </c>
      <c r="D2055" s="157"/>
      <c r="E2055" s="157"/>
      <c r="F2055" s="157"/>
      <c r="G2055" s="212"/>
      <c r="H2055" s="209"/>
      <c r="I2055" s="241">
        <v>45541</v>
      </c>
      <c r="J2055" s="253">
        <v>0</v>
      </c>
      <c r="K2055" s="214">
        <v>-2500</v>
      </c>
      <c r="L2055" s="250">
        <f t="shared" si="31"/>
        <v>3651226.4233181789</v>
      </c>
      <c r="M2055" s="270"/>
    </row>
    <row r="2056" spans="2:13" x14ac:dyDescent="0.25">
      <c r="B2056" s="46">
        <f>SUBTOTAL(103,$C$10:C2056)</f>
        <v>2047</v>
      </c>
      <c r="C2056" s="157" t="s">
        <v>1326</v>
      </c>
      <c r="D2056" s="157"/>
      <c r="E2056" s="157"/>
      <c r="F2056" s="157"/>
      <c r="G2056" s="212"/>
      <c r="H2056" s="209"/>
      <c r="I2056" s="241">
        <v>45541</v>
      </c>
      <c r="J2056" s="253">
        <v>0</v>
      </c>
      <c r="K2056" s="214">
        <v>-2500</v>
      </c>
      <c r="L2056" s="250">
        <f t="shared" si="31"/>
        <v>3648726.4233181789</v>
      </c>
      <c r="M2056" s="270"/>
    </row>
    <row r="2057" spans="2:13" x14ac:dyDescent="0.25">
      <c r="B2057" s="46">
        <f>SUBTOTAL(103,$C$10:C2057)</f>
        <v>2048</v>
      </c>
      <c r="C2057" s="157" t="s">
        <v>1327</v>
      </c>
      <c r="D2057" s="157"/>
      <c r="E2057" s="157"/>
      <c r="F2057" s="157"/>
      <c r="G2057" s="212"/>
      <c r="H2057" s="209"/>
      <c r="I2057" s="241">
        <v>45541</v>
      </c>
      <c r="J2057" s="253">
        <v>0</v>
      </c>
      <c r="K2057" s="214">
        <v>-2500</v>
      </c>
      <c r="L2057" s="250">
        <f t="shared" si="31"/>
        <v>3646226.4233181789</v>
      </c>
      <c r="M2057" s="270"/>
    </row>
    <row r="2058" spans="2:13" x14ac:dyDescent="0.25">
      <c r="B2058" s="46">
        <f>SUBTOTAL(103,$C$10:C2058)</f>
        <v>2049</v>
      </c>
      <c r="C2058" s="157" t="s">
        <v>1328</v>
      </c>
      <c r="D2058" s="157"/>
      <c r="E2058" s="157"/>
      <c r="F2058" s="157"/>
      <c r="G2058" s="212"/>
      <c r="H2058" s="209"/>
      <c r="I2058" s="241">
        <v>45541</v>
      </c>
      <c r="J2058" s="253">
        <v>0</v>
      </c>
      <c r="K2058" s="214">
        <v>-4500</v>
      </c>
      <c r="L2058" s="250">
        <f t="shared" si="31"/>
        <v>3641726.4233181789</v>
      </c>
      <c r="M2058" s="270"/>
    </row>
    <row r="2059" spans="2:13" x14ac:dyDescent="0.25">
      <c r="B2059" s="46">
        <f>SUBTOTAL(103,$C$10:C2059)</f>
        <v>2050</v>
      </c>
      <c r="C2059" s="157" t="s">
        <v>1329</v>
      </c>
      <c r="D2059" s="157"/>
      <c r="E2059" s="157"/>
      <c r="F2059" s="157"/>
      <c r="G2059" s="212"/>
      <c r="H2059" s="209"/>
      <c r="I2059" s="241">
        <v>45541</v>
      </c>
      <c r="J2059" s="253">
        <v>0</v>
      </c>
      <c r="K2059" s="214">
        <v>-3000</v>
      </c>
      <c r="L2059" s="250">
        <f t="shared" si="31"/>
        <v>3638726.4233181789</v>
      </c>
      <c r="M2059" s="270"/>
    </row>
    <row r="2060" spans="2:13" x14ac:dyDescent="0.25">
      <c r="B2060" s="46">
        <f>SUBTOTAL(103,$C$10:C2060)</f>
        <v>2051</v>
      </c>
      <c r="C2060" s="157" t="s">
        <v>1330</v>
      </c>
      <c r="D2060" s="157"/>
      <c r="E2060" s="157"/>
      <c r="F2060" s="157"/>
      <c r="G2060" s="212"/>
      <c r="H2060" s="209"/>
      <c r="I2060" s="241">
        <v>45541</v>
      </c>
      <c r="J2060" s="253">
        <v>0</v>
      </c>
      <c r="K2060" s="214">
        <v>-4000</v>
      </c>
      <c r="L2060" s="250">
        <f t="shared" si="31"/>
        <v>3634726.4233181789</v>
      </c>
      <c r="M2060" s="270"/>
    </row>
    <row r="2061" spans="2:13" x14ac:dyDescent="0.25">
      <c r="B2061" s="46">
        <f>SUBTOTAL(103,$C$10:C2061)</f>
        <v>2052</v>
      </c>
      <c r="C2061" s="157" t="s">
        <v>1331</v>
      </c>
      <c r="D2061" s="157"/>
      <c r="E2061" s="157"/>
      <c r="F2061" s="157"/>
      <c r="G2061" s="212"/>
      <c r="H2061" s="209"/>
      <c r="I2061" s="241">
        <v>45541</v>
      </c>
      <c r="J2061" s="253">
        <v>0</v>
      </c>
      <c r="K2061" s="214">
        <v>-2500</v>
      </c>
      <c r="L2061" s="250">
        <f t="shared" ref="L2061:L2124" si="32">J2061+L2060+K2061</f>
        <v>3632226.4233181789</v>
      </c>
      <c r="M2061" s="270"/>
    </row>
    <row r="2062" spans="2:13" x14ac:dyDescent="0.25">
      <c r="B2062" s="46">
        <f>SUBTOTAL(103,$C$10:C2062)</f>
        <v>2053</v>
      </c>
      <c r="C2062" s="157" t="s">
        <v>1332</v>
      </c>
      <c r="D2062" s="157"/>
      <c r="E2062" s="157"/>
      <c r="F2062" s="157"/>
      <c r="G2062" s="212"/>
      <c r="H2062" s="209"/>
      <c r="I2062" s="241">
        <v>45541</v>
      </c>
      <c r="J2062" s="253">
        <v>0</v>
      </c>
      <c r="K2062" s="214">
        <v>-2500</v>
      </c>
      <c r="L2062" s="250">
        <f t="shared" si="32"/>
        <v>3629726.4233181789</v>
      </c>
      <c r="M2062" s="270"/>
    </row>
    <row r="2063" spans="2:13" x14ac:dyDescent="0.25">
      <c r="B2063" s="46">
        <f>SUBTOTAL(103,$C$10:C2063)</f>
        <v>2054</v>
      </c>
      <c r="C2063" s="157" t="s">
        <v>1333</v>
      </c>
      <c r="D2063" s="157"/>
      <c r="E2063" s="157"/>
      <c r="F2063" s="157"/>
      <c r="G2063" s="212"/>
      <c r="H2063" s="209"/>
      <c r="I2063" s="241">
        <v>45541</v>
      </c>
      <c r="J2063" s="253">
        <v>0</v>
      </c>
      <c r="K2063" s="214">
        <v>-2500</v>
      </c>
      <c r="L2063" s="250">
        <f t="shared" si="32"/>
        <v>3627226.4233181789</v>
      </c>
      <c r="M2063" s="270"/>
    </row>
    <row r="2064" spans="2:13" x14ac:dyDescent="0.25">
      <c r="B2064" s="46">
        <f>SUBTOTAL(103,$C$10:C2064)</f>
        <v>2055</v>
      </c>
      <c r="C2064" s="157" t="s">
        <v>1334</v>
      </c>
      <c r="D2064" s="157"/>
      <c r="E2064" s="157"/>
      <c r="F2064" s="157"/>
      <c r="G2064" s="212"/>
      <c r="H2064" s="209"/>
      <c r="I2064" s="241">
        <v>45541</v>
      </c>
      <c r="J2064" s="253">
        <v>0</v>
      </c>
      <c r="K2064" s="214">
        <v>-2500</v>
      </c>
      <c r="L2064" s="250">
        <f t="shared" si="32"/>
        <v>3624726.4233181789</v>
      </c>
      <c r="M2064" s="270"/>
    </row>
    <row r="2065" spans="2:13" x14ac:dyDescent="0.25">
      <c r="B2065" s="46">
        <f>SUBTOTAL(103,$C$10:C2065)</f>
        <v>2056</v>
      </c>
      <c r="C2065" s="157" t="s">
        <v>732</v>
      </c>
      <c r="D2065" s="157"/>
      <c r="E2065" s="157"/>
      <c r="F2065" s="157"/>
      <c r="G2065" s="212"/>
      <c r="H2065" s="209"/>
      <c r="I2065" s="241">
        <v>45541</v>
      </c>
      <c r="J2065" s="253">
        <v>0</v>
      </c>
      <c r="K2065" s="214">
        <v>-1700</v>
      </c>
      <c r="L2065" s="250">
        <f t="shared" si="32"/>
        <v>3623026.4233181789</v>
      </c>
      <c r="M2065" s="270"/>
    </row>
    <row r="2066" spans="2:13" x14ac:dyDescent="0.25">
      <c r="B2066" s="46">
        <f>SUBTOTAL(103,$C$10:C2066)</f>
        <v>2057</v>
      </c>
      <c r="C2066" s="157" t="s">
        <v>1335</v>
      </c>
      <c r="D2066" s="157"/>
      <c r="E2066" s="157"/>
      <c r="F2066" s="157"/>
      <c r="G2066" s="212"/>
      <c r="H2066" s="209"/>
      <c r="I2066" s="241">
        <v>45541</v>
      </c>
      <c r="J2066" s="253">
        <v>0</v>
      </c>
      <c r="K2066" s="214">
        <v>-2500</v>
      </c>
      <c r="L2066" s="250">
        <f t="shared" si="32"/>
        <v>3620526.4233181789</v>
      </c>
      <c r="M2066" s="270"/>
    </row>
    <row r="2067" spans="2:13" x14ac:dyDescent="0.25">
      <c r="B2067" s="46">
        <f>SUBTOTAL(103,$C$10:C2067)</f>
        <v>2058</v>
      </c>
      <c r="C2067" s="157" t="s">
        <v>1336</v>
      </c>
      <c r="D2067" s="157"/>
      <c r="E2067" s="157"/>
      <c r="F2067" s="157"/>
      <c r="G2067" s="212"/>
      <c r="H2067" s="209"/>
      <c r="I2067" s="241">
        <v>45541</v>
      </c>
      <c r="J2067" s="253">
        <v>0</v>
      </c>
      <c r="K2067" s="214">
        <v>-3000</v>
      </c>
      <c r="L2067" s="250">
        <f t="shared" si="32"/>
        <v>3617526.4233181789</v>
      </c>
      <c r="M2067" s="270"/>
    </row>
    <row r="2068" spans="2:13" x14ac:dyDescent="0.25">
      <c r="B2068" s="46">
        <f>SUBTOTAL(103,$C$10:C2068)</f>
        <v>2059</v>
      </c>
      <c r="C2068" s="157" t="s">
        <v>683</v>
      </c>
      <c r="D2068" s="157"/>
      <c r="E2068" s="157"/>
      <c r="F2068" s="157"/>
      <c r="G2068" s="212"/>
      <c r="H2068" s="209"/>
      <c r="I2068" s="241">
        <v>45541</v>
      </c>
      <c r="J2068" s="253">
        <v>0</v>
      </c>
      <c r="K2068" s="214">
        <v>-3000</v>
      </c>
      <c r="L2068" s="250">
        <f t="shared" si="32"/>
        <v>3614526.4233181789</v>
      </c>
      <c r="M2068" s="270"/>
    </row>
    <row r="2069" spans="2:13" x14ac:dyDescent="0.25">
      <c r="B2069" s="46">
        <f>SUBTOTAL(103,$C$10:C2069)</f>
        <v>2060</v>
      </c>
      <c r="C2069" s="157" t="s">
        <v>1337</v>
      </c>
      <c r="D2069" s="157"/>
      <c r="E2069" s="157"/>
      <c r="F2069" s="157"/>
      <c r="G2069" s="212"/>
      <c r="H2069" s="209"/>
      <c r="I2069" s="241">
        <v>45541</v>
      </c>
      <c r="J2069" s="253">
        <v>0</v>
      </c>
      <c r="K2069" s="214">
        <v>-3000</v>
      </c>
      <c r="L2069" s="250">
        <f t="shared" si="32"/>
        <v>3611526.4233181789</v>
      </c>
      <c r="M2069" s="270"/>
    </row>
    <row r="2070" spans="2:13" x14ac:dyDescent="0.25">
      <c r="B2070" s="46">
        <f>SUBTOTAL(103,$C$10:C2070)</f>
        <v>2061</v>
      </c>
      <c r="C2070" s="157" t="s">
        <v>1338</v>
      </c>
      <c r="D2070" s="157"/>
      <c r="E2070" s="157"/>
      <c r="F2070" s="157"/>
      <c r="G2070" s="212"/>
      <c r="H2070" s="209"/>
      <c r="I2070" s="241">
        <v>45541</v>
      </c>
      <c r="J2070" s="253">
        <v>0</v>
      </c>
      <c r="K2070" s="214">
        <v>-3000</v>
      </c>
      <c r="L2070" s="250">
        <f t="shared" si="32"/>
        <v>3608526.4233181789</v>
      </c>
      <c r="M2070" s="270"/>
    </row>
    <row r="2071" spans="2:13" x14ac:dyDescent="0.25">
      <c r="B2071" s="46">
        <f>SUBTOTAL(103,$C$10:C2071)</f>
        <v>2062</v>
      </c>
      <c r="C2071" s="157" t="s">
        <v>1339</v>
      </c>
      <c r="D2071" s="157"/>
      <c r="E2071" s="157"/>
      <c r="F2071" s="157"/>
      <c r="G2071" s="212"/>
      <c r="H2071" s="209"/>
      <c r="I2071" s="241">
        <v>45541</v>
      </c>
      <c r="J2071" s="253">
        <v>0</v>
      </c>
      <c r="K2071" s="214">
        <v>-2500</v>
      </c>
      <c r="L2071" s="250">
        <f t="shared" si="32"/>
        <v>3606026.4233181789</v>
      </c>
      <c r="M2071" s="270"/>
    </row>
    <row r="2072" spans="2:13" x14ac:dyDescent="0.25">
      <c r="B2072" s="46">
        <f>SUBTOTAL(103,$C$10:C2072)</f>
        <v>2063</v>
      </c>
      <c r="C2072" s="157" t="s">
        <v>1340</v>
      </c>
      <c r="D2072" s="157"/>
      <c r="E2072" s="157"/>
      <c r="F2072" s="157"/>
      <c r="G2072" s="212"/>
      <c r="H2072" s="209"/>
      <c r="I2072" s="241">
        <v>45541</v>
      </c>
      <c r="J2072" s="253">
        <v>0</v>
      </c>
      <c r="K2072" s="214">
        <v>-3000</v>
      </c>
      <c r="L2072" s="250">
        <f t="shared" si="32"/>
        <v>3603026.4233181789</v>
      </c>
      <c r="M2072" s="270"/>
    </row>
    <row r="2073" spans="2:13" x14ac:dyDescent="0.25">
      <c r="B2073" s="46">
        <f>SUBTOTAL(103,$C$10:C2073)</f>
        <v>2064</v>
      </c>
      <c r="C2073" s="157" t="s">
        <v>1341</v>
      </c>
      <c r="D2073" s="157"/>
      <c r="E2073" s="157"/>
      <c r="F2073" s="157"/>
      <c r="G2073" s="212"/>
      <c r="H2073" s="209"/>
      <c r="I2073" s="241">
        <v>45541</v>
      </c>
      <c r="J2073" s="253">
        <v>0</v>
      </c>
      <c r="K2073" s="214">
        <v>-3000</v>
      </c>
      <c r="L2073" s="250">
        <f t="shared" si="32"/>
        <v>3600026.4233181789</v>
      </c>
      <c r="M2073" s="270"/>
    </row>
    <row r="2074" spans="2:13" x14ac:dyDescent="0.25">
      <c r="B2074" s="46">
        <f>SUBTOTAL(103,$C$10:C2074)</f>
        <v>2065</v>
      </c>
      <c r="C2074" s="157" t="s">
        <v>1342</v>
      </c>
      <c r="D2074" s="157"/>
      <c r="E2074" s="157"/>
      <c r="F2074" s="157"/>
      <c r="G2074" s="212"/>
      <c r="H2074" s="209"/>
      <c r="I2074" s="241">
        <v>45541</v>
      </c>
      <c r="J2074" s="253">
        <v>0</v>
      </c>
      <c r="K2074" s="214">
        <v>-4000</v>
      </c>
      <c r="L2074" s="250">
        <f t="shared" si="32"/>
        <v>3596026.4233181789</v>
      </c>
      <c r="M2074" s="270"/>
    </row>
    <row r="2075" spans="2:13" x14ac:dyDescent="0.25">
      <c r="B2075" s="46">
        <f>SUBTOTAL(103,$C$10:C2075)</f>
        <v>2066</v>
      </c>
      <c r="C2075" s="157" t="s">
        <v>1343</v>
      </c>
      <c r="D2075" s="157"/>
      <c r="E2075" s="157"/>
      <c r="F2075" s="157"/>
      <c r="G2075" s="212"/>
      <c r="H2075" s="209"/>
      <c r="I2075" s="241">
        <v>45541</v>
      </c>
      <c r="J2075" s="253">
        <v>0</v>
      </c>
      <c r="K2075" s="214">
        <v>-2500</v>
      </c>
      <c r="L2075" s="250">
        <f t="shared" si="32"/>
        <v>3593526.4233181789</v>
      </c>
      <c r="M2075" s="270"/>
    </row>
    <row r="2076" spans="2:13" x14ac:dyDescent="0.25">
      <c r="B2076" s="46">
        <f>SUBTOTAL(103,$C$10:C2076)</f>
        <v>2067</v>
      </c>
      <c r="C2076" s="157" t="s">
        <v>1344</v>
      </c>
      <c r="D2076" s="157"/>
      <c r="E2076" s="157"/>
      <c r="F2076" s="157"/>
      <c r="G2076" s="212"/>
      <c r="H2076" s="209"/>
      <c r="I2076" s="241">
        <v>45541</v>
      </c>
      <c r="J2076" s="253">
        <v>0</v>
      </c>
      <c r="K2076" s="214">
        <v>-2500</v>
      </c>
      <c r="L2076" s="250">
        <f t="shared" si="32"/>
        <v>3591026.4233181789</v>
      </c>
      <c r="M2076" s="270"/>
    </row>
    <row r="2077" spans="2:13" x14ac:dyDescent="0.25">
      <c r="B2077" s="46">
        <f>SUBTOTAL(103,$C$10:C2077)</f>
        <v>2068</v>
      </c>
      <c r="C2077" s="157" t="s">
        <v>1345</v>
      </c>
      <c r="D2077" s="157"/>
      <c r="E2077" s="157"/>
      <c r="F2077" s="157"/>
      <c r="G2077" s="212"/>
      <c r="H2077" s="209"/>
      <c r="I2077" s="241">
        <v>45541</v>
      </c>
      <c r="J2077" s="253">
        <v>0</v>
      </c>
      <c r="K2077" s="214">
        <v>-2500</v>
      </c>
      <c r="L2077" s="250">
        <f t="shared" si="32"/>
        <v>3588526.4233181789</v>
      </c>
      <c r="M2077" s="270"/>
    </row>
    <row r="2078" spans="2:13" x14ac:dyDescent="0.25">
      <c r="B2078" s="46">
        <f>SUBTOTAL(103,$C$10:C2078)</f>
        <v>2069</v>
      </c>
      <c r="C2078" s="157" t="s">
        <v>1346</v>
      </c>
      <c r="D2078" s="157"/>
      <c r="E2078" s="157"/>
      <c r="F2078" s="157"/>
      <c r="G2078" s="212"/>
      <c r="H2078" s="209"/>
      <c r="I2078" s="241">
        <v>45541</v>
      </c>
      <c r="J2078" s="253">
        <v>0</v>
      </c>
      <c r="K2078" s="214">
        <v>-2500</v>
      </c>
      <c r="L2078" s="250">
        <f t="shared" si="32"/>
        <v>3586026.4233181789</v>
      </c>
      <c r="M2078" s="270"/>
    </row>
    <row r="2079" spans="2:13" x14ac:dyDescent="0.25">
      <c r="B2079" s="46">
        <f>SUBTOTAL(103,$C$10:C2079)</f>
        <v>2070</v>
      </c>
      <c r="C2079" s="157" t="s">
        <v>1347</v>
      </c>
      <c r="D2079" s="157"/>
      <c r="E2079" s="157"/>
      <c r="F2079" s="157"/>
      <c r="G2079" s="212"/>
      <c r="H2079" s="209"/>
      <c r="I2079" s="241">
        <v>45541</v>
      </c>
      <c r="J2079" s="253">
        <v>0</v>
      </c>
      <c r="K2079" s="214">
        <v>-2500</v>
      </c>
      <c r="L2079" s="250">
        <f t="shared" si="32"/>
        <v>3583526.4233181789</v>
      </c>
      <c r="M2079" s="270"/>
    </row>
    <row r="2080" spans="2:13" x14ac:dyDescent="0.25">
      <c r="B2080" s="46">
        <f>SUBTOTAL(103,$C$10:C2080)</f>
        <v>2071</v>
      </c>
      <c r="C2080" s="157" t="s">
        <v>1348</v>
      </c>
      <c r="D2080" s="157"/>
      <c r="E2080" s="157"/>
      <c r="F2080" s="157"/>
      <c r="G2080" s="212"/>
      <c r="H2080" s="209"/>
      <c r="I2080" s="241">
        <v>45541</v>
      </c>
      <c r="J2080" s="253">
        <v>0</v>
      </c>
      <c r="K2080" s="214">
        <v>-3000</v>
      </c>
      <c r="L2080" s="250">
        <f t="shared" si="32"/>
        <v>3580526.4233181789</v>
      </c>
      <c r="M2080" s="270"/>
    </row>
    <row r="2081" spans="2:13" x14ac:dyDescent="0.25">
      <c r="B2081" s="46">
        <f>SUBTOTAL(103,$C$10:C2081)</f>
        <v>2072</v>
      </c>
      <c r="C2081" s="157" t="s">
        <v>1180</v>
      </c>
      <c r="D2081" s="157"/>
      <c r="E2081" s="157"/>
      <c r="F2081" s="157"/>
      <c r="G2081" s="212"/>
      <c r="H2081" s="209"/>
      <c r="I2081" s="241">
        <v>45541</v>
      </c>
      <c r="J2081" s="253">
        <v>0</v>
      </c>
      <c r="K2081" s="214">
        <v>-1700</v>
      </c>
      <c r="L2081" s="250">
        <f t="shared" si="32"/>
        <v>3578826.4233181789</v>
      </c>
      <c r="M2081" s="270"/>
    </row>
    <row r="2082" spans="2:13" x14ac:dyDescent="0.25">
      <c r="B2082" s="46">
        <f>SUBTOTAL(103,$C$10:C2082)</f>
        <v>2073</v>
      </c>
      <c r="C2082" s="157" t="s">
        <v>1349</v>
      </c>
      <c r="D2082" s="157"/>
      <c r="E2082" s="157"/>
      <c r="F2082" s="157"/>
      <c r="G2082" s="212"/>
      <c r="H2082" s="209"/>
      <c r="I2082" s="241">
        <v>45541</v>
      </c>
      <c r="J2082" s="253">
        <v>0</v>
      </c>
      <c r="K2082" s="214">
        <v>-4000</v>
      </c>
      <c r="L2082" s="250">
        <f t="shared" si="32"/>
        <v>3574826.4233181789</v>
      </c>
      <c r="M2082" s="270"/>
    </row>
    <row r="2083" spans="2:13" x14ac:dyDescent="0.25">
      <c r="B2083" s="46">
        <f>SUBTOTAL(103,$C$10:C2083)</f>
        <v>2074</v>
      </c>
      <c r="C2083" s="157" t="s">
        <v>1350</v>
      </c>
      <c r="D2083" s="157"/>
      <c r="E2083" s="157"/>
      <c r="F2083" s="157"/>
      <c r="G2083" s="212"/>
      <c r="H2083" s="209"/>
      <c r="I2083" s="241">
        <v>45541</v>
      </c>
      <c r="J2083" s="253">
        <v>0</v>
      </c>
      <c r="K2083" s="214">
        <v>-1700</v>
      </c>
      <c r="L2083" s="250">
        <f t="shared" si="32"/>
        <v>3573126.4233181789</v>
      </c>
      <c r="M2083" s="270"/>
    </row>
    <row r="2084" spans="2:13" x14ac:dyDescent="0.25">
      <c r="B2084" s="46">
        <f>SUBTOTAL(103,$C$10:C2084)</f>
        <v>2075</v>
      </c>
      <c r="C2084" s="157" t="s">
        <v>1351</v>
      </c>
      <c r="D2084" s="157"/>
      <c r="E2084" s="157"/>
      <c r="F2084" s="157"/>
      <c r="G2084" s="212"/>
      <c r="H2084" s="209"/>
      <c r="I2084" s="241">
        <v>45541</v>
      </c>
      <c r="J2084" s="253">
        <v>0</v>
      </c>
      <c r="K2084" s="214">
        <v>-2500</v>
      </c>
      <c r="L2084" s="250">
        <f t="shared" si="32"/>
        <v>3570626.4233181789</v>
      </c>
      <c r="M2084" s="270"/>
    </row>
    <row r="2085" spans="2:13" x14ac:dyDescent="0.25">
      <c r="B2085" s="46">
        <f>SUBTOTAL(103,$C$10:C2085)</f>
        <v>2076</v>
      </c>
      <c r="C2085" s="157" t="s">
        <v>1352</v>
      </c>
      <c r="D2085" s="157"/>
      <c r="E2085" s="157"/>
      <c r="F2085" s="157"/>
      <c r="G2085" s="212"/>
      <c r="H2085" s="209"/>
      <c r="I2085" s="241">
        <v>45541</v>
      </c>
      <c r="J2085" s="253">
        <v>0</v>
      </c>
      <c r="K2085" s="214">
        <v>-4050</v>
      </c>
      <c r="L2085" s="250">
        <f t="shared" si="32"/>
        <v>3566576.4233181789</v>
      </c>
      <c r="M2085" s="270"/>
    </row>
    <row r="2086" spans="2:13" x14ac:dyDescent="0.25">
      <c r="B2086" s="46">
        <f>SUBTOTAL(103,$C$10:C2086)</f>
        <v>2077</v>
      </c>
      <c r="C2086" s="157" t="s">
        <v>1353</v>
      </c>
      <c r="D2086" s="157"/>
      <c r="E2086" s="157"/>
      <c r="F2086" s="157"/>
      <c r="G2086" s="212"/>
      <c r="H2086" s="209"/>
      <c r="I2086" s="241">
        <v>45541</v>
      </c>
      <c r="J2086" s="253">
        <v>0</v>
      </c>
      <c r="K2086" s="214">
        <v>-1700</v>
      </c>
      <c r="L2086" s="250">
        <f t="shared" si="32"/>
        <v>3564876.4233181789</v>
      </c>
      <c r="M2086" s="270"/>
    </row>
    <row r="2087" spans="2:13" x14ac:dyDescent="0.25">
      <c r="B2087" s="46">
        <f>SUBTOTAL(103,$C$10:C2087)</f>
        <v>2078</v>
      </c>
      <c r="C2087" s="157" t="s">
        <v>694</v>
      </c>
      <c r="D2087" s="157"/>
      <c r="E2087" s="157"/>
      <c r="F2087" s="157"/>
      <c r="G2087" s="212"/>
      <c r="H2087" s="209"/>
      <c r="I2087" s="241">
        <v>45541</v>
      </c>
      <c r="J2087" s="253">
        <v>0</v>
      </c>
      <c r="K2087" s="214">
        <v>-5000</v>
      </c>
      <c r="L2087" s="250">
        <f t="shared" si="32"/>
        <v>3559876.4233181789</v>
      </c>
      <c r="M2087" s="270"/>
    </row>
    <row r="2088" spans="2:13" x14ac:dyDescent="0.25">
      <c r="B2088" s="46">
        <f>SUBTOTAL(103,$C$10:C2088)</f>
        <v>2079</v>
      </c>
      <c r="C2088" s="157" t="s">
        <v>1354</v>
      </c>
      <c r="D2088" s="157"/>
      <c r="E2088" s="157"/>
      <c r="F2088" s="157"/>
      <c r="G2088" s="212"/>
      <c r="H2088" s="209"/>
      <c r="I2088" s="241">
        <v>45541</v>
      </c>
      <c r="J2088" s="253">
        <v>0</v>
      </c>
      <c r="K2088" s="214">
        <v>-3000</v>
      </c>
      <c r="L2088" s="250">
        <f t="shared" si="32"/>
        <v>3556876.4233181789</v>
      </c>
      <c r="M2088" s="270"/>
    </row>
    <row r="2089" spans="2:13" x14ac:dyDescent="0.25">
      <c r="B2089" s="46">
        <f>SUBTOTAL(103,$C$10:C2089)</f>
        <v>2080</v>
      </c>
      <c r="C2089" s="157" t="s">
        <v>1355</v>
      </c>
      <c r="D2089" s="157"/>
      <c r="E2089" s="157"/>
      <c r="F2089" s="157"/>
      <c r="G2089" s="212"/>
      <c r="H2089" s="209"/>
      <c r="I2089" s="241">
        <v>45541</v>
      </c>
      <c r="J2089" s="253">
        <v>0</v>
      </c>
      <c r="K2089" s="214">
        <v>-4500</v>
      </c>
      <c r="L2089" s="250">
        <f t="shared" si="32"/>
        <v>3552376.4233181789</v>
      </c>
      <c r="M2089" s="270"/>
    </row>
    <row r="2090" spans="2:13" x14ac:dyDescent="0.25">
      <c r="B2090" s="46">
        <f>SUBTOTAL(103,$C$10:C2090)</f>
        <v>2081</v>
      </c>
      <c r="C2090" s="157" t="s">
        <v>1356</v>
      </c>
      <c r="D2090" s="157"/>
      <c r="E2090" s="157"/>
      <c r="F2090" s="157"/>
      <c r="G2090" s="212"/>
      <c r="H2090" s="209"/>
      <c r="I2090" s="241">
        <v>45541</v>
      </c>
      <c r="J2090" s="253">
        <v>0</v>
      </c>
      <c r="K2090" s="214">
        <v>-2500</v>
      </c>
      <c r="L2090" s="250">
        <f t="shared" si="32"/>
        <v>3549876.4233181789</v>
      </c>
      <c r="M2090" s="270"/>
    </row>
    <row r="2091" spans="2:13" x14ac:dyDescent="0.25">
      <c r="B2091" s="46">
        <f>SUBTOTAL(103,$C$10:C2091)</f>
        <v>2082</v>
      </c>
      <c r="C2091" s="157" t="s">
        <v>1357</v>
      </c>
      <c r="D2091" s="157"/>
      <c r="E2091" s="157"/>
      <c r="F2091" s="157"/>
      <c r="G2091" s="212"/>
      <c r="H2091" s="209"/>
      <c r="I2091" s="241">
        <v>45541</v>
      </c>
      <c r="J2091" s="253">
        <v>0</v>
      </c>
      <c r="K2091" s="214">
        <v>-3000</v>
      </c>
      <c r="L2091" s="250">
        <f t="shared" si="32"/>
        <v>3546876.4233181789</v>
      </c>
      <c r="M2091" s="270"/>
    </row>
    <row r="2092" spans="2:13" x14ac:dyDescent="0.25">
      <c r="B2092" s="46">
        <f>SUBTOTAL(103,$C$10:C2092)</f>
        <v>2083</v>
      </c>
      <c r="C2092" s="157" t="s">
        <v>1358</v>
      </c>
      <c r="D2092" s="157"/>
      <c r="E2092" s="157"/>
      <c r="F2092" s="157"/>
      <c r="G2092" s="212"/>
      <c r="H2092" s="209"/>
      <c r="I2092" s="241">
        <v>45541</v>
      </c>
      <c r="J2092" s="253">
        <v>0</v>
      </c>
      <c r="K2092" s="214">
        <v>-4000</v>
      </c>
      <c r="L2092" s="250">
        <f t="shared" si="32"/>
        <v>3542876.4233181789</v>
      </c>
      <c r="M2092" s="270"/>
    </row>
    <row r="2093" spans="2:13" x14ac:dyDescent="0.25">
      <c r="B2093" s="46">
        <f>SUBTOTAL(103,$C$10:C2093)</f>
        <v>2084</v>
      </c>
      <c r="C2093" s="157" t="s">
        <v>1359</v>
      </c>
      <c r="D2093" s="157"/>
      <c r="E2093" s="157"/>
      <c r="F2093" s="157"/>
      <c r="G2093" s="212"/>
      <c r="H2093" s="209"/>
      <c r="I2093" s="241">
        <v>45541</v>
      </c>
      <c r="J2093" s="253">
        <v>0</v>
      </c>
      <c r="K2093" s="214">
        <v>-2500</v>
      </c>
      <c r="L2093" s="250">
        <f t="shared" si="32"/>
        <v>3540376.4233181789</v>
      </c>
      <c r="M2093" s="270"/>
    </row>
    <row r="2094" spans="2:13" x14ac:dyDescent="0.25">
      <c r="B2094" s="46">
        <f>SUBTOTAL(103,$C$10:C2094)</f>
        <v>2085</v>
      </c>
      <c r="C2094" s="157" t="s">
        <v>1360</v>
      </c>
      <c r="D2094" s="157"/>
      <c r="E2094" s="157"/>
      <c r="F2094" s="157"/>
      <c r="G2094" s="212"/>
      <c r="H2094" s="209"/>
      <c r="I2094" s="241">
        <v>45541</v>
      </c>
      <c r="J2094" s="253">
        <v>0</v>
      </c>
      <c r="K2094" s="214">
        <v>-1700</v>
      </c>
      <c r="L2094" s="250">
        <f t="shared" si="32"/>
        <v>3538676.4233181789</v>
      </c>
      <c r="M2094" s="270"/>
    </row>
    <row r="2095" spans="2:13" x14ac:dyDescent="0.25">
      <c r="B2095" s="46">
        <f>SUBTOTAL(103,$C$10:C2095)</f>
        <v>2086</v>
      </c>
      <c r="C2095" s="157" t="s">
        <v>1361</v>
      </c>
      <c r="D2095" s="157"/>
      <c r="E2095" s="157"/>
      <c r="F2095" s="157"/>
      <c r="G2095" s="212"/>
      <c r="H2095" s="209"/>
      <c r="I2095" s="241">
        <v>45541</v>
      </c>
      <c r="J2095" s="253">
        <v>0</v>
      </c>
      <c r="K2095" s="214">
        <v>-3000</v>
      </c>
      <c r="L2095" s="250">
        <f t="shared" si="32"/>
        <v>3535676.4233181789</v>
      </c>
      <c r="M2095" s="270"/>
    </row>
    <row r="2096" spans="2:13" x14ac:dyDescent="0.25">
      <c r="B2096" s="46">
        <f>SUBTOTAL(103,$C$10:C2096)</f>
        <v>2087</v>
      </c>
      <c r="C2096" s="157" t="s">
        <v>1362</v>
      </c>
      <c r="D2096" s="157"/>
      <c r="E2096" s="157"/>
      <c r="F2096" s="157"/>
      <c r="G2096" s="212"/>
      <c r="H2096" s="209"/>
      <c r="I2096" s="241">
        <v>45541</v>
      </c>
      <c r="J2096" s="253">
        <v>0</v>
      </c>
      <c r="K2096" s="214">
        <v>-4500</v>
      </c>
      <c r="L2096" s="250">
        <f t="shared" si="32"/>
        <v>3531176.4233181789</v>
      </c>
      <c r="M2096" s="270"/>
    </row>
    <row r="2097" spans="2:13" x14ac:dyDescent="0.25">
      <c r="B2097" s="46">
        <f>SUBTOTAL(103,$C$10:C2097)</f>
        <v>2088</v>
      </c>
      <c r="C2097" s="157" t="s">
        <v>1363</v>
      </c>
      <c r="D2097" s="157"/>
      <c r="E2097" s="157"/>
      <c r="F2097" s="157"/>
      <c r="G2097" s="212"/>
      <c r="H2097" s="209"/>
      <c r="I2097" s="241">
        <v>45541</v>
      </c>
      <c r="J2097" s="253">
        <v>0</v>
      </c>
      <c r="K2097" s="214">
        <v>-2000</v>
      </c>
      <c r="L2097" s="250">
        <f t="shared" si="32"/>
        <v>3529176.4233181789</v>
      </c>
      <c r="M2097" s="270"/>
    </row>
    <row r="2098" spans="2:13" x14ac:dyDescent="0.25">
      <c r="B2098" s="46">
        <f>SUBTOTAL(103,$C$10:C2098)</f>
        <v>2089</v>
      </c>
      <c r="C2098" s="157" t="s">
        <v>1364</v>
      </c>
      <c r="D2098" s="157"/>
      <c r="E2098" s="157"/>
      <c r="F2098" s="157"/>
      <c r="G2098" s="212"/>
      <c r="H2098" s="209"/>
      <c r="I2098" s="241">
        <v>45541</v>
      </c>
      <c r="J2098" s="253">
        <v>0</v>
      </c>
      <c r="K2098" s="214">
        <v>-2500</v>
      </c>
      <c r="L2098" s="250">
        <f t="shared" si="32"/>
        <v>3526676.4233181789</v>
      </c>
      <c r="M2098" s="270"/>
    </row>
    <row r="2099" spans="2:13" x14ac:dyDescent="0.25">
      <c r="B2099" s="46">
        <f>SUBTOTAL(103,$C$10:C2099)</f>
        <v>2090</v>
      </c>
      <c r="C2099" s="157" t="s">
        <v>1365</v>
      </c>
      <c r="D2099" s="157"/>
      <c r="E2099" s="157"/>
      <c r="F2099" s="157"/>
      <c r="G2099" s="212"/>
      <c r="H2099" s="209"/>
      <c r="I2099" s="241">
        <v>45541</v>
      </c>
      <c r="J2099" s="253">
        <v>0</v>
      </c>
      <c r="K2099" s="214">
        <v>-1700</v>
      </c>
      <c r="L2099" s="250">
        <f t="shared" si="32"/>
        <v>3524976.4233181789</v>
      </c>
      <c r="M2099" s="270"/>
    </row>
    <row r="2100" spans="2:13" x14ac:dyDescent="0.25">
      <c r="B2100" s="46">
        <f>SUBTOTAL(103,$C$10:C2100)</f>
        <v>2091</v>
      </c>
      <c r="C2100" s="157" t="s">
        <v>1366</v>
      </c>
      <c r="D2100" s="157"/>
      <c r="E2100" s="157"/>
      <c r="F2100" s="157"/>
      <c r="G2100" s="212"/>
      <c r="H2100" s="209"/>
      <c r="I2100" s="241">
        <v>45541</v>
      </c>
      <c r="J2100" s="253">
        <v>0</v>
      </c>
      <c r="K2100" s="214">
        <v>-1700</v>
      </c>
      <c r="L2100" s="250">
        <f t="shared" si="32"/>
        <v>3523276.4233181789</v>
      </c>
      <c r="M2100" s="270"/>
    </row>
    <row r="2101" spans="2:13" x14ac:dyDescent="0.25">
      <c r="B2101" s="46">
        <f>SUBTOTAL(103,$C$10:C2101)</f>
        <v>2092</v>
      </c>
      <c r="C2101" s="157" t="s">
        <v>1367</v>
      </c>
      <c r="D2101" s="157"/>
      <c r="E2101" s="157"/>
      <c r="F2101" s="157"/>
      <c r="G2101" s="212"/>
      <c r="H2101" s="209"/>
      <c r="I2101" s="241">
        <v>45541</v>
      </c>
      <c r="J2101" s="253">
        <v>0</v>
      </c>
      <c r="K2101" s="214">
        <v>-1700</v>
      </c>
      <c r="L2101" s="250">
        <f t="shared" si="32"/>
        <v>3521576.4233181789</v>
      </c>
      <c r="M2101" s="270"/>
    </row>
    <row r="2102" spans="2:13" x14ac:dyDescent="0.25">
      <c r="B2102" s="46">
        <f>SUBTOTAL(103,$C$10:C2102)</f>
        <v>2093</v>
      </c>
      <c r="C2102" s="157" t="s">
        <v>1368</v>
      </c>
      <c r="D2102" s="157"/>
      <c r="E2102" s="157"/>
      <c r="F2102" s="157"/>
      <c r="G2102" s="212"/>
      <c r="H2102" s="209"/>
      <c r="I2102" s="241">
        <v>45541</v>
      </c>
      <c r="J2102" s="253">
        <v>0</v>
      </c>
      <c r="K2102" s="214">
        <v>-1700</v>
      </c>
      <c r="L2102" s="250">
        <f t="shared" si="32"/>
        <v>3519876.4233181789</v>
      </c>
      <c r="M2102" s="270"/>
    </row>
    <row r="2103" spans="2:13" x14ac:dyDescent="0.25">
      <c r="B2103" s="46">
        <f>SUBTOTAL(103,$C$10:C2103)</f>
        <v>2094</v>
      </c>
      <c r="C2103" s="157" t="s">
        <v>1369</v>
      </c>
      <c r="D2103" s="157"/>
      <c r="E2103" s="157"/>
      <c r="F2103" s="157"/>
      <c r="G2103" s="212"/>
      <c r="H2103" s="209"/>
      <c r="I2103" s="241">
        <v>45541</v>
      </c>
      <c r="J2103" s="253">
        <v>0</v>
      </c>
      <c r="K2103" s="214">
        <v>-1700</v>
      </c>
      <c r="L2103" s="250">
        <f t="shared" si="32"/>
        <v>3518176.4233181789</v>
      </c>
      <c r="M2103" s="270"/>
    </row>
    <row r="2104" spans="2:13" x14ac:dyDescent="0.25">
      <c r="B2104" s="46">
        <f>SUBTOTAL(103,$C$10:C2104)</f>
        <v>2095</v>
      </c>
      <c r="C2104" s="157" t="s">
        <v>1370</v>
      </c>
      <c r="D2104" s="157"/>
      <c r="E2104" s="157"/>
      <c r="F2104" s="157"/>
      <c r="G2104" s="212"/>
      <c r="H2104" s="209"/>
      <c r="I2104" s="241">
        <v>45541</v>
      </c>
      <c r="J2104" s="253">
        <v>0</v>
      </c>
      <c r="K2104" s="214">
        <v>-2500</v>
      </c>
      <c r="L2104" s="250">
        <f t="shared" si="32"/>
        <v>3515676.4233181789</v>
      </c>
      <c r="M2104" s="270"/>
    </row>
    <row r="2105" spans="2:13" x14ac:dyDescent="0.25">
      <c r="B2105" s="46">
        <f>SUBTOTAL(103,$C$10:C2105)</f>
        <v>2096</v>
      </c>
      <c r="C2105" s="157" t="s">
        <v>1371</v>
      </c>
      <c r="D2105" s="157"/>
      <c r="E2105" s="157"/>
      <c r="F2105" s="157"/>
      <c r="G2105" s="212"/>
      <c r="H2105" s="209"/>
      <c r="I2105" s="241">
        <v>45541</v>
      </c>
      <c r="J2105" s="253">
        <v>0</v>
      </c>
      <c r="K2105" s="214">
        <v>-3000</v>
      </c>
      <c r="L2105" s="250">
        <f t="shared" si="32"/>
        <v>3512676.4233181789</v>
      </c>
      <c r="M2105" s="270"/>
    </row>
    <row r="2106" spans="2:13" x14ac:dyDescent="0.25">
      <c r="B2106" s="46">
        <f>SUBTOTAL(103,$C$10:C2106)</f>
        <v>2097</v>
      </c>
      <c r="C2106" s="157" t="s">
        <v>1372</v>
      </c>
      <c r="D2106" s="157"/>
      <c r="E2106" s="157"/>
      <c r="F2106" s="157"/>
      <c r="G2106" s="212"/>
      <c r="H2106" s="209"/>
      <c r="I2106" s="241">
        <v>45541</v>
      </c>
      <c r="J2106" s="253">
        <v>0</v>
      </c>
      <c r="K2106" s="214">
        <v>-1700</v>
      </c>
      <c r="L2106" s="250">
        <f t="shared" si="32"/>
        <v>3510976.4233181789</v>
      </c>
      <c r="M2106" s="270"/>
    </row>
    <row r="2107" spans="2:13" x14ac:dyDescent="0.25">
      <c r="B2107" s="46">
        <f>SUBTOTAL(103,$C$10:C2107)</f>
        <v>2098</v>
      </c>
      <c r="C2107" s="157" t="s">
        <v>1373</v>
      </c>
      <c r="D2107" s="157"/>
      <c r="E2107" s="157"/>
      <c r="F2107" s="157"/>
      <c r="G2107" s="212"/>
      <c r="H2107" s="209"/>
      <c r="I2107" s="241">
        <v>45541</v>
      </c>
      <c r="J2107" s="253">
        <v>0</v>
      </c>
      <c r="K2107" s="214">
        <v>-4000</v>
      </c>
      <c r="L2107" s="250">
        <f t="shared" si="32"/>
        <v>3506976.4233181789</v>
      </c>
      <c r="M2107" s="270"/>
    </row>
    <row r="2108" spans="2:13" x14ac:dyDescent="0.25">
      <c r="B2108" s="46">
        <f>SUBTOTAL(103,$C$10:C2108)</f>
        <v>2099</v>
      </c>
      <c r="C2108" s="157" t="s">
        <v>1151</v>
      </c>
      <c r="D2108" s="157"/>
      <c r="E2108" s="157"/>
      <c r="F2108" s="157"/>
      <c r="G2108" s="212"/>
      <c r="H2108" s="209"/>
      <c r="I2108" s="241">
        <v>45541</v>
      </c>
      <c r="J2108" s="253">
        <v>0</v>
      </c>
      <c r="K2108" s="214">
        <v>-4500</v>
      </c>
      <c r="L2108" s="250">
        <f t="shared" si="32"/>
        <v>3502476.4233181789</v>
      </c>
      <c r="M2108" s="270"/>
    </row>
    <row r="2109" spans="2:13" x14ac:dyDescent="0.25">
      <c r="B2109" s="46">
        <f>SUBTOTAL(103,$C$10:C2109)</f>
        <v>2100</v>
      </c>
      <c r="C2109" s="157" t="s">
        <v>1374</v>
      </c>
      <c r="D2109" s="157"/>
      <c r="E2109" s="157"/>
      <c r="F2109" s="157"/>
      <c r="G2109" s="212"/>
      <c r="H2109" s="209"/>
      <c r="I2109" s="241">
        <v>45541</v>
      </c>
      <c r="J2109" s="253">
        <v>0</v>
      </c>
      <c r="K2109" s="214">
        <v>-3000</v>
      </c>
      <c r="L2109" s="250">
        <f t="shared" si="32"/>
        <v>3499476.4233181789</v>
      </c>
      <c r="M2109" s="270"/>
    </row>
    <row r="2110" spans="2:13" x14ac:dyDescent="0.25">
      <c r="B2110" s="46">
        <f>SUBTOTAL(103,$C$10:C2110)</f>
        <v>2101</v>
      </c>
      <c r="C2110" s="157" t="s">
        <v>1375</v>
      </c>
      <c r="D2110" s="157"/>
      <c r="E2110" s="157"/>
      <c r="F2110" s="157"/>
      <c r="G2110" s="212"/>
      <c r="H2110" s="209"/>
      <c r="I2110" s="241">
        <v>45541</v>
      </c>
      <c r="J2110" s="253">
        <v>0</v>
      </c>
      <c r="K2110" s="214">
        <v>-4000</v>
      </c>
      <c r="L2110" s="250">
        <f t="shared" si="32"/>
        <v>3495476.4233181789</v>
      </c>
      <c r="M2110" s="270"/>
    </row>
    <row r="2111" spans="2:13" x14ac:dyDescent="0.25">
      <c r="B2111" s="46">
        <f>SUBTOTAL(103,$C$10:C2111)</f>
        <v>2102</v>
      </c>
      <c r="C2111" s="157" t="s">
        <v>1165</v>
      </c>
      <c r="D2111" s="157"/>
      <c r="E2111" s="157"/>
      <c r="F2111" s="157"/>
      <c r="G2111" s="212"/>
      <c r="H2111" s="209"/>
      <c r="I2111" s="241">
        <v>45541</v>
      </c>
      <c r="J2111" s="253">
        <v>0</v>
      </c>
      <c r="K2111" s="214">
        <v>-4000</v>
      </c>
      <c r="L2111" s="250">
        <f t="shared" si="32"/>
        <v>3491476.4233181789</v>
      </c>
      <c r="M2111" s="270"/>
    </row>
    <row r="2112" spans="2:13" x14ac:dyDescent="0.25">
      <c r="B2112" s="46">
        <f>SUBTOTAL(103,$C$10:C2112)</f>
        <v>2103</v>
      </c>
      <c r="C2112" s="157" t="s">
        <v>1376</v>
      </c>
      <c r="D2112" s="157"/>
      <c r="E2112" s="157"/>
      <c r="F2112" s="157"/>
      <c r="G2112" s="212"/>
      <c r="H2112" s="209"/>
      <c r="I2112" s="241">
        <v>45541</v>
      </c>
      <c r="J2112" s="253">
        <v>0</v>
      </c>
      <c r="K2112" s="214">
        <v>-1700</v>
      </c>
      <c r="L2112" s="250">
        <f t="shared" si="32"/>
        <v>3489776.4233181789</v>
      </c>
      <c r="M2112" s="270"/>
    </row>
    <row r="2113" spans="2:13" x14ac:dyDescent="0.25">
      <c r="B2113" s="46">
        <f>SUBTOTAL(103,$C$10:C2113)</f>
        <v>2104</v>
      </c>
      <c r="C2113" s="157" t="s">
        <v>1377</v>
      </c>
      <c r="D2113" s="157"/>
      <c r="E2113" s="157"/>
      <c r="F2113" s="157"/>
      <c r="G2113" s="212"/>
      <c r="H2113" s="209"/>
      <c r="I2113" s="241">
        <v>45541</v>
      </c>
      <c r="J2113" s="253">
        <v>0</v>
      </c>
      <c r="K2113" s="214">
        <v>-4500</v>
      </c>
      <c r="L2113" s="250">
        <f t="shared" si="32"/>
        <v>3485276.4233181789</v>
      </c>
      <c r="M2113" s="270"/>
    </row>
    <row r="2114" spans="2:13" x14ac:dyDescent="0.25">
      <c r="B2114" s="46">
        <f>SUBTOTAL(103,$C$10:C2114)</f>
        <v>2105</v>
      </c>
      <c r="C2114" s="157" t="s">
        <v>812</v>
      </c>
      <c r="D2114" s="157" t="s">
        <v>608</v>
      </c>
      <c r="E2114" s="157"/>
      <c r="F2114" s="157"/>
      <c r="G2114" s="212" t="s">
        <v>1143</v>
      </c>
      <c r="H2114" s="209" t="s">
        <v>1144</v>
      </c>
      <c r="I2114" s="241">
        <v>45541</v>
      </c>
      <c r="J2114" s="253">
        <v>0</v>
      </c>
      <c r="K2114" s="214">
        <v>-21720</v>
      </c>
      <c r="L2114" s="250">
        <f t="shared" si="32"/>
        <v>3463556.4233181789</v>
      </c>
      <c r="M2114" s="270"/>
    </row>
    <row r="2115" spans="2:13" x14ac:dyDescent="0.25">
      <c r="B2115" s="46">
        <f>SUBTOTAL(103,$C$10:C2115)</f>
        <v>2106</v>
      </c>
      <c r="C2115" s="157" t="s">
        <v>1266</v>
      </c>
      <c r="D2115" s="157" t="s">
        <v>738</v>
      </c>
      <c r="E2115" s="157"/>
      <c r="F2115" s="157"/>
      <c r="G2115" s="212" t="s">
        <v>619</v>
      </c>
      <c r="H2115" s="209" t="s">
        <v>621</v>
      </c>
      <c r="I2115" s="241">
        <v>45541</v>
      </c>
      <c r="J2115" s="253">
        <v>0</v>
      </c>
      <c r="K2115" s="214">
        <v>-1000</v>
      </c>
      <c r="L2115" s="250">
        <f t="shared" si="32"/>
        <v>3462556.4233181789</v>
      </c>
      <c r="M2115" s="270"/>
    </row>
    <row r="2116" spans="2:13" x14ac:dyDescent="0.25">
      <c r="B2116" s="46">
        <f>SUBTOTAL(103,$C$10:C2116)</f>
        <v>2107</v>
      </c>
      <c r="C2116" s="157" t="s">
        <v>736</v>
      </c>
      <c r="D2116" s="157" t="s">
        <v>738</v>
      </c>
      <c r="E2116" s="157"/>
      <c r="F2116" s="157"/>
      <c r="G2116" s="212" t="s">
        <v>619</v>
      </c>
      <c r="H2116" s="209" t="s">
        <v>621</v>
      </c>
      <c r="I2116" s="241">
        <v>45541</v>
      </c>
      <c r="J2116" s="253">
        <v>0</v>
      </c>
      <c r="K2116" s="214">
        <v>-1750</v>
      </c>
      <c r="L2116" s="250">
        <f t="shared" si="32"/>
        <v>3460806.4233181789</v>
      </c>
      <c r="M2116" s="270"/>
    </row>
    <row r="2117" spans="2:13" x14ac:dyDescent="0.25">
      <c r="B2117" s="46">
        <f>SUBTOTAL(103,$C$10:C2117)</f>
        <v>2108</v>
      </c>
      <c r="C2117" s="157" t="s">
        <v>625</v>
      </c>
      <c r="D2117" s="157" t="s">
        <v>608</v>
      </c>
      <c r="E2117" s="157"/>
      <c r="F2117" s="157"/>
      <c r="G2117" s="212" t="s">
        <v>641</v>
      </c>
      <c r="H2117" s="209" t="s">
        <v>642</v>
      </c>
      <c r="I2117" s="241">
        <v>45541</v>
      </c>
      <c r="J2117" s="253">
        <v>0</v>
      </c>
      <c r="K2117" s="214">
        <v>-8550</v>
      </c>
      <c r="L2117" s="250">
        <f t="shared" si="32"/>
        <v>3452256.4233181789</v>
      </c>
      <c r="M2117" s="270"/>
    </row>
    <row r="2118" spans="2:13" x14ac:dyDescent="0.25">
      <c r="B2118" s="46">
        <f>SUBTOTAL(103,$C$10:C2118)</f>
        <v>2109</v>
      </c>
      <c r="C2118" s="157" t="s">
        <v>1148</v>
      </c>
      <c r="D2118" s="157" t="s">
        <v>608</v>
      </c>
      <c r="E2118" s="157"/>
      <c r="F2118" s="157"/>
      <c r="G2118" s="212" t="s">
        <v>1149</v>
      </c>
      <c r="H2118" s="209" t="s">
        <v>1150</v>
      </c>
      <c r="I2118" s="241">
        <v>45541</v>
      </c>
      <c r="J2118" s="253">
        <v>0</v>
      </c>
      <c r="K2118" s="214">
        <v>-7700</v>
      </c>
      <c r="L2118" s="250">
        <f t="shared" si="32"/>
        <v>3444556.4233181789</v>
      </c>
      <c r="M2118" s="270"/>
    </row>
    <row r="2119" spans="2:13" x14ac:dyDescent="0.25">
      <c r="B2119" s="46">
        <f>SUBTOTAL(103,$C$10:C2119)</f>
        <v>2110</v>
      </c>
      <c r="C2119" s="157" t="s">
        <v>598</v>
      </c>
      <c r="D2119" s="157" t="s">
        <v>607</v>
      </c>
      <c r="E2119" s="157"/>
      <c r="F2119" s="157"/>
      <c r="G2119" s="212" t="s">
        <v>581</v>
      </c>
      <c r="H2119" s="209" t="s">
        <v>620</v>
      </c>
      <c r="I2119" s="241">
        <v>45541</v>
      </c>
      <c r="J2119" s="253">
        <v>0</v>
      </c>
      <c r="K2119" s="214">
        <v>-20000</v>
      </c>
      <c r="L2119" s="250">
        <f t="shared" si="32"/>
        <v>3424556.4233181789</v>
      </c>
      <c r="M2119" s="270"/>
    </row>
    <row r="2120" spans="2:13" x14ac:dyDescent="0.25">
      <c r="B2120" s="46">
        <f>SUBTOTAL(103,$C$10:C2120)</f>
        <v>2111</v>
      </c>
      <c r="C2120" s="157" t="s">
        <v>598</v>
      </c>
      <c r="D2120" s="157" t="s">
        <v>608</v>
      </c>
      <c r="E2120" s="157"/>
      <c r="F2120" s="157"/>
      <c r="G2120" s="212" t="s">
        <v>1187</v>
      </c>
      <c r="H2120" s="209" t="s">
        <v>1188</v>
      </c>
      <c r="I2120" s="241">
        <v>45541</v>
      </c>
      <c r="J2120" s="253">
        <v>0</v>
      </c>
      <c r="K2120" s="214">
        <v>-14231</v>
      </c>
      <c r="L2120" s="250">
        <f t="shared" si="32"/>
        <v>3410325.4233181789</v>
      </c>
      <c r="M2120" s="270"/>
    </row>
    <row r="2121" spans="2:13" x14ac:dyDescent="0.25">
      <c r="B2121" s="46">
        <f>SUBTOTAL(103,$C$10:C2121)</f>
        <v>2112</v>
      </c>
      <c r="C2121" s="157" t="s">
        <v>598</v>
      </c>
      <c r="D2121" s="157" t="s">
        <v>738</v>
      </c>
      <c r="E2121" s="157"/>
      <c r="F2121" s="157"/>
      <c r="G2121" s="212" t="s">
        <v>1043</v>
      </c>
      <c r="H2121" s="209" t="s">
        <v>1044</v>
      </c>
      <c r="I2121" s="241">
        <v>45541</v>
      </c>
      <c r="J2121" s="253">
        <v>0</v>
      </c>
      <c r="K2121" s="214">
        <v>-1500</v>
      </c>
      <c r="L2121" s="250">
        <f t="shared" si="32"/>
        <v>3408825.4233181789</v>
      </c>
      <c r="M2121" s="270"/>
    </row>
    <row r="2122" spans="2:13" x14ac:dyDescent="0.25">
      <c r="B2122" s="46">
        <f>SUBTOTAL(103,$C$10:C2122)</f>
        <v>2113</v>
      </c>
      <c r="C2122" s="157" t="s">
        <v>763</v>
      </c>
      <c r="D2122" s="157" t="s">
        <v>738</v>
      </c>
      <c r="E2122" s="157"/>
      <c r="F2122" s="157"/>
      <c r="G2122" s="212" t="s">
        <v>619</v>
      </c>
      <c r="H2122" s="209" t="s">
        <v>621</v>
      </c>
      <c r="I2122" s="241">
        <v>45541</v>
      </c>
      <c r="J2122" s="253">
        <v>0</v>
      </c>
      <c r="K2122" s="214">
        <v>-1250</v>
      </c>
      <c r="L2122" s="250">
        <f t="shared" si="32"/>
        <v>3407575.4233181789</v>
      </c>
      <c r="M2122" s="270"/>
    </row>
    <row r="2123" spans="2:13" x14ac:dyDescent="0.25">
      <c r="B2123" s="46">
        <f>SUBTOTAL(103,$C$10:C2123)</f>
        <v>2114</v>
      </c>
      <c r="C2123" s="157" t="s">
        <v>678</v>
      </c>
      <c r="D2123" s="157" t="s">
        <v>703</v>
      </c>
      <c r="E2123" s="157"/>
      <c r="F2123" s="157"/>
      <c r="G2123" s="212" t="s">
        <v>641</v>
      </c>
      <c r="H2123" s="209" t="s">
        <v>642</v>
      </c>
      <c r="I2123" s="241">
        <v>45541</v>
      </c>
      <c r="J2123" s="253">
        <v>0</v>
      </c>
      <c r="K2123" s="214">
        <v>-30000</v>
      </c>
      <c r="L2123" s="250">
        <f t="shared" si="32"/>
        <v>3377575.4233181789</v>
      </c>
      <c r="M2123" s="270"/>
    </row>
    <row r="2124" spans="2:13" x14ac:dyDescent="0.25">
      <c r="B2124" s="46">
        <f>SUBTOTAL(103,$C$10:C2124)</f>
        <v>2115</v>
      </c>
      <c r="C2124" s="157" t="s">
        <v>600</v>
      </c>
      <c r="D2124" s="157" t="s">
        <v>608</v>
      </c>
      <c r="E2124" s="157"/>
      <c r="F2124" s="157"/>
      <c r="G2124" s="212" t="s">
        <v>1143</v>
      </c>
      <c r="H2124" s="209" t="s">
        <v>1144</v>
      </c>
      <c r="I2124" s="241">
        <v>45541</v>
      </c>
      <c r="J2124" s="253">
        <v>0</v>
      </c>
      <c r="K2124" s="214">
        <v>-70491</v>
      </c>
      <c r="L2124" s="250">
        <f t="shared" si="32"/>
        <v>3307084.4233181789</v>
      </c>
      <c r="M2124" s="270"/>
    </row>
    <row r="2125" spans="2:13" x14ac:dyDescent="0.25">
      <c r="B2125" s="46">
        <f>SUBTOTAL(103,$C$10:C2125)</f>
        <v>2116</v>
      </c>
      <c r="C2125" s="157" t="s">
        <v>682</v>
      </c>
      <c r="D2125" s="157" t="s">
        <v>608</v>
      </c>
      <c r="E2125" s="157"/>
      <c r="F2125" s="157"/>
      <c r="G2125" s="212" t="s">
        <v>647</v>
      </c>
      <c r="H2125" s="208" t="s">
        <v>1046</v>
      </c>
      <c r="I2125" s="241">
        <v>45541</v>
      </c>
      <c r="J2125" s="253">
        <v>0</v>
      </c>
      <c r="K2125" s="214">
        <v>-2100</v>
      </c>
      <c r="L2125" s="250">
        <f t="shared" ref="L2125:L2188" si="33">J2125+L2124+K2125</f>
        <v>3304984.4233181789</v>
      </c>
      <c r="M2125" s="270"/>
    </row>
    <row r="2126" spans="2:13" x14ac:dyDescent="0.25">
      <c r="B2126" s="46">
        <f>SUBTOTAL(103,$C$10:C2126)</f>
        <v>2117</v>
      </c>
      <c r="C2126" s="157" t="s">
        <v>601</v>
      </c>
      <c r="D2126" s="157" t="s">
        <v>648</v>
      </c>
      <c r="E2126" s="157"/>
      <c r="F2126" s="157"/>
      <c r="G2126" s="212" t="s">
        <v>594</v>
      </c>
      <c r="H2126" s="209" t="s">
        <v>595</v>
      </c>
      <c r="I2126" s="241">
        <v>45541</v>
      </c>
      <c r="J2126" s="253">
        <v>0</v>
      </c>
      <c r="K2126" s="214">
        <v>-5331</v>
      </c>
      <c r="L2126" s="250">
        <f t="shared" si="33"/>
        <v>3299653.4233181789</v>
      </c>
      <c r="M2126" s="270"/>
    </row>
    <row r="2127" spans="2:13" x14ac:dyDescent="0.25">
      <c r="B2127" s="46">
        <f>SUBTOTAL(103,$C$10:C2127)</f>
        <v>2118</v>
      </c>
      <c r="C2127" s="157" t="s">
        <v>665</v>
      </c>
      <c r="D2127" s="157" t="s">
        <v>648</v>
      </c>
      <c r="E2127" s="157"/>
      <c r="F2127" s="157"/>
      <c r="G2127" s="212" t="s">
        <v>647</v>
      </c>
      <c r="H2127" s="208" t="s">
        <v>1046</v>
      </c>
      <c r="I2127" s="241">
        <v>45541</v>
      </c>
      <c r="J2127" s="253">
        <v>0</v>
      </c>
      <c r="K2127" s="214">
        <v>-26600</v>
      </c>
      <c r="L2127" s="250">
        <f t="shared" si="33"/>
        <v>3273053.4233181789</v>
      </c>
      <c r="M2127" s="270"/>
    </row>
    <row r="2128" spans="2:13" x14ac:dyDescent="0.25">
      <c r="B2128" s="46">
        <f>SUBTOTAL(103,$C$10:C2128)</f>
        <v>2119</v>
      </c>
      <c r="C2128" s="157" t="s">
        <v>722</v>
      </c>
      <c r="D2128" s="157" t="s">
        <v>703</v>
      </c>
      <c r="E2128" s="157"/>
      <c r="F2128" s="157"/>
      <c r="G2128" s="212" t="s">
        <v>641</v>
      </c>
      <c r="H2128" s="209" t="s">
        <v>642</v>
      </c>
      <c r="I2128" s="241">
        <v>45541</v>
      </c>
      <c r="J2128" s="253">
        <v>0</v>
      </c>
      <c r="K2128" s="214">
        <v>-25000</v>
      </c>
      <c r="L2128" s="250">
        <f t="shared" si="33"/>
        <v>3248053.4233181789</v>
      </c>
      <c r="M2128" s="270"/>
    </row>
    <row r="2129" spans="2:13" x14ac:dyDescent="0.25">
      <c r="B2129" s="46">
        <f>SUBTOTAL(103,$C$10:C2129)</f>
        <v>2120</v>
      </c>
      <c r="C2129" s="157" t="s">
        <v>764</v>
      </c>
      <c r="D2129" s="157" t="s">
        <v>738</v>
      </c>
      <c r="E2129" s="157"/>
      <c r="F2129" s="157"/>
      <c r="G2129" s="212" t="s">
        <v>619</v>
      </c>
      <c r="H2129" s="209" t="s">
        <v>621</v>
      </c>
      <c r="I2129" s="241">
        <v>45541</v>
      </c>
      <c r="J2129" s="253">
        <v>0</v>
      </c>
      <c r="K2129" s="214">
        <v>-250</v>
      </c>
      <c r="L2129" s="250">
        <f t="shared" si="33"/>
        <v>3247803.4233181789</v>
      </c>
      <c r="M2129" s="270"/>
    </row>
    <row r="2130" spans="2:13" x14ac:dyDescent="0.25">
      <c r="B2130" s="46">
        <f>SUBTOTAL(103,$C$10:C2130)</f>
        <v>2121</v>
      </c>
      <c r="C2130" s="157" t="s">
        <v>728</v>
      </c>
      <c r="D2130" s="157" t="s">
        <v>607</v>
      </c>
      <c r="E2130" s="157"/>
      <c r="F2130" s="157"/>
      <c r="G2130" s="212" t="s">
        <v>1378</v>
      </c>
      <c r="H2130" s="209" t="s">
        <v>1379</v>
      </c>
      <c r="I2130" s="241">
        <v>45541</v>
      </c>
      <c r="J2130" s="253">
        <v>0</v>
      </c>
      <c r="K2130" s="214">
        <v>-10000</v>
      </c>
      <c r="L2130" s="250">
        <f t="shared" si="33"/>
        <v>3237803.4233181789</v>
      </c>
      <c r="M2130" s="270"/>
    </row>
    <row r="2131" spans="2:13" x14ac:dyDescent="0.25">
      <c r="B2131" s="46">
        <f>SUBTOTAL(103,$C$10:C2131)</f>
        <v>2122</v>
      </c>
      <c r="C2131" s="157" t="s">
        <v>728</v>
      </c>
      <c r="D2131" s="157" t="s">
        <v>648</v>
      </c>
      <c r="E2131" s="157"/>
      <c r="F2131" s="157"/>
      <c r="G2131" s="212" t="s">
        <v>1378</v>
      </c>
      <c r="H2131" s="209" t="s">
        <v>1379</v>
      </c>
      <c r="I2131" s="241">
        <v>45541</v>
      </c>
      <c r="J2131" s="253">
        <v>0</v>
      </c>
      <c r="K2131" s="214">
        <v>-4200</v>
      </c>
      <c r="L2131" s="250">
        <f t="shared" si="33"/>
        <v>3233603.4233181789</v>
      </c>
      <c r="M2131" s="270"/>
    </row>
    <row r="2132" spans="2:13" x14ac:dyDescent="0.25">
      <c r="B2132" s="46">
        <f>SUBTOTAL(103,$C$10:C2132)</f>
        <v>2123</v>
      </c>
      <c r="C2132" s="157" t="s">
        <v>1151</v>
      </c>
      <c r="D2132" s="157" t="s">
        <v>648</v>
      </c>
      <c r="E2132" s="157"/>
      <c r="F2132" s="157"/>
      <c r="G2132" s="212" t="s">
        <v>585</v>
      </c>
      <c r="H2132" s="209" t="s">
        <v>586</v>
      </c>
      <c r="I2132" s="241">
        <v>45541</v>
      </c>
      <c r="J2132" s="253">
        <v>0</v>
      </c>
      <c r="K2132" s="214">
        <v>-21000</v>
      </c>
      <c r="L2132" s="250">
        <f t="shared" si="33"/>
        <v>3212603.4233181789</v>
      </c>
      <c r="M2132" s="270"/>
    </row>
    <row r="2133" spans="2:13" x14ac:dyDescent="0.25">
      <c r="B2133" s="46">
        <f>SUBTOTAL(103,$C$10:C2133)</f>
        <v>2124</v>
      </c>
      <c r="C2133" s="157" t="s">
        <v>683</v>
      </c>
      <c r="D2133" s="157" t="s">
        <v>608</v>
      </c>
      <c r="E2133" s="157"/>
      <c r="F2133" s="157"/>
      <c r="G2133" s="212" t="s">
        <v>1143</v>
      </c>
      <c r="H2133" s="209" t="s">
        <v>1144</v>
      </c>
      <c r="I2133" s="241">
        <v>45541</v>
      </c>
      <c r="J2133" s="253">
        <v>0</v>
      </c>
      <c r="K2133" s="214">
        <v>-42191</v>
      </c>
      <c r="L2133" s="250">
        <f t="shared" si="33"/>
        <v>3170412.4233181789</v>
      </c>
      <c r="M2133" s="270"/>
    </row>
    <row r="2134" spans="2:13" x14ac:dyDescent="0.25">
      <c r="B2134" s="46">
        <f>SUBTOTAL(103,$C$10:C2134)</f>
        <v>2125</v>
      </c>
      <c r="C2134" s="157" t="s">
        <v>603</v>
      </c>
      <c r="D2134" s="157" t="s">
        <v>738</v>
      </c>
      <c r="E2134" s="157"/>
      <c r="F2134" s="157"/>
      <c r="G2134" s="212" t="s">
        <v>619</v>
      </c>
      <c r="H2134" s="209" t="s">
        <v>621</v>
      </c>
      <c r="I2134" s="241">
        <v>45541</v>
      </c>
      <c r="J2134" s="253">
        <v>0</v>
      </c>
      <c r="K2134" s="214">
        <v>-250</v>
      </c>
      <c r="L2134" s="250">
        <f t="shared" si="33"/>
        <v>3170162.4233181789</v>
      </c>
      <c r="M2134" s="270"/>
    </row>
    <row r="2135" spans="2:13" x14ac:dyDescent="0.25">
      <c r="B2135" s="46">
        <f>SUBTOTAL(103,$C$10:C2135)</f>
        <v>2126</v>
      </c>
      <c r="C2135" s="157" t="s">
        <v>694</v>
      </c>
      <c r="D2135" s="157" t="s">
        <v>608</v>
      </c>
      <c r="E2135" s="157"/>
      <c r="F2135" s="157"/>
      <c r="G2135" s="212" t="s">
        <v>641</v>
      </c>
      <c r="H2135" s="209" t="s">
        <v>642</v>
      </c>
      <c r="I2135" s="241">
        <v>45541</v>
      </c>
      <c r="J2135" s="253">
        <v>0</v>
      </c>
      <c r="K2135" s="214">
        <v>-24500</v>
      </c>
      <c r="L2135" s="250">
        <f t="shared" si="33"/>
        <v>3145662.4233181789</v>
      </c>
      <c r="M2135" s="270"/>
    </row>
    <row r="2136" spans="2:13" x14ac:dyDescent="0.25">
      <c r="B2136" s="46">
        <f>SUBTOTAL(103,$C$10:C2136)</f>
        <v>2127</v>
      </c>
      <c r="C2136" s="157" t="s">
        <v>1165</v>
      </c>
      <c r="D2136" s="157" t="s">
        <v>738</v>
      </c>
      <c r="E2136" s="157"/>
      <c r="F2136" s="157"/>
      <c r="G2136" s="212" t="s">
        <v>1043</v>
      </c>
      <c r="H2136" s="209" t="s">
        <v>1044</v>
      </c>
      <c r="I2136" s="241">
        <v>45541</v>
      </c>
      <c r="J2136" s="253">
        <v>0</v>
      </c>
      <c r="K2136" s="214">
        <v>-500</v>
      </c>
      <c r="L2136" s="250">
        <f t="shared" si="33"/>
        <v>3145162.4233181789</v>
      </c>
      <c r="M2136" s="270"/>
    </row>
    <row r="2137" spans="2:13" x14ac:dyDescent="0.25">
      <c r="B2137" s="46">
        <f>SUBTOTAL(103,$C$10:C2137)</f>
        <v>2128</v>
      </c>
      <c r="C2137" s="157" t="s">
        <v>1380</v>
      </c>
      <c r="D2137" s="157" t="s">
        <v>712</v>
      </c>
      <c r="E2137" s="157"/>
      <c r="F2137" s="157"/>
      <c r="G2137" s="212" t="s">
        <v>1143</v>
      </c>
      <c r="H2137" s="209" t="s">
        <v>1144</v>
      </c>
      <c r="I2137" s="241">
        <v>45541</v>
      </c>
      <c r="J2137" s="253">
        <v>0</v>
      </c>
      <c r="K2137" s="214">
        <v>-6000</v>
      </c>
      <c r="L2137" s="250">
        <f t="shared" si="33"/>
        <v>3139162.4233181789</v>
      </c>
      <c r="M2137" s="270"/>
    </row>
    <row r="2138" spans="2:13" x14ac:dyDescent="0.25">
      <c r="B2138" s="46">
        <f>SUBTOTAL(103,$C$10:C2138)</f>
        <v>2129</v>
      </c>
      <c r="C2138" s="157" t="s">
        <v>897</v>
      </c>
      <c r="D2138" s="157" t="s">
        <v>1383</v>
      </c>
      <c r="E2138" s="157"/>
      <c r="F2138" s="157"/>
      <c r="G2138" s="212" t="s">
        <v>588</v>
      </c>
      <c r="H2138" s="209" t="s">
        <v>589</v>
      </c>
      <c r="I2138" s="241">
        <v>45546</v>
      </c>
      <c r="J2138" s="253">
        <v>206911.2</v>
      </c>
      <c r="K2138" s="214">
        <v>0</v>
      </c>
      <c r="L2138" s="250">
        <f t="shared" si="33"/>
        <v>3346073.623318179</v>
      </c>
      <c r="M2138" s="270"/>
    </row>
    <row r="2139" spans="2:13" x14ac:dyDescent="0.25">
      <c r="B2139" s="46">
        <f>SUBTOTAL(103,$C$10:C2139)</f>
        <v>2130</v>
      </c>
      <c r="C2139" s="157" t="s">
        <v>897</v>
      </c>
      <c r="D2139" s="157" t="s">
        <v>1383</v>
      </c>
      <c r="E2139" s="157"/>
      <c r="F2139" s="157"/>
      <c r="G2139" s="212" t="s">
        <v>588</v>
      </c>
      <c r="H2139" s="209" t="s">
        <v>589</v>
      </c>
      <c r="I2139" s="241">
        <v>45546</v>
      </c>
      <c r="J2139" s="253">
        <v>122110.8</v>
      </c>
      <c r="K2139" s="214">
        <v>0</v>
      </c>
      <c r="L2139" s="250">
        <f t="shared" si="33"/>
        <v>3468184.4233181789</v>
      </c>
      <c r="M2139" s="270"/>
    </row>
    <row r="2140" spans="2:13" x14ac:dyDescent="0.25">
      <c r="B2140" s="46">
        <f>SUBTOTAL(103,$C$10:C2140)</f>
        <v>2131</v>
      </c>
      <c r="C2140" s="157" t="s">
        <v>897</v>
      </c>
      <c r="D2140" s="157" t="s">
        <v>1383</v>
      </c>
      <c r="E2140" s="157"/>
      <c r="F2140" s="157"/>
      <c r="G2140" s="212" t="s">
        <v>588</v>
      </c>
      <c r="H2140" s="209" t="s">
        <v>589</v>
      </c>
      <c r="I2140" s="241">
        <v>45546</v>
      </c>
      <c r="J2140" s="253">
        <v>70980.399999999994</v>
      </c>
      <c r="K2140" s="214">
        <v>0</v>
      </c>
      <c r="L2140" s="250">
        <f t="shared" si="33"/>
        <v>3539164.8233181788</v>
      </c>
      <c r="M2140" s="270"/>
    </row>
    <row r="2141" spans="2:13" x14ac:dyDescent="0.25">
      <c r="B2141" s="46">
        <f>SUBTOTAL(103,$C$10:C2141)</f>
        <v>2132</v>
      </c>
      <c r="C2141" s="157" t="s">
        <v>897</v>
      </c>
      <c r="D2141" s="157" t="s">
        <v>1383</v>
      </c>
      <c r="E2141" s="157"/>
      <c r="F2141" s="157"/>
      <c r="G2141" s="212" t="s">
        <v>588</v>
      </c>
      <c r="H2141" s="209" t="s">
        <v>589</v>
      </c>
      <c r="I2141" s="241">
        <v>45546</v>
      </c>
      <c r="J2141" s="253">
        <v>149733.4</v>
      </c>
      <c r="K2141" s="214">
        <v>0</v>
      </c>
      <c r="L2141" s="250">
        <f t="shared" si="33"/>
        <v>3688898.2233181787</v>
      </c>
      <c r="M2141" s="270"/>
    </row>
    <row r="2142" spans="2:13" x14ac:dyDescent="0.25">
      <c r="B2142" s="46">
        <f>SUBTOTAL(103,$C$10:C2142)</f>
        <v>2133</v>
      </c>
      <c r="C2142" s="157" t="s">
        <v>897</v>
      </c>
      <c r="D2142" s="157" t="s">
        <v>1383</v>
      </c>
      <c r="E2142" s="157"/>
      <c r="F2142" s="157"/>
      <c r="G2142" s="212" t="s">
        <v>588</v>
      </c>
      <c r="H2142" s="209" t="s">
        <v>589</v>
      </c>
      <c r="I2142" s="241">
        <v>45546</v>
      </c>
      <c r="J2142" s="253">
        <v>25843.4</v>
      </c>
      <c r="K2142" s="214">
        <v>0</v>
      </c>
      <c r="L2142" s="250">
        <f t="shared" si="33"/>
        <v>3714741.6233181786</v>
      </c>
      <c r="M2142" s="270"/>
    </row>
    <row r="2143" spans="2:13" x14ac:dyDescent="0.25">
      <c r="B2143" s="46">
        <f>SUBTOTAL(103,$C$10:C2143)</f>
        <v>2134</v>
      </c>
      <c r="C2143" s="157" t="s">
        <v>812</v>
      </c>
      <c r="D2143" s="157" t="s">
        <v>608</v>
      </c>
      <c r="E2143" s="157"/>
      <c r="F2143" s="157"/>
      <c r="G2143" s="212" t="s">
        <v>1143</v>
      </c>
      <c r="H2143" s="209" t="s">
        <v>1144</v>
      </c>
      <c r="I2143" s="241">
        <v>45548</v>
      </c>
      <c r="J2143" s="253">
        <v>0</v>
      </c>
      <c r="K2143" s="214">
        <v>-21720</v>
      </c>
      <c r="L2143" s="250">
        <f t="shared" si="33"/>
        <v>3693021.6233181786</v>
      </c>
      <c r="M2143" s="270"/>
    </row>
    <row r="2144" spans="2:13" x14ac:dyDescent="0.25">
      <c r="B2144" s="46">
        <f>SUBTOTAL(103,$C$10:C2144)</f>
        <v>2135</v>
      </c>
      <c r="C2144" s="157" t="s">
        <v>812</v>
      </c>
      <c r="D2144" s="157" t="s">
        <v>712</v>
      </c>
      <c r="E2144" s="157"/>
      <c r="F2144" s="157"/>
      <c r="G2144" s="212" t="s">
        <v>1143</v>
      </c>
      <c r="H2144" s="209" t="s">
        <v>1144</v>
      </c>
      <c r="I2144" s="241">
        <v>45548</v>
      </c>
      <c r="J2144" s="253">
        <v>0</v>
      </c>
      <c r="K2144" s="214">
        <v>-7500</v>
      </c>
      <c r="L2144" s="250">
        <f t="shared" si="33"/>
        <v>3685521.6233181786</v>
      </c>
      <c r="M2144" s="270"/>
    </row>
    <row r="2145" spans="2:13" x14ac:dyDescent="0.25">
      <c r="B2145" s="46">
        <f>SUBTOTAL(103,$C$10:C2145)</f>
        <v>2136</v>
      </c>
      <c r="C2145" s="157" t="s">
        <v>1266</v>
      </c>
      <c r="D2145" s="157" t="s">
        <v>738</v>
      </c>
      <c r="E2145" s="157"/>
      <c r="F2145" s="157"/>
      <c r="G2145" s="212" t="s">
        <v>619</v>
      </c>
      <c r="H2145" s="209" t="s">
        <v>621</v>
      </c>
      <c r="I2145" s="241">
        <v>45548</v>
      </c>
      <c r="J2145" s="253">
        <v>0</v>
      </c>
      <c r="K2145" s="214">
        <v>-1000</v>
      </c>
      <c r="L2145" s="250">
        <f t="shared" si="33"/>
        <v>3684521.6233181786</v>
      </c>
      <c r="M2145" s="270"/>
    </row>
    <row r="2146" spans="2:13" x14ac:dyDescent="0.25">
      <c r="B2146" s="46">
        <f>SUBTOTAL(103,$C$10:C2146)</f>
        <v>2137</v>
      </c>
      <c r="C2146" s="157" t="s">
        <v>736</v>
      </c>
      <c r="D2146" s="157" t="s">
        <v>738</v>
      </c>
      <c r="E2146" s="157"/>
      <c r="F2146" s="157"/>
      <c r="G2146" s="212" t="s">
        <v>619</v>
      </c>
      <c r="H2146" s="209" t="s">
        <v>621</v>
      </c>
      <c r="I2146" s="241">
        <v>45548</v>
      </c>
      <c r="J2146" s="253">
        <v>0</v>
      </c>
      <c r="K2146" s="214">
        <v>-1500</v>
      </c>
      <c r="L2146" s="250">
        <f t="shared" si="33"/>
        <v>3683021.6233181786</v>
      </c>
      <c r="M2146" s="270"/>
    </row>
    <row r="2147" spans="2:13" x14ac:dyDescent="0.25">
      <c r="B2147" s="46">
        <f>SUBTOTAL(103,$C$10:C2147)</f>
        <v>2138</v>
      </c>
      <c r="C2147" s="157" t="s">
        <v>625</v>
      </c>
      <c r="D2147" s="157" t="s">
        <v>608</v>
      </c>
      <c r="E2147" s="157"/>
      <c r="F2147" s="157"/>
      <c r="G2147" s="212" t="s">
        <v>641</v>
      </c>
      <c r="H2147" s="209" t="s">
        <v>642</v>
      </c>
      <c r="I2147" s="241">
        <v>45548</v>
      </c>
      <c r="J2147" s="253">
        <v>0</v>
      </c>
      <c r="K2147" s="214">
        <v>-19646</v>
      </c>
      <c r="L2147" s="250">
        <f t="shared" si="33"/>
        <v>3663375.6233181786</v>
      </c>
      <c r="M2147" s="270"/>
    </row>
    <row r="2148" spans="2:13" x14ac:dyDescent="0.25">
      <c r="B2148" s="46">
        <f>SUBTOTAL(103,$C$10:C2148)</f>
        <v>2139</v>
      </c>
      <c r="C2148" s="157" t="s">
        <v>625</v>
      </c>
      <c r="D2148" s="157" t="s">
        <v>608</v>
      </c>
      <c r="E2148" s="157"/>
      <c r="F2148" s="157"/>
      <c r="G2148" s="212" t="s">
        <v>641</v>
      </c>
      <c r="H2148" s="209" t="s">
        <v>642</v>
      </c>
      <c r="I2148" s="241">
        <v>45548</v>
      </c>
      <c r="J2148" s="253">
        <v>0</v>
      </c>
      <c r="K2148" s="214">
        <v>-5000</v>
      </c>
      <c r="L2148" s="250">
        <f t="shared" si="33"/>
        <v>3658375.6233181786</v>
      </c>
      <c r="M2148" s="270"/>
    </row>
    <row r="2149" spans="2:13" x14ac:dyDescent="0.25">
      <c r="B2149" s="46">
        <f>SUBTOTAL(103,$C$10:C2149)</f>
        <v>2140</v>
      </c>
      <c r="C2149" s="157" t="s">
        <v>1148</v>
      </c>
      <c r="D2149" s="157" t="s">
        <v>608</v>
      </c>
      <c r="E2149" s="157"/>
      <c r="F2149" s="157"/>
      <c r="G2149" s="212" t="s">
        <v>647</v>
      </c>
      <c r="H2149" s="208" t="s">
        <v>1046</v>
      </c>
      <c r="I2149" s="241">
        <v>45548</v>
      </c>
      <c r="J2149" s="253">
        <v>0</v>
      </c>
      <c r="K2149" s="214">
        <v>-7700</v>
      </c>
      <c r="L2149" s="250">
        <f t="shared" si="33"/>
        <v>3650675.6233181786</v>
      </c>
      <c r="M2149" s="270"/>
    </row>
    <row r="2150" spans="2:13" x14ac:dyDescent="0.25">
      <c r="B2150" s="46">
        <f>SUBTOTAL(103,$C$10:C2150)</f>
        <v>2141</v>
      </c>
      <c r="C2150" s="157" t="s">
        <v>598</v>
      </c>
      <c r="D2150" s="157" t="s">
        <v>607</v>
      </c>
      <c r="E2150" s="157"/>
      <c r="F2150" s="157"/>
      <c r="G2150" s="212" t="s">
        <v>581</v>
      </c>
      <c r="H2150" s="209" t="s">
        <v>620</v>
      </c>
      <c r="I2150" s="241">
        <v>45548</v>
      </c>
      <c r="J2150" s="253">
        <v>0</v>
      </c>
      <c r="K2150" s="214">
        <v>-29600</v>
      </c>
      <c r="L2150" s="250">
        <f t="shared" si="33"/>
        <v>3621075.6233181786</v>
      </c>
      <c r="M2150" s="270"/>
    </row>
    <row r="2151" spans="2:13" x14ac:dyDescent="0.25">
      <c r="B2151" s="46">
        <f>SUBTOTAL(103,$C$10:C2151)</f>
        <v>2142</v>
      </c>
      <c r="C2151" s="157" t="s">
        <v>598</v>
      </c>
      <c r="D2151" s="157" t="s">
        <v>608</v>
      </c>
      <c r="E2151" s="157"/>
      <c r="F2151" s="157"/>
      <c r="G2151" s="212" t="s">
        <v>1187</v>
      </c>
      <c r="H2151" s="209" t="s">
        <v>1188</v>
      </c>
      <c r="I2151" s="241">
        <v>45548</v>
      </c>
      <c r="J2151" s="253">
        <v>0</v>
      </c>
      <c r="K2151" s="214">
        <v>-2700</v>
      </c>
      <c r="L2151" s="250">
        <f t="shared" si="33"/>
        <v>3618375.6233181786</v>
      </c>
      <c r="M2151" s="270"/>
    </row>
    <row r="2152" spans="2:13" x14ac:dyDescent="0.25">
      <c r="B2152" s="46">
        <f>SUBTOTAL(103,$C$10:C2152)</f>
        <v>2143</v>
      </c>
      <c r="C2152" s="157" t="s">
        <v>598</v>
      </c>
      <c r="D2152" s="157" t="s">
        <v>918</v>
      </c>
      <c r="E2152" s="157"/>
      <c r="F2152" s="157"/>
      <c r="G2152" s="212" t="s">
        <v>1187</v>
      </c>
      <c r="H2152" s="209" t="s">
        <v>1188</v>
      </c>
      <c r="I2152" s="241">
        <v>45548</v>
      </c>
      <c r="J2152" s="253">
        <v>0</v>
      </c>
      <c r="K2152" s="214">
        <v>-22794</v>
      </c>
      <c r="L2152" s="250">
        <f t="shared" si="33"/>
        <v>3595581.6233181786</v>
      </c>
      <c r="M2152" s="270"/>
    </row>
    <row r="2153" spans="2:13" x14ac:dyDescent="0.25">
      <c r="B2153" s="46">
        <f>SUBTOTAL(103,$C$10:C2153)</f>
        <v>2144</v>
      </c>
      <c r="C2153" s="157" t="s">
        <v>598</v>
      </c>
      <c r="D2153" s="157" t="s">
        <v>738</v>
      </c>
      <c r="E2153" s="157"/>
      <c r="F2153" s="157"/>
      <c r="G2153" s="212" t="s">
        <v>1043</v>
      </c>
      <c r="H2153" s="209" t="s">
        <v>1044</v>
      </c>
      <c r="I2153" s="241">
        <v>45548</v>
      </c>
      <c r="J2153" s="253">
        <v>0</v>
      </c>
      <c r="K2153" s="214">
        <v>-1000</v>
      </c>
      <c r="L2153" s="250">
        <f t="shared" si="33"/>
        <v>3594581.6233181786</v>
      </c>
      <c r="M2153" s="270"/>
    </row>
    <row r="2154" spans="2:13" x14ac:dyDescent="0.25">
      <c r="B2154" s="46">
        <f>SUBTOTAL(103,$C$10:C2154)</f>
        <v>2145</v>
      </c>
      <c r="C2154" s="157" t="s">
        <v>763</v>
      </c>
      <c r="D2154" s="157" t="s">
        <v>738</v>
      </c>
      <c r="E2154" s="157"/>
      <c r="F2154" s="157"/>
      <c r="G2154" s="212" t="s">
        <v>619</v>
      </c>
      <c r="H2154" s="209" t="s">
        <v>621</v>
      </c>
      <c r="I2154" s="241">
        <v>45548</v>
      </c>
      <c r="J2154" s="253">
        <v>0</v>
      </c>
      <c r="K2154" s="214">
        <v>-1500</v>
      </c>
      <c r="L2154" s="250">
        <f t="shared" si="33"/>
        <v>3593081.6233181786</v>
      </c>
      <c r="M2154" s="270"/>
    </row>
    <row r="2155" spans="2:13" x14ac:dyDescent="0.25">
      <c r="B2155" s="46">
        <f>SUBTOTAL(103,$C$10:C2155)</f>
        <v>2146</v>
      </c>
      <c r="C2155" s="157" t="s">
        <v>600</v>
      </c>
      <c r="D2155" s="157" t="s">
        <v>608</v>
      </c>
      <c r="E2155" s="157"/>
      <c r="F2155" s="157"/>
      <c r="G2155" s="212" t="s">
        <v>1143</v>
      </c>
      <c r="H2155" s="209" t="s">
        <v>1144</v>
      </c>
      <c r="I2155" s="241">
        <v>45548</v>
      </c>
      <c r="J2155" s="253">
        <v>0</v>
      </c>
      <c r="K2155" s="214">
        <v>-68480</v>
      </c>
      <c r="L2155" s="250">
        <f t="shared" si="33"/>
        <v>3524601.6233181786</v>
      </c>
      <c r="M2155" s="270"/>
    </row>
    <row r="2156" spans="2:13" x14ac:dyDescent="0.25">
      <c r="B2156" s="46">
        <f>SUBTOTAL(103,$C$10:C2156)</f>
        <v>2147</v>
      </c>
      <c r="C2156" s="157" t="s">
        <v>682</v>
      </c>
      <c r="D2156" s="157" t="s">
        <v>608</v>
      </c>
      <c r="E2156" s="157"/>
      <c r="F2156" s="157"/>
      <c r="G2156" s="212" t="s">
        <v>647</v>
      </c>
      <c r="H2156" s="208" t="s">
        <v>1046</v>
      </c>
      <c r="I2156" s="241">
        <v>45548</v>
      </c>
      <c r="J2156" s="253">
        <v>0</v>
      </c>
      <c r="K2156" s="214">
        <v>-2100</v>
      </c>
      <c r="L2156" s="250">
        <f t="shared" si="33"/>
        <v>3522501.6233181786</v>
      </c>
      <c r="M2156" s="270"/>
    </row>
    <row r="2157" spans="2:13" x14ac:dyDescent="0.25">
      <c r="B2157" s="46">
        <f>SUBTOTAL(103,$C$10:C2157)</f>
        <v>2148</v>
      </c>
      <c r="C2157" s="157" t="s">
        <v>596</v>
      </c>
      <c r="D2157" s="157" t="s">
        <v>608</v>
      </c>
      <c r="E2157" s="157"/>
      <c r="F2157" s="157"/>
      <c r="G2157" s="212" t="s">
        <v>581</v>
      </c>
      <c r="H2157" s="209" t="s">
        <v>620</v>
      </c>
      <c r="I2157" s="241">
        <v>45548</v>
      </c>
      <c r="J2157" s="253">
        <v>0</v>
      </c>
      <c r="K2157" s="214">
        <v>-75250</v>
      </c>
      <c r="L2157" s="250">
        <f t="shared" si="33"/>
        <v>3447251.6233181786</v>
      </c>
      <c r="M2157" s="270"/>
    </row>
    <row r="2158" spans="2:13" x14ac:dyDescent="0.25">
      <c r="B2158" s="46">
        <f>SUBTOTAL(103,$C$10:C2158)</f>
        <v>2149</v>
      </c>
      <c r="C2158" s="157" t="s">
        <v>598</v>
      </c>
      <c r="D2158" s="157" t="s">
        <v>608</v>
      </c>
      <c r="E2158" s="157"/>
      <c r="F2158" s="157"/>
      <c r="G2158" s="212" t="s">
        <v>581</v>
      </c>
      <c r="H2158" s="209" t="s">
        <v>620</v>
      </c>
      <c r="I2158" s="241">
        <v>45548</v>
      </c>
      <c r="J2158" s="253">
        <v>0</v>
      </c>
      <c r="K2158" s="214">
        <v>-35000</v>
      </c>
      <c r="L2158" s="250">
        <f t="shared" si="33"/>
        <v>3412251.6233181786</v>
      </c>
      <c r="M2158" s="270"/>
    </row>
    <row r="2159" spans="2:13" x14ac:dyDescent="0.25">
      <c r="B2159" s="46">
        <f>SUBTOTAL(103,$C$10:C2159)</f>
        <v>2150</v>
      </c>
      <c r="C2159" s="157" t="s">
        <v>597</v>
      </c>
      <c r="D2159" s="157" t="s">
        <v>608</v>
      </c>
      <c r="E2159" s="157"/>
      <c r="F2159" s="157"/>
      <c r="G2159" s="212" t="s">
        <v>581</v>
      </c>
      <c r="H2159" s="209" t="s">
        <v>620</v>
      </c>
      <c r="I2159" s="241">
        <v>45548</v>
      </c>
      <c r="J2159" s="253">
        <v>0</v>
      </c>
      <c r="K2159" s="214">
        <v>-49000</v>
      </c>
      <c r="L2159" s="250">
        <f t="shared" si="33"/>
        <v>3363251.6233181786</v>
      </c>
      <c r="M2159" s="270"/>
    </row>
    <row r="2160" spans="2:13" x14ac:dyDescent="0.25">
      <c r="B2160" s="46">
        <f>SUBTOTAL(103,$C$10:C2160)</f>
        <v>2151</v>
      </c>
      <c r="C2160" s="157" t="s">
        <v>692</v>
      </c>
      <c r="D2160" s="157" t="s">
        <v>608</v>
      </c>
      <c r="E2160" s="157"/>
      <c r="F2160" s="157"/>
      <c r="G2160" s="212" t="s">
        <v>746</v>
      </c>
      <c r="H2160" s="209" t="s">
        <v>747</v>
      </c>
      <c r="I2160" s="241">
        <v>45548</v>
      </c>
      <c r="J2160" s="253">
        <v>0</v>
      </c>
      <c r="K2160" s="214">
        <v>-8400</v>
      </c>
      <c r="L2160" s="250">
        <f t="shared" si="33"/>
        <v>3354851.6233181786</v>
      </c>
      <c r="M2160" s="270"/>
    </row>
    <row r="2161" spans="2:13" x14ac:dyDescent="0.25">
      <c r="B2161" s="46">
        <f>SUBTOTAL(103,$C$10:C2161)</f>
        <v>2152</v>
      </c>
      <c r="C2161" s="157" t="s">
        <v>626</v>
      </c>
      <c r="D2161" s="157" t="s">
        <v>608</v>
      </c>
      <c r="E2161" s="157"/>
      <c r="F2161" s="157"/>
      <c r="G2161" s="212" t="s">
        <v>746</v>
      </c>
      <c r="H2161" s="209" t="s">
        <v>747</v>
      </c>
      <c r="I2161" s="241">
        <v>45548</v>
      </c>
      <c r="J2161" s="253">
        <v>0</v>
      </c>
      <c r="K2161" s="214">
        <v>-42000</v>
      </c>
      <c r="L2161" s="250">
        <f t="shared" si="33"/>
        <v>3312851.6233181786</v>
      </c>
      <c r="M2161" s="270"/>
    </row>
    <row r="2162" spans="2:13" x14ac:dyDescent="0.25">
      <c r="B2162" s="46">
        <f>SUBTOTAL(103,$C$10:C2162)</f>
        <v>2153</v>
      </c>
      <c r="C2162" s="157" t="s">
        <v>693</v>
      </c>
      <c r="D2162" s="157" t="s">
        <v>608</v>
      </c>
      <c r="E2162" s="157"/>
      <c r="F2162" s="157"/>
      <c r="G2162" s="212" t="s">
        <v>746</v>
      </c>
      <c r="H2162" s="209" t="s">
        <v>747</v>
      </c>
      <c r="I2162" s="241">
        <v>45548</v>
      </c>
      <c r="J2162" s="253">
        <v>0</v>
      </c>
      <c r="K2162" s="214">
        <v>-8400</v>
      </c>
      <c r="L2162" s="250">
        <f t="shared" si="33"/>
        <v>3304451.6233181786</v>
      </c>
      <c r="M2162" s="270"/>
    </row>
    <row r="2163" spans="2:13" x14ac:dyDescent="0.25">
      <c r="B2163" s="46">
        <f>SUBTOTAL(103,$C$10:C2163)</f>
        <v>2154</v>
      </c>
      <c r="C2163" s="157" t="s">
        <v>601</v>
      </c>
      <c r="D2163" s="157" t="s">
        <v>648</v>
      </c>
      <c r="E2163" s="157"/>
      <c r="F2163" s="157"/>
      <c r="G2163" s="212" t="s">
        <v>1143</v>
      </c>
      <c r="H2163" s="209" t="s">
        <v>1144</v>
      </c>
      <c r="I2163" s="241">
        <v>45548</v>
      </c>
      <c r="J2163" s="253">
        <v>0</v>
      </c>
      <c r="K2163" s="214">
        <v>-5331</v>
      </c>
      <c r="L2163" s="250">
        <f t="shared" si="33"/>
        <v>3299120.6233181786</v>
      </c>
      <c r="M2163" s="270"/>
    </row>
    <row r="2164" spans="2:13" x14ac:dyDescent="0.25">
      <c r="B2164" s="46">
        <f>SUBTOTAL(103,$C$10:C2164)</f>
        <v>2155</v>
      </c>
      <c r="C2164" s="157" t="s">
        <v>665</v>
      </c>
      <c r="D2164" s="157" t="s">
        <v>648</v>
      </c>
      <c r="E2164" s="157"/>
      <c r="F2164" s="157"/>
      <c r="G2164" s="212" t="s">
        <v>647</v>
      </c>
      <c r="H2164" s="208" t="s">
        <v>1046</v>
      </c>
      <c r="I2164" s="241">
        <v>45548</v>
      </c>
      <c r="J2164" s="253">
        <v>0</v>
      </c>
      <c r="K2164" s="214">
        <v>-26600</v>
      </c>
      <c r="L2164" s="250">
        <f t="shared" si="33"/>
        <v>3272520.6233181786</v>
      </c>
      <c r="M2164" s="270"/>
    </row>
    <row r="2165" spans="2:13" x14ac:dyDescent="0.25">
      <c r="B2165" s="46">
        <f>SUBTOTAL(103,$C$10:C2165)</f>
        <v>2156</v>
      </c>
      <c r="C2165" s="157" t="s">
        <v>764</v>
      </c>
      <c r="D2165" s="157" t="s">
        <v>738</v>
      </c>
      <c r="E2165" s="157"/>
      <c r="F2165" s="157"/>
      <c r="G2165" s="212" t="s">
        <v>619</v>
      </c>
      <c r="H2165" s="209" t="s">
        <v>621</v>
      </c>
      <c r="I2165" s="241">
        <v>45548</v>
      </c>
      <c r="J2165" s="253">
        <v>0</v>
      </c>
      <c r="K2165" s="214">
        <v>-250</v>
      </c>
      <c r="L2165" s="250">
        <f t="shared" si="33"/>
        <v>3272270.6233181786</v>
      </c>
      <c r="M2165" s="270"/>
    </row>
    <row r="2166" spans="2:13" x14ac:dyDescent="0.25">
      <c r="B2166" s="46">
        <f>SUBTOTAL(103,$C$10:C2166)</f>
        <v>2157</v>
      </c>
      <c r="C2166" s="157" t="s">
        <v>728</v>
      </c>
      <c r="D2166" s="157" t="s">
        <v>607</v>
      </c>
      <c r="E2166" s="157"/>
      <c r="F2166" s="157"/>
      <c r="G2166" s="212" t="s">
        <v>1187</v>
      </c>
      <c r="H2166" s="209" t="s">
        <v>1188</v>
      </c>
      <c r="I2166" s="241">
        <v>45548</v>
      </c>
      <c r="J2166" s="253">
        <v>0</v>
      </c>
      <c r="K2166" s="214">
        <v>-2396.9349999999995</v>
      </c>
      <c r="L2166" s="250">
        <f t="shared" si="33"/>
        <v>3269873.6883181785</v>
      </c>
      <c r="M2166" s="270"/>
    </row>
    <row r="2167" spans="2:13" x14ac:dyDescent="0.25">
      <c r="B2167" s="46">
        <f>SUBTOTAL(103,$C$10:C2167)</f>
        <v>2158</v>
      </c>
      <c r="C2167" s="157" t="s">
        <v>728</v>
      </c>
      <c r="D2167" s="157" t="s">
        <v>648</v>
      </c>
      <c r="E2167" s="157"/>
      <c r="F2167" s="157"/>
      <c r="G2167" s="212" t="s">
        <v>1187</v>
      </c>
      <c r="H2167" s="209" t="s">
        <v>1188</v>
      </c>
      <c r="I2167" s="241">
        <v>45548</v>
      </c>
      <c r="J2167" s="253">
        <v>0</v>
      </c>
      <c r="K2167" s="214">
        <v>-4200</v>
      </c>
      <c r="L2167" s="250">
        <f t="shared" si="33"/>
        <v>3265673.6883181785</v>
      </c>
      <c r="M2167" s="270"/>
    </row>
    <row r="2168" spans="2:13" x14ac:dyDescent="0.25">
      <c r="B2168" s="46">
        <f>SUBTOTAL(103,$C$10:C2168)</f>
        <v>2159</v>
      </c>
      <c r="C2168" s="157" t="s">
        <v>1151</v>
      </c>
      <c r="D2168" s="157" t="s">
        <v>648</v>
      </c>
      <c r="E2168" s="157"/>
      <c r="F2168" s="157"/>
      <c r="G2168" s="212" t="s">
        <v>585</v>
      </c>
      <c r="H2168" s="209" t="s">
        <v>586</v>
      </c>
      <c r="I2168" s="241">
        <v>45548</v>
      </c>
      <c r="J2168" s="253">
        <v>0</v>
      </c>
      <c r="K2168" s="214">
        <v>-21000</v>
      </c>
      <c r="L2168" s="250">
        <f t="shared" si="33"/>
        <v>3244673.6883181785</v>
      </c>
      <c r="M2168" s="270"/>
    </row>
    <row r="2169" spans="2:13" x14ac:dyDescent="0.25">
      <c r="B2169" s="46">
        <f>SUBTOTAL(103,$C$10:C2169)</f>
        <v>2160</v>
      </c>
      <c r="C2169" s="157" t="s">
        <v>683</v>
      </c>
      <c r="D2169" s="157" t="s">
        <v>608</v>
      </c>
      <c r="E2169" s="157"/>
      <c r="F2169" s="157"/>
      <c r="G2169" s="212" t="s">
        <v>1143</v>
      </c>
      <c r="H2169" s="209" t="s">
        <v>1144</v>
      </c>
      <c r="I2169" s="241">
        <v>45548</v>
      </c>
      <c r="J2169" s="253">
        <v>0</v>
      </c>
      <c r="K2169" s="214">
        <v>-21820</v>
      </c>
      <c r="L2169" s="250">
        <f t="shared" si="33"/>
        <v>3222853.6883181785</v>
      </c>
      <c r="M2169" s="270"/>
    </row>
    <row r="2170" spans="2:13" x14ac:dyDescent="0.25">
      <c r="B2170" s="46">
        <f>SUBTOTAL(103,$C$10:C2170)</f>
        <v>2161</v>
      </c>
      <c r="C2170" s="157" t="s">
        <v>1181</v>
      </c>
      <c r="D2170" s="157" t="s">
        <v>703</v>
      </c>
      <c r="E2170" s="157"/>
      <c r="F2170" s="157"/>
      <c r="G2170" s="212" t="s">
        <v>1143</v>
      </c>
      <c r="H2170" s="209" t="s">
        <v>1144</v>
      </c>
      <c r="I2170" s="241">
        <v>45548</v>
      </c>
      <c r="J2170" s="253">
        <v>0</v>
      </c>
      <c r="K2170" s="214">
        <v>-12000</v>
      </c>
      <c r="L2170" s="250">
        <f t="shared" si="33"/>
        <v>3210853.6883181785</v>
      </c>
      <c r="M2170" s="270"/>
    </row>
    <row r="2171" spans="2:13" x14ac:dyDescent="0.25">
      <c r="B2171" s="46">
        <f>SUBTOTAL(103,$C$10:C2171)</f>
        <v>2162</v>
      </c>
      <c r="C2171" s="157" t="s">
        <v>603</v>
      </c>
      <c r="D2171" s="157" t="s">
        <v>738</v>
      </c>
      <c r="E2171" s="157"/>
      <c r="F2171" s="157"/>
      <c r="G2171" s="212" t="s">
        <v>619</v>
      </c>
      <c r="H2171" s="209" t="s">
        <v>621</v>
      </c>
      <c r="I2171" s="241">
        <v>45548</v>
      </c>
      <c r="J2171" s="253">
        <v>0</v>
      </c>
      <c r="K2171" s="214">
        <v>-250</v>
      </c>
      <c r="L2171" s="250">
        <f t="shared" si="33"/>
        <v>3210603.6883181785</v>
      </c>
      <c r="M2171" s="270"/>
    </row>
    <row r="2172" spans="2:13" x14ac:dyDescent="0.25">
      <c r="B2172" s="46">
        <f>SUBTOTAL(103,$C$10:C2172)</f>
        <v>2163</v>
      </c>
      <c r="C2172" s="157" t="s">
        <v>694</v>
      </c>
      <c r="D2172" s="157" t="s">
        <v>608</v>
      </c>
      <c r="E2172" s="157"/>
      <c r="F2172" s="157"/>
      <c r="G2172" s="212" t="s">
        <v>641</v>
      </c>
      <c r="H2172" s="209" t="s">
        <v>642</v>
      </c>
      <c r="I2172" s="241">
        <v>45548</v>
      </c>
      <c r="J2172" s="253">
        <v>0</v>
      </c>
      <c r="K2172" s="214">
        <v>-10700</v>
      </c>
      <c r="L2172" s="250">
        <f t="shared" si="33"/>
        <v>3199903.6883181785</v>
      </c>
      <c r="M2172" s="270"/>
    </row>
    <row r="2173" spans="2:13" x14ac:dyDescent="0.25">
      <c r="B2173" s="46">
        <f>SUBTOTAL(103,$C$10:C2173)</f>
        <v>2164</v>
      </c>
      <c r="C2173" s="157" t="s">
        <v>694</v>
      </c>
      <c r="D2173" s="157" t="s">
        <v>608</v>
      </c>
      <c r="E2173" s="157"/>
      <c r="F2173" s="157"/>
      <c r="G2173" s="212" t="s">
        <v>1187</v>
      </c>
      <c r="H2173" s="209" t="s">
        <v>1188</v>
      </c>
      <c r="I2173" s="241">
        <v>45548</v>
      </c>
      <c r="J2173" s="253">
        <v>0</v>
      </c>
      <c r="K2173" s="214">
        <v>-4200</v>
      </c>
      <c r="L2173" s="250">
        <f t="shared" si="33"/>
        <v>3195703.6883181785</v>
      </c>
      <c r="M2173" s="270"/>
    </row>
    <row r="2174" spans="2:13" x14ac:dyDescent="0.25">
      <c r="B2174" s="46">
        <f>SUBTOTAL(103,$C$10:C2174)</f>
        <v>2165</v>
      </c>
      <c r="C2174" s="157" t="s">
        <v>1165</v>
      </c>
      <c r="D2174" s="157" t="s">
        <v>738</v>
      </c>
      <c r="E2174" s="157"/>
      <c r="F2174" s="157"/>
      <c r="G2174" s="212" t="s">
        <v>1043</v>
      </c>
      <c r="H2174" s="209" t="s">
        <v>1044</v>
      </c>
      <c r="I2174" s="241">
        <v>45548</v>
      </c>
      <c r="J2174" s="253">
        <v>0</v>
      </c>
      <c r="K2174" s="214">
        <v>-500</v>
      </c>
      <c r="L2174" s="250">
        <f t="shared" si="33"/>
        <v>3195203.6883181785</v>
      </c>
      <c r="M2174" s="270"/>
    </row>
    <row r="2175" spans="2:13" x14ac:dyDescent="0.25">
      <c r="B2175" s="46">
        <f>SUBTOTAL(103,$C$10:C2175)</f>
        <v>2166</v>
      </c>
      <c r="C2175" s="157" t="s">
        <v>1381</v>
      </c>
      <c r="D2175" s="157" t="s">
        <v>712</v>
      </c>
      <c r="E2175" s="157"/>
      <c r="F2175" s="157"/>
      <c r="G2175" s="212" t="s">
        <v>1143</v>
      </c>
      <c r="H2175" s="209" t="s">
        <v>1144</v>
      </c>
      <c r="I2175" s="241">
        <v>45552</v>
      </c>
      <c r="J2175" s="253">
        <v>0</v>
      </c>
      <c r="K2175" s="214">
        <v>-2500</v>
      </c>
      <c r="L2175" s="250">
        <f t="shared" si="33"/>
        <v>3192703.6883181785</v>
      </c>
      <c r="M2175" s="270"/>
    </row>
    <row r="2176" spans="2:13" x14ac:dyDescent="0.25">
      <c r="B2176" s="46">
        <f>SUBTOTAL(103,$C$10:C2176)</f>
        <v>2167</v>
      </c>
      <c r="C2176" s="157" t="s">
        <v>1151</v>
      </c>
      <c r="D2176" s="157" t="s">
        <v>608</v>
      </c>
      <c r="E2176" s="157"/>
      <c r="F2176" s="157"/>
      <c r="G2176" s="212" t="s">
        <v>585</v>
      </c>
      <c r="H2176" s="209" t="s">
        <v>586</v>
      </c>
      <c r="I2176" s="241">
        <v>45552</v>
      </c>
      <c r="J2176" s="253">
        <v>0</v>
      </c>
      <c r="K2176" s="214">
        <v>-4200</v>
      </c>
      <c r="L2176" s="250">
        <f t="shared" si="33"/>
        <v>3188503.6883181785</v>
      </c>
      <c r="M2176" s="270"/>
    </row>
    <row r="2177" spans="2:13" x14ac:dyDescent="0.25">
      <c r="B2177" s="46">
        <f>SUBTOTAL(103,$C$10:C2177)</f>
        <v>2168</v>
      </c>
      <c r="C2177" s="157" t="s">
        <v>580</v>
      </c>
      <c r="D2177" s="157" t="s">
        <v>1014</v>
      </c>
      <c r="E2177" s="157"/>
      <c r="F2177" s="157"/>
      <c r="G2177" s="203" t="s">
        <v>579</v>
      </c>
      <c r="H2177" s="208" t="s">
        <v>580</v>
      </c>
      <c r="I2177" s="241">
        <v>45553</v>
      </c>
      <c r="J2177" s="253">
        <v>1500000</v>
      </c>
      <c r="K2177" s="214">
        <v>0</v>
      </c>
      <c r="L2177" s="250">
        <f t="shared" si="33"/>
        <v>4688503.6883181781</v>
      </c>
      <c r="M2177" s="270"/>
    </row>
    <row r="2178" spans="2:13" x14ac:dyDescent="0.25">
      <c r="B2178" s="46">
        <f>SUBTOTAL(103,$C$10:C2178)</f>
        <v>2169</v>
      </c>
      <c r="C2178" s="157" t="s">
        <v>596</v>
      </c>
      <c r="D2178" s="157" t="s">
        <v>607</v>
      </c>
      <c r="E2178" s="157"/>
      <c r="F2178" s="157"/>
      <c r="G2178" s="204" t="s">
        <v>581</v>
      </c>
      <c r="H2178" s="209" t="s">
        <v>620</v>
      </c>
      <c r="I2178" s="241">
        <v>45555</v>
      </c>
      <c r="J2178" s="253">
        <v>0</v>
      </c>
      <c r="K2178" s="214">
        <v>-5000</v>
      </c>
      <c r="L2178" s="250">
        <f t="shared" si="33"/>
        <v>4683503.6883181781</v>
      </c>
      <c r="M2178" s="270"/>
    </row>
    <row r="2179" spans="2:13" x14ac:dyDescent="0.25">
      <c r="B2179" s="46">
        <f>SUBTOTAL(103,$C$10:C2179)</f>
        <v>2170</v>
      </c>
      <c r="C2179" s="157" t="s">
        <v>1266</v>
      </c>
      <c r="D2179" s="157" t="s">
        <v>607</v>
      </c>
      <c r="E2179" s="157"/>
      <c r="F2179" s="157"/>
      <c r="G2179" s="204" t="s">
        <v>619</v>
      </c>
      <c r="H2179" s="209" t="s">
        <v>621</v>
      </c>
      <c r="I2179" s="241">
        <v>45555</v>
      </c>
      <c r="J2179" s="253">
        <v>0</v>
      </c>
      <c r="K2179" s="214">
        <v>-4651</v>
      </c>
      <c r="L2179" s="250">
        <f t="shared" si="33"/>
        <v>4678852.6883181781</v>
      </c>
      <c r="M2179" s="270"/>
    </row>
    <row r="2180" spans="2:13" x14ac:dyDescent="0.25">
      <c r="B2180" s="46">
        <f>SUBTOTAL(103,$C$10:C2180)</f>
        <v>2171</v>
      </c>
      <c r="C2180" s="157" t="s">
        <v>1266</v>
      </c>
      <c r="D2180" s="157" t="s">
        <v>738</v>
      </c>
      <c r="E2180" s="157"/>
      <c r="F2180" s="157"/>
      <c r="G2180" s="204" t="s">
        <v>619</v>
      </c>
      <c r="H2180" s="209" t="s">
        <v>621</v>
      </c>
      <c r="I2180" s="241">
        <v>45555</v>
      </c>
      <c r="J2180" s="253">
        <v>0</v>
      </c>
      <c r="K2180" s="214">
        <v>-1000</v>
      </c>
      <c r="L2180" s="250">
        <f t="shared" si="33"/>
        <v>4677852.6883181781</v>
      </c>
      <c r="M2180" s="270"/>
    </row>
    <row r="2181" spans="2:13" x14ac:dyDescent="0.25">
      <c r="B2181" s="46">
        <f>SUBTOTAL(103,$C$10:C2181)</f>
        <v>2172</v>
      </c>
      <c r="C2181" s="157" t="s">
        <v>812</v>
      </c>
      <c r="D2181" s="157" t="s">
        <v>608</v>
      </c>
      <c r="E2181" s="157"/>
      <c r="F2181" s="157"/>
      <c r="G2181" s="204" t="s">
        <v>1143</v>
      </c>
      <c r="H2181" s="209" t="s">
        <v>1144</v>
      </c>
      <c r="I2181" s="241">
        <v>45555</v>
      </c>
      <c r="J2181" s="253">
        <v>0</v>
      </c>
      <c r="K2181" s="214">
        <v>-21720</v>
      </c>
      <c r="L2181" s="250">
        <f t="shared" si="33"/>
        <v>4656132.6883181781</v>
      </c>
      <c r="M2181" s="270"/>
    </row>
    <row r="2182" spans="2:13" x14ac:dyDescent="0.25">
      <c r="B2182" s="46">
        <f>SUBTOTAL(103,$C$10:C2182)</f>
        <v>2173</v>
      </c>
      <c r="C2182" s="157" t="s">
        <v>736</v>
      </c>
      <c r="D2182" s="157" t="s">
        <v>738</v>
      </c>
      <c r="E2182" s="157"/>
      <c r="F2182" s="157"/>
      <c r="G2182" s="204" t="s">
        <v>619</v>
      </c>
      <c r="H2182" s="209" t="s">
        <v>621</v>
      </c>
      <c r="I2182" s="241">
        <v>45555</v>
      </c>
      <c r="J2182" s="253">
        <v>0</v>
      </c>
      <c r="K2182" s="214">
        <v>-1500</v>
      </c>
      <c r="L2182" s="250">
        <f t="shared" si="33"/>
        <v>4654632.6883181781</v>
      </c>
      <c r="M2182" s="270"/>
    </row>
    <row r="2183" spans="2:13" x14ac:dyDescent="0.25">
      <c r="B2183" s="46">
        <f>SUBTOTAL(103,$C$10:C2183)</f>
        <v>2174</v>
      </c>
      <c r="C2183" s="157" t="s">
        <v>597</v>
      </c>
      <c r="D2183" s="157" t="s">
        <v>608</v>
      </c>
      <c r="E2183" s="157"/>
      <c r="F2183" s="157"/>
      <c r="G2183" s="204" t="s">
        <v>581</v>
      </c>
      <c r="H2183" s="209" t="s">
        <v>620</v>
      </c>
      <c r="I2183" s="241">
        <v>45555</v>
      </c>
      <c r="J2183" s="253">
        <v>0</v>
      </c>
      <c r="K2183" s="214">
        <v>-14000</v>
      </c>
      <c r="L2183" s="250">
        <f t="shared" si="33"/>
        <v>4640632.6883181781</v>
      </c>
      <c r="M2183" s="270"/>
    </row>
    <row r="2184" spans="2:13" x14ac:dyDescent="0.25">
      <c r="B2184" s="46">
        <f>SUBTOTAL(103,$C$10:C2184)</f>
        <v>2175</v>
      </c>
      <c r="C2184" s="157" t="s">
        <v>625</v>
      </c>
      <c r="D2184" s="157" t="s">
        <v>608</v>
      </c>
      <c r="E2184" s="157"/>
      <c r="F2184" s="157"/>
      <c r="G2184" s="204" t="s">
        <v>641</v>
      </c>
      <c r="H2184" s="209" t="s">
        <v>642</v>
      </c>
      <c r="I2184" s="241">
        <v>45555</v>
      </c>
      <c r="J2184" s="253">
        <v>0</v>
      </c>
      <c r="K2184" s="214">
        <v>-6600</v>
      </c>
      <c r="L2184" s="250">
        <f t="shared" si="33"/>
        <v>4634032.6883181781</v>
      </c>
      <c r="M2184" s="270"/>
    </row>
    <row r="2185" spans="2:13" x14ac:dyDescent="0.25">
      <c r="B2185" s="46">
        <f>SUBTOTAL(103,$C$10:C2185)</f>
        <v>2176</v>
      </c>
      <c r="C2185" s="157" t="s">
        <v>1382</v>
      </c>
      <c r="D2185" s="157" t="s">
        <v>607</v>
      </c>
      <c r="E2185" s="157"/>
      <c r="F2185" s="157"/>
      <c r="G2185" s="204" t="s">
        <v>1187</v>
      </c>
      <c r="H2185" s="209" t="s">
        <v>1188</v>
      </c>
      <c r="I2185" s="241">
        <v>45555</v>
      </c>
      <c r="J2185" s="253">
        <v>0</v>
      </c>
      <c r="K2185" s="214">
        <v>-2700</v>
      </c>
      <c r="L2185" s="250">
        <f t="shared" si="33"/>
        <v>4631332.6883181781</v>
      </c>
      <c r="M2185" s="270"/>
    </row>
    <row r="2186" spans="2:13" x14ac:dyDescent="0.25">
      <c r="B2186" s="46">
        <f>SUBTOTAL(103,$C$10:C2186)</f>
        <v>2177</v>
      </c>
      <c r="C2186" s="157" t="s">
        <v>1148</v>
      </c>
      <c r="D2186" s="157" t="s">
        <v>608</v>
      </c>
      <c r="E2186" s="157"/>
      <c r="F2186" s="157"/>
      <c r="G2186" s="227" t="s">
        <v>1045</v>
      </c>
      <c r="H2186" s="208" t="s">
        <v>1046</v>
      </c>
      <c r="I2186" s="241">
        <v>45555</v>
      </c>
      <c r="J2186" s="253">
        <v>0</v>
      </c>
      <c r="K2186" s="214">
        <v>-7100</v>
      </c>
      <c r="L2186" s="250">
        <f t="shared" si="33"/>
        <v>4624232.6883181781</v>
      </c>
      <c r="M2186" s="270"/>
    </row>
    <row r="2187" spans="2:13" x14ac:dyDescent="0.25">
      <c r="B2187" s="46">
        <f>SUBTOTAL(103,$C$10:C2187)</f>
        <v>2178</v>
      </c>
      <c r="C2187" s="157" t="s">
        <v>598</v>
      </c>
      <c r="D2187" s="157" t="s">
        <v>607</v>
      </c>
      <c r="E2187" s="157"/>
      <c r="F2187" s="157"/>
      <c r="G2187" s="204" t="s">
        <v>581</v>
      </c>
      <c r="H2187" s="209" t="s">
        <v>620</v>
      </c>
      <c r="I2187" s="241">
        <v>45555</v>
      </c>
      <c r="J2187" s="253">
        <v>0</v>
      </c>
      <c r="K2187" s="214">
        <v>-29200</v>
      </c>
      <c r="L2187" s="250">
        <f t="shared" si="33"/>
        <v>4595032.6883181781</v>
      </c>
      <c r="M2187" s="270"/>
    </row>
    <row r="2188" spans="2:13" x14ac:dyDescent="0.25">
      <c r="B2188" s="46">
        <f>SUBTOTAL(103,$C$10:C2188)</f>
        <v>2179</v>
      </c>
      <c r="C2188" s="157" t="s">
        <v>598</v>
      </c>
      <c r="D2188" s="157" t="s">
        <v>608</v>
      </c>
      <c r="E2188" s="157"/>
      <c r="F2188" s="157"/>
      <c r="G2188" s="204" t="s">
        <v>1187</v>
      </c>
      <c r="H2188" s="209" t="s">
        <v>1188</v>
      </c>
      <c r="I2188" s="241">
        <v>45555</v>
      </c>
      <c r="J2188" s="253">
        <v>0</v>
      </c>
      <c r="K2188" s="214">
        <v>-6300</v>
      </c>
      <c r="L2188" s="250">
        <f t="shared" si="33"/>
        <v>4588732.6883181781</v>
      </c>
      <c r="M2188" s="270"/>
    </row>
    <row r="2189" spans="2:13" x14ac:dyDescent="0.25">
      <c r="B2189" s="46">
        <f>SUBTOTAL(103,$C$10:C2189)</f>
        <v>2180</v>
      </c>
      <c r="C2189" s="157" t="s">
        <v>598</v>
      </c>
      <c r="D2189" s="157" t="s">
        <v>1166</v>
      </c>
      <c r="E2189" s="157"/>
      <c r="F2189" s="157"/>
      <c r="G2189" s="204" t="s">
        <v>581</v>
      </c>
      <c r="H2189" s="209" t="s">
        <v>620</v>
      </c>
      <c r="I2189" s="241">
        <v>45555</v>
      </c>
      <c r="J2189" s="253">
        <v>0</v>
      </c>
      <c r="K2189" s="214">
        <v>-12000</v>
      </c>
      <c r="L2189" s="250">
        <f t="shared" ref="L2189:L2252" si="34">J2189+L2188+K2189</f>
        <v>4576732.6883181781</v>
      </c>
      <c r="M2189" s="270"/>
    </row>
    <row r="2190" spans="2:13" x14ac:dyDescent="0.25">
      <c r="B2190" s="46">
        <f>SUBTOTAL(103,$C$10:C2190)</f>
        <v>2181</v>
      </c>
      <c r="C2190" s="157" t="s">
        <v>598</v>
      </c>
      <c r="D2190" s="157" t="s">
        <v>918</v>
      </c>
      <c r="E2190" s="157"/>
      <c r="F2190" s="157"/>
      <c r="G2190" s="204" t="s">
        <v>746</v>
      </c>
      <c r="H2190" s="209" t="s">
        <v>747</v>
      </c>
      <c r="I2190" s="241">
        <v>45555</v>
      </c>
      <c r="J2190" s="253">
        <v>0</v>
      </c>
      <c r="K2190" s="214">
        <v>-19660</v>
      </c>
      <c r="L2190" s="250">
        <f t="shared" si="34"/>
        <v>4557072.6883181781</v>
      </c>
      <c r="M2190" s="270"/>
    </row>
    <row r="2191" spans="2:13" x14ac:dyDescent="0.25">
      <c r="B2191" s="46">
        <f>SUBTOTAL(103,$C$10:C2191)</f>
        <v>2182</v>
      </c>
      <c r="C2191" s="157" t="s">
        <v>598</v>
      </c>
      <c r="D2191" s="157" t="s">
        <v>738</v>
      </c>
      <c r="E2191" s="157"/>
      <c r="F2191" s="157"/>
      <c r="G2191" s="204" t="s">
        <v>1043</v>
      </c>
      <c r="H2191" s="209" t="s">
        <v>1044</v>
      </c>
      <c r="I2191" s="241">
        <v>45555</v>
      </c>
      <c r="J2191" s="253">
        <v>0</v>
      </c>
      <c r="K2191" s="214">
        <v>-1000</v>
      </c>
      <c r="L2191" s="250">
        <f t="shared" si="34"/>
        <v>4556072.6883181781</v>
      </c>
      <c r="M2191" s="270"/>
    </row>
    <row r="2192" spans="2:13" x14ac:dyDescent="0.25">
      <c r="B2192" s="46">
        <f>SUBTOTAL(103,$C$10:C2192)</f>
        <v>2183</v>
      </c>
      <c r="C2192" s="157" t="s">
        <v>763</v>
      </c>
      <c r="D2192" s="157" t="s">
        <v>738</v>
      </c>
      <c r="E2192" s="157"/>
      <c r="F2192" s="157"/>
      <c r="G2192" s="204" t="s">
        <v>619</v>
      </c>
      <c r="H2192" s="209" t="s">
        <v>621</v>
      </c>
      <c r="I2192" s="241">
        <v>45555</v>
      </c>
      <c r="J2192" s="253">
        <v>0</v>
      </c>
      <c r="K2192" s="214">
        <v>-1500</v>
      </c>
      <c r="L2192" s="250">
        <f t="shared" si="34"/>
        <v>4554572.6883181781</v>
      </c>
      <c r="M2192" s="270"/>
    </row>
    <row r="2193" spans="2:13" x14ac:dyDescent="0.25">
      <c r="B2193" s="46">
        <f>SUBTOTAL(103,$C$10:C2193)</f>
        <v>2184</v>
      </c>
      <c r="C2193" s="157" t="s">
        <v>600</v>
      </c>
      <c r="D2193" s="157" t="s">
        <v>608</v>
      </c>
      <c r="E2193" s="157"/>
      <c r="F2193" s="157"/>
      <c r="G2193" s="204" t="s">
        <v>1143</v>
      </c>
      <c r="H2193" s="209" t="s">
        <v>1144</v>
      </c>
      <c r="I2193" s="241">
        <v>45555</v>
      </c>
      <c r="J2193" s="253">
        <v>0</v>
      </c>
      <c r="K2193" s="214">
        <v>-42240</v>
      </c>
      <c r="L2193" s="250">
        <f t="shared" si="34"/>
        <v>4512332.6883181781</v>
      </c>
      <c r="M2193" s="270"/>
    </row>
    <row r="2194" spans="2:13" x14ac:dyDescent="0.25">
      <c r="B2194" s="46">
        <f>SUBTOTAL(103,$C$10:C2194)</f>
        <v>2185</v>
      </c>
      <c r="C2194" s="157" t="s">
        <v>682</v>
      </c>
      <c r="D2194" s="157" t="s">
        <v>608</v>
      </c>
      <c r="E2194" s="157"/>
      <c r="F2194" s="157"/>
      <c r="G2194" s="227" t="s">
        <v>1045</v>
      </c>
      <c r="H2194" s="208" t="s">
        <v>1046</v>
      </c>
      <c r="I2194" s="241">
        <v>45555</v>
      </c>
      <c r="J2194" s="253">
        <v>0</v>
      </c>
      <c r="K2194" s="214">
        <v>-2100</v>
      </c>
      <c r="L2194" s="250">
        <f t="shared" si="34"/>
        <v>4510232.6883181781</v>
      </c>
      <c r="M2194" s="270"/>
    </row>
    <row r="2195" spans="2:13" x14ac:dyDescent="0.25">
      <c r="B2195" s="46">
        <f>SUBTOTAL(103,$C$10:C2195)</f>
        <v>2186</v>
      </c>
      <c r="C2195" s="157" t="s">
        <v>745</v>
      </c>
      <c r="D2195" s="157" t="s">
        <v>1139</v>
      </c>
      <c r="E2195" s="157"/>
      <c r="F2195" s="157"/>
      <c r="G2195" s="204" t="s">
        <v>746</v>
      </c>
      <c r="H2195" s="209" t="s">
        <v>747</v>
      </c>
      <c r="I2195" s="241">
        <v>45555</v>
      </c>
      <c r="J2195" s="253">
        <v>0</v>
      </c>
      <c r="K2195" s="214">
        <v>-6888.27</v>
      </c>
      <c r="L2195" s="250">
        <f t="shared" si="34"/>
        <v>4503344.4183181785</v>
      </c>
      <c r="M2195" s="270"/>
    </row>
    <row r="2196" spans="2:13" x14ac:dyDescent="0.25">
      <c r="B2196" s="46">
        <f>SUBTOTAL(103,$C$10:C2196)</f>
        <v>2187</v>
      </c>
      <c r="C2196" s="157" t="s">
        <v>601</v>
      </c>
      <c r="D2196" s="157" t="s">
        <v>648</v>
      </c>
      <c r="E2196" s="157"/>
      <c r="F2196" s="157"/>
      <c r="G2196" s="204" t="s">
        <v>1143</v>
      </c>
      <c r="H2196" s="209" t="s">
        <v>1144</v>
      </c>
      <c r="I2196" s="241">
        <v>45555</v>
      </c>
      <c r="J2196" s="253">
        <v>0</v>
      </c>
      <c r="K2196" s="214">
        <v>-5331</v>
      </c>
      <c r="L2196" s="250">
        <f t="shared" si="34"/>
        <v>4498013.4183181785</v>
      </c>
      <c r="M2196" s="270"/>
    </row>
    <row r="2197" spans="2:13" x14ac:dyDescent="0.25">
      <c r="B2197" s="46">
        <f>SUBTOTAL(103,$C$10:C2197)</f>
        <v>2188</v>
      </c>
      <c r="C2197" s="157" t="s">
        <v>665</v>
      </c>
      <c r="D2197" s="157" t="s">
        <v>648</v>
      </c>
      <c r="E2197" s="157"/>
      <c r="F2197" s="157"/>
      <c r="G2197" s="227" t="s">
        <v>1045</v>
      </c>
      <c r="H2197" s="208" t="s">
        <v>1046</v>
      </c>
      <c r="I2197" s="241">
        <v>45555</v>
      </c>
      <c r="J2197" s="253">
        <v>0</v>
      </c>
      <c r="K2197" s="214">
        <v>-18900</v>
      </c>
      <c r="L2197" s="250">
        <f t="shared" si="34"/>
        <v>4479113.4183181785</v>
      </c>
      <c r="M2197" s="270"/>
    </row>
    <row r="2198" spans="2:13" x14ac:dyDescent="0.25">
      <c r="B2198" s="46">
        <f>SUBTOTAL(103,$C$10:C2198)</f>
        <v>2189</v>
      </c>
      <c r="C2198" s="157" t="s">
        <v>764</v>
      </c>
      <c r="D2198" s="157" t="s">
        <v>738</v>
      </c>
      <c r="E2198" s="157"/>
      <c r="F2198" s="157"/>
      <c r="G2198" s="204" t="s">
        <v>619</v>
      </c>
      <c r="H2198" s="209" t="s">
        <v>621</v>
      </c>
      <c r="I2198" s="241">
        <v>45555</v>
      </c>
      <c r="J2198" s="253">
        <v>0</v>
      </c>
      <c r="K2198" s="214">
        <v>-200</v>
      </c>
      <c r="L2198" s="250">
        <f t="shared" si="34"/>
        <v>4478913.4183181785</v>
      </c>
      <c r="M2198" s="270"/>
    </row>
    <row r="2199" spans="2:13" x14ac:dyDescent="0.25">
      <c r="B2199" s="46">
        <f>SUBTOTAL(103,$C$10:C2199)</f>
        <v>2190</v>
      </c>
      <c r="C2199" s="157" t="s">
        <v>728</v>
      </c>
      <c r="D2199" s="157" t="s">
        <v>607</v>
      </c>
      <c r="E2199" s="157"/>
      <c r="F2199" s="157"/>
      <c r="G2199" s="204" t="s">
        <v>1187</v>
      </c>
      <c r="H2199" s="209" t="s">
        <v>1188</v>
      </c>
      <c r="I2199" s="241">
        <v>45555</v>
      </c>
      <c r="J2199" s="253">
        <v>0</v>
      </c>
      <c r="K2199" s="214">
        <v>-1284.0349999999994</v>
      </c>
      <c r="L2199" s="250">
        <f t="shared" si="34"/>
        <v>4477629.3833181784</v>
      </c>
      <c r="M2199" s="270"/>
    </row>
    <row r="2200" spans="2:13" x14ac:dyDescent="0.25">
      <c r="B2200" s="46">
        <f>SUBTOTAL(103,$C$10:C2200)</f>
        <v>2191</v>
      </c>
      <c r="C2200" s="157" t="s">
        <v>728</v>
      </c>
      <c r="D2200" s="157" t="s">
        <v>648</v>
      </c>
      <c r="E2200" s="157"/>
      <c r="F2200" s="157"/>
      <c r="G2200" s="204" t="s">
        <v>1187</v>
      </c>
      <c r="H2200" s="209" t="s">
        <v>1188</v>
      </c>
      <c r="I2200" s="241">
        <v>45555</v>
      </c>
      <c r="J2200" s="253">
        <v>0</v>
      </c>
      <c r="K2200" s="214">
        <v>-4200</v>
      </c>
      <c r="L2200" s="250">
        <f t="shared" si="34"/>
        <v>4473429.3833181784</v>
      </c>
      <c r="M2200" s="270"/>
    </row>
    <row r="2201" spans="2:13" x14ac:dyDescent="0.25">
      <c r="B2201" s="46">
        <f>SUBTOTAL(103,$C$10:C2201)</f>
        <v>2192</v>
      </c>
      <c r="C2201" s="157" t="s">
        <v>1151</v>
      </c>
      <c r="D2201" s="157" t="s">
        <v>648</v>
      </c>
      <c r="E2201" s="157"/>
      <c r="F2201" s="157"/>
      <c r="G2201" s="204" t="s">
        <v>585</v>
      </c>
      <c r="H2201" s="209" t="s">
        <v>586</v>
      </c>
      <c r="I2201" s="241">
        <v>45555</v>
      </c>
      <c r="J2201" s="253">
        <v>0</v>
      </c>
      <c r="K2201" s="214">
        <v>-25200</v>
      </c>
      <c r="L2201" s="250">
        <f t="shared" si="34"/>
        <v>4448229.3833181784</v>
      </c>
      <c r="M2201" s="270"/>
    </row>
    <row r="2202" spans="2:13" x14ac:dyDescent="0.25">
      <c r="B2202" s="46">
        <f>SUBTOTAL(103,$C$10:C2202)</f>
        <v>2193</v>
      </c>
      <c r="C2202" s="157" t="s">
        <v>683</v>
      </c>
      <c r="D2202" s="157" t="s">
        <v>608</v>
      </c>
      <c r="E2202" s="157"/>
      <c r="F2202" s="157"/>
      <c r="G2202" s="204" t="s">
        <v>1143</v>
      </c>
      <c r="H2202" s="209" t="s">
        <v>1144</v>
      </c>
      <c r="I2202" s="241">
        <v>45555</v>
      </c>
      <c r="J2202" s="253">
        <v>0</v>
      </c>
      <c r="K2202" s="214">
        <v>-23220</v>
      </c>
      <c r="L2202" s="250">
        <f t="shared" si="34"/>
        <v>4425009.3833181784</v>
      </c>
      <c r="M2202" s="270"/>
    </row>
    <row r="2203" spans="2:13" x14ac:dyDescent="0.25">
      <c r="B2203" s="46">
        <f>SUBTOTAL(103,$C$10:C2203)</f>
        <v>2194</v>
      </c>
      <c r="C2203" s="157" t="s">
        <v>603</v>
      </c>
      <c r="D2203" s="157" t="s">
        <v>738</v>
      </c>
      <c r="E2203" s="157"/>
      <c r="F2203" s="157"/>
      <c r="G2203" s="204" t="s">
        <v>619</v>
      </c>
      <c r="H2203" s="209" t="s">
        <v>621</v>
      </c>
      <c r="I2203" s="241">
        <v>45555</v>
      </c>
      <c r="J2203" s="253">
        <v>0</v>
      </c>
      <c r="K2203" s="214">
        <v>-250</v>
      </c>
      <c r="L2203" s="250">
        <f t="shared" si="34"/>
        <v>4424759.3833181784</v>
      </c>
      <c r="M2203" s="270"/>
    </row>
    <row r="2204" spans="2:13" x14ac:dyDescent="0.25">
      <c r="B2204" s="46">
        <f>SUBTOTAL(103,$C$10:C2204)</f>
        <v>2195</v>
      </c>
      <c r="C2204" s="157" t="s">
        <v>694</v>
      </c>
      <c r="D2204" s="157" t="s">
        <v>608</v>
      </c>
      <c r="E2204" s="157"/>
      <c r="F2204" s="157"/>
      <c r="G2204" s="204" t="s">
        <v>641</v>
      </c>
      <c r="H2204" s="209" t="s">
        <v>642</v>
      </c>
      <c r="I2204" s="241">
        <v>45555</v>
      </c>
      <c r="J2204" s="253">
        <v>0</v>
      </c>
      <c r="K2204" s="214">
        <v>-20300</v>
      </c>
      <c r="L2204" s="250">
        <f t="shared" si="34"/>
        <v>4404459.3833181784</v>
      </c>
      <c r="M2204" s="270"/>
    </row>
    <row r="2205" spans="2:13" x14ac:dyDescent="0.25">
      <c r="B2205" s="46">
        <f>SUBTOTAL(103,$C$10:C2205)</f>
        <v>2196</v>
      </c>
      <c r="C2205" s="157" t="s">
        <v>694</v>
      </c>
      <c r="D2205" s="157" t="s">
        <v>608</v>
      </c>
      <c r="E2205" s="157"/>
      <c r="F2205" s="157"/>
      <c r="G2205" s="204" t="s">
        <v>1187</v>
      </c>
      <c r="H2205" s="209" t="s">
        <v>1188</v>
      </c>
      <c r="I2205" s="241">
        <v>45555</v>
      </c>
      <c r="J2205" s="253">
        <v>0</v>
      </c>
      <c r="K2205" s="214">
        <v>-4200</v>
      </c>
      <c r="L2205" s="250">
        <f t="shared" si="34"/>
        <v>4400259.3833181784</v>
      </c>
      <c r="M2205" s="270"/>
    </row>
    <row r="2206" spans="2:13" x14ac:dyDescent="0.25">
      <c r="B2206" s="46">
        <f>SUBTOTAL(103,$C$10:C2206)</f>
        <v>2197</v>
      </c>
      <c r="C2206" s="157" t="s">
        <v>694</v>
      </c>
      <c r="D2206" s="157" t="s">
        <v>607</v>
      </c>
      <c r="E2206" s="157"/>
      <c r="F2206" s="157"/>
      <c r="G2206" s="204" t="s">
        <v>1187</v>
      </c>
      <c r="H2206" s="209" t="s">
        <v>1188</v>
      </c>
      <c r="I2206" s="241">
        <v>45555</v>
      </c>
      <c r="J2206" s="253">
        <v>0</v>
      </c>
      <c r="K2206" s="214">
        <v>-2900.119999999999</v>
      </c>
      <c r="L2206" s="250">
        <f t="shared" si="34"/>
        <v>4397359.2633181782</v>
      </c>
      <c r="M2206" s="270"/>
    </row>
    <row r="2207" spans="2:13" x14ac:dyDescent="0.25">
      <c r="B2207" s="46">
        <f>SUBTOTAL(103,$C$10:C2207)</f>
        <v>2198</v>
      </c>
      <c r="C2207" s="157" t="s">
        <v>1157</v>
      </c>
      <c r="D2207" s="157" t="s">
        <v>607</v>
      </c>
      <c r="E2207" s="157"/>
      <c r="F2207" s="157"/>
      <c r="G2207" s="204" t="s">
        <v>1043</v>
      </c>
      <c r="H2207" s="209" t="s">
        <v>1044</v>
      </c>
      <c r="I2207" s="241">
        <v>45555</v>
      </c>
      <c r="J2207" s="253">
        <v>0</v>
      </c>
      <c r="K2207" s="214">
        <v>-4242.8599999999997</v>
      </c>
      <c r="L2207" s="250">
        <f t="shared" si="34"/>
        <v>4393116.4033181779</v>
      </c>
      <c r="M2207" s="270"/>
    </row>
    <row r="2208" spans="2:13" x14ac:dyDescent="0.25">
      <c r="B2208" s="46">
        <f>SUBTOTAL(103,$C$10:C2208)</f>
        <v>2199</v>
      </c>
      <c r="C2208" s="157" t="s">
        <v>1165</v>
      </c>
      <c r="D2208" s="157" t="s">
        <v>738</v>
      </c>
      <c r="E2208" s="157"/>
      <c r="F2208" s="157"/>
      <c r="G2208" s="204" t="s">
        <v>1043</v>
      </c>
      <c r="H2208" s="209" t="s">
        <v>1044</v>
      </c>
      <c r="I2208" s="241">
        <v>45555</v>
      </c>
      <c r="J2208" s="253">
        <v>0</v>
      </c>
      <c r="K2208" s="214">
        <v>-500</v>
      </c>
      <c r="L2208" s="250">
        <f t="shared" si="34"/>
        <v>4392616.4033181779</v>
      </c>
      <c r="M2208" s="270"/>
    </row>
    <row r="2209" spans="2:13" x14ac:dyDescent="0.25">
      <c r="B2209" s="46">
        <f>SUBTOTAL(103,$C$10:C2209)</f>
        <v>2200</v>
      </c>
      <c r="C2209" s="157" t="s">
        <v>1366</v>
      </c>
      <c r="D2209" s="157" t="s">
        <v>775</v>
      </c>
      <c r="E2209" s="157"/>
      <c r="F2209" s="157"/>
      <c r="G2209" s="204" t="s">
        <v>1187</v>
      </c>
      <c r="H2209" s="209" t="s">
        <v>1188</v>
      </c>
      <c r="I2209" s="241">
        <v>45558</v>
      </c>
      <c r="J2209" s="253">
        <v>0</v>
      </c>
      <c r="K2209" s="214">
        <v>-5000</v>
      </c>
      <c r="L2209" s="250">
        <f t="shared" si="34"/>
        <v>4387616.4033181779</v>
      </c>
      <c r="M2209" s="270"/>
    </row>
    <row r="2210" spans="2:13" x14ac:dyDescent="0.25">
      <c r="B2210" s="46">
        <f>SUBTOTAL(103,$C$10:C2210)</f>
        <v>2201</v>
      </c>
      <c r="C2210" s="157" t="s">
        <v>1384</v>
      </c>
      <c r="D2210" s="157" t="s">
        <v>688</v>
      </c>
      <c r="E2210" s="157"/>
      <c r="F2210" s="157"/>
      <c r="G2210" s="204" t="s">
        <v>585</v>
      </c>
      <c r="H2210" s="209" t="s">
        <v>586</v>
      </c>
      <c r="I2210" s="241">
        <v>45559</v>
      </c>
      <c r="J2210" s="253">
        <v>0</v>
      </c>
      <c r="K2210" s="214">
        <v>-13000</v>
      </c>
      <c r="L2210" s="250">
        <f t="shared" si="34"/>
        <v>4374616.4033181779</v>
      </c>
      <c r="M2210" s="270"/>
    </row>
    <row r="2211" spans="2:13" x14ac:dyDescent="0.25">
      <c r="B2211" s="46">
        <f>SUBTOTAL(103,$C$10:C2211)</f>
        <v>2202</v>
      </c>
      <c r="C2211" s="157" t="s">
        <v>1384</v>
      </c>
      <c r="D2211" s="157" t="s">
        <v>703</v>
      </c>
      <c r="E2211" s="157"/>
      <c r="F2211" s="157"/>
      <c r="G2211" s="204" t="s">
        <v>585</v>
      </c>
      <c r="H2211" s="209" t="s">
        <v>586</v>
      </c>
      <c r="I2211" s="241">
        <v>45559</v>
      </c>
      <c r="J2211" s="253">
        <v>0</v>
      </c>
      <c r="K2211" s="214">
        <v>-13000</v>
      </c>
      <c r="L2211" s="250">
        <f t="shared" si="34"/>
        <v>4361616.4033181779</v>
      </c>
      <c r="M2211" s="270"/>
    </row>
    <row r="2212" spans="2:13" x14ac:dyDescent="0.25">
      <c r="B2212" s="46">
        <f>SUBTOTAL(103,$C$10:C2212)</f>
        <v>2203</v>
      </c>
      <c r="C2212" s="157" t="s">
        <v>1385</v>
      </c>
      <c r="D2212" s="157" t="s">
        <v>688</v>
      </c>
      <c r="E2212" s="157"/>
      <c r="F2212" s="157"/>
      <c r="G2212" s="204" t="s">
        <v>746</v>
      </c>
      <c r="H2212" s="209" t="s">
        <v>747</v>
      </c>
      <c r="I2212" s="241">
        <v>45560</v>
      </c>
      <c r="J2212" s="253">
        <v>0</v>
      </c>
      <c r="K2212" s="214">
        <v>-20000</v>
      </c>
      <c r="L2212" s="250">
        <f t="shared" si="34"/>
        <v>4341616.4033181779</v>
      </c>
      <c r="M2212" s="270"/>
    </row>
    <row r="2213" spans="2:13" x14ac:dyDescent="0.25">
      <c r="B2213" s="46">
        <f>SUBTOTAL(103,$C$10:C2213)</f>
        <v>2204</v>
      </c>
      <c r="C2213" s="157" t="s">
        <v>736</v>
      </c>
      <c r="D2213" s="157" t="s">
        <v>918</v>
      </c>
      <c r="E2213" s="157"/>
      <c r="F2213" s="157"/>
      <c r="G2213" s="204" t="s">
        <v>619</v>
      </c>
      <c r="H2213" s="209" t="s">
        <v>621</v>
      </c>
      <c r="I2213" s="241">
        <v>45561</v>
      </c>
      <c r="J2213" s="253">
        <v>0</v>
      </c>
      <c r="K2213" s="214">
        <v>-3800</v>
      </c>
      <c r="L2213" s="250">
        <f t="shared" si="34"/>
        <v>4337816.4033181779</v>
      </c>
      <c r="M2213" s="270"/>
    </row>
    <row r="2214" spans="2:13" x14ac:dyDescent="0.25">
      <c r="B2214" s="46">
        <f>SUBTOTAL(103,$C$10:C2214)</f>
        <v>2205</v>
      </c>
      <c r="C2214" s="157" t="s">
        <v>596</v>
      </c>
      <c r="D2214" s="157" t="s">
        <v>607</v>
      </c>
      <c r="E2214" s="157"/>
      <c r="F2214" s="157"/>
      <c r="G2214" s="204" t="s">
        <v>581</v>
      </c>
      <c r="H2214" s="209" t="s">
        <v>620</v>
      </c>
      <c r="I2214" s="241">
        <v>45562</v>
      </c>
      <c r="J2214" s="253">
        <v>0</v>
      </c>
      <c r="K2214" s="214">
        <v>-5615.170000000001</v>
      </c>
      <c r="L2214" s="250">
        <f t="shared" si="34"/>
        <v>4332201.233318178</v>
      </c>
      <c r="M2214" s="270"/>
    </row>
    <row r="2215" spans="2:13" x14ac:dyDescent="0.25">
      <c r="B2215" s="46">
        <f>SUBTOTAL(103,$C$10:C2215)</f>
        <v>2206</v>
      </c>
      <c r="C2215" s="157" t="s">
        <v>1266</v>
      </c>
      <c r="D2215" s="157" t="s">
        <v>738</v>
      </c>
      <c r="E2215" s="157"/>
      <c r="F2215" s="157"/>
      <c r="G2215" s="204" t="s">
        <v>619</v>
      </c>
      <c r="H2215" s="209" t="s">
        <v>621</v>
      </c>
      <c r="I2215" s="241">
        <v>45562</v>
      </c>
      <c r="J2215" s="253">
        <v>0</v>
      </c>
      <c r="K2215" s="214">
        <v>-1000</v>
      </c>
      <c r="L2215" s="250">
        <f t="shared" si="34"/>
        <v>4331201.233318178</v>
      </c>
      <c r="M2215" s="270"/>
    </row>
    <row r="2216" spans="2:13" x14ac:dyDescent="0.25">
      <c r="B2216" s="46">
        <f>SUBTOTAL(103,$C$10:C2216)</f>
        <v>2207</v>
      </c>
      <c r="C2216" s="157" t="s">
        <v>1266</v>
      </c>
      <c r="D2216" s="157" t="s">
        <v>607</v>
      </c>
      <c r="E2216" s="157"/>
      <c r="F2216" s="157"/>
      <c r="G2216" s="204" t="s">
        <v>619</v>
      </c>
      <c r="H2216" s="209" t="s">
        <v>621</v>
      </c>
      <c r="I2216" s="241">
        <v>45562</v>
      </c>
      <c r="J2216" s="253">
        <v>0</v>
      </c>
      <c r="K2216" s="214">
        <v>-4650</v>
      </c>
      <c r="L2216" s="250">
        <f t="shared" si="34"/>
        <v>4326551.233318178</v>
      </c>
      <c r="M2216" s="270"/>
    </row>
    <row r="2217" spans="2:13" x14ac:dyDescent="0.25">
      <c r="B2217" s="46">
        <f>SUBTOTAL(103,$C$10:C2217)</f>
        <v>2208</v>
      </c>
      <c r="C2217" s="157" t="s">
        <v>812</v>
      </c>
      <c r="D2217" s="157" t="s">
        <v>608</v>
      </c>
      <c r="E2217" s="157"/>
      <c r="F2217" s="157"/>
      <c r="G2217" s="204" t="s">
        <v>1143</v>
      </c>
      <c r="H2217" s="209" t="s">
        <v>1144</v>
      </c>
      <c r="I2217" s="241">
        <v>45562</v>
      </c>
      <c r="J2217" s="253">
        <v>0</v>
      </c>
      <c r="K2217" s="214">
        <v>-21720</v>
      </c>
      <c r="L2217" s="250">
        <f t="shared" si="34"/>
        <v>4304831.233318178</v>
      </c>
      <c r="M2217" s="270"/>
    </row>
    <row r="2218" spans="2:13" x14ac:dyDescent="0.25">
      <c r="B2218" s="46">
        <f>SUBTOTAL(103,$C$10:C2218)</f>
        <v>2209</v>
      </c>
      <c r="C2218" s="157" t="s">
        <v>736</v>
      </c>
      <c r="D2218" s="157" t="s">
        <v>738</v>
      </c>
      <c r="E2218" s="157"/>
      <c r="F2218" s="157"/>
      <c r="G2218" s="204" t="s">
        <v>619</v>
      </c>
      <c r="H2218" s="209" t="s">
        <v>621</v>
      </c>
      <c r="I2218" s="241">
        <v>45562</v>
      </c>
      <c r="J2218" s="253">
        <v>0</v>
      </c>
      <c r="K2218" s="214">
        <v>-1500</v>
      </c>
      <c r="L2218" s="250">
        <f t="shared" si="34"/>
        <v>4303331.233318178</v>
      </c>
      <c r="M2218" s="270"/>
    </row>
    <row r="2219" spans="2:13" x14ac:dyDescent="0.25">
      <c r="B2219" s="46">
        <f>SUBTOTAL(103,$C$10:C2219)</f>
        <v>2210</v>
      </c>
      <c r="C2219" s="157" t="s">
        <v>625</v>
      </c>
      <c r="D2219" s="157" t="s">
        <v>608</v>
      </c>
      <c r="E2219" s="157"/>
      <c r="F2219" s="157"/>
      <c r="G2219" s="204" t="s">
        <v>641</v>
      </c>
      <c r="H2219" s="209" t="s">
        <v>642</v>
      </c>
      <c r="I2219" s="241">
        <v>45562</v>
      </c>
      <c r="J2219" s="253">
        <v>0</v>
      </c>
      <c r="K2219" s="214">
        <v>-9691</v>
      </c>
      <c r="L2219" s="250">
        <f t="shared" si="34"/>
        <v>4293640.233318178</v>
      </c>
      <c r="M2219" s="270"/>
    </row>
    <row r="2220" spans="2:13" x14ac:dyDescent="0.25">
      <c r="B2220" s="46">
        <f>SUBTOTAL(103,$C$10:C2220)</f>
        <v>2211</v>
      </c>
      <c r="C2220" s="157" t="s">
        <v>1382</v>
      </c>
      <c r="D2220" s="157" t="s">
        <v>607</v>
      </c>
      <c r="E2220" s="157"/>
      <c r="F2220" s="157"/>
      <c r="G2220" s="204" t="s">
        <v>1187</v>
      </c>
      <c r="H2220" s="209" t="s">
        <v>1188</v>
      </c>
      <c r="I2220" s="241">
        <v>45562</v>
      </c>
      <c r="J2220" s="253">
        <v>0</v>
      </c>
      <c r="K2220" s="214">
        <v>-5000</v>
      </c>
      <c r="L2220" s="250">
        <f t="shared" si="34"/>
        <v>4288640.233318178</v>
      </c>
      <c r="M2220" s="270"/>
    </row>
    <row r="2221" spans="2:13" x14ac:dyDescent="0.25">
      <c r="B2221" s="46">
        <f>SUBTOTAL(103,$C$10:C2221)</f>
        <v>2212</v>
      </c>
      <c r="C2221" s="157" t="s">
        <v>1148</v>
      </c>
      <c r="D2221" s="157" t="s">
        <v>608</v>
      </c>
      <c r="E2221" s="157"/>
      <c r="F2221" s="157"/>
      <c r="G2221" s="227" t="s">
        <v>1045</v>
      </c>
      <c r="H2221" s="208" t="s">
        <v>1046</v>
      </c>
      <c r="I2221" s="241">
        <v>45562</v>
      </c>
      <c r="J2221" s="253">
        <v>0</v>
      </c>
      <c r="K2221" s="214">
        <v>-9800</v>
      </c>
      <c r="L2221" s="250">
        <f t="shared" si="34"/>
        <v>4278840.233318178</v>
      </c>
      <c r="M2221" s="270"/>
    </row>
    <row r="2222" spans="2:13" x14ac:dyDescent="0.25">
      <c r="B2222" s="46">
        <f>SUBTOTAL(103,$C$10:C2222)</f>
        <v>2213</v>
      </c>
      <c r="C2222" s="157" t="s">
        <v>598</v>
      </c>
      <c r="D2222" s="157" t="s">
        <v>607</v>
      </c>
      <c r="E2222" s="157"/>
      <c r="F2222" s="157"/>
      <c r="G2222" s="204" t="s">
        <v>581</v>
      </c>
      <c r="H2222" s="209" t="s">
        <v>620</v>
      </c>
      <c r="I2222" s="241">
        <v>45562</v>
      </c>
      <c r="J2222" s="253">
        <v>0</v>
      </c>
      <c r="K2222" s="214">
        <v>-31000</v>
      </c>
      <c r="L2222" s="250">
        <f t="shared" si="34"/>
        <v>4247840.233318178</v>
      </c>
      <c r="M2222" s="270"/>
    </row>
    <row r="2223" spans="2:13" x14ac:dyDescent="0.25">
      <c r="B2223" s="46">
        <f>SUBTOTAL(103,$C$10:C2223)</f>
        <v>2214</v>
      </c>
      <c r="C2223" s="157" t="s">
        <v>598</v>
      </c>
      <c r="D2223" s="157" t="s">
        <v>608</v>
      </c>
      <c r="E2223" s="157"/>
      <c r="F2223" s="157"/>
      <c r="G2223" s="204" t="s">
        <v>1187</v>
      </c>
      <c r="H2223" s="209" t="s">
        <v>1188</v>
      </c>
      <c r="I2223" s="241">
        <v>45562</v>
      </c>
      <c r="J2223" s="253">
        <v>0</v>
      </c>
      <c r="K2223" s="214">
        <v>-6300</v>
      </c>
      <c r="L2223" s="250">
        <f t="shared" si="34"/>
        <v>4241540.233318178</v>
      </c>
      <c r="M2223" s="270"/>
    </row>
    <row r="2224" spans="2:13" x14ac:dyDescent="0.25">
      <c r="B2224" s="46">
        <f>SUBTOTAL(103,$C$10:C2224)</f>
        <v>2215</v>
      </c>
      <c r="C2224" s="157" t="s">
        <v>598</v>
      </c>
      <c r="D2224" s="157" t="s">
        <v>918</v>
      </c>
      <c r="E2224" s="157"/>
      <c r="F2224" s="157"/>
      <c r="G2224" s="204" t="s">
        <v>1187</v>
      </c>
      <c r="H2224" s="209" t="s">
        <v>1188</v>
      </c>
      <c r="I2224" s="241">
        <v>45562</v>
      </c>
      <c r="J2224" s="253">
        <v>0</v>
      </c>
      <c r="K2224" s="214">
        <v>-25883.629999999997</v>
      </c>
      <c r="L2224" s="250">
        <f t="shared" si="34"/>
        <v>4215656.6033181781</v>
      </c>
      <c r="M2224" s="270"/>
    </row>
    <row r="2225" spans="2:13" x14ac:dyDescent="0.25">
      <c r="B2225" s="46">
        <f>SUBTOTAL(103,$C$10:C2225)</f>
        <v>2216</v>
      </c>
      <c r="C2225" s="157" t="s">
        <v>598</v>
      </c>
      <c r="D2225" s="157" t="s">
        <v>738</v>
      </c>
      <c r="E2225" s="157"/>
      <c r="F2225" s="157"/>
      <c r="G2225" s="204" t="s">
        <v>1043</v>
      </c>
      <c r="H2225" s="209" t="s">
        <v>1044</v>
      </c>
      <c r="I2225" s="241">
        <v>45562</v>
      </c>
      <c r="J2225" s="253">
        <v>0</v>
      </c>
      <c r="K2225" s="214">
        <v>-1000</v>
      </c>
      <c r="L2225" s="250">
        <f t="shared" si="34"/>
        <v>4214656.6033181781</v>
      </c>
      <c r="M2225" s="270"/>
    </row>
    <row r="2226" spans="2:13" x14ac:dyDescent="0.25">
      <c r="B2226" s="46">
        <f>SUBTOTAL(103,$C$10:C2226)</f>
        <v>2217</v>
      </c>
      <c r="C2226" s="157" t="s">
        <v>763</v>
      </c>
      <c r="D2226" s="157" t="s">
        <v>738</v>
      </c>
      <c r="E2226" s="157"/>
      <c r="F2226" s="157"/>
      <c r="G2226" s="204" t="s">
        <v>619</v>
      </c>
      <c r="H2226" s="209" t="s">
        <v>621</v>
      </c>
      <c r="I2226" s="241">
        <v>45562</v>
      </c>
      <c r="J2226" s="253">
        <v>0</v>
      </c>
      <c r="K2226" s="214">
        <v>-1500</v>
      </c>
      <c r="L2226" s="250">
        <f t="shared" si="34"/>
        <v>4213156.6033181781</v>
      </c>
      <c r="M2226" s="270"/>
    </row>
    <row r="2227" spans="2:13" x14ac:dyDescent="0.25">
      <c r="B2227" s="46">
        <f>SUBTOTAL(103,$C$10:C2227)</f>
        <v>2218</v>
      </c>
      <c r="C2227" s="157" t="s">
        <v>600</v>
      </c>
      <c r="D2227" s="157" t="s">
        <v>608</v>
      </c>
      <c r="E2227" s="157"/>
      <c r="F2227" s="157"/>
      <c r="G2227" s="204" t="s">
        <v>1143</v>
      </c>
      <c r="H2227" s="209" t="s">
        <v>1144</v>
      </c>
      <c r="I2227" s="241">
        <v>45562</v>
      </c>
      <c r="J2227" s="253">
        <v>0</v>
      </c>
      <c r="K2227" s="214">
        <v>-32200</v>
      </c>
      <c r="L2227" s="250">
        <f t="shared" si="34"/>
        <v>4180956.6033181781</v>
      </c>
      <c r="M2227" s="270"/>
    </row>
    <row r="2228" spans="2:13" x14ac:dyDescent="0.25">
      <c r="B2228" s="46">
        <f>SUBTOTAL(103,$C$10:C2228)</f>
        <v>2219</v>
      </c>
      <c r="C2228" s="157" t="s">
        <v>682</v>
      </c>
      <c r="D2228" s="157" t="s">
        <v>608</v>
      </c>
      <c r="E2228" s="157"/>
      <c r="F2228" s="157"/>
      <c r="G2228" s="227" t="s">
        <v>1045</v>
      </c>
      <c r="H2228" s="208" t="s">
        <v>1046</v>
      </c>
      <c r="I2228" s="241">
        <v>45562</v>
      </c>
      <c r="J2228" s="253">
        <v>0</v>
      </c>
      <c r="K2228" s="214">
        <v>-2100</v>
      </c>
      <c r="L2228" s="250">
        <f t="shared" si="34"/>
        <v>4178856.6033181781</v>
      </c>
      <c r="M2228" s="270"/>
    </row>
    <row r="2229" spans="2:13" x14ac:dyDescent="0.25">
      <c r="B2229" s="46">
        <f>SUBTOTAL(103,$C$10:C2229)</f>
        <v>2220</v>
      </c>
      <c r="C2229" s="157" t="s">
        <v>601</v>
      </c>
      <c r="D2229" s="157" t="s">
        <v>648</v>
      </c>
      <c r="E2229" s="157"/>
      <c r="F2229" s="157"/>
      <c r="G2229" s="204" t="s">
        <v>1143</v>
      </c>
      <c r="H2229" s="209" t="s">
        <v>1144</v>
      </c>
      <c r="I2229" s="241">
        <v>45562</v>
      </c>
      <c r="J2229" s="253">
        <v>0</v>
      </c>
      <c r="K2229" s="214">
        <v>-17331</v>
      </c>
      <c r="L2229" s="250">
        <f t="shared" si="34"/>
        <v>4161525.6033181781</v>
      </c>
      <c r="M2229" s="270"/>
    </row>
    <row r="2230" spans="2:13" x14ac:dyDescent="0.25">
      <c r="B2230" s="46">
        <f>SUBTOTAL(103,$C$10:C2230)</f>
        <v>2221</v>
      </c>
      <c r="C2230" s="157" t="s">
        <v>601</v>
      </c>
      <c r="D2230" s="157" t="s">
        <v>1386</v>
      </c>
      <c r="E2230" s="157"/>
      <c r="F2230" s="157"/>
      <c r="G2230" s="204" t="s">
        <v>1143</v>
      </c>
      <c r="H2230" s="209" t="s">
        <v>1144</v>
      </c>
      <c r="I2230" s="241">
        <v>45562</v>
      </c>
      <c r="J2230" s="253">
        <v>0</v>
      </c>
      <c r="K2230" s="214">
        <v>-21714</v>
      </c>
      <c r="L2230" s="250">
        <f t="shared" si="34"/>
        <v>4139811.6033181781</v>
      </c>
      <c r="M2230" s="270"/>
    </row>
    <row r="2231" spans="2:13" x14ac:dyDescent="0.25">
      <c r="B2231" s="46">
        <f>SUBTOTAL(103,$C$10:C2231)</f>
        <v>2222</v>
      </c>
      <c r="C2231" s="157" t="s">
        <v>665</v>
      </c>
      <c r="D2231" s="157" t="s">
        <v>648</v>
      </c>
      <c r="E2231" s="157"/>
      <c r="F2231" s="157"/>
      <c r="G2231" s="227" t="s">
        <v>1045</v>
      </c>
      <c r="H2231" s="208" t="s">
        <v>1046</v>
      </c>
      <c r="I2231" s="241">
        <v>45562</v>
      </c>
      <c r="J2231" s="253">
        <v>0</v>
      </c>
      <c r="K2231" s="214">
        <v>-20300</v>
      </c>
      <c r="L2231" s="250">
        <f t="shared" si="34"/>
        <v>4119511.6033181781</v>
      </c>
      <c r="M2231" s="270"/>
    </row>
    <row r="2232" spans="2:13" x14ac:dyDescent="0.25">
      <c r="B2232" s="46">
        <f>SUBTOTAL(103,$C$10:C2232)</f>
        <v>2223</v>
      </c>
      <c r="C2232" s="157" t="s">
        <v>764</v>
      </c>
      <c r="D2232" s="157" t="s">
        <v>738</v>
      </c>
      <c r="E2232" s="157"/>
      <c r="F2232" s="157"/>
      <c r="G2232" s="204" t="s">
        <v>619</v>
      </c>
      <c r="H2232" s="209" t="s">
        <v>621</v>
      </c>
      <c r="I2232" s="241">
        <v>45562</v>
      </c>
      <c r="J2232" s="253">
        <v>0</v>
      </c>
      <c r="K2232" s="214">
        <v>-250</v>
      </c>
      <c r="L2232" s="250">
        <f t="shared" si="34"/>
        <v>4119261.6033181781</v>
      </c>
      <c r="M2232" s="270"/>
    </row>
    <row r="2233" spans="2:13" x14ac:dyDescent="0.25">
      <c r="B2233" s="46">
        <f>SUBTOTAL(103,$C$10:C2233)</f>
        <v>2224</v>
      </c>
      <c r="C2233" s="157" t="s">
        <v>728</v>
      </c>
      <c r="D2233" s="157" t="s">
        <v>648</v>
      </c>
      <c r="E2233" s="157"/>
      <c r="F2233" s="157"/>
      <c r="G2233" s="204" t="s">
        <v>1187</v>
      </c>
      <c r="H2233" s="209" t="s">
        <v>1188</v>
      </c>
      <c r="I2233" s="241">
        <v>45562</v>
      </c>
      <c r="J2233" s="253">
        <v>0</v>
      </c>
      <c r="K2233" s="214">
        <v>-4200</v>
      </c>
      <c r="L2233" s="250">
        <f t="shared" si="34"/>
        <v>4115061.6033181781</v>
      </c>
      <c r="M2233" s="270"/>
    </row>
    <row r="2234" spans="2:13" x14ac:dyDescent="0.25">
      <c r="B2234" s="46">
        <f>SUBTOTAL(103,$C$10:C2234)</f>
        <v>2225</v>
      </c>
      <c r="C2234" s="157" t="s">
        <v>1151</v>
      </c>
      <c r="D2234" s="157" t="s">
        <v>648</v>
      </c>
      <c r="E2234" s="157"/>
      <c r="F2234" s="157"/>
      <c r="G2234" s="204" t="s">
        <v>585</v>
      </c>
      <c r="H2234" s="209" t="s">
        <v>586</v>
      </c>
      <c r="I2234" s="241">
        <v>45562</v>
      </c>
      <c r="J2234" s="253">
        <v>0</v>
      </c>
      <c r="K2234" s="214">
        <v>-25200</v>
      </c>
      <c r="L2234" s="250">
        <f t="shared" si="34"/>
        <v>4089861.6033181781</v>
      </c>
      <c r="M2234" s="270"/>
    </row>
    <row r="2235" spans="2:13" x14ac:dyDescent="0.25">
      <c r="B2235" s="46">
        <f>SUBTOTAL(103,$C$10:C2235)</f>
        <v>2226</v>
      </c>
      <c r="C2235" s="157" t="s">
        <v>683</v>
      </c>
      <c r="D2235" s="157" t="s">
        <v>608</v>
      </c>
      <c r="E2235" s="157"/>
      <c r="F2235" s="157"/>
      <c r="G2235" s="204" t="s">
        <v>1143</v>
      </c>
      <c r="H2235" s="209" t="s">
        <v>1144</v>
      </c>
      <c r="I2235" s="241">
        <v>45562</v>
      </c>
      <c r="J2235" s="253">
        <v>0</v>
      </c>
      <c r="K2235" s="214">
        <v>-23220</v>
      </c>
      <c r="L2235" s="250">
        <f t="shared" si="34"/>
        <v>4066641.6033181781</v>
      </c>
      <c r="M2235" s="270"/>
    </row>
    <row r="2236" spans="2:13" x14ac:dyDescent="0.25">
      <c r="B2236" s="46">
        <f>SUBTOTAL(103,$C$10:C2236)</f>
        <v>2227</v>
      </c>
      <c r="C2236" s="157" t="s">
        <v>603</v>
      </c>
      <c r="D2236" s="157" t="s">
        <v>738</v>
      </c>
      <c r="E2236" s="157"/>
      <c r="F2236" s="157"/>
      <c r="G2236" s="204" t="s">
        <v>619</v>
      </c>
      <c r="H2236" s="209" t="s">
        <v>621</v>
      </c>
      <c r="I2236" s="241">
        <v>45562</v>
      </c>
      <c r="J2236" s="253">
        <v>0</v>
      </c>
      <c r="K2236" s="214">
        <v>-150</v>
      </c>
      <c r="L2236" s="250">
        <f t="shared" si="34"/>
        <v>4066491.6033181781</v>
      </c>
      <c r="M2236" s="270"/>
    </row>
    <row r="2237" spans="2:13" x14ac:dyDescent="0.25">
      <c r="B2237" s="46">
        <f>SUBTOTAL(103,$C$10:C2237)</f>
        <v>2228</v>
      </c>
      <c r="C2237" s="157" t="s">
        <v>694</v>
      </c>
      <c r="D2237" s="157" t="s">
        <v>608</v>
      </c>
      <c r="E2237" s="157"/>
      <c r="F2237" s="157"/>
      <c r="G2237" s="204" t="s">
        <v>641</v>
      </c>
      <c r="H2237" s="209" t="s">
        <v>642</v>
      </c>
      <c r="I2237" s="241">
        <v>45562</v>
      </c>
      <c r="J2237" s="253">
        <v>0</v>
      </c>
      <c r="K2237" s="214">
        <v>-22400</v>
      </c>
      <c r="L2237" s="250">
        <f t="shared" si="34"/>
        <v>4044091.6033181781</v>
      </c>
      <c r="M2237" s="270"/>
    </row>
    <row r="2238" spans="2:13" x14ac:dyDescent="0.25">
      <c r="B2238" s="46">
        <f>SUBTOTAL(103,$C$10:C2238)</f>
        <v>2229</v>
      </c>
      <c r="C2238" s="157" t="s">
        <v>694</v>
      </c>
      <c r="D2238" s="157" t="s">
        <v>608</v>
      </c>
      <c r="E2238" s="157"/>
      <c r="F2238" s="157"/>
      <c r="G2238" s="204" t="s">
        <v>1187</v>
      </c>
      <c r="H2238" s="209" t="s">
        <v>1188</v>
      </c>
      <c r="I2238" s="241">
        <v>45562</v>
      </c>
      <c r="J2238" s="253">
        <v>0</v>
      </c>
      <c r="K2238" s="214">
        <v>-4200</v>
      </c>
      <c r="L2238" s="250">
        <f t="shared" si="34"/>
        <v>4039891.6033181781</v>
      </c>
      <c r="M2238" s="270"/>
    </row>
    <row r="2239" spans="2:13" x14ac:dyDescent="0.25">
      <c r="B2239" s="46">
        <f>SUBTOTAL(103,$C$10:C2239)</f>
        <v>2230</v>
      </c>
      <c r="C2239" s="157" t="s">
        <v>694</v>
      </c>
      <c r="D2239" s="157" t="s">
        <v>607</v>
      </c>
      <c r="E2239" s="157"/>
      <c r="F2239" s="157"/>
      <c r="G2239" s="204" t="s">
        <v>1187</v>
      </c>
      <c r="H2239" s="209" t="s">
        <v>1188</v>
      </c>
      <c r="I2239" s="241">
        <v>45562</v>
      </c>
      <c r="J2239" s="253">
        <v>0</v>
      </c>
      <c r="K2239" s="214">
        <v>-2900.4600000000005</v>
      </c>
      <c r="L2239" s="250">
        <f t="shared" si="34"/>
        <v>4036991.1433181781</v>
      </c>
      <c r="M2239" s="270"/>
    </row>
    <row r="2240" spans="2:13" x14ac:dyDescent="0.25">
      <c r="B2240" s="46">
        <f>SUBTOTAL(103,$C$10:C2240)</f>
        <v>2231</v>
      </c>
      <c r="C2240" s="157" t="s">
        <v>1165</v>
      </c>
      <c r="D2240" s="157" t="s">
        <v>738</v>
      </c>
      <c r="E2240" s="157"/>
      <c r="F2240" s="157"/>
      <c r="G2240" s="204" t="s">
        <v>1043</v>
      </c>
      <c r="H2240" s="209" t="s">
        <v>1044</v>
      </c>
      <c r="I2240" s="241">
        <v>45562</v>
      </c>
      <c r="J2240" s="253">
        <v>0</v>
      </c>
      <c r="K2240" s="214">
        <v>-500</v>
      </c>
      <c r="L2240" s="250">
        <f t="shared" si="34"/>
        <v>4036491.1433181781</v>
      </c>
      <c r="M2240" s="270"/>
    </row>
    <row r="2241" spans="2:13" x14ac:dyDescent="0.25">
      <c r="B2241" s="46">
        <f>SUBTOTAL(103,$C$10:C2241)</f>
        <v>2232</v>
      </c>
      <c r="C2241" s="157" t="s">
        <v>1165</v>
      </c>
      <c r="D2241" s="157" t="s">
        <v>607</v>
      </c>
      <c r="E2241" s="157"/>
      <c r="F2241" s="157"/>
      <c r="G2241" s="204" t="s">
        <v>1043</v>
      </c>
      <c r="H2241" s="209" t="s">
        <v>1044</v>
      </c>
      <c r="I2241" s="241">
        <v>45562</v>
      </c>
      <c r="J2241" s="253">
        <v>0</v>
      </c>
      <c r="K2241" s="214">
        <v>-2415.17</v>
      </c>
      <c r="L2241" s="250">
        <f t="shared" si="34"/>
        <v>4034075.9733181782</v>
      </c>
      <c r="M2241" s="270"/>
    </row>
    <row r="2242" spans="2:13" x14ac:dyDescent="0.25">
      <c r="B2242" s="46">
        <f>SUBTOTAL(103,$C$10:C2242)</f>
        <v>2233</v>
      </c>
      <c r="C2242" s="157" t="s">
        <v>1180</v>
      </c>
      <c r="D2242" s="157" t="s">
        <v>1183</v>
      </c>
      <c r="E2242" s="157"/>
      <c r="F2242" s="157"/>
      <c r="G2242" s="204" t="s">
        <v>1043</v>
      </c>
      <c r="H2242" s="209" t="s">
        <v>1044</v>
      </c>
      <c r="I2242" s="241">
        <v>45562</v>
      </c>
      <c r="J2242" s="253">
        <v>0</v>
      </c>
      <c r="K2242" s="214">
        <v>-600</v>
      </c>
      <c r="L2242" s="250">
        <f t="shared" si="34"/>
        <v>4033475.9733181782</v>
      </c>
      <c r="M2242" s="270"/>
    </row>
    <row r="2243" spans="2:13" x14ac:dyDescent="0.25">
      <c r="B2243" s="46">
        <f>SUBTOTAL(103,$C$10:C2243)</f>
        <v>2234</v>
      </c>
      <c r="C2243" s="157" t="s">
        <v>596</v>
      </c>
      <c r="D2243" s="157" t="s">
        <v>648</v>
      </c>
      <c r="E2243" s="157"/>
      <c r="F2243" s="157"/>
      <c r="G2243" s="204" t="s">
        <v>581</v>
      </c>
      <c r="H2243" s="209" t="s">
        <v>620</v>
      </c>
      <c r="I2243" s="241">
        <v>45565</v>
      </c>
      <c r="J2243" s="253">
        <v>0</v>
      </c>
      <c r="K2243" s="214">
        <v>-50400</v>
      </c>
      <c r="L2243" s="250">
        <f t="shared" si="34"/>
        <v>3983075.9733181782</v>
      </c>
      <c r="M2243" s="270"/>
    </row>
    <row r="2244" spans="2:13" x14ac:dyDescent="0.25">
      <c r="B2244" s="46">
        <f>SUBTOTAL(103,$C$10:C2244)</f>
        <v>2235</v>
      </c>
      <c r="C2244" s="157" t="s">
        <v>843</v>
      </c>
      <c r="D2244" s="157" t="s">
        <v>1387</v>
      </c>
      <c r="E2244" s="157"/>
      <c r="F2244" s="157"/>
      <c r="G2244" s="204" t="s">
        <v>619</v>
      </c>
      <c r="H2244" s="209" t="s">
        <v>621</v>
      </c>
      <c r="I2244" s="241">
        <v>45568</v>
      </c>
      <c r="J2244" s="253">
        <v>0</v>
      </c>
      <c r="K2244" s="214">
        <v>-1950</v>
      </c>
      <c r="L2244" s="250">
        <f t="shared" si="34"/>
        <v>3981125.9733181782</v>
      </c>
      <c r="M2244" s="270"/>
    </row>
    <row r="2245" spans="2:13" x14ac:dyDescent="0.25">
      <c r="B2245" s="46">
        <f>SUBTOTAL(103,$C$10:C2245)</f>
        <v>2236</v>
      </c>
      <c r="C2245" s="157" t="s">
        <v>843</v>
      </c>
      <c r="D2245" s="157" t="s">
        <v>961</v>
      </c>
      <c r="E2245" s="157"/>
      <c r="F2245" s="157"/>
      <c r="G2245" s="220"/>
      <c r="H2245" s="221" t="s">
        <v>437</v>
      </c>
      <c r="I2245" s="241">
        <v>45568</v>
      </c>
      <c r="J2245" s="253">
        <v>0</v>
      </c>
      <c r="K2245" s="214">
        <v>-650</v>
      </c>
      <c r="L2245" s="250">
        <f t="shared" si="34"/>
        <v>3980475.9733181782</v>
      </c>
      <c r="M2245" s="270"/>
    </row>
    <row r="2246" spans="2:13" x14ac:dyDescent="0.25">
      <c r="B2246" s="46">
        <f>SUBTOTAL(103,$C$10:C2246)</f>
        <v>2237</v>
      </c>
      <c r="C2246" s="157" t="s">
        <v>843</v>
      </c>
      <c r="D2246" s="157" t="s">
        <v>961</v>
      </c>
      <c r="E2246" s="157"/>
      <c r="F2246" s="157"/>
      <c r="G2246" s="212" t="s">
        <v>1050</v>
      </c>
      <c r="H2246" s="209" t="s">
        <v>442</v>
      </c>
      <c r="I2246" s="241">
        <v>45568</v>
      </c>
      <c r="J2246" s="253">
        <v>0</v>
      </c>
      <c r="K2246" s="214">
        <v>-650</v>
      </c>
      <c r="L2246" s="250">
        <f t="shared" si="34"/>
        <v>3979825.9733181782</v>
      </c>
      <c r="M2246" s="270"/>
    </row>
    <row r="2247" spans="2:13" x14ac:dyDescent="0.25">
      <c r="B2247" s="46">
        <f>SUBTOTAL(103,$C$10:C2247)</f>
        <v>2238</v>
      </c>
      <c r="C2247" s="157" t="s">
        <v>843</v>
      </c>
      <c r="D2247" s="157" t="s">
        <v>961</v>
      </c>
      <c r="E2247" s="157"/>
      <c r="F2247" s="157"/>
      <c r="G2247" s="204" t="s">
        <v>700</v>
      </c>
      <c r="H2247" s="209" t="s">
        <v>439</v>
      </c>
      <c r="I2247" s="241">
        <v>45568</v>
      </c>
      <c r="J2247" s="253">
        <v>0</v>
      </c>
      <c r="K2247" s="214">
        <v>-650</v>
      </c>
      <c r="L2247" s="250">
        <f t="shared" si="34"/>
        <v>3979175.9733181782</v>
      </c>
      <c r="M2247" s="270"/>
    </row>
    <row r="2248" spans="2:13" x14ac:dyDescent="0.25">
      <c r="B2248" s="46">
        <f>SUBTOTAL(103,$C$10:C2248)</f>
        <v>2239</v>
      </c>
      <c r="C2248" s="157" t="s">
        <v>843</v>
      </c>
      <c r="D2248" s="157" t="s">
        <v>1388</v>
      </c>
      <c r="E2248" s="157"/>
      <c r="F2248" s="157"/>
      <c r="G2248" s="204" t="s">
        <v>1043</v>
      </c>
      <c r="H2248" s="209" t="s">
        <v>1044</v>
      </c>
      <c r="I2248" s="241">
        <v>45568</v>
      </c>
      <c r="J2248" s="253">
        <v>0</v>
      </c>
      <c r="K2248" s="214">
        <v>-750</v>
      </c>
      <c r="L2248" s="250">
        <f t="shared" si="34"/>
        <v>3978425.9733181782</v>
      </c>
      <c r="M2248" s="270"/>
    </row>
    <row r="2249" spans="2:13" x14ac:dyDescent="0.25">
      <c r="B2249" s="46">
        <f>SUBTOTAL(103,$C$10:C2249)</f>
        <v>2240</v>
      </c>
      <c r="C2249" s="157" t="s">
        <v>131</v>
      </c>
      <c r="D2249" s="157" t="s">
        <v>1389</v>
      </c>
      <c r="E2249" s="157"/>
      <c r="F2249" s="157"/>
      <c r="G2249" s="212" t="s">
        <v>588</v>
      </c>
      <c r="H2249" s="209" t="s">
        <v>589</v>
      </c>
      <c r="I2249" s="241">
        <v>45568</v>
      </c>
      <c r="J2249" s="253">
        <v>0</v>
      </c>
      <c r="K2249" s="214">
        <v>-600000</v>
      </c>
      <c r="L2249" s="250">
        <f t="shared" si="34"/>
        <v>3378425.9733181782</v>
      </c>
      <c r="M2249" s="270"/>
    </row>
    <row r="2250" spans="2:13" x14ac:dyDescent="0.25">
      <c r="B2250" s="46">
        <f>SUBTOTAL(103,$C$10:C2250)</f>
        <v>2241</v>
      </c>
      <c r="C2250" s="157" t="s">
        <v>598</v>
      </c>
      <c r="D2250" s="157" t="s">
        <v>608</v>
      </c>
      <c r="E2250" s="157"/>
      <c r="F2250" s="157"/>
      <c r="G2250" s="204" t="s">
        <v>746</v>
      </c>
      <c r="H2250" s="209" t="s">
        <v>747</v>
      </c>
      <c r="I2250" s="241">
        <v>45568</v>
      </c>
      <c r="J2250" s="253">
        <v>0</v>
      </c>
      <c r="K2250" s="214">
        <v>-10800</v>
      </c>
      <c r="L2250" s="250">
        <f t="shared" si="34"/>
        <v>3367625.9733181782</v>
      </c>
      <c r="M2250" s="270"/>
    </row>
    <row r="2251" spans="2:13" x14ac:dyDescent="0.25">
      <c r="B2251" s="46">
        <f>SUBTOTAL(103,$C$10:C2251)</f>
        <v>2242</v>
      </c>
      <c r="C2251" s="157" t="s">
        <v>598</v>
      </c>
      <c r="D2251" s="157" t="s">
        <v>657</v>
      </c>
      <c r="E2251" s="157"/>
      <c r="F2251" s="157"/>
      <c r="G2251" s="203" t="s">
        <v>644</v>
      </c>
      <c r="H2251" s="209" t="s">
        <v>428</v>
      </c>
      <c r="I2251" s="241">
        <v>45568</v>
      </c>
      <c r="J2251" s="253">
        <v>12000</v>
      </c>
      <c r="K2251" s="214">
        <v>0</v>
      </c>
      <c r="L2251" s="250">
        <f t="shared" si="34"/>
        <v>3379625.9733181782</v>
      </c>
      <c r="M2251" s="270"/>
    </row>
    <row r="2252" spans="2:13" x14ac:dyDescent="0.25">
      <c r="B2252" s="46">
        <f>SUBTOTAL(103,$C$10:C2252)</f>
        <v>2243</v>
      </c>
      <c r="C2252" s="157" t="s">
        <v>598</v>
      </c>
      <c r="D2252" s="157" t="s">
        <v>1174</v>
      </c>
      <c r="E2252" s="157"/>
      <c r="F2252" s="157"/>
      <c r="G2252" s="203" t="s">
        <v>644</v>
      </c>
      <c r="H2252" s="209" t="s">
        <v>428</v>
      </c>
      <c r="I2252" s="241">
        <v>45568</v>
      </c>
      <c r="J2252" s="253">
        <v>0</v>
      </c>
      <c r="K2252" s="214">
        <v>-2000</v>
      </c>
      <c r="L2252" s="250">
        <f t="shared" si="34"/>
        <v>3377625.9733181782</v>
      </c>
      <c r="M2252" s="270"/>
    </row>
    <row r="2253" spans="2:13" x14ac:dyDescent="0.25">
      <c r="B2253" s="46">
        <f>SUBTOTAL(103,$C$10:C2253)</f>
        <v>2244</v>
      </c>
      <c r="C2253" s="157" t="s">
        <v>598</v>
      </c>
      <c r="D2253" s="157" t="s">
        <v>1390</v>
      </c>
      <c r="E2253" s="157"/>
      <c r="F2253" s="157"/>
      <c r="G2253" s="203" t="s">
        <v>644</v>
      </c>
      <c r="H2253" s="209" t="s">
        <v>428</v>
      </c>
      <c r="I2253" s="241">
        <v>45568</v>
      </c>
      <c r="J2253" s="253">
        <v>0</v>
      </c>
      <c r="K2253" s="214">
        <v>-11200</v>
      </c>
      <c r="L2253" s="250">
        <f t="shared" ref="L2253:L2316" si="35">J2253+L2252+K2253</f>
        <v>3366425.9733181782</v>
      </c>
      <c r="M2253" s="270"/>
    </row>
    <row r="2254" spans="2:13" x14ac:dyDescent="0.25">
      <c r="B2254" s="46">
        <f>SUBTOTAL(103,$C$10:C2254)</f>
        <v>2245</v>
      </c>
      <c r="C2254" s="157" t="s">
        <v>596</v>
      </c>
      <c r="D2254" s="157" t="s">
        <v>607</v>
      </c>
      <c r="E2254" s="157"/>
      <c r="F2254" s="157"/>
      <c r="G2254" s="204" t="s">
        <v>581</v>
      </c>
      <c r="H2254" s="209" t="s">
        <v>620</v>
      </c>
      <c r="I2254" s="241">
        <v>45569</v>
      </c>
      <c r="J2254" s="253">
        <v>0</v>
      </c>
      <c r="K2254" s="214">
        <v>-12177.925999999998</v>
      </c>
      <c r="L2254" s="250">
        <f t="shared" si="35"/>
        <v>3354248.0473181782</v>
      </c>
      <c r="M2254" s="270"/>
    </row>
    <row r="2255" spans="2:13" x14ac:dyDescent="0.25">
      <c r="B2255" s="46">
        <f>SUBTOTAL(103,$C$10:C2255)</f>
        <v>2246</v>
      </c>
      <c r="C2255" s="157" t="s">
        <v>1266</v>
      </c>
      <c r="D2255" s="157" t="s">
        <v>738</v>
      </c>
      <c r="E2255" s="157"/>
      <c r="F2255" s="157"/>
      <c r="G2255" s="204" t="s">
        <v>619</v>
      </c>
      <c r="H2255" s="209" t="s">
        <v>621</v>
      </c>
      <c r="I2255" s="241">
        <v>45569</v>
      </c>
      <c r="J2255" s="253">
        <v>0</v>
      </c>
      <c r="K2255" s="214">
        <v>-1000</v>
      </c>
      <c r="L2255" s="250">
        <f t="shared" si="35"/>
        <v>3353248.0473181782</v>
      </c>
      <c r="M2255" s="270"/>
    </row>
    <row r="2256" spans="2:13" x14ac:dyDescent="0.25">
      <c r="B2256" s="46">
        <f>SUBTOTAL(103,$C$10:C2256)</f>
        <v>2247</v>
      </c>
      <c r="C2256" s="157" t="s">
        <v>1266</v>
      </c>
      <c r="D2256" s="157" t="s">
        <v>607</v>
      </c>
      <c r="E2256" s="157"/>
      <c r="F2256" s="157"/>
      <c r="G2256" s="204" t="s">
        <v>619</v>
      </c>
      <c r="H2256" s="209" t="s">
        <v>621</v>
      </c>
      <c r="I2256" s="241">
        <v>45569</v>
      </c>
      <c r="J2256" s="253">
        <v>0</v>
      </c>
      <c r="K2256" s="214">
        <v>-4500</v>
      </c>
      <c r="L2256" s="250">
        <f t="shared" si="35"/>
        <v>3348748.0473181782</v>
      </c>
      <c r="M2256" s="270"/>
    </row>
    <row r="2257" spans="2:13" x14ac:dyDescent="0.25">
      <c r="B2257" s="46">
        <f>SUBTOTAL(103,$C$10:C2257)</f>
        <v>2248</v>
      </c>
      <c r="C2257" s="157" t="s">
        <v>812</v>
      </c>
      <c r="D2257" s="157" t="s">
        <v>608</v>
      </c>
      <c r="E2257" s="157"/>
      <c r="F2257" s="157"/>
      <c r="G2257" s="204" t="s">
        <v>1143</v>
      </c>
      <c r="H2257" s="209" t="s">
        <v>1144</v>
      </c>
      <c r="I2257" s="241">
        <v>45569</v>
      </c>
      <c r="J2257" s="253">
        <v>0</v>
      </c>
      <c r="K2257" s="214">
        <v>-21720</v>
      </c>
      <c r="L2257" s="250">
        <f t="shared" si="35"/>
        <v>3327028.0473181782</v>
      </c>
      <c r="M2257" s="270"/>
    </row>
    <row r="2258" spans="2:13" x14ac:dyDescent="0.25">
      <c r="B2258" s="46">
        <f>SUBTOTAL(103,$C$10:C2258)</f>
        <v>2249</v>
      </c>
      <c r="C2258" s="157" t="s">
        <v>736</v>
      </c>
      <c r="D2258" s="157" t="s">
        <v>738</v>
      </c>
      <c r="E2258" s="157"/>
      <c r="F2258" s="157"/>
      <c r="G2258" s="204" t="s">
        <v>619</v>
      </c>
      <c r="H2258" s="209" t="s">
        <v>621</v>
      </c>
      <c r="I2258" s="241">
        <v>45569</v>
      </c>
      <c r="J2258" s="253">
        <v>0</v>
      </c>
      <c r="K2258" s="214">
        <v>-1500</v>
      </c>
      <c r="L2258" s="250">
        <f t="shared" si="35"/>
        <v>3325528.0473181782</v>
      </c>
      <c r="M2258" s="270"/>
    </row>
    <row r="2259" spans="2:13" x14ac:dyDescent="0.25">
      <c r="B2259" s="46">
        <f>SUBTOTAL(103,$C$10:C2259)</f>
        <v>2250</v>
      </c>
      <c r="C2259" s="157" t="s">
        <v>625</v>
      </c>
      <c r="D2259" s="157" t="s">
        <v>608</v>
      </c>
      <c r="E2259" s="157"/>
      <c r="F2259" s="157"/>
      <c r="G2259" s="204" t="s">
        <v>641</v>
      </c>
      <c r="H2259" s="209" t="s">
        <v>642</v>
      </c>
      <c r="I2259" s="241">
        <v>45569</v>
      </c>
      <c r="J2259" s="253">
        <v>0</v>
      </c>
      <c r="K2259" s="214">
        <v>-6000</v>
      </c>
      <c r="L2259" s="250">
        <f t="shared" si="35"/>
        <v>3319528.0473181782</v>
      </c>
      <c r="M2259" s="270"/>
    </row>
    <row r="2260" spans="2:13" x14ac:dyDescent="0.25">
      <c r="B2260" s="46">
        <f>SUBTOTAL(103,$C$10:C2260)</f>
        <v>2251</v>
      </c>
      <c r="C2260" s="157" t="s">
        <v>1382</v>
      </c>
      <c r="D2260" s="157" t="s">
        <v>607</v>
      </c>
      <c r="E2260" s="157"/>
      <c r="F2260" s="157"/>
      <c r="G2260" s="204" t="s">
        <v>1187</v>
      </c>
      <c r="H2260" s="209" t="s">
        <v>1188</v>
      </c>
      <c r="I2260" s="241">
        <v>45569</v>
      </c>
      <c r="J2260" s="253">
        <v>0</v>
      </c>
      <c r="K2260" s="214">
        <v>-5000</v>
      </c>
      <c r="L2260" s="250">
        <f t="shared" si="35"/>
        <v>3314528.0473181782</v>
      </c>
      <c r="M2260" s="270"/>
    </row>
    <row r="2261" spans="2:13" x14ac:dyDescent="0.25">
      <c r="B2261" s="46">
        <f>SUBTOTAL(103,$C$10:C2261)</f>
        <v>2252</v>
      </c>
      <c r="C2261" s="157" t="s">
        <v>1148</v>
      </c>
      <c r="D2261" s="157" t="s">
        <v>608</v>
      </c>
      <c r="E2261" s="157"/>
      <c r="F2261" s="157"/>
      <c r="G2261" s="227" t="s">
        <v>1045</v>
      </c>
      <c r="H2261" s="208" t="s">
        <v>1046</v>
      </c>
      <c r="I2261" s="241">
        <v>45569</v>
      </c>
      <c r="J2261" s="253">
        <v>0</v>
      </c>
      <c r="K2261" s="214">
        <v>-9800</v>
      </c>
      <c r="L2261" s="250">
        <f t="shared" si="35"/>
        <v>3304728.0473181782</v>
      </c>
      <c r="M2261" s="270"/>
    </row>
    <row r="2262" spans="2:13" x14ac:dyDescent="0.25">
      <c r="B2262" s="46">
        <f>SUBTOTAL(103,$C$10:C2262)</f>
        <v>2253</v>
      </c>
      <c r="C2262" s="157" t="s">
        <v>598</v>
      </c>
      <c r="D2262" s="157" t="s">
        <v>607</v>
      </c>
      <c r="E2262" s="157"/>
      <c r="F2262" s="157"/>
      <c r="G2262" s="204" t="s">
        <v>581</v>
      </c>
      <c r="H2262" s="209" t="s">
        <v>620</v>
      </c>
      <c r="I2262" s="241">
        <v>45569</v>
      </c>
      <c r="J2262" s="253">
        <v>0</v>
      </c>
      <c r="K2262" s="214">
        <v>-20000</v>
      </c>
      <c r="L2262" s="250">
        <f t="shared" si="35"/>
        <v>3284728.0473181782</v>
      </c>
      <c r="M2262" s="270"/>
    </row>
    <row r="2263" spans="2:13" x14ac:dyDescent="0.25">
      <c r="B2263" s="46">
        <f>SUBTOTAL(103,$C$10:C2263)</f>
        <v>2254</v>
      </c>
      <c r="C2263" s="157" t="s">
        <v>598</v>
      </c>
      <c r="D2263" s="157" t="s">
        <v>607</v>
      </c>
      <c r="E2263" s="157"/>
      <c r="F2263" s="157"/>
      <c r="G2263" s="204" t="s">
        <v>1187</v>
      </c>
      <c r="H2263" s="209" t="s">
        <v>1188</v>
      </c>
      <c r="I2263" s="241">
        <v>45569</v>
      </c>
      <c r="J2263" s="253">
        <v>0</v>
      </c>
      <c r="K2263" s="214">
        <v>-2937.8552551257258</v>
      </c>
      <c r="L2263" s="250">
        <f t="shared" si="35"/>
        <v>3281790.1920630527</v>
      </c>
      <c r="M2263" s="270"/>
    </row>
    <row r="2264" spans="2:13" x14ac:dyDescent="0.25">
      <c r="B2264" s="46">
        <f>SUBTOTAL(103,$C$10:C2264)</f>
        <v>2255</v>
      </c>
      <c r="C2264" s="157" t="s">
        <v>598</v>
      </c>
      <c r="D2264" s="157" t="s">
        <v>607</v>
      </c>
      <c r="E2264" s="157"/>
      <c r="F2264" s="157"/>
      <c r="G2264" s="204" t="s">
        <v>579</v>
      </c>
      <c r="H2264" s="209" t="s">
        <v>622</v>
      </c>
      <c r="I2264" s="241">
        <v>45569</v>
      </c>
      <c r="J2264" s="253">
        <v>0</v>
      </c>
      <c r="K2264" s="214">
        <v>-2220.3411748889885</v>
      </c>
      <c r="L2264" s="250">
        <f t="shared" si="35"/>
        <v>3279569.8508881638</v>
      </c>
      <c r="M2264" s="270"/>
    </row>
    <row r="2265" spans="2:13" x14ac:dyDescent="0.25">
      <c r="B2265" s="46">
        <f>SUBTOTAL(103,$C$10:C2265)</f>
        <v>2256</v>
      </c>
      <c r="C2265" s="157" t="s">
        <v>598</v>
      </c>
      <c r="D2265" s="157" t="s">
        <v>607</v>
      </c>
      <c r="E2265" s="157"/>
      <c r="F2265" s="157"/>
      <c r="G2265" s="204" t="s">
        <v>581</v>
      </c>
      <c r="H2265" s="209" t="s">
        <v>620</v>
      </c>
      <c r="I2265" s="241">
        <v>45569</v>
      </c>
      <c r="J2265" s="253">
        <v>0</v>
      </c>
      <c r="K2265" s="214">
        <v>-1355.6571338986141</v>
      </c>
      <c r="L2265" s="250">
        <f t="shared" si="35"/>
        <v>3278214.1937542651</v>
      </c>
      <c r="M2265" s="270"/>
    </row>
    <row r="2266" spans="2:13" x14ac:dyDescent="0.25">
      <c r="B2266" s="46">
        <f>SUBTOTAL(103,$C$10:C2266)</f>
        <v>2257</v>
      </c>
      <c r="C2266" s="157" t="s">
        <v>598</v>
      </c>
      <c r="D2266" s="157" t="s">
        <v>607</v>
      </c>
      <c r="E2266" s="157"/>
      <c r="F2266" s="157"/>
      <c r="G2266" s="204" t="s">
        <v>746</v>
      </c>
      <c r="H2266" s="209" t="s">
        <v>747</v>
      </c>
      <c r="I2266" s="241">
        <v>45569</v>
      </c>
      <c r="J2266" s="253">
        <v>0</v>
      </c>
      <c r="K2266" s="214">
        <v>-1117.3666474557283</v>
      </c>
      <c r="L2266" s="250">
        <f t="shared" si="35"/>
        <v>3277096.8271068092</v>
      </c>
      <c r="M2266" s="270"/>
    </row>
    <row r="2267" spans="2:13" x14ac:dyDescent="0.25">
      <c r="B2267" s="46">
        <f>SUBTOTAL(103,$C$10:C2267)</f>
        <v>2258</v>
      </c>
      <c r="C2267" s="157" t="s">
        <v>598</v>
      </c>
      <c r="D2267" s="157" t="s">
        <v>607</v>
      </c>
      <c r="E2267" s="157"/>
      <c r="F2267" s="157"/>
      <c r="G2267" s="204" t="s">
        <v>581</v>
      </c>
      <c r="H2267" s="209" t="s">
        <v>1044</v>
      </c>
      <c r="I2267" s="241">
        <v>45569</v>
      </c>
      <c r="J2267" s="253">
        <v>0</v>
      </c>
      <c r="K2267" s="214">
        <v>-1468.7797886309422</v>
      </c>
      <c r="L2267" s="250">
        <f t="shared" si="35"/>
        <v>3275628.0473181782</v>
      </c>
      <c r="M2267" s="270"/>
    </row>
    <row r="2268" spans="2:13" x14ac:dyDescent="0.25">
      <c r="B2268" s="46">
        <f>SUBTOTAL(103,$C$10:C2268)</f>
        <v>2259</v>
      </c>
      <c r="C2268" s="157" t="s">
        <v>598</v>
      </c>
      <c r="D2268" s="157" t="s">
        <v>608</v>
      </c>
      <c r="E2268" s="157"/>
      <c r="F2268" s="157"/>
      <c r="G2268" s="204" t="s">
        <v>1187</v>
      </c>
      <c r="H2268" s="209" t="s">
        <v>1188</v>
      </c>
      <c r="I2268" s="241">
        <v>45569</v>
      </c>
      <c r="J2268" s="253">
        <v>0</v>
      </c>
      <c r="K2268" s="214">
        <v>-6300</v>
      </c>
      <c r="L2268" s="250">
        <f t="shared" si="35"/>
        <v>3269328.0473181782</v>
      </c>
      <c r="M2268" s="270"/>
    </row>
    <row r="2269" spans="2:13" x14ac:dyDescent="0.25">
      <c r="B2269" s="46">
        <f>SUBTOTAL(103,$C$10:C2269)</f>
        <v>2260</v>
      </c>
      <c r="C2269" s="157" t="s">
        <v>598</v>
      </c>
      <c r="D2269" s="157" t="s">
        <v>918</v>
      </c>
      <c r="E2269" s="157"/>
      <c r="F2269" s="157"/>
      <c r="G2269" s="204" t="s">
        <v>1187</v>
      </c>
      <c r="H2269" s="209" t="s">
        <v>1188</v>
      </c>
      <c r="I2269" s="241">
        <v>45569</v>
      </c>
      <c r="J2269" s="253">
        <v>0</v>
      </c>
      <c r="K2269" s="214">
        <v>-19510.345909090913</v>
      </c>
      <c r="L2269" s="250">
        <f t="shared" si="35"/>
        <v>3249817.7014090875</v>
      </c>
      <c r="M2269" s="270"/>
    </row>
    <row r="2270" spans="2:13" x14ac:dyDescent="0.25">
      <c r="B2270" s="46">
        <f>SUBTOTAL(103,$C$10:C2270)</f>
        <v>2261</v>
      </c>
      <c r="C2270" s="157" t="s">
        <v>598</v>
      </c>
      <c r="D2270" s="157" t="s">
        <v>738</v>
      </c>
      <c r="E2270" s="157"/>
      <c r="F2270" s="157"/>
      <c r="G2270" s="204" t="s">
        <v>1043</v>
      </c>
      <c r="H2270" s="209" t="s">
        <v>1044</v>
      </c>
      <c r="I2270" s="241">
        <v>45569</v>
      </c>
      <c r="J2270" s="253">
        <v>0</v>
      </c>
      <c r="K2270" s="214">
        <v>-1000</v>
      </c>
      <c r="L2270" s="250">
        <f t="shared" si="35"/>
        <v>3248817.7014090875</v>
      </c>
      <c r="M2270" s="270"/>
    </row>
    <row r="2271" spans="2:13" x14ac:dyDescent="0.25">
      <c r="B2271" s="46">
        <f>SUBTOTAL(103,$C$10:C2271)</f>
        <v>2262</v>
      </c>
      <c r="C2271" s="157" t="s">
        <v>763</v>
      </c>
      <c r="D2271" s="157" t="s">
        <v>738</v>
      </c>
      <c r="E2271" s="157"/>
      <c r="F2271" s="157"/>
      <c r="G2271" s="204" t="s">
        <v>619</v>
      </c>
      <c r="H2271" s="209" t="s">
        <v>621</v>
      </c>
      <c r="I2271" s="241">
        <v>45569</v>
      </c>
      <c r="J2271" s="253">
        <v>0</v>
      </c>
      <c r="K2271" s="214">
        <v>-1500</v>
      </c>
      <c r="L2271" s="250">
        <f t="shared" si="35"/>
        <v>3247317.7014090875</v>
      </c>
      <c r="M2271" s="270"/>
    </row>
    <row r="2272" spans="2:13" x14ac:dyDescent="0.25">
      <c r="B2272" s="46">
        <f>SUBTOTAL(103,$C$10:C2272)</f>
        <v>2263</v>
      </c>
      <c r="C2272" s="157" t="s">
        <v>1114</v>
      </c>
      <c r="D2272" s="157" t="s">
        <v>648</v>
      </c>
      <c r="E2272" s="157"/>
      <c r="F2272" s="157"/>
      <c r="G2272" s="204" t="s">
        <v>585</v>
      </c>
      <c r="H2272" s="209" t="s">
        <v>586</v>
      </c>
      <c r="I2272" s="241">
        <v>45569</v>
      </c>
      <c r="J2272" s="253">
        <v>0</v>
      </c>
      <c r="K2272" s="214">
        <v>-14300</v>
      </c>
      <c r="L2272" s="250">
        <f t="shared" si="35"/>
        <v>3233017.7014090875</v>
      </c>
      <c r="M2272" s="270"/>
    </row>
    <row r="2273" spans="2:13" x14ac:dyDescent="0.25">
      <c r="B2273" s="46">
        <f>SUBTOTAL(103,$C$10:C2273)</f>
        <v>2264</v>
      </c>
      <c r="C2273" s="157" t="s">
        <v>678</v>
      </c>
      <c r="D2273" s="157" t="s">
        <v>703</v>
      </c>
      <c r="E2273" s="157"/>
      <c r="F2273" s="157"/>
      <c r="G2273" s="204" t="s">
        <v>641</v>
      </c>
      <c r="H2273" s="209" t="s">
        <v>642</v>
      </c>
      <c r="I2273" s="241">
        <v>45569</v>
      </c>
      <c r="J2273" s="253">
        <v>0</v>
      </c>
      <c r="K2273" s="214">
        <v>-30000</v>
      </c>
      <c r="L2273" s="250">
        <f t="shared" si="35"/>
        <v>3203017.7014090875</v>
      </c>
      <c r="M2273" s="270"/>
    </row>
    <row r="2274" spans="2:13" x14ac:dyDescent="0.25">
      <c r="B2274" s="46">
        <f>SUBTOTAL(103,$C$10:C2274)</f>
        <v>2265</v>
      </c>
      <c r="C2274" s="157" t="s">
        <v>600</v>
      </c>
      <c r="D2274" s="157" t="s">
        <v>608</v>
      </c>
      <c r="E2274" s="157"/>
      <c r="F2274" s="157"/>
      <c r="G2274" s="204" t="s">
        <v>1143</v>
      </c>
      <c r="H2274" s="209" t="s">
        <v>1144</v>
      </c>
      <c r="I2274" s="241">
        <v>45569</v>
      </c>
      <c r="J2274" s="253">
        <v>0</v>
      </c>
      <c r="K2274" s="214">
        <v>-73930</v>
      </c>
      <c r="L2274" s="250">
        <f t="shared" si="35"/>
        <v>3129087.7014090875</v>
      </c>
      <c r="M2274" s="270"/>
    </row>
    <row r="2275" spans="2:13" x14ac:dyDescent="0.25">
      <c r="B2275" s="46">
        <f>SUBTOTAL(103,$C$10:C2275)</f>
        <v>2266</v>
      </c>
      <c r="C2275" s="157" t="s">
        <v>682</v>
      </c>
      <c r="D2275" s="157" t="s">
        <v>608</v>
      </c>
      <c r="E2275" s="157"/>
      <c r="F2275" s="157"/>
      <c r="G2275" s="227" t="s">
        <v>1045</v>
      </c>
      <c r="H2275" s="208" t="s">
        <v>1046</v>
      </c>
      <c r="I2275" s="241">
        <v>45569</v>
      </c>
      <c r="J2275" s="253">
        <v>0</v>
      </c>
      <c r="K2275" s="214">
        <v>-2100</v>
      </c>
      <c r="L2275" s="250">
        <f t="shared" si="35"/>
        <v>3126987.7014090875</v>
      </c>
      <c r="M2275" s="270"/>
    </row>
    <row r="2276" spans="2:13" x14ac:dyDescent="0.25">
      <c r="B2276" s="46">
        <f>SUBTOTAL(103,$C$10:C2276)</f>
        <v>2267</v>
      </c>
      <c r="C2276" s="157" t="s">
        <v>601</v>
      </c>
      <c r="D2276" s="157" t="s">
        <v>648</v>
      </c>
      <c r="E2276" s="157"/>
      <c r="F2276" s="157"/>
      <c r="G2276" s="204" t="s">
        <v>1143</v>
      </c>
      <c r="H2276" s="209" t="s">
        <v>1144</v>
      </c>
      <c r="I2276" s="241">
        <v>45569</v>
      </c>
      <c r="J2276" s="253">
        <v>0</v>
      </c>
      <c r="K2276" s="214">
        <v>-5331</v>
      </c>
      <c r="L2276" s="250">
        <f t="shared" si="35"/>
        <v>3121656.7014090875</v>
      </c>
      <c r="M2276" s="270"/>
    </row>
    <row r="2277" spans="2:13" x14ac:dyDescent="0.25">
      <c r="B2277" s="46">
        <f>SUBTOTAL(103,$C$10:C2277)</f>
        <v>2268</v>
      </c>
      <c r="C2277" s="157" t="s">
        <v>665</v>
      </c>
      <c r="D2277" s="157" t="s">
        <v>648</v>
      </c>
      <c r="E2277" s="157"/>
      <c r="F2277" s="157"/>
      <c r="G2277" s="227" t="s">
        <v>1045</v>
      </c>
      <c r="H2277" s="208" t="s">
        <v>1046</v>
      </c>
      <c r="I2277" s="241">
        <v>45569</v>
      </c>
      <c r="J2277" s="253">
        <v>0</v>
      </c>
      <c r="K2277" s="214">
        <v>-20300</v>
      </c>
      <c r="L2277" s="250">
        <f t="shared" si="35"/>
        <v>3101356.7014090875</v>
      </c>
      <c r="M2277" s="270"/>
    </row>
    <row r="2278" spans="2:13" x14ac:dyDescent="0.25">
      <c r="B2278" s="46">
        <f>SUBTOTAL(103,$C$10:C2278)</f>
        <v>2269</v>
      </c>
      <c r="C2278" s="157" t="s">
        <v>722</v>
      </c>
      <c r="D2278" s="157" t="s">
        <v>703</v>
      </c>
      <c r="E2278" s="157"/>
      <c r="F2278" s="157"/>
      <c r="G2278" s="204" t="s">
        <v>641</v>
      </c>
      <c r="H2278" s="209" t="s">
        <v>642</v>
      </c>
      <c r="I2278" s="241">
        <v>45569</v>
      </c>
      <c r="J2278" s="253">
        <v>0</v>
      </c>
      <c r="K2278" s="214">
        <v>-25000</v>
      </c>
      <c r="L2278" s="250">
        <f t="shared" si="35"/>
        <v>3076356.7014090875</v>
      </c>
      <c r="M2278" s="270"/>
    </row>
    <row r="2279" spans="2:13" x14ac:dyDescent="0.25">
      <c r="B2279" s="46">
        <f>SUBTOTAL(103,$C$10:C2279)</f>
        <v>2270</v>
      </c>
      <c r="C2279" s="157" t="s">
        <v>764</v>
      </c>
      <c r="D2279" s="157" t="s">
        <v>738</v>
      </c>
      <c r="E2279" s="157"/>
      <c r="F2279" s="157"/>
      <c r="G2279" s="204" t="s">
        <v>619</v>
      </c>
      <c r="H2279" s="209" t="s">
        <v>621</v>
      </c>
      <c r="I2279" s="241">
        <v>45569</v>
      </c>
      <c r="J2279" s="253">
        <v>0</v>
      </c>
      <c r="K2279" s="214">
        <v>-250</v>
      </c>
      <c r="L2279" s="250">
        <f t="shared" si="35"/>
        <v>3076106.7014090875</v>
      </c>
      <c r="M2279" s="270"/>
    </row>
    <row r="2280" spans="2:13" x14ac:dyDescent="0.25">
      <c r="B2280" s="46">
        <f>SUBTOTAL(103,$C$10:C2280)</f>
        <v>2271</v>
      </c>
      <c r="C2280" s="157" t="s">
        <v>728</v>
      </c>
      <c r="D2280" s="157" t="s">
        <v>648</v>
      </c>
      <c r="E2280" s="157"/>
      <c r="F2280" s="157"/>
      <c r="G2280" s="204" t="s">
        <v>1187</v>
      </c>
      <c r="H2280" s="209" t="s">
        <v>1188</v>
      </c>
      <c r="I2280" s="241">
        <v>45569</v>
      </c>
      <c r="J2280" s="253">
        <v>0</v>
      </c>
      <c r="K2280" s="214">
        <v>-4200</v>
      </c>
      <c r="L2280" s="250">
        <f t="shared" si="35"/>
        <v>3071906.7014090875</v>
      </c>
      <c r="M2280" s="270"/>
    </row>
    <row r="2281" spans="2:13" x14ac:dyDescent="0.25">
      <c r="B2281" s="46">
        <f>SUBTOTAL(103,$C$10:C2281)</f>
        <v>2272</v>
      </c>
      <c r="C2281" s="157" t="s">
        <v>1151</v>
      </c>
      <c r="D2281" s="157" t="s">
        <v>648</v>
      </c>
      <c r="E2281" s="157"/>
      <c r="F2281" s="157"/>
      <c r="G2281" s="204" t="s">
        <v>585</v>
      </c>
      <c r="H2281" s="209" t="s">
        <v>586</v>
      </c>
      <c r="I2281" s="241">
        <v>45569</v>
      </c>
      <c r="J2281" s="253">
        <v>0</v>
      </c>
      <c r="K2281" s="214">
        <v>-25200</v>
      </c>
      <c r="L2281" s="250">
        <f t="shared" si="35"/>
        <v>3046706.7014090875</v>
      </c>
      <c r="M2281" s="270"/>
    </row>
    <row r="2282" spans="2:13" x14ac:dyDescent="0.25">
      <c r="B2282" s="46">
        <f>SUBTOTAL(103,$C$10:C2282)</f>
        <v>2273</v>
      </c>
      <c r="C2282" s="157" t="s">
        <v>683</v>
      </c>
      <c r="D2282" s="157" t="s">
        <v>608</v>
      </c>
      <c r="E2282" s="157"/>
      <c r="F2282" s="157"/>
      <c r="G2282" s="204" t="s">
        <v>1143</v>
      </c>
      <c r="H2282" s="209" t="s">
        <v>1144</v>
      </c>
      <c r="I2282" s="241">
        <v>45569</v>
      </c>
      <c r="J2282" s="253">
        <v>0</v>
      </c>
      <c r="K2282" s="214">
        <v>-18200</v>
      </c>
      <c r="L2282" s="250">
        <f t="shared" si="35"/>
        <v>3028506.7014090875</v>
      </c>
      <c r="M2282" s="270"/>
    </row>
    <row r="2283" spans="2:13" x14ac:dyDescent="0.25">
      <c r="B2283" s="46">
        <f>SUBTOTAL(103,$C$10:C2283)</f>
        <v>2274</v>
      </c>
      <c r="C2283" s="157" t="s">
        <v>603</v>
      </c>
      <c r="D2283" s="157" t="s">
        <v>738</v>
      </c>
      <c r="E2283" s="157"/>
      <c r="F2283" s="157"/>
      <c r="G2283" s="204" t="s">
        <v>619</v>
      </c>
      <c r="H2283" s="209" t="s">
        <v>621</v>
      </c>
      <c r="I2283" s="241">
        <v>45569</v>
      </c>
      <c r="J2283" s="253">
        <v>0</v>
      </c>
      <c r="K2283" s="214">
        <v>-250</v>
      </c>
      <c r="L2283" s="250">
        <f t="shared" si="35"/>
        <v>3028256.7014090875</v>
      </c>
      <c r="M2283" s="270"/>
    </row>
    <row r="2284" spans="2:13" x14ac:dyDescent="0.25">
      <c r="B2284" s="46">
        <f>SUBTOTAL(103,$C$10:C2284)</f>
        <v>2275</v>
      </c>
      <c r="C2284" s="157" t="s">
        <v>694</v>
      </c>
      <c r="D2284" s="157" t="s">
        <v>608</v>
      </c>
      <c r="E2284" s="157"/>
      <c r="F2284" s="157"/>
      <c r="G2284" s="204" t="s">
        <v>641</v>
      </c>
      <c r="H2284" s="209" t="s">
        <v>642</v>
      </c>
      <c r="I2284" s="241">
        <v>45569</v>
      </c>
      <c r="J2284" s="253">
        <v>0</v>
      </c>
      <c r="K2284" s="214">
        <v>-22400</v>
      </c>
      <c r="L2284" s="250">
        <f t="shared" si="35"/>
        <v>3005856.7014090875</v>
      </c>
      <c r="M2284" s="270"/>
    </row>
    <row r="2285" spans="2:13" x14ac:dyDescent="0.25">
      <c r="B2285" s="46">
        <f>SUBTOTAL(103,$C$10:C2285)</f>
        <v>2276</v>
      </c>
      <c r="C2285" s="157" t="s">
        <v>694</v>
      </c>
      <c r="D2285" s="157" t="s">
        <v>608</v>
      </c>
      <c r="E2285" s="157"/>
      <c r="F2285" s="157"/>
      <c r="G2285" s="204" t="s">
        <v>1187</v>
      </c>
      <c r="H2285" s="209" t="s">
        <v>1188</v>
      </c>
      <c r="I2285" s="241">
        <v>45569</v>
      </c>
      <c r="J2285" s="253">
        <v>0</v>
      </c>
      <c r="K2285" s="214">
        <v>-4200</v>
      </c>
      <c r="L2285" s="250">
        <f t="shared" si="35"/>
        <v>3001656.7014090875</v>
      </c>
      <c r="M2285" s="270"/>
    </row>
    <row r="2286" spans="2:13" x14ac:dyDescent="0.25">
      <c r="B2286" s="46">
        <f>SUBTOTAL(103,$C$10:C2286)</f>
        <v>2277</v>
      </c>
      <c r="C2286" s="157" t="s">
        <v>1165</v>
      </c>
      <c r="D2286" s="157" t="s">
        <v>738</v>
      </c>
      <c r="E2286" s="157"/>
      <c r="F2286" s="157"/>
      <c r="G2286" s="204" t="s">
        <v>1043</v>
      </c>
      <c r="H2286" s="209" t="s">
        <v>1044</v>
      </c>
      <c r="I2286" s="241">
        <v>45569</v>
      </c>
      <c r="J2286" s="253">
        <v>0</v>
      </c>
      <c r="K2286" s="214">
        <v>-500</v>
      </c>
      <c r="L2286" s="250">
        <f t="shared" si="35"/>
        <v>3001156.7014090875</v>
      </c>
      <c r="M2286" s="270"/>
    </row>
    <row r="2287" spans="2:13" x14ac:dyDescent="0.25">
      <c r="B2287" s="46">
        <f>SUBTOTAL(103,$C$10:C2287)</f>
        <v>2278</v>
      </c>
      <c r="C2287" s="157" t="s">
        <v>597</v>
      </c>
      <c r="D2287" s="157" t="s">
        <v>608</v>
      </c>
      <c r="E2287" s="157"/>
      <c r="F2287" s="157"/>
      <c r="G2287" s="204" t="s">
        <v>581</v>
      </c>
      <c r="H2287" s="209" t="s">
        <v>620</v>
      </c>
      <c r="I2287" s="241">
        <v>45569</v>
      </c>
      <c r="J2287" s="253">
        <v>0</v>
      </c>
      <c r="K2287" s="214">
        <v>-5500</v>
      </c>
      <c r="L2287" s="250">
        <f t="shared" si="35"/>
        <v>2995656.7014090875</v>
      </c>
      <c r="M2287" s="270"/>
    </row>
    <row r="2288" spans="2:13" x14ac:dyDescent="0.25">
      <c r="B2288" s="46">
        <f>SUBTOTAL(103,$C$10:C2288)</f>
        <v>2279</v>
      </c>
      <c r="C2288" s="157" t="s">
        <v>1391</v>
      </c>
      <c r="D2288" s="157" t="s">
        <v>712</v>
      </c>
      <c r="E2288" s="157"/>
      <c r="F2288" s="157"/>
      <c r="G2288" s="204" t="s">
        <v>581</v>
      </c>
      <c r="H2288" s="209" t="s">
        <v>620</v>
      </c>
      <c r="I2288" s="241">
        <v>45572</v>
      </c>
      <c r="J2288" s="253">
        <v>0</v>
      </c>
      <c r="K2288" s="214">
        <v>-3000</v>
      </c>
      <c r="L2288" s="250">
        <f t="shared" si="35"/>
        <v>2992656.7014090875</v>
      </c>
      <c r="M2288" s="270"/>
    </row>
    <row r="2289" spans="2:13" x14ac:dyDescent="0.25">
      <c r="B2289" s="46">
        <f>SUBTOTAL(103,$C$10:C2289)</f>
        <v>2280</v>
      </c>
      <c r="C2289" s="157" t="s">
        <v>596</v>
      </c>
      <c r="D2289" s="157" t="s">
        <v>607</v>
      </c>
      <c r="E2289" s="157"/>
      <c r="F2289" s="157"/>
      <c r="G2289" s="204" t="s">
        <v>581</v>
      </c>
      <c r="H2289" s="209" t="s">
        <v>620</v>
      </c>
      <c r="I2289" s="241">
        <v>45576</v>
      </c>
      <c r="J2289" s="253">
        <v>0</v>
      </c>
      <c r="K2289" s="214">
        <v>-3616.0949999999984</v>
      </c>
      <c r="L2289" s="250">
        <f t="shared" si="35"/>
        <v>2989040.6064090873</v>
      </c>
      <c r="M2289" s="270"/>
    </row>
    <row r="2290" spans="2:13" x14ac:dyDescent="0.25">
      <c r="B2290" s="46">
        <f>SUBTOTAL(103,$C$10:C2290)</f>
        <v>2281</v>
      </c>
      <c r="C2290" s="157" t="s">
        <v>1266</v>
      </c>
      <c r="D2290" s="157" t="s">
        <v>738</v>
      </c>
      <c r="E2290" s="157"/>
      <c r="F2290" s="157"/>
      <c r="G2290" s="204" t="s">
        <v>619</v>
      </c>
      <c r="H2290" s="209" t="s">
        <v>621</v>
      </c>
      <c r="I2290" s="241">
        <v>45576</v>
      </c>
      <c r="J2290" s="253">
        <v>0</v>
      </c>
      <c r="K2290" s="214">
        <v>-1000</v>
      </c>
      <c r="L2290" s="250">
        <f t="shared" si="35"/>
        <v>2988040.6064090873</v>
      </c>
      <c r="M2290" s="270"/>
    </row>
    <row r="2291" spans="2:13" x14ac:dyDescent="0.25">
      <c r="B2291" s="46">
        <f>SUBTOTAL(103,$C$10:C2291)</f>
        <v>2282</v>
      </c>
      <c r="C2291" s="157" t="s">
        <v>1266</v>
      </c>
      <c r="D2291" s="157" t="s">
        <v>607</v>
      </c>
      <c r="E2291" s="157"/>
      <c r="F2291" s="157"/>
      <c r="G2291" s="204" t="s">
        <v>619</v>
      </c>
      <c r="H2291" s="209" t="s">
        <v>621</v>
      </c>
      <c r="I2291" s="241">
        <v>45576</v>
      </c>
      <c r="J2291" s="253">
        <v>0</v>
      </c>
      <c r="K2291" s="214">
        <v>-4500</v>
      </c>
      <c r="L2291" s="250">
        <f t="shared" si="35"/>
        <v>2983540.6064090873</v>
      </c>
      <c r="M2291" s="270"/>
    </row>
    <row r="2292" spans="2:13" x14ac:dyDescent="0.25">
      <c r="B2292" s="46">
        <f>SUBTOTAL(103,$C$10:C2292)</f>
        <v>2283</v>
      </c>
      <c r="C2292" s="157" t="s">
        <v>812</v>
      </c>
      <c r="D2292" s="157" t="s">
        <v>608</v>
      </c>
      <c r="E2292" s="157"/>
      <c r="F2292" s="157"/>
      <c r="G2292" s="204" t="s">
        <v>1143</v>
      </c>
      <c r="H2292" s="209" t="s">
        <v>1144</v>
      </c>
      <c r="I2292" s="241">
        <v>45576</v>
      </c>
      <c r="J2292" s="253">
        <v>0</v>
      </c>
      <c r="K2292" s="214">
        <v>-21720</v>
      </c>
      <c r="L2292" s="250">
        <f t="shared" si="35"/>
        <v>2961820.6064090873</v>
      </c>
      <c r="M2292" s="270"/>
    </row>
    <row r="2293" spans="2:13" x14ac:dyDescent="0.25">
      <c r="B2293" s="46">
        <f>SUBTOTAL(103,$C$10:C2293)</f>
        <v>2284</v>
      </c>
      <c r="C2293" s="157" t="s">
        <v>736</v>
      </c>
      <c r="D2293" s="157" t="s">
        <v>738</v>
      </c>
      <c r="E2293" s="157"/>
      <c r="F2293" s="157"/>
      <c r="G2293" s="204" t="s">
        <v>619</v>
      </c>
      <c r="H2293" s="209" t="s">
        <v>621</v>
      </c>
      <c r="I2293" s="241">
        <v>45576</v>
      </c>
      <c r="J2293" s="253">
        <v>0</v>
      </c>
      <c r="K2293" s="214">
        <v>-1500</v>
      </c>
      <c r="L2293" s="250">
        <f t="shared" si="35"/>
        <v>2960320.6064090873</v>
      </c>
      <c r="M2293" s="270"/>
    </row>
    <row r="2294" spans="2:13" x14ac:dyDescent="0.25">
      <c r="B2294" s="46">
        <f>SUBTOTAL(103,$C$10:C2294)</f>
        <v>2285</v>
      </c>
      <c r="C2294" s="157" t="s">
        <v>736</v>
      </c>
      <c r="D2294" s="157" t="s">
        <v>918</v>
      </c>
      <c r="E2294" s="157"/>
      <c r="F2294" s="157"/>
      <c r="G2294" s="204" t="s">
        <v>619</v>
      </c>
      <c r="H2294" s="209" t="s">
        <v>621</v>
      </c>
      <c r="I2294" s="241">
        <v>45576</v>
      </c>
      <c r="J2294" s="253">
        <v>0</v>
      </c>
      <c r="K2294" s="214">
        <v>-8308.6068181818191</v>
      </c>
      <c r="L2294" s="250">
        <f t="shared" si="35"/>
        <v>2952011.9995909054</v>
      </c>
      <c r="M2294" s="270"/>
    </row>
    <row r="2295" spans="2:13" x14ac:dyDescent="0.25">
      <c r="B2295" s="46">
        <f>SUBTOTAL(103,$C$10:C2295)</f>
        <v>2286</v>
      </c>
      <c r="C2295" s="157" t="s">
        <v>625</v>
      </c>
      <c r="D2295" s="157" t="s">
        <v>608</v>
      </c>
      <c r="E2295" s="157"/>
      <c r="F2295" s="157"/>
      <c r="G2295" s="204" t="s">
        <v>641</v>
      </c>
      <c r="H2295" s="209" t="s">
        <v>642</v>
      </c>
      <c r="I2295" s="241">
        <v>45576</v>
      </c>
      <c r="J2295" s="253">
        <v>0</v>
      </c>
      <c r="K2295" s="214">
        <v>-21788</v>
      </c>
      <c r="L2295" s="250">
        <f t="shared" si="35"/>
        <v>2930223.9995909054</v>
      </c>
      <c r="M2295" s="270"/>
    </row>
    <row r="2296" spans="2:13" x14ac:dyDescent="0.25">
      <c r="B2296" s="46">
        <f>SUBTOTAL(103,$C$10:C2296)</f>
        <v>2287</v>
      </c>
      <c r="C2296" s="157" t="s">
        <v>1382</v>
      </c>
      <c r="D2296" s="157" t="s">
        <v>607</v>
      </c>
      <c r="E2296" s="157"/>
      <c r="F2296" s="157"/>
      <c r="G2296" s="204" t="s">
        <v>1187</v>
      </c>
      <c r="H2296" s="209" t="s">
        <v>1188</v>
      </c>
      <c r="I2296" s="241">
        <v>45576</v>
      </c>
      <c r="J2296" s="253">
        <v>0</v>
      </c>
      <c r="K2296" s="214">
        <v>-2500</v>
      </c>
      <c r="L2296" s="250">
        <f t="shared" si="35"/>
        <v>2927723.9995909054</v>
      </c>
      <c r="M2296" s="270"/>
    </row>
    <row r="2297" spans="2:13" x14ac:dyDescent="0.25">
      <c r="B2297" s="46">
        <f>SUBTOTAL(103,$C$10:C2297)</f>
        <v>2288</v>
      </c>
      <c r="C2297" s="157" t="s">
        <v>1382</v>
      </c>
      <c r="D2297" s="157" t="s">
        <v>608</v>
      </c>
      <c r="E2297" s="157"/>
      <c r="F2297" s="157"/>
      <c r="G2297" s="204" t="s">
        <v>1187</v>
      </c>
      <c r="H2297" s="209" t="s">
        <v>1188</v>
      </c>
      <c r="I2297" s="241">
        <v>45576</v>
      </c>
      <c r="J2297" s="253">
        <v>0</v>
      </c>
      <c r="K2297" s="214">
        <v>-8400</v>
      </c>
      <c r="L2297" s="250">
        <f t="shared" si="35"/>
        <v>2919323.9995909054</v>
      </c>
      <c r="M2297" s="270"/>
    </row>
    <row r="2298" spans="2:13" x14ac:dyDescent="0.25">
      <c r="B2298" s="46">
        <f>SUBTOTAL(103,$C$10:C2298)</f>
        <v>2289</v>
      </c>
      <c r="C2298" s="157" t="s">
        <v>1148</v>
      </c>
      <c r="D2298" s="157" t="s">
        <v>608</v>
      </c>
      <c r="E2298" s="157"/>
      <c r="F2298" s="157"/>
      <c r="G2298" s="227" t="s">
        <v>1045</v>
      </c>
      <c r="H2298" s="208" t="s">
        <v>1046</v>
      </c>
      <c r="I2298" s="241">
        <v>45576</v>
      </c>
      <c r="J2298" s="253">
        <v>0</v>
      </c>
      <c r="K2298" s="214">
        <v>-3500</v>
      </c>
      <c r="L2298" s="250">
        <f t="shared" si="35"/>
        <v>2915823.9995909054</v>
      </c>
      <c r="M2298" s="270"/>
    </row>
    <row r="2299" spans="2:13" x14ac:dyDescent="0.25">
      <c r="B2299" s="46">
        <f>SUBTOTAL(103,$C$10:C2299)</f>
        <v>2290</v>
      </c>
      <c r="C2299" s="157" t="s">
        <v>598</v>
      </c>
      <c r="D2299" s="157" t="s">
        <v>607</v>
      </c>
      <c r="E2299" s="157"/>
      <c r="F2299" s="157"/>
      <c r="G2299" s="204" t="s">
        <v>581</v>
      </c>
      <c r="H2299" s="209" t="s">
        <v>620</v>
      </c>
      <c r="I2299" s="241">
        <v>45576</v>
      </c>
      <c r="J2299" s="253">
        <v>0</v>
      </c>
      <c r="K2299" s="214">
        <v>-15000</v>
      </c>
      <c r="L2299" s="250">
        <f t="shared" si="35"/>
        <v>2900823.9995909054</v>
      </c>
      <c r="M2299" s="270"/>
    </row>
    <row r="2300" spans="2:13" x14ac:dyDescent="0.25">
      <c r="B2300" s="46">
        <f>SUBTOTAL(103,$C$10:C2300)</f>
        <v>2291</v>
      </c>
      <c r="C2300" s="157" t="s">
        <v>598</v>
      </c>
      <c r="D2300" s="157" t="s">
        <v>607</v>
      </c>
      <c r="E2300" s="157"/>
      <c r="F2300" s="157"/>
      <c r="G2300" s="204" t="s">
        <v>1187</v>
      </c>
      <c r="H2300" s="209" t="s">
        <v>1188</v>
      </c>
      <c r="I2300" s="241">
        <v>45576</v>
      </c>
      <c r="J2300" s="253">
        <v>0</v>
      </c>
      <c r="K2300" s="214">
        <v>-3623.5071346452964</v>
      </c>
      <c r="L2300" s="250">
        <f t="shared" si="35"/>
        <v>2897200.4924562601</v>
      </c>
      <c r="M2300" s="270"/>
    </row>
    <row r="2301" spans="2:13" x14ac:dyDescent="0.25">
      <c r="B2301" s="46">
        <f>SUBTOTAL(103,$C$10:C2301)</f>
        <v>2292</v>
      </c>
      <c r="C2301" s="157" t="s">
        <v>598</v>
      </c>
      <c r="D2301" s="157" t="s">
        <v>607</v>
      </c>
      <c r="E2301" s="157"/>
      <c r="F2301" s="157"/>
      <c r="G2301" s="204" t="s">
        <v>579</v>
      </c>
      <c r="H2301" s="209" t="s">
        <v>622</v>
      </c>
      <c r="I2301" s="241">
        <v>45576</v>
      </c>
      <c r="J2301" s="253">
        <v>0</v>
      </c>
      <c r="K2301" s="214">
        <v>-3364.9684783180419</v>
      </c>
      <c r="L2301" s="250">
        <f t="shared" si="35"/>
        <v>2893835.5239779423</v>
      </c>
      <c r="M2301" s="270"/>
    </row>
    <row r="2302" spans="2:13" x14ac:dyDescent="0.25">
      <c r="B2302" s="46">
        <f>SUBTOTAL(103,$C$10:C2302)</f>
        <v>2293</v>
      </c>
      <c r="C2302" s="157" t="s">
        <v>598</v>
      </c>
      <c r="D2302" s="157" t="s">
        <v>607</v>
      </c>
      <c r="E2302" s="157"/>
      <c r="F2302" s="157"/>
      <c r="G2302" s="204" t="s">
        <v>1043</v>
      </c>
      <c r="H2302" s="209" t="s">
        <v>1044</v>
      </c>
      <c r="I2302" s="241">
        <v>45576</v>
      </c>
      <c r="J2302" s="253">
        <v>0</v>
      </c>
      <c r="K2302" s="214">
        <v>-2111.5243870366617</v>
      </c>
      <c r="L2302" s="250">
        <f t="shared" si="35"/>
        <v>2891723.9995909058</v>
      </c>
      <c r="M2302" s="270"/>
    </row>
    <row r="2303" spans="2:13" x14ac:dyDescent="0.25">
      <c r="B2303" s="46">
        <f>SUBTOTAL(103,$C$10:C2303)</f>
        <v>2294</v>
      </c>
      <c r="C2303" s="157" t="s">
        <v>598</v>
      </c>
      <c r="D2303" s="157" t="s">
        <v>608</v>
      </c>
      <c r="E2303" s="157"/>
      <c r="F2303" s="157"/>
      <c r="G2303" s="204" t="s">
        <v>1187</v>
      </c>
      <c r="H2303" s="209" t="s">
        <v>1188</v>
      </c>
      <c r="I2303" s="241">
        <v>45576</v>
      </c>
      <c r="J2303" s="253">
        <v>0</v>
      </c>
      <c r="K2303" s="214">
        <v>-6300</v>
      </c>
      <c r="L2303" s="250">
        <f t="shared" si="35"/>
        <v>2885423.9995909058</v>
      </c>
      <c r="M2303" s="270"/>
    </row>
    <row r="2304" spans="2:13" x14ac:dyDescent="0.25">
      <c r="B2304" s="46">
        <f>SUBTOTAL(103,$C$10:C2304)</f>
        <v>2295</v>
      </c>
      <c r="C2304" s="157" t="s">
        <v>598</v>
      </c>
      <c r="D2304" s="157" t="s">
        <v>738</v>
      </c>
      <c r="E2304" s="157"/>
      <c r="F2304" s="157"/>
      <c r="G2304" s="204" t="s">
        <v>1043</v>
      </c>
      <c r="H2304" s="209" t="s">
        <v>1044</v>
      </c>
      <c r="I2304" s="241">
        <v>45576</v>
      </c>
      <c r="J2304" s="253">
        <v>0</v>
      </c>
      <c r="K2304" s="214">
        <v>-1000</v>
      </c>
      <c r="L2304" s="250">
        <f t="shared" si="35"/>
        <v>2884423.9995909058</v>
      </c>
      <c r="M2304" s="270"/>
    </row>
    <row r="2305" spans="2:13" x14ac:dyDescent="0.25">
      <c r="B2305" s="46">
        <f>SUBTOTAL(103,$C$10:C2305)</f>
        <v>2296</v>
      </c>
      <c r="C2305" s="157" t="s">
        <v>763</v>
      </c>
      <c r="D2305" s="157" t="s">
        <v>738</v>
      </c>
      <c r="E2305" s="157"/>
      <c r="F2305" s="157"/>
      <c r="G2305" s="204" t="s">
        <v>619</v>
      </c>
      <c r="H2305" s="209" t="s">
        <v>621</v>
      </c>
      <c r="I2305" s="241">
        <v>45576</v>
      </c>
      <c r="J2305" s="253">
        <v>0</v>
      </c>
      <c r="K2305" s="214">
        <v>-1500</v>
      </c>
      <c r="L2305" s="250">
        <f t="shared" si="35"/>
        <v>2882923.9995909058</v>
      </c>
      <c r="M2305" s="270"/>
    </row>
    <row r="2306" spans="2:13" x14ac:dyDescent="0.25">
      <c r="B2306" s="46">
        <f>SUBTOTAL(103,$C$10:C2306)</f>
        <v>2297</v>
      </c>
      <c r="C2306" s="157" t="s">
        <v>1114</v>
      </c>
      <c r="D2306" s="157" t="s">
        <v>648</v>
      </c>
      <c r="E2306" s="157"/>
      <c r="F2306" s="157"/>
      <c r="G2306" s="204" t="s">
        <v>585</v>
      </c>
      <c r="H2306" s="209" t="s">
        <v>586</v>
      </c>
      <c r="I2306" s="241">
        <v>45576</v>
      </c>
      <c r="J2306" s="253">
        <v>0</v>
      </c>
      <c r="K2306" s="214">
        <v>-14400</v>
      </c>
      <c r="L2306" s="250">
        <f t="shared" si="35"/>
        <v>2868523.9995909058</v>
      </c>
      <c r="M2306" s="270"/>
    </row>
    <row r="2307" spans="2:13" x14ac:dyDescent="0.25">
      <c r="B2307" s="46">
        <f>SUBTOTAL(103,$C$10:C2307)</f>
        <v>2298</v>
      </c>
      <c r="C2307" s="157" t="s">
        <v>600</v>
      </c>
      <c r="D2307" s="157" t="s">
        <v>608</v>
      </c>
      <c r="E2307" s="157"/>
      <c r="F2307" s="157"/>
      <c r="G2307" s="204" t="s">
        <v>1143</v>
      </c>
      <c r="H2307" s="209" t="s">
        <v>1144</v>
      </c>
      <c r="I2307" s="241">
        <v>45576</v>
      </c>
      <c r="J2307" s="253">
        <v>0</v>
      </c>
      <c r="K2307" s="214">
        <v>-62869</v>
      </c>
      <c r="L2307" s="250">
        <f t="shared" si="35"/>
        <v>2805654.9995909058</v>
      </c>
      <c r="M2307" s="270"/>
    </row>
    <row r="2308" spans="2:13" x14ac:dyDescent="0.25">
      <c r="B2308" s="46">
        <f>SUBTOTAL(103,$C$10:C2308)</f>
        <v>2299</v>
      </c>
      <c r="C2308" s="157" t="s">
        <v>682</v>
      </c>
      <c r="D2308" s="157" t="s">
        <v>608</v>
      </c>
      <c r="E2308" s="157"/>
      <c r="F2308" s="157"/>
      <c r="G2308" s="227" t="s">
        <v>1045</v>
      </c>
      <c r="H2308" s="208" t="s">
        <v>1046</v>
      </c>
      <c r="I2308" s="241">
        <v>45576</v>
      </c>
      <c r="J2308" s="253">
        <v>0</v>
      </c>
      <c r="K2308" s="214">
        <v>-2100</v>
      </c>
      <c r="L2308" s="250">
        <f t="shared" si="35"/>
        <v>2803554.9995909058</v>
      </c>
      <c r="M2308" s="270"/>
    </row>
    <row r="2309" spans="2:13" x14ac:dyDescent="0.25">
      <c r="B2309" s="46">
        <f>SUBTOTAL(103,$C$10:C2309)</f>
        <v>2300</v>
      </c>
      <c r="C2309" s="157" t="s">
        <v>596</v>
      </c>
      <c r="D2309" s="157" t="s">
        <v>608</v>
      </c>
      <c r="E2309" s="157"/>
      <c r="F2309" s="157"/>
      <c r="G2309" s="204" t="s">
        <v>581</v>
      </c>
      <c r="H2309" s="209" t="s">
        <v>620</v>
      </c>
      <c r="I2309" s="241">
        <v>45576</v>
      </c>
      <c r="J2309" s="253">
        <v>0</v>
      </c>
      <c r="K2309" s="214">
        <v>-70000</v>
      </c>
      <c r="L2309" s="250">
        <f t="shared" si="35"/>
        <v>2733554.9995909058</v>
      </c>
      <c r="M2309" s="270"/>
    </row>
    <row r="2310" spans="2:13" x14ac:dyDescent="0.25">
      <c r="B2310" s="46">
        <f>SUBTOTAL(103,$C$10:C2310)</f>
        <v>2301</v>
      </c>
      <c r="C2310" s="157" t="s">
        <v>598</v>
      </c>
      <c r="D2310" s="157" t="s">
        <v>608</v>
      </c>
      <c r="E2310" s="157"/>
      <c r="F2310" s="157"/>
      <c r="G2310" s="204" t="s">
        <v>581</v>
      </c>
      <c r="H2310" s="209" t="s">
        <v>620</v>
      </c>
      <c r="I2310" s="241">
        <v>45576</v>
      </c>
      <c r="J2310" s="253">
        <v>0</v>
      </c>
      <c r="K2310" s="214">
        <v>-35000</v>
      </c>
      <c r="L2310" s="250">
        <f t="shared" si="35"/>
        <v>2698554.9995909058</v>
      </c>
      <c r="M2310" s="270"/>
    </row>
    <row r="2311" spans="2:13" x14ac:dyDescent="0.25">
      <c r="B2311" s="46">
        <f>SUBTOTAL(103,$C$10:C2311)</f>
        <v>2302</v>
      </c>
      <c r="C2311" s="157" t="s">
        <v>597</v>
      </c>
      <c r="D2311" s="157" t="s">
        <v>608</v>
      </c>
      <c r="E2311" s="157"/>
      <c r="F2311" s="157"/>
      <c r="G2311" s="204" t="s">
        <v>581</v>
      </c>
      <c r="H2311" s="209" t="s">
        <v>620</v>
      </c>
      <c r="I2311" s="241">
        <v>45576</v>
      </c>
      <c r="J2311" s="253">
        <v>0</v>
      </c>
      <c r="K2311" s="214">
        <v>-63000</v>
      </c>
      <c r="L2311" s="250">
        <f t="shared" si="35"/>
        <v>2635554.9995909058</v>
      </c>
      <c r="M2311" s="270"/>
    </row>
    <row r="2312" spans="2:13" x14ac:dyDescent="0.25">
      <c r="B2312" s="46">
        <f>SUBTOTAL(103,$C$10:C2312)</f>
        <v>2303</v>
      </c>
      <c r="C2312" s="157" t="s">
        <v>596</v>
      </c>
      <c r="D2312" s="157" t="s">
        <v>608</v>
      </c>
      <c r="E2312" s="157"/>
      <c r="F2312" s="157"/>
      <c r="G2312" s="204" t="s">
        <v>746</v>
      </c>
      <c r="H2312" s="209" t="s">
        <v>747</v>
      </c>
      <c r="I2312" s="241">
        <v>45576</v>
      </c>
      <c r="J2312" s="253">
        <v>0</v>
      </c>
      <c r="K2312" s="214">
        <v>-13500</v>
      </c>
      <c r="L2312" s="250">
        <f t="shared" si="35"/>
        <v>2622054.9995909058</v>
      </c>
      <c r="M2312" s="270"/>
    </row>
    <row r="2313" spans="2:13" x14ac:dyDescent="0.25">
      <c r="B2313" s="46">
        <f>SUBTOTAL(103,$C$10:C2313)</f>
        <v>2304</v>
      </c>
      <c r="C2313" s="157" t="s">
        <v>692</v>
      </c>
      <c r="D2313" s="157" t="s">
        <v>608</v>
      </c>
      <c r="E2313" s="157"/>
      <c r="F2313" s="157"/>
      <c r="G2313" s="204" t="s">
        <v>746</v>
      </c>
      <c r="H2313" s="209" t="s">
        <v>747</v>
      </c>
      <c r="I2313" s="241">
        <v>45576</v>
      </c>
      <c r="J2313" s="253">
        <v>0</v>
      </c>
      <c r="K2313" s="214">
        <v>-11890</v>
      </c>
      <c r="L2313" s="250">
        <f t="shared" si="35"/>
        <v>2610164.9995909058</v>
      </c>
      <c r="M2313" s="270"/>
    </row>
    <row r="2314" spans="2:13" x14ac:dyDescent="0.25">
      <c r="B2314" s="46">
        <f>SUBTOTAL(103,$C$10:C2314)</f>
        <v>2305</v>
      </c>
      <c r="C2314" s="157" t="s">
        <v>598</v>
      </c>
      <c r="D2314" s="157" t="s">
        <v>608</v>
      </c>
      <c r="E2314" s="157"/>
      <c r="F2314" s="157"/>
      <c r="G2314" s="204" t="s">
        <v>746</v>
      </c>
      <c r="H2314" s="209" t="s">
        <v>747</v>
      </c>
      <c r="I2314" s="241">
        <v>45576</v>
      </c>
      <c r="J2314" s="253">
        <v>0</v>
      </c>
      <c r="K2314" s="214">
        <v>-84000</v>
      </c>
      <c r="L2314" s="250">
        <f t="shared" si="35"/>
        <v>2526164.9995909058</v>
      </c>
      <c r="M2314" s="270"/>
    </row>
    <row r="2315" spans="2:13" x14ac:dyDescent="0.25">
      <c r="B2315" s="46">
        <f>SUBTOTAL(103,$C$10:C2315)</f>
        <v>2306</v>
      </c>
      <c r="C2315" s="157" t="s">
        <v>693</v>
      </c>
      <c r="D2315" s="157" t="s">
        <v>608</v>
      </c>
      <c r="E2315" s="157"/>
      <c r="F2315" s="157"/>
      <c r="G2315" s="204" t="s">
        <v>746</v>
      </c>
      <c r="H2315" s="209" t="s">
        <v>747</v>
      </c>
      <c r="I2315" s="241">
        <v>45576</v>
      </c>
      <c r="J2315" s="253">
        <v>0</v>
      </c>
      <c r="K2315" s="214">
        <v>-8400</v>
      </c>
      <c r="L2315" s="250">
        <f t="shared" si="35"/>
        <v>2517764.9995909058</v>
      </c>
      <c r="M2315" s="270"/>
    </row>
    <row r="2316" spans="2:13" x14ac:dyDescent="0.25">
      <c r="B2316" s="46">
        <f>SUBTOTAL(103,$C$10:C2316)</f>
        <v>2307</v>
      </c>
      <c r="C2316" s="157" t="s">
        <v>601</v>
      </c>
      <c r="D2316" s="157" t="s">
        <v>648</v>
      </c>
      <c r="E2316" s="157"/>
      <c r="F2316" s="157"/>
      <c r="G2316" s="204" t="s">
        <v>1143</v>
      </c>
      <c r="H2316" s="209" t="s">
        <v>1144</v>
      </c>
      <c r="I2316" s="241">
        <v>45576</v>
      </c>
      <c r="J2316" s="253">
        <v>0</v>
      </c>
      <c r="K2316" s="214">
        <v>-5331</v>
      </c>
      <c r="L2316" s="250">
        <f t="shared" si="35"/>
        <v>2512433.9995909058</v>
      </c>
      <c r="M2316" s="270"/>
    </row>
    <row r="2317" spans="2:13" x14ac:dyDescent="0.25">
      <c r="B2317" s="46">
        <f>SUBTOTAL(103,$C$10:C2317)</f>
        <v>2308</v>
      </c>
      <c r="C2317" s="157" t="s">
        <v>665</v>
      </c>
      <c r="D2317" s="157" t="s">
        <v>648</v>
      </c>
      <c r="E2317" s="157"/>
      <c r="F2317" s="157"/>
      <c r="G2317" s="227" t="s">
        <v>1045</v>
      </c>
      <c r="H2317" s="208" t="s">
        <v>1046</v>
      </c>
      <c r="I2317" s="241">
        <v>45576</v>
      </c>
      <c r="J2317" s="253">
        <v>0</v>
      </c>
      <c r="K2317" s="214">
        <v>-26600</v>
      </c>
      <c r="L2317" s="250">
        <f t="shared" ref="L2317:L2380" si="36">J2317+L2316+K2317</f>
        <v>2485833.9995909058</v>
      </c>
      <c r="M2317" s="270"/>
    </row>
    <row r="2318" spans="2:13" x14ac:dyDescent="0.25">
      <c r="B2318" s="46">
        <f>SUBTOTAL(103,$C$10:C2318)</f>
        <v>2309</v>
      </c>
      <c r="C2318" s="157" t="s">
        <v>764</v>
      </c>
      <c r="D2318" s="157" t="s">
        <v>738</v>
      </c>
      <c r="E2318" s="157"/>
      <c r="F2318" s="157"/>
      <c r="G2318" s="204" t="s">
        <v>619</v>
      </c>
      <c r="H2318" s="209" t="s">
        <v>621</v>
      </c>
      <c r="I2318" s="241">
        <v>45576</v>
      </c>
      <c r="J2318" s="253">
        <v>0</v>
      </c>
      <c r="K2318" s="214">
        <v>-250</v>
      </c>
      <c r="L2318" s="250">
        <f t="shared" si="36"/>
        <v>2485583.9995909058</v>
      </c>
      <c r="M2318" s="270"/>
    </row>
    <row r="2319" spans="2:13" x14ac:dyDescent="0.25">
      <c r="B2319" s="46">
        <f>SUBTOTAL(103,$C$10:C2319)</f>
        <v>2310</v>
      </c>
      <c r="C2319" s="157" t="s">
        <v>728</v>
      </c>
      <c r="D2319" s="157" t="s">
        <v>648</v>
      </c>
      <c r="E2319" s="157"/>
      <c r="F2319" s="157"/>
      <c r="G2319" s="204" t="s">
        <v>1187</v>
      </c>
      <c r="H2319" s="209" t="s">
        <v>1188</v>
      </c>
      <c r="I2319" s="241">
        <v>45576</v>
      </c>
      <c r="J2319" s="253">
        <v>0</v>
      </c>
      <c r="K2319" s="214">
        <v>-4200</v>
      </c>
      <c r="L2319" s="250">
        <f t="shared" si="36"/>
        <v>2481383.9995909058</v>
      </c>
      <c r="M2319" s="270"/>
    </row>
    <row r="2320" spans="2:13" x14ac:dyDescent="0.25">
      <c r="B2320" s="46">
        <f>SUBTOTAL(103,$C$10:C2320)</f>
        <v>2311</v>
      </c>
      <c r="C2320" s="157" t="s">
        <v>1151</v>
      </c>
      <c r="D2320" s="157" t="s">
        <v>648</v>
      </c>
      <c r="E2320" s="157"/>
      <c r="F2320" s="157"/>
      <c r="G2320" s="204" t="s">
        <v>585</v>
      </c>
      <c r="H2320" s="209" t="s">
        <v>586</v>
      </c>
      <c r="I2320" s="241">
        <v>45576</v>
      </c>
      <c r="J2320" s="253">
        <v>0</v>
      </c>
      <c r="K2320" s="214">
        <v>-25200</v>
      </c>
      <c r="L2320" s="250">
        <f t="shared" si="36"/>
        <v>2456183.9995909058</v>
      </c>
      <c r="M2320" s="270"/>
    </row>
    <row r="2321" spans="2:13" x14ac:dyDescent="0.25">
      <c r="B2321" s="46">
        <f>SUBTOTAL(103,$C$10:C2321)</f>
        <v>2312</v>
      </c>
      <c r="C2321" s="157" t="s">
        <v>683</v>
      </c>
      <c r="D2321" s="157" t="s">
        <v>608</v>
      </c>
      <c r="E2321" s="157"/>
      <c r="F2321" s="157"/>
      <c r="G2321" s="204" t="s">
        <v>1143</v>
      </c>
      <c r="H2321" s="209" t="s">
        <v>1144</v>
      </c>
      <c r="I2321" s="241">
        <v>45576</v>
      </c>
      <c r="J2321" s="253">
        <v>0</v>
      </c>
      <c r="K2321" s="214">
        <v>-20160</v>
      </c>
      <c r="L2321" s="250">
        <f t="shared" si="36"/>
        <v>2436023.9995909058</v>
      </c>
      <c r="M2321" s="270"/>
    </row>
    <row r="2322" spans="2:13" x14ac:dyDescent="0.25">
      <c r="B2322" s="46">
        <f>SUBTOTAL(103,$C$10:C2322)</f>
        <v>2313</v>
      </c>
      <c r="C2322" s="157" t="s">
        <v>603</v>
      </c>
      <c r="D2322" s="157" t="s">
        <v>738</v>
      </c>
      <c r="E2322" s="157"/>
      <c r="F2322" s="157"/>
      <c r="G2322" s="204" t="s">
        <v>619</v>
      </c>
      <c r="H2322" s="209" t="s">
        <v>621</v>
      </c>
      <c r="I2322" s="241">
        <v>45576</v>
      </c>
      <c r="J2322" s="253">
        <v>0</v>
      </c>
      <c r="K2322" s="214">
        <v>-250</v>
      </c>
      <c r="L2322" s="250">
        <f t="shared" si="36"/>
        <v>2435773.9995909058</v>
      </c>
      <c r="M2322" s="270"/>
    </row>
    <row r="2323" spans="2:13" x14ac:dyDescent="0.25">
      <c r="B2323" s="46">
        <f>SUBTOTAL(103,$C$10:C2323)</f>
        <v>2314</v>
      </c>
      <c r="C2323" s="157" t="s">
        <v>694</v>
      </c>
      <c r="D2323" s="157" t="s">
        <v>608</v>
      </c>
      <c r="E2323" s="157"/>
      <c r="F2323" s="157"/>
      <c r="G2323" s="204" t="s">
        <v>641</v>
      </c>
      <c r="H2323" s="209" t="s">
        <v>642</v>
      </c>
      <c r="I2323" s="241">
        <v>45576</v>
      </c>
      <c r="J2323" s="253">
        <v>0</v>
      </c>
      <c r="K2323" s="214">
        <v>-22400</v>
      </c>
      <c r="L2323" s="250">
        <f t="shared" si="36"/>
        <v>2413373.9995909058</v>
      </c>
      <c r="M2323" s="270"/>
    </row>
    <row r="2324" spans="2:13" x14ac:dyDescent="0.25">
      <c r="B2324" s="46">
        <f>SUBTOTAL(103,$C$10:C2324)</f>
        <v>2315</v>
      </c>
      <c r="C2324" s="157" t="s">
        <v>694</v>
      </c>
      <c r="D2324" s="157" t="s">
        <v>608</v>
      </c>
      <c r="E2324" s="157"/>
      <c r="F2324" s="157"/>
      <c r="G2324" s="204" t="s">
        <v>1187</v>
      </c>
      <c r="H2324" s="209" t="s">
        <v>1188</v>
      </c>
      <c r="I2324" s="241">
        <v>45576</v>
      </c>
      <c r="J2324" s="253">
        <v>0</v>
      </c>
      <c r="K2324" s="214">
        <v>-4200</v>
      </c>
      <c r="L2324" s="250">
        <f t="shared" si="36"/>
        <v>2409173.9995909058</v>
      </c>
      <c r="M2324" s="270"/>
    </row>
    <row r="2325" spans="2:13" x14ac:dyDescent="0.25">
      <c r="B2325" s="46">
        <f>SUBTOTAL(103,$C$10:C2325)</f>
        <v>2316</v>
      </c>
      <c r="C2325" s="157" t="s">
        <v>1165</v>
      </c>
      <c r="D2325" s="157" t="s">
        <v>738</v>
      </c>
      <c r="E2325" s="157"/>
      <c r="F2325" s="157"/>
      <c r="G2325" s="204" t="s">
        <v>1043</v>
      </c>
      <c r="H2325" s="209" t="s">
        <v>1044</v>
      </c>
      <c r="I2325" s="241">
        <v>45576</v>
      </c>
      <c r="J2325" s="253">
        <v>0</v>
      </c>
      <c r="K2325" s="214">
        <v>-500</v>
      </c>
      <c r="L2325" s="250">
        <f t="shared" si="36"/>
        <v>2408673.9995909058</v>
      </c>
      <c r="M2325" s="270"/>
    </row>
    <row r="2326" spans="2:13" x14ac:dyDescent="0.25">
      <c r="B2326" s="46">
        <f>SUBTOTAL(103,$C$10:C2326)</f>
        <v>2317</v>
      </c>
      <c r="C2326" s="157" t="s">
        <v>1158</v>
      </c>
      <c r="D2326" s="24" t="s">
        <v>697</v>
      </c>
      <c r="E2326" s="157"/>
      <c r="F2326" s="157"/>
      <c r="G2326" s="212" t="s">
        <v>641</v>
      </c>
      <c r="H2326" s="209" t="s">
        <v>642</v>
      </c>
      <c r="I2326" s="241">
        <v>45576</v>
      </c>
      <c r="J2326" s="253">
        <v>0</v>
      </c>
      <c r="K2326" s="214">
        <v>-18823</v>
      </c>
      <c r="L2326" s="250">
        <f t="shared" si="36"/>
        <v>2389850.9995909058</v>
      </c>
      <c r="M2326" s="270"/>
    </row>
    <row r="2327" spans="2:13" x14ac:dyDescent="0.25">
      <c r="B2327" s="46">
        <f>SUBTOTAL(103,$C$10:C2327)</f>
        <v>2318</v>
      </c>
      <c r="C2327" s="157" t="s">
        <v>1392</v>
      </c>
      <c r="D2327" s="157" t="s">
        <v>688</v>
      </c>
      <c r="E2327" s="157"/>
      <c r="F2327" s="157"/>
      <c r="G2327" s="204" t="s">
        <v>1187</v>
      </c>
      <c r="H2327" s="209" t="s">
        <v>1188</v>
      </c>
      <c r="I2327" s="241">
        <v>45576</v>
      </c>
      <c r="J2327" s="253">
        <v>0</v>
      </c>
      <c r="K2327" s="214">
        <v>-10000</v>
      </c>
      <c r="L2327" s="250">
        <f t="shared" si="36"/>
        <v>2379850.9995909058</v>
      </c>
      <c r="M2327" s="270"/>
    </row>
    <row r="2328" spans="2:13" x14ac:dyDescent="0.25">
      <c r="B2328" s="46">
        <f>SUBTOTAL(103,$C$10:C2328)</f>
        <v>2319</v>
      </c>
      <c r="C2328" s="157" t="s">
        <v>843</v>
      </c>
      <c r="D2328" s="157" t="s">
        <v>961</v>
      </c>
      <c r="E2328" s="157"/>
      <c r="F2328" s="157"/>
      <c r="G2328" s="212" t="s">
        <v>1050</v>
      </c>
      <c r="H2328" s="209" t="s">
        <v>442</v>
      </c>
      <c r="I2328" s="241">
        <v>45583</v>
      </c>
      <c r="J2328" s="253">
        <v>0</v>
      </c>
      <c r="K2328" s="214">
        <v>-1950</v>
      </c>
      <c r="L2328" s="250">
        <f t="shared" si="36"/>
        <v>2377900.9995909058</v>
      </c>
      <c r="M2328" s="270"/>
    </row>
    <row r="2329" spans="2:13" x14ac:dyDescent="0.25">
      <c r="B2329" s="46">
        <f>SUBTOTAL(103,$C$10:C2329)</f>
        <v>2320</v>
      </c>
      <c r="C2329" s="157" t="s">
        <v>843</v>
      </c>
      <c r="D2329" s="157" t="s">
        <v>1393</v>
      </c>
      <c r="E2329" s="157"/>
      <c r="F2329" s="157"/>
      <c r="G2329" s="204" t="s">
        <v>619</v>
      </c>
      <c r="H2329" s="209" t="s">
        <v>621</v>
      </c>
      <c r="I2329" s="241">
        <v>45583</v>
      </c>
      <c r="J2329" s="253">
        <v>0</v>
      </c>
      <c r="K2329" s="214">
        <v>-3500</v>
      </c>
      <c r="L2329" s="250">
        <f t="shared" si="36"/>
        <v>2374400.9995909058</v>
      </c>
      <c r="M2329" s="270"/>
    </row>
    <row r="2330" spans="2:13" x14ac:dyDescent="0.25">
      <c r="B2330" s="46">
        <f>SUBTOTAL(103,$C$10:C2330)</f>
        <v>2321</v>
      </c>
      <c r="C2330" s="157" t="s">
        <v>1259</v>
      </c>
      <c r="D2330" s="157" t="s">
        <v>1402</v>
      </c>
      <c r="E2330" s="157"/>
      <c r="F2330" s="157"/>
      <c r="G2330" s="204" t="s">
        <v>619</v>
      </c>
      <c r="H2330" s="209" t="s">
        <v>621</v>
      </c>
      <c r="I2330" s="241">
        <v>45583</v>
      </c>
      <c r="J2330" s="253">
        <v>0</v>
      </c>
      <c r="K2330" s="214">
        <v>-20361</v>
      </c>
      <c r="L2330" s="250">
        <f t="shared" si="36"/>
        <v>2354039.9995909058</v>
      </c>
      <c r="M2330" s="270"/>
    </row>
    <row r="2331" spans="2:13" x14ac:dyDescent="0.25">
      <c r="B2331" s="46">
        <f>SUBTOTAL(103,$C$10:C2331)</f>
        <v>2322</v>
      </c>
      <c r="C2331" s="157" t="s">
        <v>1319</v>
      </c>
      <c r="D2331" s="157" t="s">
        <v>1402</v>
      </c>
      <c r="E2331" s="157"/>
      <c r="F2331" s="157"/>
      <c r="G2331" s="204" t="s">
        <v>619</v>
      </c>
      <c r="H2331" s="209" t="s">
        <v>621</v>
      </c>
      <c r="I2331" s="241">
        <v>45583</v>
      </c>
      <c r="J2331" s="253">
        <v>0</v>
      </c>
      <c r="K2331" s="214">
        <v>-11978</v>
      </c>
      <c r="L2331" s="250">
        <f t="shared" si="36"/>
        <v>2342061.9995909058</v>
      </c>
      <c r="M2331" s="270"/>
    </row>
    <row r="2332" spans="2:13" x14ac:dyDescent="0.25">
      <c r="B2332" s="46">
        <f>SUBTOTAL(103,$C$10:C2332)</f>
        <v>2323</v>
      </c>
      <c r="C2332" s="157" t="s">
        <v>843</v>
      </c>
      <c r="D2332" s="157" t="s">
        <v>1173</v>
      </c>
      <c r="E2332" s="157"/>
      <c r="F2332" s="157"/>
      <c r="G2332" s="227" t="s">
        <v>700</v>
      </c>
      <c r="H2332" s="209" t="s">
        <v>439</v>
      </c>
      <c r="I2332" s="241">
        <v>45583</v>
      </c>
      <c r="J2332" s="253">
        <v>0</v>
      </c>
      <c r="K2332" s="214">
        <v>-650</v>
      </c>
      <c r="L2332" s="250">
        <f t="shared" si="36"/>
        <v>2341411.9995909058</v>
      </c>
      <c r="M2332" s="270"/>
    </row>
    <row r="2333" spans="2:13" x14ac:dyDescent="0.25">
      <c r="B2333" s="46">
        <f>SUBTOTAL(103,$C$10:C2333)</f>
        <v>2324</v>
      </c>
      <c r="C2333" s="157" t="s">
        <v>1266</v>
      </c>
      <c r="D2333" s="157" t="s">
        <v>738</v>
      </c>
      <c r="E2333" s="157"/>
      <c r="F2333" s="157"/>
      <c r="G2333" s="204" t="s">
        <v>619</v>
      </c>
      <c r="H2333" s="209" t="s">
        <v>621</v>
      </c>
      <c r="I2333" s="241">
        <v>45583</v>
      </c>
      <c r="J2333" s="253">
        <v>0</v>
      </c>
      <c r="K2333" s="214">
        <v>-1000</v>
      </c>
      <c r="L2333" s="250">
        <f t="shared" si="36"/>
        <v>2340411.9995909058</v>
      </c>
      <c r="M2333" s="270"/>
    </row>
    <row r="2334" spans="2:13" x14ac:dyDescent="0.25">
      <c r="B2334" s="46">
        <f>SUBTOTAL(103,$C$10:C2334)</f>
        <v>2325</v>
      </c>
      <c r="C2334" s="157" t="s">
        <v>1266</v>
      </c>
      <c r="D2334" s="157" t="s">
        <v>607</v>
      </c>
      <c r="E2334" s="157"/>
      <c r="F2334" s="157"/>
      <c r="G2334" s="204" t="s">
        <v>619</v>
      </c>
      <c r="H2334" s="209" t="s">
        <v>621</v>
      </c>
      <c r="I2334" s="241">
        <v>45583</v>
      </c>
      <c r="J2334" s="253">
        <v>0</v>
      </c>
      <c r="K2334" s="214">
        <v>-4500</v>
      </c>
      <c r="L2334" s="250">
        <f t="shared" si="36"/>
        <v>2335911.9995909058</v>
      </c>
      <c r="M2334" s="270"/>
    </row>
    <row r="2335" spans="2:13" x14ac:dyDescent="0.25">
      <c r="B2335" s="46">
        <f>SUBTOTAL(103,$C$10:C2335)</f>
        <v>2326</v>
      </c>
      <c r="C2335" s="157" t="s">
        <v>812</v>
      </c>
      <c r="D2335" s="157" t="s">
        <v>608</v>
      </c>
      <c r="E2335" s="157"/>
      <c r="F2335" s="157"/>
      <c r="G2335" s="204" t="s">
        <v>1143</v>
      </c>
      <c r="H2335" s="209" t="s">
        <v>1144</v>
      </c>
      <c r="I2335" s="241">
        <v>45583</v>
      </c>
      <c r="J2335" s="253">
        <v>0</v>
      </c>
      <c r="K2335" s="214">
        <v>-21720</v>
      </c>
      <c r="L2335" s="250">
        <f t="shared" si="36"/>
        <v>2314191.9995909058</v>
      </c>
      <c r="M2335" s="270"/>
    </row>
    <row r="2336" spans="2:13" x14ac:dyDescent="0.25">
      <c r="B2336" s="46">
        <f>SUBTOTAL(103,$C$10:C2336)</f>
        <v>2327</v>
      </c>
      <c r="C2336" s="157" t="s">
        <v>812</v>
      </c>
      <c r="D2336" s="157" t="s">
        <v>1395</v>
      </c>
      <c r="E2336" s="157"/>
      <c r="F2336" s="157"/>
      <c r="G2336" s="204" t="s">
        <v>1143</v>
      </c>
      <c r="H2336" s="209" t="s">
        <v>1144</v>
      </c>
      <c r="I2336" s="241">
        <v>45583</v>
      </c>
      <c r="J2336" s="253">
        <v>0</v>
      </c>
      <c r="K2336" s="214">
        <v>-5628.57</v>
      </c>
      <c r="L2336" s="250">
        <f t="shared" si="36"/>
        <v>2308563.429590906</v>
      </c>
      <c r="M2336" s="270"/>
    </row>
    <row r="2337" spans="2:13" x14ac:dyDescent="0.25">
      <c r="B2337" s="46">
        <f>SUBTOTAL(103,$C$10:C2337)</f>
        <v>2328</v>
      </c>
      <c r="C2337" s="157" t="s">
        <v>812</v>
      </c>
      <c r="D2337" s="157" t="s">
        <v>1396</v>
      </c>
      <c r="E2337" s="157"/>
      <c r="F2337" s="157"/>
      <c r="G2337" s="204" t="s">
        <v>1143</v>
      </c>
      <c r="H2337" s="209" t="s">
        <v>1144</v>
      </c>
      <c r="I2337" s="241">
        <v>45583</v>
      </c>
      <c r="J2337" s="253">
        <v>0</v>
      </c>
      <c r="K2337" s="214">
        <v>-1500</v>
      </c>
      <c r="L2337" s="250">
        <f t="shared" si="36"/>
        <v>2307063.429590906</v>
      </c>
      <c r="M2337" s="270"/>
    </row>
    <row r="2338" spans="2:13" x14ac:dyDescent="0.25">
      <c r="B2338" s="46">
        <f>SUBTOTAL(103,$C$10:C2338)</f>
        <v>2329</v>
      </c>
      <c r="C2338" s="157" t="s">
        <v>812</v>
      </c>
      <c r="D2338" s="157" t="s">
        <v>1397</v>
      </c>
      <c r="E2338" s="157"/>
      <c r="F2338" s="157"/>
      <c r="G2338" s="204" t="s">
        <v>1143</v>
      </c>
      <c r="H2338" s="209" t="s">
        <v>1144</v>
      </c>
      <c r="I2338" s="241">
        <v>45583</v>
      </c>
      <c r="J2338" s="253">
        <v>0</v>
      </c>
      <c r="K2338" s="214">
        <v>-500</v>
      </c>
      <c r="L2338" s="250">
        <f t="shared" si="36"/>
        <v>2306563.429590906</v>
      </c>
      <c r="M2338" s="270"/>
    </row>
    <row r="2339" spans="2:13" x14ac:dyDescent="0.25">
      <c r="B2339" s="46">
        <f>SUBTOTAL(103,$C$10:C2339)</f>
        <v>2330</v>
      </c>
      <c r="C2339" s="157" t="s">
        <v>812</v>
      </c>
      <c r="D2339" s="157" t="s">
        <v>1398</v>
      </c>
      <c r="E2339" s="157"/>
      <c r="F2339" s="157"/>
      <c r="G2339" s="204" t="s">
        <v>1143</v>
      </c>
      <c r="H2339" s="209" t="s">
        <v>1144</v>
      </c>
      <c r="I2339" s="241">
        <v>45583</v>
      </c>
      <c r="J2339" s="253">
        <v>0</v>
      </c>
      <c r="K2339" s="214">
        <v>-10000</v>
      </c>
      <c r="L2339" s="250">
        <f t="shared" si="36"/>
        <v>2296563.429590906</v>
      </c>
      <c r="M2339" s="270"/>
    </row>
    <row r="2340" spans="2:13" x14ac:dyDescent="0.25">
      <c r="B2340" s="46">
        <f>SUBTOTAL(103,$C$10:C2340)</f>
        <v>2331</v>
      </c>
      <c r="C2340" s="157" t="s">
        <v>736</v>
      </c>
      <c r="D2340" s="157" t="s">
        <v>738</v>
      </c>
      <c r="E2340" s="157"/>
      <c r="F2340" s="157"/>
      <c r="G2340" s="204" t="s">
        <v>619</v>
      </c>
      <c r="H2340" s="209" t="s">
        <v>621</v>
      </c>
      <c r="I2340" s="241">
        <v>45583</v>
      </c>
      <c r="J2340" s="253">
        <v>0</v>
      </c>
      <c r="K2340" s="214">
        <v>-1500</v>
      </c>
      <c r="L2340" s="250">
        <f t="shared" si="36"/>
        <v>2295063.429590906</v>
      </c>
      <c r="M2340" s="270"/>
    </row>
    <row r="2341" spans="2:13" x14ac:dyDescent="0.25">
      <c r="B2341" s="46">
        <f>SUBTOTAL(103,$C$10:C2341)</f>
        <v>2332</v>
      </c>
      <c r="C2341" s="157" t="s">
        <v>625</v>
      </c>
      <c r="D2341" s="157" t="s">
        <v>608</v>
      </c>
      <c r="E2341" s="157"/>
      <c r="F2341" s="157"/>
      <c r="G2341" s="204" t="s">
        <v>641</v>
      </c>
      <c r="H2341" s="209" t="s">
        <v>642</v>
      </c>
      <c r="I2341" s="241">
        <v>45583</v>
      </c>
      <c r="J2341" s="253">
        <v>0</v>
      </c>
      <c r="K2341" s="214">
        <v>-11420</v>
      </c>
      <c r="L2341" s="250">
        <f t="shared" si="36"/>
        <v>2283643.429590906</v>
      </c>
      <c r="M2341" s="270"/>
    </row>
    <row r="2342" spans="2:13" x14ac:dyDescent="0.25">
      <c r="B2342" s="46">
        <f>SUBTOTAL(103,$C$10:C2342)</f>
        <v>2333</v>
      </c>
      <c r="C2342" s="157" t="s">
        <v>1394</v>
      </c>
      <c r="D2342" s="157" t="s">
        <v>608</v>
      </c>
      <c r="E2342" s="157"/>
      <c r="F2342" s="157"/>
      <c r="G2342" s="204" t="s">
        <v>1187</v>
      </c>
      <c r="H2342" s="209" t="s">
        <v>1188</v>
      </c>
      <c r="I2342" s="241">
        <v>45583</v>
      </c>
      <c r="J2342" s="253">
        <v>0</v>
      </c>
      <c r="K2342" s="214">
        <v>-9600</v>
      </c>
      <c r="L2342" s="250">
        <f t="shared" si="36"/>
        <v>2274043.429590906</v>
      </c>
      <c r="M2342" s="270"/>
    </row>
    <row r="2343" spans="2:13" x14ac:dyDescent="0.25">
      <c r="B2343" s="46">
        <f>SUBTOTAL(103,$C$10:C2343)</f>
        <v>2334</v>
      </c>
      <c r="C2343" s="157" t="s">
        <v>1148</v>
      </c>
      <c r="D2343" s="157" t="s">
        <v>608</v>
      </c>
      <c r="E2343" s="157"/>
      <c r="F2343" s="157"/>
      <c r="G2343" s="227" t="s">
        <v>1045</v>
      </c>
      <c r="H2343" s="208" t="s">
        <v>1046</v>
      </c>
      <c r="I2343" s="241">
        <v>45583</v>
      </c>
      <c r="J2343" s="253">
        <v>0</v>
      </c>
      <c r="K2343" s="214">
        <v>-7700</v>
      </c>
      <c r="L2343" s="250">
        <f t="shared" si="36"/>
        <v>2266343.429590906</v>
      </c>
      <c r="M2343" s="270"/>
    </row>
    <row r="2344" spans="2:13" x14ac:dyDescent="0.25">
      <c r="B2344" s="46">
        <f>SUBTOTAL(103,$C$10:C2344)</f>
        <v>2335</v>
      </c>
      <c r="C2344" s="157" t="s">
        <v>598</v>
      </c>
      <c r="D2344" s="157" t="s">
        <v>607</v>
      </c>
      <c r="E2344" s="157"/>
      <c r="F2344" s="157"/>
      <c r="G2344" s="204" t="s">
        <v>581</v>
      </c>
      <c r="H2344" s="209" t="s">
        <v>620</v>
      </c>
      <c r="I2344" s="241">
        <v>45583</v>
      </c>
      <c r="J2344" s="253">
        <v>0</v>
      </c>
      <c r="K2344" s="214">
        <v>-15000</v>
      </c>
      <c r="L2344" s="250">
        <f t="shared" si="36"/>
        <v>2251343.429590906</v>
      </c>
      <c r="M2344" s="270"/>
    </row>
    <row r="2345" spans="2:13" x14ac:dyDescent="0.25">
      <c r="B2345" s="46">
        <f>SUBTOTAL(103,$C$10:C2345)</f>
        <v>2336</v>
      </c>
      <c r="C2345" s="157" t="s">
        <v>598</v>
      </c>
      <c r="D2345" s="157" t="s">
        <v>607</v>
      </c>
      <c r="E2345" s="157"/>
      <c r="F2345" s="157"/>
      <c r="G2345" s="204" t="s">
        <v>1187</v>
      </c>
      <c r="H2345" s="209" t="s">
        <v>1188</v>
      </c>
      <c r="I2345" s="241">
        <v>45583</v>
      </c>
      <c r="J2345" s="253">
        <v>0</v>
      </c>
      <c r="K2345" s="214">
        <v>-3157.1241013964504</v>
      </c>
      <c r="L2345" s="250">
        <f t="shared" si="36"/>
        <v>2248186.3054895094</v>
      </c>
      <c r="M2345" s="270"/>
    </row>
    <row r="2346" spans="2:13" x14ac:dyDescent="0.25">
      <c r="B2346" s="46">
        <f>SUBTOTAL(103,$C$10:C2346)</f>
        <v>2337</v>
      </c>
      <c r="C2346" s="157" t="s">
        <v>598</v>
      </c>
      <c r="D2346" s="157" t="s">
        <v>607</v>
      </c>
      <c r="E2346" s="157"/>
      <c r="F2346" s="157"/>
      <c r="G2346" s="204" t="s">
        <v>579</v>
      </c>
      <c r="H2346" s="209" t="s">
        <v>622</v>
      </c>
      <c r="I2346" s="241">
        <v>45583</v>
      </c>
      <c r="J2346" s="253">
        <v>0</v>
      </c>
      <c r="K2346" s="214">
        <v>-4111.4966167518978</v>
      </c>
      <c r="L2346" s="250">
        <f t="shared" si="36"/>
        <v>2244074.8088727575</v>
      </c>
      <c r="M2346" s="270"/>
    </row>
    <row r="2347" spans="2:13" x14ac:dyDescent="0.25">
      <c r="B2347" s="46">
        <f>SUBTOTAL(103,$C$10:C2347)</f>
        <v>2338</v>
      </c>
      <c r="C2347" s="157" t="s">
        <v>598</v>
      </c>
      <c r="D2347" s="157" t="s">
        <v>607</v>
      </c>
      <c r="E2347" s="157"/>
      <c r="F2347" s="157"/>
      <c r="G2347" s="204" t="s">
        <v>1043</v>
      </c>
      <c r="H2347" s="209" t="s">
        <v>1044</v>
      </c>
      <c r="I2347" s="241">
        <v>45583</v>
      </c>
      <c r="J2347" s="253">
        <v>0</v>
      </c>
      <c r="K2347" s="214">
        <v>-1831.3792818516513</v>
      </c>
      <c r="L2347" s="250">
        <f t="shared" si="36"/>
        <v>2242243.429590906</v>
      </c>
      <c r="M2347" s="270"/>
    </row>
    <row r="2348" spans="2:13" x14ac:dyDescent="0.25">
      <c r="B2348" s="46">
        <f>SUBTOTAL(103,$C$10:C2348)</f>
        <v>2339</v>
      </c>
      <c r="C2348" s="157" t="s">
        <v>598</v>
      </c>
      <c r="D2348" s="157" t="s">
        <v>608</v>
      </c>
      <c r="E2348" s="157"/>
      <c r="F2348" s="157"/>
      <c r="G2348" s="204" t="s">
        <v>1187</v>
      </c>
      <c r="H2348" s="209" t="s">
        <v>1188</v>
      </c>
      <c r="I2348" s="241">
        <v>45583</v>
      </c>
      <c r="J2348" s="253">
        <v>0</v>
      </c>
      <c r="K2348" s="214">
        <v>-6300</v>
      </c>
      <c r="L2348" s="250">
        <f t="shared" si="36"/>
        <v>2235943.429590906</v>
      </c>
      <c r="M2348" s="270"/>
    </row>
    <row r="2349" spans="2:13" x14ac:dyDescent="0.25">
      <c r="B2349" s="46">
        <f>SUBTOTAL(103,$C$10:C2349)</f>
        <v>2340</v>
      </c>
      <c r="C2349" s="157" t="s">
        <v>598</v>
      </c>
      <c r="D2349" s="157" t="s">
        <v>608</v>
      </c>
      <c r="E2349" s="157"/>
      <c r="F2349" s="157"/>
      <c r="G2349" s="204" t="s">
        <v>746</v>
      </c>
      <c r="H2349" s="209" t="s">
        <v>747</v>
      </c>
      <c r="I2349" s="241">
        <v>45583</v>
      </c>
      <c r="J2349" s="253">
        <v>0</v>
      </c>
      <c r="K2349" s="214">
        <v>-6300</v>
      </c>
      <c r="L2349" s="250">
        <f t="shared" si="36"/>
        <v>2229643.429590906</v>
      </c>
      <c r="M2349" s="270"/>
    </row>
    <row r="2350" spans="2:13" x14ac:dyDescent="0.25">
      <c r="B2350" s="46">
        <f>SUBTOTAL(103,$C$10:C2350)</f>
        <v>2341</v>
      </c>
      <c r="C2350" s="157" t="s">
        <v>598</v>
      </c>
      <c r="D2350" s="157" t="s">
        <v>738</v>
      </c>
      <c r="E2350" s="157"/>
      <c r="F2350" s="157"/>
      <c r="G2350" s="204" t="s">
        <v>1043</v>
      </c>
      <c r="H2350" s="209" t="s">
        <v>1044</v>
      </c>
      <c r="I2350" s="241">
        <v>45583</v>
      </c>
      <c r="J2350" s="253">
        <v>0</v>
      </c>
      <c r="K2350" s="214">
        <v>-1000</v>
      </c>
      <c r="L2350" s="250">
        <f t="shared" si="36"/>
        <v>2228643.429590906</v>
      </c>
      <c r="M2350" s="270"/>
    </row>
    <row r="2351" spans="2:13" x14ac:dyDescent="0.25">
      <c r="B2351" s="46">
        <f>SUBTOTAL(103,$C$10:C2351)</f>
        <v>2342</v>
      </c>
      <c r="C2351" s="157" t="s">
        <v>763</v>
      </c>
      <c r="D2351" s="157" t="s">
        <v>738</v>
      </c>
      <c r="E2351" s="157"/>
      <c r="F2351" s="157"/>
      <c r="G2351" s="204" t="s">
        <v>619</v>
      </c>
      <c r="H2351" s="209" t="s">
        <v>621</v>
      </c>
      <c r="I2351" s="241">
        <v>45583</v>
      </c>
      <c r="J2351" s="253">
        <v>0</v>
      </c>
      <c r="K2351" s="214">
        <v>-1500</v>
      </c>
      <c r="L2351" s="250">
        <f t="shared" si="36"/>
        <v>2227143.429590906</v>
      </c>
      <c r="M2351" s="270"/>
    </row>
    <row r="2352" spans="2:13" x14ac:dyDescent="0.25">
      <c r="B2352" s="46">
        <f>SUBTOTAL(103,$C$10:C2352)</f>
        <v>2343</v>
      </c>
      <c r="C2352" s="157" t="s">
        <v>1114</v>
      </c>
      <c r="D2352" s="157" t="s">
        <v>648</v>
      </c>
      <c r="E2352" s="157"/>
      <c r="F2352" s="157"/>
      <c r="G2352" s="204" t="s">
        <v>585</v>
      </c>
      <c r="H2352" s="209" t="s">
        <v>586</v>
      </c>
      <c r="I2352" s="241">
        <v>45583</v>
      </c>
      <c r="J2352" s="253">
        <v>0</v>
      </c>
      <c r="K2352" s="214">
        <v>-12600</v>
      </c>
      <c r="L2352" s="250">
        <f t="shared" si="36"/>
        <v>2214543.429590906</v>
      </c>
      <c r="M2352" s="270"/>
    </row>
    <row r="2353" spans="2:13" x14ac:dyDescent="0.25">
      <c r="B2353" s="46">
        <f>SUBTOTAL(103,$C$10:C2353)</f>
        <v>2344</v>
      </c>
      <c r="C2353" s="157" t="s">
        <v>600</v>
      </c>
      <c r="D2353" s="157" t="s">
        <v>608</v>
      </c>
      <c r="E2353" s="157"/>
      <c r="F2353" s="157"/>
      <c r="G2353" s="204" t="s">
        <v>1143</v>
      </c>
      <c r="H2353" s="209" t="s">
        <v>1144</v>
      </c>
      <c r="I2353" s="241">
        <v>45583</v>
      </c>
      <c r="J2353" s="253">
        <v>0</v>
      </c>
      <c r="K2353" s="214">
        <v>-36400</v>
      </c>
      <c r="L2353" s="250">
        <f t="shared" si="36"/>
        <v>2178143.429590906</v>
      </c>
      <c r="M2353" s="270"/>
    </row>
    <row r="2354" spans="2:13" x14ac:dyDescent="0.25">
      <c r="B2354" s="46">
        <f>SUBTOTAL(103,$C$10:C2354)</f>
        <v>2345</v>
      </c>
      <c r="C2354" s="157" t="s">
        <v>682</v>
      </c>
      <c r="D2354" s="157" t="s">
        <v>608</v>
      </c>
      <c r="E2354" s="157"/>
      <c r="F2354" s="157"/>
      <c r="G2354" s="227" t="s">
        <v>1045</v>
      </c>
      <c r="H2354" s="208" t="s">
        <v>1046</v>
      </c>
      <c r="I2354" s="241">
        <v>45583</v>
      </c>
      <c r="J2354" s="253">
        <v>0</v>
      </c>
      <c r="K2354" s="214">
        <v>-2100</v>
      </c>
      <c r="L2354" s="250">
        <f t="shared" si="36"/>
        <v>2176043.429590906</v>
      </c>
      <c r="M2354" s="270"/>
    </row>
    <row r="2355" spans="2:13" x14ac:dyDescent="0.25">
      <c r="B2355" s="46">
        <f>SUBTOTAL(103,$C$10:C2355)</f>
        <v>2346</v>
      </c>
      <c r="C2355" s="157" t="s">
        <v>601</v>
      </c>
      <c r="D2355" s="157" t="s">
        <v>648</v>
      </c>
      <c r="E2355" s="157"/>
      <c r="F2355" s="157"/>
      <c r="G2355" s="204" t="s">
        <v>1143</v>
      </c>
      <c r="H2355" s="209" t="s">
        <v>1144</v>
      </c>
      <c r="I2355" s="241">
        <v>45583</v>
      </c>
      <c r="J2355" s="253">
        <v>0</v>
      </c>
      <c r="K2355" s="214">
        <v>-5331</v>
      </c>
      <c r="L2355" s="250">
        <f t="shared" si="36"/>
        <v>2170712.429590906</v>
      </c>
      <c r="M2355" s="270"/>
    </row>
    <row r="2356" spans="2:13" x14ac:dyDescent="0.25">
      <c r="B2356" s="46">
        <f>SUBTOTAL(103,$C$10:C2356)</f>
        <v>2347</v>
      </c>
      <c r="C2356" s="157" t="s">
        <v>665</v>
      </c>
      <c r="D2356" s="157" t="s">
        <v>648</v>
      </c>
      <c r="E2356" s="157"/>
      <c r="F2356" s="157"/>
      <c r="G2356" s="227" t="s">
        <v>1045</v>
      </c>
      <c r="H2356" s="208" t="s">
        <v>1046</v>
      </c>
      <c r="I2356" s="241">
        <v>45583</v>
      </c>
      <c r="J2356" s="253">
        <v>0</v>
      </c>
      <c r="K2356" s="214">
        <v>-16100</v>
      </c>
      <c r="L2356" s="250">
        <f t="shared" si="36"/>
        <v>2154612.429590906</v>
      </c>
      <c r="M2356" s="270"/>
    </row>
    <row r="2357" spans="2:13" x14ac:dyDescent="0.25">
      <c r="B2357" s="46">
        <f>SUBTOTAL(103,$C$10:C2357)</f>
        <v>2348</v>
      </c>
      <c r="C2357" s="157" t="s">
        <v>728</v>
      </c>
      <c r="D2357" s="157" t="s">
        <v>648</v>
      </c>
      <c r="E2357" s="157"/>
      <c r="F2357" s="157"/>
      <c r="G2357" s="204" t="s">
        <v>1187</v>
      </c>
      <c r="H2357" s="209" t="s">
        <v>1188</v>
      </c>
      <c r="I2357" s="241">
        <v>45583</v>
      </c>
      <c r="J2357" s="253">
        <v>0</v>
      </c>
      <c r="K2357" s="214">
        <v>-4200</v>
      </c>
      <c r="L2357" s="250">
        <f t="shared" si="36"/>
        <v>2150412.429590906</v>
      </c>
      <c r="M2357" s="270"/>
    </row>
    <row r="2358" spans="2:13" x14ac:dyDescent="0.25">
      <c r="B2358" s="46">
        <f>SUBTOTAL(103,$C$10:C2358)</f>
        <v>2349</v>
      </c>
      <c r="C2358" s="157" t="s">
        <v>728</v>
      </c>
      <c r="D2358" s="157" t="s">
        <v>607</v>
      </c>
      <c r="E2358" s="157"/>
      <c r="F2358" s="157"/>
      <c r="G2358" s="204" t="s">
        <v>1187</v>
      </c>
      <c r="H2358" s="209" t="s">
        <v>1188</v>
      </c>
      <c r="I2358" s="241">
        <v>45583</v>
      </c>
      <c r="J2358" s="253">
        <v>0</v>
      </c>
      <c r="K2358" s="214">
        <v>-2572.4250000000002</v>
      </c>
      <c r="L2358" s="250">
        <f t="shared" si="36"/>
        <v>2147840.0045909062</v>
      </c>
      <c r="M2358" s="270"/>
    </row>
    <row r="2359" spans="2:13" x14ac:dyDescent="0.25">
      <c r="B2359" s="46">
        <f>SUBTOTAL(103,$C$10:C2359)</f>
        <v>2350</v>
      </c>
      <c r="C2359" s="157" t="s">
        <v>1151</v>
      </c>
      <c r="D2359" s="157" t="s">
        <v>648</v>
      </c>
      <c r="E2359" s="157"/>
      <c r="F2359" s="157"/>
      <c r="G2359" s="204" t="s">
        <v>585</v>
      </c>
      <c r="H2359" s="209" t="s">
        <v>586</v>
      </c>
      <c r="I2359" s="241">
        <v>45583</v>
      </c>
      <c r="J2359" s="253">
        <v>0</v>
      </c>
      <c r="K2359" s="214">
        <v>-25200</v>
      </c>
      <c r="L2359" s="250">
        <f t="shared" si="36"/>
        <v>2122640.0045909062</v>
      </c>
      <c r="M2359" s="270"/>
    </row>
    <row r="2360" spans="2:13" x14ac:dyDescent="0.25">
      <c r="B2360" s="46">
        <f>SUBTOTAL(103,$C$10:C2360)</f>
        <v>2351</v>
      </c>
      <c r="C2360" s="157" t="s">
        <v>683</v>
      </c>
      <c r="D2360" s="157" t="s">
        <v>608</v>
      </c>
      <c r="E2360" s="157"/>
      <c r="F2360" s="157"/>
      <c r="G2360" s="204" t="s">
        <v>1143</v>
      </c>
      <c r="H2360" s="209" t="s">
        <v>1144</v>
      </c>
      <c r="I2360" s="241">
        <v>45583</v>
      </c>
      <c r="J2360" s="253">
        <v>0</v>
      </c>
      <c r="K2360" s="214">
        <v>-20160</v>
      </c>
      <c r="L2360" s="250">
        <f t="shared" si="36"/>
        <v>2102480.0045909062</v>
      </c>
      <c r="M2360" s="270"/>
    </row>
    <row r="2361" spans="2:13" x14ac:dyDescent="0.25">
      <c r="B2361" s="46">
        <f>SUBTOTAL(103,$C$10:C2361)</f>
        <v>2352</v>
      </c>
      <c r="C2361" s="157" t="s">
        <v>1181</v>
      </c>
      <c r="D2361" s="157" t="s">
        <v>703</v>
      </c>
      <c r="E2361" s="157"/>
      <c r="F2361" s="157"/>
      <c r="G2361" s="204" t="s">
        <v>1143</v>
      </c>
      <c r="H2361" s="209" t="s">
        <v>1144</v>
      </c>
      <c r="I2361" s="241">
        <v>45583</v>
      </c>
      <c r="J2361" s="253">
        <v>0</v>
      </c>
      <c r="K2361" s="214">
        <v>-12000</v>
      </c>
      <c r="L2361" s="250">
        <f t="shared" si="36"/>
        <v>2090480.0045909062</v>
      </c>
      <c r="M2361" s="270"/>
    </row>
    <row r="2362" spans="2:13" x14ac:dyDescent="0.25">
      <c r="B2362" s="46">
        <f>SUBTOTAL(103,$C$10:C2362)</f>
        <v>2353</v>
      </c>
      <c r="C2362" s="157" t="s">
        <v>603</v>
      </c>
      <c r="D2362" s="157" t="s">
        <v>738</v>
      </c>
      <c r="E2362" s="157"/>
      <c r="F2362" s="157"/>
      <c r="G2362" s="204" t="s">
        <v>619</v>
      </c>
      <c r="H2362" s="209" t="s">
        <v>621</v>
      </c>
      <c r="I2362" s="241">
        <v>45583</v>
      </c>
      <c r="J2362" s="253">
        <v>0</v>
      </c>
      <c r="K2362" s="214">
        <v>-250</v>
      </c>
      <c r="L2362" s="250">
        <f t="shared" si="36"/>
        <v>2090230.0045909062</v>
      </c>
      <c r="M2362" s="270"/>
    </row>
    <row r="2363" spans="2:13" x14ac:dyDescent="0.25">
      <c r="B2363" s="46">
        <f>SUBTOTAL(103,$C$10:C2363)</f>
        <v>2354</v>
      </c>
      <c r="C2363" s="157" t="s">
        <v>694</v>
      </c>
      <c r="D2363" s="157" t="s">
        <v>608</v>
      </c>
      <c r="E2363" s="157"/>
      <c r="F2363" s="157"/>
      <c r="G2363" s="204" t="s">
        <v>641</v>
      </c>
      <c r="H2363" s="209" t="s">
        <v>642</v>
      </c>
      <c r="I2363" s="241">
        <v>45583</v>
      </c>
      <c r="J2363" s="253">
        <v>0</v>
      </c>
      <c r="K2363" s="214">
        <v>-8400</v>
      </c>
      <c r="L2363" s="250">
        <f t="shared" si="36"/>
        <v>2081830.0045909062</v>
      </c>
      <c r="M2363" s="270"/>
    </row>
    <row r="2364" spans="2:13" x14ac:dyDescent="0.25">
      <c r="B2364" s="46">
        <f>SUBTOTAL(103,$C$10:C2364)</f>
        <v>2355</v>
      </c>
      <c r="C2364" s="157" t="s">
        <v>694</v>
      </c>
      <c r="D2364" s="157" t="s">
        <v>608</v>
      </c>
      <c r="E2364" s="157"/>
      <c r="F2364" s="157"/>
      <c r="G2364" s="204" t="s">
        <v>1187</v>
      </c>
      <c r="H2364" s="209" t="s">
        <v>1188</v>
      </c>
      <c r="I2364" s="241">
        <v>45583</v>
      </c>
      <c r="J2364" s="253">
        <v>0</v>
      </c>
      <c r="K2364" s="214">
        <v>-16800</v>
      </c>
      <c r="L2364" s="250">
        <f t="shared" si="36"/>
        <v>2065030.0045909062</v>
      </c>
      <c r="M2364" s="270"/>
    </row>
    <row r="2365" spans="2:13" x14ac:dyDescent="0.25">
      <c r="B2365" s="46">
        <f>SUBTOTAL(103,$C$10:C2365)</f>
        <v>2356</v>
      </c>
      <c r="C2365" s="157" t="s">
        <v>1165</v>
      </c>
      <c r="D2365" s="157" t="s">
        <v>738</v>
      </c>
      <c r="E2365" s="157"/>
      <c r="F2365" s="157"/>
      <c r="G2365" s="204" t="s">
        <v>1043</v>
      </c>
      <c r="H2365" s="209" t="s">
        <v>1044</v>
      </c>
      <c r="I2365" s="241">
        <v>45583</v>
      </c>
      <c r="J2365" s="253">
        <v>0</v>
      </c>
      <c r="K2365" s="214">
        <v>-500</v>
      </c>
      <c r="L2365" s="250">
        <f t="shared" si="36"/>
        <v>2064530.0045909062</v>
      </c>
      <c r="M2365" s="270"/>
    </row>
    <row r="2366" spans="2:13" x14ac:dyDescent="0.25">
      <c r="B2366" s="46">
        <f>SUBTOTAL(103,$C$10:C2366)</f>
        <v>2357</v>
      </c>
      <c r="C2366" s="157" t="s">
        <v>1399</v>
      </c>
      <c r="D2366" s="157" t="s">
        <v>688</v>
      </c>
      <c r="E2366" s="157"/>
      <c r="F2366" s="157"/>
      <c r="G2366" s="204" t="s">
        <v>746</v>
      </c>
      <c r="H2366" s="209" t="s">
        <v>747</v>
      </c>
      <c r="I2366" s="241">
        <v>45583</v>
      </c>
      <c r="J2366" s="253">
        <v>0</v>
      </c>
      <c r="K2366" s="214">
        <v>-30000</v>
      </c>
      <c r="L2366" s="250">
        <f t="shared" si="36"/>
        <v>2034530.0045909062</v>
      </c>
      <c r="M2366" s="270"/>
    </row>
    <row r="2367" spans="2:13" x14ac:dyDescent="0.25">
      <c r="B2367" s="46">
        <f>SUBTOTAL(103,$C$10:C2367)</f>
        <v>2358</v>
      </c>
      <c r="C2367" s="157" t="s">
        <v>745</v>
      </c>
      <c r="D2367" s="157" t="s">
        <v>1139</v>
      </c>
      <c r="E2367" s="157"/>
      <c r="F2367" s="157"/>
      <c r="G2367" s="204" t="s">
        <v>746</v>
      </c>
      <c r="H2367" s="209" t="s">
        <v>747</v>
      </c>
      <c r="I2367" s="241">
        <v>45583</v>
      </c>
      <c r="J2367" s="253">
        <v>0</v>
      </c>
      <c r="K2367" s="214">
        <f>-1457-2636</f>
        <v>-4093</v>
      </c>
      <c r="L2367" s="250">
        <f t="shared" si="36"/>
        <v>2030437.0045909062</v>
      </c>
      <c r="M2367" s="270"/>
    </row>
    <row r="2368" spans="2:13" x14ac:dyDescent="0.25">
      <c r="B2368" s="46">
        <f>SUBTOTAL(103,$C$10:C2368)</f>
        <v>2359</v>
      </c>
      <c r="C2368" s="157" t="s">
        <v>24</v>
      </c>
      <c r="D2368" s="157" t="s">
        <v>24</v>
      </c>
      <c r="E2368" s="157"/>
      <c r="F2368" s="157"/>
      <c r="G2368" s="204" t="s">
        <v>24</v>
      </c>
      <c r="H2368" s="209" t="s">
        <v>24</v>
      </c>
      <c r="I2368" s="241">
        <v>45590</v>
      </c>
      <c r="J2368" s="253">
        <v>0</v>
      </c>
      <c r="K2368" s="214">
        <v>-30000</v>
      </c>
      <c r="L2368" s="250">
        <f t="shared" si="36"/>
        <v>2000437.0045909062</v>
      </c>
      <c r="M2368" s="270"/>
    </row>
    <row r="2369" spans="2:13" x14ac:dyDescent="0.25">
      <c r="B2369" s="46">
        <f>SUBTOTAL(103,$C$10:C2369)</f>
        <v>2360</v>
      </c>
      <c r="C2369" s="157" t="s">
        <v>596</v>
      </c>
      <c r="D2369" s="157" t="s">
        <v>607</v>
      </c>
      <c r="E2369" s="157"/>
      <c r="F2369" s="157"/>
      <c r="G2369" s="204" t="s">
        <v>581</v>
      </c>
      <c r="H2369" s="209" t="s">
        <v>620</v>
      </c>
      <c r="I2369" s="241">
        <v>45590</v>
      </c>
      <c r="J2369" s="253">
        <v>0</v>
      </c>
      <c r="K2369" s="214">
        <v>-8616.114999999998</v>
      </c>
      <c r="L2369" s="250">
        <f t="shared" si="36"/>
        <v>1991820.8895909062</v>
      </c>
      <c r="M2369" s="270"/>
    </row>
    <row r="2370" spans="2:13" x14ac:dyDescent="0.25">
      <c r="B2370" s="46">
        <f>SUBTOTAL(103,$C$10:C2370)</f>
        <v>2361</v>
      </c>
      <c r="C2370" s="157" t="s">
        <v>1266</v>
      </c>
      <c r="D2370" s="157" t="s">
        <v>738</v>
      </c>
      <c r="E2370" s="157"/>
      <c r="F2370" s="157"/>
      <c r="G2370" s="204" t="s">
        <v>619</v>
      </c>
      <c r="H2370" s="209" t="s">
        <v>621</v>
      </c>
      <c r="I2370" s="241">
        <v>45590</v>
      </c>
      <c r="J2370" s="253">
        <v>0</v>
      </c>
      <c r="K2370" s="214">
        <v>-1000</v>
      </c>
      <c r="L2370" s="250">
        <f t="shared" si="36"/>
        <v>1990820.8895909062</v>
      </c>
      <c r="M2370" s="270"/>
    </row>
    <row r="2371" spans="2:13" x14ac:dyDescent="0.25">
      <c r="B2371" s="46">
        <f>SUBTOTAL(103,$C$10:C2371)</f>
        <v>2362</v>
      </c>
      <c r="C2371" s="157" t="s">
        <v>1266</v>
      </c>
      <c r="D2371" s="157" t="s">
        <v>607</v>
      </c>
      <c r="E2371" s="157"/>
      <c r="F2371" s="157"/>
      <c r="G2371" s="204" t="s">
        <v>619</v>
      </c>
      <c r="H2371" s="209" t="s">
        <v>621</v>
      </c>
      <c r="I2371" s="241">
        <v>45590</v>
      </c>
      <c r="J2371" s="253">
        <v>0</v>
      </c>
      <c r="K2371" s="214">
        <v>-4500</v>
      </c>
      <c r="L2371" s="250">
        <f t="shared" si="36"/>
        <v>1986320.8895909062</v>
      </c>
      <c r="M2371" s="270"/>
    </row>
    <row r="2372" spans="2:13" x14ac:dyDescent="0.25">
      <c r="B2372" s="46">
        <f>SUBTOTAL(103,$C$10:C2372)</f>
        <v>2363</v>
      </c>
      <c r="C2372" s="157" t="s">
        <v>812</v>
      </c>
      <c r="D2372" s="157" t="s">
        <v>608</v>
      </c>
      <c r="E2372" s="157"/>
      <c r="F2372" s="157"/>
      <c r="G2372" s="204" t="s">
        <v>1143</v>
      </c>
      <c r="H2372" s="209" t="s">
        <v>1144</v>
      </c>
      <c r="I2372" s="241">
        <v>45590</v>
      </c>
      <c r="J2372" s="253">
        <v>0</v>
      </c>
      <c r="K2372" s="214">
        <v>-21720</v>
      </c>
      <c r="L2372" s="250">
        <f t="shared" si="36"/>
        <v>1964600.8895909062</v>
      </c>
      <c r="M2372" s="270"/>
    </row>
    <row r="2373" spans="2:13" x14ac:dyDescent="0.25">
      <c r="B2373" s="46">
        <f>SUBTOTAL(103,$C$10:C2373)</f>
        <v>2364</v>
      </c>
      <c r="C2373" s="157" t="s">
        <v>812</v>
      </c>
      <c r="D2373" s="157" t="s">
        <v>775</v>
      </c>
      <c r="E2373" s="157"/>
      <c r="F2373" s="157"/>
      <c r="G2373" s="204" t="s">
        <v>1143</v>
      </c>
      <c r="H2373" s="209" t="s">
        <v>1144</v>
      </c>
      <c r="I2373" s="241">
        <v>45590</v>
      </c>
      <c r="J2373" s="253">
        <v>0</v>
      </c>
      <c r="K2373" s="214">
        <v>-3000</v>
      </c>
      <c r="L2373" s="250">
        <f t="shared" si="36"/>
        <v>1961600.8895909062</v>
      </c>
      <c r="M2373" s="270"/>
    </row>
    <row r="2374" spans="2:13" x14ac:dyDescent="0.25">
      <c r="B2374" s="46">
        <f>SUBTOTAL(103,$C$10:C2374)</f>
        <v>2365</v>
      </c>
      <c r="C2374" s="157" t="s">
        <v>736</v>
      </c>
      <c r="D2374" s="157" t="s">
        <v>738</v>
      </c>
      <c r="E2374" s="157"/>
      <c r="F2374" s="157"/>
      <c r="G2374" s="204" t="s">
        <v>619</v>
      </c>
      <c r="H2374" s="209" t="s">
        <v>621</v>
      </c>
      <c r="I2374" s="241">
        <v>45590</v>
      </c>
      <c r="J2374" s="253">
        <v>0</v>
      </c>
      <c r="K2374" s="214">
        <v>-1500</v>
      </c>
      <c r="L2374" s="250">
        <f t="shared" si="36"/>
        <v>1960100.8895909062</v>
      </c>
      <c r="M2374" s="270"/>
    </row>
    <row r="2375" spans="2:13" x14ac:dyDescent="0.25">
      <c r="B2375" s="46">
        <f>SUBTOTAL(103,$C$10:C2375)</f>
        <v>2366</v>
      </c>
      <c r="C2375" s="157" t="s">
        <v>625</v>
      </c>
      <c r="D2375" s="157" t="s">
        <v>608</v>
      </c>
      <c r="E2375" s="157"/>
      <c r="F2375" s="157"/>
      <c r="G2375" s="204" t="s">
        <v>641</v>
      </c>
      <c r="H2375" s="209" t="s">
        <v>642</v>
      </c>
      <c r="I2375" s="241">
        <v>45590</v>
      </c>
      <c r="J2375" s="253">
        <v>0</v>
      </c>
      <c r="K2375" s="214">
        <v>-9800</v>
      </c>
      <c r="L2375" s="250">
        <f t="shared" si="36"/>
        <v>1950300.8895909062</v>
      </c>
      <c r="M2375" s="270"/>
    </row>
    <row r="2376" spans="2:13" x14ac:dyDescent="0.25">
      <c r="B2376" s="46">
        <f>SUBTOTAL(103,$C$10:C2376)</f>
        <v>2367</v>
      </c>
      <c r="C2376" s="157" t="s">
        <v>1394</v>
      </c>
      <c r="D2376" s="157" t="s">
        <v>608</v>
      </c>
      <c r="E2376" s="157"/>
      <c r="F2376" s="157"/>
      <c r="G2376" s="204" t="s">
        <v>1187</v>
      </c>
      <c r="H2376" s="209" t="s">
        <v>1188</v>
      </c>
      <c r="I2376" s="241">
        <v>45590</v>
      </c>
      <c r="J2376" s="253">
        <v>0</v>
      </c>
      <c r="K2376" s="214">
        <v>-8400</v>
      </c>
      <c r="L2376" s="250">
        <f t="shared" si="36"/>
        <v>1941900.8895909062</v>
      </c>
      <c r="M2376" s="270"/>
    </row>
    <row r="2377" spans="2:13" x14ac:dyDescent="0.25">
      <c r="B2377" s="46">
        <f>SUBTOTAL(103,$C$10:C2377)</f>
        <v>2368</v>
      </c>
      <c r="C2377" s="157" t="s">
        <v>1148</v>
      </c>
      <c r="D2377" s="157" t="s">
        <v>608</v>
      </c>
      <c r="E2377" s="157"/>
      <c r="F2377" s="157"/>
      <c r="G2377" s="227" t="s">
        <v>1045</v>
      </c>
      <c r="H2377" s="208" t="s">
        <v>1046</v>
      </c>
      <c r="I2377" s="241">
        <v>45590</v>
      </c>
      <c r="J2377" s="253">
        <v>0</v>
      </c>
      <c r="K2377" s="214">
        <v>-14000</v>
      </c>
      <c r="L2377" s="250">
        <f t="shared" si="36"/>
        <v>1927900.8895909062</v>
      </c>
      <c r="M2377" s="270"/>
    </row>
    <row r="2378" spans="2:13" x14ac:dyDescent="0.25">
      <c r="B2378" s="46">
        <f>SUBTOTAL(103,$C$10:C2378)</f>
        <v>2369</v>
      </c>
      <c r="C2378" s="157" t="s">
        <v>598</v>
      </c>
      <c r="D2378" s="157" t="s">
        <v>607</v>
      </c>
      <c r="E2378" s="157"/>
      <c r="F2378" s="157"/>
      <c r="G2378" s="204" t="s">
        <v>581</v>
      </c>
      <c r="H2378" s="209" t="s">
        <v>620</v>
      </c>
      <c r="I2378" s="241">
        <v>45590</v>
      </c>
      <c r="J2378" s="253">
        <v>0</v>
      </c>
      <c r="K2378" s="214">
        <v>-15000</v>
      </c>
      <c r="L2378" s="250">
        <f t="shared" si="36"/>
        <v>1912900.8895909062</v>
      </c>
      <c r="M2378" s="270"/>
    </row>
    <row r="2379" spans="2:13" x14ac:dyDescent="0.25">
      <c r="B2379" s="46">
        <f>SUBTOTAL(103,$C$10:C2379)</f>
        <v>2370</v>
      </c>
      <c r="C2379" s="157" t="s">
        <v>598</v>
      </c>
      <c r="D2379" s="157" t="s">
        <v>607</v>
      </c>
      <c r="E2379" s="157"/>
      <c r="F2379" s="157"/>
      <c r="G2379" s="204" t="s">
        <v>581</v>
      </c>
      <c r="H2379" s="209" t="s">
        <v>620</v>
      </c>
      <c r="I2379" s="241">
        <v>45590</v>
      </c>
      <c r="J2379" s="253">
        <v>0</v>
      </c>
      <c r="K2379" s="214">
        <v>-2858.9660085029382</v>
      </c>
      <c r="L2379" s="250">
        <f t="shared" si="36"/>
        <v>1910041.9235824032</v>
      </c>
      <c r="M2379" s="270"/>
    </row>
    <row r="2380" spans="2:13" x14ac:dyDescent="0.25">
      <c r="B2380" s="46">
        <f>SUBTOTAL(103,$C$10:C2380)</f>
        <v>2371</v>
      </c>
      <c r="C2380" s="157" t="s">
        <v>598</v>
      </c>
      <c r="D2380" s="157" t="s">
        <v>607</v>
      </c>
      <c r="E2380" s="157"/>
      <c r="F2380" s="157"/>
      <c r="G2380" s="204" t="s">
        <v>1187</v>
      </c>
      <c r="H2380" s="209" t="s">
        <v>1188</v>
      </c>
      <c r="I2380" s="241">
        <v>45590</v>
      </c>
      <c r="J2380" s="253">
        <v>0</v>
      </c>
      <c r="K2380" s="214">
        <v>-2442.3440921684291</v>
      </c>
      <c r="L2380" s="250">
        <f t="shared" si="36"/>
        <v>1907599.5794902348</v>
      </c>
      <c r="M2380" s="270"/>
    </row>
    <row r="2381" spans="2:13" x14ac:dyDescent="0.25">
      <c r="B2381" s="46">
        <f>SUBTOTAL(103,$C$10:C2381)</f>
        <v>2372</v>
      </c>
      <c r="C2381" s="157" t="s">
        <v>598</v>
      </c>
      <c r="D2381" s="157" t="s">
        <v>607</v>
      </c>
      <c r="E2381" s="157"/>
      <c r="F2381" s="157"/>
      <c r="G2381" s="204" t="s">
        <v>579</v>
      </c>
      <c r="H2381" s="209" t="s">
        <v>580</v>
      </c>
      <c r="I2381" s="241">
        <v>45590</v>
      </c>
      <c r="J2381" s="253">
        <v>0</v>
      </c>
      <c r="K2381" s="214">
        <v>-2616.5339161004417</v>
      </c>
      <c r="L2381" s="250">
        <f t="shared" ref="L2381:L2444" si="37">J2381+L2380+K2381</f>
        <v>1904983.0455741344</v>
      </c>
      <c r="M2381" s="270"/>
    </row>
    <row r="2382" spans="2:13" x14ac:dyDescent="0.25">
      <c r="B2382" s="46">
        <f>SUBTOTAL(103,$C$10:C2382)</f>
        <v>2373</v>
      </c>
      <c r="C2382" s="157" t="s">
        <v>598</v>
      </c>
      <c r="D2382" s="157" t="s">
        <v>607</v>
      </c>
      <c r="E2382" s="157"/>
      <c r="F2382" s="157"/>
      <c r="G2382" s="204" t="s">
        <v>1043</v>
      </c>
      <c r="H2382" s="209" t="s">
        <v>1044</v>
      </c>
      <c r="I2382" s="241">
        <v>45590</v>
      </c>
      <c r="J2382" s="253">
        <v>0</v>
      </c>
      <c r="K2382" s="214">
        <v>-1182.1559832281907</v>
      </c>
      <c r="L2382" s="250">
        <f t="shared" si="37"/>
        <v>1903800.8895909062</v>
      </c>
      <c r="M2382" s="270"/>
    </row>
    <row r="2383" spans="2:13" x14ac:dyDescent="0.25">
      <c r="B2383" s="46">
        <f>SUBTOTAL(103,$C$10:C2383)</f>
        <v>2374</v>
      </c>
      <c r="C2383" s="157" t="s">
        <v>598</v>
      </c>
      <c r="D2383" s="157" t="s">
        <v>608</v>
      </c>
      <c r="E2383" s="157"/>
      <c r="F2383" s="157"/>
      <c r="G2383" s="204" t="s">
        <v>1187</v>
      </c>
      <c r="H2383" s="209" t="s">
        <v>1188</v>
      </c>
      <c r="I2383" s="241">
        <v>45590</v>
      </c>
      <c r="J2383" s="253">
        <v>0</v>
      </c>
      <c r="K2383" s="214">
        <v>-6300</v>
      </c>
      <c r="L2383" s="250">
        <f t="shared" si="37"/>
        <v>1897500.8895909062</v>
      </c>
      <c r="M2383" s="270"/>
    </row>
    <row r="2384" spans="2:13" x14ac:dyDescent="0.25">
      <c r="B2384" s="46">
        <f>SUBTOTAL(103,$C$10:C2384)</f>
        <v>2375</v>
      </c>
      <c r="C2384" s="157" t="s">
        <v>598</v>
      </c>
      <c r="D2384" s="157" t="s">
        <v>738</v>
      </c>
      <c r="E2384" s="157"/>
      <c r="F2384" s="157"/>
      <c r="G2384" s="204" t="s">
        <v>1043</v>
      </c>
      <c r="H2384" s="209" t="s">
        <v>1044</v>
      </c>
      <c r="I2384" s="241">
        <v>45590</v>
      </c>
      <c r="J2384" s="253">
        <v>0</v>
      </c>
      <c r="K2384" s="214">
        <v>-1000</v>
      </c>
      <c r="L2384" s="250">
        <f t="shared" si="37"/>
        <v>1896500.8895909062</v>
      </c>
      <c r="M2384" s="270"/>
    </row>
    <row r="2385" spans="2:13" x14ac:dyDescent="0.25">
      <c r="B2385" s="46">
        <f>SUBTOTAL(103,$C$10:C2385)</f>
        <v>2376</v>
      </c>
      <c r="C2385" s="157" t="s">
        <v>763</v>
      </c>
      <c r="D2385" s="157" t="s">
        <v>738</v>
      </c>
      <c r="E2385" s="157"/>
      <c r="F2385" s="157"/>
      <c r="G2385" s="204" t="s">
        <v>619</v>
      </c>
      <c r="H2385" s="209" t="s">
        <v>621</v>
      </c>
      <c r="I2385" s="241">
        <v>45590</v>
      </c>
      <c r="J2385" s="253">
        <v>0</v>
      </c>
      <c r="K2385" s="214">
        <v>-1500</v>
      </c>
      <c r="L2385" s="250">
        <f t="shared" si="37"/>
        <v>1895000.8895909062</v>
      </c>
      <c r="M2385" s="270"/>
    </row>
    <row r="2386" spans="2:13" x14ac:dyDescent="0.25">
      <c r="B2386" s="46">
        <f>SUBTOTAL(103,$C$10:C2386)</f>
        <v>2377</v>
      </c>
      <c r="C2386" s="157" t="s">
        <v>1114</v>
      </c>
      <c r="D2386" s="157" t="s">
        <v>648</v>
      </c>
      <c r="E2386" s="157"/>
      <c r="F2386" s="157"/>
      <c r="G2386" s="204" t="s">
        <v>585</v>
      </c>
      <c r="H2386" s="209" t="s">
        <v>586</v>
      </c>
      <c r="I2386" s="241">
        <v>45590</v>
      </c>
      <c r="J2386" s="253">
        <v>0</v>
      </c>
      <c r="K2386" s="214">
        <v>-12600</v>
      </c>
      <c r="L2386" s="250">
        <f t="shared" si="37"/>
        <v>1882400.8895909062</v>
      </c>
      <c r="M2386" s="270"/>
    </row>
    <row r="2387" spans="2:13" x14ac:dyDescent="0.25">
      <c r="B2387" s="46">
        <f>SUBTOTAL(103,$C$10:C2387)</f>
        <v>2378</v>
      </c>
      <c r="C2387" s="157" t="s">
        <v>600</v>
      </c>
      <c r="D2387" s="157" t="s">
        <v>608</v>
      </c>
      <c r="E2387" s="157"/>
      <c r="F2387" s="157"/>
      <c r="G2387" s="204" t="s">
        <v>1143</v>
      </c>
      <c r="H2387" s="209" t="s">
        <v>1144</v>
      </c>
      <c r="I2387" s="241">
        <v>45590</v>
      </c>
      <c r="J2387" s="253">
        <v>0</v>
      </c>
      <c r="K2387" s="214">
        <v>-33292</v>
      </c>
      <c r="L2387" s="250">
        <f t="shared" si="37"/>
        <v>1849108.8895909062</v>
      </c>
      <c r="M2387" s="270"/>
    </row>
    <row r="2388" spans="2:13" x14ac:dyDescent="0.25">
      <c r="B2388" s="46">
        <f>SUBTOTAL(103,$C$10:C2388)</f>
        <v>2379</v>
      </c>
      <c r="C2388" s="157" t="s">
        <v>682</v>
      </c>
      <c r="D2388" s="157" t="s">
        <v>608</v>
      </c>
      <c r="E2388" s="157"/>
      <c r="F2388" s="157"/>
      <c r="G2388" s="227" t="s">
        <v>1045</v>
      </c>
      <c r="H2388" s="208" t="s">
        <v>1046</v>
      </c>
      <c r="I2388" s="241">
        <v>45590</v>
      </c>
      <c r="J2388" s="253">
        <v>0</v>
      </c>
      <c r="K2388" s="214">
        <v>-2100</v>
      </c>
      <c r="L2388" s="250">
        <f t="shared" si="37"/>
        <v>1847008.8895909062</v>
      </c>
      <c r="M2388" s="270"/>
    </row>
    <row r="2389" spans="2:13" x14ac:dyDescent="0.25">
      <c r="B2389" s="46">
        <f>SUBTOTAL(103,$C$10:C2389)</f>
        <v>2380</v>
      </c>
      <c r="C2389" s="157" t="s">
        <v>601</v>
      </c>
      <c r="D2389" s="157" t="s">
        <v>648</v>
      </c>
      <c r="E2389" s="157"/>
      <c r="F2389" s="157"/>
      <c r="G2389" s="204" t="s">
        <v>1143</v>
      </c>
      <c r="H2389" s="209" t="s">
        <v>1144</v>
      </c>
      <c r="I2389" s="241">
        <v>45590</v>
      </c>
      <c r="J2389" s="253">
        <v>0</v>
      </c>
      <c r="K2389" s="214">
        <v>-14331</v>
      </c>
      <c r="L2389" s="250">
        <f t="shared" si="37"/>
        <v>1832677.8895909062</v>
      </c>
      <c r="M2389" s="270"/>
    </row>
    <row r="2390" spans="2:13" x14ac:dyDescent="0.25">
      <c r="B2390" s="46">
        <f>SUBTOTAL(103,$C$10:C2390)</f>
        <v>2381</v>
      </c>
      <c r="C2390" s="157" t="s">
        <v>601</v>
      </c>
      <c r="D2390" s="157" t="s">
        <v>765</v>
      </c>
      <c r="E2390" s="157"/>
      <c r="F2390" s="157"/>
      <c r="G2390" s="204" t="s">
        <v>1143</v>
      </c>
      <c r="H2390" s="209" t="s">
        <v>1144</v>
      </c>
      <c r="I2390" s="241">
        <v>45590</v>
      </c>
      <c r="J2390" s="253">
        <v>0</v>
      </c>
      <c r="K2390" s="214">
        <v>-23885</v>
      </c>
      <c r="L2390" s="250">
        <f t="shared" si="37"/>
        <v>1808792.8895909062</v>
      </c>
      <c r="M2390" s="270"/>
    </row>
    <row r="2391" spans="2:13" x14ac:dyDescent="0.25">
      <c r="B2391" s="46">
        <f>SUBTOTAL(103,$C$10:C2391)</f>
        <v>2382</v>
      </c>
      <c r="C2391" s="157" t="s">
        <v>665</v>
      </c>
      <c r="D2391" s="157" t="s">
        <v>648</v>
      </c>
      <c r="E2391" s="157"/>
      <c r="F2391" s="157"/>
      <c r="G2391" s="227" t="s">
        <v>1045</v>
      </c>
      <c r="H2391" s="208" t="s">
        <v>1046</v>
      </c>
      <c r="I2391" s="241">
        <v>45590</v>
      </c>
      <c r="J2391" s="253">
        <v>0</v>
      </c>
      <c r="K2391" s="214">
        <v>-26600</v>
      </c>
      <c r="L2391" s="250">
        <f t="shared" si="37"/>
        <v>1782192.8895909062</v>
      </c>
      <c r="M2391" s="270"/>
    </row>
    <row r="2392" spans="2:13" x14ac:dyDescent="0.25">
      <c r="B2392" s="46">
        <f>SUBTOTAL(103,$C$10:C2392)</f>
        <v>2383</v>
      </c>
      <c r="C2392" s="157" t="s">
        <v>728</v>
      </c>
      <c r="D2392" s="157" t="s">
        <v>648</v>
      </c>
      <c r="E2392" s="157"/>
      <c r="F2392" s="157"/>
      <c r="G2392" s="204" t="s">
        <v>1187</v>
      </c>
      <c r="H2392" s="209" t="s">
        <v>1188</v>
      </c>
      <c r="I2392" s="241">
        <v>45590</v>
      </c>
      <c r="J2392" s="253">
        <v>0</v>
      </c>
      <c r="K2392" s="214">
        <v>-2100</v>
      </c>
      <c r="L2392" s="250">
        <f t="shared" si="37"/>
        <v>1780092.8895909062</v>
      </c>
      <c r="M2392" s="270"/>
    </row>
    <row r="2393" spans="2:13" x14ac:dyDescent="0.25">
      <c r="B2393" s="46">
        <f>SUBTOTAL(103,$C$10:C2393)</f>
        <v>2384</v>
      </c>
      <c r="C2393" s="157" t="s">
        <v>728</v>
      </c>
      <c r="D2393" s="157" t="s">
        <v>607</v>
      </c>
      <c r="E2393" s="157"/>
      <c r="F2393" s="157"/>
      <c r="G2393" s="204" t="s">
        <v>1187</v>
      </c>
      <c r="H2393" s="209" t="s">
        <v>1188</v>
      </c>
      <c r="I2393" s="241">
        <v>45590</v>
      </c>
      <c r="J2393" s="253">
        <v>0</v>
      </c>
      <c r="K2393" s="214">
        <v>-5950.3050000000003</v>
      </c>
      <c r="L2393" s="250">
        <f t="shared" si="37"/>
        <v>1774142.5845909063</v>
      </c>
      <c r="M2393" s="270"/>
    </row>
    <row r="2394" spans="2:13" x14ac:dyDescent="0.25">
      <c r="B2394" s="46">
        <f>SUBTOTAL(103,$C$10:C2394)</f>
        <v>2385</v>
      </c>
      <c r="C2394" s="157" t="s">
        <v>1151</v>
      </c>
      <c r="D2394" s="157" t="s">
        <v>648</v>
      </c>
      <c r="E2394" s="157"/>
      <c r="F2394" s="157"/>
      <c r="G2394" s="204" t="s">
        <v>585</v>
      </c>
      <c r="H2394" s="209" t="s">
        <v>586</v>
      </c>
      <c r="I2394" s="241">
        <v>45590</v>
      </c>
      <c r="J2394" s="253">
        <v>0</v>
      </c>
      <c r="K2394" s="214">
        <v>-25200</v>
      </c>
      <c r="L2394" s="250">
        <f t="shared" si="37"/>
        <v>1748942.5845909063</v>
      </c>
      <c r="M2394" s="270"/>
    </row>
    <row r="2395" spans="2:13" x14ac:dyDescent="0.25">
      <c r="B2395" s="46">
        <f>SUBTOTAL(103,$C$10:C2395)</f>
        <v>2386</v>
      </c>
      <c r="C2395" s="157" t="s">
        <v>683</v>
      </c>
      <c r="D2395" s="157" t="s">
        <v>608</v>
      </c>
      <c r="E2395" s="157"/>
      <c r="F2395" s="157"/>
      <c r="G2395" s="204" t="s">
        <v>1143</v>
      </c>
      <c r="H2395" s="209" t="s">
        <v>1144</v>
      </c>
      <c r="I2395" s="241">
        <v>45590</v>
      </c>
      <c r="J2395" s="253">
        <v>0</v>
      </c>
      <c r="K2395" s="214">
        <v>-20160</v>
      </c>
      <c r="L2395" s="250">
        <f t="shared" si="37"/>
        <v>1728782.5845909063</v>
      </c>
      <c r="M2395" s="270"/>
    </row>
    <row r="2396" spans="2:13" x14ac:dyDescent="0.25">
      <c r="B2396" s="46">
        <f>SUBTOTAL(103,$C$10:C2396)</f>
        <v>2387</v>
      </c>
      <c r="C2396" s="157" t="s">
        <v>603</v>
      </c>
      <c r="D2396" s="157" t="s">
        <v>738</v>
      </c>
      <c r="E2396" s="157"/>
      <c r="F2396" s="157"/>
      <c r="G2396" s="204" t="s">
        <v>619</v>
      </c>
      <c r="H2396" s="209" t="s">
        <v>621</v>
      </c>
      <c r="I2396" s="241">
        <v>45590</v>
      </c>
      <c r="J2396" s="253">
        <v>0</v>
      </c>
      <c r="K2396" s="214">
        <v>-250</v>
      </c>
      <c r="L2396" s="250">
        <f t="shared" si="37"/>
        <v>1728532.5845909063</v>
      </c>
      <c r="M2396" s="270"/>
    </row>
    <row r="2397" spans="2:13" x14ac:dyDescent="0.25">
      <c r="B2397" s="46">
        <f>SUBTOTAL(103,$C$10:C2397)</f>
        <v>2388</v>
      </c>
      <c r="C2397" s="157" t="s">
        <v>694</v>
      </c>
      <c r="D2397" s="157" t="s">
        <v>608</v>
      </c>
      <c r="E2397" s="157"/>
      <c r="F2397" s="157"/>
      <c r="G2397" s="204" t="s">
        <v>641</v>
      </c>
      <c r="H2397" s="209" t="s">
        <v>642</v>
      </c>
      <c r="I2397" s="241">
        <v>45590</v>
      </c>
      <c r="J2397" s="253">
        <v>0</v>
      </c>
      <c r="K2397" s="214">
        <v>-10500</v>
      </c>
      <c r="L2397" s="250">
        <f t="shared" si="37"/>
        <v>1718032.5845909063</v>
      </c>
      <c r="M2397" s="270"/>
    </row>
    <row r="2398" spans="2:13" x14ac:dyDescent="0.25">
      <c r="B2398" s="46">
        <f>SUBTOTAL(103,$C$10:C2398)</f>
        <v>2389</v>
      </c>
      <c r="C2398" s="157" t="s">
        <v>694</v>
      </c>
      <c r="D2398" s="157" t="s">
        <v>608</v>
      </c>
      <c r="E2398" s="157"/>
      <c r="F2398" s="157"/>
      <c r="G2398" s="204" t="s">
        <v>1187</v>
      </c>
      <c r="H2398" s="209" t="s">
        <v>1188</v>
      </c>
      <c r="I2398" s="241">
        <v>45590</v>
      </c>
      <c r="J2398" s="253">
        <v>0</v>
      </c>
      <c r="K2398" s="214">
        <v>-16100</v>
      </c>
      <c r="L2398" s="250">
        <f t="shared" si="37"/>
        <v>1701932.5845909063</v>
      </c>
      <c r="M2398" s="270"/>
    </row>
    <row r="2399" spans="2:13" x14ac:dyDescent="0.25">
      <c r="B2399" s="46">
        <f>SUBTOTAL(103,$C$10:C2399)</f>
        <v>2390</v>
      </c>
      <c r="C2399" s="157" t="s">
        <v>1165</v>
      </c>
      <c r="D2399" s="157" t="s">
        <v>738</v>
      </c>
      <c r="E2399" s="157"/>
      <c r="F2399" s="157"/>
      <c r="G2399" s="204" t="s">
        <v>1043</v>
      </c>
      <c r="H2399" s="209" t="s">
        <v>1044</v>
      </c>
      <c r="I2399" s="241">
        <v>45590</v>
      </c>
      <c r="J2399" s="253">
        <v>0</v>
      </c>
      <c r="K2399" s="214">
        <v>-500</v>
      </c>
      <c r="L2399" s="250">
        <f t="shared" si="37"/>
        <v>1701432.5845909063</v>
      </c>
      <c r="M2399" s="270"/>
    </row>
    <row r="2400" spans="2:13" x14ac:dyDescent="0.25">
      <c r="B2400" s="46">
        <f>SUBTOTAL(103,$C$10:C2400)</f>
        <v>2391</v>
      </c>
      <c r="C2400" s="157" t="s">
        <v>843</v>
      </c>
      <c r="D2400" s="157" t="s">
        <v>1173</v>
      </c>
      <c r="E2400" s="157"/>
      <c r="F2400" s="157"/>
      <c r="G2400" s="227" t="s">
        <v>700</v>
      </c>
      <c r="H2400" s="209" t="s">
        <v>439</v>
      </c>
      <c r="I2400" s="241">
        <v>45596</v>
      </c>
      <c r="J2400" s="253">
        <v>0</v>
      </c>
      <c r="K2400" s="214">
        <v>-650</v>
      </c>
      <c r="L2400" s="250">
        <f t="shared" si="37"/>
        <v>1700782.5845909063</v>
      </c>
      <c r="M2400" s="270"/>
    </row>
    <row r="2401" spans="2:13" x14ac:dyDescent="0.25">
      <c r="B2401" s="46">
        <f>SUBTOTAL(103,$C$10:C2401)</f>
        <v>2392</v>
      </c>
      <c r="C2401" s="157" t="s">
        <v>843</v>
      </c>
      <c r="D2401" s="157" t="s">
        <v>1173</v>
      </c>
      <c r="E2401" s="157"/>
      <c r="F2401" s="157"/>
      <c r="G2401" s="220"/>
      <c r="H2401" s="221" t="s">
        <v>437</v>
      </c>
      <c r="I2401" s="241">
        <v>45596</v>
      </c>
      <c r="J2401" s="253">
        <v>0</v>
      </c>
      <c r="K2401" s="214">
        <v>-650</v>
      </c>
      <c r="L2401" s="250">
        <f t="shared" si="37"/>
        <v>1700132.5845909063</v>
      </c>
      <c r="M2401" s="270"/>
    </row>
    <row r="2402" spans="2:13" x14ac:dyDescent="0.25">
      <c r="B2402" s="46">
        <f>SUBTOTAL(103,$C$10:C2402)</f>
        <v>2393</v>
      </c>
      <c r="C2402" s="157" t="s">
        <v>843</v>
      </c>
      <c r="D2402" s="157" t="s">
        <v>1173</v>
      </c>
      <c r="E2402" s="157"/>
      <c r="F2402" s="157"/>
      <c r="G2402" s="212" t="s">
        <v>1050</v>
      </c>
      <c r="H2402" s="209" t="s">
        <v>442</v>
      </c>
      <c r="I2402" s="241">
        <v>45596</v>
      </c>
      <c r="J2402" s="253">
        <v>0</v>
      </c>
      <c r="K2402" s="214">
        <v>-650</v>
      </c>
      <c r="L2402" s="250">
        <f t="shared" si="37"/>
        <v>1699482.5845909063</v>
      </c>
      <c r="M2402" s="270"/>
    </row>
    <row r="2403" spans="2:13" x14ac:dyDescent="0.25">
      <c r="B2403" s="46">
        <f>SUBTOTAL(103,$C$10:C2403)</f>
        <v>2394</v>
      </c>
      <c r="C2403" s="157" t="s">
        <v>843</v>
      </c>
      <c r="D2403" s="157" t="s">
        <v>1400</v>
      </c>
      <c r="E2403" s="157"/>
      <c r="F2403" s="157"/>
      <c r="G2403" s="204" t="s">
        <v>619</v>
      </c>
      <c r="H2403" s="209" t="s">
        <v>621</v>
      </c>
      <c r="I2403" s="241">
        <v>45596</v>
      </c>
      <c r="J2403" s="253">
        <v>0</v>
      </c>
      <c r="K2403" s="214">
        <v>-650</v>
      </c>
      <c r="L2403" s="250">
        <f t="shared" si="37"/>
        <v>1698832.5845909063</v>
      </c>
      <c r="M2403" s="270"/>
    </row>
    <row r="2404" spans="2:13" x14ac:dyDescent="0.25">
      <c r="B2404" s="46">
        <f>SUBTOTAL(103,$C$10:C2404)</f>
        <v>2395</v>
      </c>
      <c r="C2404" s="157" t="s">
        <v>843</v>
      </c>
      <c r="D2404" s="157" t="s">
        <v>1401</v>
      </c>
      <c r="E2404" s="157"/>
      <c r="F2404" s="157"/>
      <c r="G2404" s="204" t="s">
        <v>619</v>
      </c>
      <c r="H2404" s="209" t="s">
        <v>621</v>
      </c>
      <c r="I2404" s="241">
        <v>45596</v>
      </c>
      <c r="J2404" s="253">
        <v>0</v>
      </c>
      <c r="K2404" s="214">
        <v>-3500</v>
      </c>
      <c r="L2404" s="250">
        <f t="shared" si="37"/>
        <v>1695332.5845909063</v>
      </c>
      <c r="M2404" s="270"/>
    </row>
    <row r="2405" spans="2:13" x14ac:dyDescent="0.25">
      <c r="B2405" s="46">
        <f>SUBTOTAL(103,$C$10:C2405)</f>
        <v>2396</v>
      </c>
      <c r="C2405" s="157" t="s">
        <v>843</v>
      </c>
      <c r="D2405" s="157" t="s">
        <v>1173</v>
      </c>
      <c r="E2405" s="157"/>
      <c r="F2405" s="157"/>
      <c r="G2405" s="212" t="s">
        <v>1050</v>
      </c>
      <c r="H2405" s="209" t="s">
        <v>442</v>
      </c>
      <c r="I2405" s="241">
        <v>45596</v>
      </c>
      <c r="J2405" s="253">
        <v>0</v>
      </c>
      <c r="K2405" s="214">
        <v>-650</v>
      </c>
      <c r="L2405" s="250">
        <f t="shared" si="37"/>
        <v>1694682.5845909063</v>
      </c>
      <c r="M2405" s="270"/>
    </row>
    <row r="2406" spans="2:13" x14ac:dyDescent="0.25">
      <c r="B2406" s="46">
        <f>SUBTOTAL(103,$C$10:C2406)</f>
        <v>2397</v>
      </c>
      <c r="C2406" s="157" t="s">
        <v>843</v>
      </c>
      <c r="D2406" s="157" t="s">
        <v>1173</v>
      </c>
      <c r="E2406" s="157"/>
      <c r="F2406" s="157"/>
      <c r="G2406" s="227" t="s">
        <v>700</v>
      </c>
      <c r="H2406" s="209" t="s">
        <v>439</v>
      </c>
      <c r="I2406" s="241">
        <v>45596</v>
      </c>
      <c r="J2406" s="253">
        <v>0</v>
      </c>
      <c r="K2406" s="214">
        <v>-650</v>
      </c>
      <c r="L2406" s="250">
        <f t="shared" si="37"/>
        <v>1694032.5845909063</v>
      </c>
      <c r="M2406" s="270"/>
    </row>
    <row r="2407" spans="2:13" x14ac:dyDescent="0.25">
      <c r="B2407" s="46">
        <f>SUBTOTAL(103,$C$10:C2407)</f>
        <v>2398</v>
      </c>
      <c r="C2407" s="157" t="s">
        <v>843</v>
      </c>
      <c r="D2407" s="157" t="s">
        <v>1173</v>
      </c>
      <c r="E2407" s="157"/>
      <c r="F2407" s="157"/>
      <c r="G2407" s="220"/>
      <c r="H2407" s="221" t="s">
        <v>437</v>
      </c>
      <c r="I2407" s="241">
        <v>45596</v>
      </c>
      <c r="J2407" s="253">
        <v>0</v>
      </c>
      <c r="K2407" s="214">
        <v>-650</v>
      </c>
      <c r="L2407" s="250">
        <f t="shared" si="37"/>
        <v>1693382.5845909063</v>
      </c>
      <c r="M2407" s="270"/>
    </row>
    <row r="2408" spans="2:13" x14ac:dyDescent="0.25">
      <c r="B2408" s="46">
        <f>SUBTOTAL(103,$C$10:C2408)</f>
        <v>2399</v>
      </c>
      <c r="C2408" s="157" t="s">
        <v>596</v>
      </c>
      <c r="D2408" s="157" t="s">
        <v>607</v>
      </c>
      <c r="E2408" s="157"/>
      <c r="F2408" s="157"/>
      <c r="G2408" s="204" t="s">
        <v>581</v>
      </c>
      <c r="H2408" s="209" t="s">
        <v>620</v>
      </c>
      <c r="I2408" s="241">
        <v>45597</v>
      </c>
      <c r="J2408" s="253">
        <v>0</v>
      </c>
      <c r="K2408" s="214">
        <v>-7586.0780000000004</v>
      </c>
      <c r="L2408" s="250">
        <f t="shared" si="37"/>
        <v>1685796.5065909063</v>
      </c>
      <c r="M2408" s="270"/>
    </row>
    <row r="2409" spans="2:13" x14ac:dyDescent="0.25">
      <c r="B2409" s="46">
        <f>SUBTOTAL(103,$C$10:C2409)</f>
        <v>2400</v>
      </c>
      <c r="C2409" s="157" t="s">
        <v>1266</v>
      </c>
      <c r="D2409" s="157" t="s">
        <v>738</v>
      </c>
      <c r="E2409" s="157"/>
      <c r="F2409" s="157"/>
      <c r="G2409" s="204" t="s">
        <v>619</v>
      </c>
      <c r="H2409" s="209" t="s">
        <v>621</v>
      </c>
      <c r="I2409" s="241">
        <v>45597</v>
      </c>
      <c r="J2409" s="253">
        <v>0</v>
      </c>
      <c r="K2409" s="214">
        <v>-1000</v>
      </c>
      <c r="L2409" s="250">
        <f t="shared" si="37"/>
        <v>1684796.5065909063</v>
      </c>
      <c r="M2409" s="270"/>
    </row>
    <row r="2410" spans="2:13" x14ac:dyDescent="0.25">
      <c r="B2410" s="46">
        <f>SUBTOTAL(103,$C$10:C2410)</f>
        <v>2401</v>
      </c>
      <c r="C2410" s="157" t="s">
        <v>1266</v>
      </c>
      <c r="D2410" s="157" t="s">
        <v>607</v>
      </c>
      <c r="E2410" s="157"/>
      <c r="F2410" s="157"/>
      <c r="G2410" s="204" t="s">
        <v>619</v>
      </c>
      <c r="H2410" s="209" t="s">
        <v>621</v>
      </c>
      <c r="I2410" s="241">
        <v>45597</v>
      </c>
      <c r="J2410" s="253">
        <v>0</v>
      </c>
      <c r="K2410" s="214">
        <v>-4500</v>
      </c>
      <c r="L2410" s="250">
        <f t="shared" si="37"/>
        <v>1680296.5065909063</v>
      </c>
      <c r="M2410" s="270"/>
    </row>
    <row r="2411" spans="2:13" x14ac:dyDescent="0.25">
      <c r="B2411" s="46">
        <f>SUBTOTAL(103,$C$10:C2411)</f>
        <v>2402</v>
      </c>
      <c r="C2411" s="157" t="s">
        <v>812</v>
      </c>
      <c r="D2411" s="157" t="s">
        <v>608</v>
      </c>
      <c r="E2411" s="157"/>
      <c r="F2411" s="157"/>
      <c r="G2411" s="204" t="s">
        <v>1143</v>
      </c>
      <c r="H2411" s="209" t="s">
        <v>1144</v>
      </c>
      <c r="I2411" s="241">
        <v>45597</v>
      </c>
      <c r="J2411" s="253">
        <v>0</v>
      </c>
      <c r="K2411" s="214">
        <v>-21720</v>
      </c>
      <c r="L2411" s="250">
        <f t="shared" si="37"/>
        <v>1658576.5065909063</v>
      </c>
      <c r="M2411" s="270"/>
    </row>
    <row r="2412" spans="2:13" x14ac:dyDescent="0.25">
      <c r="B2412" s="46">
        <f>SUBTOTAL(103,$C$10:C2412)</f>
        <v>2403</v>
      </c>
      <c r="C2412" s="157" t="s">
        <v>736</v>
      </c>
      <c r="D2412" s="157" t="s">
        <v>738</v>
      </c>
      <c r="E2412" s="157"/>
      <c r="F2412" s="157"/>
      <c r="G2412" s="204" t="s">
        <v>619</v>
      </c>
      <c r="H2412" s="209" t="s">
        <v>621</v>
      </c>
      <c r="I2412" s="241">
        <v>45597</v>
      </c>
      <c r="J2412" s="253">
        <v>0</v>
      </c>
      <c r="K2412" s="214">
        <v>-1500</v>
      </c>
      <c r="L2412" s="250">
        <f t="shared" si="37"/>
        <v>1657076.5065909063</v>
      </c>
      <c r="M2412" s="270"/>
    </row>
    <row r="2413" spans="2:13" x14ac:dyDescent="0.25">
      <c r="B2413" s="46">
        <f>SUBTOTAL(103,$C$10:C2413)</f>
        <v>2404</v>
      </c>
      <c r="C2413" s="157" t="s">
        <v>625</v>
      </c>
      <c r="D2413" s="157" t="s">
        <v>608</v>
      </c>
      <c r="E2413" s="157"/>
      <c r="F2413" s="157"/>
      <c r="G2413" s="204" t="s">
        <v>641</v>
      </c>
      <c r="H2413" s="209" t="s">
        <v>642</v>
      </c>
      <c r="I2413" s="241">
        <v>45597</v>
      </c>
      <c r="J2413" s="253">
        <v>0</v>
      </c>
      <c r="K2413" s="214">
        <v>-19482</v>
      </c>
      <c r="L2413" s="250">
        <f t="shared" si="37"/>
        <v>1637594.5065909063</v>
      </c>
      <c r="M2413" s="270"/>
    </row>
    <row r="2414" spans="2:13" x14ac:dyDescent="0.25">
      <c r="B2414" s="46">
        <f>SUBTOTAL(103,$C$10:C2414)</f>
        <v>2405</v>
      </c>
      <c r="C2414" s="157" t="s">
        <v>1394</v>
      </c>
      <c r="D2414" s="157" t="s">
        <v>608</v>
      </c>
      <c r="E2414" s="157"/>
      <c r="F2414" s="157"/>
      <c r="G2414" s="204" t="s">
        <v>1187</v>
      </c>
      <c r="H2414" s="209" t="s">
        <v>1188</v>
      </c>
      <c r="I2414" s="241">
        <v>45597</v>
      </c>
      <c r="J2414" s="253">
        <v>0</v>
      </c>
      <c r="K2414" s="214">
        <v>-9600</v>
      </c>
      <c r="L2414" s="250">
        <f t="shared" si="37"/>
        <v>1627994.5065909063</v>
      </c>
      <c r="M2414" s="270"/>
    </row>
    <row r="2415" spans="2:13" x14ac:dyDescent="0.25">
      <c r="B2415" s="46">
        <f>SUBTOTAL(103,$C$10:C2415)</f>
        <v>2406</v>
      </c>
      <c r="C2415" s="157" t="s">
        <v>1286</v>
      </c>
      <c r="D2415" s="157" t="s">
        <v>607</v>
      </c>
      <c r="E2415" s="157"/>
      <c r="F2415" s="157"/>
      <c r="G2415" s="204" t="s">
        <v>591</v>
      </c>
      <c r="H2415" s="209" t="s">
        <v>592</v>
      </c>
      <c r="I2415" s="241">
        <v>45597</v>
      </c>
      <c r="J2415" s="253">
        <v>0</v>
      </c>
      <c r="K2415" s="214">
        <v>-8778.3950000000004</v>
      </c>
      <c r="L2415" s="250">
        <f t="shared" si="37"/>
        <v>1619216.1115909063</v>
      </c>
      <c r="M2415" s="270"/>
    </row>
    <row r="2416" spans="2:13" x14ac:dyDescent="0.25">
      <c r="B2416" s="46">
        <f>SUBTOTAL(103,$C$10:C2416)</f>
        <v>2407</v>
      </c>
      <c r="C2416" s="157" t="s">
        <v>1148</v>
      </c>
      <c r="D2416" s="157" t="s">
        <v>608</v>
      </c>
      <c r="E2416" s="157"/>
      <c r="F2416" s="157"/>
      <c r="G2416" s="227" t="s">
        <v>1045</v>
      </c>
      <c r="H2416" s="208" t="s">
        <v>1046</v>
      </c>
      <c r="I2416" s="241">
        <v>45597</v>
      </c>
      <c r="J2416" s="253">
        <v>0</v>
      </c>
      <c r="K2416" s="214">
        <v>-9800</v>
      </c>
      <c r="L2416" s="250">
        <f t="shared" si="37"/>
        <v>1609416.1115909063</v>
      </c>
      <c r="M2416" s="270"/>
    </row>
    <row r="2417" spans="2:13" x14ac:dyDescent="0.25">
      <c r="B2417" s="46">
        <f>SUBTOTAL(103,$C$10:C2417)</f>
        <v>2408</v>
      </c>
      <c r="C2417" s="157" t="s">
        <v>598</v>
      </c>
      <c r="D2417" s="157" t="s">
        <v>607</v>
      </c>
      <c r="E2417" s="157"/>
      <c r="F2417" s="157"/>
      <c r="G2417" s="204" t="s">
        <v>581</v>
      </c>
      <c r="H2417" s="209" t="s">
        <v>620</v>
      </c>
      <c r="I2417" s="241">
        <v>45597</v>
      </c>
      <c r="J2417" s="253">
        <v>0</v>
      </c>
      <c r="K2417" s="214">
        <v>-15000</v>
      </c>
      <c r="L2417" s="250">
        <f t="shared" si="37"/>
        <v>1594416.1115909063</v>
      </c>
      <c r="M2417" s="270"/>
    </row>
    <row r="2418" spans="2:13" x14ac:dyDescent="0.25">
      <c r="B2418" s="46">
        <f>SUBTOTAL(103,$C$10:C2418)</f>
        <v>2409</v>
      </c>
      <c r="C2418" s="157" t="s">
        <v>598</v>
      </c>
      <c r="D2418" s="157" t="s">
        <v>607</v>
      </c>
      <c r="E2418" s="157"/>
      <c r="F2418" s="157"/>
      <c r="G2418" s="204" t="s">
        <v>1187</v>
      </c>
      <c r="H2418" s="209" t="s">
        <v>1188</v>
      </c>
      <c r="I2418" s="241">
        <v>45597</v>
      </c>
      <c r="J2418" s="253">
        <v>0</v>
      </c>
      <c r="K2418" s="214">
        <v>-2881.2758474555631</v>
      </c>
      <c r="L2418" s="250">
        <f t="shared" si="37"/>
        <v>1591534.8357434508</v>
      </c>
      <c r="M2418" s="270"/>
    </row>
    <row r="2419" spans="2:13" x14ac:dyDescent="0.25">
      <c r="B2419" s="46">
        <f>SUBTOTAL(103,$C$10:C2419)</f>
        <v>2410</v>
      </c>
      <c r="C2419" s="157" t="s">
        <v>598</v>
      </c>
      <c r="D2419" s="157" t="s">
        <v>607</v>
      </c>
      <c r="E2419" s="157"/>
      <c r="F2419" s="157"/>
      <c r="G2419" s="204" t="s">
        <v>579</v>
      </c>
      <c r="H2419" s="209" t="s">
        <v>580</v>
      </c>
      <c r="I2419" s="241">
        <v>45597</v>
      </c>
      <c r="J2419" s="253">
        <v>0</v>
      </c>
      <c r="K2419" s="214">
        <v>-2574.1076635782201</v>
      </c>
      <c r="L2419" s="250">
        <f t="shared" si="37"/>
        <v>1588960.7280798727</v>
      </c>
      <c r="M2419" s="270"/>
    </row>
    <row r="2420" spans="2:13" x14ac:dyDescent="0.25">
      <c r="B2420" s="46">
        <f>SUBTOTAL(103,$C$10:C2420)</f>
        <v>2411</v>
      </c>
      <c r="C2420" s="157" t="s">
        <v>598</v>
      </c>
      <c r="D2420" s="157" t="s">
        <v>607</v>
      </c>
      <c r="E2420" s="157"/>
      <c r="F2420" s="157"/>
      <c r="G2420" s="204" t="s">
        <v>581</v>
      </c>
      <c r="H2420" s="209" t="s">
        <v>620</v>
      </c>
      <c r="I2420" s="241">
        <v>45597</v>
      </c>
      <c r="J2420" s="253">
        <v>0</v>
      </c>
      <c r="K2420" s="214">
        <v>-1985.9687423750142</v>
      </c>
      <c r="L2420" s="250">
        <f t="shared" si="37"/>
        <v>1586974.7593374976</v>
      </c>
      <c r="M2420" s="270"/>
    </row>
    <row r="2421" spans="2:13" x14ac:dyDescent="0.25">
      <c r="B2421" s="46">
        <f>SUBTOTAL(103,$C$10:C2421)</f>
        <v>2412</v>
      </c>
      <c r="C2421" s="157" t="s">
        <v>598</v>
      </c>
      <c r="D2421" s="157" t="s">
        <v>607</v>
      </c>
      <c r="E2421" s="157"/>
      <c r="F2421" s="157"/>
      <c r="G2421" s="204" t="s">
        <v>1043</v>
      </c>
      <c r="H2421" s="209" t="s">
        <v>1044</v>
      </c>
      <c r="I2421" s="241">
        <v>45597</v>
      </c>
      <c r="J2421" s="253">
        <v>0</v>
      </c>
      <c r="K2421" s="214">
        <v>-1658.6477465912026</v>
      </c>
      <c r="L2421" s="250">
        <f t="shared" si="37"/>
        <v>1585316.1115909065</v>
      </c>
      <c r="M2421" s="270"/>
    </row>
    <row r="2422" spans="2:13" x14ac:dyDescent="0.25">
      <c r="B2422" s="46">
        <f>SUBTOTAL(103,$C$10:C2422)</f>
        <v>2413</v>
      </c>
      <c r="C2422" s="157" t="s">
        <v>598</v>
      </c>
      <c r="D2422" s="157" t="s">
        <v>608</v>
      </c>
      <c r="E2422" s="157"/>
      <c r="F2422" s="157"/>
      <c r="G2422" s="204" t="s">
        <v>1187</v>
      </c>
      <c r="H2422" s="209" t="s">
        <v>1188</v>
      </c>
      <c r="I2422" s="241">
        <v>45597</v>
      </c>
      <c r="J2422" s="253">
        <v>0</v>
      </c>
      <c r="K2422" s="214">
        <v>-6300</v>
      </c>
      <c r="L2422" s="250">
        <f t="shared" si="37"/>
        <v>1579016.1115909065</v>
      </c>
      <c r="M2422" s="270"/>
    </row>
    <row r="2423" spans="2:13" x14ac:dyDescent="0.25">
      <c r="B2423" s="46">
        <f>SUBTOTAL(103,$C$10:C2423)</f>
        <v>2414</v>
      </c>
      <c r="C2423" s="157" t="s">
        <v>598</v>
      </c>
      <c r="D2423" s="157" t="s">
        <v>738</v>
      </c>
      <c r="E2423" s="157"/>
      <c r="F2423" s="157"/>
      <c r="G2423" s="204" t="s">
        <v>1043</v>
      </c>
      <c r="H2423" s="209" t="s">
        <v>1044</v>
      </c>
      <c r="I2423" s="241">
        <v>45597</v>
      </c>
      <c r="J2423" s="253">
        <v>0</v>
      </c>
      <c r="K2423" s="214">
        <v>-1000</v>
      </c>
      <c r="L2423" s="250">
        <f t="shared" si="37"/>
        <v>1578016.1115909065</v>
      </c>
      <c r="M2423" s="270"/>
    </row>
    <row r="2424" spans="2:13" x14ac:dyDescent="0.25">
      <c r="B2424" s="46">
        <f>SUBTOTAL(103,$C$10:C2424)</f>
        <v>2415</v>
      </c>
      <c r="C2424" s="157" t="s">
        <v>763</v>
      </c>
      <c r="D2424" s="157" t="s">
        <v>738</v>
      </c>
      <c r="E2424" s="157"/>
      <c r="F2424" s="157"/>
      <c r="G2424" s="204" t="s">
        <v>619</v>
      </c>
      <c r="H2424" s="209" t="s">
        <v>621</v>
      </c>
      <c r="I2424" s="241">
        <v>45597</v>
      </c>
      <c r="J2424" s="253">
        <v>0</v>
      </c>
      <c r="K2424" s="214">
        <v>-1450</v>
      </c>
      <c r="L2424" s="250">
        <f t="shared" si="37"/>
        <v>1576566.1115909065</v>
      </c>
      <c r="M2424" s="270"/>
    </row>
    <row r="2425" spans="2:13" x14ac:dyDescent="0.25">
      <c r="B2425" s="46">
        <f>SUBTOTAL(103,$C$10:C2425)</f>
        <v>2416</v>
      </c>
      <c r="C2425" s="157" t="s">
        <v>678</v>
      </c>
      <c r="D2425" s="157" t="s">
        <v>703</v>
      </c>
      <c r="E2425" s="157"/>
      <c r="F2425" s="157"/>
      <c r="G2425" s="204" t="s">
        <v>641</v>
      </c>
      <c r="H2425" s="209" t="s">
        <v>642</v>
      </c>
      <c r="I2425" s="241">
        <v>45597</v>
      </c>
      <c r="J2425" s="253">
        <v>0</v>
      </c>
      <c r="K2425" s="214">
        <v>-30000</v>
      </c>
      <c r="L2425" s="250">
        <f t="shared" si="37"/>
        <v>1546566.1115909065</v>
      </c>
      <c r="M2425" s="270"/>
    </row>
    <row r="2426" spans="2:13" x14ac:dyDescent="0.25">
      <c r="B2426" s="46">
        <f>SUBTOTAL(103,$C$10:C2426)</f>
        <v>2417</v>
      </c>
      <c r="C2426" s="157" t="s">
        <v>600</v>
      </c>
      <c r="D2426" s="157" t="s">
        <v>608</v>
      </c>
      <c r="E2426" s="157"/>
      <c r="F2426" s="157"/>
      <c r="G2426" s="204" t="s">
        <v>1143</v>
      </c>
      <c r="H2426" s="209" t="s">
        <v>1144</v>
      </c>
      <c r="I2426" s="241">
        <v>45597</v>
      </c>
      <c r="J2426" s="253">
        <v>0</v>
      </c>
      <c r="K2426" s="214">
        <v>-25240</v>
      </c>
      <c r="L2426" s="250">
        <f t="shared" si="37"/>
        <v>1521326.1115909065</v>
      </c>
      <c r="M2426" s="270"/>
    </row>
    <row r="2427" spans="2:13" x14ac:dyDescent="0.25">
      <c r="B2427" s="46">
        <f>SUBTOTAL(103,$C$10:C2427)</f>
        <v>2418</v>
      </c>
      <c r="C2427" s="157" t="s">
        <v>682</v>
      </c>
      <c r="D2427" s="157" t="s">
        <v>608</v>
      </c>
      <c r="E2427" s="157"/>
      <c r="F2427" s="157"/>
      <c r="G2427" s="227" t="s">
        <v>1045</v>
      </c>
      <c r="H2427" s="208" t="s">
        <v>1046</v>
      </c>
      <c r="I2427" s="241">
        <v>45597</v>
      </c>
      <c r="J2427" s="253">
        <v>0</v>
      </c>
      <c r="K2427" s="214">
        <v>-2100</v>
      </c>
      <c r="L2427" s="250">
        <f t="shared" si="37"/>
        <v>1519226.1115909065</v>
      </c>
      <c r="M2427" s="270"/>
    </row>
    <row r="2428" spans="2:13" x14ac:dyDescent="0.25">
      <c r="B2428" s="46">
        <f>SUBTOTAL(103,$C$10:C2428)</f>
        <v>2419</v>
      </c>
      <c r="C2428" s="157" t="s">
        <v>601</v>
      </c>
      <c r="D2428" s="157" t="s">
        <v>648</v>
      </c>
      <c r="E2428" s="157"/>
      <c r="F2428" s="157"/>
      <c r="G2428" s="204" t="s">
        <v>1143</v>
      </c>
      <c r="H2428" s="209" t="s">
        <v>1144</v>
      </c>
      <c r="I2428" s="241">
        <v>45597</v>
      </c>
      <c r="J2428" s="253">
        <v>0</v>
      </c>
      <c r="K2428" s="214">
        <v>-5331</v>
      </c>
      <c r="L2428" s="250">
        <f t="shared" si="37"/>
        <v>1513895.1115909065</v>
      </c>
      <c r="M2428" s="270"/>
    </row>
    <row r="2429" spans="2:13" x14ac:dyDescent="0.25">
      <c r="B2429" s="46">
        <f>SUBTOTAL(103,$C$10:C2429)</f>
        <v>2420</v>
      </c>
      <c r="C2429" s="157" t="s">
        <v>665</v>
      </c>
      <c r="D2429" s="157" t="s">
        <v>648</v>
      </c>
      <c r="E2429" s="157"/>
      <c r="F2429" s="157"/>
      <c r="G2429" s="227" t="s">
        <v>1045</v>
      </c>
      <c r="H2429" s="208" t="s">
        <v>1046</v>
      </c>
      <c r="I2429" s="241">
        <v>45597</v>
      </c>
      <c r="J2429" s="253">
        <v>0</v>
      </c>
      <c r="K2429" s="214">
        <v>-24500</v>
      </c>
      <c r="L2429" s="250">
        <f t="shared" si="37"/>
        <v>1489395.1115909065</v>
      </c>
      <c r="M2429" s="270"/>
    </row>
    <row r="2430" spans="2:13" x14ac:dyDescent="0.25">
      <c r="B2430" s="46">
        <f>SUBTOTAL(103,$C$10:C2430)</f>
        <v>2421</v>
      </c>
      <c r="C2430" s="157" t="s">
        <v>722</v>
      </c>
      <c r="D2430" s="157" t="s">
        <v>703</v>
      </c>
      <c r="E2430" s="157"/>
      <c r="F2430" s="157"/>
      <c r="G2430" s="204" t="s">
        <v>641</v>
      </c>
      <c r="H2430" s="209" t="s">
        <v>642</v>
      </c>
      <c r="I2430" s="241">
        <v>45597</v>
      </c>
      <c r="J2430" s="253">
        <v>0</v>
      </c>
      <c r="K2430" s="214">
        <v>-25000</v>
      </c>
      <c r="L2430" s="250">
        <f t="shared" si="37"/>
        <v>1464395.1115909065</v>
      </c>
      <c r="M2430" s="270"/>
    </row>
    <row r="2431" spans="2:13" x14ac:dyDescent="0.25">
      <c r="B2431" s="46">
        <f>SUBTOTAL(103,$C$10:C2431)</f>
        <v>2422</v>
      </c>
      <c r="C2431" s="157" t="s">
        <v>728</v>
      </c>
      <c r="D2431" s="157" t="s">
        <v>648</v>
      </c>
      <c r="E2431" s="157"/>
      <c r="F2431" s="157"/>
      <c r="G2431" s="204" t="s">
        <v>1187</v>
      </c>
      <c r="H2431" s="209" t="s">
        <v>1188</v>
      </c>
      <c r="I2431" s="241">
        <v>45597</v>
      </c>
      <c r="J2431" s="253">
        <v>0</v>
      </c>
      <c r="K2431" s="214">
        <v>-4200</v>
      </c>
      <c r="L2431" s="250">
        <f t="shared" si="37"/>
        <v>1460195.1115909065</v>
      </c>
      <c r="M2431" s="270"/>
    </row>
    <row r="2432" spans="2:13" x14ac:dyDescent="0.25">
      <c r="B2432" s="46">
        <f>SUBTOTAL(103,$C$10:C2432)</f>
        <v>2423</v>
      </c>
      <c r="C2432" s="157" t="s">
        <v>1151</v>
      </c>
      <c r="D2432" s="157" t="s">
        <v>648</v>
      </c>
      <c r="E2432" s="157"/>
      <c r="F2432" s="157"/>
      <c r="G2432" s="204" t="s">
        <v>585</v>
      </c>
      <c r="H2432" s="209" t="s">
        <v>586</v>
      </c>
      <c r="I2432" s="241">
        <v>45597</v>
      </c>
      <c r="J2432" s="253">
        <v>0</v>
      </c>
      <c r="K2432" s="214">
        <v>-25200</v>
      </c>
      <c r="L2432" s="250">
        <f t="shared" si="37"/>
        <v>1434995.1115909065</v>
      </c>
      <c r="M2432" s="270"/>
    </row>
    <row r="2433" spans="2:13" x14ac:dyDescent="0.25">
      <c r="B2433" s="46">
        <f>SUBTOTAL(103,$C$10:C2433)</f>
        <v>2424</v>
      </c>
      <c r="C2433" s="157" t="s">
        <v>683</v>
      </c>
      <c r="D2433" s="157" t="s">
        <v>608</v>
      </c>
      <c r="E2433" s="157"/>
      <c r="F2433" s="157"/>
      <c r="G2433" s="204" t="s">
        <v>1143</v>
      </c>
      <c r="H2433" s="209" t="s">
        <v>1144</v>
      </c>
      <c r="I2433" s="241">
        <v>45597</v>
      </c>
      <c r="J2433" s="253">
        <v>0</v>
      </c>
      <c r="K2433" s="214">
        <v>-20160</v>
      </c>
      <c r="L2433" s="250">
        <f t="shared" si="37"/>
        <v>1414835.1115909065</v>
      </c>
      <c r="M2433" s="270"/>
    </row>
    <row r="2434" spans="2:13" x14ac:dyDescent="0.25">
      <c r="B2434" s="46">
        <f>SUBTOTAL(103,$C$10:C2434)</f>
        <v>2425</v>
      </c>
      <c r="C2434" s="157" t="s">
        <v>603</v>
      </c>
      <c r="D2434" s="157" t="s">
        <v>738</v>
      </c>
      <c r="E2434" s="157"/>
      <c r="F2434" s="157"/>
      <c r="G2434" s="204" t="s">
        <v>619</v>
      </c>
      <c r="H2434" s="209" t="s">
        <v>621</v>
      </c>
      <c r="I2434" s="241">
        <v>45597</v>
      </c>
      <c r="J2434" s="253">
        <v>0</v>
      </c>
      <c r="K2434" s="214">
        <v>-250</v>
      </c>
      <c r="L2434" s="250">
        <f t="shared" si="37"/>
        <v>1414585.1115909065</v>
      </c>
      <c r="M2434" s="270"/>
    </row>
    <row r="2435" spans="2:13" x14ac:dyDescent="0.25">
      <c r="B2435" s="46">
        <f>SUBTOTAL(103,$C$10:C2435)</f>
        <v>2426</v>
      </c>
      <c r="C2435" s="157" t="s">
        <v>694</v>
      </c>
      <c r="D2435" s="157" t="s">
        <v>608</v>
      </c>
      <c r="E2435" s="157"/>
      <c r="F2435" s="157"/>
      <c r="G2435" s="204" t="s">
        <v>641</v>
      </c>
      <c r="H2435" s="209" t="s">
        <v>642</v>
      </c>
      <c r="I2435" s="241">
        <v>45597</v>
      </c>
      <c r="J2435" s="253">
        <v>0</v>
      </c>
      <c r="K2435" s="214">
        <v>-10500</v>
      </c>
      <c r="L2435" s="250">
        <f t="shared" si="37"/>
        <v>1404085.1115909065</v>
      </c>
      <c r="M2435" s="270"/>
    </row>
    <row r="2436" spans="2:13" x14ac:dyDescent="0.25">
      <c r="B2436" s="46">
        <f>SUBTOTAL(103,$C$10:C2436)</f>
        <v>2427</v>
      </c>
      <c r="C2436" s="157" t="s">
        <v>694</v>
      </c>
      <c r="D2436" s="157" t="s">
        <v>608</v>
      </c>
      <c r="E2436" s="157"/>
      <c r="F2436" s="157"/>
      <c r="G2436" s="204" t="s">
        <v>1187</v>
      </c>
      <c r="H2436" s="209" t="s">
        <v>1188</v>
      </c>
      <c r="I2436" s="241">
        <v>45597</v>
      </c>
      <c r="J2436" s="253">
        <v>0</v>
      </c>
      <c r="K2436" s="214">
        <v>-16100</v>
      </c>
      <c r="L2436" s="250">
        <f t="shared" si="37"/>
        <v>1387985.1115909065</v>
      </c>
      <c r="M2436" s="270"/>
    </row>
    <row r="2437" spans="2:13" x14ac:dyDescent="0.25">
      <c r="B2437" s="46">
        <f>SUBTOTAL(103,$C$10:C2437)</f>
        <v>2428</v>
      </c>
      <c r="C2437" s="157" t="s">
        <v>605</v>
      </c>
      <c r="D2437" s="157" t="s">
        <v>607</v>
      </c>
      <c r="E2437" s="157"/>
      <c r="F2437" s="157"/>
      <c r="G2437" s="204" t="s">
        <v>1187</v>
      </c>
      <c r="H2437" s="209" t="s">
        <v>1188</v>
      </c>
      <c r="I2437" s="241">
        <v>45597</v>
      </c>
      <c r="J2437" s="253">
        <v>0</v>
      </c>
      <c r="K2437" s="214">
        <v>-7645.6727272727267</v>
      </c>
      <c r="L2437" s="250">
        <f t="shared" si="37"/>
        <v>1380339.4388636339</v>
      </c>
      <c r="M2437" s="270"/>
    </row>
    <row r="2438" spans="2:13" x14ac:dyDescent="0.25">
      <c r="B2438" s="46">
        <f>SUBTOTAL(103,$C$10:C2438)</f>
        <v>2429</v>
      </c>
      <c r="C2438" s="157" t="s">
        <v>605</v>
      </c>
      <c r="D2438" s="157" t="s">
        <v>607</v>
      </c>
      <c r="E2438" s="157"/>
      <c r="F2438" s="157"/>
      <c r="G2438" s="204" t="s">
        <v>1043</v>
      </c>
      <c r="H2438" s="209" t="s">
        <v>1044</v>
      </c>
      <c r="I2438" s="241">
        <v>45597</v>
      </c>
      <c r="J2438" s="253">
        <v>0</v>
      </c>
      <c r="K2438" s="214">
        <v>-1568.4872727272725</v>
      </c>
      <c r="L2438" s="250">
        <f t="shared" si="37"/>
        <v>1378770.9515909066</v>
      </c>
      <c r="M2438" s="270"/>
    </row>
    <row r="2439" spans="2:13" x14ac:dyDescent="0.25">
      <c r="B2439" s="46">
        <f>SUBTOTAL(103,$C$10:C2439)</f>
        <v>2430</v>
      </c>
      <c r="C2439" s="157" t="s">
        <v>1165</v>
      </c>
      <c r="D2439" s="157" t="s">
        <v>738</v>
      </c>
      <c r="E2439" s="157"/>
      <c r="F2439" s="157"/>
      <c r="G2439" s="204" t="s">
        <v>1043</v>
      </c>
      <c r="H2439" s="209" t="s">
        <v>1044</v>
      </c>
      <c r="I2439" s="241">
        <v>45597</v>
      </c>
      <c r="J2439" s="253">
        <v>0</v>
      </c>
      <c r="K2439" s="214">
        <v>-500</v>
      </c>
      <c r="L2439" s="250">
        <f t="shared" si="37"/>
        <v>1378270.9515909066</v>
      </c>
      <c r="M2439" s="270"/>
    </row>
    <row r="2440" spans="2:13" x14ac:dyDescent="0.25">
      <c r="B2440" s="46">
        <f>SUBTOTAL(103,$C$10:C2440)</f>
        <v>2431</v>
      </c>
      <c r="C2440" s="157" t="s">
        <v>131</v>
      </c>
      <c r="D2440" s="157" t="s">
        <v>1403</v>
      </c>
      <c r="E2440" s="157"/>
      <c r="F2440" s="157"/>
      <c r="G2440" s="212" t="s">
        <v>588</v>
      </c>
      <c r="H2440" s="209" t="s">
        <v>589</v>
      </c>
      <c r="I2440" s="241">
        <v>45603</v>
      </c>
      <c r="J2440" s="253">
        <v>0</v>
      </c>
      <c r="K2440" s="214">
        <v>-600000</v>
      </c>
      <c r="L2440" s="250">
        <f t="shared" si="37"/>
        <v>778270.9515909066</v>
      </c>
      <c r="M2440" s="270"/>
    </row>
    <row r="2441" spans="2:13" x14ac:dyDescent="0.25">
      <c r="B2441" s="46">
        <f>SUBTOTAL(103,$C$10:C2441)</f>
        <v>2432</v>
      </c>
      <c r="C2441" s="157" t="s">
        <v>1404</v>
      </c>
      <c r="D2441" s="157" t="s">
        <v>1142</v>
      </c>
      <c r="E2441" s="157"/>
      <c r="F2441" s="157"/>
      <c r="G2441" s="204" t="s">
        <v>1143</v>
      </c>
      <c r="H2441" s="209" t="s">
        <v>1144</v>
      </c>
      <c r="I2441" s="241">
        <v>45603</v>
      </c>
      <c r="J2441" s="253">
        <v>0</v>
      </c>
      <c r="K2441" s="214">
        <v>-5250</v>
      </c>
      <c r="L2441" s="250">
        <f t="shared" si="37"/>
        <v>773020.9515909066</v>
      </c>
      <c r="M2441" s="270"/>
    </row>
    <row r="2442" spans="2:13" x14ac:dyDescent="0.25">
      <c r="B2442" s="46">
        <f>SUBTOTAL(103,$C$10:C2442)</f>
        <v>2433</v>
      </c>
      <c r="C2442" s="157" t="s">
        <v>1180</v>
      </c>
      <c r="D2442" s="157" t="s">
        <v>1183</v>
      </c>
      <c r="E2442" s="157"/>
      <c r="F2442" s="157"/>
      <c r="G2442" s="204" t="s">
        <v>1043</v>
      </c>
      <c r="H2442" s="209" t="s">
        <v>1044</v>
      </c>
      <c r="I2442" s="241">
        <v>45603</v>
      </c>
      <c r="J2442" s="253">
        <v>0</v>
      </c>
      <c r="K2442" s="214">
        <v>-600</v>
      </c>
      <c r="L2442" s="250">
        <f t="shared" si="37"/>
        <v>772420.9515909066</v>
      </c>
      <c r="M2442" s="270"/>
    </row>
    <row r="2443" spans="2:13" x14ac:dyDescent="0.25">
      <c r="B2443" s="46">
        <f>SUBTOTAL(103,$C$10:C2443)</f>
        <v>2434</v>
      </c>
      <c r="C2443" s="157" t="s">
        <v>743</v>
      </c>
      <c r="D2443" s="157" t="s">
        <v>1405</v>
      </c>
      <c r="E2443" s="157"/>
      <c r="F2443" s="157"/>
      <c r="G2443" s="204" t="s">
        <v>581</v>
      </c>
      <c r="H2443" s="209" t="s">
        <v>620</v>
      </c>
      <c r="I2443" s="241">
        <v>45604</v>
      </c>
      <c r="J2443" s="253">
        <v>0</v>
      </c>
      <c r="K2443" s="214">
        <v>-3622</v>
      </c>
      <c r="L2443" s="250">
        <f t="shared" si="37"/>
        <v>768798.9515909066</v>
      </c>
      <c r="M2443" s="270"/>
    </row>
    <row r="2444" spans="2:13" x14ac:dyDescent="0.25">
      <c r="B2444" s="46">
        <f>SUBTOTAL(103,$C$10:C2444)</f>
        <v>2435</v>
      </c>
      <c r="C2444" s="157" t="s">
        <v>634</v>
      </c>
      <c r="D2444" s="157" t="s">
        <v>1406</v>
      </c>
      <c r="E2444" s="157"/>
      <c r="F2444" s="157"/>
      <c r="G2444" s="204" t="s">
        <v>24</v>
      </c>
      <c r="H2444" s="209" t="s">
        <v>24</v>
      </c>
      <c r="I2444" s="241">
        <v>45604</v>
      </c>
      <c r="J2444" s="253">
        <v>0</v>
      </c>
      <c r="K2444" s="214">
        <v>-20000</v>
      </c>
      <c r="L2444" s="250">
        <f t="shared" si="37"/>
        <v>748798.9515909066</v>
      </c>
      <c r="M2444" s="270"/>
    </row>
    <row r="2445" spans="2:13" x14ac:dyDescent="0.25">
      <c r="B2445" s="46">
        <f>SUBTOTAL(103,$C$10:C2445)</f>
        <v>2436</v>
      </c>
      <c r="C2445" s="157" t="s">
        <v>596</v>
      </c>
      <c r="D2445" s="157" t="s">
        <v>607</v>
      </c>
      <c r="E2445" s="157"/>
      <c r="F2445" s="157"/>
      <c r="G2445" s="204" t="s">
        <v>581</v>
      </c>
      <c r="H2445" s="209" t="s">
        <v>620</v>
      </c>
      <c r="I2445" s="241">
        <v>45604</v>
      </c>
      <c r="J2445" s="253">
        <v>0</v>
      </c>
      <c r="K2445" s="214">
        <v>-11153.939999999995</v>
      </c>
      <c r="L2445" s="250">
        <f t="shared" ref="L2445:L2508" si="38">J2445+L2444+K2445</f>
        <v>737645.01159090665</v>
      </c>
      <c r="M2445" s="270"/>
    </row>
    <row r="2446" spans="2:13" x14ac:dyDescent="0.25">
      <c r="B2446" s="46">
        <f>SUBTOTAL(103,$C$10:C2446)</f>
        <v>2437</v>
      </c>
      <c r="C2446" s="157" t="s">
        <v>1266</v>
      </c>
      <c r="D2446" s="157" t="s">
        <v>738</v>
      </c>
      <c r="E2446" s="157"/>
      <c r="F2446" s="157"/>
      <c r="G2446" s="204" t="s">
        <v>619</v>
      </c>
      <c r="H2446" s="209" t="s">
        <v>621</v>
      </c>
      <c r="I2446" s="241">
        <v>45604</v>
      </c>
      <c r="J2446" s="253">
        <v>0</v>
      </c>
      <c r="K2446" s="214">
        <v>-950</v>
      </c>
      <c r="L2446" s="250">
        <f t="shared" si="38"/>
        <v>736695.01159090665</v>
      </c>
      <c r="M2446" s="270"/>
    </row>
    <row r="2447" spans="2:13" x14ac:dyDescent="0.25">
      <c r="B2447" s="46">
        <f>SUBTOTAL(103,$C$10:C2447)</f>
        <v>2438</v>
      </c>
      <c r="C2447" s="157" t="s">
        <v>1266</v>
      </c>
      <c r="D2447" s="157" t="s">
        <v>607</v>
      </c>
      <c r="E2447" s="157"/>
      <c r="F2447" s="157"/>
      <c r="G2447" s="204" t="s">
        <v>619</v>
      </c>
      <c r="H2447" s="209" t="s">
        <v>621</v>
      </c>
      <c r="I2447" s="241">
        <v>45604</v>
      </c>
      <c r="J2447" s="253">
        <v>0</v>
      </c>
      <c r="K2447" s="214">
        <v>-4500</v>
      </c>
      <c r="L2447" s="250">
        <f t="shared" si="38"/>
        <v>732195.01159090665</v>
      </c>
      <c r="M2447" s="270"/>
    </row>
    <row r="2448" spans="2:13" x14ac:dyDescent="0.25">
      <c r="B2448" s="46">
        <f>SUBTOTAL(103,$C$10:C2448)</f>
        <v>2439</v>
      </c>
      <c r="C2448" s="157" t="s">
        <v>812</v>
      </c>
      <c r="D2448" s="157" t="s">
        <v>608</v>
      </c>
      <c r="E2448" s="157"/>
      <c r="F2448" s="157"/>
      <c r="G2448" s="204" t="s">
        <v>1143</v>
      </c>
      <c r="H2448" s="209" t="s">
        <v>1144</v>
      </c>
      <c r="I2448" s="241">
        <v>45604</v>
      </c>
      <c r="J2448" s="253">
        <v>0</v>
      </c>
      <c r="K2448" s="214">
        <v>-13800</v>
      </c>
      <c r="L2448" s="250">
        <f t="shared" si="38"/>
        <v>718395.01159090665</v>
      </c>
      <c r="M2448" s="270"/>
    </row>
    <row r="2449" spans="2:13" x14ac:dyDescent="0.25">
      <c r="B2449" s="46">
        <f>SUBTOTAL(103,$C$10:C2449)</f>
        <v>2440</v>
      </c>
      <c r="C2449" s="157" t="s">
        <v>736</v>
      </c>
      <c r="D2449" s="157" t="s">
        <v>738</v>
      </c>
      <c r="E2449" s="157"/>
      <c r="F2449" s="157"/>
      <c r="G2449" s="204" t="s">
        <v>619</v>
      </c>
      <c r="H2449" s="209" t="s">
        <v>621</v>
      </c>
      <c r="I2449" s="241">
        <v>45604</v>
      </c>
      <c r="J2449" s="253">
        <v>0</v>
      </c>
      <c r="K2449" s="214">
        <v>-1500</v>
      </c>
      <c r="L2449" s="250">
        <f t="shared" si="38"/>
        <v>716895.01159090665</v>
      </c>
      <c r="M2449" s="270"/>
    </row>
    <row r="2450" spans="2:13" x14ac:dyDescent="0.25">
      <c r="B2450" s="46">
        <f>SUBTOTAL(103,$C$10:C2450)</f>
        <v>2441</v>
      </c>
      <c r="C2450" s="157" t="s">
        <v>625</v>
      </c>
      <c r="D2450" s="157" t="s">
        <v>608</v>
      </c>
      <c r="E2450" s="157"/>
      <c r="F2450" s="157"/>
      <c r="G2450" s="204" t="s">
        <v>641</v>
      </c>
      <c r="H2450" s="209" t="s">
        <v>642</v>
      </c>
      <c r="I2450" s="241">
        <v>45604</v>
      </c>
      <c r="J2450" s="253">
        <v>0</v>
      </c>
      <c r="K2450" s="214">
        <v>-10772</v>
      </c>
      <c r="L2450" s="250">
        <f t="shared" si="38"/>
        <v>706123.01159090665</v>
      </c>
      <c r="M2450" s="270"/>
    </row>
    <row r="2451" spans="2:13" x14ac:dyDescent="0.25">
      <c r="B2451" s="46">
        <f>SUBTOTAL(103,$C$10:C2451)</f>
        <v>2442</v>
      </c>
      <c r="C2451" s="157" t="s">
        <v>1394</v>
      </c>
      <c r="D2451" s="157" t="s">
        <v>608</v>
      </c>
      <c r="E2451" s="157"/>
      <c r="F2451" s="157"/>
      <c r="G2451" s="204" t="s">
        <v>1187</v>
      </c>
      <c r="H2451" s="209" t="s">
        <v>1188</v>
      </c>
      <c r="I2451" s="241">
        <v>45604</v>
      </c>
      <c r="J2451" s="253">
        <v>0</v>
      </c>
      <c r="K2451" s="214">
        <v>-12100</v>
      </c>
      <c r="L2451" s="250">
        <f t="shared" si="38"/>
        <v>694023.01159090665</v>
      </c>
      <c r="M2451" s="270"/>
    </row>
    <row r="2452" spans="2:13" x14ac:dyDescent="0.25">
      <c r="B2452" s="46">
        <f>SUBTOTAL(103,$C$10:C2452)</f>
        <v>2443</v>
      </c>
      <c r="C2452" s="157" t="s">
        <v>1286</v>
      </c>
      <c r="D2452" s="157" t="s">
        <v>607</v>
      </c>
      <c r="E2452" s="157"/>
      <c r="F2452" s="157"/>
      <c r="G2452" s="204" t="s">
        <v>581</v>
      </c>
      <c r="H2452" s="209" t="s">
        <v>620</v>
      </c>
      <c r="I2452" s="241">
        <v>45604</v>
      </c>
      <c r="J2452" s="253">
        <v>0</v>
      </c>
      <c r="K2452" s="214">
        <v>-15055.62</v>
      </c>
      <c r="L2452" s="250">
        <f t="shared" si="38"/>
        <v>678967.39159090666</v>
      </c>
      <c r="M2452" s="270"/>
    </row>
    <row r="2453" spans="2:13" x14ac:dyDescent="0.25">
      <c r="B2453" s="46">
        <f>SUBTOTAL(103,$C$10:C2453)</f>
        <v>2444</v>
      </c>
      <c r="C2453" s="157" t="s">
        <v>1148</v>
      </c>
      <c r="D2453" s="157" t="s">
        <v>608</v>
      </c>
      <c r="E2453" s="157"/>
      <c r="F2453" s="157"/>
      <c r="G2453" s="227" t="s">
        <v>1045</v>
      </c>
      <c r="H2453" s="208" t="s">
        <v>1046</v>
      </c>
      <c r="I2453" s="241">
        <v>45604</v>
      </c>
      <c r="J2453" s="253">
        <v>0</v>
      </c>
      <c r="K2453" s="214">
        <v>-11900</v>
      </c>
      <c r="L2453" s="250">
        <f t="shared" si="38"/>
        <v>667067.39159090666</v>
      </c>
      <c r="M2453" s="270"/>
    </row>
    <row r="2454" spans="2:13" x14ac:dyDescent="0.25">
      <c r="B2454" s="46">
        <f>SUBTOTAL(103,$C$10:C2454)</f>
        <v>2445</v>
      </c>
      <c r="C2454" s="157" t="s">
        <v>598</v>
      </c>
      <c r="D2454" s="157" t="s">
        <v>607</v>
      </c>
      <c r="E2454" s="157"/>
      <c r="F2454" s="157"/>
      <c r="G2454" s="204" t="s">
        <v>581</v>
      </c>
      <c r="H2454" s="209" t="s">
        <v>620</v>
      </c>
      <c r="I2454" s="241">
        <v>45604</v>
      </c>
      <c r="J2454" s="253">
        <v>0</v>
      </c>
      <c r="K2454" s="214">
        <v>-15000</v>
      </c>
      <c r="L2454" s="250">
        <f t="shared" si="38"/>
        <v>652067.39159090666</v>
      </c>
      <c r="M2454" s="270"/>
    </row>
    <row r="2455" spans="2:13" x14ac:dyDescent="0.25">
      <c r="B2455" s="46">
        <f>SUBTOTAL(103,$C$10:C2455)</f>
        <v>2446</v>
      </c>
      <c r="C2455" s="157" t="s">
        <v>598</v>
      </c>
      <c r="D2455" s="157" t="s">
        <v>607</v>
      </c>
      <c r="E2455" s="157"/>
      <c r="F2455" s="157"/>
      <c r="G2455" s="204" t="s">
        <v>1187</v>
      </c>
      <c r="H2455" s="209" t="s">
        <v>1188</v>
      </c>
      <c r="I2455" s="241">
        <v>45604</v>
      </c>
      <c r="J2455" s="253">
        <v>0</v>
      </c>
      <c r="K2455" s="214">
        <v>-3817.9369758965513</v>
      </c>
      <c r="L2455" s="250">
        <f t="shared" si="38"/>
        <v>648249.45461501007</v>
      </c>
      <c r="M2455" s="270"/>
    </row>
    <row r="2456" spans="2:13" x14ac:dyDescent="0.25">
      <c r="B2456" s="46">
        <f>SUBTOTAL(103,$C$10:C2456)</f>
        <v>2447</v>
      </c>
      <c r="C2456" s="157" t="s">
        <v>598</v>
      </c>
      <c r="D2456" s="157" t="s">
        <v>607</v>
      </c>
      <c r="E2456" s="157"/>
      <c r="F2456" s="157"/>
      <c r="G2456" s="204" t="s">
        <v>746</v>
      </c>
      <c r="H2456" s="209" t="s">
        <v>747</v>
      </c>
      <c r="I2456" s="241">
        <v>45604</v>
      </c>
      <c r="J2456" s="253">
        <v>0</v>
      </c>
      <c r="K2456" s="214">
        <v>-4130.2537786424928</v>
      </c>
      <c r="L2456" s="250">
        <f t="shared" si="38"/>
        <v>644119.20083636756</v>
      </c>
      <c r="M2456" s="270"/>
    </row>
    <row r="2457" spans="2:13" x14ac:dyDescent="0.25">
      <c r="B2457" s="46">
        <f>SUBTOTAL(103,$C$10:C2457)</f>
        <v>2448</v>
      </c>
      <c r="C2457" s="157" t="s">
        <v>598</v>
      </c>
      <c r="D2457" s="157" t="s">
        <v>607</v>
      </c>
      <c r="E2457" s="157"/>
      <c r="F2457" s="157"/>
      <c r="G2457" s="204" t="s">
        <v>1043</v>
      </c>
      <c r="H2457" s="209" t="s">
        <v>1044</v>
      </c>
      <c r="I2457" s="241">
        <v>45604</v>
      </c>
      <c r="J2457" s="253">
        <v>0</v>
      </c>
      <c r="K2457" s="214">
        <v>-2051.8092454609559</v>
      </c>
      <c r="L2457" s="250">
        <f t="shared" si="38"/>
        <v>642067.39159090666</v>
      </c>
      <c r="M2457" s="270"/>
    </row>
    <row r="2458" spans="2:13" x14ac:dyDescent="0.25">
      <c r="B2458" s="46">
        <f>SUBTOTAL(103,$C$10:C2458)</f>
        <v>2449</v>
      </c>
      <c r="C2458" s="157" t="s">
        <v>598</v>
      </c>
      <c r="D2458" s="157" t="s">
        <v>608</v>
      </c>
      <c r="E2458" s="157"/>
      <c r="F2458" s="157"/>
      <c r="G2458" s="204" t="s">
        <v>1187</v>
      </c>
      <c r="H2458" s="209" t="s">
        <v>1188</v>
      </c>
      <c r="I2458" s="241">
        <v>45604</v>
      </c>
      <c r="J2458" s="253">
        <v>0</v>
      </c>
      <c r="K2458" s="214">
        <v>-6300</v>
      </c>
      <c r="L2458" s="250">
        <f t="shared" si="38"/>
        <v>635767.39159090666</v>
      </c>
      <c r="M2458" s="270"/>
    </row>
    <row r="2459" spans="2:13" x14ac:dyDescent="0.25">
      <c r="B2459" s="46">
        <f>SUBTOTAL(103,$C$10:C2459)</f>
        <v>2450</v>
      </c>
      <c r="C2459" s="157" t="s">
        <v>598</v>
      </c>
      <c r="D2459" s="157" t="s">
        <v>738</v>
      </c>
      <c r="E2459" s="157"/>
      <c r="F2459" s="157"/>
      <c r="G2459" s="204" t="s">
        <v>1043</v>
      </c>
      <c r="H2459" s="209" t="s">
        <v>1044</v>
      </c>
      <c r="I2459" s="241">
        <v>45604</v>
      </c>
      <c r="J2459" s="253">
        <v>0</v>
      </c>
      <c r="K2459" s="214">
        <v>-1000</v>
      </c>
      <c r="L2459" s="250">
        <f t="shared" si="38"/>
        <v>634767.39159090666</v>
      </c>
      <c r="M2459" s="270"/>
    </row>
    <row r="2460" spans="2:13" x14ac:dyDescent="0.25">
      <c r="B2460" s="46">
        <f>SUBTOTAL(103,$C$10:C2460)</f>
        <v>2451</v>
      </c>
      <c r="C2460" s="157" t="s">
        <v>763</v>
      </c>
      <c r="D2460" s="157" t="s">
        <v>738</v>
      </c>
      <c r="E2460" s="157"/>
      <c r="F2460" s="157"/>
      <c r="G2460" s="204" t="s">
        <v>619</v>
      </c>
      <c r="H2460" s="209" t="s">
        <v>621</v>
      </c>
      <c r="I2460" s="241">
        <v>45604</v>
      </c>
      <c r="J2460" s="253">
        <v>0</v>
      </c>
      <c r="K2460" s="214">
        <v>-1500</v>
      </c>
      <c r="L2460" s="250">
        <f t="shared" si="38"/>
        <v>633267.39159090666</v>
      </c>
      <c r="M2460" s="270"/>
    </row>
    <row r="2461" spans="2:13" x14ac:dyDescent="0.25">
      <c r="B2461" s="46">
        <f>SUBTOTAL(103,$C$10:C2461)</f>
        <v>2452</v>
      </c>
      <c r="C2461" s="157" t="s">
        <v>600</v>
      </c>
      <c r="D2461" s="157" t="s">
        <v>608</v>
      </c>
      <c r="E2461" s="157"/>
      <c r="F2461" s="157"/>
      <c r="G2461" s="204" t="s">
        <v>1143</v>
      </c>
      <c r="H2461" s="209" t="s">
        <v>1144</v>
      </c>
      <c r="I2461" s="241">
        <v>45604</v>
      </c>
      <c r="J2461" s="253">
        <v>0</v>
      </c>
      <c r="K2461" s="214">
        <v>-47840</v>
      </c>
      <c r="L2461" s="250">
        <f t="shared" si="38"/>
        <v>585427.39159090666</v>
      </c>
      <c r="M2461" s="270"/>
    </row>
    <row r="2462" spans="2:13" x14ac:dyDescent="0.25">
      <c r="B2462" s="46">
        <f>SUBTOTAL(103,$C$10:C2462)</f>
        <v>2453</v>
      </c>
      <c r="C2462" s="157" t="s">
        <v>682</v>
      </c>
      <c r="D2462" s="157" t="s">
        <v>608</v>
      </c>
      <c r="E2462" s="157"/>
      <c r="F2462" s="157"/>
      <c r="G2462" s="227" t="s">
        <v>1045</v>
      </c>
      <c r="H2462" s="208" t="s">
        <v>1046</v>
      </c>
      <c r="I2462" s="241">
        <v>45604</v>
      </c>
      <c r="J2462" s="253">
        <v>0</v>
      </c>
      <c r="K2462" s="214">
        <v>-2100</v>
      </c>
      <c r="L2462" s="250">
        <f t="shared" si="38"/>
        <v>583327.39159090666</v>
      </c>
      <c r="M2462" s="270"/>
    </row>
    <row r="2463" spans="2:13" x14ac:dyDescent="0.25">
      <c r="B2463" s="46">
        <f>SUBTOTAL(103,$C$10:C2463)</f>
        <v>2454</v>
      </c>
      <c r="C2463" s="157" t="s">
        <v>601</v>
      </c>
      <c r="D2463" s="157" t="s">
        <v>648</v>
      </c>
      <c r="E2463" s="157"/>
      <c r="F2463" s="157"/>
      <c r="G2463" s="204" t="s">
        <v>1143</v>
      </c>
      <c r="H2463" s="209" t="s">
        <v>1144</v>
      </c>
      <c r="I2463" s="241">
        <v>45604</v>
      </c>
      <c r="J2463" s="253">
        <v>0</v>
      </c>
      <c r="K2463" s="214">
        <v>-5331</v>
      </c>
      <c r="L2463" s="250">
        <f t="shared" si="38"/>
        <v>577996.39159090666</v>
      </c>
      <c r="M2463" s="270"/>
    </row>
    <row r="2464" spans="2:13" x14ac:dyDescent="0.25">
      <c r="B2464" s="46">
        <f>SUBTOTAL(103,$C$10:C2464)</f>
        <v>2455</v>
      </c>
      <c r="C2464" s="157" t="s">
        <v>596</v>
      </c>
      <c r="D2464" s="157" t="s">
        <v>608</v>
      </c>
      <c r="E2464" s="157"/>
      <c r="F2464" s="157"/>
      <c r="G2464" s="204" t="s">
        <v>581</v>
      </c>
      <c r="H2464" s="209" t="s">
        <v>620</v>
      </c>
      <c r="I2464" s="241">
        <v>45604</v>
      </c>
      <c r="J2464" s="253">
        <v>0</v>
      </c>
      <c r="K2464" s="214">
        <v>-75250</v>
      </c>
      <c r="L2464" s="250">
        <f t="shared" si="38"/>
        <v>502746.39159090666</v>
      </c>
      <c r="M2464" s="270"/>
    </row>
    <row r="2465" spans="2:13" x14ac:dyDescent="0.25">
      <c r="B2465" s="46">
        <f>SUBTOTAL(103,$C$10:C2465)</f>
        <v>2456</v>
      </c>
      <c r="C2465" s="157" t="s">
        <v>598</v>
      </c>
      <c r="D2465" s="157" t="s">
        <v>608</v>
      </c>
      <c r="E2465" s="157"/>
      <c r="F2465" s="157"/>
      <c r="G2465" s="204" t="s">
        <v>581</v>
      </c>
      <c r="H2465" s="209" t="s">
        <v>620</v>
      </c>
      <c r="I2465" s="241">
        <v>45604</v>
      </c>
      <c r="J2465" s="253">
        <v>0</v>
      </c>
      <c r="K2465" s="214">
        <v>-35000</v>
      </c>
      <c r="L2465" s="250">
        <f t="shared" si="38"/>
        <v>467746.39159090666</v>
      </c>
      <c r="M2465" s="270"/>
    </row>
    <row r="2466" spans="2:13" x14ac:dyDescent="0.25">
      <c r="B2466" s="46">
        <f>SUBTOTAL(103,$C$10:C2466)</f>
        <v>2457</v>
      </c>
      <c r="C2466" s="157" t="s">
        <v>597</v>
      </c>
      <c r="D2466" s="157" t="s">
        <v>608</v>
      </c>
      <c r="E2466" s="157"/>
      <c r="F2466" s="157"/>
      <c r="G2466" s="204" t="s">
        <v>581</v>
      </c>
      <c r="H2466" s="209" t="s">
        <v>620</v>
      </c>
      <c r="I2466" s="241">
        <v>45604</v>
      </c>
      <c r="J2466" s="253">
        <v>0</v>
      </c>
      <c r="K2466" s="214">
        <v>-63000</v>
      </c>
      <c r="L2466" s="250">
        <f t="shared" si="38"/>
        <v>404746.39159090666</v>
      </c>
      <c r="M2466" s="270"/>
    </row>
    <row r="2467" spans="2:13" x14ac:dyDescent="0.25">
      <c r="B2467" s="46">
        <f>SUBTOTAL(103,$C$10:C2467)</f>
        <v>2458</v>
      </c>
      <c r="C2467" s="157" t="s">
        <v>692</v>
      </c>
      <c r="D2467" s="157" t="s">
        <v>739</v>
      </c>
      <c r="E2467" s="157"/>
      <c r="F2467" s="157"/>
      <c r="G2467" s="204" t="s">
        <v>581</v>
      </c>
      <c r="H2467" s="209" t="s">
        <v>620</v>
      </c>
      <c r="I2467" s="241">
        <v>45604</v>
      </c>
      <c r="J2467" s="253">
        <v>0</v>
      </c>
      <c r="K2467" s="214">
        <v>-45000</v>
      </c>
      <c r="L2467" s="250">
        <f t="shared" si="38"/>
        <v>359746.39159090666</v>
      </c>
      <c r="M2467" s="270"/>
    </row>
    <row r="2468" spans="2:13" x14ac:dyDescent="0.25">
      <c r="B2468" s="46">
        <f>SUBTOTAL(103,$C$10:C2468)</f>
        <v>2459</v>
      </c>
      <c r="C2468" s="157" t="s">
        <v>596</v>
      </c>
      <c r="D2468" s="157" t="s">
        <v>608</v>
      </c>
      <c r="E2468" s="157"/>
      <c r="F2468" s="157"/>
      <c r="G2468" s="204" t="s">
        <v>746</v>
      </c>
      <c r="H2468" s="209" t="s">
        <v>747</v>
      </c>
      <c r="I2468" s="241">
        <v>45604</v>
      </c>
      <c r="J2468" s="253">
        <v>0</v>
      </c>
      <c r="K2468" s="214">
        <v>-50400</v>
      </c>
      <c r="L2468" s="250">
        <f t="shared" si="38"/>
        <v>309346.39159090666</v>
      </c>
      <c r="M2468" s="270"/>
    </row>
    <row r="2469" spans="2:13" x14ac:dyDescent="0.25">
      <c r="B2469" s="46">
        <f>SUBTOTAL(103,$C$10:C2469)</f>
        <v>2460</v>
      </c>
      <c r="C2469" s="157" t="s">
        <v>692</v>
      </c>
      <c r="D2469" s="157" t="s">
        <v>608</v>
      </c>
      <c r="E2469" s="157"/>
      <c r="F2469" s="157"/>
      <c r="G2469" s="204" t="s">
        <v>746</v>
      </c>
      <c r="H2469" s="209" t="s">
        <v>747</v>
      </c>
      <c r="I2469" s="241">
        <v>45604</v>
      </c>
      <c r="J2469" s="253">
        <v>0</v>
      </c>
      <c r="K2469" s="214">
        <v>-8400</v>
      </c>
      <c r="L2469" s="250">
        <f t="shared" si="38"/>
        <v>300946.39159090666</v>
      </c>
      <c r="M2469" s="270"/>
    </row>
    <row r="2470" spans="2:13" x14ac:dyDescent="0.25">
      <c r="B2470" s="46">
        <f>SUBTOTAL(103,$C$10:C2470)</f>
        <v>2461</v>
      </c>
      <c r="C2470" s="157" t="s">
        <v>598</v>
      </c>
      <c r="D2470" s="157" t="s">
        <v>608</v>
      </c>
      <c r="E2470" s="157"/>
      <c r="F2470" s="157"/>
      <c r="G2470" s="204" t="s">
        <v>746</v>
      </c>
      <c r="H2470" s="209" t="s">
        <v>747</v>
      </c>
      <c r="I2470" s="241">
        <v>45604</v>
      </c>
      <c r="J2470" s="253">
        <v>0</v>
      </c>
      <c r="K2470" s="214">
        <v>-100800</v>
      </c>
      <c r="L2470" s="250">
        <f t="shared" si="38"/>
        <v>200146.39159090666</v>
      </c>
      <c r="M2470" s="270"/>
    </row>
    <row r="2471" spans="2:13" x14ac:dyDescent="0.25">
      <c r="B2471" s="46">
        <f>SUBTOTAL(103,$C$10:C2471)</f>
        <v>2462</v>
      </c>
      <c r="C2471" s="157" t="s">
        <v>693</v>
      </c>
      <c r="D2471" s="157" t="s">
        <v>608</v>
      </c>
      <c r="E2471" s="157"/>
      <c r="F2471" s="157"/>
      <c r="G2471" s="204" t="s">
        <v>746</v>
      </c>
      <c r="H2471" s="209" t="s">
        <v>747</v>
      </c>
      <c r="I2471" s="241">
        <v>45604</v>
      </c>
      <c r="J2471" s="253">
        <v>0</v>
      </c>
      <c r="K2471" s="214">
        <v>-8400</v>
      </c>
      <c r="L2471" s="250">
        <f t="shared" si="38"/>
        <v>191746.39159090666</v>
      </c>
      <c r="M2471" s="270"/>
    </row>
    <row r="2472" spans="2:13" x14ac:dyDescent="0.25">
      <c r="B2472" s="46">
        <f>SUBTOTAL(103,$C$10:C2472)</f>
        <v>2463</v>
      </c>
      <c r="C2472" s="157" t="s">
        <v>1385</v>
      </c>
      <c r="D2472" s="157" t="s">
        <v>1407</v>
      </c>
      <c r="E2472" s="157"/>
      <c r="F2472" s="157"/>
      <c r="G2472" s="204" t="s">
        <v>746</v>
      </c>
      <c r="H2472" s="209" t="s">
        <v>747</v>
      </c>
      <c r="I2472" s="241">
        <v>45604</v>
      </c>
      <c r="J2472" s="253">
        <v>0</v>
      </c>
      <c r="K2472" s="214">
        <v>-2000</v>
      </c>
      <c r="L2472" s="250">
        <f t="shared" si="38"/>
        <v>189746.39159090666</v>
      </c>
      <c r="M2472" s="270"/>
    </row>
    <row r="2473" spans="2:13" x14ac:dyDescent="0.25">
      <c r="B2473" s="46">
        <f>SUBTOTAL(103,$C$10:C2473)</f>
        <v>2464</v>
      </c>
      <c r="C2473" s="157" t="s">
        <v>665</v>
      </c>
      <c r="D2473" s="157" t="s">
        <v>648</v>
      </c>
      <c r="E2473" s="157"/>
      <c r="F2473" s="157"/>
      <c r="G2473" s="227" t="s">
        <v>1045</v>
      </c>
      <c r="H2473" s="208" t="s">
        <v>1046</v>
      </c>
      <c r="I2473" s="241">
        <v>45604</v>
      </c>
      <c r="J2473" s="253">
        <v>0</v>
      </c>
      <c r="K2473" s="214">
        <v>-26600</v>
      </c>
      <c r="L2473" s="250">
        <f t="shared" si="38"/>
        <v>163146.39159090666</v>
      </c>
      <c r="M2473" s="270"/>
    </row>
    <row r="2474" spans="2:13" x14ac:dyDescent="0.25">
      <c r="B2474" s="46">
        <f>SUBTOTAL(103,$C$10:C2474)</f>
        <v>2465</v>
      </c>
      <c r="C2474" s="157" t="s">
        <v>728</v>
      </c>
      <c r="D2474" s="157" t="s">
        <v>648</v>
      </c>
      <c r="E2474" s="157"/>
      <c r="F2474" s="157"/>
      <c r="G2474" s="204" t="s">
        <v>1187</v>
      </c>
      <c r="H2474" s="209" t="s">
        <v>1188</v>
      </c>
      <c r="I2474" s="241">
        <v>45604</v>
      </c>
      <c r="J2474" s="253">
        <v>0</v>
      </c>
      <c r="K2474" s="214">
        <v>-4200</v>
      </c>
      <c r="L2474" s="250">
        <f t="shared" si="38"/>
        <v>158946.39159090666</v>
      </c>
      <c r="M2474" s="270"/>
    </row>
    <row r="2475" spans="2:13" x14ac:dyDescent="0.25">
      <c r="B2475" s="46">
        <f>SUBTOTAL(103,$C$10:C2475)</f>
        <v>2466</v>
      </c>
      <c r="C2475" s="157" t="s">
        <v>1151</v>
      </c>
      <c r="D2475" s="157" t="s">
        <v>648</v>
      </c>
      <c r="E2475" s="157"/>
      <c r="F2475" s="157"/>
      <c r="G2475" s="204" t="s">
        <v>585</v>
      </c>
      <c r="H2475" s="209" t="s">
        <v>586</v>
      </c>
      <c r="I2475" s="241">
        <v>45604</v>
      </c>
      <c r="J2475" s="253">
        <v>0</v>
      </c>
      <c r="K2475" s="214">
        <v>-25200</v>
      </c>
      <c r="L2475" s="250">
        <f t="shared" si="38"/>
        <v>133746.39159090666</v>
      </c>
      <c r="M2475" s="270"/>
    </row>
    <row r="2476" spans="2:13" x14ac:dyDescent="0.25">
      <c r="B2476" s="46">
        <f>SUBTOTAL(103,$C$10:C2476)</f>
        <v>2467</v>
      </c>
      <c r="C2476" s="157" t="s">
        <v>683</v>
      </c>
      <c r="D2476" s="157" t="s">
        <v>608</v>
      </c>
      <c r="E2476" s="157"/>
      <c r="F2476" s="157"/>
      <c r="G2476" s="204" t="s">
        <v>1143</v>
      </c>
      <c r="H2476" s="209" t="s">
        <v>1144</v>
      </c>
      <c r="I2476" s="241">
        <v>45604</v>
      </c>
      <c r="J2476" s="253">
        <v>0</v>
      </c>
      <c r="K2476" s="214">
        <v>-7920</v>
      </c>
      <c r="L2476" s="250">
        <f t="shared" si="38"/>
        <v>125826.39159090666</v>
      </c>
      <c r="M2476" s="270"/>
    </row>
    <row r="2477" spans="2:13" x14ac:dyDescent="0.25">
      <c r="B2477" s="46">
        <f>SUBTOTAL(103,$C$10:C2477)</f>
        <v>2468</v>
      </c>
      <c r="C2477" s="157" t="s">
        <v>603</v>
      </c>
      <c r="D2477" s="157" t="s">
        <v>738</v>
      </c>
      <c r="E2477" s="157"/>
      <c r="F2477" s="157"/>
      <c r="G2477" s="204" t="s">
        <v>619</v>
      </c>
      <c r="H2477" s="209" t="s">
        <v>621</v>
      </c>
      <c r="I2477" s="241">
        <v>45604</v>
      </c>
      <c r="J2477" s="253">
        <v>0</v>
      </c>
      <c r="K2477" s="214">
        <v>-250</v>
      </c>
      <c r="L2477" s="250">
        <f t="shared" si="38"/>
        <v>125576.39159090666</v>
      </c>
      <c r="M2477" s="270"/>
    </row>
    <row r="2478" spans="2:13" x14ac:dyDescent="0.25">
      <c r="B2478" s="46">
        <f>SUBTOTAL(103,$C$10:C2478)</f>
        <v>2469</v>
      </c>
      <c r="C2478" s="157" t="s">
        <v>694</v>
      </c>
      <c r="D2478" s="157" t="s">
        <v>608</v>
      </c>
      <c r="E2478" s="157"/>
      <c r="F2478" s="157"/>
      <c r="G2478" s="204" t="s">
        <v>641</v>
      </c>
      <c r="H2478" s="209" t="s">
        <v>642</v>
      </c>
      <c r="I2478" s="241">
        <v>45604</v>
      </c>
      <c r="J2478" s="253">
        <v>0</v>
      </c>
      <c r="K2478" s="214">
        <v>-10500</v>
      </c>
      <c r="L2478" s="250">
        <f t="shared" si="38"/>
        <v>115076.39159090666</v>
      </c>
      <c r="M2478" s="270"/>
    </row>
    <row r="2479" spans="2:13" x14ac:dyDescent="0.25">
      <c r="B2479" s="46">
        <f>SUBTOTAL(103,$C$10:C2479)</f>
        <v>2470</v>
      </c>
      <c r="C2479" s="157" t="s">
        <v>694</v>
      </c>
      <c r="D2479" s="157" t="s">
        <v>608</v>
      </c>
      <c r="E2479" s="157"/>
      <c r="F2479" s="157"/>
      <c r="G2479" s="204" t="s">
        <v>1187</v>
      </c>
      <c r="H2479" s="209" t="s">
        <v>1188</v>
      </c>
      <c r="I2479" s="241">
        <v>45604</v>
      </c>
      <c r="J2479" s="253">
        <v>0</v>
      </c>
      <c r="K2479" s="214">
        <v>-16100</v>
      </c>
      <c r="L2479" s="250">
        <f t="shared" si="38"/>
        <v>98976.391590906656</v>
      </c>
      <c r="M2479" s="270"/>
    </row>
    <row r="2480" spans="2:13" x14ac:dyDescent="0.25">
      <c r="B2480" s="46">
        <f>SUBTOTAL(103,$C$10:C2480)</f>
        <v>2471</v>
      </c>
      <c r="C2480" s="157" t="s">
        <v>605</v>
      </c>
      <c r="D2480" s="157" t="s">
        <v>607</v>
      </c>
      <c r="E2480" s="157"/>
      <c r="F2480" s="157"/>
      <c r="G2480" s="204" t="s">
        <v>1187</v>
      </c>
      <c r="H2480" s="209" t="s">
        <v>747</v>
      </c>
      <c r="I2480" s="241">
        <v>45604</v>
      </c>
      <c r="J2480" s="253">
        <v>0</v>
      </c>
      <c r="K2480" s="214">
        <v>-3518.96</v>
      </c>
      <c r="L2480" s="250">
        <f t="shared" si="38"/>
        <v>95457.43159090665</v>
      </c>
      <c r="M2480" s="270"/>
    </row>
    <row r="2481" spans="2:13" x14ac:dyDescent="0.25">
      <c r="B2481" s="46">
        <f>SUBTOTAL(103,$C$10:C2481)</f>
        <v>2472</v>
      </c>
      <c r="C2481" s="157" t="s">
        <v>1165</v>
      </c>
      <c r="D2481" s="157" t="s">
        <v>738</v>
      </c>
      <c r="E2481" s="157"/>
      <c r="F2481" s="157"/>
      <c r="G2481" s="204" t="s">
        <v>1043</v>
      </c>
      <c r="H2481" s="209" t="s">
        <v>1044</v>
      </c>
      <c r="I2481" s="241">
        <v>45604</v>
      </c>
      <c r="J2481" s="253">
        <v>0</v>
      </c>
      <c r="K2481" s="214">
        <v>-500</v>
      </c>
      <c r="L2481" s="250">
        <f t="shared" si="38"/>
        <v>94957.43159090665</v>
      </c>
      <c r="M2481" s="270"/>
    </row>
    <row r="2482" spans="2:13" x14ac:dyDescent="0.25">
      <c r="B2482" s="46">
        <f>SUBTOTAL(103,$C$10:C2482)</f>
        <v>2473</v>
      </c>
      <c r="C2482" s="157" t="s">
        <v>131</v>
      </c>
      <c r="D2482" s="157"/>
      <c r="E2482" s="157"/>
      <c r="F2482" s="157"/>
      <c r="G2482" s="212" t="s">
        <v>588</v>
      </c>
      <c r="H2482" s="209" t="s">
        <v>589</v>
      </c>
      <c r="I2482" s="241">
        <v>45611</v>
      </c>
      <c r="J2482" s="253">
        <v>170000</v>
      </c>
      <c r="K2482" s="214">
        <v>0</v>
      </c>
      <c r="L2482" s="250">
        <f t="shared" si="38"/>
        <v>264957.43159090664</v>
      </c>
      <c r="M2482" s="270"/>
    </row>
    <row r="2483" spans="2:13" x14ac:dyDescent="0.25">
      <c r="B2483" s="46">
        <f>SUBTOTAL(103,$C$10:C2483)</f>
        <v>2474</v>
      </c>
      <c r="C2483" s="157" t="s">
        <v>596</v>
      </c>
      <c r="D2483" s="157" t="s">
        <v>607</v>
      </c>
      <c r="E2483" s="157"/>
      <c r="F2483" s="157"/>
      <c r="G2483" s="204" t="s">
        <v>581</v>
      </c>
      <c r="H2483" s="209" t="s">
        <v>620</v>
      </c>
      <c r="I2483" s="241">
        <v>45611</v>
      </c>
      <c r="J2483" s="253">
        <v>0</v>
      </c>
      <c r="K2483" s="214">
        <v>-6600.7849999999971</v>
      </c>
      <c r="L2483" s="250">
        <f t="shared" si="38"/>
        <v>258356.64659090663</v>
      </c>
      <c r="M2483" s="270"/>
    </row>
    <row r="2484" spans="2:13" x14ac:dyDescent="0.25">
      <c r="B2484" s="46">
        <f>SUBTOTAL(103,$C$10:C2484)</f>
        <v>2475</v>
      </c>
      <c r="C2484" s="157" t="s">
        <v>1266</v>
      </c>
      <c r="D2484" s="157" t="s">
        <v>738</v>
      </c>
      <c r="E2484" s="157"/>
      <c r="F2484" s="157"/>
      <c r="G2484" s="204" t="s">
        <v>619</v>
      </c>
      <c r="H2484" s="209" t="s">
        <v>621</v>
      </c>
      <c r="I2484" s="241">
        <v>45611</v>
      </c>
      <c r="J2484" s="253">
        <v>0</v>
      </c>
      <c r="K2484" s="214">
        <v>-1000</v>
      </c>
      <c r="L2484" s="250">
        <f t="shared" si="38"/>
        <v>257356.64659090663</v>
      </c>
      <c r="M2484" s="270"/>
    </row>
    <row r="2485" spans="2:13" x14ac:dyDescent="0.25">
      <c r="B2485" s="46">
        <f>SUBTOTAL(103,$C$10:C2485)</f>
        <v>2476</v>
      </c>
      <c r="C2485" s="157" t="s">
        <v>1266</v>
      </c>
      <c r="D2485" s="157" t="s">
        <v>607</v>
      </c>
      <c r="E2485" s="157"/>
      <c r="F2485" s="157"/>
      <c r="G2485" s="204" t="s">
        <v>619</v>
      </c>
      <c r="H2485" s="209" t="s">
        <v>621</v>
      </c>
      <c r="I2485" s="241">
        <v>45611</v>
      </c>
      <c r="J2485" s="253">
        <v>0</v>
      </c>
      <c r="K2485" s="214">
        <v>-4500</v>
      </c>
      <c r="L2485" s="250">
        <f t="shared" si="38"/>
        <v>252856.64659090663</v>
      </c>
      <c r="M2485" s="270"/>
    </row>
    <row r="2486" spans="2:13" x14ac:dyDescent="0.25">
      <c r="B2486" s="46">
        <f>SUBTOTAL(103,$C$10:C2486)</f>
        <v>2477</v>
      </c>
      <c r="C2486" s="157" t="s">
        <v>1266</v>
      </c>
      <c r="D2486" s="157" t="s">
        <v>918</v>
      </c>
      <c r="E2486" s="157"/>
      <c r="F2486" s="157"/>
      <c r="G2486" s="204" t="s">
        <v>619</v>
      </c>
      <c r="H2486" s="209" t="s">
        <v>621</v>
      </c>
      <c r="I2486" s="241">
        <v>45611</v>
      </c>
      <c r="J2486" s="253">
        <v>0</v>
      </c>
      <c r="K2486" s="214">
        <v>-5050</v>
      </c>
      <c r="L2486" s="250">
        <f t="shared" si="38"/>
        <v>247806.64659090663</v>
      </c>
      <c r="M2486" s="270"/>
    </row>
    <row r="2487" spans="2:13" x14ac:dyDescent="0.25">
      <c r="B2487" s="46">
        <f>SUBTOTAL(103,$C$10:C2487)</f>
        <v>2478</v>
      </c>
      <c r="C2487" s="157" t="s">
        <v>1408</v>
      </c>
      <c r="D2487" s="157" t="s">
        <v>918</v>
      </c>
      <c r="E2487" s="157"/>
      <c r="F2487" s="157"/>
      <c r="G2487" s="204" t="s">
        <v>619</v>
      </c>
      <c r="H2487" s="209" t="s">
        <v>621</v>
      </c>
      <c r="I2487" s="241">
        <v>45611</v>
      </c>
      <c r="J2487" s="253">
        <v>0</v>
      </c>
      <c r="K2487" s="214">
        <v>-2350</v>
      </c>
      <c r="L2487" s="250">
        <f t="shared" si="38"/>
        <v>245456.64659090663</v>
      </c>
      <c r="M2487" s="270"/>
    </row>
    <row r="2488" spans="2:13" x14ac:dyDescent="0.25">
      <c r="B2488" s="46">
        <f>SUBTOTAL(103,$C$10:C2488)</f>
        <v>2479</v>
      </c>
      <c r="C2488" s="157" t="s">
        <v>812</v>
      </c>
      <c r="D2488" s="157" t="s">
        <v>608</v>
      </c>
      <c r="E2488" s="157"/>
      <c r="F2488" s="157"/>
      <c r="G2488" s="204" t="s">
        <v>1143</v>
      </c>
      <c r="H2488" s="209" t="s">
        <v>1144</v>
      </c>
      <c r="I2488" s="241">
        <v>45611</v>
      </c>
      <c r="J2488" s="253">
        <v>0</v>
      </c>
      <c r="K2488" s="214">
        <v>-13800</v>
      </c>
      <c r="L2488" s="250">
        <f t="shared" si="38"/>
        <v>231656.64659090663</v>
      </c>
      <c r="M2488" s="270"/>
    </row>
    <row r="2489" spans="2:13" x14ac:dyDescent="0.25">
      <c r="B2489" s="46">
        <f>SUBTOTAL(103,$C$10:C2489)</f>
        <v>2480</v>
      </c>
      <c r="C2489" s="157" t="s">
        <v>736</v>
      </c>
      <c r="D2489" s="157" t="s">
        <v>738</v>
      </c>
      <c r="E2489" s="157"/>
      <c r="F2489" s="157"/>
      <c r="G2489" s="204" t="s">
        <v>619</v>
      </c>
      <c r="H2489" s="209" t="s">
        <v>621</v>
      </c>
      <c r="I2489" s="241">
        <v>45611</v>
      </c>
      <c r="J2489" s="253">
        <v>0</v>
      </c>
      <c r="K2489" s="214">
        <v>-1500</v>
      </c>
      <c r="L2489" s="250">
        <f t="shared" si="38"/>
        <v>230156.64659090663</v>
      </c>
      <c r="M2489" s="270"/>
    </row>
    <row r="2490" spans="2:13" x14ac:dyDescent="0.25">
      <c r="B2490" s="46">
        <f>SUBTOTAL(103,$C$10:C2490)</f>
        <v>2481</v>
      </c>
      <c r="C2490" s="157" t="s">
        <v>736</v>
      </c>
      <c r="D2490" s="157" t="s">
        <v>918</v>
      </c>
      <c r="E2490" s="157"/>
      <c r="F2490" s="157"/>
      <c r="G2490" s="204" t="s">
        <v>619</v>
      </c>
      <c r="H2490" s="209" t="s">
        <v>621</v>
      </c>
      <c r="I2490" s="241">
        <v>45611</v>
      </c>
      <c r="J2490" s="253">
        <v>0</v>
      </c>
      <c r="K2490" s="214">
        <v>-18450</v>
      </c>
      <c r="L2490" s="250">
        <f t="shared" si="38"/>
        <v>211706.64659090663</v>
      </c>
      <c r="M2490" s="270"/>
    </row>
    <row r="2491" spans="2:13" x14ac:dyDescent="0.25">
      <c r="B2491" s="46">
        <f>SUBTOTAL(103,$C$10:C2491)</f>
        <v>2482</v>
      </c>
      <c r="C2491" s="157" t="s">
        <v>625</v>
      </c>
      <c r="D2491" s="157" t="s">
        <v>608</v>
      </c>
      <c r="E2491" s="157"/>
      <c r="F2491" s="157"/>
      <c r="G2491" s="204" t="s">
        <v>641</v>
      </c>
      <c r="H2491" s="209" t="s">
        <v>642</v>
      </c>
      <c r="I2491" s="241">
        <v>45611</v>
      </c>
      <c r="J2491" s="253">
        <v>0</v>
      </c>
      <c r="K2491" s="214">
        <v>-8597</v>
      </c>
      <c r="L2491" s="250">
        <f t="shared" si="38"/>
        <v>203109.64659090663</v>
      </c>
      <c r="M2491" s="270"/>
    </row>
    <row r="2492" spans="2:13" x14ac:dyDescent="0.25">
      <c r="B2492" s="46">
        <f>SUBTOTAL(103,$C$10:C2492)</f>
        <v>2483</v>
      </c>
      <c r="C2492" s="157" t="s">
        <v>1394</v>
      </c>
      <c r="D2492" s="157" t="s">
        <v>608</v>
      </c>
      <c r="E2492" s="157"/>
      <c r="F2492" s="157"/>
      <c r="G2492" s="204" t="s">
        <v>1187</v>
      </c>
      <c r="H2492" s="209" t="s">
        <v>1188</v>
      </c>
      <c r="I2492" s="241">
        <v>45611</v>
      </c>
      <c r="J2492" s="253">
        <v>0</v>
      </c>
      <c r="K2492" s="214">
        <v>-9600</v>
      </c>
      <c r="L2492" s="250">
        <f t="shared" si="38"/>
        <v>193509.64659090663</v>
      </c>
      <c r="M2492" s="270"/>
    </row>
    <row r="2493" spans="2:13" x14ac:dyDescent="0.25">
      <c r="B2493" s="46">
        <f>SUBTOTAL(103,$C$10:C2493)</f>
        <v>2484</v>
      </c>
      <c r="C2493" s="157" t="s">
        <v>1148</v>
      </c>
      <c r="D2493" s="157" t="s">
        <v>608</v>
      </c>
      <c r="E2493" s="157"/>
      <c r="F2493" s="157"/>
      <c r="G2493" s="227" t="s">
        <v>1045</v>
      </c>
      <c r="H2493" s="208" t="s">
        <v>1046</v>
      </c>
      <c r="I2493" s="241">
        <v>45611</v>
      </c>
      <c r="J2493" s="253">
        <v>0</v>
      </c>
      <c r="K2493" s="214">
        <v>-11900</v>
      </c>
      <c r="L2493" s="250">
        <f t="shared" si="38"/>
        <v>181609.64659090663</v>
      </c>
      <c r="M2493" s="270"/>
    </row>
    <row r="2494" spans="2:13" x14ac:dyDescent="0.25">
      <c r="B2494" s="46">
        <f>SUBTOTAL(103,$C$10:C2494)</f>
        <v>2485</v>
      </c>
      <c r="C2494" s="157" t="s">
        <v>598</v>
      </c>
      <c r="D2494" s="157" t="s">
        <v>607</v>
      </c>
      <c r="E2494" s="157"/>
      <c r="F2494" s="157"/>
      <c r="G2494" s="204" t="s">
        <v>581</v>
      </c>
      <c r="H2494" s="209" t="s">
        <v>620</v>
      </c>
      <c r="I2494" s="241">
        <v>45611</v>
      </c>
      <c r="J2494" s="253">
        <v>0</v>
      </c>
      <c r="K2494" s="214">
        <v>-15000</v>
      </c>
      <c r="L2494" s="250">
        <f t="shared" si="38"/>
        <v>166609.64659090663</v>
      </c>
      <c r="M2494" s="270"/>
    </row>
    <row r="2495" spans="2:13" x14ac:dyDescent="0.25">
      <c r="B2495" s="46">
        <f>SUBTOTAL(103,$C$10:C2495)</f>
        <v>2486</v>
      </c>
      <c r="C2495" s="157" t="s">
        <v>598</v>
      </c>
      <c r="D2495" s="157" t="s">
        <v>607</v>
      </c>
      <c r="E2495" s="157"/>
      <c r="F2495" s="157"/>
      <c r="G2495" s="204" t="s">
        <v>1187</v>
      </c>
      <c r="H2495" s="209" t="s">
        <v>1188</v>
      </c>
      <c r="I2495" s="241">
        <v>45611</v>
      </c>
      <c r="J2495" s="253">
        <v>0</v>
      </c>
      <c r="K2495" s="214">
        <v>-3273.102404269061</v>
      </c>
      <c r="L2495" s="250">
        <f t="shared" si="38"/>
        <v>163336.54418663756</v>
      </c>
      <c r="M2495" s="270"/>
    </row>
    <row r="2496" spans="2:13" x14ac:dyDescent="0.25">
      <c r="B2496" s="46">
        <f>SUBTOTAL(103,$C$10:C2496)</f>
        <v>2487</v>
      </c>
      <c r="C2496" s="157" t="s">
        <v>598</v>
      </c>
      <c r="D2496" s="157" t="s">
        <v>607</v>
      </c>
      <c r="E2496" s="157"/>
      <c r="F2496" s="157"/>
      <c r="G2496" s="204" t="s">
        <v>579</v>
      </c>
      <c r="H2496" s="209" t="s">
        <v>622</v>
      </c>
      <c r="I2496" s="241">
        <v>45611</v>
      </c>
      <c r="J2496" s="253">
        <v>0</v>
      </c>
      <c r="K2496" s="214">
        <v>-4314.1535377268883</v>
      </c>
      <c r="L2496" s="250">
        <f t="shared" si="38"/>
        <v>159022.39064891066</v>
      </c>
      <c r="M2496" s="270"/>
    </row>
    <row r="2497" spans="2:13" x14ac:dyDescent="0.25">
      <c r="B2497" s="46">
        <f>SUBTOTAL(103,$C$10:C2497)</f>
        <v>2488</v>
      </c>
      <c r="C2497" s="157" t="s">
        <v>598</v>
      </c>
      <c r="D2497" s="157" t="s">
        <v>607</v>
      </c>
      <c r="E2497" s="157"/>
      <c r="F2497" s="157"/>
      <c r="G2497" s="204" t="s">
        <v>1043</v>
      </c>
      <c r="H2497" s="209" t="s">
        <v>1044</v>
      </c>
      <c r="I2497" s="241">
        <v>45611</v>
      </c>
      <c r="J2497" s="253">
        <v>0</v>
      </c>
      <c r="K2497" s="214">
        <v>-2412.7440580040507</v>
      </c>
      <c r="L2497" s="250">
        <f t="shared" si="38"/>
        <v>156609.6465909066</v>
      </c>
      <c r="M2497" s="270"/>
    </row>
    <row r="2498" spans="2:13" x14ac:dyDescent="0.25">
      <c r="B2498" s="46">
        <f>SUBTOTAL(103,$C$10:C2498)</f>
        <v>2489</v>
      </c>
      <c r="C2498" s="157" t="s">
        <v>598</v>
      </c>
      <c r="D2498" s="157" t="s">
        <v>608</v>
      </c>
      <c r="E2498" s="157"/>
      <c r="F2498" s="157"/>
      <c r="G2498" s="204" t="s">
        <v>1187</v>
      </c>
      <c r="H2498" s="209" t="s">
        <v>1188</v>
      </c>
      <c r="I2498" s="241">
        <v>45611</v>
      </c>
      <c r="J2498" s="253">
        <v>0</v>
      </c>
      <c r="K2498" s="214">
        <v>-6300</v>
      </c>
      <c r="L2498" s="250">
        <f t="shared" si="38"/>
        <v>150309.6465909066</v>
      </c>
      <c r="M2498" s="270"/>
    </row>
    <row r="2499" spans="2:13" x14ac:dyDescent="0.25">
      <c r="B2499" s="46">
        <f>SUBTOTAL(103,$C$10:C2499)</f>
        <v>2490</v>
      </c>
      <c r="C2499" s="157" t="s">
        <v>598</v>
      </c>
      <c r="D2499" s="157" t="s">
        <v>738</v>
      </c>
      <c r="E2499" s="157"/>
      <c r="F2499" s="157"/>
      <c r="G2499" s="204" t="s">
        <v>1043</v>
      </c>
      <c r="H2499" s="209" t="s">
        <v>1044</v>
      </c>
      <c r="I2499" s="241">
        <v>45611</v>
      </c>
      <c r="J2499" s="253">
        <v>0</v>
      </c>
      <c r="K2499" s="214">
        <v>-1000</v>
      </c>
      <c r="L2499" s="250">
        <f t="shared" si="38"/>
        <v>149309.6465909066</v>
      </c>
      <c r="M2499" s="270"/>
    </row>
    <row r="2500" spans="2:13" x14ac:dyDescent="0.25">
      <c r="B2500" s="46">
        <f>SUBTOTAL(103,$C$10:C2500)</f>
        <v>2491</v>
      </c>
      <c r="C2500" s="157" t="s">
        <v>763</v>
      </c>
      <c r="D2500" s="157" t="s">
        <v>738</v>
      </c>
      <c r="E2500" s="157"/>
      <c r="F2500" s="157"/>
      <c r="G2500" s="204" t="s">
        <v>619</v>
      </c>
      <c r="H2500" s="209" t="s">
        <v>621</v>
      </c>
      <c r="I2500" s="241">
        <v>45611</v>
      </c>
      <c r="J2500" s="253">
        <v>0</v>
      </c>
      <c r="K2500" s="214">
        <v>-1500</v>
      </c>
      <c r="L2500" s="250">
        <f t="shared" si="38"/>
        <v>147809.6465909066</v>
      </c>
      <c r="M2500" s="270"/>
    </row>
    <row r="2501" spans="2:13" x14ac:dyDescent="0.25">
      <c r="B2501" s="46">
        <f>SUBTOTAL(103,$C$10:C2501)</f>
        <v>2492</v>
      </c>
      <c r="C2501" s="157" t="s">
        <v>763</v>
      </c>
      <c r="D2501" s="157" t="s">
        <v>918</v>
      </c>
      <c r="E2501" s="157"/>
      <c r="F2501" s="157"/>
      <c r="G2501" s="204" t="s">
        <v>619</v>
      </c>
      <c r="H2501" s="209" t="s">
        <v>621</v>
      </c>
      <c r="I2501" s="241">
        <v>45611</v>
      </c>
      <c r="J2501" s="253">
        <v>0</v>
      </c>
      <c r="K2501" s="214">
        <v>-11950</v>
      </c>
      <c r="L2501" s="250">
        <f t="shared" si="38"/>
        <v>135859.6465909066</v>
      </c>
      <c r="M2501" s="270"/>
    </row>
    <row r="2502" spans="2:13" x14ac:dyDescent="0.25">
      <c r="B2502" s="46">
        <f>SUBTOTAL(103,$C$10:C2502)</f>
        <v>2493</v>
      </c>
      <c r="C2502" s="157" t="s">
        <v>600</v>
      </c>
      <c r="D2502" s="157" t="s">
        <v>608</v>
      </c>
      <c r="E2502" s="157"/>
      <c r="F2502" s="157"/>
      <c r="G2502" s="204" t="s">
        <v>1143</v>
      </c>
      <c r="H2502" s="209" t="s">
        <v>1144</v>
      </c>
      <c r="I2502" s="241">
        <v>45611</v>
      </c>
      <c r="J2502" s="253">
        <v>0</v>
      </c>
      <c r="K2502" s="214">
        <v>-16900</v>
      </c>
      <c r="L2502" s="250">
        <f t="shared" si="38"/>
        <v>118959.6465909066</v>
      </c>
      <c r="M2502" s="270"/>
    </row>
    <row r="2503" spans="2:13" x14ac:dyDescent="0.25">
      <c r="B2503" s="46">
        <f>SUBTOTAL(103,$C$10:C2503)</f>
        <v>2494</v>
      </c>
      <c r="C2503" s="157" t="s">
        <v>600</v>
      </c>
      <c r="D2503" s="157" t="s">
        <v>918</v>
      </c>
      <c r="E2503" s="157"/>
      <c r="F2503" s="157"/>
      <c r="G2503" s="204" t="s">
        <v>619</v>
      </c>
      <c r="H2503" s="209" t="s">
        <v>621</v>
      </c>
      <c r="I2503" s="241">
        <v>45611</v>
      </c>
      <c r="J2503" s="253">
        <v>0</v>
      </c>
      <c r="K2503" s="214">
        <v>-5850</v>
      </c>
      <c r="L2503" s="250">
        <f t="shared" si="38"/>
        <v>113109.6465909066</v>
      </c>
      <c r="M2503" s="270"/>
    </row>
    <row r="2504" spans="2:13" x14ac:dyDescent="0.25">
      <c r="B2504" s="46">
        <f>SUBTOTAL(103,$C$10:C2504)</f>
        <v>2495</v>
      </c>
      <c r="C2504" s="157" t="s">
        <v>682</v>
      </c>
      <c r="D2504" s="157" t="s">
        <v>608</v>
      </c>
      <c r="E2504" s="157"/>
      <c r="F2504" s="157"/>
      <c r="G2504" s="227" t="s">
        <v>1045</v>
      </c>
      <c r="H2504" s="208" t="s">
        <v>1046</v>
      </c>
      <c r="I2504" s="241">
        <v>45611</v>
      </c>
      <c r="J2504" s="253">
        <v>0</v>
      </c>
      <c r="K2504" s="214">
        <v>-2100</v>
      </c>
      <c r="L2504" s="250">
        <f t="shared" si="38"/>
        <v>111009.6465909066</v>
      </c>
      <c r="M2504" s="270"/>
    </row>
    <row r="2505" spans="2:13" x14ac:dyDescent="0.25">
      <c r="B2505" s="46">
        <f>SUBTOTAL(103,$C$10:C2505)</f>
        <v>2496</v>
      </c>
      <c r="C2505" s="157" t="s">
        <v>601</v>
      </c>
      <c r="D2505" s="157" t="s">
        <v>648</v>
      </c>
      <c r="E2505" s="157"/>
      <c r="F2505" s="157"/>
      <c r="G2505" s="204" t="s">
        <v>1143</v>
      </c>
      <c r="H2505" s="209" t="s">
        <v>1144</v>
      </c>
      <c r="I2505" s="241">
        <v>45611</v>
      </c>
      <c r="J2505" s="253">
        <v>0</v>
      </c>
      <c r="K2505" s="214">
        <v>-5331</v>
      </c>
      <c r="L2505" s="250">
        <f t="shared" si="38"/>
        <v>105678.6465909066</v>
      </c>
      <c r="M2505" s="270"/>
    </row>
    <row r="2506" spans="2:13" x14ac:dyDescent="0.25">
      <c r="B2506" s="46">
        <f>SUBTOTAL(103,$C$10:C2506)</f>
        <v>2497</v>
      </c>
      <c r="C2506" s="157" t="s">
        <v>665</v>
      </c>
      <c r="D2506" s="157" t="s">
        <v>648</v>
      </c>
      <c r="E2506" s="157"/>
      <c r="F2506" s="157"/>
      <c r="G2506" s="227" t="s">
        <v>1045</v>
      </c>
      <c r="H2506" s="208" t="s">
        <v>1046</v>
      </c>
      <c r="I2506" s="241">
        <v>45611</v>
      </c>
      <c r="J2506" s="253">
        <v>0</v>
      </c>
      <c r="K2506" s="214">
        <v>-26600</v>
      </c>
      <c r="L2506" s="250">
        <f t="shared" si="38"/>
        <v>79078.646590906603</v>
      </c>
      <c r="M2506" s="270"/>
    </row>
    <row r="2507" spans="2:13" x14ac:dyDescent="0.25">
      <c r="B2507" s="46">
        <f>SUBTOTAL(103,$C$10:C2507)</f>
        <v>2498</v>
      </c>
      <c r="C2507" s="157" t="s">
        <v>728</v>
      </c>
      <c r="D2507" s="157" t="s">
        <v>648</v>
      </c>
      <c r="E2507" s="157"/>
      <c r="F2507" s="157"/>
      <c r="G2507" s="204" t="s">
        <v>1187</v>
      </c>
      <c r="H2507" s="209" t="s">
        <v>1188</v>
      </c>
      <c r="I2507" s="241">
        <v>45611</v>
      </c>
      <c r="J2507" s="253">
        <v>0</v>
      </c>
      <c r="K2507" s="214">
        <v>-4200</v>
      </c>
      <c r="L2507" s="250">
        <f t="shared" si="38"/>
        <v>74878.646590906603</v>
      </c>
      <c r="M2507" s="270"/>
    </row>
    <row r="2508" spans="2:13" x14ac:dyDescent="0.25">
      <c r="B2508" s="46">
        <f>SUBTOTAL(103,$C$10:C2508)</f>
        <v>2499</v>
      </c>
      <c r="C2508" s="157" t="s">
        <v>732</v>
      </c>
      <c r="D2508" s="157" t="s">
        <v>918</v>
      </c>
      <c r="E2508" s="157"/>
      <c r="F2508" s="157"/>
      <c r="G2508" s="204" t="s">
        <v>619</v>
      </c>
      <c r="H2508" s="209" t="s">
        <v>621</v>
      </c>
      <c r="I2508" s="241">
        <v>45611</v>
      </c>
      <c r="J2508" s="253">
        <v>0</v>
      </c>
      <c r="K2508" s="214">
        <v>-1350</v>
      </c>
      <c r="L2508" s="250">
        <f t="shared" si="38"/>
        <v>73528.646590906603</v>
      </c>
      <c r="M2508" s="270"/>
    </row>
    <row r="2509" spans="2:13" x14ac:dyDescent="0.25">
      <c r="B2509" s="46">
        <f>SUBTOTAL(103,$C$10:C2509)</f>
        <v>2500</v>
      </c>
      <c r="C2509" s="157" t="s">
        <v>1151</v>
      </c>
      <c r="D2509" s="157" t="s">
        <v>648</v>
      </c>
      <c r="E2509" s="157"/>
      <c r="F2509" s="157"/>
      <c r="G2509" s="204" t="s">
        <v>585</v>
      </c>
      <c r="H2509" s="209" t="s">
        <v>586</v>
      </c>
      <c r="I2509" s="241">
        <v>45611</v>
      </c>
      <c r="J2509" s="253">
        <v>0</v>
      </c>
      <c r="K2509" s="214">
        <v>-25200</v>
      </c>
      <c r="L2509" s="250">
        <f t="shared" ref="L2509:L2572" si="39">J2509+L2508+K2509</f>
        <v>48328.646590906603</v>
      </c>
      <c r="M2509" s="270"/>
    </row>
    <row r="2510" spans="2:13" x14ac:dyDescent="0.25">
      <c r="B2510" s="46">
        <f>SUBTOTAL(103,$C$10:C2510)</f>
        <v>2501</v>
      </c>
      <c r="C2510" s="157" t="s">
        <v>683</v>
      </c>
      <c r="D2510" s="157" t="s">
        <v>608</v>
      </c>
      <c r="E2510" s="157"/>
      <c r="F2510" s="157"/>
      <c r="G2510" s="204" t="s">
        <v>1143</v>
      </c>
      <c r="H2510" s="209" t="s">
        <v>1144</v>
      </c>
      <c r="I2510" s="241">
        <v>45611</v>
      </c>
      <c r="J2510" s="253">
        <v>0</v>
      </c>
      <c r="K2510" s="214">
        <v>-7920</v>
      </c>
      <c r="L2510" s="250">
        <f t="shared" si="39"/>
        <v>40408.646590906603</v>
      </c>
      <c r="M2510" s="270"/>
    </row>
    <row r="2511" spans="2:13" x14ac:dyDescent="0.25">
      <c r="B2511" s="46">
        <f>SUBTOTAL(103,$C$10:C2511)</f>
        <v>2502</v>
      </c>
      <c r="C2511" s="157" t="s">
        <v>603</v>
      </c>
      <c r="D2511" s="157" t="s">
        <v>738</v>
      </c>
      <c r="E2511" s="157"/>
      <c r="F2511" s="157"/>
      <c r="G2511" s="204" t="s">
        <v>619</v>
      </c>
      <c r="H2511" s="209" t="s">
        <v>621</v>
      </c>
      <c r="I2511" s="241">
        <v>45611</v>
      </c>
      <c r="J2511" s="253">
        <v>0</v>
      </c>
      <c r="K2511" s="214">
        <v>-250</v>
      </c>
      <c r="L2511" s="250">
        <f t="shared" si="39"/>
        <v>40158.646590906603</v>
      </c>
      <c r="M2511" s="270"/>
    </row>
    <row r="2512" spans="2:13" x14ac:dyDescent="0.25">
      <c r="B2512" s="46">
        <f>SUBTOTAL(103,$C$10:C2512)</f>
        <v>2503</v>
      </c>
      <c r="C2512" s="157" t="s">
        <v>603</v>
      </c>
      <c r="D2512" s="157" t="s">
        <v>918</v>
      </c>
      <c r="E2512" s="157"/>
      <c r="F2512" s="157"/>
      <c r="G2512" s="204" t="s">
        <v>619</v>
      </c>
      <c r="H2512" s="209" t="s">
        <v>621</v>
      </c>
      <c r="I2512" s="241">
        <v>45611</v>
      </c>
      <c r="J2512" s="253">
        <v>0</v>
      </c>
      <c r="K2512" s="214">
        <v>-4800</v>
      </c>
      <c r="L2512" s="250">
        <f t="shared" si="39"/>
        <v>35358.646590906603</v>
      </c>
      <c r="M2512" s="270"/>
    </row>
    <row r="2513" spans="2:13" x14ac:dyDescent="0.25">
      <c r="B2513" s="46">
        <f>SUBTOTAL(103,$C$10:C2513)</f>
        <v>2504</v>
      </c>
      <c r="C2513" s="157" t="s">
        <v>694</v>
      </c>
      <c r="D2513" s="157" t="s">
        <v>608</v>
      </c>
      <c r="E2513" s="157"/>
      <c r="F2513" s="157"/>
      <c r="G2513" s="204" t="s">
        <v>641</v>
      </c>
      <c r="H2513" s="209" t="s">
        <v>642</v>
      </c>
      <c r="I2513" s="241">
        <v>45611</v>
      </c>
      <c r="J2513" s="253">
        <v>0</v>
      </c>
      <c r="K2513" s="214">
        <v>-10500</v>
      </c>
      <c r="L2513" s="250">
        <f t="shared" si="39"/>
        <v>24858.646590906603</v>
      </c>
      <c r="M2513" s="270"/>
    </row>
    <row r="2514" spans="2:13" x14ac:dyDescent="0.25">
      <c r="B2514" s="46">
        <f>SUBTOTAL(103,$C$10:C2514)</f>
        <v>2505</v>
      </c>
      <c r="C2514" s="157" t="s">
        <v>694</v>
      </c>
      <c r="D2514" s="157" t="s">
        <v>608</v>
      </c>
      <c r="E2514" s="157"/>
      <c r="F2514" s="157"/>
      <c r="G2514" s="204" t="s">
        <v>1187</v>
      </c>
      <c r="H2514" s="209" t="s">
        <v>1188</v>
      </c>
      <c r="I2514" s="241">
        <v>45611</v>
      </c>
      <c r="J2514" s="253">
        <v>0</v>
      </c>
      <c r="K2514" s="214">
        <v>-16100</v>
      </c>
      <c r="L2514" s="250">
        <f t="shared" si="39"/>
        <v>8758.6465909066028</v>
      </c>
      <c r="M2514" s="270"/>
    </row>
    <row r="2515" spans="2:13" x14ac:dyDescent="0.25">
      <c r="B2515" s="46">
        <f>SUBTOTAL(103,$C$10:C2515)</f>
        <v>2506</v>
      </c>
      <c r="C2515" s="157" t="s">
        <v>1355</v>
      </c>
      <c r="D2515" s="157" t="s">
        <v>607</v>
      </c>
      <c r="E2515" s="157"/>
      <c r="F2515" s="157"/>
      <c r="G2515" s="204" t="s">
        <v>579</v>
      </c>
      <c r="H2515" s="209" t="s">
        <v>622</v>
      </c>
      <c r="I2515" s="241">
        <v>45611</v>
      </c>
      <c r="J2515" s="253">
        <v>0</v>
      </c>
      <c r="K2515" s="214">
        <v>-5564.1699999999983</v>
      </c>
      <c r="L2515" s="250">
        <f t="shared" si="39"/>
        <v>3194.4765909066045</v>
      </c>
      <c r="M2515" s="270"/>
    </row>
    <row r="2516" spans="2:13" x14ac:dyDescent="0.25">
      <c r="B2516" s="46">
        <f>SUBTOTAL(103,$C$10:C2516)</f>
        <v>2507</v>
      </c>
      <c r="C2516" s="157" t="s">
        <v>1165</v>
      </c>
      <c r="D2516" s="157" t="s">
        <v>738</v>
      </c>
      <c r="E2516" s="157"/>
      <c r="F2516" s="157"/>
      <c r="G2516" s="204" t="s">
        <v>1043</v>
      </c>
      <c r="H2516" s="209" t="s">
        <v>1044</v>
      </c>
      <c r="I2516" s="241">
        <v>45611</v>
      </c>
      <c r="J2516" s="253">
        <v>0</v>
      </c>
      <c r="K2516" s="214">
        <v>-500</v>
      </c>
      <c r="L2516" s="250">
        <f t="shared" si="39"/>
        <v>2694.4765909066045</v>
      </c>
      <c r="M2516" s="270"/>
    </row>
    <row r="2517" spans="2:13" x14ac:dyDescent="0.25">
      <c r="B2517" s="46">
        <f>SUBTOTAL(103,$C$10:C2517)</f>
        <v>2508</v>
      </c>
      <c r="C2517" s="157" t="s">
        <v>724</v>
      </c>
      <c r="D2517" s="157" t="s">
        <v>766</v>
      </c>
      <c r="E2517" s="157"/>
      <c r="F2517" s="157"/>
      <c r="G2517" s="204" t="s">
        <v>726</v>
      </c>
      <c r="H2517" s="204" t="s">
        <v>724</v>
      </c>
      <c r="I2517" s="241">
        <v>45611</v>
      </c>
      <c r="J2517" s="253">
        <v>500000</v>
      </c>
      <c r="K2517" s="214">
        <v>0</v>
      </c>
      <c r="L2517" s="250">
        <f t="shared" si="39"/>
        <v>502694.47659090662</v>
      </c>
      <c r="M2517" s="270"/>
    </row>
    <row r="2518" spans="2:13" x14ac:dyDescent="0.25">
      <c r="B2518" s="46">
        <f>SUBTOTAL(103,$C$10:C2518)</f>
        <v>2509</v>
      </c>
      <c r="C2518" s="157" t="s">
        <v>743</v>
      </c>
      <c r="D2518" s="157" t="s">
        <v>1137</v>
      </c>
      <c r="E2518" s="157"/>
      <c r="F2518" s="157"/>
      <c r="G2518" s="204" t="s">
        <v>581</v>
      </c>
      <c r="H2518" s="209" t="s">
        <v>620</v>
      </c>
      <c r="I2518" s="241">
        <v>45617</v>
      </c>
      <c r="J2518" s="253">
        <v>0</v>
      </c>
      <c r="K2518" s="214">
        <f>-21725-5633.93</f>
        <v>-27358.93</v>
      </c>
      <c r="L2518" s="250">
        <f t="shared" si="39"/>
        <v>475335.54659090663</v>
      </c>
      <c r="M2518" s="270"/>
    </row>
    <row r="2519" spans="2:13" x14ac:dyDescent="0.25">
      <c r="B2519" s="46">
        <f>SUBTOTAL(103,$C$10:C2519)</f>
        <v>2510</v>
      </c>
      <c r="C2519" s="157" t="s">
        <v>596</v>
      </c>
      <c r="D2519" s="157" t="s">
        <v>607</v>
      </c>
      <c r="E2519" s="157"/>
      <c r="F2519" s="157"/>
      <c r="G2519" s="204" t="s">
        <v>591</v>
      </c>
      <c r="H2519" s="209" t="s">
        <v>592</v>
      </c>
      <c r="I2519" s="241">
        <v>45618</v>
      </c>
      <c r="J2519" s="253">
        <v>0</v>
      </c>
      <c r="K2519" s="214">
        <v>-11732.117999999997</v>
      </c>
      <c r="L2519" s="250">
        <f t="shared" si="39"/>
        <v>463603.42859090661</v>
      </c>
      <c r="M2519" s="270"/>
    </row>
    <row r="2520" spans="2:13" x14ac:dyDescent="0.25">
      <c r="B2520" s="46">
        <f>SUBTOTAL(103,$C$10:C2520)</f>
        <v>2511</v>
      </c>
      <c r="C2520" s="157" t="s">
        <v>1266</v>
      </c>
      <c r="D2520" s="157" t="s">
        <v>738</v>
      </c>
      <c r="E2520" s="157"/>
      <c r="F2520" s="157"/>
      <c r="G2520" s="204" t="s">
        <v>619</v>
      </c>
      <c r="H2520" s="209" t="s">
        <v>621</v>
      </c>
      <c r="I2520" s="241">
        <v>45618</v>
      </c>
      <c r="J2520" s="253">
        <v>0</v>
      </c>
      <c r="K2520" s="214">
        <v>-1000</v>
      </c>
      <c r="L2520" s="250">
        <f t="shared" si="39"/>
        <v>462603.42859090661</v>
      </c>
      <c r="M2520" s="270"/>
    </row>
    <row r="2521" spans="2:13" x14ac:dyDescent="0.25">
      <c r="B2521" s="46">
        <f>SUBTOTAL(103,$C$10:C2521)</f>
        <v>2512</v>
      </c>
      <c r="C2521" s="157" t="s">
        <v>1266</v>
      </c>
      <c r="D2521" s="157" t="s">
        <v>607</v>
      </c>
      <c r="E2521" s="157"/>
      <c r="F2521" s="157"/>
      <c r="G2521" s="204" t="s">
        <v>619</v>
      </c>
      <c r="H2521" s="209" t="s">
        <v>621</v>
      </c>
      <c r="I2521" s="241">
        <v>45618</v>
      </c>
      <c r="J2521" s="253">
        <v>0</v>
      </c>
      <c r="K2521" s="214">
        <v>-4500</v>
      </c>
      <c r="L2521" s="250">
        <f t="shared" si="39"/>
        <v>458103.42859090661</v>
      </c>
      <c r="M2521" s="270"/>
    </row>
    <row r="2522" spans="2:13" x14ac:dyDescent="0.25">
      <c r="B2522" s="46">
        <f>SUBTOTAL(103,$C$10:C2522)</f>
        <v>2513</v>
      </c>
      <c r="C2522" s="157" t="s">
        <v>1266</v>
      </c>
      <c r="D2522" s="157" t="s">
        <v>918</v>
      </c>
      <c r="E2522" s="157"/>
      <c r="F2522" s="157"/>
      <c r="G2522" s="204" t="s">
        <v>619</v>
      </c>
      <c r="H2522" s="209" t="s">
        <v>621</v>
      </c>
      <c r="I2522" s="241">
        <v>45618</v>
      </c>
      <c r="J2522" s="253">
        <v>0</v>
      </c>
      <c r="K2522" s="214">
        <v>-5000</v>
      </c>
      <c r="L2522" s="250">
        <f t="shared" si="39"/>
        <v>453103.42859090661</v>
      </c>
      <c r="M2522" s="270"/>
    </row>
    <row r="2523" spans="2:13" x14ac:dyDescent="0.25">
      <c r="B2523" s="46">
        <f>SUBTOTAL(103,$C$10:C2523)</f>
        <v>2514</v>
      </c>
      <c r="C2523" s="157" t="s">
        <v>1408</v>
      </c>
      <c r="D2523" s="157" t="s">
        <v>918</v>
      </c>
      <c r="E2523" s="157"/>
      <c r="F2523" s="157"/>
      <c r="G2523" s="204" t="s">
        <v>619</v>
      </c>
      <c r="H2523" s="209" t="s">
        <v>621</v>
      </c>
      <c r="I2523" s="241">
        <v>45618</v>
      </c>
      <c r="J2523" s="253">
        <v>0</v>
      </c>
      <c r="K2523" s="214">
        <v>-1500</v>
      </c>
      <c r="L2523" s="250">
        <f t="shared" si="39"/>
        <v>451603.42859090661</v>
      </c>
      <c r="M2523" s="270"/>
    </row>
    <row r="2524" spans="2:13" x14ac:dyDescent="0.25">
      <c r="B2524" s="46">
        <f>SUBTOTAL(103,$C$10:C2524)</f>
        <v>2515</v>
      </c>
      <c r="C2524" s="157" t="s">
        <v>812</v>
      </c>
      <c r="D2524" s="157" t="s">
        <v>608</v>
      </c>
      <c r="E2524" s="157"/>
      <c r="F2524" s="157"/>
      <c r="G2524" s="204" t="s">
        <v>1143</v>
      </c>
      <c r="H2524" s="209" t="s">
        <v>1144</v>
      </c>
      <c r="I2524" s="241">
        <v>45618</v>
      </c>
      <c r="J2524" s="253">
        <v>0</v>
      </c>
      <c r="K2524" s="214">
        <v>-13800</v>
      </c>
      <c r="L2524" s="250">
        <f t="shared" si="39"/>
        <v>437803.42859090661</v>
      </c>
      <c r="M2524" s="270"/>
    </row>
    <row r="2525" spans="2:13" x14ac:dyDescent="0.25">
      <c r="B2525" s="46">
        <f>SUBTOTAL(103,$C$10:C2525)</f>
        <v>2516</v>
      </c>
      <c r="C2525" s="157" t="s">
        <v>736</v>
      </c>
      <c r="D2525" s="157" t="s">
        <v>738</v>
      </c>
      <c r="E2525" s="157"/>
      <c r="F2525" s="157"/>
      <c r="G2525" s="204" t="s">
        <v>619</v>
      </c>
      <c r="H2525" s="209" t="s">
        <v>621</v>
      </c>
      <c r="I2525" s="241">
        <v>45618</v>
      </c>
      <c r="J2525" s="253">
        <v>0</v>
      </c>
      <c r="K2525" s="214">
        <v>-1500</v>
      </c>
      <c r="L2525" s="250">
        <f t="shared" si="39"/>
        <v>436303.42859090661</v>
      </c>
      <c r="M2525" s="270"/>
    </row>
    <row r="2526" spans="2:13" x14ac:dyDescent="0.25">
      <c r="B2526" s="46">
        <f>SUBTOTAL(103,$C$10:C2526)</f>
        <v>2517</v>
      </c>
      <c r="C2526" s="157" t="s">
        <v>736</v>
      </c>
      <c r="D2526" s="157" t="s">
        <v>918</v>
      </c>
      <c r="E2526" s="157"/>
      <c r="F2526" s="157"/>
      <c r="G2526" s="204" t="s">
        <v>619</v>
      </c>
      <c r="H2526" s="209" t="s">
        <v>621</v>
      </c>
      <c r="I2526" s="241">
        <v>45618</v>
      </c>
      <c r="J2526" s="253">
        <v>0</v>
      </c>
      <c r="K2526" s="214">
        <v>-13800</v>
      </c>
      <c r="L2526" s="250">
        <f t="shared" si="39"/>
        <v>422503.42859090661</v>
      </c>
      <c r="M2526" s="270"/>
    </row>
    <row r="2527" spans="2:13" x14ac:dyDescent="0.25">
      <c r="B2527" s="46">
        <f>SUBTOTAL(103,$C$10:C2527)</f>
        <v>2518</v>
      </c>
      <c r="C2527" s="157" t="s">
        <v>1286</v>
      </c>
      <c r="D2527" s="157" t="s">
        <v>607</v>
      </c>
      <c r="E2527" s="157"/>
      <c r="F2527" s="157"/>
      <c r="G2527" s="204" t="s">
        <v>591</v>
      </c>
      <c r="H2527" s="209" t="s">
        <v>592</v>
      </c>
      <c r="I2527" s="241">
        <v>45618</v>
      </c>
      <c r="J2527" s="253">
        <v>0</v>
      </c>
      <c r="K2527" s="214">
        <v>-8700</v>
      </c>
      <c r="L2527" s="250">
        <f t="shared" si="39"/>
        <v>413803.42859090661</v>
      </c>
      <c r="M2527" s="270"/>
    </row>
    <row r="2528" spans="2:13" x14ac:dyDescent="0.25">
      <c r="B2528" s="46">
        <f>SUBTOTAL(103,$C$10:C2528)</f>
        <v>2519</v>
      </c>
      <c r="C2528" s="157" t="s">
        <v>625</v>
      </c>
      <c r="D2528" s="157" t="s">
        <v>608</v>
      </c>
      <c r="E2528" s="157"/>
      <c r="F2528" s="157"/>
      <c r="G2528" s="204" t="s">
        <v>641</v>
      </c>
      <c r="H2528" s="209" t="s">
        <v>642</v>
      </c>
      <c r="I2528" s="241">
        <v>45618</v>
      </c>
      <c r="J2528" s="253">
        <v>0</v>
      </c>
      <c r="K2528" s="214">
        <v>-14700</v>
      </c>
      <c r="L2528" s="250">
        <f t="shared" si="39"/>
        <v>399103.42859090661</v>
      </c>
      <c r="M2528" s="270"/>
    </row>
    <row r="2529" spans="2:13" x14ac:dyDescent="0.25">
      <c r="B2529" s="46">
        <f>SUBTOTAL(103,$C$10:C2529)</f>
        <v>2520</v>
      </c>
      <c r="C2529" s="157" t="s">
        <v>1394</v>
      </c>
      <c r="D2529" s="157" t="s">
        <v>608</v>
      </c>
      <c r="E2529" s="157"/>
      <c r="F2529" s="157"/>
      <c r="G2529" s="204" t="s">
        <v>1187</v>
      </c>
      <c r="H2529" s="209" t="s">
        <v>1188</v>
      </c>
      <c r="I2529" s="241">
        <v>45618</v>
      </c>
      <c r="J2529" s="253">
        <v>0</v>
      </c>
      <c r="K2529" s="214">
        <v>-9600</v>
      </c>
      <c r="L2529" s="250">
        <f t="shared" si="39"/>
        <v>389503.42859090661</v>
      </c>
      <c r="M2529" s="270"/>
    </row>
    <row r="2530" spans="2:13" x14ac:dyDescent="0.25">
      <c r="B2530" s="46">
        <f>SUBTOTAL(103,$C$10:C2530)</f>
        <v>2521</v>
      </c>
      <c r="C2530" s="157" t="s">
        <v>1394</v>
      </c>
      <c r="D2530" s="157" t="s">
        <v>918</v>
      </c>
      <c r="E2530" s="157"/>
      <c r="F2530" s="157"/>
      <c r="G2530" s="204" t="s">
        <v>1187</v>
      </c>
      <c r="H2530" s="209" t="s">
        <v>1188</v>
      </c>
      <c r="I2530" s="241">
        <v>45618</v>
      </c>
      <c r="J2530" s="253">
        <v>0</v>
      </c>
      <c r="K2530" s="214">
        <v>-5700</v>
      </c>
      <c r="L2530" s="250">
        <f t="shared" si="39"/>
        <v>383803.42859090661</v>
      </c>
      <c r="M2530" s="270"/>
    </row>
    <row r="2531" spans="2:13" x14ac:dyDescent="0.25">
      <c r="B2531" s="46">
        <f>SUBTOTAL(103,$C$10:C2531)</f>
        <v>2522</v>
      </c>
      <c r="C2531" s="157" t="s">
        <v>1148</v>
      </c>
      <c r="D2531" s="157" t="s">
        <v>608</v>
      </c>
      <c r="E2531" s="157"/>
      <c r="F2531" s="157"/>
      <c r="G2531" s="227" t="s">
        <v>1045</v>
      </c>
      <c r="H2531" s="208" t="s">
        <v>1046</v>
      </c>
      <c r="I2531" s="241">
        <v>45618</v>
      </c>
      <c r="J2531" s="253">
        <v>0</v>
      </c>
      <c r="K2531" s="214">
        <v>-11900</v>
      </c>
      <c r="L2531" s="250">
        <f t="shared" si="39"/>
        <v>371903.42859090661</v>
      </c>
      <c r="M2531" s="270"/>
    </row>
    <row r="2532" spans="2:13" x14ac:dyDescent="0.25">
      <c r="B2532" s="46">
        <f>SUBTOTAL(103,$C$10:C2532)</f>
        <v>2523</v>
      </c>
      <c r="C2532" s="157" t="s">
        <v>598</v>
      </c>
      <c r="D2532" s="157" t="s">
        <v>607</v>
      </c>
      <c r="E2532" s="157"/>
      <c r="F2532" s="157"/>
      <c r="G2532" s="204" t="s">
        <v>581</v>
      </c>
      <c r="H2532" s="209" t="s">
        <v>620</v>
      </c>
      <c r="I2532" s="241">
        <v>45618</v>
      </c>
      <c r="J2532" s="253">
        <v>0</v>
      </c>
      <c r="K2532" s="214">
        <v>-15000</v>
      </c>
      <c r="L2532" s="250">
        <f t="shared" si="39"/>
        <v>356903.42859090661</v>
      </c>
      <c r="M2532" s="270"/>
    </row>
    <row r="2533" spans="2:13" x14ac:dyDescent="0.25">
      <c r="B2533" s="46">
        <f>SUBTOTAL(103,$C$10:C2533)</f>
        <v>2524</v>
      </c>
      <c r="C2533" s="157" t="s">
        <v>598</v>
      </c>
      <c r="D2533" s="157" t="s">
        <v>607</v>
      </c>
      <c r="E2533" s="157"/>
      <c r="F2533" s="157"/>
      <c r="G2533" s="204" t="s">
        <v>583</v>
      </c>
      <c r="H2533" s="209" t="s">
        <v>584</v>
      </c>
      <c r="I2533" s="241">
        <v>45618</v>
      </c>
      <c r="J2533" s="253">
        <v>0</v>
      </c>
      <c r="K2533" s="214">
        <v>-1198.8151882395559</v>
      </c>
      <c r="L2533" s="250">
        <f t="shared" si="39"/>
        <v>355704.61340266705</v>
      </c>
      <c r="M2533" s="270"/>
    </row>
    <row r="2534" spans="2:13" x14ac:dyDescent="0.25">
      <c r="B2534" s="46">
        <f>SUBTOTAL(103,$C$10:C2534)</f>
        <v>2525</v>
      </c>
      <c r="C2534" s="157" t="s">
        <v>598</v>
      </c>
      <c r="D2534" s="157" t="s">
        <v>607</v>
      </c>
      <c r="E2534" s="157"/>
      <c r="F2534" s="157"/>
      <c r="G2534" s="204" t="s">
        <v>1187</v>
      </c>
      <c r="H2534" s="209" t="s">
        <v>1188</v>
      </c>
      <c r="I2534" s="241">
        <v>45618</v>
      </c>
      <c r="J2534" s="253">
        <v>0</v>
      </c>
      <c r="K2534" s="214">
        <v>-2277.0791284997154</v>
      </c>
      <c r="L2534" s="250">
        <f t="shared" si="39"/>
        <v>353427.53427416732</v>
      </c>
      <c r="M2534" s="270"/>
    </row>
    <row r="2535" spans="2:13" x14ac:dyDescent="0.25">
      <c r="B2535" s="46">
        <f>SUBTOTAL(103,$C$10:C2535)</f>
        <v>2526</v>
      </c>
      <c r="C2535" s="157" t="s">
        <v>598</v>
      </c>
      <c r="D2535" s="157" t="s">
        <v>607</v>
      </c>
      <c r="E2535" s="157"/>
      <c r="F2535" s="157"/>
      <c r="G2535" s="204" t="s">
        <v>579</v>
      </c>
      <c r="H2535" s="209" t="s">
        <v>622</v>
      </c>
      <c r="I2535" s="241">
        <v>45618</v>
      </c>
      <c r="J2535" s="253">
        <v>0</v>
      </c>
      <c r="K2535" s="214">
        <v>-5099.4091162314944</v>
      </c>
      <c r="L2535" s="250">
        <f t="shared" si="39"/>
        <v>348328.12515793584</v>
      </c>
      <c r="M2535" s="270"/>
    </row>
    <row r="2536" spans="2:13" x14ac:dyDescent="0.25">
      <c r="B2536" s="46">
        <f>SUBTOTAL(103,$C$10:C2536)</f>
        <v>2527</v>
      </c>
      <c r="C2536" s="157" t="s">
        <v>598</v>
      </c>
      <c r="D2536" s="157" t="s">
        <v>607</v>
      </c>
      <c r="E2536" s="157"/>
      <c r="F2536" s="157"/>
      <c r="G2536" s="204" t="s">
        <v>1043</v>
      </c>
      <c r="H2536" s="209" t="s">
        <v>1044</v>
      </c>
      <c r="I2536" s="241">
        <v>45618</v>
      </c>
      <c r="J2536" s="253">
        <v>0</v>
      </c>
      <c r="K2536" s="214">
        <v>-1424.6965670292336</v>
      </c>
      <c r="L2536" s="250">
        <f t="shared" si="39"/>
        <v>346903.42859090661</v>
      </c>
      <c r="M2536" s="270"/>
    </row>
    <row r="2537" spans="2:13" x14ac:dyDescent="0.25">
      <c r="B2537" s="46">
        <f>SUBTOTAL(103,$C$10:C2537)</f>
        <v>2528</v>
      </c>
      <c r="C2537" s="157" t="s">
        <v>598</v>
      </c>
      <c r="D2537" s="157" t="s">
        <v>608</v>
      </c>
      <c r="E2537" s="157"/>
      <c r="F2537" s="157"/>
      <c r="G2537" s="204" t="s">
        <v>1187</v>
      </c>
      <c r="H2537" s="209" t="s">
        <v>1188</v>
      </c>
      <c r="I2537" s="241">
        <v>45618</v>
      </c>
      <c r="J2537" s="253">
        <v>0</v>
      </c>
      <c r="K2537" s="214">
        <v>-6300</v>
      </c>
      <c r="L2537" s="250">
        <f t="shared" si="39"/>
        <v>340603.42859090661</v>
      </c>
      <c r="M2537" s="270"/>
    </row>
    <row r="2538" spans="2:13" x14ac:dyDescent="0.25">
      <c r="B2538" s="46">
        <f>SUBTOTAL(103,$C$10:C2538)</f>
        <v>2529</v>
      </c>
      <c r="C2538" s="157" t="s">
        <v>598</v>
      </c>
      <c r="D2538" s="157" t="s">
        <v>738</v>
      </c>
      <c r="E2538" s="157"/>
      <c r="F2538" s="157"/>
      <c r="G2538" s="204" t="s">
        <v>1043</v>
      </c>
      <c r="H2538" s="209" t="s">
        <v>1044</v>
      </c>
      <c r="I2538" s="241">
        <v>45618</v>
      </c>
      <c r="J2538" s="253">
        <v>0</v>
      </c>
      <c r="K2538" s="214">
        <v>-1000</v>
      </c>
      <c r="L2538" s="250">
        <f t="shared" si="39"/>
        <v>339603.42859090661</v>
      </c>
      <c r="M2538" s="270"/>
    </row>
    <row r="2539" spans="2:13" x14ac:dyDescent="0.25">
      <c r="B2539" s="46">
        <f>SUBTOTAL(103,$C$10:C2539)</f>
        <v>2530</v>
      </c>
      <c r="C2539" s="157" t="s">
        <v>763</v>
      </c>
      <c r="D2539" s="157" t="s">
        <v>738</v>
      </c>
      <c r="E2539" s="157"/>
      <c r="F2539" s="157"/>
      <c r="G2539" s="204" t="s">
        <v>619</v>
      </c>
      <c r="H2539" s="209" t="s">
        <v>621</v>
      </c>
      <c r="I2539" s="241">
        <v>45618</v>
      </c>
      <c r="J2539" s="253">
        <v>0</v>
      </c>
      <c r="K2539" s="214">
        <v>-1500</v>
      </c>
      <c r="L2539" s="250">
        <f t="shared" si="39"/>
        <v>338103.42859090661</v>
      </c>
      <c r="M2539" s="270"/>
    </row>
    <row r="2540" spans="2:13" x14ac:dyDescent="0.25">
      <c r="B2540" s="46">
        <f>SUBTOTAL(103,$C$10:C2540)</f>
        <v>2531</v>
      </c>
      <c r="C2540" s="157" t="s">
        <v>763</v>
      </c>
      <c r="D2540" s="157" t="s">
        <v>918</v>
      </c>
      <c r="E2540" s="157"/>
      <c r="F2540" s="157"/>
      <c r="G2540" s="204" t="s">
        <v>619</v>
      </c>
      <c r="H2540" s="209" t="s">
        <v>621</v>
      </c>
      <c r="I2540" s="241">
        <v>45618</v>
      </c>
      <c r="J2540" s="253">
        <v>0</v>
      </c>
      <c r="K2540" s="214">
        <v>-4300</v>
      </c>
      <c r="L2540" s="250">
        <f t="shared" si="39"/>
        <v>333803.42859090661</v>
      </c>
      <c r="M2540" s="270"/>
    </row>
    <row r="2541" spans="2:13" x14ac:dyDescent="0.25">
      <c r="B2541" s="46">
        <f>SUBTOTAL(103,$C$10:C2541)</f>
        <v>2532</v>
      </c>
      <c r="C2541" s="157" t="s">
        <v>600</v>
      </c>
      <c r="D2541" s="157" t="s">
        <v>608</v>
      </c>
      <c r="E2541" s="157"/>
      <c r="F2541" s="157"/>
      <c r="G2541" s="204" t="s">
        <v>1143</v>
      </c>
      <c r="H2541" s="209" t="s">
        <v>1144</v>
      </c>
      <c r="I2541" s="241">
        <v>45618</v>
      </c>
      <c r="J2541" s="253">
        <v>0</v>
      </c>
      <c r="K2541" s="214">
        <v>-26350</v>
      </c>
      <c r="L2541" s="250">
        <f t="shared" si="39"/>
        <v>307453.42859090661</v>
      </c>
      <c r="M2541" s="270"/>
    </row>
    <row r="2542" spans="2:13" x14ac:dyDescent="0.25">
      <c r="B2542" s="46">
        <f>SUBTOTAL(103,$C$10:C2542)</f>
        <v>2533</v>
      </c>
      <c r="C2542" s="157" t="s">
        <v>600</v>
      </c>
      <c r="D2542" s="157" t="s">
        <v>918</v>
      </c>
      <c r="E2542" s="157"/>
      <c r="F2542" s="157"/>
      <c r="G2542" s="204" t="s">
        <v>619</v>
      </c>
      <c r="H2542" s="209" t="s">
        <v>621</v>
      </c>
      <c r="I2542" s="241">
        <v>45618</v>
      </c>
      <c r="J2542" s="253">
        <v>0</v>
      </c>
      <c r="K2542" s="214">
        <v>-3900</v>
      </c>
      <c r="L2542" s="250">
        <f t="shared" si="39"/>
        <v>303553.42859090661</v>
      </c>
      <c r="M2542" s="270"/>
    </row>
    <row r="2543" spans="2:13" x14ac:dyDescent="0.25">
      <c r="B2543" s="46">
        <f>SUBTOTAL(103,$C$10:C2543)</f>
        <v>2534</v>
      </c>
      <c r="C2543" s="157" t="s">
        <v>682</v>
      </c>
      <c r="D2543" s="157" t="s">
        <v>608</v>
      </c>
      <c r="E2543" s="157"/>
      <c r="F2543" s="157"/>
      <c r="G2543" s="227" t="s">
        <v>1045</v>
      </c>
      <c r="H2543" s="208" t="s">
        <v>1046</v>
      </c>
      <c r="I2543" s="241">
        <v>45618</v>
      </c>
      <c r="J2543" s="253">
        <v>0</v>
      </c>
      <c r="K2543" s="214">
        <v>-2100</v>
      </c>
      <c r="L2543" s="250">
        <f t="shared" si="39"/>
        <v>301453.42859090661</v>
      </c>
      <c r="M2543" s="270"/>
    </row>
    <row r="2544" spans="2:13" x14ac:dyDescent="0.25">
      <c r="B2544" s="46">
        <f>SUBTOTAL(103,$C$10:C2544)</f>
        <v>2535</v>
      </c>
      <c r="C2544" s="157" t="s">
        <v>745</v>
      </c>
      <c r="D2544" s="157" t="s">
        <v>1139</v>
      </c>
      <c r="E2544" s="157"/>
      <c r="F2544" s="157"/>
      <c r="G2544" s="204" t="s">
        <v>746</v>
      </c>
      <c r="H2544" s="209" t="s">
        <v>747</v>
      </c>
      <c r="I2544" s="241">
        <v>45618</v>
      </c>
      <c r="J2544" s="253">
        <v>0</v>
      </c>
      <c r="K2544" s="214">
        <v>-4444</v>
      </c>
      <c r="L2544" s="250">
        <f t="shared" si="39"/>
        <v>297009.42859090661</v>
      </c>
      <c r="M2544" s="270"/>
    </row>
    <row r="2545" spans="2:13" x14ac:dyDescent="0.25">
      <c r="B2545" s="46">
        <f>SUBTOTAL(103,$C$10:C2545)</f>
        <v>2536</v>
      </c>
      <c r="C2545" s="157" t="s">
        <v>601</v>
      </c>
      <c r="D2545" s="157" t="s">
        <v>648</v>
      </c>
      <c r="E2545" s="157"/>
      <c r="F2545" s="157"/>
      <c r="G2545" s="204" t="s">
        <v>1143</v>
      </c>
      <c r="H2545" s="209" t="s">
        <v>1144</v>
      </c>
      <c r="I2545" s="241">
        <v>45618</v>
      </c>
      <c r="J2545" s="253">
        <v>0</v>
      </c>
      <c r="K2545" s="214">
        <v>-5331</v>
      </c>
      <c r="L2545" s="250">
        <f t="shared" si="39"/>
        <v>291678.42859090661</v>
      </c>
      <c r="M2545" s="270"/>
    </row>
    <row r="2546" spans="2:13" x14ac:dyDescent="0.25">
      <c r="B2546" s="46">
        <f>SUBTOTAL(103,$C$10:C2546)</f>
        <v>2537</v>
      </c>
      <c r="C2546" s="157" t="s">
        <v>665</v>
      </c>
      <c r="D2546" s="157" t="s">
        <v>648</v>
      </c>
      <c r="E2546" s="157"/>
      <c r="F2546" s="157"/>
      <c r="G2546" s="227" t="s">
        <v>1045</v>
      </c>
      <c r="H2546" s="208" t="s">
        <v>1046</v>
      </c>
      <c r="I2546" s="241">
        <v>45618</v>
      </c>
      <c r="J2546" s="253">
        <v>0</v>
      </c>
      <c r="K2546" s="214">
        <v>-26600</v>
      </c>
      <c r="L2546" s="250">
        <f t="shared" si="39"/>
        <v>265078.42859090661</v>
      </c>
      <c r="M2546" s="270"/>
    </row>
    <row r="2547" spans="2:13" x14ac:dyDescent="0.25">
      <c r="B2547" s="46">
        <f>SUBTOTAL(103,$C$10:C2547)</f>
        <v>2538</v>
      </c>
      <c r="C2547" s="157" t="s">
        <v>728</v>
      </c>
      <c r="D2547" s="157" t="s">
        <v>648</v>
      </c>
      <c r="E2547" s="157"/>
      <c r="F2547" s="157"/>
      <c r="G2547" s="204" t="s">
        <v>1187</v>
      </c>
      <c r="H2547" s="209" t="s">
        <v>1188</v>
      </c>
      <c r="I2547" s="241">
        <v>45618</v>
      </c>
      <c r="J2547" s="253">
        <v>0</v>
      </c>
      <c r="K2547" s="214">
        <v>-4200</v>
      </c>
      <c r="L2547" s="250">
        <f t="shared" si="39"/>
        <v>260878.42859090661</v>
      </c>
      <c r="M2547" s="270"/>
    </row>
    <row r="2548" spans="2:13" x14ac:dyDescent="0.25">
      <c r="B2548" s="46">
        <f>SUBTOTAL(103,$C$10:C2548)</f>
        <v>2539</v>
      </c>
      <c r="C2548" s="157" t="s">
        <v>732</v>
      </c>
      <c r="D2548" s="157" t="s">
        <v>918</v>
      </c>
      <c r="E2548" s="157"/>
      <c r="F2548" s="157"/>
      <c r="G2548" s="204" t="s">
        <v>619</v>
      </c>
      <c r="H2548" s="209" t="s">
        <v>621</v>
      </c>
      <c r="I2548" s="241">
        <v>45618</v>
      </c>
      <c r="J2548" s="253">
        <v>0</v>
      </c>
      <c r="K2548" s="214">
        <v>-1300</v>
      </c>
      <c r="L2548" s="250">
        <f t="shared" si="39"/>
        <v>259578.42859090661</v>
      </c>
      <c r="M2548" s="270"/>
    </row>
    <row r="2549" spans="2:13" x14ac:dyDescent="0.25">
      <c r="B2549" s="46">
        <f>SUBTOTAL(103,$C$10:C2549)</f>
        <v>2540</v>
      </c>
      <c r="C2549" s="157" t="s">
        <v>1151</v>
      </c>
      <c r="D2549" s="157" t="s">
        <v>648</v>
      </c>
      <c r="E2549" s="157"/>
      <c r="F2549" s="157"/>
      <c r="G2549" s="204" t="s">
        <v>585</v>
      </c>
      <c r="H2549" s="209" t="s">
        <v>586</v>
      </c>
      <c r="I2549" s="241">
        <v>45618</v>
      </c>
      <c r="J2549" s="253">
        <v>0</v>
      </c>
      <c r="K2549" s="214">
        <v>-37800</v>
      </c>
      <c r="L2549" s="250">
        <f t="shared" si="39"/>
        <v>221778.42859090661</v>
      </c>
      <c r="M2549" s="270"/>
    </row>
    <row r="2550" spans="2:13" x14ac:dyDescent="0.25">
      <c r="B2550" s="46">
        <f>SUBTOTAL(103,$C$10:C2550)</f>
        <v>2541</v>
      </c>
      <c r="C2550" s="157" t="s">
        <v>683</v>
      </c>
      <c r="D2550" s="157" t="s">
        <v>608</v>
      </c>
      <c r="E2550" s="157"/>
      <c r="F2550" s="157"/>
      <c r="G2550" s="204" t="s">
        <v>1143</v>
      </c>
      <c r="H2550" s="209" t="s">
        <v>1144</v>
      </c>
      <c r="I2550" s="241">
        <v>45618</v>
      </c>
      <c r="J2550" s="253">
        <v>0</v>
      </c>
      <c r="K2550" s="214">
        <v>-7920</v>
      </c>
      <c r="L2550" s="250">
        <f t="shared" si="39"/>
        <v>213858.42859090661</v>
      </c>
      <c r="M2550" s="270"/>
    </row>
    <row r="2551" spans="2:13" x14ac:dyDescent="0.25">
      <c r="B2551" s="46">
        <f>SUBTOTAL(103,$C$10:C2551)</f>
        <v>2542</v>
      </c>
      <c r="C2551" s="157" t="s">
        <v>603</v>
      </c>
      <c r="D2551" s="157" t="s">
        <v>738</v>
      </c>
      <c r="E2551" s="157"/>
      <c r="F2551" s="157"/>
      <c r="G2551" s="204" t="s">
        <v>619</v>
      </c>
      <c r="H2551" s="209" t="s">
        <v>621</v>
      </c>
      <c r="I2551" s="241">
        <v>45618</v>
      </c>
      <c r="J2551" s="253">
        <v>0</v>
      </c>
      <c r="K2551" s="214">
        <v>-250</v>
      </c>
      <c r="L2551" s="250">
        <f t="shared" si="39"/>
        <v>213608.42859090661</v>
      </c>
      <c r="M2551" s="270"/>
    </row>
    <row r="2552" spans="2:13" x14ac:dyDescent="0.25">
      <c r="B2552" s="46">
        <f>SUBTOTAL(103,$C$10:C2552)</f>
        <v>2543</v>
      </c>
      <c r="C2552" s="157" t="s">
        <v>603</v>
      </c>
      <c r="D2552" s="157" t="s">
        <v>918</v>
      </c>
      <c r="E2552" s="157"/>
      <c r="F2552" s="157"/>
      <c r="G2552" s="204" t="s">
        <v>619</v>
      </c>
      <c r="H2552" s="209" t="s">
        <v>621</v>
      </c>
      <c r="I2552" s="241">
        <v>45618</v>
      </c>
      <c r="J2552" s="253">
        <v>0</v>
      </c>
      <c r="K2552" s="214">
        <v>-3250</v>
      </c>
      <c r="L2552" s="250">
        <f t="shared" si="39"/>
        <v>210358.42859090661</v>
      </c>
      <c r="M2552" s="270"/>
    </row>
    <row r="2553" spans="2:13" x14ac:dyDescent="0.25">
      <c r="B2553" s="46">
        <f>SUBTOTAL(103,$C$10:C2553)</f>
        <v>2544</v>
      </c>
      <c r="C2553" s="157" t="s">
        <v>694</v>
      </c>
      <c r="D2553" s="157" t="s">
        <v>608</v>
      </c>
      <c r="E2553" s="157"/>
      <c r="F2553" s="157"/>
      <c r="G2553" s="204" t="s">
        <v>641</v>
      </c>
      <c r="H2553" s="209" t="s">
        <v>642</v>
      </c>
      <c r="I2553" s="241">
        <v>45618</v>
      </c>
      <c r="J2553" s="253">
        <v>0</v>
      </c>
      <c r="K2553" s="214">
        <v>-10500</v>
      </c>
      <c r="L2553" s="250">
        <f t="shared" si="39"/>
        <v>199858.42859090661</v>
      </c>
      <c r="M2553" s="270"/>
    </row>
    <row r="2554" spans="2:13" x14ac:dyDescent="0.25">
      <c r="B2554" s="46">
        <f>SUBTOTAL(103,$C$10:C2554)</f>
        <v>2545</v>
      </c>
      <c r="C2554" s="157" t="s">
        <v>694</v>
      </c>
      <c r="D2554" s="157" t="s">
        <v>608</v>
      </c>
      <c r="E2554" s="157"/>
      <c r="F2554" s="157"/>
      <c r="G2554" s="204" t="s">
        <v>1187</v>
      </c>
      <c r="H2554" s="209" t="s">
        <v>1188</v>
      </c>
      <c r="I2554" s="241">
        <v>45618</v>
      </c>
      <c r="J2554" s="253">
        <v>0</v>
      </c>
      <c r="K2554" s="214">
        <v>-16100</v>
      </c>
      <c r="L2554" s="250">
        <f t="shared" si="39"/>
        <v>183758.42859090661</v>
      </c>
      <c r="M2554" s="270"/>
    </row>
    <row r="2555" spans="2:13" x14ac:dyDescent="0.25">
      <c r="B2555" s="46">
        <f>SUBTOTAL(103,$C$10:C2555)</f>
        <v>2546</v>
      </c>
      <c r="C2555" s="157" t="s">
        <v>694</v>
      </c>
      <c r="D2555" s="157" t="s">
        <v>918</v>
      </c>
      <c r="E2555" s="157"/>
      <c r="F2555" s="157"/>
      <c r="G2555" s="204" t="s">
        <v>1187</v>
      </c>
      <c r="H2555" s="209" t="s">
        <v>1188</v>
      </c>
      <c r="I2555" s="241">
        <v>45618</v>
      </c>
      <c r="J2555" s="253">
        <v>0</v>
      </c>
      <c r="K2555" s="214">
        <v>-9900</v>
      </c>
      <c r="L2555" s="250">
        <f t="shared" si="39"/>
        <v>173858.42859090661</v>
      </c>
      <c r="M2555" s="270"/>
    </row>
    <row r="2556" spans="2:13" x14ac:dyDescent="0.25">
      <c r="B2556" s="46">
        <f>SUBTOTAL(103,$C$10:C2556)</f>
        <v>2547</v>
      </c>
      <c r="C2556" s="157" t="s">
        <v>1355</v>
      </c>
      <c r="D2556" s="157" t="s">
        <v>607</v>
      </c>
      <c r="E2556" s="157"/>
      <c r="F2556" s="157"/>
      <c r="G2556" s="204" t="s">
        <v>579</v>
      </c>
      <c r="H2556" s="209" t="s">
        <v>622</v>
      </c>
      <c r="I2556" s="241">
        <v>45618</v>
      </c>
      <c r="J2556" s="253">
        <v>0</v>
      </c>
      <c r="K2556" s="214">
        <v>-6500</v>
      </c>
      <c r="L2556" s="250">
        <f t="shared" si="39"/>
        <v>167358.42859090661</v>
      </c>
      <c r="M2556" s="270"/>
    </row>
    <row r="2557" spans="2:13" x14ac:dyDescent="0.25">
      <c r="B2557" s="46">
        <f>SUBTOTAL(103,$C$10:C2557)</f>
        <v>2548</v>
      </c>
      <c r="C2557" s="157" t="s">
        <v>1165</v>
      </c>
      <c r="D2557" s="157" t="s">
        <v>738</v>
      </c>
      <c r="E2557" s="157"/>
      <c r="F2557" s="157"/>
      <c r="G2557" s="204" t="s">
        <v>1043</v>
      </c>
      <c r="H2557" s="209" t="s">
        <v>1044</v>
      </c>
      <c r="I2557" s="241">
        <v>45618</v>
      </c>
      <c r="J2557" s="253">
        <v>0</v>
      </c>
      <c r="K2557" s="214">
        <v>-500</v>
      </c>
      <c r="L2557" s="250">
        <f t="shared" si="39"/>
        <v>166858.42859090661</v>
      </c>
      <c r="M2557" s="270"/>
    </row>
    <row r="2558" spans="2:13" x14ac:dyDescent="0.25">
      <c r="B2558" s="46">
        <f>SUBTOTAL(103,$C$10:C2558)</f>
        <v>2549</v>
      </c>
      <c r="C2558" s="157" t="s">
        <v>622</v>
      </c>
      <c r="D2558" s="157" t="s">
        <v>1019</v>
      </c>
      <c r="E2558" s="157"/>
      <c r="F2558" s="157"/>
      <c r="G2558" s="204" t="s">
        <v>579</v>
      </c>
      <c r="H2558" s="209" t="s">
        <v>622</v>
      </c>
      <c r="I2558" s="241">
        <v>45621</v>
      </c>
      <c r="J2558" s="253">
        <v>1000000</v>
      </c>
      <c r="K2558" s="214">
        <v>0</v>
      </c>
      <c r="L2558" s="250">
        <f t="shared" si="39"/>
        <v>1166858.4285909066</v>
      </c>
      <c r="M2558" s="270"/>
    </row>
    <row r="2559" spans="2:13" x14ac:dyDescent="0.25">
      <c r="B2559" s="46">
        <f>SUBTOTAL(103,$C$10:C2559)</f>
        <v>2550</v>
      </c>
      <c r="C2559" s="157" t="s">
        <v>653</v>
      </c>
      <c r="D2559" s="157" t="s">
        <v>1168</v>
      </c>
      <c r="E2559" s="157"/>
      <c r="F2559" s="157"/>
      <c r="G2559" s="204" t="s">
        <v>581</v>
      </c>
      <c r="H2559" s="209" t="s">
        <v>620</v>
      </c>
      <c r="I2559" s="241">
        <v>45621</v>
      </c>
      <c r="J2559" s="253">
        <v>200000</v>
      </c>
      <c r="K2559" s="214">
        <v>0</v>
      </c>
      <c r="L2559" s="250">
        <f t="shared" si="39"/>
        <v>1366858.4285909066</v>
      </c>
      <c r="M2559" s="270"/>
    </row>
    <row r="2560" spans="2:13" x14ac:dyDescent="0.25">
      <c r="B2560" s="46">
        <f>SUBTOTAL(103,$C$10:C2560)</f>
        <v>2551</v>
      </c>
      <c r="C2560" s="157" t="s">
        <v>653</v>
      </c>
      <c r="D2560" s="157" t="s">
        <v>1175</v>
      </c>
      <c r="E2560" s="157"/>
      <c r="F2560" s="157"/>
      <c r="G2560" s="204" t="s">
        <v>581</v>
      </c>
      <c r="H2560" s="209" t="s">
        <v>620</v>
      </c>
      <c r="I2560" s="241">
        <v>45621</v>
      </c>
      <c r="J2560" s="253">
        <v>200000</v>
      </c>
      <c r="K2560" s="214">
        <v>0</v>
      </c>
      <c r="L2560" s="250">
        <f t="shared" si="39"/>
        <v>1566858.4285909066</v>
      </c>
      <c r="M2560" s="270"/>
    </row>
    <row r="2561" spans="2:13" x14ac:dyDescent="0.25">
      <c r="B2561" s="46">
        <f>SUBTOTAL(103,$C$10:C2561)</f>
        <v>2552</v>
      </c>
      <c r="C2561" s="157" t="s">
        <v>843</v>
      </c>
      <c r="D2561" s="157" t="s">
        <v>1409</v>
      </c>
      <c r="E2561" s="157"/>
      <c r="F2561" s="157"/>
      <c r="G2561" s="227" t="s">
        <v>700</v>
      </c>
      <c r="H2561" s="209" t="s">
        <v>439</v>
      </c>
      <c r="I2561" s="241">
        <v>45623</v>
      </c>
      <c r="J2561" s="253">
        <v>0</v>
      </c>
      <c r="K2561" s="214">
        <v>-72600</v>
      </c>
      <c r="L2561" s="250">
        <f t="shared" si="39"/>
        <v>1494258.4285909066</v>
      </c>
      <c r="M2561" s="270"/>
    </row>
    <row r="2562" spans="2:13" x14ac:dyDescent="0.25">
      <c r="B2562" s="46">
        <f>SUBTOTAL(103,$C$10:C2562)</f>
        <v>2553</v>
      </c>
      <c r="C2562" s="157" t="s">
        <v>1366</v>
      </c>
      <c r="D2562" s="157" t="s">
        <v>1410</v>
      </c>
      <c r="E2562" s="157"/>
      <c r="F2562" s="157"/>
      <c r="G2562" s="204" t="s">
        <v>726</v>
      </c>
      <c r="H2562" s="209" t="s">
        <v>724</v>
      </c>
      <c r="I2562" s="241">
        <v>45624</v>
      </c>
      <c r="J2562" s="253">
        <v>0</v>
      </c>
      <c r="K2562" s="214">
        <v>-1800</v>
      </c>
      <c r="L2562" s="250">
        <f t="shared" si="39"/>
        <v>1492458.4285909066</v>
      </c>
      <c r="M2562" s="270"/>
    </row>
    <row r="2563" spans="2:13" x14ac:dyDescent="0.25">
      <c r="B2563" s="46">
        <f>SUBTOTAL(103,$C$10:C2563)</f>
        <v>2554</v>
      </c>
      <c r="C2563" s="157" t="s">
        <v>596</v>
      </c>
      <c r="D2563" s="157" t="s">
        <v>607</v>
      </c>
      <c r="E2563" s="157"/>
      <c r="F2563" s="157"/>
      <c r="G2563" s="204" t="s">
        <v>591</v>
      </c>
      <c r="H2563" s="209" t="s">
        <v>592</v>
      </c>
      <c r="I2563" s="241">
        <v>45625</v>
      </c>
      <c r="J2563" s="253">
        <v>0</v>
      </c>
      <c r="K2563" s="214">
        <v>-6600.538499999996</v>
      </c>
      <c r="L2563" s="250">
        <f t="shared" si="39"/>
        <v>1485857.8900909065</v>
      </c>
      <c r="M2563" s="270"/>
    </row>
    <row r="2564" spans="2:13" x14ac:dyDescent="0.25">
      <c r="B2564" s="46">
        <f>SUBTOTAL(103,$C$10:C2564)</f>
        <v>2555</v>
      </c>
      <c r="C2564" s="157" t="s">
        <v>1266</v>
      </c>
      <c r="D2564" s="157" t="s">
        <v>738</v>
      </c>
      <c r="E2564" s="157"/>
      <c r="F2564" s="157"/>
      <c r="G2564" s="204" t="s">
        <v>619</v>
      </c>
      <c r="H2564" s="209" t="s">
        <v>621</v>
      </c>
      <c r="I2564" s="241">
        <v>45625</v>
      </c>
      <c r="J2564" s="253">
        <v>0</v>
      </c>
      <c r="K2564" s="214">
        <v>-1000</v>
      </c>
      <c r="L2564" s="250">
        <f t="shared" si="39"/>
        <v>1484857.8900909065</v>
      </c>
      <c r="M2564" s="270"/>
    </row>
    <row r="2565" spans="2:13" x14ac:dyDescent="0.25">
      <c r="B2565" s="46">
        <f>SUBTOTAL(103,$C$10:C2565)</f>
        <v>2556</v>
      </c>
      <c r="C2565" s="157" t="s">
        <v>1266</v>
      </c>
      <c r="D2565" s="157" t="s">
        <v>607</v>
      </c>
      <c r="E2565" s="157"/>
      <c r="F2565" s="157"/>
      <c r="G2565" s="204" t="s">
        <v>619</v>
      </c>
      <c r="H2565" s="209" t="s">
        <v>621</v>
      </c>
      <c r="I2565" s="241">
        <v>45625</v>
      </c>
      <c r="J2565" s="253">
        <v>0</v>
      </c>
      <c r="K2565" s="214">
        <v>-4500</v>
      </c>
      <c r="L2565" s="250">
        <f t="shared" si="39"/>
        <v>1480357.8900909065</v>
      </c>
      <c r="M2565" s="270"/>
    </row>
    <row r="2566" spans="2:13" x14ac:dyDescent="0.25">
      <c r="B2566" s="46">
        <f>SUBTOTAL(103,$C$10:C2566)</f>
        <v>2557</v>
      </c>
      <c r="C2566" s="157" t="s">
        <v>812</v>
      </c>
      <c r="D2566" s="157" t="s">
        <v>608</v>
      </c>
      <c r="E2566" s="157"/>
      <c r="F2566" s="157"/>
      <c r="G2566" s="204" t="s">
        <v>1143</v>
      </c>
      <c r="H2566" s="209" t="s">
        <v>1144</v>
      </c>
      <c r="I2566" s="241">
        <v>45625</v>
      </c>
      <c r="J2566" s="253">
        <v>0</v>
      </c>
      <c r="K2566" s="214">
        <v>-10200</v>
      </c>
      <c r="L2566" s="250">
        <f t="shared" si="39"/>
        <v>1470157.8900909065</v>
      </c>
      <c r="M2566" s="270"/>
    </row>
    <row r="2567" spans="2:13" x14ac:dyDescent="0.25">
      <c r="B2567" s="46">
        <f>SUBTOTAL(103,$C$10:C2567)</f>
        <v>2558</v>
      </c>
      <c r="C2567" s="157" t="s">
        <v>736</v>
      </c>
      <c r="D2567" s="157" t="s">
        <v>738</v>
      </c>
      <c r="E2567" s="157"/>
      <c r="F2567" s="157"/>
      <c r="G2567" s="204" t="s">
        <v>619</v>
      </c>
      <c r="H2567" s="209" t="s">
        <v>621</v>
      </c>
      <c r="I2567" s="241">
        <v>45625</v>
      </c>
      <c r="J2567" s="253">
        <v>0</v>
      </c>
      <c r="K2567" s="214">
        <v>-1500</v>
      </c>
      <c r="L2567" s="250">
        <f t="shared" si="39"/>
        <v>1468657.8900909065</v>
      </c>
      <c r="M2567" s="270"/>
    </row>
    <row r="2568" spans="2:13" x14ac:dyDescent="0.25">
      <c r="B2568" s="46">
        <f>SUBTOTAL(103,$C$10:C2568)</f>
        <v>2559</v>
      </c>
      <c r="C2568" s="157" t="s">
        <v>1286</v>
      </c>
      <c r="D2568" s="157" t="s">
        <v>607</v>
      </c>
      <c r="E2568" s="157"/>
      <c r="F2568" s="157"/>
      <c r="G2568" s="204" t="s">
        <v>591</v>
      </c>
      <c r="H2568" s="209" t="s">
        <v>592</v>
      </c>
      <c r="I2568" s="241">
        <v>45625</v>
      </c>
      <c r="J2568" s="253">
        <v>0</v>
      </c>
      <c r="K2568" s="214">
        <v>-5600.0299999999952</v>
      </c>
      <c r="L2568" s="250">
        <f t="shared" si="39"/>
        <v>1463057.8600909065</v>
      </c>
      <c r="M2568" s="270"/>
    </row>
    <row r="2569" spans="2:13" x14ac:dyDescent="0.25">
      <c r="B2569" s="46">
        <f>SUBTOTAL(103,$C$10:C2569)</f>
        <v>2560</v>
      </c>
      <c r="C2569" s="157" t="s">
        <v>625</v>
      </c>
      <c r="D2569" s="157" t="s">
        <v>608</v>
      </c>
      <c r="E2569" s="157"/>
      <c r="F2569" s="157"/>
      <c r="G2569" s="204" t="s">
        <v>641</v>
      </c>
      <c r="H2569" s="209" t="s">
        <v>642</v>
      </c>
      <c r="I2569" s="241">
        <v>45625</v>
      </c>
      <c r="J2569" s="253">
        <v>0</v>
      </c>
      <c r="K2569" s="214">
        <v>-11300</v>
      </c>
      <c r="L2569" s="250">
        <f t="shared" si="39"/>
        <v>1451757.8600909065</v>
      </c>
      <c r="M2569" s="270"/>
    </row>
    <row r="2570" spans="2:13" x14ac:dyDescent="0.25">
      <c r="B2570" s="46">
        <f>SUBTOTAL(103,$C$10:C2570)</f>
        <v>2561</v>
      </c>
      <c r="C2570" s="157" t="s">
        <v>1394</v>
      </c>
      <c r="D2570" s="157" t="s">
        <v>608</v>
      </c>
      <c r="E2570" s="157"/>
      <c r="F2570" s="157"/>
      <c r="G2570" s="204" t="s">
        <v>1187</v>
      </c>
      <c r="H2570" s="209" t="s">
        <v>1188</v>
      </c>
      <c r="I2570" s="241">
        <v>45625</v>
      </c>
      <c r="J2570" s="253">
        <v>0</v>
      </c>
      <c r="K2570" s="214">
        <v>-9600</v>
      </c>
      <c r="L2570" s="250">
        <f t="shared" si="39"/>
        <v>1442157.8600909065</v>
      </c>
      <c r="M2570" s="270"/>
    </row>
    <row r="2571" spans="2:13" x14ac:dyDescent="0.25">
      <c r="B2571" s="46">
        <f>SUBTOTAL(103,$C$10:C2571)</f>
        <v>2562</v>
      </c>
      <c r="C2571" s="157" t="s">
        <v>1148</v>
      </c>
      <c r="D2571" s="157" t="s">
        <v>608</v>
      </c>
      <c r="E2571" s="157"/>
      <c r="F2571" s="157"/>
      <c r="G2571" s="227" t="s">
        <v>1045</v>
      </c>
      <c r="H2571" s="208" t="s">
        <v>1046</v>
      </c>
      <c r="I2571" s="241">
        <v>45625</v>
      </c>
      <c r="J2571" s="253">
        <v>0</v>
      </c>
      <c r="K2571" s="214">
        <v>-11900</v>
      </c>
      <c r="L2571" s="250">
        <f t="shared" si="39"/>
        <v>1430257.8600909065</v>
      </c>
      <c r="M2571" s="270"/>
    </row>
    <row r="2572" spans="2:13" x14ac:dyDescent="0.25">
      <c r="B2572" s="46">
        <f>SUBTOTAL(103,$C$10:C2572)</f>
        <v>2563</v>
      </c>
      <c r="C2572" s="157" t="s">
        <v>598</v>
      </c>
      <c r="D2572" s="157" t="s">
        <v>607</v>
      </c>
      <c r="E2572" s="157"/>
      <c r="F2572" s="157"/>
      <c r="G2572" s="204" t="s">
        <v>581</v>
      </c>
      <c r="H2572" s="209" t="s">
        <v>620</v>
      </c>
      <c r="I2572" s="241">
        <v>45625</v>
      </c>
      <c r="J2572" s="253">
        <v>0</v>
      </c>
      <c r="K2572" s="214">
        <v>-15000</v>
      </c>
      <c r="L2572" s="250">
        <f t="shared" si="39"/>
        <v>1415257.8600909065</v>
      </c>
      <c r="M2572" s="270"/>
    </row>
    <row r="2573" spans="2:13" x14ac:dyDescent="0.25">
      <c r="B2573" s="46">
        <f>SUBTOTAL(103,$C$10:C2573)</f>
        <v>2564</v>
      </c>
      <c r="C2573" s="157" t="s">
        <v>598</v>
      </c>
      <c r="D2573" s="157" t="s">
        <v>607</v>
      </c>
      <c r="E2573" s="157"/>
      <c r="F2573" s="157"/>
      <c r="G2573" s="204" t="s">
        <v>1187</v>
      </c>
      <c r="H2573" s="209" t="s">
        <v>1188</v>
      </c>
      <c r="I2573" s="241">
        <v>45625</v>
      </c>
      <c r="J2573" s="253">
        <v>0</v>
      </c>
      <c r="K2573" s="214">
        <v>-2437.5380865326019</v>
      </c>
      <c r="L2573" s="250">
        <f t="shared" ref="L2573:L2636" si="40">J2573+L2572+K2573</f>
        <v>1412820.3220043739</v>
      </c>
      <c r="M2573" s="270"/>
    </row>
    <row r="2574" spans="2:13" x14ac:dyDescent="0.25">
      <c r="B2574" s="46">
        <f>SUBTOTAL(103,$C$10:C2574)</f>
        <v>2565</v>
      </c>
      <c r="C2574" s="157" t="s">
        <v>598</v>
      </c>
      <c r="D2574" s="157" t="s">
        <v>607</v>
      </c>
      <c r="E2574" s="157"/>
      <c r="F2574" s="157"/>
      <c r="G2574" s="204" t="s">
        <v>579</v>
      </c>
      <c r="H2574" s="209" t="s">
        <v>622</v>
      </c>
      <c r="I2574" s="241">
        <v>45625</v>
      </c>
      <c r="J2574" s="253">
        <v>0</v>
      </c>
      <c r="K2574" s="214">
        <v>-761.84563025306704</v>
      </c>
      <c r="L2574" s="250">
        <f t="shared" si="40"/>
        <v>1412058.4763741209</v>
      </c>
      <c r="M2574" s="270"/>
    </row>
    <row r="2575" spans="2:13" x14ac:dyDescent="0.25">
      <c r="B2575" s="46">
        <f>SUBTOTAL(103,$C$10:C2575)</f>
        <v>2566</v>
      </c>
      <c r="C2575" s="157" t="s">
        <v>598</v>
      </c>
      <c r="D2575" s="157" t="s">
        <v>607</v>
      </c>
      <c r="E2575" s="157"/>
      <c r="F2575" s="157"/>
      <c r="G2575" s="204" t="s">
        <v>746</v>
      </c>
      <c r="H2575" s="209" t="s">
        <v>747</v>
      </c>
      <c r="I2575" s="241">
        <v>45625</v>
      </c>
      <c r="J2575" s="253">
        <v>0</v>
      </c>
      <c r="K2575" s="214">
        <v>-5000.440749811245</v>
      </c>
      <c r="L2575" s="250">
        <f t="shared" si="40"/>
        <v>1407058.0356243097</v>
      </c>
      <c r="M2575" s="270"/>
    </row>
    <row r="2576" spans="2:13" x14ac:dyDescent="0.25">
      <c r="B2576" s="46">
        <f>SUBTOTAL(103,$C$10:C2576)</f>
        <v>2567</v>
      </c>
      <c r="C2576" s="157" t="s">
        <v>598</v>
      </c>
      <c r="D2576" s="157" t="s">
        <v>607</v>
      </c>
      <c r="E2576" s="157"/>
      <c r="F2576" s="157"/>
      <c r="G2576" s="204" t="s">
        <v>1043</v>
      </c>
      <c r="H2576" s="209" t="s">
        <v>1044</v>
      </c>
      <c r="I2576" s="241">
        <v>45625</v>
      </c>
      <c r="J2576" s="253">
        <v>0</v>
      </c>
      <c r="K2576" s="214">
        <v>-1800.1755334030868</v>
      </c>
      <c r="L2576" s="250">
        <f t="shared" si="40"/>
        <v>1405257.8600909065</v>
      </c>
      <c r="M2576" s="270"/>
    </row>
    <row r="2577" spans="2:13" x14ac:dyDescent="0.25">
      <c r="B2577" s="46">
        <f>SUBTOTAL(103,$C$10:C2577)</f>
        <v>2568</v>
      </c>
      <c r="C2577" s="157" t="s">
        <v>598</v>
      </c>
      <c r="D2577" s="157" t="s">
        <v>608</v>
      </c>
      <c r="E2577" s="157"/>
      <c r="F2577" s="157"/>
      <c r="G2577" s="204" t="s">
        <v>1187</v>
      </c>
      <c r="H2577" s="209" t="s">
        <v>1188</v>
      </c>
      <c r="I2577" s="241">
        <v>45625</v>
      </c>
      <c r="J2577" s="253">
        <v>0</v>
      </c>
      <c r="K2577" s="214">
        <v>-6300</v>
      </c>
      <c r="L2577" s="250">
        <f t="shared" si="40"/>
        <v>1398957.8600909065</v>
      </c>
      <c r="M2577" s="270"/>
    </row>
    <row r="2578" spans="2:13" x14ac:dyDescent="0.25">
      <c r="B2578" s="46">
        <f>SUBTOTAL(103,$C$10:C2578)</f>
        <v>2569</v>
      </c>
      <c r="C2578" s="157" t="s">
        <v>598</v>
      </c>
      <c r="D2578" s="157" t="s">
        <v>738</v>
      </c>
      <c r="E2578" s="157"/>
      <c r="F2578" s="157"/>
      <c r="G2578" s="204" t="s">
        <v>1043</v>
      </c>
      <c r="H2578" s="209" t="s">
        <v>1044</v>
      </c>
      <c r="I2578" s="241">
        <v>45625</v>
      </c>
      <c r="J2578" s="253">
        <v>0</v>
      </c>
      <c r="K2578" s="214">
        <v>-1000</v>
      </c>
      <c r="L2578" s="250">
        <f t="shared" si="40"/>
        <v>1397957.8600909065</v>
      </c>
      <c r="M2578" s="270"/>
    </row>
    <row r="2579" spans="2:13" x14ac:dyDescent="0.25">
      <c r="B2579" s="46">
        <f>SUBTOTAL(103,$C$10:C2579)</f>
        <v>2570</v>
      </c>
      <c r="C2579" s="157" t="s">
        <v>763</v>
      </c>
      <c r="D2579" s="157" t="s">
        <v>738</v>
      </c>
      <c r="E2579" s="157"/>
      <c r="F2579" s="157"/>
      <c r="G2579" s="204" t="s">
        <v>619</v>
      </c>
      <c r="H2579" s="209" t="s">
        <v>621</v>
      </c>
      <c r="I2579" s="241">
        <v>45625</v>
      </c>
      <c r="J2579" s="253">
        <v>0</v>
      </c>
      <c r="K2579" s="214">
        <v>-1500</v>
      </c>
      <c r="L2579" s="250">
        <f t="shared" si="40"/>
        <v>1396457.8600909065</v>
      </c>
      <c r="M2579" s="270"/>
    </row>
    <row r="2580" spans="2:13" x14ac:dyDescent="0.25">
      <c r="B2580" s="46">
        <f>SUBTOTAL(103,$C$10:C2580)</f>
        <v>2571</v>
      </c>
      <c r="C2580" s="157" t="s">
        <v>600</v>
      </c>
      <c r="D2580" s="157" t="s">
        <v>608</v>
      </c>
      <c r="E2580" s="157"/>
      <c r="F2580" s="157"/>
      <c r="G2580" s="204" t="s">
        <v>1143</v>
      </c>
      <c r="H2580" s="209" t="s">
        <v>1144</v>
      </c>
      <c r="I2580" s="241">
        <v>45625</v>
      </c>
      <c r="J2580" s="253">
        <v>0</v>
      </c>
      <c r="K2580" s="214">
        <v>-20820</v>
      </c>
      <c r="L2580" s="250">
        <f t="shared" si="40"/>
        <v>1375637.8600909065</v>
      </c>
      <c r="M2580" s="270"/>
    </row>
    <row r="2581" spans="2:13" x14ac:dyDescent="0.25">
      <c r="B2581" s="46">
        <f>SUBTOTAL(103,$C$10:C2581)</f>
        <v>2572</v>
      </c>
      <c r="C2581" s="157" t="s">
        <v>682</v>
      </c>
      <c r="D2581" s="157" t="s">
        <v>608</v>
      </c>
      <c r="E2581" s="157"/>
      <c r="F2581" s="157"/>
      <c r="G2581" s="227" t="s">
        <v>1045</v>
      </c>
      <c r="H2581" s="208" t="s">
        <v>1046</v>
      </c>
      <c r="I2581" s="241">
        <v>45625</v>
      </c>
      <c r="J2581" s="253">
        <v>0</v>
      </c>
      <c r="K2581" s="214">
        <v>-2100</v>
      </c>
      <c r="L2581" s="250">
        <f t="shared" si="40"/>
        <v>1373537.8600909065</v>
      </c>
      <c r="M2581" s="270"/>
    </row>
    <row r="2582" spans="2:13" x14ac:dyDescent="0.25">
      <c r="B2582" s="46">
        <f>SUBTOTAL(103,$C$10:C2582)</f>
        <v>2573</v>
      </c>
      <c r="C2582" s="157" t="s">
        <v>601</v>
      </c>
      <c r="D2582" s="157" t="s">
        <v>648</v>
      </c>
      <c r="E2582" s="157"/>
      <c r="F2582" s="157"/>
      <c r="G2582" s="204" t="s">
        <v>1143</v>
      </c>
      <c r="H2582" s="209" t="s">
        <v>1144</v>
      </c>
      <c r="I2582" s="241">
        <v>45625</v>
      </c>
      <c r="J2582" s="253">
        <v>0</v>
      </c>
      <c r="K2582" s="214">
        <v>-17331</v>
      </c>
      <c r="L2582" s="250">
        <f t="shared" si="40"/>
        <v>1356206.8600909065</v>
      </c>
      <c r="M2582" s="270"/>
    </row>
    <row r="2583" spans="2:13" x14ac:dyDescent="0.25">
      <c r="B2583" s="46">
        <f>SUBTOTAL(103,$C$10:C2583)</f>
        <v>2574</v>
      </c>
      <c r="C2583" s="157" t="s">
        <v>665</v>
      </c>
      <c r="D2583" s="157" t="s">
        <v>648</v>
      </c>
      <c r="E2583" s="157"/>
      <c r="F2583" s="157"/>
      <c r="G2583" s="227" t="s">
        <v>1045</v>
      </c>
      <c r="H2583" s="208" t="s">
        <v>1046</v>
      </c>
      <c r="I2583" s="241">
        <v>45625</v>
      </c>
      <c r="J2583" s="253">
        <v>0</v>
      </c>
      <c r="K2583" s="214">
        <v>-26600</v>
      </c>
      <c r="L2583" s="250">
        <f t="shared" si="40"/>
        <v>1329606.8600909065</v>
      </c>
      <c r="M2583" s="270"/>
    </row>
    <row r="2584" spans="2:13" x14ac:dyDescent="0.25">
      <c r="B2584" s="46">
        <f>SUBTOTAL(103,$C$10:C2584)</f>
        <v>2575</v>
      </c>
      <c r="C2584" s="157" t="s">
        <v>1385</v>
      </c>
      <c r="D2584" s="157" t="s">
        <v>703</v>
      </c>
      <c r="E2584" s="157"/>
      <c r="F2584" s="157"/>
      <c r="G2584" s="204" t="s">
        <v>746</v>
      </c>
      <c r="H2584" s="209" t="s">
        <v>747</v>
      </c>
      <c r="I2584" s="241">
        <v>45625</v>
      </c>
      <c r="J2584" s="253">
        <v>0</v>
      </c>
      <c r="K2584" s="214">
        <v>-22000</v>
      </c>
      <c r="L2584" s="250">
        <f t="shared" si="40"/>
        <v>1307606.8600909065</v>
      </c>
      <c r="M2584" s="270"/>
    </row>
    <row r="2585" spans="2:13" x14ac:dyDescent="0.25">
      <c r="B2585" s="46">
        <f>SUBTOTAL(103,$C$10:C2585)</f>
        <v>2576</v>
      </c>
      <c r="C2585" s="157" t="s">
        <v>728</v>
      </c>
      <c r="D2585" s="157" t="s">
        <v>648</v>
      </c>
      <c r="E2585" s="157"/>
      <c r="F2585" s="157"/>
      <c r="G2585" s="204" t="s">
        <v>1187</v>
      </c>
      <c r="H2585" s="209" t="s">
        <v>1188</v>
      </c>
      <c r="I2585" s="241">
        <v>45625</v>
      </c>
      <c r="J2585" s="253">
        <v>0</v>
      </c>
      <c r="K2585" s="214">
        <v>-4200</v>
      </c>
      <c r="L2585" s="250">
        <f t="shared" si="40"/>
        <v>1303406.8600909065</v>
      </c>
      <c r="M2585" s="270"/>
    </row>
    <row r="2586" spans="2:13" x14ac:dyDescent="0.25">
      <c r="B2586" s="46">
        <f>SUBTOTAL(103,$C$10:C2586)</f>
        <v>2577</v>
      </c>
      <c r="C2586" s="157" t="s">
        <v>728</v>
      </c>
      <c r="D2586" s="157" t="s">
        <v>918</v>
      </c>
      <c r="E2586" s="157"/>
      <c r="F2586" s="157"/>
      <c r="G2586" s="204" t="s">
        <v>1187</v>
      </c>
      <c r="H2586" s="209" t="s">
        <v>1188</v>
      </c>
      <c r="I2586" s="241">
        <v>45625</v>
      </c>
      <c r="J2586" s="253">
        <v>0</v>
      </c>
      <c r="K2586" s="214">
        <v>-4600</v>
      </c>
      <c r="L2586" s="250">
        <f t="shared" si="40"/>
        <v>1298806.8600909065</v>
      </c>
      <c r="M2586" s="270"/>
    </row>
    <row r="2587" spans="2:13" x14ac:dyDescent="0.25">
      <c r="B2587" s="46">
        <f>SUBTOTAL(103,$C$10:C2587)</f>
        <v>2578</v>
      </c>
      <c r="C2587" s="157" t="s">
        <v>1151</v>
      </c>
      <c r="D2587" s="157" t="s">
        <v>648</v>
      </c>
      <c r="E2587" s="157"/>
      <c r="F2587" s="157"/>
      <c r="G2587" s="204" t="s">
        <v>585</v>
      </c>
      <c r="H2587" s="209" t="s">
        <v>586</v>
      </c>
      <c r="I2587" s="241">
        <v>45625</v>
      </c>
      <c r="J2587" s="253">
        <v>0</v>
      </c>
      <c r="K2587" s="214">
        <v>-31500</v>
      </c>
      <c r="L2587" s="250">
        <f t="shared" si="40"/>
        <v>1267306.8600909065</v>
      </c>
      <c r="M2587" s="270"/>
    </row>
    <row r="2588" spans="2:13" x14ac:dyDescent="0.25">
      <c r="B2588" s="46">
        <f>SUBTOTAL(103,$C$10:C2588)</f>
        <v>2579</v>
      </c>
      <c r="C2588" s="157" t="s">
        <v>1151</v>
      </c>
      <c r="D2588" s="157" t="s">
        <v>1411</v>
      </c>
      <c r="E2588" s="157"/>
      <c r="F2588" s="157"/>
      <c r="G2588" s="204" t="s">
        <v>585</v>
      </c>
      <c r="H2588" s="209" t="s">
        <v>586</v>
      </c>
      <c r="I2588" s="241">
        <v>45625</v>
      </c>
      <c r="J2588" s="253">
        <v>0</v>
      </c>
      <c r="K2588" s="214">
        <v>-2131</v>
      </c>
      <c r="L2588" s="250">
        <f t="shared" si="40"/>
        <v>1265175.8600909065</v>
      </c>
      <c r="M2588" s="270"/>
    </row>
    <row r="2589" spans="2:13" x14ac:dyDescent="0.25">
      <c r="B2589" s="46">
        <f>SUBTOTAL(103,$C$10:C2589)</f>
        <v>2580</v>
      </c>
      <c r="C2589" s="157" t="s">
        <v>1151</v>
      </c>
      <c r="D2589" s="157" t="s">
        <v>918</v>
      </c>
      <c r="E2589" s="157"/>
      <c r="F2589" s="157"/>
      <c r="G2589" s="204" t="s">
        <v>585</v>
      </c>
      <c r="H2589" s="209" t="s">
        <v>586</v>
      </c>
      <c r="I2589" s="241">
        <v>45625</v>
      </c>
      <c r="J2589" s="253">
        <v>0</v>
      </c>
      <c r="K2589" s="214">
        <v>-12400</v>
      </c>
      <c r="L2589" s="250">
        <f t="shared" si="40"/>
        <v>1252775.8600909065</v>
      </c>
      <c r="M2589" s="270"/>
    </row>
    <row r="2590" spans="2:13" x14ac:dyDescent="0.25">
      <c r="B2590" s="46">
        <f>SUBTOTAL(103,$C$10:C2590)</f>
        <v>2581</v>
      </c>
      <c r="C2590" s="157" t="s">
        <v>1151</v>
      </c>
      <c r="D2590" s="157" t="s">
        <v>1412</v>
      </c>
      <c r="E2590" s="157"/>
      <c r="F2590" s="157"/>
      <c r="G2590" s="204" t="s">
        <v>585</v>
      </c>
      <c r="H2590" s="209" t="s">
        <v>586</v>
      </c>
      <c r="I2590" s="241">
        <v>45625</v>
      </c>
      <c r="J2590" s="253">
        <v>0</v>
      </c>
      <c r="K2590" s="214">
        <v>-7500</v>
      </c>
      <c r="L2590" s="250">
        <f t="shared" si="40"/>
        <v>1245275.8600909065</v>
      </c>
      <c r="M2590" s="270"/>
    </row>
    <row r="2591" spans="2:13" x14ac:dyDescent="0.25">
      <c r="B2591" s="46">
        <f>SUBTOTAL(103,$C$10:C2591)</f>
        <v>2582</v>
      </c>
      <c r="C2591" s="157" t="s">
        <v>1151</v>
      </c>
      <c r="D2591" s="157" t="s">
        <v>607</v>
      </c>
      <c r="E2591" s="157"/>
      <c r="F2591" s="157"/>
      <c r="G2591" s="204" t="s">
        <v>585</v>
      </c>
      <c r="H2591" s="209" t="s">
        <v>586</v>
      </c>
      <c r="I2591" s="241">
        <v>45625</v>
      </c>
      <c r="J2591" s="253">
        <v>0</v>
      </c>
      <c r="K2591" s="214">
        <v>-7500</v>
      </c>
      <c r="L2591" s="250">
        <f t="shared" si="40"/>
        <v>1237775.8600909065</v>
      </c>
      <c r="M2591" s="270"/>
    </row>
    <row r="2592" spans="2:13" x14ac:dyDescent="0.25">
      <c r="B2592" s="46">
        <f>SUBTOTAL(103,$C$10:C2592)</f>
        <v>2583</v>
      </c>
      <c r="C2592" s="157" t="s">
        <v>683</v>
      </c>
      <c r="D2592" s="157" t="s">
        <v>608</v>
      </c>
      <c r="E2592" s="157"/>
      <c r="F2592" s="157"/>
      <c r="G2592" s="204" t="s">
        <v>1143</v>
      </c>
      <c r="H2592" s="209" t="s">
        <v>1144</v>
      </c>
      <c r="I2592" s="241">
        <v>45625</v>
      </c>
      <c r="J2592" s="253">
        <v>0</v>
      </c>
      <c r="K2592" s="214">
        <v>-7920</v>
      </c>
      <c r="L2592" s="250">
        <f t="shared" si="40"/>
        <v>1229855.8600909065</v>
      </c>
      <c r="M2592" s="270"/>
    </row>
    <row r="2593" spans="2:13" x14ac:dyDescent="0.25">
      <c r="B2593" s="46">
        <f>SUBTOTAL(103,$C$10:C2593)</f>
        <v>2584</v>
      </c>
      <c r="C2593" s="157" t="s">
        <v>603</v>
      </c>
      <c r="D2593" s="157" t="s">
        <v>738</v>
      </c>
      <c r="E2593" s="157"/>
      <c r="F2593" s="157"/>
      <c r="G2593" s="204" t="s">
        <v>619</v>
      </c>
      <c r="H2593" s="209" t="s">
        <v>621</v>
      </c>
      <c r="I2593" s="241">
        <v>45625</v>
      </c>
      <c r="J2593" s="253">
        <v>0</v>
      </c>
      <c r="K2593" s="214">
        <v>-250</v>
      </c>
      <c r="L2593" s="250">
        <f t="shared" si="40"/>
        <v>1229605.8600909065</v>
      </c>
      <c r="M2593" s="270"/>
    </row>
    <row r="2594" spans="2:13" x14ac:dyDescent="0.25">
      <c r="B2594" s="46">
        <f>SUBTOTAL(103,$C$10:C2594)</f>
        <v>2585</v>
      </c>
      <c r="C2594" s="157" t="s">
        <v>694</v>
      </c>
      <c r="D2594" s="157" t="s">
        <v>608</v>
      </c>
      <c r="E2594" s="157"/>
      <c r="F2594" s="157"/>
      <c r="G2594" s="204" t="s">
        <v>641</v>
      </c>
      <c r="H2594" s="209" t="s">
        <v>642</v>
      </c>
      <c r="I2594" s="241">
        <v>45625</v>
      </c>
      <c r="J2594" s="253">
        <v>0</v>
      </c>
      <c r="K2594" s="214">
        <v>-10500</v>
      </c>
      <c r="L2594" s="250">
        <f t="shared" si="40"/>
        <v>1219105.8600909065</v>
      </c>
      <c r="M2594" s="270"/>
    </row>
    <row r="2595" spans="2:13" x14ac:dyDescent="0.25">
      <c r="B2595" s="46">
        <f>SUBTOTAL(103,$C$10:C2595)</f>
        <v>2586</v>
      </c>
      <c r="C2595" s="157" t="s">
        <v>694</v>
      </c>
      <c r="D2595" s="157" t="s">
        <v>608</v>
      </c>
      <c r="E2595" s="157"/>
      <c r="F2595" s="157"/>
      <c r="G2595" s="204" t="s">
        <v>1187</v>
      </c>
      <c r="H2595" s="209" t="s">
        <v>1188</v>
      </c>
      <c r="I2595" s="241">
        <v>45625</v>
      </c>
      <c r="J2595" s="253">
        <v>0</v>
      </c>
      <c r="K2595" s="214">
        <v>-16100</v>
      </c>
      <c r="L2595" s="250">
        <f t="shared" si="40"/>
        <v>1203005.8600909065</v>
      </c>
      <c r="M2595" s="270"/>
    </row>
    <row r="2596" spans="2:13" x14ac:dyDescent="0.25">
      <c r="B2596" s="46">
        <f>SUBTOTAL(103,$C$10:C2596)</f>
        <v>2587</v>
      </c>
      <c r="C2596" s="157" t="s">
        <v>694</v>
      </c>
      <c r="D2596" s="157" t="s">
        <v>918</v>
      </c>
      <c r="E2596" s="157"/>
      <c r="F2596" s="157"/>
      <c r="G2596" s="204" t="s">
        <v>1187</v>
      </c>
      <c r="H2596" s="209" t="s">
        <v>1188</v>
      </c>
      <c r="I2596" s="241">
        <v>45625</v>
      </c>
      <c r="J2596" s="253">
        <v>0</v>
      </c>
      <c r="K2596" s="214">
        <v>-7150</v>
      </c>
      <c r="L2596" s="250">
        <f t="shared" si="40"/>
        <v>1195855.8600909065</v>
      </c>
      <c r="M2596" s="270"/>
    </row>
    <row r="2597" spans="2:13" x14ac:dyDescent="0.25">
      <c r="B2597" s="46">
        <f>SUBTOTAL(103,$C$10:C2597)</f>
        <v>2588</v>
      </c>
      <c r="C2597" s="157" t="s">
        <v>605</v>
      </c>
      <c r="D2597" s="157" t="s">
        <v>608</v>
      </c>
      <c r="E2597" s="157"/>
      <c r="F2597" s="157"/>
      <c r="G2597" s="204" t="s">
        <v>585</v>
      </c>
      <c r="H2597" s="209" t="s">
        <v>586</v>
      </c>
      <c r="I2597" s="241">
        <v>45625</v>
      </c>
      <c r="J2597" s="253">
        <v>0</v>
      </c>
      <c r="K2597" s="214">
        <v>-10900</v>
      </c>
      <c r="L2597" s="250">
        <f t="shared" si="40"/>
        <v>1184955.8600909065</v>
      </c>
      <c r="M2597" s="270"/>
    </row>
    <row r="2598" spans="2:13" x14ac:dyDescent="0.25">
      <c r="B2598" s="46">
        <f>SUBTOTAL(103,$C$10:C2598)</f>
        <v>2589</v>
      </c>
      <c r="C2598" s="157" t="s">
        <v>1165</v>
      </c>
      <c r="D2598" s="157" t="s">
        <v>738</v>
      </c>
      <c r="E2598" s="157"/>
      <c r="F2598" s="157"/>
      <c r="G2598" s="204" t="s">
        <v>1043</v>
      </c>
      <c r="H2598" s="209" t="s">
        <v>1044</v>
      </c>
      <c r="I2598" s="241">
        <v>45625</v>
      </c>
      <c r="J2598" s="253">
        <v>0</v>
      </c>
      <c r="K2598" s="214">
        <v>-500</v>
      </c>
      <c r="L2598" s="250">
        <f t="shared" si="40"/>
        <v>1184455.8600909065</v>
      </c>
      <c r="M2598" s="270"/>
    </row>
    <row r="2599" spans="2:13" x14ac:dyDescent="0.25">
      <c r="B2599" s="46">
        <f>SUBTOTAL(103,$C$10:C2599)</f>
        <v>2590</v>
      </c>
      <c r="C2599" s="157" t="s">
        <v>1413</v>
      </c>
      <c r="D2599" s="157" t="s">
        <v>703</v>
      </c>
      <c r="E2599" s="157"/>
      <c r="F2599" s="157"/>
      <c r="G2599" s="204" t="s">
        <v>585</v>
      </c>
      <c r="H2599" s="209" t="s">
        <v>586</v>
      </c>
      <c r="I2599" s="241">
        <v>45625</v>
      </c>
      <c r="J2599" s="253">
        <v>0</v>
      </c>
      <c r="K2599" s="214">
        <v>-12000</v>
      </c>
      <c r="L2599" s="250">
        <f t="shared" si="40"/>
        <v>1172455.8600909065</v>
      </c>
      <c r="M2599" s="270"/>
    </row>
    <row r="2600" spans="2:13" x14ac:dyDescent="0.25">
      <c r="B2600" s="46">
        <f>SUBTOTAL(103,$C$10:C2600)</f>
        <v>2591</v>
      </c>
      <c r="C2600" s="157" t="s">
        <v>1414</v>
      </c>
      <c r="D2600" s="157" t="s">
        <v>1402</v>
      </c>
      <c r="E2600" s="157"/>
      <c r="F2600" s="157"/>
      <c r="G2600" s="204" t="s">
        <v>585</v>
      </c>
      <c r="H2600" s="209" t="s">
        <v>586</v>
      </c>
      <c r="I2600" s="241">
        <v>45625</v>
      </c>
      <c r="J2600" s="253">
        <v>0</v>
      </c>
      <c r="K2600" s="214">
        <v>-15408</v>
      </c>
      <c r="L2600" s="250">
        <f t="shared" si="40"/>
        <v>1157047.8600909065</v>
      </c>
      <c r="M2600" s="270"/>
    </row>
    <row r="2601" spans="2:13" x14ac:dyDescent="0.25">
      <c r="B2601" s="46">
        <f>SUBTOTAL(103,$C$10:C2601)</f>
        <v>2592</v>
      </c>
      <c r="C2601" s="157" t="s">
        <v>598</v>
      </c>
      <c r="D2601" s="157" t="s">
        <v>657</v>
      </c>
      <c r="E2601" s="157"/>
      <c r="F2601" s="157"/>
      <c r="G2601" s="203" t="s">
        <v>644</v>
      </c>
      <c r="H2601" s="208" t="s">
        <v>428</v>
      </c>
      <c r="I2601" s="241">
        <v>45625</v>
      </c>
      <c r="J2601" s="253">
        <v>8800</v>
      </c>
      <c r="K2601" s="214">
        <v>0</v>
      </c>
      <c r="L2601" s="250">
        <f t="shared" si="40"/>
        <v>1165847.8600909065</v>
      </c>
      <c r="M2601" s="270"/>
    </row>
    <row r="2602" spans="2:13" x14ac:dyDescent="0.25">
      <c r="B2602" s="46">
        <f>SUBTOTAL(103,$C$10:C2602)</f>
        <v>2593</v>
      </c>
      <c r="C2602" s="157" t="s">
        <v>634</v>
      </c>
      <c r="D2602" s="157" t="s">
        <v>1415</v>
      </c>
      <c r="E2602" s="157"/>
      <c r="F2602" s="157"/>
      <c r="G2602" s="204" t="s">
        <v>24</v>
      </c>
      <c r="H2602" s="209" t="s">
        <v>24</v>
      </c>
      <c r="I2602" s="241">
        <v>45629</v>
      </c>
      <c r="J2602" s="253">
        <v>0</v>
      </c>
      <c r="K2602" s="214">
        <v>-15000</v>
      </c>
      <c r="L2602" s="250">
        <f t="shared" si="40"/>
        <v>1150847.8600909065</v>
      </c>
      <c r="M2602" s="270"/>
    </row>
    <row r="2603" spans="2:13" x14ac:dyDescent="0.25">
      <c r="B2603" s="46">
        <f>SUBTOTAL(103,$C$10:C2603)</f>
        <v>2594</v>
      </c>
      <c r="C2603" s="157" t="s">
        <v>749</v>
      </c>
      <c r="D2603" s="157" t="s">
        <v>549</v>
      </c>
      <c r="E2603" s="157"/>
      <c r="F2603" s="157"/>
      <c r="G2603" s="203" t="s">
        <v>588</v>
      </c>
      <c r="H2603" s="208" t="s">
        <v>589</v>
      </c>
      <c r="I2603" s="241">
        <v>45629</v>
      </c>
      <c r="J2603" s="253">
        <v>0</v>
      </c>
      <c r="K2603" s="214">
        <v>-2500</v>
      </c>
      <c r="L2603" s="250">
        <f t="shared" si="40"/>
        <v>1148347.8600909065</v>
      </c>
      <c r="M2603" s="270"/>
    </row>
    <row r="2604" spans="2:13" x14ac:dyDescent="0.25">
      <c r="B2604" s="46">
        <f>SUBTOTAL(103,$C$10:C2604)</f>
        <v>2595</v>
      </c>
      <c r="C2604" s="157" t="s">
        <v>131</v>
      </c>
      <c r="D2604" s="157" t="s">
        <v>1416</v>
      </c>
      <c r="E2604" s="157"/>
      <c r="F2604" s="157"/>
      <c r="G2604" s="212" t="s">
        <v>588</v>
      </c>
      <c r="H2604" s="209" t="s">
        <v>589</v>
      </c>
      <c r="I2604" s="241">
        <v>45631</v>
      </c>
      <c r="J2604" s="253">
        <v>0</v>
      </c>
      <c r="K2604" s="214">
        <v>-890000</v>
      </c>
      <c r="L2604" s="250">
        <f t="shared" si="40"/>
        <v>258347.8600909065</v>
      </c>
      <c r="M2604" s="270"/>
    </row>
    <row r="2605" spans="2:13" x14ac:dyDescent="0.25">
      <c r="B2605" s="46">
        <f>SUBTOTAL(103,$C$10:C2605)</f>
        <v>2596</v>
      </c>
      <c r="C2605" s="157" t="s">
        <v>724</v>
      </c>
      <c r="D2605" s="157" t="s">
        <v>766</v>
      </c>
      <c r="E2605" s="157"/>
      <c r="F2605" s="157"/>
      <c r="G2605" s="204" t="s">
        <v>726</v>
      </c>
      <c r="H2605" s="209" t="s">
        <v>724</v>
      </c>
      <c r="I2605" s="241">
        <v>45631</v>
      </c>
      <c r="J2605" s="253">
        <v>500000</v>
      </c>
      <c r="K2605" s="214">
        <v>0</v>
      </c>
      <c r="L2605" s="250">
        <f t="shared" si="40"/>
        <v>758347.8600909065</v>
      </c>
      <c r="M2605" s="270"/>
    </row>
    <row r="2606" spans="2:13" x14ac:dyDescent="0.25">
      <c r="B2606" s="46">
        <f>SUBTOTAL(103,$C$10:C2606)</f>
        <v>2597</v>
      </c>
      <c r="C2606" s="157" t="s">
        <v>596</v>
      </c>
      <c r="D2606" s="157" t="s">
        <v>607</v>
      </c>
      <c r="E2606" s="157"/>
      <c r="F2606" s="157"/>
      <c r="G2606" s="212" t="s">
        <v>591</v>
      </c>
      <c r="H2606" s="209" t="s">
        <v>592</v>
      </c>
      <c r="I2606" s="241">
        <v>45632</v>
      </c>
      <c r="J2606" s="253">
        <v>0</v>
      </c>
      <c r="K2606" s="214">
        <v>-5000.1609999999982</v>
      </c>
      <c r="L2606" s="250">
        <f t="shared" si="40"/>
        <v>753347.69909090654</v>
      </c>
      <c r="M2606" s="270"/>
    </row>
    <row r="2607" spans="2:13" x14ac:dyDescent="0.25">
      <c r="B2607" s="46">
        <f>SUBTOTAL(103,$C$10:C2607)</f>
        <v>2598</v>
      </c>
      <c r="C2607" s="157" t="s">
        <v>812</v>
      </c>
      <c r="D2607" s="157" t="s">
        <v>608</v>
      </c>
      <c r="E2607" s="157"/>
      <c r="F2607" s="157"/>
      <c r="G2607" s="212" t="s">
        <v>1143</v>
      </c>
      <c r="H2607" s="209" t="s">
        <v>1144</v>
      </c>
      <c r="I2607" s="241">
        <v>45632</v>
      </c>
      <c r="J2607" s="253">
        <v>0</v>
      </c>
      <c r="K2607" s="214">
        <v>-10200</v>
      </c>
      <c r="L2607" s="250">
        <f t="shared" si="40"/>
        <v>743147.69909090654</v>
      </c>
      <c r="M2607" s="270"/>
    </row>
    <row r="2608" spans="2:13" x14ac:dyDescent="0.25">
      <c r="B2608" s="46">
        <f>SUBTOTAL(103,$C$10:C2608)</f>
        <v>2599</v>
      </c>
      <c r="C2608" s="157" t="s">
        <v>736</v>
      </c>
      <c r="D2608" s="157" t="s">
        <v>738</v>
      </c>
      <c r="E2608" s="157"/>
      <c r="F2608" s="157"/>
      <c r="G2608" s="212" t="s">
        <v>619</v>
      </c>
      <c r="H2608" s="209" t="s">
        <v>621</v>
      </c>
      <c r="I2608" s="241">
        <v>45632</v>
      </c>
      <c r="J2608" s="253">
        <v>0</v>
      </c>
      <c r="K2608" s="214">
        <v>-1500</v>
      </c>
      <c r="L2608" s="250">
        <f t="shared" si="40"/>
        <v>741647.69909090654</v>
      </c>
      <c r="M2608" s="270"/>
    </row>
    <row r="2609" spans="2:13" x14ac:dyDescent="0.25">
      <c r="B2609" s="46">
        <f>SUBTOTAL(103,$C$10:C2609)</f>
        <v>2600</v>
      </c>
      <c r="C2609" s="157" t="s">
        <v>625</v>
      </c>
      <c r="D2609" s="157" t="s">
        <v>608</v>
      </c>
      <c r="E2609" s="157"/>
      <c r="F2609" s="157"/>
      <c r="G2609" s="212" t="s">
        <v>641</v>
      </c>
      <c r="H2609" s="209" t="s">
        <v>642</v>
      </c>
      <c r="I2609" s="241">
        <v>45632</v>
      </c>
      <c r="J2609" s="253">
        <v>0</v>
      </c>
      <c r="K2609" s="214">
        <v>-11300</v>
      </c>
      <c r="L2609" s="250">
        <f t="shared" si="40"/>
        <v>730347.69909090654</v>
      </c>
      <c r="M2609" s="270"/>
    </row>
    <row r="2610" spans="2:13" x14ac:dyDescent="0.25">
      <c r="B2610" s="46">
        <f>SUBTOTAL(103,$C$10:C2610)</f>
        <v>2601</v>
      </c>
      <c r="C2610" s="157" t="s">
        <v>1394</v>
      </c>
      <c r="D2610" s="157" t="s">
        <v>608</v>
      </c>
      <c r="E2610" s="157"/>
      <c r="F2610" s="157"/>
      <c r="G2610" s="212" t="s">
        <v>1187</v>
      </c>
      <c r="H2610" s="209" t="s">
        <v>1188</v>
      </c>
      <c r="I2610" s="241">
        <v>45632</v>
      </c>
      <c r="J2610" s="253">
        <v>0</v>
      </c>
      <c r="K2610" s="214">
        <v>-9600</v>
      </c>
      <c r="L2610" s="250">
        <f t="shared" si="40"/>
        <v>720747.69909090654</v>
      </c>
      <c r="M2610" s="270"/>
    </row>
    <row r="2611" spans="2:13" x14ac:dyDescent="0.25">
      <c r="B2611" s="46">
        <f>SUBTOTAL(103,$C$10:C2611)</f>
        <v>2602</v>
      </c>
      <c r="C2611" s="157" t="s">
        <v>1394</v>
      </c>
      <c r="D2611" s="157" t="s">
        <v>1417</v>
      </c>
      <c r="E2611" s="157"/>
      <c r="F2611" s="157"/>
      <c r="G2611" s="212" t="s">
        <v>1187</v>
      </c>
      <c r="H2611" s="209" t="s">
        <v>1188</v>
      </c>
      <c r="I2611" s="241">
        <v>45632</v>
      </c>
      <c r="J2611" s="253">
        <v>0</v>
      </c>
      <c r="K2611" s="214">
        <v>-3000</v>
      </c>
      <c r="L2611" s="250">
        <f t="shared" si="40"/>
        <v>717747.69909090654</v>
      </c>
      <c r="M2611" s="270"/>
    </row>
    <row r="2612" spans="2:13" x14ac:dyDescent="0.25">
      <c r="B2612" s="46">
        <f>SUBTOTAL(103,$C$10:C2612)</f>
        <v>2603</v>
      </c>
      <c r="C2612" s="157" t="s">
        <v>1148</v>
      </c>
      <c r="D2612" s="157" t="s">
        <v>608</v>
      </c>
      <c r="E2612" s="157"/>
      <c r="F2612" s="157"/>
      <c r="G2612" s="212" t="s">
        <v>1045</v>
      </c>
      <c r="H2612" s="209" t="s">
        <v>1046</v>
      </c>
      <c r="I2612" s="241">
        <v>45632</v>
      </c>
      <c r="J2612" s="253">
        <v>0</v>
      </c>
      <c r="K2612" s="214">
        <v>-11900</v>
      </c>
      <c r="L2612" s="250">
        <f t="shared" si="40"/>
        <v>705847.69909090654</v>
      </c>
      <c r="M2612" s="270"/>
    </row>
    <row r="2613" spans="2:13" x14ac:dyDescent="0.25">
      <c r="B2613" s="46">
        <f>SUBTOTAL(103,$C$10:C2613)</f>
        <v>2604</v>
      </c>
      <c r="C2613" s="157" t="s">
        <v>598</v>
      </c>
      <c r="D2613" s="157" t="s">
        <v>607</v>
      </c>
      <c r="E2613" s="157"/>
      <c r="F2613" s="157"/>
      <c r="G2613" s="212" t="s">
        <v>581</v>
      </c>
      <c r="H2613" s="209" t="s">
        <v>620</v>
      </c>
      <c r="I2613" s="241">
        <v>45632</v>
      </c>
      <c r="J2613" s="253">
        <v>0</v>
      </c>
      <c r="K2613" s="214">
        <v>-15000</v>
      </c>
      <c r="L2613" s="250">
        <f t="shared" si="40"/>
        <v>690847.69909090654</v>
      </c>
      <c r="M2613" s="270"/>
    </row>
    <row r="2614" spans="2:13" x14ac:dyDescent="0.25">
      <c r="B2614" s="46">
        <f>SUBTOTAL(103,$C$10:C2614)</f>
        <v>2605</v>
      </c>
      <c r="C2614" s="157" t="s">
        <v>598</v>
      </c>
      <c r="D2614" s="157" t="s">
        <v>607</v>
      </c>
      <c r="E2614" s="157"/>
      <c r="F2614" s="157"/>
      <c r="G2614" s="212" t="s">
        <v>585</v>
      </c>
      <c r="H2614" s="209" t="s">
        <v>586</v>
      </c>
      <c r="I2614" s="241">
        <v>45632</v>
      </c>
      <c r="J2614" s="253">
        <v>0</v>
      </c>
      <c r="K2614" s="214">
        <v>-2233.9100909086947</v>
      </c>
      <c r="L2614" s="250">
        <f t="shared" si="40"/>
        <v>688613.78899999789</v>
      </c>
      <c r="M2614" s="270"/>
    </row>
    <row r="2615" spans="2:13" x14ac:dyDescent="0.25">
      <c r="B2615" s="46">
        <f>SUBTOTAL(103,$C$10:C2615)</f>
        <v>2606</v>
      </c>
      <c r="C2615" s="157" t="s">
        <v>598</v>
      </c>
      <c r="D2615" s="157" t="s">
        <v>607</v>
      </c>
      <c r="E2615" s="157"/>
      <c r="F2615" s="157"/>
      <c r="G2615" s="212" t="s">
        <v>1187</v>
      </c>
      <c r="H2615" s="209" t="s">
        <v>1188</v>
      </c>
      <c r="I2615" s="241">
        <v>45632</v>
      </c>
      <c r="J2615" s="253">
        <v>0</v>
      </c>
      <c r="K2615" s="214">
        <v>-2175.735500302932</v>
      </c>
      <c r="L2615" s="250">
        <f t="shared" si="40"/>
        <v>686438.05349969491</v>
      </c>
      <c r="M2615" s="270"/>
    </row>
    <row r="2616" spans="2:13" x14ac:dyDescent="0.25">
      <c r="B2616" s="46">
        <f>SUBTOTAL(103,$C$10:C2616)</f>
        <v>2607</v>
      </c>
      <c r="C2616" s="157" t="s">
        <v>598</v>
      </c>
      <c r="D2616" s="157" t="s">
        <v>607</v>
      </c>
      <c r="E2616" s="157"/>
      <c r="F2616" s="157"/>
      <c r="G2616" s="212" t="s">
        <v>579</v>
      </c>
      <c r="H2616" s="209" t="s">
        <v>622</v>
      </c>
      <c r="I2616" s="241">
        <v>45632</v>
      </c>
      <c r="J2616" s="253">
        <v>0</v>
      </c>
      <c r="K2616" s="214">
        <v>-2320.209422714533</v>
      </c>
      <c r="L2616" s="250">
        <f t="shared" si="40"/>
        <v>684117.84407698037</v>
      </c>
      <c r="M2616" s="270"/>
    </row>
    <row r="2617" spans="2:13" x14ac:dyDescent="0.25">
      <c r="B2617" s="46">
        <f>SUBTOTAL(103,$C$10:C2617)</f>
        <v>2608</v>
      </c>
      <c r="C2617" s="157" t="s">
        <v>598</v>
      </c>
      <c r="D2617" s="157" t="s">
        <v>607</v>
      </c>
      <c r="E2617" s="157"/>
      <c r="F2617" s="157"/>
      <c r="G2617" s="212" t="s">
        <v>746</v>
      </c>
      <c r="H2617" s="209" t="s">
        <v>747</v>
      </c>
      <c r="I2617" s="241">
        <v>45632</v>
      </c>
      <c r="J2617" s="253">
        <v>0</v>
      </c>
      <c r="K2617" s="214">
        <v>-2417.104114210495</v>
      </c>
      <c r="L2617" s="250">
        <f t="shared" si="40"/>
        <v>681700.73996276991</v>
      </c>
      <c r="M2617" s="270"/>
    </row>
    <row r="2618" spans="2:13" x14ac:dyDescent="0.25">
      <c r="B2618" s="46">
        <f>SUBTOTAL(103,$C$10:C2618)</f>
        <v>2609</v>
      </c>
      <c r="C2618" s="157" t="s">
        <v>598</v>
      </c>
      <c r="D2618" s="157" t="s">
        <v>607</v>
      </c>
      <c r="E2618" s="157"/>
      <c r="F2618" s="157"/>
      <c r="G2618" s="212" t="s">
        <v>1043</v>
      </c>
      <c r="H2618" s="209" t="s">
        <v>1044</v>
      </c>
      <c r="I2618" s="241">
        <v>45632</v>
      </c>
      <c r="J2618" s="253">
        <v>0</v>
      </c>
      <c r="K2618" s="214">
        <v>-853.04087186334493</v>
      </c>
      <c r="L2618" s="250">
        <f t="shared" si="40"/>
        <v>680847.69909090654</v>
      </c>
      <c r="M2618" s="270"/>
    </row>
    <row r="2619" spans="2:13" x14ac:dyDescent="0.25">
      <c r="B2619" s="46">
        <f>SUBTOTAL(103,$C$10:C2619)</f>
        <v>2610</v>
      </c>
      <c r="C2619" s="157" t="s">
        <v>598</v>
      </c>
      <c r="D2619" s="157" t="s">
        <v>608</v>
      </c>
      <c r="E2619" s="157"/>
      <c r="F2619" s="157"/>
      <c r="G2619" s="212" t="s">
        <v>1187</v>
      </c>
      <c r="H2619" s="209" t="s">
        <v>1188</v>
      </c>
      <c r="I2619" s="241">
        <v>45632</v>
      </c>
      <c r="J2619" s="253">
        <v>0</v>
      </c>
      <c r="K2619" s="214">
        <v>-6300</v>
      </c>
      <c r="L2619" s="250">
        <f t="shared" si="40"/>
        <v>674547.69909090654</v>
      </c>
      <c r="M2619" s="270"/>
    </row>
    <row r="2620" spans="2:13" x14ac:dyDescent="0.25">
      <c r="B2620" s="46">
        <f>SUBTOTAL(103,$C$10:C2620)</f>
        <v>2611</v>
      </c>
      <c r="C2620" s="157" t="s">
        <v>598</v>
      </c>
      <c r="D2620" s="157" t="s">
        <v>918</v>
      </c>
      <c r="E2620" s="157"/>
      <c r="F2620" s="157"/>
      <c r="G2620" s="212" t="s">
        <v>746</v>
      </c>
      <c r="H2620" s="209" t="s">
        <v>747</v>
      </c>
      <c r="I2620" s="241">
        <v>45632</v>
      </c>
      <c r="J2620" s="253">
        <v>0</v>
      </c>
      <c r="K2620" s="214">
        <v>-38975.810909090913</v>
      </c>
      <c r="L2620" s="250">
        <f t="shared" si="40"/>
        <v>635571.88818181562</v>
      </c>
      <c r="M2620" s="270"/>
    </row>
    <row r="2621" spans="2:13" x14ac:dyDescent="0.25">
      <c r="B2621" s="46">
        <f>SUBTOTAL(103,$C$10:C2621)</f>
        <v>2612</v>
      </c>
      <c r="C2621" s="157" t="s">
        <v>598</v>
      </c>
      <c r="D2621" s="157" t="s">
        <v>1417</v>
      </c>
      <c r="E2621" s="157"/>
      <c r="F2621" s="157"/>
      <c r="G2621" s="212" t="s">
        <v>1187</v>
      </c>
      <c r="H2621" s="209" t="s">
        <v>1188</v>
      </c>
      <c r="I2621" s="241">
        <v>45632</v>
      </c>
      <c r="J2621" s="253">
        <v>0</v>
      </c>
      <c r="K2621" s="214">
        <v>-3000</v>
      </c>
      <c r="L2621" s="250">
        <f t="shared" si="40"/>
        <v>632571.88818181562</v>
      </c>
      <c r="M2621" s="270"/>
    </row>
    <row r="2622" spans="2:13" x14ac:dyDescent="0.25">
      <c r="B2622" s="46">
        <f>SUBTOTAL(103,$C$10:C2622)</f>
        <v>2613</v>
      </c>
      <c r="C2622" s="157" t="s">
        <v>598</v>
      </c>
      <c r="D2622" s="157" t="s">
        <v>738</v>
      </c>
      <c r="E2622" s="157"/>
      <c r="F2622" s="157"/>
      <c r="G2622" s="212" t="s">
        <v>1043</v>
      </c>
      <c r="H2622" s="209" t="s">
        <v>1044</v>
      </c>
      <c r="I2622" s="241">
        <v>45632</v>
      </c>
      <c r="J2622" s="253">
        <v>0</v>
      </c>
      <c r="K2622" s="214">
        <v>-1000</v>
      </c>
      <c r="L2622" s="250">
        <f t="shared" si="40"/>
        <v>631571.88818181562</v>
      </c>
      <c r="M2622" s="270"/>
    </row>
    <row r="2623" spans="2:13" x14ac:dyDescent="0.25">
      <c r="B2623" s="46">
        <f>SUBTOTAL(103,$C$10:C2623)</f>
        <v>2614</v>
      </c>
      <c r="C2623" s="157" t="s">
        <v>678</v>
      </c>
      <c r="D2623" s="157" t="s">
        <v>703</v>
      </c>
      <c r="E2623" s="157"/>
      <c r="F2623" s="157"/>
      <c r="G2623" s="212" t="s">
        <v>641</v>
      </c>
      <c r="H2623" s="209" t="s">
        <v>642</v>
      </c>
      <c r="I2623" s="241">
        <v>45632</v>
      </c>
      <c r="J2623" s="253">
        <v>0</v>
      </c>
      <c r="K2623" s="214">
        <v>-30000</v>
      </c>
      <c r="L2623" s="250">
        <f t="shared" si="40"/>
        <v>601571.88818181562</v>
      </c>
      <c r="M2623" s="270"/>
    </row>
    <row r="2624" spans="2:13" x14ac:dyDescent="0.25">
      <c r="B2624" s="46">
        <f>SUBTOTAL(103,$C$10:C2624)</f>
        <v>2615</v>
      </c>
      <c r="C2624" s="157" t="s">
        <v>600</v>
      </c>
      <c r="D2624" s="157" t="s">
        <v>608</v>
      </c>
      <c r="E2624" s="157"/>
      <c r="F2624" s="157"/>
      <c r="G2624" s="212" t="s">
        <v>1143</v>
      </c>
      <c r="H2624" s="209" t="s">
        <v>1144</v>
      </c>
      <c r="I2624" s="241">
        <v>45632</v>
      </c>
      <c r="J2624" s="253">
        <v>0</v>
      </c>
      <c r="K2624" s="214">
        <v>-20220</v>
      </c>
      <c r="L2624" s="250">
        <f t="shared" si="40"/>
        <v>581351.88818181562</v>
      </c>
      <c r="M2624" s="270"/>
    </row>
    <row r="2625" spans="2:13" x14ac:dyDescent="0.25">
      <c r="B2625" s="46">
        <f>SUBTOTAL(103,$C$10:C2625)</f>
        <v>2616</v>
      </c>
      <c r="C2625" s="157" t="s">
        <v>682</v>
      </c>
      <c r="D2625" s="157" t="s">
        <v>608</v>
      </c>
      <c r="E2625" s="157"/>
      <c r="F2625" s="157"/>
      <c r="G2625" s="212" t="s">
        <v>1045</v>
      </c>
      <c r="H2625" s="209" t="s">
        <v>1046</v>
      </c>
      <c r="I2625" s="241">
        <v>45632</v>
      </c>
      <c r="J2625" s="253">
        <v>0</v>
      </c>
      <c r="K2625" s="214">
        <v>-2100</v>
      </c>
      <c r="L2625" s="250">
        <f t="shared" si="40"/>
        <v>579251.88818181562</v>
      </c>
      <c r="M2625" s="270"/>
    </row>
    <row r="2626" spans="2:13" x14ac:dyDescent="0.25">
      <c r="B2626" s="46">
        <f>SUBTOTAL(103,$C$10:C2626)</f>
        <v>2617</v>
      </c>
      <c r="C2626" s="157" t="s">
        <v>601</v>
      </c>
      <c r="D2626" s="157" t="s">
        <v>648</v>
      </c>
      <c r="E2626" s="157"/>
      <c r="F2626" s="157"/>
      <c r="G2626" s="212" t="s">
        <v>1143</v>
      </c>
      <c r="H2626" s="209" t="s">
        <v>1144</v>
      </c>
      <c r="I2626" s="241">
        <v>45632</v>
      </c>
      <c r="J2626" s="253">
        <v>0</v>
      </c>
      <c r="K2626" s="214">
        <v>-5331</v>
      </c>
      <c r="L2626" s="250">
        <f t="shared" si="40"/>
        <v>573920.88818181562</v>
      </c>
      <c r="M2626" s="270"/>
    </row>
    <row r="2627" spans="2:13" x14ac:dyDescent="0.25">
      <c r="B2627" s="46">
        <f>SUBTOTAL(103,$C$10:C2627)</f>
        <v>2618</v>
      </c>
      <c r="C2627" s="157" t="s">
        <v>665</v>
      </c>
      <c r="D2627" s="157" t="s">
        <v>648</v>
      </c>
      <c r="E2627" s="157"/>
      <c r="F2627" s="157"/>
      <c r="G2627" s="212" t="s">
        <v>1045</v>
      </c>
      <c r="H2627" s="209" t="s">
        <v>1046</v>
      </c>
      <c r="I2627" s="241">
        <v>45632</v>
      </c>
      <c r="J2627" s="253">
        <v>0</v>
      </c>
      <c r="K2627" s="214">
        <v>-26600</v>
      </c>
      <c r="L2627" s="250">
        <f t="shared" si="40"/>
        <v>547320.88818181562</v>
      </c>
      <c r="M2627" s="270"/>
    </row>
    <row r="2628" spans="2:13" x14ac:dyDescent="0.25">
      <c r="B2628" s="46">
        <f>SUBTOTAL(103,$C$10:C2628)</f>
        <v>2619</v>
      </c>
      <c r="C2628" s="157" t="s">
        <v>596</v>
      </c>
      <c r="D2628" s="157" t="s">
        <v>608</v>
      </c>
      <c r="E2628" s="157"/>
      <c r="F2628" s="157"/>
      <c r="G2628" s="212" t="s">
        <v>581</v>
      </c>
      <c r="H2628" s="209" t="s">
        <v>620</v>
      </c>
      <c r="I2628" s="241">
        <v>45632</v>
      </c>
      <c r="J2628" s="253">
        <v>0</v>
      </c>
      <c r="K2628" s="214">
        <v>-35750</v>
      </c>
      <c r="L2628" s="250">
        <f t="shared" si="40"/>
        <v>511570.88818181562</v>
      </c>
      <c r="M2628" s="270"/>
    </row>
    <row r="2629" spans="2:13" x14ac:dyDescent="0.25">
      <c r="B2629" s="46">
        <f>SUBTOTAL(103,$C$10:C2629)</f>
        <v>2620</v>
      </c>
      <c r="C2629" s="157" t="s">
        <v>598</v>
      </c>
      <c r="D2629" s="157" t="s">
        <v>608</v>
      </c>
      <c r="E2629" s="157"/>
      <c r="F2629" s="157"/>
      <c r="G2629" s="212" t="s">
        <v>581</v>
      </c>
      <c r="H2629" s="209" t="s">
        <v>620</v>
      </c>
      <c r="I2629" s="241">
        <v>45632</v>
      </c>
      <c r="J2629" s="253">
        <v>0</v>
      </c>
      <c r="K2629" s="214">
        <v>-16250</v>
      </c>
      <c r="L2629" s="250">
        <f t="shared" si="40"/>
        <v>495320.88818181562</v>
      </c>
      <c r="M2629" s="270"/>
    </row>
    <row r="2630" spans="2:13" x14ac:dyDescent="0.25">
      <c r="B2630" s="46">
        <f>SUBTOTAL(103,$C$10:C2630)</f>
        <v>2621</v>
      </c>
      <c r="C2630" s="157" t="s">
        <v>597</v>
      </c>
      <c r="D2630" s="157" t="s">
        <v>608</v>
      </c>
      <c r="E2630" s="157"/>
      <c r="F2630" s="157"/>
      <c r="G2630" s="212" t="s">
        <v>581</v>
      </c>
      <c r="H2630" s="209" t="s">
        <v>620</v>
      </c>
      <c r="I2630" s="241">
        <v>45632</v>
      </c>
      <c r="J2630" s="253">
        <v>0</v>
      </c>
      <c r="K2630" s="214">
        <v>-29250</v>
      </c>
      <c r="L2630" s="250">
        <f t="shared" si="40"/>
        <v>466070.88818181562</v>
      </c>
      <c r="M2630" s="270"/>
    </row>
    <row r="2631" spans="2:13" x14ac:dyDescent="0.25">
      <c r="B2631" s="46">
        <f>SUBTOTAL(103,$C$10:C2631)</f>
        <v>2622</v>
      </c>
      <c r="C2631" s="157" t="s">
        <v>596</v>
      </c>
      <c r="D2631" s="157" t="s">
        <v>608</v>
      </c>
      <c r="E2631" s="157"/>
      <c r="F2631" s="157"/>
      <c r="G2631" s="212" t="s">
        <v>746</v>
      </c>
      <c r="H2631" s="209" t="s">
        <v>747</v>
      </c>
      <c r="I2631" s="241">
        <v>45632</v>
      </c>
      <c r="J2631" s="253">
        <v>0</v>
      </c>
      <c r="K2631" s="214">
        <v>-11400</v>
      </c>
      <c r="L2631" s="250">
        <f t="shared" si="40"/>
        <v>454670.88818181562</v>
      </c>
      <c r="M2631" s="270"/>
    </row>
    <row r="2632" spans="2:13" x14ac:dyDescent="0.25">
      <c r="B2632" s="46">
        <f>SUBTOTAL(103,$C$10:C2632)</f>
        <v>2623</v>
      </c>
      <c r="C2632" s="157" t="s">
        <v>692</v>
      </c>
      <c r="D2632" s="157" t="s">
        <v>608</v>
      </c>
      <c r="E2632" s="157"/>
      <c r="F2632" s="157"/>
      <c r="G2632" s="212" t="s">
        <v>746</v>
      </c>
      <c r="H2632" s="209" t="s">
        <v>747</v>
      </c>
      <c r="I2632" s="241">
        <v>45632</v>
      </c>
      <c r="J2632" s="253">
        <v>0</v>
      </c>
      <c r="K2632" s="214">
        <v>-4866</v>
      </c>
      <c r="L2632" s="250">
        <f t="shared" si="40"/>
        <v>449804.88818181562</v>
      </c>
      <c r="M2632" s="270"/>
    </row>
    <row r="2633" spans="2:13" x14ac:dyDescent="0.25">
      <c r="B2633" s="46">
        <f>SUBTOTAL(103,$C$10:C2633)</f>
        <v>2624</v>
      </c>
      <c r="C2633" s="157" t="s">
        <v>692</v>
      </c>
      <c r="D2633" s="157" t="s">
        <v>1139</v>
      </c>
      <c r="E2633" s="157"/>
      <c r="F2633" s="157"/>
      <c r="G2633" s="212" t="s">
        <v>581</v>
      </c>
      <c r="H2633" s="209" t="s">
        <v>620</v>
      </c>
      <c r="I2633" s="241">
        <v>45632</v>
      </c>
      <c r="J2633" s="253">
        <v>0</v>
      </c>
      <c r="K2633" s="214">
        <v>-4904</v>
      </c>
      <c r="L2633" s="250">
        <f t="shared" si="40"/>
        <v>444900.88818181562</v>
      </c>
      <c r="M2633" s="270"/>
    </row>
    <row r="2634" spans="2:13" x14ac:dyDescent="0.25">
      <c r="B2634" s="46">
        <f>SUBTOTAL(103,$C$10:C2634)</f>
        <v>2625</v>
      </c>
      <c r="C2634" s="157" t="s">
        <v>598</v>
      </c>
      <c r="D2634" s="157" t="s">
        <v>608</v>
      </c>
      <c r="E2634" s="157"/>
      <c r="F2634" s="157"/>
      <c r="G2634" s="212" t="s">
        <v>746</v>
      </c>
      <c r="H2634" s="209" t="s">
        <v>747</v>
      </c>
      <c r="I2634" s="241">
        <v>45632</v>
      </c>
      <c r="J2634" s="253">
        <v>0</v>
      </c>
      <c r="K2634" s="214">
        <v>-46800</v>
      </c>
      <c r="L2634" s="250">
        <f t="shared" si="40"/>
        <v>398100.88818181562</v>
      </c>
      <c r="M2634" s="270"/>
    </row>
    <row r="2635" spans="2:13" x14ac:dyDescent="0.25">
      <c r="B2635" s="46">
        <f>SUBTOTAL(103,$C$10:C2635)</f>
        <v>2626</v>
      </c>
      <c r="C2635" s="157" t="s">
        <v>693</v>
      </c>
      <c r="D2635" s="157" t="s">
        <v>608</v>
      </c>
      <c r="E2635" s="157"/>
      <c r="F2635" s="157"/>
      <c r="G2635" s="212" t="s">
        <v>746</v>
      </c>
      <c r="H2635" s="209" t="s">
        <v>747</v>
      </c>
      <c r="I2635" s="241">
        <v>45632</v>
      </c>
      <c r="J2635" s="253">
        <v>0</v>
      </c>
      <c r="K2635" s="214">
        <v>-4200</v>
      </c>
      <c r="L2635" s="250">
        <f t="shared" si="40"/>
        <v>393900.88818181562</v>
      </c>
      <c r="M2635" s="270"/>
    </row>
    <row r="2636" spans="2:13" x14ac:dyDescent="0.25">
      <c r="B2636" s="46">
        <f>SUBTOTAL(103,$C$10:C2636)</f>
        <v>2627</v>
      </c>
      <c r="C2636" s="157" t="s">
        <v>722</v>
      </c>
      <c r="D2636" s="157" t="s">
        <v>703</v>
      </c>
      <c r="E2636" s="157"/>
      <c r="F2636" s="157"/>
      <c r="G2636" s="212" t="s">
        <v>641</v>
      </c>
      <c r="H2636" s="209" t="s">
        <v>642</v>
      </c>
      <c r="I2636" s="241">
        <v>45632</v>
      </c>
      <c r="J2636" s="253">
        <v>0</v>
      </c>
      <c r="K2636" s="214">
        <v>-25000</v>
      </c>
      <c r="L2636" s="250">
        <f t="shared" si="40"/>
        <v>368900.88818181562</v>
      </c>
      <c r="M2636" s="270"/>
    </row>
    <row r="2637" spans="2:13" x14ac:dyDescent="0.25">
      <c r="B2637" s="46">
        <f>SUBTOTAL(103,$C$10:C2637)</f>
        <v>2628</v>
      </c>
      <c r="C2637" s="157" t="s">
        <v>728</v>
      </c>
      <c r="D2637" s="157" t="s">
        <v>648</v>
      </c>
      <c r="E2637" s="157"/>
      <c r="F2637" s="157"/>
      <c r="G2637" s="212" t="s">
        <v>1187</v>
      </c>
      <c r="H2637" s="209" t="s">
        <v>1188</v>
      </c>
      <c r="I2637" s="241">
        <v>45632</v>
      </c>
      <c r="J2637" s="253">
        <v>0</v>
      </c>
      <c r="K2637" s="214">
        <v>-4200</v>
      </c>
      <c r="L2637" s="250">
        <f t="shared" ref="L2637:L2700" si="41">J2637+L2636+K2637</f>
        <v>364700.88818181562</v>
      </c>
      <c r="M2637" s="270"/>
    </row>
    <row r="2638" spans="2:13" x14ac:dyDescent="0.25">
      <c r="B2638" s="46">
        <f>SUBTOTAL(103,$C$10:C2638)</f>
        <v>2629</v>
      </c>
      <c r="C2638" s="157" t="s">
        <v>728</v>
      </c>
      <c r="D2638" s="157" t="s">
        <v>1417</v>
      </c>
      <c r="E2638" s="157"/>
      <c r="F2638" s="157"/>
      <c r="G2638" s="212" t="s">
        <v>1187</v>
      </c>
      <c r="H2638" s="209" t="s">
        <v>1188</v>
      </c>
      <c r="I2638" s="241">
        <v>45632</v>
      </c>
      <c r="J2638" s="253">
        <v>0</v>
      </c>
      <c r="K2638" s="214">
        <v>-3000</v>
      </c>
      <c r="L2638" s="250">
        <f t="shared" si="41"/>
        <v>361700.88818181562</v>
      </c>
      <c r="M2638" s="270"/>
    </row>
    <row r="2639" spans="2:13" x14ac:dyDescent="0.25">
      <c r="B2639" s="46">
        <f>SUBTOTAL(103,$C$10:C2639)</f>
        <v>2630</v>
      </c>
      <c r="C2639" s="157" t="s">
        <v>1151</v>
      </c>
      <c r="D2639" s="157" t="s">
        <v>648</v>
      </c>
      <c r="E2639" s="157"/>
      <c r="F2639" s="157"/>
      <c r="G2639" s="212" t="s">
        <v>585</v>
      </c>
      <c r="H2639" s="209" t="s">
        <v>586</v>
      </c>
      <c r="I2639" s="241">
        <v>45632</v>
      </c>
      <c r="J2639" s="253">
        <v>0</v>
      </c>
      <c r="K2639" s="214">
        <v>-30300</v>
      </c>
      <c r="L2639" s="250">
        <f t="shared" si="41"/>
        <v>331400.88818181562</v>
      </c>
      <c r="M2639" s="270"/>
    </row>
    <row r="2640" spans="2:13" x14ac:dyDescent="0.25">
      <c r="B2640" s="46">
        <f>SUBTOTAL(103,$C$10:C2640)</f>
        <v>2631</v>
      </c>
      <c r="C2640" s="157" t="s">
        <v>683</v>
      </c>
      <c r="D2640" s="157" t="s">
        <v>608</v>
      </c>
      <c r="E2640" s="157"/>
      <c r="F2640" s="157"/>
      <c r="G2640" s="212" t="s">
        <v>1143</v>
      </c>
      <c r="H2640" s="209" t="s">
        <v>1144</v>
      </c>
      <c r="I2640" s="241">
        <v>45632</v>
      </c>
      <c r="J2640" s="253">
        <v>0</v>
      </c>
      <c r="K2640" s="214">
        <v>-7920</v>
      </c>
      <c r="L2640" s="250">
        <f t="shared" si="41"/>
        <v>323480.88818181562</v>
      </c>
      <c r="M2640" s="270"/>
    </row>
    <row r="2641" spans="2:13" x14ac:dyDescent="0.25">
      <c r="B2641" s="46">
        <f>SUBTOTAL(103,$C$10:C2641)</f>
        <v>2632</v>
      </c>
      <c r="C2641" s="157" t="s">
        <v>603</v>
      </c>
      <c r="D2641" s="157" t="s">
        <v>738</v>
      </c>
      <c r="E2641" s="157"/>
      <c r="F2641" s="157"/>
      <c r="G2641" s="212" t="s">
        <v>619</v>
      </c>
      <c r="H2641" s="209" t="s">
        <v>621</v>
      </c>
      <c r="I2641" s="241">
        <v>45632</v>
      </c>
      <c r="J2641" s="253">
        <v>0</v>
      </c>
      <c r="K2641" s="214">
        <v>-250</v>
      </c>
      <c r="L2641" s="250">
        <f t="shared" si="41"/>
        <v>323230.88818181562</v>
      </c>
      <c r="M2641" s="270"/>
    </row>
    <row r="2642" spans="2:13" x14ac:dyDescent="0.25">
      <c r="B2642" s="46">
        <f>SUBTOTAL(103,$C$10:C2642)</f>
        <v>2633</v>
      </c>
      <c r="C2642" s="157" t="s">
        <v>694</v>
      </c>
      <c r="D2642" s="157" t="s">
        <v>608</v>
      </c>
      <c r="E2642" s="157"/>
      <c r="F2642" s="157"/>
      <c r="G2642" s="212" t="s">
        <v>641</v>
      </c>
      <c r="H2642" s="209" t="s">
        <v>642</v>
      </c>
      <c r="I2642" s="241">
        <v>45632</v>
      </c>
      <c r="J2642" s="253">
        <v>0</v>
      </c>
      <c r="K2642" s="214">
        <v>-10500</v>
      </c>
      <c r="L2642" s="250">
        <f t="shared" si="41"/>
        <v>312730.88818181562</v>
      </c>
      <c r="M2642" s="270"/>
    </row>
    <row r="2643" spans="2:13" x14ac:dyDescent="0.25">
      <c r="B2643" s="46">
        <f>SUBTOTAL(103,$C$10:C2643)</f>
        <v>2634</v>
      </c>
      <c r="C2643" s="157" t="s">
        <v>694</v>
      </c>
      <c r="D2643" s="157" t="s">
        <v>608</v>
      </c>
      <c r="E2643" s="157"/>
      <c r="F2643" s="157"/>
      <c r="G2643" s="212" t="s">
        <v>1187</v>
      </c>
      <c r="H2643" s="209" t="s">
        <v>1188</v>
      </c>
      <c r="I2643" s="241">
        <v>45632</v>
      </c>
      <c r="J2643" s="253">
        <v>0</v>
      </c>
      <c r="K2643" s="214">
        <v>-16100</v>
      </c>
      <c r="L2643" s="250">
        <f t="shared" si="41"/>
        <v>296630.88818181562</v>
      </c>
      <c r="M2643" s="270"/>
    </row>
    <row r="2644" spans="2:13" x14ac:dyDescent="0.25">
      <c r="B2644" s="46">
        <f>SUBTOTAL(103,$C$10:C2644)</f>
        <v>2635</v>
      </c>
      <c r="C2644" s="157" t="s">
        <v>605</v>
      </c>
      <c r="D2644" s="157" t="s">
        <v>608</v>
      </c>
      <c r="E2644" s="157"/>
      <c r="F2644" s="157"/>
      <c r="G2644" s="212" t="s">
        <v>585</v>
      </c>
      <c r="H2644" s="209" t="s">
        <v>586</v>
      </c>
      <c r="I2644" s="241">
        <v>45632</v>
      </c>
      <c r="J2644" s="253">
        <v>0</v>
      </c>
      <c r="K2644" s="214">
        <v>-9400</v>
      </c>
      <c r="L2644" s="250">
        <f t="shared" si="41"/>
        <v>287230.88818181562</v>
      </c>
      <c r="M2644" s="270"/>
    </row>
    <row r="2645" spans="2:13" x14ac:dyDescent="0.25">
      <c r="B2645" s="46">
        <f>SUBTOTAL(103,$C$10:C2645)</f>
        <v>2636</v>
      </c>
      <c r="C2645" s="157" t="s">
        <v>1355</v>
      </c>
      <c r="D2645" s="157" t="s">
        <v>607</v>
      </c>
      <c r="E2645" s="157"/>
      <c r="F2645" s="157"/>
      <c r="G2645" s="212" t="s">
        <v>579</v>
      </c>
      <c r="H2645" s="209" t="s">
        <v>622</v>
      </c>
      <c r="I2645" s="241">
        <v>45632</v>
      </c>
      <c r="J2645" s="253">
        <v>0</v>
      </c>
      <c r="K2645" s="214">
        <v>-4116.6064999999962</v>
      </c>
      <c r="L2645" s="250">
        <f t="shared" si="41"/>
        <v>283114.28168181563</v>
      </c>
      <c r="M2645" s="270"/>
    </row>
    <row r="2646" spans="2:13" x14ac:dyDescent="0.25">
      <c r="B2646" s="46">
        <f>SUBTOTAL(103,$C$10:C2646)</f>
        <v>2637</v>
      </c>
      <c r="C2646" s="157" t="s">
        <v>1355</v>
      </c>
      <c r="D2646" s="157" t="s">
        <v>1418</v>
      </c>
      <c r="E2646" s="157"/>
      <c r="F2646" s="157"/>
      <c r="G2646" s="212" t="s">
        <v>579</v>
      </c>
      <c r="H2646" s="209" t="s">
        <v>622</v>
      </c>
      <c r="I2646" s="241">
        <v>45632</v>
      </c>
      <c r="J2646" s="253">
        <v>0</v>
      </c>
      <c r="K2646" s="214">
        <v>-3050.07</v>
      </c>
      <c r="L2646" s="250">
        <f t="shared" si="41"/>
        <v>280064.21168181562</v>
      </c>
      <c r="M2646" s="270"/>
    </row>
    <row r="2647" spans="2:13" x14ac:dyDescent="0.25">
      <c r="B2647" s="46">
        <f>SUBTOTAL(103,$C$10:C2647)</f>
        <v>2638</v>
      </c>
      <c r="C2647" s="157" t="s">
        <v>1165</v>
      </c>
      <c r="D2647" s="157" t="s">
        <v>738</v>
      </c>
      <c r="E2647" s="157"/>
      <c r="F2647" s="157"/>
      <c r="G2647" s="212" t="s">
        <v>1043</v>
      </c>
      <c r="H2647" s="209" t="s">
        <v>1044</v>
      </c>
      <c r="I2647" s="241">
        <v>45632</v>
      </c>
      <c r="J2647" s="253">
        <v>0</v>
      </c>
      <c r="K2647" s="214">
        <v>-500</v>
      </c>
      <c r="L2647" s="250">
        <f t="shared" si="41"/>
        <v>279564.21168181562</v>
      </c>
      <c r="M2647" s="270"/>
    </row>
    <row r="2648" spans="2:13" x14ac:dyDescent="0.25">
      <c r="B2648" s="46">
        <f>SUBTOTAL(103,$C$10:C2648)</f>
        <v>2639</v>
      </c>
      <c r="C2648" s="157" t="s">
        <v>692</v>
      </c>
      <c r="D2648" s="157" t="s">
        <v>1419</v>
      </c>
      <c r="E2648" s="157"/>
      <c r="F2648" s="157"/>
      <c r="G2648" s="212" t="s">
        <v>581</v>
      </c>
      <c r="H2648" s="209" t="s">
        <v>620</v>
      </c>
      <c r="I2648" s="241">
        <v>45632</v>
      </c>
      <c r="J2648" s="253">
        <v>0</v>
      </c>
      <c r="K2648" s="214">
        <v>-6000</v>
      </c>
      <c r="L2648" s="250">
        <f t="shared" si="41"/>
        <v>273564.21168181562</v>
      </c>
      <c r="M2648" s="270"/>
    </row>
    <row r="2649" spans="2:13" x14ac:dyDescent="0.25">
      <c r="B2649" s="46">
        <f>SUBTOTAL(103,$C$10:C2649)</f>
        <v>2640</v>
      </c>
      <c r="C2649" s="157" t="s">
        <v>597</v>
      </c>
      <c r="D2649" s="157" t="s">
        <v>1419</v>
      </c>
      <c r="E2649" s="157"/>
      <c r="F2649" s="157"/>
      <c r="G2649" s="212" t="s">
        <v>581</v>
      </c>
      <c r="H2649" s="209" t="s">
        <v>620</v>
      </c>
      <c r="I2649" s="241">
        <v>45632</v>
      </c>
      <c r="J2649" s="253">
        <v>0</v>
      </c>
      <c r="K2649" s="214">
        <v>-10000</v>
      </c>
      <c r="L2649" s="250">
        <f t="shared" si="41"/>
        <v>263564.21168181562</v>
      </c>
      <c r="M2649" s="270"/>
    </row>
    <row r="2650" spans="2:13" x14ac:dyDescent="0.25">
      <c r="B2650" s="46">
        <f>SUBTOTAL(103,$C$10:C2650)</f>
        <v>2641</v>
      </c>
      <c r="C2650" s="157" t="s">
        <v>1375</v>
      </c>
      <c r="D2650" s="157" t="s">
        <v>712</v>
      </c>
      <c r="E2650" s="157"/>
      <c r="F2650" s="157"/>
      <c r="G2650" s="212" t="s">
        <v>619</v>
      </c>
      <c r="H2650" s="209" t="s">
        <v>621</v>
      </c>
      <c r="I2650" s="241">
        <v>45632</v>
      </c>
      <c r="J2650" s="253">
        <v>0</v>
      </c>
      <c r="K2650" s="214">
        <v>-4000</v>
      </c>
      <c r="L2650" s="250">
        <f t="shared" si="41"/>
        <v>259564.21168181562</v>
      </c>
      <c r="M2650" s="270"/>
    </row>
    <row r="2651" spans="2:13" x14ac:dyDescent="0.25">
      <c r="B2651" s="46">
        <f>SUBTOTAL(103,$C$10:C2651)</f>
        <v>2642</v>
      </c>
      <c r="C2651" s="157" t="s">
        <v>732</v>
      </c>
      <c r="D2651" s="157" t="s">
        <v>738</v>
      </c>
      <c r="E2651" s="157"/>
      <c r="F2651" s="157"/>
      <c r="G2651" s="212" t="s">
        <v>619</v>
      </c>
      <c r="H2651" s="209" t="s">
        <v>621</v>
      </c>
      <c r="I2651" s="241">
        <v>45632</v>
      </c>
      <c r="J2651" s="253">
        <v>0</v>
      </c>
      <c r="K2651" s="214">
        <v>-250</v>
      </c>
      <c r="L2651" s="250">
        <f t="shared" si="41"/>
        <v>259314.21168181562</v>
      </c>
      <c r="M2651" s="270"/>
    </row>
    <row r="2652" spans="2:13" x14ac:dyDescent="0.25">
      <c r="B2652" s="46">
        <f>SUBTOTAL(103,$C$10:C2652)</f>
        <v>2643</v>
      </c>
      <c r="C2652" s="157" t="s">
        <v>1230</v>
      </c>
      <c r="D2652" s="157" t="s">
        <v>738</v>
      </c>
      <c r="E2652" s="157"/>
      <c r="F2652" s="157"/>
      <c r="G2652" s="212" t="s">
        <v>619</v>
      </c>
      <c r="H2652" s="209" t="s">
        <v>621</v>
      </c>
      <c r="I2652" s="241">
        <v>45632</v>
      </c>
      <c r="J2652" s="253">
        <v>0</v>
      </c>
      <c r="K2652" s="214">
        <v>-250</v>
      </c>
      <c r="L2652" s="250">
        <f t="shared" si="41"/>
        <v>259064.21168181562</v>
      </c>
      <c r="M2652" s="270"/>
    </row>
    <row r="2653" spans="2:13" x14ac:dyDescent="0.25">
      <c r="B2653" s="46">
        <f>SUBTOTAL(103,$C$10:C2653)</f>
        <v>2644</v>
      </c>
      <c r="C2653" s="157" t="s">
        <v>1408</v>
      </c>
      <c r="D2653" s="157" t="s">
        <v>738</v>
      </c>
      <c r="E2653" s="157"/>
      <c r="F2653" s="157"/>
      <c r="G2653" s="212" t="s">
        <v>619</v>
      </c>
      <c r="H2653" s="209" t="s">
        <v>621</v>
      </c>
      <c r="I2653" s="241">
        <v>45632</v>
      </c>
      <c r="J2653" s="253">
        <v>0</v>
      </c>
      <c r="K2653" s="214">
        <v>-250</v>
      </c>
      <c r="L2653" s="250">
        <f t="shared" si="41"/>
        <v>258814.21168181562</v>
      </c>
      <c r="M2653" s="270"/>
    </row>
    <row r="2654" spans="2:13" x14ac:dyDescent="0.25">
      <c r="B2654" s="46">
        <f>SUBTOTAL(103,$C$10:C2654)</f>
        <v>2645</v>
      </c>
      <c r="C2654" s="157" t="s">
        <v>600</v>
      </c>
      <c r="D2654" s="157" t="s">
        <v>712</v>
      </c>
      <c r="E2654" s="157"/>
      <c r="F2654" s="157"/>
      <c r="G2654" s="212" t="s">
        <v>579</v>
      </c>
      <c r="H2654" s="209" t="s">
        <v>622</v>
      </c>
      <c r="I2654" s="241">
        <v>45636</v>
      </c>
      <c r="J2654" s="253">
        <v>0</v>
      </c>
      <c r="K2654" s="214">
        <v>-2500</v>
      </c>
      <c r="L2654" s="250">
        <f t="shared" si="41"/>
        <v>256314.21168181562</v>
      </c>
      <c r="M2654" s="270"/>
    </row>
    <row r="2655" spans="2:13" x14ac:dyDescent="0.25">
      <c r="B2655" s="46">
        <f>SUBTOTAL(103,$C$10:C2655)</f>
        <v>2646</v>
      </c>
      <c r="C2655" s="157" t="s">
        <v>1420</v>
      </c>
      <c r="D2655" s="157" t="s">
        <v>712</v>
      </c>
      <c r="E2655" s="157"/>
      <c r="F2655" s="157"/>
      <c r="G2655" s="204" t="s">
        <v>726</v>
      </c>
      <c r="H2655" s="209" t="s">
        <v>724</v>
      </c>
      <c r="I2655" s="241">
        <v>45637</v>
      </c>
      <c r="J2655" s="253">
        <v>0</v>
      </c>
      <c r="K2655" s="214">
        <v>-4500</v>
      </c>
      <c r="L2655" s="250">
        <f t="shared" si="41"/>
        <v>251814.21168181562</v>
      </c>
      <c r="M2655" s="270"/>
    </row>
    <row r="2656" spans="2:13" x14ac:dyDescent="0.25">
      <c r="B2656" s="46">
        <f>SUBTOTAL(103,$C$10:C2656)</f>
        <v>2647</v>
      </c>
      <c r="C2656" s="157" t="s">
        <v>724</v>
      </c>
      <c r="D2656" s="157" t="s">
        <v>766</v>
      </c>
      <c r="E2656" s="157"/>
      <c r="F2656" s="157"/>
      <c r="G2656" s="204" t="s">
        <v>726</v>
      </c>
      <c r="H2656" s="209" t="s">
        <v>724</v>
      </c>
      <c r="I2656" s="241">
        <v>45638</v>
      </c>
      <c r="J2656" s="253">
        <v>500000</v>
      </c>
      <c r="K2656" s="214">
        <v>0</v>
      </c>
      <c r="L2656" s="250">
        <f t="shared" si="41"/>
        <v>751814.21168181556</v>
      </c>
      <c r="M2656" s="270"/>
    </row>
    <row r="2657" spans="2:13" x14ac:dyDescent="0.25">
      <c r="B2657" s="46">
        <f>SUBTOTAL(103,$C$10:C2657)</f>
        <v>2648</v>
      </c>
      <c r="C2657" s="157" t="s">
        <v>596</v>
      </c>
      <c r="D2657" s="157" t="s">
        <v>607</v>
      </c>
      <c r="E2657" s="157"/>
      <c r="F2657" s="157"/>
      <c r="G2657" s="212" t="s">
        <v>591</v>
      </c>
      <c r="H2657" s="209" t="s">
        <v>592</v>
      </c>
      <c r="I2657" s="241">
        <v>45639</v>
      </c>
      <c r="J2657" s="253">
        <v>0</v>
      </c>
      <c r="K2657" s="214">
        <v>-11600.409999999996</v>
      </c>
      <c r="L2657" s="250">
        <f t="shared" si="41"/>
        <v>740213.80168181553</v>
      </c>
      <c r="M2657" s="270"/>
    </row>
    <row r="2658" spans="2:13" x14ac:dyDescent="0.25">
      <c r="B2658" s="46">
        <f>SUBTOTAL(103,$C$10:C2658)</f>
        <v>2649</v>
      </c>
      <c r="C2658" s="157" t="s">
        <v>1266</v>
      </c>
      <c r="D2658" s="157" t="s">
        <v>738</v>
      </c>
      <c r="E2658" s="157"/>
      <c r="F2658" s="157"/>
      <c r="G2658" s="212" t="s">
        <v>1043</v>
      </c>
      <c r="H2658" s="209" t="s">
        <v>1044</v>
      </c>
      <c r="I2658" s="241">
        <v>45639</v>
      </c>
      <c r="J2658" s="253">
        <v>0</v>
      </c>
      <c r="K2658" s="214">
        <v>-2000</v>
      </c>
      <c r="L2658" s="250">
        <f t="shared" si="41"/>
        <v>738213.80168181553</v>
      </c>
      <c r="M2658" s="270"/>
    </row>
    <row r="2659" spans="2:13" x14ac:dyDescent="0.25">
      <c r="B2659" s="46">
        <f>SUBTOTAL(103,$C$10:C2659)</f>
        <v>2650</v>
      </c>
      <c r="C2659" s="157" t="s">
        <v>736</v>
      </c>
      <c r="D2659" s="157" t="s">
        <v>738</v>
      </c>
      <c r="E2659" s="157"/>
      <c r="F2659" s="157"/>
      <c r="G2659" s="212" t="s">
        <v>619</v>
      </c>
      <c r="H2659" s="209" t="s">
        <v>621</v>
      </c>
      <c r="I2659" s="241">
        <v>45639</v>
      </c>
      <c r="J2659" s="253">
        <v>0</v>
      </c>
      <c r="K2659" s="214">
        <v>-1500</v>
      </c>
      <c r="L2659" s="250">
        <f t="shared" si="41"/>
        <v>736713.80168181553</v>
      </c>
      <c r="M2659" s="270"/>
    </row>
    <row r="2660" spans="2:13" x14ac:dyDescent="0.25">
      <c r="B2660" s="46">
        <f>SUBTOTAL(103,$C$10:C2660)</f>
        <v>2651</v>
      </c>
      <c r="C2660" s="157" t="s">
        <v>736</v>
      </c>
      <c r="D2660" s="157" t="s">
        <v>918</v>
      </c>
      <c r="E2660" s="157"/>
      <c r="F2660" s="157"/>
      <c r="G2660" s="212" t="s">
        <v>619</v>
      </c>
      <c r="H2660" s="209" t="s">
        <v>621</v>
      </c>
      <c r="I2660" s="241">
        <v>45639</v>
      </c>
      <c r="J2660" s="253">
        <v>0</v>
      </c>
      <c r="K2660" s="214">
        <v>-5337</v>
      </c>
      <c r="L2660" s="250">
        <f t="shared" si="41"/>
        <v>731376.80168181553</v>
      </c>
      <c r="M2660" s="270"/>
    </row>
    <row r="2661" spans="2:13" x14ac:dyDescent="0.25">
      <c r="B2661" s="46">
        <f>SUBTOTAL(103,$C$10:C2661)</f>
        <v>2652</v>
      </c>
      <c r="C2661" s="157" t="s">
        <v>625</v>
      </c>
      <c r="D2661" s="157" t="s">
        <v>608</v>
      </c>
      <c r="E2661" s="157"/>
      <c r="F2661" s="157"/>
      <c r="G2661" s="212" t="s">
        <v>641</v>
      </c>
      <c r="H2661" s="209" t="s">
        <v>642</v>
      </c>
      <c r="I2661" s="241">
        <v>45639</v>
      </c>
      <c r="J2661" s="253">
        <v>0</v>
      </c>
      <c r="K2661" s="214">
        <v>-19352</v>
      </c>
      <c r="L2661" s="250">
        <f t="shared" si="41"/>
        <v>712024.80168181553</v>
      </c>
      <c r="M2661" s="270"/>
    </row>
    <row r="2662" spans="2:13" x14ac:dyDescent="0.25">
      <c r="B2662" s="46">
        <f>SUBTOTAL(103,$C$10:C2662)</f>
        <v>2653</v>
      </c>
      <c r="C2662" s="157" t="s">
        <v>1394</v>
      </c>
      <c r="D2662" s="157" t="s">
        <v>608</v>
      </c>
      <c r="E2662" s="157"/>
      <c r="F2662" s="157"/>
      <c r="G2662" s="212" t="s">
        <v>1187</v>
      </c>
      <c r="H2662" s="209" t="s">
        <v>1188</v>
      </c>
      <c r="I2662" s="241">
        <v>45639</v>
      </c>
      <c r="J2662" s="253">
        <v>0</v>
      </c>
      <c r="K2662" s="214">
        <v>-9600</v>
      </c>
      <c r="L2662" s="250">
        <f t="shared" si="41"/>
        <v>702424.80168181553</v>
      </c>
      <c r="M2662" s="270"/>
    </row>
    <row r="2663" spans="2:13" x14ac:dyDescent="0.25">
      <c r="B2663" s="46">
        <f>SUBTOTAL(103,$C$10:C2663)</f>
        <v>2654</v>
      </c>
      <c r="C2663" s="157" t="s">
        <v>1286</v>
      </c>
      <c r="D2663" s="157" t="s">
        <v>607</v>
      </c>
      <c r="E2663" s="157"/>
      <c r="F2663" s="157"/>
      <c r="G2663" s="212" t="s">
        <v>591</v>
      </c>
      <c r="H2663" s="209" t="s">
        <v>592</v>
      </c>
      <c r="I2663" s="241">
        <v>45639</v>
      </c>
      <c r="J2663" s="253">
        <v>0</v>
      </c>
      <c r="K2663" s="214">
        <v>-10590.079999999996</v>
      </c>
      <c r="L2663" s="250">
        <f t="shared" si="41"/>
        <v>691834.72168181557</v>
      </c>
      <c r="M2663" s="270"/>
    </row>
    <row r="2664" spans="2:13" x14ac:dyDescent="0.25">
      <c r="B2664" s="46">
        <f>SUBTOTAL(103,$C$10:C2664)</f>
        <v>2655</v>
      </c>
      <c r="C2664" s="157" t="s">
        <v>1148</v>
      </c>
      <c r="D2664" s="157" t="s">
        <v>608</v>
      </c>
      <c r="E2664" s="157"/>
      <c r="F2664" s="157"/>
      <c r="G2664" s="212" t="s">
        <v>1045</v>
      </c>
      <c r="H2664" s="209" t="s">
        <v>1046</v>
      </c>
      <c r="I2664" s="241">
        <v>45639</v>
      </c>
      <c r="J2664" s="253">
        <v>0</v>
      </c>
      <c r="K2664" s="214">
        <v>-11900</v>
      </c>
      <c r="L2664" s="250">
        <f t="shared" si="41"/>
        <v>679934.72168181557</v>
      </c>
      <c r="M2664" s="270"/>
    </row>
    <row r="2665" spans="2:13" x14ac:dyDescent="0.25">
      <c r="B2665" s="46">
        <f>SUBTOTAL(103,$C$10:C2665)</f>
        <v>2656</v>
      </c>
      <c r="C2665" s="157" t="s">
        <v>598</v>
      </c>
      <c r="D2665" s="157" t="s">
        <v>607</v>
      </c>
      <c r="E2665" s="157"/>
      <c r="F2665" s="157"/>
      <c r="G2665" s="212" t="s">
        <v>581</v>
      </c>
      <c r="H2665" s="209" t="s">
        <v>620</v>
      </c>
      <c r="I2665" s="241">
        <v>45639</v>
      </c>
      <c r="J2665" s="253">
        <v>0</v>
      </c>
      <c r="K2665" s="214">
        <v>-15000</v>
      </c>
      <c r="L2665" s="250">
        <f t="shared" si="41"/>
        <v>664934.72168181557</v>
      </c>
      <c r="M2665" s="270"/>
    </row>
    <row r="2666" spans="2:13" x14ac:dyDescent="0.25">
      <c r="B2666" s="46">
        <f>SUBTOTAL(103,$C$10:C2666)</f>
        <v>2657</v>
      </c>
      <c r="C2666" s="157" t="s">
        <v>598</v>
      </c>
      <c r="D2666" s="157" t="s">
        <v>607</v>
      </c>
      <c r="E2666" s="157"/>
      <c r="F2666" s="157"/>
      <c r="G2666" s="212" t="s">
        <v>1187</v>
      </c>
      <c r="H2666" s="209" t="s">
        <v>1188</v>
      </c>
      <c r="I2666" s="241">
        <v>45639</v>
      </c>
      <c r="J2666" s="253">
        <v>0</v>
      </c>
      <c r="K2666" s="214">
        <v>-2249.1253545352265</v>
      </c>
      <c r="L2666" s="250">
        <f t="shared" si="41"/>
        <v>662685.59632728039</v>
      </c>
      <c r="M2666" s="270"/>
    </row>
    <row r="2667" spans="2:13" x14ac:dyDescent="0.25">
      <c r="B2667" s="46">
        <f>SUBTOTAL(103,$C$10:C2667)</f>
        <v>2658</v>
      </c>
      <c r="C2667" s="157" t="s">
        <v>598</v>
      </c>
      <c r="D2667" s="157" t="s">
        <v>607</v>
      </c>
      <c r="E2667" s="157"/>
      <c r="F2667" s="157"/>
      <c r="G2667" s="212" t="s">
        <v>746</v>
      </c>
      <c r="H2667" s="209" t="s">
        <v>747</v>
      </c>
      <c r="I2667" s="241">
        <v>45639</v>
      </c>
      <c r="J2667" s="253">
        <v>0</v>
      </c>
      <c r="K2667" s="214">
        <v>-6295.6801764475113</v>
      </c>
      <c r="L2667" s="250">
        <f t="shared" si="41"/>
        <v>656389.9161508329</v>
      </c>
      <c r="M2667" s="270"/>
    </row>
    <row r="2668" spans="2:13" x14ac:dyDescent="0.25">
      <c r="B2668" s="46">
        <f>SUBTOTAL(103,$C$10:C2668)</f>
        <v>2659</v>
      </c>
      <c r="C2668" s="157" t="s">
        <v>598</v>
      </c>
      <c r="D2668" s="157" t="s">
        <v>607</v>
      </c>
      <c r="E2668" s="157"/>
      <c r="F2668" s="157"/>
      <c r="G2668" s="212" t="s">
        <v>1043</v>
      </c>
      <c r="H2668" s="209" t="s">
        <v>1044</v>
      </c>
      <c r="I2668" s="241">
        <v>45639</v>
      </c>
      <c r="J2668" s="253">
        <v>0</v>
      </c>
      <c r="K2668" s="214">
        <v>-1455.194469017262</v>
      </c>
      <c r="L2668" s="250">
        <f t="shared" si="41"/>
        <v>654934.72168181569</v>
      </c>
      <c r="M2668" s="270"/>
    </row>
    <row r="2669" spans="2:13" x14ac:dyDescent="0.25">
      <c r="B2669" s="46">
        <f>SUBTOTAL(103,$C$10:C2669)</f>
        <v>2660</v>
      </c>
      <c r="C2669" s="157" t="s">
        <v>598</v>
      </c>
      <c r="D2669" s="157" t="s">
        <v>608</v>
      </c>
      <c r="E2669" s="157"/>
      <c r="F2669" s="157"/>
      <c r="G2669" s="212" t="s">
        <v>1187</v>
      </c>
      <c r="H2669" s="209" t="s">
        <v>1188</v>
      </c>
      <c r="I2669" s="241">
        <v>45639</v>
      </c>
      <c r="J2669" s="253">
        <v>0</v>
      </c>
      <c r="K2669" s="214">
        <v>-6300</v>
      </c>
      <c r="L2669" s="250">
        <f t="shared" si="41"/>
        <v>648634.72168181569</v>
      </c>
      <c r="M2669" s="270"/>
    </row>
    <row r="2670" spans="2:13" x14ac:dyDescent="0.25">
      <c r="B2670" s="46">
        <f>SUBTOTAL(103,$C$10:C2670)</f>
        <v>2661</v>
      </c>
      <c r="C2670" s="157" t="s">
        <v>598</v>
      </c>
      <c r="D2670" s="157" t="s">
        <v>738</v>
      </c>
      <c r="E2670" s="157"/>
      <c r="F2670" s="157"/>
      <c r="G2670" s="212" t="s">
        <v>1043</v>
      </c>
      <c r="H2670" s="209" t="s">
        <v>1044</v>
      </c>
      <c r="I2670" s="241">
        <v>45639</v>
      </c>
      <c r="J2670" s="253">
        <v>0</v>
      </c>
      <c r="K2670" s="214">
        <v>-1000</v>
      </c>
      <c r="L2670" s="250">
        <f t="shared" si="41"/>
        <v>647634.72168181569</v>
      </c>
      <c r="M2670" s="270"/>
    </row>
    <row r="2671" spans="2:13" x14ac:dyDescent="0.25">
      <c r="B2671" s="46">
        <f>SUBTOTAL(103,$C$10:C2671)</f>
        <v>2662</v>
      </c>
      <c r="C2671" s="157" t="s">
        <v>600</v>
      </c>
      <c r="D2671" s="157" t="s">
        <v>608</v>
      </c>
      <c r="E2671" s="157"/>
      <c r="F2671" s="157"/>
      <c r="G2671" s="212" t="s">
        <v>1143</v>
      </c>
      <c r="H2671" s="209" t="s">
        <v>1144</v>
      </c>
      <c r="I2671" s="241">
        <v>45639</v>
      </c>
      <c r="J2671" s="253">
        <v>0</v>
      </c>
      <c r="K2671" s="214">
        <v>-45352</v>
      </c>
      <c r="L2671" s="250">
        <f t="shared" si="41"/>
        <v>602282.72168181569</v>
      </c>
      <c r="M2671" s="270"/>
    </row>
    <row r="2672" spans="2:13" x14ac:dyDescent="0.25">
      <c r="B2672" s="46">
        <f>SUBTOTAL(103,$C$10:C2672)</f>
        <v>2663</v>
      </c>
      <c r="C2672" s="157" t="s">
        <v>682</v>
      </c>
      <c r="D2672" s="157" t="s">
        <v>608</v>
      </c>
      <c r="E2672" s="157"/>
      <c r="F2672" s="157"/>
      <c r="G2672" s="212" t="s">
        <v>1045</v>
      </c>
      <c r="H2672" s="209" t="s">
        <v>1046</v>
      </c>
      <c r="I2672" s="241">
        <v>45639</v>
      </c>
      <c r="J2672" s="253">
        <v>0</v>
      </c>
      <c r="K2672" s="214">
        <v>-2100</v>
      </c>
      <c r="L2672" s="250">
        <f t="shared" si="41"/>
        <v>600182.72168181569</v>
      </c>
      <c r="M2672" s="270"/>
    </row>
    <row r="2673" spans="2:13" x14ac:dyDescent="0.25">
      <c r="B2673" s="46">
        <f>SUBTOTAL(103,$C$10:C2673)</f>
        <v>2664</v>
      </c>
      <c r="C2673" s="157" t="s">
        <v>601</v>
      </c>
      <c r="D2673" s="157" t="s">
        <v>648</v>
      </c>
      <c r="E2673" s="157"/>
      <c r="F2673" s="157"/>
      <c r="G2673" s="212" t="s">
        <v>1143</v>
      </c>
      <c r="H2673" s="209" t="s">
        <v>1144</v>
      </c>
      <c r="I2673" s="241">
        <v>45639</v>
      </c>
      <c r="J2673" s="253">
        <v>0</v>
      </c>
      <c r="K2673" s="214">
        <v>-5331</v>
      </c>
      <c r="L2673" s="250">
        <f t="shared" si="41"/>
        <v>594851.72168181569</v>
      </c>
      <c r="M2673" s="270"/>
    </row>
    <row r="2674" spans="2:13" x14ac:dyDescent="0.25">
      <c r="B2674" s="46">
        <f>SUBTOTAL(103,$C$10:C2674)</f>
        <v>2665</v>
      </c>
      <c r="C2674" s="157" t="s">
        <v>665</v>
      </c>
      <c r="D2674" s="157" t="s">
        <v>648</v>
      </c>
      <c r="E2674" s="157"/>
      <c r="F2674" s="157"/>
      <c r="G2674" s="212" t="s">
        <v>1045</v>
      </c>
      <c r="H2674" s="209" t="s">
        <v>1046</v>
      </c>
      <c r="I2674" s="241">
        <v>45639</v>
      </c>
      <c r="J2674" s="253">
        <v>0</v>
      </c>
      <c r="K2674" s="214">
        <v>-24500</v>
      </c>
      <c r="L2674" s="250">
        <f t="shared" si="41"/>
        <v>570351.72168181569</v>
      </c>
      <c r="M2674" s="270"/>
    </row>
    <row r="2675" spans="2:13" x14ac:dyDescent="0.25">
      <c r="B2675" s="46">
        <f>SUBTOTAL(103,$C$10:C2675)</f>
        <v>2666</v>
      </c>
      <c r="C2675" s="157" t="s">
        <v>728</v>
      </c>
      <c r="D2675" s="157" t="s">
        <v>648</v>
      </c>
      <c r="E2675" s="157"/>
      <c r="F2675" s="157"/>
      <c r="G2675" s="212" t="s">
        <v>1187</v>
      </c>
      <c r="H2675" s="209" t="s">
        <v>1188</v>
      </c>
      <c r="I2675" s="241">
        <v>45639</v>
      </c>
      <c r="J2675" s="253">
        <v>0</v>
      </c>
      <c r="K2675" s="214">
        <v>-4200</v>
      </c>
      <c r="L2675" s="250">
        <f t="shared" si="41"/>
        <v>566151.72168181569</v>
      </c>
      <c r="M2675" s="270"/>
    </row>
    <row r="2676" spans="2:13" x14ac:dyDescent="0.25">
      <c r="B2676" s="46">
        <f>SUBTOTAL(103,$C$10:C2676)</f>
        <v>2667</v>
      </c>
      <c r="C2676" s="157" t="s">
        <v>732</v>
      </c>
      <c r="D2676" s="157" t="s">
        <v>738</v>
      </c>
      <c r="E2676" s="157"/>
      <c r="F2676" s="157"/>
      <c r="G2676" s="212" t="s">
        <v>619</v>
      </c>
      <c r="H2676" s="209" t="s">
        <v>621</v>
      </c>
      <c r="I2676" s="241">
        <v>45639</v>
      </c>
      <c r="J2676" s="253">
        <v>0</v>
      </c>
      <c r="K2676" s="214">
        <v>-250</v>
      </c>
      <c r="L2676" s="250">
        <f t="shared" si="41"/>
        <v>565901.72168181569</v>
      </c>
      <c r="M2676" s="270"/>
    </row>
    <row r="2677" spans="2:13" x14ac:dyDescent="0.25">
      <c r="B2677" s="46">
        <f>SUBTOTAL(103,$C$10:C2677)</f>
        <v>2668</v>
      </c>
      <c r="C2677" s="157" t="s">
        <v>1151</v>
      </c>
      <c r="D2677" s="157" t="s">
        <v>648</v>
      </c>
      <c r="E2677" s="157"/>
      <c r="F2677" s="157"/>
      <c r="G2677" s="212" t="s">
        <v>585</v>
      </c>
      <c r="H2677" s="209" t="s">
        <v>586</v>
      </c>
      <c r="I2677" s="241">
        <v>45639</v>
      </c>
      <c r="J2677" s="253">
        <v>0</v>
      </c>
      <c r="K2677" s="214">
        <v>-19800</v>
      </c>
      <c r="L2677" s="250">
        <f t="shared" si="41"/>
        <v>546101.72168181569</v>
      </c>
      <c r="M2677" s="270"/>
    </row>
    <row r="2678" spans="2:13" x14ac:dyDescent="0.25">
      <c r="B2678" s="46">
        <f>SUBTOTAL(103,$C$10:C2678)</f>
        <v>2669</v>
      </c>
      <c r="C2678" s="157" t="s">
        <v>683</v>
      </c>
      <c r="D2678" s="157" t="s">
        <v>608</v>
      </c>
      <c r="E2678" s="157"/>
      <c r="F2678" s="157"/>
      <c r="G2678" s="212" t="s">
        <v>1143</v>
      </c>
      <c r="H2678" s="209" t="s">
        <v>1144</v>
      </c>
      <c r="I2678" s="241">
        <v>45639</v>
      </c>
      <c r="J2678" s="253">
        <v>0</v>
      </c>
      <c r="K2678" s="214">
        <v>-7920</v>
      </c>
      <c r="L2678" s="250">
        <f t="shared" si="41"/>
        <v>538181.72168181569</v>
      </c>
      <c r="M2678" s="270"/>
    </row>
    <row r="2679" spans="2:13" x14ac:dyDescent="0.25">
      <c r="B2679" s="46">
        <f>SUBTOTAL(103,$C$10:C2679)</f>
        <v>2670</v>
      </c>
      <c r="C2679" s="157" t="s">
        <v>603</v>
      </c>
      <c r="D2679" s="157" t="s">
        <v>738</v>
      </c>
      <c r="E2679" s="157"/>
      <c r="F2679" s="157"/>
      <c r="G2679" s="212" t="s">
        <v>619</v>
      </c>
      <c r="H2679" s="209" t="s">
        <v>621</v>
      </c>
      <c r="I2679" s="241">
        <v>45639</v>
      </c>
      <c r="J2679" s="253">
        <v>0</v>
      </c>
      <c r="K2679" s="214">
        <v>-500</v>
      </c>
      <c r="L2679" s="250">
        <f t="shared" si="41"/>
        <v>537681.72168181569</v>
      </c>
      <c r="M2679" s="270"/>
    </row>
    <row r="2680" spans="2:13" x14ac:dyDescent="0.25">
      <c r="B2680" s="46">
        <f>SUBTOTAL(103,$C$10:C2680)</f>
        <v>2671</v>
      </c>
      <c r="C2680" s="157" t="s">
        <v>694</v>
      </c>
      <c r="D2680" s="157" t="s">
        <v>608</v>
      </c>
      <c r="E2680" s="157"/>
      <c r="F2680" s="157"/>
      <c r="G2680" s="212" t="s">
        <v>1187</v>
      </c>
      <c r="H2680" s="209" t="s">
        <v>1188</v>
      </c>
      <c r="I2680" s="241">
        <v>45639</v>
      </c>
      <c r="J2680" s="253">
        <v>0</v>
      </c>
      <c r="K2680" s="214">
        <v>-13100</v>
      </c>
      <c r="L2680" s="250">
        <f t="shared" si="41"/>
        <v>524581.72168181569</v>
      </c>
      <c r="M2680" s="270"/>
    </row>
    <row r="2681" spans="2:13" x14ac:dyDescent="0.25">
      <c r="B2681" s="46">
        <f>SUBTOTAL(103,$C$10:C2681)</f>
        <v>2672</v>
      </c>
      <c r="C2681" s="157" t="s">
        <v>694</v>
      </c>
      <c r="D2681" s="157" t="s">
        <v>674</v>
      </c>
      <c r="E2681" s="157"/>
      <c r="F2681" s="157"/>
      <c r="G2681" s="212" t="s">
        <v>641</v>
      </c>
      <c r="H2681" s="209" t="s">
        <v>642</v>
      </c>
      <c r="I2681" s="241">
        <v>45639</v>
      </c>
      <c r="J2681" s="253">
        <v>0</v>
      </c>
      <c r="K2681" s="214">
        <v>-10000</v>
      </c>
      <c r="L2681" s="250">
        <f t="shared" si="41"/>
        <v>514581.72168181569</v>
      </c>
      <c r="M2681" s="270"/>
    </row>
    <row r="2682" spans="2:13" x14ac:dyDescent="0.25">
      <c r="B2682" s="46">
        <f>SUBTOTAL(103,$C$10:C2682)</f>
        <v>2673</v>
      </c>
      <c r="C2682" s="157" t="s">
        <v>605</v>
      </c>
      <c r="D2682" s="157" t="s">
        <v>608</v>
      </c>
      <c r="E2682" s="157"/>
      <c r="F2682" s="157"/>
      <c r="G2682" s="212" t="s">
        <v>585</v>
      </c>
      <c r="H2682" s="209" t="s">
        <v>586</v>
      </c>
      <c r="I2682" s="241">
        <v>45639</v>
      </c>
      <c r="J2682" s="253">
        <v>0</v>
      </c>
      <c r="K2682" s="214">
        <v>-9400</v>
      </c>
      <c r="L2682" s="250">
        <f t="shared" si="41"/>
        <v>505181.72168181569</v>
      </c>
      <c r="M2682" s="270"/>
    </row>
    <row r="2683" spans="2:13" x14ac:dyDescent="0.25">
      <c r="B2683" s="46">
        <f>SUBTOTAL(103,$C$10:C2683)</f>
        <v>2674</v>
      </c>
      <c r="C2683" s="157" t="s">
        <v>1355</v>
      </c>
      <c r="D2683" s="157" t="s">
        <v>607</v>
      </c>
      <c r="E2683" s="157"/>
      <c r="F2683" s="157"/>
      <c r="G2683" s="212" t="s">
        <v>579</v>
      </c>
      <c r="H2683" s="209" t="s">
        <v>622</v>
      </c>
      <c r="I2683" s="241">
        <v>45639</v>
      </c>
      <c r="J2683" s="253">
        <v>0</v>
      </c>
      <c r="K2683" s="214">
        <v>-4116.6064999999962</v>
      </c>
      <c r="L2683" s="250">
        <f t="shared" si="41"/>
        <v>501065.11518181569</v>
      </c>
      <c r="M2683" s="270"/>
    </row>
    <row r="2684" spans="2:13" x14ac:dyDescent="0.25">
      <c r="B2684" s="46">
        <f>SUBTOTAL(103,$C$10:C2684)</f>
        <v>2675</v>
      </c>
      <c r="C2684" s="157" t="s">
        <v>1355</v>
      </c>
      <c r="D2684" s="157" t="s">
        <v>607</v>
      </c>
      <c r="E2684" s="157"/>
      <c r="F2684" s="157"/>
      <c r="G2684" s="212" t="s">
        <v>579</v>
      </c>
      <c r="H2684" s="209" t="s">
        <v>622</v>
      </c>
      <c r="I2684" s="241">
        <v>45639</v>
      </c>
      <c r="J2684" s="253">
        <v>0</v>
      </c>
      <c r="K2684" s="214">
        <v>-10000</v>
      </c>
      <c r="L2684" s="250">
        <f t="shared" si="41"/>
        <v>491065.11518181569</v>
      </c>
      <c r="M2684" s="270"/>
    </row>
    <row r="2685" spans="2:13" x14ac:dyDescent="0.25">
      <c r="B2685" s="46">
        <f>SUBTOTAL(103,$C$10:C2685)</f>
        <v>2676</v>
      </c>
      <c r="C2685" s="157" t="s">
        <v>1165</v>
      </c>
      <c r="D2685" s="157" t="s">
        <v>738</v>
      </c>
      <c r="E2685" s="157"/>
      <c r="F2685" s="157"/>
      <c r="G2685" s="212" t="s">
        <v>1043</v>
      </c>
      <c r="H2685" s="209" t="s">
        <v>1044</v>
      </c>
      <c r="I2685" s="241">
        <v>45639</v>
      </c>
      <c r="J2685" s="253">
        <v>0</v>
      </c>
      <c r="K2685" s="214">
        <v>-500</v>
      </c>
      <c r="L2685" s="250">
        <f t="shared" si="41"/>
        <v>490565.11518181569</v>
      </c>
      <c r="M2685" s="270"/>
    </row>
    <row r="2686" spans="2:13" x14ac:dyDescent="0.25">
      <c r="B2686" s="46">
        <f>SUBTOTAL(103,$C$10:C2686)</f>
        <v>2677</v>
      </c>
      <c r="C2686" s="157" t="s">
        <v>749</v>
      </c>
      <c r="D2686" s="157" t="s">
        <v>549</v>
      </c>
      <c r="E2686" s="157"/>
      <c r="F2686" s="157"/>
      <c r="G2686" s="212" t="s">
        <v>588</v>
      </c>
      <c r="H2686" s="209" t="s">
        <v>589</v>
      </c>
      <c r="I2686" s="241">
        <v>45642</v>
      </c>
      <c r="J2686" s="253">
        <v>0</v>
      </c>
      <c r="K2686" s="214">
        <v>-6000</v>
      </c>
      <c r="L2686" s="250">
        <f t="shared" si="41"/>
        <v>484565.11518181569</v>
      </c>
      <c r="M2686" s="270"/>
    </row>
    <row r="2687" spans="2:13" x14ac:dyDescent="0.25">
      <c r="B2687" s="46">
        <f>SUBTOTAL(103,$C$10:C2687)</f>
        <v>2678</v>
      </c>
      <c r="C2687" s="157" t="s">
        <v>580</v>
      </c>
      <c r="D2687" s="157" t="s">
        <v>1023</v>
      </c>
      <c r="E2687" s="157"/>
      <c r="F2687" s="157"/>
      <c r="G2687" s="212" t="s">
        <v>579</v>
      </c>
      <c r="H2687" s="209" t="s">
        <v>622</v>
      </c>
      <c r="I2687" s="241">
        <v>45644</v>
      </c>
      <c r="J2687" s="253">
        <v>500000</v>
      </c>
      <c r="K2687" s="214">
        <v>0</v>
      </c>
      <c r="L2687" s="250">
        <f t="shared" si="41"/>
        <v>984565.11518181569</v>
      </c>
      <c r="M2687" s="270"/>
    </row>
    <row r="2688" spans="2:13" x14ac:dyDescent="0.25">
      <c r="B2688" s="46">
        <f>SUBTOTAL(103,$C$10:C2688)</f>
        <v>2679</v>
      </c>
      <c r="C2688" s="157" t="s">
        <v>724</v>
      </c>
      <c r="D2688" s="157" t="s">
        <v>766</v>
      </c>
      <c r="E2688" s="157"/>
      <c r="F2688" s="157"/>
      <c r="G2688" s="204" t="s">
        <v>726</v>
      </c>
      <c r="H2688" s="209" t="s">
        <v>724</v>
      </c>
      <c r="I2688" s="241">
        <v>45644</v>
      </c>
      <c r="J2688" s="253">
        <v>500000</v>
      </c>
      <c r="K2688" s="214">
        <v>0</v>
      </c>
      <c r="L2688" s="250">
        <f t="shared" si="41"/>
        <v>1484565.1151818158</v>
      </c>
      <c r="M2688" s="270"/>
    </row>
    <row r="2689" spans="2:13" x14ac:dyDescent="0.25">
      <c r="B2689" s="46">
        <f>SUBTOTAL(103,$C$10:C2689)</f>
        <v>2680</v>
      </c>
      <c r="C2689" s="157" t="s">
        <v>596</v>
      </c>
      <c r="D2689" s="157" t="s">
        <v>607</v>
      </c>
      <c r="E2689" s="157"/>
      <c r="F2689" s="157"/>
      <c r="G2689" s="204" t="s">
        <v>591</v>
      </c>
      <c r="H2689" s="209" t="s">
        <v>592</v>
      </c>
      <c r="I2689" s="241">
        <v>45646</v>
      </c>
      <c r="J2689" s="253">
        <v>0</v>
      </c>
      <c r="K2689" s="214">
        <v>-11600.379999999996</v>
      </c>
      <c r="L2689" s="250">
        <f t="shared" si="41"/>
        <v>1472964.7351818159</v>
      </c>
      <c r="M2689" s="270"/>
    </row>
    <row r="2690" spans="2:13" x14ac:dyDescent="0.25">
      <c r="B2690" s="46">
        <f>SUBTOTAL(103,$C$10:C2690)</f>
        <v>2681</v>
      </c>
      <c r="C2690" s="157" t="s">
        <v>1266</v>
      </c>
      <c r="D2690" s="157" t="s">
        <v>738</v>
      </c>
      <c r="E2690" s="157"/>
      <c r="F2690" s="157"/>
      <c r="G2690" s="204" t="s">
        <v>1043</v>
      </c>
      <c r="H2690" s="209" t="s">
        <v>1044</v>
      </c>
      <c r="I2690" s="241">
        <v>45646</v>
      </c>
      <c r="J2690" s="253">
        <v>0</v>
      </c>
      <c r="K2690" s="214">
        <v>-1000</v>
      </c>
      <c r="L2690" s="250">
        <f t="shared" si="41"/>
        <v>1471964.7351818159</v>
      </c>
      <c r="M2690" s="270"/>
    </row>
    <row r="2691" spans="2:13" x14ac:dyDescent="0.25">
      <c r="B2691" s="46">
        <f>SUBTOTAL(103,$C$10:C2691)</f>
        <v>2682</v>
      </c>
      <c r="C2691" s="157" t="s">
        <v>736</v>
      </c>
      <c r="D2691" s="157" t="s">
        <v>738</v>
      </c>
      <c r="E2691" s="157"/>
      <c r="F2691" s="157"/>
      <c r="G2691" s="204" t="s">
        <v>619</v>
      </c>
      <c r="H2691" s="209" t="s">
        <v>621</v>
      </c>
      <c r="I2691" s="241">
        <v>45646</v>
      </c>
      <c r="J2691" s="253">
        <v>0</v>
      </c>
      <c r="K2691" s="214">
        <v>-1500</v>
      </c>
      <c r="L2691" s="250">
        <f t="shared" si="41"/>
        <v>1470464.7351818159</v>
      </c>
      <c r="M2691" s="270"/>
    </row>
    <row r="2692" spans="2:13" x14ac:dyDescent="0.25">
      <c r="B2692" s="46">
        <f>SUBTOTAL(103,$C$10:C2692)</f>
        <v>2683</v>
      </c>
      <c r="C2692" s="157" t="s">
        <v>625</v>
      </c>
      <c r="D2692" s="157" t="s">
        <v>608</v>
      </c>
      <c r="E2692" s="157"/>
      <c r="F2692" s="157"/>
      <c r="G2692" s="204" t="s">
        <v>641</v>
      </c>
      <c r="H2692" s="209" t="s">
        <v>642</v>
      </c>
      <c r="I2692" s="241">
        <v>45646</v>
      </c>
      <c r="J2692" s="253">
        <v>0</v>
      </c>
      <c r="K2692" s="214">
        <v>-4396</v>
      </c>
      <c r="L2692" s="250">
        <f t="shared" si="41"/>
        <v>1466068.7351818159</v>
      </c>
      <c r="M2692" s="270"/>
    </row>
    <row r="2693" spans="2:13" x14ac:dyDescent="0.25">
      <c r="B2693" s="46">
        <f>SUBTOTAL(103,$C$10:C2693)</f>
        <v>2684</v>
      </c>
      <c r="C2693" s="157" t="s">
        <v>1421</v>
      </c>
      <c r="D2693" s="157" t="s">
        <v>1422</v>
      </c>
      <c r="E2693" s="157"/>
      <c r="F2693" s="157"/>
      <c r="G2693" s="204" t="s">
        <v>1187</v>
      </c>
      <c r="H2693" s="209" t="s">
        <v>1188</v>
      </c>
      <c r="I2693" s="241">
        <v>45646</v>
      </c>
      <c r="J2693" s="253">
        <v>0</v>
      </c>
      <c r="K2693" s="214">
        <v>-1000</v>
      </c>
      <c r="L2693" s="250">
        <f t="shared" si="41"/>
        <v>1465068.7351818159</v>
      </c>
      <c r="M2693" s="270"/>
    </row>
    <row r="2694" spans="2:13" x14ac:dyDescent="0.25">
      <c r="B2694" s="46">
        <f>SUBTOTAL(103,$C$10:C2694)</f>
        <v>2685</v>
      </c>
      <c r="C2694" s="157" t="s">
        <v>1423</v>
      </c>
      <c r="D2694" s="157" t="s">
        <v>1422</v>
      </c>
      <c r="E2694" s="157"/>
      <c r="F2694" s="157"/>
      <c r="G2694" s="204" t="s">
        <v>1045</v>
      </c>
      <c r="H2694" s="209" t="s">
        <v>1046</v>
      </c>
      <c r="I2694" s="241">
        <v>45646</v>
      </c>
      <c r="J2694" s="253">
        <v>0</v>
      </c>
      <c r="K2694" s="214">
        <v>-1000</v>
      </c>
      <c r="L2694" s="250">
        <f t="shared" si="41"/>
        <v>1464068.7351818159</v>
      </c>
      <c r="M2694" s="270"/>
    </row>
    <row r="2695" spans="2:13" x14ac:dyDescent="0.25">
      <c r="B2695" s="46">
        <f>SUBTOTAL(103,$C$10:C2695)</f>
        <v>2686</v>
      </c>
      <c r="C2695" s="157" t="s">
        <v>1286</v>
      </c>
      <c r="D2695" s="157" t="s">
        <v>607</v>
      </c>
      <c r="E2695" s="157"/>
      <c r="F2695" s="157"/>
      <c r="G2695" s="204" t="s">
        <v>591</v>
      </c>
      <c r="H2695" s="209" t="s">
        <v>592</v>
      </c>
      <c r="I2695" s="241">
        <v>45646</v>
      </c>
      <c r="J2695" s="253">
        <v>0</v>
      </c>
      <c r="K2695" s="214">
        <v>-10590.279999999995</v>
      </c>
      <c r="L2695" s="250">
        <f t="shared" si="41"/>
        <v>1453478.4551818159</v>
      </c>
      <c r="M2695" s="270"/>
    </row>
    <row r="2696" spans="2:13" x14ac:dyDescent="0.25">
      <c r="B2696" s="46">
        <f>SUBTOTAL(103,$C$10:C2696)</f>
        <v>2687</v>
      </c>
      <c r="C2696" s="157" t="s">
        <v>1424</v>
      </c>
      <c r="D2696" s="157" t="s">
        <v>1422</v>
      </c>
      <c r="E2696" s="157"/>
      <c r="F2696" s="157"/>
      <c r="G2696" s="204" t="s">
        <v>1045</v>
      </c>
      <c r="H2696" s="209" t="s">
        <v>1046</v>
      </c>
      <c r="I2696" s="241">
        <v>45646</v>
      </c>
      <c r="J2696" s="253">
        <v>0</v>
      </c>
      <c r="K2696" s="214">
        <v>-1000</v>
      </c>
      <c r="L2696" s="250">
        <f t="shared" si="41"/>
        <v>1452478.4551818159</v>
      </c>
      <c r="M2696" s="270"/>
    </row>
    <row r="2697" spans="2:13" x14ac:dyDescent="0.25">
      <c r="B2697" s="46">
        <f>SUBTOTAL(103,$C$10:C2697)</f>
        <v>2688</v>
      </c>
      <c r="C2697" s="157" t="s">
        <v>598</v>
      </c>
      <c r="D2697" s="157" t="s">
        <v>607</v>
      </c>
      <c r="E2697" s="157"/>
      <c r="F2697" s="157"/>
      <c r="G2697" s="204" t="s">
        <v>581</v>
      </c>
      <c r="H2697" s="209" t="s">
        <v>620</v>
      </c>
      <c r="I2697" s="241">
        <v>45646</v>
      </c>
      <c r="J2697" s="253">
        <v>0</v>
      </c>
      <c r="K2697" s="214">
        <v>-15000</v>
      </c>
      <c r="L2697" s="250">
        <f t="shared" si="41"/>
        <v>1437478.4551818159</v>
      </c>
      <c r="M2697" s="270"/>
    </row>
    <row r="2698" spans="2:13" x14ac:dyDescent="0.25">
      <c r="B2698" s="46">
        <f>SUBTOTAL(103,$C$10:C2698)</f>
        <v>2689</v>
      </c>
      <c r="C2698" s="157" t="s">
        <v>598</v>
      </c>
      <c r="D2698" s="157" t="s">
        <v>607</v>
      </c>
      <c r="E2698" s="157"/>
      <c r="F2698" s="157"/>
      <c r="G2698" s="204" t="s">
        <v>579</v>
      </c>
      <c r="H2698" s="209" t="s">
        <v>622</v>
      </c>
      <c r="I2698" s="241">
        <v>45646</v>
      </c>
      <c r="J2698" s="253">
        <v>0</v>
      </c>
      <c r="K2698" s="214">
        <v>-12463.797084467729</v>
      </c>
      <c r="L2698" s="250">
        <f t="shared" si="41"/>
        <v>1425014.6580973482</v>
      </c>
      <c r="M2698" s="270"/>
    </row>
    <row r="2699" spans="2:13" x14ac:dyDescent="0.25">
      <c r="B2699" s="46">
        <f>SUBTOTAL(103,$C$10:C2699)</f>
        <v>2690</v>
      </c>
      <c r="C2699" s="157" t="s">
        <v>598</v>
      </c>
      <c r="D2699" s="157" t="s">
        <v>607</v>
      </c>
      <c r="E2699" s="157"/>
      <c r="F2699" s="157"/>
      <c r="G2699" s="204" t="s">
        <v>746</v>
      </c>
      <c r="H2699" s="209" t="s">
        <v>747</v>
      </c>
      <c r="I2699" s="241">
        <v>45646</v>
      </c>
      <c r="J2699" s="253">
        <v>0</v>
      </c>
      <c r="K2699" s="214">
        <v>-11084.81235138024</v>
      </c>
      <c r="L2699" s="250">
        <f t="shared" si="41"/>
        <v>1413929.8457459679</v>
      </c>
      <c r="M2699" s="270"/>
    </row>
    <row r="2700" spans="2:13" x14ac:dyDescent="0.25">
      <c r="B2700" s="46">
        <f>SUBTOTAL(103,$C$10:C2700)</f>
        <v>2691</v>
      </c>
      <c r="C2700" s="157" t="s">
        <v>598</v>
      </c>
      <c r="D2700" s="157" t="s">
        <v>607</v>
      </c>
      <c r="E2700" s="157"/>
      <c r="F2700" s="157"/>
      <c r="G2700" s="204" t="s">
        <v>1043</v>
      </c>
      <c r="H2700" s="209" t="s">
        <v>1044</v>
      </c>
      <c r="I2700" s="241">
        <v>45646</v>
      </c>
      <c r="J2700" s="253">
        <v>0</v>
      </c>
      <c r="K2700" s="214">
        <v>-6451.3905641520605</v>
      </c>
      <c r="L2700" s="250">
        <f t="shared" si="41"/>
        <v>1407478.4551818159</v>
      </c>
      <c r="M2700" s="270"/>
    </row>
    <row r="2701" spans="2:13" x14ac:dyDescent="0.25">
      <c r="B2701" s="46">
        <f>SUBTOTAL(103,$C$10:C2701)</f>
        <v>2692</v>
      </c>
      <c r="C2701" s="157" t="s">
        <v>598</v>
      </c>
      <c r="D2701" s="157" t="s">
        <v>607</v>
      </c>
      <c r="E2701" s="157"/>
      <c r="F2701" s="157"/>
      <c r="G2701" s="204" t="s">
        <v>1187</v>
      </c>
      <c r="H2701" s="209" t="s">
        <v>1188</v>
      </c>
      <c r="I2701" s="241">
        <v>45646</v>
      </c>
      <c r="J2701" s="253">
        <v>0</v>
      </c>
      <c r="K2701" s="214">
        <v>-25000</v>
      </c>
      <c r="L2701" s="250">
        <f t="shared" ref="L2701:L2764" si="42">J2701+L2700+K2701</f>
        <v>1382478.4551818159</v>
      </c>
      <c r="M2701" s="270"/>
    </row>
    <row r="2702" spans="2:13" x14ac:dyDescent="0.25">
      <c r="B2702" s="46">
        <f>SUBTOTAL(103,$C$10:C2702)</f>
        <v>2693</v>
      </c>
      <c r="C2702" s="157" t="s">
        <v>598</v>
      </c>
      <c r="D2702" s="157" t="s">
        <v>607</v>
      </c>
      <c r="E2702" s="157"/>
      <c r="F2702" s="157"/>
      <c r="G2702" s="204" t="s">
        <v>579</v>
      </c>
      <c r="H2702" s="209" t="s">
        <v>622</v>
      </c>
      <c r="I2702" s="241">
        <v>45646</v>
      </c>
      <c r="J2702" s="253">
        <v>0</v>
      </c>
      <c r="K2702" s="214">
        <v>-25000</v>
      </c>
      <c r="L2702" s="250">
        <f t="shared" si="42"/>
        <v>1357478.4551818159</v>
      </c>
      <c r="M2702" s="270"/>
    </row>
    <row r="2703" spans="2:13" x14ac:dyDescent="0.25">
      <c r="B2703" s="46">
        <f>SUBTOTAL(103,$C$10:C2703)</f>
        <v>2694</v>
      </c>
      <c r="C2703" s="157" t="s">
        <v>598</v>
      </c>
      <c r="D2703" s="157" t="s">
        <v>607</v>
      </c>
      <c r="E2703" s="157"/>
      <c r="F2703" s="157"/>
      <c r="G2703" s="204" t="s">
        <v>746</v>
      </c>
      <c r="H2703" s="209" t="s">
        <v>747</v>
      </c>
      <c r="I2703" s="241">
        <v>45646</v>
      </c>
      <c r="J2703" s="253">
        <v>0</v>
      </c>
      <c r="K2703" s="214">
        <v>-25000</v>
      </c>
      <c r="L2703" s="250">
        <f t="shared" si="42"/>
        <v>1332478.4551818159</v>
      </c>
      <c r="M2703" s="270"/>
    </row>
    <row r="2704" spans="2:13" x14ac:dyDescent="0.25">
      <c r="B2704" s="46">
        <f>SUBTOTAL(103,$C$10:C2704)</f>
        <v>2695</v>
      </c>
      <c r="C2704" s="157" t="s">
        <v>598</v>
      </c>
      <c r="D2704" s="157" t="s">
        <v>607</v>
      </c>
      <c r="E2704" s="157"/>
      <c r="F2704" s="157"/>
      <c r="G2704" s="204" t="s">
        <v>1043</v>
      </c>
      <c r="H2704" s="209" t="s">
        <v>1044</v>
      </c>
      <c r="I2704" s="241">
        <v>45646</v>
      </c>
      <c r="J2704" s="253">
        <v>0</v>
      </c>
      <c r="K2704" s="214">
        <v>-25000</v>
      </c>
      <c r="L2704" s="250">
        <f t="shared" si="42"/>
        <v>1307478.4551818159</v>
      </c>
      <c r="M2704" s="270"/>
    </row>
    <row r="2705" spans="2:13" x14ac:dyDescent="0.25">
      <c r="B2705" s="46">
        <f>SUBTOTAL(103,$C$10:C2705)</f>
        <v>2696</v>
      </c>
      <c r="C2705" s="157" t="s">
        <v>598</v>
      </c>
      <c r="D2705" s="157" t="s">
        <v>738</v>
      </c>
      <c r="E2705" s="157"/>
      <c r="F2705" s="157"/>
      <c r="G2705" s="204" t="s">
        <v>1043</v>
      </c>
      <c r="H2705" s="209" t="s">
        <v>1044</v>
      </c>
      <c r="I2705" s="241">
        <v>45646</v>
      </c>
      <c r="J2705" s="253">
        <v>0</v>
      </c>
      <c r="K2705" s="214">
        <v>-1000</v>
      </c>
      <c r="L2705" s="250">
        <f t="shared" si="42"/>
        <v>1306478.4551818159</v>
      </c>
      <c r="M2705" s="270"/>
    </row>
    <row r="2706" spans="2:13" x14ac:dyDescent="0.25">
      <c r="B2706" s="46">
        <f>SUBTOTAL(103,$C$10:C2706)</f>
        <v>2697</v>
      </c>
      <c r="C2706" s="157" t="s">
        <v>1425</v>
      </c>
      <c r="D2706" s="157" t="s">
        <v>1422</v>
      </c>
      <c r="E2706" s="157"/>
      <c r="F2706" s="157"/>
      <c r="G2706" s="204" t="s">
        <v>1045</v>
      </c>
      <c r="H2706" s="209" t="s">
        <v>1046</v>
      </c>
      <c r="I2706" s="241">
        <v>45646</v>
      </c>
      <c r="J2706" s="253">
        <v>0</v>
      </c>
      <c r="K2706" s="214">
        <v>-1000</v>
      </c>
      <c r="L2706" s="250">
        <f t="shared" si="42"/>
        <v>1305478.4551818159</v>
      </c>
      <c r="M2706" s="270"/>
    </row>
    <row r="2707" spans="2:13" x14ac:dyDescent="0.25">
      <c r="B2707" s="46">
        <f>SUBTOTAL(103,$C$10:C2707)</f>
        <v>2698</v>
      </c>
      <c r="C2707" s="157" t="s">
        <v>1301</v>
      </c>
      <c r="D2707" s="157" t="s">
        <v>1422</v>
      </c>
      <c r="E2707" s="157"/>
      <c r="F2707" s="157"/>
      <c r="G2707" s="204" t="s">
        <v>585</v>
      </c>
      <c r="H2707" s="209" t="s">
        <v>586</v>
      </c>
      <c r="I2707" s="241">
        <v>45646</v>
      </c>
      <c r="J2707" s="253">
        <v>0</v>
      </c>
      <c r="K2707" s="214">
        <v>-1000</v>
      </c>
      <c r="L2707" s="250">
        <f t="shared" si="42"/>
        <v>1304478.4551818159</v>
      </c>
      <c r="M2707" s="270"/>
    </row>
    <row r="2708" spans="2:13" x14ac:dyDescent="0.25">
      <c r="B2708" s="46">
        <f>SUBTOTAL(103,$C$10:C2708)</f>
        <v>2699</v>
      </c>
      <c r="C2708" s="157" t="s">
        <v>600</v>
      </c>
      <c r="D2708" s="157" t="s">
        <v>608</v>
      </c>
      <c r="E2708" s="157"/>
      <c r="F2708" s="157"/>
      <c r="G2708" s="204" t="s">
        <v>1143</v>
      </c>
      <c r="H2708" s="209" t="s">
        <v>1144</v>
      </c>
      <c r="I2708" s="241">
        <v>45646</v>
      </c>
      <c r="J2708" s="253">
        <v>0</v>
      </c>
      <c r="K2708" s="214">
        <v>-4400</v>
      </c>
      <c r="L2708" s="250">
        <f t="shared" si="42"/>
        <v>1300078.4551818159</v>
      </c>
      <c r="M2708" s="270"/>
    </row>
    <row r="2709" spans="2:13" x14ac:dyDescent="0.25">
      <c r="B2709" s="46">
        <f>SUBTOTAL(103,$C$10:C2709)</f>
        <v>2700</v>
      </c>
      <c r="C2709" s="157" t="s">
        <v>682</v>
      </c>
      <c r="D2709" s="157" t="s">
        <v>608</v>
      </c>
      <c r="E2709" s="157"/>
      <c r="F2709" s="157"/>
      <c r="G2709" s="204" t="s">
        <v>1045</v>
      </c>
      <c r="H2709" s="209" t="s">
        <v>1046</v>
      </c>
      <c r="I2709" s="241">
        <v>45646</v>
      </c>
      <c r="J2709" s="253">
        <v>0</v>
      </c>
      <c r="K2709" s="214">
        <v>-1000</v>
      </c>
      <c r="L2709" s="250">
        <f t="shared" si="42"/>
        <v>1299078.4551818159</v>
      </c>
      <c r="M2709" s="270"/>
    </row>
    <row r="2710" spans="2:13" x14ac:dyDescent="0.25">
      <c r="B2710" s="46">
        <f>SUBTOTAL(103,$C$10:C2710)</f>
        <v>2701</v>
      </c>
      <c r="C2710" s="157" t="s">
        <v>601</v>
      </c>
      <c r="D2710" s="157" t="s">
        <v>648</v>
      </c>
      <c r="E2710" s="157"/>
      <c r="F2710" s="157"/>
      <c r="G2710" s="204" t="s">
        <v>1143</v>
      </c>
      <c r="H2710" s="209" t="s">
        <v>1144</v>
      </c>
      <c r="I2710" s="241">
        <v>45646</v>
      </c>
      <c r="J2710" s="253">
        <v>0</v>
      </c>
      <c r="K2710" s="214">
        <v>-17331</v>
      </c>
      <c r="L2710" s="250">
        <f t="shared" si="42"/>
        <v>1281747.4551818159</v>
      </c>
      <c r="M2710" s="270"/>
    </row>
    <row r="2711" spans="2:13" x14ac:dyDescent="0.25">
      <c r="B2711" s="46">
        <f>SUBTOTAL(103,$C$10:C2711)</f>
        <v>2702</v>
      </c>
      <c r="C2711" s="157" t="s">
        <v>601</v>
      </c>
      <c r="D2711" s="157" t="s">
        <v>775</v>
      </c>
      <c r="E2711" s="157"/>
      <c r="F2711" s="157"/>
      <c r="G2711" s="204" t="s">
        <v>1143</v>
      </c>
      <c r="H2711" s="209" t="s">
        <v>1144</v>
      </c>
      <c r="I2711" s="241">
        <v>45646</v>
      </c>
      <c r="J2711" s="253">
        <v>0</v>
      </c>
      <c r="K2711" s="214">
        <v>-30000</v>
      </c>
      <c r="L2711" s="250">
        <f t="shared" si="42"/>
        <v>1251747.4551818159</v>
      </c>
      <c r="M2711" s="270"/>
    </row>
    <row r="2712" spans="2:13" x14ac:dyDescent="0.25">
      <c r="B2712" s="46">
        <f>SUBTOTAL(103,$C$10:C2712)</f>
        <v>2703</v>
      </c>
      <c r="C2712" s="157" t="s">
        <v>665</v>
      </c>
      <c r="D2712" s="157" t="s">
        <v>648</v>
      </c>
      <c r="E2712" s="157"/>
      <c r="F2712" s="157"/>
      <c r="G2712" s="204" t="s">
        <v>1045</v>
      </c>
      <c r="H2712" s="209" t="s">
        <v>1046</v>
      </c>
      <c r="I2712" s="241">
        <v>45646</v>
      </c>
      <c r="J2712" s="253">
        <v>0</v>
      </c>
      <c r="K2712" s="214">
        <v>-2300</v>
      </c>
      <c r="L2712" s="250">
        <f t="shared" si="42"/>
        <v>1249447.4551818159</v>
      </c>
      <c r="M2712" s="270"/>
    </row>
    <row r="2713" spans="2:13" x14ac:dyDescent="0.25">
      <c r="B2713" s="46">
        <f>SUBTOTAL(103,$C$10:C2713)</f>
        <v>2704</v>
      </c>
      <c r="C2713" s="157" t="s">
        <v>1426</v>
      </c>
      <c r="D2713" s="157" t="s">
        <v>1422</v>
      </c>
      <c r="E2713" s="157"/>
      <c r="F2713" s="157"/>
      <c r="G2713" s="204" t="s">
        <v>1045</v>
      </c>
      <c r="H2713" s="209" t="s">
        <v>1046</v>
      </c>
      <c r="I2713" s="241">
        <v>45646</v>
      </c>
      <c r="J2713" s="253">
        <v>0</v>
      </c>
      <c r="K2713" s="214">
        <v>-1000</v>
      </c>
      <c r="L2713" s="250">
        <f t="shared" si="42"/>
        <v>1248447.4551818159</v>
      </c>
      <c r="M2713" s="270"/>
    </row>
    <row r="2714" spans="2:13" x14ac:dyDescent="0.25">
      <c r="B2714" s="46">
        <f>SUBTOTAL(103,$C$10:C2714)</f>
        <v>2705</v>
      </c>
      <c r="C2714" s="157" t="s">
        <v>732</v>
      </c>
      <c r="D2714" s="157" t="s">
        <v>738</v>
      </c>
      <c r="E2714" s="157"/>
      <c r="F2714" s="157"/>
      <c r="G2714" s="204" t="s">
        <v>619</v>
      </c>
      <c r="H2714" s="209" t="s">
        <v>621</v>
      </c>
      <c r="I2714" s="241">
        <v>45646</v>
      </c>
      <c r="J2714" s="253">
        <v>0</v>
      </c>
      <c r="K2714" s="214">
        <v>-250</v>
      </c>
      <c r="L2714" s="250">
        <f t="shared" si="42"/>
        <v>1248197.4551818159</v>
      </c>
      <c r="M2714" s="270"/>
    </row>
    <row r="2715" spans="2:13" x14ac:dyDescent="0.25">
      <c r="B2715" s="46">
        <f>SUBTOTAL(103,$C$10:C2715)</f>
        <v>2706</v>
      </c>
      <c r="C2715" s="157" t="s">
        <v>1151</v>
      </c>
      <c r="D2715" s="157" t="s">
        <v>607</v>
      </c>
      <c r="E2715" s="157"/>
      <c r="F2715" s="157"/>
      <c r="G2715" s="204" t="s">
        <v>583</v>
      </c>
      <c r="H2715" s="209" t="s">
        <v>584</v>
      </c>
      <c r="I2715" s="241">
        <v>45646</v>
      </c>
      <c r="J2715" s="253">
        <v>0</v>
      </c>
      <c r="K2715" s="214">
        <v>-3918.2275</v>
      </c>
      <c r="L2715" s="250">
        <f t="shared" si="42"/>
        <v>1244279.2276818159</v>
      </c>
      <c r="M2715" s="270"/>
    </row>
    <row r="2716" spans="2:13" x14ac:dyDescent="0.25">
      <c r="B2716" s="46">
        <f>SUBTOTAL(103,$C$10:C2716)</f>
        <v>2707</v>
      </c>
      <c r="C2716" s="157" t="s">
        <v>1151</v>
      </c>
      <c r="D2716" s="157" t="s">
        <v>1422</v>
      </c>
      <c r="E2716" s="157"/>
      <c r="F2716" s="157"/>
      <c r="G2716" s="204" t="s">
        <v>585</v>
      </c>
      <c r="H2716" s="209" t="s">
        <v>586</v>
      </c>
      <c r="I2716" s="241">
        <v>45646</v>
      </c>
      <c r="J2716" s="253">
        <v>0</v>
      </c>
      <c r="K2716" s="214">
        <v>-1000</v>
      </c>
      <c r="L2716" s="250">
        <f t="shared" si="42"/>
        <v>1243279.2276818159</v>
      </c>
      <c r="M2716" s="270"/>
    </row>
    <row r="2717" spans="2:13" x14ac:dyDescent="0.25">
      <c r="B2717" s="46">
        <f>SUBTOTAL(103,$C$10:C2717)</f>
        <v>2708</v>
      </c>
      <c r="C2717" s="157" t="s">
        <v>683</v>
      </c>
      <c r="D2717" s="157" t="s">
        <v>608</v>
      </c>
      <c r="E2717" s="157"/>
      <c r="F2717" s="157"/>
      <c r="G2717" s="204" t="s">
        <v>1143</v>
      </c>
      <c r="H2717" s="209" t="s">
        <v>1144</v>
      </c>
      <c r="I2717" s="241">
        <v>45646</v>
      </c>
      <c r="J2717" s="253">
        <v>0</v>
      </c>
      <c r="K2717" s="214">
        <v>-4000</v>
      </c>
      <c r="L2717" s="250">
        <f t="shared" si="42"/>
        <v>1239279.2276818159</v>
      </c>
      <c r="M2717" s="270"/>
    </row>
    <row r="2718" spans="2:13" x14ac:dyDescent="0.25">
      <c r="B2718" s="46">
        <f>SUBTOTAL(103,$C$10:C2718)</f>
        <v>2709</v>
      </c>
      <c r="C2718" s="157" t="s">
        <v>603</v>
      </c>
      <c r="D2718" s="157" t="s">
        <v>738</v>
      </c>
      <c r="E2718" s="157"/>
      <c r="F2718" s="157"/>
      <c r="G2718" s="204" t="s">
        <v>619</v>
      </c>
      <c r="H2718" s="209" t="s">
        <v>621</v>
      </c>
      <c r="I2718" s="241">
        <v>45646</v>
      </c>
      <c r="J2718" s="253">
        <v>0</v>
      </c>
      <c r="K2718" s="214">
        <v>-500</v>
      </c>
      <c r="L2718" s="250">
        <f t="shared" si="42"/>
        <v>1238779.2276818159</v>
      </c>
      <c r="M2718" s="270"/>
    </row>
    <row r="2719" spans="2:13" x14ac:dyDescent="0.25">
      <c r="B2719" s="46">
        <f>SUBTOTAL(103,$C$10:C2719)</f>
        <v>2710</v>
      </c>
      <c r="C2719" s="157" t="s">
        <v>605</v>
      </c>
      <c r="D2719" s="157" t="s">
        <v>608</v>
      </c>
      <c r="E2719" s="157"/>
      <c r="F2719" s="157"/>
      <c r="G2719" s="204" t="s">
        <v>585</v>
      </c>
      <c r="H2719" s="209" t="s">
        <v>586</v>
      </c>
      <c r="I2719" s="241">
        <v>45646</v>
      </c>
      <c r="J2719" s="253">
        <v>0</v>
      </c>
      <c r="K2719" s="214">
        <v>-2300</v>
      </c>
      <c r="L2719" s="250">
        <f t="shared" si="42"/>
        <v>1236479.2276818159</v>
      </c>
      <c r="M2719" s="270"/>
    </row>
    <row r="2720" spans="2:13" x14ac:dyDescent="0.25">
      <c r="B2720" s="46">
        <f>SUBTOTAL(103,$C$10:C2720)</f>
        <v>2711</v>
      </c>
      <c r="C2720" s="157" t="s">
        <v>1355</v>
      </c>
      <c r="D2720" s="157" t="s">
        <v>607</v>
      </c>
      <c r="E2720" s="157"/>
      <c r="F2720" s="157"/>
      <c r="G2720" s="204" t="s">
        <v>579</v>
      </c>
      <c r="H2720" s="209" t="s">
        <v>622</v>
      </c>
      <c r="I2720" s="241">
        <v>45646</v>
      </c>
      <c r="J2720" s="253">
        <v>0</v>
      </c>
      <c r="K2720" s="214">
        <v>-14116.593000000001</v>
      </c>
      <c r="L2720" s="250">
        <f t="shared" si="42"/>
        <v>1222362.6346818157</v>
      </c>
      <c r="M2720" s="270"/>
    </row>
    <row r="2721" spans="2:13" x14ac:dyDescent="0.25">
      <c r="B2721" s="46">
        <f>SUBTOTAL(103,$C$10:C2721)</f>
        <v>2712</v>
      </c>
      <c r="C2721" s="157" t="s">
        <v>1165</v>
      </c>
      <c r="D2721" s="157" t="s">
        <v>738</v>
      </c>
      <c r="E2721" s="157"/>
      <c r="F2721" s="157"/>
      <c r="G2721" s="204" t="s">
        <v>1043</v>
      </c>
      <c r="H2721" s="209" t="s">
        <v>1044</v>
      </c>
      <c r="I2721" s="241">
        <v>45646</v>
      </c>
      <c r="J2721" s="253">
        <v>0</v>
      </c>
      <c r="K2721" s="214">
        <v>-500</v>
      </c>
      <c r="L2721" s="250">
        <f t="shared" si="42"/>
        <v>1221862.6346818157</v>
      </c>
      <c r="M2721" s="270"/>
    </row>
    <row r="2722" spans="2:13" x14ac:dyDescent="0.25">
      <c r="B2722" s="46">
        <f>SUBTOTAL(103,$C$10:C2722)</f>
        <v>2713</v>
      </c>
      <c r="C2722" s="157" t="s">
        <v>1427</v>
      </c>
      <c r="D2722" s="157" t="s">
        <v>1422</v>
      </c>
      <c r="E2722" s="157"/>
      <c r="F2722" s="157"/>
      <c r="G2722" s="204" t="s">
        <v>1045</v>
      </c>
      <c r="H2722" s="209" t="s">
        <v>1046</v>
      </c>
      <c r="I2722" s="241">
        <v>45646</v>
      </c>
      <c r="J2722" s="253">
        <v>0</v>
      </c>
      <c r="K2722" s="214">
        <v>-1000</v>
      </c>
      <c r="L2722" s="250">
        <f t="shared" si="42"/>
        <v>1220862.6346818157</v>
      </c>
      <c r="M2722" s="270"/>
    </row>
    <row r="2723" spans="2:13" x14ac:dyDescent="0.25">
      <c r="B2723" s="46">
        <f>SUBTOTAL(103,$C$10:C2723)</f>
        <v>2714</v>
      </c>
      <c r="C2723" s="157" t="s">
        <v>1266</v>
      </c>
      <c r="D2723" s="157" t="s">
        <v>738</v>
      </c>
      <c r="E2723" s="157"/>
      <c r="F2723" s="157"/>
      <c r="G2723" s="204" t="s">
        <v>1043</v>
      </c>
      <c r="H2723" s="209" t="s">
        <v>1044</v>
      </c>
      <c r="I2723" s="241">
        <v>45667</v>
      </c>
      <c r="J2723" s="253">
        <v>0</v>
      </c>
      <c r="K2723" s="214">
        <v>-1000</v>
      </c>
      <c r="L2723" s="250">
        <f t="shared" si="42"/>
        <v>1219862.6346818157</v>
      </c>
      <c r="M2723" s="270"/>
    </row>
    <row r="2724" spans="2:13" x14ac:dyDescent="0.25">
      <c r="B2724" s="46">
        <f>SUBTOTAL(103,$C$10:C2724)</f>
        <v>2715</v>
      </c>
      <c r="C2724" s="157" t="s">
        <v>736</v>
      </c>
      <c r="D2724" s="157" t="s">
        <v>738</v>
      </c>
      <c r="E2724" s="157"/>
      <c r="F2724" s="157"/>
      <c r="G2724" s="204" t="s">
        <v>619</v>
      </c>
      <c r="H2724" s="209" t="s">
        <v>621</v>
      </c>
      <c r="I2724" s="241">
        <v>45667</v>
      </c>
      <c r="J2724" s="253">
        <v>0</v>
      </c>
      <c r="K2724" s="214">
        <v>-1250</v>
      </c>
      <c r="L2724" s="250">
        <f t="shared" si="42"/>
        <v>1218612.6346818157</v>
      </c>
      <c r="M2724" s="270"/>
    </row>
    <row r="2725" spans="2:13" x14ac:dyDescent="0.25">
      <c r="B2725" s="46">
        <f>SUBTOTAL(103,$C$10:C2725)</f>
        <v>2716</v>
      </c>
      <c r="C2725" s="157" t="s">
        <v>625</v>
      </c>
      <c r="D2725" s="157" t="s">
        <v>608</v>
      </c>
      <c r="E2725" s="157"/>
      <c r="F2725" s="157"/>
      <c r="G2725" s="204" t="s">
        <v>641</v>
      </c>
      <c r="H2725" s="209" t="s">
        <v>642</v>
      </c>
      <c r="I2725" s="241">
        <v>45667</v>
      </c>
      <c r="J2725" s="253">
        <v>0</v>
      </c>
      <c r="K2725" s="214">
        <v>-6100</v>
      </c>
      <c r="L2725" s="250">
        <f t="shared" si="42"/>
        <v>1212512.6346818157</v>
      </c>
      <c r="M2725" s="270"/>
    </row>
    <row r="2726" spans="2:13" x14ac:dyDescent="0.25">
      <c r="B2726" s="46">
        <f>SUBTOTAL(103,$C$10:C2726)</f>
        <v>2717</v>
      </c>
      <c r="C2726" s="157" t="s">
        <v>625</v>
      </c>
      <c r="D2726" s="157" t="s">
        <v>608</v>
      </c>
      <c r="E2726" s="157"/>
      <c r="F2726" s="157"/>
      <c r="G2726" s="204" t="s">
        <v>641</v>
      </c>
      <c r="H2726" s="209" t="s">
        <v>642</v>
      </c>
      <c r="I2726" s="241">
        <v>45667</v>
      </c>
      <c r="J2726" s="253">
        <v>0</v>
      </c>
      <c r="K2726" s="214">
        <v>-25930</v>
      </c>
      <c r="L2726" s="250">
        <f t="shared" si="42"/>
        <v>1186582.6346818157</v>
      </c>
      <c r="M2726" s="270"/>
    </row>
    <row r="2727" spans="2:13" x14ac:dyDescent="0.25">
      <c r="B2727" s="46">
        <f>SUBTOTAL(103,$C$10:C2727)</f>
        <v>2718</v>
      </c>
      <c r="C2727" s="157" t="s">
        <v>1421</v>
      </c>
      <c r="D2727" s="157" t="s">
        <v>608</v>
      </c>
      <c r="E2727" s="157"/>
      <c r="F2727" s="157"/>
      <c r="G2727" s="204" t="s">
        <v>1187</v>
      </c>
      <c r="H2727" s="209" t="s">
        <v>1188</v>
      </c>
      <c r="I2727" s="241">
        <v>45667</v>
      </c>
      <c r="J2727" s="253">
        <v>0</v>
      </c>
      <c r="K2727" s="214">
        <v>-10600</v>
      </c>
      <c r="L2727" s="250">
        <f t="shared" si="42"/>
        <v>1175982.6346818157</v>
      </c>
      <c r="M2727" s="270"/>
    </row>
    <row r="2728" spans="2:13" x14ac:dyDescent="0.25">
      <c r="B2728" s="46">
        <f>SUBTOTAL(103,$C$10:C2728)</f>
        <v>2719</v>
      </c>
      <c r="C2728" s="157" t="s">
        <v>1421</v>
      </c>
      <c r="D2728" s="157" t="s">
        <v>608</v>
      </c>
      <c r="E2728" s="157"/>
      <c r="F2728" s="157"/>
      <c r="G2728" s="204" t="s">
        <v>1187</v>
      </c>
      <c r="H2728" s="209" t="s">
        <v>1188</v>
      </c>
      <c r="I2728" s="241">
        <v>45667</v>
      </c>
      <c r="J2728" s="253">
        <v>0</v>
      </c>
      <c r="K2728" s="214">
        <v>-8400</v>
      </c>
      <c r="L2728" s="250">
        <f t="shared" si="42"/>
        <v>1167582.6346818157</v>
      </c>
      <c r="M2728" s="270"/>
    </row>
    <row r="2729" spans="2:13" x14ac:dyDescent="0.25">
      <c r="B2729" s="46">
        <f>SUBTOTAL(103,$C$10:C2729)</f>
        <v>2720</v>
      </c>
      <c r="C2729" s="157" t="s">
        <v>1423</v>
      </c>
      <c r="D2729" s="157" t="s">
        <v>608</v>
      </c>
      <c r="E2729" s="157"/>
      <c r="F2729" s="157"/>
      <c r="G2729" s="204" t="s">
        <v>1045</v>
      </c>
      <c r="H2729" s="209" t="s">
        <v>1046</v>
      </c>
      <c r="I2729" s="241">
        <v>45667</v>
      </c>
      <c r="J2729" s="253">
        <v>0</v>
      </c>
      <c r="K2729" s="214">
        <v>-11900</v>
      </c>
      <c r="L2729" s="250">
        <f t="shared" si="42"/>
        <v>1155682.6346818157</v>
      </c>
      <c r="M2729" s="270"/>
    </row>
    <row r="2730" spans="2:13" x14ac:dyDescent="0.25">
      <c r="B2730" s="46">
        <f>SUBTOTAL(103,$C$10:C2730)</f>
        <v>2721</v>
      </c>
      <c r="C2730" s="157" t="s">
        <v>1423</v>
      </c>
      <c r="D2730" s="157" t="s">
        <v>608</v>
      </c>
      <c r="E2730" s="157"/>
      <c r="F2730" s="157"/>
      <c r="G2730" s="204" t="s">
        <v>1045</v>
      </c>
      <c r="H2730" s="209" t="s">
        <v>1046</v>
      </c>
      <c r="I2730" s="241">
        <v>45667</v>
      </c>
      <c r="J2730" s="253">
        <v>0</v>
      </c>
      <c r="K2730" s="214">
        <v>-11900</v>
      </c>
      <c r="L2730" s="250">
        <f t="shared" si="42"/>
        <v>1143782.6346818157</v>
      </c>
      <c r="M2730" s="270"/>
    </row>
    <row r="2731" spans="2:13" x14ac:dyDescent="0.25">
      <c r="B2731" s="46">
        <f>SUBTOTAL(103,$C$10:C2731)</f>
        <v>2722</v>
      </c>
      <c r="C2731" s="157" t="s">
        <v>598</v>
      </c>
      <c r="D2731" s="157" t="s">
        <v>608</v>
      </c>
      <c r="E2731" s="157"/>
      <c r="F2731" s="157"/>
      <c r="G2731" s="204" t="s">
        <v>1187</v>
      </c>
      <c r="H2731" s="209" t="s">
        <v>1188</v>
      </c>
      <c r="I2731" s="241">
        <v>45667</v>
      </c>
      <c r="J2731" s="253">
        <v>0</v>
      </c>
      <c r="K2731" s="214">
        <v>-6300</v>
      </c>
      <c r="L2731" s="250">
        <f t="shared" si="42"/>
        <v>1137482.6346818157</v>
      </c>
      <c r="M2731" s="270"/>
    </row>
    <row r="2732" spans="2:13" x14ac:dyDescent="0.25">
      <c r="B2732" s="46">
        <f>SUBTOTAL(103,$C$10:C2732)</f>
        <v>2723</v>
      </c>
      <c r="C2732" s="157" t="s">
        <v>598</v>
      </c>
      <c r="D2732" s="157" t="s">
        <v>607</v>
      </c>
      <c r="E2732" s="157"/>
      <c r="F2732" s="157"/>
      <c r="G2732" s="204" t="s">
        <v>581</v>
      </c>
      <c r="H2732" s="209" t="s">
        <v>620</v>
      </c>
      <c r="I2732" s="241">
        <v>45667</v>
      </c>
      <c r="J2732" s="253">
        <v>0</v>
      </c>
      <c r="K2732" s="214">
        <v>-15000</v>
      </c>
      <c r="L2732" s="250">
        <f t="shared" si="42"/>
        <v>1122482.6346818157</v>
      </c>
      <c r="M2732" s="270"/>
    </row>
    <row r="2733" spans="2:13" x14ac:dyDescent="0.25">
      <c r="B2733" s="46">
        <f>SUBTOTAL(103,$C$10:C2733)</f>
        <v>2724</v>
      </c>
      <c r="C2733" s="157" t="s">
        <v>598</v>
      </c>
      <c r="D2733" s="157" t="s">
        <v>607</v>
      </c>
      <c r="E2733" s="157"/>
      <c r="F2733" s="157"/>
      <c r="G2733" s="204" t="s">
        <v>579</v>
      </c>
      <c r="H2733" s="209" t="s">
        <v>622</v>
      </c>
      <c r="I2733" s="241">
        <v>45667</v>
      </c>
      <c r="J2733" s="253">
        <v>0</v>
      </c>
      <c r="K2733" s="214">
        <v>-3333.3333333333335</v>
      </c>
      <c r="L2733" s="250">
        <f t="shared" si="42"/>
        <v>1119149.3013484825</v>
      </c>
      <c r="M2733" s="270"/>
    </row>
    <row r="2734" spans="2:13" x14ac:dyDescent="0.25">
      <c r="B2734" s="46">
        <f>SUBTOTAL(103,$C$10:C2734)</f>
        <v>2725</v>
      </c>
      <c r="C2734" s="157" t="s">
        <v>598</v>
      </c>
      <c r="D2734" s="157" t="s">
        <v>607</v>
      </c>
      <c r="E2734" s="157"/>
      <c r="F2734" s="157"/>
      <c r="G2734" s="204" t="s">
        <v>746</v>
      </c>
      <c r="H2734" s="209" t="s">
        <v>747</v>
      </c>
      <c r="I2734" s="241">
        <v>45667</v>
      </c>
      <c r="J2734" s="253">
        <v>0</v>
      </c>
      <c r="K2734" s="214">
        <v>-3333.3333333333335</v>
      </c>
      <c r="L2734" s="250">
        <f t="shared" si="42"/>
        <v>1115815.9680151492</v>
      </c>
      <c r="M2734" s="270"/>
    </row>
    <row r="2735" spans="2:13" x14ac:dyDescent="0.25">
      <c r="B2735" s="46">
        <f>SUBTOTAL(103,$C$10:C2735)</f>
        <v>2726</v>
      </c>
      <c r="C2735" s="157" t="s">
        <v>598</v>
      </c>
      <c r="D2735" s="157" t="s">
        <v>607</v>
      </c>
      <c r="E2735" s="157"/>
      <c r="F2735" s="157"/>
      <c r="G2735" s="204" t="s">
        <v>1043</v>
      </c>
      <c r="H2735" s="209" t="s">
        <v>1044</v>
      </c>
      <c r="I2735" s="241">
        <v>45667</v>
      </c>
      <c r="J2735" s="253">
        <v>0</v>
      </c>
      <c r="K2735" s="214">
        <v>-3333.3333333333335</v>
      </c>
      <c r="L2735" s="250">
        <f t="shared" si="42"/>
        <v>1112482.634681816</v>
      </c>
      <c r="M2735" s="270"/>
    </row>
    <row r="2736" spans="2:13" x14ac:dyDescent="0.25">
      <c r="B2736" s="46">
        <f>SUBTOTAL(103,$C$10:C2736)</f>
        <v>2727</v>
      </c>
      <c r="C2736" s="157" t="s">
        <v>598</v>
      </c>
      <c r="D2736" s="157" t="s">
        <v>738</v>
      </c>
      <c r="E2736" s="157"/>
      <c r="F2736" s="157"/>
      <c r="G2736" s="204" t="s">
        <v>1043</v>
      </c>
      <c r="H2736" s="209" t="s">
        <v>1044</v>
      </c>
      <c r="I2736" s="241">
        <v>45667</v>
      </c>
      <c r="J2736" s="253">
        <v>0</v>
      </c>
      <c r="K2736" s="214">
        <v>-1000</v>
      </c>
      <c r="L2736" s="250">
        <f t="shared" si="42"/>
        <v>1111482.634681816</v>
      </c>
      <c r="M2736" s="270"/>
    </row>
    <row r="2737" spans="2:13" x14ac:dyDescent="0.25">
      <c r="B2737" s="46">
        <f>SUBTOTAL(103,$C$10:C2737)</f>
        <v>2728</v>
      </c>
      <c r="C2737" s="157" t="s">
        <v>598</v>
      </c>
      <c r="D2737" s="157" t="s">
        <v>608</v>
      </c>
      <c r="E2737" s="157"/>
      <c r="F2737" s="157"/>
      <c r="G2737" s="204" t="s">
        <v>1187</v>
      </c>
      <c r="H2737" s="209" t="s">
        <v>1188</v>
      </c>
      <c r="I2737" s="241">
        <v>45667</v>
      </c>
      <c r="J2737" s="253">
        <v>0</v>
      </c>
      <c r="K2737" s="214">
        <v>-6300</v>
      </c>
      <c r="L2737" s="250">
        <f t="shared" si="42"/>
        <v>1105182.634681816</v>
      </c>
      <c r="M2737" s="270"/>
    </row>
    <row r="2738" spans="2:13" x14ac:dyDescent="0.25">
      <c r="B2738" s="46">
        <f>SUBTOTAL(103,$C$10:C2738)</f>
        <v>2729</v>
      </c>
      <c r="C2738" s="157" t="s">
        <v>596</v>
      </c>
      <c r="D2738" s="157" t="s">
        <v>608</v>
      </c>
      <c r="E2738" s="157"/>
      <c r="F2738" s="157"/>
      <c r="G2738" s="204" t="s">
        <v>581</v>
      </c>
      <c r="H2738" s="209" t="s">
        <v>620</v>
      </c>
      <c r="I2738" s="241">
        <v>45667</v>
      </c>
      <c r="J2738" s="253">
        <v>0</v>
      </c>
      <c r="K2738" s="214">
        <v>-77000</v>
      </c>
      <c r="L2738" s="250">
        <f t="shared" si="42"/>
        <v>1028182.634681816</v>
      </c>
      <c r="M2738" s="270"/>
    </row>
    <row r="2739" spans="2:13" x14ac:dyDescent="0.25">
      <c r="B2739" s="46">
        <f>SUBTOTAL(103,$C$10:C2739)</f>
        <v>2730</v>
      </c>
      <c r="C2739" s="157" t="s">
        <v>598</v>
      </c>
      <c r="D2739" s="157" t="s">
        <v>608</v>
      </c>
      <c r="E2739" s="157"/>
      <c r="F2739" s="157"/>
      <c r="G2739" s="204" t="s">
        <v>581</v>
      </c>
      <c r="H2739" s="209" t="s">
        <v>620</v>
      </c>
      <c r="I2739" s="241">
        <v>45667</v>
      </c>
      <c r="J2739" s="253">
        <v>0</v>
      </c>
      <c r="K2739" s="214">
        <v>-35000</v>
      </c>
      <c r="L2739" s="250">
        <f t="shared" si="42"/>
        <v>993182.63468181598</v>
      </c>
      <c r="M2739" s="270"/>
    </row>
    <row r="2740" spans="2:13" x14ac:dyDescent="0.25">
      <c r="B2740" s="46">
        <f>SUBTOTAL(103,$C$10:C2740)</f>
        <v>2731</v>
      </c>
      <c r="C2740" s="157" t="s">
        <v>597</v>
      </c>
      <c r="D2740" s="157" t="s">
        <v>608</v>
      </c>
      <c r="E2740" s="157"/>
      <c r="F2740" s="157"/>
      <c r="G2740" s="204" t="s">
        <v>581</v>
      </c>
      <c r="H2740" s="209" t="s">
        <v>620</v>
      </c>
      <c r="I2740" s="241">
        <v>45667</v>
      </c>
      <c r="J2740" s="253">
        <v>0</v>
      </c>
      <c r="K2740" s="214">
        <v>-63000</v>
      </c>
      <c r="L2740" s="250">
        <f t="shared" si="42"/>
        <v>930182.63468181598</v>
      </c>
      <c r="M2740" s="270"/>
    </row>
    <row r="2741" spans="2:13" x14ac:dyDescent="0.25">
      <c r="B2741" s="46">
        <f>SUBTOTAL(103,$C$10:C2741)</f>
        <v>2732</v>
      </c>
      <c r="C2741" s="157" t="s">
        <v>596</v>
      </c>
      <c r="D2741" s="157" t="s">
        <v>918</v>
      </c>
      <c r="E2741" s="157"/>
      <c r="F2741" s="157"/>
      <c r="G2741" s="204" t="s">
        <v>581</v>
      </c>
      <c r="H2741" s="209" t="s">
        <v>620</v>
      </c>
      <c r="I2741" s="241">
        <v>45667</v>
      </c>
      <c r="J2741" s="253">
        <v>0</v>
      </c>
      <c r="K2741" s="214">
        <v>-49054.787272727262</v>
      </c>
      <c r="L2741" s="250">
        <f t="shared" si="42"/>
        <v>881127.84740908875</v>
      </c>
      <c r="M2741" s="270"/>
    </row>
    <row r="2742" spans="2:13" x14ac:dyDescent="0.25">
      <c r="B2742" s="46">
        <f>SUBTOTAL(103,$C$10:C2742)</f>
        <v>2733</v>
      </c>
      <c r="C2742" s="157" t="s">
        <v>598</v>
      </c>
      <c r="D2742" s="157" t="s">
        <v>918</v>
      </c>
      <c r="E2742" s="157"/>
      <c r="F2742" s="157"/>
      <c r="G2742" s="204" t="s">
        <v>581</v>
      </c>
      <c r="H2742" s="209" t="s">
        <v>620</v>
      </c>
      <c r="I2742" s="241">
        <v>45667</v>
      </c>
      <c r="J2742" s="253">
        <v>0</v>
      </c>
      <c r="K2742" s="214">
        <v>-24555.340909090912</v>
      </c>
      <c r="L2742" s="250">
        <f t="shared" si="42"/>
        <v>856572.50649999781</v>
      </c>
      <c r="M2742" s="270"/>
    </row>
    <row r="2743" spans="2:13" x14ac:dyDescent="0.25">
      <c r="B2743" s="46">
        <f>SUBTOTAL(103,$C$10:C2743)</f>
        <v>2734</v>
      </c>
      <c r="C2743" s="157" t="s">
        <v>597</v>
      </c>
      <c r="D2743" s="157" t="s">
        <v>918</v>
      </c>
      <c r="E2743" s="157"/>
      <c r="F2743" s="157"/>
      <c r="G2743" s="204" t="s">
        <v>581</v>
      </c>
      <c r="H2743" s="209" t="s">
        <v>620</v>
      </c>
      <c r="I2743" s="241">
        <v>45667</v>
      </c>
      <c r="J2743" s="253">
        <v>0</v>
      </c>
      <c r="K2743" s="214">
        <v>-50799.557272727267</v>
      </c>
      <c r="L2743" s="250">
        <f t="shared" si="42"/>
        <v>805772.94922727055</v>
      </c>
      <c r="M2743" s="270"/>
    </row>
    <row r="2744" spans="2:13" x14ac:dyDescent="0.25">
      <c r="B2744" s="46">
        <f>SUBTOTAL(103,$C$10:C2744)</f>
        <v>2735</v>
      </c>
      <c r="C2744" s="157" t="s">
        <v>1428</v>
      </c>
      <c r="D2744" s="157" t="s">
        <v>918</v>
      </c>
      <c r="E2744" s="157"/>
      <c r="F2744" s="157"/>
      <c r="G2744" s="204" t="s">
        <v>581</v>
      </c>
      <c r="H2744" s="209" t="s">
        <v>620</v>
      </c>
      <c r="I2744" s="241">
        <v>45667</v>
      </c>
      <c r="J2744" s="253">
        <v>0</v>
      </c>
      <c r="K2744" s="214">
        <v>-5181.818181818182</v>
      </c>
      <c r="L2744" s="250">
        <f t="shared" si="42"/>
        <v>800591.13104545232</v>
      </c>
      <c r="M2744" s="270"/>
    </row>
    <row r="2745" spans="2:13" x14ac:dyDescent="0.25">
      <c r="B2745" s="46">
        <f>SUBTOTAL(103,$C$10:C2745)</f>
        <v>2736</v>
      </c>
      <c r="C2745" s="157" t="s">
        <v>692</v>
      </c>
      <c r="D2745" s="157" t="s">
        <v>918</v>
      </c>
      <c r="E2745" s="157"/>
      <c r="F2745" s="157"/>
      <c r="G2745" s="204" t="s">
        <v>581</v>
      </c>
      <c r="H2745" s="209" t="s">
        <v>620</v>
      </c>
      <c r="I2745" s="241">
        <v>45667</v>
      </c>
      <c r="J2745" s="253">
        <v>0</v>
      </c>
      <c r="K2745" s="214">
        <v>-10363.636363636364</v>
      </c>
      <c r="L2745" s="250">
        <f t="shared" si="42"/>
        <v>790227.49468181597</v>
      </c>
      <c r="M2745" s="270"/>
    </row>
    <row r="2746" spans="2:13" x14ac:dyDescent="0.25">
      <c r="B2746" s="46">
        <f>SUBTOTAL(103,$C$10:C2746)</f>
        <v>2737</v>
      </c>
      <c r="C2746" s="157" t="s">
        <v>596</v>
      </c>
      <c r="D2746" s="157" t="s">
        <v>608</v>
      </c>
      <c r="E2746" s="157"/>
      <c r="F2746" s="157"/>
      <c r="G2746" s="204" t="s">
        <v>746</v>
      </c>
      <c r="H2746" s="209" t="s">
        <v>747</v>
      </c>
      <c r="I2746" s="241">
        <v>45667</v>
      </c>
      <c r="J2746" s="253">
        <v>0</v>
      </c>
      <c r="K2746" s="214">
        <v>-33600</v>
      </c>
      <c r="L2746" s="250">
        <f t="shared" si="42"/>
        <v>756627.49468181597</v>
      </c>
      <c r="M2746" s="270"/>
    </row>
    <row r="2747" spans="2:13" x14ac:dyDescent="0.25">
      <c r="B2747" s="46">
        <f>SUBTOTAL(103,$C$10:C2747)</f>
        <v>2738</v>
      </c>
      <c r="C2747" s="157" t="s">
        <v>692</v>
      </c>
      <c r="D2747" s="157" t="s">
        <v>608</v>
      </c>
      <c r="E2747" s="157"/>
      <c r="F2747" s="157"/>
      <c r="G2747" s="204" t="s">
        <v>746</v>
      </c>
      <c r="H2747" s="209" t="s">
        <v>747</v>
      </c>
      <c r="I2747" s="241">
        <v>45667</v>
      </c>
      <c r="J2747" s="253">
        <v>0</v>
      </c>
      <c r="K2747" s="214">
        <v>-8400</v>
      </c>
      <c r="L2747" s="250">
        <f t="shared" si="42"/>
        <v>748227.49468181597</v>
      </c>
      <c r="M2747" s="270"/>
    </row>
    <row r="2748" spans="2:13" x14ac:dyDescent="0.25">
      <c r="B2748" s="46">
        <f>SUBTOTAL(103,$C$10:C2748)</f>
        <v>2739</v>
      </c>
      <c r="C2748" s="157" t="s">
        <v>692</v>
      </c>
      <c r="D2748" s="157" t="s">
        <v>1429</v>
      </c>
      <c r="E2748" s="157"/>
      <c r="F2748" s="157"/>
      <c r="G2748" s="204" t="s">
        <v>591</v>
      </c>
      <c r="H2748" s="209" t="s">
        <v>592</v>
      </c>
      <c r="I2748" s="241">
        <v>45667</v>
      </c>
      <c r="J2748" s="253">
        <v>0</v>
      </c>
      <c r="K2748" s="214">
        <v>-6000</v>
      </c>
      <c r="L2748" s="250">
        <f t="shared" si="42"/>
        <v>742227.49468181597</v>
      </c>
      <c r="M2748" s="270"/>
    </row>
    <row r="2749" spans="2:13" x14ac:dyDescent="0.25">
      <c r="B2749" s="46">
        <f>SUBTOTAL(103,$C$10:C2749)</f>
        <v>2740</v>
      </c>
      <c r="C2749" s="157" t="s">
        <v>1286</v>
      </c>
      <c r="D2749" s="157" t="s">
        <v>1429</v>
      </c>
      <c r="E2749" s="157"/>
      <c r="F2749" s="157"/>
      <c r="G2749" s="204" t="s">
        <v>591</v>
      </c>
      <c r="H2749" s="209" t="s">
        <v>592</v>
      </c>
      <c r="I2749" s="241">
        <v>45667</v>
      </c>
      <c r="J2749" s="253">
        <v>0</v>
      </c>
      <c r="K2749" s="214">
        <v>-10000</v>
      </c>
      <c r="L2749" s="250">
        <f t="shared" si="42"/>
        <v>732227.49468181597</v>
      </c>
      <c r="M2749" s="270"/>
    </row>
    <row r="2750" spans="2:13" x14ac:dyDescent="0.25">
      <c r="B2750" s="46">
        <f>SUBTOTAL(103,$C$10:C2750)</f>
        <v>2741</v>
      </c>
      <c r="C2750" s="157" t="s">
        <v>598</v>
      </c>
      <c r="D2750" s="157" t="s">
        <v>608</v>
      </c>
      <c r="E2750" s="157"/>
      <c r="F2750" s="157"/>
      <c r="G2750" s="204" t="s">
        <v>746</v>
      </c>
      <c r="H2750" s="209" t="s">
        <v>747</v>
      </c>
      <c r="I2750" s="241">
        <v>45667</v>
      </c>
      <c r="J2750" s="253">
        <v>0</v>
      </c>
      <c r="K2750" s="214">
        <v>-100800</v>
      </c>
      <c r="L2750" s="250">
        <f t="shared" si="42"/>
        <v>631427.49468181597</v>
      </c>
      <c r="M2750" s="270"/>
    </row>
    <row r="2751" spans="2:13" x14ac:dyDescent="0.25">
      <c r="B2751" s="46">
        <f>SUBTOTAL(103,$C$10:C2751)</f>
        <v>2742</v>
      </c>
      <c r="C2751" s="157" t="s">
        <v>693</v>
      </c>
      <c r="D2751" s="157" t="s">
        <v>608</v>
      </c>
      <c r="E2751" s="157"/>
      <c r="F2751" s="157"/>
      <c r="G2751" s="204" t="s">
        <v>746</v>
      </c>
      <c r="H2751" s="209" t="s">
        <v>747</v>
      </c>
      <c r="I2751" s="241">
        <v>45667</v>
      </c>
      <c r="J2751" s="253">
        <v>0</v>
      </c>
      <c r="K2751" s="214">
        <v>-8400</v>
      </c>
      <c r="L2751" s="250">
        <f t="shared" si="42"/>
        <v>623027.49468181597</v>
      </c>
      <c r="M2751" s="270"/>
    </row>
    <row r="2752" spans="2:13" x14ac:dyDescent="0.25">
      <c r="B2752" s="46">
        <f>SUBTOTAL(103,$C$10:C2752)</f>
        <v>2743</v>
      </c>
      <c r="C2752" s="157" t="s">
        <v>678</v>
      </c>
      <c r="D2752" s="157" t="s">
        <v>703</v>
      </c>
      <c r="E2752" s="157"/>
      <c r="F2752" s="157"/>
      <c r="G2752" s="204" t="s">
        <v>641</v>
      </c>
      <c r="H2752" s="209" t="s">
        <v>642</v>
      </c>
      <c r="I2752" s="241">
        <v>45667</v>
      </c>
      <c r="J2752" s="253">
        <v>0</v>
      </c>
      <c r="K2752" s="214">
        <v>-30000</v>
      </c>
      <c r="L2752" s="250">
        <f t="shared" si="42"/>
        <v>593027.49468181597</v>
      </c>
      <c r="M2752" s="270"/>
    </row>
    <row r="2753" spans="2:13" x14ac:dyDescent="0.25">
      <c r="B2753" s="46">
        <f>SUBTOTAL(103,$C$10:C2753)</f>
        <v>2744</v>
      </c>
      <c r="C2753" s="157" t="s">
        <v>600</v>
      </c>
      <c r="D2753" s="157" t="s">
        <v>608</v>
      </c>
      <c r="E2753" s="157"/>
      <c r="F2753" s="157"/>
      <c r="G2753" s="204" t="s">
        <v>1143</v>
      </c>
      <c r="H2753" s="209" t="s">
        <v>1144</v>
      </c>
      <c r="I2753" s="241">
        <v>45667</v>
      </c>
      <c r="J2753" s="253">
        <v>0</v>
      </c>
      <c r="K2753" s="214">
        <v>-31239</v>
      </c>
      <c r="L2753" s="250">
        <f t="shared" si="42"/>
        <v>561788.49468181597</v>
      </c>
      <c r="M2753" s="270"/>
    </row>
    <row r="2754" spans="2:13" x14ac:dyDescent="0.25">
      <c r="B2754" s="46">
        <f>SUBTOTAL(103,$C$10:C2754)</f>
        <v>2745</v>
      </c>
      <c r="C2754" s="157" t="s">
        <v>682</v>
      </c>
      <c r="D2754" s="157" t="s">
        <v>608</v>
      </c>
      <c r="E2754" s="157"/>
      <c r="F2754" s="157"/>
      <c r="G2754" s="204" t="s">
        <v>1045</v>
      </c>
      <c r="H2754" s="209" t="s">
        <v>1046</v>
      </c>
      <c r="I2754" s="241">
        <v>45667</v>
      </c>
      <c r="J2754" s="253">
        <v>0</v>
      </c>
      <c r="K2754" s="214">
        <v>-2100</v>
      </c>
      <c r="L2754" s="250">
        <f t="shared" si="42"/>
        <v>559688.49468181597</v>
      </c>
      <c r="M2754" s="270"/>
    </row>
    <row r="2755" spans="2:13" x14ac:dyDescent="0.25">
      <c r="B2755" s="46">
        <f>SUBTOTAL(103,$C$10:C2755)</f>
        <v>2746</v>
      </c>
      <c r="C2755" s="157" t="s">
        <v>682</v>
      </c>
      <c r="D2755" s="157" t="s">
        <v>608</v>
      </c>
      <c r="E2755" s="157"/>
      <c r="F2755" s="157"/>
      <c r="G2755" s="204" t="s">
        <v>1045</v>
      </c>
      <c r="H2755" s="209" t="s">
        <v>1046</v>
      </c>
      <c r="I2755" s="241">
        <v>45667</v>
      </c>
      <c r="J2755" s="253">
        <v>0</v>
      </c>
      <c r="K2755" s="214">
        <v>-2100</v>
      </c>
      <c r="L2755" s="250">
        <f t="shared" si="42"/>
        <v>557588.49468181597</v>
      </c>
      <c r="M2755" s="270"/>
    </row>
    <row r="2756" spans="2:13" x14ac:dyDescent="0.25">
      <c r="B2756" s="46">
        <f>SUBTOTAL(103,$C$10:C2756)</f>
        <v>2747</v>
      </c>
      <c r="C2756" s="157" t="s">
        <v>601</v>
      </c>
      <c r="D2756" s="157" t="s">
        <v>648</v>
      </c>
      <c r="E2756" s="157"/>
      <c r="F2756" s="157"/>
      <c r="G2756" s="204" t="s">
        <v>1143</v>
      </c>
      <c r="H2756" s="209" t="s">
        <v>1144</v>
      </c>
      <c r="I2756" s="241">
        <v>45667</v>
      </c>
      <c r="J2756" s="253">
        <v>0</v>
      </c>
      <c r="K2756" s="214">
        <v>-5331</v>
      </c>
      <c r="L2756" s="250">
        <f t="shared" si="42"/>
        <v>552257.49468181597</v>
      </c>
      <c r="M2756" s="270"/>
    </row>
    <row r="2757" spans="2:13" x14ac:dyDescent="0.25">
      <c r="B2757" s="46">
        <f>SUBTOTAL(103,$C$10:C2757)</f>
        <v>2748</v>
      </c>
      <c r="C2757" s="157" t="s">
        <v>732</v>
      </c>
      <c r="D2757" s="157" t="s">
        <v>738</v>
      </c>
      <c r="E2757" s="157"/>
      <c r="F2757" s="157"/>
      <c r="G2757" s="204" t="s">
        <v>619</v>
      </c>
      <c r="H2757" s="209" t="s">
        <v>621</v>
      </c>
      <c r="I2757" s="241">
        <v>45667</v>
      </c>
      <c r="J2757" s="253">
        <v>0</v>
      </c>
      <c r="K2757" s="214">
        <v>-250</v>
      </c>
      <c r="L2757" s="250">
        <f t="shared" si="42"/>
        <v>552007.49468181597</v>
      </c>
      <c r="M2757" s="270"/>
    </row>
    <row r="2758" spans="2:13" x14ac:dyDescent="0.25">
      <c r="B2758" s="46">
        <f>SUBTOTAL(103,$C$10:C2758)</f>
        <v>2749</v>
      </c>
      <c r="C2758" s="157" t="s">
        <v>722</v>
      </c>
      <c r="D2758" s="157" t="s">
        <v>703</v>
      </c>
      <c r="E2758" s="157"/>
      <c r="F2758" s="157"/>
      <c r="G2758" s="204" t="s">
        <v>641</v>
      </c>
      <c r="H2758" s="209" t="s">
        <v>642</v>
      </c>
      <c r="I2758" s="241">
        <v>45667</v>
      </c>
      <c r="J2758" s="253">
        <v>0</v>
      </c>
      <c r="K2758" s="214">
        <v>-12500</v>
      </c>
      <c r="L2758" s="250">
        <f t="shared" si="42"/>
        <v>539507.49468181597</v>
      </c>
      <c r="M2758" s="270"/>
    </row>
    <row r="2759" spans="2:13" x14ac:dyDescent="0.25">
      <c r="B2759" s="46">
        <f>SUBTOTAL(103,$C$10:C2759)</f>
        <v>2750</v>
      </c>
      <c r="C2759" s="157" t="s">
        <v>683</v>
      </c>
      <c r="D2759" s="157" t="s">
        <v>608</v>
      </c>
      <c r="E2759" s="157"/>
      <c r="F2759" s="157"/>
      <c r="G2759" s="204" t="s">
        <v>1143</v>
      </c>
      <c r="H2759" s="209" t="s">
        <v>1144</v>
      </c>
      <c r="I2759" s="241">
        <v>45667</v>
      </c>
      <c r="J2759" s="253">
        <v>0</v>
      </c>
      <c r="K2759" s="214">
        <v>-11840</v>
      </c>
      <c r="L2759" s="250">
        <f t="shared" si="42"/>
        <v>527667.49468181597</v>
      </c>
      <c r="M2759" s="270"/>
    </row>
    <row r="2760" spans="2:13" x14ac:dyDescent="0.25">
      <c r="B2760" s="46">
        <f>SUBTOTAL(103,$C$10:C2760)</f>
        <v>2751</v>
      </c>
      <c r="C2760" s="157" t="s">
        <v>665</v>
      </c>
      <c r="D2760" s="157" t="s">
        <v>648</v>
      </c>
      <c r="E2760" s="157"/>
      <c r="F2760" s="157"/>
      <c r="G2760" s="204" t="s">
        <v>1045</v>
      </c>
      <c r="H2760" s="209" t="s">
        <v>1046</v>
      </c>
      <c r="I2760" s="241">
        <v>45667</v>
      </c>
      <c r="J2760" s="253">
        <v>0</v>
      </c>
      <c r="K2760" s="214">
        <v>-26600</v>
      </c>
      <c r="L2760" s="250">
        <f t="shared" si="42"/>
        <v>501067.49468181597</v>
      </c>
      <c r="M2760" s="270"/>
    </row>
    <row r="2761" spans="2:13" x14ac:dyDescent="0.25">
      <c r="B2761" s="46">
        <f>SUBTOTAL(103,$C$10:C2761)</f>
        <v>2752</v>
      </c>
      <c r="C2761" s="157" t="s">
        <v>665</v>
      </c>
      <c r="D2761" s="157" t="s">
        <v>648</v>
      </c>
      <c r="E2761" s="157"/>
      <c r="F2761" s="157"/>
      <c r="G2761" s="204" t="s">
        <v>1045</v>
      </c>
      <c r="H2761" s="209" t="s">
        <v>1046</v>
      </c>
      <c r="I2761" s="241">
        <v>45667</v>
      </c>
      <c r="J2761" s="253">
        <v>0</v>
      </c>
      <c r="K2761" s="214">
        <f>-20300-8400</f>
        <v>-28700</v>
      </c>
      <c r="L2761" s="250">
        <f t="shared" si="42"/>
        <v>472367.49468181597</v>
      </c>
      <c r="M2761" s="270"/>
    </row>
    <row r="2762" spans="2:13" x14ac:dyDescent="0.25">
      <c r="B2762" s="46">
        <f>SUBTOTAL(103,$C$10:C2762)</f>
        <v>2753</v>
      </c>
      <c r="C2762" s="157" t="s">
        <v>1151</v>
      </c>
      <c r="D2762" s="157" t="s">
        <v>608</v>
      </c>
      <c r="E2762" s="157"/>
      <c r="F2762" s="157"/>
      <c r="G2762" s="204" t="s">
        <v>583</v>
      </c>
      <c r="H2762" s="209" t="s">
        <v>584</v>
      </c>
      <c r="I2762" s="241">
        <v>45667</v>
      </c>
      <c r="J2762" s="253">
        <v>0</v>
      </c>
      <c r="K2762" s="214">
        <v>-25200</v>
      </c>
      <c r="L2762" s="250">
        <f t="shared" si="42"/>
        <v>447167.49468181597</v>
      </c>
      <c r="M2762" s="270"/>
    </row>
    <row r="2763" spans="2:13" x14ac:dyDescent="0.25">
      <c r="B2763" s="46">
        <f>SUBTOTAL(103,$C$10:C2763)</f>
        <v>2754</v>
      </c>
      <c r="C2763" s="157" t="s">
        <v>1151</v>
      </c>
      <c r="D2763" s="157" t="s">
        <v>608</v>
      </c>
      <c r="E2763" s="157"/>
      <c r="F2763" s="157"/>
      <c r="G2763" s="204" t="s">
        <v>583</v>
      </c>
      <c r="H2763" s="209" t="s">
        <v>584</v>
      </c>
      <c r="I2763" s="241">
        <v>45667</v>
      </c>
      <c r="J2763" s="253">
        <v>0</v>
      </c>
      <c r="K2763" s="214">
        <v>-23100</v>
      </c>
      <c r="L2763" s="250">
        <f t="shared" si="42"/>
        <v>424067.49468181597</v>
      </c>
      <c r="M2763" s="270"/>
    </row>
    <row r="2764" spans="2:13" x14ac:dyDescent="0.25">
      <c r="B2764" s="46">
        <f>SUBTOTAL(103,$C$10:C2764)</f>
        <v>2755</v>
      </c>
      <c r="C2764" s="157" t="s">
        <v>694</v>
      </c>
      <c r="D2764" s="157" t="s">
        <v>608</v>
      </c>
      <c r="E2764" s="157"/>
      <c r="F2764" s="157"/>
      <c r="G2764" s="204" t="s">
        <v>1187</v>
      </c>
      <c r="H2764" s="209" t="s">
        <v>1188</v>
      </c>
      <c r="I2764" s="241">
        <v>45667</v>
      </c>
      <c r="J2764" s="253">
        <v>0</v>
      </c>
      <c r="K2764" s="214">
        <v>-9100</v>
      </c>
      <c r="L2764" s="250">
        <f t="shared" si="42"/>
        <v>414967.49468181597</v>
      </c>
      <c r="M2764" s="270"/>
    </row>
    <row r="2765" spans="2:13" x14ac:dyDescent="0.25">
      <c r="B2765" s="46">
        <f>SUBTOTAL(103,$C$10:C2765)</f>
        <v>2756</v>
      </c>
      <c r="C2765" s="157" t="s">
        <v>694</v>
      </c>
      <c r="D2765" s="157" t="s">
        <v>608</v>
      </c>
      <c r="E2765" s="157"/>
      <c r="F2765" s="157"/>
      <c r="G2765" s="204" t="s">
        <v>1187</v>
      </c>
      <c r="H2765" s="209" t="s">
        <v>1188</v>
      </c>
      <c r="I2765" s="241">
        <v>45667</v>
      </c>
      <c r="J2765" s="253">
        <v>0</v>
      </c>
      <c r="K2765" s="214">
        <v>-9100</v>
      </c>
      <c r="L2765" s="250">
        <f t="shared" ref="L2765:L2828" si="43">J2765+L2764+K2765</f>
        <v>405867.49468181597</v>
      </c>
      <c r="M2765" s="270"/>
    </row>
    <row r="2766" spans="2:13" x14ac:dyDescent="0.25">
      <c r="B2766" s="46">
        <f>SUBTOTAL(103,$C$10:C2766)</f>
        <v>2757</v>
      </c>
      <c r="C2766" s="157" t="s">
        <v>694</v>
      </c>
      <c r="D2766" s="157" t="s">
        <v>918</v>
      </c>
      <c r="E2766" s="157"/>
      <c r="F2766" s="157"/>
      <c r="G2766" s="204" t="s">
        <v>641</v>
      </c>
      <c r="H2766" s="209" t="s">
        <v>642</v>
      </c>
      <c r="I2766" s="241">
        <v>45667</v>
      </c>
      <c r="J2766" s="253">
        <v>0</v>
      </c>
      <c r="K2766" s="214">
        <v>-24867.25</v>
      </c>
      <c r="L2766" s="250">
        <f t="shared" si="43"/>
        <v>381000.24468181597</v>
      </c>
      <c r="M2766" s="270"/>
    </row>
    <row r="2767" spans="2:13" x14ac:dyDescent="0.25">
      <c r="B2767" s="46">
        <f>SUBTOTAL(103,$C$10:C2767)</f>
        <v>2758</v>
      </c>
      <c r="C2767" s="157" t="s">
        <v>694</v>
      </c>
      <c r="D2767" s="157" t="s">
        <v>918</v>
      </c>
      <c r="E2767" s="157"/>
      <c r="F2767" s="157"/>
      <c r="G2767" s="204" t="s">
        <v>585</v>
      </c>
      <c r="H2767" s="209" t="s">
        <v>586</v>
      </c>
      <c r="I2767" s="241">
        <v>45667</v>
      </c>
      <c r="J2767" s="253">
        <v>0</v>
      </c>
      <c r="K2767" s="214">
        <v>-11312</v>
      </c>
      <c r="L2767" s="250">
        <f t="shared" si="43"/>
        <v>369688.24468181597</v>
      </c>
      <c r="M2767" s="270"/>
    </row>
    <row r="2768" spans="2:13" x14ac:dyDescent="0.25">
      <c r="B2768" s="46">
        <f>SUBTOTAL(103,$C$10:C2768)</f>
        <v>2759</v>
      </c>
      <c r="C2768" s="157" t="s">
        <v>605</v>
      </c>
      <c r="D2768" s="157" t="s">
        <v>608</v>
      </c>
      <c r="E2768" s="157"/>
      <c r="F2768" s="157"/>
      <c r="G2768" s="204" t="s">
        <v>585</v>
      </c>
      <c r="H2768" s="209" t="s">
        <v>586</v>
      </c>
      <c r="I2768" s="241">
        <v>45667</v>
      </c>
      <c r="J2768" s="253">
        <v>0</v>
      </c>
      <c r="K2768" s="214">
        <v>-10900</v>
      </c>
      <c r="L2768" s="250">
        <f t="shared" si="43"/>
        <v>358788.24468181597</v>
      </c>
      <c r="M2768" s="270"/>
    </row>
    <row r="2769" spans="2:13" x14ac:dyDescent="0.25">
      <c r="B2769" s="46">
        <f>SUBTOTAL(103,$C$10:C2769)</f>
        <v>2760</v>
      </c>
      <c r="C2769" s="157" t="s">
        <v>605</v>
      </c>
      <c r="D2769" s="157" t="s">
        <v>608</v>
      </c>
      <c r="E2769" s="157"/>
      <c r="F2769" s="157"/>
      <c r="G2769" s="204" t="s">
        <v>585</v>
      </c>
      <c r="H2769" s="209" t="s">
        <v>586</v>
      </c>
      <c r="I2769" s="241">
        <v>45667</v>
      </c>
      <c r="J2769" s="253">
        <v>0</v>
      </c>
      <c r="K2769" s="214">
        <v>-9400</v>
      </c>
      <c r="L2769" s="250">
        <f t="shared" si="43"/>
        <v>349388.24468181597</v>
      </c>
      <c r="M2769" s="270"/>
    </row>
    <row r="2770" spans="2:13" x14ac:dyDescent="0.25">
      <c r="B2770" s="46">
        <f>SUBTOTAL(103,$C$10:C2770)</f>
        <v>2761</v>
      </c>
      <c r="C2770" s="157" t="s">
        <v>603</v>
      </c>
      <c r="D2770" s="157" t="s">
        <v>738</v>
      </c>
      <c r="E2770" s="157"/>
      <c r="F2770" s="157"/>
      <c r="G2770" s="204" t="s">
        <v>619</v>
      </c>
      <c r="H2770" s="209" t="s">
        <v>621</v>
      </c>
      <c r="I2770" s="241">
        <v>45667</v>
      </c>
      <c r="J2770" s="253">
        <v>0</v>
      </c>
      <c r="K2770" s="214">
        <v>-500</v>
      </c>
      <c r="L2770" s="250">
        <f t="shared" si="43"/>
        <v>348888.24468181597</v>
      </c>
      <c r="M2770" s="270"/>
    </row>
    <row r="2771" spans="2:13" x14ac:dyDescent="0.25">
      <c r="B2771" s="46">
        <f>SUBTOTAL(103,$C$10:C2771)</f>
        <v>2762</v>
      </c>
      <c r="C2771" s="157" t="s">
        <v>1165</v>
      </c>
      <c r="D2771" s="157" t="s">
        <v>738</v>
      </c>
      <c r="E2771" s="157"/>
      <c r="F2771" s="157"/>
      <c r="G2771" s="204" t="s">
        <v>1043</v>
      </c>
      <c r="H2771" s="209" t="s">
        <v>1044</v>
      </c>
      <c r="I2771" s="241">
        <v>45667</v>
      </c>
      <c r="J2771" s="253">
        <v>0</v>
      </c>
      <c r="K2771" s="214">
        <v>-500</v>
      </c>
      <c r="L2771" s="250">
        <f t="shared" si="43"/>
        <v>348388.24468181597</v>
      </c>
      <c r="M2771" s="270"/>
    </row>
    <row r="2772" spans="2:13" x14ac:dyDescent="0.25">
      <c r="B2772" s="46">
        <f>SUBTOTAL(103,$C$10:C2772)</f>
        <v>2763</v>
      </c>
      <c r="C2772" s="157" t="s">
        <v>1180</v>
      </c>
      <c r="D2772" s="157" t="s">
        <v>1183</v>
      </c>
      <c r="E2772" s="157"/>
      <c r="F2772" s="157"/>
      <c r="G2772" s="204" t="s">
        <v>1043</v>
      </c>
      <c r="H2772" s="209" t="s">
        <v>1044</v>
      </c>
      <c r="I2772" s="241">
        <v>45667</v>
      </c>
      <c r="J2772" s="253">
        <v>0</v>
      </c>
      <c r="K2772" s="214">
        <v>-500</v>
      </c>
      <c r="L2772" s="250">
        <f t="shared" si="43"/>
        <v>347888.24468181597</v>
      </c>
      <c r="M2772" s="270"/>
    </row>
    <row r="2773" spans="2:13" x14ac:dyDescent="0.25">
      <c r="B2773" s="46">
        <f>SUBTOTAL(103,$C$10:C2773)</f>
        <v>2764</v>
      </c>
      <c r="C2773" s="157" t="s">
        <v>131</v>
      </c>
      <c r="D2773" s="157" t="s">
        <v>1430</v>
      </c>
      <c r="E2773" s="157"/>
      <c r="F2773" s="157"/>
      <c r="G2773" s="212" t="s">
        <v>588</v>
      </c>
      <c r="H2773" s="209" t="s">
        <v>589</v>
      </c>
      <c r="I2773" s="241">
        <v>45672</v>
      </c>
      <c r="J2773" s="253">
        <v>0</v>
      </c>
      <c r="K2773" s="214">
        <v>-300000</v>
      </c>
      <c r="L2773" s="250">
        <f t="shared" si="43"/>
        <v>47888.244681815966</v>
      </c>
      <c r="M2773" s="270"/>
    </row>
    <row r="2774" spans="2:13" x14ac:dyDescent="0.25">
      <c r="B2774" s="46">
        <f>SUBTOTAL(103,$C$10:C2774)</f>
        <v>2765</v>
      </c>
      <c r="C2774" s="157" t="s">
        <v>1431</v>
      </c>
      <c r="D2774" s="157" t="s">
        <v>962</v>
      </c>
      <c r="E2774" s="157"/>
      <c r="F2774" s="157"/>
      <c r="G2774" s="212" t="s">
        <v>1432</v>
      </c>
      <c r="H2774" s="204" t="s">
        <v>1431</v>
      </c>
      <c r="I2774" s="241">
        <v>45674</v>
      </c>
      <c r="J2774" s="253">
        <v>1000000</v>
      </c>
      <c r="K2774" s="214">
        <v>0</v>
      </c>
      <c r="L2774" s="250">
        <f t="shared" si="43"/>
        <v>1047888.244681816</v>
      </c>
      <c r="M2774" s="270"/>
    </row>
    <row r="2775" spans="2:13" x14ac:dyDescent="0.25">
      <c r="B2775" s="46">
        <f>SUBTOTAL(103,$C$10:C2775)</f>
        <v>2766</v>
      </c>
      <c r="C2775" s="157" t="s">
        <v>580</v>
      </c>
      <c r="D2775" s="157" t="s">
        <v>1433</v>
      </c>
      <c r="E2775" s="157"/>
      <c r="F2775" s="157"/>
      <c r="G2775" s="204" t="s">
        <v>579</v>
      </c>
      <c r="H2775" s="209" t="s">
        <v>622</v>
      </c>
      <c r="I2775" s="241">
        <v>45674</v>
      </c>
      <c r="J2775" s="253">
        <v>500000</v>
      </c>
      <c r="K2775" s="214">
        <v>0</v>
      </c>
      <c r="L2775" s="250">
        <f t="shared" si="43"/>
        <v>1547888.2446818161</v>
      </c>
      <c r="M2775" s="270"/>
    </row>
    <row r="2776" spans="2:13" x14ac:dyDescent="0.25">
      <c r="B2776" s="46">
        <f>SUBTOTAL(103,$C$10:C2776)</f>
        <v>2767</v>
      </c>
      <c r="C2776" s="157" t="s">
        <v>1266</v>
      </c>
      <c r="D2776" s="157" t="s">
        <v>738</v>
      </c>
      <c r="E2776" s="157"/>
      <c r="F2776" s="157"/>
      <c r="G2776" s="212" t="s">
        <v>1043</v>
      </c>
      <c r="H2776" s="209" t="s">
        <v>1044</v>
      </c>
      <c r="I2776" s="241">
        <v>45674</v>
      </c>
      <c r="J2776" s="253">
        <v>0</v>
      </c>
      <c r="K2776" s="214">
        <v>-1000</v>
      </c>
      <c r="L2776" s="250">
        <f t="shared" si="43"/>
        <v>1546888.2446818161</v>
      </c>
      <c r="M2776" s="270"/>
    </row>
    <row r="2777" spans="2:13" x14ac:dyDescent="0.25">
      <c r="B2777" s="46">
        <f>SUBTOTAL(103,$C$10:C2777)</f>
        <v>2768</v>
      </c>
      <c r="C2777" s="157" t="s">
        <v>736</v>
      </c>
      <c r="D2777" s="157" t="s">
        <v>738</v>
      </c>
      <c r="E2777" s="157"/>
      <c r="F2777" s="157"/>
      <c r="G2777" s="212" t="s">
        <v>619</v>
      </c>
      <c r="H2777" s="209" t="s">
        <v>621</v>
      </c>
      <c r="I2777" s="241">
        <v>45674</v>
      </c>
      <c r="J2777" s="253">
        <v>0</v>
      </c>
      <c r="K2777" s="214">
        <v>-1250</v>
      </c>
      <c r="L2777" s="250">
        <f t="shared" si="43"/>
        <v>1545638.2446818161</v>
      </c>
      <c r="M2777" s="270"/>
    </row>
    <row r="2778" spans="2:13" x14ac:dyDescent="0.25">
      <c r="B2778" s="46">
        <f>SUBTOTAL(103,$C$10:C2778)</f>
        <v>2769</v>
      </c>
      <c r="C2778" s="157" t="s">
        <v>625</v>
      </c>
      <c r="D2778" s="157" t="s">
        <v>608</v>
      </c>
      <c r="E2778" s="157"/>
      <c r="F2778" s="157"/>
      <c r="G2778" s="212" t="s">
        <v>641</v>
      </c>
      <c r="H2778" s="209" t="s">
        <v>642</v>
      </c>
      <c r="I2778" s="241">
        <v>45674</v>
      </c>
      <c r="J2778" s="253">
        <v>0</v>
      </c>
      <c r="K2778" s="214">
        <v>-7580</v>
      </c>
      <c r="L2778" s="250">
        <f t="shared" si="43"/>
        <v>1538058.2446818161</v>
      </c>
      <c r="M2778" s="270"/>
    </row>
    <row r="2779" spans="2:13" x14ac:dyDescent="0.25">
      <c r="B2779" s="46">
        <f>SUBTOTAL(103,$C$10:C2779)</f>
        <v>2770</v>
      </c>
      <c r="C2779" s="157" t="s">
        <v>625</v>
      </c>
      <c r="D2779" s="157" t="s">
        <v>1434</v>
      </c>
      <c r="E2779" s="157"/>
      <c r="F2779" s="157"/>
      <c r="G2779" s="204" t="s">
        <v>641</v>
      </c>
      <c r="H2779" s="209" t="s">
        <v>642</v>
      </c>
      <c r="I2779" s="241">
        <v>45674</v>
      </c>
      <c r="J2779" s="253">
        <v>0</v>
      </c>
      <c r="K2779" s="214">
        <v>-2400</v>
      </c>
      <c r="L2779" s="250">
        <f t="shared" si="43"/>
        <v>1535658.2446818161</v>
      </c>
      <c r="M2779" s="270"/>
    </row>
    <row r="2780" spans="2:13" x14ac:dyDescent="0.25">
      <c r="B2780" s="46">
        <f>SUBTOTAL(103,$C$10:C2780)</f>
        <v>2771</v>
      </c>
      <c r="C2780" s="157" t="s">
        <v>1421</v>
      </c>
      <c r="D2780" s="157" t="s">
        <v>608</v>
      </c>
      <c r="E2780" s="157"/>
      <c r="F2780" s="157"/>
      <c r="G2780" s="212" t="s">
        <v>1187</v>
      </c>
      <c r="H2780" s="209" t="s">
        <v>1188</v>
      </c>
      <c r="I2780" s="241">
        <v>45674</v>
      </c>
      <c r="J2780" s="253">
        <v>0</v>
      </c>
      <c r="K2780" s="214">
        <v>-8400</v>
      </c>
      <c r="L2780" s="250">
        <f t="shared" si="43"/>
        <v>1527258.2446818161</v>
      </c>
      <c r="M2780" s="270"/>
    </row>
    <row r="2781" spans="2:13" x14ac:dyDescent="0.25">
      <c r="B2781" s="46">
        <f>SUBTOTAL(103,$C$10:C2781)</f>
        <v>2772</v>
      </c>
      <c r="C2781" s="157" t="s">
        <v>1286</v>
      </c>
      <c r="D2781" s="157" t="s">
        <v>607</v>
      </c>
      <c r="E2781" s="157"/>
      <c r="F2781" s="157"/>
      <c r="G2781" s="212" t="s">
        <v>591</v>
      </c>
      <c r="H2781" s="209" t="s">
        <v>592</v>
      </c>
      <c r="I2781" s="241">
        <v>45674</v>
      </c>
      <c r="J2781" s="253">
        <v>0</v>
      </c>
      <c r="K2781" s="214">
        <v>-7759.5349999999999</v>
      </c>
      <c r="L2781" s="250">
        <f t="shared" si="43"/>
        <v>1519498.7096818162</v>
      </c>
      <c r="M2781" s="270"/>
    </row>
    <row r="2782" spans="2:13" x14ac:dyDescent="0.25">
      <c r="B2782" s="46">
        <f>SUBTOTAL(103,$C$10:C2782)</f>
        <v>2773</v>
      </c>
      <c r="C2782" s="157" t="s">
        <v>1423</v>
      </c>
      <c r="D2782" s="157" t="s">
        <v>608</v>
      </c>
      <c r="E2782" s="157"/>
      <c r="F2782" s="157"/>
      <c r="G2782" s="212" t="s">
        <v>1045</v>
      </c>
      <c r="H2782" s="209" t="s">
        <v>1046</v>
      </c>
      <c r="I2782" s="241">
        <v>45674</v>
      </c>
      <c r="J2782" s="253">
        <v>0</v>
      </c>
      <c r="K2782" s="214">
        <v>-11900</v>
      </c>
      <c r="L2782" s="250">
        <f t="shared" si="43"/>
        <v>1507598.7096818162</v>
      </c>
      <c r="M2782" s="270"/>
    </row>
    <row r="2783" spans="2:13" x14ac:dyDescent="0.25">
      <c r="B2783" s="46">
        <f>SUBTOTAL(103,$C$10:C2783)</f>
        <v>2774</v>
      </c>
      <c r="C2783" s="157" t="s">
        <v>598</v>
      </c>
      <c r="D2783" s="157" t="s">
        <v>607</v>
      </c>
      <c r="E2783" s="157"/>
      <c r="F2783" s="157"/>
      <c r="G2783" s="204" t="s">
        <v>581</v>
      </c>
      <c r="H2783" s="209" t="s">
        <v>620</v>
      </c>
      <c r="I2783" s="241">
        <v>45674</v>
      </c>
      <c r="J2783" s="253">
        <v>0</v>
      </c>
      <c r="K2783" s="214">
        <v>-15000</v>
      </c>
      <c r="L2783" s="250">
        <f t="shared" si="43"/>
        <v>1492598.7096818162</v>
      </c>
      <c r="M2783" s="270"/>
    </row>
    <row r="2784" spans="2:13" x14ac:dyDescent="0.25">
      <c r="B2784" s="46">
        <f>SUBTOTAL(103,$C$10:C2784)</f>
        <v>2775</v>
      </c>
      <c r="C2784" s="157" t="s">
        <v>598</v>
      </c>
      <c r="D2784" s="157" t="s">
        <v>607</v>
      </c>
      <c r="E2784" s="157"/>
      <c r="F2784" s="157"/>
      <c r="G2784" s="212" t="s">
        <v>1187</v>
      </c>
      <c r="H2784" s="209" t="s">
        <v>1188</v>
      </c>
      <c r="I2784" s="241">
        <v>45674</v>
      </c>
      <c r="J2784" s="253">
        <v>0</v>
      </c>
      <c r="K2784" s="214">
        <v>-790.12920691820489</v>
      </c>
      <c r="L2784" s="250">
        <f t="shared" si="43"/>
        <v>1491808.580474898</v>
      </c>
      <c r="M2784" s="270"/>
    </row>
    <row r="2785" spans="2:13" x14ac:dyDescent="0.25">
      <c r="B2785" s="46">
        <f>SUBTOTAL(103,$C$10:C2785)</f>
        <v>2776</v>
      </c>
      <c r="C2785" s="157" t="s">
        <v>598</v>
      </c>
      <c r="D2785" s="157" t="s">
        <v>607</v>
      </c>
      <c r="E2785" s="157"/>
      <c r="F2785" s="157"/>
      <c r="G2785" s="212" t="s">
        <v>579</v>
      </c>
      <c r="H2785" s="209" t="s">
        <v>580</v>
      </c>
      <c r="I2785" s="241">
        <v>45674</v>
      </c>
      <c r="J2785" s="253">
        <v>0</v>
      </c>
      <c r="K2785" s="214">
        <v>-7143.3918167565598</v>
      </c>
      <c r="L2785" s="250">
        <f t="shared" si="43"/>
        <v>1484665.1886581415</v>
      </c>
      <c r="M2785" s="270"/>
    </row>
    <row r="2786" spans="2:13" x14ac:dyDescent="0.25">
      <c r="B2786" s="46">
        <f>SUBTOTAL(103,$C$10:C2786)</f>
        <v>2777</v>
      </c>
      <c r="C2786" s="157" t="s">
        <v>598</v>
      </c>
      <c r="D2786" s="157" t="s">
        <v>607</v>
      </c>
      <c r="E2786" s="157"/>
      <c r="F2786" s="157"/>
      <c r="G2786" s="212" t="s">
        <v>746</v>
      </c>
      <c r="H2786" s="209" t="s">
        <v>724</v>
      </c>
      <c r="I2786" s="241">
        <v>45674</v>
      </c>
      <c r="J2786" s="253">
        <v>0</v>
      </c>
      <c r="K2786" s="214">
        <v>-860.82497806351796</v>
      </c>
      <c r="L2786" s="250">
        <f t="shared" si="43"/>
        <v>1483804.3636800779</v>
      </c>
      <c r="M2786" s="270"/>
    </row>
    <row r="2787" spans="2:13" x14ac:dyDescent="0.25">
      <c r="B2787" s="46">
        <f>SUBTOTAL(103,$C$10:C2787)</f>
        <v>2778</v>
      </c>
      <c r="C2787" s="157" t="s">
        <v>598</v>
      </c>
      <c r="D2787" s="157" t="s">
        <v>607</v>
      </c>
      <c r="E2787" s="157"/>
      <c r="F2787" s="157"/>
      <c r="G2787" s="204" t="s">
        <v>1043</v>
      </c>
      <c r="H2787" s="209" t="s">
        <v>1435</v>
      </c>
      <c r="I2787" s="241">
        <v>45674</v>
      </c>
      <c r="J2787" s="253">
        <v>0</v>
      </c>
      <c r="K2787" s="214">
        <v>-1205.6539982617157</v>
      </c>
      <c r="L2787" s="250">
        <f t="shared" si="43"/>
        <v>1482598.7096818162</v>
      </c>
      <c r="M2787" s="270"/>
    </row>
    <row r="2788" spans="2:13" x14ac:dyDescent="0.25">
      <c r="B2788" s="46">
        <f>SUBTOTAL(103,$C$10:C2788)</f>
        <v>2779</v>
      </c>
      <c r="C2788" s="157" t="s">
        <v>598</v>
      </c>
      <c r="D2788" s="157" t="s">
        <v>738</v>
      </c>
      <c r="E2788" s="157"/>
      <c r="F2788" s="157"/>
      <c r="G2788" s="212" t="s">
        <v>1043</v>
      </c>
      <c r="H2788" s="209" t="s">
        <v>1044</v>
      </c>
      <c r="I2788" s="241">
        <v>45674</v>
      </c>
      <c r="J2788" s="253">
        <v>0</v>
      </c>
      <c r="K2788" s="214">
        <v>-1000</v>
      </c>
      <c r="L2788" s="250">
        <f t="shared" si="43"/>
        <v>1481598.7096818162</v>
      </c>
      <c r="M2788" s="270"/>
    </row>
    <row r="2789" spans="2:13" x14ac:dyDescent="0.25">
      <c r="B2789" s="46">
        <f>SUBTOTAL(103,$C$10:C2789)</f>
        <v>2780</v>
      </c>
      <c r="C2789" s="157" t="s">
        <v>598</v>
      </c>
      <c r="D2789" s="157" t="s">
        <v>608</v>
      </c>
      <c r="E2789" s="157"/>
      <c r="F2789" s="157"/>
      <c r="G2789" s="212" t="s">
        <v>1187</v>
      </c>
      <c r="H2789" s="209" t="s">
        <v>1188</v>
      </c>
      <c r="I2789" s="241">
        <v>45674</v>
      </c>
      <c r="J2789" s="253">
        <v>0</v>
      </c>
      <c r="K2789" s="214">
        <v>-6300</v>
      </c>
      <c r="L2789" s="250">
        <f t="shared" si="43"/>
        <v>1475298.7096818162</v>
      </c>
      <c r="M2789" s="270"/>
    </row>
    <row r="2790" spans="2:13" x14ac:dyDescent="0.25">
      <c r="B2790" s="46">
        <f>SUBTOTAL(103,$C$10:C2790)</f>
        <v>2781</v>
      </c>
      <c r="C2790" s="157" t="s">
        <v>600</v>
      </c>
      <c r="D2790" s="157" t="s">
        <v>608</v>
      </c>
      <c r="E2790" s="157"/>
      <c r="F2790" s="157"/>
      <c r="G2790" s="212" t="s">
        <v>1143</v>
      </c>
      <c r="H2790" s="209" t="s">
        <v>1144</v>
      </c>
      <c r="I2790" s="241">
        <v>45674</v>
      </c>
      <c r="J2790" s="253">
        <v>0</v>
      </c>
      <c r="K2790" s="214">
        <v>-13240</v>
      </c>
      <c r="L2790" s="250">
        <f t="shared" si="43"/>
        <v>1462058.7096818162</v>
      </c>
      <c r="M2790" s="270"/>
    </row>
    <row r="2791" spans="2:13" x14ac:dyDescent="0.25">
      <c r="B2791" s="46">
        <f>SUBTOTAL(103,$C$10:C2791)</f>
        <v>2782</v>
      </c>
      <c r="C2791" s="157" t="s">
        <v>682</v>
      </c>
      <c r="D2791" s="157" t="s">
        <v>608</v>
      </c>
      <c r="E2791" s="157"/>
      <c r="F2791" s="157"/>
      <c r="G2791" s="204" t="s">
        <v>1045</v>
      </c>
      <c r="H2791" s="209" t="s">
        <v>1046</v>
      </c>
      <c r="I2791" s="241">
        <v>45674</v>
      </c>
      <c r="J2791" s="253">
        <v>0</v>
      </c>
      <c r="K2791" s="214">
        <v>-2100</v>
      </c>
      <c r="L2791" s="250">
        <f t="shared" si="43"/>
        <v>1459958.7096818162</v>
      </c>
      <c r="M2791" s="270"/>
    </row>
    <row r="2792" spans="2:13" x14ac:dyDescent="0.25">
      <c r="B2792" s="46">
        <f>SUBTOTAL(103,$C$10:C2792)</f>
        <v>2783</v>
      </c>
      <c r="C2792" s="157" t="s">
        <v>601</v>
      </c>
      <c r="D2792" s="157" t="s">
        <v>648</v>
      </c>
      <c r="E2792" s="157"/>
      <c r="F2792" s="157"/>
      <c r="G2792" s="212" t="s">
        <v>1143</v>
      </c>
      <c r="H2792" s="209" t="s">
        <v>1144</v>
      </c>
      <c r="I2792" s="241">
        <v>45674</v>
      </c>
      <c r="J2792" s="253">
        <v>0</v>
      </c>
      <c r="K2792" s="214">
        <v>-4662</v>
      </c>
      <c r="L2792" s="250">
        <f t="shared" si="43"/>
        <v>1455296.7096818162</v>
      </c>
      <c r="M2792" s="270"/>
    </row>
    <row r="2793" spans="2:13" x14ac:dyDescent="0.25">
      <c r="B2793" s="46">
        <f>SUBTOTAL(103,$C$10:C2793)</f>
        <v>2784</v>
      </c>
      <c r="C2793" s="157" t="s">
        <v>683</v>
      </c>
      <c r="D2793" s="157" t="s">
        <v>608</v>
      </c>
      <c r="E2793" s="157"/>
      <c r="F2793" s="157"/>
      <c r="G2793" s="212" t="s">
        <v>1143</v>
      </c>
      <c r="H2793" s="209" t="s">
        <v>1144</v>
      </c>
      <c r="I2793" s="241">
        <v>45674</v>
      </c>
      <c r="J2793" s="253">
        <v>0</v>
      </c>
      <c r="K2793" s="214">
        <v>-7920</v>
      </c>
      <c r="L2793" s="250">
        <f t="shared" si="43"/>
        <v>1447376.7096818162</v>
      </c>
      <c r="M2793" s="270"/>
    </row>
    <row r="2794" spans="2:13" x14ac:dyDescent="0.25">
      <c r="B2794" s="46">
        <f>SUBTOTAL(103,$C$10:C2794)</f>
        <v>2785</v>
      </c>
      <c r="C2794" s="157" t="s">
        <v>665</v>
      </c>
      <c r="D2794" s="157" t="s">
        <v>648</v>
      </c>
      <c r="E2794" s="157"/>
      <c r="F2794" s="157"/>
      <c r="G2794" s="212" t="s">
        <v>1045</v>
      </c>
      <c r="H2794" s="209" t="s">
        <v>1046</v>
      </c>
      <c r="I2794" s="241">
        <v>45674</v>
      </c>
      <c r="J2794" s="253">
        <v>0</v>
      </c>
      <c r="K2794" s="214">
        <v>-26600</v>
      </c>
      <c r="L2794" s="250">
        <f t="shared" si="43"/>
        <v>1420776.7096818162</v>
      </c>
      <c r="M2794" s="270"/>
    </row>
    <row r="2795" spans="2:13" x14ac:dyDescent="0.25">
      <c r="B2795" s="46">
        <f>SUBTOTAL(103,$C$10:C2795)</f>
        <v>2786</v>
      </c>
      <c r="C2795" s="157" t="s">
        <v>1151</v>
      </c>
      <c r="D2795" s="157" t="s">
        <v>608</v>
      </c>
      <c r="E2795" s="157"/>
      <c r="F2795" s="157"/>
      <c r="G2795" s="212" t="s">
        <v>583</v>
      </c>
      <c r="H2795" s="209" t="s">
        <v>584</v>
      </c>
      <c r="I2795" s="241">
        <v>45674</v>
      </c>
      <c r="J2795" s="253">
        <v>0</v>
      </c>
      <c r="K2795" s="214">
        <v>-18900</v>
      </c>
      <c r="L2795" s="250">
        <f t="shared" si="43"/>
        <v>1401876.7096818162</v>
      </c>
      <c r="M2795" s="270"/>
    </row>
    <row r="2796" spans="2:13" x14ac:dyDescent="0.25">
      <c r="B2796" s="46">
        <f>SUBTOTAL(103,$C$10:C2796)</f>
        <v>2787</v>
      </c>
      <c r="C2796" s="157" t="s">
        <v>694</v>
      </c>
      <c r="D2796" s="157" t="s">
        <v>608</v>
      </c>
      <c r="E2796" s="157"/>
      <c r="F2796" s="157"/>
      <c r="G2796" s="212" t="s">
        <v>1187</v>
      </c>
      <c r="H2796" s="209" t="s">
        <v>1188</v>
      </c>
      <c r="I2796" s="241">
        <v>45674</v>
      </c>
      <c r="J2796" s="253">
        <v>0</v>
      </c>
      <c r="K2796" s="214">
        <v>-9100</v>
      </c>
      <c r="L2796" s="250">
        <f t="shared" si="43"/>
        <v>1392776.7096818162</v>
      </c>
      <c r="M2796" s="270"/>
    </row>
    <row r="2797" spans="2:13" x14ac:dyDescent="0.25">
      <c r="B2797" s="46">
        <f>SUBTOTAL(103,$C$10:C2797)</f>
        <v>2788</v>
      </c>
      <c r="C2797" s="157" t="s">
        <v>605</v>
      </c>
      <c r="D2797" s="157" t="s">
        <v>608</v>
      </c>
      <c r="E2797" s="157"/>
      <c r="F2797" s="157"/>
      <c r="G2797" s="212" t="s">
        <v>585</v>
      </c>
      <c r="H2797" s="209" t="s">
        <v>586</v>
      </c>
      <c r="I2797" s="241">
        <v>45674</v>
      </c>
      <c r="J2797" s="253">
        <v>0</v>
      </c>
      <c r="K2797" s="214">
        <v>-9400</v>
      </c>
      <c r="L2797" s="250">
        <f t="shared" si="43"/>
        <v>1383376.7096818162</v>
      </c>
      <c r="M2797" s="270"/>
    </row>
    <row r="2798" spans="2:13" x14ac:dyDescent="0.25">
      <c r="B2798" s="46">
        <f>SUBTOTAL(103,$C$10:C2798)</f>
        <v>2789</v>
      </c>
      <c r="C2798" s="157" t="s">
        <v>1342</v>
      </c>
      <c r="D2798" s="157" t="s">
        <v>607</v>
      </c>
      <c r="E2798" s="157"/>
      <c r="F2798" s="157"/>
      <c r="G2798" s="204" t="s">
        <v>579</v>
      </c>
      <c r="H2798" s="209" t="s">
        <v>622</v>
      </c>
      <c r="I2798" s="241">
        <v>45674</v>
      </c>
      <c r="J2798" s="253">
        <v>0</v>
      </c>
      <c r="K2798" s="214">
        <v>-6066.2349999999933</v>
      </c>
      <c r="L2798" s="250">
        <f t="shared" si="43"/>
        <v>1377310.4746818161</v>
      </c>
      <c r="M2798" s="270"/>
    </row>
    <row r="2799" spans="2:13" x14ac:dyDescent="0.25">
      <c r="B2799" s="46">
        <f>SUBTOTAL(103,$C$10:C2799)</f>
        <v>2790</v>
      </c>
      <c r="C2799" s="157" t="s">
        <v>603</v>
      </c>
      <c r="D2799" s="157" t="s">
        <v>738</v>
      </c>
      <c r="E2799" s="157"/>
      <c r="F2799" s="157"/>
      <c r="G2799" s="212" t="s">
        <v>619</v>
      </c>
      <c r="H2799" s="209" t="s">
        <v>621</v>
      </c>
      <c r="I2799" s="241">
        <v>45674</v>
      </c>
      <c r="J2799" s="253">
        <v>0</v>
      </c>
      <c r="K2799" s="214">
        <v>-500</v>
      </c>
      <c r="L2799" s="250">
        <f t="shared" si="43"/>
        <v>1376810.4746818161</v>
      </c>
      <c r="M2799" s="270"/>
    </row>
    <row r="2800" spans="2:13" x14ac:dyDescent="0.25">
      <c r="B2800" s="46">
        <f>SUBTOTAL(103,$C$10:C2800)</f>
        <v>2791</v>
      </c>
      <c r="C2800" s="157" t="s">
        <v>1165</v>
      </c>
      <c r="D2800" s="157" t="s">
        <v>738</v>
      </c>
      <c r="E2800" s="157"/>
      <c r="F2800" s="157"/>
      <c r="G2800" s="212" t="s">
        <v>1043</v>
      </c>
      <c r="H2800" s="209" t="s">
        <v>1044</v>
      </c>
      <c r="I2800" s="241">
        <v>45674</v>
      </c>
      <c r="J2800" s="253">
        <v>0</v>
      </c>
      <c r="K2800" s="214">
        <v>-500</v>
      </c>
      <c r="L2800" s="250">
        <f t="shared" si="43"/>
        <v>1376310.4746818161</v>
      </c>
      <c r="M2800" s="270"/>
    </row>
    <row r="2801" spans="2:13" x14ac:dyDescent="0.25">
      <c r="B2801" s="46">
        <f>SUBTOTAL(103,$C$10:C2801)</f>
        <v>2792</v>
      </c>
      <c r="C2801" s="157" t="s">
        <v>749</v>
      </c>
      <c r="D2801" s="157" t="s">
        <v>549</v>
      </c>
      <c r="E2801" s="157"/>
      <c r="F2801" s="157"/>
      <c r="G2801" s="212" t="s">
        <v>588</v>
      </c>
      <c r="H2801" s="209" t="s">
        <v>589</v>
      </c>
      <c r="I2801" s="241">
        <v>45677</v>
      </c>
      <c r="J2801" s="253">
        <v>0</v>
      </c>
      <c r="K2801" s="214">
        <v>-3000</v>
      </c>
      <c r="L2801" s="250">
        <f t="shared" si="43"/>
        <v>1373310.4746818161</v>
      </c>
      <c r="M2801" s="270"/>
    </row>
    <row r="2802" spans="2:13" x14ac:dyDescent="0.25">
      <c r="B2802" s="46">
        <f>SUBTOTAL(103,$C$10:C2802)</f>
        <v>2793</v>
      </c>
      <c r="C2802" s="157" t="s">
        <v>596</v>
      </c>
      <c r="D2802" s="157" t="s">
        <v>607</v>
      </c>
      <c r="E2802" s="157"/>
      <c r="F2802" s="157"/>
      <c r="G2802" s="212" t="s">
        <v>591</v>
      </c>
      <c r="H2802" s="209" t="s">
        <v>592</v>
      </c>
      <c r="I2802" s="241">
        <v>45681</v>
      </c>
      <c r="J2802" s="253">
        <v>0</v>
      </c>
      <c r="K2802" s="214">
        <v>-6600.244999999999</v>
      </c>
      <c r="L2802" s="250">
        <f t="shared" si="43"/>
        <v>1366710.229681816</v>
      </c>
      <c r="M2802" s="270"/>
    </row>
    <row r="2803" spans="2:13" x14ac:dyDescent="0.25">
      <c r="B2803" s="46">
        <f>SUBTOTAL(103,$C$10:C2803)</f>
        <v>2794</v>
      </c>
      <c r="C2803" s="157" t="s">
        <v>1266</v>
      </c>
      <c r="D2803" s="157" t="s">
        <v>738</v>
      </c>
      <c r="E2803" s="157"/>
      <c r="F2803" s="157"/>
      <c r="G2803" s="212" t="s">
        <v>1043</v>
      </c>
      <c r="H2803" s="209" t="s">
        <v>1044</v>
      </c>
      <c r="I2803" s="241">
        <v>45681</v>
      </c>
      <c r="J2803" s="253">
        <v>0</v>
      </c>
      <c r="K2803" s="214">
        <v>-750</v>
      </c>
      <c r="L2803" s="250">
        <f t="shared" si="43"/>
        <v>1365960.229681816</v>
      </c>
      <c r="M2803" s="270"/>
    </row>
    <row r="2804" spans="2:13" x14ac:dyDescent="0.25">
      <c r="B2804" s="46">
        <f>SUBTOTAL(103,$C$10:C2804)</f>
        <v>2795</v>
      </c>
      <c r="C2804" s="157" t="s">
        <v>736</v>
      </c>
      <c r="D2804" s="157" t="s">
        <v>738</v>
      </c>
      <c r="E2804" s="157"/>
      <c r="F2804" s="157"/>
      <c r="G2804" s="212" t="s">
        <v>619</v>
      </c>
      <c r="H2804" s="209" t="s">
        <v>621</v>
      </c>
      <c r="I2804" s="241">
        <v>45681</v>
      </c>
      <c r="J2804" s="253">
        <v>0</v>
      </c>
      <c r="K2804" s="214">
        <v>-1250</v>
      </c>
      <c r="L2804" s="250">
        <f t="shared" si="43"/>
        <v>1364710.229681816</v>
      </c>
      <c r="M2804" s="270"/>
    </row>
    <row r="2805" spans="2:13" x14ac:dyDescent="0.25">
      <c r="B2805" s="46">
        <f>SUBTOTAL(103,$C$10:C2805)</f>
        <v>2796</v>
      </c>
      <c r="C2805" s="157" t="s">
        <v>625</v>
      </c>
      <c r="D2805" s="157" t="s">
        <v>608</v>
      </c>
      <c r="E2805" s="157"/>
      <c r="F2805" s="157"/>
      <c r="G2805" s="212" t="s">
        <v>641</v>
      </c>
      <c r="H2805" s="209" t="s">
        <v>642</v>
      </c>
      <c r="I2805" s="241">
        <v>45681</v>
      </c>
      <c r="J2805" s="253">
        <v>0</v>
      </c>
      <c r="K2805" s="214">
        <v>-9872</v>
      </c>
      <c r="L2805" s="250">
        <f t="shared" si="43"/>
        <v>1354838.229681816</v>
      </c>
      <c r="M2805" s="270"/>
    </row>
    <row r="2806" spans="2:13" x14ac:dyDescent="0.25">
      <c r="B2806" s="46">
        <f>SUBTOTAL(103,$C$10:C2806)</f>
        <v>2797</v>
      </c>
      <c r="C2806" s="157" t="s">
        <v>1421</v>
      </c>
      <c r="D2806" s="157" t="s">
        <v>608</v>
      </c>
      <c r="E2806" s="157"/>
      <c r="F2806" s="157"/>
      <c r="G2806" s="212" t="s">
        <v>1187</v>
      </c>
      <c r="H2806" s="209" t="s">
        <v>1188</v>
      </c>
      <c r="I2806" s="241">
        <v>45681</v>
      </c>
      <c r="J2806" s="253">
        <v>0</v>
      </c>
      <c r="K2806" s="214">
        <v>-8400</v>
      </c>
      <c r="L2806" s="250">
        <f t="shared" si="43"/>
        <v>1346438.229681816</v>
      </c>
      <c r="M2806" s="270"/>
    </row>
    <row r="2807" spans="2:13" x14ac:dyDescent="0.25">
      <c r="B2807" s="46">
        <f>SUBTOTAL(103,$C$10:C2807)</f>
        <v>2798</v>
      </c>
      <c r="C2807" s="157" t="s">
        <v>1423</v>
      </c>
      <c r="D2807" s="157" t="s">
        <v>608</v>
      </c>
      <c r="E2807" s="157"/>
      <c r="F2807" s="157"/>
      <c r="G2807" s="212" t="s">
        <v>1045</v>
      </c>
      <c r="H2807" s="209" t="s">
        <v>1046</v>
      </c>
      <c r="I2807" s="241">
        <v>45681</v>
      </c>
      <c r="J2807" s="253">
        <v>0</v>
      </c>
      <c r="K2807" s="214">
        <v>-11900</v>
      </c>
      <c r="L2807" s="250">
        <f t="shared" si="43"/>
        <v>1334538.229681816</v>
      </c>
      <c r="M2807" s="270"/>
    </row>
    <row r="2808" spans="2:13" x14ac:dyDescent="0.25">
      <c r="B2808" s="46">
        <f>SUBTOTAL(103,$C$10:C2808)</f>
        <v>2799</v>
      </c>
      <c r="C2808" s="157" t="s">
        <v>1423</v>
      </c>
      <c r="D2808" s="157" t="s">
        <v>918</v>
      </c>
      <c r="E2808" s="157"/>
      <c r="F2808" s="157"/>
      <c r="G2808" s="212" t="s">
        <v>1045</v>
      </c>
      <c r="H2808" s="209" t="s">
        <v>1046</v>
      </c>
      <c r="I2808" s="241">
        <v>45681</v>
      </c>
      <c r="J2808" s="253">
        <v>0</v>
      </c>
      <c r="K2808" s="214">
        <v>-3325</v>
      </c>
      <c r="L2808" s="250">
        <f t="shared" si="43"/>
        <v>1331213.229681816</v>
      </c>
      <c r="M2808" s="270"/>
    </row>
    <row r="2809" spans="2:13" x14ac:dyDescent="0.25">
      <c r="B2809" s="46">
        <f>SUBTOTAL(103,$C$10:C2809)</f>
        <v>2800</v>
      </c>
      <c r="C2809" s="157" t="s">
        <v>598</v>
      </c>
      <c r="D2809" s="157" t="s">
        <v>607</v>
      </c>
      <c r="E2809" s="157"/>
      <c r="F2809" s="157"/>
      <c r="G2809" s="212" t="s">
        <v>581</v>
      </c>
      <c r="H2809" s="209" t="s">
        <v>620</v>
      </c>
      <c r="I2809" s="241">
        <v>45681</v>
      </c>
      <c r="J2809" s="253">
        <v>0</v>
      </c>
      <c r="K2809" s="214">
        <v>-15000</v>
      </c>
      <c r="L2809" s="250">
        <f t="shared" si="43"/>
        <v>1316213.229681816</v>
      </c>
      <c r="M2809" s="270"/>
    </row>
    <row r="2810" spans="2:13" x14ac:dyDescent="0.25">
      <c r="B2810" s="46">
        <f>SUBTOTAL(103,$C$10:C2810)</f>
        <v>2801</v>
      </c>
      <c r="C2810" s="157" t="s">
        <v>598</v>
      </c>
      <c r="D2810" s="157" t="s">
        <v>607</v>
      </c>
      <c r="E2810" s="157"/>
      <c r="F2810" s="157"/>
      <c r="G2810" s="212" t="s">
        <v>585</v>
      </c>
      <c r="H2810" s="209" t="s">
        <v>586</v>
      </c>
      <c r="I2810" s="241">
        <v>45681</v>
      </c>
      <c r="J2810" s="253">
        <v>0</v>
      </c>
      <c r="K2810" s="214">
        <v>-1393.0865940444535</v>
      </c>
      <c r="L2810" s="250">
        <f t="shared" si="43"/>
        <v>1314820.1430877715</v>
      </c>
      <c r="M2810" s="270"/>
    </row>
    <row r="2811" spans="2:13" x14ac:dyDescent="0.25">
      <c r="B2811" s="46">
        <f>SUBTOTAL(103,$C$10:C2811)</f>
        <v>2802</v>
      </c>
      <c r="C2811" s="157" t="s">
        <v>598</v>
      </c>
      <c r="D2811" s="157" t="s">
        <v>607</v>
      </c>
      <c r="E2811" s="157"/>
      <c r="F2811" s="157"/>
      <c r="G2811" s="212" t="s">
        <v>1187</v>
      </c>
      <c r="H2811" s="209" t="s">
        <v>1188</v>
      </c>
      <c r="I2811" s="241">
        <v>45681</v>
      </c>
      <c r="J2811" s="253">
        <v>0</v>
      </c>
      <c r="K2811" s="214">
        <v>-1410.8226502186305</v>
      </c>
      <c r="L2811" s="250">
        <f t="shared" si="43"/>
        <v>1313409.3204375529</v>
      </c>
      <c r="M2811" s="270"/>
    </row>
    <row r="2812" spans="2:13" x14ac:dyDescent="0.25">
      <c r="B2812" s="46">
        <f>SUBTOTAL(103,$C$10:C2812)</f>
        <v>2803</v>
      </c>
      <c r="C2812" s="157" t="s">
        <v>598</v>
      </c>
      <c r="D2812" s="157" t="s">
        <v>607</v>
      </c>
      <c r="E2812" s="157"/>
      <c r="F2812" s="157"/>
      <c r="G2812" s="212" t="s">
        <v>579</v>
      </c>
      <c r="H2812" s="209" t="s">
        <v>622</v>
      </c>
      <c r="I2812" s="241">
        <v>45681</v>
      </c>
      <c r="J2812" s="253">
        <v>0</v>
      </c>
      <c r="K2812" s="214">
        <v>-2200.1099597985854</v>
      </c>
      <c r="L2812" s="250">
        <f t="shared" si="43"/>
        <v>1311209.2104777542</v>
      </c>
      <c r="M2812" s="270"/>
    </row>
    <row r="2813" spans="2:13" x14ac:dyDescent="0.25">
      <c r="B2813" s="46">
        <f>SUBTOTAL(103,$C$10:C2813)</f>
        <v>2804</v>
      </c>
      <c r="C2813" s="157" t="s">
        <v>598</v>
      </c>
      <c r="D2813" s="157" t="s">
        <v>607</v>
      </c>
      <c r="E2813" s="157"/>
      <c r="F2813" s="157"/>
      <c r="G2813" s="212" t="s">
        <v>746</v>
      </c>
      <c r="H2813" s="209" t="s">
        <v>747</v>
      </c>
      <c r="I2813" s="241">
        <v>45681</v>
      </c>
      <c r="J2813" s="253">
        <v>0</v>
      </c>
      <c r="K2813" s="214">
        <v>-3327.0104105587652</v>
      </c>
      <c r="L2813" s="250">
        <f t="shared" si="43"/>
        <v>1307882.2000671956</v>
      </c>
      <c r="M2813" s="270"/>
    </row>
    <row r="2814" spans="2:13" x14ac:dyDescent="0.25">
      <c r="B2814" s="46">
        <f>SUBTOTAL(103,$C$10:C2814)</f>
        <v>2805</v>
      </c>
      <c r="C2814" s="157" t="s">
        <v>598</v>
      </c>
      <c r="D2814" s="157" t="s">
        <v>607</v>
      </c>
      <c r="E2814" s="157"/>
      <c r="F2814" s="157"/>
      <c r="G2814" s="212" t="s">
        <v>1043</v>
      </c>
      <c r="H2814" s="209" t="s">
        <v>1044</v>
      </c>
      <c r="I2814" s="241">
        <v>45681</v>
      </c>
      <c r="J2814" s="253">
        <v>0</v>
      </c>
      <c r="K2814" s="214">
        <v>-1668.9703853795652</v>
      </c>
      <c r="L2814" s="250">
        <f t="shared" si="43"/>
        <v>1306213.229681816</v>
      </c>
      <c r="M2814" s="270"/>
    </row>
    <row r="2815" spans="2:13" x14ac:dyDescent="0.25">
      <c r="B2815" s="46">
        <f>SUBTOTAL(103,$C$10:C2815)</f>
        <v>2806</v>
      </c>
      <c r="C2815" s="157" t="s">
        <v>598</v>
      </c>
      <c r="D2815" s="157" t="s">
        <v>738</v>
      </c>
      <c r="E2815" s="157"/>
      <c r="F2815" s="157"/>
      <c r="G2815" s="212" t="s">
        <v>1043</v>
      </c>
      <c r="H2815" s="209" t="s">
        <v>1044</v>
      </c>
      <c r="I2815" s="241">
        <v>45681</v>
      </c>
      <c r="J2815" s="253">
        <v>0</v>
      </c>
      <c r="K2815" s="214">
        <v>-1000</v>
      </c>
      <c r="L2815" s="250">
        <f t="shared" si="43"/>
        <v>1305213.229681816</v>
      </c>
      <c r="M2815" s="270"/>
    </row>
    <row r="2816" spans="2:13" x14ac:dyDescent="0.25">
      <c r="B2816" s="46">
        <f>SUBTOTAL(103,$C$10:C2816)</f>
        <v>2807</v>
      </c>
      <c r="C2816" s="157" t="s">
        <v>598</v>
      </c>
      <c r="D2816" s="157" t="s">
        <v>608</v>
      </c>
      <c r="E2816" s="157"/>
      <c r="F2816" s="157"/>
      <c r="G2816" s="212" t="s">
        <v>1187</v>
      </c>
      <c r="H2816" s="209" t="s">
        <v>1188</v>
      </c>
      <c r="I2816" s="241">
        <v>45681</v>
      </c>
      <c r="J2816" s="253">
        <v>0</v>
      </c>
      <c r="K2816" s="214">
        <v>-6300</v>
      </c>
      <c r="L2816" s="250">
        <f t="shared" si="43"/>
        <v>1298913.229681816</v>
      </c>
      <c r="M2816" s="270"/>
    </row>
    <row r="2817" spans="2:13" x14ac:dyDescent="0.25">
      <c r="B2817" s="46">
        <f>SUBTOTAL(103,$C$10:C2817)</f>
        <v>2808</v>
      </c>
      <c r="C2817" s="157" t="s">
        <v>600</v>
      </c>
      <c r="D2817" s="157" t="s">
        <v>608</v>
      </c>
      <c r="E2817" s="157"/>
      <c r="F2817" s="157"/>
      <c r="G2817" s="212" t="s">
        <v>1143</v>
      </c>
      <c r="H2817" s="209" t="s">
        <v>1144</v>
      </c>
      <c r="I2817" s="241">
        <v>45681</v>
      </c>
      <c r="J2817" s="253">
        <v>0</v>
      </c>
      <c r="K2817" s="214">
        <v>-12240</v>
      </c>
      <c r="L2817" s="250">
        <f t="shared" si="43"/>
        <v>1286673.229681816</v>
      </c>
      <c r="M2817" s="270"/>
    </row>
    <row r="2818" spans="2:13" x14ac:dyDescent="0.25">
      <c r="B2818" s="46">
        <f>SUBTOTAL(103,$C$10:C2818)</f>
        <v>2809</v>
      </c>
      <c r="C2818" s="157" t="s">
        <v>682</v>
      </c>
      <c r="D2818" s="157" t="s">
        <v>608</v>
      </c>
      <c r="E2818" s="157"/>
      <c r="F2818" s="157"/>
      <c r="G2818" s="212" t="s">
        <v>1045</v>
      </c>
      <c r="H2818" s="209" t="s">
        <v>1046</v>
      </c>
      <c r="I2818" s="241">
        <v>45681</v>
      </c>
      <c r="J2818" s="253">
        <v>0</v>
      </c>
      <c r="K2818" s="214">
        <v>-2100</v>
      </c>
      <c r="L2818" s="250">
        <f t="shared" si="43"/>
        <v>1284573.229681816</v>
      </c>
      <c r="M2818" s="270"/>
    </row>
    <row r="2819" spans="2:13" x14ac:dyDescent="0.25">
      <c r="B2819" s="46">
        <f>SUBTOTAL(103,$C$10:C2819)</f>
        <v>2810</v>
      </c>
      <c r="C2819" s="157" t="s">
        <v>601</v>
      </c>
      <c r="D2819" s="157" t="s">
        <v>648</v>
      </c>
      <c r="E2819" s="157"/>
      <c r="F2819" s="157"/>
      <c r="G2819" s="212" t="s">
        <v>1143</v>
      </c>
      <c r="H2819" s="209" t="s">
        <v>1144</v>
      </c>
      <c r="I2819" s="241">
        <v>45681</v>
      </c>
      <c r="J2819" s="253">
        <v>0</v>
      </c>
      <c r="K2819" s="214">
        <v>-14331</v>
      </c>
      <c r="L2819" s="250">
        <f t="shared" si="43"/>
        <v>1270242.229681816</v>
      </c>
      <c r="M2819" s="270"/>
    </row>
    <row r="2820" spans="2:13" x14ac:dyDescent="0.25">
      <c r="B2820" s="46">
        <f>SUBTOTAL(103,$C$10:C2820)</f>
        <v>2811</v>
      </c>
      <c r="C2820" s="157" t="s">
        <v>683</v>
      </c>
      <c r="D2820" s="157" t="s">
        <v>608</v>
      </c>
      <c r="E2820" s="157"/>
      <c r="F2820" s="157"/>
      <c r="G2820" s="212" t="s">
        <v>1143</v>
      </c>
      <c r="H2820" s="209" t="s">
        <v>1144</v>
      </c>
      <c r="I2820" s="241">
        <v>45681</v>
      </c>
      <c r="J2820" s="253">
        <v>0</v>
      </c>
      <c r="K2820" s="214">
        <v>-7920</v>
      </c>
      <c r="L2820" s="250">
        <f t="shared" si="43"/>
        <v>1262322.229681816</v>
      </c>
      <c r="M2820" s="270"/>
    </row>
    <row r="2821" spans="2:13" x14ac:dyDescent="0.25">
      <c r="B2821" s="46">
        <f>SUBTOTAL(103,$C$10:C2821)</f>
        <v>2812</v>
      </c>
      <c r="C2821" s="157" t="s">
        <v>665</v>
      </c>
      <c r="D2821" s="157" t="s">
        <v>648</v>
      </c>
      <c r="E2821" s="157"/>
      <c r="F2821" s="157"/>
      <c r="G2821" s="212" t="s">
        <v>1045</v>
      </c>
      <c r="H2821" s="209" t="s">
        <v>1046</v>
      </c>
      <c r="I2821" s="241">
        <v>45681</v>
      </c>
      <c r="J2821" s="253">
        <v>0</v>
      </c>
      <c r="K2821" s="214">
        <v>-28700</v>
      </c>
      <c r="L2821" s="250">
        <f t="shared" si="43"/>
        <v>1233622.229681816</v>
      </c>
      <c r="M2821" s="270"/>
    </row>
    <row r="2822" spans="2:13" x14ac:dyDescent="0.25">
      <c r="B2822" s="46">
        <f>SUBTOTAL(103,$C$10:C2822)</f>
        <v>2813</v>
      </c>
      <c r="C2822" s="157" t="s">
        <v>665</v>
      </c>
      <c r="D2822" s="157" t="s">
        <v>918</v>
      </c>
      <c r="E2822" s="157"/>
      <c r="F2822" s="157"/>
      <c r="G2822" s="212" t="s">
        <v>1045</v>
      </c>
      <c r="H2822" s="209" t="s">
        <v>1046</v>
      </c>
      <c r="I2822" s="241">
        <v>45681</v>
      </c>
      <c r="J2822" s="253">
        <v>0</v>
      </c>
      <c r="K2822" s="214">
        <v>-5069</v>
      </c>
      <c r="L2822" s="250">
        <f t="shared" si="43"/>
        <v>1228553.229681816</v>
      </c>
      <c r="M2822" s="270"/>
    </row>
    <row r="2823" spans="2:13" x14ac:dyDescent="0.25">
      <c r="B2823" s="46">
        <f>SUBTOTAL(103,$C$10:C2823)</f>
        <v>2814</v>
      </c>
      <c r="C2823" s="157" t="s">
        <v>1151</v>
      </c>
      <c r="D2823" s="157" t="s">
        <v>608</v>
      </c>
      <c r="E2823" s="157"/>
      <c r="F2823" s="157"/>
      <c r="G2823" s="212" t="s">
        <v>583</v>
      </c>
      <c r="H2823" s="209" t="s">
        <v>584</v>
      </c>
      <c r="I2823" s="241">
        <v>45681</v>
      </c>
      <c r="J2823" s="253">
        <v>0</v>
      </c>
      <c r="K2823" s="214">
        <v>-23100</v>
      </c>
      <c r="L2823" s="250">
        <f t="shared" si="43"/>
        <v>1205453.229681816</v>
      </c>
      <c r="M2823" s="270"/>
    </row>
    <row r="2824" spans="2:13" x14ac:dyDescent="0.25">
      <c r="B2824" s="46">
        <f>SUBTOTAL(103,$C$10:C2824)</f>
        <v>2815</v>
      </c>
      <c r="C2824" s="157" t="s">
        <v>694</v>
      </c>
      <c r="D2824" s="157" t="s">
        <v>608</v>
      </c>
      <c r="E2824" s="157"/>
      <c r="F2824" s="157"/>
      <c r="G2824" s="212" t="s">
        <v>1187</v>
      </c>
      <c r="H2824" s="209" t="s">
        <v>1188</v>
      </c>
      <c r="I2824" s="241">
        <v>45681</v>
      </c>
      <c r="J2824" s="253">
        <v>0</v>
      </c>
      <c r="K2824" s="214">
        <v>-15400</v>
      </c>
      <c r="L2824" s="250">
        <f t="shared" si="43"/>
        <v>1190053.229681816</v>
      </c>
      <c r="M2824" s="270"/>
    </row>
    <row r="2825" spans="2:13" x14ac:dyDescent="0.25">
      <c r="B2825" s="46">
        <f>SUBTOTAL(103,$C$10:C2825)</f>
        <v>2816</v>
      </c>
      <c r="C2825" s="157" t="s">
        <v>694</v>
      </c>
      <c r="D2825" s="157" t="s">
        <v>918</v>
      </c>
      <c r="E2825" s="157"/>
      <c r="F2825" s="157"/>
      <c r="G2825" s="212" t="s">
        <v>641</v>
      </c>
      <c r="H2825" s="209" t="s">
        <v>642</v>
      </c>
      <c r="I2825" s="241">
        <v>45681</v>
      </c>
      <c r="J2825" s="253">
        <v>0</v>
      </c>
      <c r="K2825" s="214">
        <v>-5531</v>
      </c>
      <c r="L2825" s="250">
        <f t="shared" si="43"/>
        <v>1184522.229681816</v>
      </c>
      <c r="M2825" s="270"/>
    </row>
    <row r="2826" spans="2:13" x14ac:dyDescent="0.25">
      <c r="B2826" s="46">
        <f>SUBTOTAL(103,$C$10:C2826)</f>
        <v>2817</v>
      </c>
      <c r="C2826" s="157" t="s">
        <v>605</v>
      </c>
      <c r="D2826" s="157" t="s">
        <v>608</v>
      </c>
      <c r="E2826" s="157"/>
      <c r="F2826" s="157"/>
      <c r="G2826" s="212" t="s">
        <v>585</v>
      </c>
      <c r="H2826" s="209" t="s">
        <v>586</v>
      </c>
      <c r="I2826" s="241">
        <v>45681</v>
      </c>
      <c r="J2826" s="253">
        <v>0</v>
      </c>
      <c r="K2826" s="214">
        <v>-1200</v>
      </c>
      <c r="L2826" s="250">
        <f t="shared" si="43"/>
        <v>1183322.229681816</v>
      </c>
      <c r="M2826" s="270"/>
    </row>
    <row r="2827" spans="2:13" x14ac:dyDescent="0.25">
      <c r="B2827" s="46">
        <f>SUBTOTAL(103,$C$10:C2827)</f>
        <v>2818</v>
      </c>
      <c r="C2827" s="157" t="s">
        <v>1342</v>
      </c>
      <c r="D2827" s="157" t="s">
        <v>607</v>
      </c>
      <c r="E2827" s="157"/>
      <c r="F2827" s="157"/>
      <c r="G2827" s="212" t="s">
        <v>579</v>
      </c>
      <c r="H2827" s="209" t="s">
        <v>622</v>
      </c>
      <c r="I2827" s="241">
        <v>45681</v>
      </c>
      <c r="J2827" s="253">
        <v>0</v>
      </c>
      <c r="K2827" s="214">
        <v>-8619.2549999999974</v>
      </c>
      <c r="L2827" s="250">
        <f t="shared" si="43"/>
        <v>1174702.9746818161</v>
      </c>
      <c r="M2827" s="270"/>
    </row>
    <row r="2828" spans="2:13" x14ac:dyDescent="0.25">
      <c r="B2828" s="46">
        <f>SUBTOTAL(103,$C$10:C2828)</f>
        <v>2819</v>
      </c>
      <c r="C2828" s="157" t="s">
        <v>1165</v>
      </c>
      <c r="D2828" s="157" t="s">
        <v>738</v>
      </c>
      <c r="E2828" s="157"/>
      <c r="F2828" s="157"/>
      <c r="G2828" s="212" t="s">
        <v>1043</v>
      </c>
      <c r="H2828" s="209" t="s">
        <v>1044</v>
      </c>
      <c r="I2828" s="241">
        <v>45681</v>
      </c>
      <c r="J2828" s="253">
        <v>0</v>
      </c>
      <c r="K2828" s="214">
        <v>-500</v>
      </c>
      <c r="L2828" s="250">
        <f t="shared" si="43"/>
        <v>1174202.9746818161</v>
      </c>
      <c r="M2828" s="270"/>
    </row>
    <row r="2829" spans="2:13" x14ac:dyDescent="0.25">
      <c r="B2829" s="46">
        <f>SUBTOTAL(103,$C$10:C2829)</f>
        <v>2820</v>
      </c>
      <c r="C2829" s="157" t="s">
        <v>580</v>
      </c>
      <c r="D2829" s="157" t="s">
        <v>1025</v>
      </c>
      <c r="E2829" s="157"/>
      <c r="F2829" s="157"/>
      <c r="G2829" s="204" t="s">
        <v>579</v>
      </c>
      <c r="H2829" s="209" t="s">
        <v>622</v>
      </c>
      <c r="I2829" s="241">
        <v>45684</v>
      </c>
      <c r="J2829" s="253">
        <v>500000</v>
      </c>
      <c r="K2829" s="214">
        <v>0</v>
      </c>
      <c r="L2829" s="250">
        <f t="shared" ref="L2829:L2892" si="44">J2829+L2828+K2829</f>
        <v>1674202.9746818161</v>
      </c>
      <c r="M2829" s="270"/>
    </row>
    <row r="2830" spans="2:13" x14ac:dyDescent="0.25">
      <c r="B2830" s="46">
        <f>SUBTOTAL(103,$C$10:C2830)</f>
        <v>2821</v>
      </c>
      <c r="C2830" s="157" t="s">
        <v>724</v>
      </c>
      <c r="D2830" s="157" t="s">
        <v>766</v>
      </c>
      <c r="E2830" s="157"/>
      <c r="F2830" s="157"/>
      <c r="G2830" s="212" t="s">
        <v>726</v>
      </c>
      <c r="H2830" s="209" t="s">
        <v>724</v>
      </c>
      <c r="I2830" s="241">
        <v>45685</v>
      </c>
      <c r="J2830" s="253">
        <v>800000</v>
      </c>
      <c r="K2830" s="214">
        <v>0</v>
      </c>
      <c r="L2830" s="250">
        <f t="shared" si="44"/>
        <v>2474202.9746818161</v>
      </c>
      <c r="M2830" s="270"/>
    </row>
    <row r="2831" spans="2:13" x14ac:dyDescent="0.25">
      <c r="B2831" s="46">
        <f>SUBTOTAL(103,$C$10:C2831)</f>
        <v>2822</v>
      </c>
      <c r="C2831" s="157" t="s">
        <v>843</v>
      </c>
      <c r="D2831" s="157" t="s">
        <v>1173</v>
      </c>
      <c r="E2831" s="157"/>
      <c r="F2831" s="157"/>
      <c r="G2831" s="220"/>
      <c r="H2831" s="209" t="s">
        <v>437</v>
      </c>
      <c r="I2831" s="241">
        <v>45686</v>
      </c>
      <c r="J2831" s="253">
        <v>0</v>
      </c>
      <c r="K2831" s="214">
        <v>-1350</v>
      </c>
      <c r="L2831" s="250">
        <f>J2831+L2830+K2831</f>
        <v>2472852.9746818161</v>
      </c>
      <c r="M2831" s="270"/>
    </row>
    <row r="2832" spans="2:13" x14ac:dyDescent="0.25">
      <c r="B2832" s="46">
        <f>SUBTOTAL(103,$C$10:C2832)</f>
        <v>2823</v>
      </c>
      <c r="C2832" s="157" t="s">
        <v>843</v>
      </c>
      <c r="D2832" s="157" t="s">
        <v>1173</v>
      </c>
      <c r="E2832" s="157"/>
      <c r="F2832" s="157"/>
      <c r="G2832" s="212" t="s">
        <v>1050</v>
      </c>
      <c r="H2832" s="209" t="s">
        <v>442</v>
      </c>
      <c r="I2832" s="241">
        <v>45686</v>
      </c>
      <c r="J2832" s="253">
        <v>0</v>
      </c>
      <c r="K2832" s="214">
        <v>-1950</v>
      </c>
      <c r="L2832" s="250">
        <f t="shared" si="44"/>
        <v>2470902.9746818161</v>
      </c>
      <c r="M2832" s="270"/>
    </row>
    <row r="2833" spans="2:13" x14ac:dyDescent="0.25">
      <c r="B2833" s="46">
        <f>SUBTOTAL(103,$C$10:C2833)</f>
        <v>2824</v>
      </c>
      <c r="C2833" s="157" t="s">
        <v>1375</v>
      </c>
      <c r="D2833" s="157" t="s">
        <v>1436</v>
      </c>
      <c r="E2833" s="157"/>
      <c r="F2833" s="157"/>
      <c r="G2833" s="212" t="s">
        <v>619</v>
      </c>
      <c r="H2833" s="209" t="s">
        <v>621</v>
      </c>
      <c r="I2833" s="241">
        <v>45687</v>
      </c>
      <c r="J2833" s="253">
        <v>0</v>
      </c>
      <c r="K2833" s="214">
        <v>-4000</v>
      </c>
      <c r="L2833" s="250">
        <f t="shared" si="44"/>
        <v>2466902.9746818161</v>
      </c>
      <c r="M2833" s="270"/>
    </row>
    <row r="2834" spans="2:13" x14ac:dyDescent="0.25">
      <c r="B2834" s="46">
        <f>SUBTOTAL(103,$C$10:C2834)</f>
        <v>2825</v>
      </c>
      <c r="C2834" s="157" t="s">
        <v>1230</v>
      </c>
      <c r="D2834" s="157" t="s">
        <v>1436</v>
      </c>
      <c r="E2834" s="157"/>
      <c r="F2834" s="157"/>
      <c r="G2834" s="212" t="s">
        <v>619</v>
      </c>
      <c r="H2834" s="209" t="s">
        <v>621</v>
      </c>
      <c r="I2834" s="241">
        <v>45687</v>
      </c>
      <c r="J2834" s="253">
        <v>0</v>
      </c>
      <c r="K2834" s="214">
        <v>-3000</v>
      </c>
      <c r="L2834" s="250">
        <f t="shared" si="44"/>
        <v>2463902.9746818161</v>
      </c>
      <c r="M2834" s="270"/>
    </row>
    <row r="2835" spans="2:13" x14ac:dyDescent="0.25">
      <c r="B2835" s="46">
        <f>SUBTOTAL(103,$C$10:C2835)</f>
        <v>2826</v>
      </c>
      <c r="C2835" s="157" t="s">
        <v>131</v>
      </c>
      <c r="D2835" s="157" t="s">
        <v>870</v>
      </c>
      <c r="E2835" s="157"/>
      <c r="F2835" s="157"/>
      <c r="G2835" s="212" t="s">
        <v>588</v>
      </c>
      <c r="H2835" s="209" t="s">
        <v>589</v>
      </c>
      <c r="I2835" s="241">
        <v>45687</v>
      </c>
      <c r="J2835" s="253">
        <v>0</v>
      </c>
      <c r="K2835" s="214">
        <v>-150000</v>
      </c>
      <c r="L2835" s="250">
        <f t="shared" si="44"/>
        <v>2313902.9746818161</v>
      </c>
      <c r="M2835" s="270"/>
    </row>
    <row r="2836" spans="2:13" x14ac:dyDescent="0.25">
      <c r="B2836" s="46">
        <f>SUBTOTAL(103,$C$10:C2836)</f>
        <v>2827</v>
      </c>
      <c r="C2836" s="157" t="s">
        <v>1266</v>
      </c>
      <c r="D2836" s="157" t="s">
        <v>738</v>
      </c>
      <c r="E2836" s="157"/>
      <c r="F2836" s="157"/>
      <c r="G2836" s="212" t="s">
        <v>1043</v>
      </c>
      <c r="H2836" s="209" t="s">
        <v>1044</v>
      </c>
      <c r="I2836" s="241">
        <v>45688</v>
      </c>
      <c r="J2836" s="253">
        <v>0</v>
      </c>
      <c r="K2836" s="214">
        <v>-1000</v>
      </c>
      <c r="L2836" s="250">
        <f t="shared" si="44"/>
        <v>2312902.9746818161</v>
      </c>
      <c r="M2836" s="270"/>
    </row>
    <row r="2837" spans="2:13" x14ac:dyDescent="0.25">
      <c r="B2837" s="46">
        <f>SUBTOTAL(103,$C$10:C2837)</f>
        <v>2828</v>
      </c>
      <c r="C2837" s="157" t="s">
        <v>743</v>
      </c>
      <c r="D2837" s="157" t="s">
        <v>961</v>
      </c>
      <c r="E2837" s="157"/>
      <c r="F2837" s="157"/>
      <c r="G2837" s="212" t="s">
        <v>1050</v>
      </c>
      <c r="H2837" s="209" t="s">
        <v>442</v>
      </c>
      <c r="I2837" s="241">
        <v>45688</v>
      </c>
      <c r="J2837" s="253">
        <v>0</v>
      </c>
      <c r="K2837" s="214">
        <v>-65200</v>
      </c>
      <c r="L2837" s="250">
        <f t="shared" si="44"/>
        <v>2247702.9746818161</v>
      </c>
      <c r="M2837" s="270"/>
    </row>
    <row r="2838" spans="2:13" x14ac:dyDescent="0.25">
      <c r="B2838" s="46">
        <f>SUBTOTAL(103,$C$10:C2838)</f>
        <v>2829</v>
      </c>
      <c r="C2838" s="157" t="s">
        <v>736</v>
      </c>
      <c r="D2838" s="157" t="s">
        <v>738</v>
      </c>
      <c r="E2838" s="157"/>
      <c r="F2838" s="157"/>
      <c r="G2838" s="212" t="s">
        <v>619</v>
      </c>
      <c r="H2838" s="209" t="s">
        <v>621</v>
      </c>
      <c r="I2838" s="241">
        <v>45688</v>
      </c>
      <c r="J2838" s="253">
        <v>0</v>
      </c>
      <c r="K2838" s="214">
        <v>-1250</v>
      </c>
      <c r="L2838" s="250">
        <f t="shared" si="44"/>
        <v>2246452.9746818161</v>
      </c>
      <c r="M2838" s="270"/>
    </row>
    <row r="2839" spans="2:13" x14ac:dyDescent="0.25">
      <c r="B2839" s="46">
        <f>SUBTOTAL(103,$C$10:C2839)</f>
        <v>2830</v>
      </c>
      <c r="C2839" s="157" t="s">
        <v>625</v>
      </c>
      <c r="D2839" s="157" t="s">
        <v>608</v>
      </c>
      <c r="E2839" s="157"/>
      <c r="F2839" s="157"/>
      <c r="G2839" s="212" t="s">
        <v>641</v>
      </c>
      <c r="H2839" s="209" t="s">
        <v>642</v>
      </c>
      <c r="I2839" s="241">
        <v>45688</v>
      </c>
      <c r="J2839" s="253">
        <v>0</v>
      </c>
      <c r="K2839" s="214">
        <v>-11687</v>
      </c>
      <c r="L2839" s="250">
        <f t="shared" si="44"/>
        <v>2234765.9746818161</v>
      </c>
      <c r="M2839" s="270"/>
    </row>
    <row r="2840" spans="2:13" x14ac:dyDescent="0.25">
      <c r="B2840" s="46">
        <f>SUBTOTAL(103,$C$10:C2840)</f>
        <v>2831</v>
      </c>
      <c r="C2840" s="157" t="s">
        <v>1423</v>
      </c>
      <c r="D2840" s="157" t="s">
        <v>608</v>
      </c>
      <c r="E2840" s="157"/>
      <c r="F2840" s="157"/>
      <c r="G2840" s="212" t="s">
        <v>1045</v>
      </c>
      <c r="H2840" s="209" t="s">
        <v>1046</v>
      </c>
      <c r="I2840" s="241">
        <v>45688</v>
      </c>
      <c r="J2840" s="253">
        <v>0</v>
      </c>
      <c r="K2840" s="214">
        <v>-11900</v>
      </c>
      <c r="L2840" s="250">
        <f t="shared" si="44"/>
        <v>2222865.9746818161</v>
      </c>
      <c r="M2840" s="270"/>
    </row>
    <row r="2841" spans="2:13" x14ac:dyDescent="0.25">
      <c r="B2841" s="46">
        <f>SUBTOTAL(103,$C$10:C2841)</f>
        <v>2832</v>
      </c>
      <c r="C2841" s="157" t="s">
        <v>598</v>
      </c>
      <c r="D2841" s="157" t="s">
        <v>607</v>
      </c>
      <c r="E2841" s="157"/>
      <c r="F2841" s="157"/>
      <c r="G2841" s="212" t="s">
        <v>581</v>
      </c>
      <c r="H2841" s="209" t="s">
        <v>620</v>
      </c>
      <c r="I2841" s="241">
        <v>45688</v>
      </c>
      <c r="J2841" s="253">
        <v>0</v>
      </c>
      <c r="K2841" s="214">
        <v>-20000</v>
      </c>
      <c r="L2841" s="250">
        <f t="shared" si="44"/>
        <v>2202865.9746818161</v>
      </c>
      <c r="M2841" s="270"/>
    </row>
    <row r="2842" spans="2:13" x14ac:dyDescent="0.25">
      <c r="B2842" s="46">
        <f>SUBTOTAL(103,$C$10:C2842)</f>
        <v>2833</v>
      </c>
      <c r="C2842" s="157" t="s">
        <v>598</v>
      </c>
      <c r="D2842" s="157" t="s">
        <v>607</v>
      </c>
      <c r="E2842" s="157"/>
      <c r="F2842" s="157"/>
      <c r="G2842" s="212" t="s">
        <v>1187</v>
      </c>
      <c r="H2842" s="209" t="s">
        <v>1188</v>
      </c>
      <c r="I2842" s="241">
        <v>45688</v>
      </c>
      <c r="J2842" s="253">
        <v>0</v>
      </c>
      <c r="K2842" s="214">
        <v>-2186.0246231384635</v>
      </c>
      <c r="L2842" s="250">
        <f t="shared" si="44"/>
        <v>2200679.9500586777</v>
      </c>
      <c r="M2842" s="270"/>
    </row>
    <row r="2843" spans="2:13" x14ac:dyDescent="0.25">
      <c r="B2843" s="46">
        <f>SUBTOTAL(103,$C$10:C2843)</f>
        <v>2834</v>
      </c>
      <c r="C2843" s="157" t="s">
        <v>598</v>
      </c>
      <c r="D2843" s="157" t="s">
        <v>607</v>
      </c>
      <c r="E2843" s="157"/>
      <c r="F2843" s="157"/>
      <c r="G2843" s="212" t="s">
        <v>746</v>
      </c>
      <c r="H2843" s="209" t="s">
        <v>747</v>
      </c>
      <c r="I2843" s="241">
        <v>45688</v>
      </c>
      <c r="J2843" s="253">
        <v>0</v>
      </c>
      <c r="K2843" s="214">
        <v>-4069.6491734094393</v>
      </c>
      <c r="L2843" s="250">
        <f t="shared" si="44"/>
        <v>2196610.3008852685</v>
      </c>
      <c r="M2843" s="270"/>
    </row>
    <row r="2844" spans="2:13" x14ac:dyDescent="0.25">
      <c r="B2844" s="46">
        <f>SUBTOTAL(103,$C$10:C2844)</f>
        <v>2835</v>
      </c>
      <c r="C2844" s="157" t="s">
        <v>598</v>
      </c>
      <c r="D2844" s="157" t="s">
        <v>607</v>
      </c>
      <c r="E2844" s="157"/>
      <c r="F2844" s="157"/>
      <c r="G2844" s="212" t="s">
        <v>726</v>
      </c>
      <c r="H2844" s="209" t="s">
        <v>724</v>
      </c>
      <c r="I2844" s="241">
        <v>45688</v>
      </c>
      <c r="J2844" s="253">
        <v>0</v>
      </c>
      <c r="K2844" s="214">
        <v>-1441.4099858819243</v>
      </c>
      <c r="L2844" s="250">
        <f t="shared" si="44"/>
        <v>2195168.8908993867</v>
      </c>
      <c r="M2844" s="270"/>
    </row>
    <row r="2845" spans="2:13" x14ac:dyDescent="0.25">
      <c r="B2845" s="46">
        <f>SUBTOTAL(103,$C$10:C2845)</f>
        <v>2836</v>
      </c>
      <c r="C2845" s="157" t="s">
        <v>598</v>
      </c>
      <c r="D2845" s="157" t="s">
        <v>607</v>
      </c>
      <c r="E2845" s="157"/>
      <c r="F2845" s="157"/>
      <c r="G2845" s="212" t="s">
        <v>1043</v>
      </c>
      <c r="H2845" s="209" t="s">
        <v>1044</v>
      </c>
      <c r="I2845" s="241">
        <v>45688</v>
      </c>
      <c r="J2845" s="253">
        <v>0</v>
      </c>
      <c r="K2845" s="214">
        <v>-2302.9162175701726</v>
      </c>
      <c r="L2845" s="250">
        <f t="shared" si="44"/>
        <v>2192865.9746818165</v>
      </c>
      <c r="M2845" s="270"/>
    </row>
    <row r="2846" spans="2:13" x14ac:dyDescent="0.25">
      <c r="B2846" s="46">
        <f>SUBTOTAL(103,$C$10:C2846)</f>
        <v>2837</v>
      </c>
      <c r="C2846" s="157" t="s">
        <v>598</v>
      </c>
      <c r="D2846" s="157" t="s">
        <v>738</v>
      </c>
      <c r="E2846" s="157"/>
      <c r="F2846" s="157"/>
      <c r="G2846" s="212" t="s">
        <v>1043</v>
      </c>
      <c r="H2846" s="209" t="s">
        <v>1044</v>
      </c>
      <c r="I2846" s="241">
        <v>45688</v>
      </c>
      <c r="J2846" s="253">
        <v>0</v>
      </c>
      <c r="K2846" s="214">
        <v>-1000</v>
      </c>
      <c r="L2846" s="250">
        <f t="shared" si="44"/>
        <v>2191865.9746818165</v>
      </c>
      <c r="M2846" s="270"/>
    </row>
    <row r="2847" spans="2:13" x14ac:dyDescent="0.25">
      <c r="B2847" s="46">
        <f>SUBTOTAL(103,$C$10:C2847)</f>
        <v>2838</v>
      </c>
      <c r="C2847" s="157" t="s">
        <v>598</v>
      </c>
      <c r="D2847" s="157" t="s">
        <v>608</v>
      </c>
      <c r="E2847" s="157"/>
      <c r="F2847" s="157"/>
      <c r="G2847" s="212" t="s">
        <v>1187</v>
      </c>
      <c r="H2847" s="209" t="s">
        <v>1188</v>
      </c>
      <c r="I2847" s="241">
        <v>45688</v>
      </c>
      <c r="J2847" s="253">
        <v>0</v>
      </c>
      <c r="K2847" s="214">
        <v>-6300</v>
      </c>
      <c r="L2847" s="250">
        <f t="shared" si="44"/>
        <v>2185565.9746818165</v>
      </c>
      <c r="M2847" s="270"/>
    </row>
    <row r="2848" spans="2:13" x14ac:dyDescent="0.25">
      <c r="B2848" s="46">
        <f>SUBTOTAL(103,$C$10:C2848)</f>
        <v>2839</v>
      </c>
      <c r="C2848" s="157" t="s">
        <v>810</v>
      </c>
      <c r="D2848" s="157" t="s">
        <v>775</v>
      </c>
      <c r="E2848" s="157"/>
      <c r="F2848" s="157"/>
      <c r="G2848" s="212" t="s">
        <v>726</v>
      </c>
      <c r="H2848" s="209" t="s">
        <v>724</v>
      </c>
      <c r="I2848" s="241">
        <v>45688</v>
      </c>
      <c r="J2848" s="253">
        <v>0</v>
      </c>
      <c r="K2848" s="214">
        <v>-30000</v>
      </c>
      <c r="L2848" s="250">
        <f t="shared" si="44"/>
        <v>2155565.9746818165</v>
      </c>
      <c r="M2848" s="270"/>
    </row>
    <row r="2849" spans="2:13" x14ac:dyDescent="0.25">
      <c r="B2849" s="46">
        <f>SUBTOTAL(103,$C$10:C2849)</f>
        <v>2840</v>
      </c>
      <c r="C2849" s="157" t="s">
        <v>600</v>
      </c>
      <c r="D2849" s="157" t="s">
        <v>608</v>
      </c>
      <c r="E2849" s="157"/>
      <c r="F2849" s="157"/>
      <c r="G2849" s="212" t="s">
        <v>1143</v>
      </c>
      <c r="H2849" s="209" t="s">
        <v>1144</v>
      </c>
      <c r="I2849" s="241">
        <v>45688</v>
      </c>
      <c r="J2849" s="253">
        <v>0</v>
      </c>
      <c r="K2849" s="214">
        <v>-12240</v>
      </c>
      <c r="L2849" s="250">
        <f t="shared" si="44"/>
        <v>2143325.9746818165</v>
      </c>
      <c r="M2849" s="270"/>
    </row>
    <row r="2850" spans="2:13" x14ac:dyDescent="0.25">
      <c r="B2850" s="46">
        <f>SUBTOTAL(103,$C$10:C2850)</f>
        <v>2841</v>
      </c>
      <c r="C2850" s="157" t="s">
        <v>682</v>
      </c>
      <c r="D2850" s="157" t="s">
        <v>608</v>
      </c>
      <c r="E2850" s="157"/>
      <c r="F2850" s="157"/>
      <c r="G2850" s="212" t="s">
        <v>1045</v>
      </c>
      <c r="H2850" s="209" t="s">
        <v>1046</v>
      </c>
      <c r="I2850" s="241">
        <v>45688</v>
      </c>
      <c r="J2850" s="253">
        <v>0</v>
      </c>
      <c r="K2850" s="214">
        <v>-2100</v>
      </c>
      <c r="L2850" s="250">
        <f t="shared" si="44"/>
        <v>2141225.9746818165</v>
      </c>
      <c r="M2850" s="270"/>
    </row>
    <row r="2851" spans="2:13" x14ac:dyDescent="0.25">
      <c r="B2851" s="46">
        <f>SUBTOTAL(103,$C$10:C2851)</f>
        <v>2842</v>
      </c>
      <c r="C2851" s="157" t="s">
        <v>601</v>
      </c>
      <c r="D2851" s="157" t="s">
        <v>648</v>
      </c>
      <c r="E2851" s="157"/>
      <c r="F2851" s="157"/>
      <c r="G2851" s="212" t="s">
        <v>1143</v>
      </c>
      <c r="H2851" s="209" t="s">
        <v>1144</v>
      </c>
      <c r="I2851" s="241">
        <v>45688</v>
      </c>
      <c r="J2851" s="253">
        <v>0</v>
      </c>
      <c r="K2851" s="214">
        <v>-5331</v>
      </c>
      <c r="L2851" s="250">
        <f t="shared" si="44"/>
        <v>2135894.9746818165</v>
      </c>
      <c r="M2851" s="270"/>
    </row>
    <row r="2852" spans="2:13" x14ac:dyDescent="0.25">
      <c r="B2852" s="46">
        <f>SUBTOTAL(103,$C$10:C2852)</f>
        <v>2843</v>
      </c>
      <c r="C2852" s="157" t="s">
        <v>596</v>
      </c>
      <c r="D2852" s="157" t="s">
        <v>608</v>
      </c>
      <c r="E2852" s="157"/>
      <c r="F2852" s="157"/>
      <c r="G2852" s="212" t="s">
        <v>581</v>
      </c>
      <c r="H2852" s="209" t="s">
        <v>620</v>
      </c>
      <c r="I2852" s="241">
        <v>45688</v>
      </c>
      <c r="J2852" s="253">
        <v>0</v>
      </c>
      <c r="K2852" s="214">
        <v>-77000</v>
      </c>
      <c r="L2852" s="250">
        <f t="shared" si="44"/>
        <v>2058894.9746818165</v>
      </c>
      <c r="M2852" s="270"/>
    </row>
    <row r="2853" spans="2:13" x14ac:dyDescent="0.25">
      <c r="B2853" s="46">
        <f>SUBTOTAL(103,$C$10:C2853)</f>
        <v>2844</v>
      </c>
      <c r="C2853" s="157" t="s">
        <v>598</v>
      </c>
      <c r="D2853" s="157" t="s">
        <v>608</v>
      </c>
      <c r="E2853" s="157"/>
      <c r="F2853" s="157"/>
      <c r="G2853" s="212" t="s">
        <v>581</v>
      </c>
      <c r="H2853" s="209" t="s">
        <v>620</v>
      </c>
      <c r="I2853" s="241">
        <v>45688</v>
      </c>
      <c r="J2853" s="253">
        <v>0</v>
      </c>
      <c r="K2853" s="214">
        <v>-35000</v>
      </c>
      <c r="L2853" s="250">
        <f t="shared" si="44"/>
        <v>2023894.9746818165</v>
      </c>
      <c r="M2853" s="270"/>
    </row>
    <row r="2854" spans="2:13" x14ac:dyDescent="0.25">
      <c r="B2854" s="46">
        <f>SUBTOTAL(103,$C$10:C2854)</f>
        <v>2845</v>
      </c>
      <c r="C2854" s="157" t="s">
        <v>597</v>
      </c>
      <c r="D2854" s="157" t="s">
        <v>608</v>
      </c>
      <c r="E2854" s="157"/>
      <c r="F2854" s="157"/>
      <c r="G2854" s="212" t="s">
        <v>581</v>
      </c>
      <c r="H2854" s="209" t="s">
        <v>620</v>
      </c>
      <c r="I2854" s="241">
        <v>45688</v>
      </c>
      <c r="J2854" s="253">
        <v>0</v>
      </c>
      <c r="K2854" s="214">
        <v>-91000</v>
      </c>
      <c r="L2854" s="250">
        <f t="shared" si="44"/>
        <v>1932894.9746818165</v>
      </c>
      <c r="M2854" s="270"/>
    </row>
    <row r="2855" spans="2:13" x14ac:dyDescent="0.25">
      <c r="B2855" s="46">
        <f>SUBTOTAL(103,$C$10:C2855)</f>
        <v>2846</v>
      </c>
      <c r="C2855" s="157" t="s">
        <v>596</v>
      </c>
      <c r="D2855" s="157" t="s">
        <v>608</v>
      </c>
      <c r="E2855" s="157"/>
      <c r="F2855" s="157"/>
      <c r="G2855" s="212" t="s">
        <v>746</v>
      </c>
      <c r="H2855" s="209" t="s">
        <v>747</v>
      </c>
      <c r="I2855" s="241">
        <v>45688</v>
      </c>
      <c r="J2855" s="253">
        <v>0</v>
      </c>
      <c r="K2855" s="214">
        <v>-29400</v>
      </c>
      <c r="L2855" s="250">
        <f t="shared" si="44"/>
        <v>1903494.9746818165</v>
      </c>
      <c r="M2855" s="270"/>
    </row>
    <row r="2856" spans="2:13" x14ac:dyDescent="0.25">
      <c r="B2856" s="46">
        <f>SUBTOTAL(103,$C$10:C2856)</f>
        <v>2847</v>
      </c>
      <c r="C2856" s="157" t="s">
        <v>692</v>
      </c>
      <c r="D2856" s="157" t="s">
        <v>1139</v>
      </c>
      <c r="E2856" s="157"/>
      <c r="F2856" s="157"/>
      <c r="G2856" s="212" t="s">
        <v>746</v>
      </c>
      <c r="H2856" s="209" t="s">
        <v>747</v>
      </c>
      <c r="I2856" s="241">
        <v>45688</v>
      </c>
      <c r="J2856" s="253">
        <v>0</v>
      </c>
      <c r="K2856" s="214">
        <v>-8400</v>
      </c>
      <c r="L2856" s="250">
        <f t="shared" si="44"/>
        <v>1895094.9746818165</v>
      </c>
      <c r="M2856" s="270"/>
    </row>
    <row r="2857" spans="2:13" x14ac:dyDescent="0.25">
      <c r="B2857" s="46">
        <f>SUBTOTAL(103,$C$10:C2857)</f>
        <v>2848</v>
      </c>
      <c r="C2857" s="157" t="s">
        <v>692</v>
      </c>
      <c r="D2857" s="157" t="s">
        <v>1139</v>
      </c>
      <c r="E2857" s="157"/>
      <c r="F2857" s="157"/>
      <c r="G2857" s="212" t="s">
        <v>581</v>
      </c>
      <c r="H2857" s="209" t="s">
        <v>620</v>
      </c>
      <c r="I2857" s="241">
        <v>45688</v>
      </c>
      <c r="J2857" s="253">
        <v>0</v>
      </c>
      <c r="K2857" s="214">
        <v>-2496.9699999999998</v>
      </c>
      <c r="L2857" s="250">
        <f t="shared" si="44"/>
        <v>1892598.0046818166</v>
      </c>
      <c r="M2857" s="270"/>
    </row>
    <row r="2858" spans="2:13" x14ac:dyDescent="0.25">
      <c r="B2858" s="46">
        <f>SUBTOTAL(103,$C$10:C2858)</f>
        <v>2849</v>
      </c>
      <c r="C2858" s="157" t="s">
        <v>692</v>
      </c>
      <c r="D2858" s="157" t="s">
        <v>608</v>
      </c>
      <c r="E2858" s="157"/>
      <c r="F2858" s="157"/>
      <c r="G2858" s="212" t="s">
        <v>581</v>
      </c>
      <c r="H2858" s="209" t="s">
        <v>620</v>
      </c>
      <c r="I2858" s="241">
        <v>45688</v>
      </c>
      <c r="J2858" s="253">
        <v>0</v>
      </c>
      <c r="K2858" s="214">
        <v>-4200</v>
      </c>
      <c r="L2858" s="250">
        <f t="shared" si="44"/>
        <v>1888398.0046818166</v>
      </c>
      <c r="M2858" s="270"/>
    </row>
    <row r="2859" spans="2:13" x14ac:dyDescent="0.25">
      <c r="B2859" s="46">
        <f>SUBTOTAL(103,$C$10:C2859)</f>
        <v>2850</v>
      </c>
      <c r="C2859" s="157" t="s">
        <v>598</v>
      </c>
      <c r="D2859" s="157" t="s">
        <v>608</v>
      </c>
      <c r="E2859" s="157"/>
      <c r="F2859" s="157"/>
      <c r="G2859" s="212" t="s">
        <v>746</v>
      </c>
      <c r="H2859" s="209" t="s">
        <v>747</v>
      </c>
      <c r="I2859" s="241">
        <v>45688</v>
      </c>
      <c r="J2859" s="253">
        <v>0</v>
      </c>
      <c r="K2859" s="214">
        <v>-92400</v>
      </c>
      <c r="L2859" s="250">
        <f t="shared" si="44"/>
        <v>1795998.0046818166</v>
      </c>
      <c r="M2859" s="270"/>
    </row>
    <row r="2860" spans="2:13" x14ac:dyDescent="0.25">
      <c r="B2860" s="46">
        <f>SUBTOTAL(103,$C$10:C2860)</f>
        <v>2851</v>
      </c>
      <c r="C2860" s="157" t="s">
        <v>693</v>
      </c>
      <c r="D2860" s="157" t="s">
        <v>608</v>
      </c>
      <c r="E2860" s="157"/>
      <c r="F2860" s="157"/>
      <c r="G2860" s="212" t="s">
        <v>746</v>
      </c>
      <c r="H2860" s="209" t="s">
        <v>747</v>
      </c>
      <c r="I2860" s="241">
        <v>45688</v>
      </c>
      <c r="J2860" s="253">
        <v>0</v>
      </c>
      <c r="K2860" s="214">
        <v>-8400</v>
      </c>
      <c r="L2860" s="250">
        <f t="shared" si="44"/>
        <v>1787598.0046818166</v>
      </c>
      <c r="M2860" s="270"/>
    </row>
    <row r="2861" spans="2:13" x14ac:dyDescent="0.25">
      <c r="B2861" s="46">
        <f>SUBTOTAL(103,$C$10:C2861)</f>
        <v>2852</v>
      </c>
      <c r="C2861" s="157" t="s">
        <v>683</v>
      </c>
      <c r="D2861" s="157" t="s">
        <v>608</v>
      </c>
      <c r="E2861" s="157"/>
      <c r="F2861" s="157"/>
      <c r="G2861" s="212" t="s">
        <v>1143</v>
      </c>
      <c r="H2861" s="209" t="s">
        <v>1144</v>
      </c>
      <c r="I2861" s="241">
        <v>45688</v>
      </c>
      <c r="J2861" s="253">
        <v>0</v>
      </c>
      <c r="K2861" s="214">
        <v>-7920</v>
      </c>
      <c r="L2861" s="250">
        <f t="shared" si="44"/>
        <v>1779678.0046818166</v>
      </c>
      <c r="M2861" s="270"/>
    </row>
    <row r="2862" spans="2:13" x14ac:dyDescent="0.25">
      <c r="B2862" s="46">
        <f>SUBTOTAL(103,$C$10:C2862)</f>
        <v>2853</v>
      </c>
      <c r="C2862" s="157" t="s">
        <v>665</v>
      </c>
      <c r="D2862" s="157" t="s">
        <v>648</v>
      </c>
      <c r="E2862" s="157"/>
      <c r="F2862" s="157"/>
      <c r="G2862" s="212" t="s">
        <v>1045</v>
      </c>
      <c r="H2862" s="209" t="s">
        <v>1046</v>
      </c>
      <c r="I2862" s="241">
        <v>45688</v>
      </c>
      <c r="J2862" s="253">
        <v>0</v>
      </c>
      <c r="K2862" s="214">
        <v>-25100</v>
      </c>
      <c r="L2862" s="250">
        <f t="shared" si="44"/>
        <v>1754578.0046818166</v>
      </c>
      <c r="M2862" s="270"/>
    </row>
    <row r="2863" spans="2:13" x14ac:dyDescent="0.25">
      <c r="B2863" s="46">
        <f>SUBTOTAL(103,$C$10:C2863)</f>
        <v>2854</v>
      </c>
      <c r="C2863" s="157" t="s">
        <v>1151</v>
      </c>
      <c r="D2863" s="157" t="s">
        <v>608</v>
      </c>
      <c r="E2863" s="157"/>
      <c r="F2863" s="157"/>
      <c r="G2863" s="212" t="s">
        <v>583</v>
      </c>
      <c r="H2863" s="209" t="s">
        <v>584</v>
      </c>
      <c r="I2863" s="241">
        <v>45688</v>
      </c>
      <c r="J2863" s="253">
        <v>0</v>
      </c>
      <c r="K2863" s="214">
        <v>-23100</v>
      </c>
      <c r="L2863" s="250">
        <f t="shared" si="44"/>
        <v>1731478.0046818166</v>
      </c>
      <c r="M2863" s="270"/>
    </row>
    <row r="2864" spans="2:13" x14ac:dyDescent="0.25">
      <c r="B2864" s="46">
        <f>SUBTOTAL(103,$C$10:C2864)</f>
        <v>2855</v>
      </c>
      <c r="C2864" s="157" t="s">
        <v>694</v>
      </c>
      <c r="D2864" s="157" t="s">
        <v>608</v>
      </c>
      <c r="E2864" s="157"/>
      <c r="F2864" s="157"/>
      <c r="G2864" s="212" t="s">
        <v>1187</v>
      </c>
      <c r="H2864" s="209" t="s">
        <v>1188</v>
      </c>
      <c r="I2864" s="241">
        <v>45688</v>
      </c>
      <c r="J2864" s="253">
        <v>0</v>
      </c>
      <c r="K2864" s="214">
        <v>-15400</v>
      </c>
      <c r="L2864" s="250">
        <f t="shared" si="44"/>
        <v>1716078.0046818166</v>
      </c>
      <c r="M2864" s="270"/>
    </row>
    <row r="2865" spans="2:13" x14ac:dyDescent="0.25">
      <c r="B2865" s="46">
        <f>SUBTOTAL(103,$C$10:C2865)</f>
        <v>2856</v>
      </c>
      <c r="C2865" s="157" t="s">
        <v>1342</v>
      </c>
      <c r="D2865" s="157" t="s">
        <v>607</v>
      </c>
      <c r="E2865" s="157"/>
      <c r="F2865" s="157"/>
      <c r="G2865" s="212" t="s">
        <v>579</v>
      </c>
      <c r="H2865" s="209" t="s">
        <v>622</v>
      </c>
      <c r="I2865" s="241">
        <v>45688</v>
      </c>
      <c r="J2865" s="253">
        <v>0</v>
      </c>
      <c r="K2865" s="214">
        <v>-8600</v>
      </c>
      <c r="L2865" s="250">
        <f t="shared" si="44"/>
        <v>1707478.0046818166</v>
      </c>
      <c r="M2865" s="270"/>
    </row>
    <row r="2866" spans="2:13" x14ac:dyDescent="0.25">
      <c r="B2866" s="46">
        <f>SUBTOTAL(103,$C$10:C2866)</f>
        <v>2857</v>
      </c>
      <c r="C2866" s="157" t="s">
        <v>1165</v>
      </c>
      <c r="D2866" s="157" t="s">
        <v>738</v>
      </c>
      <c r="E2866" s="157"/>
      <c r="F2866" s="157"/>
      <c r="G2866" s="212" t="s">
        <v>1043</v>
      </c>
      <c r="H2866" s="209" t="s">
        <v>1044</v>
      </c>
      <c r="I2866" s="241">
        <v>45688</v>
      </c>
      <c r="J2866" s="253">
        <v>0</v>
      </c>
      <c r="K2866" s="214">
        <v>-500</v>
      </c>
      <c r="L2866" s="250">
        <f t="shared" si="44"/>
        <v>1706978.0046818166</v>
      </c>
      <c r="M2866" s="270"/>
    </row>
    <row r="2867" spans="2:13" x14ac:dyDescent="0.25">
      <c r="B2867" s="46">
        <f>SUBTOTAL(103,$C$10:C2867)</f>
        <v>2858</v>
      </c>
      <c r="C2867" s="157" t="s">
        <v>724</v>
      </c>
      <c r="D2867" s="157" t="s">
        <v>766</v>
      </c>
      <c r="E2867" s="157"/>
      <c r="F2867" s="157"/>
      <c r="G2867" s="212" t="s">
        <v>726</v>
      </c>
      <c r="H2867" s="209" t="s">
        <v>724</v>
      </c>
      <c r="I2867" s="241">
        <v>45693</v>
      </c>
      <c r="J2867" s="253">
        <v>800000</v>
      </c>
      <c r="K2867" s="214">
        <v>0</v>
      </c>
      <c r="L2867" s="250">
        <f t="shared" si="44"/>
        <v>2506978.0046818163</v>
      </c>
      <c r="M2867" s="270"/>
    </row>
    <row r="2868" spans="2:13" x14ac:dyDescent="0.25">
      <c r="B2868" s="46">
        <f>SUBTOTAL(103,$C$10:C2868)</f>
        <v>2859</v>
      </c>
      <c r="C2868" s="157" t="s">
        <v>131</v>
      </c>
      <c r="D2868" s="157" t="s">
        <v>1437</v>
      </c>
      <c r="E2868" s="157"/>
      <c r="F2868" s="157"/>
      <c r="G2868" s="212" t="s">
        <v>588</v>
      </c>
      <c r="H2868" s="209" t="s">
        <v>589</v>
      </c>
      <c r="I2868" s="241">
        <v>45694</v>
      </c>
      <c r="J2868" s="253">
        <v>0</v>
      </c>
      <c r="K2868" s="214">
        <v>-480000</v>
      </c>
      <c r="L2868" s="250">
        <f t="shared" si="44"/>
        <v>2026978.0046818163</v>
      </c>
      <c r="M2868" s="270"/>
    </row>
    <row r="2869" spans="2:13" x14ac:dyDescent="0.25">
      <c r="B2869" s="46">
        <f>SUBTOTAL(103,$C$10:C2869)</f>
        <v>2860</v>
      </c>
      <c r="C2869" s="157" t="s">
        <v>1230</v>
      </c>
      <c r="D2869" s="157" t="s">
        <v>1438</v>
      </c>
      <c r="E2869" s="157"/>
      <c r="F2869" s="157"/>
      <c r="G2869" s="212" t="s">
        <v>619</v>
      </c>
      <c r="H2869" s="209" t="s">
        <v>621</v>
      </c>
      <c r="I2869" s="241">
        <v>45694</v>
      </c>
      <c r="J2869" s="253">
        <v>0</v>
      </c>
      <c r="K2869" s="214">
        <v>-30000</v>
      </c>
      <c r="L2869" s="250">
        <f t="shared" si="44"/>
        <v>1996978.0046818163</v>
      </c>
      <c r="M2869" s="270"/>
    </row>
    <row r="2870" spans="2:13" x14ac:dyDescent="0.25">
      <c r="B2870" s="46">
        <f>SUBTOTAL(103,$C$10:C2870)</f>
        <v>2861</v>
      </c>
      <c r="C2870" s="157" t="s">
        <v>1266</v>
      </c>
      <c r="D2870" s="157" t="s">
        <v>738</v>
      </c>
      <c r="E2870" s="157"/>
      <c r="F2870" s="157"/>
      <c r="G2870" s="212" t="s">
        <v>1043</v>
      </c>
      <c r="H2870" s="209" t="s">
        <v>1044</v>
      </c>
      <c r="I2870" s="241">
        <v>45695</v>
      </c>
      <c r="J2870" s="253">
        <v>0</v>
      </c>
      <c r="K2870" s="214">
        <v>-1000</v>
      </c>
      <c r="L2870" s="250">
        <f t="shared" si="44"/>
        <v>1995978.0046818163</v>
      </c>
      <c r="M2870" s="270"/>
    </row>
    <row r="2871" spans="2:13" x14ac:dyDescent="0.25">
      <c r="B2871" s="46">
        <f>SUBTOTAL(103,$C$10:C2871)</f>
        <v>2862</v>
      </c>
      <c r="C2871" s="157" t="s">
        <v>736</v>
      </c>
      <c r="D2871" s="157" t="s">
        <v>738</v>
      </c>
      <c r="E2871" s="157"/>
      <c r="F2871" s="157"/>
      <c r="G2871" s="212" t="s">
        <v>619</v>
      </c>
      <c r="H2871" s="209" t="s">
        <v>621</v>
      </c>
      <c r="I2871" s="241">
        <v>45695</v>
      </c>
      <c r="J2871" s="253">
        <v>0</v>
      </c>
      <c r="K2871" s="214">
        <v>-1250</v>
      </c>
      <c r="L2871" s="250">
        <f t="shared" si="44"/>
        <v>1994728.0046818163</v>
      </c>
      <c r="M2871" s="270"/>
    </row>
    <row r="2872" spans="2:13" x14ac:dyDescent="0.25">
      <c r="B2872" s="46">
        <f>SUBTOTAL(103,$C$10:C2872)</f>
        <v>2863</v>
      </c>
      <c r="C2872" s="157" t="s">
        <v>625</v>
      </c>
      <c r="D2872" s="157" t="s">
        <v>608</v>
      </c>
      <c r="E2872" s="157"/>
      <c r="F2872" s="157"/>
      <c r="G2872" s="212" t="s">
        <v>641</v>
      </c>
      <c r="H2872" s="209" t="s">
        <v>642</v>
      </c>
      <c r="I2872" s="241">
        <v>45695</v>
      </c>
      <c r="J2872" s="253">
        <v>0</v>
      </c>
      <c r="K2872" s="214">
        <v>-7000</v>
      </c>
      <c r="L2872" s="250">
        <f t="shared" si="44"/>
        <v>1987728.0046818163</v>
      </c>
      <c r="M2872" s="270"/>
    </row>
    <row r="2873" spans="2:13" x14ac:dyDescent="0.25">
      <c r="B2873" s="46">
        <f>SUBTOTAL(103,$C$10:C2873)</f>
        <v>2864</v>
      </c>
      <c r="C2873" s="157" t="s">
        <v>1180</v>
      </c>
      <c r="D2873" s="157" t="s">
        <v>775</v>
      </c>
      <c r="E2873" s="157"/>
      <c r="F2873" s="157"/>
      <c r="G2873" s="212" t="s">
        <v>1043</v>
      </c>
      <c r="H2873" s="209" t="s">
        <v>1044</v>
      </c>
      <c r="I2873" s="241">
        <v>45695</v>
      </c>
      <c r="J2873" s="253">
        <v>0</v>
      </c>
      <c r="K2873" s="214">
        <v>-15000</v>
      </c>
      <c r="L2873" s="250">
        <f t="shared" si="44"/>
        <v>1972728.0046818163</v>
      </c>
      <c r="M2873" s="270"/>
    </row>
    <row r="2874" spans="2:13" x14ac:dyDescent="0.25">
      <c r="B2874" s="46">
        <f>SUBTOTAL(103,$C$10:C2874)</f>
        <v>2865</v>
      </c>
      <c r="C2874" s="157" t="s">
        <v>1286</v>
      </c>
      <c r="D2874" s="157" t="s">
        <v>607</v>
      </c>
      <c r="E2874" s="157"/>
      <c r="F2874" s="157"/>
      <c r="G2874" s="212" t="s">
        <v>591</v>
      </c>
      <c r="H2874" s="209" t="s">
        <v>592</v>
      </c>
      <c r="I2874" s="241">
        <v>45695</v>
      </c>
      <c r="J2874" s="253">
        <v>0</v>
      </c>
      <c r="K2874" s="214">
        <v>-8850</v>
      </c>
      <c r="L2874" s="250">
        <f t="shared" si="44"/>
        <v>1963878.0046818163</v>
      </c>
      <c r="M2874" s="270"/>
    </row>
    <row r="2875" spans="2:13" x14ac:dyDescent="0.25">
      <c r="B2875" s="46">
        <f>SUBTOTAL(103,$C$10:C2875)</f>
        <v>2866</v>
      </c>
      <c r="C2875" s="157" t="s">
        <v>1423</v>
      </c>
      <c r="D2875" s="157" t="s">
        <v>608</v>
      </c>
      <c r="E2875" s="157"/>
      <c r="F2875" s="157"/>
      <c r="G2875" s="212" t="s">
        <v>1045</v>
      </c>
      <c r="H2875" s="209" t="s">
        <v>1046</v>
      </c>
      <c r="I2875" s="241">
        <v>45695</v>
      </c>
      <c r="J2875" s="253">
        <v>0</v>
      </c>
      <c r="K2875" s="214">
        <v>-11900</v>
      </c>
      <c r="L2875" s="250">
        <f t="shared" si="44"/>
        <v>1951978.0046818163</v>
      </c>
      <c r="M2875" s="270"/>
    </row>
    <row r="2876" spans="2:13" x14ac:dyDescent="0.25">
      <c r="B2876" s="46">
        <f>SUBTOTAL(103,$C$10:C2876)</f>
        <v>2867</v>
      </c>
      <c r="C2876" s="157" t="s">
        <v>598</v>
      </c>
      <c r="D2876" s="157" t="s">
        <v>607</v>
      </c>
      <c r="E2876" s="157"/>
      <c r="F2876" s="157"/>
      <c r="G2876" s="212" t="s">
        <v>581</v>
      </c>
      <c r="H2876" s="209" t="s">
        <v>620</v>
      </c>
      <c r="I2876" s="241">
        <v>45695</v>
      </c>
      <c r="J2876" s="253">
        <v>0</v>
      </c>
      <c r="K2876" s="214">
        <v>-20000</v>
      </c>
      <c r="L2876" s="250">
        <f t="shared" si="44"/>
        <v>1931978.0046818163</v>
      </c>
      <c r="M2876" s="270"/>
    </row>
    <row r="2877" spans="2:13" x14ac:dyDescent="0.25">
      <c r="B2877" s="46">
        <f>SUBTOTAL(103,$C$10:C2877)</f>
        <v>2868</v>
      </c>
      <c r="C2877" s="157" t="s">
        <v>598</v>
      </c>
      <c r="D2877" s="157" t="s">
        <v>607</v>
      </c>
      <c r="E2877" s="157"/>
      <c r="F2877" s="157"/>
      <c r="G2877" s="212" t="s">
        <v>1187</v>
      </c>
      <c r="H2877" s="209" t="s">
        <v>1188</v>
      </c>
      <c r="I2877" s="241">
        <v>45695</v>
      </c>
      <c r="J2877" s="253">
        <v>0</v>
      </c>
      <c r="K2877" s="214">
        <v>-2186.0246231384635</v>
      </c>
      <c r="L2877" s="250">
        <f t="shared" si="44"/>
        <v>1929791.980058678</v>
      </c>
      <c r="M2877" s="270"/>
    </row>
    <row r="2878" spans="2:13" x14ac:dyDescent="0.25">
      <c r="B2878" s="46">
        <f>SUBTOTAL(103,$C$10:C2878)</f>
        <v>2869</v>
      </c>
      <c r="C2878" s="157" t="s">
        <v>598</v>
      </c>
      <c r="D2878" s="157" t="s">
        <v>607</v>
      </c>
      <c r="E2878" s="157"/>
      <c r="F2878" s="157"/>
      <c r="G2878" s="212" t="s">
        <v>746</v>
      </c>
      <c r="H2878" s="209" t="s">
        <v>747</v>
      </c>
      <c r="I2878" s="241">
        <v>45695</v>
      </c>
      <c r="J2878" s="253">
        <v>0</v>
      </c>
      <c r="K2878" s="214">
        <v>-4069.6491734094393</v>
      </c>
      <c r="L2878" s="250">
        <f t="shared" si="44"/>
        <v>1925722.3308852685</v>
      </c>
      <c r="M2878" s="270"/>
    </row>
    <row r="2879" spans="2:13" x14ac:dyDescent="0.25">
      <c r="B2879" s="46">
        <f>SUBTOTAL(103,$C$10:C2879)</f>
        <v>2870</v>
      </c>
      <c r="C2879" s="157" t="s">
        <v>598</v>
      </c>
      <c r="D2879" s="157" t="s">
        <v>607</v>
      </c>
      <c r="E2879" s="157"/>
      <c r="F2879" s="157"/>
      <c r="G2879" s="212" t="s">
        <v>726</v>
      </c>
      <c r="H2879" s="209" t="s">
        <v>724</v>
      </c>
      <c r="I2879" s="241">
        <v>45695</v>
      </c>
      <c r="J2879" s="253">
        <v>0</v>
      </c>
      <c r="K2879" s="214">
        <v>-1441.4099858819243</v>
      </c>
      <c r="L2879" s="250">
        <f t="shared" si="44"/>
        <v>1924280.9208993865</v>
      </c>
      <c r="M2879" s="270"/>
    </row>
    <row r="2880" spans="2:13" x14ac:dyDescent="0.25">
      <c r="B2880" s="46">
        <f>SUBTOTAL(103,$C$10:C2880)</f>
        <v>2871</v>
      </c>
      <c r="C2880" s="157" t="s">
        <v>598</v>
      </c>
      <c r="D2880" s="157" t="s">
        <v>607</v>
      </c>
      <c r="E2880" s="157"/>
      <c r="F2880" s="157"/>
      <c r="G2880" s="212" t="s">
        <v>1043</v>
      </c>
      <c r="H2880" s="209" t="s">
        <v>1044</v>
      </c>
      <c r="I2880" s="241">
        <v>45695</v>
      </c>
      <c r="J2880" s="253">
        <v>0</v>
      </c>
      <c r="K2880" s="214">
        <v>-2302.9162175701726</v>
      </c>
      <c r="L2880" s="250">
        <f t="shared" si="44"/>
        <v>1921978.0046818163</v>
      </c>
      <c r="M2880" s="270"/>
    </row>
    <row r="2881" spans="2:13" x14ac:dyDescent="0.25">
      <c r="B2881" s="46">
        <f>SUBTOTAL(103,$C$10:C2881)</f>
        <v>2872</v>
      </c>
      <c r="C2881" s="157" t="s">
        <v>598</v>
      </c>
      <c r="D2881" s="157" t="s">
        <v>738</v>
      </c>
      <c r="E2881" s="157"/>
      <c r="F2881" s="157"/>
      <c r="G2881" s="212" t="s">
        <v>1043</v>
      </c>
      <c r="H2881" s="209" t="s">
        <v>1044</v>
      </c>
      <c r="I2881" s="241">
        <v>45695</v>
      </c>
      <c r="J2881" s="253">
        <v>0</v>
      </c>
      <c r="K2881" s="214">
        <v>-1000</v>
      </c>
      <c r="L2881" s="250">
        <f t="shared" si="44"/>
        <v>1920978.0046818163</v>
      </c>
      <c r="M2881" s="270"/>
    </row>
    <row r="2882" spans="2:13" x14ac:dyDescent="0.25">
      <c r="B2882" s="46">
        <f>SUBTOTAL(103,$C$10:C2882)</f>
        <v>2873</v>
      </c>
      <c r="C2882" s="157" t="s">
        <v>598</v>
      </c>
      <c r="D2882" s="157" t="s">
        <v>608</v>
      </c>
      <c r="E2882" s="157"/>
      <c r="F2882" s="157"/>
      <c r="G2882" s="212" t="s">
        <v>1187</v>
      </c>
      <c r="H2882" s="209" t="s">
        <v>1188</v>
      </c>
      <c r="I2882" s="241">
        <v>45695</v>
      </c>
      <c r="J2882" s="253">
        <v>0</v>
      </c>
      <c r="K2882" s="214">
        <v>-6300</v>
      </c>
      <c r="L2882" s="250">
        <f t="shared" si="44"/>
        <v>1914678.0046818163</v>
      </c>
      <c r="M2882" s="270"/>
    </row>
    <row r="2883" spans="2:13" x14ac:dyDescent="0.25">
      <c r="B2883" s="46">
        <f>SUBTOTAL(103,$C$10:C2883)</f>
        <v>2874</v>
      </c>
      <c r="C2883" s="157" t="s">
        <v>600</v>
      </c>
      <c r="D2883" s="157" t="s">
        <v>608</v>
      </c>
      <c r="E2883" s="157"/>
      <c r="F2883" s="157"/>
      <c r="G2883" s="212" t="s">
        <v>1143</v>
      </c>
      <c r="H2883" s="209" t="s">
        <v>1144</v>
      </c>
      <c r="I2883" s="241">
        <v>45695</v>
      </c>
      <c r="J2883" s="253">
        <v>0</v>
      </c>
      <c r="K2883" s="214">
        <v>-12240</v>
      </c>
      <c r="L2883" s="250">
        <f t="shared" si="44"/>
        <v>1902438.0046818163</v>
      </c>
      <c r="M2883" s="270"/>
    </row>
    <row r="2884" spans="2:13" x14ac:dyDescent="0.25">
      <c r="B2884" s="46">
        <f>SUBTOTAL(103,$C$10:C2884)</f>
        <v>2875</v>
      </c>
      <c r="C2884" s="157" t="s">
        <v>600</v>
      </c>
      <c r="D2884" s="157" t="s">
        <v>944</v>
      </c>
      <c r="E2884" s="157"/>
      <c r="F2884" s="157"/>
      <c r="G2884" s="212" t="s">
        <v>579</v>
      </c>
      <c r="H2884" s="209" t="s">
        <v>622</v>
      </c>
      <c r="I2884" s="241">
        <v>45695</v>
      </c>
      <c r="J2884" s="253">
        <v>0</v>
      </c>
      <c r="K2884" s="214">
        <v>-5000</v>
      </c>
      <c r="L2884" s="250">
        <f t="shared" si="44"/>
        <v>1897438.0046818163</v>
      </c>
      <c r="M2884" s="270"/>
    </row>
    <row r="2885" spans="2:13" x14ac:dyDescent="0.25">
      <c r="B2885" s="46">
        <f>SUBTOTAL(103,$C$10:C2885)</f>
        <v>2876</v>
      </c>
      <c r="C2885" s="157" t="s">
        <v>682</v>
      </c>
      <c r="D2885" s="157" t="s">
        <v>608</v>
      </c>
      <c r="E2885" s="157"/>
      <c r="F2885" s="157"/>
      <c r="G2885" s="212" t="s">
        <v>1045</v>
      </c>
      <c r="H2885" s="209" t="s">
        <v>1046</v>
      </c>
      <c r="I2885" s="241">
        <v>45695</v>
      </c>
      <c r="J2885" s="253">
        <v>0</v>
      </c>
      <c r="K2885" s="214">
        <v>-2100</v>
      </c>
      <c r="L2885" s="250">
        <f t="shared" si="44"/>
        <v>1895338.0046818163</v>
      </c>
      <c r="M2885" s="270"/>
    </row>
    <row r="2886" spans="2:13" x14ac:dyDescent="0.25">
      <c r="B2886" s="46">
        <f>SUBTOTAL(103,$C$10:C2886)</f>
        <v>2877</v>
      </c>
      <c r="C2886" s="157" t="s">
        <v>601</v>
      </c>
      <c r="D2886" s="157" t="s">
        <v>648</v>
      </c>
      <c r="E2886" s="157"/>
      <c r="F2886" s="157"/>
      <c r="G2886" s="212" t="s">
        <v>1143</v>
      </c>
      <c r="H2886" s="209" t="s">
        <v>1144</v>
      </c>
      <c r="I2886" s="241">
        <v>45695</v>
      </c>
      <c r="J2886" s="253">
        <v>0</v>
      </c>
      <c r="K2886" s="214">
        <v>-5331</v>
      </c>
      <c r="L2886" s="250">
        <f t="shared" si="44"/>
        <v>1890007.0046818163</v>
      </c>
      <c r="M2886" s="270"/>
    </row>
    <row r="2887" spans="2:13" x14ac:dyDescent="0.25">
      <c r="B2887" s="46">
        <f>SUBTOTAL(103,$C$10:C2887)</f>
        <v>2878</v>
      </c>
      <c r="C2887" s="157" t="s">
        <v>683</v>
      </c>
      <c r="D2887" s="157" t="s">
        <v>608</v>
      </c>
      <c r="E2887" s="157"/>
      <c r="F2887" s="157"/>
      <c r="G2887" s="212" t="s">
        <v>1143</v>
      </c>
      <c r="H2887" s="209" t="s">
        <v>1144</v>
      </c>
      <c r="I2887" s="241">
        <v>45695</v>
      </c>
      <c r="J2887" s="253">
        <v>0</v>
      </c>
      <c r="K2887" s="214">
        <v>-7920</v>
      </c>
      <c r="L2887" s="250">
        <f t="shared" si="44"/>
        <v>1882087.0046818163</v>
      </c>
      <c r="M2887" s="270"/>
    </row>
    <row r="2888" spans="2:13" x14ac:dyDescent="0.25">
      <c r="B2888" s="46">
        <f>SUBTOTAL(103,$C$10:C2888)</f>
        <v>2879</v>
      </c>
      <c r="C2888" s="157" t="s">
        <v>665</v>
      </c>
      <c r="D2888" s="157" t="s">
        <v>648</v>
      </c>
      <c r="E2888" s="157"/>
      <c r="F2888" s="157"/>
      <c r="G2888" s="212" t="s">
        <v>1045</v>
      </c>
      <c r="H2888" s="209" t="s">
        <v>1046</v>
      </c>
      <c r="I2888" s="241">
        <v>45695</v>
      </c>
      <c r="J2888" s="253">
        <v>0</v>
      </c>
      <c r="K2888" s="214">
        <v>-24500</v>
      </c>
      <c r="L2888" s="250">
        <f t="shared" si="44"/>
        <v>1857587.0046818163</v>
      </c>
      <c r="M2888" s="270"/>
    </row>
    <row r="2889" spans="2:13" x14ac:dyDescent="0.25">
      <c r="B2889" s="46">
        <f>SUBTOTAL(103,$C$10:C2889)</f>
        <v>2880</v>
      </c>
      <c r="C2889" s="157" t="s">
        <v>1151</v>
      </c>
      <c r="D2889" s="157" t="s">
        <v>608</v>
      </c>
      <c r="E2889" s="157"/>
      <c r="F2889" s="157"/>
      <c r="G2889" s="212" t="s">
        <v>583</v>
      </c>
      <c r="H2889" s="209" t="s">
        <v>584</v>
      </c>
      <c r="I2889" s="241">
        <v>45695</v>
      </c>
      <c r="J2889" s="253">
        <v>0</v>
      </c>
      <c r="K2889" s="214">
        <v>-23100</v>
      </c>
      <c r="L2889" s="250">
        <f t="shared" si="44"/>
        <v>1834487.0046818163</v>
      </c>
      <c r="M2889" s="270"/>
    </row>
    <row r="2890" spans="2:13" x14ac:dyDescent="0.25">
      <c r="B2890" s="46">
        <f>SUBTOTAL(103,$C$10:C2890)</f>
        <v>2881</v>
      </c>
      <c r="C2890" s="157" t="s">
        <v>694</v>
      </c>
      <c r="D2890" s="157" t="s">
        <v>608</v>
      </c>
      <c r="E2890" s="157"/>
      <c r="F2890" s="157"/>
      <c r="G2890" s="212" t="s">
        <v>1187</v>
      </c>
      <c r="H2890" s="209" t="s">
        <v>1188</v>
      </c>
      <c r="I2890" s="241">
        <v>45695</v>
      </c>
      <c r="J2890" s="253">
        <v>0</v>
      </c>
      <c r="K2890" s="214">
        <v>-18900</v>
      </c>
      <c r="L2890" s="250">
        <f t="shared" si="44"/>
        <v>1815587.0046818163</v>
      </c>
      <c r="M2890" s="270"/>
    </row>
    <row r="2891" spans="2:13" x14ac:dyDescent="0.25">
      <c r="B2891" s="46">
        <f>SUBTOTAL(103,$C$10:C2891)</f>
        <v>2882</v>
      </c>
      <c r="C2891" s="157" t="s">
        <v>694</v>
      </c>
      <c r="D2891" s="157" t="s">
        <v>607</v>
      </c>
      <c r="E2891" s="157"/>
      <c r="F2891" s="157"/>
      <c r="G2891" s="212" t="s">
        <v>1439</v>
      </c>
      <c r="H2891" s="209" t="s">
        <v>1440</v>
      </c>
      <c r="I2891" s="241">
        <v>45695</v>
      </c>
      <c r="J2891" s="253">
        <v>0</v>
      </c>
      <c r="K2891" s="214">
        <v>-14544.6</v>
      </c>
      <c r="L2891" s="250">
        <f t="shared" si="44"/>
        <v>1801042.4046818162</v>
      </c>
      <c r="M2891" s="270"/>
    </row>
    <row r="2892" spans="2:13" x14ac:dyDescent="0.25">
      <c r="B2892" s="46">
        <f>SUBTOTAL(103,$C$10:C2892)</f>
        <v>2883</v>
      </c>
      <c r="C2892" s="157" t="s">
        <v>1342</v>
      </c>
      <c r="D2892" s="157" t="s">
        <v>607</v>
      </c>
      <c r="E2892" s="157"/>
      <c r="F2892" s="157"/>
      <c r="G2892" s="212" t="s">
        <v>579</v>
      </c>
      <c r="H2892" s="209" t="s">
        <v>622</v>
      </c>
      <c r="I2892" s="241">
        <v>45695</v>
      </c>
      <c r="J2892" s="253">
        <v>0</v>
      </c>
      <c r="K2892" s="214">
        <v>-8600</v>
      </c>
      <c r="L2892" s="250">
        <f t="shared" si="44"/>
        <v>1792442.4046818162</v>
      </c>
      <c r="M2892" s="270"/>
    </row>
    <row r="2893" spans="2:13" x14ac:dyDescent="0.25">
      <c r="B2893" s="46">
        <f>SUBTOTAL(103,$C$10:C2893)</f>
        <v>2884</v>
      </c>
      <c r="C2893" s="157" t="s">
        <v>1165</v>
      </c>
      <c r="D2893" s="157" t="s">
        <v>738</v>
      </c>
      <c r="E2893" s="157"/>
      <c r="F2893" s="157"/>
      <c r="G2893" s="212" t="s">
        <v>1043</v>
      </c>
      <c r="H2893" s="209" t="s">
        <v>1044</v>
      </c>
      <c r="I2893" s="241">
        <v>45695</v>
      </c>
      <c r="J2893" s="253">
        <v>0</v>
      </c>
      <c r="K2893" s="214">
        <v>-500</v>
      </c>
      <c r="L2893" s="250">
        <f t="shared" ref="L2893:L2956" si="45">J2893+L2892+K2893</f>
        <v>1791942.4046818162</v>
      </c>
      <c r="M2893" s="270"/>
    </row>
    <row r="2894" spans="2:13" x14ac:dyDescent="0.25">
      <c r="B2894" s="46">
        <f>SUBTOTAL(103,$C$10:C2894)</f>
        <v>2885</v>
      </c>
      <c r="C2894" s="157" t="s">
        <v>580</v>
      </c>
      <c r="D2894" s="157" t="s">
        <v>1030</v>
      </c>
      <c r="E2894" s="157"/>
      <c r="F2894" s="157"/>
      <c r="G2894" s="212" t="s">
        <v>579</v>
      </c>
      <c r="H2894" s="209" t="s">
        <v>622</v>
      </c>
      <c r="I2894" s="241">
        <v>45698</v>
      </c>
      <c r="J2894" s="253">
        <v>300000</v>
      </c>
      <c r="K2894" s="214">
        <v>0</v>
      </c>
      <c r="L2894" s="250">
        <f t="shared" si="45"/>
        <v>2091942.4046818162</v>
      </c>
      <c r="M2894" s="270"/>
    </row>
    <row r="2895" spans="2:13" x14ac:dyDescent="0.25">
      <c r="B2895" s="46">
        <f>SUBTOTAL(103,$C$10:C2895)</f>
        <v>2886</v>
      </c>
      <c r="C2895" s="157" t="s">
        <v>743</v>
      </c>
      <c r="D2895" s="157" t="s">
        <v>1442</v>
      </c>
      <c r="E2895" s="157"/>
      <c r="F2895" s="157"/>
      <c r="G2895" s="212" t="s">
        <v>1050</v>
      </c>
      <c r="H2895" s="209" t="s">
        <v>442</v>
      </c>
      <c r="I2895" s="241">
        <v>45700</v>
      </c>
      <c r="J2895" s="253">
        <v>0</v>
      </c>
      <c r="K2895" s="214">
        <v>-54000</v>
      </c>
      <c r="L2895" s="250">
        <f t="shared" si="45"/>
        <v>2037942.4046818162</v>
      </c>
      <c r="M2895" s="270"/>
    </row>
    <row r="2896" spans="2:13" x14ac:dyDescent="0.25">
      <c r="B2896" s="46">
        <f>SUBTOTAL(103,$C$10:C2896)</f>
        <v>2887</v>
      </c>
      <c r="C2896" s="157" t="s">
        <v>596</v>
      </c>
      <c r="D2896" s="157" t="s">
        <v>607</v>
      </c>
      <c r="E2896" s="157"/>
      <c r="F2896" s="157"/>
      <c r="G2896" s="212" t="s">
        <v>591</v>
      </c>
      <c r="H2896" s="209" t="s">
        <v>592</v>
      </c>
      <c r="I2896" s="241">
        <v>45702</v>
      </c>
      <c r="J2896" s="253">
        <v>0</v>
      </c>
      <c r="K2896" s="214">
        <v>-11600</v>
      </c>
      <c r="L2896" s="250">
        <f t="shared" si="45"/>
        <v>2026342.4046818162</v>
      </c>
      <c r="M2896" s="270"/>
    </row>
    <row r="2897" spans="2:13" x14ac:dyDescent="0.25">
      <c r="B2897" s="46">
        <f>SUBTOTAL(103,$C$10:C2897)</f>
        <v>2888</v>
      </c>
      <c r="C2897" s="157" t="s">
        <v>1266</v>
      </c>
      <c r="D2897" s="157" t="s">
        <v>738</v>
      </c>
      <c r="E2897" s="157"/>
      <c r="F2897" s="157"/>
      <c r="G2897" s="212" t="s">
        <v>1043</v>
      </c>
      <c r="H2897" s="209" t="s">
        <v>1044</v>
      </c>
      <c r="I2897" s="241">
        <v>45702</v>
      </c>
      <c r="J2897" s="253">
        <v>0</v>
      </c>
      <c r="K2897" s="214">
        <v>-1000</v>
      </c>
      <c r="L2897" s="250">
        <f t="shared" si="45"/>
        <v>2025342.4046818162</v>
      </c>
      <c r="M2897" s="270"/>
    </row>
    <row r="2898" spans="2:13" x14ac:dyDescent="0.25">
      <c r="B2898" s="46">
        <f>SUBTOTAL(103,$C$10:C2898)</f>
        <v>2889</v>
      </c>
      <c r="C2898" s="157" t="s">
        <v>812</v>
      </c>
      <c r="D2898" s="157" t="s">
        <v>775</v>
      </c>
      <c r="E2898" s="157"/>
      <c r="F2898" s="157"/>
      <c r="G2898" s="212" t="s">
        <v>1135</v>
      </c>
      <c r="H2898" s="209" t="s">
        <v>1134</v>
      </c>
      <c r="I2898" s="241">
        <v>45702</v>
      </c>
      <c r="J2898" s="253">
        <v>0</v>
      </c>
      <c r="K2898" s="214">
        <v>-100000</v>
      </c>
      <c r="L2898" s="250">
        <f t="shared" si="45"/>
        <v>1925342.4046818162</v>
      </c>
      <c r="M2898" s="270"/>
    </row>
    <row r="2899" spans="2:13" x14ac:dyDescent="0.25">
      <c r="B2899" s="46">
        <f>SUBTOTAL(103,$C$10:C2899)</f>
        <v>2890</v>
      </c>
      <c r="C2899" s="157" t="s">
        <v>736</v>
      </c>
      <c r="D2899" s="157" t="s">
        <v>738</v>
      </c>
      <c r="E2899" s="157"/>
      <c r="F2899" s="157"/>
      <c r="G2899" s="212" t="s">
        <v>619</v>
      </c>
      <c r="H2899" s="209" t="s">
        <v>621</v>
      </c>
      <c r="I2899" s="241">
        <v>45702</v>
      </c>
      <c r="J2899" s="253">
        <v>0</v>
      </c>
      <c r="K2899" s="214">
        <v>-1250</v>
      </c>
      <c r="L2899" s="250">
        <f t="shared" si="45"/>
        <v>1924092.4046818162</v>
      </c>
      <c r="M2899" s="270"/>
    </row>
    <row r="2900" spans="2:13" x14ac:dyDescent="0.25">
      <c r="B2900" s="46">
        <f>SUBTOTAL(103,$C$10:C2900)</f>
        <v>2891</v>
      </c>
      <c r="C2900" s="157" t="s">
        <v>625</v>
      </c>
      <c r="D2900" s="157" t="s">
        <v>608</v>
      </c>
      <c r="E2900" s="157"/>
      <c r="F2900" s="157"/>
      <c r="G2900" s="212" t="s">
        <v>641</v>
      </c>
      <c r="H2900" s="209" t="s">
        <v>642</v>
      </c>
      <c r="I2900" s="241">
        <v>45702</v>
      </c>
      <c r="J2900" s="253">
        <v>0</v>
      </c>
      <c r="K2900" s="214">
        <v>-12473</v>
      </c>
      <c r="L2900" s="250">
        <f t="shared" si="45"/>
        <v>1911619.4046818162</v>
      </c>
      <c r="M2900" s="270"/>
    </row>
    <row r="2901" spans="2:13" x14ac:dyDescent="0.25">
      <c r="B2901" s="46">
        <f>SUBTOTAL(103,$C$10:C2901)</f>
        <v>2892</v>
      </c>
      <c r="C2901" s="157" t="s">
        <v>1441</v>
      </c>
      <c r="D2901" s="157" t="s">
        <v>738</v>
      </c>
      <c r="E2901" s="157"/>
      <c r="F2901" s="157"/>
      <c r="G2901" s="212" t="s">
        <v>1043</v>
      </c>
      <c r="H2901" s="209" t="s">
        <v>1044</v>
      </c>
      <c r="I2901" s="241">
        <v>45702</v>
      </c>
      <c r="J2901" s="253">
        <v>0</v>
      </c>
      <c r="K2901" s="214">
        <v>-1250</v>
      </c>
      <c r="L2901" s="250">
        <f t="shared" si="45"/>
        <v>1910369.4046818162</v>
      </c>
      <c r="M2901" s="270"/>
    </row>
    <row r="2902" spans="2:13" x14ac:dyDescent="0.25">
      <c r="B2902" s="46">
        <f>SUBTOTAL(103,$C$10:C2902)</f>
        <v>2893</v>
      </c>
      <c r="C2902" s="157" t="s">
        <v>1286</v>
      </c>
      <c r="D2902" s="157" t="s">
        <v>607</v>
      </c>
      <c r="E2902" s="157"/>
      <c r="F2902" s="157"/>
      <c r="G2902" s="212" t="s">
        <v>591</v>
      </c>
      <c r="H2902" s="209" t="s">
        <v>592</v>
      </c>
      <c r="I2902" s="241">
        <v>45702</v>
      </c>
      <c r="J2902" s="253">
        <v>0</v>
      </c>
      <c r="K2902" s="214">
        <v>-8850</v>
      </c>
      <c r="L2902" s="250">
        <f t="shared" si="45"/>
        <v>1901519.4046818162</v>
      </c>
      <c r="M2902" s="270"/>
    </row>
    <row r="2903" spans="2:13" x14ac:dyDescent="0.25">
      <c r="B2903" s="46">
        <f>SUBTOTAL(103,$C$10:C2903)</f>
        <v>2894</v>
      </c>
      <c r="C2903" s="157" t="s">
        <v>1423</v>
      </c>
      <c r="D2903" s="157" t="s">
        <v>608</v>
      </c>
      <c r="E2903" s="157"/>
      <c r="F2903" s="157"/>
      <c r="G2903" s="212" t="s">
        <v>1045</v>
      </c>
      <c r="H2903" s="209" t="s">
        <v>1046</v>
      </c>
      <c r="I2903" s="241">
        <v>45702</v>
      </c>
      <c r="J2903" s="253">
        <v>0</v>
      </c>
      <c r="K2903" s="214">
        <v>-11900</v>
      </c>
      <c r="L2903" s="250">
        <f t="shared" si="45"/>
        <v>1889619.4046818162</v>
      </c>
      <c r="M2903" s="270"/>
    </row>
    <row r="2904" spans="2:13" x14ac:dyDescent="0.25">
      <c r="B2904" s="46">
        <f>SUBTOTAL(103,$C$10:C2904)</f>
        <v>2895</v>
      </c>
      <c r="C2904" s="157" t="s">
        <v>598</v>
      </c>
      <c r="D2904" s="157" t="s">
        <v>607</v>
      </c>
      <c r="E2904" s="157"/>
      <c r="F2904" s="157"/>
      <c r="G2904" s="212" t="s">
        <v>581</v>
      </c>
      <c r="H2904" s="209" t="s">
        <v>620</v>
      </c>
      <c r="I2904" s="241">
        <v>45702</v>
      </c>
      <c r="J2904" s="253">
        <v>0</v>
      </c>
      <c r="K2904" s="214">
        <v>-20000</v>
      </c>
      <c r="L2904" s="250">
        <f t="shared" si="45"/>
        <v>1869619.4046818162</v>
      </c>
      <c r="M2904" s="270"/>
    </row>
    <row r="2905" spans="2:13" x14ac:dyDescent="0.25">
      <c r="B2905" s="46">
        <f>SUBTOTAL(103,$C$10:C2905)</f>
        <v>2896</v>
      </c>
      <c r="C2905" s="157" t="s">
        <v>598</v>
      </c>
      <c r="D2905" s="157" t="s">
        <v>607</v>
      </c>
      <c r="E2905" s="157"/>
      <c r="F2905" s="157"/>
      <c r="G2905" s="212" t="s">
        <v>746</v>
      </c>
      <c r="H2905" s="209" t="s">
        <v>747</v>
      </c>
      <c r="I2905" s="241">
        <v>45702</v>
      </c>
      <c r="J2905" s="253">
        <v>0</v>
      </c>
      <c r="K2905" s="214">
        <v>-5597.2108962157272</v>
      </c>
      <c r="L2905" s="250">
        <f t="shared" si="45"/>
        <v>1864022.1937856006</v>
      </c>
      <c r="M2905" s="270"/>
    </row>
    <row r="2906" spans="2:13" x14ac:dyDescent="0.25">
      <c r="B2906" s="46">
        <f>SUBTOTAL(103,$C$10:C2906)</f>
        <v>2897</v>
      </c>
      <c r="C2906" s="157" t="s">
        <v>598</v>
      </c>
      <c r="D2906" s="157" t="s">
        <v>607</v>
      </c>
      <c r="E2906" s="157"/>
      <c r="F2906" s="157"/>
      <c r="G2906" s="212" t="s">
        <v>1043</v>
      </c>
      <c r="H2906" s="209" t="s">
        <v>1044</v>
      </c>
      <c r="I2906" s="241">
        <v>45702</v>
      </c>
      <c r="J2906" s="253">
        <v>0</v>
      </c>
      <c r="K2906" s="214">
        <v>-4402.7891037842728</v>
      </c>
      <c r="L2906" s="250">
        <f t="shared" si="45"/>
        <v>1859619.4046818162</v>
      </c>
      <c r="M2906" s="270"/>
    </row>
    <row r="2907" spans="2:13" x14ac:dyDescent="0.25">
      <c r="B2907" s="46">
        <f>SUBTOTAL(103,$C$10:C2907)</f>
        <v>2898</v>
      </c>
      <c r="C2907" s="157" t="s">
        <v>598</v>
      </c>
      <c r="D2907" s="157" t="s">
        <v>1166</v>
      </c>
      <c r="E2907" s="157"/>
      <c r="F2907" s="157"/>
      <c r="G2907" s="212" t="s">
        <v>1045</v>
      </c>
      <c r="H2907" s="209" t="s">
        <v>1046</v>
      </c>
      <c r="I2907" s="241">
        <v>45702</v>
      </c>
      <c r="J2907" s="253">
        <v>0</v>
      </c>
      <c r="K2907" s="214">
        <v>-4000</v>
      </c>
      <c r="L2907" s="250">
        <f t="shared" si="45"/>
        <v>1855619.4046818162</v>
      </c>
      <c r="M2907" s="270"/>
    </row>
    <row r="2908" spans="2:13" x14ac:dyDescent="0.25">
      <c r="B2908" s="46">
        <f>SUBTOTAL(103,$C$10:C2908)</f>
        <v>2899</v>
      </c>
      <c r="C2908" s="157" t="s">
        <v>598</v>
      </c>
      <c r="D2908" s="157" t="s">
        <v>1166</v>
      </c>
      <c r="E2908" s="157"/>
      <c r="F2908" s="157"/>
      <c r="G2908" s="212" t="s">
        <v>1045</v>
      </c>
      <c r="H2908" s="209" t="s">
        <v>1046</v>
      </c>
      <c r="I2908" s="241">
        <v>45702</v>
      </c>
      <c r="J2908" s="253">
        <v>0</v>
      </c>
      <c r="K2908" s="214">
        <v>-4000</v>
      </c>
      <c r="L2908" s="250">
        <f t="shared" si="45"/>
        <v>1851619.4046818162</v>
      </c>
      <c r="M2908" s="270"/>
    </row>
    <row r="2909" spans="2:13" x14ac:dyDescent="0.25">
      <c r="B2909" s="46">
        <f>SUBTOTAL(103,$C$10:C2909)</f>
        <v>2900</v>
      </c>
      <c r="C2909" s="157" t="s">
        <v>598</v>
      </c>
      <c r="D2909" s="157" t="s">
        <v>738</v>
      </c>
      <c r="E2909" s="157"/>
      <c r="F2909" s="157"/>
      <c r="G2909" s="212" t="s">
        <v>1043</v>
      </c>
      <c r="H2909" s="209" t="s">
        <v>1044</v>
      </c>
      <c r="I2909" s="241">
        <v>45702</v>
      </c>
      <c r="J2909" s="253">
        <v>0</v>
      </c>
      <c r="K2909" s="214">
        <v>-1000</v>
      </c>
      <c r="L2909" s="250">
        <f t="shared" si="45"/>
        <v>1850619.4046818162</v>
      </c>
      <c r="M2909" s="270"/>
    </row>
    <row r="2910" spans="2:13" x14ac:dyDescent="0.25">
      <c r="B2910" s="46">
        <f>SUBTOTAL(103,$C$10:C2910)</f>
        <v>2901</v>
      </c>
      <c r="C2910" s="157" t="s">
        <v>598</v>
      </c>
      <c r="D2910" s="157" t="s">
        <v>608</v>
      </c>
      <c r="E2910" s="157"/>
      <c r="F2910" s="157"/>
      <c r="G2910" s="212" t="s">
        <v>1187</v>
      </c>
      <c r="H2910" s="209" t="s">
        <v>1188</v>
      </c>
      <c r="I2910" s="241">
        <v>45702</v>
      </c>
      <c r="J2910" s="253">
        <v>0</v>
      </c>
      <c r="K2910" s="214">
        <v>-6300</v>
      </c>
      <c r="L2910" s="250">
        <f t="shared" si="45"/>
        <v>1844319.4046818162</v>
      </c>
      <c r="M2910" s="270"/>
    </row>
    <row r="2911" spans="2:13" x14ac:dyDescent="0.25">
      <c r="B2911" s="46">
        <f>SUBTOTAL(103,$C$10:C2911)</f>
        <v>2902</v>
      </c>
      <c r="C2911" s="157" t="s">
        <v>600</v>
      </c>
      <c r="D2911" s="157" t="s">
        <v>608</v>
      </c>
      <c r="E2911" s="157"/>
      <c r="F2911" s="157"/>
      <c r="G2911" s="212" t="s">
        <v>1143</v>
      </c>
      <c r="H2911" s="209" t="s">
        <v>1144</v>
      </c>
      <c r="I2911" s="241">
        <v>45702</v>
      </c>
      <c r="J2911" s="253">
        <v>0</v>
      </c>
      <c r="K2911" s="214">
        <v>-24240</v>
      </c>
      <c r="L2911" s="250">
        <f t="shared" si="45"/>
        <v>1820079.4046818162</v>
      </c>
      <c r="M2911" s="270"/>
    </row>
    <row r="2912" spans="2:13" x14ac:dyDescent="0.25">
      <c r="B2912" s="46">
        <f>SUBTOTAL(103,$C$10:C2912)</f>
        <v>2903</v>
      </c>
      <c r="C2912" s="157" t="s">
        <v>682</v>
      </c>
      <c r="D2912" s="157" t="s">
        <v>608</v>
      </c>
      <c r="E2912" s="157"/>
      <c r="F2912" s="157"/>
      <c r="G2912" s="212" t="s">
        <v>1045</v>
      </c>
      <c r="H2912" s="209" t="s">
        <v>1046</v>
      </c>
      <c r="I2912" s="241">
        <v>45702</v>
      </c>
      <c r="J2912" s="253">
        <v>0</v>
      </c>
      <c r="K2912" s="214">
        <v>-2100</v>
      </c>
      <c r="L2912" s="250">
        <f t="shared" si="45"/>
        <v>1817979.4046818162</v>
      </c>
      <c r="M2912" s="270"/>
    </row>
    <row r="2913" spans="2:13" x14ac:dyDescent="0.25">
      <c r="B2913" s="46">
        <f>SUBTOTAL(103,$C$10:C2913)</f>
        <v>2904</v>
      </c>
      <c r="C2913" s="157" t="s">
        <v>745</v>
      </c>
      <c r="D2913" s="157" t="s">
        <v>1139</v>
      </c>
      <c r="E2913" s="157"/>
      <c r="F2913" s="157"/>
      <c r="G2913" s="212" t="s">
        <v>746</v>
      </c>
      <c r="H2913" s="209" t="s">
        <v>747</v>
      </c>
      <c r="I2913" s="241">
        <v>45702</v>
      </c>
      <c r="J2913" s="253">
        <v>0</v>
      </c>
      <c r="K2913" s="214">
        <v>-1200</v>
      </c>
      <c r="L2913" s="250">
        <f t="shared" si="45"/>
        <v>1816779.4046818162</v>
      </c>
      <c r="M2913" s="270"/>
    </row>
    <row r="2914" spans="2:13" x14ac:dyDescent="0.25">
      <c r="B2914" s="46">
        <f>SUBTOTAL(103,$C$10:C2914)</f>
        <v>2905</v>
      </c>
      <c r="C2914" s="157" t="s">
        <v>601</v>
      </c>
      <c r="D2914" s="157" t="s">
        <v>648</v>
      </c>
      <c r="E2914" s="157"/>
      <c r="F2914" s="157"/>
      <c r="G2914" s="212" t="s">
        <v>1143</v>
      </c>
      <c r="H2914" s="209" t="s">
        <v>1144</v>
      </c>
      <c r="I2914" s="241">
        <v>45702</v>
      </c>
      <c r="J2914" s="253">
        <v>0</v>
      </c>
      <c r="K2914" s="214">
        <v>-5331</v>
      </c>
      <c r="L2914" s="250">
        <f t="shared" si="45"/>
        <v>1811448.4046818162</v>
      </c>
      <c r="M2914" s="270"/>
    </row>
    <row r="2915" spans="2:13" x14ac:dyDescent="0.25">
      <c r="B2915" s="46">
        <f>SUBTOTAL(103,$C$10:C2915)</f>
        <v>2906</v>
      </c>
      <c r="C2915" s="157" t="s">
        <v>722</v>
      </c>
      <c r="D2915" s="157" t="s">
        <v>703</v>
      </c>
      <c r="E2915" s="157"/>
      <c r="F2915" s="157"/>
      <c r="G2915" s="212" t="s">
        <v>641</v>
      </c>
      <c r="H2915" s="209" t="s">
        <v>642</v>
      </c>
      <c r="I2915" s="241">
        <v>45702</v>
      </c>
      <c r="J2915" s="253">
        <v>0</v>
      </c>
      <c r="K2915" s="214">
        <v>-25000</v>
      </c>
      <c r="L2915" s="250">
        <f t="shared" si="45"/>
        <v>1786448.4046818162</v>
      </c>
      <c r="M2915" s="270"/>
    </row>
    <row r="2916" spans="2:13" x14ac:dyDescent="0.25">
      <c r="B2916" s="46">
        <f>SUBTOTAL(103,$C$10:C2916)</f>
        <v>2907</v>
      </c>
      <c r="C2916" s="157" t="s">
        <v>683</v>
      </c>
      <c r="D2916" s="157" t="s">
        <v>608</v>
      </c>
      <c r="E2916" s="157"/>
      <c r="F2916" s="157"/>
      <c r="G2916" s="212" t="s">
        <v>1143</v>
      </c>
      <c r="H2916" s="209" t="s">
        <v>1144</v>
      </c>
      <c r="I2916" s="241">
        <v>45702</v>
      </c>
      <c r="J2916" s="253">
        <v>0</v>
      </c>
      <c r="K2916" s="214">
        <v>-7920</v>
      </c>
      <c r="L2916" s="250">
        <f t="shared" si="45"/>
        <v>1778528.4046818162</v>
      </c>
      <c r="M2916" s="270"/>
    </row>
    <row r="2917" spans="2:13" x14ac:dyDescent="0.25">
      <c r="B2917" s="46">
        <f>SUBTOTAL(103,$C$10:C2917)</f>
        <v>2908</v>
      </c>
      <c r="C2917" s="157" t="s">
        <v>665</v>
      </c>
      <c r="D2917" s="157" t="s">
        <v>648</v>
      </c>
      <c r="E2917" s="157"/>
      <c r="F2917" s="157"/>
      <c r="G2917" s="212" t="s">
        <v>1045</v>
      </c>
      <c r="H2917" s="209" t="s">
        <v>1046</v>
      </c>
      <c r="I2917" s="241">
        <v>45702</v>
      </c>
      <c r="J2917" s="253">
        <v>0</v>
      </c>
      <c r="K2917" s="214">
        <v>-24500</v>
      </c>
      <c r="L2917" s="250">
        <f t="shared" si="45"/>
        <v>1754028.4046818162</v>
      </c>
      <c r="M2917" s="270"/>
    </row>
    <row r="2918" spans="2:13" x14ac:dyDescent="0.25">
      <c r="B2918" s="46">
        <f>SUBTOTAL(103,$C$10:C2918)</f>
        <v>2909</v>
      </c>
      <c r="C2918" s="157" t="s">
        <v>1151</v>
      </c>
      <c r="D2918" s="157" t="s">
        <v>608</v>
      </c>
      <c r="E2918" s="157"/>
      <c r="F2918" s="157"/>
      <c r="G2918" s="212" t="s">
        <v>583</v>
      </c>
      <c r="H2918" s="209" t="s">
        <v>584</v>
      </c>
      <c r="I2918" s="241">
        <v>45702</v>
      </c>
      <c r="J2918" s="253">
        <v>0</v>
      </c>
      <c r="K2918" s="214">
        <v>-23100</v>
      </c>
      <c r="L2918" s="250">
        <f t="shared" si="45"/>
        <v>1730928.4046818162</v>
      </c>
      <c r="M2918" s="270"/>
    </row>
    <row r="2919" spans="2:13" x14ac:dyDescent="0.25">
      <c r="B2919" s="46">
        <f>SUBTOTAL(103,$C$10:C2919)</f>
        <v>2910</v>
      </c>
      <c r="C2919" s="157" t="s">
        <v>694</v>
      </c>
      <c r="D2919" s="157" t="s">
        <v>608</v>
      </c>
      <c r="E2919" s="157"/>
      <c r="F2919" s="157"/>
      <c r="G2919" s="212" t="s">
        <v>641</v>
      </c>
      <c r="H2919" s="209" t="s">
        <v>642</v>
      </c>
      <c r="I2919" s="241">
        <v>45702</v>
      </c>
      <c r="J2919" s="253">
        <v>0</v>
      </c>
      <c r="K2919" s="214">
        <v>-6300</v>
      </c>
      <c r="L2919" s="250">
        <f t="shared" si="45"/>
        <v>1724628.4046818162</v>
      </c>
      <c r="M2919" s="270"/>
    </row>
    <row r="2920" spans="2:13" x14ac:dyDescent="0.25">
      <c r="B2920" s="46">
        <f>SUBTOTAL(103,$C$10:C2920)</f>
        <v>2911</v>
      </c>
      <c r="C2920" s="157" t="s">
        <v>694</v>
      </c>
      <c r="D2920" s="157" t="s">
        <v>608</v>
      </c>
      <c r="E2920" s="157"/>
      <c r="F2920" s="157"/>
      <c r="G2920" s="212" t="s">
        <v>1187</v>
      </c>
      <c r="H2920" s="209" t="s">
        <v>1188</v>
      </c>
      <c r="I2920" s="241">
        <v>45702</v>
      </c>
      <c r="J2920" s="253">
        <v>0</v>
      </c>
      <c r="K2920" s="214">
        <v>-9100</v>
      </c>
      <c r="L2920" s="250">
        <f t="shared" si="45"/>
        <v>1715528.4046818162</v>
      </c>
      <c r="M2920" s="270"/>
    </row>
    <row r="2921" spans="2:13" x14ac:dyDescent="0.25">
      <c r="B2921" s="46">
        <f>SUBTOTAL(103,$C$10:C2921)</f>
        <v>2912</v>
      </c>
      <c r="C2921" s="157" t="s">
        <v>1342</v>
      </c>
      <c r="D2921" s="157" t="s">
        <v>607</v>
      </c>
      <c r="E2921" s="157"/>
      <c r="F2921" s="157"/>
      <c r="G2921" s="212" t="s">
        <v>579</v>
      </c>
      <c r="H2921" s="209" t="s">
        <v>622</v>
      </c>
      <c r="I2921" s="241">
        <v>45702</v>
      </c>
      <c r="J2921" s="253">
        <v>0</v>
      </c>
      <c r="K2921" s="214">
        <v>-8600</v>
      </c>
      <c r="L2921" s="250">
        <f t="shared" si="45"/>
        <v>1706928.4046818162</v>
      </c>
      <c r="M2921" s="270"/>
    </row>
    <row r="2922" spans="2:13" x14ac:dyDescent="0.25">
      <c r="B2922" s="46">
        <f>SUBTOTAL(103,$C$10:C2922)</f>
        <v>2913</v>
      </c>
      <c r="C2922" s="157" t="s">
        <v>1165</v>
      </c>
      <c r="D2922" s="157" t="s">
        <v>738</v>
      </c>
      <c r="E2922" s="157"/>
      <c r="F2922" s="157"/>
      <c r="G2922" s="212" t="s">
        <v>1043</v>
      </c>
      <c r="H2922" s="209" t="s">
        <v>1044</v>
      </c>
      <c r="I2922" s="241">
        <v>45702</v>
      </c>
      <c r="J2922" s="253">
        <v>0</v>
      </c>
      <c r="K2922" s="214">
        <v>-500</v>
      </c>
      <c r="L2922" s="250">
        <f t="shared" si="45"/>
        <v>1706428.4046818162</v>
      </c>
      <c r="M2922" s="270"/>
    </row>
    <row r="2923" spans="2:13" x14ac:dyDescent="0.25">
      <c r="B2923" s="46">
        <f>SUBTOTAL(103,$C$10:C2923)</f>
        <v>2914</v>
      </c>
      <c r="C2923" s="157" t="s">
        <v>1431</v>
      </c>
      <c r="D2923" s="157" t="s">
        <v>623</v>
      </c>
      <c r="E2923" s="157"/>
      <c r="F2923" s="157"/>
      <c r="G2923" s="212" t="s">
        <v>1432</v>
      </c>
      <c r="H2923" s="204" t="s">
        <v>1431</v>
      </c>
      <c r="I2923" s="241">
        <v>45705</v>
      </c>
      <c r="J2923" s="253">
        <v>1000000</v>
      </c>
      <c r="K2923" s="214">
        <v>0</v>
      </c>
      <c r="L2923" s="250">
        <f t="shared" si="45"/>
        <v>2706428.4046818162</v>
      </c>
      <c r="M2923" s="270"/>
    </row>
    <row r="2924" spans="2:13" x14ac:dyDescent="0.25">
      <c r="B2924" s="46">
        <f>SUBTOTAL(103,$C$10:C2924)</f>
        <v>2915</v>
      </c>
      <c r="C2924" s="157" t="s">
        <v>598</v>
      </c>
      <c r="D2924" s="157" t="s">
        <v>657</v>
      </c>
      <c r="E2924" s="157"/>
      <c r="F2924" s="157"/>
      <c r="G2924" s="212" t="s">
        <v>644</v>
      </c>
      <c r="H2924" s="204" t="s">
        <v>428</v>
      </c>
      <c r="I2924" s="241">
        <v>45708</v>
      </c>
      <c r="J2924" s="253">
        <v>13900</v>
      </c>
      <c r="K2924" s="214">
        <v>0</v>
      </c>
      <c r="L2924" s="250">
        <f t="shared" si="45"/>
        <v>2720328.4046818162</v>
      </c>
      <c r="M2924" s="270"/>
    </row>
    <row r="2925" spans="2:13" x14ac:dyDescent="0.25">
      <c r="B2925" s="46">
        <f>SUBTOTAL(103,$C$10:C2925)</f>
        <v>2916</v>
      </c>
      <c r="C2925" s="157" t="s">
        <v>1180</v>
      </c>
      <c r="D2925" s="157" t="s">
        <v>1183</v>
      </c>
      <c r="E2925" s="157"/>
      <c r="F2925" s="157"/>
      <c r="G2925" s="212" t="s">
        <v>1043</v>
      </c>
      <c r="H2925" s="209" t="s">
        <v>1044</v>
      </c>
      <c r="I2925" s="241">
        <v>45708</v>
      </c>
      <c r="J2925" s="253">
        <v>0</v>
      </c>
      <c r="K2925" s="214">
        <v>-600</v>
      </c>
      <c r="L2925" s="250">
        <f t="shared" si="45"/>
        <v>2719728.4046818162</v>
      </c>
      <c r="M2925" s="270"/>
    </row>
    <row r="2926" spans="2:13" x14ac:dyDescent="0.25">
      <c r="B2926" s="46">
        <f>SUBTOTAL(103,$C$10:C2926)</f>
        <v>2917</v>
      </c>
      <c r="C2926" s="157" t="s">
        <v>1266</v>
      </c>
      <c r="D2926" s="157" t="s">
        <v>738</v>
      </c>
      <c r="E2926" s="157"/>
      <c r="F2926" s="157"/>
      <c r="G2926" s="212" t="s">
        <v>1043</v>
      </c>
      <c r="H2926" s="209" t="s">
        <v>1044</v>
      </c>
      <c r="I2926" s="241">
        <v>45709</v>
      </c>
      <c r="J2926" s="253">
        <v>0</v>
      </c>
      <c r="K2926" s="214">
        <v>-1000</v>
      </c>
      <c r="L2926" s="250">
        <f t="shared" si="45"/>
        <v>2718728.4046818162</v>
      </c>
      <c r="M2926" s="270"/>
    </row>
    <row r="2927" spans="2:13" x14ac:dyDescent="0.25">
      <c r="B2927" s="46">
        <f>SUBTOTAL(103,$C$10:C2927)</f>
        <v>2918</v>
      </c>
      <c r="C2927" s="157" t="s">
        <v>625</v>
      </c>
      <c r="D2927" s="157" t="s">
        <v>608</v>
      </c>
      <c r="E2927" s="157"/>
      <c r="F2927" s="157"/>
      <c r="G2927" s="212" t="s">
        <v>641</v>
      </c>
      <c r="H2927" s="209" t="s">
        <v>642</v>
      </c>
      <c r="I2927" s="241">
        <v>45709</v>
      </c>
      <c r="J2927" s="253">
        <v>0</v>
      </c>
      <c r="K2927" s="214">
        <v>-8026</v>
      </c>
      <c r="L2927" s="250">
        <f t="shared" si="45"/>
        <v>2710702.4046818162</v>
      </c>
      <c r="M2927" s="270"/>
    </row>
    <row r="2928" spans="2:13" x14ac:dyDescent="0.25">
      <c r="B2928" s="46">
        <f>SUBTOTAL(103,$C$10:C2928)</f>
        <v>2919</v>
      </c>
      <c r="C2928" s="157" t="s">
        <v>1441</v>
      </c>
      <c r="D2928" s="157" t="s">
        <v>738</v>
      </c>
      <c r="E2928" s="157"/>
      <c r="F2928" s="157"/>
      <c r="G2928" s="212" t="s">
        <v>1043</v>
      </c>
      <c r="H2928" s="209" t="s">
        <v>1044</v>
      </c>
      <c r="I2928" s="241">
        <v>45709</v>
      </c>
      <c r="J2928" s="253">
        <v>0</v>
      </c>
      <c r="K2928" s="214">
        <v>-1250</v>
      </c>
      <c r="L2928" s="250">
        <f t="shared" si="45"/>
        <v>2709452.4046818162</v>
      </c>
      <c r="M2928" s="270"/>
    </row>
    <row r="2929" spans="2:13" x14ac:dyDescent="0.25">
      <c r="B2929" s="46">
        <f>SUBTOTAL(103,$C$10:C2929)</f>
        <v>2920</v>
      </c>
      <c r="C2929" s="157" t="s">
        <v>1423</v>
      </c>
      <c r="D2929" s="157" t="s">
        <v>608</v>
      </c>
      <c r="E2929" s="157"/>
      <c r="F2929" s="157"/>
      <c r="G2929" s="212" t="s">
        <v>1045</v>
      </c>
      <c r="H2929" s="209" t="s">
        <v>1046</v>
      </c>
      <c r="I2929" s="241">
        <v>45709</v>
      </c>
      <c r="J2929" s="253">
        <v>0</v>
      </c>
      <c r="K2929" s="214">
        <v>-11900</v>
      </c>
      <c r="L2929" s="250">
        <f t="shared" si="45"/>
        <v>2697552.4046818162</v>
      </c>
      <c r="M2929" s="270"/>
    </row>
    <row r="2930" spans="2:13" x14ac:dyDescent="0.25">
      <c r="B2930" s="46">
        <f>SUBTOTAL(103,$C$10:C2930)</f>
        <v>2921</v>
      </c>
      <c r="C2930" s="157" t="s">
        <v>598</v>
      </c>
      <c r="D2930" s="157" t="s">
        <v>607</v>
      </c>
      <c r="E2930" s="157"/>
      <c r="F2930" s="157"/>
      <c r="G2930" s="212" t="s">
        <v>581</v>
      </c>
      <c r="H2930" s="209" t="s">
        <v>620</v>
      </c>
      <c r="I2930" s="241">
        <v>45709</v>
      </c>
      <c r="J2930" s="253">
        <v>0</v>
      </c>
      <c r="K2930" s="214">
        <v>-20000</v>
      </c>
      <c r="L2930" s="250">
        <f t="shared" si="45"/>
        <v>2677552.4046818162</v>
      </c>
      <c r="M2930" s="270"/>
    </row>
    <row r="2931" spans="2:13" x14ac:dyDescent="0.25">
      <c r="B2931" s="46">
        <f>SUBTOTAL(103,$C$10:C2931)</f>
        <v>2922</v>
      </c>
      <c r="C2931" s="157" t="s">
        <v>598</v>
      </c>
      <c r="D2931" s="157" t="s">
        <v>607</v>
      </c>
      <c r="E2931" s="157"/>
      <c r="F2931" s="157"/>
      <c r="G2931" s="212" t="s">
        <v>579</v>
      </c>
      <c r="H2931" s="209" t="s">
        <v>622</v>
      </c>
      <c r="I2931" s="241">
        <v>45709</v>
      </c>
      <c r="J2931" s="253">
        <v>0</v>
      </c>
      <c r="K2931" s="214">
        <v>-4835.4435665174396</v>
      </c>
      <c r="L2931" s="250">
        <f t="shared" si="45"/>
        <v>2672716.9611152988</v>
      </c>
      <c r="M2931" s="270"/>
    </row>
    <row r="2932" spans="2:13" x14ac:dyDescent="0.25">
      <c r="B2932" s="46">
        <f>SUBTOTAL(103,$C$10:C2932)</f>
        <v>2923</v>
      </c>
      <c r="C2932" s="157" t="s">
        <v>598</v>
      </c>
      <c r="D2932" s="157" t="s">
        <v>607</v>
      </c>
      <c r="E2932" s="157"/>
      <c r="F2932" s="157"/>
      <c r="G2932" s="212" t="s">
        <v>746</v>
      </c>
      <c r="H2932" s="209" t="s">
        <v>747</v>
      </c>
      <c r="I2932" s="241">
        <v>45709</v>
      </c>
      <c r="J2932" s="253">
        <v>0</v>
      </c>
      <c r="K2932" s="214">
        <v>-4114.544068205365</v>
      </c>
      <c r="L2932" s="250">
        <f t="shared" si="45"/>
        <v>2668602.4170470936</v>
      </c>
      <c r="M2932" s="270"/>
    </row>
    <row r="2933" spans="2:13" x14ac:dyDescent="0.25">
      <c r="B2933" s="46">
        <f>SUBTOTAL(103,$C$10:C2933)</f>
        <v>2924</v>
      </c>
      <c r="C2933" s="157" t="s">
        <v>598</v>
      </c>
      <c r="D2933" s="157" t="s">
        <v>607</v>
      </c>
      <c r="E2933" s="157"/>
      <c r="F2933" s="157"/>
      <c r="G2933" s="212" t="s">
        <v>726</v>
      </c>
      <c r="H2933" s="209" t="s">
        <v>724</v>
      </c>
      <c r="I2933" s="241">
        <v>45709</v>
      </c>
      <c r="J2933" s="253">
        <v>0</v>
      </c>
      <c r="K2933" s="214">
        <v>-1050.0123652771965</v>
      </c>
      <c r="L2933" s="250">
        <f t="shared" si="45"/>
        <v>2667552.4046818162</v>
      </c>
      <c r="M2933" s="270"/>
    </row>
    <row r="2934" spans="2:13" x14ac:dyDescent="0.25">
      <c r="B2934" s="46">
        <f>SUBTOTAL(103,$C$10:C2934)</f>
        <v>2925</v>
      </c>
      <c r="C2934" s="157" t="s">
        <v>598</v>
      </c>
      <c r="D2934" s="157" t="s">
        <v>738</v>
      </c>
      <c r="E2934" s="157"/>
      <c r="F2934" s="157"/>
      <c r="G2934" s="212" t="s">
        <v>1043</v>
      </c>
      <c r="H2934" s="209" t="s">
        <v>1044</v>
      </c>
      <c r="I2934" s="241">
        <v>45709</v>
      </c>
      <c r="J2934" s="253">
        <v>0</v>
      </c>
      <c r="K2934" s="214">
        <v>-1000</v>
      </c>
      <c r="L2934" s="250">
        <f t="shared" si="45"/>
        <v>2666552.4046818162</v>
      </c>
      <c r="M2934" s="270"/>
    </row>
    <row r="2935" spans="2:13" x14ac:dyDescent="0.25">
      <c r="B2935" s="46">
        <f>SUBTOTAL(103,$C$10:C2935)</f>
        <v>2926</v>
      </c>
      <c r="C2935" s="157" t="s">
        <v>598</v>
      </c>
      <c r="D2935" s="157" t="s">
        <v>608</v>
      </c>
      <c r="E2935" s="157"/>
      <c r="F2935" s="157"/>
      <c r="G2935" s="212" t="s">
        <v>1187</v>
      </c>
      <c r="H2935" s="209" t="s">
        <v>1188</v>
      </c>
      <c r="I2935" s="241">
        <v>45709</v>
      </c>
      <c r="J2935" s="253">
        <v>0</v>
      </c>
      <c r="K2935" s="214">
        <v>-6300</v>
      </c>
      <c r="L2935" s="250">
        <f t="shared" si="45"/>
        <v>2660252.4046818162</v>
      </c>
      <c r="M2935" s="270"/>
    </row>
    <row r="2936" spans="2:13" x14ac:dyDescent="0.25">
      <c r="B2936" s="46">
        <f>SUBTOTAL(103,$C$10:C2936)</f>
        <v>2927</v>
      </c>
      <c r="C2936" s="157" t="s">
        <v>600</v>
      </c>
      <c r="D2936" s="157" t="s">
        <v>608</v>
      </c>
      <c r="E2936" s="157"/>
      <c r="F2936" s="157"/>
      <c r="G2936" s="212" t="s">
        <v>1143</v>
      </c>
      <c r="H2936" s="209" t="s">
        <v>1144</v>
      </c>
      <c r="I2936" s="241">
        <v>45709</v>
      </c>
      <c r="J2936" s="253">
        <v>0</v>
      </c>
      <c r="K2936" s="214">
        <v>-21322</v>
      </c>
      <c r="L2936" s="250">
        <f t="shared" si="45"/>
        <v>2638930.4046818162</v>
      </c>
      <c r="M2936" s="270"/>
    </row>
    <row r="2937" spans="2:13" x14ac:dyDescent="0.25">
      <c r="B2937" s="46">
        <f>SUBTOTAL(103,$C$10:C2937)</f>
        <v>2928</v>
      </c>
      <c r="C2937" s="157" t="s">
        <v>682</v>
      </c>
      <c r="D2937" s="157" t="s">
        <v>608</v>
      </c>
      <c r="E2937" s="157"/>
      <c r="F2937" s="157"/>
      <c r="G2937" s="212" t="s">
        <v>1045</v>
      </c>
      <c r="H2937" s="209" t="s">
        <v>1046</v>
      </c>
      <c r="I2937" s="241">
        <v>45709</v>
      </c>
      <c r="J2937" s="253">
        <v>0</v>
      </c>
      <c r="K2937" s="214">
        <v>-2100</v>
      </c>
      <c r="L2937" s="250">
        <f t="shared" si="45"/>
        <v>2636830.4046818162</v>
      </c>
      <c r="M2937" s="270"/>
    </row>
    <row r="2938" spans="2:13" x14ac:dyDescent="0.25">
      <c r="B2938" s="46">
        <f>SUBTOTAL(103,$C$10:C2938)</f>
        <v>2929</v>
      </c>
      <c r="C2938" s="157" t="s">
        <v>601</v>
      </c>
      <c r="D2938" s="157" t="s">
        <v>648</v>
      </c>
      <c r="E2938" s="157"/>
      <c r="F2938" s="157"/>
      <c r="G2938" s="212" t="s">
        <v>1143</v>
      </c>
      <c r="H2938" s="209" t="s">
        <v>1144</v>
      </c>
      <c r="I2938" s="241">
        <v>45709</v>
      </c>
      <c r="J2938" s="253">
        <v>0</v>
      </c>
      <c r="K2938" s="214">
        <v>-5331</v>
      </c>
      <c r="L2938" s="250">
        <f t="shared" si="45"/>
        <v>2631499.4046818162</v>
      </c>
      <c r="M2938" s="270"/>
    </row>
    <row r="2939" spans="2:13" x14ac:dyDescent="0.25">
      <c r="B2939" s="46">
        <f>SUBTOTAL(103,$C$10:C2939)</f>
        <v>2930</v>
      </c>
      <c r="C2939" s="157" t="s">
        <v>601</v>
      </c>
      <c r="D2939" s="157" t="s">
        <v>1443</v>
      </c>
      <c r="E2939" s="157"/>
      <c r="F2939" s="157"/>
      <c r="G2939" s="212" t="s">
        <v>1135</v>
      </c>
      <c r="H2939" s="209" t="s">
        <v>1134</v>
      </c>
      <c r="I2939" s="241">
        <v>45709</v>
      </c>
      <c r="J2939" s="253">
        <v>0</v>
      </c>
      <c r="K2939" s="214">
        <v>-3000</v>
      </c>
      <c r="L2939" s="250">
        <f t="shared" si="45"/>
        <v>2628499.4046818162</v>
      </c>
      <c r="M2939" s="270"/>
    </row>
    <row r="2940" spans="2:13" x14ac:dyDescent="0.25">
      <c r="B2940" s="46">
        <f>SUBTOTAL(103,$C$10:C2940)</f>
        <v>2931</v>
      </c>
      <c r="C2940" s="157" t="s">
        <v>1444</v>
      </c>
      <c r="D2940" s="157" t="s">
        <v>688</v>
      </c>
      <c r="E2940" s="157"/>
      <c r="F2940" s="157"/>
      <c r="G2940" s="212" t="s">
        <v>1135</v>
      </c>
      <c r="H2940" s="209" t="s">
        <v>1134</v>
      </c>
      <c r="I2940" s="241">
        <v>45709</v>
      </c>
      <c r="J2940" s="253">
        <v>0</v>
      </c>
      <c r="K2940" s="214">
        <v>-15000</v>
      </c>
      <c r="L2940" s="250">
        <f t="shared" si="45"/>
        <v>2613499.4046818162</v>
      </c>
      <c r="M2940" s="270"/>
    </row>
    <row r="2941" spans="2:13" x14ac:dyDescent="0.25">
      <c r="B2941" s="46">
        <f>SUBTOTAL(103,$C$10:C2941)</f>
        <v>2932</v>
      </c>
      <c r="C2941" s="157" t="s">
        <v>683</v>
      </c>
      <c r="D2941" s="157" t="s">
        <v>608</v>
      </c>
      <c r="E2941" s="157"/>
      <c r="F2941" s="157"/>
      <c r="G2941" s="212" t="s">
        <v>1143</v>
      </c>
      <c r="H2941" s="209" t="s">
        <v>1144</v>
      </c>
      <c r="I2941" s="241">
        <v>45709</v>
      </c>
      <c r="J2941" s="253">
        <v>0</v>
      </c>
      <c r="K2941" s="214">
        <v>-7920</v>
      </c>
      <c r="L2941" s="250">
        <f t="shared" si="45"/>
        <v>2605579.4046818162</v>
      </c>
      <c r="M2941" s="270"/>
    </row>
    <row r="2942" spans="2:13" x14ac:dyDescent="0.25">
      <c r="B2942" s="46">
        <f>SUBTOTAL(103,$C$10:C2942)</f>
        <v>2933</v>
      </c>
      <c r="C2942" s="157" t="s">
        <v>665</v>
      </c>
      <c r="D2942" s="157" t="s">
        <v>648</v>
      </c>
      <c r="E2942" s="157"/>
      <c r="F2942" s="157"/>
      <c r="G2942" s="212" t="s">
        <v>1045</v>
      </c>
      <c r="H2942" s="209" t="s">
        <v>1046</v>
      </c>
      <c r="I2942" s="241">
        <v>45709</v>
      </c>
      <c r="J2942" s="253">
        <v>0</v>
      </c>
      <c r="K2942" s="214">
        <v>-24500</v>
      </c>
      <c r="L2942" s="250">
        <f t="shared" si="45"/>
        <v>2581079.4046818162</v>
      </c>
      <c r="M2942" s="270"/>
    </row>
    <row r="2943" spans="2:13" x14ac:dyDescent="0.25">
      <c r="B2943" s="46">
        <f>SUBTOTAL(103,$C$10:C2943)</f>
        <v>2934</v>
      </c>
      <c r="C2943" s="157" t="s">
        <v>1151</v>
      </c>
      <c r="D2943" s="157" t="s">
        <v>608</v>
      </c>
      <c r="E2943" s="157"/>
      <c r="F2943" s="157"/>
      <c r="G2943" s="212" t="s">
        <v>583</v>
      </c>
      <c r="H2943" s="209" t="s">
        <v>584</v>
      </c>
      <c r="I2943" s="241">
        <v>45709</v>
      </c>
      <c r="J2943" s="253">
        <v>0</v>
      </c>
      <c r="K2943" s="214">
        <v>-23100</v>
      </c>
      <c r="L2943" s="250">
        <f t="shared" si="45"/>
        <v>2557979.4046818162</v>
      </c>
      <c r="M2943" s="270"/>
    </row>
    <row r="2944" spans="2:13" x14ac:dyDescent="0.25">
      <c r="B2944" s="46">
        <f>SUBTOTAL(103,$C$10:C2944)</f>
        <v>2935</v>
      </c>
      <c r="C2944" s="157" t="s">
        <v>694</v>
      </c>
      <c r="D2944" s="157" t="s">
        <v>608</v>
      </c>
      <c r="E2944" s="157"/>
      <c r="F2944" s="157"/>
      <c r="G2944" s="212" t="s">
        <v>641</v>
      </c>
      <c r="H2944" s="209" t="s">
        <v>642</v>
      </c>
      <c r="I2944" s="241">
        <v>45709</v>
      </c>
      <c r="J2944" s="253">
        <v>0</v>
      </c>
      <c r="K2944" s="214">
        <v>-6300</v>
      </c>
      <c r="L2944" s="250">
        <f t="shared" si="45"/>
        <v>2551679.4046818162</v>
      </c>
      <c r="M2944" s="270"/>
    </row>
    <row r="2945" spans="2:13" x14ac:dyDescent="0.25">
      <c r="B2945" s="46">
        <f>SUBTOTAL(103,$C$10:C2945)</f>
        <v>2936</v>
      </c>
      <c r="C2945" s="157" t="s">
        <v>694</v>
      </c>
      <c r="D2945" s="157" t="s">
        <v>608</v>
      </c>
      <c r="E2945" s="157"/>
      <c r="F2945" s="157"/>
      <c r="G2945" s="212" t="s">
        <v>1187</v>
      </c>
      <c r="H2945" s="209" t="s">
        <v>1188</v>
      </c>
      <c r="I2945" s="241">
        <v>45709</v>
      </c>
      <c r="J2945" s="253">
        <v>0</v>
      </c>
      <c r="K2945" s="214">
        <v>-9100</v>
      </c>
      <c r="L2945" s="250">
        <f t="shared" si="45"/>
        <v>2542579.4046818162</v>
      </c>
      <c r="M2945" s="270"/>
    </row>
    <row r="2946" spans="2:13" x14ac:dyDescent="0.25">
      <c r="B2946" s="46">
        <f>SUBTOTAL(103,$C$10:C2946)</f>
        <v>2937</v>
      </c>
      <c r="C2946" s="157" t="s">
        <v>1342</v>
      </c>
      <c r="D2946" s="157" t="s">
        <v>607</v>
      </c>
      <c r="E2946" s="157"/>
      <c r="F2946" s="157"/>
      <c r="G2946" s="212" t="s">
        <v>579</v>
      </c>
      <c r="H2946" s="209" t="s">
        <v>622</v>
      </c>
      <c r="I2946" s="241">
        <v>45709</v>
      </c>
      <c r="J2946" s="253">
        <v>0</v>
      </c>
      <c r="K2946" s="214">
        <v>-8600</v>
      </c>
      <c r="L2946" s="250">
        <f t="shared" si="45"/>
        <v>2533979.4046818162</v>
      </c>
      <c r="M2946" s="270"/>
    </row>
    <row r="2947" spans="2:13" x14ac:dyDescent="0.25">
      <c r="B2947" s="46">
        <f>SUBTOTAL(103,$C$10:C2947)</f>
        <v>2938</v>
      </c>
      <c r="C2947" s="157" t="s">
        <v>1165</v>
      </c>
      <c r="D2947" s="157" t="s">
        <v>738</v>
      </c>
      <c r="E2947" s="157"/>
      <c r="F2947" s="157"/>
      <c r="G2947" s="212" t="s">
        <v>1043</v>
      </c>
      <c r="H2947" s="209" t="s">
        <v>1044</v>
      </c>
      <c r="I2947" s="241">
        <v>45709</v>
      </c>
      <c r="J2947" s="253">
        <v>0</v>
      </c>
      <c r="K2947" s="214">
        <v>-500</v>
      </c>
      <c r="L2947" s="250">
        <f t="shared" si="45"/>
        <v>2533479.4046818162</v>
      </c>
      <c r="M2947" s="270"/>
    </row>
    <row r="2948" spans="2:13" x14ac:dyDescent="0.25">
      <c r="B2948" s="46">
        <f>SUBTOTAL(103,$C$10:C2948)</f>
        <v>2939</v>
      </c>
      <c r="C2948" s="157" t="s">
        <v>1375</v>
      </c>
      <c r="D2948" s="157" t="s">
        <v>1402</v>
      </c>
      <c r="E2948" s="157"/>
      <c r="F2948" s="157"/>
      <c r="G2948" s="220"/>
      <c r="H2948" s="221"/>
      <c r="I2948" s="241">
        <v>45709</v>
      </c>
      <c r="J2948" s="253">
        <v>0</v>
      </c>
      <c r="K2948" s="214">
        <v>-50000</v>
      </c>
      <c r="L2948" s="250">
        <f t="shared" si="45"/>
        <v>2483479.4046818162</v>
      </c>
      <c r="M2948" s="270"/>
    </row>
    <row r="2949" spans="2:13" x14ac:dyDescent="0.25">
      <c r="B2949" s="46">
        <f>SUBTOTAL(103,$C$10:C2949)</f>
        <v>2940</v>
      </c>
      <c r="C2949" s="157" t="s">
        <v>598</v>
      </c>
      <c r="D2949" s="157" t="s">
        <v>1446</v>
      </c>
      <c r="E2949" s="157"/>
      <c r="F2949" s="157"/>
      <c r="G2949" s="212" t="s">
        <v>641</v>
      </c>
      <c r="H2949" s="209" t="s">
        <v>642</v>
      </c>
      <c r="I2949" s="241">
        <v>45714</v>
      </c>
      <c r="J2949" s="253">
        <v>0</v>
      </c>
      <c r="K2949" s="214">
        <v>-3500</v>
      </c>
      <c r="L2949" s="250">
        <f t="shared" si="45"/>
        <v>2479979.4046818162</v>
      </c>
      <c r="M2949" s="270"/>
    </row>
    <row r="2950" spans="2:13" x14ac:dyDescent="0.25">
      <c r="B2950" s="46">
        <f>SUBTOTAL(103,$C$10:C2950)</f>
        <v>2941</v>
      </c>
      <c r="C2950" s="157" t="s">
        <v>1266</v>
      </c>
      <c r="D2950" s="157" t="s">
        <v>738</v>
      </c>
      <c r="E2950" s="157"/>
      <c r="F2950" s="157"/>
      <c r="G2950" s="212" t="s">
        <v>1043</v>
      </c>
      <c r="H2950" s="209" t="s">
        <v>1044</v>
      </c>
      <c r="I2950" s="241">
        <v>45716</v>
      </c>
      <c r="J2950" s="253">
        <v>0</v>
      </c>
      <c r="K2950" s="214">
        <v>-1000</v>
      </c>
      <c r="L2950" s="250">
        <f t="shared" si="45"/>
        <v>2478979.4046818162</v>
      </c>
      <c r="M2950" s="270"/>
    </row>
    <row r="2951" spans="2:13" x14ac:dyDescent="0.25">
      <c r="B2951" s="46">
        <f>SUBTOTAL(103,$C$10:C2951)</f>
        <v>2942</v>
      </c>
      <c r="C2951" s="157" t="s">
        <v>625</v>
      </c>
      <c r="D2951" s="157" t="s">
        <v>608</v>
      </c>
      <c r="E2951" s="157"/>
      <c r="F2951" s="157"/>
      <c r="G2951" s="212" t="s">
        <v>641</v>
      </c>
      <c r="H2951" s="209" t="s">
        <v>642</v>
      </c>
      <c r="I2951" s="241">
        <v>45716</v>
      </c>
      <c r="J2951" s="253">
        <v>0</v>
      </c>
      <c r="K2951" s="214">
        <v>-9800</v>
      </c>
      <c r="L2951" s="250">
        <f t="shared" si="45"/>
        <v>2469179.4046818162</v>
      </c>
      <c r="M2951" s="270"/>
    </row>
    <row r="2952" spans="2:13" x14ac:dyDescent="0.25">
      <c r="B2952" s="46">
        <f>SUBTOTAL(103,$C$10:C2952)</f>
        <v>2943</v>
      </c>
      <c r="C2952" s="157" t="s">
        <v>625</v>
      </c>
      <c r="D2952" s="157" t="s">
        <v>918</v>
      </c>
      <c r="E2952" s="157"/>
      <c r="F2952" s="157"/>
      <c r="G2952" s="212" t="s">
        <v>1045</v>
      </c>
      <c r="H2952" s="209" t="s">
        <v>1046</v>
      </c>
      <c r="I2952" s="241">
        <v>45716</v>
      </c>
      <c r="J2952" s="253">
        <v>0</v>
      </c>
      <c r="K2952" s="214">
        <v>-31409</v>
      </c>
      <c r="L2952" s="250">
        <f t="shared" si="45"/>
        <v>2437770.4046818162</v>
      </c>
      <c r="M2952" s="270"/>
    </row>
    <row r="2953" spans="2:13" x14ac:dyDescent="0.25">
      <c r="B2953" s="46">
        <f>SUBTOTAL(103,$C$10:C2953)</f>
        <v>2944</v>
      </c>
      <c r="C2953" s="157" t="s">
        <v>1441</v>
      </c>
      <c r="D2953" s="157" t="s">
        <v>738</v>
      </c>
      <c r="E2953" s="157"/>
      <c r="F2953" s="157"/>
      <c r="G2953" s="212" t="s">
        <v>1043</v>
      </c>
      <c r="H2953" s="209" t="s">
        <v>1044</v>
      </c>
      <c r="I2953" s="241">
        <v>45716</v>
      </c>
      <c r="J2953" s="253">
        <v>0</v>
      </c>
      <c r="K2953" s="214">
        <v>-1250</v>
      </c>
      <c r="L2953" s="250">
        <f t="shared" si="45"/>
        <v>2436520.4046818162</v>
      </c>
      <c r="M2953" s="270"/>
    </row>
    <row r="2954" spans="2:13" x14ac:dyDescent="0.25">
      <c r="B2954" s="46">
        <f>SUBTOTAL(103,$C$10:C2954)</f>
        <v>2945</v>
      </c>
      <c r="C2954" s="157" t="s">
        <v>1423</v>
      </c>
      <c r="D2954" s="157" t="s">
        <v>608</v>
      </c>
      <c r="E2954" s="157"/>
      <c r="F2954" s="157"/>
      <c r="G2954" s="212" t="s">
        <v>1045</v>
      </c>
      <c r="H2954" s="209" t="s">
        <v>1046</v>
      </c>
      <c r="I2954" s="241">
        <v>45716</v>
      </c>
      <c r="J2954" s="253">
        <v>0</v>
      </c>
      <c r="K2954" s="214">
        <v>-11900</v>
      </c>
      <c r="L2954" s="250">
        <f t="shared" si="45"/>
        <v>2424620.4046818162</v>
      </c>
      <c r="M2954" s="270"/>
    </row>
    <row r="2955" spans="2:13" x14ac:dyDescent="0.25">
      <c r="B2955" s="46">
        <f>SUBTOTAL(103,$C$10:C2955)</f>
        <v>2946</v>
      </c>
      <c r="C2955" s="157" t="s">
        <v>598</v>
      </c>
      <c r="D2955" s="157" t="s">
        <v>607</v>
      </c>
      <c r="E2955" s="157"/>
      <c r="F2955" s="157"/>
      <c r="G2955" s="212" t="s">
        <v>581</v>
      </c>
      <c r="H2955" s="209" t="s">
        <v>620</v>
      </c>
      <c r="I2955" s="241">
        <v>45716</v>
      </c>
      <c r="J2955" s="253">
        <v>0</v>
      </c>
      <c r="K2955" s="214">
        <v>-20000</v>
      </c>
      <c r="L2955" s="250">
        <f t="shared" si="45"/>
        <v>2404620.4046818162</v>
      </c>
      <c r="M2955" s="270"/>
    </row>
    <row r="2956" spans="2:13" x14ac:dyDescent="0.25">
      <c r="B2956" s="46">
        <f>SUBTOTAL(103,$C$10:C2956)</f>
        <v>2947</v>
      </c>
      <c r="C2956" s="157" t="s">
        <v>598</v>
      </c>
      <c r="D2956" s="157" t="s">
        <v>607</v>
      </c>
      <c r="E2956" s="157"/>
      <c r="F2956" s="157"/>
      <c r="G2956" s="212" t="s">
        <v>1135</v>
      </c>
      <c r="H2956" s="209" t="s">
        <v>1134</v>
      </c>
      <c r="I2956" s="241">
        <v>45716</v>
      </c>
      <c r="J2956" s="253">
        <v>0</v>
      </c>
      <c r="K2956" s="214">
        <v>-6747.834348170235</v>
      </c>
      <c r="L2956" s="250">
        <f t="shared" si="45"/>
        <v>2397872.5703336461</v>
      </c>
      <c r="M2956" s="270"/>
    </row>
    <row r="2957" spans="2:13" x14ac:dyDescent="0.25">
      <c r="B2957" s="46">
        <f>SUBTOTAL(103,$C$10:C2957)</f>
        <v>2948</v>
      </c>
      <c r="C2957" s="157" t="s">
        <v>598</v>
      </c>
      <c r="D2957" s="157" t="s">
        <v>607</v>
      </c>
      <c r="E2957" s="157"/>
      <c r="F2957" s="157"/>
      <c r="G2957" s="212" t="s">
        <v>746</v>
      </c>
      <c r="H2957" s="209" t="s">
        <v>747</v>
      </c>
      <c r="I2957" s="241">
        <v>45716</v>
      </c>
      <c r="J2957" s="253">
        <v>0</v>
      </c>
      <c r="K2957" s="214">
        <v>-2146.448697140198</v>
      </c>
      <c r="L2957" s="250">
        <f t="shared" ref="L2957:L3020" si="46">J2957+L2956+K2957</f>
        <v>2395726.1216365062</v>
      </c>
      <c r="M2957" s="270"/>
    </row>
    <row r="2958" spans="2:13" x14ac:dyDescent="0.25">
      <c r="B2958" s="46">
        <f>SUBTOTAL(103,$C$10:C2958)</f>
        <v>2949</v>
      </c>
      <c r="C2958" s="157" t="s">
        <v>598</v>
      </c>
      <c r="D2958" s="157" t="s">
        <v>607</v>
      </c>
      <c r="E2958" s="157"/>
      <c r="F2958" s="157"/>
      <c r="G2958" s="212" t="s">
        <v>1043</v>
      </c>
      <c r="H2958" s="209" t="s">
        <v>1044</v>
      </c>
      <c r="I2958" s="241">
        <v>45716</v>
      </c>
      <c r="J2958" s="253">
        <v>0</v>
      </c>
      <c r="K2958" s="214">
        <v>-1105.716954689568</v>
      </c>
      <c r="L2958" s="250">
        <f t="shared" si="46"/>
        <v>2394620.4046818167</v>
      </c>
      <c r="M2958" s="270"/>
    </row>
    <row r="2959" spans="2:13" x14ac:dyDescent="0.25">
      <c r="B2959" s="46">
        <f>SUBTOTAL(103,$C$10:C2959)</f>
        <v>2950</v>
      </c>
      <c r="C2959" s="157" t="s">
        <v>598</v>
      </c>
      <c r="D2959" s="157" t="s">
        <v>738</v>
      </c>
      <c r="E2959" s="157"/>
      <c r="F2959" s="157"/>
      <c r="G2959" s="212" t="s">
        <v>1043</v>
      </c>
      <c r="H2959" s="209" t="s">
        <v>1044</v>
      </c>
      <c r="I2959" s="241">
        <v>45716</v>
      </c>
      <c r="J2959" s="253">
        <v>0</v>
      </c>
      <c r="K2959" s="214">
        <v>-1000</v>
      </c>
      <c r="L2959" s="250">
        <f t="shared" si="46"/>
        <v>2393620.4046818167</v>
      </c>
      <c r="M2959" s="270"/>
    </row>
    <row r="2960" spans="2:13" x14ac:dyDescent="0.25">
      <c r="B2960" s="46">
        <f>SUBTOTAL(103,$C$10:C2960)</f>
        <v>2951</v>
      </c>
      <c r="C2960" s="157" t="s">
        <v>598</v>
      </c>
      <c r="D2960" s="157" t="s">
        <v>608</v>
      </c>
      <c r="E2960" s="157"/>
      <c r="F2960" s="157"/>
      <c r="G2960" s="212" t="s">
        <v>1135</v>
      </c>
      <c r="H2960" s="209" t="s">
        <v>1134</v>
      </c>
      <c r="I2960" s="241">
        <v>45716</v>
      </c>
      <c r="J2960" s="253">
        <v>0</v>
      </c>
      <c r="K2960" s="214">
        <v>-8400</v>
      </c>
      <c r="L2960" s="250">
        <f t="shared" si="46"/>
        <v>2385220.4046818167</v>
      </c>
      <c r="M2960" s="270"/>
    </row>
    <row r="2961" spans="2:13" x14ac:dyDescent="0.25">
      <c r="B2961" s="46">
        <f>SUBTOTAL(103,$C$10:C2961)</f>
        <v>2952</v>
      </c>
      <c r="C2961" s="157" t="s">
        <v>600</v>
      </c>
      <c r="D2961" s="157" t="s">
        <v>608</v>
      </c>
      <c r="E2961" s="157"/>
      <c r="F2961" s="157"/>
      <c r="G2961" s="212" t="s">
        <v>1143</v>
      </c>
      <c r="H2961" s="209" t="s">
        <v>1144</v>
      </c>
      <c r="I2961" s="241">
        <v>45716</v>
      </c>
      <c r="J2961" s="253">
        <v>0</v>
      </c>
      <c r="K2961" s="214">
        <v>-12240</v>
      </c>
      <c r="L2961" s="250">
        <f t="shared" si="46"/>
        <v>2372980.4046818167</v>
      </c>
      <c r="M2961" s="270"/>
    </row>
    <row r="2962" spans="2:13" x14ac:dyDescent="0.25">
      <c r="B2962" s="46">
        <f>SUBTOTAL(103,$C$10:C2962)</f>
        <v>2953</v>
      </c>
      <c r="C2962" s="157" t="s">
        <v>682</v>
      </c>
      <c r="D2962" s="157" t="s">
        <v>608</v>
      </c>
      <c r="E2962" s="157"/>
      <c r="F2962" s="157"/>
      <c r="G2962" s="212" t="s">
        <v>1045</v>
      </c>
      <c r="H2962" s="209" t="s">
        <v>1046</v>
      </c>
      <c r="I2962" s="241">
        <v>45716</v>
      </c>
      <c r="J2962" s="253">
        <v>0</v>
      </c>
      <c r="K2962" s="214">
        <v>-2100</v>
      </c>
      <c r="L2962" s="250">
        <f t="shared" si="46"/>
        <v>2370880.4046818167</v>
      </c>
      <c r="M2962" s="270"/>
    </row>
    <row r="2963" spans="2:13" x14ac:dyDescent="0.25">
      <c r="B2963" s="46">
        <f>SUBTOTAL(103,$C$10:C2963)</f>
        <v>2954</v>
      </c>
      <c r="C2963" s="157" t="s">
        <v>601</v>
      </c>
      <c r="D2963" s="157" t="s">
        <v>648</v>
      </c>
      <c r="E2963" s="157"/>
      <c r="F2963" s="157"/>
      <c r="G2963" s="212" t="s">
        <v>1143</v>
      </c>
      <c r="H2963" s="209" t="s">
        <v>1144</v>
      </c>
      <c r="I2963" s="241">
        <v>45716</v>
      </c>
      <c r="J2963" s="253">
        <v>0</v>
      </c>
      <c r="K2963" s="214">
        <v>-19331</v>
      </c>
      <c r="L2963" s="250">
        <f t="shared" si="46"/>
        <v>2351549.4046818167</v>
      </c>
      <c r="M2963" s="270"/>
    </row>
    <row r="2964" spans="2:13" x14ac:dyDescent="0.25">
      <c r="B2964" s="46">
        <f>SUBTOTAL(103,$C$10:C2964)</f>
        <v>2955</v>
      </c>
      <c r="C2964" s="157" t="s">
        <v>1445</v>
      </c>
      <c r="D2964" s="157" t="s">
        <v>703</v>
      </c>
      <c r="E2964" s="157"/>
      <c r="F2964" s="157"/>
      <c r="G2964" s="212" t="s">
        <v>746</v>
      </c>
      <c r="H2964" s="209" t="s">
        <v>747</v>
      </c>
      <c r="I2964" s="241">
        <v>45716</v>
      </c>
      <c r="J2964" s="253">
        <v>0</v>
      </c>
      <c r="K2964" s="214">
        <v>-15000</v>
      </c>
      <c r="L2964" s="250">
        <f t="shared" si="46"/>
        <v>2336549.4046818167</v>
      </c>
      <c r="M2964" s="270"/>
    </row>
    <row r="2965" spans="2:13" x14ac:dyDescent="0.25">
      <c r="B2965" s="46">
        <f>SUBTOTAL(103,$C$10:C2965)</f>
        <v>2956</v>
      </c>
      <c r="C2965" s="157" t="s">
        <v>596</v>
      </c>
      <c r="D2965" s="157" t="s">
        <v>608</v>
      </c>
      <c r="E2965" s="157"/>
      <c r="F2965" s="157"/>
      <c r="G2965" s="212" t="s">
        <v>581</v>
      </c>
      <c r="H2965" s="209" t="s">
        <v>620</v>
      </c>
      <c r="I2965" s="241">
        <v>45716</v>
      </c>
      <c r="J2965" s="253">
        <v>0</v>
      </c>
      <c r="K2965" s="214">
        <v>-35000</v>
      </c>
      <c r="L2965" s="250">
        <f t="shared" si="46"/>
        <v>2301549.4046818167</v>
      </c>
      <c r="M2965" s="270"/>
    </row>
    <row r="2966" spans="2:13" x14ac:dyDescent="0.25">
      <c r="B2966" s="46">
        <f>SUBTOTAL(103,$C$10:C2966)</f>
        <v>2957</v>
      </c>
      <c r="C2966" s="157" t="s">
        <v>598</v>
      </c>
      <c r="D2966" s="157" t="s">
        <v>608</v>
      </c>
      <c r="E2966" s="157"/>
      <c r="F2966" s="157"/>
      <c r="G2966" s="212" t="s">
        <v>581</v>
      </c>
      <c r="H2966" s="209" t="s">
        <v>620</v>
      </c>
      <c r="I2966" s="241">
        <v>45716</v>
      </c>
      <c r="J2966" s="253">
        <v>0</v>
      </c>
      <c r="K2966" s="214">
        <v>-35000</v>
      </c>
      <c r="L2966" s="250">
        <f t="shared" si="46"/>
        <v>2266549.4046818167</v>
      </c>
      <c r="M2966" s="270"/>
    </row>
    <row r="2967" spans="2:13" x14ac:dyDescent="0.25">
      <c r="B2967" s="46">
        <f>SUBTOTAL(103,$C$10:C2967)</f>
        <v>2958</v>
      </c>
      <c r="C2967" s="157" t="s">
        <v>597</v>
      </c>
      <c r="D2967" s="157" t="s">
        <v>608</v>
      </c>
      <c r="E2967" s="157"/>
      <c r="F2967" s="157"/>
      <c r="G2967" s="212" t="s">
        <v>581</v>
      </c>
      <c r="H2967" s="209" t="s">
        <v>620</v>
      </c>
      <c r="I2967" s="241">
        <v>45716</v>
      </c>
      <c r="J2967" s="253">
        <v>0</v>
      </c>
      <c r="K2967" s="214">
        <v>-56000</v>
      </c>
      <c r="L2967" s="250">
        <f t="shared" si="46"/>
        <v>2210549.4046818167</v>
      </c>
      <c r="M2967" s="270"/>
    </row>
    <row r="2968" spans="2:13" x14ac:dyDescent="0.25">
      <c r="B2968" s="46">
        <f>SUBTOTAL(103,$C$10:C2968)</f>
        <v>2959</v>
      </c>
      <c r="C2968" s="157" t="s">
        <v>596</v>
      </c>
      <c r="D2968" s="157" t="s">
        <v>608</v>
      </c>
      <c r="E2968" s="157"/>
      <c r="F2968" s="157"/>
      <c r="G2968" s="212" t="s">
        <v>746</v>
      </c>
      <c r="H2968" s="209" t="s">
        <v>747</v>
      </c>
      <c r="I2968" s="241">
        <v>45716</v>
      </c>
      <c r="J2968" s="253">
        <v>0</v>
      </c>
      <c r="K2968" s="214">
        <v>-33600</v>
      </c>
      <c r="L2968" s="250">
        <f t="shared" si="46"/>
        <v>2176949.4046818167</v>
      </c>
      <c r="M2968" s="270"/>
    </row>
    <row r="2969" spans="2:13" x14ac:dyDescent="0.25">
      <c r="B2969" s="46">
        <f>SUBTOTAL(103,$C$10:C2969)</f>
        <v>2960</v>
      </c>
      <c r="C2969" s="157" t="s">
        <v>692</v>
      </c>
      <c r="D2969" s="157" t="s">
        <v>1139</v>
      </c>
      <c r="E2969" s="157"/>
      <c r="F2969" s="157"/>
      <c r="G2969" s="212" t="s">
        <v>581</v>
      </c>
      <c r="H2969" s="209" t="s">
        <v>620</v>
      </c>
      <c r="I2969" s="241">
        <v>45716</v>
      </c>
      <c r="J2969" s="253">
        <v>0</v>
      </c>
      <c r="K2969" s="214">
        <v>-2650</v>
      </c>
      <c r="L2969" s="250">
        <f t="shared" si="46"/>
        <v>2174299.4046818167</v>
      </c>
      <c r="M2969" s="270"/>
    </row>
    <row r="2970" spans="2:13" x14ac:dyDescent="0.25">
      <c r="B2970" s="46">
        <f>SUBTOTAL(103,$C$10:C2970)</f>
        <v>2961</v>
      </c>
      <c r="C2970" s="157" t="s">
        <v>692</v>
      </c>
      <c r="D2970" s="157" t="s">
        <v>608</v>
      </c>
      <c r="E2970" s="157"/>
      <c r="F2970" s="157"/>
      <c r="G2970" s="212" t="s">
        <v>746</v>
      </c>
      <c r="H2970" s="209" t="s">
        <v>747</v>
      </c>
      <c r="I2970" s="241">
        <v>45716</v>
      </c>
      <c r="J2970" s="253">
        <v>0</v>
      </c>
      <c r="K2970" s="214">
        <v>-8400</v>
      </c>
      <c r="L2970" s="250">
        <f t="shared" si="46"/>
        <v>2165899.4046818167</v>
      </c>
      <c r="M2970" s="270"/>
    </row>
    <row r="2971" spans="2:13" x14ac:dyDescent="0.25">
      <c r="B2971" s="46">
        <f>SUBTOTAL(103,$C$10:C2971)</f>
        <v>2962</v>
      </c>
      <c r="C2971" s="157" t="s">
        <v>692</v>
      </c>
      <c r="D2971" s="157" t="s">
        <v>1139</v>
      </c>
      <c r="E2971" s="157"/>
      <c r="F2971" s="157"/>
      <c r="G2971" s="212" t="s">
        <v>746</v>
      </c>
      <c r="H2971" s="209" t="s">
        <v>747</v>
      </c>
      <c r="I2971" s="241">
        <v>45716</v>
      </c>
      <c r="J2971" s="253">
        <v>0</v>
      </c>
      <c r="K2971" s="214">
        <v>-5548</v>
      </c>
      <c r="L2971" s="250">
        <f t="shared" si="46"/>
        <v>2160351.4046818167</v>
      </c>
      <c r="M2971" s="270"/>
    </row>
    <row r="2972" spans="2:13" x14ac:dyDescent="0.25">
      <c r="B2972" s="46">
        <f>SUBTOTAL(103,$C$10:C2972)</f>
        <v>2963</v>
      </c>
      <c r="C2972" s="157" t="s">
        <v>598</v>
      </c>
      <c r="D2972" s="157" t="s">
        <v>608</v>
      </c>
      <c r="E2972" s="157"/>
      <c r="F2972" s="157"/>
      <c r="G2972" s="212" t="s">
        <v>746</v>
      </c>
      <c r="H2972" s="209" t="s">
        <v>747</v>
      </c>
      <c r="I2972" s="241">
        <v>45716</v>
      </c>
      <c r="J2972" s="253">
        <v>0</v>
      </c>
      <c r="K2972" s="214">
        <v>-100800</v>
      </c>
      <c r="L2972" s="250">
        <f t="shared" si="46"/>
        <v>2059551.4046818167</v>
      </c>
      <c r="M2972" s="270"/>
    </row>
    <row r="2973" spans="2:13" x14ac:dyDescent="0.25">
      <c r="B2973" s="46">
        <f>SUBTOTAL(103,$C$10:C2973)</f>
        <v>2964</v>
      </c>
      <c r="C2973" s="157" t="s">
        <v>693</v>
      </c>
      <c r="D2973" s="157" t="s">
        <v>608</v>
      </c>
      <c r="E2973" s="157"/>
      <c r="F2973" s="157"/>
      <c r="G2973" s="212" t="s">
        <v>746</v>
      </c>
      <c r="H2973" s="209" t="s">
        <v>747</v>
      </c>
      <c r="I2973" s="241">
        <v>45716</v>
      </c>
      <c r="J2973" s="253">
        <v>0</v>
      </c>
      <c r="K2973" s="214">
        <v>-8400</v>
      </c>
      <c r="L2973" s="250">
        <f t="shared" si="46"/>
        <v>2051151.4046818167</v>
      </c>
      <c r="M2973" s="270"/>
    </row>
    <row r="2974" spans="2:13" x14ac:dyDescent="0.25">
      <c r="B2974" s="46">
        <f>SUBTOTAL(103,$C$10:C2974)</f>
        <v>2965</v>
      </c>
      <c r="C2974" s="157" t="s">
        <v>683</v>
      </c>
      <c r="D2974" s="157" t="s">
        <v>608</v>
      </c>
      <c r="E2974" s="157"/>
      <c r="F2974" s="157"/>
      <c r="G2974" s="212" t="s">
        <v>1143</v>
      </c>
      <c r="H2974" s="209" t="s">
        <v>1144</v>
      </c>
      <c r="I2974" s="241">
        <v>45716</v>
      </c>
      <c r="J2974" s="253">
        <v>0</v>
      </c>
      <c r="K2974" s="214">
        <v>-7920</v>
      </c>
      <c r="L2974" s="250">
        <f t="shared" si="46"/>
        <v>2043231.4046818167</v>
      </c>
      <c r="M2974" s="270"/>
    </row>
    <row r="2975" spans="2:13" x14ac:dyDescent="0.25">
      <c r="B2975" s="46">
        <f>SUBTOTAL(103,$C$10:C2975)</f>
        <v>2966</v>
      </c>
      <c r="C2975" s="157" t="s">
        <v>665</v>
      </c>
      <c r="D2975" s="157" t="s">
        <v>648</v>
      </c>
      <c r="E2975" s="157"/>
      <c r="F2975" s="157"/>
      <c r="G2975" s="212" t="s">
        <v>1045</v>
      </c>
      <c r="H2975" s="209" t="s">
        <v>1046</v>
      </c>
      <c r="I2975" s="241">
        <v>45716</v>
      </c>
      <c r="J2975" s="253">
        <v>0</v>
      </c>
      <c r="K2975" s="214">
        <v>-24500</v>
      </c>
      <c r="L2975" s="250">
        <f t="shared" si="46"/>
        <v>2018731.4046818167</v>
      </c>
      <c r="M2975" s="270"/>
    </row>
    <row r="2976" spans="2:13" x14ac:dyDescent="0.25">
      <c r="B2976" s="46">
        <f>SUBTOTAL(103,$C$10:C2976)</f>
        <v>2967</v>
      </c>
      <c r="C2976" s="157" t="s">
        <v>1151</v>
      </c>
      <c r="D2976" s="157" t="s">
        <v>608</v>
      </c>
      <c r="E2976" s="157"/>
      <c r="F2976" s="157"/>
      <c r="G2976" s="212" t="s">
        <v>583</v>
      </c>
      <c r="H2976" s="209" t="s">
        <v>584</v>
      </c>
      <c r="I2976" s="241">
        <v>45716</v>
      </c>
      <c r="J2976" s="253">
        <v>0</v>
      </c>
      <c r="K2976" s="214">
        <v>-23100</v>
      </c>
      <c r="L2976" s="250">
        <f t="shared" si="46"/>
        <v>1995631.4046818167</v>
      </c>
      <c r="M2976" s="270"/>
    </row>
    <row r="2977" spans="2:13" x14ac:dyDescent="0.25">
      <c r="B2977" s="46">
        <f>SUBTOTAL(103,$C$10:C2977)</f>
        <v>2968</v>
      </c>
      <c r="C2977" s="157" t="s">
        <v>694</v>
      </c>
      <c r="D2977" s="157" t="s">
        <v>608</v>
      </c>
      <c r="E2977" s="157"/>
      <c r="F2977" s="157"/>
      <c r="G2977" s="212" t="s">
        <v>1045</v>
      </c>
      <c r="H2977" s="209" t="s">
        <v>1046</v>
      </c>
      <c r="I2977" s="241">
        <v>45716</v>
      </c>
      <c r="J2977" s="253">
        <v>0</v>
      </c>
      <c r="K2977" s="214">
        <v>-6300</v>
      </c>
      <c r="L2977" s="250">
        <f t="shared" si="46"/>
        <v>1989331.4046818167</v>
      </c>
      <c r="M2977" s="270"/>
    </row>
    <row r="2978" spans="2:13" x14ac:dyDescent="0.25">
      <c r="B2978" s="46">
        <f>SUBTOTAL(103,$C$10:C2978)</f>
        <v>2969</v>
      </c>
      <c r="C2978" s="157" t="s">
        <v>694</v>
      </c>
      <c r="D2978" s="157" t="s">
        <v>608</v>
      </c>
      <c r="E2978" s="157"/>
      <c r="F2978" s="157"/>
      <c r="G2978" s="212" t="s">
        <v>1187</v>
      </c>
      <c r="H2978" s="209" t="s">
        <v>1188</v>
      </c>
      <c r="I2978" s="241">
        <v>45716</v>
      </c>
      <c r="J2978" s="253">
        <v>0</v>
      </c>
      <c r="K2978" s="214">
        <v>-9100</v>
      </c>
      <c r="L2978" s="250">
        <f t="shared" si="46"/>
        <v>1980231.4046818167</v>
      </c>
      <c r="M2978" s="270"/>
    </row>
    <row r="2979" spans="2:13" x14ac:dyDescent="0.25">
      <c r="B2979" s="46">
        <f>SUBTOTAL(103,$C$10:C2979)</f>
        <v>2970</v>
      </c>
      <c r="C2979" s="157" t="s">
        <v>1342</v>
      </c>
      <c r="D2979" s="157" t="s">
        <v>607</v>
      </c>
      <c r="E2979" s="157"/>
      <c r="F2979" s="157"/>
      <c r="G2979" s="212" t="s">
        <v>579</v>
      </c>
      <c r="H2979" s="209" t="s">
        <v>622</v>
      </c>
      <c r="I2979" s="241">
        <v>45716</v>
      </c>
      <c r="J2979" s="253">
        <v>0</v>
      </c>
      <c r="K2979" s="214">
        <v>-8600</v>
      </c>
      <c r="L2979" s="250">
        <f t="shared" si="46"/>
        <v>1971631.4046818167</v>
      </c>
      <c r="M2979" s="270"/>
    </row>
    <row r="2980" spans="2:13" x14ac:dyDescent="0.25">
      <c r="B2980" s="46">
        <f>SUBTOTAL(103,$C$10:C2980)</f>
        <v>2971</v>
      </c>
      <c r="C2980" s="157" t="s">
        <v>1165</v>
      </c>
      <c r="D2980" s="157" t="s">
        <v>738</v>
      </c>
      <c r="E2980" s="157"/>
      <c r="F2980" s="157"/>
      <c r="G2980" s="212" t="s">
        <v>1043</v>
      </c>
      <c r="H2980" s="209" t="s">
        <v>1044</v>
      </c>
      <c r="I2980" s="241">
        <v>45716</v>
      </c>
      <c r="J2980" s="253">
        <v>0</v>
      </c>
      <c r="K2980" s="214">
        <v>-500</v>
      </c>
      <c r="L2980" s="250">
        <f t="shared" si="46"/>
        <v>1971131.4046818167</v>
      </c>
      <c r="M2980" s="270"/>
    </row>
    <row r="2981" spans="2:13" x14ac:dyDescent="0.25">
      <c r="B2981" s="46">
        <f>SUBTOTAL(103,$C$10:C2981)</f>
        <v>2972</v>
      </c>
      <c r="C2981" s="157" t="s">
        <v>810</v>
      </c>
      <c r="D2981" s="157" t="s">
        <v>775</v>
      </c>
      <c r="E2981" s="157"/>
      <c r="F2981" s="157"/>
      <c r="G2981" s="212" t="s">
        <v>1187</v>
      </c>
      <c r="H2981" s="209" t="s">
        <v>1188</v>
      </c>
      <c r="I2981" s="241">
        <v>45721</v>
      </c>
      <c r="J2981" s="253">
        <v>0</v>
      </c>
      <c r="K2981" s="214">
        <v>-15000</v>
      </c>
      <c r="L2981" s="250">
        <f t="shared" si="46"/>
        <v>1956131.4046818167</v>
      </c>
      <c r="M2981" s="270"/>
    </row>
    <row r="2982" spans="2:13" x14ac:dyDescent="0.25">
      <c r="B2982" s="46">
        <f>SUBTOTAL(103,$C$10:C2982)</f>
        <v>2973</v>
      </c>
      <c r="C2982" s="157" t="s">
        <v>131</v>
      </c>
      <c r="D2982" s="157" t="s">
        <v>1448</v>
      </c>
      <c r="E2982" s="157"/>
      <c r="F2982" s="157"/>
      <c r="G2982" s="212" t="s">
        <v>588</v>
      </c>
      <c r="H2982" s="209" t="s">
        <v>589</v>
      </c>
      <c r="I2982" s="241">
        <v>45722</v>
      </c>
      <c r="J2982" s="253">
        <v>0</v>
      </c>
      <c r="K2982" s="214">
        <v>-520000</v>
      </c>
      <c r="L2982" s="250">
        <f t="shared" si="46"/>
        <v>1436131.4046818167</v>
      </c>
      <c r="M2982" s="270"/>
    </row>
    <row r="2983" spans="2:13" x14ac:dyDescent="0.25">
      <c r="B2983" s="46">
        <f>SUBTOTAL(103,$C$10:C2983)</f>
        <v>2974</v>
      </c>
      <c r="C2983" s="157" t="s">
        <v>843</v>
      </c>
      <c r="D2983" s="157" t="s">
        <v>1449</v>
      </c>
      <c r="E2983" s="157"/>
      <c r="F2983" s="157"/>
      <c r="G2983" s="220"/>
      <c r="H2983" s="221"/>
      <c r="I2983" s="241">
        <v>45722</v>
      </c>
      <c r="J2983" s="253">
        <v>0</v>
      </c>
      <c r="K2983" s="214">
        <v>-167300</v>
      </c>
      <c r="L2983" s="250">
        <f t="shared" si="46"/>
        <v>1268831.4046818167</v>
      </c>
      <c r="M2983" s="270"/>
    </row>
    <row r="2984" spans="2:13" x14ac:dyDescent="0.25">
      <c r="B2984" s="46">
        <f>SUBTOTAL(103,$C$10:C2984)</f>
        <v>2975</v>
      </c>
      <c r="C2984" s="157" t="s">
        <v>596</v>
      </c>
      <c r="D2984" s="157" t="s">
        <v>607</v>
      </c>
      <c r="E2984" s="157"/>
      <c r="F2984" s="157"/>
      <c r="G2984" s="212" t="s">
        <v>591</v>
      </c>
      <c r="H2984" s="209" t="s">
        <v>592</v>
      </c>
      <c r="I2984" s="241">
        <v>45723</v>
      </c>
      <c r="J2984" s="253">
        <v>0</v>
      </c>
      <c r="K2984" s="214">
        <v>-11600</v>
      </c>
      <c r="L2984" s="250">
        <f t="shared" si="46"/>
        <v>1257231.4046818167</v>
      </c>
      <c r="M2984" s="270"/>
    </row>
    <row r="2985" spans="2:13" x14ac:dyDescent="0.25">
      <c r="B2985" s="46">
        <f>SUBTOTAL(103,$C$10:C2985)</f>
        <v>2976</v>
      </c>
      <c r="C2985" s="157" t="s">
        <v>1266</v>
      </c>
      <c r="D2985" s="157" t="s">
        <v>738</v>
      </c>
      <c r="E2985" s="157"/>
      <c r="F2985" s="157"/>
      <c r="G2985" s="212" t="s">
        <v>1043</v>
      </c>
      <c r="H2985" s="209" t="s">
        <v>1044</v>
      </c>
      <c r="I2985" s="241">
        <v>45723</v>
      </c>
      <c r="J2985" s="253">
        <v>0</v>
      </c>
      <c r="K2985" s="214">
        <v>-950</v>
      </c>
      <c r="L2985" s="250">
        <f t="shared" si="46"/>
        <v>1256281.4046818167</v>
      </c>
      <c r="M2985" s="270"/>
    </row>
    <row r="2986" spans="2:13" x14ac:dyDescent="0.25">
      <c r="B2986" s="46">
        <f>SUBTOTAL(103,$C$10:C2986)</f>
        <v>2977</v>
      </c>
      <c r="C2986" s="157" t="s">
        <v>736</v>
      </c>
      <c r="D2986" s="157" t="s">
        <v>1447</v>
      </c>
      <c r="E2986" s="157"/>
      <c r="F2986" s="157"/>
      <c r="G2986" s="212" t="s">
        <v>619</v>
      </c>
      <c r="H2986" s="209" t="s">
        <v>621</v>
      </c>
      <c r="I2986" s="241">
        <v>45723</v>
      </c>
      <c r="J2986" s="253">
        <v>0</v>
      </c>
      <c r="K2986" s="214">
        <v>-1500</v>
      </c>
      <c r="L2986" s="250">
        <f t="shared" si="46"/>
        <v>1254781.4046818167</v>
      </c>
      <c r="M2986" s="270"/>
    </row>
    <row r="2987" spans="2:13" x14ac:dyDescent="0.25">
      <c r="B2987" s="46">
        <f>SUBTOTAL(103,$C$10:C2987)</f>
        <v>2978</v>
      </c>
      <c r="C2987" s="157" t="s">
        <v>625</v>
      </c>
      <c r="D2987" s="157" t="s">
        <v>608</v>
      </c>
      <c r="E2987" s="157"/>
      <c r="F2987" s="157"/>
      <c r="G2987" s="212" t="s">
        <v>641</v>
      </c>
      <c r="H2987" s="209" t="s">
        <v>642</v>
      </c>
      <c r="I2987" s="241">
        <v>45723</v>
      </c>
      <c r="J2987" s="253">
        <v>0</v>
      </c>
      <c r="K2987" s="214">
        <v>-19867</v>
      </c>
      <c r="L2987" s="250">
        <f t="shared" si="46"/>
        <v>1234914.4046818167</v>
      </c>
      <c r="M2987" s="270"/>
    </row>
    <row r="2988" spans="2:13" x14ac:dyDescent="0.25">
      <c r="B2988" s="46">
        <f>SUBTOTAL(103,$C$10:C2988)</f>
        <v>2979</v>
      </c>
      <c r="C2988" s="157" t="s">
        <v>625</v>
      </c>
      <c r="D2988" s="157" t="s">
        <v>703</v>
      </c>
      <c r="E2988" s="157"/>
      <c r="F2988" s="157"/>
      <c r="G2988" s="212" t="s">
        <v>1187</v>
      </c>
      <c r="H2988" s="209" t="s">
        <v>1188</v>
      </c>
      <c r="I2988" s="241">
        <v>45723</v>
      </c>
      <c r="J2988" s="253">
        <v>0</v>
      </c>
      <c r="K2988" s="214">
        <v>-12000</v>
      </c>
      <c r="L2988" s="250">
        <f t="shared" si="46"/>
        <v>1222914.4046818167</v>
      </c>
      <c r="M2988" s="270"/>
    </row>
    <row r="2989" spans="2:13" x14ac:dyDescent="0.25">
      <c r="B2989" s="46">
        <f>SUBTOTAL(103,$C$10:C2989)</f>
        <v>2980</v>
      </c>
      <c r="C2989" s="157" t="s">
        <v>625</v>
      </c>
      <c r="D2989" s="157" t="s">
        <v>753</v>
      </c>
      <c r="E2989" s="157"/>
      <c r="F2989" s="157"/>
      <c r="G2989" s="212" t="s">
        <v>1187</v>
      </c>
      <c r="H2989" s="209" t="s">
        <v>1188</v>
      </c>
      <c r="I2989" s="241">
        <v>45723</v>
      </c>
      <c r="J2989" s="253">
        <v>0</v>
      </c>
      <c r="K2989" s="214">
        <v>-6000</v>
      </c>
      <c r="L2989" s="250">
        <f t="shared" si="46"/>
        <v>1216914.4046818167</v>
      </c>
      <c r="M2989" s="270"/>
    </row>
    <row r="2990" spans="2:13" x14ac:dyDescent="0.25">
      <c r="B2990" s="46">
        <f>SUBTOTAL(103,$C$10:C2990)</f>
        <v>2981</v>
      </c>
      <c r="C2990" s="157" t="s">
        <v>1441</v>
      </c>
      <c r="D2990" s="157" t="s">
        <v>738</v>
      </c>
      <c r="E2990" s="157"/>
      <c r="F2990" s="157"/>
      <c r="G2990" s="212" t="s">
        <v>1187</v>
      </c>
      <c r="H2990" s="209" t="s">
        <v>1188</v>
      </c>
      <c r="I2990" s="241">
        <v>45723</v>
      </c>
      <c r="J2990" s="253">
        <v>0</v>
      </c>
      <c r="K2990" s="214">
        <v>-18000</v>
      </c>
      <c r="L2990" s="250">
        <f t="shared" si="46"/>
        <v>1198914.4046818167</v>
      </c>
      <c r="M2990" s="270"/>
    </row>
    <row r="2991" spans="2:13" x14ac:dyDescent="0.25">
      <c r="B2991" s="46">
        <f>SUBTOTAL(103,$C$10:C2991)</f>
        <v>2982</v>
      </c>
      <c r="C2991" s="157" t="s">
        <v>1423</v>
      </c>
      <c r="D2991" s="157" t="s">
        <v>608</v>
      </c>
      <c r="E2991" s="157"/>
      <c r="F2991" s="157"/>
      <c r="G2991" s="212" t="s">
        <v>1045</v>
      </c>
      <c r="H2991" s="209" t="s">
        <v>1046</v>
      </c>
      <c r="I2991" s="241">
        <v>45723</v>
      </c>
      <c r="J2991" s="253">
        <v>0</v>
      </c>
      <c r="K2991" s="214">
        <v>-11900</v>
      </c>
      <c r="L2991" s="250">
        <f t="shared" si="46"/>
        <v>1187014.4046818167</v>
      </c>
      <c r="M2991" s="270"/>
    </row>
    <row r="2992" spans="2:13" x14ac:dyDescent="0.25">
      <c r="B2992" s="46">
        <f>SUBTOTAL(103,$C$10:C2992)</f>
        <v>2983</v>
      </c>
      <c r="C2992" s="157" t="s">
        <v>598</v>
      </c>
      <c r="D2992" s="157" t="s">
        <v>607</v>
      </c>
      <c r="E2992" s="157"/>
      <c r="F2992" s="157"/>
      <c r="G2992" s="212" t="s">
        <v>581</v>
      </c>
      <c r="H2992" s="209" t="s">
        <v>620</v>
      </c>
      <c r="I2992" s="241">
        <v>45723</v>
      </c>
      <c r="J2992" s="253">
        <v>0</v>
      </c>
      <c r="K2992" s="214">
        <v>-20000</v>
      </c>
      <c r="L2992" s="250">
        <f t="shared" si="46"/>
        <v>1167014.4046818167</v>
      </c>
      <c r="M2992" s="270"/>
    </row>
    <row r="2993" spans="2:13 16374:16374" x14ac:dyDescent="0.25">
      <c r="B2993" s="46">
        <f>SUBTOTAL(103,$C$10:C2993)</f>
        <v>2984</v>
      </c>
      <c r="C2993" s="157" t="s">
        <v>598</v>
      </c>
      <c r="D2993" s="157" t="s">
        <v>607</v>
      </c>
      <c r="E2993" s="157"/>
      <c r="F2993" s="157"/>
      <c r="G2993" s="212" t="s">
        <v>1043</v>
      </c>
      <c r="H2993" s="209" t="s">
        <v>1044</v>
      </c>
      <c r="I2993" s="241">
        <v>45723</v>
      </c>
      <c r="J2993" s="253">
        <v>0</v>
      </c>
      <c r="K2993" s="214">
        <v>-10000</v>
      </c>
      <c r="L2993" s="250">
        <f t="shared" si="46"/>
        <v>1157014.4046818167</v>
      </c>
      <c r="M2993" s="270"/>
    </row>
    <row r="2994" spans="2:13 16374:16374" x14ac:dyDescent="0.25">
      <c r="B2994" s="46">
        <f>SUBTOTAL(103,$C$10:C2994)</f>
        <v>2985</v>
      </c>
      <c r="C2994" s="157" t="s">
        <v>598</v>
      </c>
      <c r="D2994" s="157" t="s">
        <v>738</v>
      </c>
      <c r="E2994" s="157"/>
      <c r="F2994" s="157"/>
      <c r="G2994" s="212" t="s">
        <v>1043</v>
      </c>
      <c r="H2994" s="209" t="s">
        <v>1044</v>
      </c>
      <c r="I2994" s="241">
        <v>45723</v>
      </c>
      <c r="J2994" s="253">
        <v>0</v>
      </c>
      <c r="K2994" s="214">
        <v>-1000</v>
      </c>
      <c r="L2994" s="250">
        <f t="shared" si="46"/>
        <v>1156014.4046818167</v>
      </c>
      <c r="M2994" s="270"/>
    </row>
    <row r="2995" spans="2:13 16374:16374" x14ac:dyDescent="0.25">
      <c r="B2995" s="46">
        <f>SUBTOTAL(103,$C$10:C2995)</f>
        <v>2986</v>
      </c>
      <c r="C2995" s="157" t="s">
        <v>598</v>
      </c>
      <c r="D2995" s="157" t="s">
        <v>608</v>
      </c>
      <c r="E2995" s="157"/>
      <c r="F2995" s="157"/>
      <c r="G2995" s="212" t="s">
        <v>1135</v>
      </c>
      <c r="H2995" s="209" t="s">
        <v>1134</v>
      </c>
      <c r="I2995" s="241">
        <v>45723</v>
      </c>
      <c r="J2995" s="253">
        <v>0</v>
      </c>
      <c r="K2995" s="214">
        <v>-8400</v>
      </c>
      <c r="L2995" s="250">
        <f t="shared" si="46"/>
        <v>1147614.4046818167</v>
      </c>
      <c r="M2995" s="270"/>
    </row>
    <row r="2996" spans="2:13 16374:16374" x14ac:dyDescent="0.25">
      <c r="B2996" s="46">
        <f>SUBTOTAL(103,$C$10:C2996)</f>
        <v>2987</v>
      </c>
      <c r="C2996" s="157" t="s">
        <v>600</v>
      </c>
      <c r="D2996" s="157" t="s">
        <v>608</v>
      </c>
      <c r="E2996" s="157"/>
      <c r="F2996" s="157"/>
      <c r="G2996" s="212" t="s">
        <v>1143</v>
      </c>
      <c r="H2996" s="209" t="s">
        <v>1144</v>
      </c>
      <c r="I2996" s="241">
        <v>45723</v>
      </c>
      <c r="J2996" s="253">
        <v>0</v>
      </c>
      <c r="K2996" s="214">
        <v>-12240</v>
      </c>
      <c r="L2996" s="250">
        <f t="shared" si="46"/>
        <v>1135374.4046818167</v>
      </c>
      <c r="M2996" s="270"/>
    </row>
    <row r="2997" spans="2:13 16374:16374" x14ac:dyDescent="0.25">
      <c r="B2997" s="46">
        <f>SUBTOTAL(103,$C$10:C2997)</f>
        <v>2988</v>
      </c>
      <c r="C2997" s="157" t="s">
        <v>682</v>
      </c>
      <c r="D2997" s="157" t="s">
        <v>608</v>
      </c>
      <c r="E2997" s="157"/>
      <c r="F2997" s="157"/>
      <c r="G2997" s="212" t="s">
        <v>1045</v>
      </c>
      <c r="H2997" s="209" t="s">
        <v>1046</v>
      </c>
      <c r="I2997" s="241">
        <v>45723</v>
      </c>
      <c r="J2997" s="253">
        <v>0</v>
      </c>
      <c r="K2997" s="214">
        <v>-2100</v>
      </c>
      <c r="L2997" s="250">
        <f t="shared" si="46"/>
        <v>1133274.4046818167</v>
      </c>
      <c r="M2997" s="270"/>
    </row>
    <row r="2998" spans="2:13 16374:16374" x14ac:dyDescent="0.25">
      <c r="B2998" s="46">
        <f>SUBTOTAL(103,$C$10:C2998)</f>
        <v>2989</v>
      </c>
      <c r="C2998" s="157" t="s">
        <v>601</v>
      </c>
      <c r="D2998" s="157" t="s">
        <v>648</v>
      </c>
      <c r="E2998" s="157"/>
      <c r="F2998" s="157"/>
      <c r="G2998" s="212" t="s">
        <v>1143</v>
      </c>
      <c r="H2998" s="209" t="s">
        <v>1144</v>
      </c>
      <c r="I2998" s="241">
        <v>45723</v>
      </c>
      <c r="J2998" s="253">
        <v>0</v>
      </c>
      <c r="K2998" s="214">
        <v>-5331</v>
      </c>
      <c r="L2998" s="250">
        <f t="shared" si="46"/>
        <v>1127943.4046818167</v>
      </c>
      <c r="M2998" s="270"/>
    </row>
    <row r="2999" spans="2:13 16374:16374" x14ac:dyDescent="0.25">
      <c r="B2999" s="46">
        <f>SUBTOTAL(103,$C$10:C2999)</f>
        <v>2990</v>
      </c>
      <c r="C2999" s="157" t="s">
        <v>722</v>
      </c>
      <c r="D2999" s="157" t="s">
        <v>703</v>
      </c>
      <c r="E2999" s="157"/>
      <c r="F2999" s="157"/>
      <c r="G2999" s="212" t="s">
        <v>641</v>
      </c>
      <c r="H2999" s="209" t="s">
        <v>642</v>
      </c>
      <c r="I2999" s="241">
        <v>45723</v>
      </c>
      <c r="J2999" s="253">
        <v>0</v>
      </c>
      <c r="K2999" s="214">
        <v>-25000</v>
      </c>
      <c r="L2999" s="250">
        <f t="shared" si="46"/>
        <v>1102943.4046818167</v>
      </c>
      <c r="M2999" s="270"/>
    </row>
    <row r="3000" spans="2:13 16374:16374" x14ac:dyDescent="0.25">
      <c r="B3000" s="46">
        <f>SUBTOTAL(103,$C$10:C3000)</f>
        <v>2991</v>
      </c>
      <c r="C3000" s="157" t="s">
        <v>683</v>
      </c>
      <c r="D3000" s="157" t="s">
        <v>608</v>
      </c>
      <c r="E3000" s="157"/>
      <c r="F3000" s="157"/>
      <c r="G3000" s="212" t="s">
        <v>1143</v>
      </c>
      <c r="H3000" s="209" t="s">
        <v>1144</v>
      </c>
      <c r="I3000" s="241">
        <v>45723</v>
      </c>
      <c r="J3000" s="253">
        <v>0</v>
      </c>
      <c r="K3000" s="214">
        <v>-7920</v>
      </c>
      <c r="L3000" s="250">
        <f t="shared" si="46"/>
        <v>1095023.4046818167</v>
      </c>
      <c r="M3000" s="270"/>
    </row>
    <row r="3001" spans="2:13 16374:16374" x14ac:dyDescent="0.25">
      <c r="B3001" s="46">
        <f>SUBTOTAL(103,$C$10:C3001)</f>
        <v>2992</v>
      </c>
      <c r="C3001" s="157" t="s">
        <v>665</v>
      </c>
      <c r="D3001" s="157" t="s">
        <v>648</v>
      </c>
      <c r="E3001" s="157"/>
      <c r="F3001" s="157"/>
      <c r="G3001" s="212" t="s">
        <v>1045</v>
      </c>
      <c r="H3001" s="209" t="s">
        <v>1046</v>
      </c>
      <c r="I3001" s="241">
        <v>45723</v>
      </c>
      <c r="J3001" s="253">
        <v>0</v>
      </c>
      <c r="K3001" s="214">
        <v>-24500</v>
      </c>
      <c r="L3001" s="250">
        <f t="shared" si="46"/>
        <v>1070523.4046818167</v>
      </c>
      <c r="M3001" s="270"/>
    </row>
    <row r="3002" spans="2:13 16374:16374" x14ac:dyDescent="0.25">
      <c r="B3002" s="46">
        <f>SUBTOTAL(103,$C$10:C3002)</f>
        <v>2993</v>
      </c>
      <c r="C3002" s="157" t="s">
        <v>665</v>
      </c>
      <c r="D3002" s="157" t="s">
        <v>918</v>
      </c>
      <c r="E3002" s="157"/>
      <c r="F3002" s="157"/>
      <c r="G3002" s="212" t="s">
        <v>1045</v>
      </c>
      <c r="H3002" s="209" t="s">
        <v>1046</v>
      </c>
      <c r="I3002" s="241">
        <v>45723</v>
      </c>
      <c r="J3002" s="253">
        <v>0</v>
      </c>
      <c r="K3002" s="214">
        <v>-7144.3113636363632</v>
      </c>
      <c r="L3002" s="250">
        <f t="shared" si="46"/>
        <v>1063379.0933181804</v>
      </c>
      <c r="M3002" s="270"/>
    </row>
    <row r="3003" spans="2:13 16374:16374" x14ac:dyDescent="0.25">
      <c r="B3003" s="46">
        <f>SUBTOTAL(103,$C$10:C3003)</f>
        <v>2994</v>
      </c>
      <c r="C3003" s="157" t="s">
        <v>1151</v>
      </c>
      <c r="D3003" s="157" t="s">
        <v>608</v>
      </c>
      <c r="E3003" s="157"/>
      <c r="F3003" s="157"/>
      <c r="G3003" s="212" t="s">
        <v>583</v>
      </c>
      <c r="H3003" s="209" t="s">
        <v>584</v>
      </c>
      <c r="I3003" s="241">
        <v>45723</v>
      </c>
      <c r="J3003" s="253">
        <v>0</v>
      </c>
      <c r="K3003" s="214">
        <v>-23100</v>
      </c>
      <c r="L3003" s="250">
        <f t="shared" si="46"/>
        <v>1040279.0933181804</v>
      </c>
      <c r="M3003" s="270"/>
    </row>
    <row r="3004" spans="2:13 16374:16374" x14ac:dyDescent="0.25">
      <c r="B3004" s="46">
        <f>SUBTOTAL(103,$C$10:C3004)</f>
        <v>2995</v>
      </c>
      <c r="C3004" s="157" t="s">
        <v>694</v>
      </c>
      <c r="D3004" s="157" t="s">
        <v>608</v>
      </c>
      <c r="E3004" s="157"/>
      <c r="F3004" s="157"/>
      <c r="G3004" s="212" t="s">
        <v>1187</v>
      </c>
      <c r="H3004" s="209" t="s">
        <v>1188</v>
      </c>
      <c r="I3004" s="241">
        <v>45723</v>
      </c>
      <c r="J3004" s="253">
        <v>0</v>
      </c>
      <c r="K3004" s="214">
        <v>-28900</v>
      </c>
      <c r="L3004" s="250">
        <f t="shared" si="46"/>
        <v>1011379.0933181804</v>
      </c>
      <c r="M3004" s="270"/>
    </row>
    <row r="3005" spans="2:13 16374:16374" x14ac:dyDescent="0.25">
      <c r="B3005" s="46">
        <f>SUBTOTAL(103,$C$10:C3005)</f>
        <v>2996</v>
      </c>
      <c r="C3005" s="157" t="s">
        <v>694</v>
      </c>
      <c r="D3005" s="157" t="s">
        <v>918</v>
      </c>
      <c r="E3005" s="157"/>
      <c r="F3005" s="157"/>
      <c r="G3005" s="212" t="s">
        <v>1187</v>
      </c>
      <c r="H3005" s="209" t="s">
        <v>1188</v>
      </c>
      <c r="I3005" s="241">
        <v>45723</v>
      </c>
      <c r="J3005" s="253">
        <v>0</v>
      </c>
      <c r="K3005" s="214">
        <v>-5072</v>
      </c>
      <c r="L3005" s="250">
        <f t="shared" si="46"/>
        <v>1006307.0933181804</v>
      </c>
      <c r="M3005" s="270"/>
    </row>
    <row r="3006" spans="2:13 16374:16374" x14ac:dyDescent="0.25">
      <c r="B3006" s="46">
        <f>SUBTOTAL(103,$C$10:C3006)</f>
        <v>2997</v>
      </c>
      <c r="C3006" s="157" t="s">
        <v>1342</v>
      </c>
      <c r="D3006" s="157" t="s">
        <v>607</v>
      </c>
      <c r="E3006" s="157"/>
      <c r="F3006" s="157"/>
      <c r="G3006" s="212" t="s">
        <v>579</v>
      </c>
      <c r="H3006" s="209" t="s">
        <v>622</v>
      </c>
      <c r="I3006" s="241">
        <v>45723</v>
      </c>
      <c r="J3006" s="253">
        <v>0</v>
      </c>
      <c r="K3006" s="214">
        <v>-11131.77</v>
      </c>
      <c r="L3006" s="250">
        <f t="shared" si="46"/>
        <v>995175.3233181804</v>
      </c>
      <c r="M3006" s="270"/>
    </row>
    <row r="3007" spans="2:13 16374:16374" x14ac:dyDescent="0.25">
      <c r="B3007" s="46">
        <f>SUBTOTAL(103,$C$10:C3007)</f>
        <v>2998</v>
      </c>
      <c r="C3007" s="157" t="s">
        <v>1165</v>
      </c>
      <c r="D3007" s="157" t="s">
        <v>738</v>
      </c>
      <c r="E3007" s="157"/>
      <c r="F3007" s="157"/>
      <c r="G3007" s="212" t="s">
        <v>1043</v>
      </c>
      <c r="H3007" s="209" t="s">
        <v>1044</v>
      </c>
      <c r="I3007" s="241">
        <v>45723</v>
      </c>
      <c r="J3007" s="253">
        <v>0</v>
      </c>
      <c r="K3007" s="214">
        <v>-500</v>
      </c>
      <c r="L3007" s="250">
        <f t="shared" si="46"/>
        <v>994675.3233181804</v>
      </c>
      <c r="M3007" s="270"/>
    </row>
    <row r="3008" spans="2:13 16374:16374" x14ac:dyDescent="0.25">
      <c r="B3008" s="46">
        <f>SUBTOTAL(103,$C$10:C3008)</f>
        <v>2999</v>
      </c>
      <c r="C3008" s="157" t="s">
        <v>24</v>
      </c>
      <c r="D3008" s="157" t="s">
        <v>830</v>
      </c>
      <c r="E3008" s="157"/>
      <c r="F3008" s="157"/>
      <c r="G3008" s="212" t="s">
        <v>24</v>
      </c>
      <c r="H3008" s="209" t="s">
        <v>24</v>
      </c>
      <c r="I3008" s="241">
        <v>45729</v>
      </c>
      <c r="J3008" s="253">
        <v>0</v>
      </c>
      <c r="K3008" s="214">
        <v>-100000</v>
      </c>
      <c r="L3008" s="250">
        <f t="shared" si="46"/>
        <v>894675.3233181804</v>
      </c>
      <c r="M3008" s="270"/>
      <c r="XET3008" t="s">
        <v>1458</v>
      </c>
    </row>
    <row r="3009" spans="2:13" x14ac:dyDescent="0.25">
      <c r="B3009" s="46">
        <f>SUBTOTAL(103,$C$10:C3009)</f>
        <v>3000</v>
      </c>
      <c r="C3009" s="157" t="s">
        <v>596</v>
      </c>
      <c r="D3009" s="157" t="s">
        <v>607</v>
      </c>
      <c r="E3009" s="157"/>
      <c r="F3009" s="157"/>
      <c r="G3009" s="212" t="s">
        <v>579</v>
      </c>
      <c r="H3009" s="209" t="s">
        <v>622</v>
      </c>
      <c r="I3009" s="241">
        <v>14</v>
      </c>
      <c r="J3009" s="253">
        <v>0</v>
      </c>
      <c r="K3009" s="214">
        <v>-11000</v>
      </c>
      <c r="L3009" s="250">
        <f t="shared" si="46"/>
        <v>883675.3233181804</v>
      </c>
      <c r="M3009" s="270"/>
    </row>
    <row r="3010" spans="2:13" x14ac:dyDescent="0.25">
      <c r="B3010" s="46">
        <f>SUBTOTAL(103,$C$10:C3010)</f>
        <v>3001</v>
      </c>
      <c r="C3010" s="157" t="s">
        <v>1266</v>
      </c>
      <c r="D3010" s="157" t="s">
        <v>738</v>
      </c>
      <c r="E3010" s="157"/>
      <c r="F3010" s="157"/>
      <c r="G3010" s="212" t="s">
        <v>1043</v>
      </c>
      <c r="H3010" s="209" t="s">
        <v>1044</v>
      </c>
      <c r="I3010" s="241">
        <v>45730</v>
      </c>
      <c r="J3010" s="253">
        <v>0</v>
      </c>
      <c r="K3010" s="214">
        <v>-1000</v>
      </c>
      <c r="L3010" s="250">
        <f t="shared" si="46"/>
        <v>882675.3233181804</v>
      </c>
      <c r="M3010" s="270"/>
    </row>
    <row r="3011" spans="2:13" x14ac:dyDescent="0.25">
      <c r="B3011" s="46">
        <f>SUBTOTAL(103,$C$10:C3011)</f>
        <v>3002</v>
      </c>
      <c r="C3011" s="157" t="s">
        <v>736</v>
      </c>
      <c r="D3011" s="157" t="s">
        <v>738</v>
      </c>
      <c r="E3011" s="157"/>
      <c r="F3011" s="157"/>
      <c r="G3011" s="212" t="s">
        <v>619</v>
      </c>
      <c r="H3011" s="209" t="s">
        <v>621</v>
      </c>
      <c r="I3011" s="241">
        <v>45730</v>
      </c>
      <c r="J3011" s="253">
        <v>0</v>
      </c>
      <c r="K3011" s="214">
        <v>-750</v>
      </c>
      <c r="L3011" s="250">
        <f t="shared" si="46"/>
        <v>881925.3233181804</v>
      </c>
      <c r="M3011" s="270"/>
    </row>
    <row r="3012" spans="2:13" x14ac:dyDescent="0.25">
      <c r="B3012" s="46">
        <f>SUBTOTAL(103,$C$10:C3012)</f>
        <v>3003</v>
      </c>
      <c r="C3012" s="157" t="s">
        <v>625</v>
      </c>
      <c r="D3012" s="157" t="s">
        <v>608</v>
      </c>
      <c r="E3012" s="157"/>
      <c r="F3012" s="157"/>
      <c r="G3012" s="212" t="s">
        <v>641</v>
      </c>
      <c r="H3012" s="209" t="s">
        <v>642</v>
      </c>
      <c r="I3012" s="241">
        <v>45730</v>
      </c>
      <c r="J3012" s="253">
        <v>0</v>
      </c>
      <c r="K3012" s="214">
        <v>-14434</v>
      </c>
      <c r="L3012" s="250">
        <f t="shared" si="46"/>
        <v>867491.3233181804</v>
      </c>
      <c r="M3012" s="270"/>
    </row>
    <row r="3013" spans="2:13" x14ac:dyDescent="0.25">
      <c r="B3013" s="46">
        <f>SUBTOTAL(103,$C$10:C3013)</f>
        <v>3004</v>
      </c>
      <c r="C3013" s="157" t="s">
        <v>1441</v>
      </c>
      <c r="D3013" s="157" t="s">
        <v>738</v>
      </c>
      <c r="E3013" s="157"/>
      <c r="F3013" s="157"/>
      <c r="G3013" s="212" t="s">
        <v>1187</v>
      </c>
      <c r="H3013" s="209" t="s">
        <v>1188</v>
      </c>
      <c r="I3013" s="241">
        <v>45730</v>
      </c>
      <c r="J3013" s="253">
        <v>0</v>
      </c>
      <c r="K3013" s="214">
        <v>-10500</v>
      </c>
      <c r="L3013" s="250">
        <f t="shared" si="46"/>
        <v>856991.3233181804</v>
      </c>
      <c r="M3013" s="270"/>
    </row>
    <row r="3014" spans="2:13" x14ac:dyDescent="0.25">
      <c r="B3014" s="46">
        <f>SUBTOTAL(103,$C$10:C3014)</f>
        <v>3005</v>
      </c>
      <c r="C3014" s="157" t="s">
        <v>1423</v>
      </c>
      <c r="D3014" s="157" t="s">
        <v>608</v>
      </c>
      <c r="E3014" s="157"/>
      <c r="F3014" s="157"/>
      <c r="G3014" s="212" t="s">
        <v>1045</v>
      </c>
      <c r="H3014" s="209" t="s">
        <v>1046</v>
      </c>
      <c r="I3014" s="241">
        <v>45730</v>
      </c>
      <c r="J3014" s="253">
        <v>0</v>
      </c>
      <c r="K3014" s="214">
        <v>-11900</v>
      </c>
      <c r="L3014" s="250">
        <f t="shared" si="46"/>
        <v>845091.3233181804</v>
      </c>
      <c r="M3014" s="270"/>
    </row>
    <row r="3015" spans="2:13" x14ac:dyDescent="0.25">
      <c r="B3015" s="46">
        <f>SUBTOTAL(103,$C$10:C3015)</f>
        <v>3006</v>
      </c>
      <c r="C3015" s="157" t="s">
        <v>598</v>
      </c>
      <c r="D3015" s="157" t="s">
        <v>607</v>
      </c>
      <c r="E3015" s="157"/>
      <c r="F3015" s="157"/>
      <c r="G3015" s="212" t="s">
        <v>581</v>
      </c>
      <c r="H3015" s="209" t="s">
        <v>620</v>
      </c>
      <c r="I3015" s="241">
        <v>45730</v>
      </c>
      <c r="J3015" s="253">
        <v>0</v>
      </c>
      <c r="K3015" s="214">
        <v>-23000</v>
      </c>
      <c r="L3015" s="250">
        <f t="shared" si="46"/>
        <v>822091.3233181804</v>
      </c>
      <c r="M3015" s="270"/>
    </row>
    <row r="3016" spans="2:13" x14ac:dyDescent="0.25">
      <c r="B3016" s="46">
        <f>SUBTOTAL(103,$C$10:C3016)</f>
        <v>3007</v>
      </c>
      <c r="C3016" s="157" t="s">
        <v>598</v>
      </c>
      <c r="D3016" s="157" t="s">
        <v>607</v>
      </c>
      <c r="E3016" s="157"/>
      <c r="F3016" s="157"/>
      <c r="G3016" s="212" t="s">
        <v>579</v>
      </c>
      <c r="H3016" s="209" t="s">
        <v>622</v>
      </c>
      <c r="I3016" s="241">
        <v>45730</v>
      </c>
      <c r="J3016" s="253">
        <v>0</v>
      </c>
      <c r="K3016" s="214">
        <v>-4077.6235211592802</v>
      </c>
      <c r="L3016" s="250">
        <f t="shared" si="46"/>
        <v>818013.69979702111</v>
      </c>
      <c r="M3016" s="270"/>
    </row>
    <row r="3017" spans="2:13" x14ac:dyDescent="0.25">
      <c r="B3017" s="46">
        <f>SUBTOTAL(103,$C$10:C3017)</f>
        <v>3008</v>
      </c>
      <c r="C3017" s="157" t="s">
        <v>598</v>
      </c>
      <c r="D3017" s="157" t="s">
        <v>607</v>
      </c>
      <c r="E3017" s="157"/>
      <c r="F3017" s="157"/>
      <c r="G3017" s="212" t="s">
        <v>1450</v>
      </c>
      <c r="H3017" s="209" t="s">
        <v>1451</v>
      </c>
      <c r="I3017" s="241">
        <v>45730</v>
      </c>
      <c r="J3017" s="253">
        <v>0</v>
      </c>
      <c r="K3017" s="214">
        <v>-2664.4011667645391</v>
      </c>
      <c r="L3017" s="250">
        <f t="shared" si="46"/>
        <v>815349.29863025656</v>
      </c>
      <c r="M3017" s="270"/>
    </row>
    <row r="3018" spans="2:13" x14ac:dyDescent="0.25">
      <c r="B3018" s="46">
        <f>SUBTOTAL(103,$C$10:C3018)</f>
        <v>3009</v>
      </c>
      <c r="C3018" s="157" t="s">
        <v>598</v>
      </c>
      <c r="D3018" s="157" t="s">
        <v>607</v>
      </c>
      <c r="E3018" s="157"/>
      <c r="F3018" s="157"/>
      <c r="G3018" s="212" t="s">
        <v>581</v>
      </c>
      <c r="H3018" s="209" t="s">
        <v>620</v>
      </c>
      <c r="I3018" s="241">
        <v>45730</v>
      </c>
      <c r="J3018" s="253">
        <v>0</v>
      </c>
      <c r="K3018" s="214">
        <v>-3799.4131693353179</v>
      </c>
      <c r="L3018" s="250">
        <f t="shared" si="46"/>
        <v>811549.88546092121</v>
      </c>
      <c r="M3018" s="270"/>
    </row>
    <row r="3019" spans="2:13" x14ac:dyDescent="0.25">
      <c r="B3019" s="46">
        <f>SUBTOTAL(103,$C$10:C3019)</f>
        <v>3010</v>
      </c>
      <c r="C3019" s="157" t="s">
        <v>598</v>
      </c>
      <c r="D3019" s="157" t="s">
        <v>607</v>
      </c>
      <c r="E3019" s="157"/>
      <c r="F3019" s="157"/>
      <c r="G3019" s="212" t="s">
        <v>1043</v>
      </c>
      <c r="H3019" s="209" t="s">
        <v>1044</v>
      </c>
      <c r="I3019" s="241">
        <v>45730</v>
      </c>
      <c r="J3019" s="253">
        <v>0</v>
      </c>
      <c r="K3019" s="214">
        <v>-2458.5621427408623</v>
      </c>
      <c r="L3019" s="250">
        <f t="shared" si="46"/>
        <v>809091.3233181804</v>
      </c>
      <c r="M3019" s="270"/>
    </row>
    <row r="3020" spans="2:13" x14ac:dyDescent="0.25">
      <c r="B3020" s="46">
        <f>SUBTOTAL(103,$C$10:C3020)</f>
        <v>3011</v>
      </c>
      <c r="C3020" s="157" t="s">
        <v>598</v>
      </c>
      <c r="D3020" s="157" t="s">
        <v>738</v>
      </c>
      <c r="E3020" s="157"/>
      <c r="F3020" s="157"/>
      <c r="G3020" s="212" t="s">
        <v>1043</v>
      </c>
      <c r="H3020" s="209" t="s">
        <v>1044</v>
      </c>
      <c r="I3020" s="241">
        <v>45730</v>
      </c>
      <c r="J3020" s="253">
        <v>0</v>
      </c>
      <c r="K3020" s="214">
        <v>-1000</v>
      </c>
      <c r="L3020" s="250">
        <f t="shared" si="46"/>
        <v>808091.3233181804</v>
      </c>
      <c r="M3020" s="270"/>
    </row>
    <row r="3021" spans="2:13" x14ac:dyDescent="0.25">
      <c r="B3021" s="46">
        <f>SUBTOTAL(103,$C$10:C3021)</f>
        <v>3012</v>
      </c>
      <c r="C3021" s="157" t="s">
        <v>598</v>
      </c>
      <c r="D3021" s="157" t="s">
        <v>608</v>
      </c>
      <c r="E3021" s="157"/>
      <c r="F3021" s="157"/>
      <c r="G3021" s="212" t="s">
        <v>1135</v>
      </c>
      <c r="H3021" s="209" t="s">
        <v>1134</v>
      </c>
      <c r="I3021" s="241">
        <v>45730</v>
      </c>
      <c r="J3021" s="253">
        <v>0</v>
      </c>
      <c r="K3021" s="214">
        <v>-8400</v>
      </c>
      <c r="L3021" s="250">
        <f t="shared" ref="L3021:L3084" si="47">J3021+L3020+K3021</f>
        <v>799691.3233181804</v>
      </c>
      <c r="M3021" s="270"/>
    </row>
    <row r="3022" spans="2:13" x14ac:dyDescent="0.25">
      <c r="B3022" s="46">
        <f>SUBTOTAL(103,$C$10:C3022)</f>
        <v>3013</v>
      </c>
      <c r="C3022" s="157" t="s">
        <v>600</v>
      </c>
      <c r="D3022" s="157" t="s">
        <v>608</v>
      </c>
      <c r="E3022" s="157"/>
      <c r="F3022" s="157"/>
      <c r="G3022" s="212" t="s">
        <v>1143</v>
      </c>
      <c r="H3022" s="209" t="s">
        <v>1144</v>
      </c>
      <c r="I3022" s="241">
        <v>45730</v>
      </c>
      <c r="J3022" s="253">
        <v>0</v>
      </c>
      <c r="K3022" s="214">
        <v>-12240</v>
      </c>
      <c r="L3022" s="250">
        <f t="shared" si="47"/>
        <v>787451.3233181804</v>
      </c>
      <c r="M3022" s="270"/>
    </row>
    <row r="3023" spans="2:13" x14ac:dyDescent="0.25">
      <c r="B3023" s="46">
        <f>SUBTOTAL(103,$C$10:C3023)</f>
        <v>3014</v>
      </c>
      <c r="C3023" s="157" t="s">
        <v>682</v>
      </c>
      <c r="D3023" s="157" t="s">
        <v>608</v>
      </c>
      <c r="E3023" s="157"/>
      <c r="F3023" s="157"/>
      <c r="G3023" s="212" t="s">
        <v>1045</v>
      </c>
      <c r="H3023" s="209" t="s">
        <v>1046</v>
      </c>
      <c r="I3023" s="241">
        <v>45730</v>
      </c>
      <c r="J3023" s="253">
        <v>0</v>
      </c>
      <c r="K3023" s="214">
        <v>-2100</v>
      </c>
      <c r="L3023" s="250">
        <f t="shared" si="47"/>
        <v>785351.3233181804</v>
      </c>
      <c r="M3023" s="270"/>
    </row>
    <row r="3024" spans="2:13" x14ac:dyDescent="0.25">
      <c r="B3024" s="46">
        <f>SUBTOTAL(103,$C$10:C3024)</f>
        <v>3015</v>
      </c>
      <c r="C3024" s="157" t="s">
        <v>601</v>
      </c>
      <c r="D3024" s="157" t="s">
        <v>648</v>
      </c>
      <c r="E3024" s="157"/>
      <c r="F3024" s="157"/>
      <c r="G3024" s="212" t="s">
        <v>1143</v>
      </c>
      <c r="H3024" s="209" t="s">
        <v>1144</v>
      </c>
      <c r="I3024" s="241">
        <v>45730</v>
      </c>
      <c r="J3024" s="253">
        <v>0</v>
      </c>
      <c r="K3024" s="214">
        <v>-5331</v>
      </c>
      <c r="L3024" s="250">
        <f t="shared" si="47"/>
        <v>780020.3233181804</v>
      </c>
      <c r="M3024" s="270"/>
    </row>
    <row r="3025" spans="2:13" x14ac:dyDescent="0.25">
      <c r="B3025" s="46">
        <f>SUBTOTAL(103,$C$10:C3025)</f>
        <v>3016</v>
      </c>
      <c r="C3025" s="157" t="s">
        <v>683</v>
      </c>
      <c r="D3025" s="157" t="s">
        <v>608</v>
      </c>
      <c r="E3025" s="157"/>
      <c r="F3025" s="157"/>
      <c r="G3025" s="212" t="s">
        <v>1143</v>
      </c>
      <c r="H3025" s="209" t="s">
        <v>1144</v>
      </c>
      <c r="I3025" s="241">
        <v>45730</v>
      </c>
      <c r="J3025" s="253">
        <v>0</v>
      </c>
      <c r="K3025" s="214">
        <v>-7920</v>
      </c>
      <c r="L3025" s="250">
        <f t="shared" si="47"/>
        <v>772100.3233181804</v>
      </c>
      <c r="M3025" s="270"/>
    </row>
    <row r="3026" spans="2:13" x14ac:dyDescent="0.25">
      <c r="B3026" s="46">
        <f>SUBTOTAL(103,$C$10:C3026)</f>
        <v>3017</v>
      </c>
      <c r="C3026" s="157" t="s">
        <v>665</v>
      </c>
      <c r="D3026" s="157" t="s">
        <v>648</v>
      </c>
      <c r="E3026" s="157"/>
      <c r="F3026" s="157"/>
      <c r="G3026" s="212" t="s">
        <v>1045</v>
      </c>
      <c r="H3026" s="209" t="s">
        <v>1046</v>
      </c>
      <c r="I3026" s="241">
        <v>45730</v>
      </c>
      <c r="J3026" s="253">
        <v>0</v>
      </c>
      <c r="K3026" s="214">
        <v>-24500</v>
      </c>
      <c r="L3026" s="250">
        <f t="shared" si="47"/>
        <v>747600.3233181804</v>
      </c>
      <c r="M3026" s="270"/>
    </row>
    <row r="3027" spans="2:13" x14ac:dyDescent="0.25">
      <c r="B3027" s="46">
        <f>SUBTOTAL(103,$C$10:C3027)</f>
        <v>3018</v>
      </c>
      <c r="C3027" s="157" t="s">
        <v>665</v>
      </c>
      <c r="D3027" s="157" t="s">
        <v>1446</v>
      </c>
      <c r="E3027" s="157"/>
      <c r="F3027" s="157"/>
      <c r="G3027" s="212" t="s">
        <v>1045</v>
      </c>
      <c r="H3027" s="209" t="s">
        <v>1046</v>
      </c>
      <c r="I3027" s="241">
        <v>45730</v>
      </c>
      <c r="J3027" s="253">
        <v>0</v>
      </c>
      <c r="K3027" s="214">
        <v>-3400</v>
      </c>
      <c r="L3027" s="250">
        <f t="shared" si="47"/>
        <v>744200.3233181804</v>
      </c>
      <c r="M3027" s="270"/>
    </row>
    <row r="3028" spans="2:13" x14ac:dyDescent="0.25">
      <c r="B3028" s="46">
        <f>SUBTOTAL(103,$C$10:C3028)</f>
        <v>3019</v>
      </c>
      <c r="C3028" s="157" t="s">
        <v>1151</v>
      </c>
      <c r="D3028" s="157" t="s">
        <v>608</v>
      </c>
      <c r="E3028" s="157"/>
      <c r="F3028" s="157"/>
      <c r="G3028" s="212" t="s">
        <v>583</v>
      </c>
      <c r="H3028" s="209" t="s">
        <v>584</v>
      </c>
      <c r="I3028" s="241">
        <v>45730</v>
      </c>
      <c r="J3028" s="253">
        <v>0</v>
      </c>
      <c r="K3028" s="214">
        <v>-23100</v>
      </c>
      <c r="L3028" s="250">
        <f t="shared" si="47"/>
        <v>721100.3233181804</v>
      </c>
      <c r="M3028" s="270"/>
    </row>
    <row r="3029" spans="2:13" x14ac:dyDescent="0.25">
      <c r="B3029" s="46">
        <f>SUBTOTAL(103,$C$10:C3029)</f>
        <v>3020</v>
      </c>
      <c r="C3029" s="157" t="s">
        <v>694</v>
      </c>
      <c r="D3029" s="157" t="s">
        <v>608</v>
      </c>
      <c r="E3029" s="157"/>
      <c r="F3029" s="157"/>
      <c r="G3029" s="212" t="s">
        <v>1187</v>
      </c>
      <c r="H3029" s="209" t="s">
        <v>1188</v>
      </c>
      <c r="I3029" s="241">
        <v>45730</v>
      </c>
      <c r="J3029" s="253">
        <v>0</v>
      </c>
      <c r="K3029" s="214">
        <v>-33100</v>
      </c>
      <c r="L3029" s="250">
        <f t="shared" si="47"/>
        <v>688000.3233181804</v>
      </c>
      <c r="M3029" s="270"/>
    </row>
    <row r="3030" spans="2:13" x14ac:dyDescent="0.25">
      <c r="B3030" s="46">
        <f>SUBTOTAL(103,$C$10:C3030)</f>
        <v>3021</v>
      </c>
      <c r="C3030" s="157" t="s">
        <v>1342</v>
      </c>
      <c r="D3030" s="157" t="s">
        <v>607</v>
      </c>
      <c r="E3030" s="157"/>
      <c r="F3030" s="157"/>
      <c r="G3030" s="212" t="s">
        <v>579</v>
      </c>
      <c r="H3030" s="209" t="s">
        <v>622</v>
      </c>
      <c r="I3030" s="241">
        <v>45730</v>
      </c>
      <c r="J3030" s="253">
        <v>0</v>
      </c>
      <c r="K3030" s="214">
        <v>-16715</v>
      </c>
      <c r="L3030" s="250">
        <f t="shared" si="47"/>
        <v>671285.3233181804</v>
      </c>
      <c r="M3030" s="270"/>
    </row>
    <row r="3031" spans="2:13" x14ac:dyDescent="0.25">
      <c r="B3031" s="46">
        <f>SUBTOTAL(103,$C$10:C3031)</f>
        <v>3022</v>
      </c>
      <c r="C3031" s="157" t="s">
        <v>1165</v>
      </c>
      <c r="D3031" s="157" t="s">
        <v>738</v>
      </c>
      <c r="E3031" s="157"/>
      <c r="F3031" s="157"/>
      <c r="G3031" s="212" t="s">
        <v>1043</v>
      </c>
      <c r="H3031" s="209" t="s">
        <v>1044</v>
      </c>
      <c r="I3031" s="241">
        <v>45730</v>
      </c>
      <c r="J3031" s="253">
        <v>0</v>
      </c>
      <c r="K3031" s="214">
        <v>-500</v>
      </c>
      <c r="L3031" s="250">
        <f t="shared" si="47"/>
        <v>670785.3233181804</v>
      </c>
      <c r="M3031" s="270"/>
    </row>
    <row r="3032" spans="2:13" x14ac:dyDescent="0.25">
      <c r="B3032" s="46">
        <f>SUBTOTAL(103,$C$10:C3032)</f>
        <v>3023</v>
      </c>
      <c r="C3032" s="157" t="s">
        <v>724</v>
      </c>
      <c r="D3032" s="157" t="s">
        <v>1025</v>
      </c>
      <c r="E3032" s="157"/>
      <c r="F3032" s="157"/>
      <c r="G3032" s="212" t="s">
        <v>726</v>
      </c>
      <c r="H3032" s="209" t="s">
        <v>724</v>
      </c>
      <c r="I3032" s="241">
        <v>45735</v>
      </c>
      <c r="J3032" s="253">
        <v>500000</v>
      </c>
      <c r="K3032" s="214">
        <v>0</v>
      </c>
      <c r="L3032" s="250">
        <f t="shared" si="47"/>
        <v>1170785.3233181804</v>
      </c>
      <c r="M3032" s="270"/>
    </row>
    <row r="3033" spans="2:13" x14ac:dyDescent="0.25">
      <c r="B3033" s="46">
        <f>SUBTOTAL(103,$C$10:C3033)</f>
        <v>3024</v>
      </c>
      <c r="C3033" s="157" t="s">
        <v>729</v>
      </c>
      <c r="D3033" s="157" t="s">
        <v>1452</v>
      </c>
      <c r="E3033" s="157"/>
      <c r="F3033" s="157"/>
      <c r="G3033" s="227" t="s">
        <v>1072</v>
      </c>
      <c r="H3033" s="203" t="s">
        <v>455</v>
      </c>
      <c r="I3033" s="241">
        <v>45737</v>
      </c>
      <c r="J3033" s="253">
        <v>0</v>
      </c>
      <c r="K3033" s="214">
        <v>-30000</v>
      </c>
      <c r="L3033" s="250">
        <f t="shared" si="47"/>
        <v>1140785.3233181804</v>
      </c>
      <c r="M3033" s="270"/>
    </row>
    <row r="3034" spans="2:13" x14ac:dyDescent="0.25">
      <c r="B3034" s="46">
        <f>SUBTOTAL(103,$C$10:C3034)</f>
        <v>3025</v>
      </c>
      <c r="C3034" s="157" t="s">
        <v>596</v>
      </c>
      <c r="D3034" s="157" t="s">
        <v>607</v>
      </c>
      <c r="E3034" s="157"/>
      <c r="F3034" s="157"/>
      <c r="G3034" s="212" t="s">
        <v>579</v>
      </c>
      <c r="H3034" s="209" t="s">
        <v>622</v>
      </c>
      <c r="I3034" s="241">
        <v>45737</v>
      </c>
      <c r="J3034" s="253">
        <v>0</v>
      </c>
      <c r="K3034" s="214">
        <v>-5000</v>
      </c>
      <c r="L3034" s="250">
        <f t="shared" si="47"/>
        <v>1135785.3233181804</v>
      </c>
      <c r="M3034" s="270"/>
    </row>
    <row r="3035" spans="2:13" x14ac:dyDescent="0.25">
      <c r="B3035" s="46">
        <f>SUBTOTAL(103,$C$10:C3035)</f>
        <v>3026</v>
      </c>
      <c r="C3035" s="157" t="s">
        <v>1266</v>
      </c>
      <c r="D3035" s="157" t="s">
        <v>738</v>
      </c>
      <c r="E3035" s="157"/>
      <c r="F3035" s="157"/>
      <c r="G3035" s="212" t="s">
        <v>1043</v>
      </c>
      <c r="H3035" s="209" t="s">
        <v>1044</v>
      </c>
      <c r="I3035" s="241">
        <v>45737</v>
      </c>
      <c r="J3035" s="253">
        <v>0</v>
      </c>
      <c r="K3035" s="214">
        <v>-1000</v>
      </c>
      <c r="L3035" s="250">
        <f t="shared" si="47"/>
        <v>1134785.3233181804</v>
      </c>
      <c r="M3035" s="270"/>
    </row>
    <row r="3036" spans="2:13" x14ac:dyDescent="0.25">
      <c r="B3036" s="46">
        <f>SUBTOTAL(103,$C$10:C3036)</f>
        <v>3027</v>
      </c>
      <c r="C3036" s="157" t="s">
        <v>736</v>
      </c>
      <c r="D3036" s="157" t="s">
        <v>738</v>
      </c>
      <c r="E3036" s="157"/>
      <c r="F3036" s="157"/>
      <c r="G3036" s="212" t="s">
        <v>619</v>
      </c>
      <c r="H3036" s="209" t="s">
        <v>621</v>
      </c>
      <c r="I3036" s="241">
        <v>45737</v>
      </c>
      <c r="J3036" s="253">
        <v>0</v>
      </c>
      <c r="K3036" s="214">
        <v>-750</v>
      </c>
      <c r="L3036" s="250">
        <f t="shared" si="47"/>
        <v>1134035.3233181804</v>
      </c>
      <c r="M3036" s="270"/>
    </row>
    <row r="3037" spans="2:13" x14ac:dyDescent="0.25">
      <c r="B3037" s="46">
        <f>SUBTOTAL(103,$C$10:C3037)</f>
        <v>3028</v>
      </c>
      <c r="C3037" s="157" t="s">
        <v>625</v>
      </c>
      <c r="D3037" s="157" t="s">
        <v>608</v>
      </c>
      <c r="E3037" s="157"/>
      <c r="F3037" s="157"/>
      <c r="G3037" s="212" t="s">
        <v>641</v>
      </c>
      <c r="H3037" s="209" t="s">
        <v>642</v>
      </c>
      <c r="I3037" s="241">
        <v>45737</v>
      </c>
      <c r="J3037" s="253">
        <v>0</v>
      </c>
      <c r="K3037" s="214">
        <v>-9166</v>
      </c>
      <c r="L3037" s="250">
        <f t="shared" si="47"/>
        <v>1124869.3233181804</v>
      </c>
      <c r="M3037" s="270"/>
    </row>
    <row r="3038" spans="2:13" x14ac:dyDescent="0.25">
      <c r="B3038" s="46">
        <f>SUBTOTAL(103,$C$10:C3038)</f>
        <v>3029</v>
      </c>
      <c r="C3038" s="157" t="s">
        <v>1423</v>
      </c>
      <c r="D3038" s="157" t="s">
        <v>608</v>
      </c>
      <c r="E3038" s="157"/>
      <c r="F3038" s="157"/>
      <c r="G3038" s="212" t="s">
        <v>1045</v>
      </c>
      <c r="H3038" s="209" t="s">
        <v>1046</v>
      </c>
      <c r="I3038" s="241">
        <v>45737</v>
      </c>
      <c r="J3038" s="253">
        <v>0</v>
      </c>
      <c r="K3038" s="214">
        <v>-11900</v>
      </c>
      <c r="L3038" s="250">
        <f t="shared" si="47"/>
        <v>1112969.3233181804</v>
      </c>
      <c r="M3038" s="270"/>
    </row>
    <row r="3039" spans="2:13" x14ac:dyDescent="0.25">
      <c r="B3039" s="46">
        <f>SUBTOTAL(103,$C$10:C3039)</f>
        <v>3030</v>
      </c>
      <c r="C3039" s="157" t="s">
        <v>598</v>
      </c>
      <c r="D3039" s="157" t="s">
        <v>607</v>
      </c>
      <c r="E3039" s="157"/>
      <c r="F3039" s="157"/>
      <c r="G3039" s="212" t="s">
        <v>581</v>
      </c>
      <c r="H3039" s="209" t="s">
        <v>620</v>
      </c>
      <c r="I3039" s="241">
        <v>45737</v>
      </c>
      <c r="J3039" s="253">
        <v>0</v>
      </c>
      <c r="K3039" s="214">
        <v>-20000</v>
      </c>
      <c r="L3039" s="250">
        <f t="shared" si="47"/>
        <v>1092969.3233181804</v>
      </c>
      <c r="M3039" s="270"/>
    </row>
    <row r="3040" spans="2:13" x14ac:dyDescent="0.25">
      <c r="B3040" s="46">
        <f>SUBTOTAL(103,$C$10:C3040)</f>
        <v>3031</v>
      </c>
      <c r="C3040" s="157" t="s">
        <v>598</v>
      </c>
      <c r="D3040" s="157" t="s">
        <v>607</v>
      </c>
      <c r="E3040" s="157"/>
      <c r="F3040" s="157"/>
      <c r="G3040" s="212" t="s">
        <v>1450</v>
      </c>
      <c r="H3040" s="209" t="s">
        <v>1457</v>
      </c>
      <c r="I3040" s="241">
        <v>45737</v>
      </c>
      <c r="J3040" s="253">
        <v>0</v>
      </c>
      <c r="K3040" s="214">
        <v>-10000</v>
      </c>
      <c r="L3040" s="250">
        <f t="shared" si="47"/>
        <v>1082969.3233181804</v>
      </c>
      <c r="M3040" s="270"/>
    </row>
    <row r="3041" spans="2:13" x14ac:dyDescent="0.25">
      <c r="B3041" s="46">
        <f>SUBTOTAL(103,$C$10:C3041)</f>
        <v>3032</v>
      </c>
      <c r="C3041" s="157" t="s">
        <v>598</v>
      </c>
      <c r="D3041" s="157" t="s">
        <v>738</v>
      </c>
      <c r="E3041" s="157"/>
      <c r="F3041" s="157"/>
      <c r="G3041" s="212" t="s">
        <v>1043</v>
      </c>
      <c r="H3041" s="209" t="s">
        <v>1044</v>
      </c>
      <c r="I3041" s="241">
        <v>45737</v>
      </c>
      <c r="J3041" s="253">
        <v>0</v>
      </c>
      <c r="K3041" s="214">
        <v>-1000</v>
      </c>
      <c r="L3041" s="250">
        <f t="shared" si="47"/>
        <v>1081969.3233181804</v>
      </c>
      <c r="M3041" s="270"/>
    </row>
    <row r="3042" spans="2:13" x14ac:dyDescent="0.25">
      <c r="B3042" s="46">
        <f>SUBTOTAL(103,$C$10:C3042)</f>
        <v>3033</v>
      </c>
      <c r="C3042" s="157" t="s">
        <v>598</v>
      </c>
      <c r="D3042" s="157" t="s">
        <v>1446</v>
      </c>
      <c r="E3042" s="157"/>
      <c r="F3042" s="157"/>
      <c r="G3042" s="212" t="s">
        <v>583</v>
      </c>
      <c r="H3042" s="209" t="s">
        <v>584</v>
      </c>
      <c r="I3042" s="241">
        <v>45737</v>
      </c>
      <c r="J3042" s="253">
        <v>0</v>
      </c>
      <c r="K3042" s="214">
        <v>-5500</v>
      </c>
      <c r="L3042" s="250">
        <f t="shared" si="47"/>
        <v>1076469.3233181804</v>
      </c>
      <c r="M3042" s="270"/>
    </row>
    <row r="3043" spans="2:13" x14ac:dyDescent="0.25">
      <c r="B3043" s="46">
        <f>SUBTOTAL(103,$C$10:C3043)</f>
        <v>3034</v>
      </c>
      <c r="C3043" s="157" t="s">
        <v>598</v>
      </c>
      <c r="D3043" s="157" t="s">
        <v>608</v>
      </c>
      <c r="E3043" s="157"/>
      <c r="F3043" s="157"/>
      <c r="G3043" s="212" t="s">
        <v>1135</v>
      </c>
      <c r="H3043" s="209" t="s">
        <v>1134</v>
      </c>
      <c r="I3043" s="241">
        <v>45737</v>
      </c>
      <c r="J3043" s="253">
        <v>0</v>
      </c>
      <c r="K3043" s="214">
        <v>-8400</v>
      </c>
      <c r="L3043" s="250">
        <f t="shared" si="47"/>
        <v>1068069.3233181804</v>
      </c>
      <c r="M3043" s="270"/>
    </row>
    <row r="3044" spans="2:13" x14ac:dyDescent="0.25">
      <c r="B3044" s="46">
        <f>SUBTOTAL(103,$C$10:C3044)</f>
        <v>3035</v>
      </c>
      <c r="C3044" s="157" t="s">
        <v>1114</v>
      </c>
      <c r="D3044" s="157" t="s">
        <v>607</v>
      </c>
      <c r="E3044" s="157"/>
      <c r="F3044" s="157"/>
      <c r="G3044" s="212" t="s">
        <v>1132</v>
      </c>
      <c r="H3044" s="209" t="s">
        <v>1453</v>
      </c>
      <c r="I3044" s="241">
        <v>45737</v>
      </c>
      <c r="J3044" s="253">
        <v>0</v>
      </c>
      <c r="K3044" s="214">
        <v>-11500</v>
      </c>
      <c r="L3044" s="250">
        <f t="shared" si="47"/>
        <v>1056569.3233181804</v>
      </c>
      <c r="M3044" s="270"/>
    </row>
    <row r="3045" spans="2:13" x14ac:dyDescent="0.25">
      <c r="B3045" s="46">
        <f>SUBTOTAL(103,$C$10:C3045)</f>
        <v>3036</v>
      </c>
      <c r="C3045" s="157" t="s">
        <v>600</v>
      </c>
      <c r="D3045" s="157" t="s">
        <v>608</v>
      </c>
      <c r="E3045" s="157"/>
      <c r="F3045" s="157"/>
      <c r="G3045" s="212" t="s">
        <v>1143</v>
      </c>
      <c r="H3045" s="209" t="s">
        <v>1144</v>
      </c>
      <c r="I3045" s="241">
        <v>45737</v>
      </c>
      <c r="J3045" s="253">
        <v>0</v>
      </c>
      <c r="K3045" s="214">
        <v>-24240</v>
      </c>
      <c r="L3045" s="250">
        <f t="shared" si="47"/>
        <v>1032329.3233181804</v>
      </c>
      <c r="M3045" s="270"/>
    </row>
    <row r="3046" spans="2:13" x14ac:dyDescent="0.25">
      <c r="B3046" s="46">
        <f>SUBTOTAL(103,$C$10:C3046)</f>
        <v>3037</v>
      </c>
      <c r="C3046" s="157" t="s">
        <v>682</v>
      </c>
      <c r="D3046" s="157" t="s">
        <v>608</v>
      </c>
      <c r="E3046" s="157"/>
      <c r="F3046" s="157"/>
      <c r="G3046" s="212" t="s">
        <v>1045</v>
      </c>
      <c r="H3046" s="209" t="s">
        <v>1046</v>
      </c>
      <c r="I3046" s="241">
        <v>45737</v>
      </c>
      <c r="J3046" s="253">
        <v>0</v>
      </c>
      <c r="K3046" s="214">
        <v>-2100</v>
      </c>
      <c r="L3046" s="250">
        <f t="shared" si="47"/>
        <v>1030229.3233181804</v>
      </c>
      <c r="M3046" s="270"/>
    </row>
    <row r="3047" spans="2:13" x14ac:dyDescent="0.25">
      <c r="B3047" s="46">
        <f>SUBTOTAL(103,$C$10:C3047)</f>
        <v>3038</v>
      </c>
      <c r="C3047" s="157" t="s">
        <v>601</v>
      </c>
      <c r="D3047" s="157" t="s">
        <v>648</v>
      </c>
      <c r="E3047" s="157"/>
      <c r="F3047" s="157"/>
      <c r="G3047" s="212" t="s">
        <v>1143</v>
      </c>
      <c r="H3047" s="209" t="s">
        <v>1144</v>
      </c>
      <c r="I3047" s="241">
        <v>45737</v>
      </c>
      <c r="J3047" s="253">
        <v>0</v>
      </c>
      <c r="K3047" s="214">
        <v>-5331</v>
      </c>
      <c r="L3047" s="250">
        <f t="shared" si="47"/>
        <v>1024898.3233181804</v>
      </c>
      <c r="M3047" s="270"/>
    </row>
    <row r="3048" spans="2:13" x14ac:dyDescent="0.25">
      <c r="B3048" s="46">
        <f>SUBTOTAL(103,$C$10:C3048)</f>
        <v>3039</v>
      </c>
      <c r="C3048" s="157" t="s">
        <v>1454</v>
      </c>
      <c r="D3048" s="157" t="s">
        <v>688</v>
      </c>
      <c r="E3048" s="157"/>
      <c r="F3048" s="157"/>
      <c r="G3048" s="212" t="s">
        <v>641</v>
      </c>
      <c r="H3048" s="209" t="s">
        <v>642</v>
      </c>
      <c r="I3048" s="241">
        <v>45737</v>
      </c>
      <c r="J3048" s="253">
        <v>0</v>
      </c>
      <c r="K3048" s="214">
        <v>-13000</v>
      </c>
      <c r="L3048" s="250">
        <f t="shared" si="47"/>
        <v>1011898.3233181804</v>
      </c>
      <c r="M3048" s="270"/>
    </row>
    <row r="3049" spans="2:13" x14ac:dyDescent="0.25">
      <c r="B3049" s="46">
        <f>SUBTOTAL(103,$C$10:C3049)</f>
        <v>3040</v>
      </c>
      <c r="C3049" s="157" t="s">
        <v>683</v>
      </c>
      <c r="D3049" s="157" t="s">
        <v>608</v>
      </c>
      <c r="E3049" s="157"/>
      <c r="F3049" s="157"/>
      <c r="G3049" s="212" t="s">
        <v>1143</v>
      </c>
      <c r="H3049" s="209" t="s">
        <v>1144</v>
      </c>
      <c r="I3049" s="241">
        <v>45737</v>
      </c>
      <c r="J3049" s="253">
        <v>0</v>
      </c>
      <c r="K3049" s="214">
        <v>-7920</v>
      </c>
      <c r="L3049" s="250">
        <f t="shared" si="47"/>
        <v>1003978.3233181804</v>
      </c>
      <c r="M3049" s="270"/>
    </row>
    <row r="3050" spans="2:13" x14ac:dyDescent="0.25">
      <c r="B3050" s="46">
        <f>SUBTOTAL(103,$C$10:C3050)</f>
        <v>3041</v>
      </c>
      <c r="C3050" s="157" t="s">
        <v>665</v>
      </c>
      <c r="D3050" s="157" t="s">
        <v>648</v>
      </c>
      <c r="E3050" s="157"/>
      <c r="F3050" s="157"/>
      <c r="G3050" s="212" t="s">
        <v>1045</v>
      </c>
      <c r="H3050" s="209" t="s">
        <v>1046</v>
      </c>
      <c r="I3050" s="241">
        <v>45737</v>
      </c>
      <c r="J3050" s="253">
        <v>0</v>
      </c>
      <c r="K3050" s="214">
        <v>-24500</v>
      </c>
      <c r="L3050" s="250">
        <f t="shared" si="47"/>
        <v>979478.3233181804</v>
      </c>
      <c r="M3050" s="270"/>
    </row>
    <row r="3051" spans="2:13" x14ac:dyDescent="0.25">
      <c r="B3051" s="46">
        <f>SUBTOTAL(103,$C$10:C3051)</f>
        <v>3042</v>
      </c>
      <c r="C3051" s="157" t="s">
        <v>1151</v>
      </c>
      <c r="D3051" s="157" t="s">
        <v>608</v>
      </c>
      <c r="E3051" s="157"/>
      <c r="F3051" s="157"/>
      <c r="G3051" s="212" t="s">
        <v>583</v>
      </c>
      <c r="H3051" s="209" t="s">
        <v>584</v>
      </c>
      <c r="I3051" s="241">
        <v>45737</v>
      </c>
      <c r="J3051" s="253">
        <v>0</v>
      </c>
      <c r="K3051" s="214">
        <v>-23100</v>
      </c>
      <c r="L3051" s="250">
        <f t="shared" si="47"/>
        <v>956378.3233181804</v>
      </c>
      <c r="M3051" s="270"/>
    </row>
    <row r="3052" spans="2:13" x14ac:dyDescent="0.25">
      <c r="B3052" s="46">
        <f>SUBTOTAL(103,$C$10:C3052)</f>
        <v>3043</v>
      </c>
      <c r="C3052" s="157" t="s">
        <v>694</v>
      </c>
      <c r="D3052" s="157" t="s">
        <v>608</v>
      </c>
      <c r="E3052" s="157"/>
      <c r="F3052" s="157"/>
      <c r="G3052" s="212" t="s">
        <v>1187</v>
      </c>
      <c r="H3052" s="209" t="s">
        <v>1188</v>
      </c>
      <c r="I3052" s="241">
        <v>45737</v>
      </c>
      <c r="J3052" s="253">
        <v>0</v>
      </c>
      <c r="K3052" s="214">
        <v>-25900</v>
      </c>
      <c r="L3052" s="250">
        <f t="shared" si="47"/>
        <v>930478.3233181804</v>
      </c>
      <c r="M3052" s="270"/>
    </row>
    <row r="3053" spans="2:13" x14ac:dyDescent="0.25">
      <c r="B3053" s="46">
        <f>SUBTOTAL(103,$C$10:C3053)</f>
        <v>3044</v>
      </c>
      <c r="C3053" s="157" t="s">
        <v>1342</v>
      </c>
      <c r="D3053" s="157" t="s">
        <v>607</v>
      </c>
      <c r="E3053" s="157"/>
      <c r="F3053" s="157"/>
      <c r="G3053" s="212" t="s">
        <v>579</v>
      </c>
      <c r="H3053" s="209" t="s">
        <v>622</v>
      </c>
      <c r="I3053" s="241">
        <v>45737</v>
      </c>
      <c r="J3053" s="253">
        <v>0</v>
      </c>
      <c r="K3053" s="214">
        <v>-13664.79</v>
      </c>
      <c r="L3053" s="250">
        <f t="shared" si="47"/>
        <v>916813.53331818036</v>
      </c>
      <c r="M3053" s="270"/>
    </row>
    <row r="3054" spans="2:13" x14ac:dyDescent="0.25">
      <c r="B3054" s="46">
        <f>SUBTOTAL(103,$C$10:C3054)</f>
        <v>3045</v>
      </c>
      <c r="C3054" s="157" t="s">
        <v>1165</v>
      </c>
      <c r="D3054" s="157" t="s">
        <v>738</v>
      </c>
      <c r="E3054" s="157"/>
      <c r="F3054" s="157"/>
      <c r="G3054" s="212" t="s">
        <v>1043</v>
      </c>
      <c r="H3054" s="209" t="s">
        <v>1044</v>
      </c>
      <c r="I3054" s="241">
        <v>45737</v>
      </c>
      <c r="J3054" s="253">
        <v>0</v>
      </c>
      <c r="K3054" s="214">
        <v>-500</v>
      </c>
      <c r="L3054" s="250">
        <f t="shared" si="47"/>
        <v>916313.53331818036</v>
      </c>
      <c r="M3054" s="270"/>
    </row>
    <row r="3055" spans="2:13" x14ac:dyDescent="0.25">
      <c r="B3055" s="46">
        <f>SUBTOTAL(103,$C$10:C3055)</f>
        <v>3046</v>
      </c>
      <c r="C3055" s="157" t="s">
        <v>1455</v>
      </c>
      <c r="D3055" s="157" t="s">
        <v>1456</v>
      </c>
      <c r="E3055" s="157"/>
      <c r="F3055" s="157"/>
      <c r="G3055" s="212" t="s">
        <v>588</v>
      </c>
      <c r="H3055" s="209" t="s">
        <v>589</v>
      </c>
      <c r="I3055" s="241">
        <v>45737</v>
      </c>
      <c r="J3055" s="253">
        <v>0</v>
      </c>
      <c r="K3055" s="214">
        <v>-1600</v>
      </c>
      <c r="L3055" s="250">
        <f t="shared" si="47"/>
        <v>914713.53331818036</v>
      </c>
      <c r="M3055" s="270"/>
    </row>
    <row r="3056" spans="2:13" x14ac:dyDescent="0.25">
      <c r="B3056" s="46">
        <f>SUBTOTAL(103,$C$10:C3056)</f>
        <v>3047</v>
      </c>
      <c r="C3056" s="157" t="s">
        <v>596</v>
      </c>
      <c r="D3056" s="157" t="s">
        <v>607</v>
      </c>
      <c r="E3056" s="157"/>
      <c r="F3056" s="157"/>
      <c r="G3056" s="212" t="s">
        <v>579</v>
      </c>
      <c r="H3056" s="209" t="s">
        <v>622</v>
      </c>
      <c r="I3056" s="241">
        <v>45744</v>
      </c>
      <c r="J3056" s="253">
        <v>0</v>
      </c>
      <c r="K3056" s="214">
        <v>-5882.75</v>
      </c>
      <c r="L3056" s="250">
        <f t="shared" si="47"/>
        <v>908830.78331818036</v>
      </c>
      <c r="M3056" s="270"/>
    </row>
    <row r="3057" spans="2:13" x14ac:dyDescent="0.25">
      <c r="B3057" s="46">
        <f>SUBTOTAL(103,$C$10:C3057)</f>
        <v>3048</v>
      </c>
      <c r="C3057" s="157" t="s">
        <v>1266</v>
      </c>
      <c r="D3057" s="157" t="s">
        <v>738</v>
      </c>
      <c r="E3057" s="157"/>
      <c r="F3057" s="157"/>
      <c r="G3057" s="212" t="s">
        <v>1043</v>
      </c>
      <c r="H3057" s="209" t="s">
        <v>1044</v>
      </c>
      <c r="I3057" s="241">
        <v>45744</v>
      </c>
      <c r="J3057" s="253">
        <v>0</v>
      </c>
      <c r="K3057" s="214">
        <v>-1000</v>
      </c>
      <c r="L3057" s="250">
        <f t="shared" si="47"/>
        <v>907830.78331818036</v>
      </c>
      <c r="M3057" s="270"/>
    </row>
    <row r="3058" spans="2:13" x14ac:dyDescent="0.25">
      <c r="B3058" s="46">
        <f>SUBTOTAL(103,$C$10:C3058)</f>
        <v>3049</v>
      </c>
      <c r="C3058" s="157" t="s">
        <v>736</v>
      </c>
      <c r="D3058" s="157" t="s">
        <v>738</v>
      </c>
      <c r="E3058" s="157"/>
      <c r="F3058" s="157"/>
      <c r="G3058" s="212" t="s">
        <v>619</v>
      </c>
      <c r="H3058" s="209" t="s">
        <v>621</v>
      </c>
      <c r="I3058" s="241">
        <v>45744</v>
      </c>
      <c r="J3058" s="253">
        <v>0</v>
      </c>
      <c r="K3058" s="214">
        <v>-1000</v>
      </c>
      <c r="L3058" s="250">
        <f t="shared" si="47"/>
        <v>906830.78331818036</v>
      </c>
      <c r="M3058" s="270"/>
    </row>
    <row r="3059" spans="2:13" x14ac:dyDescent="0.25">
      <c r="B3059" s="46">
        <f>SUBTOTAL(103,$C$10:C3059)</f>
        <v>3050</v>
      </c>
      <c r="C3059" s="157" t="s">
        <v>625</v>
      </c>
      <c r="D3059" s="157" t="s">
        <v>608</v>
      </c>
      <c r="E3059" s="157"/>
      <c r="F3059" s="157"/>
      <c r="G3059" s="212" t="s">
        <v>641</v>
      </c>
      <c r="H3059" s="209" t="s">
        <v>642</v>
      </c>
      <c r="I3059" s="241">
        <v>45744</v>
      </c>
      <c r="J3059" s="253">
        <v>0</v>
      </c>
      <c r="K3059" s="214">
        <v>-7572</v>
      </c>
      <c r="L3059" s="250">
        <f t="shared" si="47"/>
        <v>899258.78331818036</v>
      </c>
      <c r="M3059" s="270"/>
    </row>
    <row r="3060" spans="2:13" x14ac:dyDescent="0.25">
      <c r="B3060" s="46">
        <f>SUBTOTAL(103,$C$10:C3060)</f>
        <v>3051</v>
      </c>
      <c r="C3060" s="157" t="s">
        <v>1441</v>
      </c>
      <c r="D3060" s="157" t="s">
        <v>738</v>
      </c>
      <c r="E3060" s="157"/>
      <c r="F3060" s="157"/>
      <c r="G3060" s="212" t="s">
        <v>1043</v>
      </c>
      <c r="H3060" s="209" t="s">
        <v>1044</v>
      </c>
      <c r="I3060" s="241">
        <v>45744</v>
      </c>
      <c r="J3060" s="253">
        <v>0</v>
      </c>
      <c r="K3060" s="214">
        <v>-1250</v>
      </c>
      <c r="L3060" s="250">
        <f t="shared" si="47"/>
        <v>898008.78331818036</v>
      </c>
      <c r="M3060" s="270"/>
    </row>
    <row r="3061" spans="2:13" x14ac:dyDescent="0.25">
      <c r="B3061" s="46">
        <f>SUBTOTAL(103,$C$10:C3061)</f>
        <v>3052</v>
      </c>
      <c r="C3061" s="157" t="s">
        <v>1423</v>
      </c>
      <c r="D3061" s="157" t="s">
        <v>608</v>
      </c>
      <c r="E3061" s="157"/>
      <c r="F3061" s="157"/>
      <c r="G3061" s="212" t="s">
        <v>1045</v>
      </c>
      <c r="H3061" s="209" t="s">
        <v>1046</v>
      </c>
      <c r="I3061" s="241">
        <v>45744</v>
      </c>
      <c r="J3061" s="253">
        <v>0</v>
      </c>
      <c r="K3061" s="214">
        <v>-11900</v>
      </c>
      <c r="L3061" s="250">
        <f t="shared" si="47"/>
        <v>886108.78331818036</v>
      </c>
      <c r="M3061" s="270"/>
    </row>
    <row r="3062" spans="2:13" x14ac:dyDescent="0.25">
      <c r="B3062" s="46">
        <f>SUBTOTAL(103,$C$10:C3062)</f>
        <v>3053</v>
      </c>
      <c r="C3062" s="157" t="s">
        <v>598</v>
      </c>
      <c r="D3062" s="157" t="s">
        <v>607</v>
      </c>
      <c r="E3062" s="157"/>
      <c r="F3062" s="157"/>
      <c r="G3062" s="212" t="s">
        <v>581</v>
      </c>
      <c r="H3062" s="209" t="s">
        <v>620</v>
      </c>
      <c r="I3062" s="241">
        <v>45744</v>
      </c>
      <c r="J3062" s="253">
        <v>0</v>
      </c>
      <c r="K3062" s="214">
        <v>-15000</v>
      </c>
      <c r="L3062" s="250">
        <f t="shared" si="47"/>
        <v>871108.78331818036</v>
      </c>
      <c r="M3062" s="270"/>
    </row>
    <row r="3063" spans="2:13" x14ac:dyDescent="0.25">
      <c r="B3063" s="46">
        <f>SUBTOTAL(103,$C$10:C3063)</f>
        <v>3054</v>
      </c>
      <c r="C3063" s="157" t="s">
        <v>598</v>
      </c>
      <c r="D3063" s="157" t="s">
        <v>607</v>
      </c>
      <c r="E3063" s="157"/>
      <c r="F3063" s="157"/>
      <c r="G3063" s="212" t="s">
        <v>1450</v>
      </c>
      <c r="H3063" s="209" t="s">
        <v>1451</v>
      </c>
      <c r="I3063" s="241">
        <v>45744</v>
      </c>
      <c r="J3063" s="253">
        <v>0</v>
      </c>
      <c r="K3063" s="214">
        <v>-7500</v>
      </c>
      <c r="L3063" s="250">
        <f t="shared" si="47"/>
        <v>863608.78331818036</v>
      </c>
      <c r="M3063" s="270"/>
    </row>
    <row r="3064" spans="2:13" x14ac:dyDescent="0.25">
      <c r="B3064" s="46">
        <f>SUBTOTAL(103,$C$10:C3064)</f>
        <v>3055</v>
      </c>
      <c r="C3064" s="157" t="s">
        <v>598</v>
      </c>
      <c r="D3064" s="157" t="s">
        <v>738</v>
      </c>
      <c r="E3064" s="157"/>
      <c r="F3064" s="157"/>
      <c r="G3064" s="212" t="s">
        <v>1043</v>
      </c>
      <c r="H3064" s="209" t="s">
        <v>1044</v>
      </c>
      <c r="I3064" s="241">
        <v>45744</v>
      </c>
      <c r="J3064" s="253">
        <v>0</v>
      </c>
      <c r="K3064" s="214">
        <v>-1000</v>
      </c>
      <c r="L3064" s="250">
        <f t="shared" si="47"/>
        <v>862608.78331818036</v>
      </c>
      <c r="M3064" s="270"/>
    </row>
    <row r="3065" spans="2:13" x14ac:dyDescent="0.25">
      <c r="B3065" s="46">
        <f>SUBTOTAL(103,$C$10:C3065)</f>
        <v>3056</v>
      </c>
      <c r="C3065" s="157" t="s">
        <v>598</v>
      </c>
      <c r="D3065" s="157" t="s">
        <v>608</v>
      </c>
      <c r="E3065" s="157"/>
      <c r="F3065" s="157"/>
      <c r="G3065" s="212" t="s">
        <v>1135</v>
      </c>
      <c r="H3065" s="209" t="s">
        <v>1134</v>
      </c>
      <c r="I3065" s="241">
        <v>45744</v>
      </c>
      <c r="J3065" s="253">
        <v>0</v>
      </c>
      <c r="K3065" s="214">
        <v>-8400</v>
      </c>
      <c r="L3065" s="250">
        <f t="shared" si="47"/>
        <v>854208.78331818036</v>
      </c>
      <c r="M3065" s="270"/>
    </row>
    <row r="3066" spans="2:13" x14ac:dyDescent="0.25">
      <c r="B3066" s="46">
        <f>SUBTOTAL(103,$C$10:C3066)</f>
        <v>3057</v>
      </c>
      <c r="C3066" s="157" t="s">
        <v>598</v>
      </c>
      <c r="D3066" s="157" t="s">
        <v>1446</v>
      </c>
      <c r="E3066" s="157"/>
      <c r="F3066" s="157"/>
      <c r="G3066" s="212" t="s">
        <v>583</v>
      </c>
      <c r="H3066" s="209" t="s">
        <v>584</v>
      </c>
      <c r="I3066" s="241">
        <v>45744</v>
      </c>
      <c r="J3066" s="253">
        <v>0</v>
      </c>
      <c r="K3066" s="214">
        <v>-5500</v>
      </c>
      <c r="L3066" s="250">
        <f t="shared" si="47"/>
        <v>848708.78331818036</v>
      </c>
      <c r="M3066" s="270"/>
    </row>
    <row r="3067" spans="2:13" x14ac:dyDescent="0.25">
      <c r="B3067" s="46">
        <f>SUBTOTAL(103,$C$10:C3067)</f>
        <v>3058</v>
      </c>
      <c r="C3067" s="157" t="s">
        <v>600</v>
      </c>
      <c r="D3067" s="157" t="s">
        <v>608</v>
      </c>
      <c r="E3067" s="157"/>
      <c r="F3067" s="157"/>
      <c r="G3067" s="212" t="s">
        <v>1143</v>
      </c>
      <c r="H3067" s="209" t="s">
        <v>1144</v>
      </c>
      <c r="I3067" s="241">
        <v>45744</v>
      </c>
      <c r="J3067" s="253">
        <v>0</v>
      </c>
      <c r="K3067" s="214">
        <v>-14628</v>
      </c>
      <c r="L3067" s="250">
        <f t="shared" si="47"/>
        <v>834080.78331818036</v>
      </c>
      <c r="M3067" s="270"/>
    </row>
    <row r="3068" spans="2:13" x14ac:dyDescent="0.25">
      <c r="B3068" s="46">
        <f>SUBTOTAL(103,$C$10:C3068)</f>
        <v>3059</v>
      </c>
      <c r="C3068" s="157" t="s">
        <v>682</v>
      </c>
      <c r="D3068" s="157" t="s">
        <v>608</v>
      </c>
      <c r="E3068" s="157"/>
      <c r="F3068" s="157"/>
      <c r="G3068" s="212" t="s">
        <v>1045</v>
      </c>
      <c r="H3068" s="209" t="s">
        <v>1046</v>
      </c>
      <c r="I3068" s="241">
        <v>45744</v>
      </c>
      <c r="J3068" s="253">
        <v>0</v>
      </c>
      <c r="K3068" s="214">
        <v>-2100</v>
      </c>
      <c r="L3068" s="250">
        <f t="shared" si="47"/>
        <v>831980.78331818036</v>
      </c>
      <c r="M3068" s="270"/>
    </row>
    <row r="3069" spans="2:13" x14ac:dyDescent="0.25">
      <c r="B3069" s="46">
        <f>SUBTOTAL(103,$C$10:C3069)</f>
        <v>3060</v>
      </c>
      <c r="C3069" s="157" t="s">
        <v>601</v>
      </c>
      <c r="D3069" s="157" t="s">
        <v>648</v>
      </c>
      <c r="E3069" s="157"/>
      <c r="F3069" s="157"/>
      <c r="G3069" s="212" t="s">
        <v>1143</v>
      </c>
      <c r="H3069" s="209" t="s">
        <v>1144</v>
      </c>
      <c r="I3069" s="241">
        <v>45744</v>
      </c>
      <c r="J3069" s="253">
        <v>0</v>
      </c>
      <c r="K3069" s="214">
        <v>-19131</v>
      </c>
      <c r="L3069" s="250">
        <f t="shared" si="47"/>
        <v>812849.78331818036</v>
      </c>
      <c r="M3069" s="270"/>
    </row>
    <row r="3070" spans="2:13" x14ac:dyDescent="0.25">
      <c r="B3070" s="46">
        <f>SUBTOTAL(103,$C$10:C3070)</f>
        <v>3061</v>
      </c>
      <c r="C3070" s="157" t="s">
        <v>1445</v>
      </c>
      <c r="D3070" s="157" t="s">
        <v>703</v>
      </c>
      <c r="E3070" s="157"/>
      <c r="F3070" s="157"/>
      <c r="G3070" s="212" t="s">
        <v>746</v>
      </c>
      <c r="H3070" s="209" t="s">
        <v>747</v>
      </c>
      <c r="I3070" s="241">
        <v>45744</v>
      </c>
      <c r="J3070" s="253">
        <v>0</v>
      </c>
      <c r="K3070" s="214">
        <v>-15000</v>
      </c>
      <c r="L3070" s="250">
        <f t="shared" si="47"/>
        <v>797849.78331818036</v>
      </c>
      <c r="M3070" s="270"/>
    </row>
    <row r="3071" spans="2:13" x14ac:dyDescent="0.25">
      <c r="B3071" s="46">
        <f>SUBTOTAL(103,$C$10:C3071)</f>
        <v>3062</v>
      </c>
      <c r="C3071" s="157" t="s">
        <v>596</v>
      </c>
      <c r="D3071" s="157" t="s">
        <v>608</v>
      </c>
      <c r="E3071" s="157"/>
      <c r="F3071" s="157"/>
      <c r="G3071" s="212" t="s">
        <v>581</v>
      </c>
      <c r="H3071" s="209" t="s">
        <v>620</v>
      </c>
      <c r="I3071" s="241">
        <v>45744</v>
      </c>
      <c r="J3071" s="253">
        <v>0</v>
      </c>
      <c r="K3071" s="214">
        <v>-21000</v>
      </c>
      <c r="L3071" s="250">
        <f t="shared" si="47"/>
        <v>776849.78331818036</v>
      </c>
      <c r="M3071" s="270"/>
    </row>
    <row r="3072" spans="2:13" x14ac:dyDescent="0.25">
      <c r="B3072" s="46">
        <f>SUBTOTAL(103,$C$10:C3072)</f>
        <v>3063</v>
      </c>
      <c r="C3072" s="157" t="s">
        <v>597</v>
      </c>
      <c r="D3072" s="157" t="s">
        <v>608</v>
      </c>
      <c r="E3072" s="157"/>
      <c r="F3072" s="157"/>
      <c r="G3072" s="212" t="s">
        <v>581</v>
      </c>
      <c r="H3072" s="209" t="s">
        <v>620</v>
      </c>
      <c r="I3072" s="241">
        <v>45744</v>
      </c>
      <c r="J3072" s="253">
        <v>0</v>
      </c>
      <c r="K3072" s="214">
        <f>-49000-12250</f>
        <v>-61250</v>
      </c>
      <c r="L3072" s="250">
        <f t="shared" si="47"/>
        <v>715599.78331818036</v>
      </c>
      <c r="M3072" s="270"/>
    </row>
    <row r="3073" spans="2:13" x14ac:dyDescent="0.25">
      <c r="B3073" s="46">
        <f>SUBTOTAL(103,$C$10:C3073)</f>
        <v>3064</v>
      </c>
      <c r="C3073" s="157" t="s">
        <v>596</v>
      </c>
      <c r="D3073" s="157" t="s">
        <v>608</v>
      </c>
      <c r="E3073" s="157"/>
      <c r="F3073" s="157"/>
      <c r="G3073" s="212" t="s">
        <v>746</v>
      </c>
      <c r="H3073" s="209" t="s">
        <v>747</v>
      </c>
      <c r="I3073" s="241">
        <v>45744</v>
      </c>
      <c r="J3073" s="253">
        <v>0</v>
      </c>
      <c r="K3073" s="214">
        <v>-33600</v>
      </c>
      <c r="L3073" s="250">
        <f t="shared" si="47"/>
        <v>681999.78331818036</v>
      </c>
      <c r="M3073" s="270"/>
    </row>
    <row r="3074" spans="2:13" x14ac:dyDescent="0.25">
      <c r="B3074" s="46">
        <f>SUBTOTAL(103,$C$10:C3074)</f>
        <v>3065</v>
      </c>
      <c r="C3074" s="157" t="s">
        <v>692</v>
      </c>
      <c r="D3074" s="157" t="s">
        <v>1139</v>
      </c>
      <c r="E3074" s="157"/>
      <c r="F3074" s="157"/>
      <c r="G3074" s="212" t="s">
        <v>581</v>
      </c>
      <c r="H3074" s="209" t="s">
        <v>620</v>
      </c>
      <c r="I3074" s="241">
        <v>45744</v>
      </c>
      <c r="J3074" s="253">
        <v>0</v>
      </c>
      <c r="K3074" s="214">
        <v>-2069.35</v>
      </c>
      <c r="L3074" s="250">
        <f t="shared" si="47"/>
        <v>679930.43331818038</v>
      </c>
      <c r="M3074" s="270"/>
    </row>
    <row r="3075" spans="2:13" x14ac:dyDescent="0.25">
      <c r="B3075" s="46">
        <f>SUBTOTAL(103,$C$10:C3075)</f>
        <v>3066</v>
      </c>
      <c r="C3075" s="157" t="s">
        <v>692</v>
      </c>
      <c r="D3075" s="157" t="s">
        <v>608</v>
      </c>
      <c r="E3075" s="157"/>
      <c r="F3075" s="157"/>
      <c r="G3075" s="212" t="s">
        <v>746</v>
      </c>
      <c r="H3075" s="209" t="s">
        <v>747</v>
      </c>
      <c r="I3075" s="241">
        <v>45744</v>
      </c>
      <c r="J3075" s="253">
        <v>0</v>
      </c>
      <c r="K3075" s="214">
        <v>-8400</v>
      </c>
      <c r="L3075" s="250">
        <f t="shared" si="47"/>
        <v>671530.43331818038</v>
      </c>
      <c r="M3075" s="270"/>
    </row>
    <row r="3076" spans="2:13" x14ac:dyDescent="0.25">
      <c r="B3076" s="46">
        <f>SUBTOTAL(103,$C$10:C3076)</f>
        <v>3067</v>
      </c>
      <c r="C3076" s="157" t="s">
        <v>692</v>
      </c>
      <c r="D3076" s="157" t="s">
        <v>1139</v>
      </c>
      <c r="E3076" s="157"/>
      <c r="F3076" s="157"/>
      <c r="G3076" s="212" t="s">
        <v>746</v>
      </c>
      <c r="H3076" s="209" t="s">
        <v>747</v>
      </c>
      <c r="I3076" s="241">
        <v>45744</v>
      </c>
      <c r="J3076" s="253">
        <v>0</v>
      </c>
      <c r="K3076" s="214">
        <v>-6959.61</v>
      </c>
      <c r="L3076" s="250">
        <f t="shared" si="47"/>
        <v>664570.8233181804</v>
      </c>
      <c r="M3076" s="270"/>
    </row>
    <row r="3077" spans="2:13" x14ac:dyDescent="0.25">
      <c r="B3077" s="46">
        <f>SUBTOTAL(103,$C$10:C3077)</f>
        <v>3068</v>
      </c>
      <c r="C3077" s="157" t="s">
        <v>598</v>
      </c>
      <c r="D3077" s="157" t="s">
        <v>608</v>
      </c>
      <c r="E3077" s="157"/>
      <c r="F3077" s="157"/>
      <c r="G3077" s="212" t="s">
        <v>746</v>
      </c>
      <c r="H3077" s="209" t="s">
        <v>747</v>
      </c>
      <c r="I3077" s="241">
        <v>45744</v>
      </c>
      <c r="J3077" s="253">
        <v>0</v>
      </c>
      <c r="K3077" s="214">
        <v>-100800</v>
      </c>
      <c r="L3077" s="250">
        <f t="shared" si="47"/>
        <v>563770.8233181804</v>
      </c>
      <c r="M3077" s="270"/>
    </row>
    <row r="3078" spans="2:13" x14ac:dyDescent="0.25">
      <c r="B3078" s="46">
        <f>SUBTOTAL(103,$C$10:C3078)</f>
        <v>3069</v>
      </c>
      <c r="C3078" s="157" t="s">
        <v>693</v>
      </c>
      <c r="D3078" s="157" t="s">
        <v>608</v>
      </c>
      <c r="E3078" s="157"/>
      <c r="F3078" s="157"/>
      <c r="G3078" s="212" t="s">
        <v>746</v>
      </c>
      <c r="H3078" s="209" t="s">
        <v>747</v>
      </c>
      <c r="I3078" s="241">
        <v>45744</v>
      </c>
      <c r="J3078" s="253">
        <v>0</v>
      </c>
      <c r="K3078" s="214">
        <v>-8400</v>
      </c>
      <c r="L3078" s="250">
        <f t="shared" si="47"/>
        <v>555370.8233181804</v>
      </c>
      <c r="M3078" s="270"/>
    </row>
    <row r="3079" spans="2:13" x14ac:dyDescent="0.25">
      <c r="B3079" s="46">
        <f>SUBTOTAL(103,$C$10:C3079)</f>
        <v>3070</v>
      </c>
      <c r="C3079" s="157" t="s">
        <v>683</v>
      </c>
      <c r="D3079" s="157" t="s">
        <v>608</v>
      </c>
      <c r="E3079" s="157"/>
      <c r="F3079" s="157"/>
      <c r="G3079" s="212" t="s">
        <v>1143</v>
      </c>
      <c r="H3079" s="209" t="s">
        <v>1144</v>
      </c>
      <c r="I3079" s="241">
        <v>45744</v>
      </c>
      <c r="J3079" s="253">
        <v>0</v>
      </c>
      <c r="K3079" s="214">
        <v>-7920</v>
      </c>
      <c r="L3079" s="250">
        <f t="shared" si="47"/>
        <v>547450.8233181804</v>
      </c>
      <c r="M3079" s="270"/>
    </row>
    <row r="3080" spans="2:13" x14ac:dyDescent="0.25">
      <c r="B3080" s="46">
        <f>SUBTOTAL(103,$C$10:C3080)</f>
        <v>3071</v>
      </c>
      <c r="C3080" s="157" t="s">
        <v>665</v>
      </c>
      <c r="D3080" s="157" t="s">
        <v>648</v>
      </c>
      <c r="E3080" s="157"/>
      <c r="F3080" s="157"/>
      <c r="G3080" s="212" t="s">
        <v>1045</v>
      </c>
      <c r="H3080" s="209" t="s">
        <v>1046</v>
      </c>
      <c r="I3080" s="241">
        <v>45744</v>
      </c>
      <c r="J3080" s="253">
        <v>0</v>
      </c>
      <c r="K3080" s="214">
        <v>-24500</v>
      </c>
      <c r="L3080" s="250">
        <f t="shared" si="47"/>
        <v>522950.8233181804</v>
      </c>
      <c r="M3080" s="270"/>
    </row>
    <row r="3081" spans="2:13" x14ac:dyDescent="0.25">
      <c r="B3081" s="46">
        <f>SUBTOTAL(103,$C$10:C3081)</f>
        <v>3072</v>
      </c>
      <c r="C3081" s="157" t="s">
        <v>1151</v>
      </c>
      <c r="D3081" s="157" t="s">
        <v>608</v>
      </c>
      <c r="E3081" s="157"/>
      <c r="F3081" s="157"/>
      <c r="G3081" s="212" t="s">
        <v>585</v>
      </c>
      <c r="H3081" s="209" t="s">
        <v>586</v>
      </c>
      <c r="I3081" s="241">
        <v>45744</v>
      </c>
      <c r="J3081" s="253">
        <v>0</v>
      </c>
      <c r="K3081" s="214">
        <v>-11550</v>
      </c>
      <c r="L3081" s="250">
        <f t="shared" si="47"/>
        <v>511400.8233181804</v>
      </c>
      <c r="M3081" s="270"/>
    </row>
    <row r="3082" spans="2:13" x14ac:dyDescent="0.25">
      <c r="B3082" s="46">
        <f>SUBTOTAL(103,$C$10:C3082)</f>
        <v>3073</v>
      </c>
      <c r="C3082" s="157" t="s">
        <v>1151</v>
      </c>
      <c r="D3082" s="157" t="s">
        <v>608</v>
      </c>
      <c r="E3082" s="157"/>
      <c r="F3082" s="157"/>
      <c r="G3082" s="212" t="s">
        <v>583</v>
      </c>
      <c r="H3082" s="209" t="s">
        <v>584</v>
      </c>
      <c r="I3082" s="241">
        <v>45744</v>
      </c>
      <c r="J3082" s="253">
        <v>0</v>
      </c>
      <c r="K3082" s="214">
        <v>-11550</v>
      </c>
      <c r="L3082" s="250">
        <f t="shared" si="47"/>
        <v>499850.8233181804</v>
      </c>
      <c r="M3082" s="270"/>
    </row>
    <row r="3083" spans="2:13" x14ac:dyDescent="0.25">
      <c r="B3083" s="46">
        <f>SUBTOTAL(103,$C$10:C3083)</f>
        <v>3074</v>
      </c>
      <c r="C3083" s="157" t="s">
        <v>694</v>
      </c>
      <c r="D3083" s="157" t="s">
        <v>608</v>
      </c>
      <c r="E3083" s="157"/>
      <c r="F3083" s="157"/>
      <c r="G3083" s="212" t="s">
        <v>1187</v>
      </c>
      <c r="H3083" s="209" t="s">
        <v>1188</v>
      </c>
      <c r="I3083" s="241">
        <v>45744</v>
      </c>
      <c r="J3083" s="253">
        <v>0</v>
      </c>
      <c r="K3083" s="214">
        <v>-25900</v>
      </c>
      <c r="L3083" s="250">
        <f t="shared" si="47"/>
        <v>473950.8233181804</v>
      </c>
      <c r="M3083" s="270"/>
    </row>
    <row r="3084" spans="2:13" x14ac:dyDescent="0.25">
      <c r="B3084" s="46">
        <f>SUBTOTAL(103,$C$10:C3084)</f>
        <v>3075</v>
      </c>
      <c r="C3084" s="157" t="s">
        <v>1342</v>
      </c>
      <c r="D3084" s="157" t="s">
        <v>607</v>
      </c>
      <c r="E3084" s="157"/>
      <c r="F3084" s="157"/>
      <c r="G3084" s="212" t="s">
        <v>579</v>
      </c>
      <c r="H3084" s="209" t="s">
        <v>622</v>
      </c>
      <c r="I3084" s="241">
        <v>45744</v>
      </c>
      <c r="J3084" s="253">
        <v>0</v>
      </c>
      <c r="K3084" s="214">
        <v>-14600</v>
      </c>
      <c r="L3084" s="250">
        <f t="shared" si="47"/>
        <v>459350.8233181804</v>
      </c>
      <c r="M3084" s="270"/>
    </row>
    <row r="3085" spans="2:13" x14ac:dyDescent="0.25">
      <c r="B3085" s="46">
        <f>SUBTOTAL(103,$C$10:C3085)</f>
        <v>3076</v>
      </c>
      <c r="C3085" s="157" t="s">
        <v>1165</v>
      </c>
      <c r="D3085" s="157" t="s">
        <v>738</v>
      </c>
      <c r="E3085" s="157"/>
      <c r="F3085" s="157"/>
      <c r="G3085" s="212" t="s">
        <v>1043</v>
      </c>
      <c r="H3085" s="209" t="s">
        <v>1044</v>
      </c>
      <c r="I3085" s="241">
        <v>45744</v>
      </c>
      <c r="J3085" s="253">
        <v>0</v>
      </c>
      <c r="K3085" s="214">
        <v>-500</v>
      </c>
      <c r="L3085" s="250">
        <f t="shared" ref="L3085:L3143" si="48">J3085+L3084+K3085</f>
        <v>458850.8233181804</v>
      </c>
      <c r="M3085" s="270"/>
    </row>
    <row r="3086" spans="2:13" x14ac:dyDescent="0.25">
      <c r="B3086" s="46">
        <f>SUBTOTAL(103,$C$10:C3086)</f>
        <v>3077</v>
      </c>
      <c r="C3086" s="157" t="s">
        <v>596</v>
      </c>
      <c r="D3086" s="157" t="s">
        <v>607</v>
      </c>
      <c r="E3086" s="157"/>
      <c r="F3086" s="157"/>
      <c r="G3086" s="212" t="s">
        <v>579</v>
      </c>
      <c r="H3086" s="209" t="s">
        <v>622</v>
      </c>
      <c r="I3086" s="241">
        <v>45751</v>
      </c>
      <c r="J3086" s="253">
        <v>0</v>
      </c>
      <c r="K3086" s="214">
        <v>-8349.1299999999992</v>
      </c>
      <c r="L3086" s="250">
        <f t="shared" si="48"/>
        <v>450501.69331818039</v>
      </c>
      <c r="M3086" s="270"/>
    </row>
    <row r="3087" spans="2:13" x14ac:dyDescent="0.25">
      <c r="B3087" s="46">
        <f>SUBTOTAL(103,$C$10:C3087)</f>
        <v>3078</v>
      </c>
      <c r="C3087" s="157" t="s">
        <v>1266</v>
      </c>
      <c r="D3087" s="157" t="s">
        <v>738</v>
      </c>
      <c r="E3087" s="157"/>
      <c r="F3087" s="157"/>
      <c r="G3087" s="212" t="s">
        <v>1043</v>
      </c>
      <c r="H3087" s="209" t="s">
        <v>1044</v>
      </c>
      <c r="I3087" s="241">
        <v>45751</v>
      </c>
      <c r="J3087" s="253">
        <v>0</v>
      </c>
      <c r="K3087" s="214">
        <v>-1000</v>
      </c>
      <c r="L3087" s="250">
        <f t="shared" si="48"/>
        <v>449501.69331818039</v>
      </c>
      <c r="M3087" s="270"/>
    </row>
    <row r="3088" spans="2:13" x14ac:dyDescent="0.25">
      <c r="B3088" s="46">
        <f>SUBTOTAL(103,$C$10:C3088)</f>
        <v>3079</v>
      </c>
      <c r="C3088" s="157" t="s">
        <v>812</v>
      </c>
      <c r="D3088" s="157" t="s">
        <v>1459</v>
      </c>
      <c r="E3088" s="157"/>
      <c r="F3088" s="157"/>
      <c r="G3088" s="212" t="s">
        <v>1143</v>
      </c>
      <c r="H3088" s="209" t="s">
        <v>1144</v>
      </c>
      <c r="I3088" s="241">
        <v>45751</v>
      </c>
      <c r="J3088" s="253">
        <v>0</v>
      </c>
      <c r="K3088" s="214">
        <v>-12000</v>
      </c>
      <c r="L3088" s="250">
        <f t="shared" si="48"/>
        <v>437501.69331818039</v>
      </c>
      <c r="M3088" s="270"/>
    </row>
    <row r="3089" spans="2:13" x14ac:dyDescent="0.25">
      <c r="B3089" s="46">
        <f>SUBTOTAL(103,$C$10:C3089)</f>
        <v>3080</v>
      </c>
      <c r="C3089" s="157" t="s">
        <v>736</v>
      </c>
      <c r="D3089" s="157" t="s">
        <v>738</v>
      </c>
      <c r="E3089" s="157"/>
      <c r="F3089" s="157"/>
      <c r="G3089" s="212" t="s">
        <v>619</v>
      </c>
      <c r="H3089" s="209" t="s">
        <v>621</v>
      </c>
      <c r="I3089" s="241">
        <v>45751</v>
      </c>
      <c r="J3089" s="253">
        <v>0</v>
      </c>
      <c r="K3089" s="214">
        <v>-1000</v>
      </c>
      <c r="L3089" s="250">
        <f t="shared" si="48"/>
        <v>436501.69331818039</v>
      </c>
      <c r="M3089" s="270"/>
    </row>
    <row r="3090" spans="2:13" x14ac:dyDescent="0.25">
      <c r="B3090" s="46">
        <f>SUBTOTAL(103,$C$10:C3090)</f>
        <v>3081</v>
      </c>
      <c r="C3090" s="157" t="s">
        <v>625</v>
      </c>
      <c r="D3090" s="157" t="s">
        <v>608</v>
      </c>
      <c r="E3090" s="157"/>
      <c r="F3090" s="157"/>
      <c r="G3090" s="212" t="s">
        <v>641</v>
      </c>
      <c r="H3090" s="209" t="s">
        <v>642</v>
      </c>
      <c r="I3090" s="241">
        <v>45751</v>
      </c>
      <c r="J3090" s="253">
        <v>0</v>
      </c>
      <c r="K3090" s="214">
        <v>-11631</v>
      </c>
      <c r="L3090" s="250">
        <f t="shared" si="48"/>
        <v>424870.69331818039</v>
      </c>
      <c r="M3090" s="270"/>
    </row>
    <row r="3091" spans="2:13" x14ac:dyDescent="0.25">
      <c r="B3091" s="46">
        <f>SUBTOTAL(103,$C$10:C3091)</f>
        <v>3082</v>
      </c>
      <c r="C3091" s="157" t="s">
        <v>1441</v>
      </c>
      <c r="D3091" s="157" t="s">
        <v>738</v>
      </c>
      <c r="E3091" s="157"/>
      <c r="F3091" s="157"/>
      <c r="G3091" s="212" t="s">
        <v>1043</v>
      </c>
      <c r="H3091" s="209" t="s">
        <v>1044</v>
      </c>
      <c r="I3091" s="241">
        <v>45751</v>
      </c>
      <c r="J3091" s="253">
        <v>0</v>
      </c>
      <c r="K3091" s="214">
        <v>-1250</v>
      </c>
      <c r="L3091" s="250">
        <f t="shared" si="48"/>
        <v>423620.69331818039</v>
      </c>
      <c r="M3091" s="270"/>
    </row>
    <row r="3092" spans="2:13" x14ac:dyDescent="0.25">
      <c r="B3092" s="46">
        <f>SUBTOTAL(103,$C$10:C3092)</f>
        <v>3083</v>
      </c>
      <c r="C3092" s="157" t="s">
        <v>1423</v>
      </c>
      <c r="D3092" s="157" t="s">
        <v>608</v>
      </c>
      <c r="E3092" s="157"/>
      <c r="F3092" s="157"/>
      <c r="G3092" s="212" t="s">
        <v>1045</v>
      </c>
      <c r="H3092" s="209" t="s">
        <v>1046</v>
      </c>
      <c r="I3092" s="241">
        <v>45751</v>
      </c>
      <c r="J3092" s="253">
        <v>0</v>
      </c>
      <c r="K3092" s="214">
        <v>-11900</v>
      </c>
      <c r="L3092" s="250">
        <f t="shared" si="48"/>
        <v>411720.69331818039</v>
      </c>
      <c r="M3092" s="270"/>
    </row>
    <row r="3093" spans="2:13" x14ac:dyDescent="0.25">
      <c r="B3093" s="46">
        <f>SUBTOTAL(103,$C$10:C3093)</f>
        <v>3084</v>
      </c>
      <c r="C3093" s="157" t="s">
        <v>598</v>
      </c>
      <c r="D3093" s="157" t="s">
        <v>607</v>
      </c>
      <c r="E3093" s="157"/>
      <c r="F3093" s="157"/>
      <c r="G3093" s="212" t="s">
        <v>581</v>
      </c>
      <c r="H3093" s="209" t="s">
        <v>620</v>
      </c>
      <c r="I3093" s="241">
        <v>45751</v>
      </c>
      <c r="J3093" s="253">
        <v>0</v>
      </c>
      <c r="K3093" s="214">
        <v>-15000</v>
      </c>
      <c r="L3093" s="250">
        <f t="shared" si="48"/>
        <v>396720.69331818039</v>
      </c>
      <c r="M3093" s="270"/>
    </row>
    <row r="3094" spans="2:13" x14ac:dyDescent="0.25">
      <c r="B3094" s="46">
        <f>SUBTOTAL(103,$C$10:C3094)</f>
        <v>3085</v>
      </c>
      <c r="C3094" s="157" t="s">
        <v>598</v>
      </c>
      <c r="D3094" s="157" t="s">
        <v>607</v>
      </c>
      <c r="E3094" s="157"/>
      <c r="F3094" s="157"/>
      <c r="G3094" s="212" t="s">
        <v>579</v>
      </c>
      <c r="H3094" s="209" t="s">
        <v>622</v>
      </c>
      <c r="I3094" s="241">
        <v>45751</v>
      </c>
      <c r="J3094" s="253">
        <v>0</v>
      </c>
      <c r="K3094" s="214">
        <v>-3727.9059060678264</v>
      </c>
      <c r="L3094" s="250">
        <f t="shared" si="48"/>
        <v>392992.78741211258</v>
      </c>
      <c r="M3094" s="270"/>
    </row>
    <row r="3095" spans="2:13" x14ac:dyDescent="0.25">
      <c r="B3095" s="46">
        <f>SUBTOTAL(103,$C$10:C3095)</f>
        <v>3086</v>
      </c>
      <c r="C3095" s="157" t="s">
        <v>598</v>
      </c>
      <c r="D3095" s="157" t="s">
        <v>607</v>
      </c>
      <c r="E3095" s="157"/>
      <c r="F3095" s="157"/>
      <c r="G3095" s="212" t="s">
        <v>726</v>
      </c>
      <c r="H3095" s="209" t="s">
        <v>724</v>
      </c>
      <c r="I3095" s="241">
        <v>45751</v>
      </c>
      <c r="J3095" s="253">
        <v>0</v>
      </c>
      <c r="K3095" s="214">
        <v>-1679.8043961103194</v>
      </c>
      <c r="L3095" s="250">
        <f t="shared" si="48"/>
        <v>391312.98301600228</v>
      </c>
      <c r="M3095" s="270"/>
    </row>
    <row r="3096" spans="2:13" x14ac:dyDescent="0.25">
      <c r="B3096" s="46">
        <f>SUBTOTAL(103,$C$10:C3096)</f>
        <v>3087</v>
      </c>
      <c r="C3096" s="157" t="s">
        <v>598</v>
      </c>
      <c r="D3096" s="157" t="s">
        <v>607</v>
      </c>
      <c r="E3096" s="157"/>
      <c r="F3096" s="157"/>
      <c r="G3096" s="212" t="s">
        <v>1043</v>
      </c>
      <c r="H3096" s="209" t="s">
        <v>1044</v>
      </c>
      <c r="I3096" s="241">
        <v>45751</v>
      </c>
      <c r="J3096" s="253">
        <v>0</v>
      </c>
      <c r="K3096" s="214">
        <v>-2092.2896978218537</v>
      </c>
      <c r="L3096" s="250">
        <f t="shared" si="48"/>
        <v>389220.69331818045</v>
      </c>
      <c r="M3096" s="270"/>
    </row>
    <row r="3097" spans="2:13" x14ac:dyDescent="0.25">
      <c r="B3097" s="46">
        <f>SUBTOTAL(103,$C$10:C3097)</f>
        <v>3088</v>
      </c>
      <c r="C3097" s="157" t="s">
        <v>598</v>
      </c>
      <c r="D3097" s="157" t="s">
        <v>738</v>
      </c>
      <c r="E3097" s="157"/>
      <c r="F3097" s="157"/>
      <c r="G3097" s="212" t="s">
        <v>1043</v>
      </c>
      <c r="H3097" s="209" t="s">
        <v>1044</v>
      </c>
      <c r="I3097" s="241">
        <v>45751</v>
      </c>
      <c r="J3097" s="253">
        <v>0</v>
      </c>
      <c r="K3097" s="214">
        <v>-1000</v>
      </c>
      <c r="L3097" s="250">
        <f t="shared" si="48"/>
        <v>388220.69331818045</v>
      </c>
      <c r="M3097" s="270"/>
    </row>
    <row r="3098" spans="2:13" x14ac:dyDescent="0.25">
      <c r="B3098" s="46">
        <f>SUBTOTAL(103,$C$10:C3098)</f>
        <v>3089</v>
      </c>
      <c r="C3098" s="157" t="s">
        <v>598</v>
      </c>
      <c r="D3098" s="157" t="s">
        <v>608</v>
      </c>
      <c r="E3098" s="157"/>
      <c r="F3098" s="157"/>
      <c r="G3098" s="212" t="s">
        <v>1135</v>
      </c>
      <c r="H3098" s="209" t="s">
        <v>1134</v>
      </c>
      <c r="I3098" s="241">
        <v>45751</v>
      </c>
      <c r="J3098" s="253">
        <v>0</v>
      </c>
      <c r="K3098" s="214">
        <v>-8400</v>
      </c>
      <c r="L3098" s="250">
        <f t="shared" si="48"/>
        <v>379820.69331818045</v>
      </c>
      <c r="M3098" s="270"/>
    </row>
    <row r="3099" spans="2:13" x14ac:dyDescent="0.25">
      <c r="B3099" s="46">
        <f>SUBTOTAL(103,$C$10:C3099)</f>
        <v>3090</v>
      </c>
      <c r="C3099" s="157" t="s">
        <v>600</v>
      </c>
      <c r="D3099" s="157" t="s">
        <v>608</v>
      </c>
      <c r="E3099" s="157"/>
      <c r="F3099" s="157"/>
      <c r="G3099" s="212" t="s">
        <v>1143</v>
      </c>
      <c r="H3099" s="209" t="s">
        <v>1144</v>
      </c>
      <c r="I3099" s="241">
        <v>45751</v>
      </c>
      <c r="J3099" s="253">
        <v>0</v>
      </c>
      <c r="K3099" s="214">
        <v>-12240</v>
      </c>
      <c r="L3099" s="250">
        <f t="shared" si="48"/>
        <v>367580.69331818045</v>
      </c>
      <c r="M3099" s="270"/>
    </row>
    <row r="3100" spans="2:13" x14ac:dyDescent="0.25">
      <c r="B3100" s="46">
        <f>SUBTOTAL(103,$C$10:C3100)</f>
        <v>3091</v>
      </c>
      <c r="C3100" s="157" t="s">
        <v>682</v>
      </c>
      <c r="D3100" s="157" t="s">
        <v>608</v>
      </c>
      <c r="E3100" s="157"/>
      <c r="F3100" s="157"/>
      <c r="G3100" s="212" t="s">
        <v>1045</v>
      </c>
      <c r="H3100" s="209" t="s">
        <v>1046</v>
      </c>
      <c r="I3100" s="241">
        <v>45751</v>
      </c>
      <c r="J3100" s="253">
        <v>0</v>
      </c>
      <c r="K3100" s="214">
        <v>-2100</v>
      </c>
      <c r="L3100" s="250">
        <f t="shared" si="48"/>
        <v>365480.69331818045</v>
      </c>
      <c r="M3100" s="270"/>
    </row>
    <row r="3101" spans="2:13" x14ac:dyDescent="0.25">
      <c r="B3101" s="46">
        <f>SUBTOTAL(103,$C$10:C3101)</f>
        <v>3092</v>
      </c>
      <c r="C3101" s="157" t="s">
        <v>601</v>
      </c>
      <c r="D3101" s="157" t="s">
        <v>648</v>
      </c>
      <c r="E3101" s="157"/>
      <c r="F3101" s="157"/>
      <c r="G3101" s="212" t="s">
        <v>1143</v>
      </c>
      <c r="H3101" s="209" t="s">
        <v>1144</v>
      </c>
      <c r="I3101" s="241">
        <v>45751</v>
      </c>
      <c r="J3101" s="253">
        <v>0</v>
      </c>
      <c r="K3101" s="214">
        <v>-5331</v>
      </c>
      <c r="L3101" s="250">
        <f t="shared" si="48"/>
        <v>360149.69331818045</v>
      </c>
      <c r="M3101" s="270"/>
    </row>
    <row r="3102" spans="2:13" x14ac:dyDescent="0.25">
      <c r="B3102" s="46">
        <f>SUBTOTAL(103,$C$10:C3102)</f>
        <v>3093</v>
      </c>
      <c r="C3102" s="157" t="s">
        <v>683</v>
      </c>
      <c r="D3102" s="157" t="s">
        <v>608</v>
      </c>
      <c r="E3102" s="157"/>
      <c r="F3102" s="157"/>
      <c r="G3102" s="212" t="s">
        <v>1143</v>
      </c>
      <c r="H3102" s="209" t="s">
        <v>1144</v>
      </c>
      <c r="I3102" s="241">
        <v>45751</v>
      </c>
      <c r="J3102" s="253">
        <v>0</v>
      </c>
      <c r="K3102" s="214">
        <v>-7920</v>
      </c>
      <c r="L3102" s="250">
        <f t="shared" si="48"/>
        <v>352229.69331818045</v>
      </c>
      <c r="M3102" s="270"/>
    </row>
    <row r="3103" spans="2:13" x14ac:dyDescent="0.25">
      <c r="B3103" s="46">
        <f>SUBTOTAL(103,$C$10:C3103)</f>
        <v>3094</v>
      </c>
      <c r="C3103" s="157" t="s">
        <v>728</v>
      </c>
      <c r="D3103" s="157" t="s">
        <v>738</v>
      </c>
      <c r="E3103" s="157"/>
      <c r="F3103" s="157"/>
      <c r="G3103" s="204" t="s">
        <v>1043</v>
      </c>
      <c r="H3103" s="157" t="s">
        <v>1044</v>
      </c>
      <c r="I3103" s="241">
        <v>45758</v>
      </c>
      <c r="J3103" s="253">
        <v>0</v>
      </c>
      <c r="K3103" s="214">
        <v>-500</v>
      </c>
      <c r="L3103" s="250">
        <f t="shared" si="48"/>
        <v>351729.69331818045</v>
      </c>
      <c r="M3103" s="270"/>
    </row>
    <row r="3104" spans="2:13" x14ac:dyDescent="0.25">
      <c r="B3104" s="46">
        <f>SUBTOTAL(103,$C$10:C3104)</f>
        <v>3095</v>
      </c>
      <c r="C3104" s="157" t="s">
        <v>665</v>
      </c>
      <c r="D3104" s="157" t="s">
        <v>648</v>
      </c>
      <c r="E3104" s="157"/>
      <c r="F3104" s="157"/>
      <c r="G3104" s="212" t="s">
        <v>1045</v>
      </c>
      <c r="H3104" s="209" t="s">
        <v>1046</v>
      </c>
      <c r="I3104" s="241">
        <v>45751</v>
      </c>
      <c r="J3104" s="253">
        <v>0</v>
      </c>
      <c r="K3104" s="214">
        <v>-24500</v>
      </c>
      <c r="L3104" s="250">
        <f t="shared" si="48"/>
        <v>327229.69331818045</v>
      </c>
      <c r="M3104" s="270"/>
    </row>
    <row r="3105" spans="2:13" x14ac:dyDescent="0.25">
      <c r="B3105" s="46">
        <f>SUBTOTAL(103,$C$10:C3105)</f>
        <v>3096</v>
      </c>
      <c r="C3105" s="157" t="s">
        <v>1151</v>
      </c>
      <c r="D3105" s="157" t="s">
        <v>608</v>
      </c>
      <c r="E3105" s="157"/>
      <c r="F3105" s="157"/>
      <c r="G3105" s="212" t="s">
        <v>585</v>
      </c>
      <c r="H3105" s="209" t="s">
        <v>586</v>
      </c>
      <c r="I3105" s="241">
        <v>45751</v>
      </c>
      <c r="J3105" s="253">
        <v>0</v>
      </c>
      <c r="K3105" s="214">
        <v>-7350</v>
      </c>
      <c r="L3105" s="250">
        <f t="shared" si="48"/>
        <v>319879.69331818045</v>
      </c>
      <c r="M3105" s="270"/>
    </row>
    <row r="3106" spans="2:13" x14ac:dyDescent="0.25">
      <c r="B3106" s="46">
        <f>SUBTOTAL(103,$C$10:C3106)</f>
        <v>3097</v>
      </c>
      <c r="C3106" s="157" t="s">
        <v>1151</v>
      </c>
      <c r="D3106" s="157" t="s">
        <v>608</v>
      </c>
      <c r="E3106" s="157"/>
      <c r="F3106" s="157"/>
      <c r="G3106" s="212" t="s">
        <v>583</v>
      </c>
      <c r="H3106" s="209" t="s">
        <v>584</v>
      </c>
      <c r="I3106" s="241">
        <v>45751</v>
      </c>
      <c r="J3106" s="253">
        <v>0</v>
      </c>
      <c r="K3106" s="214">
        <v>-11550</v>
      </c>
      <c r="L3106" s="250">
        <f t="shared" si="48"/>
        <v>308329.69331818045</v>
      </c>
      <c r="M3106" s="270"/>
    </row>
    <row r="3107" spans="2:13" x14ac:dyDescent="0.25">
      <c r="B3107" s="46">
        <f>SUBTOTAL(103,$C$10:C3107)</f>
        <v>3098</v>
      </c>
      <c r="C3107" s="157" t="s">
        <v>694</v>
      </c>
      <c r="D3107" s="157" t="s">
        <v>608</v>
      </c>
      <c r="E3107" s="157"/>
      <c r="F3107" s="157"/>
      <c r="G3107" s="212" t="s">
        <v>1187</v>
      </c>
      <c r="H3107" s="209" t="s">
        <v>1188</v>
      </c>
      <c r="I3107" s="241">
        <v>45751</v>
      </c>
      <c r="J3107" s="253">
        <v>0</v>
      </c>
      <c r="K3107" s="214">
        <v>-19600</v>
      </c>
      <c r="L3107" s="250">
        <f t="shared" si="48"/>
        <v>288729.69331818045</v>
      </c>
      <c r="M3107" s="270"/>
    </row>
    <row r="3108" spans="2:13" x14ac:dyDescent="0.25">
      <c r="B3108" s="46">
        <f>SUBTOTAL(103,$C$10:C3108)</f>
        <v>3099</v>
      </c>
      <c r="C3108" s="157" t="s">
        <v>1342</v>
      </c>
      <c r="D3108" s="157" t="s">
        <v>607</v>
      </c>
      <c r="E3108" s="157"/>
      <c r="F3108" s="157"/>
      <c r="G3108" s="212" t="s">
        <v>579</v>
      </c>
      <c r="H3108" s="209" t="s">
        <v>622</v>
      </c>
      <c r="I3108" s="241">
        <v>45751</v>
      </c>
      <c r="J3108" s="253">
        <v>0</v>
      </c>
      <c r="K3108" s="214">
        <v>-14618.349999999999</v>
      </c>
      <c r="L3108" s="250">
        <f t="shared" si="48"/>
        <v>274111.34331818047</v>
      </c>
      <c r="M3108" s="270"/>
    </row>
    <row r="3109" spans="2:13" x14ac:dyDescent="0.25">
      <c r="B3109" s="46">
        <f>SUBTOTAL(103,$C$10:C3109)</f>
        <v>3100</v>
      </c>
      <c r="C3109" s="157" t="s">
        <v>605</v>
      </c>
      <c r="D3109" s="157" t="s">
        <v>607</v>
      </c>
      <c r="E3109" s="157"/>
      <c r="F3109" s="157"/>
      <c r="G3109" s="212" t="s">
        <v>1043</v>
      </c>
      <c r="H3109" s="209" t="s">
        <v>1044</v>
      </c>
      <c r="I3109" s="241">
        <v>45751</v>
      </c>
      <c r="J3109" s="253">
        <v>0</v>
      </c>
      <c r="K3109" s="214">
        <v>-3716.7614148320918</v>
      </c>
      <c r="L3109" s="250">
        <f t="shared" si="48"/>
        <v>270394.58190334839</v>
      </c>
      <c r="M3109" s="270"/>
    </row>
    <row r="3110" spans="2:13" x14ac:dyDescent="0.25">
      <c r="B3110" s="46">
        <f>SUBTOTAL(103,$C$10:C3110)</f>
        <v>3101</v>
      </c>
      <c r="C3110" s="157" t="s">
        <v>605</v>
      </c>
      <c r="D3110" s="157" t="s">
        <v>607</v>
      </c>
      <c r="E3110" s="157"/>
      <c r="F3110" s="157"/>
      <c r="G3110" s="212" t="s">
        <v>746</v>
      </c>
      <c r="H3110" s="209" t="s">
        <v>747</v>
      </c>
      <c r="I3110" s="241">
        <v>45751</v>
      </c>
      <c r="J3110" s="253">
        <v>0</v>
      </c>
      <c r="K3110" s="214">
        <v>-5095.6235851679066</v>
      </c>
      <c r="L3110" s="250">
        <f t="shared" si="48"/>
        <v>265298.95831818046</v>
      </c>
      <c r="M3110" s="270"/>
    </row>
    <row r="3111" spans="2:13" x14ac:dyDescent="0.25">
      <c r="B3111" s="46">
        <f>SUBTOTAL(103,$C$10:C3111)</f>
        <v>3102</v>
      </c>
      <c r="C3111" s="157" t="s">
        <v>1165</v>
      </c>
      <c r="D3111" s="157" t="s">
        <v>607</v>
      </c>
      <c r="E3111" s="157"/>
      <c r="F3111" s="157"/>
      <c r="G3111" s="212" t="s">
        <v>1460</v>
      </c>
      <c r="H3111" s="209" t="s">
        <v>1461</v>
      </c>
      <c r="I3111" s="241">
        <v>45751</v>
      </c>
      <c r="J3111" s="253">
        <v>0</v>
      </c>
      <c r="K3111" s="214">
        <v>-5000</v>
      </c>
      <c r="L3111" s="250">
        <f t="shared" si="48"/>
        <v>260298.95831818046</v>
      </c>
      <c r="M3111" s="270"/>
    </row>
    <row r="3112" spans="2:13" x14ac:dyDescent="0.25">
      <c r="B3112" s="46">
        <f>SUBTOTAL(103,$C$10:C3112)</f>
        <v>3103</v>
      </c>
      <c r="C3112" s="157" t="s">
        <v>1165</v>
      </c>
      <c r="D3112" s="157" t="s">
        <v>738</v>
      </c>
      <c r="E3112" s="157"/>
      <c r="F3112" s="157"/>
      <c r="G3112" s="212" t="s">
        <v>1043</v>
      </c>
      <c r="H3112" s="209" t="s">
        <v>1044</v>
      </c>
      <c r="I3112" s="241">
        <v>45751</v>
      </c>
      <c r="J3112" s="253">
        <v>0</v>
      </c>
      <c r="K3112" s="214">
        <v>-500</v>
      </c>
      <c r="L3112" s="250">
        <f t="shared" si="48"/>
        <v>259798.95831818046</v>
      </c>
      <c r="M3112" s="270"/>
    </row>
    <row r="3113" spans="2:13" x14ac:dyDescent="0.25">
      <c r="B3113" s="46">
        <f>SUBTOTAL(103,$C$10:C3113)</f>
        <v>3104</v>
      </c>
      <c r="C3113" s="157" t="s">
        <v>843</v>
      </c>
      <c r="D3113" s="157" t="s">
        <v>1465</v>
      </c>
      <c r="E3113" s="157"/>
      <c r="F3113" s="157"/>
      <c r="G3113" s="220"/>
      <c r="H3113" s="221"/>
      <c r="I3113" s="241">
        <v>45756</v>
      </c>
      <c r="J3113" s="253">
        <v>0</v>
      </c>
      <c r="K3113" s="214">
        <v>-650</v>
      </c>
      <c r="L3113" s="250">
        <f t="shared" si="48"/>
        <v>259148.95831818046</v>
      </c>
      <c r="M3113" s="270"/>
    </row>
    <row r="3114" spans="2:13" x14ac:dyDescent="0.25">
      <c r="B3114" s="46">
        <f>SUBTOTAL(103,$C$10:C3114)</f>
        <v>3105</v>
      </c>
      <c r="C3114" s="157" t="s">
        <v>724</v>
      </c>
      <c r="D3114" s="157" t="s">
        <v>1030</v>
      </c>
      <c r="E3114" s="157"/>
      <c r="F3114" s="157"/>
      <c r="G3114" s="204" t="s">
        <v>726</v>
      </c>
      <c r="H3114" s="157" t="s">
        <v>724</v>
      </c>
      <c r="I3114" s="241">
        <v>45757</v>
      </c>
      <c r="J3114" s="253">
        <v>400000</v>
      </c>
      <c r="K3114" s="214">
        <v>0</v>
      </c>
      <c r="L3114" s="250">
        <f t="shared" si="48"/>
        <v>659148.9583181804</v>
      </c>
      <c r="M3114" s="270"/>
    </row>
    <row r="3115" spans="2:13" x14ac:dyDescent="0.25">
      <c r="B3115" s="46">
        <f>SUBTOTAL(103,$C$10:C3115)</f>
        <v>3106</v>
      </c>
      <c r="C3115" s="157" t="s">
        <v>596</v>
      </c>
      <c r="D3115" s="157" t="s">
        <v>607</v>
      </c>
      <c r="E3115" s="157"/>
      <c r="F3115" s="157"/>
      <c r="G3115" s="204" t="s">
        <v>579</v>
      </c>
      <c r="H3115" s="157" t="s">
        <v>622</v>
      </c>
      <c r="I3115" s="241">
        <v>45758</v>
      </c>
      <c r="J3115" s="253">
        <v>0</v>
      </c>
      <c r="K3115" s="214">
        <v>-6791.2899999999981</v>
      </c>
      <c r="L3115" s="250">
        <f t="shared" si="48"/>
        <v>652357.66831818037</v>
      </c>
      <c r="M3115" s="270"/>
    </row>
    <row r="3116" spans="2:13" x14ac:dyDescent="0.25">
      <c r="B3116" s="46">
        <f>SUBTOTAL(103,$C$10:C3116)</f>
        <v>3107</v>
      </c>
      <c r="C3116" s="157" t="s">
        <v>1266</v>
      </c>
      <c r="D3116" s="157" t="s">
        <v>738</v>
      </c>
      <c r="E3116" s="157"/>
      <c r="F3116" s="157"/>
      <c r="G3116" s="204" t="s">
        <v>1043</v>
      </c>
      <c r="H3116" s="157" t="s">
        <v>1044</v>
      </c>
      <c r="I3116" s="241">
        <v>45758</v>
      </c>
      <c r="J3116" s="253">
        <v>0</v>
      </c>
      <c r="K3116" s="214">
        <v>-1000</v>
      </c>
      <c r="L3116" s="250">
        <f t="shared" si="48"/>
        <v>651357.66831818037</v>
      </c>
      <c r="M3116" s="270"/>
    </row>
    <row r="3117" spans="2:13" x14ac:dyDescent="0.25">
      <c r="B3117" s="46">
        <f>SUBTOTAL(103,$C$10:C3117)</f>
        <v>3108</v>
      </c>
      <c r="C3117" s="157" t="s">
        <v>843</v>
      </c>
      <c r="D3117" s="157" t="s">
        <v>1464</v>
      </c>
      <c r="E3117" s="157"/>
      <c r="F3117" s="157"/>
      <c r="G3117" s="204" t="s">
        <v>1135</v>
      </c>
      <c r="H3117" s="157" t="s">
        <v>1134</v>
      </c>
      <c r="I3117" s="241">
        <v>45758</v>
      </c>
      <c r="J3117" s="253">
        <v>0</v>
      </c>
      <c r="K3117" s="214">
        <v>-26300</v>
      </c>
      <c r="L3117" s="250">
        <f t="shared" si="48"/>
        <v>625057.66831818037</v>
      </c>
      <c r="M3117" s="270"/>
    </row>
    <row r="3118" spans="2:13" x14ac:dyDescent="0.25">
      <c r="B3118" s="46">
        <f>SUBTOTAL(103,$C$10:C3118)</f>
        <v>3109</v>
      </c>
      <c r="C3118" s="157" t="s">
        <v>736</v>
      </c>
      <c r="D3118" s="157" t="s">
        <v>738</v>
      </c>
      <c r="E3118" s="157"/>
      <c r="F3118" s="157"/>
      <c r="G3118" s="204" t="s">
        <v>619</v>
      </c>
      <c r="H3118" s="157" t="s">
        <v>621</v>
      </c>
      <c r="I3118" s="241">
        <v>45758</v>
      </c>
      <c r="J3118" s="253">
        <v>0</v>
      </c>
      <c r="K3118" s="214">
        <v>-1000</v>
      </c>
      <c r="L3118" s="250">
        <f t="shared" si="48"/>
        <v>624057.66831818037</v>
      </c>
      <c r="M3118" s="270"/>
    </row>
    <row r="3119" spans="2:13" x14ac:dyDescent="0.25">
      <c r="B3119" s="46">
        <f>SUBTOTAL(103,$C$10:C3119)</f>
        <v>3110</v>
      </c>
      <c r="C3119" s="157" t="s">
        <v>625</v>
      </c>
      <c r="D3119" s="157" t="s">
        <v>608</v>
      </c>
      <c r="E3119" s="157"/>
      <c r="F3119" s="157"/>
      <c r="G3119" s="204" t="s">
        <v>641</v>
      </c>
      <c r="H3119" s="157" t="s">
        <v>642</v>
      </c>
      <c r="I3119" s="241">
        <v>45758</v>
      </c>
      <c r="J3119" s="253">
        <v>0</v>
      </c>
      <c r="K3119" s="214">
        <v>-3800</v>
      </c>
      <c r="L3119" s="250">
        <f t="shared" si="48"/>
        <v>620257.66831818037</v>
      </c>
      <c r="M3119" s="270"/>
    </row>
    <row r="3120" spans="2:13" x14ac:dyDescent="0.25">
      <c r="B3120" s="46">
        <f>SUBTOTAL(103,$C$10:C3120)</f>
        <v>3111</v>
      </c>
      <c r="C3120" s="157" t="s">
        <v>1441</v>
      </c>
      <c r="D3120" s="157" t="s">
        <v>738</v>
      </c>
      <c r="E3120" s="157"/>
      <c r="F3120" s="157"/>
      <c r="G3120" s="204" t="s">
        <v>1043</v>
      </c>
      <c r="H3120" s="157" t="s">
        <v>1044</v>
      </c>
      <c r="I3120" s="241">
        <v>45758</v>
      </c>
      <c r="J3120" s="253">
        <v>0</v>
      </c>
      <c r="K3120" s="214">
        <v>-1100</v>
      </c>
      <c r="L3120" s="250">
        <f t="shared" si="48"/>
        <v>619157.66831818037</v>
      </c>
      <c r="M3120" s="270"/>
    </row>
    <row r="3121" spans="2:13" x14ac:dyDescent="0.25">
      <c r="B3121" s="46">
        <f>SUBTOTAL(103,$C$10:C3121)</f>
        <v>3112</v>
      </c>
      <c r="C3121" s="157" t="s">
        <v>1423</v>
      </c>
      <c r="D3121" s="157" t="s">
        <v>608</v>
      </c>
      <c r="E3121" s="157"/>
      <c r="F3121" s="157"/>
      <c r="G3121" s="204" t="s">
        <v>1045</v>
      </c>
      <c r="H3121" s="157" t="s">
        <v>1046</v>
      </c>
      <c r="I3121" s="241">
        <v>45758</v>
      </c>
      <c r="J3121" s="253">
        <v>0</v>
      </c>
      <c r="K3121" s="214">
        <v>-10700</v>
      </c>
      <c r="L3121" s="250">
        <f t="shared" si="48"/>
        <v>608457.66831818037</v>
      </c>
      <c r="M3121" s="270"/>
    </row>
    <row r="3122" spans="2:13" x14ac:dyDescent="0.25">
      <c r="B3122" s="46">
        <f>SUBTOTAL(103,$C$10:C3122)</f>
        <v>3113</v>
      </c>
      <c r="C3122" s="157" t="s">
        <v>1423</v>
      </c>
      <c r="D3122" s="157" t="s">
        <v>918</v>
      </c>
      <c r="E3122" s="157"/>
      <c r="F3122" s="157"/>
      <c r="G3122" s="204" t="s">
        <v>1045</v>
      </c>
      <c r="H3122" s="157" t="s">
        <v>1046</v>
      </c>
      <c r="I3122" s="241">
        <v>45758</v>
      </c>
      <c r="J3122" s="253">
        <v>0</v>
      </c>
      <c r="K3122" s="214">
        <v>-5985</v>
      </c>
      <c r="L3122" s="250">
        <f t="shared" si="48"/>
        <v>602472.66831818037</v>
      </c>
      <c r="M3122" s="270"/>
    </row>
    <row r="3123" spans="2:13" x14ac:dyDescent="0.25">
      <c r="B3123" s="46">
        <f>SUBTOTAL(103,$C$10:C3123)</f>
        <v>3114</v>
      </c>
      <c r="C3123" s="157" t="s">
        <v>598</v>
      </c>
      <c r="D3123" s="157" t="s">
        <v>607</v>
      </c>
      <c r="E3123" s="157"/>
      <c r="F3123" s="157"/>
      <c r="G3123" s="204" t="s">
        <v>1432</v>
      </c>
      <c r="H3123" s="157" t="s">
        <v>1431</v>
      </c>
      <c r="I3123" s="241">
        <v>45758</v>
      </c>
      <c r="J3123" s="253">
        <v>0</v>
      </c>
      <c r="K3123" s="214">
        <v>-15000</v>
      </c>
      <c r="L3123" s="250">
        <f t="shared" si="48"/>
        <v>587472.66831818037</v>
      </c>
      <c r="M3123" s="270"/>
    </row>
    <row r="3124" spans="2:13" x14ac:dyDescent="0.25">
      <c r="B3124" s="46">
        <f>SUBTOTAL(103,$C$10:C3124)</f>
        <v>3115</v>
      </c>
      <c r="C3124" s="157" t="s">
        <v>598</v>
      </c>
      <c r="D3124" s="157" t="s">
        <v>607</v>
      </c>
      <c r="E3124" s="157"/>
      <c r="F3124" s="157"/>
      <c r="G3124" s="204" t="s">
        <v>726</v>
      </c>
      <c r="H3124" s="157" t="s">
        <v>724</v>
      </c>
      <c r="I3124" s="241">
        <v>45758</v>
      </c>
      <c r="J3124" s="253">
        <v>0</v>
      </c>
      <c r="K3124" s="214">
        <v>-3777.5718345288024</v>
      </c>
      <c r="L3124" s="250">
        <f t="shared" si="48"/>
        <v>583695.09648365155</v>
      </c>
      <c r="M3124" s="270"/>
    </row>
    <row r="3125" spans="2:13" x14ac:dyDescent="0.25">
      <c r="B3125" s="46">
        <f>SUBTOTAL(103,$C$10:C3125)</f>
        <v>3116</v>
      </c>
      <c r="C3125" s="157" t="s">
        <v>598</v>
      </c>
      <c r="D3125" s="157" t="s">
        <v>607</v>
      </c>
      <c r="E3125" s="157"/>
      <c r="F3125" s="157"/>
      <c r="G3125" s="204"/>
      <c r="H3125" s="157" t="s">
        <v>439</v>
      </c>
      <c r="I3125" s="241">
        <v>45758</v>
      </c>
      <c r="J3125" s="253">
        <v>0</v>
      </c>
      <c r="K3125" s="214">
        <v>-1702.1839966334585</v>
      </c>
      <c r="L3125" s="250">
        <f t="shared" si="48"/>
        <v>581992.91248701804</v>
      </c>
      <c r="M3125" s="270"/>
    </row>
    <row r="3126" spans="2:13" x14ac:dyDescent="0.25">
      <c r="B3126" s="46">
        <f>SUBTOTAL(103,$C$10:C3126)</f>
        <v>3117</v>
      </c>
      <c r="C3126" s="157" t="s">
        <v>598</v>
      </c>
      <c r="D3126" s="157" t="s">
        <v>607</v>
      </c>
      <c r="E3126" s="157"/>
      <c r="F3126" s="157"/>
      <c r="G3126" s="204" t="s">
        <v>1043</v>
      </c>
      <c r="H3126" s="157" t="s">
        <v>1044</v>
      </c>
      <c r="I3126" s="241">
        <v>45758</v>
      </c>
      <c r="J3126" s="253">
        <v>0</v>
      </c>
      <c r="K3126" s="214">
        <v>-2120.1647335845632</v>
      </c>
      <c r="L3126" s="250">
        <f t="shared" si="48"/>
        <v>579872.74775343342</v>
      </c>
      <c r="M3126" s="270"/>
    </row>
    <row r="3127" spans="2:13" x14ac:dyDescent="0.25">
      <c r="B3127" s="46">
        <f>SUBTOTAL(103,$C$10:C3127)</f>
        <v>3118</v>
      </c>
      <c r="C3127" s="157" t="s">
        <v>598</v>
      </c>
      <c r="D3127" s="157" t="s">
        <v>607</v>
      </c>
      <c r="E3127" s="157"/>
      <c r="F3127" s="157"/>
      <c r="G3127" s="204" t="s">
        <v>1432</v>
      </c>
      <c r="H3127" s="157" t="s">
        <v>1431</v>
      </c>
      <c r="I3127" s="241">
        <v>45758</v>
      </c>
      <c r="J3127" s="253">
        <v>0</v>
      </c>
      <c r="K3127" s="214">
        <v>-2400.0794352531761</v>
      </c>
      <c r="L3127" s="250">
        <f t="shared" si="48"/>
        <v>577472.66831818025</v>
      </c>
      <c r="M3127" s="270"/>
    </row>
    <row r="3128" spans="2:13" x14ac:dyDescent="0.25">
      <c r="B3128" s="46">
        <f>SUBTOTAL(103,$C$10:C3128)</f>
        <v>3119</v>
      </c>
      <c r="C3128" s="157" t="s">
        <v>598</v>
      </c>
      <c r="D3128" s="157" t="s">
        <v>738</v>
      </c>
      <c r="E3128" s="157"/>
      <c r="F3128" s="157"/>
      <c r="G3128" s="204" t="s">
        <v>1043</v>
      </c>
      <c r="H3128" s="157" t="s">
        <v>1044</v>
      </c>
      <c r="I3128" s="241">
        <v>45758</v>
      </c>
      <c r="J3128" s="253">
        <v>0</v>
      </c>
      <c r="K3128" s="214">
        <v>-1000</v>
      </c>
      <c r="L3128" s="250">
        <f t="shared" si="48"/>
        <v>576472.66831818025</v>
      </c>
      <c r="M3128" s="270"/>
    </row>
    <row r="3129" spans="2:13" x14ac:dyDescent="0.25">
      <c r="B3129" s="46">
        <f>SUBTOTAL(103,$C$10:C3129)</f>
        <v>3120</v>
      </c>
      <c r="C3129" s="157" t="s">
        <v>598</v>
      </c>
      <c r="D3129" s="157" t="s">
        <v>608</v>
      </c>
      <c r="E3129" s="157"/>
      <c r="F3129" s="157"/>
      <c r="G3129" s="204" t="s">
        <v>1135</v>
      </c>
      <c r="H3129" s="157" t="s">
        <v>1134</v>
      </c>
      <c r="I3129" s="241">
        <v>45758</v>
      </c>
      <c r="J3129" s="253">
        <v>0</v>
      </c>
      <c r="K3129" s="214">
        <v>-8400</v>
      </c>
      <c r="L3129" s="250">
        <f t="shared" si="48"/>
        <v>568072.66831818025</v>
      </c>
      <c r="M3129" s="270"/>
    </row>
    <row r="3130" spans="2:13" x14ac:dyDescent="0.25">
      <c r="B3130" s="46">
        <f>SUBTOTAL(103,$C$10:C3130)</f>
        <v>3121</v>
      </c>
      <c r="C3130" s="157" t="s">
        <v>600</v>
      </c>
      <c r="D3130" s="157" t="s">
        <v>608</v>
      </c>
      <c r="E3130" s="157"/>
      <c r="F3130" s="157"/>
      <c r="G3130" s="204" t="s">
        <v>1143</v>
      </c>
      <c r="H3130" s="157" t="s">
        <v>1144</v>
      </c>
      <c r="I3130" s="241">
        <v>45758</v>
      </c>
      <c r="J3130" s="253">
        <v>0</v>
      </c>
      <c r="K3130" s="214">
        <v>-10500</v>
      </c>
      <c r="L3130" s="250">
        <f t="shared" si="48"/>
        <v>557572.66831818025</v>
      </c>
      <c r="M3130" s="270"/>
    </row>
    <row r="3131" spans="2:13" x14ac:dyDescent="0.25">
      <c r="B3131" s="46">
        <f>SUBTOTAL(103,$C$10:C3131)</f>
        <v>3122</v>
      </c>
      <c r="C3131" s="157" t="s">
        <v>682</v>
      </c>
      <c r="D3131" s="157" t="s">
        <v>608</v>
      </c>
      <c r="E3131" s="157"/>
      <c r="F3131" s="157"/>
      <c r="G3131" s="204" t="s">
        <v>1045</v>
      </c>
      <c r="H3131" s="157" t="s">
        <v>1046</v>
      </c>
      <c r="I3131" s="241">
        <v>45758</v>
      </c>
      <c r="J3131" s="253">
        <v>0</v>
      </c>
      <c r="K3131" s="214">
        <v>-2100</v>
      </c>
      <c r="L3131" s="250">
        <f t="shared" si="48"/>
        <v>555472.66831818025</v>
      </c>
      <c r="M3131" s="270"/>
    </row>
    <row r="3132" spans="2:13" x14ac:dyDescent="0.25">
      <c r="B3132" s="46">
        <f>SUBTOTAL(103,$C$10:C3132)</f>
        <v>3123</v>
      </c>
      <c r="C3132" s="157" t="s">
        <v>682</v>
      </c>
      <c r="D3132" s="157" t="s">
        <v>918</v>
      </c>
      <c r="E3132" s="157"/>
      <c r="F3132" s="157"/>
      <c r="G3132" s="204" t="s">
        <v>1045</v>
      </c>
      <c r="H3132" s="157" t="s">
        <v>1046</v>
      </c>
      <c r="I3132" s="241">
        <v>45758</v>
      </c>
      <c r="J3132" s="253">
        <v>0</v>
      </c>
      <c r="K3132" s="214">
        <v>-1657</v>
      </c>
      <c r="L3132" s="250">
        <f t="shared" si="48"/>
        <v>553815.66831818025</v>
      </c>
      <c r="M3132" s="270"/>
    </row>
    <row r="3133" spans="2:13" x14ac:dyDescent="0.25">
      <c r="B3133" s="46">
        <f>SUBTOTAL(103,$C$10:C3133)</f>
        <v>3124</v>
      </c>
      <c r="C3133" s="157" t="s">
        <v>601</v>
      </c>
      <c r="D3133" s="157" t="s">
        <v>648</v>
      </c>
      <c r="E3133" s="157"/>
      <c r="F3133" s="157"/>
      <c r="G3133" s="204" t="s">
        <v>1143</v>
      </c>
      <c r="H3133" s="157" t="s">
        <v>1144</v>
      </c>
      <c r="I3133" s="241">
        <v>45758</v>
      </c>
      <c r="J3133" s="253">
        <v>0</v>
      </c>
      <c r="K3133" s="214">
        <v>-5100</v>
      </c>
      <c r="L3133" s="250">
        <f t="shared" si="48"/>
        <v>548715.66831818025</v>
      </c>
      <c r="M3133" s="270"/>
    </row>
    <row r="3134" spans="2:13" x14ac:dyDescent="0.25">
      <c r="B3134" s="46">
        <f>SUBTOTAL(103,$C$10:C3134)</f>
        <v>3125</v>
      </c>
      <c r="C3134" s="157" t="s">
        <v>728</v>
      </c>
      <c r="D3134" s="157" t="s">
        <v>738</v>
      </c>
      <c r="E3134" s="157"/>
      <c r="F3134" s="157"/>
      <c r="G3134" s="204" t="s">
        <v>1043</v>
      </c>
      <c r="H3134" s="157" t="s">
        <v>1044</v>
      </c>
      <c r="I3134" s="241">
        <v>45758</v>
      </c>
      <c r="J3134" s="253">
        <v>0</v>
      </c>
      <c r="K3134" s="214">
        <v>-500</v>
      </c>
      <c r="L3134" s="250">
        <f t="shared" si="48"/>
        <v>548215.66831818025</v>
      </c>
      <c r="M3134" s="270"/>
    </row>
    <row r="3135" spans="2:13" x14ac:dyDescent="0.25">
      <c r="B3135" s="46">
        <f>SUBTOTAL(103,$C$10:C3135)</f>
        <v>3126</v>
      </c>
      <c r="C3135" s="157" t="s">
        <v>683</v>
      </c>
      <c r="D3135" s="157" t="s">
        <v>608</v>
      </c>
      <c r="E3135" s="157"/>
      <c r="F3135" s="157"/>
      <c r="G3135" s="204" t="s">
        <v>1143</v>
      </c>
      <c r="H3135" s="157" t="s">
        <v>1144</v>
      </c>
      <c r="I3135" s="241">
        <v>45758</v>
      </c>
      <c r="J3135" s="253">
        <v>0</v>
      </c>
      <c r="K3135" s="214">
        <v>-4200</v>
      </c>
      <c r="L3135" s="250">
        <f t="shared" si="48"/>
        <v>544015.66831818025</v>
      </c>
      <c r="M3135" s="270"/>
    </row>
    <row r="3136" spans="2:13" x14ac:dyDescent="0.25">
      <c r="B3136" s="46">
        <f>SUBTOTAL(103,$C$10:C3136)</f>
        <v>3127</v>
      </c>
      <c r="C3136" s="157" t="s">
        <v>665</v>
      </c>
      <c r="D3136" s="157" t="s">
        <v>648</v>
      </c>
      <c r="E3136" s="157"/>
      <c r="F3136" s="157"/>
      <c r="G3136" s="204" t="s">
        <v>1045</v>
      </c>
      <c r="H3136" s="157" t="s">
        <v>1046</v>
      </c>
      <c r="I3136" s="241">
        <v>45758</v>
      </c>
      <c r="J3136" s="253">
        <v>0</v>
      </c>
      <c r="K3136" s="214">
        <v>-23300</v>
      </c>
      <c r="L3136" s="250">
        <f t="shared" si="48"/>
        <v>520715.66831818025</v>
      </c>
      <c r="M3136" s="270"/>
    </row>
    <row r="3137" spans="2:13" x14ac:dyDescent="0.25">
      <c r="B3137" s="46">
        <f>SUBTOTAL(103,$C$10:C3137)</f>
        <v>3128</v>
      </c>
      <c r="C3137" s="157" t="s">
        <v>665</v>
      </c>
      <c r="D3137" s="157" t="s">
        <v>918</v>
      </c>
      <c r="E3137" s="157"/>
      <c r="F3137" s="157"/>
      <c r="G3137" s="204" t="s">
        <v>1045</v>
      </c>
      <c r="H3137" s="157" t="s">
        <v>1046</v>
      </c>
      <c r="I3137" s="241">
        <v>45758</v>
      </c>
      <c r="J3137" s="253">
        <v>0</v>
      </c>
      <c r="K3137" s="214">
        <v>-12859</v>
      </c>
      <c r="L3137" s="250">
        <f t="shared" si="48"/>
        <v>507856.66831818025</v>
      </c>
      <c r="M3137" s="270"/>
    </row>
    <row r="3138" spans="2:13" x14ac:dyDescent="0.25">
      <c r="B3138" s="46">
        <f>SUBTOTAL(103,$C$10:C3138)</f>
        <v>3129</v>
      </c>
      <c r="C3138" s="157" t="s">
        <v>1151</v>
      </c>
      <c r="D3138" s="157" t="s">
        <v>608</v>
      </c>
      <c r="E3138" s="157"/>
      <c r="F3138" s="157"/>
      <c r="G3138" s="204" t="s">
        <v>585</v>
      </c>
      <c r="H3138" s="157" t="s">
        <v>586</v>
      </c>
      <c r="I3138" s="241">
        <v>45758</v>
      </c>
      <c r="J3138" s="253">
        <v>0</v>
      </c>
      <c r="K3138" s="214">
        <v>-6900</v>
      </c>
      <c r="L3138" s="250">
        <f t="shared" si="48"/>
        <v>500956.66831818025</v>
      </c>
      <c r="M3138" s="270"/>
    </row>
    <row r="3139" spans="2:13" x14ac:dyDescent="0.25">
      <c r="B3139" s="46">
        <f>SUBTOTAL(103,$C$10:C3139)</f>
        <v>3130</v>
      </c>
      <c r="C3139" s="157" t="s">
        <v>1151</v>
      </c>
      <c r="D3139" s="157" t="s">
        <v>608</v>
      </c>
      <c r="E3139" s="157"/>
      <c r="F3139" s="157"/>
      <c r="G3139" s="204" t="s">
        <v>583</v>
      </c>
      <c r="H3139" s="157" t="s">
        <v>584</v>
      </c>
      <c r="I3139" s="241">
        <v>45758</v>
      </c>
      <c r="J3139" s="253">
        <v>0</v>
      </c>
      <c r="K3139" s="214">
        <v>-3600</v>
      </c>
      <c r="L3139" s="250">
        <f t="shared" si="48"/>
        <v>497356.66831818025</v>
      </c>
      <c r="M3139" s="270"/>
    </row>
    <row r="3140" spans="2:13" x14ac:dyDescent="0.25">
      <c r="B3140" s="46">
        <f>SUBTOTAL(103,$C$10:C3140)</f>
        <v>3131</v>
      </c>
      <c r="C3140" s="157" t="s">
        <v>694</v>
      </c>
      <c r="D3140" s="157" t="s">
        <v>608</v>
      </c>
      <c r="E3140" s="157"/>
      <c r="F3140" s="157"/>
      <c r="G3140" s="204" t="s">
        <v>1187</v>
      </c>
      <c r="H3140" s="157" t="s">
        <v>1188</v>
      </c>
      <c r="I3140" s="241">
        <v>45758</v>
      </c>
      <c r="J3140" s="253">
        <v>0</v>
      </c>
      <c r="K3140" s="214">
        <v>-9700</v>
      </c>
      <c r="L3140" s="250">
        <f t="shared" si="48"/>
        <v>487656.66831818025</v>
      </c>
      <c r="M3140" s="270"/>
    </row>
    <row r="3141" spans="2:13" x14ac:dyDescent="0.25">
      <c r="B3141" s="46">
        <f>SUBTOTAL(103,$C$10:C3141)</f>
        <v>3132</v>
      </c>
      <c r="C3141" s="157" t="s">
        <v>1342</v>
      </c>
      <c r="D3141" s="157" t="s">
        <v>607</v>
      </c>
      <c r="E3141" s="157"/>
      <c r="F3141" s="157"/>
      <c r="G3141" s="204" t="s">
        <v>579</v>
      </c>
      <c r="H3141" s="157" t="s">
        <v>622</v>
      </c>
      <c r="I3141" s="241">
        <v>45758</v>
      </c>
      <c r="J3141" s="253">
        <v>0</v>
      </c>
      <c r="K3141" s="214">
        <v>-5500</v>
      </c>
      <c r="L3141" s="250">
        <f t="shared" si="48"/>
        <v>482156.66831818025</v>
      </c>
      <c r="M3141" s="270"/>
    </row>
    <row r="3142" spans="2:13" ht="13.5" customHeight="1" x14ac:dyDescent="0.25">
      <c r="B3142" s="46">
        <f>SUBTOTAL(103,$C$10:C3142)</f>
        <v>3133</v>
      </c>
      <c r="C3142" s="157" t="s">
        <v>1165</v>
      </c>
      <c r="D3142" s="157" t="s">
        <v>738</v>
      </c>
      <c r="E3142" s="157"/>
      <c r="F3142" s="157"/>
      <c r="G3142" s="204" t="s">
        <v>1043</v>
      </c>
      <c r="H3142" s="157" t="s">
        <v>1044</v>
      </c>
      <c r="I3142" s="241">
        <v>45758</v>
      </c>
      <c r="J3142" s="253">
        <v>0</v>
      </c>
      <c r="K3142" s="214">
        <v>-500</v>
      </c>
      <c r="L3142" s="250">
        <f t="shared" si="48"/>
        <v>481656.66831818025</v>
      </c>
      <c r="M3142" s="270"/>
    </row>
    <row r="3143" spans="2:13" x14ac:dyDescent="0.25">
      <c r="B3143" s="46">
        <f>SUBTOTAL(103,$C$10:C3143)</f>
        <v>3134</v>
      </c>
      <c r="C3143" s="157" t="s">
        <v>694</v>
      </c>
      <c r="D3143" s="157" t="s">
        <v>607</v>
      </c>
      <c r="E3143" s="157"/>
      <c r="F3143" s="157"/>
      <c r="G3143" s="212" t="s">
        <v>1460</v>
      </c>
      <c r="H3143" s="158" t="s">
        <v>1461</v>
      </c>
      <c r="I3143" s="241">
        <v>45761</v>
      </c>
      <c r="J3143" s="253">
        <v>0</v>
      </c>
      <c r="K3143" s="214">
        <v>-21000</v>
      </c>
      <c r="L3143" s="250">
        <f t="shared" si="48"/>
        <v>460656.66831818025</v>
      </c>
      <c r="M3143" s="270"/>
    </row>
    <row r="3144" spans="2:13" x14ac:dyDescent="0.25">
      <c r="B3144" s="46">
        <f>SUBTOTAL(103,$C$10:C3144)</f>
        <v>3135</v>
      </c>
      <c r="C3144" s="157" t="s">
        <v>1431</v>
      </c>
      <c r="D3144" s="157" t="s">
        <v>766</v>
      </c>
      <c r="E3144" s="157"/>
      <c r="F3144" s="157"/>
      <c r="G3144" s="290" t="s">
        <v>1432</v>
      </c>
      <c r="H3144" s="272" t="s">
        <v>1431</v>
      </c>
      <c r="I3144" s="241">
        <v>45761</v>
      </c>
      <c r="J3144" s="253">
        <v>500000</v>
      </c>
      <c r="K3144" s="214">
        <v>0</v>
      </c>
      <c r="L3144" s="250">
        <f t="shared" ref="L3144" si="49">J3144+L3143+K3144</f>
        <v>960656.66831818025</v>
      </c>
      <c r="M3144" s="270"/>
    </row>
    <row r="3145" spans="2:13" x14ac:dyDescent="0.25">
      <c r="B3145" s="46">
        <f>SUBTOTAL(103,$C$10:C3145)</f>
        <v>3136</v>
      </c>
      <c r="C3145" s="157" t="s">
        <v>1269</v>
      </c>
      <c r="D3145" s="157" t="s">
        <v>712</v>
      </c>
      <c r="E3145" s="157"/>
      <c r="F3145" s="157"/>
      <c r="G3145" s="204" t="s">
        <v>1432</v>
      </c>
      <c r="H3145" s="157" t="s">
        <v>1431</v>
      </c>
      <c r="I3145" s="241">
        <v>45761</v>
      </c>
      <c r="J3145" s="253">
        <v>0</v>
      </c>
      <c r="K3145" s="214">
        <v>-30000</v>
      </c>
      <c r="L3145" s="250">
        <f t="shared" ref="L3145" si="50">J3145+L3144+K3145</f>
        <v>930656.66831818025</v>
      </c>
      <c r="M3145" s="270"/>
    </row>
    <row r="3146" spans="2:13" ht="15.75" thickBot="1" x14ac:dyDescent="0.3">
      <c r="B3146" s="46"/>
      <c r="C3146" s="106"/>
      <c r="D3146" s="106"/>
      <c r="E3146" s="106"/>
      <c r="F3146" s="106"/>
      <c r="G3146" s="205"/>
      <c r="H3146" s="210"/>
      <c r="I3146" s="246"/>
      <c r="J3146" s="251"/>
      <c r="K3146" s="107"/>
      <c r="L3146" s="257"/>
      <c r="M3146" s="264"/>
    </row>
    <row r="3147" spans="2:13" s="10" customFormat="1" ht="15.75" thickBot="1" x14ac:dyDescent="0.3">
      <c r="B3147" s="275"/>
      <c r="C3147" s="276"/>
      <c r="D3147" s="276"/>
      <c r="E3147" s="276"/>
      <c r="F3147" s="276"/>
      <c r="G3147" s="276"/>
      <c r="H3147" s="276"/>
      <c r="I3147" s="277"/>
      <c r="J3147" s="273">
        <f>SUBTOTAL(9,J10:J3146)</f>
        <v>65023337.549999997</v>
      </c>
      <c r="K3147" s="273">
        <f>SUBTOTAL(9,K10:K3146)</f>
        <v>-64092680.881681852</v>
      </c>
      <c r="L3147" s="274">
        <f>J3147+K3147</f>
        <v>930656.66831814498</v>
      </c>
      <c r="M3147" s="85"/>
    </row>
    <row r="3149" spans="2:13" x14ac:dyDescent="0.25">
      <c r="J3149" s="1"/>
      <c r="L3149" s="1"/>
    </row>
  </sheetData>
  <mergeCells count="16361">
    <mergeCell ref="Z844:Z848"/>
    <mergeCell ref="AA844:AA848"/>
    <mergeCell ref="AB844:AB848"/>
    <mergeCell ref="AC844:AC848"/>
    <mergeCell ref="AD844:AD848"/>
    <mergeCell ref="AE844:AE848"/>
    <mergeCell ref="T844:T848"/>
    <mergeCell ref="U844:U848"/>
    <mergeCell ref="V844:V848"/>
    <mergeCell ref="W844:W848"/>
    <mergeCell ref="X844:X848"/>
    <mergeCell ref="Y844:Y848"/>
    <mergeCell ref="N844:N848"/>
    <mergeCell ref="O844:O848"/>
    <mergeCell ref="P844:P848"/>
    <mergeCell ref="Q844:Q848"/>
    <mergeCell ref="R844:R848"/>
    <mergeCell ref="S844:S848"/>
    <mergeCell ref="BJ844:BJ848"/>
    <mergeCell ref="BK844:BK848"/>
    <mergeCell ref="BL844:BL848"/>
    <mergeCell ref="BM844:BM848"/>
    <mergeCell ref="BN844:BN848"/>
    <mergeCell ref="BO844:BO848"/>
    <mergeCell ref="BD844:BD848"/>
    <mergeCell ref="BE844:BE848"/>
    <mergeCell ref="BF844:BF848"/>
    <mergeCell ref="BG844:BG848"/>
    <mergeCell ref="BH844:BH848"/>
    <mergeCell ref="BI844:BI848"/>
    <mergeCell ref="AX844:AX848"/>
    <mergeCell ref="AY844:AY848"/>
    <mergeCell ref="AZ844:AZ848"/>
    <mergeCell ref="BA844:BA848"/>
    <mergeCell ref="BB844:BB848"/>
    <mergeCell ref="BC844:BC848"/>
    <mergeCell ref="AR844:AR848"/>
    <mergeCell ref="AS844:AS848"/>
    <mergeCell ref="AT844:AT848"/>
    <mergeCell ref="AU844:AU848"/>
    <mergeCell ref="AV844:AV848"/>
    <mergeCell ref="AW844:AW848"/>
    <mergeCell ref="AL844:AL848"/>
    <mergeCell ref="AM844:AM848"/>
    <mergeCell ref="AN844:AN848"/>
    <mergeCell ref="AO844:AO848"/>
    <mergeCell ref="AP844:AP848"/>
    <mergeCell ref="AQ844:AQ848"/>
    <mergeCell ref="AF844:AF848"/>
    <mergeCell ref="AG844:AG848"/>
    <mergeCell ref="AH844:AH848"/>
    <mergeCell ref="AI844:AI848"/>
    <mergeCell ref="AJ844:AJ848"/>
    <mergeCell ref="AK844:AK848"/>
    <mergeCell ref="CT844:CT848"/>
    <mergeCell ref="CU844:CU848"/>
    <mergeCell ref="CV844:CV848"/>
    <mergeCell ref="CW844:CW848"/>
    <mergeCell ref="CX844:CX848"/>
    <mergeCell ref="CY844:CY848"/>
    <mergeCell ref="CN844:CN848"/>
    <mergeCell ref="CO844:CO848"/>
    <mergeCell ref="CP844:CP848"/>
    <mergeCell ref="CQ844:CQ848"/>
    <mergeCell ref="CR844:CR848"/>
    <mergeCell ref="CS844:CS848"/>
    <mergeCell ref="CH844:CH848"/>
    <mergeCell ref="CI844:CI848"/>
    <mergeCell ref="CJ844:CJ848"/>
    <mergeCell ref="CK844:CK848"/>
    <mergeCell ref="CL844:CL848"/>
    <mergeCell ref="CM844:CM848"/>
    <mergeCell ref="CB844:CB848"/>
    <mergeCell ref="CC844:CC848"/>
    <mergeCell ref="CD844:CD848"/>
    <mergeCell ref="CE844:CE848"/>
    <mergeCell ref="CF844:CF848"/>
    <mergeCell ref="CG844:CG848"/>
    <mergeCell ref="BV844:BV848"/>
    <mergeCell ref="BW844:BW848"/>
    <mergeCell ref="BX844:BX848"/>
    <mergeCell ref="BY844:BY848"/>
    <mergeCell ref="BZ844:BZ848"/>
    <mergeCell ref="CA844:CA848"/>
    <mergeCell ref="BP844:BP848"/>
    <mergeCell ref="BQ844:BQ848"/>
    <mergeCell ref="BR844:BR848"/>
    <mergeCell ref="BS844:BS848"/>
    <mergeCell ref="BT844:BT848"/>
    <mergeCell ref="BU844:BU848"/>
    <mergeCell ref="ED844:ED848"/>
    <mergeCell ref="EE844:EE848"/>
    <mergeCell ref="EF844:EF848"/>
    <mergeCell ref="EG844:EG848"/>
    <mergeCell ref="EH844:EH848"/>
    <mergeCell ref="EI844:EI848"/>
    <mergeCell ref="DX844:DX848"/>
    <mergeCell ref="DY844:DY848"/>
    <mergeCell ref="DZ844:DZ848"/>
    <mergeCell ref="EA844:EA848"/>
    <mergeCell ref="EB844:EB848"/>
    <mergeCell ref="EC844:EC848"/>
    <mergeCell ref="DR844:DR848"/>
    <mergeCell ref="DS844:DS848"/>
    <mergeCell ref="DT844:DT848"/>
    <mergeCell ref="DU844:DU848"/>
    <mergeCell ref="DV844:DV848"/>
    <mergeCell ref="DW844:DW848"/>
    <mergeCell ref="DL844:DL848"/>
    <mergeCell ref="DM844:DM848"/>
    <mergeCell ref="DN844:DN848"/>
    <mergeCell ref="DO844:DO848"/>
    <mergeCell ref="DP844:DP848"/>
    <mergeCell ref="DQ844:DQ848"/>
    <mergeCell ref="DF844:DF848"/>
    <mergeCell ref="DG844:DG848"/>
    <mergeCell ref="DH844:DH848"/>
    <mergeCell ref="DI844:DI848"/>
    <mergeCell ref="DJ844:DJ848"/>
    <mergeCell ref="DK844:DK848"/>
    <mergeCell ref="CZ844:CZ848"/>
    <mergeCell ref="DA844:DA848"/>
    <mergeCell ref="DB844:DB848"/>
    <mergeCell ref="DC844:DC848"/>
    <mergeCell ref="DD844:DD848"/>
    <mergeCell ref="DE844:DE848"/>
    <mergeCell ref="FN844:FN848"/>
    <mergeCell ref="FO844:FO848"/>
    <mergeCell ref="FP844:FP848"/>
    <mergeCell ref="FQ844:FQ848"/>
    <mergeCell ref="FR844:FR848"/>
    <mergeCell ref="FS844:FS848"/>
    <mergeCell ref="FH844:FH848"/>
    <mergeCell ref="FI844:FI848"/>
    <mergeCell ref="FJ844:FJ848"/>
    <mergeCell ref="FK844:FK848"/>
    <mergeCell ref="FL844:FL848"/>
    <mergeCell ref="FM844:FM848"/>
    <mergeCell ref="FB844:FB848"/>
    <mergeCell ref="FC844:FC848"/>
    <mergeCell ref="FD844:FD848"/>
    <mergeCell ref="FE844:FE848"/>
    <mergeCell ref="FF844:FF848"/>
    <mergeCell ref="FG844:FG848"/>
    <mergeCell ref="EV844:EV848"/>
    <mergeCell ref="EW844:EW848"/>
    <mergeCell ref="EX844:EX848"/>
    <mergeCell ref="EY844:EY848"/>
    <mergeCell ref="EZ844:EZ848"/>
    <mergeCell ref="FA844:FA848"/>
    <mergeCell ref="EP844:EP848"/>
    <mergeCell ref="EQ844:EQ848"/>
    <mergeCell ref="ER844:ER848"/>
    <mergeCell ref="ES844:ES848"/>
    <mergeCell ref="ET844:ET848"/>
    <mergeCell ref="EU844:EU848"/>
    <mergeCell ref="EJ844:EJ848"/>
    <mergeCell ref="EK844:EK848"/>
    <mergeCell ref="EL844:EL848"/>
    <mergeCell ref="EM844:EM848"/>
    <mergeCell ref="EN844:EN848"/>
    <mergeCell ref="EO844:EO848"/>
    <mergeCell ref="GX844:GX848"/>
    <mergeCell ref="GY844:GY848"/>
    <mergeCell ref="GZ844:GZ848"/>
    <mergeCell ref="HA844:HA848"/>
    <mergeCell ref="HB844:HB848"/>
    <mergeCell ref="HC844:HC848"/>
    <mergeCell ref="GR844:GR848"/>
    <mergeCell ref="GS844:GS848"/>
    <mergeCell ref="GT844:GT848"/>
    <mergeCell ref="GU844:GU848"/>
    <mergeCell ref="GV844:GV848"/>
    <mergeCell ref="GW844:GW848"/>
    <mergeCell ref="GL844:GL848"/>
    <mergeCell ref="GM844:GM848"/>
    <mergeCell ref="GN844:GN848"/>
    <mergeCell ref="GO844:GO848"/>
    <mergeCell ref="GP844:GP848"/>
    <mergeCell ref="GQ844:GQ848"/>
    <mergeCell ref="GF844:GF848"/>
    <mergeCell ref="GG844:GG848"/>
    <mergeCell ref="GH844:GH848"/>
    <mergeCell ref="GI844:GI848"/>
    <mergeCell ref="GJ844:GJ848"/>
    <mergeCell ref="GK844:GK848"/>
    <mergeCell ref="FZ844:FZ848"/>
    <mergeCell ref="GA844:GA848"/>
    <mergeCell ref="GB844:GB848"/>
    <mergeCell ref="GC844:GC848"/>
    <mergeCell ref="GD844:GD848"/>
    <mergeCell ref="GE844:GE848"/>
    <mergeCell ref="FT844:FT848"/>
    <mergeCell ref="FU844:FU848"/>
    <mergeCell ref="FV844:FV848"/>
    <mergeCell ref="FW844:FW848"/>
    <mergeCell ref="FX844:FX848"/>
    <mergeCell ref="FY844:FY848"/>
    <mergeCell ref="IH844:IH848"/>
    <mergeCell ref="II844:II848"/>
    <mergeCell ref="IJ844:IJ848"/>
    <mergeCell ref="IK844:IK848"/>
    <mergeCell ref="IL844:IL848"/>
    <mergeCell ref="IM844:IM848"/>
    <mergeCell ref="IB844:IB848"/>
    <mergeCell ref="IC844:IC848"/>
    <mergeCell ref="ID844:ID848"/>
    <mergeCell ref="IE844:IE848"/>
    <mergeCell ref="IF844:IF848"/>
    <mergeCell ref="IG844:IG848"/>
    <mergeCell ref="HV844:HV848"/>
    <mergeCell ref="HW844:HW848"/>
    <mergeCell ref="HX844:HX848"/>
    <mergeCell ref="HY844:HY848"/>
    <mergeCell ref="HZ844:HZ848"/>
    <mergeCell ref="IA844:IA848"/>
    <mergeCell ref="HP844:HP848"/>
    <mergeCell ref="HQ844:HQ848"/>
    <mergeCell ref="HR844:HR848"/>
    <mergeCell ref="HS844:HS848"/>
    <mergeCell ref="HT844:HT848"/>
    <mergeCell ref="HU844:HU848"/>
    <mergeCell ref="HJ844:HJ848"/>
    <mergeCell ref="HK844:HK848"/>
    <mergeCell ref="HL844:HL848"/>
    <mergeCell ref="HM844:HM848"/>
    <mergeCell ref="HN844:HN848"/>
    <mergeCell ref="HO844:HO848"/>
    <mergeCell ref="HD844:HD848"/>
    <mergeCell ref="HE844:HE848"/>
    <mergeCell ref="HF844:HF848"/>
    <mergeCell ref="HG844:HG848"/>
    <mergeCell ref="HH844:HH848"/>
    <mergeCell ref="HI844:HI848"/>
    <mergeCell ref="JR844:JR848"/>
    <mergeCell ref="JS844:JS848"/>
    <mergeCell ref="JT844:JT848"/>
    <mergeCell ref="JU844:JU848"/>
    <mergeCell ref="JV844:JV848"/>
    <mergeCell ref="JW844:JW848"/>
    <mergeCell ref="JL844:JL848"/>
    <mergeCell ref="JM844:JM848"/>
    <mergeCell ref="JN844:JN848"/>
    <mergeCell ref="JO844:JO848"/>
    <mergeCell ref="JP844:JP848"/>
    <mergeCell ref="JQ844:JQ848"/>
    <mergeCell ref="JF844:JF848"/>
    <mergeCell ref="JG844:JG848"/>
    <mergeCell ref="JH844:JH848"/>
    <mergeCell ref="JI844:JI848"/>
    <mergeCell ref="JJ844:JJ848"/>
    <mergeCell ref="JK844:JK848"/>
    <mergeCell ref="IZ844:IZ848"/>
    <mergeCell ref="JA844:JA848"/>
    <mergeCell ref="JB844:JB848"/>
    <mergeCell ref="JC844:JC848"/>
    <mergeCell ref="JD844:JD848"/>
    <mergeCell ref="JE844:JE848"/>
    <mergeCell ref="IT844:IT848"/>
    <mergeCell ref="IU844:IU848"/>
    <mergeCell ref="IV844:IV848"/>
    <mergeCell ref="IW844:IW848"/>
    <mergeCell ref="IX844:IX848"/>
    <mergeCell ref="IY844:IY848"/>
    <mergeCell ref="IN844:IN848"/>
    <mergeCell ref="IO844:IO848"/>
    <mergeCell ref="IP844:IP848"/>
    <mergeCell ref="IQ844:IQ848"/>
    <mergeCell ref="IR844:IR848"/>
    <mergeCell ref="IS844:IS848"/>
    <mergeCell ref="LB844:LB848"/>
    <mergeCell ref="LC844:LC848"/>
    <mergeCell ref="LD844:LD848"/>
    <mergeCell ref="LE844:LE848"/>
    <mergeCell ref="LF844:LF848"/>
    <mergeCell ref="LG844:LG848"/>
    <mergeCell ref="KV844:KV848"/>
    <mergeCell ref="KW844:KW848"/>
    <mergeCell ref="KX844:KX848"/>
    <mergeCell ref="KY844:KY848"/>
    <mergeCell ref="KZ844:KZ848"/>
    <mergeCell ref="LA844:LA848"/>
    <mergeCell ref="KP844:KP848"/>
    <mergeCell ref="KQ844:KQ848"/>
    <mergeCell ref="KR844:KR848"/>
    <mergeCell ref="KS844:KS848"/>
    <mergeCell ref="KT844:KT848"/>
    <mergeCell ref="KU844:KU848"/>
    <mergeCell ref="KJ844:KJ848"/>
    <mergeCell ref="KK844:KK848"/>
    <mergeCell ref="KL844:KL848"/>
    <mergeCell ref="KM844:KM848"/>
    <mergeCell ref="KN844:KN848"/>
    <mergeCell ref="KO844:KO848"/>
    <mergeCell ref="KD844:KD848"/>
    <mergeCell ref="KE844:KE848"/>
    <mergeCell ref="KF844:KF848"/>
    <mergeCell ref="KG844:KG848"/>
    <mergeCell ref="KH844:KH848"/>
    <mergeCell ref="KI844:KI848"/>
    <mergeCell ref="JX844:JX848"/>
    <mergeCell ref="JY844:JY848"/>
    <mergeCell ref="JZ844:JZ848"/>
    <mergeCell ref="KA844:KA848"/>
    <mergeCell ref="KB844:KB848"/>
    <mergeCell ref="KC844:KC848"/>
    <mergeCell ref="ML844:ML848"/>
    <mergeCell ref="MM844:MM848"/>
    <mergeCell ref="MN844:MN848"/>
    <mergeCell ref="MO844:MO848"/>
    <mergeCell ref="MP844:MP848"/>
    <mergeCell ref="MQ844:MQ848"/>
    <mergeCell ref="MF844:MF848"/>
    <mergeCell ref="MG844:MG848"/>
    <mergeCell ref="MH844:MH848"/>
    <mergeCell ref="MI844:MI848"/>
    <mergeCell ref="MJ844:MJ848"/>
    <mergeCell ref="MK844:MK848"/>
    <mergeCell ref="LZ844:LZ848"/>
    <mergeCell ref="MA844:MA848"/>
    <mergeCell ref="MB844:MB848"/>
    <mergeCell ref="MC844:MC848"/>
    <mergeCell ref="MD844:MD848"/>
    <mergeCell ref="ME844:ME848"/>
    <mergeCell ref="LT844:LT848"/>
    <mergeCell ref="LU844:LU848"/>
    <mergeCell ref="LV844:LV848"/>
    <mergeCell ref="LW844:LW848"/>
    <mergeCell ref="LX844:LX848"/>
    <mergeCell ref="LY844:LY848"/>
    <mergeCell ref="LN844:LN848"/>
    <mergeCell ref="LO844:LO848"/>
    <mergeCell ref="LP844:LP848"/>
    <mergeCell ref="LQ844:LQ848"/>
    <mergeCell ref="LR844:LR848"/>
    <mergeCell ref="LS844:LS848"/>
    <mergeCell ref="LH844:LH848"/>
    <mergeCell ref="LI844:LI848"/>
    <mergeCell ref="LJ844:LJ848"/>
    <mergeCell ref="LK844:LK848"/>
    <mergeCell ref="LL844:LL848"/>
    <mergeCell ref="LM844:LM848"/>
    <mergeCell ref="NV844:NV848"/>
    <mergeCell ref="NW844:NW848"/>
    <mergeCell ref="NX844:NX848"/>
    <mergeCell ref="NY844:NY848"/>
    <mergeCell ref="NZ844:NZ848"/>
    <mergeCell ref="OA844:OA848"/>
    <mergeCell ref="NP844:NP848"/>
    <mergeCell ref="NQ844:NQ848"/>
    <mergeCell ref="NR844:NR848"/>
    <mergeCell ref="NS844:NS848"/>
    <mergeCell ref="NT844:NT848"/>
    <mergeCell ref="NU844:NU848"/>
    <mergeCell ref="NJ844:NJ848"/>
    <mergeCell ref="NK844:NK848"/>
    <mergeCell ref="NL844:NL848"/>
    <mergeCell ref="NM844:NM848"/>
    <mergeCell ref="NN844:NN848"/>
    <mergeCell ref="NO844:NO848"/>
    <mergeCell ref="ND844:ND848"/>
    <mergeCell ref="NE844:NE848"/>
    <mergeCell ref="NF844:NF848"/>
    <mergeCell ref="NG844:NG848"/>
    <mergeCell ref="NH844:NH848"/>
    <mergeCell ref="NI844:NI848"/>
    <mergeCell ref="MX844:MX848"/>
    <mergeCell ref="MY844:MY848"/>
    <mergeCell ref="MZ844:MZ848"/>
    <mergeCell ref="NA844:NA848"/>
    <mergeCell ref="NB844:NB848"/>
    <mergeCell ref="NC844:NC848"/>
    <mergeCell ref="MR844:MR848"/>
    <mergeCell ref="MS844:MS848"/>
    <mergeCell ref="MT844:MT848"/>
    <mergeCell ref="MU844:MU848"/>
    <mergeCell ref="MV844:MV848"/>
    <mergeCell ref="MW844:MW848"/>
    <mergeCell ref="PF844:PF848"/>
    <mergeCell ref="PG844:PG848"/>
    <mergeCell ref="PH844:PH848"/>
    <mergeCell ref="PI844:PI848"/>
    <mergeCell ref="PJ844:PJ848"/>
    <mergeCell ref="PK844:PK848"/>
    <mergeCell ref="OZ844:OZ848"/>
    <mergeCell ref="PA844:PA848"/>
    <mergeCell ref="PB844:PB848"/>
    <mergeCell ref="PC844:PC848"/>
    <mergeCell ref="PD844:PD848"/>
    <mergeCell ref="PE844:PE848"/>
    <mergeCell ref="OT844:OT848"/>
    <mergeCell ref="OU844:OU848"/>
    <mergeCell ref="OV844:OV848"/>
    <mergeCell ref="OW844:OW848"/>
    <mergeCell ref="OX844:OX848"/>
    <mergeCell ref="OY844:OY848"/>
    <mergeCell ref="ON844:ON848"/>
    <mergeCell ref="OO844:OO848"/>
    <mergeCell ref="OP844:OP848"/>
    <mergeCell ref="OQ844:OQ848"/>
    <mergeCell ref="OR844:OR848"/>
    <mergeCell ref="OS844:OS848"/>
    <mergeCell ref="OH844:OH848"/>
    <mergeCell ref="OI844:OI848"/>
    <mergeCell ref="OJ844:OJ848"/>
    <mergeCell ref="OK844:OK848"/>
    <mergeCell ref="OL844:OL848"/>
    <mergeCell ref="OM844:OM848"/>
    <mergeCell ref="OB844:OB848"/>
    <mergeCell ref="OC844:OC848"/>
    <mergeCell ref="OD844:OD848"/>
    <mergeCell ref="OE844:OE848"/>
    <mergeCell ref="OF844:OF848"/>
    <mergeCell ref="OG844:OG848"/>
    <mergeCell ref="QP844:QP848"/>
    <mergeCell ref="QQ844:QQ848"/>
    <mergeCell ref="QR844:QR848"/>
    <mergeCell ref="QS844:QS848"/>
    <mergeCell ref="QT844:QT848"/>
    <mergeCell ref="QU844:QU848"/>
    <mergeCell ref="QJ844:QJ848"/>
    <mergeCell ref="QK844:QK848"/>
    <mergeCell ref="QL844:QL848"/>
    <mergeCell ref="QM844:QM848"/>
    <mergeCell ref="QN844:QN848"/>
    <mergeCell ref="QO844:QO848"/>
    <mergeCell ref="QD844:QD848"/>
    <mergeCell ref="QE844:QE848"/>
    <mergeCell ref="QF844:QF848"/>
    <mergeCell ref="QG844:QG848"/>
    <mergeCell ref="QH844:QH848"/>
    <mergeCell ref="QI844:QI848"/>
    <mergeCell ref="PX844:PX848"/>
    <mergeCell ref="PY844:PY848"/>
    <mergeCell ref="PZ844:PZ848"/>
    <mergeCell ref="QA844:QA848"/>
    <mergeCell ref="QB844:QB848"/>
    <mergeCell ref="QC844:QC848"/>
    <mergeCell ref="PR844:PR848"/>
    <mergeCell ref="PS844:PS848"/>
    <mergeCell ref="PT844:PT848"/>
    <mergeCell ref="PU844:PU848"/>
    <mergeCell ref="PV844:PV848"/>
    <mergeCell ref="PW844:PW848"/>
    <mergeCell ref="PL844:PL848"/>
    <mergeCell ref="PM844:PM848"/>
    <mergeCell ref="PN844:PN848"/>
    <mergeCell ref="PO844:PO848"/>
    <mergeCell ref="PP844:PP848"/>
    <mergeCell ref="PQ844:PQ848"/>
    <mergeCell ref="RZ844:RZ848"/>
    <mergeCell ref="SA844:SA848"/>
    <mergeCell ref="SB844:SB848"/>
    <mergeCell ref="SC844:SC848"/>
    <mergeCell ref="SD844:SD848"/>
    <mergeCell ref="SE844:SE848"/>
    <mergeCell ref="RT844:RT848"/>
    <mergeCell ref="RU844:RU848"/>
    <mergeCell ref="RV844:RV848"/>
    <mergeCell ref="RW844:RW848"/>
    <mergeCell ref="RX844:RX848"/>
    <mergeCell ref="RY844:RY848"/>
    <mergeCell ref="RN844:RN848"/>
    <mergeCell ref="RO844:RO848"/>
    <mergeCell ref="RP844:RP848"/>
    <mergeCell ref="RQ844:RQ848"/>
    <mergeCell ref="RR844:RR848"/>
    <mergeCell ref="RS844:RS848"/>
    <mergeCell ref="RH844:RH848"/>
    <mergeCell ref="RI844:RI848"/>
    <mergeCell ref="RJ844:RJ848"/>
    <mergeCell ref="RK844:RK848"/>
    <mergeCell ref="RL844:RL848"/>
    <mergeCell ref="RM844:RM848"/>
    <mergeCell ref="RB844:RB848"/>
    <mergeCell ref="RC844:RC848"/>
    <mergeCell ref="RD844:RD848"/>
    <mergeCell ref="RE844:RE848"/>
    <mergeCell ref="RF844:RF848"/>
    <mergeCell ref="RG844:RG848"/>
    <mergeCell ref="QV844:QV848"/>
    <mergeCell ref="QW844:QW848"/>
    <mergeCell ref="QX844:QX848"/>
    <mergeCell ref="QY844:QY848"/>
    <mergeCell ref="QZ844:QZ848"/>
    <mergeCell ref="RA844:RA848"/>
    <mergeCell ref="TJ844:TJ848"/>
    <mergeCell ref="TK844:TK848"/>
    <mergeCell ref="TL844:TL848"/>
    <mergeCell ref="TM844:TM848"/>
    <mergeCell ref="TN844:TN848"/>
    <mergeCell ref="TO844:TO848"/>
    <mergeCell ref="TD844:TD848"/>
    <mergeCell ref="TE844:TE848"/>
    <mergeCell ref="TF844:TF848"/>
    <mergeCell ref="TG844:TG848"/>
    <mergeCell ref="TH844:TH848"/>
    <mergeCell ref="TI844:TI848"/>
    <mergeCell ref="SX844:SX848"/>
    <mergeCell ref="SY844:SY848"/>
    <mergeCell ref="SZ844:SZ848"/>
    <mergeCell ref="TA844:TA848"/>
    <mergeCell ref="TB844:TB848"/>
    <mergeCell ref="TC844:TC848"/>
    <mergeCell ref="SR844:SR848"/>
    <mergeCell ref="SS844:SS848"/>
    <mergeCell ref="ST844:ST848"/>
    <mergeCell ref="SU844:SU848"/>
    <mergeCell ref="SV844:SV848"/>
    <mergeCell ref="SW844:SW848"/>
    <mergeCell ref="SL844:SL848"/>
    <mergeCell ref="SM844:SM848"/>
    <mergeCell ref="SN844:SN848"/>
    <mergeCell ref="SO844:SO848"/>
    <mergeCell ref="SP844:SP848"/>
    <mergeCell ref="SQ844:SQ848"/>
    <mergeCell ref="SF844:SF848"/>
    <mergeCell ref="SG844:SG848"/>
    <mergeCell ref="SH844:SH848"/>
    <mergeCell ref="SI844:SI848"/>
    <mergeCell ref="SJ844:SJ848"/>
    <mergeCell ref="SK844:SK848"/>
    <mergeCell ref="UT844:UT848"/>
    <mergeCell ref="UU844:UU848"/>
    <mergeCell ref="UV844:UV848"/>
    <mergeCell ref="UW844:UW848"/>
    <mergeCell ref="UX844:UX848"/>
    <mergeCell ref="UY844:UY848"/>
    <mergeCell ref="UN844:UN848"/>
    <mergeCell ref="UO844:UO848"/>
    <mergeCell ref="UP844:UP848"/>
    <mergeCell ref="UQ844:UQ848"/>
    <mergeCell ref="UR844:UR848"/>
    <mergeCell ref="US844:US848"/>
    <mergeCell ref="UH844:UH848"/>
    <mergeCell ref="UI844:UI848"/>
    <mergeCell ref="UJ844:UJ848"/>
    <mergeCell ref="UK844:UK848"/>
    <mergeCell ref="UL844:UL848"/>
    <mergeCell ref="UM844:UM848"/>
    <mergeCell ref="UB844:UB848"/>
    <mergeCell ref="UC844:UC848"/>
    <mergeCell ref="UD844:UD848"/>
    <mergeCell ref="UE844:UE848"/>
    <mergeCell ref="UF844:UF848"/>
    <mergeCell ref="UG844:UG848"/>
    <mergeCell ref="TV844:TV848"/>
    <mergeCell ref="TW844:TW848"/>
    <mergeCell ref="TX844:TX848"/>
    <mergeCell ref="TY844:TY848"/>
    <mergeCell ref="TZ844:TZ848"/>
    <mergeCell ref="UA844:UA848"/>
    <mergeCell ref="TP844:TP848"/>
    <mergeCell ref="TQ844:TQ848"/>
    <mergeCell ref="TR844:TR848"/>
    <mergeCell ref="TS844:TS848"/>
    <mergeCell ref="TT844:TT848"/>
    <mergeCell ref="TU844:TU848"/>
    <mergeCell ref="WD844:WD848"/>
    <mergeCell ref="WE844:WE848"/>
    <mergeCell ref="WF844:WF848"/>
    <mergeCell ref="WG844:WG848"/>
    <mergeCell ref="WH844:WH848"/>
    <mergeCell ref="WI844:WI848"/>
    <mergeCell ref="VX844:VX848"/>
    <mergeCell ref="VY844:VY848"/>
    <mergeCell ref="VZ844:VZ848"/>
    <mergeCell ref="WA844:WA848"/>
    <mergeCell ref="WB844:WB848"/>
    <mergeCell ref="WC844:WC848"/>
    <mergeCell ref="VR844:VR848"/>
    <mergeCell ref="VS844:VS848"/>
    <mergeCell ref="VT844:VT848"/>
    <mergeCell ref="VU844:VU848"/>
    <mergeCell ref="VV844:VV848"/>
    <mergeCell ref="VW844:VW848"/>
    <mergeCell ref="VL844:VL848"/>
    <mergeCell ref="VM844:VM848"/>
    <mergeCell ref="VN844:VN848"/>
    <mergeCell ref="VO844:VO848"/>
    <mergeCell ref="VP844:VP848"/>
    <mergeCell ref="VQ844:VQ848"/>
    <mergeCell ref="VF844:VF848"/>
    <mergeCell ref="VG844:VG848"/>
    <mergeCell ref="VH844:VH848"/>
    <mergeCell ref="VI844:VI848"/>
    <mergeCell ref="VJ844:VJ848"/>
    <mergeCell ref="VK844:VK848"/>
    <mergeCell ref="UZ844:UZ848"/>
    <mergeCell ref="VA844:VA848"/>
    <mergeCell ref="VB844:VB848"/>
    <mergeCell ref="VC844:VC848"/>
    <mergeCell ref="VD844:VD848"/>
    <mergeCell ref="VE844:VE848"/>
    <mergeCell ref="XN844:XN848"/>
    <mergeCell ref="XO844:XO848"/>
    <mergeCell ref="XP844:XP848"/>
    <mergeCell ref="XQ844:XQ848"/>
    <mergeCell ref="XR844:XR848"/>
    <mergeCell ref="XS844:XS848"/>
    <mergeCell ref="XH844:XH848"/>
    <mergeCell ref="XI844:XI848"/>
    <mergeCell ref="XJ844:XJ848"/>
    <mergeCell ref="XK844:XK848"/>
    <mergeCell ref="XL844:XL848"/>
    <mergeCell ref="XM844:XM848"/>
    <mergeCell ref="XB844:XB848"/>
    <mergeCell ref="XC844:XC848"/>
    <mergeCell ref="XD844:XD848"/>
    <mergeCell ref="XE844:XE848"/>
    <mergeCell ref="XF844:XF848"/>
    <mergeCell ref="XG844:XG848"/>
    <mergeCell ref="WV844:WV848"/>
    <mergeCell ref="WW844:WW848"/>
    <mergeCell ref="WX844:WX848"/>
    <mergeCell ref="WY844:WY848"/>
    <mergeCell ref="WZ844:WZ848"/>
    <mergeCell ref="XA844:XA848"/>
    <mergeCell ref="WP844:WP848"/>
    <mergeCell ref="WQ844:WQ848"/>
    <mergeCell ref="WR844:WR848"/>
    <mergeCell ref="WS844:WS848"/>
    <mergeCell ref="WT844:WT848"/>
    <mergeCell ref="WU844:WU848"/>
    <mergeCell ref="WJ844:WJ848"/>
    <mergeCell ref="WK844:WK848"/>
    <mergeCell ref="WL844:WL848"/>
    <mergeCell ref="WM844:WM848"/>
    <mergeCell ref="WN844:WN848"/>
    <mergeCell ref="WO844:WO848"/>
    <mergeCell ref="YX844:YX848"/>
    <mergeCell ref="YY844:YY848"/>
    <mergeCell ref="YZ844:YZ848"/>
    <mergeCell ref="ZA844:ZA848"/>
    <mergeCell ref="ZB844:ZB848"/>
    <mergeCell ref="ZC844:ZC848"/>
    <mergeCell ref="YR844:YR848"/>
    <mergeCell ref="YS844:YS848"/>
    <mergeCell ref="YT844:YT848"/>
    <mergeCell ref="YU844:YU848"/>
    <mergeCell ref="YV844:YV848"/>
    <mergeCell ref="YW844:YW848"/>
    <mergeCell ref="YL844:YL848"/>
    <mergeCell ref="YM844:YM848"/>
    <mergeCell ref="YN844:YN848"/>
    <mergeCell ref="YO844:YO848"/>
    <mergeCell ref="YP844:YP848"/>
    <mergeCell ref="YQ844:YQ848"/>
    <mergeCell ref="YF844:YF848"/>
    <mergeCell ref="YG844:YG848"/>
    <mergeCell ref="YH844:YH848"/>
    <mergeCell ref="YI844:YI848"/>
    <mergeCell ref="YJ844:YJ848"/>
    <mergeCell ref="YK844:YK848"/>
    <mergeCell ref="XZ844:XZ848"/>
    <mergeCell ref="YA844:YA848"/>
    <mergeCell ref="YB844:YB848"/>
    <mergeCell ref="YC844:YC848"/>
    <mergeCell ref="YD844:YD848"/>
    <mergeCell ref="YE844:YE848"/>
    <mergeCell ref="XT844:XT848"/>
    <mergeCell ref="XU844:XU848"/>
    <mergeCell ref="XV844:XV848"/>
    <mergeCell ref="XW844:XW848"/>
    <mergeCell ref="XX844:XX848"/>
    <mergeCell ref="XY844:XY848"/>
    <mergeCell ref="AAH844:AAH848"/>
    <mergeCell ref="AAI844:AAI848"/>
    <mergeCell ref="AAJ844:AAJ848"/>
    <mergeCell ref="AAK844:AAK848"/>
    <mergeCell ref="AAL844:AAL848"/>
    <mergeCell ref="AAM844:AAM848"/>
    <mergeCell ref="AAB844:AAB848"/>
    <mergeCell ref="AAC844:AAC848"/>
    <mergeCell ref="AAD844:AAD848"/>
    <mergeCell ref="AAE844:AAE848"/>
    <mergeCell ref="AAF844:AAF848"/>
    <mergeCell ref="AAG844:AAG848"/>
    <mergeCell ref="ZV844:ZV848"/>
    <mergeCell ref="ZW844:ZW848"/>
    <mergeCell ref="ZX844:ZX848"/>
    <mergeCell ref="ZY844:ZY848"/>
    <mergeCell ref="ZZ844:ZZ848"/>
    <mergeCell ref="AAA844:AAA848"/>
    <mergeCell ref="ZP844:ZP848"/>
    <mergeCell ref="ZQ844:ZQ848"/>
    <mergeCell ref="ZR844:ZR848"/>
    <mergeCell ref="ZS844:ZS848"/>
    <mergeCell ref="ZT844:ZT848"/>
    <mergeCell ref="ZU844:ZU848"/>
    <mergeCell ref="ZJ844:ZJ848"/>
    <mergeCell ref="ZK844:ZK848"/>
    <mergeCell ref="ZL844:ZL848"/>
    <mergeCell ref="ZM844:ZM848"/>
    <mergeCell ref="ZN844:ZN848"/>
    <mergeCell ref="ZO844:ZO848"/>
    <mergeCell ref="ZD844:ZD848"/>
    <mergeCell ref="ZE844:ZE848"/>
    <mergeCell ref="ZF844:ZF848"/>
    <mergeCell ref="ZG844:ZG848"/>
    <mergeCell ref="ZH844:ZH848"/>
    <mergeCell ref="ZI844:ZI848"/>
    <mergeCell ref="ABR844:ABR848"/>
    <mergeCell ref="ABS844:ABS848"/>
    <mergeCell ref="ABT844:ABT848"/>
    <mergeCell ref="ABU844:ABU848"/>
    <mergeCell ref="ABV844:ABV848"/>
    <mergeCell ref="ABW844:ABW848"/>
    <mergeCell ref="ABL844:ABL848"/>
    <mergeCell ref="ABM844:ABM848"/>
    <mergeCell ref="ABN844:ABN848"/>
    <mergeCell ref="ABO844:ABO848"/>
    <mergeCell ref="ABP844:ABP848"/>
    <mergeCell ref="ABQ844:ABQ848"/>
    <mergeCell ref="ABF844:ABF848"/>
    <mergeCell ref="ABG844:ABG848"/>
    <mergeCell ref="ABH844:ABH848"/>
    <mergeCell ref="ABI844:ABI848"/>
    <mergeCell ref="ABJ844:ABJ848"/>
    <mergeCell ref="ABK844:ABK848"/>
    <mergeCell ref="AAZ844:AAZ848"/>
    <mergeCell ref="ABA844:ABA848"/>
    <mergeCell ref="ABB844:ABB848"/>
    <mergeCell ref="ABC844:ABC848"/>
    <mergeCell ref="ABD844:ABD848"/>
    <mergeCell ref="ABE844:ABE848"/>
    <mergeCell ref="AAT844:AAT848"/>
    <mergeCell ref="AAU844:AAU848"/>
    <mergeCell ref="AAV844:AAV848"/>
    <mergeCell ref="AAW844:AAW848"/>
    <mergeCell ref="AAX844:AAX848"/>
    <mergeCell ref="AAY844:AAY848"/>
    <mergeCell ref="AAN844:AAN848"/>
    <mergeCell ref="AAO844:AAO848"/>
    <mergeCell ref="AAP844:AAP848"/>
    <mergeCell ref="AAQ844:AAQ848"/>
    <mergeCell ref="AAR844:AAR848"/>
    <mergeCell ref="AAS844:AAS848"/>
    <mergeCell ref="ADB844:ADB848"/>
    <mergeCell ref="ADC844:ADC848"/>
    <mergeCell ref="ADD844:ADD848"/>
    <mergeCell ref="ADE844:ADE848"/>
    <mergeCell ref="ADF844:ADF848"/>
    <mergeCell ref="ADG844:ADG848"/>
    <mergeCell ref="ACV844:ACV848"/>
    <mergeCell ref="ACW844:ACW848"/>
    <mergeCell ref="ACX844:ACX848"/>
    <mergeCell ref="ACY844:ACY848"/>
    <mergeCell ref="ACZ844:ACZ848"/>
    <mergeCell ref="ADA844:ADA848"/>
    <mergeCell ref="ACP844:ACP848"/>
    <mergeCell ref="ACQ844:ACQ848"/>
    <mergeCell ref="ACR844:ACR848"/>
    <mergeCell ref="ACS844:ACS848"/>
    <mergeCell ref="ACT844:ACT848"/>
    <mergeCell ref="ACU844:ACU848"/>
    <mergeCell ref="ACJ844:ACJ848"/>
    <mergeCell ref="ACK844:ACK848"/>
    <mergeCell ref="ACL844:ACL848"/>
    <mergeCell ref="ACM844:ACM848"/>
    <mergeCell ref="ACN844:ACN848"/>
    <mergeCell ref="ACO844:ACO848"/>
    <mergeCell ref="ACD844:ACD848"/>
    <mergeCell ref="ACE844:ACE848"/>
    <mergeCell ref="ACF844:ACF848"/>
    <mergeCell ref="ACG844:ACG848"/>
    <mergeCell ref="ACH844:ACH848"/>
    <mergeCell ref="ACI844:ACI848"/>
    <mergeCell ref="ABX844:ABX848"/>
    <mergeCell ref="ABY844:ABY848"/>
    <mergeCell ref="ABZ844:ABZ848"/>
    <mergeCell ref="ACA844:ACA848"/>
    <mergeCell ref="ACB844:ACB848"/>
    <mergeCell ref="ACC844:ACC848"/>
    <mergeCell ref="AEL844:AEL848"/>
    <mergeCell ref="AEM844:AEM848"/>
    <mergeCell ref="AEN844:AEN848"/>
    <mergeCell ref="AEO844:AEO848"/>
    <mergeCell ref="AEP844:AEP848"/>
    <mergeCell ref="AEQ844:AEQ848"/>
    <mergeCell ref="AEF844:AEF848"/>
    <mergeCell ref="AEG844:AEG848"/>
    <mergeCell ref="AEH844:AEH848"/>
    <mergeCell ref="AEI844:AEI848"/>
    <mergeCell ref="AEJ844:AEJ848"/>
    <mergeCell ref="AEK844:AEK848"/>
    <mergeCell ref="ADZ844:ADZ848"/>
    <mergeCell ref="AEA844:AEA848"/>
    <mergeCell ref="AEB844:AEB848"/>
    <mergeCell ref="AEC844:AEC848"/>
    <mergeCell ref="AED844:AED848"/>
    <mergeCell ref="AEE844:AEE848"/>
    <mergeCell ref="ADT844:ADT848"/>
    <mergeCell ref="ADU844:ADU848"/>
    <mergeCell ref="ADV844:ADV848"/>
    <mergeCell ref="ADW844:ADW848"/>
    <mergeCell ref="ADX844:ADX848"/>
    <mergeCell ref="ADY844:ADY848"/>
    <mergeCell ref="ADN844:ADN848"/>
    <mergeCell ref="ADO844:ADO848"/>
    <mergeCell ref="ADP844:ADP848"/>
    <mergeCell ref="ADQ844:ADQ848"/>
    <mergeCell ref="ADR844:ADR848"/>
    <mergeCell ref="ADS844:ADS848"/>
    <mergeCell ref="ADH844:ADH848"/>
    <mergeCell ref="ADI844:ADI848"/>
    <mergeCell ref="ADJ844:ADJ848"/>
    <mergeCell ref="ADK844:ADK848"/>
    <mergeCell ref="ADL844:ADL848"/>
    <mergeCell ref="ADM844:ADM848"/>
    <mergeCell ref="AFV844:AFV848"/>
    <mergeCell ref="AFW844:AFW848"/>
    <mergeCell ref="AFX844:AFX848"/>
    <mergeCell ref="AFY844:AFY848"/>
    <mergeCell ref="AFZ844:AFZ848"/>
    <mergeCell ref="AGA844:AGA848"/>
    <mergeCell ref="AFP844:AFP848"/>
    <mergeCell ref="AFQ844:AFQ848"/>
    <mergeCell ref="AFR844:AFR848"/>
    <mergeCell ref="AFS844:AFS848"/>
    <mergeCell ref="AFT844:AFT848"/>
    <mergeCell ref="AFU844:AFU848"/>
    <mergeCell ref="AFJ844:AFJ848"/>
    <mergeCell ref="AFK844:AFK848"/>
    <mergeCell ref="AFL844:AFL848"/>
    <mergeCell ref="AFM844:AFM848"/>
    <mergeCell ref="AFN844:AFN848"/>
    <mergeCell ref="AFO844:AFO848"/>
    <mergeCell ref="AFD844:AFD848"/>
    <mergeCell ref="AFE844:AFE848"/>
    <mergeCell ref="AFF844:AFF848"/>
    <mergeCell ref="AFG844:AFG848"/>
    <mergeCell ref="AFH844:AFH848"/>
    <mergeCell ref="AFI844:AFI848"/>
    <mergeCell ref="AEX844:AEX848"/>
    <mergeCell ref="AEY844:AEY848"/>
    <mergeCell ref="AEZ844:AEZ848"/>
    <mergeCell ref="AFA844:AFA848"/>
    <mergeCell ref="AFB844:AFB848"/>
    <mergeCell ref="AFC844:AFC848"/>
    <mergeCell ref="AER844:AER848"/>
    <mergeCell ref="AES844:AES848"/>
    <mergeCell ref="AET844:AET848"/>
    <mergeCell ref="AEU844:AEU848"/>
    <mergeCell ref="AEV844:AEV848"/>
    <mergeCell ref="AEW844:AEW848"/>
    <mergeCell ref="AHF844:AHF848"/>
    <mergeCell ref="AHG844:AHG848"/>
    <mergeCell ref="AHH844:AHH848"/>
    <mergeCell ref="AHI844:AHI848"/>
    <mergeCell ref="AHJ844:AHJ848"/>
    <mergeCell ref="AHK844:AHK848"/>
    <mergeCell ref="AGZ844:AGZ848"/>
    <mergeCell ref="AHA844:AHA848"/>
    <mergeCell ref="AHB844:AHB848"/>
    <mergeCell ref="AHC844:AHC848"/>
    <mergeCell ref="AHD844:AHD848"/>
    <mergeCell ref="AHE844:AHE848"/>
    <mergeCell ref="AGT844:AGT848"/>
    <mergeCell ref="AGU844:AGU848"/>
    <mergeCell ref="AGV844:AGV848"/>
    <mergeCell ref="AGW844:AGW848"/>
    <mergeCell ref="AGX844:AGX848"/>
    <mergeCell ref="AGY844:AGY848"/>
    <mergeCell ref="AGN844:AGN848"/>
    <mergeCell ref="AGO844:AGO848"/>
    <mergeCell ref="AGP844:AGP848"/>
    <mergeCell ref="AGQ844:AGQ848"/>
    <mergeCell ref="AGR844:AGR848"/>
    <mergeCell ref="AGS844:AGS848"/>
    <mergeCell ref="AGH844:AGH848"/>
    <mergeCell ref="AGI844:AGI848"/>
    <mergeCell ref="AGJ844:AGJ848"/>
    <mergeCell ref="AGK844:AGK848"/>
    <mergeCell ref="AGL844:AGL848"/>
    <mergeCell ref="AGM844:AGM848"/>
    <mergeCell ref="AGB844:AGB848"/>
    <mergeCell ref="AGC844:AGC848"/>
    <mergeCell ref="AGD844:AGD848"/>
    <mergeCell ref="AGE844:AGE848"/>
    <mergeCell ref="AGF844:AGF848"/>
    <mergeCell ref="AGG844:AGG848"/>
    <mergeCell ref="AIP844:AIP848"/>
    <mergeCell ref="AIQ844:AIQ848"/>
    <mergeCell ref="AIR844:AIR848"/>
    <mergeCell ref="AIS844:AIS848"/>
    <mergeCell ref="AIT844:AIT848"/>
    <mergeCell ref="AIU844:AIU848"/>
    <mergeCell ref="AIJ844:AIJ848"/>
    <mergeCell ref="AIK844:AIK848"/>
    <mergeCell ref="AIL844:AIL848"/>
    <mergeCell ref="AIM844:AIM848"/>
    <mergeCell ref="AIN844:AIN848"/>
    <mergeCell ref="AIO844:AIO848"/>
    <mergeCell ref="AID844:AID848"/>
    <mergeCell ref="AIE844:AIE848"/>
    <mergeCell ref="AIF844:AIF848"/>
    <mergeCell ref="AIG844:AIG848"/>
    <mergeCell ref="AIH844:AIH848"/>
    <mergeCell ref="AII844:AII848"/>
    <mergeCell ref="AHX844:AHX848"/>
    <mergeCell ref="AHY844:AHY848"/>
    <mergeCell ref="AHZ844:AHZ848"/>
    <mergeCell ref="AIA844:AIA848"/>
    <mergeCell ref="AIB844:AIB848"/>
    <mergeCell ref="AIC844:AIC848"/>
    <mergeCell ref="AHR844:AHR848"/>
    <mergeCell ref="AHS844:AHS848"/>
    <mergeCell ref="AHT844:AHT848"/>
    <mergeCell ref="AHU844:AHU848"/>
    <mergeCell ref="AHV844:AHV848"/>
    <mergeCell ref="AHW844:AHW848"/>
    <mergeCell ref="AHL844:AHL848"/>
    <mergeCell ref="AHM844:AHM848"/>
    <mergeCell ref="AHN844:AHN848"/>
    <mergeCell ref="AHO844:AHO848"/>
    <mergeCell ref="AHP844:AHP848"/>
    <mergeCell ref="AHQ844:AHQ848"/>
    <mergeCell ref="AJZ844:AJZ848"/>
    <mergeCell ref="AKA844:AKA848"/>
    <mergeCell ref="AKB844:AKB848"/>
    <mergeCell ref="AKC844:AKC848"/>
    <mergeCell ref="AKD844:AKD848"/>
    <mergeCell ref="AKE844:AKE848"/>
    <mergeCell ref="AJT844:AJT848"/>
    <mergeCell ref="AJU844:AJU848"/>
    <mergeCell ref="AJV844:AJV848"/>
    <mergeCell ref="AJW844:AJW848"/>
    <mergeCell ref="AJX844:AJX848"/>
    <mergeCell ref="AJY844:AJY848"/>
    <mergeCell ref="AJN844:AJN848"/>
    <mergeCell ref="AJO844:AJO848"/>
    <mergeCell ref="AJP844:AJP848"/>
    <mergeCell ref="AJQ844:AJQ848"/>
    <mergeCell ref="AJR844:AJR848"/>
    <mergeCell ref="AJS844:AJS848"/>
    <mergeCell ref="AJH844:AJH848"/>
    <mergeCell ref="AJI844:AJI848"/>
    <mergeCell ref="AJJ844:AJJ848"/>
    <mergeCell ref="AJK844:AJK848"/>
    <mergeCell ref="AJL844:AJL848"/>
    <mergeCell ref="AJM844:AJM848"/>
    <mergeCell ref="AJB844:AJB848"/>
    <mergeCell ref="AJC844:AJC848"/>
    <mergeCell ref="AJD844:AJD848"/>
    <mergeCell ref="AJE844:AJE848"/>
    <mergeCell ref="AJF844:AJF848"/>
    <mergeCell ref="AJG844:AJG848"/>
    <mergeCell ref="AIV844:AIV848"/>
    <mergeCell ref="AIW844:AIW848"/>
    <mergeCell ref="AIX844:AIX848"/>
    <mergeCell ref="AIY844:AIY848"/>
    <mergeCell ref="AIZ844:AIZ848"/>
    <mergeCell ref="AJA844:AJA848"/>
    <mergeCell ref="ALJ844:ALJ848"/>
    <mergeCell ref="ALK844:ALK848"/>
    <mergeCell ref="ALL844:ALL848"/>
    <mergeCell ref="ALM844:ALM848"/>
    <mergeCell ref="ALN844:ALN848"/>
    <mergeCell ref="ALO844:ALO848"/>
    <mergeCell ref="ALD844:ALD848"/>
    <mergeCell ref="ALE844:ALE848"/>
    <mergeCell ref="ALF844:ALF848"/>
    <mergeCell ref="ALG844:ALG848"/>
    <mergeCell ref="ALH844:ALH848"/>
    <mergeCell ref="ALI844:ALI848"/>
    <mergeCell ref="AKX844:AKX848"/>
    <mergeCell ref="AKY844:AKY848"/>
    <mergeCell ref="AKZ844:AKZ848"/>
    <mergeCell ref="ALA844:ALA848"/>
    <mergeCell ref="ALB844:ALB848"/>
    <mergeCell ref="ALC844:ALC848"/>
    <mergeCell ref="AKR844:AKR848"/>
    <mergeCell ref="AKS844:AKS848"/>
    <mergeCell ref="AKT844:AKT848"/>
    <mergeCell ref="AKU844:AKU848"/>
    <mergeCell ref="AKV844:AKV848"/>
    <mergeCell ref="AKW844:AKW848"/>
    <mergeCell ref="AKL844:AKL848"/>
    <mergeCell ref="AKM844:AKM848"/>
    <mergeCell ref="AKN844:AKN848"/>
    <mergeCell ref="AKO844:AKO848"/>
    <mergeCell ref="AKP844:AKP848"/>
    <mergeCell ref="AKQ844:AKQ848"/>
    <mergeCell ref="AKF844:AKF848"/>
    <mergeCell ref="AKG844:AKG848"/>
    <mergeCell ref="AKH844:AKH848"/>
    <mergeCell ref="AKI844:AKI848"/>
    <mergeCell ref="AKJ844:AKJ848"/>
    <mergeCell ref="AKK844:AKK848"/>
    <mergeCell ref="AMT844:AMT848"/>
    <mergeCell ref="AMU844:AMU848"/>
    <mergeCell ref="AMV844:AMV848"/>
    <mergeCell ref="AMW844:AMW848"/>
    <mergeCell ref="AMX844:AMX848"/>
    <mergeCell ref="AMY844:AMY848"/>
    <mergeCell ref="AMN844:AMN848"/>
    <mergeCell ref="AMO844:AMO848"/>
    <mergeCell ref="AMP844:AMP848"/>
    <mergeCell ref="AMQ844:AMQ848"/>
    <mergeCell ref="AMR844:AMR848"/>
    <mergeCell ref="AMS844:AMS848"/>
    <mergeCell ref="AMH844:AMH848"/>
    <mergeCell ref="AMI844:AMI848"/>
    <mergeCell ref="AMJ844:AMJ848"/>
    <mergeCell ref="AMK844:AMK848"/>
    <mergeCell ref="AML844:AML848"/>
    <mergeCell ref="AMM844:AMM848"/>
    <mergeCell ref="AMB844:AMB848"/>
    <mergeCell ref="AMC844:AMC848"/>
    <mergeCell ref="AMD844:AMD848"/>
    <mergeCell ref="AME844:AME848"/>
    <mergeCell ref="AMF844:AMF848"/>
    <mergeCell ref="AMG844:AMG848"/>
    <mergeCell ref="ALV844:ALV848"/>
    <mergeCell ref="ALW844:ALW848"/>
    <mergeCell ref="ALX844:ALX848"/>
    <mergeCell ref="ALY844:ALY848"/>
    <mergeCell ref="ALZ844:ALZ848"/>
    <mergeCell ref="AMA844:AMA848"/>
    <mergeCell ref="ALP844:ALP848"/>
    <mergeCell ref="ALQ844:ALQ848"/>
    <mergeCell ref="ALR844:ALR848"/>
    <mergeCell ref="ALS844:ALS848"/>
    <mergeCell ref="ALT844:ALT848"/>
    <mergeCell ref="ALU844:ALU848"/>
    <mergeCell ref="AOD844:AOD848"/>
    <mergeCell ref="AOE844:AOE848"/>
    <mergeCell ref="AOF844:AOF848"/>
    <mergeCell ref="AOG844:AOG848"/>
    <mergeCell ref="AOH844:AOH848"/>
    <mergeCell ref="AOI844:AOI848"/>
    <mergeCell ref="ANX844:ANX848"/>
    <mergeCell ref="ANY844:ANY848"/>
    <mergeCell ref="ANZ844:ANZ848"/>
    <mergeCell ref="AOA844:AOA848"/>
    <mergeCell ref="AOB844:AOB848"/>
    <mergeCell ref="AOC844:AOC848"/>
    <mergeCell ref="ANR844:ANR848"/>
    <mergeCell ref="ANS844:ANS848"/>
    <mergeCell ref="ANT844:ANT848"/>
    <mergeCell ref="ANU844:ANU848"/>
    <mergeCell ref="ANV844:ANV848"/>
    <mergeCell ref="ANW844:ANW848"/>
    <mergeCell ref="ANL844:ANL848"/>
    <mergeCell ref="ANM844:ANM848"/>
    <mergeCell ref="ANN844:ANN848"/>
    <mergeCell ref="ANO844:ANO848"/>
    <mergeCell ref="ANP844:ANP848"/>
    <mergeCell ref="ANQ844:ANQ848"/>
    <mergeCell ref="ANF844:ANF848"/>
    <mergeCell ref="ANG844:ANG848"/>
    <mergeCell ref="ANH844:ANH848"/>
    <mergeCell ref="ANI844:ANI848"/>
    <mergeCell ref="ANJ844:ANJ848"/>
    <mergeCell ref="ANK844:ANK848"/>
    <mergeCell ref="AMZ844:AMZ848"/>
    <mergeCell ref="ANA844:ANA848"/>
    <mergeCell ref="ANB844:ANB848"/>
    <mergeCell ref="ANC844:ANC848"/>
    <mergeCell ref="AND844:AND848"/>
    <mergeCell ref="ANE844:ANE848"/>
    <mergeCell ref="APN844:APN848"/>
    <mergeCell ref="APO844:APO848"/>
    <mergeCell ref="APP844:APP848"/>
    <mergeCell ref="APQ844:APQ848"/>
    <mergeCell ref="APR844:APR848"/>
    <mergeCell ref="APS844:APS848"/>
    <mergeCell ref="APH844:APH848"/>
    <mergeCell ref="API844:API848"/>
    <mergeCell ref="APJ844:APJ848"/>
    <mergeCell ref="APK844:APK848"/>
    <mergeCell ref="APL844:APL848"/>
    <mergeCell ref="APM844:APM848"/>
    <mergeCell ref="APB844:APB848"/>
    <mergeCell ref="APC844:APC848"/>
    <mergeCell ref="APD844:APD848"/>
    <mergeCell ref="APE844:APE848"/>
    <mergeCell ref="APF844:APF848"/>
    <mergeCell ref="APG844:APG848"/>
    <mergeCell ref="AOV844:AOV848"/>
    <mergeCell ref="AOW844:AOW848"/>
    <mergeCell ref="AOX844:AOX848"/>
    <mergeCell ref="AOY844:AOY848"/>
    <mergeCell ref="AOZ844:AOZ848"/>
    <mergeCell ref="APA844:APA848"/>
    <mergeCell ref="AOP844:AOP848"/>
    <mergeCell ref="AOQ844:AOQ848"/>
    <mergeCell ref="AOR844:AOR848"/>
    <mergeCell ref="AOS844:AOS848"/>
    <mergeCell ref="AOT844:AOT848"/>
    <mergeCell ref="AOU844:AOU848"/>
    <mergeCell ref="AOJ844:AOJ848"/>
    <mergeCell ref="AOK844:AOK848"/>
    <mergeCell ref="AOL844:AOL848"/>
    <mergeCell ref="AOM844:AOM848"/>
    <mergeCell ref="AON844:AON848"/>
    <mergeCell ref="AOO844:AOO848"/>
    <mergeCell ref="AQX844:AQX848"/>
    <mergeCell ref="AQY844:AQY848"/>
    <mergeCell ref="AQZ844:AQZ848"/>
    <mergeCell ref="ARA844:ARA848"/>
    <mergeCell ref="ARB844:ARB848"/>
    <mergeCell ref="ARC844:ARC848"/>
    <mergeCell ref="AQR844:AQR848"/>
    <mergeCell ref="AQS844:AQS848"/>
    <mergeCell ref="AQT844:AQT848"/>
    <mergeCell ref="AQU844:AQU848"/>
    <mergeCell ref="AQV844:AQV848"/>
    <mergeCell ref="AQW844:AQW848"/>
    <mergeCell ref="AQL844:AQL848"/>
    <mergeCell ref="AQM844:AQM848"/>
    <mergeCell ref="AQN844:AQN848"/>
    <mergeCell ref="AQO844:AQO848"/>
    <mergeCell ref="AQP844:AQP848"/>
    <mergeCell ref="AQQ844:AQQ848"/>
    <mergeCell ref="AQF844:AQF848"/>
    <mergeCell ref="AQG844:AQG848"/>
    <mergeCell ref="AQH844:AQH848"/>
    <mergeCell ref="AQI844:AQI848"/>
    <mergeCell ref="AQJ844:AQJ848"/>
    <mergeCell ref="AQK844:AQK848"/>
    <mergeCell ref="APZ844:APZ848"/>
    <mergeCell ref="AQA844:AQA848"/>
    <mergeCell ref="AQB844:AQB848"/>
    <mergeCell ref="AQC844:AQC848"/>
    <mergeCell ref="AQD844:AQD848"/>
    <mergeCell ref="AQE844:AQE848"/>
    <mergeCell ref="APT844:APT848"/>
    <mergeCell ref="APU844:APU848"/>
    <mergeCell ref="APV844:APV848"/>
    <mergeCell ref="APW844:APW848"/>
    <mergeCell ref="APX844:APX848"/>
    <mergeCell ref="APY844:APY848"/>
    <mergeCell ref="ASH844:ASH848"/>
    <mergeCell ref="ASI844:ASI848"/>
    <mergeCell ref="ASJ844:ASJ848"/>
    <mergeCell ref="ASK844:ASK848"/>
    <mergeCell ref="ASL844:ASL848"/>
    <mergeCell ref="ASM844:ASM848"/>
    <mergeCell ref="ASB844:ASB848"/>
    <mergeCell ref="ASC844:ASC848"/>
    <mergeCell ref="ASD844:ASD848"/>
    <mergeCell ref="ASE844:ASE848"/>
    <mergeCell ref="ASF844:ASF848"/>
    <mergeCell ref="ASG844:ASG848"/>
    <mergeCell ref="ARV844:ARV848"/>
    <mergeCell ref="ARW844:ARW848"/>
    <mergeCell ref="ARX844:ARX848"/>
    <mergeCell ref="ARY844:ARY848"/>
    <mergeCell ref="ARZ844:ARZ848"/>
    <mergeCell ref="ASA844:ASA848"/>
    <mergeCell ref="ARP844:ARP848"/>
    <mergeCell ref="ARQ844:ARQ848"/>
    <mergeCell ref="ARR844:ARR848"/>
    <mergeCell ref="ARS844:ARS848"/>
    <mergeCell ref="ART844:ART848"/>
    <mergeCell ref="ARU844:ARU848"/>
    <mergeCell ref="ARJ844:ARJ848"/>
    <mergeCell ref="ARK844:ARK848"/>
    <mergeCell ref="ARL844:ARL848"/>
    <mergeCell ref="ARM844:ARM848"/>
    <mergeCell ref="ARN844:ARN848"/>
    <mergeCell ref="ARO844:ARO848"/>
    <mergeCell ref="ARD844:ARD848"/>
    <mergeCell ref="ARE844:ARE848"/>
    <mergeCell ref="ARF844:ARF848"/>
    <mergeCell ref="ARG844:ARG848"/>
    <mergeCell ref="ARH844:ARH848"/>
    <mergeCell ref="ARI844:ARI848"/>
    <mergeCell ref="ATR844:ATR848"/>
    <mergeCell ref="ATS844:ATS848"/>
    <mergeCell ref="ATT844:ATT848"/>
    <mergeCell ref="ATU844:ATU848"/>
    <mergeCell ref="ATV844:ATV848"/>
    <mergeCell ref="ATW844:ATW848"/>
    <mergeCell ref="ATL844:ATL848"/>
    <mergeCell ref="ATM844:ATM848"/>
    <mergeCell ref="ATN844:ATN848"/>
    <mergeCell ref="ATO844:ATO848"/>
    <mergeCell ref="ATP844:ATP848"/>
    <mergeCell ref="ATQ844:ATQ848"/>
    <mergeCell ref="ATF844:ATF848"/>
    <mergeCell ref="ATG844:ATG848"/>
    <mergeCell ref="ATH844:ATH848"/>
    <mergeCell ref="ATI844:ATI848"/>
    <mergeCell ref="ATJ844:ATJ848"/>
    <mergeCell ref="ATK844:ATK848"/>
    <mergeCell ref="ASZ844:ASZ848"/>
    <mergeCell ref="ATA844:ATA848"/>
    <mergeCell ref="ATB844:ATB848"/>
    <mergeCell ref="ATC844:ATC848"/>
    <mergeCell ref="ATD844:ATD848"/>
    <mergeCell ref="ATE844:ATE848"/>
    <mergeCell ref="AST844:AST848"/>
    <mergeCell ref="ASU844:ASU848"/>
    <mergeCell ref="ASV844:ASV848"/>
    <mergeCell ref="ASW844:ASW848"/>
    <mergeCell ref="ASX844:ASX848"/>
    <mergeCell ref="ASY844:ASY848"/>
    <mergeCell ref="ASN844:ASN848"/>
    <mergeCell ref="ASO844:ASO848"/>
    <mergeCell ref="ASP844:ASP848"/>
    <mergeCell ref="ASQ844:ASQ848"/>
    <mergeCell ref="ASR844:ASR848"/>
    <mergeCell ref="ASS844:ASS848"/>
    <mergeCell ref="AVB844:AVB848"/>
    <mergeCell ref="AVC844:AVC848"/>
    <mergeCell ref="AVD844:AVD848"/>
    <mergeCell ref="AVE844:AVE848"/>
    <mergeCell ref="AVF844:AVF848"/>
    <mergeCell ref="AVG844:AVG848"/>
    <mergeCell ref="AUV844:AUV848"/>
    <mergeCell ref="AUW844:AUW848"/>
    <mergeCell ref="AUX844:AUX848"/>
    <mergeCell ref="AUY844:AUY848"/>
    <mergeCell ref="AUZ844:AUZ848"/>
    <mergeCell ref="AVA844:AVA848"/>
    <mergeCell ref="AUP844:AUP848"/>
    <mergeCell ref="AUQ844:AUQ848"/>
    <mergeCell ref="AUR844:AUR848"/>
    <mergeCell ref="AUS844:AUS848"/>
    <mergeCell ref="AUT844:AUT848"/>
    <mergeCell ref="AUU844:AUU848"/>
    <mergeCell ref="AUJ844:AUJ848"/>
    <mergeCell ref="AUK844:AUK848"/>
    <mergeCell ref="AUL844:AUL848"/>
    <mergeCell ref="AUM844:AUM848"/>
    <mergeCell ref="AUN844:AUN848"/>
    <mergeCell ref="AUO844:AUO848"/>
    <mergeCell ref="AUD844:AUD848"/>
    <mergeCell ref="AUE844:AUE848"/>
    <mergeCell ref="AUF844:AUF848"/>
    <mergeCell ref="AUG844:AUG848"/>
    <mergeCell ref="AUH844:AUH848"/>
    <mergeCell ref="AUI844:AUI848"/>
    <mergeCell ref="ATX844:ATX848"/>
    <mergeCell ref="ATY844:ATY848"/>
    <mergeCell ref="ATZ844:ATZ848"/>
    <mergeCell ref="AUA844:AUA848"/>
    <mergeCell ref="AUB844:AUB848"/>
    <mergeCell ref="AUC844:AUC848"/>
    <mergeCell ref="AWL844:AWL848"/>
    <mergeCell ref="AWM844:AWM848"/>
    <mergeCell ref="AWN844:AWN848"/>
    <mergeCell ref="AWO844:AWO848"/>
    <mergeCell ref="AWP844:AWP848"/>
    <mergeCell ref="AWQ844:AWQ848"/>
    <mergeCell ref="AWF844:AWF848"/>
    <mergeCell ref="AWG844:AWG848"/>
    <mergeCell ref="AWH844:AWH848"/>
    <mergeCell ref="AWI844:AWI848"/>
    <mergeCell ref="AWJ844:AWJ848"/>
    <mergeCell ref="AWK844:AWK848"/>
    <mergeCell ref="AVZ844:AVZ848"/>
    <mergeCell ref="AWA844:AWA848"/>
    <mergeCell ref="AWB844:AWB848"/>
    <mergeCell ref="AWC844:AWC848"/>
    <mergeCell ref="AWD844:AWD848"/>
    <mergeCell ref="AWE844:AWE848"/>
    <mergeCell ref="AVT844:AVT848"/>
    <mergeCell ref="AVU844:AVU848"/>
    <mergeCell ref="AVV844:AVV848"/>
    <mergeCell ref="AVW844:AVW848"/>
    <mergeCell ref="AVX844:AVX848"/>
    <mergeCell ref="AVY844:AVY848"/>
    <mergeCell ref="AVN844:AVN848"/>
    <mergeCell ref="AVO844:AVO848"/>
    <mergeCell ref="AVP844:AVP848"/>
    <mergeCell ref="AVQ844:AVQ848"/>
    <mergeCell ref="AVR844:AVR848"/>
    <mergeCell ref="AVS844:AVS848"/>
    <mergeCell ref="AVH844:AVH848"/>
    <mergeCell ref="AVI844:AVI848"/>
    <mergeCell ref="AVJ844:AVJ848"/>
    <mergeCell ref="AVK844:AVK848"/>
    <mergeCell ref="AVL844:AVL848"/>
    <mergeCell ref="AVM844:AVM848"/>
    <mergeCell ref="AXV844:AXV848"/>
    <mergeCell ref="AXW844:AXW848"/>
    <mergeCell ref="AXX844:AXX848"/>
    <mergeCell ref="AXY844:AXY848"/>
    <mergeCell ref="AXZ844:AXZ848"/>
    <mergeCell ref="AYA844:AYA848"/>
    <mergeCell ref="AXP844:AXP848"/>
    <mergeCell ref="AXQ844:AXQ848"/>
    <mergeCell ref="AXR844:AXR848"/>
    <mergeCell ref="AXS844:AXS848"/>
    <mergeCell ref="AXT844:AXT848"/>
    <mergeCell ref="AXU844:AXU848"/>
    <mergeCell ref="AXJ844:AXJ848"/>
    <mergeCell ref="AXK844:AXK848"/>
    <mergeCell ref="AXL844:AXL848"/>
    <mergeCell ref="AXM844:AXM848"/>
    <mergeCell ref="AXN844:AXN848"/>
    <mergeCell ref="AXO844:AXO848"/>
    <mergeCell ref="AXD844:AXD848"/>
    <mergeCell ref="AXE844:AXE848"/>
    <mergeCell ref="AXF844:AXF848"/>
    <mergeCell ref="AXG844:AXG848"/>
    <mergeCell ref="AXH844:AXH848"/>
    <mergeCell ref="AXI844:AXI848"/>
    <mergeCell ref="AWX844:AWX848"/>
    <mergeCell ref="AWY844:AWY848"/>
    <mergeCell ref="AWZ844:AWZ848"/>
    <mergeCell ref="AXA844:AXA848"/>
    <mergeCell ref="AXB844:AXB848"/>
    <mergeCell ref="AXC844:AXC848"/>
    <mergeCell ref="AWR844:AWR848"/>
    <mergeCell ref="AWS844:AWS848"/>
    <mergeCell ref="AWT844:AWT848"/>
    <mergeCell ref="AWU844:AWU848"/>
    <mergeCell ref="AWV844:AWV848"/>
    <mergeCell ref="AWW844:AWW848"/>
    <mergeCell ref="AZF844:AZF848"/>
    <mergeCell ref="AZG844:AZG848"/>
    <mergeCell ref="AZH844:AZH848"/>
    <mergeCell ref="AZI844:AZI848"/>
    <mergeCell ref="AZJ844:AZJ848"/>
    <mergeCell ref="AZK844:AZK848"/>
    <mergeCell ref="AYZ844:AYZ848"/>
    <mergeCell ref="AZA844:AZA848"/>
    <mergeCell ref="AZB844:AZB848"/>
    <mergeCell ref="AZC844:AZC848"/>
    <mergeCell ref="AZD844:AZD848"/>
    <mergeCell ref="AZE844:AZE848"/>
    <mergeCell ref="AYT844:AYT848"/>
    <mergeCell ref="AYU844:AYU848"/>
    <mergeCell ref="AYV844:AYV848"/>
    <mergeCell ref="AYW844:AYW848"/>
    <mergeCell ref="AYX844:AYX848"/>
    <mergeCell ref="AYY844:AYY848"/>
    <mergeCell ref="AYN844:AYN848"/>
    <mergeCell ref="AYO844:AYO848"/>
    <mergeCell ref="AYP844:AYP848"/>
    <mergeCell ref="AYQ844:AYQ848"/>
    <mergeCell ref="AYR844:AYR848"/>
    <mergeCell ref="AYS844:AYS848"/>
    <mergeCell ref="AYH844:AYH848"/>
    <mergeCell ref="AYI844:AYI848"/>
    <mergeCell ref="AYJ844:AYJ848"/>
    <mergeCell ref="AYK844:AYK848"/>
    <mergeCell ref="AYL844:AYL848"/>
    <mergeCell ref="AYM844:AYM848"/>
    <mergeCell ref="AYB844:AYB848"/>
    <mergeCell ref="AYC844:AYC848"/>
    <mergeCell ref="AYD844:AYD848"/>
    <mergeCell ref="AYE844:AYE848"/>
    <mergeCell ref="AYF844:AYF848"/>
    <mergeCell ref="AYG844:AYG848"/>
    <mergeCell ref="BAP844:BAP848"/>
    <mergeCell ref="BAQ844:BAQ848"/>
    <mergeCell ref="BAR844:BAR848"/>
    <mergeCell ref="BAS844:BAS848"/>
    <mergeCell ref="BAT844:BAT848"/>
    <mergeCell ref="BAU844:BAU848"/>
    <mergeCell ref="BAJ844:BAJ848"/>
    <mergeCell ref="BAK844:BAK848"/>
    <mergeCell ref="BAL844:BAL848"/>
    <mergeCell ref="BAM844:BAM848"/>
    <mergeCell ref="BAN844:BAN848"/>
    <mergeCell ref="BAO844:BAO848"/>
    <mergeCell ref="BAD844:BAD848"/>
    <mergeCell ref="BAE844:BAE848"/>
    <mergeCell ref="BAF844:BAF848"/>
    <mergeCell ref="BAG844:BAG848"/>
    <mergeCell ref="BAH844:BAH848"/>
    <mergeCell ref="BAI844:BAI848"/>
    <mergeCell ref="AZX844:AZX848"/>
    <mergeCell ref="AZY844:AZY848"/>
    <mergeCell ref="AZZ844:AZZ848"/>
    <mergeCell ref="BAA844:BAA848"/>
    <mergeCell ref="BAB844:BAB848"/>
    <mergeCell ref="BAC844:BAC848"/>
    <mergeCell ref="AZR844:AZR848"/>
    <mergeCell ref="AZS844:AZS848"/>
    <mergeCell ref="AZT844:AZT848"/>
    <mergeCell ref="AZU844:AZU848"/>
    <mergeCell ref="AZV844:AZV848"/>
    <mergeCell ref="AZW844:AZW848"/>
    <mergeCell ref="AZL844:AZL848"/>
    <mergeCell ref="AZM844:AZM848"/>
    <mergeCell ref="AZN844:AZN848"/>
    <mergeCell ref="AZO844:AZO848"/>
    <mergeCell ref="AZP844:AZP848"/>
    <mergeCell ref="AZQ844:AZQ848"/>
    <mergeCell ref="BBZ844:BBZ848"/>
    <mergeCell ref="BCA844:BCA848"/>
    <mergeCell ref="BCB844:BCB848"/>
    <mergeCell ref="BCC844:BCC848"/>
    <mergeCell ref="BCD844:BCD848"/>
    <mergeCell ref="BCE844:BCE848"/>
    <mergeCell ref="BBT844:BBT848"/>
    <mergeCell ref="BBU844:BBU848"/>
    <mergeCell ref="BBV844:BBV848"/>
    <mergeCell ref="BBW844:BBW848"/>
    <mergeCell ref="BBX844:BBX848"/>
    <mergeCell ref="BBY844:BBY848"/>
    <mergeCell ref="BBN844:BBN848"/>
    <mergeCell ref="BBO844:BBO848"/>
    <mergeCell ref="BBP844:BBP848"/>
    <mergeCell ref="BBQ844:BBQ848"/>
    <mergeCell ref="BBR844:BBR848"/>
    <mergeCell ref="BBS844:BBS848"/>
    <mergeCell ref="BBH844:BBH848"/>
    <mergeCell ref="BBI844:BBI848"/>
    <mergeCell ref="BBJ844:BBJ848"/>
    <mergeCell ref="BBK844:BBK848"/>
    <mergeCell ref="BBL844:BBL848"/>
    <mergeCell ref="BBM844:BBM848"/>
    <mergeCell ref="BBB844:BBB848"/>
    <mergeCell ref="BBC844:BBC848"/>
    <mergeCell ref="BBD844:BBD848"/>
    <mergeCell ref="BBE844:BBE848"/>
    <mergeCell ref="BBF844:BBF848"/>
    <mergeCell ref="BBG844:BBG848"/>
    <mergeCell ref="BAV844:BAV848"/>
    <mergeCell ref="BAW844:BAW848"/>
    <mergeCell ref="BAX844:BAX848"/>
    <mergeCell ref="BAY844:BAY848"/>
    <mergeCell ref="BAZ844:BAZ848"/>
    <mergeCell ref="BBA844:BBA848"/>
    <mergeCell ref="BDJ844:BDJ848"/>
    <mergeCell ref="BDK844:BDK848"/>
    <mergeCell ref="BDL844:BDL848"/>
    <mergeCell ref="BDM844:BDM848"/>
    <mergeCell ref="BDN844:BDN848"/>
    <mergeCell ref="BDO844:BDO848"/>
    <mergeCell ref="BDD844:BDD848"/>
    <mergeCell ref="BDE844:BDE848"/>
    <mergeCell ref="BDF844:BDF848"/>
    <mergeCell ref="BDG844:BDG848"/>
    <mergeCell ref="BDH844:BDH848"/>
    <mergeCell ref="BDI844:BDI848"/>
    <mergeCell ref="BCX844:BCX848"/>
    <mergeCell ref="BCY844:BCY848"/>
    <mergeCell ref="BCZ844:BCZ848"/>
    <mergeCell ref="BDA844:BDA848"/>
    <mergeCell ref="BDB844:BDB848"/>
    <mergeCell ref="BDC844:BDC848"/>
    <mergeCell ref="BCR844:BCR848"/>
    <mergeCell ref="BCS844:BCS848"/>
    <mergeCell ref="BCT844:BCT848"/>
    <mergeCell ref="BCU844:BCU848"/>
    <mergeCell ref="BCV844:BCV848"/>
    <mergeCell ref="BCW844:BCW848"/>
    <mergeCell ref="BCL844:BCL848"/>
    <mergeCell ref="BCM844:BCM848"/>
    <mergeCell ref="BCN844:BCN848"/>
    <mergeCell ref="BCO844:BCO848"/>
    <mergeCell ref="BCP844:BCP848"/>
    <mergeCell ref="BCQ844:BCQ848"/>
    <mergeCell ref="BCF844:BCF848"/>
    <mergeCell ref="BCG844:BCG848"/>
    <mergeCell ref="BCH844:BCH848"/>
    <mergeCell ref="BCI844:BCI848"/>
    <mergeCell ref="BCJ844:BCJ848"/>
    <mergeCell ref="BCK844:BCK848"/>
    <mergeCell ref="BET844:BET848"/>
    <mergeCell ref="BEU844:BEU848"/>
    <mergeCell ref="BEV844:BEV848"/>
    <mergeCell ref="BEW844:BEW848"/>
    <mergeCell ref="BEX844:BEX848"/>
    <mergeCell ref="BEY844:BEY848"/>
    <mergeCell ref="BEN844:BEN848"/>
    <mergeCell ref="BEO844:BEO848"/>
    <mergeCell ref="BEP844:BEP848"/>
    <mergeCell ref="BEQ844:BEQ848"/>
    <mergeCell ref="BER844:BER848"/>
    <mergeCell ref="BES844:BES848"/>
    <mergeCell ref="BEH844:BEH848"/>
    <mergeCell ref="BEI844:BEI848"/>
    <mergeCell ref="BEJ844:BEJ848"/>
    <mergeCell ref="BEK844:BEK848"/>
    <mergeCell ref="BEL844:BEL848"/>
    <mergeCell ref="BEM844:BEM848"/>
    <mergeCell ref="BEB844:BEB848"/>
    <mergeCell ref="BEC844:BEC848"/>
    <mergeCell ref="BED844:BED848"/>
    <mergeCell ref="BEE844:BEE848"/>
    <mergeCell ref="BEF844:BEF848"/>
    <mergeCell ref="BEG844:BEG848"/>
    <mergeCell ref="BDV844:BDV848"/>
    <mergeCell ref="BDW844:BDW848"/>
    <mergeCell ref="BDX844:BDX848"/>
    <mergeCell ref="BDY844:BDY848"/>
    <mergeCell ref="BDZ844:BDZ848"/>
    <mergeCell ref="BEA844:BEA848"/>
    <mergeCell ref="BDP844:BDP848"/>
    <mergeCell ref="BDQ844:BDQ848"/>
    <mergeCell ref="BDR844:BDR848"/>
    <mergeCell ref="BDS844:BDS848"/>
    <mergeCell ref="BDT844:BDT848"/>
    <mergeCell ref="BDU844:BDU848"/>
    <mergeCell ref="BGD844:BGD848"/>
    <mergeCell ref="BGE844:BGE848"/>
    <mergeCell ref="BGF844:BGF848"/>
    <mergeCell ref="BGG844:BGG848"/>
    <mergeCell ref="BGH844:BGH848"/>
    <mergeCell ref="BGI844:BGI848"/>
    <mergeCell ref="BFX844:BFX848"/>
    <mergeCell ref="BFY844:BFY848"/>
    <mergeCell ref="BFZ844:BFZ848"/>
    <mergeCell ref="BGA844:BGA848"/>
    <mergeCell ref="BGB844:BGB848"/>
    <mergeCell ref="BGC844:BGC848"/>
    <mergeCell ref="BFR844:BFR848"/>
    <mergeCell ref="BFS844:BFS848"/>
    <mergeCell ref="BFT844:BFT848"/>
    <mergeCell ref="BFU844:BFU848"/>
    <mergeCell ref="BFV844:BFV848"/>
    <mergeCell ref="BFW844:BFW848"/>
    <mergeCell ref="BFL844:BFL848"/>
    <mergeCell ref="BFM844:BFM848"/>
    <mergeCell ref="BFN844:BFN848"/>
    <mergeCell ref="BFO844:BFO848"/>
    <mergeCell ref="BFP844:BFP848"/>
    <mergeCell ref="BFQ844:BFQ848"/>
    <mergeCell ref="BFF844:BFF848"/>
    <mergeCell ref="BFG844:BFG848"/>
    <mergeCell ref="BFH844:BFH848"/>
    <mergeCell ref="BFI844:BFI848"/>
    <mergeCell ref="BFJ844:BFJ848"/>
    <mergeCell ref="BFK844:BFK848"/>
    <mergeCell ref="BEZ844:BEZ848"/>
    <mergeCell ref="BFA844:BFA848"/>
    <mergeCell ref="BFB844:BFB848"/>
    <mergeCell ref="BFC844:BFC848"/>
    <mergeCell ref="BFD844:BFD848"/>
    <mergeCell ref="BFE844:BFE848"/>
    <mergeCell ref="BHN844:BHN848"/>
    <mergeCell ref="BHO844:BHO848"/>
    <mergeCell ref="BHP844:BHP848"/>
    <mergeCell ref="BHQ844:BHQ848"/>
    <mergeCell ref="BHR844:BHR848"/>
    <mergeCell ref="BHS844:BHS848"/>
    <mergeCell ref="BHH844:BHH848"/>
    <mergeCell ref="BHI844:BHI848"/>
    <mergeCell ref="BHJ844:BHJ848"/>
    <mergeCell ref="BHK844:BHK848"/>
    <mergeCell ref="BHL844:BHL848"/>
    <mergeCell ref="BHM844:BHM848"/>
    <mergeCell ref="BHB844:BHB848"/>
    <mergeCell ref="BHC844:BHC848"/>
    <mergeCell ref="BHD844:BHD848"/>
    <mergeCell ref="BHE844:BHE848"/>
    <mergeCell ref="BHF844:BHF848"/>
    <mergeCell ref="BHG844:BHG848"/>
    <mergeCell ref="BGV844:BGV848"/>
    <mergeCell ref="BGW844:BGW848"/>
    <mergeCell ref="BGX844:BGX848"/>
    <mergeCell ref="BGY844:BGY848"/>
    <mergeCell ref="BGZ844:BGZ848"/>
    <mergeCell ref="BHA844:BHA848"/>
    <mergeCell ref="BGP844:BGP848"/>
    <mergeCell ref="BGQ844:BGQ848"/>
    <mergeCell ref="BGR844:BGR848"/>
    <mergeCell ref="BGS844:BGS848"/>
    <mergeCell ref="BGT844:BGT848"/>
    <mergeCell ref="BGU844:BGU848"/>
    <mergeCell ref="BGJ844:BGJ848"/>
    <mergeCell ref="BGK844:BGK848"/>
    <mergeCell ref="BGL844:BGL848"/>
    <mergeCell ref="BGM844:BGM848"/>
    <mergeCell ref="BGN844:BGN848"/>
    <mergeCell ref="BGO844:BGO848"/>
    <mergeCell ref="BIX844:BIX848"/>
    <mergeCell ref="BIY844:BIY848"/>
    <mergeCell ref="BIZ844:BIZ848"/>
    <mergeCell ref="BJA844:BJA848"/>
    <mergeCell ref="BJB844:BJB848"/>
    <mergeCell ref="BJC844:BJC848"/>
    <mergeCell ref="BIR844:BIR848"/>
    <mergeCell ref="BIS844:BIS848"/>
    <mergeCell ref="BIT844:BIT848"/>
    <mergeCell ref="BIU844:BIU848"/>
    <mergeCell ref="BIV844:BIV848"/>
    <mergeCell ref="BIW844:BIW848"/>
    <mergeCell ref="BIL844:BIL848"/>
    <mergeCell ref="BIM844:BIM848"/>
    <mergeCell ref="BIN844:BIN848"/>
    <mergeCell ref="BIO844:BIO848"/>
    <mergeCell ref="BIP844:BIP848"/>
    <mergeCell ref="BIQ844:BIQ848"/>
    <mergeCell ref="BIF844:BIF848"/>
    <mergeCell ref="BIG844:BIG848"/>
    <mergeCell ref="BIH844:BIH848"/>
    <mergeCell ref="BII844:BII848"/>
    <mergeCell ref="BIJ844:BIJ848"/>
    <mergeCell ref="BIK844:BIK848"/>
    <mergeCell ref="BHZ844:BHZ848"/>
    <mergeCell ref="BIA844:BIA848"/>
    <mergeCell ref="BIB844:BIB848"/>
    <mergeCell ref="BIC844:BIC848"/>
    <mergeCell ref="BID844:BID848"/>
    <mergeCell ref="BIE844:BIE848"/>
    <mergeCell ref="BHT844:BHT848"/>
    <mergeCell ref="BHU844:BHU848"/>
    <mergeCell ref="BHV844:BHV848"/>
    <mergeCell ref="BHW844:BHW848"/>
    <mergeCell ref="BHX844:BHX848"/>
    <mergeCell ref="BHY844:BHY848"/>
    <mergeCell ref="BKH844:BKH848"/>
    <mergeCell ref="BKI844:BKI848"/>
    <mergeCell ref="BKJ844:BKJ848"/>
    <mergeCell ref="BKK844:BKK848"/>
    <mergeCell ref="BKL844:BKL848"/>
    <mergeCell ref="BKM844:BKM848"/>
    <mergeCell ref="BKB844:BKB848"/>
    <mergeCell ref="BKC844:BKC848"/>
    <mergeCell ref="BKD844:BKD848"/>
    <mergeCell ref="BKE844:BKE848"/>
    <mergeCell ref="BKF844:BKF848"/>
    <mergeCell ref="BKG844:BKG848"/>
    <mergeCell ref="BJV844:BJV848"/>
    <mergeCell ref="BJW844:BJW848"/>
    <mergeCell ref="BJX844:BJX848"/>
    <mergeCell ref="BJY844:BJY848"/>
    <mergeCell ref="BJZ844:BJZ848"/>
    <mergeCell ref="BKA844:BKA848"/>
    <mergeCell ref="BJP844:BJP848"/>
    <mergeCell ref="BJQ844:BJQ848"/>
    <mergeCell ref="BJR844:BJR848"/>
    <mergeCell ref="BJS844:BJS848"/>
    <mergeCell ref="BJT844:BJT848"/>
    <mergeCell ref="BJU844:BJU848"/>
    <mergeCell ref="BJJ844:BJJ848"/>
    <mergeCell ref="BJK844:BJK848"/>
    <mergeCell ref="BJL844:BJL848"/>
    <mergeCell ref="BJM844:BJM848"/>
    <mergeCell ref="BJN844:BJN848"/>
    <mergeCell ref="BJO844:BJO848"/>
    <mergeCell ref="BJD844:BJD848"/>
    <mergeCell ref="BJE844:BJE848"/>
    <mergeCell ref="BJF844:BJF848"/>
    <mergeCell ref="BJG844:BJG848"/>
    <mergeCell ref="BJH844:BJH848"/>
    <mergeCell ref="BJI844:BJI848"/>
    <mergeCell ref="BLR844:BLR848"/>
    <mergeCell ref="BLS844:BLS848"/>
    <mergeCell ref="BLT844:BLT848"/>
    <mergeCell ref="BLU844:BLU848"/>
    <mergeCell ref="BLV844:BLV848"/>
    <mergeCell ref="BLW844:BLW848"/>
    <mergeCell ref="BLL844:BLL848"/>
    <mergeCell ref="BLM844:BLM848"/>
    <mergeCell ref="BLN844:BLN848"/>
    <mergeCell ref="BLO844:BLO848"/>
    <mergeCell ref="BLP844:BLP848"/>
    <mergeCell ref="BLQ844:BLQ848"/>
    <mergeCell ref="BLF844:BLF848"/>
    <mergeCell ref="BLG844:BLG848"/>
    <mergeCell ref="BLH844:BLH848"/>
    <mergeCell ref="BLI844:BLI848"/>
    <mergeCell ref="BLJ844:BLJ848"/>
    <mergeCell ref="BLK844:BLK848"/>
    <mergeCell ref="BKZ844:BKZ848"/>
    <mergeCell ref="BLA844:BLA848"/>
    <mergeCell ref="BLB844:BLB848"/>
    <mergeCell ref="BLC844:BLC848"/>
    <mergeCell ref="BLD844:BLD848"/>
    <mergeCell ref="BLE844:BLE848"/>
    <mergeCell ref="BKT844:BKT848"/>
    <mergeCell ref="BKU844:BKU848"/>
    <mergeCell ref="BKV844:BKV848"/>
    <mergeCell ref="BKW844:BKW848"/>
    <mergeCell ref="BKX844:BKX848"/>
    <mergeCell ref="BKY844:BKY848"/>
    <mergeCell ref="BKN844:BKN848"/>
    <mergeCell ref="BKO844:BKO848"/>
    <mergeCell ref="BKP844:BKP848"/>
    <mergeCell ref="BKQ844:BKQ848"/>
    <mergeCell ref="BKR844:BKR848"/>
    <mergeCell ref="BKS844:BKS848"/>
    <mergeCell ref="BNB844:BNB848"/>
    <mergeCell ref="BNC844:BNC848"/>
    <mergeCell ref="BND844:BND848"/>
    <mergeCell ref="BNE844:BNE848"/>
    <mergeCell ref="BNF844:BNF848"/>
    <mergeCell ref="BNG844:BNG848"/>
    <mergeCell ref="BMV844:BMV848"/>
    <mergeCell ref="BMW844:BMW848"/>
    <mergeCell ref="BMX844:BMX848"/>
    <mergeCell ref="BMY844:BMY848"/>
    <mergeCell ref="BMZ844:BMZ848"/>
    <mergeCell ref="BNA844:BNA848"/>
    <mergeCell ref="BMP844:BMP848"/>
    <mergeCell ref="BMQ844:BMQ848"/>
    <mergeCell ref="BMR844:BMR848"/>
    <mergeCell ref="BMS844:BMS848"/>
    <mergeCell ref="BMT844:BMT848"/>
    <mergeCell ref="BMU844:BMU848"/>
    <mergeCell ref="BMJ844:BMJ848"/>
    <mergeCell ref="BMK844:BMK848"/>
    <mergeCell ref="BML844:BML848"/>
    <mergeCell ref="BMM844:BMM848"/>
    <mergeCell ref="BMN844:BMN848"/>
    <mergeCell ref="BMO844:BMO848"/>
    <mergeCell ref="BMD844:BMD848"/>
    <mergeCell ref="BME844:BME848"/>
    <mergeCell ref="BMF844:BMF848"/>
    <mergeCell ref="BMG844:BMG848"/>
    <mergeCell ref="BMH844:BMH848"/>
    <mergeCell ref="BMI844:BMI848"/>
    <mergeCell ref="BLX844:BLX848"/>
    <mergeCell ref="BLY844:BLY848"/>
    <mergeCell ref="BLZ844:BLZ848"/>
    <mergeCell ref="BMA844:BMA848"/>
    <mergeCell ref="BMB844:BMB848"/>
    <mergeCell ref="BMC844:BMC848"/>
    <mergeCell ref="BOL844:BOL848"/>
    <mergeCell ref="BOM844:BOM848"/>
    <mergeCell ref="BON844:BON848"/>
    <mergeCell ref="BOO844:BOO848"/>
    <mergeCell ref="BOP844:BOP848"/>
    <mergeCell ref="BOQ844:BOQ848"/>
    <mergeCell ref="BOF844:BOF848"/>
    <mergeCell ref="BOG844:BOG848"/>
    <mergeCell ref="BOH844:BOH848"/>
    <mergeCell ref="BOI844:BOI848"/>
    <mergeCell ref="BOJ844:BOJ848"/>
    <mergeCell ref="BOK844:BOK848"/>
    <mergeCell ref="BNZ844:BNZ848"/>
    <mergeCell ref="BOA844:BOA848"/>
    <mergeCell ref="BOB844:BOB848"/>
    <mergeCell ref="BOC844:BOC848"/>
    <mergeCell ref="BOD844:BOD848"/>
    <mergeCell ref="BOE844:BOE848"/>
    <mergeCell ref="BNT844:BNT848"/>
    <mergeCell ref="BNU844:BNU848"/>
    <mergeCell ref="BNV844:BNV848"/>
    <mergeCell ref="BNW844:BNW848"/>
    <mergeCell ref="BNX844:BNX848"/>
    <mergeCell ref="BNY844:BNY848"/>
    <mergeCell ref="BNN844:BNN848"/>
    <mergeCell ref="BNO844:BNO848"/>
    <mergeCell ref="BNP844:BNP848"/>
    <mergeCell ref="BNQ844:BNQ848"/>
    <mergeCell ref="BNR844:BNR848"/>
    <mergeCell ref="BNS844:BNS848"/>
    <mergeCell ref="BNH844:BNH848"/>
    <mergeCell ref="BNI844:BNI848"/>
    <mergeCell ref="BNJ844:BNJ848"/>
    <mergeCell ref="BNK844:BNK848"/>
    <mergeCell ref="BNL844:BNL848"/>
    <mergeCell ref="BNM844:BNM848"/>
    <mergeCell ref="BPV844:BPV848"/>
    <mergeCell ref="BPW844:BPW848"/>
    <mergeCell ref="BPX844:BPX848"/>
    <mergeCell ref="BPY844:BPY848"/>
    <mergeCell ref="BPZ844:BPZ848"/>
    <mergeCell ref="BQA844:BQA848"/>
    <mergeCell ref="BPP844:BPP848"/>
    <mergeCell ref="BPQ844:BPQ848"/>
    <mergeCell ref="BPR844:BPR848"/>
    <mergeCell ref="BPS844:BPS848"/>
    <mergeCell ref="BPT844:BPT848"/>
    <mergeCell ref="BPU844:BPU848"/>
    <mergeCell ref="BPJ844:BPJ848"/>
    <mergeCell ref="BPK844:BPK848"/>
    <mergeCell ref="BPL844:BPL848"/>
    <mergeCell ref="BPM844:BPM848"/>
    <mergeCell ref="BPN844:BPN848"/>
    <mergeCell ref="BPO844:BPO848"/>
    <mergeCell ref="BPD844:BPD848"/>
    <mergeCell ref="BPE844:BPE848"/>
    <mergeCell ref="BPF844:BPF848"/>
    <mergeCell ref="BPG844:BPG848"/>
    <mergeCell ref="BPH844:BPH848"/>
    <mergeCell ref="BPI844:BPI848"/>
    <mergeCell ref="BOX844:BOX848"/>
    <mergeCell ref="BOY844:BOY848"/>
    <mergeCell ref="BOZ844:BOZ848"/>
    <mergeCell ref="BPA844:BPA848"/>
    <mergeCell ref="BPB844:BPB848"/>
    <mergeCell ref="BPC844:BPC848"/>
    <mergeCell ref="BOR844:BOR848"/>
    <mergeCell ref="BOS844:BOS848"/>
    <mergeCell ref="BOT844:BOT848"/>
    <mergeCell ref="BOU844:BOU848"/>
    <mergeCell ref="BOV844:BOV848"/>
    <mergeCell ref="BOW844:BOW848"/>
    <mergeCell ref="BRF844:BRF848"/>
    <mergeCell ref="BRG844:BRG848"/>
    <mergeCell ref="BRH844:BRH848"/>
    <mergeCell ref="BRI844:BRI848"/>
    <mergeCell ref="BRJ844:BRJ848"/>
    <mergeCell ref="BRK844:BRK848"/>
    <mergeCell ref="BQZ844:BQZ848"/>
    <mergeCell ref="BRA844:BRA848"/>
    <mergeCell ref="BRB844:BRB848"/>
    <mergeCell ref="BRC844:BRC848"/>
    <mergeCell ref="BRD844:BRD848"/>
    <mergeCell ref="BRE844:BRE848"/>
    <mergeCell ref="BQT844:BQT848"/>
    <mergeCell ref="BQU844:BQU848"/>
    <mergeCell ref="BQV844:BQV848"/>
    <mergeCell ref="BQW844:BQW848"/>
    <mergeCell ref="BQX844:BQX848"/>
    <mergeCell ref="BQY844:BQY848"/>
    <mergeCell ref="BQN844:BQN848"/>
    <mergeCell ref="BQO844:BQO848"/>
    <mergeCell ref="BQP844:BQP848"/>
    <mergeCell ref="BQQ844:BQQ848"/>
    <mergeCell ref="BQR844:BQR848"/>
    <mergeCell ref="BQS844:BQS848"/>
    <mergeCell ref="BQH844:BQH848"/>
    <mergeCell ref="BQI844:BQI848"/>
    <mergeCell ref="BQJ844:BQJ848"/>
    <mergeCell ref="BQK844:BQK848"/>
    <mergeCell ref="BQL844:BQL848"/>
    <mergeCell ref="BQM844:BQM848"/>
    <mergeCell ref="BQB844:BQB848"/>
    <mergeCell ref="BQC844:BQC848"/>
    <mergeCell ref="BQD844:BQD848"/>
    <mergeCell ref="BQE844:BQE848"/>
    <mergeCell ref="BQF844:BQF848"/>
    <mergeCell ref="BQG844:BQG848"/>
    <mergeCell ref="BSP844:BSP848"/>
    <mergeCell ref="BSQ844:BSQ848"/>
    <mergeCell ref="BSR844:BSR848"/>
    <mergeCell ref="BSS844:BSS848"/>
    <mergeCell ref="BST844:BST848"/>
    <mergeCell ref="BSU844:BSU848"/>
    <mergeCell ref="BSJ844:BSJ848"/>
    <mergeCell ref="BSK844:BSK848"/>
    <mergeCell ref="BSL844:BSL848"/>
    <mergeCell ref="BSM844:BSM848"/>
    <mergeCell ref="BSN844:BSN848"/>
    <mergeCell ref="BSO844:BSO848"/>
    <mergeCell ref="BSD844:BSD848"/>
    <mergeCell ref="BSE844:BSE848"/>
    <mergeCell ref="BSF844:BSF848"/>
    <mergeCell ref="BSG844:BSG848"/>
    <mergeCell ref="BSH844:BSH848"/>
    <mergeCell ref="BSI844:BSI848"/>
    <mergeCell ref="BRX844:BRX848"/>
    <mergeCell ref="BRY844:BRY848"/>
    <mergeCell ref="BRZ844:BRZ848"/>
    <mergeCell ref="BSA844:BSA848"/>
    <mergeCell ref="BSB844:BSB848"/>
    <mergeCell ref="BSC844:BSC848"/>
    <mergeCell ref="BRR844:BRR848"/>
    <mergeCell ref="BRS844:BRS848"/>
    <mergeCell ref="BRT844:BRT848"/>
    <mergeCell ref="BRU844:BRU848"/>
    <mergeCell ref="BRV844:BRV848"/>
    <mergeCell ref="BRW844:BRW848"/>
    <mergeCell ref="BRL844:BRL848"/>
    <mergeCell ref="BRM844:BRM848"/>
    <mergeCell ref="BRN844:BRN848"/>
    <mergeCell ref="BRO844:BRO848"/>
    <mergeCell ref="BRP844:BRP848"/>
    <mergeCell ref="BRQ844:BRQ848"/>
    <mergeCell ref="BTZ844:BTZ848"/>
    <mergeCell ref="BUA844:BUA848"/>
    <mergeCell ref="BUB844:BUB848"/>
    <mergeCell ref="BUC844:BUC848"/>
    <mergeCell ref="BUD844:BUD848"/>
    <mergeCell ref="BUE844:BUE848"/>
    <mergeCell ref="BTT844:BTT848"/>
    <mergeCell ref="BTU844:BTU848"/>
    <mergeCell ref="BTV844:BTV848"/>
    <mergeCell ref="BTW844:BTW848"/>
    <mergeCell ref="BTX844:BTX848"/>
    <mergeCell ref="BTY844:BTY848"/>
    <mergeCell ref="BTN844:BTN848"/>
    <mergeCell ref="BTO844:BTO848"/>
    <mergeCell ref="BTP844:BTP848"/>
    <mergeCell ref="BTQ844:BTQ848"/>
    <mergeCell ref="BTR844:BTR848"/>
    <mergeCell ref="BTS844:BTS848"/>
    <mergeCell ref="BTH844:BTH848"/>
    <mergeCell ref="BTI844:BTI848"/>
    <mergeCell ref="BTJ844:BTJ848"/>
    <mergeCell ref="BTK844:BTK848"/>
    <mergeCell ref="BTL844:BTL848"/>
    <mergeCell ref="BTM844:BTM848"/>
    <mergeCell ref="BTB844:BTB848"/>
    <mergeCell ref="BTC844:BTC848"/>
    <mergeCell ref="BTD844:BTD848"/>
    <mergeCell ref="BTE844:BTE848"/>
    <mergeCell ref="BTF844:BTF848"/>
    <mergeCell ref="BTG844:BTG848"/>
    <mergeCell ref="BSV844:BSV848"/>
    <mergeCell ref="BSW844:BSW848"/>
    <mergeCell ref="BSX844:BSX848"/>
    <mergeCell ref="BSY844:BSY848"/>
    <mergeCell ref="BSZ844:BSZ848"/>
    <mergeCell ref="BTA844:BTA848"/>
    <mergeCell ref="BVJ844:BVJ848"/>
    <mergeCell ref="BVK844:BVK848"/>
    <mergeCell ref="BVL844:BVL848"/>
    <mergeCell ref="BVM844:BVM848"/>
    <mergeCell ref="BVN844:BVN848"/>
    <mergeCell ref="BVO844:BVO848"/>
    <mergeCell ref="BVD844:BVD848"/>
    <mergeCell ref="BVE844:BVE848"/>
    <mergeCell ref="BVF844:BVF848"/>
    <mergeCell ref="BVG844:BVG848"/>
    <mergeCell ref="BVH844:BVH848"/>
    <mergeCell ref="BVI844:BVI848"/>
    <mergeCell ref="BUX844:BUX848"/>
    <mergeCell ref="BUY844:BUY848"/>
    <mergeCell ref="BUZ844:BUZ848"/>
    <mergeCell ref="BVA844:BVA848"/>
    <mergeCell ref="BVB844:BVB848"/>
    <mergeCell ref="BVC844:BVC848"/>
    <mergeCell ref="BUR844:BUR848"/>
    <mergeCell ref="BUS844:BUS848"/>
    <mergeCell ref="BUT844:BUT848"/>
    <mergeCell ref="BUU844:BUU848"/>
    <mergeCell ref="BUV844:BUV848"/>
    <mergeCell ref="BUW844:BUW848"/>
    <mergeCell ref="BUL844:BUL848"/>
    <mergeCell ref="BUM844:BUM848"/>
    <mergeCell ref="BUN844:BUN848"/>
    <mergeCell ref="BUO844:BUO848"/>
    <mergeCell ref="BUP844:BUP848"/>
    <mergeCell ref="BUQ844:BUQ848"/>
    <mergeCell ref="BUF844:BUF848"/>
    <mergeCell ref="BUG844:BUG848"/>
    <mergeCell ref="BUH844:BUH848"/>
    <mergeCell ref="BUI844:BUI848"/>
    <mergeCell ref="BUJ844:BUJ848"/>
    <mergeCell ref="BUK844:BUK848"/>
    <mergeCell ref="BWT844:BWT848"/>
    <mergeCell ref="BWU844:BWU848"/>
    <mergeCell ref="BWV844:BWV848"/>
    <mergeCell ref="BWW844:BWW848"/>
    <mergeCell ref="BWX844:BWX848"/>
    <mergeCell ref="BWY844:BWY848"/>
    <mergeCell ref="BWN844:BWN848"/>
    <mergeCell ref="BWO844:BWO848"/>
    <mergeCell ref="BWP844:BWP848"/>
    <mergeCell ref="BWQ844:BWQ848"/>
    <mergeCell ref="BWR844:BWR848"/>
    <mergeCell ref="BWS844:BWS848"/>
    <mergeCell ref="BWH844:BWH848"/>
    <mergeCell ref="BWI844:BWI848"/>
    <mergeCell ref="BWJ844:BWJ848"/>
    <mergeCell ref="BWK844:BWK848"/>
    <mergeCell ref="BWL844:BWL848"/>
    <mergeCell ref="BWM844:BWM848"/>
    <mergeCell ref="BWB844:BWB848"/>
    <mergeCell ref="BWC844:BWC848"/>
    <mergeCell ref="BWD844:BWD848"/>
    <mergeCell ref="BWE844:BWE848"/>
    <mergeCell ref="BWF844:BWF848"/>
    <mergeCell ref="BWG844:BWG848"/>
    <mergeCell ref="BVV844:BVV848"/>
    <mergeCell ref="BVW844:BVW848"/>
    <mergeCell ref="BVX844:BVX848"/>
    <mergeCell ref="BVY844:BVY848"/>
    <mergeCell ref="BVZ844:BVZ848"/>
    <mergeCell ref="BWA844:BWA848"/>
    <mergeCell ref="BVP844:BVP848"/>
    <mergeCell ref="BVQ844:BVQ848"/>
    <mergeCell ref="BVR844:BVR848"/>
    <mergeCell ref="BVS844:BVS848"/>
    <mergeCell ref="BVT844:BVT848"/>
    <mergeCell ref="BVU844:BVU848"/>
    <mergeCell ref="BYD844:BYD848"/>
    <mergeCell ref="BYE844:BYE848"/>
    <mergeCell ref="BYF844:BYF848"/>
    <mergeCell ref="BYG844:BYG848"/>
    <mergeCell ref="BYH844:BYH848"/>
    <mergeCell ref="BYI844:BYI848"/>
    <mergeCell ref="BXX844:BXX848"/>
    <mergeCell ref="BXY844:BXY848"/>
    <mergeCell ref="BXZ844:BXZ848"/>
    <mergeCell ref="BYA844:BYA848"/>
    <mergeCell ref="BYB844:BYB848"/>
    <mergeCell ref="BYC844:BYC848"/>
    <mergeCell ref="BXR844:BXR848"/>
    <mergeCell ref="BXS844:BXS848"/>
    <mergeCell ref="BXT844:BXT848"/>
    <mergeCell ref="BXU844:BXU848"/>
    <mergeCell ref="BXV844:BXV848"/>
    <mergeCell ref="BXW844:BXW848"/>
    <mergeCell ref="BXL844:BXL848"/>
    <mergeCell ref="BXM844:BXM848"/>
    <mergeCell ref="BXN844:BXN848"/>
    <mergeCell ref="BXO844:BXO848"/>
    <mergeCell ref="BXP844:BXP848"/>
    <mergeCell ref="BXQ844:BXQ848"/>
    <mergeCell ref="BXF844:BXF848"/>
    <mergeCell ref="BXG844:BXG848"/>
    <mergeCell ref="BXH844:BXH848"/>
    <mergeCell ref="BXI844:BXI848"/>
    <mergeCell ref="BXJ844:BXJ848"/>
    <mergeCell ref="BXK844:BXK848"/>
    <mergeCell ref="BWZ844:BWZ848"/>
    <mergeCell ref="BXA844:BXA848"/>
    <mergeCell ref="BXB844:BXB848"/>
    <mergeCell ref="BXC844:BXC848"/>
    <mergeCell ref="BXD844:BXD848"/>
    <mergeCell ref="BXE844:BXE848"/>
    <mergeCell ref="BZN844:BZN848"/>
    <mergeCell ref="BZO844:BZO848"/>
    <mergeCell ref="BZP844:BZP848"/>
    <mergeCell ref="BZQ844:BZQ848"/>
    <mergeCell ref="BZR844:BZR848"/>
    <mergeCell ref="BZS844:BZS848"/>
    <mergeCell ref="BZH844:BZH848"/>
    <mergeCell ref="BZI844:BZI848"/>
    <mergeCell ref="BZJ844:BZJ848"/>
    <mergeCell ref="BZK844:BZK848"/>
    <mergeCell ref="BZL844:BZL848"/>
    <mergeCell ref="BZM844:BZM848"/>
    <mergeCell ref="BZB844:BZB848"/>
    <mergeCell ref="BZC844:BZC848"/>
    <mergeCell ref="BZD844:BZD848"/>
    <mergeCell ref="BZE844:BZE848"/>
    <mergeCell ref="BZF844:BZF848"/>
    <mergeCell ref="BZG844:BZG848"/>
    <mergeCell ref="BYV844:BYV848"/>
    <mergeCell ref="BYW844:BYW848"/>
    <mergeCell ref="BYX844:BYX848"/>
    <mergeCell ref="BYY844:BYY848"/>
    <mergeCell ref="BYZ844:BYZ848"/>
    <mergeCell ref="BZA844:BZA848"/>
    <mergeCell ref="BYP844:BYP848"/>
    <mergeCell ref="BYQ844:BYQ848"/>
    <mergeCell ref="BYR844:BYR848"/>
    <mergeCell ref="BYS844:BYS848"/>
    <mergeCell ref="BYT844:BYT848"/>
    <mergeCell ref="BYU844:BYU848"/>
    <mergeCell ref="BYJ844:BYJ848"/>
    <mergeCell ref="BYK844:BYK848"/>
    <mergeCell ref="BYL844:BYL848"/>
    <mergeCell ref="BYM844:BYM848"/>
    <mergeCell ref="BYN844:BYN848"/>
    <mergeCell ref="BYO844:BYO848"/>
    <mergeCell ref="CAX844:CAX848"/>
    <mergeCell ref="CAY844:CAY848"/>
    <mergeCell ref="CAZ844:CAZ848"/>
    <mergeCell ref="CBA844:CBA848"/>
    <mergeCell ref="CBB844:CBB848"/>
    <mergeCell ref="CBC844:CBC848"/>
    <mergeCell ref="CAR844:CAR848"/>
    <mergeCell ref="CAS844:CAS848"/>
    <mergeCell ref="CAT844:CAT848"/>
    <mergeCell ref="CAU844:CAU848"/>
    <mergeCell ref="CAV844:CAV848"/>
    <mergeCell ref="CAW844:CAW848"/>
    <mergeCell ref="CAL844:CAL848"/>
    <mergeCell ref="CAM844:CAM848"/>
    <mergeCell ref="CAN844:CAN848"/>
    <mergeCell ref="CAO844:CAO848"/>
    <mergeCell ref="CAP844:CAP848"/>
    <mergeCell ref="CAQ844:CAQ848"/>
    <mergeCell ref="CAF844:CAF848"/>
    <mergeCell ref="CAG844:CAG848"/>
    <mergeCell ref="CAH844:CAH848"/>
    <mergeCell ref="CAI844:CAI848"/>
    <mergeCell ref="CAJ844:CAJ848"/>
    <mergeCell ref="CAK844:CAK848"/>
    <mergeCell ref="BZZ844:BZZ848"/>
    <mergeCell ref="CAA844:CAA848"/>
    <mergeCell ref="CAB844:CAB848"/>
    <mergeCell ref="CAC844:CAC848"/>
    <mergeCell ref="CAD844:CAD848"/>
    <mergeCell ref="CAE844:CAE848"/>
    <mergeCell ref="BZT844:BZT848"/>
    <mergeCell ref="BZU844:BZU848"/>
    <mergeCell ref="BZV844:BZV848"/>
    <mergeCell ref="BZW844:BZW848"/>
    <mergeCell ref="BZX844:BZX848"/>
    <mergeCell ref="BZY844:BZY848"/>
    <mergeCell ref="CCH844:CCH848"/>
    <mergeCell ref="CCI844:CCI848"/>
    <mergeCell ref="CCJ844:CCJ848"/>
    <mergeCell ref="CCK844:CCK848"/>
    <mergeCell ref="CCL844:CCL848"/>
    <mergeCell ref="CCM844:CCM848"/>
    <mergeCell ref="CCB844:CCB848"/>
    <mergeCell ref="CCC844:CCC848"/>
    <mergeCell ref="CCD844:CCD848"/>
    <mergeCell ref="CCE844:CCE848"/>
    <mergeCell ref="CCF844:CCF848"/>
    <mergeCell ref="CCG844:CCG848"/>
    <mergeCell ref="CBV844:CBV848"/>
    <mergeCell ref="CBW844:CBW848"/>
    <mergeCell ref="CBX844:CBX848"/>
    <mergeCell ref="CBY844:CBY848"/>
    <mergeCell ref="CBZ844:CBZ848"/>
    <mergeCell ref="CCA844:CCA848"/>
    <mergeCell ref="CBP844:CBP848"/>
    <mergeCell ref="CBQ844:CBQ848"/>
    <mergeCell ref="CBR844:CBR848"/>
    <mergeCell ref="CBS844:CBS848"/>
    <mergeCell ref="CBT844:CBT848"/>
    <mergeCell ref="CBU844:CBU848"/>
    <mergeCell ref="CBJ844:CBJ848"/>
    <mergeCell ref="CBK844:CBK848"/>
    <mergeCell ref="CBL844:CBL848"/>
    <mergeCell ref="CBM844:CBM848"/>
    <mergeCell ref="CBN844:CBN848"/>
    <mergeCell ref="CBO844:CBO848"/>
    <mergeCell ref="CBD844:CBD848"/>
    <mergeCell ref="CBE844:CBE848"/>
    <mergeCell ref="CBF844:CBF848"/>
    <mergeCell ref="CBG844:CBG848"/>
    <mergeCell ref="CBH844:CBH848"/>
    <mergeCell ref="CBI844:CBI848"/>
    <mergeCell ref="CDR844:CDR848"/>
    <mergeCell ref="CDS844:CDS848"/>
    <mergeCell ref="CDT844:CDT848"/>
    <mergeCell ref="CDU844:CDU848"/>
    <mergeCell ref="CDV844:CDV848"/>
    <mergeCell ref="CDW844:CDW848"/>
    <mergeCell ref="CDL844:CDL848"/>
    <mergeCell ref="CDM844:CDM848"/>
    <mergeCell ref="CDN844:CDN848"/>
    <mergeCell ref="CDO844:CDO848"/>
    <mergeCell ref="CDP844:CDP848"/>
    <mergeCell ref="CDQ844:CDQ848"/>
    <mergeCell ref="CDF844:CDF848"/>
    <mergeCell ref="CDG844:CDG848"/>
    <mergeCell ref="CDH844:CDH848"/>
    <mergeCell ref="CDI844:CDI848"/>
    <mergeCell ref="CDJ844:CDJ848"/>
    <mergeCell ref="CDK844:CDK848"/>
    <mergeCell ref="CCZ844:CCZ848"/>
    <mergeCell ref="CDA844:CDA848"/>
    <mergeCell ref="CDB844:CDB848"/>
    <mergeCell ref="CDC844:CDC848"/>
    <mergeCell ref="CDD844:CDD848"/>
    <mergeCell ref="CDE844:CDE848"/>
    <mergeCell ref="CCT844:CCT848"/>
    <mergeCell ref="CCU844:CCU848"/>
    <mergeCell ref="CCV844:CCV848"/>
    <mergeCell ref="CCW844:CCW848"/>
    <mergeCell ref="CCX844:CCX848"/>
    <mergeCell ref="CCY844:CCY848"/>
    <mergeCell ref="CCN844:CCN848"/>
    <mergeCell ref="CCO844:CCO848"/>
    <mergeCell ref="CCP844:CCP848"/>
    <mergeCell ref="CCQ844:CCQ848"/>
    <mergeCell ref="CCR844:CCR848"/>
    <mergeCell ref="CCS844:CCS848"/>
    <mergeCell ref="CFB844:CFB848"/>
    <mergeCell ref="CFC844:CFC848"/>
    <mergeCell ref="CFD844:CFD848"/>
    <mergeCell ref="CFE844:CFE848"/>
    <mergeCell ref="CFF844:CFF848"/>
    <mergeCell ref="CFG844:CFG848"/>
    <mergeCell ref="CEV844:CEV848"/>
    <mergeCell ref="CEW844:CEW848"/>
    <mergeCell ref="CEX844:CEX848"/>
    <mergeCell ref="CEY844:CEY848"/>
    <mergeCell ref="CEZ844:CEZ848"/>
    <mergeCell ref="CFA844:CFA848"/>
    <mergeCell ref="CEP844:CEP848"/>
    <mergeCell ref="CEQ844:CEQ848"/>
    <mergeCell ref="CER844:CER848"/>
    <mergeCell ref="CES844:CES848"/>
    <mergeCell ref="CET844:CET848"/>
    <mergeCell ref="CEU844:CEU848"/>
    <mergeCell ref="CEJ844:CEJ848"/>
    <mergeCell ref="CEK844:CEK848"/>
    <mergeCell ref="CEL844:CEL848"/>
    <mergeCell ref="CEM844:CEM848"/>
    <mergeCell ref="CEN844:CEN848"/>
    <mergeCell ref="CEO844:CEO848"/>
    <mergeCell ref="CED844:CED848"/>
    <mergeCell ref="CEE844:CEE848"/>
    <mergeCell ref="CEF844:CEF848"/>
    <mergeCell ref="CEG844:CEG848"/>
    <mergeCell ref="CEH844:CEH848"/>
    <mergeCell ref="CEI844:CEI848"/>
    <mergeCell ref="CDX844:CDX848"/>
    <mergeCell ref="CDY844:CDY848"/>
    <mergeCell ref="CDZ844:CDZ848"/>
    <mergeCell ref="CEA844:CEA848"/>
    <mergeCell ref="CEB844:CEB848"/>
    <mergeCell ref="CEC844:CEC848"/>
    <mergeCell ref="CGL844:CGL848"/>
    <mergeCell ref="CGM844:CGM848"/>
    <mergeCell ref="CGN844:CGN848"/>
    <mergeCell ref="CGO844:CGO848"/>
    <mergeCell ref="CGP844:CGP848"/>
    <mergeCell ref="CGQ844:CGQ848"/>
    <mergeCell ref="CGF844:CGF848"/>
    <mergeCell ref="CGG844:CGG848"/>
    <mergeCell ref="CGH844:CGH848"/>
    <mergeCell ref="CGI844:CGI848"/>
    <mergeCell ref="CGJ844:CGJ848"/>
    <mergeCell ref="CGK844:CGK848"/>
    <mergeCell ref="CFZ844:CFZ848"/>
    <mergeCell ref="CGA844:CGA848"/>
    <mergeCell ref="CGB844:CGB848"/>
    <mergeCell ref="CGC844:CGC848"/>
    <mergeCell ref="CGD844:CGD848"/>
    <mergeCell ref="CGE844:CGE848"/>
    <mergeCell ref="CFT844:CFT848"/>
    <mergeCell ref="CFU844:CFU848"/>
    <mergeCell ref="CFV844:CFV848"/>
    <mergeCell ref="CFW844:CFW848"/>
    <mergeCell ref="CFX844:CFX848"/>
    <mergeCell ref="CFY844:CFY848"/>
    <mergeCell ref="CFN844:CFN848"/>
    <mergeCell ref="CFO844:CFO848"/>
    <mergeCell ref="CFP844:CFP848"/>
    <mergeCell ref="CFQ844:CFQ848"/>
    <mergeCell ref="CFR844:CFR848"/>
    <mergeCell ref="CFS844:CFS848"/>
    <mergeCell ref="CFH844:CFH848"/>
    <mergeCell ref="CFI844:CFI848"/>
    <mergeCell ref="CFJ844:CFJ848"/>
    <mergeCell ref="CFK844:CFK848"/>
    <mergeCell ref="CFL844:CFL848"/>
    <mergeCell ref="CFM844:CFM848"/>
    <mergeCell ref="CHV844:CHV848"/>
    <mergeCell ref="CHW844:CHW848"/>
    <mergeCell ref="CHX844:CHX848"/>
    <mergeCell ref="CHY844:CHY848"/>
    <mergeCell ref="CHZ844:CHZ848"/>
    <mergeCell ref="CIA844:CIA848"/>
    <mergeCell ref="CHP844:CHP848"/>
    <mergeCell ref="CHQ844:CHQ848"/>
    <mergeCell ref="CHR844:CHR848"/>
    <mergeCell ref="CHS844:CHS848"/>
    <mergeCell ref="CHT844:CHT848"/>
    <mergeCell ref="CHU844:CHU848"/>
    <mergeCell ref="CHJ844:CHJ848"/>
    <mergeCell ref="CHK844:CHK848"/>
    <mergeCell ref="CHL844:CHL848"/>
    <mergeCell ref="CHM844:CHM848"/>
    <mergeCell ref="CHN844:CHN848"/>
    <mergeCell ref="CHO844:CHO848"/>
    <mergeCell ref="CHD844:CHD848"/>
    <mergeCell ref="CHE844:CHE848"/>
    <mergeCell ref="CHF844:CHF848"/>
    <mergeCell ref="CHG844:CHG848"/>
    <mergeCell ref="CHH844:CHH848"/>
    <mergeCell ref="CHI844:CHI848"/>
    <mergeCell ref="CGX844:CGX848"/>
    <mergeCell ref="CGY844:CGY848"/>
    <mergeCell ref="CGZ844:CGZ848"/>
    <mergeCell ref="CHA844:CHA848"/>
    <mergeCell ref="CHB844:CHB848"/>
    <mergeCell ref="CHC844:CHC848"/>
    <mergeCell ref="CGR844:CGR848"/>
    <mergeCell ref="CGS844:CGS848"/>
    <mergeCell ref="CGT844:CGT848"/>
    <mergeCell ref="CGU844:CGU848"/>
    <mergeCell ref="CGV844:CGV848"/>
    <mergeCell ref="CGW844:CGW848"/>
    <mergeCell ref="CJF844:CJF848"/>
    <mergeCell ref="CJG844:CJG848"/>
    <mergeCell ref="CJH844:CJH848"/>
    <mergeCell ref="CJI844:CJI848"/>
    <mergeCell ref="CJJ844:CJJ848"/>
    <mergeCell ref="CJK844:CJK848"/>
    <mergeCell ref="CIZ844:CIZ848"/>
    <mergeCell ref="CJA844:CJA848"/>
    <mergeCell ref="CJB844:CJB848"/>
    <mergeCell ref="CJC844:CJC848"/>
    <mergeCell ref="CJD844:CJD848"/>
    <mergeCell ref="CJE844:CJE848"/>
    <mergeCell ref="CIT844:CIT848"/>
    <mergeCell ref="CIU844:CIU848"/>
    <mergeCell ref="CIV844:CIV848"/>
    <mergeCell ref="CIW844:CIW848"/>
    <mergeCell ref="CIX844:CIX848"/>
    <mergeCell ref="CIY844:CIY848"/>
    <mergeCell ref="CIN844:CIN848"/>
    <mergeCell ref="CIO844:CIO848"/>
    <mergeCell ref="CIP844:CIP848"/>
    <mergeCell ref="CIQ844:CIQ848"/>
    <mergeCell ref="CIR844:CIR848"/>
    <mergeCell ref="CIS844:CIS848"/>
    <mergeCell ref="CIH844:CIH848"/>
    <mergeCell ref="CII844:CII848"/>
    <mergeCell ref="CIJ844:CIJ848"/>
    <mergeCell ref="CIK844:CIK848"/>
    <mergeCell ref="CIL844:CIL848"/>
    <mergeCell ref="CIM844:CIM848"/>
    <mergeCell ref="CIB844:CIB848"/>
    <mergeCell ref="CIC844:CIC848"/>
    <mergeCell ref="CID844:CID848"/>
    <mergeCell ref="CIE844:CIE848"/>
    <mergeCell ref="CIF844:CIF848"/>
    <mergeCell ref="CIG844:CIG848"/>
    <mergeCell ref="CKP844:CKP848"/>
    <mergeCell ref="CKQ844:CKQ848"/>
    <mergeCell ref="CKR844:CKR848"/>
    <mergeCell ref="CKS844:CKS848"/>
    <mergeCell ref="CKT844:CKT848"/>
    <mergeCell ref="CKU844:CKU848"/>
    <mergeCell ref="CKJ844:CKJ848"/>
    <mergeCell ref="CKK844:CKK848"/>
    <mergeCell ref="CKL844:CKL848"/>
    <mergeCell ref="CKM844:CKM848"/>
    <mergeCell ref="CKN844:CKN848"/>
    <mergeCell ref="CKO844:CKO848"/>
    <mergeCell ref="CKD844:CKD848"/>
    <mergeCell ref="CKE844:CKE848"/>
    <mergeCell ref="CKF844:CKF848"/>
    <mergeCell ref="CKG844:CKG848"/>
    <mergeCell ref="CKH844:CKH848"/>
    <mergeCell ref="CKI844:CKI848"/>
    <mergeCell ref="CJX844:CJX848"/>
    <mergeCell ref="CJY844:CJY848"/>
    <mergeCell ref="CJZ844:CJZ848"/>
    <mergeCell ref="CKA844:CKA848"/>
    <mergeCell ref="CKB844:CKB848"/>
    <mergeCell ref="CKC844:CKC848"/>
    <mergeCell ref="CJR844:CJR848"/>
    <mergeCell ref="CJS844:CJS848"/>
    <mergeCell ref="CJT844:CJT848"/>
    <mergeCell ref="CJU844:CJU848"/>
    <mergeCell ref="CJV844:CJV848"/>
    <mergeCell ref="CJW844:CJW848"/>
    <mergeCell ref="CJL844:CJL848"/>
    <mergeCell ref="CJM844:CJM848"/>
    <mergeCell ref="CJN844:CJN848"/>
    <mergeCell ref="CJO844:CJO848"/>
    <mergeCell ref="CJP844:CJP848"/>
    <mergeCell ref="CJQ844:CJQ848"/>
    <mergeCell ref="CLZ844:CLZ848"/>
    <mergeCell ref="CMA844:CMA848"/>
    <mergeCell ref="CMB844:CMB848"/>
    <mergeCell ref="CMC844:CMC848"/>
    <mergeCell ref="CMD844:CMD848"/>
    <mergeCell ref="CME844:CME848"/>
    <mergeCell ref="CLT844:CLT848"/>
    <mergeCell ref="CLU844:CLU848"/>
    <mergeCell ref="CLV844:CLV848"/>
    <mergeCell ref="CLW844:CLW848"/>
    <mergeCell ref="CLX844:CLX848"/>
    <mergeCell ref="CLY844:CLY848"/>
    <mergeCell ref="CLN844:CLN848"/>
    <mergeCell ref="CLO844:CLO848"/>
    <mergeCell ref="CLP844:CLP848"/>
    <mergeCell ref="CLQ844:CLQ848"/>
    <mergeCell ref="CLR844:CLR848"/>
    <mergeCell ref="CLS844:CLS848"/>
    <mergeCell ref="CLH844:CLH848"/>
    <mergeCell ref="CLI844:CLI848"/>
    <mergeCell ref="CLJ844:CLJ848"/>
    <mergeCell ref="CLK844:CLK848"/>
    <mergeCell ref="CLL844:CLL848"/>
    <mergeCell ref="CLM844:CLM848"/>
    <mergeCell ref="CLB844:CLB848"/>
    <mergeCell ref="CLC844:CLC848"/>
    <mergeCell ref="CLD844:CLD848"/>
    <mergeCell ref="CLE844:CLE848"/>
    <mergeCell ref="CLF844:CLF848"/>
    <mergeCell ref="CLG844:CLG848"/>
    <mergeCell ref="CKV844:CKV848"/>
    <mergeCell ref="CKW844:CKW848"/>
    <mergeCell ref="CKX844:CKX848"/>
    <mergeCell ref="CKY844:CKY848"/>
    <mergeCell ref="CKZ844:CKZ848"/>
    <mergeCell ref="CLA844:CLA848"/>
    <mergeCell ref="CNJ844:CNJ848"/>
    <mergeCell ref="CNK844:CNK848"/>
    <mergeCell ref="CNL844:CNL848"/>
    <mergeCell ref="CNM844:CNM848"/>
    <mergeCell ref="CNN844:CNN848"/>
    <mergeCell ref="CNO844:CNO848"/>
    <mergeCell ref="CND844:CND848"/>
    <mergeCell ref="CNE844:CNE848"/>
    <mergeCell ref="CNF844:CNF848"/>
    <mergeCell ref="CNG844:CNG848"/>
    <mergeCell ref="CNH844:CNH848"/>
    <mergeCell ref="CNI844:CNI848"/>
    <mergeCell ref="CMX844:CMX848"/>
    <mergeCell ref="CMY844:CMY848"/>
    <mergeCell ref="CMZ844:CMZ848"/>
    <mergeCell ref="CNA844:CNA848"/>
    <mergeCell ref="CNB844:CNB848"/>
    <mergeCell ref="CNC844:CNC848"/>
    <mergeCell ref="CMR844:CMR848"/>
    <mergeCell ref="CMS844:CMS848"/>
    <mergeCell ref="CMT844:CMT848"/>
    <mergeCell ref="CMU844:CMU848"/>
    <mergeCell ref="CMV844:CMV848"/>
    <mergeCell ref="CMW844:CMW848"/>
    <mergeCell ref="CML844:CML848"/>
    <mergeCell ref="CMM844:CMM848"/>
    <mergeCell ref="CMN844:CMN848"/>
    <mergeCell ref="CMO844:CMO848"/>
    <mergeCell ref="CMP844:CMP848"/>
    <mergeCell ref="CMQ844:CMQ848"/>
    <mergeCell ref="CMF844:CMF848"/>
    <mergeCell ref="CMG844:CMG848"/>
    <mergeCell ref="CMH844:CMH848"/>
    <mergeCell ref="CMI844:CMI848"/>
    <mergeCell ref="CMJ844:CMJ848"/>
    <mergeCell ref="CMK844:CMK848"/>
    <mergeCell ref="COT844:COT848"/>
    <mergeCell ref="COU844:COU848"/>
    <mergeCell ref="COV844:COV848"/>
    <mergeCell ref="COW844:COW848"/>
    <mergeCell ref="COX844:COX848"/>
    <mergeCell ref="COY844:COY848"/>
    <mergeCell ref="CON844:CON848"/>
    <mergeCell ref="COO844:COO848"/>
    <mergeCell ref="COP844:COP848"/>
    <mergeCell ref="COQ844:COQ848"/>
    <mergeCell ref="COR844:COR848"/>
    <mergeCell ref="COS844:COS848"/>
    <mergeCell ref="COH844:COH848"/>
    <mergeCell ref="COI844:COI848"/>
    <mergeCell ref="COJ844:COJ848"/>
    <mergeCell ref="COK844:COK848"/>
    <mergeCell ref="COL844:COL848"/>
    <mergeCell ref="COM844:COM848"/>
    <mergeCell ref="COB844:COB848"/>
    <mergeCell ref="COC844:COC848"/>
    <mergeCell ref="COD844:COD848"/>
    <mergeCell ref="COE844:COE848"/>
    <mergeCell ref="COF844:COF848"/>
    <mergeCell ref="COG844:COG848"/>
    <mergeCell ref="CNV844:CNV848"/>
    <mergeCell ref="CNW844:CNW848"/>
    <mergeCell ref="CNX844:CNX848"/>
    <mergeCell ref="CNY844:CNY848"/>
    <mergeCell ref="CNZ844:CNZ848"/>
    <mergeCell ref="COA844:COA848"/>
    <mergeCell ref="CNP844:CNP848"/>
    <mergeCell ref="CNQ844:CNQ848"/>
    <mergeCell ref="CNR844:CNR848"/>
    <mergeCell ref="CNS844:CNS848"/>
    <mergeCell ref="CNT844:CNT848"/>
    <mergeCell ref="CNU844:CNU848"/>
    <mergeCell ref="CQD844:CQD848"/>
    <mergeCell ref="CQE844:CQE848"/>
    <mergeCell ref="CQF844:CQF848"/>
    <mergeCell ref="CQG844:CQG848"/>
    <mergeCell ref="CQH844:CQH848"/>
    <mergeCell ref="CQI844:CQI848"/>
    <mergeCell ref="CPX844:CPX848"/>
    <mergeCell ref="CPY844:CPY848"/>
    <mergeCell ref="CPZ844:CPZ848"/>
    <mergeCell ref="CQA844:CQA848"/>
    <mergeCell ref="CQB844:CQB848"/>
    <mergeCell ref="CQC844:CQC848"/>
    <mergeCell ref="CPR844:CPR848"/>
    <mergeCell ref="CPS844:CPS848"/>
    <mergeCell ref="CPT844:CPT848"/>
    <mergeCell ref="CPU844:CPU848"/>
    <mergeCell ref="CPV844:CPV848"/>
    <mergeCell ref="CPW844:CPW848"/>
    <mergeCell ref="CPL844:CPL848"/>
    <mergeCell ref="CPM844:CPM848"/>
    <mergeCell ref="CPN844:CPN848"/>
    <mergeCell ref="CPO844:CPO848"/>
    <mergeCell ref="CPP844:CPP848"/>
    <mergeCell ref="CPQ844:CPQ848"/>
    <mergeCell ref="CPF844:CPF848"/>
    <mergeCell ref="CPG844:CPG848"/>
    <mergeCell ref="CPH844:CPH848"/>
    <mergeCell ref="CPI844:CPI848"/>
    <mergeCell ref="CPJ844:CPJ848"/>
    <mergeCell ref="CPK844:CPK848"/>
    <mergeCell ref="COZ844:COZ848"/>
    <mergeCell ref="CPA844:CPA848"/>
    <mergeCell ref="CPB844:CPB848"/>
    <mergeCell ref="CPC844:CPC848"/>
    <mergeCell ref="CPD844:CPD848"/>
    <mergeCell ref="CPE844:CPE848"/>
    <mergeCell ref="CRN844:CRN848"/>
    <mergeCell ref="CRO844:CRO848"/>
    <mergeCell ref="CRP844:CRP848"/>
    <mergeCell ref="CRQ844:CRQ848"/>
    <mergeCell ref="CRR844:CRR848"/>
    <mergeCell ref="CRS844:CRS848"/>
    <mergeCell ref="CRH844:CRH848"/>
    <mergeCell ref="CRI844:CRI848"/>
    <mergeCell ref="CRJ844:CRJ848"/>
    <mergeCell ref="CRK844:CRK848"/>
    <mergeCell ref="CRL844:CRL848"/>
    <mergeCell ref="CRM844:CRM848"/>
    <mergeCell ref="CRB844:CRB848"/>
    <mergeCell ref="CRC844:CRC848"/>
    <mergeCell ref="CRD844:CRD848"/>
    <mergeCell ref="CRE844:CRE848"/>
    <mergeCell ref="CRF844:CRF848"/>
    <mergeCell ref="CRG844:CRG848"/>
    <mergeCell ref="CQV844:CQV848"/>
    <mergeCell ref="CQW844:CQW848"/>
    <mergeCell ref="CQX844:CQX848"/>
    <mergeCell ref="CQY844:CQY848"/>
    <mergeCell ref="CQZ844:CQZ848"/>
    <mergeCell ref="CRA844:CRA848"/>
    <mergeCell ref="CQP844:CQP848"/>
    <mergeCell ref="CQQ844:CQQ848"/>
    <mergeCell ref="CQR844:CQR848"/>
    <mergeCell ref="CQS844:CQS848"/>
    <mergeCell ref="CQT844:CQT848"/>
    <mergeCell ref="CQU844:CQU848"/>
    <mergeCell ref="CQJ844:CQJ848"/>
    <mergeCell ref="CQK844:CQK848"/>
    <mergeCell ref="CQL844:CQL848"/>
    <mergeCell ref="CQM844:CQM848"/>
    <mergeCell ref="CQN844:CQN848"/>
    <mergeCell ref="CQO844:CQO848"/>
    <mergeCell ref="CSX844:CSX848"/>
    <mergeCell ref="CSY844:CSY848"/>
    <mergeCell ref="CSZ844:CSZ848"/>
    <mergeCell ref="CTA844:CTA848"/>
    <mergeCell ref="CTB844:CTB848"/>
    <mergeCell ref="CTC844:CTC848"/>
    <mergeCell ref="CSR844:CSR848"/>
    <mergeCell ref="CSS844:CSS848"/>
    <mergeCell ref="CST844:CST848"/>
    <mergeCell ref="CSU844:CSU848"/>
    <mergeCell ref="CSV844:CSV848"/>
    <mergeCell ref="CSW844:CSW848"/>
    <mergeCell ref="CSL844:CSL848"/>
    <mergeCell ref="CSM844:CSM848"/>
    <mergeCell ref="CSN844:CSN848"/>
    <mergeCell ref="CSO844:CSO848"/>
    <mergeCell ref="CSP844:CSP848"/>
    <mergeCell ref="CSQ844:CSQ848"/>
    <mergeCell ref="CSF844:CSF848"/>
    <mergeCell ref="CSG844:CSG848"/>
    <mergeCell ref="CSH844:CSH848"/>
    <mergeCell ref="CSI844:CSI848"/>
    <mergeCell ref="CSJ844:CSJ848"/>
    <mergeCell ref="CSK844:CSK848"/>
    <mergeCell ref="CRZ844:CRZ848"/>
    <mergeCell ref="CSA844:CSA848"/>
    <mergeCell ref="CSB844:CSB848"/>
    <mergeCell ref="CSC844:CSC848"/>
    <mergeCell ref="CSD844:CSD848"/>
    <mergeCell ref="CSE844:CSE848"/>
    <mergeCell ref="CRT844:CRT848"/>
    <mergeCell ref="CRU844:CRU848"/>
    <mergeCell ref="CRV844:CRV848"/>
    <mergeCell ref="CRW844:CRW848"/>
    <mergeCell ref="CRX844:CRX848"/>
    <mergeCell ref="CRY844:CRY848"/>
    <mergeCell ref="CUH844:CUH848"/>
    <mergeCell ref="CUI844:CUI848"/>
    <mergeCell ref="CUJ844:CUJ848"/>
    <mergeCell ref="CUK844:CUK848"/>
    <mergeCell ref="CUL844:CUL848"/>
    <mergeCell ref="CUM844:CUM848"/>
    <mergeCell ref="CUB844:CUB848"/>
    <mergeCell ref="CUC844:CUC848"/>
    <mergeCell ref="CUD844:CUD848"/>
    <mergeCell ref="CUE844:CUE848"/>
    <mergeCell ref="CUF844:CUF848"/>
    <mergeCell ref="CUG844:CUG848"/>
    <mergeCell ref="CTV844:CTV848"/>
    <mergeCell ref="CTW844:CTW848"/>
    <mergeCell ref="CTX844:CTX848"/>
    <mergeCell ref="CTY844:CTY848"/>
    <mergeCell ref="CTZ844:CTZ848"/>
    <mergeCell ref="CUA844:CUA848"/>
    <mergeCell ref="CTP844:CTP848"/>
    <mergeCell ref="CTQ844:CTQ848"/>
    <mergeCell ref="CTR844:CTR848"/>
    <mergeCell ref="CTS844:CTS848"/>
    <mergeCell ref="CTT844:CTT848"/>
    <mergeCell ref="CTU844:CTU848"/>
    <mergeCell ref="CTJ844:CTJ848"/>
    <mergeCell ref="CTK844:CTK848"/>
    <mergeCell ref="CTL844:CTL848"/>
    <mergeCell ref="CTM844:CTM848"/>
    <mergeCell ref="CTN844:CTN848"/>
    <mergeCell ref="CTO844:CTO848"/>
    <mergeCell ref="CTD844:CTD848"/>
    <mergeCell ref="CTE844:CTE848"/>
    <mergeCell ref="CTF844:CTF848"/>
    <mergeCell ref="CTG844:CTG848"/>
    <mergeCell ref="CTH844:CTH848"/>
    <mergeCell ref="CTI844:CTI848"/>
    <mergeCell ref="CVR844:CVR848"/>
    <mergeCell ref="CVS844:CVS848"/>
    <mergeCell ref="CVT844:CVT848"/>
    <mergeCell ref="CVU844:CVU848"/>
    <mergeCell ref="CVV844:CVV848"/>
    <mergeCell ref="CVW844:CVW848"/>
    <mergeCell ref="CVL844:CVL848"/>
    <mergeCell ref="CVM844:CVM848"/>
    <mergeCell ref="CVN844:CVN848"/>
    <mergeCell ref="CVO844:CVO848"/>
    <mergeCell ref="CVP844:CVP848"/>
    <mergeCell ref="CVQ844:CVQ848"/>
    <mergeCell ref="CVF844:CVF848"/>
    <mergeCell ref="CVG844:CVG848"/>
    <mergeCell ref="CVH844:CVH848"/>
    <mergeCell ref="CVI844:CVI848"/>
    <mergeCell ref="CVJ844:CVJ848"/>
    <mergeCell ref="CVK844:CVK848"/>
    <mergeCell ref="CUZ844:CUZ848"/>
    <mergeCell ref="CVA844:CVA848"/>
    <mergeCell ref="CVB844:CVB848"/>
    <mergeCell ref="CVC844:CVC848"/>
    <mergeCell ref="CVD844:CVD848"/>
    <mergeCell ref="CVE844:CVE848"/>
    <mergeCell ref="CUT844:CUT848"/>
    <mergeCell ref="CUU844:CUU848"/>
    <mergeCell ref="CUV844:CUV848"/>
    <mergeCell ref="CUW844:CUW848"/>
    <mergeCell ref="CUX844:CUX848"/>
    <mergeCell ref="CUY844:CUY848"/>
    <mergeCell ref="CUN844:CUN848"/>
    <mergeCell ref="CUO844:CUO848"/>
    <mergeCell ref="CUP844:CUP848"/>
    <mergeCell ref="CUQ844:CUQ848"/>
    <mergeCell ref="CUR844:CUR848"/>
    <mergeCell ref="CUS844:CUS848"/>
    <mergeCell ref="CXB844:CXB848"/>
    <mergeCell ref="CXC844:CXC848"/>
    <mergeCell ref="CXD844:CXD848"/>
    <mergeCell ref="CXE844:CXE848"/>
    <mergeCell ref="CXF844:CXF848"/>
    <mergeCell ref="CXG844:CXG848"/>
    <mergeCell ref="CWV844:CWV848"/>
    <mergeCell ref="CWW844:CWW848"/>
    <mergeCell ref="CWX844:CWX848"/>
    <mergeCell ref="CWY844:CWY848"/>
    <mergeCell ref="CWZ844:CWZ848"/>
    <mergeCell ref="CXA844:CXA848"/>
    <mergeCell ref="CWP844:CWP848"/>
    <mergeCell ref="CWQ844:CWQ848"/>
    <mergeCell ref="CWR844:CWR848"/>
    <mergeCell ref="CWS844:CWS848"/>
    <mergeCell ref="CWT844:CWT848"/>
    <mergeCell ref="CWU844:CWU848"/>
    <mergeCell ref="CWJ844:CWJ848"/>
    <mergeCell ref="CWK844:CWK848"/>
    <mergeCell ref="CWL844:CWL848"/>
    <mergeCell ref="CWM844:CWM848"/>
    <mergeCell ref="CWN844:CWN848"/>
    <mergeCell ref="CWO844:CWO848"/>
    <mergeCell ref="CWD844:CWD848"/>
    <mergeCell ref="CWE844:CWE848"/>
    <mergeCell ref="CWF844:CWF848"/>
    <mergeCell ref="CWG844:CWG848"/>
    <mergeCell ref="CWH844:CWH848"/>
    <mergeCell ref="CWI844:CWI848"/>
    <mergeCell ref="CVX844:CVX848"/>
    <mergeCell ref="CVY844:CVY848"/>
    <mergeCell ref="CVZ844:CVZ848"/>
    <mergeCell ref="CWA844:CWA848"/>
    <mergeCell ref="CWB844:CWB848"/>
    <mergeCell ref="CWC844:CWC848"/>
    <mergeCell ref="CYL844:CYL848"/>
    <mergeCell ref="CYM844:CYM848"/>
    <mergeCell ref="CYN844:CYN848"/>
    <mergeCell ref="CYO844:CYO848"/>
    <mergeCell ref="CYP844:CYP848"/>
    <mergeCell ref="CYQ844:CYQ848"/>
    <mergeCell ref="CYF844:CYF848"/>
    <mergeCell ref="CYG844:CYG848"/>
    <mergeCell ref="CYH844:CYH848"/>
    <mergeCell ref="CYI844:CYI848"/>
    <mergeCell ref="CYJ844:CYJ848"/>
    <mergeCell ref="CYK844:CYK848"/>
    <mergeCell ref="CXZ844:CXZ848"/>
    <mergeCell ref="CYA844:CYA848"/>
    <mergeCell ref="CYB844:CYB848"/>
    <mergeCell ref="CYC844:CYC848"/>
    <mergeCell ref="CYD844:CYD848"/>
    <mergeCell ref="CYE844:CYE848"/>
    <mergeCell ref="CXT844:CXT848"/>
    <mergeCell ref="CXU844:CXU848"/>
    <mergeCell ref="CXV844:CXV848"/>
    <mergeCell ref="CXW844:CXW848"/>
    <mergeCell ref="CXX844:CXX848"/>
    <mergeCell ref="CXY844:CXY848"/>
    <mergeCell ref="CXN844:CXN848"/>
    <mergeCell ref="CXO844:CXO848"/>
    <mergeCell ref="CXP844:CXP848"/>
    <mergeCell ref="CXQ844:CXQ848"/>
    <mergeCell ref="CXR844:CXR848"/>
    <mergeCell ref="CXS844:CXS848"/>
    <mergeCell ref="CXH844:CXH848"/>
    <mergeCell ref="CXI844:CXI848"/>
    <mergeCell ref="CXJ844:CXJ848"/>
    <mergeCell ref="CXK844:CXK848"/>
    <mergeCell ref="CXL844:CXL848"/>
    <mergeCell ref="CXM844:CXM848"/>
    <mergeCell ref="CZV844:CZV848"/>
    <mergeCell ref="CZW844:CZW848"/>
    <mergeCell ref="CZX844:CZX848"/>
    <mergeCell ref="CZY844:CZY848"/>
    <mergeCell ref="CZZ844:CZZ848"/>
    <mergeCell ref="DAA844:DAA848"/>
    <mergeCell ref="CZP844:CZP848"/>
    <mergeCell ref="CZQ844:CZQ848"/>
    <mergeCell ref="CZR844:CZR848"/>
    <mergeCell ref="CZS844:CZS848"/>
    <mergeCell ref="CZT844:CZT848"/>
    <mergeCell ref="CZU844:CZU848"/>
    <mergeCell ref="CZJ844:CZJ848"/>
    <mergeCell ref="CZK844:CZK848"/>
    <mergeCell ref="CZL844:CZL848"/>
    <mergeCell ref="CZM844:CZM848"/>
    <mergeCell ref="CZN844:CZN848"/>
    <mergeCell ref="CZO844:CZO848"/>
    <mergeCell ref="CZD844:CZD848"/>
    <mergeCell ref="CZE844:CZE848"/>
    <mergeCell ref="CZF844:CZF848"/>
    <mergeCell ref="CZG844:CZG848"/>
    <mergeCell ref="CZH844:CZH848"/>
    <mergeCell ref="CZI844:CZI848"/>
    <mergeCell ref="CYX844:CYX848"/>
    <mergeCell ref="CYY844:CYY848"/>
    <mergeCell ref="CYZ844:CYZ848"/>
    <mergeCell ref="CZA844:CZA848"/>
    <mergeCell ref="CZB844:CZB848"/>
    <mergeCell ref="CZC844:CZC848"/>
    <mergeCell ref="CYR844:CYR848"/>
    <mergeCell ref="CYS844:CYS848"/>
    <mergeCell ref="CYT844:CYT848"/>
    <mergeCell ref="CYU844:CYU848"/>
    <mergeCell ref="CYV844:CYV848"/>
    <mergeCell ref="CYW844:CYW848"/>
    <mergeCell ref="DBF844:DBF848"/>
    <mergeCell ref="DBG844:DBG848"/>
    <mergeCell ref="DBH844:DBH848"/>
    <mergeCell ref="DBI844:DBI848"/>
    <mergeCell ref="DBJ844:DBJ848"/>
    <mergeCell ref="DBK844:DBK848"/>
    <mergeCell ref="DAZ844:DAZ848"/>
    <mergeCell ref="DBA844:DBA848"/>
    <mergeCell ref="DBB844:DBB848"/>
    <mergeCell ref="DBC844:DBC848"/>
    <mergeCell ref="DBD844:DBD848"/>
    <mergeCell ref="DBE844:DBE848"/>
    <mergeCell ref="DAT844:DAT848"/>
    <mergeCell ref="DAU844:DAU848"/>
    <mergeCell ref="DAV844:DAV848"/>
    <mergeCell ref="DAW844:DAW848"/>
    <mergeCell ref="DAX844:DAX848"/>
    <mergeCell ref="DAY844:DAY848"/>
    <mergeCell ref="DAN844:DAN848"/>
    <mergeCell ref="DAO844:DAO848"/>
    <mergeCell ref="DAP844:DAP848"/>
    <mergeCell ref="DAQ844:DAQ848"/>
    <mergeCell ref="DAR844:DAR848"/>
    <mergeCell ref="DAS844:DAS848"/>
    <mergeCell ref="DAH844:DAH848"/>
    <mergeCell ref="DAI844:DAI848"/>
    <mergeCell ref="DAJ844:DAJ848"/>
    <mergeCell ref="DAK844:DAK848"/>
    <mergeCell ref="DAL844:DAL848"/>
    <mergeCell ref="DAM844:DAM848"/>
    <mergeCell ref="DAB844:DAB848"/>
    <mergeCell ref="DAC844:DAC848"/>
    <mergeCell ref="DAD844:DAD848"/>
    <mergeCell ref="DAE844:DAE848"/>
    <mergeCell ref="DAF844:DAF848"/>
    <mergeCell ref="DAG844:DAG848"/>
    <mergeCell ref="DCP844:DCP848"/>
    <mergeCell ref="DCQ844:DCQ848"/>
    <mergeCell ref="DCR844:DCR848"/>
    <mergeCell ref="DCS844:DCS848"/>
    <mergeCell ref="DCT844:DCT848"/>
    <mergeCell ref="DCU844:DCU848"/>
    <mergeCell ref="DCJ844:DCJ848"/>
    <mergeCell ref="DCK844:DCK848"/>
    <mergeCell ref="DCL844:DCL848"/>
    <mergeCell ref="DCM844:DCM848"/>
    <mergeCell ref="DCN844:DCN848"/>
    <mergeCell ref="DCO844:DCO848"/>
    <mergeCell ref="DCD844:DCD848"/>
    <mergeCell ref="DCE844:DCE848"/>
    <mergeCell ref="DCF844:DCF848"/>
    <mergeCell ref="DCG844:DCG848"/>
    <mergeCell ref="DCH844:DCH848"/>
    <mergeCell ref="DCI844:DCI848"/>
    <mergeCell ref="DBX844:DBX848"/>
    <mergeCell ref="DBY844:DBY848"/>
    <mergeCell ref="DBZ844:DBZ848"/>
    <mergeCell ref="DCA844:DCA848"/>
    <mergeCell ref="DCB844:DCB848"/>
    <mergeCell ref="DCC844:DCC848"/>
    <mergeCell ref="DBR844:DBR848"/>
    <mergeCell ref="DBS844:DBS848"/>
    <mergeCell ref="DBT844:DBT848"/>
    <mergeCell ref="DBU844:DBU848"/>
    <mergeCell ref="DBV844:DBV848"/>
    <mergeCell ref="DBW844:DBW848"/>
    <mergeCell ref="DBL844:DBL848"/>
    <mergeCell ref="DBM844:DBM848"/>
    <mergeCell ref="DBN844:DBN848"/>
    <mergeCell ref="DBO844:DBO848"/>
    <mergeCell ref="DBP844:DBP848"/>
    <mergeCell ref="DBQ844:DBQ848"/>
    <mergeCell ref="DDZ844:DDZ848"/>
    <mergeCell ref="DEA844:DEA848"/>
    <mergeCell ref="DEB844:DEB848"/>
    <mergeCell ref="DEC844:DEC848"/>
    <mergeCell ref="DED844:DED848"/>
    <mergeCell ref="DEE844:DEE848"/>
    <mergeCell ref="DDT844:DDT848"/>
    <mergeCell ref="DDU844:DDU848"/>
    <mergeCell ref="DDV844:DDV848"/>
    <mergeCell ref="DDW844:DDW848"/>
    <mergeCell ref="DDX844:DDX848"/>
    <mergeCell ref="DDY844:DDY848"/>
    <mergeCell ref="DDN844:DDN848"/>
    <mergeCell ref="DDO844:DDO848"/>
    <mergeCell ref="DDP844:DDP848"/>
    <mergeCell ref="DDQ844:DDQ848"/>
    <mergeCell ref="DDR844:DDR848"/>
    <mergeCell ref="DDS844:DDS848"/>
    <mergeCell ref="DDH844:DDH848"/>
    <mergeCell ref="DDI844:DDI848"/>
    <mergeCell ref="DDJ844:DDJ848"/>
    <mergeCell ref="DDK844:DDK848"/>
    <mergeCell ref="DDL844:DDL848"/>
    <mergeCell ref="DDM844:DDM848"/>
    <mergeCell ref="DDB844:DDB848"/>
    <mergeCell ref="DDC844:DDC848"/>
    <mergeCell ref="DDD844:DDD848"/>
    <mergeCell ref="DDE844:DDE848"/>
    <mergeCell ref="DDF844:DDF848"/>
    <mergeCell ref="DDG844:DDG848"/>
    <mergeCell ref="DCV844:DCV848"/>
    <mergeCell ref="DCW844:DCW848"/>
    <mergeCell ref="DCX844:DCX848"/>
    <mergeCell ref="DCY844:DCY848"/>
    <mergeCell ref="DCZ844:DCZ848"/>
    <mergeCell ref="DDA844:DDA848"/>
    <mergeCell ref="DFJ844:DFJ848"/>
    <mergeCell ref="DFK844:DFK848"/>
    <mergeCell ref="DFL844:DFL848"/>
    <mergeCell ref="DFM844:DFM848"/>
    <mergeCell ref="DFN844:DFN848"/>
    <mergeCell ref="DFO844:DFO848"/>
    <mergeCell ref="DFD844:DFD848"/>
    <mergeCell ref="DFE844:DFE848"/>
    <mergeCell ref="DFF844:DFF848"/>
    <mergeCell ref="DFG844:DFG848"/>
    <mergeCell ref="DFH844:DFH848"/>
    <mergeCell ref="DFI844:DFI848"/>
    <mergeCell ref="DEX844:DEX848"/>
    <mergeCell ref="DEY844:DEY848"/>
    <mergeCell ref="DEZ844:DEZ848"/>
    <mergeCell ref="DFA844:DFA848"/>
    <mergeCell ref="DFB844:DFB848"/>
    <mergeCell ref="DFC844:DFC848"/>
    <mergeCell ref="DER844:DER848"/>
    <mergeCell ref="DES844:DES848"/>
    <mergeCell ref="DET844:DET848"/>
    <mergeCell ref="DEU844:DEU848"/>
    <mergeCell ref="DEV844:DEV848"/>
    <mergeCell ref="DEW844:DEW848"/>
    <mergeCell ref="DEL844:DEL848"/>
    <mergeCell ref="DEM844:DEM848"/>
    <mergeCell ref="DEN844:DEN848"/>
    <mergeCell ref="DEO844:DEO848"/>
    <mergeCell ref="DEP844:DEP848"/>
    <mergeCell ref="DEQ844:DEQ848"/>
    <mergeCell ref="DEF844:DEF848"/>
    <mergeCell ref="DEG844:DEG848"/>
    <mergeCell ref="DEH844:DEH848"/>
    <mergeCell ref="DEI844:DEI848"/>
    <mergeCell ref="DEJ844:DEJ848"/>
    <mergeCell ref="DEK844:DEK848"/>
    <mergeCell ref="DGT844:DGT848"/>
    <mergeCell ref="DGU844:DGU848"/>
    <mergeCell ref="DGV844:DGV848"/>
    <mergeCell ref="DGW844:DGW848"/>
    <mergeCell ref="DGX844:DGX848"/>
    <mergeCell ref="DGY844:DGY848"/>
    <mergeCell ref="DGN844:DGN848"/>
    <mergeCell ref="DGO844:DGO848"/>
    <mergeCell ref="DGP844:DGP848"/>
    <mergeCell ref="DGQ844:DGQ848"/>
    <mergeCell ref="DGR844:DGR848"/>
    <mergeCell ref="DGS844:DGS848"/>
    <mergeCell ref="DGH844:DGH848"/>
    <mergeCell ref="DGI844:DGI848"/>
    <mergeCell ref="DGJ844:DGJ848"/>
    <mergeCell ref="DGK844:DGK848"/>
    <mergeCell ref="DGL844:DGL848"/>
    <mergeCell ref="DGM844:DGM848"/>
    <mergeCell ref="DGB844:DGB848"/>
    <mergeCell ref="DGC844:DGC848"/>
    <mergeCell ref="DGD844:DGD848"/>
    <mergeCell ref="DGE844:DGE848"/>
    <mergeCell ref="DGF844:DGF848"/>
    <mergeCell ref="DGG844:DGG848"/>
    <mergeCell ref="DFV844:DFV848"/>
    <mergeCell ref="DFW844:DFW848"/>
    <mergeCell ref="DFX844:DFX848"/>
    <mergeCell ref="DFY844:DFY848"/>
    <mergeCell ref="DFZ844:DFZ848"/>
    <mergeCell ref="DGA844:DGA848"/>
    <mergeCell ref="DFP844:DFP848"/>
    <mergeCell ref="DFQ844:DFQ848"/>
    <mergeCell ref="DFR844:DFR848"/>
    <mergeCell ref="DFS844:DFS848"/>
    <mergeCell ref="DFT844:DFT848"/>
    <mergeCell ref="DFU844:DFU848"/>
    <mergeCell ref="DID844:DID848"/>
    <mergeCell ref="DIE844:DIE848"/>
    <mergeCell ref="DIF844:DIF848"/>
    <mergeCell ref="DIG844:DIG848"/>
    <mergeCell ref="DIH844:DIH848"/>
    <mergeCell ref="DII844:DII848"/>
    <mergeCell ref="DHX844:DHX848"/>
    <mergeCell ref="DHY844:DHY848"/>
    <mergeCell ref="DHZ844:DHZ848"/>
    <mergeCell ref="DIA844:DIA848"/>
    <mergeCell ref="DIB844:DIB848"/>
    <mergeCell ref="DIC844:DIC848"/>
    <mergeCell ref="DHR844:DHR848"/>
    <mergeCell ref="DHS844:DHS848"/>
    <mergeCell ref="DHT844:DHT848"/>
    <mergeCell ref="DHU844:DHU848"/>
    <mergeCell ref="DHV844:DHV848"/>
    <mergeCell ref="DHW844:DHW848"/>
    <mergeCell ref="DHL844:DHL848"/>
    <mergeCell ref="DHM844:DHM848"/>
    <mergeCell ref="DHN844:DHN848"/>
    <mergeCell ref="DHO844:DHO848"/>
    <mergeCell ref="DHP844:DHP848"/>
    <mergeCell ref="DHQ844:DHQ848"/>
    <mergeCell ref="DHF844:DHF848"/>
    <mergeCell ref="DHG844:DHG848"/>
    <mergeCell ref="DHH844:DHH848"/>
    <mergeCell ref="DHI844:DHI848"/>
    <mergeCell ref="DHJ844:DHJ848"/>
    <mergeCell ref="DHK844:DHK848"/>
    <mergeCell ref="DGZ844:DGZ848"/>
    <mergeCell ref="DHA844:DHA848"/>
    <mergeCell ref="DHB844:DHB848"/>
    <mergeCell ref="DHC844:DHC848"/>
    <mergeCell ref="DHD844:DHD848"/>
    <mergeCell ref="DHE844:DHE848"/>
    <mergeCell ref="DJN844:DJN848"/>
    <mergeCell ref="DJO844:DJO848"/>
    <mergeCell ref="DJP844:DJP848"/>
    <mergeCell ref="DJQ844:DJQ848"/>
    <mergeCell ref="DJR844:DJR848"/>
    <mergeCell ref="DJS844:DJS848"/>
    <mergeCell ref="DJH844:DJH848"/>
    <mergeCell ref="DJI844:DJI848"/>
    <mergeCell ref="DJJ844:DJJ848"/>
    <mergeCell ref="DJK844:DJK848"/>
    <mergeCell ref="DJL844:DJL848"/>
    <mergeCell ref="DJM844:DJM848"/>
    <mergeCell ref="DJB844:DJB848"/>
    <mergeCell ref="DJC844:DJC848"/>
    <mergeCell ref="DJD844:DJD848"/>
    <mergeCell ref="DJE844:DJE848"/>
    <mergeCell ref="DJF844:DJF848"/>
    <mergeCell ref="DJG844:DJG848"/>
    <mergeCell ref="DIV844:DIV848"/>
    <mergeCell ref="DIW844:DIW848"/>
    <mergeCell ref="DIX844:DIX848"/>
    <mergeCell ref="DIY844:DIY848"/>
    <mergeCell ref="DIZ844:DIZ848"/>
    <mergeCell ref="DJA844:DJA848"/>
    <mergeCell ref="DIP844:DIP848"/>
    <mergeCell ref="DIQ844:DIQ848"/>
    <mergeCell ref="DIR844:DIR848"/>
    <mergeCell ref="DIS844:DIS848"/>
    <mergeCell ref="DIT844:DIT848"/>
    <mergeCell ref="DIU844:DIU848"/>
    <mergeCell ref="DIJ844:DIJ848"/>
    <mergeCell ref="DIK844:DIK848"/>
    <mergeCell ref="DIL844:DIL848"/>
    <mergeCell ref="DIM844:DIM848"/>
    <mergeCell ref="DIN844:DIN848"/>
    <mergeCell ref="DIO844:DIO848"/>
    <mergeCell ref="DKX844:DKX848"/>
    <mergeCell ref="DKY844:DKY848"/>
    <mergeCell ref="DKZ844:DKZ848"/>
    <mergeCell ref="DLA844:DLA848"/>
    <mergeCell ref="DLB844:DLB848"/>
    <mergeCell ref="DLC844:DLC848"/>
    <mergeCell ref="DKR844:DKR848"/>
    <mergeCell ref="DKS844:DKS848"/>
    <mergeCell ref="DKT844:DKT848"/>
    <mergeCell ref="DKU844:DKU848"/>
    <mergeCell ref="DKV844:DKV848"/>
    <mergeCell ref="DKW844:DKW848"/>
    <mergeCell ref="DKL844:DKL848"/>
    <mergeCell ref="DKM844:DKM848"/>
    <mergeCell ref="DKN844:DKN848"/>
    <mergeCell ref="DKO844:DKO848"/>
    <mergeCell ref="DKP844:DKP848"/>
    <mergeCell ref="DKQ844:DKQ848"/>
    <mergeCell ref="DKF844:DKF848"/>
    <mergeCell ref="DKG844:DKG848"/>
    <mergeCell ref="DKH844:DKH848"/>
    <mergeCell ref="DKI844:DKI848"/>
    <mergeCell ref="DKJ844:DKJ848"/>
    <mergeCell ref="DKK844:DKK848"/>
    <mergeCell ref="DJZ844:DJZ848"/>
    <mergeCell ref="DKA844:DKA848"/>
    <mergeCell ref="DKB844:DKB848"/>
    <mergeCell ref="DKC844:DKC848"/>
    <mergeCell ref="DKD844:DKD848"/>
    <mergeCell ref="DKE844:DKE848"/>
    <mergeCell ref="DJT844:DJT848"/>
    <mergeCell ref="DJU844:DJU848"/>
    <mergeCell ref="DJV844:DJV848"/>
    <mergeCell ref="DJW844:DJW848"/>
    <mergeCell ref="DJX844:DJX848"/>
    <mergeCell ref="DJY844:DJY848"/>
    <mergeCell ref="DMH844:DMH848"/>
    <mergeCell ref="DMI844:DMI848"/>
    <mergeCell ref="DMJ844:DMJ848"/>
    <mergeCell ref="DMK844:DMK848"/>
    <mergeCell ref="DML844:DML848"/>
    <mergeCell ref="DMM844:DMM848"/>
    <mergeCell ref="DMB844:DMB848"/>
    <mergeCell ref="DMC844:DMC848"/>
    <mergeCell ref="DMD844:DMD848"/>
    <mergeCell ref="DME844:DME848"/>
    <mergeCell ref="DMF844:DMF848"/>
    <mergeCell ref="DMG844:DMG848"/>
    <mergeCell ref="DLV844:DLV848"/>
    <mergeCell ref="DLW844:DLW848"/>
    <mergeCell ref="DLX844:DLX848"/>
    <mergeCell ref="DLY844:DLY848"/>
    <mergeCell ref="DLZ844:DLZ848"/>
    <mergeCell ref="DMA844:DMA848"/>
    <mergeCell ref="DLP844:DLP848"/>
    <mergeCell ref="DLQ844:DLQ848"/>
    <mergeCell ref="DLR844:DLR848"/>
    <mergeCell ref="DLS844:DLS848"/>
    <mergeCell ref="DLT844:DLT848"/>
    <mergeCell ref="DLU844:DLU848"/>
    <mergeCell ref="DLJ844:DLJ848"/>
    <mergeCell ref="DLK844:DLK848"/>
    <mergeCell ref="DLL844:DLL848"/>
    <mergeCell ref="DLM844:DLM848"/>
    <mergeCell ref="DLN844:DLN848"/>
    <mergeCell ref="DLO844:DLO848"/>
    <mergeCell ref="DLD844:DLD848"/>
    <mergeCell ref="DLE844:DLE848"/>
    <mergeCell ref="DLF844:DLF848"/>
    <mergeCell ref="DLG844:DLG848"/>
    <mergeCell ref="DLH844:DLH848"/>
    <mergeCell ref="DLI844:DLI848"/>
    <mergeCell ref="DNR844:DNR848"/>
    <mergeCell ref="DNS844:DNS848"/>
    <mergeCell ref="DNT844:DNT848"/>
    <mergeCell ref="DNU844:DNU848"/>
    <mergeCell ref="DNV844:DNV848"/>
    <mergeCell ref="DNW844:DNW848"/>
    <mergeCell ref="DNL844:DNL848"/>
    <mergeCell ref="DNM844:DNM848"/>
    <mergeCell ref="DNN844:DNN848"/>
    <mergeCell ref="DNO844:DNO848"/>
    <mergeCell ref="DNP844:DNP848"/>
    <mergeCell ref="DNQ844:DNQ848"/>
    <mergeCell ref="DNF844:DNF848"/>
    <mergeCell ref="DNG844:DNG848"/>
    <mergeCell ref="DNH844:DNH848"/>
    <mergeCell ref="DNI844:DNI848"/>
    <mergeCell ref="DNJ844:DNJ848"/>
    <mergeCell ref="DNK844:DNK848"/>
    <mergeCell ref="DMZ844:DMZ848"/>
    <mergeCell ref="DNA844:DNA848"/>
    <mergeCell ref="DNB844:DNB848"/>
    <mergeCell ref="DNC844:DNC848"/>
    <mergeCell ref="DND844:DND848"/>
    <mergeCell ref="DNE844:DNE848"/>
    <mergeCell ref="DMT844:DMT848"/>
    <mergeCell ref="DMU844:DMU848"/>
    <mergeCell ref="DMV844:DMV848"/>
    <mergeCell ref="DMW844:DMW848"/>
    <mergeCell ref="DMX844:DMX848"/>
    <mergeCell ref="DMY844:DMY848"/>
    <mergeCell ref="DMN844:DMN848"/>
    <mergeCell ref="DMO844:DMO848"/>
    <mergeCell ref="DMP844:DMP848"/>
    <mergeCell ref="DMQ844:DMQ848"/>
    <mergeCell ref="DMR844:DMR848"/>
    <mergeCell ref="DMS844:DMS848"/>
    <mergeCell ref="DPB844:DPB848"/>
    <mergeCell ref="DPC844:DPC848"/>
    <mergeCell ref="DPD844:DPD848"/>
    <mergeCell ref="DPE844:DPE848"/>
    <mergeCell ref="DPF844:DPF848"/>
    <mergeCell ref="DPG844:DPG848"/>
    <mergeCell ref="DOV844:DOV848"/>
    <mergeCell ref="DOW844:DOW848"/>
    <mergeCell ref="DOX844:DOX848"/>
    <mergeCell ref="DOY844:DOY848"/>
    <mergeCell ref="DOZ844:DOZ848"/>
    <mergeCell ref="DPA844:DPA848"/>
    <mergeCell ref="DOP844:DOP848"/>
    <mergeCell ref="DOQ844:DOQ848"/>
    <mergeCell ref="DOR844:DOR848"/>
    <mergeCell ref="DOS844:DOS848"/>
    <mergeCell ref="DOT844:DOT848"/>
    <mergeCell ref="DOU844:DOU848"/>
    <mergeCell ref="DOJ844:DOJ848"/>
    <mergeCell ref="DOK844:DOK848"/>
    <mergeCell ref="DOL844:DOL848"/>
    <mergeCell ref="DOM844:DOM848"/>
    <mergeCell ref="DON844:DON848"/>
    <mergeCell ref="DOO844:DOO848"/>
    <mergeCell ref="DOD844:DOD848"/>
    <mergeCell ref="DOE844:DOE848"/>
    <mergeCell ref="DOF844:DOF848"/>
    <mergeCell ref="DOG844:DOG848"/>
    <mergeCell ref="DOH844:DOH848"/>
    <mergeCell ref="DOI844:DOI848"/>
    <mergeCell ref="DNX844:DNX848"/>
    <mergeCell ref="DNY844:DNY848"/>
    <mergeCell ref="DNZ844:DNZ848"/>
    <mergeCell ref="DOA844:DOA848"/>
    <mergeCell ref="DOB844:DOB848"/>
    <mergeCell ref="DOC844:DOC848"/>
    <mergeCell ref="DQL844:DQL848"/>
    <mergeCell ref="DQM844:DQM848"/>
    <mergeCell ref="DQN844:DQN848"/>
    <mergeCell ref="DQO844:DQO848"/>
    <mergeCell ref="DQP844:DQP848"/>
    <mergeCell ref="DQQ844:DQQ848"/>
    <mergeCell ref="DQF844:DQF848"/>
    <mergeCell ref="DQG844:DQG848"/>
    <mergeCell ref="DQH844:DQH848"/>
    <mergeCell ref="DQI844:DQI848"/>
    <mergeCell ref="DQJ844:DQJ848"/>
    <mergeCell ref="DQK844:DQK848"/>
    <mergeCell ref="DPZ844:DPZ848"/>
    <mergeCell ref="DQA844:DQA848"/>
    <mergeCell ref="DQB844:DQB848"/>
    <mergeCell ref="DQC844:DQC848"/>
    <mergeCell ref="DQD844:DQD848"/>
    <mergeCell ref="DQE844:DQE848"/>
    <mergeCell ref="DPT844:DPT848"/>
    <mergeCell ref="DPU844:DPU848"/>
    <mergeCell ref="DPV844:DPV848"/>
    <mergeCell ref="DPW844:DPW848"/>
    <mergeCell ref="DPX844:DPX848"/>
    <mergeCell ref="DPY844:DPY848"/>
    <mergeCell ref="DPN844:DPN848"/>
    <mergeCell ref="DPO844:DPO848"/>
    <mergeCell ref="DPP844:DPP848"/>
    <mergeCell ref="DPQ844:DPQ848"/>
    <mergeCell ref="DPR844:DPR848"/>
    <mergeCell ref="DPS844:DPS848"/>
    <mergeCell ref="DPH844:DPH848"/>
    <mergeCell ref="DPI844:DPI848"/>
    <mergeCell ref="DPJ844:DPJ848"/>
    <mergeCell ref="DPK844:DPK848"/>
    <mergeCell ref="DPL844:DPL848"/>
    <mergeCell ref="DPM844:DPM848"/>
    <mergeCell ref="DRV844:DRV848"/>
    <mergeCell ref="DRW844:DRW848"/>
    <mergeCell ref="DRX844:DRX848"/>
    <mergeCell ref="DRY844:DRY848"/>
    <mergeCell ref="DRZ844:DRZ848"/>
    <mergeCell ref="DSA844:DSA848"/>
    <mergeCell ref="DRP844:DRP848"/>
    <mergeCell ref="DRQ844:DRQ848"/>
    <mergeCell ref="DRR844:DRR848"/>
    <mergeCell ref="DRS844:DRS848"/>
    <mergeCell ref="DRT844:DRT848"/>
    <mergeCell ref="DRU844:DRU848"/>
    <mergeCell ref="DRJ844:DRJ848"/>
    <mergeCell ref="DRK844:DRK848"/>
    <mergeCell ref="DRL844:DRL848"/>
    <mergeCell ref="DRM844:DRM848"/>
    <mergeCell ref="DRN844:DRN848"/>
    <mergeCell ref="DRO844:DRO848"/>
    <mergeCell ref="DRD844:DRD848"/>
    <mergeCell ref="DRE844:DRE848"/>
    <mergeCell ref="DRF844:DRF848"/>
    <mergeCell ref="DRG844:DRG848"/>
    <mergeCell ref="DRH844:DRH848"/>
    <mergeCell ref="DRI844:DRI848"/>
    <mergeCell ref="DQX844:DQX848"/>
    <mergeCell ref="DQY844:DQY848"/>
    <mergeCell ref="DQZ844:DQZ848"/>
    <mergeCell ref="DRA844:DRA848"/>
    <mergeCell ref="DRB844:DRB848"/>
    <mergeCell ref="DRC844:DRC848"/>
    <mergeCell ref="DQR844:DQR848"/>
    <mergeCell ref="DQS844:DQS848"/>
    <mergeCell ref="DQT844:DQT848"/>
    <mergeCell ref="DQU844:DQU848"/>
    <mergeCell ref="DQV844:DQV848"/>
    <mergeCell ref="DQW844:DQW848"/>
    <mergeCell ref="DTF844:DTF848"/>
    <mergeCell ref="DTG844:DTG848"/>
    <mergeCell ref="DTH844:DTH848"/>
    <mergeCell ref="DTI844:DTI848"/>
    <mergeCell ref="DTJ844:DTJ848"/>
    <mergeCell ref="DTK844:DTK848"/>
    <mergeCell ref="DSZ844:DSZ848"/>
    <mergeCell ref="DTA844:DTA848"/>
    <mergeCell ref="DTB844:DTB848"/>
    <mergeCell ref="DTC844:DTC848"/>
    <mergeCell ref="DTD844:DTD848"/>
    <mergeCell ref="DTE844:DTE848"/>
    <mergeCell ref="DST844:DST848"/>
    <mergeCell ref="DSU844:DSU848"/>
    <mergeCell ref="DSV844:DSV848"/>
    <mergeCell ref="DSW844:DSW848"/>
    <mergeCell ref="DSX844:DSX848"/>
    <mergeCell ref="DSY844:DSY848"/>
    <mergeCell ref="DSN844:DSN848"/>
    <mergeCell ref="DSO844:DSO848"/>
    <mergeCell ref="DSP844:DSP848"/>
    <mergeCell ref="DSQ844:DSQ848"/>
    <mergeCell ref="DSR844:DSR848"/>
    <mergeCell ref="DSS844:DSS848"/>
    <mergeCell ref="DSH844:DSH848"/>
    <mergeCell ref="DSI844:DSI848"/>
    <mergeCell ref="DSJ844:DSJ848"/>
    <mergeCell ref="DSK844:DSK848"/>
    <mergeCell ref="DSL844:DSL848"/>
    <mergeCell ref="DSM844:DSM848"/>
    <mergeCell ref="DSB844:DSB848"/>
    <mergeCell ref="DSC844:DSC848"/>
    <mergeCell ref="DSD844:DSD848"/>
    <mergeCell ref="DSE844:DSE848"/>
    <mergeCell ref="DSF844:DSF848"/>
    <mergeCell ref="DSG844:DSG848"/>
    <mergeCell ref="DUP844:DUP848"/>
    <mergeCell ref="DUQ844:DUQ848"/>
    <mergeCell ref="DUR844:DUR848"/>
    <mergeCell ref="DUS844:DUS848"/>
    <mergeCell ref="DUT844:DUT848"/>
    <mergeCell ref="DUU844:DUU848"/>
    <mergeCell ref="DUJ844:DUJ848"/>
    <mergeCell ref="DUK844:DUK848"/>
    <mergeCell ref="DUL844:DUL848"/>
    <mergeCell ref="DUM844:DUM848"/>
    <mergeCell ref="DUN844:DUN848"/>
    <mergeCell ref="DUO844:DUO848"/>
    <mergeCell ref="DUD844:DUD848"/>
    <mergeCell ref="DUE844:DUE848"/>
    <mergeCell ref="DUF844:DUF848"/>
    <mergeCell ref="DUG844:DUG848"/>
    <mergeCell ref="DUH844:DUH848"/>
    <mergeCell ref="DUI844:DUI848"/>
    <mergeCell ref="DTX844:DTX848"/>
    <mergeCell ref="DTY844:DTY848"/>
    <mergeCell ref="DTZ844:DTZ848"/>
    <mergeCell ref="DUA844:DUA848"/>
    <mergeCell ref="DUB844:DUB848"/>
    <mergeCell ref="DUC844:DUC848"/>
    <mergeCell ref="DTR844:DTR848"/>
    <mergeCell ref="DTS844:DTS848"/>
    <mergeCell ref="DTT844:DTT848"/>
    <mergeCell ref="DTU844:DTU848"/>
    <mergeCell ref="DTV844:DTV848"/>
    <mergeCell ref="DTW844:DTW848"/>
    <mergeCell ref="DTL844:DTL848"/>
    <mergeCell ref="DTM844:DTM848"/>
    <mergeCell ref="DTN844:DTN848"/>
    <mergeCell ref="DTO844:DTO848"/>
    <mergeCell ref="DTP844:DTP848"/>
    <mergeCell ref="DTQ844:DTQ848"/>
    <mergeCell ref="DVZ844:DVZ848"/>
    <mergeCell ref="DWA844:DWA848"/>
    <mergeCell ref="DWB844:DWB848"/>
    <mergeCell ref="DWC844:DWC848"/>
    <mergeCell ref="DWD844:DWD848"/>
    <mergeCell ref="DWE844:DWE848"/>
    <mergeCell ref="DVT844:DVT848"/>
    <mergeCell ref="DVU844:DVU848"/>
    <mergeCell ref="DVV844:DVV848"/>
    <mergeCell ref="DVW844:DVW848"/>
    <mergeCell ref="DVX844:DVX848"/>
    <mergeCell ref="DVY844:DVY848"/>
    <mergeCell ref="DVN844:DVN848"/>
    <mergeCell ref="DVO844:DVO848"/>
    <mergeCell ref="DVP844:DVP848"/>
    <mergeCell ref="DVQ844:DVQ848"/>
    <mergeCell ref="DVR844:DVR848"/>
    <mergeCell ref="DVS844:DVS848"/>
    <mergeCell ref="DVH844:DVH848"/>
    <mergeCell ref="DVI844:DVI848"/>
    <mergeCell ref="DVJ844:DVJ848"/>
    <mergeCell ref="DVK844:DVK848"/>
    <mergeCell ref="DVL844:DVL848"/>
    <mergeCell ref="DVM844:DVM848"/>
    <mergeCell ref="DVB844:DVB848"/>
    <mergeCell ref="DVC844:DVC848"/>
    <mergeCell ref="DVD844:DVD848"/>
    <mergeCell ref="DVE844:DVE848"/>
    <mergeCell ref="DVF844:DVF848"/>
    <mergeCell ref="DVG844:DVG848"/>
    <mergeCell ref="DUV844:DUV848"/>
    <mergeCell ref="DUW844:DUW848"/>
    <mergeCell ref="DUX844:DUX848"/>
    <mergeCell ref="DUY844:DUY848"/>
    <mergeCell ref="DUZ844:DUZ848"/>
    <mergeCell ref="DVA844:DVA848"/>
    <mergeCell ref="DXJ844:DXJ848"/>
    <mergeCell ref="DXK844:DXK848"/>
    <mergeCell ref="DXL844:DXL848"/>
    <mergeCell ref="DXM844:DXM848"/>
    <mergeCell ref="DXN844:DXN848"/>
    <mergeCell ref="DXO844:DXO848"/>
    <mergeCell ref="DXD844:DXD848"/>
    <mergeCell ref="DXE844:DXE848"/>
    <mergeCell ref="DXF844:DXF848"/>
    <mergeCell ref="DXG844:DXG848"/>
    <mergeCell ref="DXH844:DXH848"/>
    <mergeCell ref="DXI844:DXI848"/>
    <mergeCell ref="DWX844:DWX848"/>
    <mergeCell ref="DWY844:DWY848"/>
    <mergeCell ref="DWZ844:DWZ848"/>
    <mergeCell ref="DXA844:DXA848"/>
    <mergeCell ref="DXB844:DXB848"/>
    <mergeCell ref="DXC844:DXC848"/>
    <mergeCell ref="DWR844:DWR848"/>
    <mergeCell ref="DWS844:DWS848"/>
    <mergeCell ref="DWT844:DWT848"/>
    <mergeCell ref="DWU844:DWU848"/>
    <mergeCell ref="DWV844:DWV848"/>
    <mergeCell ref="DWW844:DWW848"/>
    <mergeCell ref="DWL844:DWL848"/>
    <mergeCell ref="DWM844:DWM848"/>
    <mergeCell ref="DWN844:DWN848"/>
    <mergeCell ref="DWO844:DWO848"/>
    <mergeCell ref="DWP844:DWP848"/>
    <mergeCell ref="DWQ844:DWQ848"/>
    <mergeCell ref="DWF844:DWF848"/>
    <mergeCell ref="DWG844:DWG848"/>
    <mergeCell ref="DWH844:DWH848"/>
    <mergeCell ref="DWI844:DWI848"/>
    <mergeCell ref="DWJ844:DWJ848"/>
    <mergeCell ref="DWK844:DWK848"/>
    <mergeCell ref="DYT844:DYT848"/>
    <mergeCell ref="DYU844:DYU848"/>
    <mergeCell ref="DYV844:DYV848"/>
    <mergeCell ref="DYW844:DYW848"/>
    <mergeCell ref="DYX844:DYX848"/>
    <mergeCell ref="DYY844:DYY848"/>
    <mergeCell ref="DYN844:DYN848"/>
    <mergeCell ref="DYO844:DYO848"/>
    <mergeCell ref="DYP844:DYP848"/>
    <mergeCell ref="DYQ844:DYQ848"/>
    <mergeCell ref="DYR844:DYR848"/>
    <mergeCell ref="DYS844:DYS848"/>
    <mergeCell ref="DYH844:DYH848"/>
    <mergeCell ref="DYI844:DYI848"/>
    <mergeCell ref="DYJ844:DYJ848"/>
    <mergeCell ref="DYK844:DYK848"/>
    <mergeCell ref="DYL844:DYL848"/>
    <mergeCell ref="DYM844:DYM848"/>
    <mergeCell ref="DYB844:DYB848"/>
    <mergeCell ref="DYC844:DYC848"/>
    <mergeCell ref="DYD844:DYD848"/>
    <mergeCell ref="DYE844:DYE848"/>
    <mergeCell ref="DYF844:DYF848"/>
    <mergeCell ref="DYG844:DYG848"/>
    <mergeCell ref="DXV844:DXV848"/>
    <mergeCell ref="DXW844:DXW848"/>
    <mergeCell ref="DXX844:DXX848"/>
    <mergeCell ref="DXY844:DXY848"/>
    <mergeCell ref="DXZ844:DXZ848"/>
    <mergeCell ref="DYA844:DYA848"/>
    <mergeCell ref="DXP844:DXP848"/>
    <mergeCell ref="DXQ844:DXQ848"/>
    <mergeCell ref="DXR844:DXR848"/>
    <mergeCell ref="DXS844:DXS848"/>
    <mergeCell ref="DXT844:DXT848"/>
    <mergeCell ref="DXU844:DXU848"/>
    <mergeCell ref="EAD844:EAD848"/>
    <mergeCell ref="EAE844:EAE848"/>
    <mergeCell ref="EAF844:EAF848"/>
    <mergeCell ref="EAG844:EAG848"/>
    <mergeCell ref="EAH844:EAH848"/>
    <mergeCell ref="EAI844:EAI848"/>
    <mergeCell ref="DZX844:DZX848"/>
    <mergeCell ref="DZY844:DZY848"/>
    <mergeCell ref="DZZ844:DZZ848"/>
    <mergeCell ref="EAA844:EAA848"/>
    <mergeCell ref="EAB844:EAB848"/>
    <mergeCell ref="EAC844:EAC848"/>
    <mergeCell ref="DZR844:DZR848"/>
    <mergeCell ref="DZS844:DZS848"/>
    <mergeCell ref="DZT844:DZT848"/>
    <mergeCell ref="DZU844:DZU848"/>
    <mergeCell ref="DZV844:DZV848"/>
    <mergeCell ref="DZW844:DZW848"/>
    <mergeCell ref="DZL844:DZL848"/>
    <mergeCell ref="DZM844:DZM848"/>
    <mergeCell ref="DZN844:DZN848"/>
    <mergeCell ref="DZO844:DZO848"/>
    <mergeCell ref="DZP844:DZP848"/>
    <mergeCell ref="DZQ844:DZQ848"/>
    <mergeCell ref="DZF844:DZF848"/>
    <mergeCell ref="DZG844:DZG848"/>
    <mergeCell ref="DZH844:DZH848"/>
    <mergeCell ref="DZI844:DZI848"/>
    <mergeCell ref="DZJ844:DZJ848"/>
    <mergeCell ref="DZK844:DZK848"/>
    <mergeCell ref="DYZ844:DYZ848"/>
    <mergeCell ref="DZA844:DZA848"/>
    <mergeCell ref="DZB844:DZB848"/>
    <mergeCell ref="DZC844:DZC848"/>
    <mergeCell ref="DZD844:DZD848"/>
    <mergeCell ref="DZE844:DZE848"/>
    <mergeCell ref="EBN844:EBN848"/>
    <mergeCell ref="EBO844:EBO848"/>
    <mergeCell ref="EBP844:EBP848"/>
    <mergeCell ref="EBQ844:EBQ848"/>
    <mergeCell ref="EBR844:EBR848"/>
    <mergeCell ref="EBS844:EBS848"/>
    <mergeCell ref="EBH844:EBH848"/>
    <mergeCell ref="EBI844:EBI848"/>
    <mergeCell ref="EBJ844:EBJ848"/>
    <mergeCell ref="EBK844:EBK848"/>
    <mergeCell ref="EBL844:EBL848"/>
    <mergeCell ref="EBM844:EBM848"/>
    <mergeCell ref="EBB844:EBB848"/>
    <mergeCell ref="EBC844:EBC848"/>
    <mergeCell ref="EBD844:EBD848"/>
    <mergeCell ref="EBE844:EBE848"/>
    <mergeCell ref="EBF844:EBF848"/>
    <mergeCell ref="EBG844:EBG848"/>
    <mergeCell ref="EAV844:EAV848"/>
    <mergeCell ref="EAW844:EAW848"/>
    <mergeCell ref="EAX844:EAX848"/>
    <mergeCell ref="EAY844:EAY848"/>
    <mergeCell ref="EAZ844:EAZ848"/>
    <mergeCell ref="EBA844:EBA848"/>
    <mergeCell ref="EAP844:EAP848"/>
    <mergeCell ref="EAQ844:EAQ848"/>
    <mergeCell ref="EAR844:EAR848"/>
    <mergeCell ref="EAS844:EAS848"/>
    <mergeCell ref="EAT844:EAT848"/>
    <mergeCell ref="EAU844:EAU848"/>
    <mergeCell ref="EAJ844:EAJ848"/>
    <mergeCell ref="EAK844:EAK848"/>
    <mergeCell ref="EAL844:EAL848"/>
    <mergeCell ref="EAM844:EAM848"/>
    <mergeCell ref="EAN844:EAN848"/>
    <mergeCell ref="EAO844:EAO848"/>
    <mergeCell ref="ECX844:ECX848"/>
    <mergeCell ref="ECY844:ECY848"/>
    <mergeCell ref="ECZ844:ECZ848"/>
    <mergeCell ref="EDA844:EDA848"/>
    <mergeCell ref="EDB844:EDB848"/>
    <mergeCell ref="EDC844:EDC848"/>
    <mergeCell ref="ECR844:ECR848"/>
    <mergeCell ref="ECS844:ECS848"/>
    <mergeCell ref="ECT844:ECT848"/>
    <mergeCell ref="ECU844:ECU848"/>
    <mergeCell ref="ECV844:ECV848"/>
    <mergeCell ref="ECW844:ECW848"/>
    <mergeCell ref="ECL844:ECL848"/>
    <mergeCell ref="ECM844:ECM848"/>
    <mergeCell ref="ECN844:ECN848"/>
    <mergeCell ref="ECO844:ECO848"/>
    <mergeCell ref="ECP844:ECP848"/>
    <mergeCell ref="ECQ844:ECQ848"/>
    <mergeCell ref="ECF844:ECF848"/>
    <mergeCell ref="ECG844:ECG848"/>
    <mergeCell ref="ECH844:ECH848"/>
    <mergeCell ref="ECI844:ECI848"/>
    <mergeCell ref="ECJ844:ECJ848"/>
    <mergeCell ref="ECK844:ECK848"/>
    <mergeCell ref="EBZ844:EBZ848"/>
    <mergeCell ref="ECA844:ECA848"/>
    <mergeCell ref="ECB844:ECB848"/>
    <mergeCell ref="ECC844:ECC848"/>
    <mergeCell ref="ECD844:ECD848"/>
    <mergeCell ref="ECE844:ECE848"/>
    <mergeCell ref="EBT844:EBT848"/>
    <mergeCell ref="EBU844:EBU848"/>
    <mergeCell ref="EBV844:EBV848"/>
    <mergeCell ref="EBW844:EBW848"/>
    <mergeCell ref="EBX844:EBX848"/>
    <mergeCell ref="EBY844:EBY848"/>
    <mergeCell ref="EEH844:EEH848"/>
    <mergeCell ref="EEI844:EEI848"/>
    <mergeCell ref="EEJ844:EEJ848"/>
    <mergeCell ref="EEK844:EEK848"/>
    <mergeCell ref="EEL844:EEL848"/>
    <mergeCell ref="EEM844:EEM848"/>
    <mergeCell ref="EEB844:EEB848"/>
    <mergeCell ref="EEC844:EEC848"/>
    <mergeCell ref="EED844:EED848"/>
    <mergeCell ref="EEE844:EEE848"/>
    <mergeCell ref="EEF844:EEF848"/>
    <mergeCell ref="EEG844:EEG848"/>
    <mergeCell ref="EDV844:EDV848"/>
    <mergeCell ref="EDW844:EDW848"/>
    <mergeCell ref="EDX844:EDX848"/>
    <mergeCell ref="EDY844:EDY848"/>
    <mergeCell ref="EDZ844:EDZ848"/>
    <mergeCell ref="EEA844:EEA848"/>
    <mergeCell ref="EDP844:EDP848"/>
    <mergeCell ref="EDQ844:EDQ848"/>
    <mergeCell ref="EDR844:EDR848"/>
    <mergeCell ref="EDS844:EDS848"/>
    <mergeCell ref="EDT844:EDT848"/>
    <mergeCell ref="EDU844:EDU848"/>
    <mergeCell ref="EDJ844:EDJ848"/>
    <mergeCell ref="EDK844:EDK848"/>
    <mergeCell ref="EDL844:EDL848"/>
    <mergeCell ref="EDM844:EDM848"/>
    <mergeCell ref="EDN844:EDN848"/>
    <mergeCell ref="EDO844:EDO848"/>
    <mergeCell ref="EDD844:EDD848"/>
    <mergeCell ref="EDE844:EDE848"/>
    <mergeCell ref="EDF844:EDF848"/>
    <mergeCell ref="EDG844:EDG848"/>
    <mergeCell ref="EDH844:EDH848"/>
    <mergeCell ref="EDI844:EDI848"/>
    <mergeCell ref="EFR844:EFR848"/>
    <mergeCell ref="EFS844:EFS848"/>
    <mergeCell ref="EFT844:EFT848"/>
    <mergeCell ref="EFU844:EFU848"/>
    <mergeCell ref="EFV844:EFV848"/>
    <mergeCell ref="EFW844:EFW848"/>
    <mergeCell ref="EFL844:EFL848"/>
    <mergeCell ref="EFM844:EFM848"/>
    <mergeCell ref="EFN844:EFN848"/>
    <mergeCell ref="EFO844:EFO848"/>
    <mergeCell ref="EFP844:EFP848"/>
    <mergeCell ref="EFQ844:EFQ848"/>
    <mergeCell ref="EFF844:EFF848"/>
    <mergeCell ref="EFG844:EFG848"/>
    <mergeCell ref="EFH844:EFH848"/>
    <mergeCell ref="EFI844:EFI848"/>
    <mergeCell ref="EFJ844:EFJ848"/>
    <mergeCell ref="EFK844:EFK848"/>
    <mergeCell ref="EEZ844:EEZ848"/>
    <mergeCell ref="EFA844:EFA848"/>
    <mergeCell ref="EFB844:EFB848"/>
    <mergeCell ref="EFC844:EFC848"/>
    <mergeCell ref="EFD844:EFD848"/>
    <mergeCell ref="EFE844:EFE848"/>
    <mergeCell ref="EET844:EET848"/>
    <mergeCell ref="EEU844:EEU848"/>
    <mergeCell ref="EEV844:EEV848"/>
    <mergeCell ref="EEW844:EEW848"/>
    <mergeCell ref="EEX844:EEX848"/>
    <mergeCell ref="EEY844:EEY848"/>
    <mergeCell ref="EEN844:EEN848"/>
    <mergeCell ref="EEO844:EEO848"/>
    <mergeCell ref="EEP844:EEP848"/>
    <mergeCell ref="EEQ844:EEQ848"/>
    <mergeCell ref="EER844:EER848"/>
    <mergeCell ref="EES844:EES848"/>
    <mergeCell ref="EHB844:EHB848"/>
    <mergeCell ref="EHC844:EHC848"/>
    <mergeCell ref="EHD844:EHD848"/>
    <mergeCell ref="EHE844:EHE848"/>
    <mergeCell ref="EHF844:EHF848"/>
    <mergeCell ref="EHG844:EHG848"/>
    <mergeCell ref="EGV844:EGV848"/>
    <mergeCell ref="EGW844:EGW848"/>
    <mergeCell ref="EGX844:EGX848"/>
    <mergeCell ref="EGY844:EGY848"/>
    <mergeCell ref="EGZ844:EGZ848"/>
    <mergeCell ref="EHA844:EHA848"/>
    <mergeCell ref="EGP844:EGP848"/>
    <mergeCell ref="EGQ844:EGQ848"/>
    <mergeCell ref="EGR844:EGR848"/>
    <mergeCell ref="EGS844:EGS848"/>
    <mergeCell ref="EGT844:EGT848"/>
    <mergeCell ref="EGU844:EGU848"/>
    <mergeCell ref="EGJ844:EGJ848"/>
    <mergeCell ref="EGK844:EGK848"/>
    <mergeCell ref="EGL844:EGL848"/>
    <mergeCell ref="EGM844:EGM848"/>
    <mergeCell ref="EGN844:EGN848"/>
    <mergeCell ref="EGO844:EGO848"/>
    <mergeCell ref="EGD844:EGD848"/>
    <mergeCell ref="EGE844:EGE848"/>
    <mergeCell ref="EGF844:EGF848"/>
    <mergeCell ref="EGG844:EGG848"/>
    <mergeCell ref="EGH844:EGH848"/>
    <mergeCell ref="EGI844:EGI848"/>
    <mergeCell ref="EFX844:EFX848"/>
    <mergeCell ref="EFY844:EFY848"/>
    <mergeCell ref="EFZ844:EFZ848"/>
    <mergeCell ref="EGA844:EGA848"/>
    <mergeCell ref="EGB844:EGB848"/>
    <mergeCell ref="EGC844:EGC848"/>
    <mergeCell ref="EIL844:EIL848"/>
    <mergeCell ref="EIM844:EIM848"/>
    <mergeCell ref="EIN844:EIN848"/>
    <mergeCell ref="EIO844:EIO848"/>
    <mergeCell ref="EIP844:EIP848"/>
    <mergeCell ref="EIQ844:EIQ848"/>
    <mergeCell ref="EIF844:EIF848"/>
    <mergeCell ref="EIG844:EIG848"/>
    <mergeCell ref="EIH844:EIH848"/>
    <mergeCell ref="EII844:EII848"/>
    <mergeCell ref="EIJ844:EIJ848"/>
    <mergeCell ref="EIK844:EIK848"/>
    <mergeCell ref="EHZ844:EHZ848"/>
    <mergeCell ref="EIA844:EIA848"/>
    <mergeCell ref="EIB844:EIB848"/>
    <mergeCell ref="EIC844:EIC848"/>
    <mergeCell ref="EID844:EID848"/>
    <mergeCell ref="EIE844:EIE848"/>
    <mergeCell ref="EHT844:EHT848"/>
    <mergeCell ref="EHU844:EHU848"/>
    <mergeCell ref="EHV844:EHV848"/>
    <mergeCell ref="EHW844:EHW848"/>
    <mergeCell ref="EHX844:EHX848"/>
    <mergeCell ref="EHY844:EHY848"/>
    <mergeCell ref="EHN844:EHN848"/>
    <mergeCell ref="EHO844:EHO848"/>
    <mergeCell ref="EHP844:EHP848"/>
    <mergeCell ref="EHQ844:EHQ848"/>
    <mergeCell ref="EHR844:EHR848"/>
    <mergeCell ref="EHS844:EHS848"/>
    <mergeCell ref="EHH844:EHH848"/>
    <mergeCell ref="EHI844:EHI848"/>
    <mergeCell ref="EHJ844:EHJ848"/>
    <mergeCell ref="EHK844:EHK848"/>
    <mergeCell ref="EHL844:EHL848"/>
    <mergeCell ref="EHM844:EHM848"/>
    <mergeCell ref="EJV844:EJV848"/>
    <mergeCell ref="EJW844:EJW848"/>
    <mergeCell ref="EJX844:EJX848"/>
    <mergeCell ref="EJY844:EJY848"/>
    <mergeCell ref="EJZ844:EJZ848"/>
    <mergeCell ref="EKA844:EKA848"/>
    <mergeCell ref="EJP844:EJP848"/>
    <mergeCell ref="EJQ844:EJQ848"/>
    <mergeCell ref="EJR844:EJR848"/>
    <mergeCell ref="EJS844:EJS848"/>
    <mergeCell ref="EJT844:EJT848"/>
    <mergeCell ref="EJU844:EJU848"/>
    <mergeCell ref="EJJ844:EJJ848"/>
    <mergeCell ref="EJK844:EJK848"/>
    <mergeCell ref="EJL844:EJL848"/>
    <mergeCell ref="EJM844:EJM848"/>
    <mergeCell ref="EJN844:EJN848"/>
    <mergeCell ref="EJO844:EJO848"/>
    <mergeCell ref="EJD844:EJD848"/>
    <mergeCell ref="EJE844:EJE848"/>
    <mergeCell ref="EJF844:EJF848"/>
    <mergeCell ref="EJG844:EJG848"/>
    <mergeCell ref="EJH844:EJH848"/>
    <mergeCell ref="EJI844:EJI848"/>
    <mergeCell ref="EIX844:EIX848"/>
    <mergeCell ref="EIY844:EIY848"/>
    <mergeCell ref="EIZ844:EIZ848"/>
    <mergeCell ref="EJA844:EJA848"/>
    <mergeCell ref="EJB844:EJB848"/>
    <mergeCell ref="EJC844:EJC848"/>
    <mergeCell ref="EIR844:EIR848"/>
    <mergeCell ref="EIS844:EIS848"/>
    <mergeCell ref="EIT844:EIT848"/>
    <mergeCell ref="EIU844:EIU848"/>
    <mergeCell ref="EIV844:EIV848"/>
    <mergeCell ref="EIW844:EIW848"/>
    <mergeCell ref="ELF844:ELF848"/>
    <mergeCell ref="ELG844:ELG848"/>
    <mergeCell ref="ELH844:ELH848"/>
    <mergeCell ref="ELI844:ELI848"/>
    <mergeCell ref="ELJ844:ELJ848"/>
    <mergeCell ref="ELK844:ELK848"/>
    <mergeCell ref="EKZ844:EKZ848"/>
    <mergeCell ref="ELA844:ELA848"/>
    <mergeCell ref="ELB844:ELB848"/>
    <mergeCell ref="ELC844:ELC848"/>
    <mergeCell ref="ELD844:ELD848"/>
    <mergeCell ref="ELE844:ELE848"/>
    <mergeCell ref="EKT844:EKT848"/>
    <mergeCell ref="EKU844:EKU848"/>
    <mergeCell ref="EKV844:EKV848"/>
    <mergeCell ref="EKW844:EKW848"/>
    <mergeCell ref="EKX844:EKX848"/>
    <mergeCell ref="EKY844:EKY848"/>
    <mergeCell ref="EKN844:EKN848"/>
    <mergeCell ref="EKO844:EKO848"/>
    <mergeCell ref="EKP844:EKP848"/>
    <mergeCell ref="EKQ844:EKQ848"/>
    <mergeCell ref="EKR844:EKR848"/>
    <mergeCell ref="EKS844:EKS848"/>
    <mergeCell ref="EKH844:EKH848"/>
    <mergeCell ref="EKI844:EKI848"/>
    <mergeCell ref="EKJ844:EKJ848"/>
    <mergeCell ref="EKK844:EKK848"/>
    <mergeCell ref="EKL844:EKL848"/>
    <mergeCell ref="EKM844:EKM848"/>
    <mergeCell ref="EKB844:EKB848"/>
    <mergeCell ref="EKC844:EKC848"/>
    <mergeCell ref="EKD844:EKD848"/>
    <mergeCell ref="EKE844:EKE848"/>
    <mergeCell ref="EKF844:EKF848"/>
    <mergeCell ref="EKG844:EKG848"/>
    <mergeCell ref="EMP844:EMP848"/>
    <mergeCell ref="EMQ844:EMQ848"/>
    <mergeCell ref="EMR844:EMR848"/>
    <mergeCell ref="EMS844:EMS848"/>
    <mergeCell ref="EMT844:EMT848"/>
    <mergeCell ref="EMU844:EMU848"/>
    <mergeCell ref="EMJ844:EMJ848"/>
    <mergeCell ref="EMK844:EMK848"/>
    <mergeCell ref="EML844:EML848"/>
    <mergeCell ref="EMM844:EMM848"/>
    <mergeCell ref="EMN844:EMN848"/>
    <mergeCell ref="EMO844:EMO848"/>
    <mergeCell ref="EMD844:EMD848"/>
    <mergeCell ref="EME844:EME848"/>
    <mergeCell ref="EMF844:EMF848"/>
    <mergeCell ref="EMG844:EMG848"/>
    <mergeCell ref="EMH844:EMH848"/>
    <mergeCell ref="EMI844:EMI848"/>
    <mergeCell ref="ELX844:ELX848"/>
    <mergeCell ref="ELY844:ELY848"/>
    <mergeCell ref="ELZ844:ELZ848"/>
    <mergeCell ref="EMA844:EMA848"/>
    <mergeCell ref="EMB844:EMB848"/>
    <mergeCell ref="EMC844:EMC848"/>
    <mergeCell ref="ELR844:ELR848"/>
    <mergeCell ref="ELS844:ELS848"/>
    <mergeCell ref="ELT844:ELT848"/>
    <mergeCell ref="ELU844:ELU848"/>
    <mergeCell ref="ELV844:ELV848"/>
    <mergeCell ref="ELW844:ELW848"/>
    <mergeCell ref="ELL844:ELL848"/>
    <mergeCell ref="ELM844:ELM848"/>
    <mergeCell ref="ELN844:ELN848"/>
    <mergeCell ref="ELO844:ELO848"/>
    <mergeCell ref="ELP844:ELP848"/>
    <mergeCell ref="ELQ844:ELQ848"/>
    <mergeCell ref="ENZ844:ENZ848"/>
    <mergeCell ref="EOA844:EOA848"/>
    <mergeCell ref="EOB844:EOB848"/>
    <mergeCell ref="EOC844:EOC848"/>
    <mergeCell ref="EOD844:EOD848"/>
    <mergeCell ref="EOE844:EOE848"/>
    <mergeCell ref="ENT844:ENT848"/>
    <mergeCell ref="ENU844:ENU848"/>
    <mergeCell ref="ENV844:ENV848"/>
    <mergeCell ref="ENW844:ENW848"/>
    <mergeCell ref="ENX844:ENX848"/>
    <mergeCell ref="ENY844:ENY848"/>
    <mergeCell ref="ENN844:ENN848"/>
    <mergeCell ref="ENO844:ENO848"/>
    <mergeCell ref="ENP844:ENP848"/>
    <mergeCell ref="ENQ844:ENQ848"/>
    <mergeCell ref="ENR844:ENR848"/>
    <mergeCell ref="ENS844:ENS848"/>
    <mergeCell ref="ENH844:ENH848"/>
    <mergeCell ref="ENI844:ENI848"/>
    <mergeCell ref="ENJ844:ENJ848"/>
    <mergeCell ref="ENK844:ENK848"/>
    <mergeCell ref="ENL844:ENL848"/>
    <mergeCell ref="ENM844:ENM848"/>
    <mergeCell ref="ENB844:ENB848"/>
    <mergeCell ref="ENC844:ENC848"/>
    <mergeCell ref="END844:END848"/>
    <mergeCell ref="ENE844:ENE848"/>
    <mergeCell ref="ENF844:ENF848"/>
    <mergeCell ref="ENG844:ENG848"/>
    <mergeCell ref="EMV844:EMV848"/>
    <mergeCell ref="EMW844:EMW848"/>
    <mergeCell ref="EMX844:EMX848"/>
    <mergeCell ref="EMY844:EMY848"/>
    <mergeCell ref="EMZ844:EMZ848"/>
    <mergeCell ref="ENA844:ENA848"/>
    <mergeCell ref="EPJ844:EPJ848"/>
    <mergeCell ref="EPK844:EPK848"/>
    <mergeCell ref="EPL844:EPL848"/>
    <mergeCell ref="EPM844:EPM848"/>
    <mergeCell ref="EPN844:EPN848"/>
    <mergeCell ref="EPO844:EPO848"/>
    <mergeCell ref="EPD844:EPD848"/>
    <mergeCell ref="EPE844:EPE848"/>
    <mergeCell ref="EPF844:EPF848"/>
    <mergeCell ref="EPG844:EPG848"/>
    <mergeCell ref="EPH844:EPH848"/>
    <mergeCell ref="EPI844:EPI848"/>
    <mergeCell ref="EOX844:EOX848"/>
    <mergeCell ref="EOY844:EOY848"/>
    <mergeCell ref="EOZ844:EOZ848"/>
    <mergeCell ref="EPA844:EPA848"/>
    <mergeCell ref="EPB844:EPB848"/>
    <mergeCell ref="EPC844:EPC848"/>
    <mergeCell ref="EOR844:EOR848"/>
    <mergeCell ref="EOS844:EOS848"/>
    <mergeCell ref="EOT844:EOT848"/>
    <mergeCell ref="EOU844:EOU848"/>
    <mergeCell ref="EOV844:EOV848"/>
    <mergeCell ref="EOW844:EOW848"/>
    <mergeCell ref="EOL844:EOL848"/>
    <mergeCell ref="EOM844:EOM848"/>
    <mergeCell ref="EON844:EON848"/>
    <mergeCell ref="EOO844:EOO848"/>
    <mergeCell ref="EOP844:EOP848"/>
    <mergeCell ref="EOQ844:EOQ848"/>
    <mergeCell ref="EOF844:EOF848"/>
    <mergeCell ref="EOG844:EOG848"/>
    <mergeCell ref="EOH844:EOH848"/>
    <mergeCell ref="EOI844:EOI848"/>
    <mergeCell ref="EOJ844:EOJ848"/>
    <mergeCell ref="EOK844:EOK848"/>
    <mergeCell ref="EQT844:EQT848"/>
    <mergeCell ref="EQU844:EQU848"/>
    <mergeCell ref="EQV844:EQV848"/>
    <mergeCell ref="EQW844:EQW848"/>
    <mergeCell ref="EQX844:EQX848"/>
    <mergeCell ref="EQY844:EQY848"/>
    <mergeCell ref="EQN844:EQN848"/>
    <mergeCell ref="EQO844:EQO848"/>
    <mergeCell ref="EQP844:EQP848"/>
    <mergeCell ref="EQQ844:EQQ848"/>
    <mergeCell ref="EQR844:EQR848"/>
    <mergeCell ref="EQS844:EQS848"/>
    <mergeCell ref="EQH844:EQH848"/>
    <mergeCell ref="EQI844:EQI848"/>
    <mergeCell ref="EQJ844:EQJ848"/>
    <mergeCell ref="EQK844:EQK848"/>
    <mergeCell ref="EQL844:EQL848"/>
    <mergeCell ref="EQM844:EQM848"/>
    <mergeCell ref="EQB844:EQB848"/>
    <mergeCell ref="EQC844:EQC848"/>
    <mergeCell ref="EQD844:EQD848"/>
    <mergeCell ref="EQE844:EQE848"/>
    <mergeCell ref="EQF844:EQF848"/>
    <mergeCell ref="EQG844:EQG848"/>
    <mergeCell ref="EPV844:EPV848"/>
    <mergeCell ref="EPW844:EPW848"/>
    <mergeCell ref="EPX844:EPX848"/>
    <mergeCell ref="EPY844:EPY848"/>
    <mergeCell ref="EPZ844:EPZ848"/>
    <mergeCell ref="EQA844:EQA848"/>
    <mergeCell ref="EPP844:EPP848"/>
    <mergeCell ref="EPQ844:EPQ848"/>
    <mergeCell ref="EPR844:EPR848"/>
    <mergeCell ref="EPS844:EPS848"/>
    <mergeCell ref="EPT844:EPT848"/>
    <mergeCell ref="EPU844:EPU848"/>
    <mergeCell ref="ESD844:ESD848"/>
    <mergeCell ref="ESE844:ESE848"/>
    <mergeCell ref="ESF844:ESF848"/>
    <mergeCell ref="ESG844:ESG848"/>
    <mergeCell ref="ESH844:ESH848"/>
    <mergeCell ref="ESI844:ESI848"/>
    <mergeCell ref="ERX844:ERX848"/>
    <mergeCell ref="ERY844:ERY848"/>
    <mergeCell ref="ERZ844:ERZ848"/>
    <mergeCell ref="ESA844:ESA848"/>
    <mergeCell ref="ESB844:ESB848"/>
    <mergeCell ref="ESC844:ESC848"/>
    <mergeCell ref="ERR844:ERR848"/>
    <mergeCell ref="ERS844:ERS848"/>
    <mergeCell ref="ERT844:ERT848"/>
    <mergeCell ref="ERU844:ERU848"/>
    <mergeCell ref="ERV844:ERV848"/>
    <mergeCell ref="ERW844:ERW848"/>
    <mergeCell ref="ERL844:ERL848"/>
    <mergeCell ref="ERM844:ERM848"/>
    <mergeCell ref="ERN844:ERN848"/>
    <mergeCell ref="ERO844:ERO848"/>
    <mergeCell ref="ERP844:ERP848"/>
    <mergeCell ref="ERQ844:ERQ848"/>
    <mergeCell ref="ERF844:ERF848"/>
    <mergeCell ref="ERG844:ERG848"/>
    <mergeCell ref="ERH844:ERH848"/>
    <mergeCell ref="ERI844:ERI848"/>
    <mergeCell ref="ERJ844:ERJ848"/>
    <mergeCell ref="ERK844:ERK848"/>
    <mergeCell ref="EQZ844:EQZ848"/>
    <mergeCell ref="ERA844:ERA848"/>
    <mergeCell ref="ERB844:ERB848"/>
    <mergeCell ref="ERC844:ERC848"/>
    <mergeCell ref="ERD844:ERD848"/>
    <mergeCell ref="ERE844:ERE848"/>
    <mergeCell ref="ETN844:ETN848"/>
    <mergeCell ref="ETO844:ETO848"/>
    <mergeCell ref="ETP844:ETP848"/>
    <mergeCell ref="ETQ844:ETQ848"/>
    <mergeCell ref="ETR844:ETR848"/>
    <mergeCell ref="ETS844:ETS848"/>
    <mergeCell ref="ETH844:ETH848"/>
    <mergeCell ref="ETI844:ETI848"/>
    <mergeCell ref="ETJ844:ETJ848"/>
    <mergeCell ref="ETK844:ETK848"/>
    <mergeCell ref="ETL844:ETL848"/>
    <mergeCell ref="ETM844:ETM848"/>
    <mergeCell ref="ETB844:ETB848"/>
    <mergeCell ref="ETC844:ETC848"/>
    <mergeCell ref="ETD844:ETD848"/>
    <mergeCell ref="ETE844:ETE848"/>
    <mergeCell ref="ETF844:ETF848"/>
    <mergeCell ref="ETG844:ETG848"/>
    <mergeCell ref="ESV844:ESV848"/>
    <mergeCell ref="ESW844:ESW848"/>
    <mergeCell ref="ESX844:ESX848"/>
    <mergeCell ref="ESY844:ESY848"/>
    <mergeCell ref="ESZ844:ESZ848"/>
    <mergeCell ref="ETA844:ETA848"/>
    <mergeCell ref="ESP844:ESP848"/>
    <mergeCell ref="ESQ844:ESQ848"/>
    <mergeCell ref="ESR844:ESR848"/>
    <mergeCell ref="ESS844:ESS848"/>
    <mergeCell ref="EST844:EST848"/>
    <mergeCell ref="ESU844:ESU848"/>
    <mergeCell ref="ESJ844:ESJ848"/>
    <mergeCell ref="ESK844:ESK848"/>
    <mergeCell ref="ESL844:ESL848"/>
    <mergeCell ref="ESM844:ESM848"/>
    <mergeCell ref="ESN844:ESN848"/>
    <mergeCell ref="ESO844:ESO848"/>
    <mergeCell ref="EUX844:EUX848"/>
    <mergeCell ref="EUY844:EUY848"/>
    <mergeCell ref="EUZ844:EUZ848"/>
    <mergeCell ref="EVA844:EVA848"/>
    <mergeCell ref="EVB844:EVB848"/>
    <mergeCell ref="EVC844:EVC848"/>
    <mergeCell ref="EUR844:EUR848"/>
    <mergeCell ref="EUS844:EUS848"/>
    <mergeCell ref="EUT844:EUT848"/>
    <mergeCell ref="EUU844:EUU848"/>
    <mergeCell ref="EUV844:EUV848"/>
    <mergeCell ref="EUW844:EUW848"/>
    <mergeCell ref="EUL844:EUL848"/>
    <mergeCell ref="EUM844:EUM848"/>
    <mergeCell ref="EUN844:EUN848"/>
    <mergeCell ref="EUO844:EUO848"/>
    <mergeCell ref="EUP844:EUP848"/>
    <mergeCell ref="EUQ844:EUQ848"/>
    <mergeCell ref="EUF844:EUF848"/>
    <mergeCell ref="EUG844:EUG848"/>
    <mergeCell ref="EUH844:EUH848"/>
    <mergeCell ref="EUI844:EUI848"/>
    <mergeCell ref="EUJ844:EUJ848"/>
    <mergeCell ref="EUK844:EUK848"/>
    <mergeCell ref="ETZ844:ETZ848"/>
    <mergeCell ref="EUA844:EUA848"/>
    <mergeCell ref="EUB844:EUB848"/>
    <mergeCell ref="EUC844:EUC848"/>
    <mergeCell ref="EUD844:EUD848"/>
    <mergeCell ref="EUE844:EUE848"/>
    <mergeCell ref="ETT844:ETT848"/>
    <mergeCell ref="ETU844:ETU848"/>
    <mergeCell ref="ETV844:ETV848"/>
    <mergeCell ref="ETW844:ETW848"/>
    <mergeCell ref="ETX844:ETX848"/>
    <mergeCell ref="ETY844:ETY848"/>
    <mergeCell ref="EWH844:EWH848"/>
    <mergeCell ref="EWI844:EWI848"/>
    <mergeCell ref="EWJ844:EWJ848"/>
    <mergeCell ref="EWK844:EWK848"/>
    <mergeCell ref="EWL844:EWL848"/>
    <mergeCell ref="EWM844:EWM848"/>
    <mergeCell ref="EWB844:EWB848"/>
    <mergeCell ref="EWC844:EWC848"/>
    <mergeCell ref="EWD844:EWD848"/>
    <mergeCell ref="EWE844:EWE848"/>
    <mergeCell ref="EWF844:EWF848"/>
    <mergeCell ref="EWG844:EWG848"/>
    <mergeCell ref="EVV844:EVV848"/>
    <mergeCell ref="EVW844:EVW848"/>
    <mergeCell ref="EVX844:EVX848"/>
    <mergeCell ref="EVY844:EVY848"/>
    <mergeCell ref="EVZ844:EVZ848"/>
    <mergeCell ref="EWA844:EWA848"/>
    <mergeCell ref="EVP844:EVP848"/>
    <mergeCell ref="EVQ844:EVQ848"/>
    <mergeCell ref="EVR844:EVR848"/>
    <mergeCell ref="EVS844:EVS848"/>
    <mergeCell ref="EVT844:EVT848"/>
    <mergeCell ref="EVU844:EVU848"/>
    <mergeCell ref="EVJ844:EVJ848"/>
    <mergeCell ref="EVK844:EVK848"/>
    <mergeCell ref="EVL844:EVL848"/>
    <mergeCell ref="EVM844:EVM848"/>
    <mergeCell ref="EVN844:EVN848"/>
    <mergeCell ref="EVO844:EVO848"/>
    <mergeCell ref="EVD844:EVD848"/>
    <mergeCell ref="EVE844:EVE848"/>
    <mergeCell ref="EVF844:EVF848"/>
    <mergeCell ref="EVG844:EVG848"/>
    <mergeCell ref="EVH844:EVH848"/>
    <mergeCell ref="EVI844:EVI848"/>
    <mergeCell ref="EXR844:EXR848"/>
    <mergeCell ref="EXS844:EXS848"/>
    <mergeCell ref="EXT844:EXT848"/>
    <mergeCell ref="EXU844:EXU848"/>
    <mergeCell ref="EXV844:EXV848"/>
    <mergeCell ref="EXW844:EXW848"/>
    <mergeCell ref="EXL844:EXL848"/>
    <mergeCell ref="EXM844:EXM848"/>
    <mergeCell ref="EXN844:EXN848"/>
    <mergeCell ref="EXO844:EXO848"/>
    <mergeCell ref="EXP844:EXP848"/>
    <mergeCell ref="EXQ844:EXQ848"/>
    <mergeCell ref="EXF844:EXF848"/>
    <mergeCell ref="EXG844:EXG848"/>
    <mergeCell ref="EXH844:EXH848"/>
    <mergeCell ref="EXI844:EXI848"/>
    <mergeCell ref="EXJ844:EXJ848"/>
    <mergeCell ref="EXK844:EXK848"/>
    <mergeCell ref="EWZ844:EWZ848"/>
    <mergeCell ref="EXA844:EXA848"/>
    <mergeCell ref="EXB844:EXB848"/>
    <mergeCell ref="EXC844:EXC848"/>
    <mergeCell ref="EXD844:EXD848"/>
    <mergeCell ref="EXE844:EXE848"/>
    <mergeCell ref="EWT844:EWT848"/>
    <mergeCell ref="EWU844:EWU848"/>
    <mergeCell ref="EWV844:EWV848"/>
    <mergeCell ref="EWW844:EWW848"/>
    <mergeCell ref="EWX844:EWX848"/>
    <mergeCell ref="EWY844:EWY848"/>
    <mergeCell ref="EWN844:EWN848"/>
    <mergeCell ref="EWO844:EWO848"/>
    <mergeCell ref="EWP844:EWP848"/>
    <mergeCell ref="EWQ844:EWQ848"/>
    <mergeCell ref="EWR844:EWR848"/>
    <mergeCell ref="EWS844:EWS848"/>
    <mergeCell ref="EZB844:EZB848"/>
    <mergeCell ref="EZC844:EZC848"/>
    <mergeCell ref="EZD844:EZD848"/>
    <mergeCell ref="EZE844:EZE848"/>
    <mergeCell ref="EZF844:EZF848"/>
    <mergeCell ref="EZG844:EZG848"/>
    <mergeCell ref="EYV844:EYV848"/>
    <mergeCell ref="EYW844:EYW848"/>
    <mergeCell ref="EYX844:EYX848"/>
    <mergeCell ref="EYY844:EYY848"/>
    <mergeCell ref="EYZ844:EYZ848"/>
    <mergeCell ref="EZA844:EZA848"/>
    <mergeCell ref="EYP844:EYP848"/>
    <mergeCell ref="EYQ844:EYQ848"/>
    <mergeCell ref="EYR844:EYR848"/>
    <mergeCell ref="EYS844:EYS848"/>
    <mergeCell ref="EYT844:EYT848"/>
    <mergeCell ref="EYU844:EYU848"/>
    <mergeCell ref="EYJ844:EYJ848"/>
    <mergeCell ref="EYK844:EYK848"/>
    <mergeCell ref="EYL844:EYL848"/>
    <mergeCell ref="EYM844:EYM848"/>
    <mergeCell ref="EYN844:EYN848"/>
    <mergeCell ref="EYO844:EYO848"/>
    <mergeCell ref="EYD844:EYD848"/>
    <mergeCell ref="EYE844:EYE848"/>
    <mergeCell ref="EYF844:EYF848"/>
    <mergeCell ref="EYG844:EYG848"/>
    <mergeCell ref="EYH844:EYH848"/>
    <mergeCell ref="EYI844:EYI848"/>
    <mergeCell ref="EXX844:EXX848"/>
    <mergeCell ref="EXY844:EXY848"/>
    <mergeCell ref="EXZ844:EXZ848"/>
    <mergeCell ref="EYA844:EYA848"/>
    <mergeCell ref="EYB844:EYB848"/>
    <mergeCell ref="EYC844:EYC848"/>
    <mergeCell ref="FAL844:FAL848"/>
    <mergeCell ref="FAM844:FAM848"/>
    <mergeCell ref="FAN844:FAN848"/>
    <mergeCell ref="FAO844:FAO848"/>
    <mergeCell ref="FAP844:FAP848"/>
    <mergeCell ref="FAQ844:FAQ848"/>
    <mergeCell ref="FAF844:FAF848"/>
    <mergeCell ref="FAG844:FAG848"/>
    <mergeCell ref="FAH844:FAH848"/>
    <mergeCell ref="FAI844:FAI848"/>
    <mergeCell ref="FAJ844:FAJ848"/>
    <mergeCell ref="FAK844:FAK848"/>
    <mergeCell ref="EZZ844:EZZ848"/>
    <mergeCell ref="FAA844:FAA848"/>
    <mergeCell ref="FAB844:FAB848"/>
    <mergeCell ref="FAC844:FAC848"/>
    <mergeCell ref="FAD844:FAD848"/>
    <mergeCell ref="FAE844:FAE848"/>
    <mergeCell ref="EZT844:EZT848"/>
    <mergeCell ref="EZU844:EZU848"/>
    <mergeCell ref="EZV844:EZV848"/>
    <mergeCell ref="EZW844:EZW848"/>
    <mergeCell ref="EZX844:EZX848"/>
    <mergeCell ref="EZY844:EZY848"/>
    <mergeCell ref="EZN844:EZN848"/>
    <mergeCell ref="EZO844:EZO848"/>
    <mergeCell ref="EZP844:EZP848"/>
    <mergeCell ref="EZQ844:EZQ848"/>
    <mergeCell ref="EZR844:EZR848"/>
    <mergeCell ref="EZS844:EZS848"/>
    <mergeCell ref="EZH844:EZH848"/>
    <mergeCell ref="EZI844:EZI848"/>
    <mergeCell ref="EZJ844:EZJ848"/>
    <mergeCell ref="EZK844:EZK848"/>
    <mergeCell ref="EZL844:EZL848"/>
    <mergeCell ref="EZM844:EZM848"/>
    <mergeCell ref="FBV844:FBV848"/>
    <mergeCell ref="FBW844:FBW848"/>
    <mergeCell ref="FBX844:FBX848"/>
    <mergeCell ref="FBY844:FBY848"/>
    <mergeCell ref="FBZ844:FBZ848"/>
    <mergeCell ref="FCA844:FCA848"/>
    <mergeCell ref="FBP844:FBP848"/>
    <mergeCell ref="FBQ844:FBQ848"/>
    <mergeCell ref="FBR844:FBR848"/>
    <mergeCell ref="FBS844:FBS848"/>
    <mergeCell ref="FBT844:FBT848"/>
    <mergeCell ref="FBU844:FBU848"/>
    <mergeCell ref="FBJ844:FBJ848"/>
    <mergeCell ref="FBK844:FBK848"/>
    <mergeCell ref="FBL844:FBL848"/>
    <mergeCell ref="FBM844:FBM848"/>
    <mergeCell ref="FBN844:FBN848"/>
    <mergeCell ref="FBO844:FBO848"/>
    <mergeCell ref="FBD844:FBD848"/>
    <mergeCell ref="FBE844:FBE848"/>
    <mergeCell ref="FBF844:FBF848"/>
    <mergeCell ref="FBG844:FBG848"/>
    <mergeCell ref="FBH844:FBH848"/>
    <mergeCell ref="FBI844:FBI848"/>
    <mergeCell ref="FAX844:FAX848"/>
    <mergeCell ref="FAY844:FAY848"/>
    <mergeCell ref="FAZ844:FAZ848"/>
    <mergeCell ref="FBA844:FBA848"/>
    <mergeCell ref="FBB844:FBB848"/>
    <mergeCell ref="FBC844:FBC848"/>
    <mergeCell ref="FAR844:FAR848"/>
    <mergeCell ref="FAS844:FAS848"/>
    <mergeCell ref="FAT844:FAT848"/>
    <mergeCell ref="FAU844:FAU848"/>
    <mergeCell ref="FAV844:FAV848"/>
    <mergeCell ref="FAW844:FAW848"/>
    <mergeCell ref="FDF844:FDF848"/>
    <mergeCell ref="FDG844:FDG848"/>
    <mergeCell ref="FDH844:FDH848"/>
    <mergeCell ref="FDI844:FDI848"/>
    <mergeCell ref="FDJ844:FDJ848"/>
    <mergeCell ref="FDK844:FDK848"/>
    <mergeCell ref="FCZ844:FCZ848"/>
    <mergeCell ref="FDA844:FDA848"/>
    <mergeCell ref="FDB844:FDB848"/>
    <mergeCell ref="FDC844:FDC848"/>
    <mergeCell ref="FDD844:FDD848"/>
    <mergeCell ref="FDE844:FDE848"/>
    <mergeCell ref="FCT844:FCT848"/>
    <mergeCell ref="FCU844:FCU848"/>
    <mergeCell ref="FCV844:FCV848"/>
    <mergeCell ref="FCW844:FCW848"/>
    <mergeCell ref="FCX844:FCX848"/>
    <mergeCell ref="FCY844:FCY848"/>
    <mergeCell ref="FCN844:FCN848"/>
    <mergeCell ref="FCO844:FCO848"/>
    <mergeCell ref="FCP844:FCP848"/>
    <mergeCell ref="FCQ844:FCQ848"/>
    <mergeCell ref="FCR844:FCR848"/>
    <mergeCell ref="FCS844:FCS848"/>
    <mergeCell ref="FCH844:FCH848"/>
    <mergeCell ref="FCI844:FCI848"/>
    <mergeCell ref="FCJ844:FCJ848"/>
    <mergeCell ref="FCK844:FCK848"/>
    <mergeCell ref="FCL844:FCL848"/>
    <mergeCell ref="FCM844:FCM848"/>
    <mergeCell ref="FCB844:FCB848"/>
    <mergeCell ref="FCC844:FCC848"/>
    <mergeCell ref="FCD844:FCD848"/>
    <mergeCell ref="FCE844:FCE848"/>
    <mergeCell ref="FCF844:FCF848"/>
    <mergeCell ref="FCG844:FCG848"/>
    <mergeCell ref="FEP844:FEP848"/>
    <mergeCell ref="FEQ844:FEQ848"/>
    <mergeCell ref="FER844:FER848"/>
    <mergeCell ref="FES844:FES848"/>
    <mergeCell ref="FET844:FET848"/>
    <mergeCell ref="FEU844:FEU848"/>
    <mergeCell ref="FEJ844:FEJ848"/>
    <mergeCell ref="FEK844:FEK848"/>
    <mergeCell ref="FEL844:FEL848"/>
    <mergeCell ref="FEM844:FEM848"/>
    <mergeCell ref="FEN844:FEN848"/>
    <mergeCell ref="FEO844:FEO848"/>
    <mergeCell ref="FED844:FED848"/>
    <mergeCell ref="FEE844:FEE848"/>
    <mergeCell ref="FEF844:FEF848"/>
    <mergeCell ref="FEG844:FEG848"/>
    <mergeCell ref="FEH844:FEH848"/>
    <mergeCell ref="FEI844:FEI848"/>
    <mergeCell ref="FDX844:FDX848"/>
    <mergeCell ref="FDY844:FDY848"/>
    <mergeCell ref="FDZ844:FDZ848"/>
    <mergeCell ref="FEA844:FEA848"/>
    <mergeCell ref="FEB844:FEB848"/>
    <mergeCell ref="FEC844:FEC848"/>
    <mergeCell ref="FDR844:FDR848"/>
    <mergeCell ref="FDS844:FDS848"/>
    <mergeCell ref="FDT844:FDT848"/>
    <mergeCell ref="FDU844:FDU848"/>
    <mergeCell ref="FDV844:FDV848"/>
    <mergeCell ref="FDW844:FDW848"/>
    <mergeCell ref="FDL844:FDL848"/>
    <mergeCell ref="FDM844:FDM848"/>
    <mergeCell ref="FDN844:FDN848"/>
    <mergeCell ref="FDO844:FDO848"/>
    <mergeCell ref="FDP844:FDP848"/>
    <mergeCell ref="FDQ844:FDQ848"/>
    <mergeCell ref="FFZ844:FFZ848"/>
    <mergeCell ref="FGA844:FGA848"/>
    <mergeCell ref="FGB844:FGB848"/>
    <mergeCell ref="FGC844:FGC848"/>
    <mergeCell ref="FGD844:FGD848"/>
    <mergeCell ref="FGE844:FGE848"/>
    <mergeCell ref="FFT844:FFT848"/>
    <mergeCell ref="FFU844:FFU848"/>
    <mergeCell ref="FFV844:FFV848"/>
    <mergeCell ref="FFW844:FFW848"/>
    <mergeCell ref="FFX844:FFX848"/>
    <mergeCell ref="FFY844:FFY848"/>
    <mergeCell ref="FFN844:FFN848"/>
    <mergeCell ref="FFO844:FFO848"/>
    <mergeCell ref="FFP844:FFP848"/>
    <mergeCell ref="FFQ844:FFQ848"/>
    <mergeCell ref="FFR844:FFR848"/>
    <mergeCell ref="FFS844:FFS848"/>
    <mergeCell ref="FFH844:FFH848"/>
    <mergeCell ref="FFI844:FFI848"/>
    <mergeCell ref="FFJ844:FFJ848"/>
    <mergeCell ref="FFK844:FFK848"/>
    <mergeCell ref="FFL844:FFL848"/>
    <mergeCell ref="FFM844:FFM848"/>
    <mergeCell ref="FFB844:FFB848"/>
    <mergeCell ref="FFC844:FFC848"/>
    <mergeCell ref="FFD844:FFD848"/>
    <mergeCell ref="FFE844:FFE848"/>
    <mergeCell ref="FFF844:FFF848"/>
    <mergeCell ref="FFG844:FFG848"/>
    <mergeCell ref="FEV844:FEV848"/>
    <mergeCell ref="FEW844:FEW848"/>
    <mergeCell ref="FEX844:FEX848"/>
    <mergeCell ref="FEY844:FEY848"/>
    <mergeCell ref="FEZ844:FEZ848"/>
    <mergeCell ref="FFA844:FFA848"/>
    <mergeCell ref="FHJ844:FHJ848"/>
    <mergeCell ref="FHK844:FHK848"/>
    <mergeCell ref="FHL844:FHL848"/>
    <mergeCell ref="FHM844:FHM848"/>
    <mergeCell ref="FHN844:FHN848"/>
    <mergeCell ref="FHO844:FHO848"/>
    <mergeCell ref="FHD844:FHD848"/>
    <mergeCell ref="FHE844:FHE848"/>
    <mergeCell ref="FHF844:FHF848"/>
    <mergeCell ref="FHG844:FHG848"/>
    <mergeCell ref="FHH844:FHH848"/>
    <mergeCell ref="FHI844:FHI848"/>
    <mergeCell ref="FGX844:FGX848"/>
    <mergeCell ref="FGY844:FGY848"/>
    <mergeCell ref="FGZ844:FGZ848"/>
    <mergeCell ref="FHA844:FHA848"/>
    <mergeCell ref="FHB844:FHB848"/>
    <mergeCell ref="FHC844:FHC848"/>
    <mergeCell ref="FGR844:FGR848"/>
    <mergeCell ref="FGS844:FGS848"/>
    <mergeCell ref="FGT844:FGT848"/>
    <mergeCell ref="FGU844:FGU848"/>
    <mergeCell ref="FGV844:FGV848"/>
    <mergeCell ref="FGW844:FGW848"/>
    <mergeCell ref="FGL844:FGL848"/>
    <mergeCell ref="FGM844:FGM848"/>
    <mergeCell ref="FGN844:FGN848"/>
    <mergeCell ref="FGO844:FGO848"/>
    <mergeCell ref="FGP844:FGP848"/>
    <mergeCell ref="FGQ844:FGQ848"/>
    <mergeCell ref="FGF844:FGF848"/>
    <mergeCell ref="FGG844:FGG848"/>
    <mergeCell ref="FGH844:FGH848"/>
    <mergeCell ref="FGI844:FGI848"/>
    <mergeCell ref="FGJ844:FGJ848"/>
    <mergeCell ref="FGK844:FGK848"/>
    <mergeCell ref="FIT844:FIT848"/>
    <mergeCell ref="FIU844:FIU848"/>
    <mergeCell ref="FIV844:FIV848"/>
    <mergeCell ref="FIW844:FIW848"/>
    <mergeCell ref="FIX844:FIX848"/>
    <mergeCell ref="FIY844:FIY848"/>
    <mergeCell ref="FIN844:FIN848"/>
    <mergeCell ref="FIO844:FIO848"/>
    <mergeCell ref="FIP844:FIP848"/>
    <mergeCell ref="FIQ844:FIQ848"/>
    <mergeCell ref="FIR844:FIR848"/>
    <mergeCell ref="FIS844:FIS848"/>
    <mergeCell ref="FIH844:FIH848"/>
    <mergeCell ref="FII844:FII848"/>
    <mergeCell ref="FIJ844:FIJ848"/>
    <mergeCell ref="FIK844:FIK848"/>
    <mergeCell ref="FIL844:FIL848"/>
    <mergeCell ref="FIM844:FIM848"/>
    <mergeCell ref="FIB844:FIB848"/>
    <mergeCell ref="FIC844:FIC848"/>
    <mergeCell ref="FID844:FID848"/>
    <mergeCell ref="FIE844:FIE848"/>
    <mergeCell ref="FIF844:FIF848"/>
    <mergeCell ref="FIG844:FIG848"/>
    <mergeCell ref="FHV844:FHV848"/>
    <mergeCell ref="FHW844:FHW848"/>
    <mergeCell ref="FHX844:FHX848"/>
    <mergeCell ref="FHY844:FHY848"/>
    <mergeCell ref="FHZ844:FHZ848"/>
    <mergeCell ref="FIA844:FIA848"/>
    <mergeCell ref="FHP844:FHP848"/>
    <mergeCell ref="FHQ844:FHQ848"/>
    <mergeCell ref="FHR844:FHR848"/>
    <mergeCell ref="FHS844:FHS848"/>
    <mergeCell ref="FHT844:FHT848"/>
    <mergeCell ref="FHU844:FHU848"/>
    <mergeCell ref="FKD844:FKD848"/>
    <mergeCell ref="FKE844:FKE848"/>
    <mergeCell ref="FKF844:FKF848"/>
    <mergeCell ref="FKG844:FKG848"/>
    <mergeCell ref="FKH844:FKH848"/>
    <mergeCell ref="FKI844:FKI848"/>
    <mergeCell ref="FJX844:FJX848"/>
    <mergeCell ref="FJY844:FJY848"/>
    <mergeCell ref="FJZ844:FJZ848"/>
    <mergeCell ref="FKA844:FKA848"/>
    <mergeCell ref="FKB844:FKB848"/>
    <mergeCell ref="FKC844:FKC848"/>
    <mergeCell ref="FJR844:FJR848"/>
    <mergeCell ref="FJS844:FJS848"/>
    <mergeCell ref="FJT844:FJT848"/>
    <mergeCell ref="FJU844:FJU848"/>
    <mergeCell ref="FJV844:FJV848"/>
    <mergeCell ref="FJW844:FJW848"/>
    <mergeCell ref="FJL844:FJL848"/>
    <mergeCell ref="FJM844:FJM848"/>
    <mergeCell ref="FJN844:FJN848"/>
    <mergeCell ref="FJO844:FJO848"/>
    <mergeCell ref="FJP844:FJP848"/>
    <mergeCell ref="FJQ844:FJQ848"/>
    <mergeCell ref="FJF844:FJF848"/>
    <mergeCell ref="FJG844:FJG848"/>
    <mergeCell ref="FJH844:FJH848"/>
    <mergeCell ref="FJI844:FJI848"/>
    <mergeCell ref="FJJ844:FJJ848"/>
    <mergeCell ref="FJK844:FJK848"/>
    <mergeCell ref="FIZ844:FIZ848"/>
    <mergeCell ref="FJA844:FJA848"/>
    <mergeCell ref="FJB844:FJB848"/>
    <mergeCell ref="FJC844:FJC848"/>
    <mergeCell ref="FJD844:FJD848"/>
    <mergeCell ref="FJE844:FJE848"/>
    <mergeCell ref="FLN844:FLN848"/>
    <mergeCell ref="FLO844:FLO848"/>
    <mergeCell ref="FLP844:FLP848"/>
    <mergeCell ref="FLQ844:FLQ848"/>
    <mergeCell ref="FLR844:FLR848"/>
    <mergeCell ref="FLS844:FLS848"/>
    <mergeCell ref="FLH844:FLH848"/>
    <mergeCell ref="FLI844:FLI848"/>
    <mergeCell ref="FLJ844:FLJ848"/>
    <mergeCell ref="FLK844:FLK848"/>
    <mergeCell ref="FLL844:FLL848"/>
    <mergeCell ref="FLM844:FLM848"/>
    <mergeCell ref="FLB844:FLB848"/>
    <mergeCell ref="FLC844:FLC848"/>
    <mergeCell ref="FLD844:FLD848"/>
    <mergeCell ref="FLE844:FLE848"/>
    <mergeCell ref="FLF844:FLF848"/>
    <mergeCell ref="FLG844:FLG848"/>
    <mergeCell ref="FKV844:FKV848"/>
    <mergeCell ref="FKW844:FKW848"/>
    <mergeCell ref="FKX844:FKX848"/>
    <mergeCell ref="FKY844:FKY848"/>
    <mergeCell ref="FKZ844:FKZ848"/>
    <mergeCell ref="FLA844:FLA848"/>
    <mergeCell ref="FKP844:FKP848"/>
    <mergeCell ref="FKQ844:FKQ848"/>
    <mergeCell ref="FKR844:FKR848"/>
    <mergeCell ref="FKS844:FKS848"/>
    <mergeCell ref="FKT844:FKT848"/>
    <mergeCell ref="FKU844:FKU848"/>
    <mergeCell ref="FKJ844:FKJ848"/>
    <mergeCell ref="FKK844:FKK848"/>
    <mergeCell ref="FKL844:FKL848"/>
    <mergeCell ref="FKM844:FKM848"/>
    <mergeCell ref="FKN844:FKN848"/>
    <mergeCell ref="FKO844:FKO848"/>
    <mergeCell ref="FMX844:FMX848"/>
    <mergeCell ref="FMY844:FMY848"/>
    <mergeCell ref="FMZ844:FMZ848"/>
    <mergeCell ref="FNA844:FNA848"/>
    <mergeCell ref="FNB844:FNB848"/>
    <mergeCell ref="FNC844:FNC848"/>
    <mergeCell ref="FMR844:FMR848"/>
    <mergeCell ref="FMS844:FMS848"/>
    <mergeCell ref="FMT844:FMT848"/>
    <mergeCell ref="FMU844:FMU848"/>
    <mergeCell ref="FMV844:FMV848"/>
    <mergeCell ref="FMW844:FMW848"/>
    <mergeCell ref="FML844:FML848"/>
    <mergeCell ref="FMM844:FMM848"/>
    <mergeCell ref="FMN844:FMN848"/>
    <mergeCell ref="FMO844:FMO848"/>
    <mergeCell ref="FMP844:FMP848"/>
    <mergeCell ref="FMQ844:FMQ848"/>
    <mergeCell ref="FMF844:FMF848"/>
    <mergeCell ref="FMG844:FMG848"/>
    <mergeCell ref="FMH844:FMH848"/>
    <mergeCell ref="FMI844:FMI848"/>
    <mergeCell ref="FMJ844:FMJ848"/>
    <mergeCell ref="FMK844:FMK848"/>
    <mergeCell ref="FLZ844:FLZ848"/>
    <mergeCell ref="FMA844:FMA848"/>
    <mergeCell ref="FMB844:FMB848"/>
    <mergeCell ref="FMC844:FMC848"/>
    <mergeCell ref="FMD844:FMD848"/>
    <mergeCell ref="FME844:FME848"/>
    <mergeCell ref="FLT844:FLT848"/>
    <mergeCell ref="FLU844:FLU848"/>
    <mergeCell ref="FLV844:FLV848"/>
    <mergeCell ref="FLW844:FLW848"/>
    <mergeCell ref="FLX844:FLX848"/>
    <mergeCell ref="FLY844:FLY848"/>
    <mergeCell ref="FOH844:FOH848"/>
    <mergeCell ref="FOI844:FOI848"/>
    <mergeCell ref="FOJ844:FOJ848"/>
    <mergeCell ref="FOK844:FOK848"/>
    <mergeCell ref="FOL844:FOL848"/>
    <mergeCell ref="FOM844:FOM848"/>
    <mergeCell ref="FOB844:FOB848"/>
    <mergeCell ref="FOC844:FOC848"/>
    <mergeCell ref="FOD844:FOD848"/>
    <mergeCell ref="FOE844:FOE848"/>
    <mergeCell ref="FOF844:FOF848"/>
    <mergeCell ref="FOG844:FOG848"/>
    <mergeCell ref="FNV844:FNV848"/>
    <mergeCell ref="FNW844:FNW848"/>
    <mergeCell ref="FNX844:FNX848"/>
    <mergeCell ref="FNY844:FNY848"/>
    <mergeCell ref="FNZ844:FNZ848"/>
    <mergeCell ref="FOA844:FOA848"/>
    <mergeCell ref="FNP844:FNP848"/>
    <mergeCell ref="FNQ844:FNQ848"/>
    <mergeCell ref="FNR844:FNR848"/>
    <mergeCell ref="FNS844:FNS848"/>
    <mergeCell ref="FNT844:FNT848"/>
    <mergeCell ref="FNU844:FNU848"/>
    <mergeCell ref="FNJ844:FNJ848"/>
    <mergeCell ref="FNK844:FNK848"/>
    <mergeCell ref="FNL844:FNL848"/>
    <mergeCell ref="FNM844:FNM848"/>
    <mergeCell ref="FNN844:FNN848"/>
    <mergeCell ref="FNO844:FNO848"/>
    <mergeCell ref="FND844:FND848"/>
    <mergeCell ref="FNE844:FNE848"/>
    <mergeCell ref="FNF844:FNF848"/>
    <mergeCell ref="FNG844:FNG848"/>
    <mergeCell ref="FNH844:FNH848"/>
    <mergeCell ref="FNI844:FNI848"/>
    <mergeCell ref="FPR844:FPR848"/>
    <mergeCell ref="FPS844:FPS848"/>
    <mergeCell ref="FPT844:FPT848"/>
    <mergeCell ref="FPU844:FPU848"/>
    <mergeCell ref="FPV844:FPV848"/>
    <mergeCell ref="FPW844:FPW848"/>
    <mergeCell ref="FPL844:FPL848"/>
    <mergeCell ref="FPM844:FPM848"/>
    <mergeCell ref="FPN844:FPN848"/>
    <mergeCell ref="FPO844:FPO848"/>
    <mergeCell ref="FPP844:FPP848"/>
    <mergeCell ref="FPQ844:FPQ848"/>
    <mergeCell ref="FPF844:FPF848"/>
    <mergeCell ref="FPG844:FPG848"/>
    <mergeCell ref="FPH844:FPH848"/>
    <mergeCell ref="FPI844:FPI848"/>
    <mergeCell ref="FPJ844:FPJ848"/>
    <mergeCell ref="FPK844:FPK848"/>
    <mergeCell ref="FOZ844:FOZ848"/>
    <mergeCell ref="FPA844:FPA848"/>
    <mergeCell ref="FPB844:FPB848"/>
    <mergeCell ref="FPC844:FPC848"/>
    <mergeCell ref="FPD844:FPD848"/>
    <mergeCell ref="FPE844:FPE848"/>
    <mergeCell ref="FOT844:FOT848"/>
    <mergeCell ref="FOU844:FOU848"/>
    <mergeCell ref="FOV844:FOV848"/>
    <mergeCell ref="FOW844:FOW848"/>
    <mergeCell ref="FOX844:FOX848"/>
    <mergeCell ref="FOY844:FOY848"/>
    <mergeCell ref="FON844:FON848"/>
    <mergeCell ref="FOO844:FOO848"/>
    <mergeCell ref="FOP844:FOP848"/>
    <mergeCell ref="FOQ844:FOQ848"/>
    <mergeCell ref="FOR844:FOR848"/>
    <mergeCell ref="FOS844:FOS848"/>
    <mergeCell ref="FRB844:FRB848"/>
    <mergeCell ref="FRC844:FRC848"/>
    <mergeCell ref="FRD844:FRD848"/>
    <mergeCell ref="FRE844:FRE848"/>
    <mergeCell ref="FRF844:FRF848"/>
    <mergeCell ref="FRG844:FRG848"/>
    <mergeCell ref="FQV844:FQV848"/>
    <mergeCell ref="FQW844:FQW848"/>
    <mergeCell ref="FQX844:FQX848"/>
    <mergeCell ref="FQY844:FQY848"/>
    <mergeCell ref="FQZ844:FQZ848"/>
    <mergeCell ref="FRA844:FRA848"/>
    <mergeCell ref="FQP844:FQP848"/>
    <mergeCell ref="FQQ844:FQQ848"/>
    <mergeCell ref="FQR844:FQR848"/>
    <mergeCell ref="FQS844:FQS848"/>
    <mergeCell ref="FQT844:FQT848"/>
    <mergeCell ref="FQU844:FQU848"/>
    <mergeCell ref="FQJ844:FQJ848"/>
    <mergeCell ref="FQK844:FQK848"/>
    <mergeCell ref="FQL844:FQL848"/>
    <mergeCell ref="FQM844:FQM848"/>
    <mergeCell ref="FQN844:FQN848"/>
    <mergeCell ref="FQO844:FQO848"/>
    <mergeCell ref="FQD844:FQD848"/>
    <mergeCell ref="FQE844:FQE848"/>
    <mergeCell ref="FQF844:FQF848"/>
    <mergeCell ref="FQG844:FQG848"/>
    <mergeCell ref="FQH844:FQH848"/>
    <mergeCell ref="FQI844:FQI848"/>
    <mergeCell ref="FPX844:FPX848"/>
    <mergeCell ref="FPY844:FPY848"/>
    <mergeCell ref="FPZ844:FPZ848"/>
    <mergeCell ref="FQA844:FQA848"/>
    <mergeCell ref="FQB844:FQB848"/>
    <mergeCell ref="FQC844:FQC848"/>
    <mergeCell ref="FSL844:FSL848"/>
    <mergeCell ref="FSM844:FSM848"/>
    <mergeCell ref="FSN844:FSN848"/>
    <mergeCell ref="FSO844:FSO848"/>
    <mergeCell ref="FSP844:FSP848"/>
    <mergeCell ref="FSQ844:FSQ848"/>
    <mergeCell ref="FSF844:FSF848"/>
    <mergeCell ref="FSG844:FSG848"/>
    <mergeCell ref="FSH844:FSH848"/>
    <mergeCell ref="FSI844:FSI848"/>
    <mergeCell ref="FSJ844:FSJ848"/>
    <mergeCell ref="FSK844:FSK848"/>
    <mergeCell ref="FRZ844:FRZ848"/>
    <mergeCell ref="FSA844:FSA848"/>
    <mergeCell ref="FSB844:FSB848"/>
    <mergeCell ref="FSC844:FSC848"/>
    <mergeCell ref="FSD844:FSD848"/>
    <mergeCell ref="FSE844:FSE848"/>
    <mergeCell ref="FRT844:FRT848"/>
    <mergeCell ref="FRU844:FRU848"/>
    <mergeCell ref="FRV844:FRV848"/>
    <mergeCell ref="FRW844:FRW848"/>
    <mergeCell ref="FRX844:FRX848"/>
    <mergeCell ref="FRY844:FRY848"/>
    <mergeCell ref="FRN844:FRN848"/>
    <mergeCell ref="FRO844:FRO848"/>
    <mergeCell ref="FRP844:FRP848"/>
    <mergeCell ref="FRQ844:FRQ848"/>
    <mergeCell ref="FRR844:FRR848"/>
    <mergeCell ref="FRS844:FRS848"/>
    <mergeCell ref="FRH844:FRH848"/>
    <mergeCell ref="FRI844:FRI848"/>
    <mergeCell ref="FRJ844:FRJ848"/>
    <mergeCell ref="FRK844:FRK848"/>
    <mergeCell ref="FRL844:FRL848"/>
    <mergeCell ref="FRM844:FRM848"/>
    <mergeCell ref="FTV844:FTV848"/>
    <mergeCell ref="FTW844:FTW848"/>
    <mergeCell ref="FTX844:FTX848"/>
    <mergeCell ref="FTY844:FTY848"/>
    <mergeCell ref="FTZ844:FTZ848"/>
    <mergeCell ref="FUA844:FUA848"/>
    <mergeCell ref="FTP844:FTP848"/>
    <mergeCell ref="FTQ844:FTQ848"/>
    <mergeCell ref="FTR844:FTR848"/>
    <mergeCell ref="FTS844:FTS848"/>
    <mergeCell ref="FTT844:FTT848"/>
    <mergeCell ref="FTU844:FTU848"/>
    <mergeCell ref="FTJ844:FTJ848"/>
    <mergeCell ref="FTK844:FTK848"/>
    <mergeCell ref="FTL844:FTL848"/>
    <mergeCell ref="FTM844:FTM848"/>
    <mergeCell ref="FTN844:FTN848"/>
    <mergeCell ref="FTO844:FTO848"/>
    <mergeCell ref="FTD844:FTD848"/>
    <mergeCell ref="FTE844:FTE848"/>
    <mergeCell ref="FTF844:FTF848"/>
    <mergeCell ref="FTG844:FTG848"/>
    <mergeCell ref="FTH844:FTH848"/>
    <mergeCell ref="FTI844:FTI848"/>
    <mergeCell ref="FSX844:FSX848"/>
    <mergeCell ref="FSY844:FSY848"/>
    <mergeCell ref="FSZ844:FSZ848"/>
    <mergeCell ref="FTA844:FTA848"/>
    <mergeCell ref="FTB844:FTB848"/>
    <mergeCell ref="FTC844:FTC848"/>
    <mergeCell ref="FSR844:FSR848"/>
    <mergeCell ref="FSS844:FSS848"/>
    <mergeCell ref="FST844:FST848"/>
    <mergeCell ref="FSU844:FSU848"/>
    <mergeCell ref="FSV844:FSV848"/>
    <mergeCell ref="FSW844:FSW848"/>
    <mergeCell ref="FVF844:FVF848"/>
    <mergeCell ref="FVG844:FVG848"/>
    <mergeCell ref="FVH844:FVH848"/>
    <mergeCell ref="FVI844:FVI848"/>
    <mergeCell ref="FVJ844:FVJ848"/>
    <mergeCell ref="FVK844:FVK848"/>
    <mergeCell ref="FUZ844:FUZ848"/>
    <mergeCell ref="FVA844:FVA848"/>
    <mergeCell ref="FVB844:FVB848"/>
    <mergeCell ref="FVC844:FVC848"/>
    <mergeCell ref="FVD844:FVD848"/>
    <mergeCell ref="FVE844:FVE848"/>
    <mergeCell ref="FUT844:FUT848"/>
    <mergeCell ref="FUU844:FUU848"/>
    <mergeCell ref="FUV844:FUV848"/>
    <mergeCell ref="FUW844:FUW848"/>
    <mergeCell ref="FUX844:FUX848"/>
    <mergeCell ref="FUY844:FUY848"/>
    <mergeCell ref="FUN844:FUN848"/>
    <mergeCell ref="FUO844:FUO848"/>
    <mergeCell ref="FUP844:FUP848"/>
    <mergeCell ref="FUQ844:FUQ848"/>
    <mergeCell ref="FUR844:FUR848"/>
    <mergeCell ref="FUS844:FUS848"/>
    <mergeCell ref="FUH844:FUH848"/>
    <mergeCell ref="FUI844:FUI848"/>
    <mergeCell ref="FUJ844:FUJ848"/>
    <mergeCell ref="FUK844:FUK848"/>
    <mergeCell ref="FUL844:FUL848"/>
    <mergeCell ref="FUM844:FUM848"/>
    <mergeCell ref="FUB844:FUB848"/>
    <mergeCell ref="FUC844:FUC848"/>
    <mergeCell ref="FUD844:FUD848"/>
    <mergeCell ref="FUE844:FUE848"/>
    <mergeCell ref="FUF844:FUF848"/>
    <mergeCell ref="FUG844:FUG848"/>
    <mergeCell ref="FWP844:FWP848"/>
    <mergeCell ref="FWQ844:FWQ848"/>
    <mergeCell ref="FWR844:FWR848"/>
    <mergeCell ref="FWS844:FWS848"/>
    <mergeCell ref="FWT844:FWT848"/>
    <mergeCell ref="FWU844:FWU848"/>
    <mergeCell ref="FWJ844:FWJ848"/>
    <mergeCell ref="FWK844:FWK848"/>
    <mergeCell ref="FWL844:FWL848"/>
    <mergeCell ref="FWM844:FWM848"/>
    <mergeCell ref="FWN844:FWN848"/>
    <mergeCell ref="FWO844:FWO848"/>
    <mergeCell ref="FWD844:FWD848"/>
    <mergeCell ref="FWE844:FWE848"/>
    <mergeCell ref="FWF844:FWF848"/>
    <mergeCell ref="FWG844:FWG848"/>
    <mergeCell ref="FWH844:FWH848"/>
    <mergeCell ref="FWI844:FWI848"/>
    <mergeCell ref="FVX844:FVX848"/>
    <mergeCell ref="FVY844:FVY848"/>
    <mergeCell ref="FVZ844:FVZ848"/>
    <mergeCell ref="FWA844:FWA848"/>
    <mergeCell ref="FWB844:FWB848"/>
    <mergeCell ref="FWC844:FWC848"/>
    <mergeCell ref="FVR844:FVR848"/>
    <mergeCell ref="FVS844:FVS848"/>
    <mergeCell ref="FVT844:FVT848"/>
    <mergeCell ref="FVU844:FVU848"/>
    <mergeCell ref="FVV844:FVV848"/>
    <mergeCell ref="FVW844:FVW848"/>
    <mergeCell ref="FVL844:FVL848"/>
    <mergeCell ref="FVM844:FVM848"/>
    <mergeCell ref="FVN844:FVN848"/>
    <mergeCell ref="FVO844:FVO848"/>
    <mergeCell ref="FVP844:FVP848"/>
    <mergeCell ref="FVQ844:FVQ848"/>
    <mergeCell ref="FXZ844:FXZ848"/>
    <mergeCell ref="FYA844:FYA848"/>
    <mergeCell ref="FYB844:FYB848"/>
    <mergeCell ref="FYC844:FYC848"/>
    <mergeCell ref="FYD844:FYD848"/>
    <mergeCell ref="FYE844:FYE848"/>
    <mergeCell ref="FXT844:FXT848"/>
    <mergeCell ref="FXU844:FXU848"/>
    <mergeCell ref="FXV844:FXV848"/>
    <mergeCell ref="FXW844:FXW848"/>
    <mergeCell ref="FXX844:FXX848"/>
    <mergeCell ref="FXY844:FXY848"/>
    <mergeCell ref="FXN844:FXN848"/>
    <mergeCell ref="FXO844:FXO848"/>
    <mergeCell ref="FXP844:FXP848"/>
    <mergeCell ref="FXQ844:FXQ848"/>
    <mergeCell ref="FXR844:FXR848"/>
    <mergeCell ref="FXS844:FXS848"/>
    <mergeCell ref="FXH844:FXH848"/>
    <mergeCell ref="FXI844:FXI848"/>
    <mergeCell ref="FXJ844:FXJ848"/>
    <mergeCell ref="FXK844:FXK848"/>
    <mergeCell ref="FXL844:FXL848"/>
    <mergeCell ref="FXM844:FXM848"/>
    <mergeCell ref="FXB844:FXB848"/>
    <mergeCell ref="FXC844:FXC848"/>
    <mergeCell ref="FXD844:FXD848"/>
    <mergeCell ref="FXE844:FXE848"/>
    <mergeCell ref="FXF844:FXF848"/>
    <mergeCell ref="FXG844:FXG848"/>
    <mergeCell ref="FWV844:FWV848"/>
    <mergeCell ref="FWW844:FWW848"/>
    <mergeCell ref="FWX844:FWX848"/>
    <mergeCell ref="FWY844:FWY848"/>
    <mergeCell ref="FWZ844:FWZ848"/>
    <mergeCell ref="FXA844:FXA848"/>
    <mergeCell ref="FZJ844:FZJ848"/>
    <mergeCell ref="FZK844:FZK848"/>
    <mergeCell ref="FZL844:FZL848"/>
    <mergeCell ref="FZM844:FZM848"/>
    <mergeCell ref="FZN844:FZN848"/>
    <mergeCell ref="FZO844:FZO848"/>
    <mergeCell ref="FZD844:FZD848"/>
    <mergeCell ref="FZE844:FZE848"/>
    <mergeCell ref="FZF844:FZF848"/>
    <mergeCell ref="FZG844:FZG848"/>
    <mergeCell ref="FZH844:FZH848"/>
    <mergeCell ref="FZI844:FZI848"/>
    <mergeCell ref="FYX844:FYX848"/>
    <mergeCell ref="FYY844:FYY848"/>
    <mergeCell ref="FYZ844:FYZ848"/>
    <mergeCell ref="FZA844:FZA848"/>
    <mergeCell ref="FZB844:FZB848"/>
    <mergeCell ref="FZC844:FZC848"/>
    <mergeCell ref="FYR844:FYR848"/>
    <mergeCell ref="FYS844:FYS848"/>
    <mergeCell ref="FYT844:FYT848"/>
    <mergeCell ref="FYU844:FYU848"/>
    <mergeCell ref="FYV844:FYV848"/>
    <mergeCell ref="FYW844:FYW848"/>
    <mergeCell ref="FYL844:FYL848"/>
    <mergeCell ref="FYM844:FYM848"/>
    <mergeCell ref="FYN844:FYN848"/>
    <mergeCell ref="FYO844:FYO848"/>
    <mergeCell ref="FYP844:FYP848"/>
    <mergeCell ref="FYQ844:FYQ848"/>
    <mergeCell ref="FYF844:FYF848"/>
    <mergeCell ref="FYG844:FYG848"/>
    <mergeCell ref="FYH844:FYH848"/>
    <mergeCell ref="FYI844:FYI848"/>
    <mergeCell ref="FYJ844:FYJ848"/>
    <mergeCell ref="FYK844:FYK848"/>
    <mergeCell ref="GAT844:GAT848"/>
    <mergeCell ref="GAU844:GAU848"/>
    <mergeCell ref="GAV844:GAV848"/>
    <mergeCell ref="GAW844:GAW848"/>
    <mergeCell ref="GAX844:GAX848"/>
    <mergeCell ref="GAY844:GAY848"/>
    <mergeCell ref="GAN844:GAN848"/>
    <mergeCell ref="GAO844:GAO848"/>
    <mergeCell ref="GAP844:GAP848"/>
    <mergeCell ref="GAQ844:GAQ848"/>
    <mergeCell ref="GAR844:GAR848"/>
    <mergeCell ref="GAS844:GAS848"/>
    <mergeCell ref="GAH844:GAH848"/>
    <mergeCell ref="GAI844:GAI848"/>
    <mergeCell ref="GAJ844:GAJ848"/>
    <mergeCell ref="GAK844:GAK848"/>
    <mergeCell ref="GAL844:GAL848"/>
    <mergeCell ref="GAM844:GAM848"/>
    <mergeCell ref="GAB844:GAB848"/>
    <mergeCell ref="GAC844:GAC848"/>
    <mergeCell ref="GAD844:GAD848"/>
    <mergeCell ref="GAE844:GAE848"/>
    <mergeCell ref="GAF844:GAF848"/>
    <mergeCell ref="GAG844:GAG848"/>
    <mergeCell ref="FZV844:FZV848"/>
    <mergeCell ref="FZW844:FZW848"/>
    <mergeCell ref="FZX844:FZX848"/>
    <mergeCell ref="FZY844:FZY848"/>
    <mergeCell ref="FZZ844:FZZ848"/>
    <mergeCell ref="GAA844:GAA848"/>
    <mergeCell ref="FZP844:FZP848"/>
    <mergeCell ref="FZQ844:FZQ848"/>
    <mergeCell ref="FZR844:FZR848"/>
    <mergeCell ref="FZS844:FZS848"/>
    <mergeCell ref="FZT844:FZT848"/>
    <mergeCell ref="FZU844:FZU848"/>
    <mergeCell ref="GCD844:GCD848"/>
    <mergeCell ref="GCE844:GCE848"/>
    <mergeCell ref="GCF844:GCF848"/>
    <mergeCell ref="GCG844:GCG848"/>
    <mergeCell ref="GCH844:GCH848"/>
    <mergeCell ref="GCI844:GCI848"/>
    <mergeCell ref="GBX844:GBX848"/>
    <mergeCell ref="GBY844:GBY848"/>
    <mergeCell ref="GBZ844:GBZ848"/>
    <mergeCell ref="GCA844:GCA848"/>
    <mergeCell ref="GCB844:GCB848"/>
    <mergeCell ref="GCC844:GCC848"/>
    <mergeCell ref="GBR844:GBR848"/>
    <mergeCell ref="GBS844:GBS848"/>
    <mergeCell ref="GBT844:GBT848"/>
    <mergeCell ref="GBU844:GBU848"/>
    <mergeCell ref="GBV844:GBV848"/>
    <mergeCell ref="GBW844:GBW848"/>
    <mergeCell ref="GBL844:GBL848"/>
    <mergeCell ref="GBM844:GBM848"/>
    <mergeCell ref="GBN844:GBN848"/>
    <mergeCell ref="GBO844:GBO848"/>
    <mergeCell ref="GBP844:GBP848"/>
    <mergeCell ref="GBQ844:GBQ848"/>
    <mergeCell ref="GBF844:GBF848"/>
    <mergeCell ref="GBG844:GBG848"/>
    <mergeCell ref="GBH844:GBH848"/>
    <mergeCell ref="GBI844:GBI848"/>
    <mergeCell ref="GBJ844:GBJ848"/>
    <mergeCell ref="GBK844:GBK848"/>
    <mergeCell ref="GAZ844:GAZ848"/>
    <mergeCell ref="GBA844:GBA848"/>
    <mergeCell ref="GBB844:GBB848"/>
    <mergeCell ref="GBC844:GBC848"/>
    <mergeCell ref="GBD844:GBD848"/>
    <mergeCell ref="GBE844:GBE848"/>
    <mergeCell ref="GDN844:GDN848"/>
    <mergeCell ref="GDO844:GDO848"/>
    <mergeCell ref="GDP844:GDP848"/>
    <mergeCell ref="GDQ844:GDQ848"/>
    <mergeCell ref="GDR844:GDR848"/>
    <mergeCell ref="GDS844:GDS848"/>
    <mergeCell ref="GDH844:GDH848"/>
    <mergeCell ref="GDI844:GDI848"/>
    <mergeCell ref="GDJ844:GDJ848"/>
    <mergeCell ref="GDK844:GDK848"/>
    <mergeCell ref="GDL844:GDL848"/>
    <mergeCell ref="GDM844:GDM848"/>
    <mergeCell ref="GDB844:GDB848"/>
    <mergeCell ref="GDC844:GDC848"/>
    <mergeCell ref="GDD844:GDD848"/>
    <mergeCell ref="GDE844:GDE848"/>
    <mergeCell ref="GDF844:GDF848"/>
    <mergeCell ref="GDG844:GDG848"/>
    <mergeCell ref="GCV844:GCV848"/>
    <mergeCell ref="GCW844:GCW848"/>
    <mergeCell ref="GCX844:GCX848"/>
    <mergeCell ref="GCY844:GCY848"/>
    <mergeCell ref="GCZ844:GCZ848"/>
    <mergeCell ref="GDA844:GDA848"/>
    <mergeCell ref="GCP844:GCP848"/>
    <mergeCell ref="GCQ844:GCQ848"/>
    <mergeCell ref="GCR844:GCR848"/>
    <mergeCell ref="GCS844:GCS848"/>
    <mergeCell ref="GCT844:GCT848"/>
    <mergeCell ref="GCU844:GCU848"/>
    <mergeCell ref="GCJ844:GCJ848"/>
    <mergeCell ref="GCK844:GCK848"/>
    <mergeCell ref="GCL844:GCL848"/>
    <mergeCell ref="GCM844:GCM848"/>
    <mergeCell ref="GCN844:GCN848"/>
    <mergeCell ref="GCO844:GCO848"/>
    <mergeCell ref="GEX844:GEX848"/>
    <mergeCell ref="GEY844:GEY848"/>
    <mergeCell ref="GEZ844:GEZ848"/>
    <mergeCell ref="GFA844:GFA848"/>
    <mergeCell ref="GFB844:GFB848"/>
    <mergeCell ref="GFC844:GFC848"/>
    <mergeCell ref="GER844:GER848"/>
    <mergeCell ref="GES844:GES848"/>
    <mergeCell ref="GET844:GET848"/>
    <mergeCell ref="GEU844:GEU848"/>
    <mergeCell ref="GEV844:GEV848"/>
    <mergeCell ref="GEW844:GEW848"/>
    <mergeCell ref="GEL844:GEL848"/>
    <mergeCell ref="GEM844:GEM848"/>
    <mergeCell ref="GEN844:GEN848"/>
    <mergeCell ref="GEO844:GEO848"/>
    <mergeCell ref="GEP844:GEP848"/>
    <mergeCell ref="GEQ844:GEQ848"/>
    <mergeCell ref="GEF844:GEF848"/>
    <mergeCell ref="GEG844:GEG848"/>
    <mergeCell ref="GEH844:GEH848"/>
    <mergeCell ref="GEI844:GEI848"/>
    <mergeCell ref="GEJ844:GEJ848"/>
    <mergeCell ref="GEK844:GEK848"/>
    <mergeCell ref="GDZ844:GDZ848"/>
    <mergeCell ref="GEA844:GEA848"/>
    <mergeCell ref="GEB844:GEB848"/>
    <mergeCell ref="GEC844:GEC848"/>
    <mergeCell ref="GED844:GED848"/>
    <mergeCell ref="GEE844:GEE848"/>
    <mergeCell ref="GDT844:GDT848"/>
    <mergeCell ref="GDU844:GDU848"/>
    <mergeCell ref="GDV844:GDV848"/>
    <mergeCell ref="GDW844:GDW848"/>
    <mergeCell ref="GDX844:GDX848"/>
    <mergeCell ref="GDY844:GDY848"/>
    <mergeCell ref="GGH844:GGH848"/>
    <mergeCell ref="GGI844:GGI848"/>
    <mergeCell ref="GGJ844:GGJ848"/>
    <mergeCell ref="GGK844:GGK848"/>
    <mergeCell ref="GGL844:GGL848"/>
    <mergeCell ref="GGM844:GGM848"/>
    <mergeCell ref="GGB844:GGB848"/>
    <mergeCell ref="GGC844:GGC848"/>
    <mergeCell ref="GGD844:GGD848"/>
    <mergeCell ref="GGE844:GGE848"/>
    <mergeCell ref="GGF844:GGF848"/>
    <mergeCell ref="GGG844:GGG848"/>
    <mergeCell ref="GFV844:GFV848"/>
    <mergeCell ref="GFW844:GFW848"/>
    <mergeCell ref="GFX844:GFX848"/>
    <mergeCell ref="GFY844:GFY848"/>
    <mergeCell ref="GFZ844:GFZ848"/>
    <mergeCell ref="GGA844:GGA848"/>
    <mergeCell ref="GFP844:GFP848"/>
    <mergeCell ref="GFQ844:GFQ848"/>
    <mergeCell ref="GFR844:GFR848"/>
    <mergeCell ref="GFS844:GFS848"/>
    <mergeCell ref="GFT844:GFT848"/>
    <mergeCell ref="GFU844:GFU848"/>
    <mergeCell ref="GFJ844:GFJ848"/>
    <mergeCell ref="GFK844:GFK848"/>
    <mergeCell ref="GFL844:GFL848"/>
    <mergeCell ref="GFM844:GFM848"/>
    <mergeCell ref="GFN844:GFN848"/>
    <mergeCell ref="GFO844:GFO848"/>
    <mergeCell ref="GFD844:GFD848"/>
    <mergeCell ref="GFE844:GFE848"/>
    <mergeCell ref="GFF844:GFF848"/>
    <mergeCell ref="GFG844:GFG848"/>
    <mergeCell ref="GFH844:GFH848"/>
    <mergeCell ref="GFI844:GFI848"/>
    <mergeCell ref="GHR844:GHR848"/>
    <mergeCell ref="GHS844:GHS848"/>
    <mergeCell ref="GHT844:GHT848"/>
    <mergeCell ref="GHU844:GHU848"/>
    <mergeCell ref="GHV844:GHV848"/>
    <mergeCell ref="GHW844:GHW848"/>
    <mergeCell ref="GHL844:GHL848"/>
    <mergeCell ref="GHM844:GHM848"/>
    <mergeCell ref="GHN844:GHN848"/>
    <mergeCell ref="GHO844:GHO848"/>
    <mergeCell ref="GHP844:GHP848"/>
    <mergeCell ref="GHQ844:GHQ848"/>
    <mergeCell ref="GHF844:GHF848"/>
    <mergeCell ref="GHG844:GHG848"/>
    <mergeCell ref="GHH844:GHH848"/>
    <mergeCell ref="GHI844:GHI848"/>
    <mergeCell ref="GHJ844:GHJ848"/>
    <mergeCell ref="GHK844:GHK848"/>
    <mergeCell ref="GGZ844:GGZ848"/>
    <mergeCell ref="GHA844:GHA848"/>
    <mergeCell ref="GHB844:GHB848"/>
    <mergeCell ref="GHC844:GHC848"/>
    <mergeCell ref="GHD844:GHD848"/>
    <mergeCell ref="GHE844:GHE848"/>
    <mergeCell ref="GGT844:GGT848"/>
    <mergeCell ref="GGU844:GGU848"/>
    <mergeCell ref="GGV844:GGV848"/>
    <mergeCell ref="GGW844:GGW848"/>
    <mergeCell ref="GGX844:GGX848"/>
    <mergeCell ref="GGY844:GGY848"/>
    <mergeCell ref="GGN844:GGN848"/>
    <mergeCell ref="GGO844:GGO848"/>
    <mergeCell ref="GGP844:GGP848"/>
    <mergeCell ref="GGQ844:GGQ848"/>
    <mergeCell ref="GGR844:GGR848"/>
    <mergeCell ref="GGS844:GGS848"/>
    <mergeCell ref="GJB844:GJB848"/>
    <mergeCell ref="GJC844:GJC848"/>
    <mergeCell ref="GJD844:GJD848"/>
    <mergeCell ref="GJE844:GJE848"/>
    <mergeCell ref="GJF844:GJF848"/>
    <mergeCell ref="GJG844:GJG848"/>
    <mergeCell ref="GIV844:GIV848"/>
    <mergeCell ref="GIW844:GIW848"/>
    <mergeCell ref="GIX844:GIX848"/>
    <mergeCell ref="GIY844:GIY848"/>
    <mergeCell ref="GIZ844:GIZ848"/>
    <mergeCell ref="GJA844:GJA848"/>
    <mergeCell ref="GIP844:GIP848"/>
    <mergeCell ref="GIQ844:GIQ848"/>
    <mergeCell ref="GIR844:GIR848"/>
    <mergeCell ref="GIS844:GIS848"/>
    <mergeCell ref="GIT844:GIT848"/>
    <mergeCell ref="GIU844:GIU848"/>
    <mergeCell ref="GIJ844:GIJ848"/>
    <mergeCell ref="GIK844:GIK848"/>
    <mergeCell ref="GIL844:GIL848"/>
    <mergeCell ref="GIM844:GIM848"/>
    <mergeCell ref="GIN844:GIN848"/>
    <mergeCell ref="GIO844:GIO848"/>
    <mergeCell ref="GID844:GID848"/>
    <mergeCell ref="GIE844:GIE848"/>
    <mergeCell ref="GIF844:GIF848"/>
    <mergeCell ref="GIG844:GIG848"/>
    <mergeCell ref="GIH844:GIH848"/>
    <mergeCell ref="GII844:GII848"/>
    <mergeCell ref="GHX844:GHX848"/>
    <mergeCell ref="GHY844:GHY848"/>
    <mergeCell ref="GHZ844:GHZ848"/>
    <mergeCell ref="GIA844:GIA848"/>
    <mergeCell ref="GIB844:GIB848"/>
    <mergeCell ref="GIC844:GIC848"/>
    <mergeCell ref="GKL844:GKL848"/>
    <mergeCell ref="GKM844:GKM848"/>
    <mergeCell ref="GKN844:GKN848"/>
    <mergeCell ref="GKO844:GKO848"/>
    <mergeCell ref="GKP844:GKP848"/>
    <mergeCell ref="GKQ844:GKQ848"/>
    <mergeCell ref="GKF844:GKF848"/>
    <mergeCell ref="GKG844:GKG848"/>
    <mergeCell ref="GKH844:GKH848"/>
    <mergeCell ref="GKI844:GKI848"/>
    <mergeCell ref="GKJ844:GKJ848"/>
    <mergeCell ref="GKK844:GKK848"/>
    <mergeCell ref="GJZ844:GJZ848"/>
    <mergeCell ref="GKA844:GKA848"/>
    <mergeCell ref="GKB844:GKB848"/>
    <mergeCell ref="GKC844:GKC848"/>
    <mergeCell ref="GKD844:GKD848"/>
    <mergeCell ref="GKE844:GKE848"/>
    <mergeCell ref="GJT844:GJT848"/>
    <mergeCell ref="GJU844:GJU848"/>
    <mergeCell ref="GJV844:GJV848"/>
    <mergeCell ref="GJW844:GJW848"/>
    <mergeCell ref="GJX844:GJX848"/>
    <mergeCell ref="GJY844:GJY848"/>
    <mergeCell ref="GJN844:GJN848"/>
    <mergeCell ref="GJO844:GJO848"/>
    <mergeCell ref="GJP844:GJP848"/>
    <mergeCell ref="GJQ844:GJQ848"/>
    <mergeCell ref="GJR844:GJR848"/>
    <mergeCell ref="GJS844:GJS848"/>
    <mergeCell ref="GJH844:GJH848"/>
    <mergeCell ref="GJI844:GJI848"/>
    <mergeCell ref="GJJ844:GJJ848"/>
    <mergeCell ref="GJK844:GJK848"/>
    <mergeCell ref="GJL844:GJL848"/>
    <mergeCell ref="GJM844:GJM848"/>
    <mergeCell ref="GLV844:GLV848"/>
    <mergeCell ref="GLW844:GLW848"/>
    <mergeCell ref="GLX844:GLX848"/>
    <mergeCell ref="GLY844:GLY848"/>
    <mergeCell ref="GLZ844:GLZ848"/>
    <mergeCell ref="GMA844:GMA848"/>
    <mergeCell ref="GLP844:GLP848"/>
    <mergeCell ref="GLQ844:GLQ848"/>
    <mergeCell ref="GLR844:GLR848"/>
    <mergeCell ref="GLS844:GLS848"/>
    <mergeCell ref="GLT844:GLT848"/>
    <mergeCell ref="GLU844:GLU848"/>
    <mergeCell ref="GLJ844:GLJ848"/>
    <mergeCell ref="GLK844:GLK848"/>
    <mergeCell ref="GLL844:GLL848"/>
    <mergeCell ref="GLM844:GLM848"/>
    <mergeCell ref="GLN844:GLN848"/>
    <mergeCell ref="GLO844:GLO848"/>
    <mergeCell ref="GLD844:GLD848"/>
    <mergeCell ref="GLE844:GLE848"/>
    <mergeCell ref="GLF844:GLF848"/>
    <mergeCell ref="GLG844:GLG848"/>
    <mergeCell ref="GLH844:GLH848"/>
    <mergeCell ref="GLI844:GLI848"/>
    <mergeCell ref="GKX844:GKX848"/>
    <mergeCell ref="GKY844:GKY848"/>
    <mergeCell ref="GKZ844:GKZ848"/>
    <mergeCell ref="GLA844:GLA848"/>
    <mergeCell ref="GLB844:GLB848"/>
    <mergeCell ref="GLC844:GLC848"/>
    <mergeCell ref="GKR844:GKR848"/>
    <mergeCell ref="GKS844:GKS848"/>
    <mergeCell ref="GKT844:GKT848"/>
    <mergeCell ref="GKU844:GKU848"/>
    <mergeCell ref="GKV844:GKV848"/>
    <mergeCell ref="GKW844:GKW848"/>
    <mergeCell ref="GNF844:GNF848"/>
    <mergeCell ref="GNG844:GNG848"/>
    <mergeCell ref="GNH844:GNH848"/>
    <mergeCell ref="GNI844:GNI848"/>
    <mergeCell ref="GNJ844:GNJ848"/>
    <mergeCell ref="GNK844:GNK848"/>
    <mergeCell ref="GMZ844:GMZ848"/>
    <mergeCell ref="GNA844:GNA848"/>
    <mergeCell ref="GNB844:GNB848"/>
    <mergeCell ref="GNC844:GNC848"/>
    <mergeCell ref="GND844:GND848"/>
    <mergeCell ref="GNE844:GNE848"/>
    <mergeCell ref="GMT844:GMT848"/>
    <mergeCell ref="GMU844:GMU848"/>
    <mergeCell ref="GMV844:GMV848"/>
    <mergeCell ref="GMW844:GMW848"/>
    <mergeCell ref="GMX844:GMX848"/>
    <mergeCell ref="GMY844:GMY848"/>
    <mergeCell ref="GMN844:GMN848"/>
    <mergeCell ref="GMO844:GMO848"/>
    <mergeCell ref="GMP844:GMP848"/>
    <mergeCell ref="GMQ844:GMQ848"/>
    <mergeCell ref="GMR844:GMR848"/>
    <mergeCell ref="GMS844:GMS848"/>
    <mergeCell ref="GMH844:GMH848"/>
    <mergeCell ref="GMI844:GMI848"/>
    <mergeCell ref="GMJ844:GMJ848"/>
    <mergeCell ref="GMK844:GMK848"/>
    <mergeCell ref="GML844:GML848"/>
    <mergeCell ref="GMM844:GMM848"/>
    <mergeCell ref="GMB844:GMB848"/>
    <mergeCell ref="GMC844:GMC848"/>
    <mergeCell ref="GMD844:GMD848"/>
    <mergeCell ref="GME844:GME848"/>
    <mergeCell ref="GMF844:GMF848"/>
    <mergeCell ref="GMG844:GMG848"/>
    <mergeCell ref="GOP844:GOP848"/>
    <mergeCell ref="GOQ844:GOQ848"/>
    <mergeCell ref="GOR844:GOR848"/>
    <mergeCell ref="GOS844:GOS848"/>
    <mergeCell ref="GOT844:GOT848"/>
    <mergeCell ref="GOU844:GOU848"/>
    <mergeCell ref="GOJ844:GOJ848"/>
    <mergeCell ref="GOK844:GOK848"/>
    <mergeCell ref="GOL844:GOL848"/>
    <mergeCell ref="GOM844:GOM848"/>
    <mergeCell ref="GON844:GON848"/>
    <mergeCell ref="GOO844:GOO848"/>
    <mergeCell ref="GOD844:GOD848"/>
    <mergeCell ref="GOE844:GOE848"/>
    <mergeCell ref="GOF844:GOF848"/>
    <mergeCell ref="GOG844:GOG848"/>
    <mergeCell ref="GOH844:GOH848"/>
    <mergeCell ref="GOI844:GOI848"/>
    <mergeCell ref="GNX844:GNX848"/>
    <mergeCell ref="GNY844:GNY848"/>
    <mergeCell ref="GNZ844:GNZ848"/>
    <mergeCell ref="GOA844:GOA848"/>
    <mergeCell ref="GOB844:GOB848"/>
    <mergeCell ref="GOC844:GOC848"/>
    <mergeCell ref="GNR844:GNR848"/>
    <mergeCell ref="GNS844:GNS848"/>
    <mergeCell ref="GNT844:GNT848"/>
    <mergeCell ref="GNU844:GNU848"/>
    <mergeCell ref="GNV844:GNV848"/>
    <mergeCell ref="GNW844:GNW848"/>
    <mergeCell ref="GNL844:GNL848"/>
    <mergeCell ref="GNM844:GNM848"/>
    <mergeCell ref="GNN844:GNN848"/>
    <mergeCell ref="GNO844:GNO848"/>
    <mergeCell ref="GNP844:GNP848"/>
    <mergeCell ref="GNQ844:GNQ848"/>
    <mergeCell ref="GPZ844:GPZ848"/>
    <mergeCell ref="GQA844:GQA848"/>
    <mergeCell ref="GQB844:GQB848"/>
    <mergeCell ref="GQC844:GQC848"/>
    <mergeCell ref="GQD844:GQD848"/>
    <mergeCell ref="GQE844:GQE848"/>
    <mergeCell ref="GPT844:GPT848"/>
    <mergeCell ref="GPU844:GPU848"/>
    <mergeCell ref="GPV844:GPV848"/>
    <mergeCell ref="GPW844:GPW848"/>
    <mergeCell ref="GPX844:GPX848"/>
    <mergeCell ref="GPY844:GPY848"/>
    <mergeCell ref="GPN844:GPN848"/>
    <mergeCell ref="GPO844:GPO848"/>
    <mergeCell ref="GPP844:GPP848"/>
    <mergeCell ref="GPQ844:GPQ848"/>
    <mergeCell ref="GPR844:GPR848"/>
    <mergeCell ref="GPS844:GPS848"/>
    <mergeCell ref="GPH844:GPH848"/>
    <mergeCell ref="GPI844:GPI848"/>
    <mergeCell ref="GPJ844:GPJ848"/>
    <mergeCell ref="GPK844:GPK848"/>
    <mergeCell ref="GPL844:GPL848"/>
    <mergeCell ref="GPM844:GPM848"/>
    <mergeCell ref="GPB844:GPB848"/>
    <mergeCell ref="GPC844:GPC848"/>
    <mergeCell ref="GPD844:GPD848"/>
    <mergeCell ref="GPE844:GPE848"/>
    <mergeCell ref="GPF844:GPF848"/>
    <mergeCell ref="GPG844:GPG848"/>
    <mergeCell ref="GOV844:GOV848"/>
    <mergeCell ref="GOW844:GOW848"/>
    <mergeCell ref="GOX844:GOX848"/>
    <mergeCell ref="GOY844:GOY848"/>
    <mergeCell ref="GOZ844:GOZ848"/>
    <mergeCell ref="GPA844:GPA848"/>
    <mergeCell ref="GRJ844:GRJ848"/>
    <mergeCell ref="GRK844:GRK848"/>
    <mergeCell ref="GRL844:GRL848"/>
    <mergeCell ref="GRM844:GRM848"/>
    <mergeCell ref="GRN844:GRN848"/>
    <mergeCell ref="GRO844:GRO848"/>
    <mergeCell ref="GRD844:GRD848"/>
    <mergeCell ref="GRE844:GRE848"/>
    <mergeCell ref="GRF844:GRF848"/>
    <mergeCell ref="GRG844:GRG848"/>
    <mergeCell ref="GRH844:GRH848"/>
    <mergeCell ref="GRI844:GRI848"/>
    <mergeCell ref="GQX844:GQX848"/>
    <mergeCell ref="GQY844:GQY848"/>
    <mergeCell ref="GQZ844:GQZ848"/>
    <mergeCell ref="GRA844:GRA848"/>
    <mergeCell ref="GRB844:GRB848"/>
    <mergeCell ref="GRC844:GRC848"/>
    <mergeCell ref="GQR844:GQR848"/>
    <mergeCell ref="GQS844:GQS848"/>
    <mergeCell ref="GQT844:GQT848"/>
    <mergeCell ref="GQU844:GQU848"/>
    <mergeCell ref="GQV844:GQV848"/>
    <mergeCell ref="GQW844:GQW848"/>
    <mergeCell ref="GQL844:GQL848"/>
    <mergeCell ref="GQM844:GQM848"/>
    <mergeCell ref="GQN844:GQN848"/>
    <mergeCell ref="GQO844:GQO848"/>
    <mergeCell ref="GQP844:GQP848"/>
    <mergeCell ref="GQQ844:GQQ848"/>
    <mergeCell ref="GQF844:GQF848"/>
    <mergeCell ref="GQG844:GQG848"/>
    <mergeCell ref="GQH844:GQH848"/>
    <mergeCell ref="GQI844:GQI848"/>
    <mergeCell ref="GQJ844:GQJ848"/>
    <mergeCell ref="GQK844:GQK848"/>
    <mergeCell ref="GST844:GST848"/>
    <mergeCell ref="GSU844:GSU848"/>
    <mergeCell ref="GSV844:GSV848"/>
    <mergeCell ref="GSW844:GSW848"/>
    <mergeCell ref="GSX844:GSX848"/>
    <mergeCell ref="GSY844:GSY848"/>
    <mergeCell ref="GSN844:GSN848"/>
    <mergeCell ref="GSO844:GSO848"/>
    <mergeCell ref="GSP844:GSP848"/>
    <mergeCell ref="GSQ844:GSQ848"/>
    <mergeCell ref="GSR844:GSR848"/>
    <mergeCell ref="GSS844:GSS848"/>
    <mergeCell ref="GSH844:GSH848"/>
    <mergeCell ref="GSI844:GSI848"/>
    <mergeCell ref="GSJ844:GSJ848"/>
    <mergeCell ref="GSK844:GSK848"/>
    <mergeCell ref="GSL844:GSL848"/>
    <mergeCell ref="GSM844:GSM848"/>
    <mergeCell ref="GSB844:GSB848"/>
    <mergeCell ref="GSC844:GSC848"/>
    <mergeCell ref="GSD844:GSD848"/>
    <mergeCell ref="GSE844:GSE848"/>
    <mergeCell ref="GSF844:GSF848"/>
    <mergeCell ref="GSG844:GSG848"/>
    <mergeCell ref="GRV844:GRV848"/>
    <mergeCell ref="GRW844:GRW848"/>
    <mergeCell ref="GRX844:GRX848"/>
    <mergeCell ref="GRY844:GRY848"/>
    <mergeCell ref="GRZ844:GRZ848"/>
    <mergeCell ref="GSA844:GSA848"/>
    <mergeCell ref="GRP844:GRP848"/>
    <mergeCell ref="GRQ844:GRQ848"/>
    <mergeCell ref="GRR844:GRR848"/>
    <mergeCell ref="GRS844:GRS848"/>
    <mergeCell ref="GRT844:GRT848"/>
    <mergeCell ref="GRU844:GRU848"/>
    <mergeCell ref="GUD844:GUD848"/>
    <mergeCell ref="GUE844:GUE848"/>
    <mergeCell ref="GUF844:GUF848"/>
    <mergeCell ref="GUG844:GUG848"/>
    <mergeCell ref="GUH844:GUH848"/>
    <mergeCell ref="GUI844:GUI848"/>
    <mergeCell ref="GTX844:GTX848"/>
    <mergeCell ref="GTY844:GTY848"/>
    <mergeCell ref="GTZ844:GTZ848"/>
    <mergeCell ref="GUA844:GUA848"/>
    <mergeCell ref="GUB844:GUB848"/>
    <mergeCell ref="GUC844:GUC848"/>
    <mergeCell ref="GTR844:GTR848"/>
    <mergeCell ref="GTS844:GTS848"/>
    <mergeCell ref="GTT844:GTT848"/>
    <mergeCell ref="GTU844:GTU848"/>
    <mergeCell ref="GTV844:GTV848"/>
    <mergeCell ref="GTW844:GTW848"/>
    <mergeCell ref="GTL844:GTL848"/>
    <mergeCell ref="GTM844:GTM848"/>
    <mergeCell ref="GTN844:GTN848"/>
    <mergeCell ref="GTO844:GTO848"/>
    <mergeCell ref="GTP844:GTP848"/>
    <mergeCell ref="GTQ844:GTQ848"/>
    <mergeCell ref="GTF844:GTF848"/>
    <mergeCell ref="GTG844:GTG848"/>
    <mergeCell ref="GTH844:GTH848"/>
    <mergeCell ref="GTI844:GTI848"/>
    <mergeCell ref="GTJ844:GTJ848"/>
    <mergeCell ref="GTK844:GTK848"/>
    <mergeCell ref="GSZ844:GSZ848"/>
    <mergeCell ref="GTA844:GTA848"/>
    <mergeCell ref="GTB844:GTB848"/>
    <mergeCell ref="GTC844:GTC848"/>
    <mergeCell ref="GTD844:GTD848"/>
    <mergeCell ref="GTE844:GTE848"/>
    <mergeCell ref="GVN844:GVN848"/>
    <mergeCell ref="GVO844:GVO848"/>
    <mergeCell ref="GVP844:GVP848"/>
    <mergeCell ref="GVQ844:GVQ848"/>
    <mergeCell ref="GVR844:GVR848"/>
    <mergeCell ref="GVS844:GVS848"/>
    <mergeCell ref="GVH844:GVH848"/>
    <mergeCell ref="GVI844:GVI848"/>
    <mergeCell ref="GVJ844:GVJ848"/>
    <mergeCell ref="GVK844:GVK848"/>
    <mergeCell ref="GVL844:GVL848"/>
    <mergeCell ref="GVM844:GVM848"/>
    <mergeCell ref="GVB844:GVB848"/>
    <mergeCell ref="GVC844:GVC848"/>
    <mergeCell ref="GVD844:GVD848"/>
    <mergeCell ref="GVE844:GVE848"/>
    <mergeCell ref="GVF844:GVF848"/>
    <mergeCell ref="GVG844:GVG848"/>
    <mergeCell ref="GUV844:GUV848"/>
    <mergeCell ref="GUW844:GUW848"/>
    <mergeCell ref="GUX844:GUX848"/>
    <mergeCell ref="GUY844:GUY848"/>
    <mergeCell ref="GUZ844:GUZ848"/>
    <mergeCell ref="GVA844:GVA848"/>
    <mergeCell ref="GUP844:GUP848"/>
    <mergeCell ref="GUQ844:GUQ848"/>
    <mergeCell ref="GUR844:GUR848"/>
    <mergeCell ref="GUS844:GUS848"/>
    <mergeCell ref="GUT844:GUT848"/>
    <mergeCell ref="GUU844:GUU848"/>
    <mergeCell ref="GUJ844:GUJ848"/>
    <mergeCell ref="GUK844:GUK848"/>
    <mergeCell ref="GUL844:GUL848"/>
    <mergeCell ref="GUM844:GUM848"/>
    <mergeCell ref="GUN844:GUN848"/>
    <mergeCell ref="GUO844:GUO848"/>
    <mergeCell ref="GWX844:GWX848"/>
    <mergeCell ref="GWY844:GWY848"/>
    <mergeCell ref="GWZ844:GWZ848"/>
    <mergeCell ref="GXA844:GXA848"/>
    <mergeCell ref="GXB844:GXB848"/>
    <mergeCell ref="GXC844:GXC848"/>
    <mergeCell ref="GWR844:GWR848"/>
    <mergeCell ref="GWS844:GWS848"/>
    <mergeCell ref="GWT844:GWT848"/>
    <mergeCell ref="GWU844:GWU848"/>
    <mergeCell ref="GWV844:GWV848"/>
    <mergeCell ref="GWW844:GWW848"/>
    <mergeCell ref="GWL844:GWL848"/>
    <mergeCell ref="GWM844:GWM848"/>
    <mergeCell ref="GWN844:GWN848"/>
    <mergeCell ref="GWO844:GWO848"/>
    <mergeCell ref="GWP844:GWP848"/>
    <mergeCell ref="GWQ844:GWQ848"/>
    <mergeCell ref="GWF844:GWF848"/>
    <mergeCell ref="GWG844:GWG848"/>
    <mergeCell ref="GWH844:GWH848"/>
    <mergeCell ref="GWI844:GWI848"/>
    <mergeCell ref="GWJ844:GWJ848"/>
    <mergeCell ref="GWK844:GWK848"/>
    <mergeCell ref="GVZ844:GVZ848"/>
    <mergeCell ref="GWA844:GWA848"/>
    <mergeCell ref="GWB844:GWB848"/>
    <mergeCell ref="GWC844:GWC848"/>
    <mergeCell ref="GWD844:GWD848"/>
    <mergeCell ref="GWE844:GWE848"/>
    <mergeCell ref="GVT844:GVT848"/>
    <mergeCell ref="GVU844:GVU848"/>
    <mergeCell ref="GVV844:GVV848"/>
    <mergeCell ref="GVW844:GVW848"/>
    <mergeCell ref="GVX844:GVX848"/>
    <mergeCell ref="GVY844:GVY848"/>
    <mergeCell ref="GYH844:GYH848"/>
    <mergeCell ref="GYI844:GYI848"/>
    <mergeCell ref="GYJ844:GYJ848"/>
    <mergeCell ref="GYK844:GYK848"/>
    <mergeCell ref="GYL844:GYL848"/>
    <mergeCell ref="GYM844:GYM848"/>
    <mergeCell ref="GYB844:GYB848"/>
    <mergeCell ref="GYC844:GYC848"/>
    <mergeCell ref="GYD844:GYD848"/>
    <mergeCell ref="GYE844:GYE848"/>
    <mergeCell ref="GYF844:GYF848"/>
    <mergeCell ref="GYG844:GYG848"/>
    <mergeCell ref="GXV844:GXV848"/>
    <mergeCell ref="GXW844:GXW848"/>
    <mergeCell ref="GXX844:GXX848"/>
    <mergeCell ref="GXY844:GXY848"/>
    <mergeCell ref="GXZ844:GXZ848"/>
    <mergeCell ref="GYA844:GYA848"/>
    <mergeCell ref="GXP844:GXP848"/>
    <mergeCell ref="GXQ844:GXQ848"/>
    <mergeCell ref="GXR844:GXR848"/>
    <mergeCell ref="GXS844:GXS848"/>
    <mergeCell ref="GXT844:GXT848"/>
    <mergeCell ref="GXU844:GXU848"/>
    <mergeCell ref="GXJ844:GXJ848"/>
    <mergeCell ref="GXK844:GXK848"/>
    <mergeCell ref="GXL844:GXL848"/>
    <mergeCell ref="GXM844:GXM848"/>
    <mergeCell ref="GXN844:GXN848"/>
    <mergeCell ref="GXO844:GXO848"/>
    <mergeCell ref="GXD844:GXD848"/>
    <mergeCell ref="GXE844:GXE848"/>
    <mergeCell ref="GXF844:GXF848"/>
    <mergeCell ref="GXG844:GXG848"/>
    <mergeCell ref="GXH844:GXH848"/>
    <mergeCell ref="GXI844:GXI848"/>
    <mergeCell ref="GZR844:GZR848"/>
    <mergeCell ref="GZS844:GZS848"/>
    <mergeCell ref="GZT844:GZT848"/>
    <mergeCell ref="GZU844:GZU848"/>
    <mergeCell ref="GZV844:GZV848"/>
    <mergeCell ref="GZW844:GZW848"/>
    <mergeCell ref="GZL844:GZL848"/>
    <mergeCell ref="GZM844:GZM848"/>
    <mergeCell ref="GZN844:GZN848"/>
    <mergeCell ref="GZO844:GZO848"/>
    <mergeCell ref="GZP844:GZP848"/>
    <mergeCell ref="GZQ844:GZQ848"/>
    <mergeCell ref="GZF844:GZF848"/>
    <mergeCell ref="GZG844:GZG848"/>
    <mergeCell ref="GZH844:GZH848"/>
    <mergeCell ref="GZI844:GZI848"/>
    <mergeCell ref="GZJ844:GZJ848"/>
    <mergeCell ref="GZK844:GZK848"/>
    <mergeCell ref="GYZ844:GYZ848"/>
    <mergeCell ref="GZA844:GZA848"/>
    <mergeCell ref="GZB844:GZB848"/>
    <mergeCell ref="GZC844:GZC848"/>
    <mergeCell ref="GZD844:GZD848"/>
    <mergeCell ref="GZE844:GZE848"/>
    <mergeCell ref="GYT844:GYT848"/>
    <mergeCell ref="GYU844:GYU848"/>
    <mergeCell ref="GYV844:GYV848"/>
    <mergeCell ref="GYW844:GYW848"/>
    <mergeCell ref="GYX844:GYX848"/>
    <mergeCell ref="GYY844:GYY848"/>
    <mergeCell ref="GYN844:GYN848"/>
    <mergeCell ref="GYO844:GYO848"/>
    <mergeCell ref="GYP844:GYP848"/>
    <mergeCell ref="GYQ844:GYQ848"/>
    <mergeCell ref="GYR844:GYR848"/>
    <mergeCell ref="GYS844:GYS848"/>
    <mergeCell ref="HBB844:HBB848"/>
    <mergeCell ref="HBC844:HBC848"/>
    <mergeCell ref="HBD844:HBD848"/>
    <mergeCell ref="HBE844:HBE848"/>
    <mergeCell ref="HBF844:HBF848"/>
    <mergeCell ref="HBG844:HBG848"/>
    <mergeCell ref="HAV844:HAV848"/>
    <mergeCell ref="HAW844:HAW848"/>
    <mergeCell ref="HAX844:HAX848"/>
    <mergeCell ref="HAY844:HAY848"/>
    <mergeCell ref="HAZ844:HAZ848"/>
    <mergeCell ref="HBA844:HBA848"/>
    <mergeCell ref="HAP844:HAP848"/>
    <mergeCell ref="HAQ844:HAQ848"/>
    <mergeCell ref="HAR844:HAR848"/>
    <mergeCell ref="HAS844:HAS848"/>
    <mergeCell ref="HAT844:HAT848"/>
    <mergeCell ref="HAU844:HAU848"/>
    <mergeCell ref="HAJ844:HAJ848"/>
    <mergeCell ref="HAK844:HAK848"/>
    <mergeCell ref="HAL844:HAL848"/>
    <mergeCell ref="HAM844:HAM848"/>
    <mergeCell ref="HAN844:HAN848"/>
    <mergeCell ref="HAO844:HAO848"/>
    <mergeCell ref="HAD844:HAD848"/>
    <mergeCell ref="HAE844:HAE848"/>
    <mergeCell ref="HAF844:HAF848"/>
    <mergeCell ref="HAG844:HAG848"/>
    <mergeCell ref="HAH844:HAH848"/>
    <mergeCell ref="HAI844:HAI848"/>
    <mergeCell ref="GZX844:GZX848"/>
    <mergeCell ref="GZY844:GZY848"/>
    <mergeCell ref="GZZ844:GZZ848"/>
    <mergeCell ref="HAA844:HAA848"/>
    <mergeCell ref="HAB844:HAB848"/>
    <mergeCell ref="HAC844:HAC848"/>
    <mergeCell ref="HCL844:HCL848"/>
    <mergeCell ref="HCM844:HCM848"/>
    <mergeCell ref="HCN844:HCN848"/>
    <mergeCell ref="HCO844:HCO848"/>
    <mergeCell ref="HCP844:HCP848"/>
    <mergeCell ref="HCQ844:HCQ848"/>
    <mergeCell ref="HCF844:HCF848"/>
    <mergeCell ref="HCG844:HCG848"/>
    <mergeCell ref="HCH844:HCH848"/>
    <mergeCell ref="HCI844:HCI848"/>
    <mergeCell ref="HCJ844:HCJ848"/>
    <mergeCell ref="HCK844:HCK848"/>
    <mergeCell ref="HBZ844:HBZ848"/>
    <mergeCell ref="HCA844:HCA848"/>
    <mergeCell ref="HCB844:HCB848"/>
    <mergeCell ref="HCC844:HCC848"/>
    <mergeCell ref="HCD844:HCD848"/>
    <mergeCell ref="HCE844:HCE848"/>
    <mergeCell ref="HBT844:HBT848"/>
    <mergeCell ref="HBU844:HBU848"/>
    <mergeCell ref="HBV844:HBV848"/>
    <mergeCell ref="HBW844:HBW848"/>
    <mergeCell ref="HBX844:HBX848"/>
    <mergeCell ref="HBY844:HBY848"/>
    <mergeCell ref="HBN844:HBN848"/>
    <mergeCell ref="HBO844:HBO848"/>
    <mergeCell ref="HBP844:HBP848"/>
    <mergeCell ref="HBQ844:HBQ848"/>
    <mergeCell ref="HBR844:HBR848"/>
    <mergeCell ref="HBS844:HBS848"/>
    <mergeCell ref="HBH844:HBH848"/>
    <mergeCell ref="HBI844:HBI848"/>
    <mergeCell ref="HBJ844:HBJ848"/>
    <mergeCell ref="HBK844:HBK848"/>
    <mergeCell ref="HBL844:HBL848"/>
    <mergeCell ref="HBM844:HBM848"/>
    <mergeCell ref="HDV844:HDV848"/>
    <mergeCell ref="HDW844:HDW848"/>
    <mergeCell ref="HDX844:HDX848"/>
    <mergeCell ref="HDY844:HDY848"/>
    <mergeCell ref="HDZ844:HDZ848"/>
    <mergeCell ref="HEA844:HEA848"/>
    <mergeCell ref="HDP844:HDP848"/>
    <mergeCell ref="HDQ844:HDQ848"/>
    <mergeCell ref="HDR844:HDR848"/>
    <mergeCell ref="HDS844:HDS848"/>
    <mergeCell ref="HDT844:HDT848"/>
    <mergeCell ref="HDU844:HDU848"/>
    <mergeCell ref="HDJ844:HDJ848"/>
    <mergeCell ref="HDK844:HDK848"/>
    <mergeCell ref="HDL844:HDL848"/>
    <mergeCell ref="HDM844:HDM848"/>
    <mergeCell ref="HDN844:HDN848"/>
    <mergeCell ref="HDO844:HDO848"/>
    <mergeCell ref="HDD844:HDD848"/>
    <mergeCell ref="HDE844:HDE848"/>
    <mergeCell ref="HDF844:HDF848"/>
    <mergeCell ref="HDG844:HDG848"/>
    <mergeCell ref="HDH844:HDH848"/>
    <mergeCell ref="HDI844:HDI848"/>
    <mergeCell ref="HCX844:HCX848"/>
    <mergeCell ref="HCY844:HCY848"/>
    <mergeCell ref="HCZ844:HCZ848"/>
    <mergeCell ref="HDA844:HDA848"/>
    <mergeCell ref="HDB844:HDB848"/>
    <mergeCell ref="HDC844:HDC848"/>
    <mergeCell ref="HCR844:HCR848"/>
    <mergeCell ref="HCS844:HCS848"/>
    <mergeCell ref="HCT844:HCT848"/>
    <mergeCell ref="HCU844:HCU848"/>
    <mergeCell ref="HCV844:HCV848"/>
    <mergeCell ref="HCW844:HCW848"/>
    <mergeCell ref="HFF844:HFF848"/>
    <mergeCell ref="HFG844:HFG848"/>
    <mergeCell ref="HFH844:HFH848"/>
    <mergeCell ref="HFI844:HFI848"/>
    <mergeCell ref="HFJ844:HFJ848"/>
    <mergeCell ref="HFK844:HFK848"/>
    <mergeCell ref="HEZ844:HEZ848"/>
    <mergeCell ref="HFA844:HFA848"/>
    <mergeCell ref="HFB844:HFB848"/>
    <mergeCell ref="HFC844:HFC848"/>
    <mergeCell ref="HFD844:HFD848"/>
    <mergeCell ref="HFE844:HFE848"/>
    <mergeCell ref="HET844:HET848"/>
    <mergeCell ref="HEU844:HEU848"/>
    <mergeCell ref="HEV844:HEV848"/>
    <mergeCell ref="HEW844:HEW848"/>
    <mergeCell ref="HEX844:HEX848"/>
    <mergeCell ref="HEY844:HEY848"/>
    <mergeCell ref="HEN844:HEN848"/>
    <mergeCell ref="HEO844:HEO848"/>
    <mergeCell ref="HEP844:HEP848"/>
    <mergeCell ref="HEQ844:HEQ848"/>
    <mergeCell ref="HER844:HER848"/>
    <mergeCell ref="HES844:HES848"/>
    <mergeCell ref="HEH844:HEH848"/>
    <mergeCell ref="HEI844:HEI848"/>
    <mergeCell ref="HEJ844:HEJ848"/>
    <mergeCell ref="HEK844:HEK848"/>
    <mergeCell ref="HEL844:HEL848"/>
    <mergeCell ref="HEM844:HEM848"/>
    <mergeCell ref="HEB844:HEB848"/>
    <mergeCell ref="HEC844:HEC848"/>
    <mergeCell ref="HED844:HED848"/>
    <mergeCell ref="HEE844:HEE848"/>
    <mergeCell ref="HEF844:HEF848"/>
    <mergeCell ref="HEG844:HEG848"/>
    <mergeCell ref="HGP844:HGP848"/>
    <mergeCell ref="HGQ844:HGQ848"/>
    <mergeCell ref="HGR844:HGR848"/>
    <mergeCell ref="HGS844:HGS848"/>
    <mergeCell ref="HGT844:HGT848"/>
    <mergeCell ref="HGU844:HGU848"/>
    <mergeCell ref="HGJ844:HGJ848"/>
    <mergeCell ref="HGK844:HGK848"/>
    <mergeCell ref="HGL844:HGL848"/>
    <mergeCell ref="HGM844:HGM848"/>
    <mergeCell ref="HGN844:HGN848"/>
    <mergeCell ref="HGO844:HGO848"/>
    <mergeCell ref="HGD844:HGD848"/>
    <mergeCell ref="HGE844:HGE848"/>
    <mergeCell ref="HGF844:HGF848"/>
    <mergeCell ref="HGG844:HGG848"/>
    <mergeCell ref="HGH844:HGH848"/>
    <mergeCell ref="HGI844:HGI848"/>
    <mergeCell ref="HFX844:HFX848"/>
    <mergeCell ref="HFY844:HFY848"/>
    <mergeCell ref="HFZ844:HFZ848"/>
    <mergeCell ref="HGA844:HGA848"/>
    <mergeCell ref="HGB844:HGB848"/>
    <mergeCell ref="HGC844:HGC848"/>
    <mergeCell ref="HFR844:HFR848"/>
    <mergeCell ref="HFS844:HFS848"/>
    <mergeCell ref="HFT844:HFT848"/>
    <mergeCell ref="HFU844:HFU848"/>
    <mergeCell ref="HFV844:HFV848"/>
    <mergeCell ref="HFW844:HFW848"/>
    <mergeCell ref="HFL844:HFL848"/>
    <mergeCell ref="HFM844:HFM848"/>
    <mergeCell ref="HFN844:HFN848"/>
    <mergeCell ref="HFO844:HFO848"/>
    <mergeCell ref="HFP844:HFP848"/>
    <mergeCell ref="HFQ844:HFQ848"/>
    <mergeCell ref="HHZ844:HHZ848"/>
    <mergeCell ref="HIA844:HIA848"/>
    <mergeCell ref="HIB844:HIB848"/>
    <mergeCell ref="HIC844:HIC848"/>
    <mergeCell ref="HID844:HID848"/>
    <mergeCell ref="HIE844:HIE848"/>
    <mergeCell ref="HHT844:HHT848"/>
    <mergeCell ref="HHU844:HHU848"/>
    <mergeCell ref="HHV844:HHV848"/>
    <mergeCell ref="HHW844:HHW848"/>
    <mergeCell ref="HHX844:HHX848"/>
    <mergeCell ref="HHY844:HHY848"/>
    <mergeCell ref="HHN844:HHN848"/>
    <mergeCell ref="HHO844:HHO848"/>
    <mergeCell ref="HHP844:HHP848"/>
    <mergeCell ref="HHQ844:HHQ848"/>
    <mergeCell ref="HHR844:HHR848"/>
    <mergeCell ref="HHS844:HHS848"/>
    <mergeCell ref="HHH844:HHH848"/>
    <mergeCell ref="HHI844:HHI848"/>
    <mergeCell ref="HHJ844:HHJ848"/>
    <mergeCell ref="HHK844:HHK848"/>
    <mergeCell ref="HHL844:HHL848"/>
    <mergeCell ref="HHM844:HHM848"/>
    <mergeCell ref="HHB844:HHB848"/>
    <mergeCell ref="HHC844:HHC848"/>
    <mergeCell ref="HHD844:HHD848"/>
    <mergeCell ref="HHE844:HHE848"/>
    <mergeCell ref="HHF844:HHF848"/>
    <mergeCell ref="HHG844:HHG848"/>
    <mergeCell ref="HGV844:HGV848"/>
    <mergeCell ref="HGW844:HGW848"/>
    <mergeCell ref="HGX844:HGX848"/>
    <mergeCell ref="HGY844:HGY848"/>
    <mergeCell ref="HGZ844:HGZ848"/>
    <mergeCell ref="HHA844:HHA848"/>
    <mergeCell ref="HJJ844:HJJ848"/>
    <mergeCell ref="HJK844:HJK848"/>
    <mergeCell ref="HJL844:HJL848"/>
    <mergeCell ref="HJM844:HJM848"/>
    <mergeCell ref="HJN844:HJN848"/>
    <mergeCell ref="HJO844:HJO848"/>
    <mergeCell ref="HJD844:HJD848"/>
    <mergeCell ref="HJE844:HJE848"/>
    <mergeCell ref="HJF844:HJF848"/>
    <mergeCell ref="HJG844:HJG848"/>
    <mergeCell ref="HJH844:HJH848"/>
    <mergeCell ref="HJI844:HJI848"/>
    <mergeCell ref="HIX844:HIX848"/>
    <mergeCell ref="HIY844:HIY848"/>
    <mergeCell ref="HIZ844:HIZ848"/>
    <mergeCell ref="HJA844:HJA848"/>
    <mergeCell ref="HJB844:HJB848"/>
    <mergeCell ref="HJC844:HJC848"/>
    <mergeCell ref="HIR844:HIR848"/>
    <mergeCell ref="HIS844:HIS848"/>
    <mergeCell ref="HIT844:HIT848"/>
    <mergeCell ref="HIU844:HIU848"/>
    <mergeCell ref="HIV844:HIV848"/>
    <mergeCell ref="HIW844:HIW848"/>
    <mergeCell ref="HIL844:HIL848"/>
    <mergeCell ref="HIM844:HIM848"/>
    <mergeCell ref="HIN844:HIN848"/>
    <mergeCell ref="HIO844:HIO848"/>
    <mergeCell ref="HIP844:HIP848"/>
    <mergeCell ref="HIQ844:HIQ848"/>
    <mergeCell ref="HIF844:HIF848"/>
    <mergeCell ref="HIG844:HIG848"/>
    <mergeCell ref="HIH844:HIH848"/>
    <mergeCell ref="HII844:HII848"/>
    <mergeCell ref="HIJ844:HIJ848"/>
    <mergeCell ref="HIK844:HIK848"/>
    <mergeCell ref="HKT844:HKT848"/>
    <mergeCell ref="HKU844:HKU848"/>
    <mergeCell ref="HKV844:HKV848"/>
    <mergeCell ref="HKW844:HKW848"/>
    <mergeCell ref="HKX844:HKX848"/>
    <mergeCell ref="HKY844:HKY848"/>
    <mergeCell ref="HKN844:HKN848"/>
    <mergeCell ref="HKO844:HKO848"/>
    <mergeCell ref="HKP844:HKP848"/>
    <mergeCell ref="HKQ844:HKQ848"/>
    <mergeCell ref="HKR844:HKR848"/>
    <mergeCell ref="HKS844:HKS848"/>
    <mergeCell ref="HKH844:HKH848"/>
    <mergeCell ref="HKI844:HKI848"/>
    <mergeCell ref="HKJ844:HKJ848"/>
    <mergeCell ref="HKK844:HKK848"/>
    <mergeCell ref="HKL844:HKL848"/>
    <mergeCell ref="HKM844:HKM848"/>
    <mergeCell ref="HKB844:HKB848"/>
    <mergeCell ref="HKC844:HKC848"/>
    <mergeCell ref="HKD844:HKD848"/>
    <mergeCell ref="HKE844:HKE848"/>
    <mergeCell ref="HKF844:HKF848"/>
    <mergeCell ref="HKG844:HKG848"/>
    <mergeCell ref="HJV844:HJV848"/>
    <mergeCell ref="HJW844:HJW848"/>
    <mergeCell ref="HJX844:HJX848"/>
    <mergeCell ref="HJY844:HJY848"/>
    <mergeCell ref="HJZ844:HJZ848"/>
    <mergeCell ref="HKA844:HKA848"/>
    <mergeCell ref="HJP844:HJP848"/>
    <mergeCell ref="HJQ844:HJQ848"/>
    <mergeCell ref="HJR844:HJR848"/>
    <mergeCell ref="HJS844:HJS848"/>
    <mergeCell ref="HJT844:HJT848"/>
    <mergeCell ref="HJU844:HJU848"/>
    <mergeCell ref="HMD844:HMD848"/>
    <mergeCell ref="HME844:HME848"/>
    <mergeCell ref="HMF844:HMF848"/>
    <mergeCell ref="HMG844:HMG848"/>
    <mergeCell ref="HMH844:HMH848"/>
    <mergeCell ref="HMI844:HMI848"/>
    <mergeCell ref="HLX844:HLX848"/>
    <mergeCell ref="HLY844:HLY848"/>
    <mergeCell ref="HLZ844:HLZ848"/>
    <mergeCell ref="HMA844:HMA848"/>
    <mergeCell ref="HMB844:HMB848"/>
    <mergeCell ref="HMC844:HMC848"/>
    <mergeCell ref="HLR844:HLR848"/>
    <mergeCell ref="HLS844:HLS848"/>
    <mergeCell ref="HLT844:HLT848"/>
    <mergeCell ref="HLU844:HLU848"/>
    <mergeCell ref="HLV844:HLV848"/>
    <mergeCell ref="HLW844:HLW848"/>
    <mergeCell ref="HLL844:HLL848"/>
    <mergeCell ref="HLM844:HLM848"/>
    <mergeCell ref="HLN844:HLN848"/>
    <mergeCell ref="HLO844:HLO848"/>
    <mergeCell ref="HLP844:HLP848"/>
    <mergeCell ref="HLQ844:HLQ848"/>
    <mergeCell ref="HLF844:HLF848"/>
    <mergeCell ref="HLG844:HLG848"/>
    <mergeCell ref="HLH844:HLH848"/>
    <mergeCell ref="HLI844:HLI848"/>
    <mergeCell ref="HLJ844:HLJ848"/>
    <mergeCell ref="HLK844:HLK848"/>
    <mergeCell ref="HKZ844:HKZ848"/>
    <mergeCell ref="HLA844:HLA848"/>
    <mergeCell ref="HLB844:HLB848"/>
    <mergeCell ref="HLC844:HLC848"/>
    <mergeCell ref="HLD844:HLD848"/>
    <mergeCell ref="HLE844:HLE848"/>
    <mergeCell ref="HNN844:HNN848"/>
    <mergeCell ref="HNO844:HNO848"/>
    <mergeCell ref="HNP844:HNP848"/>
    <mergeCell ref="HNQ844:HNQ848"/>
    <mergeCell ref="HNR844:HNR848"/>
    <mergeCell ref="HNS844:HNS848"/>
    <mergeCell ref="HNH844:HNH848"/>
    <mergeCell ref="HNI844:HNI848"/>
    <mergeCell ref="HNJ844:HNJ848"/>
    <mergeCell ref="HNK844:HNK848"/>
    <mergeCell ref="HNL844:HNL848"/>
    <mergeCell ref="HNM844:HNM848"/>
    <mergeCell ref="HNB844:HNB848"/>
    <mergeCell ref="HNC844:HNC848"/>
    <mergeCell ref="HND844:HND848"/>
    <mergeCell ref="HNE844:HNE848"/>
    <mergeCell ref="HNF844:HNF848"/>
    <mergeCell ref="HNG844:HNG848"/>
    <mergeCell ref="HMV844:HMV848"/>
    <mergeCell ref="HMW844:HMW848"/>
    <mergeCell ref="HMX844:HMX848"/>
    <mergeCell ref="HMY844:HMY848"/>
    <mergeCell ref="HMZ844:HMZ848"/>
    <mergeCell ref="HNA844:HNA848"/>
    <mergeCell ref="HMP844:HMP848"/>
    <mergeCell ref="HMQ844:HMQ848"/>
    <mergeCell ref="HMR844:HMR848"/>
    <mergeCell ref="HMS844:HMS848"/>
    <mergeCell ref="HMT844:HMT848"/>
    <mergeCell ref="HMU844:HMU848"/>
    <mergeCell ref="HMJ844:HMJ848"/>
    <mergeCell ref="HMK844:HMK848"/>
    <mergeCell ref="HML844:HML848"/>
    <mergeCell ref="HMM844:HMM848"/>
    <mergeCell ref="HMN844:HMN848"/>
    <mergeCell ref="HMO844:HMO848"/>
    <mergeCell ref="HOX844:HOX848"/>
    <mergeCell ref="HOY844:HOY848"/>
    <mergeCell ref="HOZ844:HOZ848"/>
    <mergeCell ref="HPA844:HPA848"/>
    <mergeCell ref="HPB844:HPB848"/>
    <mergeCell ref="HPC844:HPC848"/>
    <mergeCell ref="HOR844:HOR848"/>
    <mergeCell ref="HOS844:HOS848"/>
    <mergeCell ref="HOT844:HOT848"/>
    <mergeCell ref="HOU844:HOU848"/>
    <mergeCell ref="HOV844:HOV848"/>
    <mergeCell ref="HOW844:HOW848"/>
    <mergeCell ref="HOL844:HOL848"/>
    <mergeCell ref="HOM844:HOM848"/>
    <mergeCell ref="HON844:HON848"/>
    <mergeCell ref="HOO844:HOO848"/>
    <mergeCell ref="HOP844:HOP848"/>
    <mergeCell ref="HOQ844:HOQ848"/>
    <mergeCell ref="HOF844:HOF848"/>
    <mergeCell ref="HOG844:HOG848"/>
    <mergeCell ref="HOH844:HOH848"/>
    <mergeCell ref="HOI844:HOI848"/>
    <mergeCell ref="HOJ844:HOJ848"/>
    <mergeCell ref="HOK844:HOK848"/>
    <mergeCell ref="HNZ844:HNZ848"/>
    <mergeCell ref="HOA844:HOA848"/>
    <mergeCell ref="HOB844:HOB848"/>
    <mergeCell ref="HOC844:HOC848"/>
    <mergeCell ref="HOD844:HOD848"/>
    <mergeCell ref="HOE844:HOE848"/>
    <mergeCell ref="HNT844:HNT848"/>
    <mergeCell ref="HNU844:HNU848"/>
    <mergeCell ref="HNV844:HNV848"/>
    <mergeCell ref="HNW844:HNW848"/>
    <mergeCell ref="HNX844:HNX848"/>
    <mergeCell ref="HNY844:HNY848"/>
    <mergeCell ref="HQH844:HQH848"/>
    <mergeCell ref="HQI844:HQI848"/>
    <mergeCell ref="HQJ844:HQJ848"/>
    <mergeCell ref="HQK844:HQK848"/>
    <mergeCell ref="HQL844:HQL848"/>
    <mergeCell ref="HQM844:HQM848"/>
    <mergeCell ref="HQB844:HQB848"/>
    <mergeCell ref="HQC844:HQC848"/>
    <mergeCell ref="HQD844:HQD848"/>
    <mergeCell ref="HQE844:HQE848"/>
    <mergeCell ref="HQF844:HQF848"/>
    <mergeCell ref="HQG844:HQG848"/>
    <mergeCell ref="HPV844:HPV848"/>
    <mergeCell ref="HPW844:HPW848"/>
    <mergeCell ref="HPX844:HPX848"/>
    <mergeCell ref="HPY844:HPY848"/>
    <mergeCell ref="HPZ844:HPZ848"/>
    <mergeCell ref="HQA844:HQA848"/>
    <mergeCell ref="HPP844:HPP848"/>
    <mergeCell ref="HPQ844:HPQ848"/>
    <mergeCell ref="HPR844:HPR848"/>
    <mergeCell ref="HPS844:HPS848"/>
    <mergeCell ref="HPT844:HPT848"/>
    <mergeCell ref="HPU844:HPU848"/>
    <mergeCell ref="HPJ844:HPJ848"/>
    <mergeCell ref="HPK844:HPK848"/>
    <mergeCell ref="HPL844:HPL848"/>
    <mergeCell ref="HPM844:HPM848"/>
    <mergeCell ref="HPN844:HPN848"/>
    <mergeCell ref="HPO844:HPO848"/>
    <mergeCell ref="HPD844:HPD848"/>
    <mergeCell ref="HPE844:HPE848"/>
    <mergeCell ref="HPF844:HPF848"/>
    <mergeCell ref="HPG844:HPG848"/>
    <mergeCell ref="HPH844:HPH848"/>
    <mergeCell ref="HPI844:HPI848"/>
    <mergeCell ref="HRR844:HRR848"/>
    <mergeCell ref="HRS844:HRS848"/>
    <mergeCell ref="HRT844:HRT848"/>
    <mergeCell ref="HRU844:HRU848"/>
    <mergeCell ref="HRV844:HRV848"/>
    <mergeCell ref="HRW844:HRW848"/>
    <mergeCell ref="HRL844:HRL848"/>
    <mergeCell ref="HRM844:HRM848"/>
    <mergeCell ref="HRN844:HRN848"/>
    <mergeCell ref="HRO844:HRO848"/>
    <mergeCell ref="HRP844:HRP848"/>
    <mergeCell ref="HRQ844:HRQ848"/>
    <mergeCell ref="HRF844:HRF848"/>
    <mergeCell ref="HRG844:HRG848"/>
    <mergeCell ref="HRH844:HRH848"/>
    <mergeCell ref="HRI844:HRI848"/>
    <mergeCell ref="HRJ844:HRJ848"/>
    <mergeCell ref="HRK844:HRK848"/>
    <mergeCell ref="HQZ844:HQZ848"/>
    <mergeCell ref="HRA844:HRA848"/>
    <mergeCell ref="HRB844:HRB848"/>
    <mergeCell ref="HRC844:HRC848"/>
    <mergeCell ref="HRD844:HRD848"/>
    <mergeCell ref="HRE844:HRE848"/>
    <mergeCell ref="HQT844:HQT848"/>
    <mergeCell ref="HQU844:HQU848"/>
    <mergeCell ref="HQV844:HQV848"/>
    <mergeCell ref="HQW844:HQW848"/>
    <mergeCell ref="HQX844:HQX848"/>
    <mergeCell ref="HQY844:HQY848"/>
    <mergeCell ref="HQN844:HQN848"/>
    <mergeCell ref="HQO844:HQO848"/>
    <mergeCell ref="HQP844:HQP848"/>
    <mergeCell ref="HQQ844:HQQ848"/>
    <mergeCell ref="HQR844:HQR848"/>
    <mergeCell ref="HQS844:HQS848"/>
    <mergeCell ref="HTB844:HTB848"/>
    <mergeCell ref="HTC844:HTC848"/>
    <mergeCell ref="HTD844:HTD848"/>
    <mergeCell ref="HTE844:HTE848"/>
    <mergeCell ref="HTF844:HTF848"/>
    <mergeCell ref="HTG844:HTG848"/>
    <mergeCell ref="HSV844:HSV848"/>
    <mergeCell ref="HSW844:HSW848"/>
    <mergeCell ref="HSX844:HSX848"/>
    <mergeCell ref="HSY844:HSY848"/>
    <mergeCell ref="HSZ844:HSZ848"/>
    <mergeCell ref="HTA844:HTA848"/>
    <mergeCell ref="HSP844:HSP848"/>
    <mergeCell ref="HSQ844:HSQ848"/>
    <mergeCell ref="HSR844:HSR848"/>
    <mergeCell ref="HSS844:HSS848"/>
    <mergeCell ref="HST844:HST848"/>
    <mergeCell ref="HSU844:HSU848"/>
    <mergeCell ref="HSJ844:HSJ848"/>
    <mergeCell ref="HSK844:HSK848"/>
    <mergeCell ref="HSL844:HSL848"/>
    <mergeCell ref="HSM844:HSM848"/>
    <mergeCell ref="HSN844:HSN848"/>
    <mergeCell ref="HSO844:HSO848"/>
    <mergeCell ref="HSD844:HSD848"/>
    <mergeCell ref="HSE844:HSE848"/>
    <mergeCell ref="HSF844:HSF848"/>
    <mergeCell ref="HSG844:HSG848"/>
    <mergeCell ref="HSH844:HSH848"/>
    <mergeCell ref="HSI844:HSI848"/>
    <mergeCell ref="HRX844:HRX848"/>
    <mergeCell ref="HRY844:HRY848"/>
    <mergeCell ref="HRZ844:HRZ848"/>
    <mergeCell ref="HSA844:HSA848"/>
    <mergeCell ref="HSB844:HSB848"/>
    <mergeCell ref="HSC844:HSC848"/>
    <mergeCell ref="HUL844:HUL848"/>
    <mergeCell ref="HUM844:HUM848"/>
    <mergeCell ref="HUN844:HUN848"/>
    <mergeCell ref="HUO844:HUO848"/>
    <mergeCell ref="HUP844:HUP848"/>
    <mergeCell ref="HUQ844:HUQ848"/>
    <mergeCell ref="HUF844:HUF848"/>
    <mergeCell ref="HUG844:HUG848"/>
    <mergeCell ref="HUH844:HUH848"/>
    <mergeCell ref="HUI844:HUI848"/>
    <mergeCell ref="HUJ844:HUJ848"/>
    <mergeCell ref="HUK844:HUK848"/>
    <mergeCell ref="HTZ844:HTZ848"/>
    <mergeCell ref="HUA844:HUA848"/>
    <mergeCell ref="HUB844:HUB848"/>
    <mergeCell ref="HUC844:HUC848"/>
    <mergeCell ref="HUD844:HUD848"/>
    <mergeCell ref="HUE844:HUE848"/>
    <mergeCell ref="HTT844:HTT848"/>
    <mergeCell ref="HTU844:HTU848"/>
    <mergeCell ref="HTV844:HTV848"/>
    <mergeCell ref="HTW844:HTW848"/>
    <mergeCell ref="HTX844:HTX848"/>
    <mergeCell ref="HTY844:HTY848"/>
    <mergeCell ref="HTN844:HTN848"/>
    <mergeCell ref="HTO844:HTO848"/>
    <mergeCell ref="HTP844:HTP848"/>
    <mergeCell ref="HTQ844:HTQ848"/>
    <mergeCell ref="HTR844:HTR848"/>
    <mergeCell ref="HTS844:HTS848"/>
    <mergeCell ref="HTH844:HTH848"/>
    <mergeCell ref="HTI844:HTI848"/>
    <mergeCell ref="HTJ844:HTJ848"/>
    <mergeCell ref="HTK844:HTK848"/>
    <mergeCell ref="HTL844:HTL848"/>
    <mergeCell ref="HTM844:HTM848"/>
    <mergeCell ref="HVV844:HVV848"/>
    <mergeCell ref="HVW844:HVW848"/>
    <mergeCell ref="HVX844:HVX848"/>
    <mergeCell ref="HVY844:HVY848"/>
    <mergeCell ref="HVZ844:HVZ848"/>
    <mergeCell ref="HWA844:HWA848"/>
    <mergeCell ref="HVP844:HVP848"/>
    <mergeCell ref="HVQ844:HVQ848"/>
    <mergeCell ref="HVR844:HVR848"/>
    <mergeCell ref="HVS844:HVS848"/>
    <mergeCell ref="HVT844:HVT848"/>
    <mergeCell ref="HVU844:HVU848"/>
    <mergeCell ref="HVJ844:HVJ848"/>
    <mergeCell ref="HVK844:HVK848"/>
    <mergeCell ref="HVL844:HVL848"/>
    <mergeCell ref="HVM844:HVM848"/>
    <mergeCell ref="HVN844:HVN848"/>
    <mergeCell ref="HVO844:HVO848"/>
    <mergeCell ref="HVD844:HVD848"/>
    <mergeCell ref="HVE844:HVE848"/>
    <mergeCell ref="HVF844:HVF848"/>
    <mergeCell ref="HVG844:HVG848"/>
    <mergeCell ref="HVH844:HVH848"/>
    <mergeCell ref="HVI844:HVI848"/>
    <mergeCell ref="HUX844:HUX848"/>
    <mergeCell ref="HUY844:HUY848"/>
    <mergeCell ref="HUZ844:HUZ848"/>
    <mergeCell ref="HVA844:HVA848"/>
    <mergeCell ref="HVB844:HVB848"/>
    <mergeCell ref="HVC844:HVC848"/>
    <mergeCell ref="HUR844:HUR848"/>
    <mergeCell ref="HUS844:HUS848"/>
    <mergeCell ref="HUT844:HUT848"/>
    <mergeCell ref="HUU844:HUU848"/>
    <mergeCell ref="HUV844:HUV848"/>
    <mergeCell ref="HUW844:HUW848"/>
    <mergeCell ref="HXF844:HXF848"/>
    <mergeCell ref="HXG844:HXG848"/>
    <mergeCell ref="HXH844:HXH848"/>
    <mergeCell ref="HXI844:HXI848"/>
    <mergeCell ref="HXJ844:HXJ848"/>
    <mergeCell ref="HXK844:HXK848"/>
    <mergeCell ref="HWZ844:HWZ848"/>
    <mergeCell ref="HXA844:HXA848"/>
    <mergeCell ref="HXB844:HXB848"/>
    <mergeCell ref="HXC844:HXC848"/>
    <mergeCell ref="HXD844:HXD848"/>
    <mergeCell ref="HXE844:HXE848"/>
    <mergeCell ref="HWT844:HWT848"/>
    <mergeCell ref="HWU844:HWU848"/>
    <mergeCell ref="HWV844:HWV848"/>
    <mergeCell ref="HWW844:HWW848"/>
    <mergeCell ref="HWX844:HWX848"/>
    <mergeCell ref="HWY844:HWY848"/>
    <mergeCell ref="HWN844:HWN848"/>
    <mergeCell ref="HWO844:HWO848"/>
    <mergeCell ref="HWP844:HWP848"/>
    <mergeCell ref="HWQ844:HWQ848"/>
    <mergeCell ref="HWR844:HWR848"/>
    <mergeCell ref="HWS844:HWS848"/>
    <mergeCell ref="HWH844:HWH848"/>
    <mergeCell ref="HWI844:HWI848"/>
    <mergeCell ref="HWJ844:HWJ848"/>
    <mergeCell ref="HWK844:HWK848"/>
    <mergeCell ref="HWL844:HWL848"/>
    <mergeCell ref="HWM844:HWM848"/>
    <mergeCell ref="HWB844:HWB848"/>
    <mergeCell ref="HWC844:HWC848"/>
    <mergeCell ref="HWD844:HWD848"/>
    <mergeCell ref="HWE844:HWE848"/>
    <mergeCell ref="HWF844:HWF848"/>
    <mergeCell ref="HWG844:HWG848"/>
    <mergeCell ref="HYP844:HYP848"/>
    <mergeCell ref="HYQ844:HYQ848"/>
    <mergeCell ref="HYR844:HYR848"/>
    <mergeCell ref="HYS844:HYS848"/>
    <mergeCell ref="HYT844:HYT848"/>
    <mergeCell ref="HYU844:HYU848"/>
    <mergeCell ref="HYJ844:HYJ848"/>
    <mergeCell ref="HYK844:HYK848"/>
    <mergeCell ref="HYL844:HYL848"/>
    <mergeCell ref="HYM844:HYM848"/>
    <mergeCell ref="HYN844:HYN848"/>
    <mergeCell ref="HYO844:HYO848"/>
    <mergeCell ref="HYD844:HYD848"/>
    <mergeCell ref="HYE844:HYE848"/>
    <mergeCell ref="HYF844:HYF848"/>
    <mergeCell ref="HYG844:HYG848"/>
    <mergeCell ref="HYH844:HYH848"/>
    <mergeCell ref="HYI844:HYI848"/>
    <mergeCell ref="HXX844:HXX848"/>
    <mergeCell ref="HXY844:HXY848"/>
    <mergeCell ref="HXZ844:HXZ848"/>
    <mergeCell ref="HYA844:HYA848"/>
    <mergeCell ref="HYB844:HYB848"/>
    <mergeCell ref="HYC844:HYC848"/>
    <mergeCell ref="HXR844:HXR848"/>
    <mergeCell ref="HXS844:HXS848"/>
    <mergeCell ref="HXT844:HXT848"/>
    <mergeCell ref="HXU844:HXU848"/>
    <mergeCell ref="HXV844:HXV848"/>
    <mergeCell ref="HXW844:HXW848"/>
    <mergeCell ref="HXL844:HXL848"/>
    <mergeCell ref="HXM844:HXM848"/>
    <mergeCell ref="HXN844:HXN848"/>
    <mergeCell ref="HXO844:HXO848"/>
    <mergeCell ref="HXP844:HXP848"/>
    <mergeCell ref="HXQ844:HXQ848"/>
    <mergeCell ref="HZZ844:HZZ848"/>
    <mergeCell ref="IAA844:IAA848"/>
    <mergeCell ref="IAB844:IAB848"/>
    <mergeCell ref="IAC844:IAC848"/>
    <mergeCell ref="IAD844:IAD848"/>
    <mergeCell ref="IAE844:IAE848"/>
    <mergeCell ref="HZT844:HZT848"/>
    <mergeCell ref="HZU844:HZU848"/>
    <mergeCell ref="HZV844:HZV848"/>
    <mergeCell ref="HZW844:HZW848"/>
    <mergeCell ref="HZX844:HZX848"/>
    <mergeCell ref="HZY844:HZY848"/>
    <mergeCell ref="HZN844:HZN848"/>
    <mergeCell ref="HZO844:HZO848"/>
    <mergeCell ref="HZP844:HZP848"/>
    <mergeCell ref="HZQ844:HZQ848"/>
    <mergeCell ref="HZR844:HZR848"/>
    <mergeCell ref="HZS844:HZS848"/>
    <mergeCell ref="HZH844:HZH848"/>
    <mergeCell ref="HZI844:HZI848"/>
    <mergeCell ref="HZJ844:HZJ848"/>
    <mergeCell ref="HZK844:HZK848"/>
    <mergeCell ref="HZL844:HZL848"/>
    <mergeCell ref="HZM844:HZM848"/>
    <mergeCell ref="HZB844:HZB848"/>
    <mergeCell ref="HZC844:HZC848"/>
    <mergeCell ref="HZD844:HZD848"/>
    <mergeCell ref="HZE844:HZE848"/>
    <mergeCell ref="HZF844:HZF848"/>
    <mergeCell ref="HZG844:HZG848"/>
    <mergeCell ref="HYV844:HYV848"/>
    <mergeCell ref="HYW844:HYW848"/>
    <mergeCell ref="HYX844:HYX848"/>
    <mergeCell ref="HYY844:HYY848"/>
    <mergeCell ref="HYZ844:HYZ848"/>
    <mergeCell ref="HZA844:HZA848"/>
    <mergeCell ref="IBJ844:IBJ848"/>
    <mergeCell ref="IBK844:IBK848"/>
    <mergeCell ref="IBL844:IBL848"/>
    <mergeCell ref="IBM844:IBM848"/>
    <mergeCell ref="IBN844:IBN848"/>
    <mergeCell ref="IBO844:IBO848"/>
    <mergeCell ref="IBD844:IBD848"/>
    <mergeCell ref="IBE844:IBE848"/>
    <mergeCell ref="IBF844:IBF848"/>
    <mergeCell ref="IBG844:IBG848"/>
    <mergeCell ref="IBH844:IBH848"/>
    <mergeCell ref="IBI844:IBI848"/>
    <mergeCell ref="IAX844:IAX848"/>
    <mergeCell ref="IAY844:IAY848"/>
    <mergeCell ref="IAZ844:IAZ848"/>
    <mergeCell ref="IBA844:IBA848"/>
    <mergeCell ref="IBB844:IBB848"/>
    <mergeCell ref="IBC844:IBC848"/>
    <mergeCell ref="IAR844:IAR848"/>
    <mergeCell ref="IAS844:IAS848"/>
    <mergeCell ref="IAT844:IAT848"/>
    <mergeCell ref="IAU844:IAU848"/>
    <mergeCell ref="IAV844:IAV848"/>
    <mergeCell ref="IAW844:IAW848"/>
    <mergeCell ref="IAL844:IAL848"/>
    <mergeCell ref="IAM844:IAM848"/>
    <mergeCell ref="IAN844:IAN848"/>
    <mergeCell ref="IAO844:IAO848"/>
    <mergeCell ref="IAP844:IAP848"/>
    <mergeCell ref="IAQ844:IAQ848"/>
    <mergeCell ref="IAF844:IAF848"/>
    <mergeCell ref="IAG844:IAG848"/>
    <mergeCell ref="IAH844:IAH848"/>
    <mergeCell ref="IAI844:IAI848"/>
    <mergeCell ref="IAJ844:IAJ848"/>
    <mergeCell ref="IAK844:IAK848"/>
    <mergeCell ref="ICT844:ICT848"/>
    <mergeCell ref="ICU844:ICU848"/>
    <mergeCell ref="ICV844:ICV848"/>
    <mergeCell ref="ICW844:ICW848"/>
    <mergeCell ref="ICX844:ICX848"/>
    <mergeCell ref="ICY844:ICY848"/>
    <mergeCell ref="ICN844:ICN848"/>
    <mergeCell ref="ICO844:ICO848"/>
    <mergeCell ref="ICP844:ICP848"/>
    <mergeCell ref="ICQ844:ICQ848"/>
    <mergeCell ref="ICR844:ICR848"/>
    <mergeCell ref="ICS844:ICS848"/>
    <mergeCell ref="ICH844:ICH848"/>
    <mergeCell ref="ICI844:ICI848"/>
    <mergeCell ref="ICJ844:ICJ848"/>
    <mergeCell ref="ICK844:ICK848"/>
    <mergeCell ref="ICL844:ICL848"/>
    <mergeCell ref="ICM844:ICM848"/>
    <mergeCell ref="ICB844:ICB848"/>
    <mergeCell ref="ICC844:ICC848"/>
    <mergeCell ref="ICD844:ICD848"/>
    <mergeCell ref="ICE844:ICE848"/>
    <mergeCell ref="ICF844:ICF848"/>
    <mergeCell ref="ICG844:ICG848"/>
    <mergeCell ref="IBV844:IBV848"/>
    <mergeCell ref="IBW844:IBW848"/>
    <mergeCell ref="IBX844:IBX848"/>
    <mergeCell ref="IBY844:IBY848"/>
    <mergeCell ref="IBZ844:IBZ848"/>
    <mergeCell ref="ICA844:ICA848"/>
    <mergeCell ref="IBP844:IBP848"/>
    <mergeCell ref="IBQ844:IBQ848"/>
    <mergeCell ref="IBR844:IBR848"/>
    <mergeCell ref="IBS844:IBS848"/>
    <mergeCell ref="IBT844:IBT848"/>
    <mergeCell ref="IBU844:IBU848"/>
    <mergeCell ref="IED844:IED848"/>
    <mergeCell ref="IEE844:IEE848"/>
    <mergeCell ref="IEF844:IEF848"/>
    <mergeCell ref="IEG844:IEG848"/>
    <mergeCell ref="IEH844:IEH848"/>
    <mergeCell ref="IEI844:IEI848"/>
    <mergeCell ref="IDX844:IDX848"/>
    <mergeCell ref="IDY844:IDY848"/>
    <mergeCell ref="IDZ844:IDZ848"/>
    <mergeCell ref="IEA844:IEA848"/>
    <mergeCell ref="IEB844:IEB848"/>
    <mergeCell ref="IEC844:IEC848"/>
    <mergeCell ref="IDR844:IDR848"/>
    <mergeCell ref="IDS844:IDS848"/>
    <mergeCell ref="IDT844:IDT848"/>
    <mergeCell ref="IDU844:IDU848"/>
    <mergeCell ref="IDV844:IDV848"/>
    <mergeCell ref="IDW844:IDW848"/>
    <mergeCell ref="IDL844:IDL848"/>
    <mergeCell ref="IDM844:IDM848"/>
    <mergeCell ref="IDN844:IDN848"/>
    <mergeCell ref="IDO844:IDO848"/>
    <mergeCell ref="IDP844:IDP848"/>
    <mergeCell ref="IDQ844:IDQ848"/>
    <mergeCell ref="IDF844:IDF848"/>
    <mergeCell ref="IDG844:IDG848"/>
    <mergeCell ref="IDH844:IDH848"/>
    <mergeCell ref="IDI844:IDI848"/>
    <mergeCell ref="IDJ844:IDJ848"/>
    <mergeCell ref="IDK844:IDK848"/>
    <mergeCell ref="ICZ844:ICZ848"/>
    <mergeCell ref="IDA844:IDA848"/>
    <mergeCell ref="IDB844:IDB848"/>
    <mergeCell ref="IDC844:IDC848"/>
    <mergeCell ref="IDD844:IDD848"/>
    <mergeCell ref="IDE844:IDE848"/>
    <mergeCell ref="IFN844:IFN848"/>
    <mergeCell ref="IFO844:IFO848"/>
    <mergeCell ref="IFP844:IFP848"/>
    <mergeCell ref="IFQ844:IFQ848"/>
    <mergeCell ref="IFR844:IFR848"/>
    <mergeCell ref="IFS844:IFS848"/>
    <mergeCell ref="IFH844:IFH848"/>
    <mergeCell ref="IFI844:IFI848"/>
    <mergeCell ref="IFJ844:IFJ848"/>
    <mergeCell ref="IFK844:IFK848"/>
    <mergeCell ref="IFL844:IFL848"/>
    <mergeCell ref="IFM844:IFM848"/>
    <mergeCell ref="IFB844:IFB848"/>
    <mergeCell ref="IFC844:IFC848"/>
    <mergeCell ref="IFD844:IFD848"/>
    <mergeCell ref="IFE844:IFE848"/>
    <mergeCell ref="IFF844:IFF848"/>
    <mergeCell ref="IFG844:IFG848"/>
    <mergeCell ref="IEV844:IEV848"/>
    <mergeCell ref="IEW844:IEW848"/>
    <mergeCell ref="IEX844:IEX848"/>
    <mergeCell ref="IEY844:IEY848"/>
    <mergeCell ref="IEZ844:IEZ848"/>
    <mergeCell ref="IFA844:IFA848"/>
    <mergeCell ref="IEP844:IEP848"/>
    <mergeCell ref="IEQ844:IEQ848"/>
    <mergeCell ref="IER844:IER848"/>
    <mergeCell ref="IES844:IES848"/>
    <mergeCell ref="IET844:IET848"/>
    <mergeCell ref="IEU844:IEU848"/>
    <mergeCell ref="IEJ844:IEJ848"/>
    <mergeCell ref="IEK844:IEK848"/>
    <mergeCell ref="IEL844:IEL848"/>
    <mergeCell ref="IEM844:IEM848"/>
    <mergeCell ref="IEN844:IEN848"/>
    <mergeCell ref="IEO844:IEO848"/>
    <mergeCell ref="IGX844:IGX848"/>
    <mergeCell ref="IGY844:IGY848"/>
    <mergeCell ref="IGZ844:IGZ848"/>
    <mergeCell ref="IHA844:IHA848"/>
    <mergeCell ref="IHB844:IHB848"/>
    <mergeCell ref="IHC844:IHC848"/>
    <mergeCell ref="IGR844:IGR848"/>
    <mergeCell ref="IGS844:IGS848"/>
    <mergeCell ref="IGT844:IGT848"/>
    <mergeCell ref="IGU844:IGU848"/>
    <mergeCell ref="IGV844:IGV848"/>
    <mergeCell ref="IGW844:IGW848"/>
    <mergeCell ref="IGL844:IGL848"/>
    <mergeCell ref="IGM844:IGM848"/>
    <mergeCell ref="IGN844:IGN848"/>
    <mergeCell ref="IGO844:IGO848"/>
    <mergeCell ref="IGP844:IGP848"/>
    <mergeCell ref="IGQ844:IGQ848"/>
    <mergeCell ref="IGF844:IGF848"/>
    <mergeCell ref="IGG844:IGG848"/>
    <mergeCell ref="IGH844:IGH848"/>
    <mergeCell ref="IGI844:IGI848"/>
    <mergeCell ref="IGJ844:IGJ848"/>
    <mergeCell ref="IGK844:IGK848"/>
    <mergeCell ref="IFZ844:IFZ848"/>
    <mergeCell ref="IGA844:IGA848"/>
    <mergeCell ref="IGB844:IGB848"/>
    <mergeCell ref="IGC844:IGC848"/>
    <mergeCell ref="IGD844:IGD848"/>
    <mergeCell ref="IGE844:IGE848"/>
    <mergeCell ref="IFT844:IFT848"/>
    <mergeCell ref="IFU844:IFU848"/>
    <mergeCell ref="IFV844:IFV848"/>
    <mergeCell ref="IFW844:IFW848"/>
    <mergeCell ref="IFX844:IFX848"/>
    <mergeCell ref="IFY844:IFY848"/>
    <mergeCell ref="IIH844:IIH848"/>
    <mergeCell ref="III844:III848"/>
    <mergeCell ref="IIJ844:IIJ848"/>
    <mergeCell ref="IIK844:IIK848"/>
    <mergeCell ref="IIL844:IIL848"/>
    <mergeCell ref="IIM844:IIM848"/>
    <mergeCell ref="IIB844:IIB848"/>
    <mergeCell ref="IIC844:IIC848"/>
    <mergeCell ref="IID844:IID848"/>
    <mergeCell ref="IIE844:IIE848"/>
    <mergeCell ref="IIF844:IIF848"/>
    <mergeCell ref="IIG844:IIG848"/>
    <mergeCell ref="IHV844:IHV848"/>
    <mergeCell ref="IHW844:IHW848"/>
    <mergeCell ref="IHX844:IHX848"/>
    <mergeCell ref="IHY844:IHY848"/>
    <mergeCell ref="IHZ844:IHZ848"/>
    <mergeCell ref="IIA844:IIA848"/>
    <mergeCell ref="IHP844:IHP848"/>
    <mergeCell ref="IHQ844:IHQ848"/>
    <mergeCell ref="IHR844:IHR848"/>
    <mergeCell ref="IHS844:IHS848"/>
    <mergeCell ref="IHT844:IHT848"/>
    <mergeCell ref="IHU844:IHU848"/>
    <mergeCell ref="IHJ844:IHJ848"/>
    <mergeCell ref="IHK844:IHK848"/>
    <mergeCell ref="IHL844:IHL848"/>
    <mergeCell ref="IHM844:IHM848"/>
    <mergeCell ref="IHN844:IHN848"/>
    <mergeCell ref="IHO844:IHO848"/>
    <mergeCell ref="IHD844:IHD848"/>
    <mergeCell ref="IHE844:IHE848"/>
    <mergeCell ref="IHF844:IHF848"/>
    <mergeCell ref="IHG844:IHG848"/>
    <mergeCell ref="IHH844:IHH848"/>
    <mergeCell ref="IHI844:IHI848"/>
    <mergeCell ref="IJR844:IJR848"/>
    <mergeCell ref="IJS844:IJS848"/>
    <mergeCell ref="IJT844:IJT848"/>
    <mergeCell ref="IJU844:IJU848"/>
    <mergeCell ref="IJV844:IJV848"/>
    <mergeCell ref="IJW844:IJW848"/>
    <mergeCell ref="IJL844:IJL848"/>
    <mergeCell ref="IJM844:IJM848"/>
    <mergeCell ref="IJN844:IJN848"/>
    <mergeCell ref="IJO844:IJO848"/>
    <mergeCell ref="IJP844:IJP848"/>
    <mergeCell ref="IJQ844:IJQ848"/>
    <mergeCell ref="IJF844:IJF848"/>
    <mergeCell ref="IJG844:IJG848"/>
    <mergeCell ref="IJH844:IJH848"/>
    <mergeCell ref="IJI844:IJI848"/>
    <mergeCell ref="IJJ844:IJJ848"/>
    <mergeCell ref="IJK844:IJK848"/>
    <mergeCell ref="IIZ844:IIZ848"/>
    <mergeCell ref="IJA844:IJA848"/>
    <mergeCell ref="IJB844:IJB848"/>
    <mergeCell ref="IJC844:IJC848"/>
    <mergeCell ref="IJD844:IJD848"/>
    <mergeCell ref="IJE844:IJE848"/>
    <mergeCell ref="IIT844:IIT848"/>
    <mergeCell ref="IIU844:IIU848"/>
    <mergeCell ref="IIV844:IIV848"/>
    <mergeCell ref="IIW844:IIW848"/>
    <mergeCell ref="IIX844:IIX848"/>
    <mergeCell ref="IIY844:IIY848"/>
    <mergeCell ref="IIN844:IIN848"/>
    <mergeCell ref="IIO844:IIO848"/>
    <mergeCell ref="IIP844:IIP848"/>
    <mergeCell ref="IIQ844:IIQ848"/>
    <mergeCell ref="IIR844:IIR848"/>
    <mergeCell ref="IIS844:IIS848"/>
    <mergeCell ref="ILB844:ILB848"/>
    <mergeCell ref="ILC844:ILC848"/>
    <mergeCell ref="ILD844:ILD848"/>
    <mergeCell ref="ILE844:ILE848"/>
    <mergeCell ref="ILF844:ILF848"/>
    <mergeCell ref="ILG844:ILG848"/>
    <mergeCell ref="IKV844:IKV848"/>
    <mergeCell ref="IKW844:IKW848"/>
    <mergeCell ref="IKX844:IKX848"/>
    <mergeCell ref="IKY844:IKY848"/>
    <mergeCell ref="IKZ844:IKZ848"/>
    <mergeCell ref="ILA844:ILA848"/>
    <mergeCell ref="IKP844:IKP848"/>
    <mergeCell ref="IKQ844:IKQ848"/>
    <mergeCell ref="IKR844:IKR848"/>
    <mergeCell ref="IKS844:IKS848"/>
    <mergeCell ref="IKT844:IKT848"/>
    <mergeCell ref="IKU844:IKU848"/>
    <mergeCell ref="IKJ844:IKJ848"/>
    <mergeCell ref="IKK844:IKK848"/>
    <mergeCell ref="IKL844:IKL848"/>
    <mergeCell ref="IKM844:IKM848"/>
    <mergeCell ref="IKN844:IKN848"/>
    <mergeCell ref="IKO844:IKO848"/>
    <mergeCell ref="IKD844:IKD848"/>
    <mergeCell ref="IKE844:IKE848"/>
    <mergeCell ref="IKF844:IKF848"/>
    <mergeCell ref="IKG844:IKG848"/>
    <mergeCell ref="IKH844:IKH848"/>
    <mergeCell ref="IKI844:IKI848"/>
    <mergeCell ref="IJX844:IJX848"/>
    <mergeCell ref="IJY844:IJY848"/>
    <mergeCell ref="IJZ844:IJZ848"/>
    <mergeCell ref="IKA844:IKA848"/>
    <mergeCell ref="IKB844:IKB848"/>
    <mergeCell ref="IKC844:IKC848"/>
    <mergeCell ref="IML844:IML848"/>
    <mergeCell ref="IMM844:IMM848"/>
    <mergeCell ref="IMN844:IMN848"/>
    <mergeCell ref="IMO844:IMO848"/>
    <mergeCell ref="IMP844:IMP848"/>
    <mergeCell ref="IMQ844:IMQ848"/>
    <mergeCell ref="IMF844:IMF848"/>
    <mergeCell ref="IMG844:IMG848"/>
    <mergeCell ref="IMH844:IMH848"/>
    <mergeCell ref="IMI844:IMI848"/>
    <mergeCell ref="IMJ844:IMJ848"/>
    <mergeCell ref="IMK844:IMK848"/>
    <mergeCell ref="ILZ844:ILZ848"/>
    <mergeCell ref="IMA844:IMA848"/>
    <mergeCell ref="IMB844:IMB848"/>
    <mergeCell ref="IMC844:IMC848"/>
    <mergeCell ref="IMD844:IMD848"/>
    <mergeCell ref="IME844:IME848"/>
    <mergeCell ref="ILT844:ILT848"/>
    <mergeCell ref="ILU844:ILU848"/>
    <mergeCell ref="ILV844:ILV848"/>
    <mergeCell ref="ILW844:ILW848"/>
    <mergeCell ref="ILX844:ILX848"/>
    <mergeCell ref="ILY844:ILY848"/>
    <mergeCell ref="ILN844:ILN848"/>
    <mergeCell ref="ILO844:ILO848"/>
    <mergeCell ref="ILP844:ILP848"/>
    <mergeCell ref="ILQ844:ILQ848"/>
    <mergeCell ref="ILR844:ILR848"/>
    <mergeCell ref="ILS844:ILS848"/>
    <mergeCell ref="ILH844:ILH848"/>
    <mergeCell ref="ILI844:ILI848"/>
    <mergeCell ref="ILJ844:ILJ848"/>
    <mergeCell ref="ILK844:ILK848"/>
    <mergeCell ref="ILL844:ILL848"/>
    <mergeCell ref="ILM844:ILM848"/>
    <mergeCell ref="INV844:INV848"/>
    <mergeCell ref="INW844:INW848"/>
    <mergeCell ref="INX844:INX848"/>
    <mergeCell ref="INY844:INY848"/>
    <mergeCell ref="INZ844:INZ848"/>
    <mergeCell ref="IOA844:IOA848"/>
    <mergeCell ref="INP844:INP848"/>
    <mergeCell ref="INQ844:INQ848"/>
    <mergeCell ref="INR844:INR848"/>
    <mergeCell ref="INS844:INS848"/>
    <mergeCell ref="INT844:INT848"/>
    <mergeCell ref="INU844:INU848"/>
    <mergeCell ref="INJ844:INJ848"/>
    <mergeCell ref="INK844:INK848"/>
    <mergeCell ref="INL844:INL848"/>
    <mergeCell ref="INM844:INM848"/>
    <mergeCell ref="INN844:INN848"/>
    <mergeCell ref="INO844:INO848"/>
    <mergeCell ref="IND844:IND848"/>
    <mergeCell ref="INE844:INE848"/>
    <mergeCell ref="INF844:INF848"/>
    <mergeCell ref="ING844:ING848"/>
    <mergeCell ref="INH844:INH848"/>
    <mergeCell ref="INI844:INI848"/>
    <mergeCell ref="IMX844:IMX848"/>
    <mergeCell ref="IMY844:IMY848"/>
    <mergeCell ref="IMZ844:IMZ848"/>
    <mergeCell ref="INA844:INA848"/>
    <mergeCell ref="INB844:INB848"/>
    <mergeCell ref="INC844:INC848"/>
    <mergeCell ref="IMR844:IMR848"/>
    <mergeCell ref="IMS844:IMS848"/>
    <mergeCell ref="IMT844:IMT848"/>
    <mergeCell ref="IMU844:IMU848"/>
    <mergeCell ref="IMV844:IMV848"/>
    <mergeCell ref="IMW844:IMW848"/>
    <mergeCell ref="IPF844:IPF848"/>
    <mergeCell ref="IPG844:IPG848"/>
    <mergeCell ref="IPH844:IPH848"/>
    <mergeCell ref="IPI844:IPI848"/>
    <mergeCell ref="IPJ844:IPJ848"/>
    <mergeCell ref="IPK844:IPK848"/>
    <mergeCell ref="IOZ844:IOZ848"/>
    <mergeCell ref="IPA844:IPA848"/>
    <mergeCell ref="IPB844:IPB848"/>
    <mergeCell ref="IPC844:IPC848"/>
    <mergeCell ref="IPD844:IPD848"/>
    <mergeCell ref="IPE844:IPE848"/>
    <mergeCell ref="IOT844:IOT848"/>
    <mergeCell ref="IOU844:IOU848"/>
    <mergeCell ref="IOV844:IOV848"/>
    <mergeCell ref="IOW844:IOW848"/>
    <mergeCell ref="IOX844:IOX848"/>
    <mergeCell ref="IOY844:IOY848"/>
    <mergeCell ref="ION844:ION848"/>
    <mergeCell ref="IOO844:IOO848"/>
    <mergeCell ref="IOP844:IOP848"/>
    <mergeCell ref="IOQ844:IOQ848"/>
    <mergeCell ref="IOR844:IOR848"/>
    <mergeCell ref="IOS844:IOS848"/>
    <mergeCell ref="IOH844:IOH848"/>
    <mergeCell ref="IOI844:IOI848"/>
    <mergeCell ref="IOJ844:IOJ848"/>
    <mergeCell ref="IOK844:IOK848"/>
    <mergeCell ref="IOL844:IOL848"/>
    <mergeCell ref="IOM844:IOM848"/>
    <mergeCell ref="IOB844:IOB848"/>
    <mergeCell ref="IOC844:IOC848"/>
    <mergeCell ref="IOD844:IOD848"/>
    <mergeCell ref="IOE844:IOE848"/>
    <mergeCell ref="IOF844:IOF848"/>
    <mergeCell ref="IOG844:IOG848"/>
    <mergeCell ref="IQP844:IQP848"/>
    <mergeCell ref="IQQ844:IQQ848"/>
    <mergeCell ref="IQR844:IQR848"/>
    <mergeCell ref="IQS844:IQS848"/>
    <mergeCell ref="IQT844:IQT848"/>
    <mergeCell ref="IQU844:IQU848"/>
    <mergeCell ref="IQJ844:IQJ848"/>
    <mergeCell ref="IQK844:IQK848"/>
    <mergeCell ref="IQL844:IQL848"/>
    <mergeCell ref="IQM844:IQM848"/>
    <mergeCell ref="IQN844:IQN848"/>
    <mergeCell ref="IQO844:IQO848"/>
    <mergeCell ref="IQD844:IQD848"/>
    <mergeCell ref="IQE844:IQE848"/>
    <mergeCell ref="IQF844:IQF848"/>
    <mergeCell ref="IQG844:IQG848"/>
    <mergeCell ref="IQH844:IQH848"/>
    <mergeCell ref="IQI844:IQI848"/>
    <mergeCell ref="IPX844:IPX848"/>
    <mergeCell ref="IPY844:IPY848"/>
    <mergeCell ref="IPZ844:IPZ848"/>
    <mergeCell ref="IQA844:IQA848"/>
    <mergeCell ref="IQB844:IQB848"/>
    <mergeCell ref="IQC844:IQC848"/>
    <mergeCell ref="IPR844:IPR848"/>
    <mergeCell ref="IPS844:IPS848"/>
    <mergeCell ref="IPT844:IPT848"/>
    <mergeCell ref="IPU844:IPU848"/>
    <mergeCell ref="IPV844:IPV848"/>
    <mergeCell ref="IPW844:IPW848"/>
    <mergeCell ref="IPL844:IPL848"/>
    <mergeCell ref="IPM844:IPM848"/>
    <mergeCell ref="IPN844:IPN848"/>
    <mergeCell ref="IPO844:IPO848"/>
    <mergeCell ref="IPP844:IPP848"/>
    <mergeCell ref="IPQ844:IPQ848"/>
    <mergeCell ref="IRZ844:IRZ848"/>
    <mergeCell ref="ISA844:ISA848"/>
    <mergeCell ref="ISB844:ISB848"/>
    <mergeCell ref="ISC844:ISC848"/>
    <mergeCell ref="ISD844:ISD848"/>
    <mergeCell ref="ISE844:ISE848"/>
    <mergeCell ref="IRT844:IRT848"/>
    <mergeCell ref="IRU844:IRU848"/>
    <mergeCell ref="IRV844:IRV848"/>
    <mergeCell ref="IRW844:IRW848"/>
    <mergeCell ref="IRX844:IRX848"/>
    <mergeCell ref="IRY844:IRY848"/>
    <mergeCell ref="IRN844:IRN848"/>
    <mergeCell ref="IRO844:IRO848"/>
    <mergeCell ref="IRP844:IRP848"/>
    <mergeCell ref="IRQ844:IRQ848"/>
    <mergeCell ref="IRR844:IRR848"/>
    <mergeCell ref="IRS844:IRS848"/>
    <mergeCell ref="IRH844:IRH848"/>
    <mergeCell ref="IRI844:IRI848"/>
    <mergeCell ref="IRJ844:IRJ848"/>
    <mergeCell ref="IRK844:IRK848"/>
    <mergeCell ref="IRL844:IRL848"/>
    <mergeCell ref="IRM844:IRM848"/>
    <mergeCell ref="IRB844:IRB848"/>
    <mergeCell ref="IRC844:IRC848"/>
    <mergeCell ref="IRD844:IRD848"/>
    <mergeCell ref="IRE844:IRE848"/>
    <mergeCell ref="IRF844:IRF848"/>
    <mergeCell ref="IRG844:IRG848"/>
    <mergeCell ref="IQV844:IQV848"/>
    <mergeCell ref="IQW844:IQW848"/>
    <mergeCell ref="IQX844:IQX848"/>
    <mergeCell ref="IQY844:IQY848"/>
    <mergeCell ref="IQZ844:IQZ848"/>
    <mergeCell ref="IRA844:IRA848"/>
    <mergeCell ref="ITJ844:ITJ848"/>
    <mergeCell ref="ITK844:ITK848"/>
    <mergeCell ref="ITL844:ITL848"/>
    <mergeCell ref="ITM844:ITM848"/>
    <mergeCell ref="ITN844:ITN848"/>
    <mergeCell ref="ITO844:ITO848"/>
    <mergeCell ref="ITD844:ITD848"/>
    <mergeCell ref="ITE844:ITE848"/>
    <mergeCell ref="ITF844:ITF848"/>
    <mergeCell ref="ITG844:ITG848"/>
    <mergeCell ref="ITH844:ITH848"/>
    <mergeCell ref="ITI844:ITI848"/>
    <mergeCell ref="ISX844:ISX848"/>
    <mergeCell ref="ISY844:ISY848"/>
    <mergeCell ref="ISZ844:ISZ848"/>
    <mergeCell ref="ITA844:ITA848"/>
    <mergeCell ref="ITB844:ITB848"/>
    <mergeCell ref="ITC844:ITC848"/>
    <mergeCell ref="ISR844:ISR848"/>
    <mergeCell ref="ISS844:ISS848"/>
    <mergeCell ref="IST844:IST848"/>
    <mergeCell ref="ISU844:ISU848"/>
    <mergeCell ref="ISV844:ISV848"/>
    <mergeCell ref="ISW844:ISW848"/>
    <mergeCell ref="ISL844:ISL848"/>
    <mergeCell ref="ISM844:ISM848"/>
    <mergeCell ref="ISN844:ISN848"/>
    <mergeCell ref="ISO844:ISO848"/>
    <mergeCell ref="ISP844:ISP848"/>
    <mergeCell ref="ISQ844:ISQ848"/>
    <mergeCell ref="ISF844:ISF848"/>
    <mergeCell ref="ISG844:ISG848"/>
    <mergeCell ref="ISH844:ISH848"/>
    <mergeCell ref="ISI844:ISI848"/>
    <mergeCell ref="ISJ844:ISJ848"/>
    <mergeCell ref="ISK844:ISK848"/>
    <mergeCell ref="IUT844:IUT848"/>
    <mergeCell ref="IUU844:IUU848"/>
    <mergeCell ref="IUV844:IUV848"/>
    <mergeCell ref="IUW844:IUW848"/>
    <mergeCell ref="IUX844:IUX848"/>
    <mergeCell ref="IUY844:IUY848"/>
    <mergeCell ref="IUN844:IUN848"/>
    <mergeCell ref="IUO844:IUO848"/>
    <mergeCell ref="IUP844:IUP848"/>
    <mergeCell ref="IUQ844:IUQ848"/>
    <mergeCell ref="IUR844:IUR848"/>
    <mergeCell ref="IUS844:IUS848"/>
    <mergeCell ref="IUH844:IUH848"/>
    <mergeCell ref="IUI844:IUI848"/>
    <mergeCell ref="IUJ844:IUJ848"/>
    <mergeCell ref="IUK844:IUK848"/>
    <mergeCell ref="IUL844:IUL848"/>
    <mergeCell ref="IUM844:IUM848"/>
    <mergeCell ref="IUB844:IUB848"/>
    <mergeCell ref="IUC844:IUC848"/>
    <mergeCell ref="IUD844:IUD848"/>
    <mergeCell ref="IUE844:IUE848"/>
    <mergeCell ref="IUF844:IUF848"/>
    <mergeCell ref="IUG844:IUG848"/>
    <mergeCell ref="ITV844:ITV848"/>
    <mergeCell ref="ITW844:ITW848"/>
    <mergeCell ref="ITX844:ITX848"/>
    <mergeCell ref="ITY844:ITY848"/>
    <mergeCell ref="ITZ844:ITZ848"/>
    <mergeCell ref="IUA844:IUA848"/>
    <mergeCell ref="ITP844:ITP848"/>
    <mergeCell ref="ITQ844:ITQ848"/>
    <mergeCell ref="ITR844:ITR848"/>
    <mergeCell ref="ITS844:ITS848"/>
    <mergeCell ref="ITT844:ITT848"/>
    <mergeCell ref="ITU844:ITU848"/>
    <mergeCell ref="IWD844:IWD848"/>
    <mergeCell ref="IWE844:IWE848"/>
    <mergeCell ref="IWF844:IWF848"/>
    <mergeCell ref="IWG844:IWG848"/>
    <mergeCell ref="IWH844:IWH848"/>
    <mergeCell ref="IWI844:IWI848"/>
    <mergeCell ref="IVX844:IVX848"/>
    <mergeCell ref="IVY844:IVY848"/>
    <mergeCell ref="IVZ844:IVZ848"/>
    <mergeCell ref="IWA844:IWA848"/>
    <mergeCell ref="IWB844:IWB848"/>
    <mergeCell ref="IWC844:IWC848"/>
    <mergeCell ref="IVR844:IVR848"/>
    <mergeCell ref="IVS844:IVS848"/>
    <mergeCell ref="IVT844:IVT848"/>
    <mergeCell ref="IVU844:IVU848"/>
    <mergeCell ref="IVV844:IVV848"/>
    <mergeCell ref="IVW844:IVW848"/>
    <mergeCell ref="IVL844:IVL848"/>
    <mergeCell ref="IVM844:IVM848"/>
    <mergeCell ref="IVN844:IVN848"/>
    <mergeCell ref="IVO844:IVO848"/>
    <mergeCell ref="IVP844:IVP848"/>
    <mergeCell ref="IVQ844:IVQ848"/>
    <mergeCell ref="IVF844:IVF848"/>
    <mergeCell ref="IVG844:IVG848"/>
    <mergeCell ref="IVH844:IVH848"/>
    <mergeCell ref="IVI844:IVI848"/>
    <mergeCell ref="IVJ844:IVJ848"/>
    <mergeCell ref="IVK844:IVK848"/>
    <mergeCell ref="IUZ844:IUZ848"/>
    <mergeCell ref="IVA844:IVA848"/>
    <mergeCell ref="IVB844:IVB848"/>
    <mergeCell ref="IVC844:IVC848"/>
    <mergeCell ref="IVD844:IVD848"/>
    <mergeCell ref="IVE844:IVE848"/>
    <mergeCell ref="IXN844:IXN848"/>
    <mergeCell ref="IXO844:IXO848"/>
    <mergeCell ref="IXP844:IXP848"/>
    <mergeCell ref="IXQ844:IXQ848"/>
    <mergeCell ref="IXR844:IXR848"/>
    <mergeCell ref="IXS844:IXS848"/>
    <mergeCell ref="IXH844:IXH848"/>
    <mergeCell ref="IXI844:IXI848"/>
    <mergeCell ref="IXJ844:IXJ848"/>
    <mergeCell ref="IXK844:IXK848"/>
    <mergeCell ref="IXL844:IXL848"/>
    <mergeCell ref="IXM844:IXM848"/>
    <mergeCell ref="IXB844:IXB848"/>
    <mergeCell ref="IXC844:IXC848"/>
    <mergeCell ref="IXD844:IXD848"/>
    <mergeCell ref="IXE844:IXE848"/>
    <mergeCell ref="IXF844:IXF848"/>
    <mergeCell ref="IXG844:IXG848"/>
    <mergeCell ref="IWV844:IWV848"/>
    <mergeCell ref="IWW844:IWW848"/>
    <mergeCell ref="IWX844:IWX848"/>
    <mergeCell ref="IWY844:IWY848"/>
    <mergeCell ref="IWZ844:IWZ848"/>
    <mergeCell ref="IXA844:IXA848"/>
    <mergeCell ref="IWP844:IWP848"/>
    <mergeCell ref="IWQ844:IWQ848"/>
    <mergeCell ref="IWR844:IWR848"/>
    <mergeCell ref="IWS844:IWS848"/>
    <mergeCell ref="IWT844:IWT848"/>
    <mergeCell ref="IWU844:IWU848"/>
    <mergeCell ref="IWJ844:IWJ848"/>
    <mergeCell ref="IWK844:IWK848"/>
    <mergeCell ref="IWL844:IWL848"/>
    <mergeCell ref="IWM844:IWM848"/>
    <mergeCell ref="IWN844:IWN848"/>
    <mergeCell ref="IWO844:IWO848"/>
    <mergeCell ref="IYX844:IYX848"/>
    <mergeCell ref="IYY844:IYY848"/>
    <mergeCell ref="IYZ844:IYZ848"/>
    <mergeCell ref="IZA844:IZA848"/>
    <mergeCell ref="IZB844:IZB848"/>
    <mergeCell ref="IZC844:IZC848"/>
    <mergeCell ref="IYR844:IYR848"/>
    <mergeCell ref="IYS844:IYS848"/>
    <mergeCell ref="IYT844:IYT848"/>
    <mergeCell ref="IYU844:IYU848"/>
    <mergeCell ref="IYV844:IYV848"/>
    <mergeCell ref="IYW844:IYW848"/>
    <mergeCell ref="IYL844:IYL848"/>
    <mergeCell ref="IYM844:IYM848"/>
    <mergeCell ref="IYN844:IYN848"/>
    <mergeCell ref="IYO844:IYO848"/>
    <mergeCell ref="IYP844:IYP848"/>
    <mergeCell ref="IYQ844:IYQ848"/>
    <mergeCell ref="IYF844:IYF848"/>
    <mergeCell ref="IYG844:IYG848"/>
    <mergeCell ref="IYH844:IYH848"/>
    <mergeCell ref="IYI844:IYI848"/>
    <mergeCell ref="IYJ844:IYJ848"/>
    <mergeCell ref="IYK844:IYK848"/>
    <mergeCell ref="IXZ844:IXZ848"/>
    <mergeCell ref="IYA844:IYA848"/>
    <mergeCell ref="IYB844:IYB848"/>
    <mergeCell ref="IYC844:IYC848"/>
    <mergeCell ref="IYD844:IYD848"/>
    <mergeCell ref="IYE844:IYE848"/>
    <mergeCell ref="IXT844:IXT848"/>
    <mergeCell ref="IXU844:IXU848"/>
    <mergeCell ref="IXV844:IXV848"/>
    <mergeCell ref="IXW844:IXW848"/>
    <mergeCell ref="IXX844:IXX848"/>
    <mergeCell ref="IXY844:IXY848"/>
    <mergeCell ref="JAH844:JAH848"/>
    <mergeCell ref="JAI844:JAI848"/>
    <mergeCell ref="JAJ844:JAJ848"/>
    <mergeCell ref="JAK844:JAK848"/>
    <mergeCell ref="JAL844:JAL848"/>
    <mergeCell ref="JAM844:JAM848"/>
    <mergeCell ref="JAB844:JAB848"/>
    <mergeCell ref="JAC844:JAC848"/>
    <mergeCell ref="JAD844:JAD848"/>
    <mergeCell ref="JAE844:JAE848"/>
    <mergeCell ref="JAF844:JAF848"/>
    <mergeCell ref="JAG844:JAG848"/>
    <mergeCell ref="IZV844:IZV848"/>
    <mergeCell ref="IZW844:IZW848"/>
    <mergeCell ref="IZX844:IZX848"/>
    <mergeCell ref="IZY844:IZY848"/>
    <mergeCell ref="IZZ844:IZZ848"/>
    <mergeCell ref="JAA844:JAA848"/>
    <mergeCell ref="IZP844:IZP848"/>
    <mergeCell ref="IZQ844:IZQ848"/>
    <mergeCell ref="IZR844:IZR848"/>
    <mergeCell ref="IZS844:IZS848"/>
    <mergeCell ref="IZT844:IZT848"/>
    <mergeCell ref="IZU844:IZU848"/>
    <mergeCell ref="IZJ844:IZJ848"/>
    <mergeCell ref="IZK844:IZK848"/>
    <mergeCell ref="IZL844:IZL848"/>
    <mergeCell ref="IZM844:IZM848"/>
    <mergeCell ref="IZN844:IZN848"/>
    <mergeCell ref="IZO844:IZO848"/>
    <mergeCell ref="IZD844:IZD848"/>
    <mergeCell ref="IZE844:IZE848"/>
    <mergeCell ref="IZF844:IZF848"/>
    <mergeCell ref="IZG844:IZG848"/>
    <mergeCell ref="IZH844:IZH848"/>
    <mergeCell ref="IZI844:IZI848"/>
    <mergeCell ref="JBR844:JBR848"/>
    <mergeCell ref="JBS844:JBS848"/>
    <mergeCell ref="JBT844:JBT848"/>
    <mergeCell ref="JBU844:JBU848"/>
    <mergeCell ref="JBV844:JBV848"/>
    <mergeCell ref="JBW844:JBW848"/>
    <mergeCell ref="JBL844:JBL848"/>
    <mergeCell ref="JBM844:JBM848"/>
    <mergeCell ref="JBN844:JBN848"/>
    <mergeCell ref="JBO844:JBO848"/>
    <mergeCell ref="JBP844:JBP848"/>
    <mergeCell ref="JBQ844:JBQ848"/>
    <mergeCell ref="JBF844:JBF848"/>
    <mergeCell ref="JBG844:JBG848"/>
    <mergeCell ref="JBH844:JBH848"/>
    <mergeCell ref="JBI844:JBI848"/>
    <mergeCell ref="JBJ844:JBJ848"/>
    <mergeCell ref="JBK844:JBK848"/>
    <mergeCell ref="JAZ844:JAZ848"/>
    <mergeCell ref="JBA844:JBA848"/>
    <mergeCell ref="JBB844:JBB848"/>
    <mergeCell ref="JBC844:JBC848"/>
    <mergeCell ref="JBD844:JBD848"/>
    <mergeCell ref="JBE844:JBE848"/>
    <mergeCell ref="JAT844:JAT848"/>
    <mergeCell ref="JAU844:JAU848"/>
    <mergeCell ref="JAV844:JAV848"/>
    <mergeCell ref="JAW844:JAW848"/>
    <mergeCell ref="JAX844:JAX848"/>
    <mergeCell ref="JAY844:JAY848"/>
    <mergeCell ref="JAN844:JAN848"/>
    <mergeCell ref="JAO844:JAO848"/>
    <mergeCell ref="JAP844:JAP848"/>
    <mergeCell ref="JAQ844:JAQ848"/>
    <mergeCell ref="JAR844:JAR848"/>
    <mergeCell ref="JAS844:JAS848"/>
    <mergeCell ref="JDB844:JDB848"/>
    <mergeCell ref="JDC844:JDC848"/>
    <mergeCell ref="JDD844:JDD848"/>
    <mergeCell ref="JDE844:JDE848"/>
    <mergeCell ref="JDF844:JDF848"/>
    <mergeCell ref="JDG844:JDG848"/>
    <mergeCell ref="JCV844:JCV848"/>
    <mergeCell ref="JCW844:JCW848"/>
    <mergeCell ref="JCX844:JCX848"/>
    <mergeCell ref="JCY844:JCY848"/>
    <mergeCell ref="JCZ844:JCZ848"/>
    <mergeCell ref="JDA844:JDA848"/>
    <mergeCell ref="JCP844:JCP848"/>
    <mergeCell ref="JCQ844:JCQ848"/>
    <mergeCell ref="JCR844:JCR848"/>
    <mergeCell ref="JCS844:JCS848"/>
    <mergeCell ref="JCT844:JCT848"/>
    <mergeCell ref="JCU844:JCU848"/>
    <mergeCell ref="JCJ844:JCJ848"/>
    <mergeCell ref="JCK844:JCK848"/>
    <mergeCell ref="JCL844:JCL848"/>
    <mergeCell ref="JCM844:JCM848"/>
    <mergeCell ref="JCN844:JCN848"/>
    <mergeCell ref="JCO844:JCO848"/>
    <mergeCell ref="JCD844:JCD848"/>
    <mergeCell ref="JCE844:JCE848"/>
    <mergeCell ref="JCF844:JCF848"/>
    <mergeCell ref="JCG844:JCG848"/>
    <mergeCell ref="JCH844:JCH848"/>
    <mergeCell ref="JCI844:JCI848"/>
    <mergeCell ref="JBX844:JBX848"/>
    <mergeCell ref="JBY844:JBY848"/>
    <mergeCell ref="JBZ844:JBZ848"/>
    <mergeCell ref="JCA844:JCA848"/>
    <mergeCell ref="JCB844:JCB848"/>
    <mergeCell ref="JCC844:JCC848"/>
    <mergeCell ref="JEL844:JEL848"/>
    <mergeCell ref="JEM844:JEM848"/>
    <mergeCell ref="JEN844:JEN848"/>
    <mergeCell ref="JEO844:JEO848"/>
    <mergeCell ref="JEP844:JEP848"/>
    <mergeCell ref="JEQ844:JEQ848"/>
    <mergeCell ref="JEF844:JEF848"/>
    <mergeCell ref="JEG844:JEG848"/>
    <mergeCell ref="JEH844:JEH848"/>
    <mergeCell ref="JEI844:JEI848"/>
    <mergeCell ref="JEJ844:JEJ848"/>
    <mergeCell ref="JEK844:JEK848"/>
    <mergeCell ref="JDZ844:JDZ848"/>
    <mergeCell ref="JEA844:JEA848"/>
    <mergeCell ref="JEB844:JEB848"/>
    <mergeCell ref="JEC844:JEC848"/>
    <mergeCell ref="JED844:JED848"/>
    <mergeCell ref="JEE844:JEE848"/>
    <mergeCell ref="JDT844:JDT848"/>
    <mergeCell ref="JDU844:JDU848"/>
    <mergeCell ref="JDV844:JDV848"/>
    <mergeCell ref="JDW844:JDW848"/>
    <mergeCell ref="JDX844:JDX848"/>
    <mergeCell ref="JDY844:JDY848"/>
    <mergeCell ref="JDN844:JDN848"/>
    <mergeCell ref="JDO844:JDO848"/>
    <mergeCell ref="JDP844:JDP848"/>
    <mergeCell ref="JDQ844:JDQ848"/>
    <mergeCell ref="JDR844:JDR848"/>
    <mergeCell ref="JDS844:JDS848"/>
    <mergeCell ref="JDH844:JDH848"/>
    <mergeCell ref="JDI844:JDI848"/>
    <mergeCell ref="JDJ844:JDJ848"/>
    <mergeCell ref="JDK844:JDK848"/>
    <mergeCell ref="JDL844:JDL848"/>
    <mergeCell ref="JDM844:JDM848"/>
    <mergeCell ref="JFV844:JFV848"/>
    <mergeCell ref="JFW844:JFW848"/>
    <mergeCell ref="JFX844:JFX848"/>
    <mergeCell ref="JFY844:JFY848"/>
    <mergeCell ref="JFZ844:JFZ848"/>
    <mergeCell ref="JGA844:JGA848"/>
    <mergeCell ref="JFP844:JFP848"/>
    <mergeCell ref="JFQ844:JFQ848"/>
    <mergeCell ref="JFR844:JFR848"/>
    <mergeCell ref="JFS844:JFS848"/>
    <mergeCell ref="JFT844:JFT848"/>
    <mergeCell ref="JFU844:JFU848"/>
    <mergeCell ref="JFJ844:JFJ848"/>
    <mergeCell ref="JFK844:JFK848"/>
    <mergeCell ref="JFL844:JFL848"/>
    <mergeCell ref="JFM844:JFM848"/>
    <mergeCell ref="JFN844:JFN848"/>
    <mergeCell ref="JFO844:JFO848"/>
    <mergeCell ref="JFD844:JFD848"/>
    <mergeCell ref="JFE844:JFE848"/>
    <mergeCell ref="JFF844:JFF848"/>
    <mergeCell ref="JFG844:JFG848"/>
    <mergeCell ref="JFH844:JFH848"/>
    <mergeCell ref="JFI844:JFI848"/>
    <mergeCell ref="JEX844:JEX848"/>
    <mergeCell ref="JEY844:JEY848"/>
    <mergeCell ref="JEZ844:JEZ848"/>
    <mergeCell ref="JFA844:JFA848"/>
    <mergeCell ref="JFB844:JFB848"/>
    <mergeCell ref="JFC844:JFC848"/>
    <mergeCell ref="JER844:JER848"/>
    <mergeCell ref="JES844:JES848"/>
    <mergeCell ref="JET844:JET848"/>
    <mergeCell ref="JEU844:JEU848"/>
    <mergeCell ref="JEV844:JEV848"/>
    <mergeCell ref="JEW844:JEW848"/>
    <mergeCell ref="JHF844:JHF848"/>
    <mergeCell ref="JHG844:JHG848"/>
    <mergeCell ref="JHH844:JHH848"/>
    <mergeCell ref="JHI844:JHI848"/>
    <mergeCell ref="JHJ844:JHJ848"/>
    <mergeCell ref="JHK844:JHK848"/>
    <mergeCell ref="JGZ844:JGZ848"/>
    <mergeCell ref="JHA844:JHA848"/>
    <mergeCell ref="JHB844:JHB848"/>
    <mergeCell ref="JHC844:JHC848"/>
    <mergeCell ref="JHD844:JHD848"/>
    <mergeCell ref="JHE844:JHE848"/>
    <mergeCell ref="JGT844:JGT848"/>
    <mergeCell ref="JGU844:JGU848"/>
    <mergeCell ref="JGV844:JGV848"/>
    <mergeCell ref="JGW844:JGW848"/>
    <mergeCell ref="JGX844:JGX848"/>
    <mergeCell ref="JGY844:JGY848"/>
    <mergeCell ref="JGN844:JGN848"/>
    <mergeCell ref="JGO844:JGO848"/>
    <mergeCell ref="JGP844:JGP848"/>
    <mergeCell ref="JGQ844:JGQ848"/>
    <mergeCell ref="JGR844:JGR848"/>
    <mergeCell ref="JGS844:JGS848"/>
    <mergeCell ref="JGH844:JGH848"/>
    <mergeCell ref="JGI844:JGI848"/>
    <mergeCell ref="JGJ844:JGJ848"/>
    <mergeCell ref="JGK844:JGK848"/>
    <mergeCell ref="JGL844:JGL848"/>
    <mergeCell ref="JGM844:JGM848"/>
    <mergeCell ref="JGB844:JGB848"/>
    <mergeCell ref="JGC844:JGC848"/>
    <mergeCell ref="JGD844:JGD848"/>
    <mergeCell ref="JGE844:JGE848"/>
    <mergeCell ref="JGF844:JGF848"/>
    <mergeCell ref="JGG844:JGG848"/>
    <mergeCell ref="JIP844:JIP848"/>
    <mergeCell ref="JIQ844:JIQ848"/>
    <mergeCell ref="JIR844:JIR848"/>
    <mergeCell ref="JIS844:JIS848"/>
    <mergeCell ref="JIT844:JIT848"/>
    <mergeCell ref="JIU844:JIU848"/>
    <mergeCell ref="JIJ844:JIJ848"/>
    <mergeCell ref="JIK844:JIK848"/>
    <mergeCell ref="JIL844:JIL848"/>
    <mergeCell ref="JIM844:JIM848"/>
    <mergeCell ref="JIN844:JIN848"/>
    <mergeCell ref="JIO844:JIO848"/>
    <mergeCell ref="JID844:JID848"/>
    <mergeCell ref="JIE844:JIE848"/>
    <mergeCell ref="JIF844:JIF848"/>
    <mergeCell ref="JIG844:JIG848"/>
    <mergeCell ref="JIH844:JIH848"/>
    <mergeCell ref="JII844:JII848"/>
    <mergeCell ref="JHX844:JHX848"/>
    <mergeCell ref="JHY844:JHY848"/>
    <mergeCell ref="JHZ844:JHZ848"/>
    <mergeCell ref="JIA844:JIA848"/>
    <mergeCell ref="JIB844:JIB848"/>
    <mergeCell ref="JIC844:JIC848"/>
    <mergeCell ref="JHR844:JHR848"/>
    <mergeCell ref="JHS844:JHS848"/>
    <mergeCell ref="JHT844:JHT848"/>
    <mergeCell ref="JHU844:JHU848"/>
    <mergeCell ref="JHV844:JHV848"/>
    <mergeCell ref="JHW844:JHW848"/>
    <mergeCell ref="JHL844:JHL848"/>
    <mergeCell ref="JHM844:JHM848"/>
    <mergeCell ref="JHN844:JHN848"/>
    <mergeCell ref="JHO844:JHO848"/>
    <mergeCell ref="JHP844:JHP848"/>
    <mergeCell ref="JHQ844:JHQ848"/>
    <mergeCell ref="JJZ844:JJZ848"/>
    <mergeCell ref="JKA844:JKA848"/>
    <mergeCell ref="JKB844:JKB848"/>
    <mergeCell ref="JKC844:JKC848"/>
    <mergeCell ref="JKD844:JKD848"/>
    <mergeCell ref="JKE844:JKE848"/>
    <mergeCell ref="JJT844:JJT848"/>
    <mergeCell ref="JJU844:JJU848"/>
    <mergeCell ref="JJV844:JJV848"/>
    <mergeCell ref="JJW844:JJW848"/>
    <mergeCell ref="JJX844:JJX848"/>
    <mergeCell ref="JJY844:JJY848"/>
    <mergeCell ref="JJN844:JJN848"/>
    <mergeCell ref="JJO844:JJO848"/>
    <mergeCell ref="JJP844:JJP848"/>
    <mergeCell ref="JJQ844:JJQ848"/>
    <mergeCell ref="JJR844:JJR848"/>
    <mergeCell ref="JJS844:JJS848"/>
    <mergeCell ref="JJH844:JJH848"/>
    <mergeCell ref="JJI844:JJI848"/>
    <mergeCell ref="JJJ844:JJJ848"/>
    <mergeCell ref="JJK844:JJK848"/>
    <mergeCell ref="JJL844:JJL848"/>
    <mergeCell ref="JJM844:JJM848"/>
    <mergeCell ref="JJB844:JJB848"/>
    <mergeCell ref="JJC844:JJC848"/>
    <mergeCell ref="JJD844:JJD848"/>
    <mergeCell ref="JJE844:JJE848"/>
    <mergeCell ref="JJF844:JJF848"/>
    <mergeCell ref="JJG844:JJG848"/>
    <mergeCell ref="JIV844:JIV848"/>
    <mergeCell ref="JIW844:JIW848"/>
    <mergeCell ref="JIX844:JIX848"/>
    <mergeCell ref="JIY844:JIY848"/>
    <mergeCell ref="JIZ844:JIZ848"/>
    <mergeCell ref="JJA844:JJA848"/>
    <mergeCell ref="JLJ844:JLJ848"/>
    <mergeCell ref="JLK844:JLK848"/>
    <mergeCell ref="JLL844:JLL848"/>
    <mergeCell ref="JLM844:JLM848"/>
    <mergeCell ref="JLN844:JLN848"/>
    <mergeCell ref="JLO844:JLO848"/>
    <mergeCell ref="JLD844:JLD848"/>
    <mergeCell ref="JLE844:JLE848"/>
    <mergeCell ref="JLF844:JLF848"/>
    <mergeCell ref="JLG844:JLG848"/>
    <mergeCell ref="JLH844:JLH848"/>
    <mergeCell ref="JLI844:JLI848"/>
    <mergeCell ref="JKX844:JKX848"/>
    <mergeCell ref="JKY844:JKY848"/>
    <mergeCell ref="JKZ844:JKZ848"/>
    <mergeCell ref="JLA844:JLA848"/>
    <mergeCell ref="JLB844:JLB848"/>
    <mergeCell ref="JLC844:JLC848"/>
    <mergeCell ref="JKR844:JKR848"/>
    <mergeCell ref="JKS844:JKS848"/>
    <mergeCell ref="JKT844:JKT848"/>
    <mergeCell ref="JKU844:JKU848"/>
    <mergeCell ref="JKV844:JKV848"/>
    <mergeCell ref="JKW844:JKW848"/>
    <mergeCell ref="JKL844:JKL848"/>
    <mergeCell ref="JKM844:JKM848"/>
    <mergeCell ref="JKN844:JKN848"/>
    <mergeCell ref="JKO844:JKO848"/>
    <mergeCell ref="JKP844:JKP848"/>
    <mergeCell ref="JKQ844:JKQ848"/>
    <mergeCell ref="JKF844:JKF848"/>
    <mergeCell ref="JKG844:JKG848"/>
    <mergeCell ref="JKH844:JKH848"/>
    <mergeCell ref="JKI844:JKI848"/>
    <mergeCell ref="JKJ844:JKJ848"/>
    <mergeCell ref="JKK844:JKK848"/>
    <mergeCell ref="JMT844:JMT848"/>
    <mergeCell ref="JMU844:JMU848"/>
    <mergeCell ref="JMV844:JMV848"/>
    <mergeCell ref="JMW844:JMW848"/>
    <mergeCell ref="JMX844:JMX848"/>
    <mergeCell ref="JMY844:JMY848"/>
    <mergeCell ref="JMN844:JMN848"/>
    <mergeCell ref="JMO844:JMO848"/>
    <mergeCell ref="JMP844:JMP848"/>
    <mergeCell ref="JMQ844:JMQ848"/>
    <mergeCell ref="JMR844:JMR848"/>
    <mergeCell ref="JMS844:JMS848"/>
    <mergeCell ref="JMH844:JMH848"/>
    <mergeCell ref="JMI844:JMI848"/>
    <mergeCell ref="JMJ844:JMJ848"/>
    <mergeCell ref="JMK844:JMK848"/>
    <mergeCell ref="JML844:JML848"/>
    <mergeCell ref="JMM844:JMM848"/>
    <mergeCell ref="JMB844:JMB848"/>
    <mergeCell ref="JMC844:JMC848"/>
    <mergeCell ref="JMD844:JMD848"/>
    <mergeCell ref="JME844:JME848"/>
    <mergeCell ref="JMF844:JMF848"/>
    <mergeCell ref="JMG844:JMG848"/>
    <mergeCell ref="JLV844:JLV848"/>
    <mergeCell ref="JLW844:JLW848"/>
    <mergeCell ref="JLX844:JLX848"/>
    <mergeCell ref="JLY844:JLY848"/>
    <mergeCell ref="JLZ844:JLZ848"/>
    <mergeCell ref="JMA844:JMA848"/>
    <mergeCell ref="JLP844:JLP848"/>
    <mergeCell ref="JLQ844:JLQ848"/>
    <mergeCell ref="JLR844:JLR848"/>
    <mergeCell ref="JLS844:JLS848"/>
    <mergeCell ref="JLT844:JLT848"/>
    <mergeCell ref="JLU844:JLU848"/>
    <mergeCell ref="JOD844:JOD848"/>
    <mergeCell ref="JOE844:JOE848"/>
    <mergeCell ref="JOF844:JOF848"/>
    <mergeCell ref="JOG844:JOG848"/>
    <mergeCell ref="JOH844:JOH848"/>
    <mergeCell ref="JOI844:JOI848"/>
    <mergeCell ref="JNX844:JNX848"/>
    <mergeCell ref="JNY844:JNY848"/>
    <mergeCell ref="JNZ844:JNZ848"/>
    <mergeCell ref="JOA844:JOA848"/>
    <mergeCell ref="JOB844:JOB848"/>
    <mergeCell ref="JOC844:JOC848"/>
    <mergeCell ref="JNR844:JNR848"/>
    <mergeCell ref="JNS844:JNS848"/>
    <mergeCell ref="JNT844:JNT848"/>
    <mergeCell ref="JNU844:JNU848"/>
    <mergeCell ref="JNV844:JNV848"/>
    <mergeCell ref="JNW844:JNW848"/>
    <mergeCell ref="JNL844:JNL848"/>
    <mergeCell ref="JNM844:JNM848"/>
    <mergeCell ref="JNN844:JNN848"/>
    <mergeCell ref="JNO844:JNO848"/>
    <mergeCell ref="JNP844:JNP848"/>
    <mergeCell ref="JNQ844:JNQ848"/>
    <mergeCell ref="JNF844:JNF848"/>
    <mergeCell ref="JNG844:JNG848"/>
    <mergeCell ref="JNH844:JNH848"/>
    <mergeCell ref="JNI844:JNI848"/>
    <mergeCell ref="JNJ844:JNJ848"/>
    <mergeCell ref="JNK844:JNK848"/>
    <mergeCell ref="JMZ844:JMZ848"/>
    <mergeCell ref="JNA844:JNA848"/>
    <mergeCell ref="JNB844:JNB848"/>
    <mergeCell ref="JNC844:JNC848"/>
    <mergeCell ref="JND844:JND848"/>
    <mergeCell ref="JNE844:JNE848"/>
    <mergeCell ref="JPN844:JPN848"/>
    <mergeCell ref="JPO844:JPO848"/>
    <mergeCell ref="JPP844:JPP848"/>
    <mergeCell ref="JPQ844:JPQ848"/>
    <mergeCell ref="JPR844:JPR848"/>
    <mergeCell ref="JPS844:JPS848"/>
    <mergeCell ref="JPH844:JPH848"/>
    <mergeCell ref="JPI844:JPI848"/>
    <mergeCell ref="JPJ844:JPJ848"/>
    <mergeCell ref="JPK844:JPK848"/>
    <mergeCell ref="JPL844:JPL848"/>
    <mergeCell ref="JPM844:JPM848"/>
    <mergeCell ref="JPB844:JPB848"/>
    <mergeCell ref="JPC844:JPC848"/>
    <mergeCell ref="JPD844:JPD848"/>
    <mergeCell ref="JPE844:JPE848"/>
    <mergeCell ref="JPF844:JPF848"/>
    <mergeCell ref="JPG844:JPG848"/>
    <mergeCell ref="JOV844:JOV848"/>
    <mergeCell ref="JOW844:JOW848"/>
    <mergeCell ref="JOX844:JOX848"/>
    <mergeCell ref="JOY844:JOY848"/>
    <mergeCell ref="JOZ844:JOZ848"/>
    <mergeCell ref="JPA844:JPA848"/>
    <mergeCell ref="JOP844:JOP848"/>
    <mergeCell ref="JOQ844:JOQ848"/>
    <mergeCell ref="JOR844:JOR848"/>
    <mergeCell ref="JOS844:JOS848"/>
    <mergeCell ref="JOT844:JOT848"/>
    <mergeCell ref="JOU844:JOU848"/>
    <mergeCell ref="JOJ844:JOJ848"/>
    <mergeCell ref="JOK844:JOK848"/>
    <mergeCell ref="JOL844:JOL848"/>
    <mergeCell ref="JOM844:JOM848"/>
    <mergeCell ref="JON844:JON848"/>
    <mergeCell ref="JOO844:JOO848"/>
    <mergeCell ref="JQX844:JQX848"/>
    <mergeCell ref="JQY844:JQY848"/>
    <mergeCell ref="JQZ844:JQZ848"/>
    <mergeCell ref="JRA844:JRA848"/>
    <mergeCell ref="JRB844:JRB848"/>
    <mergeCell ref="JRC844:JRC848"/>
    <mergeCell ref="JQR844:JQR848"/>
    <mergeCell ref="JQS844:JQS848"/>
    <mergeCell ref="JQT844:JQT848"/>
    <mergeCell ref="JQU844:JQU848"/>
    <mergeCell ref="JQV844:JQV848"/>
    <mergeCell ref="JQW844:JQW848"/>
    <mergeCell ref="JQL844:JQL848"/>
    <mergeCell ref="JQM844:JQM848"/>
    <mergeCell ref="JQN844:JQN848"/>
    <mergeCell ref="JQO844:JQO848"/>
    <mergeCell ref="JQP844:JQP848"/>
    <mergeCell ref="JQQ844:JQQ848"/>
    <mergeCell ref="JQF844:JQF848"/>
    <mergeCell ref="JQG844:JQG848"/>
    <mergeCell ref="JQH844:JQH848"/>
    <mergeCell ref="JQI844:JQI848"/>
    <mergeCell ref="JQJ844:JQJ848"/>
    <mergeCell ref="JQK844:JQK848"/>
    <mergeCell ref="JPZ844:JPZ848"/>
    <mergeCell ref="JQA844:JQA848"/>
    <mergeCell ref="JQB844:JQB848"/>
    <mergeCell ref="JQC844:JQC848"/>
    <mergeCell ref="JQD844:JQD848"/>
    <mergeCell ref="JQE844:JQE848"/>
    <mergeCell ref="JPT844:JPT848"/>
    <mergeCell ref="JPU844:JPU848"/>
    <mergeCell ref="JPV844:JPV848"/>
    <mergeCell ref="JPW844:JPW848"/>
    <mergeCell ref="JPX844:JPX848"/>
    <mergeCell ref="JPY844:JPY848"/>
    <mergeCell ref="JSH844:JSH848"/>
    <mergeCell ref="JSI844:JSI848"/>
    <mergeCell ref="JSJ844:JSJ848"/>
    <mergeCell ref="JSK844:JSK848"/>
    <mergeCell ref="JSL844:JSL848"/>
    <mergeCell ref="JSM844:JSM848"/>
    <mergeCell ref="JSB844:JSB848"/>
    <mergeCell ref="JSC844:JSC848"/>
    <mergeCell ref="JSD844:JSD848"/>
    <mergeCell ref="JSE844:JSE848"/>
    <mergeCell ref="JSF844:JSF848"/>
    <mergeCell ref="JSG844:JSG848"/>
    <mergeCell ref="JRV844:JRV848"/>
    <mergeCell ref="JRW844:JRW848"/>
    <mergeCell ref="JRX844:JRX848"/>
    <mergeCell ref="JRY844:JRY848"/>
    <mergeCell ref="JRZ844:JRZ848"/>
    <mergeCell ref="JSA844:JSA848"/>
    <mergeCell ref="JRP844:JRP848"/>
    <mergeCell ref="JRQ844:JRQ848"/>
    <mergeCell ref="JRR844:JRR848"/>
    <mergeCell ref="JRS844:JRS848"/>
    <mergeCell ref="JRT844:JRT848"/>
    <mergeCell ref="JRU844:JRU848"/>
    <mergeCell ref="JRJ844:JRJ848"/>
    <mergeCell ref="JRK844:JRK848"/>
    <mergeCell ref="JRL844:JRL848"/>
    <mergeCell ref="JRM844:JRM848"/>
    <mergeCell ref="JRN844:JRN848"/>
    <mergeCell ref="JRO844:JRO848"/>
    <mergeCell ref="JRD844:JRD848"/>
    <mergeCell ref="JRE844:JRE848"/>
    <mergeCell ref="JRF844:JRF848"/>
    <mergeCell ref="JRG844:JRG848"/>
    <mergeCell ref="JRH844:JRH848"/>
    <mergeCell ref="JRI844:JRI848"/>
    <mergeCell ref="JTR844:JTR848"/>
    <mergeCell ref="JTS844:JTS848"/>
    <mergeCell ref="JTT844:JTT848"/>
    <mergeCell ref="JTU844:JTU848"/>
    <mergeCell ref="JTV844:JTV848"/>
    <mergeCell ref="JTW844:JTW848"/>
    <mergeCell ref="JTL844:JTL848"/>
    <mergeCell ref="JTM844:JTM848"/>
    <mergeCell ref="JTN844:JTN848"/>
    <mergeCell ref="JTO844:JTO848"/>
    <mergeCell ref="JTP844:JTP848"/>
    <mergeCell ref="JTQ844:JTQ848"/>
    <mergeCell ref="JTF844:JTF848"/>
    <mergeCell ref="JTG844:JTG848"/>
    <mergeCell ref="JTH844:JTH848"/>
    <mergeCell ref="JTI844:JTI848"/>
    <mergeCell ref="JTJ844:JTJ848"/>
    <mergeCell ref="JTK844:JTK848"/>
    <mergeCell ref="JSZ844:JSZ848"/>
    <mergeCell ref="JTA844:JTA848"/>
    <mergeCell ref="JTB844:JTB848"/>
    <mergeCell ref="JTC844:JTC848"/>
    <mergeCell ref="JTD844:JTD848"/>
    <mergeCell ref="JTE844:JTE848"/>
    <mergeCell ref="JST844:JST848"/>
    <mergeCell ref="JSU844:JSU848"/>
    <mergeCell ref="JSV844:JSV848"/>
    <mergeCell ref="JSW844:JSW848"/>
    <mergeCell ref="JSX844:JSX848"/>
    <mergeCell ref="JSY844:JSY848"/>
    <mergeCell ref="JSN844:JSN848"/>
    <mergeCell ref="JSO844:JSO848"/>
    <mergeCell ref="JSP844:JSP848"/>
    <mergeCell ref="JSQ844:JSQ848"/>
    <mergeCell ref="JSR844:JSR848"/>
    <mergeCell ref="JSS844:JSS848"/>
    <mergeCell ref="JVB844:JVB848"/>
    <mergeCell ref="JVC844:JVC848"/>
    <mergeCell ref="JVD844:JVD848"/>
    <mergeCell ref="JVE844:JVE848"/>
    <mergeCell ref="JVF844:JVF848"/>
    <mergeCell ref="JVG844:JVG848"/>
    <mergeCell ref="JUV844:JUV848"/>
    <mergeCell ref="JUW844:JUW848"/>
    <mergeCell ref="JUX844:JUX848"/>
    <mergeCell ref="JUY844:JUY848"/>
    <mergeCell ref="JUZ844:JUZ848"/>
    <mergeCell ref="JVA844:JVA848"/>
    <mergeCell ref="JUP844:JUP848"/>
    <mergeCell ref="JUQ844:JUQ848"/>
    <mergeCell ref="JUR844:JUR848"/>
    <mergeCell ref="JUS844:JUS848"/>
    <mergeCell ref="JUT844:JUT848"/>
    <mergeCell ref="JUU844:JUU848"/>
    <mergeCell ref="JUJ844:JUJ848"/>
    <mergeCell ref="JUK844:JUK848"/>
    <mergeCell ref="JUL844:JUL848"/>
    <mergeCell ref="JUM844:JUM848"/>
    <mergeCell ref="JUN844:JUN848"/>
    <mergeCell ref="JUO844:JUO848"/>
    <mergeCell ref="JUD844:JUD848"/>
    <mergeCell ref="JUE844:JUE848"/>
    <mergeCell ref="JUF844:JUF848"/>
    <mergeCell ref="JUG844:JUG848"/>
    <mergeCell ref="JUH844:JUH848"/>
    <mergeCell ref="JUI844:JUI848"/>
    <mergeCell ref="JTX844:JTX848"/>
    <mergeCell ref="JTY844:JTY848"/>
    <mergeCell ref="JTZ844:JTZ848"/>
    <mergeCell ref="JUA844:JUA848"/>
    <mergeCell ref="JUB844:JUB848"/>
    <mergeCell ref="JUC844:JUC848"/>
    <mergeCell ref="JWL844:JWL848"/>
    <mergeCell ref="JWM844:JWM848"/>
    <mergeCell ref="JWN844:JWN848"/>
    <mergeCell ref="JWO844:JWO848"/>
    <mergeCell ref="JWP844:JWP848"/>
    <mergeCell ref="JWQ844:JWQ848"/>
    <mergeCell ref="JWF844:JWF848"/>
    <mergeCell ref="JWG844:JWG848"/>
    <mergeCell ref="JWH844:JWH848"/>
    <mergeCell ref="JWI844:JWI848"/>
    <mergeCell ref="JWJ844:JWJ848"/>
    <mergeCell ref="JWK844:JWK848"/>
    <mergeCell ref="JVZ844:JVZ848"/>
    <mergeCell ref="JWA844:JWA848"/>
    <mergeCell ref="JWB844:JWB848"/>
    <mergeCell ref="JWC844:JWC848"/>
    <mergeCell ref="JWD844:JWD848"/>
    <mergeCell ref="JWE844:JWE848"/>
    <mergeCell ref="JVT844:JVT848"/>
    <mergeCell ref="JVU844:JVU848"/>
    <mergeCell ref="JVV844:JVV848"/>
    <mergeCell ref="JVW844:JVW848"/>
    <mergeCell ref="JVX844:JVX848"/>
    <mergeCell ref="JVY844:JVY848"/>
    <mergeCell ref="JVN844:JVN848"/>
    <mergeCell ref="JVO844:JVO848"/>
    <mergeCell ref="JVP844:JVP848"/>
    <mergeCell ref="JVQ844:JVQ848"/>
    <mergeCell ref="JVR844:JVR848"/>
    <mergeCell ref="JVS844:JVS848"/>
    <mergeCell ref="JVH844:JVH848"/>
    <mergeCell ref="JVI844:JVI848"/>
    <mergeCell ref="JVJ844:JVJ848"/>
    <mergeCell ref="JVK844:JVK848"/>
    <mergeCell ref="JVL844:JVL848"/>
    <mergeCell ref="JVM844:JVM848"/>
    <mergeCell ref="JXV844:JXV848"/>
    <mergeCell ref="JXW844:JXW848"/>
    <mergeCell ref="JXX844:JXX848"/>
    <mergeCell ref="JXY844:JXY848"/>
    <mergeCell ref="JXZ844:JXZ848"/>
    <mergeCell ref="JYA844:JYA848"/>
    <mergeCell ref="JXP844:JXP848"/>
    <mergeCell ref="JXQ844:JXQ848"/>
    <mergeCell ref="JXR844:JXR848"/>
    <mergeCell ref="JXS844:JXS848"/>
    <mergeCell ref="JXT844:JXT848"/>
    <mergeCell ref="JXU844:JXU848"/>
    <mergeCell ref="JXJ844:JXJ848"/>
    <mergeCell ref="JXK844:JXK848"/>
    <mergeCell ref="JXL844:JXL848"/>
    <mergeCell ref="JXM844:JXM848"/>
    <mergeCell ref="JXN844:JXN848"/>
    <mergeCell ref="JXO844:JXO848"/>
    <mergeCell ref="JXD844:JXD848"/>
    <mergeCell ref="JXE844:JXE848"/>
    <mergeCell ref="JXF844:JXF848"/>
    <mergeCell ref="JXG844:JXG848"/>
    <mergeCell ref="JXH844:JXH848"/>
    <mergeCell ref="JXI844:JXI848"/>
    <mergeCell ref="JWX844:JWX848"/>
    <mergeCell ref="JWY844:JWY848"/>
    <mergeCell ref="JWZ844:JWZ848"/>
    <mergeCell ref="JXA844:JXA848"/>
    <mergeCell ref="JXB844:JXB848"/>
    <mergeCell ref="JXC844:JXC848"/>
    <mergeCell ref="JWR844:JWR848"/>
    <mergeCell ref="JWS844:JWS848"/>
    <mergeCell ref="JWT844:JWT848"/>
    <mergeCell ref="JWU844:JWU848"/>
    <mergeCell ref="JWV844:JWV848"/>
    <mergeCell ref="JWW844:JWW848"/>
    <mergeCell ref="JZF844:JZF848"/>
    <mergeCell ref="JZG844:JZG848"/>
    <mergeCell ref="JZH844:JZH848"/>
    <mergeCell ref="JZI844:JZI848"/>
    <mergeCell ref="JZJ844:JZJ848"/>
    <mergeCell ref="JZK844:JZK848"/>
    <mergeCell ref="JYZ844:JYZ848"/>
    <mergeCell ref="JZA844:JZA848"/>
    <mergeCell ref="JZB844:JZB848"/>
    <mergeCell ref="JZC844:JZC848"/>
    <mergeCell ref="JZD844:JZD848"/>
    <mergeCell ref="JZE844:JZE848"/>
    <mergeCell ref="JYT844:JYT848"/>
    <mergeCell ref="JYU844:JYU848"/>
    <mergeCell ref="JYV844:JYV848"/>
    <mergeCell ref="JYW844:JYW848"/>
    <mergeCell ref="JYX844:JYX848"/>
    <mergeCell ref="JYY844:JYY848"/>
    <mergeCell ref="JYN844:JYN848"/>
    <mergeCell ref="JYO844:JYO848"/>
    <mergeCell ref="JYP844:JYP848"/>
    <mergeCell ref="JYQ844:JYQ848"/>
    <mergeCell ref="JYR844:JYR848"/>
    <mergeCell ref="JYS844:JYS848"/>
    <mergeCell ref="JYH844:JYH848"/>
    <mergeCell ref="JYI844:JYI848"/>
    <mergeCell ref="JYJ844:JYJ848"/>
    <mergeCell ref="JYK844:JYK848"/>
    <mergeCell ref="JYL844:JYL848"/>
    <mergeCell ref="JYM844:JYM848"/>
    <mergeCell ref="JYB844:JYB848"/>
    <mergeCell ref="JYC844:JYC848"/>
    <mergeCell ref="JYD844:JYD848"/>
    <mergeCell ref="JYE844:JYE848"/>
    <mergeCell ref="JYF844:JYF848"/>
    <mergeCell ref="JYG844:JYG848"/>
    <mergeCell ref="KAP844:KAP848"/>
    <mergeCell ref="KAQ844:KAQ848"/>
    <mergeCell ref="KAR844:KAR848"/>
    <mergeCell ref="KAS844:KAS848"/>
    <mergeCell ref="KAT844:KAT848"/>
    <mergeCell ref="KAU844:KAU848"/>
    <mergeCell ref="KAJ844:KAJ848"/>
    <mergeCell ref="KAK844:KAK848"/>
    <mergeCell ref="KAL844:KAL848"/>
    <mergeCell ref="KAM844:KAM848"/>
    <mergeCell ref="KAN844:KAN848"/>
    <mergeCell ref="KAO844:KAO848"/>
    <mergeCell ref="KAD844:KAD848"/>
    <mergeCell ref="KAE844:KAE848"/>
    <mergeCell ref="KAF844:KAF848"/>
    <mergeCell ref="KAG844:KAG848"/>
    <mergeCell ref="KAH844:KAH848"/>
    <mergeCell ref="KAI844:KAI848"/>
    <mergeCell ref="JZX844:JZX848"/>
    <mergeCell ref="JZY844:JZY848"/>
    <mergeCell ref="JZZ844:JZZ848"/>
    <mergeCell ref="KAA844:KAA848"/>
    <mergeCell ref="KAB844:KAB848"/>
    <mergeCell ref="KAC844:KAC848"/>
    <mergeCell ref="JZR844:JZR848"/>
    <mergeCell ref="JZS844:JZS848"/>
    <mergeCell ref="JZT844:JZT848"/>
    <mergeCell ref="JZU844:JZU848"/>
    <mergeCell ref="JZV844:JZV848"/>
    <mergeCell ref="JZW844:JZW848"/>
    <mergeCell ref="JZL844:JZL848"/>
    <mergeCell ref="JZM844:JZM848"/>
    <mergeCell ref="JZN844:JZN848"/>
    <mergeCell ref="JZO844:JZO848"/>
    <mergeCell ref="JZP844:JZP848"/>
    <mergeCell ref="JZQ844:JZQ848"/>
    <mergeCell ref="KBZ844:KBZ848"/>
    <mergeCell ref="KCA844:KCA848"/>
    <mergeCell ref="KCB844:KCB848"/>
    <mergeCell ref="KCC844:KCC848"/>
    <mergeCell ref="KCD844:KCD848"/>
    <mergeCell ref="KCE844:KCE848"/>
    <mergeCell ref="KBT844:KBT848"/>
    <mergeCell ref="KBU844:KBU848"/>
    <mergeCell ref="KBV844:KBV848"/>
    <mergeCell ref="KBW844:KBW848"/>
    <mergeCell ref="KBX844:KBX848"/>
    <mergeCell ref="KBY844:KBY848"/>
    <mergeCell ref="KBN844:KBN848"/>
    <mergeCell ref="KBO844:KBO848"/>
    <mergeCell ref="KBP844:KBP848"/>
    <mergeCell ref="KBQ844:KBQ848"/>
    <mergeCell ref="KBR844:KBR848"/>
    <mergeCell ref="KBS844:KBS848"/>
    <mergeCell ref="KBH844:KBH848"/>
    <mergeCell ref="KBI844:KBI848"/>
    <mergeCell ref="KBJ844:KBJ848"/>
    <mergeCell ref="KBK844:KBK848"/>
    <mergeCell ref="KBL844:KBL848"/>
    <mergeCell ref="KBM844:KBM848"/>
    <mergeCell ref="KBB844:KBB848"/>
    <mergeCell ref="KBC844:KBC848"/>
    <mergeCell ref="KBD844:KBD848"/>
    <mergeCell ref="KBE844:KBE848"/>
    <mergeCell ref="KBF844:KBF848"/>
    <mergeCell ref="KBG844:KBG848"/>
    <mergeCell ref="KAV844:KAV848"/>
    <mergeCell ref="KAW844:KAW848"/>
    <mergeCell ref="KAX844:KAX848"/>
    <mergeCell ref="KAY844:KAY848"/>
    <mergeCell ref="KAZ844:KAZ848"/>
    <mergeCell ref="KBA844:KBA848"/>
    <mergeCell ref="KDJ844:KDJ848"/>
    <mergeCell ref="KDK844:KDK848"/>
    <mergeCell ref="KDL844:KDL848"/>
    <mergeCell ref="KDM844:KDM848"/>
    <mergeCell ref="KDN844:KDN848"/>
    <mergeCell ref="KDO844:KDO848"/>
    <mergeCell ref="KDD844:KDD848"/>
    <mergeCell ref="KDE844:KDE848"/>
    <mergeCell ref="KDF844:KDF848"/>
    <mergeCell ref="KDG844:KDG848"/>
    <mergeCell ref="KDH844:KDH848"/>
    <mergeCell ref="KDI844:KDI848"/>
    <mergeCell ref="KCX844:KCX848"/>
    <mergeCell ref="KCY844:KCY848"/>
    <mergeCell ref="KCZ844:KCZ848"/>
    <mergeCell ref="KDA844:KDA848"/>
    <mergeCell ref="KDB844:KDB848"/>
    <mergeCell ref="KDC844:KDC848"/>
    <mergeCell ref="KCR844:KCR848"/>
    <mergeCell ref="KCS844:KCS848"/>
    <mergeCell ref="KCT844:KCT848"/>
    <mergeCell ref="KCU844:KCU848"/>
    <mergeCell ref="KCV844:KCV848"/>
    <mergeCell ref="KCW844:KCW848"/>
    <mergeCell ref="KCL844:KCL848"/>
    <mergeCell ref="KCM844:KCM848"/>
    <mergeCell ref="KCN844:KCN848"/>
    <mergeCell ref="KCO844:KCO848"/>
    <mergeCell ref="KCP844:KCP848"/>
    <mergeCell ref="KCQ844:KCQ848"/>
    <mergeCell ref="KCF844:KCF848"/>
    <mergeCell ref="KCG844:KCG848"/>
    <mergeCell ref="KCH844:KCH848"/>
    <mergeCell ref="KCI844:KCI848"/>
    <mergeCell ref="KCJ844:KCJ848"/>
    <mergeCell ref="KCK844:KCK848"/>
    <mergeCell ref="KET844:KET848"/>
    <mergeCell ref="KEU844:KEU848"/>
    <mergeCell ref="KEV844:KEV848"/>
    <mergeCell ref="KEW844:KEW848"/>
    <mergeCell ref="KEX844:KEX848"/>
    <mergeCell ref="KEY844:KEY848"/>
    <mergeCell ref="KEN844:KEN848"/>
    <mergeCell ref="KEO844:KEO848"/>
    <mergeCell ref="KEP844:KEP848"/>
    <mergeCell ref="KEQ844:KEQ848"/>
    <mergeCell ref="KER844:KER848"/>
    <mergeCell ref="KES844:KES848"/>
    <mergeCell ref="KEH844:KEH848"/>
    <mergeCell ref="KEI844:KEI848"/>
    <mergeCell ref="KEJ844:KEJ848"/>
    <mergeCell ref="KEK844:KEK848"/>
    <mergeCell ref="KEL844:KEL848"/>
    <mergeCell ref="KEM844:KEM848"/>
    <mergeCell ref="KEB844:KEB848"/>
    <mergeCell ref="KEC844:KEC848"/>
    <mergeCell ref="KED844:KED848"/>
    <mergeCell ref="KEE844:KEE848"/>
    <mergeCell ref="KEF844:KEF848"/>
    <mergeCell ref="KEG844:KEG848"/>
    <mergeCell ref="KDV844:KDV848"/>
    <mergeCell ref="KDW844:KDW848"/>
    <mergeCell ref="KDX844:KDX848"/>
    <mergeCell ref="KDY844:KDY848"/>
    <mergeCell ref="KDZ844:KDZ848"/>
    <mergeCell ref="KEA844:KEA848"/>
    <mergeCell ref="KDP844:KDP848"/>
    <mergeCell ref="KDQ844:KDQ848"/>
    <mergeCell ref="KDR844:KDR848"/>
    <mergeCell ref="KDS844:KDS848"/>
    <mergeCell ref="KDT844:KDT848"/>
    <mergeCell ref="KDU844:KDU848"/>
    <mergeCell ref="KGD844:KGD848"/>
    <mergeCell ref="KGE844:KGE848"/>
    <mergeCell ref="KGF844:KGF848"/>
    <mergeCell ref="KGG844:KGG848"/>
    <mergeCell ref="KGH844:KGH848"/>
    <mergeCell ref="KGI844:KGI848"/>
    <mergeCell ref="KFX844:KFX848"/>
    <mergeCell ref="KFY844:KFY848"/>
    <mergeCell ref="KFZ844:KFZ848"/>
    <mergeCell ref="KGA844:KGA848"/>
    <mergeCell ref="KGB844:KGB848"/>
    <mergeCell ref="KGC844:KGC848"/>
    <mergeCell ref="KFR844:KFR848"/>
    <mergeCell ref="KFS844:KFS848"/>
    <mergeCell ref="KFT844:KFT848"/>
    <mergeCell ref="KFU844:KFU848"/>
    <mergeCell ref="KFV844:KFV848"/>
    <mergeCell ref="KFW844:KFW848"/>
    <mergeCell ref="KFL844:KFL848"/>
    <mergeCell ref="KFM844:KFM848"/>
    <mergeCell ref="KFN844:KFN848"/>
    <mergeCell ref="KFO844:KFO848"/>
    <mergeCell ref="KFP844:KFP848"/>
    <mergeCell ref="KFQ844:KFQ848"/>
    <mergeCell ref="KFF844:KFF848"/>
    <mergeCell ref="KFG844:KFG848"/>
    <mergeCell ref="KFH844:KFH848"/>
    <mergeCell ref="KFI844:KFI848"/>
    <mergeCell ref="KFJ844:KFJ848"/>
    <mergeCell ref="KFK844:KFK848"/>
    <mergeCell ref="KEZ844:KEZ848"/>
    <mergeCell ref="KFA844:KFA848"/>
    <mergeCell ref="KFB844:KFB848"/>
    <mergeCell ref="KFC844:KFC848"/>
    <mergeCell ref="KFD844:KFD848"/>
    <mergeCell ref="KFE844:KFE848"/>
    <mergeCell ref="KHN844:KHN848"/>
    <mergeCell ref="KHO844:KHO848"/>
    <mergeCell ref="KHP844:KHP848"/>
    <mergeCell ref="KHQ844:KHQ848"/>
    <mergeCell ref="KHR844:KHR848"/>
    <mergeCell ref="KHS844:KHS848"/>
    <mergeCell ref="KHH844:KHH848"/>
    <mergeCell ref="KHI844:KHI848"/>
    <mergeCell ref="KHJ844:KHJ848"/>
    <mergeCell ref="KHK844:KHK848"/>
    <mergeCell ref="KHL844:KHL848"/>
    <mergeCell ref="KHM844:KHM848"/>
    <mergeCell ref="KHB844:KHB848"/>
    <mergeCell ref="KHC844:KHC848"/>
    <mergeCell ref="KHD844:KHD848"/>
    <mergeCell ref="KHE844:KHE848"/>
    <mergeCell ref="KHF844:KHF848"/>
    <mergeCell ref="KHG844:KHG848"/>
    <mergeCell ref="KGV844:KGV848"/>
    <mergeCell ref="KGW844:KGW848"/>
    <mergeCell ref="KGX844:KGX848"/>
    <mergeCell ref="KGY844:KGY848"/>
    <mergeCell ref="KGZ844:KGZ848"/>
    <mergeCell ref="KHA844:KHA848"/>
    <mergeCell ref="KGP844:KGP848"/>
    <mergeCell ref="KGQ844:KGQ848"/>
    <mergeCell ref="KGR844:KGR848"/>
    <mergeCell ref="KGS844:KGS848"/>
    <mergeCell ref="KGT844:KGT848"/>
    <mergeCell ref="KGU844:KGU848"/>
    <mergeCell ref="KGJ844:KGJ848"/>
    <mergeCell ref="KGK844:KGK848"/>
    <mergeCell ref="KGL844:KGL848"/>
    <mergeCell ref="KGM844:KGM848"/>
    <mergeCell ref="KGN844:KGN848"/>
    <mergeCell ref="KGO844:KGO848"/>
    <mergeCell ref="KIX844:KIX848"/>
    <mergeCell ref="KIY844:KIY848"/>
    <mergeCell ref="KIZ844:KIZ848"/>
    <mergeCell ref="KJA844:KJA848"/>
    <mergeCell ref="KJB844:KJB848"/>
    <mergeCell ref="KJC844:KJC848"/>
    <mergeCell ref="KIR844:KIR848"/>
    <mergeCell ref="KIS844:KIS848"/>
    <mergeCell ref="KIT844:KIT848"/>
    <mergeCell ref="KIU844:KIU848"/>
    <mergeCell ref="KIV844:KIV848"/>
    <mergeCell ref="KIW844:KIW848"/>
    <mergeCell ref="KIL844:KIL848"/>
    <mergeCell ref="KIM844:KIM848"/>
    <mergeCell ref="KIN844:KIN848"/>
    <mergeCell ref="KIO844:KIO848"/>
    <mergeCell ref="KIP844:KIP848"/>
    <mergeCell ref="KIQ844:KIQ848"/>
    <mergeCell ref="KIF844:KIF848"/>
    <mergeCell ref="KIG844:KIG848"/>
    <mergeCell ref="KIH844:KIH848"/>
    <mergeCell ref="KII844:KII848"/>
    <mergeCell ref="KIJ844:KIJ848"/>
    <mergeCell ref="KIK844:KIK848"/>
    <mergeCell ref="KHZ844:KHZ848"/>
    <mergeCell ref="KIA844:KIA848"/>
    <mergeCell ref="KIB844:KIB848"/>
    <mergeCell ref="KIC844:KIC848"/>
    <mergeCell ref="KID844:KID848"/>
    <mergeCell ref="KIE844:KIE848"/>
    <mergeCell ref="KHT844:KHT848"/>
    <mergeCell ref="KHU844:KHU848"/>
    <mergeCell ref="KHV844:KHV848"/>
    <mergeCell ref="KHW844:KHW848"/>
    <mergeCell ref="KHX844:KHX848"/>
    <mergeCell ref="KHY844:KHY848"/>
    <mergeCell ref="KKH844:KKH848"/>
    <mergeCell ref="KKI844:KKI848"/>
    <mergeCell ref="KKJ844:KKJ848"/>
    <mergeCell ref="KKK844:KKK848"/>
    <mergeCell ref="KKL844:KKL848"/>
    <mergeCell ref="KKM844:KKM848"/>
    <mergeCell ref="KKB844:KKB848"/>
    <mergeCell ref="KKC844:KKC848"/>
    <mergeCell ref="KKD844:KKD848"/>
    <mergeCell ref="KKE844:KKE848"/>
    <mergeCell ref="KKF844:KKF848"/>
    <mergeCell ref="KKG844:KKG848"/>
    <mergeCell ref="KJV844:KJV848"/>
    <mergeCell ref="KJW844:KJW848"/>
    <mergeCell ref="KJX844:KJX848"/>
    <mergeCell ref="KJY844:KJY848"/>
    <mergeCell ref="KJZ844:KJZ848"/>
    <mergeCell ref="KKA844:KKA848"/>
    <mergeCell ref="KJP844:KJP848"/>
    <mergeCell ref="KJQ844:KJQ848"/>
    <mergeCell ref="KJR844:KJR848"/>
    <mergeCell ref="KJS844:KJS848"/>
    <mergeCell ref="KJT844:KJT848"/>
    <mergeCell ref="KJU844:KJU848"/>
    <mergeCell ref="KJJ844:KJJ848"/>
    <mergeCell ref="KJK844:KJK848"/>
    <mergeCell ref="KJL844:KJL848"/>
    <mergeCell ref="KJM844:KJM848"/>
    <mergeCell ref="KJN844:KJN848"/>
    <mergeCell ref="KJO844:KJO848"/>
    <mergeCell ref="KJD844:KJD848"/>
    <mergeCell ref="KJE844:KJE848"/>
    <mergeCell ref="KJF844:KJF848"/>
    <mergeCell ref="KJG844:KJG848"/>
    <mergeCell ref="KJH844:KJH848"/>
    <mergeCell ref="KJI844:KJI848"/>
    <mergeCell ref="KLR844:KLR848"/>
    <mergeCell ref="KLS844:KLS848"/>
    <mergeCell ref="KLT844:KLT848"/>
    <mergeCell ref="KLU844:KLU848"/>
    <mergeCell ref="KLV844:KLV848"/>
    <mergeCell ref="KLW844:KLW848"/>
    <mergeCell ref="KLL844:KLL848"/>
    <mergeCell ref="KLM844:KLM848"/>
    <mergeCell ref="KLN844:KLN848"/>
    <mergeCell ref="KLO844:KLO848"/>
    <mergeCell ref="KLP844:KLP848"/>
    <mergeCell ref="KLQ844:KLQ848"/>
    <mergeCell ref="KLF844:KLF848"/>
    <mergeCell ref="KLG844:KLG848"/>
    <mergeCell ref="KLH844:KLH848"/>
    <mergeCell ref="KLI844:KLI848"/>
    <mergeCell ref="KLJ844:KLJ848"/>
    <mergeCell ref="KLK844:KLK848"/>
    <mergeCell ref="KKZ844:KKZ848"/>
    <mergeCell ref="KLA844:KLA848"/>
    <mergeCell ref="KLB844:KLB848"/>
    <mergeCell ref="KLC844:KLC848"/>
    <mergeCell ref="KLD844:KLD848"/>
    <mergeCell ref="KLE844:KLE848"/>
    <mergeCell ref="KKT844:KKT848"/>
    <mergeCell ref="KKU844:KKU848"/>
    <mergeCell ref="KKV844:KKV848"/>
    <mergeCell ref="KKW844:KKW848"/>
    <mergeCell ref="KKX844:KKX848"/>
    <mergeCell ref="KKY844:KKY848"/>
    <mergeCell ref="KKN844:KKN848"/>
    <mergeCell ref="KKO844:KKO848"/>
    <mergeCell ref="KKP844:KKP848"/>
    <mergeCell ref="KKQ844:KKQ848"/>
    <mergeCell ref="KKR844:KKR848"/>
    <mergeCell ref="KKS844:KKS848"/>
    <mergeCell ref="KNB844:KNB848"/>
    <mergeCell ref="KNC844:KNC848"/>
    <mergeCell ref="KND844:KND848"/>
    <mergeCell ref="KNE844:KNE848"/>
    <mergeCell ref="KNF844:KNF848"/>
    <mergeCell ref="KNG844:KNG848"/>
    <mergeCell ref="KMV844:KMV848"/>
    <mergeCell ref="KMW844:KMW848"/>
    <mergeCell ref="KMX844:KMX848"/>
    <mergeCell ref="KMY844:KMY848"/>
    <mergeCell ref="KMZ844:KMZ848"/>
    <mergeCell ref="KNA844:KNA848"/>
    <mergeCell ref="KMP844:KMP848"/>
    <mergeCell ref="KMQ844:KMQ848"/>
    <mergeCell ref="KMR844:KMR848"/>
    <mergeCell ref="KMS844:KMS848"/>
    <mergeCell ref="KMT844:KMT848"/>
    <mergeCell ref="KMU844:KMU848"/>
    <mergeCell ref="KMJ844:KMJ848"/>
    <mergeCell ref="KMK844:KMK848"/>
    <mergeCell ref="KML844:KML848"/>
    <mergeCell ref="KMM844:KMM848"/>
    <mergeCell ref="KMN844:KMN848"/>
    <mergeCell ref="KMO844:KMO848"/>
    <mergeCell ref="KMD844:KMD848"/>
    <mergeCell ref="KME844:KME848"/>
    <mergeCell ref="KMF844:KMF848"/>
    <mergeCell ref="KMG844:KMG848"/>
    <mergeCell ref="KMH844:KMH848"/>
    <mergeCell ref="KMI844:KMI848"/>
    <mergeCell ref="KLX844:KLX848"/>
    <mergeCell ref="KLY844:KLY848"/>
    <mergeCell ref="KLZ844:KLZ848"/>
    <mergeCell ref="KMA844:KMA848"/>
    <mergeCell ref="KMB844:KMB848"/>
    <mergeCell ref="KMC844:KMC848"/>
    <mergeCell ref="KOL844:KOL848"/>
    <mergeCell ref="KOM844:KOM848"/>
    <mergeCell ref="KON844:KON848"/>
    <mergeCell ref="KOO844:KOO848"/>
    <mergeCell ref="KOP844:KOP848"/>
    <mergeCell ref="KOQ844:KOQ848"/>
    <mergeCell ref="KOF844:KOF848"/>
    <mergeCell ref="KOG844:KOG848"/>
    <mergeCell ref="KOH844:KOH848"/>
    <mergeCell ref="KOI844:KOI848"/>
    <mergeCell ref="KOJ844:KOJ848"/>
    <mergeCell ref="KOK844:KOK848"/>
    <mergeCell ref="KNZ844:KNZ848"/>
    <mergeCell ref="KOA844:KOA848"/>
    <mergeCell ref="KOB844:KOB848"/>
    <mergeCell ref="KOC844:KOC848"/>
    <mergeCell ref="KOD844:KOD848"/>
    <mergeCell ref="KOE844:KOE848"/>
    <mergeCell ref="KNT844:KNT848"/>
    <mergeCell ref="KNU844:KNU848"/>
    <mergeCell ref="KNV844:KNV848"/>
    <mergeCell ref="KNW844:KNW848"/>
    <mergeCell ref="KNX844:KNX848"/>
    <mergeCell ref="KNY844:KNY848"/>
    <mergeCell ref="KNN844:KNN848"/>
    <mergeCell ref="KNO844:KNO848"/>
    <mergeCell ref="KNP844:KNP848"/>
    <mergeCell ref="KNQ844:KNQ848"/>
    <mergeCell ref="KNR844:KNR848"/>
    <mergeCell ref="KNS844:KNS848"/>
    <mergeCell ref="KNH844:KNH848"/>
    <mergeCell ref="KNI844:KNI848"/>
    <mergeCell ref="KNJ844:KNJ848"/>
    <mergeCell ref="KNK844:KNK848"/>
    <mergeCell ref="KNL844:KNL848"/>
    <mergeCell ref="KNM844:KNM848"/>
    <mergeCell ref="KPV844:KPV848"/>
    <mergeCell ref="KPW844:KPW848"/>
    <mergeCell ref="KPX844:KPX848"/>
    <mergeCell ref="KPY844:KPY848"/>
    <mergeCell ref="KPZ844:KPZ848"/>
    <mergeCell ref="KQA844:KQA848"/>
    <mergeCell ref="KPP844:KPP848"/>
    <mergeCell ref="KPQ844:KPQ848"/>
    <mergeCell ref="KPR844:KPR848"/>
    <mergeCell ref="KPS844:KPS848"/>
    <mergeCell ref="KPT844:KPT848"/>
    <mergeCell ref="KPU844:KPU848"/>
    <mergeCell ref="KPJ844:KPJ848"/>
    <mergeCell ref="KPK844:KPK848"/>
    <mergeCell ref="KPL844:KPL848"/>
    <mergeCell ref="KPM844:KPM848"/>
    <mergeCell ref="KPN844:KPN848"/>
    <mergeCell ref="KPO844:KPO848"/>
    <mergeCell ref="KPD844:KPD848"/>
    <mergeCell ref="KPE844:KPE848"/>
    <mergeCell ref="KPF844:KPF848"/>
    <mergeCell ref="KPG844:KPG848"/>
    <mergeCell ref="KPH844:KPH848"/>
    <mergeCell ref="KPI844:KPI848"/>
    <mergeCell ref="KOX844:KOX848"/>
    <mergeCell ref="KOY844:KOY848"/>
    <mergeCell ref="KOZ844:KOZ848"/>
    <mergeCell ref="KPA844:KPA848"/>
    <mergeCell ref="KPB844:KPB848"/>
    <mergeCell ref="KPC844:KPC848"/>
    <mergeCell ref="KOR844:KOR848"/>
    <mergeCell ref="KOS844:KOS848"/>
    <mergeCell ref="KOT844:KOT848"/>
    <mergeCell ref="KOU844:KOU848"/>
    <mergeCell ref="KOV844:KOV848"/>
    <mergeCell ref="KOW844:KOW848"/>
    <mergeCell ref="KRF844:KRF848"/>
    <mergeCell ref="KRG844:KRG848"/>
    <mergeCell ref="KRH844:KRH848"/>
    <mergeCell ref="KRI844:KRI848"/>
    <mergeCell ref="KRJ844:KRJ848"/>
    <mergeCell ref="KRK844:KRK848"/>
    <mergeCell ref="KQZ844:KQZ848"/>
    <mergeCell ref="KRA844:KRA848"/>
    <mergeCell ref="KRB844:KRB848"/>
    <mergeCell ref="KRC844:KRC848"/>
    <mergeCell ref="KRD844:KRD848"/>
    <mergeCell ref="KRE844:KRE848"/>
    <mergeCell ref="KQT844:KQT848"/>
    <mergeCell ref="KQU844:KQU848"/>
    <mergeCell ref="KQV844:KQV848"/>
    <mergeCell ref="KQW844:KQW848"/>
    <mergeCell ref="KQX844:KQX848"/>
    <mergeCell ref="KQY844:KQY848"/>
    <mergeCell ref="KQN844:KQN848"/>
    <mergeCell ref="KQO844:KQO848"/>
    <mergeCell ref="KQP844:KQP848"/>
    <mergeCell ref="KQQ844:KQQ848"/>
    <mergeCell ref="KQR844:KQR848"/>
    <mergeCell ref="KQS844:KQS848"/>
    <mergeCell ref="KQH844:KQH848"/>
    <mergeCell ref="KQI844:KQI848"/>
    <mergeCell ref="KQJ844:KQJ848"/>
    <mergeCell ref="KQK844:KQK848"/>
    <mergeCell ref="KQL844:KQL848"/>
    <mergeCell ref="KQM844:KQM848"/>
    <mergeCell ref="KQB844:KQB848"/>
    <mergeCell ref="KQC844:KQC848"/>
    <mergeCell ref="KQD844:KQD848"/>
    <mergeCell ref="KQE844:KQE848"/>
    <mergeCell ref="KQF844:KQF848"/>
    <mergeCell ref="KQG844:KQG848"/>
    <mergeCell ref="KSP844:KSP848"/>
    <mergeCell ref="KSQ844:KSQ848"/>
    <mergeCell ref="KSR844:KSR848"/>
    <mergeCell ref="KSS844:KSS848"/>
    <mergeCell ref="KST844:KST848"/>
    <mergeCell ref="KSU844:KSU848"/>
    <mergeCell ref="KSJ844:KSJ848"/>
    <mergeCell ref="KSK844:KSK848"/>
    <mergeCell ref="KSL844:KSL848"/>
    <mergeCell ref="KSM844:KSM848"/>
    <mergeCell ref="KSN844:KSN848"/>
    <mergeCell ref="KSO844:KSO848"/>
    <mergeCell ref="KSD844:KSD848"/>
    <mergeCell ref="KSE844:KSE848"/>
    <mergeCell ref="KSF844:KSF848"/>
    <mergeCell ref="KSG844:KSG848"/>
    <mergeCell ref="KSH844:KSH848"/>
    <mergeCell ref="KSI844:KSI848"/>
    <mergeCell ref="KRX844:KRX848"/>
    <mergeCell ref="KRY844:KRY848"/>
    <mergeCell ref="KRZ844:KRZ848"/>
    <mergeCell ref="KSA844:KSA848"/>
    <mergeCell ref="KSB844:KSB848"/>
    <mergeCell ref="KSC844:KSC848"/>
    <mergeCell ref="KRR844:KRR848"/>
    <mergeCell ref="KRS844:KRS848"/>
    <mergeCell ref="KRT844:KRT848"/>
    <mergeCell ref="KRU844:KRU848"/>
    <mergeCell ref="KRV844:KRV848"/>
    <mergeCell ref="KRW844:KRW848"/>
    <mergeCell ref="KRL844:KRL848"/>
    <mergeCell ref="KRM844:KRM848"/>
    <mergeCell ref="KRN844:KRN848"/>
    <mergeCell ref="KRO844:KRO848"/>
    <mergeCell ref="KRP844:KRP848"/>
    <mergeCell ref="KRQ844:KRQ848"/>
    <mergeCell ref="KTZ844:KTZ848"/>
    <mergeCell ref="KUA844:KUA848"/>
    <mergeCell ref="KUB844:KUB848"/>
    <mergeCell ref="KUC844:KUC848"/>
    <mergeCell ref="KUD844:KUD848"/>
    <mergeCell ref="KUE844:KUE848"/>
    <mergeCell ref="KTT844:KTT848"/>
    <mergeCell ref="KTU844:KTU848"/>
    <mergeCell ref="KTV844:KTV848"/>
    <mergeCell ref="KTW844:KTW848"/>
    <mergeCell ref="KTX844:KTX848"/>
    <mergeCell ref="KTY844:KTY848"/>
    <mergeCell ref="KTN844:KTN848"/>
    <mergeCell ref="KTO844:KTO848"/>
    <mergeCell ref="KTP844:KTP848"/>
    <mergeCell ref="KTQ844:KTQ848"/>
    <mergeCell ref="KTR844:KTR848"/>
    <mergeCell ref="KTS844:KTS848"/>
    <mergeCell ref="KTH844:KTH848"/>
    <mergeCell ref="KTI844:KTI848"/>
    <mergeCell ref="KTJ844:KTJ848"/>
    <mergeCell ref="KTK844:KTK848"/>
    <mergeCell ref="KTL844:KTL848"/>
    <mergeCell ref="KTM844:KTM848"/>
    <mergeCell ref="KTB844:KTB848"/>
    <mergeCell ref="KTC844:KTC848"/>
    <mergeCell ref="KTD844:KTD848"/>
    <mergeCell ref="KTE844:KTE848"/>
    <mergeCell ref="KTF844:KTF848"/>
    <mergeCell ref="KTG844:KTG848"/>
    <mergeCell ref="KSV844:KSV848"/>
    <mergeCell ref="KSW844:KSW848"/>
    <mergeCell ref="KSX844:KSX848"/>
    <mergeCell ref="KSY844:KSY848"/>
    <mergeCell ref="KSZ844:KSZ848"/>
    <mergeCell ref="KTA844:KTA848"/>
    <mergeCell ref="KVJ844:KVJ848"/>
    <mergeCell ref="KVK844:KVK848"/>
    <mergeCell ref="KVL844:KVL848"/>
    <mergeCell ref="KVM844:KVM848"/>
    <mergeCell ref="KVN844:KVN848"/>
    <mergeCell ref="KVO844:KVO848"/>
    <mergeCell ref="KVD844:KVD848"/>
    <mergeCell ref="KVE844:KVE848"/>
    <mergeCell ref="KVF844:KVF848"/>
    <mergeCell ref="KVG844:KVG848"/>
    <mergeCell ref="KVH844:KVH848"/>
    <mergeCell ref="KVI844:KVI848"/>
    <mergeCell ref="KUX844:KUX848"/>
    <mergeCell ref="KUY844:KUY848"/>
    <mergeCell ref="KUZ844:KUZ848"/>
    <mergeCell ref="KVA844:KVA848"/>
    <mergeCell ref="KVB844:KVB848"/>
    <mergeCell ref="KVC844:KVC848"/>
    <mergeCell ref="KUR844:KUR848"/>
    <mergeCell ref="KUS844:KUS848"/>
    <mergeCell ref="KUT844:KUT848"/>
    <mergeCell ref="KUU844:KUU848"/>
    <mergeCell ref="KUV844:KUV848"/>
    <mergeCell ref="KUW844:KUW848"/>
    <mergeCell ref="KUL844:KUL848"/>
    <mergeCell ref="KUM844:KUM848"/>
    <mergeCell ref="KUN844:KUN848"/>
    <mergeCell ref="KUO844:KUO848"/>
    <mergeCell ref="KUP844:KUP848"/>
    <mergeCell ref="KUQ844:KUQ848"/>
    <mergeCell ref="KUF844:KUF848"/>
    <mergeCell ref="KUG844:KUG848"/>
    <mergeCell ref="KUH844:KUH848"/>
    <mergeCell ref="KUI844:KUI848"/>
    <mergeCell ref="KUJ844:KUJ848"/>
    <mergeCell ref="KUK844:KUK848"/>
    <mergeCell ref="KWT844:KWT848"/>
    <mergeCell ref="KWU844:KWU848"/>
    <mergeCell ref="KWV844:KWV848"/>
    <mergeCell ref="KWW844:KWW848"/>
    <mergeCell ref="KWX844:KWX848"/>
    <mergeCell ref="KWY844:KWY848"/>
    <mergeCell ref="KWN844:KWN848"/>
    <mergeCell ref="KWO844:KWO848"/>
    <mergeCell ref="KWP844:KWP848"/>
    <mergeCell ref="KWQ844:KWQ848"/>
    <mergeCell ref="KWR844:KWR848"/>
    <mergeCell ref="KWS844:KWS848"/>
    <mergeCell ref="KWH844:KWH848"/>
    <mergeCell ref="KWI844:KWI848"/>
    <mergeCell ref="KWJ844:KWJ848"/>
    <mergeCell ref="KWK844:KWK848"/>
    <mergeCell ref="KWL844:KWL848"/>
    <mergeCell ref="KWM844:KWM848"/>
    <mergeCell ref="KWB844:KWB848"/>
    <mergeCell ref="KWC844:KWC848"/>
    <mergeCell ref="KWD844:KWD848"/>
    <mergeCell ref="KWE844:KWE848"/>
    <mergeCell ref="KWF844:KWF848"/>
    <mergeCell ref="KWG844:KWG848"/>
    <mergeCell ref="KVV844:KVV848"/>
    <mergeCell ref="KVW844:KVW848"/>
    <mergeCell ref="KVX844:KVX848"/>
    <mergeCell ref="KVY844:KVY848"/>
    <mergeCell ref="KVZ844:KVZ848"/>
    <mergeCell ref="KWA844:KWA848"/>
    <mergeCell ref="KVP844:KVP848"/>
    <mergeCell ref="KVQ844:KVQ848"/>
    <mergeCell ref="KVR844:KVR848"/>
    <mergeCell ref="KVS844:KVS848"/>
    <mergeCell ref="KVT844:KVT848"/>
    <mergeCell ref="KVU844:KVU848"/>
    <mergeCell ref="KYD844:KYD848"/>
    <mergeCell ref="KYE844:KYE848"/>
    <mergeCell ref="KYF844:KYF848"/>
    <mergeCell ref="KYG844:KYG848"/>
    <mergeCell ref="KYH844:KYH848"/>
    <mergeCell ref="KYI844:KYI848"/>
    <mergeCell ref="KXX844:KXX848"/>
    <mergeCell ref="KXY844:KXY848"/>
    <mergeCell ref="KXZ844:KXZ848"/>
    <mergeCell ref="KYA844:KYA848"/>
    <mergeCell ref="KYB844:KYB848"/>
    <mergeCell ref="KYC844:KYC848"/>
    <mergeCell ref="KXR844:KXR848"/>
    <mergeCell ref="KXS844:KXS848"/>
    <mergeCell ref="KXT844:KXT848"/>
    <mergeCell ref="KXU844:KXU848"/>
    <mergeCell ref="KXV844:KXV848"/>
    <mergeCell ref="KXW844:KXW848"/>
    <mergeCell ref="KXL844:KXL848"/>
    <mergeCell ref="KXM844:KXM848"/>
    <mergeCell ref="KXN844:KXN848"/>
    <mergeCell ref="KXO844:KXO848"/>
    <mergeCell ref="KXP844:KXP848"/>
    <mergeCell ref="KXQ844:KXQ848"/>
    <mergeCell ref="KXF844:KXF848"/>
    <mergeCell ref="KXG844:KXG848"/>
    <mergeCell ref="KXH844:KXH848"/>
    <mergeCell ref="KXI844:KXI848"/>
    <mergeCell ref="KXJ844:KXJ848"/>
    <mergeCell ref="KXK844:KXK848"/>
    <mergeCell ref="KWZ844:KWZ848"/>
    <mergeCell ref="KXA844:KXA848"/>
    <mergeCell ref="KXB844:KXB848"/>
    <mergeCell ref="KXC844:KXC848"/>
    <mergeCell ref="KXD844:KXD848"/>
    <mergeCell ref="KXE844:KXE848"/>
    <mergeCell ref="KZN844:KZN848"/>
    <mergeCell ref="KZO844:KZO848"/>
    <mergeCell ref="KZP844:KZP848"/>
    <mergeCell ref="KZQ844:KZQ848"/>
    <mergeCell ref="KZR844:KZR848"/>
    <mergeCell ref="KZS844:KZS848"/>
    <mergeCell ref="KZH844:KZH848"/>
    <mergeCell ref="KZI844:KZI848"/>
    <mergeCell ref="KZJ844:KZJ848"/>
    <mergeCell ref="KZK844:KZK848"/>
    <mergeCell ref="KZL844:KZL848"/>
    <mergeCell ref="KZM844:KZM848"/>
    <mergeCell ref="KZB844:KZB848"/>
    <mergeCell ref="KZC844:KZC848"/>
    <mergeCell ref="KZD844:KZD848"/>
    <mergeCell ref="KZE844:KZE848"/>
    <mergeCell ref="KZF844:KZF848"/>
    <mergeCell ref="KZG844:KZG848"/>
    <mergeCell ref="KYV844:KYV848"/>
    <mergeCell ref="KYW844:KYW848"/>
    <mergeCell ref="KYX844:KYX848"/>
    <mergeCell ref="KYY844:KYY848"/>
    <mergeCell ref="KYZ844:KYZ848"/>
    <mergeCell ref="KZA844:KZA848"/>
    <mergeCell ref="KYP844:KYP848"/>
    <mergeCell ref="KYQ844:KYQ848"/>
    <mergeCell ref="KYR844:KYR848"/>
    <mergeCell ref="KYS844:KYS848"/>
    <mergeCell ref="KYT844:KYT848"/>
    <mergeCell ref="KYU844:KYU848"/>
    <mergeCell ref="KYJ844:KYJ848"/>
    <mergeCell ref="KYK844:KYK848"/>
    <mergeCell ref="KYL844:KYL848"/>
    <mergeCell ref="KYM844:KYM848"/>
    <mergeCell ref="KYN844:KYN848"/>
    <mergeCell ref="KYO844:KYO848"/>
    <mergeCell ref="LAX844:LAX848"/>
    <mergeCell ref="LAY844:LAY848"/>
    <mergeCell ref="LAZ844:LAZ848"/>
    <mergeCell ref="LBA844:LBA848"/>
    <mergeCell ref="LBB844:LBB848"/>
    <mergeCell ref="LBC844:LBC848"/>
    <mergeCell ref="LAR844:LAR848"/>
    <mergeCell ref="LAS844:LAS848"/>
    <mergeCell ref="LAT844:LAT848"/>
    <mergeCell ref="LAU844:LAU848"/>
    <mergeCell ref="LAV844:LAV848"/>
    <mergeCell ref="LAW844:LAW848"/>
    <mergeCell ref="LAL844:LAL848"/>
    <mergeCell ref="LAM844:LAM848"/>
    <mergeCell ref="LAN844:LAN848"/>
    <mergeCell ref="LAO844:LAO848"/>
    <mergeCell ref="LAP844:LAP848"/>
    <mergeCell ref="LAQ844:LAQ848"/>
    <mergeCell ref="LAF844:LAF848"/>
    <mergeCell ref="LAG844:LAG848"/>
    <mergeCell ref="LAH844:LAH848"/>
    <mergeCell ref="LAI844:LAI848"/>
    <mergeCell ref="LAJ844:LAJ848"/>
    <mergeCell ref="LAK844:LAK848"/>
    <mergeCell ref="KZZ844:KZZ848"/>
    <mergeCell ref="LAA844:LAA848"/>
    <mergeCell ref="LAB844:LAB848"/>
    <mergeCell ref="LAC844:LAC848"/>
    <mergeCell ref="LAD844:LAD848"/>
    <mergeCell ref="LAE844:LAE848"/>
    <mergeCell ref="KZT844:KZT848"/>
    <mergeCell ref="KZU844:KZU848"/>
    <mergeCell ref="KZV844:KZV848"/>
    <mergeCell ref="KZW844:KZW848"/>
    <mergeCell ref="KZX844:KZX848"/>
    <mergeCell ref="KZY844:KZY848"/>
    <mergeCell ref="LCH844:LCH848"/>
    <mergeCell ref="LCI844:LCI848"/>
    <mergeCell ref="LCJ844:LCJ848"/>
    <mergeCell ref="LCK844:LCK848"/>
    <mergeCell ref="LCL844:LCL848"/>
    <mergeCell ref="LCM844:LCM848"/>
    <mergeCell ref="LCB844:LCB848"/>
    <mergeCell ref="LCC844:LCC848"/>
    <mergeCell ref="LCD844:LCD848"/>
    <mergeCell ref="LCE844:LCE848"/>
    <mergeCell ref="LCF844:LCF848"/>
    <mergeCell ref="LCG844:LCG848"/>
    <mergeCell ref="LBV844:LBV848"/>
    <mergeCell ref="LBW844:LBW848"/>
    <mergeCell ref="LBX844:LBX848"/>
    <mergeCell ref="LBY844:LBY848"/>
    <mergeCell ref="LBZ844:LBZ848"/>
    <mergeCell ref="LCA844:LCA848"/>
    <mergeCell ref="LBP844:LBP848"/>
    <mergeCell ref="LBQ844:LBQ848"/>
    <mergeCell ref="LBR844:LBR848"/>
    <mergeCell ref="LBS844:LBS848"/>
    <mergeCell ref="LBT844:LBT848"/>
    <mergeCell ref="LBU844:LBU848"/>
    <mergeCell ref="LBJ844:LBJ848"/>
    <mergeCell ref="LBK844:LBK848"/>
    <mergeCell ref="LBL844:LBL848"/>
    <mergeCell ref="LBM844:LBM848"/>
    <mergeCell ref="LBN844:LBN848"/>
    <mergeCell ref="LBO844:LBO848"/>
    <mergeCell ref="LBD844:LBD848"/>
    <mergeCell ref="LBE844:LBE848"/>
    <mergeCell ref="LBF844:LBF848"/>
    <mergeCell ref="LBG844:LBG848"/>
    <mergeCell ref="LBH844:LBH848"/>
    <mergeCell ref="LBI844:LBI848"/>
    <mergeCell ref="LDR844:LDR848"/>
    <mergeCell ref="LDS844:LDS848"/>
    <mergeCell ref="LDT844:LDT848"/>
    <mergeCell ref="LDU844:LDU848"/>
    <mergeCell ref="LDV844:LDV848"/>
    <mergeCell ref="LDW844:LDW848"/>
    <mergeCell ref="LDL844:LDL848"/>
    <mergeCell ref="LDM844:LDM848"/>
    <mergeCell ref="LDN844:LDN848"/>
    <mergeCell ref="LDO844:LDO848"/>
    <mergeCell ref="LDP844:LDP848"/>
    <mergeCell ref="LDQ844:LDQ848"/>
    <mergeCell ref="LDF844:LDF848"/>
    <mergeCell ref="LDG844:LDG848"/>
    <mergeCell ref="LDH844:LDH848"/>
    <mergeCell ref="LDI844:LDI848"/>
    <mergeCell ref="LDJ844:LDJ848"/>
    <mergeCell ref="LDK844:LDK848"/>
    <mergeCell ref="LCZ844:LCZ848"/>
    <mergeCell ref="LDA844:LDA848"/>
    <mergeCell ref="LDB844:LDB848"/>
    <mergeCell ref="LDC844:LDC848"/>
    <mergeCell ref="LDD844:LDD848"/>
    <mergeCell ref="LDE844:LDE848"/>
    <mergeCell ref="LCT844:LCT848"/>
    <mergeCell ref="LCU844:LCU848"/>
    <mergeCell ref="LCV844:LCV848"/>
    <mergeCell ref="LCW844:LCW848"/>
    <mergeCell ref="LCX844:LCX848"/>
    <mergeCell ref="LCY844:LCY848"/>
    <mergeCell ref="LCN844:LCN848"/>
    <mergeCell ref="LCO844:LCO848"/>
    <mergeCell ref="LCP844:LCP848"/>
    <mergeCell ref="LCQ844:LCQ848"/>
    <mergeCell ref="LCR844:LCR848"/>
    <mergeCell ref="LCS844:LCS848"/>
    <mergeCell ref="LFB844:LFB848"/>
    <mergeCell ref="LFC844:LFC848"/>
    <mergeCell ref="LFD844:LFD848"/>
    <mergeCell ref="LFE844:LFE848"/>
    <mergeCell ref="LFF844:LFF848"/>
    <mergeCell ref="LFG844:LFG848"/>
    <mergeCell ref="LEV844:LEV848"/>
    <mergeCell ref="LEW844:LEW848"/>
    <mergeCell ref="LEX844:LEX848"/>
    <mergeCell ref="LEY844:LEY848"/>
    <mergeCell ref="LEZ844:LEZ848"/>
    <mergeCell ref="LFA844:LFA848"/>
    <mergeCell ref="LEP844:LEP848"/>
    <mergeCell ref="LEQ844:LEQ848"/>
    <mergeCell ref="LER844:LER848"/>
    <mergeCell ref="LES844:LES848"/>
    <mergeCell ref="LET844:LET848"/>
    <mergeCell ref="LEU844:LEU848"/>
    <mergeCell ref="LEJ844:LEJ848"/>
    <mergeCell ref="LEK844:LEK848"/>
    <mergeCell ref="LEL844:LEL848"/>
    <mergeCell ref="LEM844:LEM848"/>
    <mergeCell ref="LEN844:LEN848"/>
    <mergeCell ref="LEO844:LEO848"/>
    <mergeCell ref="LED844:LED848"/>
    <mergeCell ref="LEE844:LEE848"/>
    <mergeCell ref="LEF844:LEF848"/>
    <mergeCell ref="LEG844:LEG848"/>
    <mergeCell ref="LEH844:LEH848"/>
    <mergeCell ref="LEI844:LEI848"/>
    <mergeCell ref="LDX844:LDX848"/>
    <mergeCell ref="LDY844:LDY848"/>
    <mergeCell ref="LDZ844:LDZ848"/>
    <mergeCell ref="LEA844:LEA848"/>
    <mergeCell ref="LEB844:LEB848"/>
    <mergeCell ref="LEC844:LEC848"/>
    <mergeCell ref="LGL844:LGL848"/>
    <mergeCell ref="LGM844:LGM848"/>
    <mergeCell ref="LGN844:LGN848"/>
    <mergeCell ref="LGO844:LGO848"/>
    <mergeCell ref="LGP844:LGP848"/>
    <mergeCell ref="LGQ844:LGQ848"/>
    <mergeCell ref="LGF844:LGF848"/>
    <mergeCell ref="LGG844:LGG848"/>
    <mergeCell ref="LGH844:LGH848"/>
    <mergeCell ref="LGI844:LGI848"/>
    <mergeCell ref="LGJ844:LGJ848"/>
    <mergeCell ref="LGK844:LGK848"/>
    <mergeCell ref="LFZ844:LFZ848"/>
    <mergeCell ref="LGA844:LGA848"/>
    <mergeCell ref="LGB844:LGB848"/>
    <mergeCell ref="LGC844:LGC848"/>
    <mergeCell ref="LGD844:LGD848"/>
    <mergeCell ref="LGE844:LGE848"/>
    <mergeCell ref="LFT844:LFT848"/>
    <mergeCell ref="LFU844:LFU848"/>
    <mergeCell ref="LFV844:LFV848"/>
    <mergeCell ref="LFW844:LFW848"/>
    <mergeCell ref="LFX844:LFX848"/>
    <mergeCell ref="LFY844:LFY848"/>
    <mergeCell ref="LFN844:LFN848"/>
    <mergeCell ref="LFO844:LFO848"/>
    <mergeCell ref="LFP844:LFP848"/>
    <mergeCell ref="LFQ844:LFQ848"/>
    <mergeCell ref="LFR844:LFR848"/>
    <mergeCell ref="LFS844:LFS848"/>
    <mergeCell ref="LFH844:LFH848"/>
    <mergeCell ref="LFI844:LFI848"/>
    <mergeCell ref="LFJ844:LFJ848"/>
    <mergeCell ref="LFK844:LFK848"/>
    <mergeCell ref="LFL844:LFL848"/>
    <mergeCell ref="LFM844:LFM848"/>
    <mergeCell ref="LHV844:LHV848"/>
    <mergeCell ref="LHW844:LHW848"/>
    <mergeCell ref="LHX844:LHX848"/>
    <mergeCell ref="LHY844:LHY848"/>
    <mergeCell ref="LHZ844:LHZ848"/>
    <mergeCell ref="LIA844:LIA848"/>
    <mergeCell ref="LHP844:LHP848"/>
    <mergeCell ref="LHQ844:LHQ848"/>
    <mergeCell ref="LHR844:LHR848"/>
    <mergeCell ref="LHS844:LHS848"/>
    <mergeCell ref="LHT844:LHT848"/>
    <mergeCell ref="LHU844:LHU848"/>
    <mergeCell ref="LHJ844:LHJ848"/>
    <mergeCell ref="LHK844:LHK848"/>
    <mergeCell ref="LHL844:LHL848"/>
    <mergeCell ref="LHM844:LHM848"/>
    <mergeCell ref="LHN844:LHN848"/>
    <mergeCell ref="LHO844:LHO848"/>
    <mergeCell ref="LHD844:LHD848"/>
    <mergeCell ref="LHE844:LHE848"/>
    <mergeCell ref="LHF844:LHF848"/>
    <mergeCell ref="LHG844:LHG848"/>
    <mergeCell ref="LHH844:LHH848"/>
    <mergeCell ref="LHI844:LHI848"/>
    <mergeCell ref="LGX844:LGX848"/>
    <mergeCell ref="LGY844:LGY848"/>
    <mergeCell ref="LGZ844:LGZ848"/>
    <mergeCell ref="LHA844:LHA848"/>
    <mergeCell ref="LHB844:LHB848"/>
    <mergeCell ref="LHC844:LHC848"/>
    <mergeCell ref="LGR844:LGR848"/>
    <mergeCell ref="LGS844:LGS848"/>
    <mergeCell ref="LGT844:LGT848"/>
    <mergeCell ref="LGU844:LGU848"/>
    <mergeCell ref="LGV844:LGV848"/>
    <mergeCell ref="LGW844:LGW848"/>
    <mergeCell ref="LJF844:LJF848"/>
    <mergeCell ref="LJG844:LJG848"/>
    <mergeCell ref="LJH844:LJH848"/>
    <mergeCell ref="LJI844:LJI848"/>
    <mergeCell ref="LJJ844:LJJ848"/>
    <mergeCell ref="LJK844:LJK848"/>
    <mergeCell ref="LIZ844:LIZ848"/>
    <mergeCell ref="LJA844:LJA848"/>
    <mergeCell ref="LJB844:LJB848"/>
    <mergeCell ref="LJC844:LJC848"/>
    <mergeCell ref="LJD844:LJD848"/>
    <mergeCell ref="LJE844:LJE848"/>
    <mergeCell ref="LIT844:LIT848"/>
    <mergeCell ref="LIU844:LIU848"/>
    <mergeCell ref="LIV844:LIV848"/>
    <mergeCell ref="LIW844:LIW848"/>
    <mergeCell ref="LIX844:LIX848"/>
    <mergeCell ref="LIY844:LIY848"/>
    <mergeCell ref="LIN844:LIN848"/>
    <mergeCell ref="LIO844:LIO848"/>
    <mergeCell ref="LIP844:LIP848"/>
    <mergeCell ref="LIQ844:LIQ848"/>
    <mergeCell ref="LIR844:LIR848"/>
    <mergeCell ref="LIS844:LIS848"/>
    <mergeCell ref="LIH844:LIH848"/>
    <mergeCell ref="LII844:LII848"/>
    <mergeCell ref="LIJ844:LIJ848"/>
    <mergeCell ref="LIK844:LIK848"/>
    <mergeCell ref="LIL844:LIL848"/>
    <mergeCell ref="LIM844:LIM848"/>
    <mergeCell ref="LIB844:LIB848"/>
    <mergeCell ref="LIC844:LIC848"/>
    <mergeCell ref="LID844:LID848"/>
    <mergeCell ref="LIE844:LIE848"/>
    <mergeCell ref="LIF844:LIF848"/>
    <mergeCell ref="LIG844:LIG848"/>
    <mergeCell ref="LKP844:LKP848"/>
    <mergeCell ref="LKQ844:LKQ848"/>
    <mergeCell ref="LKR844:LKR848"/>
    <mergeCell ref="LKS844:LKS848"/>
    <mergeCell ref="LKT844:LKT848"/>
    <mergeCell ref="LKU844:LKU848"/>
    <mergeCell ref="LKJ844:LKJ848"/>
    <mergeCell ref="LKK844:LKK848"/>
    <mergeCell ref="LKL844:LKL848"/>
    <mergeCell ref="LKM844:LKM848"/>
    <mergeCell ref="LKN844:LKN848"/>
    <mergeCell ref="LKO844:LKO848"/>
    <mergeCell ref="LKD844:LKD848"/>
    <mergeCell ref="LKE844:LKE848"/>
    <mergeCell ref="LKF844:LKF848"/>
    <mergeCell ref="LKG844:LKG848"/>
    <mergeCell ref="LKH844:LKH848"/>
    <mergeCell ref="LKI844:LKI848"/>
    <mergeCell ref="LJX844:LJX848"/>
    <mergeCell ref="LJY844:LJY848"/>
    <mergeCell ref="LJZ844:LJZ848"/>
    <mergeCell ref="LKA844:LKA848"/>
    <mergeCell ref="LKB844:LKB848"/>
    <mergeCell ref="LKC844:LKC848"/>
    <mergeCell ref="LJR844:LJR848"/>
    <mergeCell ref="LJS844:LJS848"/>
    <mergeCell ref="LJT844:LJT848"/>
    <mergeCell ref="LJU844:LJU848"/>
    <mergeCell ref="LJV844:LJV848"/>
    <mergeCell ref="LJW844:LJW848"/>
    <mergeCell ref="LJL844:LJL848"/>
    <mergeCell ref="LJM844:LJM848"/>
    <mergeCell ref="LJN844:LJN848"/>
    <mergeCell ref="LJO844:LJO848"/>
    <mergeCell ref="LJP844:LJP848"/>
    <mergeCell ref="LJQ844:LJQ848"/>
    <mergeCell ref="LLZ844:LLZ848"/>
    <mergeCell ref="LMA844:LMA848"/>
    <mergeCell ref="LMB844:LMB848"/>
    <mergeCell ref="LMC844:LMC848"/>
    <mergeCell ref="LMD844:LMD848"/>
    <mergeCell ref="LME844:LME848"/>
    <mergeCell ref="LLT844:LLT848"/>
    <mergeCell ref="LLU844:LLU848"/>
    <mergeCell ref="LLV844:LLV848"/>
    <mergeCell ref="LLW844:LLW848"/>
    <mergeCell ref="LLX844:LLX848"/>
    <mergeCell ref="LLY844:LLY848"/>
    <mergeCell ref="LLN844:LLN848"/>
    <mergeCell ref="LLO844:LLO848"/>
    <mergeCell ref="LLP844:LLP848"/>
    <mergeCell ref="LLQ844:LLQ848"/>
    <mergeCell ref="LLR844:LLR848"/>
    <mergeCell ref="LLS844:LLS848"/>
    <mergeCell ref="LLH844:LLH848"/>
    <mergeCell ref="LLI844:LLI848"/>
    <mergeCell ref="LLJ844:LLJ848"/>
    <mergeCell ref="LLK844:LLK848"/>
    <mergeCell ref="LLL844:LLL848"/>
    <mergeCell ref="LLM844:LLM848"/>
    <mergeCell ref="LLB844:LLB848"/>
    <mergeCell ref="LLC844:LLC848"/>
    <mergeCell ref="LLD844:LLD848"/>
    <mergeCell ref="LLE844:LLE848"/>
    <mergeCell ref="LLF844:LLF848"/>
    <mergeCell ref="LLG844:LLG848"/>
    <mergeCell ref="LKV844:LKV848"/>
    <mergeCell ref="LKW844:LKW848"/>
    <mergeCell ref="LKX844:LKX848"/>
    <mergeCell ref="LKY844:LKY848"/>
    <mergeCell ref="LKZ844:LKZ848"/>
    <mergeCell ref="LLA844:LLA848"/>
    <mergeCell ref="LNJ844:LNJ848"/>
    <mergeCell ref="LNK844:LNK848"/>
    <mergeCell ref="LNL844:LNL848"/>
    <mergeCell ref="LNM844:LNM848"/>
    <mergeCell ref="LNN844:LNN848"/>
    <mergeCell ref="LNO844:LNO848"/>
    <mergeCell ref="LND844:LND848"/>
    <mergeCell ref="LNE844:LNE848"/>
    <mergeCell ref="LNF844:LNF848"/>
    <mergeCell ref="LNG844:LNG848"/>
    <mergeCell ref="LNH844:LNH848"/>
    <mergeCell ref="LNI844:LNI848"/>
    <mergeCell ref="LMX844:LMX848"/>
    <mergeCell ref="LMY844:LMY848"/>
    <mergeCell ref="LMZ844:LMZ848"/>
    <mergeCell ref="LNA844:LNA848"/>
    <mergeCell ref="LNB844:LNB848"/>
    <mergeCell ref="LNC844:LNC848"/>
    <mergeCell ref="LMR844:LMR848"/>
    <mergeCell ref="LMS844:LMS848"/>
    <mergeCell ref="LMT844:LMT848"/>
    <mergeCell ref="LMU844:LMU848"/>
    <mergeCell ref="LMV844:LMV848"/>
    <mergeCell ref="LMW844:LMW848"/>
    <mergeCell ref="LML844:LML848"/>
    <mergeCell ref="LMM844:LMM848"/>
    <mergeCell ref="LMN844:LMN848"/>
    <mergeCell ref="LMO844:LMO848"/>
    <mergeCell ref="LMP844:LMP848"/>
    <mergeCell ref="LMQ844:LMQ848"/>
    <mergeCell ref="LMF844:LMF848"/>
    <mergeCell ref="LMG844:LMG848"/>
    <mergeCell ref="LMH844:LMH848"/>
    <mergeCell ref="LMI844:LMI848"/>
    <mergeCell ref="LMJ844:LMJ848"/>
    <mergeCell ref="LMK844:LMK848"/>
    <mergeCell ref="LOT844:LOT848"/>
    <mergeCell ref="LOU844:LOU848"/>
    <mergeCell ref="LOV844:LOV848"/>
    <mergeCell ref="LOW844:LOW848"/>
    <mergeCell ref="LOX844:LOX848"/>
    <mergeCell ref="LOY844:LOY848"/>
    <mergeCell ref="LON844:LON848"/>
    <mergeCell ref="LOO844:LOO848"/>
    <mergeCell ref="LOP844:LOP848"/>
    <mergeCell ref="LOQ844:LOQ848"/>
    <mergeCell ref="LOR844:LOR848"/>
    <mergeCell ref="LOS844:LOS848"/>
    <mergeCell ref="LOH844:LOH848"/>
    <mergeCell ref="LOI844:LOI848"/>
    <mergeCell ref="LOJ844:LOJ848"/>
    <mergeCell ref="LOK844:LOK848"/>
    <mergeCell ref="LOL844:LOL848"/>
    <mergeCell ref="LOM844:LOM848"/>
    <mergeCell ref="LOB844:LOB848"/>
    <mergeCell ref="LOC844:LOC848"/>
    <mergeCell ref="LOD844:LOD848"/>
    <mergeCell ref="LOE844:LOE848"/>
    <mergeCell ref="LOF844:LOF848"/>
    <mergeCell ref="LOG844:LOG848"/>
    <mergeCell ref="LNV844:LNV848"/>
    <mergeCell ref="LNW844:LNW848"/>
    <mergeCell ref="LNX844:LNX848"/>
    <mergeCell ref="LNY844:LNY848"/>
    <mergeCell ref="LNZ844:LNZ848"/>
    <mergeCell ref="LOA844:LOA848"/>
    <mergeCell ref="LNP844:LNP848"/>
    <mergeCell ref="LNQ844:LNQ848"/>
    <mergeCell ref="LNR844:LNR848"/>
    <mergeCell ref="LNS844:LNS848"/>
    <mergeCell ref="LNT844:LNT848"/>
    <mergeCell ref="LNU844:LNU848"/>
    <mergeCell ref="LQD844:LQD848"/>
    <mergeCell ref="LQE844:LQE848"/>
    <mergeCell ref="LQF844:LQF848"/>
    <mergeCell ref="LQG844:LQG848"/>
    <mergeCell ref="LQH844:LQH848"/>
    <mergeCell ref="LQI844:LQI848"/>
    <mergeCell ref="LPX844:LPX848"/>
    <mergeCell ref="LPY844:LPY848"/>
    <mergeCell ref="LPZ844:LPZ848"/>
    <mergeCell ref="LQA844:LQA848"/>
    <mergeCell ref="LQB844:LQB848"/>
    <mergeCell ref="LQC844:LQC848"/>
    <mergeCell ref="LPR844:LPR848"/>
    <mergeCell ref="LPS844:LPS848"/>
    <mergeCell ref="LPT844:LPT848"/>
    <mergeCell ref="LPU844:LPU848"/>
    <mergeCell ref="LPV844:LPV848"/>
    <mergeCell ref="LPW844:LPW848"/>
    <mergeCell ref="LPL844:LPL848"/>
    <mergeCell ref="LPM844:LPM848"/>
    <mergeCell ref="LPN844:LPN848"/>
    <mergeCell ref="LPO844:LPO848"/>
    <mergeCell ref="LPP844:LPP848"/>
    <mergeCell ref="LPQ844:LPQ848"/>
    <mergeCell ref="LPF844:LPF848"/>
    <mergeCell ref="LPG844:LPG848"/>
    <mergeCell ref="LPH844:LPH848"/>
    <mergeCell ref="LPI844:LPI848"/>
    <mergeCell ref="LPJ844:LPJ848"/>
    <mergeCell ref="LPK844:LPK848"/>
    <mergeCell ref="LOZ844:LOZ848"/>
    <mergeCell ref="LPA844:LPA848"/>
    <mergeCell ref="LPB844:LPB848"/>
    <mergeCell ref="LPC844:LPC848"/>
    <mergeCell ref="LPD844:LPD848"/>
    <mergeCell ref="LPE844:LPE848"/>
    <mergeCell ref="LRN844:LRN848"/>
    <mergeCell ref="LRO844:LRO848"/>
    <mergeCell ref="LRP844:LRP848"/>
    <mergeCell ref="LRQ844:LRQ848"/>
    <mergeCell ref="LRR844:LRR848"/>
    <mergeCell ref="LRS844:LRS848"/>
    <mergeCell ref="LRH844:LRH848"/>
    <mergeCell ref="LRI844:LRI848"/>
    <mergeCell ref="LRJ844:LRJ848"/>
    <mergeCell ref="LRK844:LRK848"/>
    <mergeCell ref="LRL844:LRL848"/>
    <mergeCell ref="LRM844:LRM848"/>
    <mergeCell ref="LRB844:LRB848"/>
    <mergeCell ref="LRC844:LRC848"/>
    <mergeCell ref="LRD844:LRD848"/>
    <mergeCell ref="LRE844:LRE848"/>
    <mergeCell ref="LRF844:LRF848"/>
    <mergeCell ref="LRG844:LRG848"/>
    <mergeCell ref="LQV844:LQV848"/>
    <mergeCell ref="LQW844:LQW848"/>
    <mergeCell ref="LQX844:LQX848"/>
    <mergeCell ref="LQY844:LQY848"/>
    <mergeCell ref="LQZ844:LQZ848"/>
    <mergeCell ref="LRA844:LRA848"/>
    <mergeCell ref="LQP844:LQP848"/>
    <mergeCell ref="LQQ844:LQQ848"/>
    <mergeCell ref="LQR844:LQR848"/>
    <mergeCell ref="LQS844:LQS848"/>
    <mergeCell ref="LQT844:LQT848"/>
    <mergeCell ref="LQU844:LQU848"/>
    <mergeCell ref="LQJ844:LQJ848"/>
    <mergeCell ref="LQK844:LQK848"/>
    <mergeCell ref="LQL844:LQL848"/>
    <mergeCell ref="LQM844:LQM848"/>
    <mergeCell ref="LQN844:LQN848"/>
    <mergeCell ref="LQO844:LQO848"/>
    <mergeCell ref="LSX844:LSX848"/>
    <mergeCell ref="LSY844:LSY848"/>
    <mergeCell ref="LSZ844:LSZ848"/>
    <mergeCell ref="LTA844:LTA848"/>
    <mergeCell ref="LTB844:LTB848"/>
    <mergeCell ref="LTC844:LTC848"/>
    <mergeCell ref="LSR844:LSR848"/>
    <mergeCell ref="LSS844:LSS848"/>
    <mergeCell ref="LST844:LST848"/>
    <mergeCell ref="LSU844:LSU848"/>
    <mergeCell ref="LSV844:LSV848"/>
    <mergeCell ref="LSW844:LSW848"/>
    <mergeCell ref="LSL844:LSL848"/>
    <mergeCell ref="LSM844:LSM848"/>
    <mergeCell ref="LSN844:LSN848"/>
    <mergeCell ref="LSO844:LSO848"/>
    <mergeCell ref="LSP844:LSP848"/>
    <mergeCell ref="LSQ844:LSQ848"/>
    <mergeCell ref="LSF844:LSF848"/>
    <mergeCell ref="LSG844:LSG848"/>
    <mergeCell ref="LSH844:LSH848"/>
    <mergeCell ref="LSI844:LSI848"/>
    <mergeCell ref="LSJ844:LSJ848"/>
    <mergeCell ref="LSK844:LSK848"/>
    <mergeCell ref="LRZ844:LRZ848"/>
    <mergeCell ref="LSA844:LSA848"/>
    <mergeCell ref="LSB844:LSB848"/>
    <mergeCell ref="LSC844:LSC848"/>
    <mergeCell ref="LSD844:LSD848"/>
    <mergeCell ref="LSE844:LSE848"/>
    <mergeCell ref="LRT844:LRT848"/>
    <mergeCell ref="LRU844:LRU848"/>
    <mergeCell ref="LRV844:LRV848"/>
    <mergeCell ref="LRW844:LRW848"/>
    <mergeCell ref="LRX844:LRX848"/>
    <mergeCell ref="LRY844:LRY848"/>
    <mergeCell ref="LUH844:LUH848"/>
    <mergeCell ref="LUI844:LUI848"/>
    <mergeCell ref="LUJ844:LUJ848"/>
    <mergeCell ref="LUK844:LUK848"/>
    <mergeCell ref="LUL844:LUL848"/>
    <mergeCell ref="LUM844:LUM848"/>
    <mergeCell ref="LUB844:LUB848"/>
    <mergeCell ref="LUC844:LUC848"/>
    <mergeCell ref="LUD844:LUD848"/>
    <mergeCell ref="LUE844:LUE848"/>
    <mergeCell ref="LUF844:LUF848"/>
    <mergeCell ref="LUG844:LUG848"/>
    <mergeCell ref="LTV844:LTV848"/>
    <mergeCell ref="LTW844:LTW848"/>
    <mergeCell ref="LTX844:LTX848"/>
    <mergeCell ref="LTY844:LTY848"/>
    <mergeCell ref="LTZ844:LTZ848"/>
    <mergeCell ref="LUA844:LUA848"/>
    <mergeCell ref="LTP844:LTP848"/>
    <mergeCell ref="LTQ844:LTQ848"/>
    <mergeCell ref="LTR844:LTR848"/>
    <mergeCell ref="LTS844:LTS848"/>
    <mergeCell ref="LTT844:LTT848"/>
    <mergeCell ref="LTU844:LTU848"/>
    <mergeCell ref="LTJ844:LTJ848"/>
    <mergeCell ref="LTK844:LTK848"/>
    <mergeCell ref="LTL844:LTL848"/>
    <mergeCell ref="LTM844:LTM848"/>
    <mergeCell ref="LTN844:LTN848"/>
    <mergeCell ref="LTO844:LTO848"/>
    <mergeCell ref="LTD844:LTD848"/>
    <mergeCell ref="LTE844:LTE848"/>
    <mergeCell ref="LTF844:LTF848"/>
    <mergeCell ref="LTG844:LTG848"/>
    <mergeCell ref="LTH844:LTH848"/>
    <mergeCell ref="LTI844:LTI848"/>
    <mergeCell ref="LVR844:LVR848"/>
    <mergeCell ref="LVS844:LVS848"/>
    <mergeCell ref="LVT844:LVT848"/>
    <mergeCell ref="LVU844:LVU848"/>
    <mergeCell ref="LVV844:LVV848"/>
    <mergeCell ref="LVW844:LVW848"/>
    <mergeCell ref="LVL844:LVL848"/>
    <mergeCell ref="LVM844:LVM848"/>
    <mergeCell ref="LVN844:LVN848"/>
    <mergeCell ref="LVO844:LVO848"/>
    <mergeCell ref="LVP844:LVP848"/>
    <mergeCell ref="LVQ844:LVQ848"/>
    <mergeCell ref="LVF844:LVF848"/>
    <mergeCell ref="LVG844:LVG848"/>
    <mergeCell ref="LVH844:LVH848"/>
    <mergeCell ref="LVI844:LVI848"/>
    <mergeCell ref="LVJ844:LVJ848"/>
    <mergeCell ref="LVK844:LVK848"/>
    <mergeCell ref="LUZ844:LUZ848"/>
    <mergeCell ref="LVA844:LVA848"/>
    <mergeCell ref="LVB844:LVB848"/>
    <mergeCell ref="LVC844:LVC848"/>
    <mergeCell ref="LVD844:LVD848"/>
    <mergeCell ref="LVE844:LVE848"/>
    <mergeCell ref="LUT844:LUT848"/>
    <mergeCell ref="LUU844:LUU848"/>
    <mergeCell ref="LUV844:LUV848"/>
    <mergeCell ref="LUW844:LUW848"/>
    <mergeCell ref="LUX844:LUX848"/>
    <mergeCell ref="LUY844:LUY848"/>
    <mergeCell ref="LUN844:LUN848"/>
    <mergeCell ref="LUO844:LUO848"/>
    <mergeCell ref="LUP844:LUP848"/>
    <mergeCell ref="LUQ844:LUQ848"/>
    <mergeCell ref="LUR844:LUR848"/>
    <mergeCell ref="LUS844:LUS848"/>
    <mergeCell ref="LXB844:LXB848"/>
    <mergeCell ref="LXC844:LXC848"/>
    <mergeCell ref="LXD844:LXD848"/>
    <mergeCell ref="LXE844:LXE848"/>
    <mergeCell ref="LXF844:LXF848"/>
    <mergeCell ref="LXG844:LXG848"/>
    <mergeCell ref="LWV844:LWV848"/>
    <mergeCell ref="LWW844:LWW848"/>
    <mergeCell ref="LWX844:LWX848"/>
    <mergeCell ref="LWY844:LWY848"/>
    <mergeCell ref="LWZ844:LWZ848"/>
    <mergeCell ref="LXA844:LXA848"/>
    <mergeCell ref="LWP844:LWP848"/>
    <mergeCell ref="LWQ844:LWQ848"/>
    <mergeCell ref="LWR844:LWR848"/>
    <mergeCell ref="LWS844:LWS848"/>
    <mergeCell ref="LWT844:LWT848"/>
    <mergeCell ref="LWU844:LWU848"/>
    <mergeCell ref="LWJ844:LWJ848"/>
    <mergeCell ref="LWK844:LWK848"/>
    <mergeCell ref="LWL844:LWL848"/>
    <mergeCell ref="LWM844:LWM848"/>
    <mergeCell ref="LWN844:LWN848"/>
    <mergeCell ref="LWO844:LWO848"/>
    <mergeCell ref="LWD844:LWD848"/>
    <mergeCell ref="LWE844:LWE848"/>
    <mergeCell ref="LWF844:LWF848"/>
    <mergeCell ref="LWG844:LWG848"/>
    <mergeCell ref="LWH844:LWH848"/>
    <mergeCell ref="LWI844:LWI848"/>
    <mergeCell ref="LVX844:LVX848"/>
    <mergeCell ref="LVY844:LVY848"/>
    <mergeCell ref="LVZ844:LVZ848"/>
    <mergeCell ref="LWA844:LWA848"/>
    <mergeCell ref="LWB844:LWB848"/>
    <mergeCell ref="LWC844:LWC848"/>
    <mergeCell ref="LYL844:LYL848"/>
    <mergeCell ref="LYM844:LYM848"/>
    <mergeCell ref="LYN844:LYN848"/>
    <mergeCell ref="LYO844:LYO848"/>
    <mergeCell ref="LYP844:LYP848"/>
    <mergeCell ref="LYQ844:LYQ848"/>
    <mergeCell ref="LYF844:LYF848"/>
    <mergeCell ref="LYG844:LYG848"/>
    <mergeCell ref="LYH844:LYH848"/>
    <mergeCell ref="LYI844:LYI848"/>
    <mergeCell ref="LYJ844:LYJ848"/>
    <mergeCell ref="LYK844:LYK848"/>
    <mergeCell ref="LXZ844:LXZ848"/>
    <mergeCell ref="LYA844:LYA848"/>
    <mergeCell ref="LYB844:LYB848"/>
    <mergeCell ref="LYC844:LYC848"/>
    <mergeCell ref="LYD844:LYD848"/>
    <mergeCell ref="LYE844:LYE848"/>
    <mergeCell ref="LXT844:LXT848"/>
    <mergeCell ref="LXU844:LXU848"/>
    <mergeCell ref="LXV844:LXV848"/>
    <mergeCell ref="LXW844:LXW848"/>
    <mergeCell ref="LXX844:LXX848"/>
    <mergeCell ref="LXY844:LXY848"/>
    <mergeCell ref="LXN844:LXN848"/>
    <mergeCell ref="LXO844:LXO848"/>
    <mergeCell ref="LXP844:LXP848"/>
    <mergeCell ref="LXQ844:LXQ848"/>
    <mergeCell ref="LXR844:LXR848"/>
    <mergeCell ref="LXS844:LXS848"/>
    <mergeCell ref="LXH844:LXH848"/>
    <mergeCell ref="LXI844:LXI848"/>
    <mergeCell ref="LXJ844:LXJ848"/>
    <mergeCell ref="LXK844:LXK848"/>
    <mergeCell ref="LXL844:LXL848"/>
    <mergeCell ref="LXM844:LXM848"/>
    <mergeCell ref="LZV844:LZV848"/>
    <mergeCell ref="LZW844:LZW848"/>
    <mergeCell ref="LZX844:LZX848"/>
    <mergeCell ref="LZY844:LZY848"/>
    <mergeCell ref="LZZ844:LZZ848"/>
    <mergeCell ref="MAA844:MAA848"/>
    <mergeCell ref="LZP844:LZP848"/>
    <mergeCell ref="LZQ844:LZQ848"/>
    <mergeCell ref="LZR844:LZR848"/>
    <mergeCell ref="LZS844:LZS848"/>
    <mergeCell ref="LZT844:LZT848"/>
    <mergeCell ref="LZU844:LZU848"/>
    <mergeCell ref="LZJ844:LZJ848"/>
    <mergeCell ref="LZK844:LZK848"/>
    <mergeCell ref="LZL844:LZL848"/>
    <mergeCell ref="LZM844:LZM848"/>
    <mergeCell ref="LZN844:LZN848"/>
    <mergeCell ref="LZO844:LZO848"/>
    <mergeCell ref="LZD844:LZD848"/>
    <mergeCell ref="LZE844:LZE848"/>
    <mergeCell ref="LZF844:LZF848"/>
    <mergeCell ref="LZG844:LZG848"/>
    <mergeCell ref="LZH844:LZH848"/>
    <mergeCell ref="LZI844:LZI848"/>
    <mergeCell ref="LYX844:LYX848"/>
    <mergeCell ref="LYY844:LYY848"/>
    <mergeCell ref="LYZ844:LYZ848"/>
    <mergeCell ref="LZA844:LZA848"/>
    <mergeCell ref="LZB844:LZB848"/>
    <mergeCell ref="LZC844:LZC848"/>
    <mergeCell ref="LYR844:LYR848"/>
    <mergeCell ref="LYS844:LYS848"/>
    <mergeCell ref="LYT844:LYT848"/>
    <mergeCell ref="LYU844:LYU848"/>
    <mergeCell ref="LYV844:LYV848"/>
    <mergeCell ref="LYW844:LYW848"/>
    <mergeCell ref="MBF844:MBF848"/>
    <mergeCell ref="MBG844:MBG848"/>
    <mergeCell ref="MBH844:MBH848"/>
    <mergeCell ref="MBI844:MBI848"/>
    <mergeCell ref="MBJ844:MBJ848"/>
    <mergeCell ref="MBK844:MBK848"/>
    <mergeCell ref="MAZ844:MAZ848"/>
    <mergeCell ref="MBA844:MBA848"/>
    <mergeCell ref="MBB844:MBB848"/>
    <mergeCell ref="MBC844:MBC848"/>
    <mergeCell ref="MBD844:MBD848"/>
    <mergeCell ref="MBE844:MBE848"/>
    <mergeCell ref="MAT844:MAT848"/>
    <mergeCell ref="MAU844:MAU848"/>
    <mergeCell ref="MAV844:MAV848"/>
    <mergeCell ref="MAW844:MAW848"/>
    <mergeCell ref="MAX844:MAX848"/>
    <mergeCell ref="MAY844:MAY848"/>
    <mergeCell ref="MAN844:MAN848"/>
    <mergeCell ref="MAO844:MAO848"/>
    <mergeCell ref="MAP844:MAP848"/>
    <mergeCell ref="MAQ844:MAQ848"/>
    <mergeCell ref="MAR844:MAR848"/>
    <mergeCell ref="MAS844:MAS848"/>
    <mergeCell ref="MAH844:MAH848"/>
    <mergeCell ref="MAI844:MAI848"/>
    <mergeCell ref="MAJ844:MAJ848"/>
    <mergeCell ref="MAK844:MAK848"/>
    <mergeCell ref="MAL844:MAL848"/>
    <mergeCell ref="MAM844:MAM848"/>
    <mergeCell ref="MAB844:MAB848"/>
    <mergeCell ref="MAC844:MAC848"/>
    <mergeCell ref="MAD844:MAD848"/>
    <mergeCell ref="MAE844:MAE848"/>
    <mergeCell ref="MAF844:MAF848"/>
    <mergeCell ref="MAG844:MAG848"/>
    <mergeCell ref="MCP844:MCP848"/>
    <mergeCell ref="MCQ844:MCQ848"/>
    <mergeCell ref="MCR844:MCR848"/>
    <mergeCell ref="MCS844:MCS848"/>
    <mergeCell ref="MCT844:MCT848"/>
    <mergeCell ref="MCU844:MCU848"/>
    <mergeCell ref="MCJ844:MCJ848"/>
    <mergeCell ref="MCK844:MCK848"/>
    <mergeCell ref="MCL844:MCL848"/>
    <mergeCell ref="MCM844:MCM848"/>
    <mergeCell ref="MCN844:MCN848"/>
    <mergeCell ref="MCO844:MCO848"/>
    <mergeCell ref="MCD844:MCD848"/>
    <mergeCell ref="MCE844:MCE848"/>
    <mergeCell ref="MCF844:MCF848"/>
    <mergeCell ref="MCG844:MCG848"/>
    <mergeCell ref="MCH844:MCH848"/>
    <mergeCell ref="MCI844:MCI848"/>
    <mergeCell ref="MBX844:MBX848"/>
    <mergeCell ref="MBY844:MBY848"/>
    <mergeCell ref="MBZ844:MBZ848"/>
    <mergeCell ref="MCA844:MCA848"/>
    <mergeCell ref="MCB844:MCB848"/>
    <mergeCell ref="MCC844:MCC848"/>
    <mergeCell ref="MBR844:MBR848"/>
    <mergeCell ref="MBS844:MBS848"/>
    <mergeCell ref="MBT844:MBT848"/>
    <mergeCell ref="MBU844:MBU848"/>
    <mergeCell ref="MBV844:MBV848"/>
    <mergeCell ref="MBW844:MBW848"/>
    <mergeCell ref="MBL844:MBL848"/>
    <mergeCell ref="MBM844:MBM848"/>
    <mergeCell ref="MBN844:MBN848"/>
    <mergeCell ref="MBO844:MBO848"/>
    <mergeCell ref="MBP844:MBP848"/>
    <mergeCell ref="MBQ844:MBQ848"/>
    <mergeCell ref="MDZ844:MDZ848"/>
    <mergeCell ref="MEA844:MEA848"/>
    <mergeCell ref="MEB844:MEB848"/>
    <mergeCell ref="MEC844:MEC848"/>
    <mergeCell ref="MED844:MED848"/>
    <mergeCell ref="MEE844:MEE848"/>
    <mergeCell ref="MDT844:MDT848"/>
    <mergeCell ref="MDU844:MDU848"/>
    <mergeCell ref="MDV844:MDV848"/>
    <mergeCell ref="MDW844:MDW848"/>
    <mergeCell ref="MDX844:MDX848"/>
    <mergeCell ref="MDY844:MDY848"/>
    <mergeCell ref="MDN844:MDN848"/>
    <mergeCell ref="MDO844:MDO848"/>
    <mergeCell ref="MDP844:MDP848"/>
    <mergeCell ref="MDQ844:MDQ848"/>
    <mergeCell ref="MDR844:MDR848"/>
    <mergeCell ref="MDS844:MDS848"/>
    <mergeCell ref="MDH844:MDH848"/>
    <mergeCell ref="MDI844:MDI848"/>
    <mergeCell ref="MDJ844:MDJ848"/>
    <mergeCell ref="MDK844:MDK848"/>
    <mergeCell ref="MDL844:MDL848"/>
    <mergeCell ref="MDM844:MDM848"/>
    <mergeCell ref="MDB844:MDB848"/>
    <mergeCell ref="MDC844:MDC848"/>
    <mergeCell ref="MDD844:MDD848"/>
    <mergeCell ref="MDE844:MDE848"/>
    <mergeCell ref="MDF844:MDF848"/>
    <mergeCell ref="MDG844:MDG848"/>
    <mergeCell ref="MCV844:MCV848"/>
    <mergeCell ref="MCW844:MCW848"/>
    <mergeCell ref="MCX844:MCX848"/>
    <mergeCell ref="MCY844:MCY848"/>
    <mergeCell ref="MCZ844:MCZ848"/>
    <mergeCell ref="MDA844:MDA848"/>
    <mergeCell ref="MFJ844:MFJ848"/>
    <mergeCell ref="MFK844:MFK848"/>
    <mergeCell ref="MFL844:MFL848"/>
    <mergeCell ref="MFM844:MFM848"/>
    <mergeCell ref="MFN844:MFN848"/>
    <mergeCell ref="MFO844:MFO848"/>
    <mergeCell ref="MFD844:MFD848"/>
    <mergeCell ref="MFE844:MFE848"/>
    <mergeCell ref="MFF844:MFF848"/>
    <mergeCell ref="MFG844:MFG848"/>
    <mergeCell ref="MFH844:MFH848"/>
    <mergeCell ref="MFI844:MFI848"/>
    <mergeCell ref="MEX844:MEX848"/>
    <mergeCell ref="MEY844:MEY848"/>
    <mergeCell ref="MEZ844:MEZ848"/>
    <mergeCell ref="MFA844:MFA848"/>
    <mergeCell ref="MFB844:MFB848"/>
    <mergeCell ref="MFC844:MFC848"/>
    <mergeCell ref="MER844:MER848"/>
    <mergeCell ref="MES844:MES848"/>
    <mergeCell ref="MET844:MET848"/>
    <mergeCell ref="MEU844:MEU848"/>
    <mergeCell ref="MEV844:MEV848"/>
    <mergeCell ref="MEW844:MEW848"/>
    <mergeCell ref="MEL844:MEL848"/>
    <mergeCell ref="MEM844:MEM848"/>
    <mergeCell ref="MEN844:MEN848"/>
    <mergeCell ref="MEO844:MEO848"/>
    <mergeCell ref="MEP844:MEP848"/>
    <mergeCell ref="MEQ844:MEQ848"/>
    <mergeCell ref="MEF844:MEF848"/>
    <mergeCell ref="MEG844:MEG848"/>
    <mergeCell ref="MEH844:MEH848"/>
    <mergeCell ref="MEI844:MEI848"/>
    <mergeCell ref="MEJ844:MEJ848"/>
    <mergeCell ref="MEK844:MEK848"/>
    <mergeCell ref="MGT844:MGT848"/>
    <mergeCell ref="MGU844:MGU848"/>
    <mergeCell ref="MGV844:MGV848"/>
    <mergeCell ref="MGW844:MGW848"/>
    <mergeCell ref="MGX844:MGX848"/>
    <mergeCell ref="MGY844:MGY848"/>
    <mergeCell ref="MGN844:MGN848"/>
    <mergeCell ref="MGO844:MGO848"/>
    <mergeCell ref="MGP844:MGP848"/>
    <mergeCell ref="MGQ844:MGQ848"/>
    <mergeCell ref="MGR844:MGR848"/>
    <mergeCell ref="MGS844:MGS848"/>
    <mergeCell ref="MGH844:MGH848"/>
    <mergeCell ref="MGI844:MGI848"/>
    <mergeCell ref="MGJ844:MGJ848"/>
    <mergeCell ref="MGK844:MGK848"/>
    <mergeCell ref="MGL844:MGL848"/>
    <mergeCell ref="MGM844:MGM848"/>
    <mergeCell ref="MGB844:MGB848"/>
    <mergeCell ref="MGC844:MGC848"/>
    <mergeCell ref="MGD844:MGD848"/>
    <mergeCell ref="MGE844:MGE848"/>
    <mergeCell ref="MGF844:MGF848"/>
    <mergeCell ref="MGG844:MGG848"/>
    <mergeCell ref="MFV844:MFV848"/>
    <mergeCell ref="MFW844:MFW848"/>
    <mergeCell ref="MFX844:MFX848"/>
    <mergeCell ref="MFY844:MFY848"/>
    <mergeCell ref="MFZ844:MFZ848"/>
    <mergeCell ref="MGA844:MGA848"/>
    <mergeCell ref="MFP844:MFP848"/>
    <mergeCell ref="MFQ844:MFQ848"/>
    <mergeCell ref="MFR844:MFR848"/>
    <mergeCell ref="MFS844:MFS848"/>
    <mergeCell ref="MFT844:MFT848"/>
    <mergeCell ref="MFU844:MFU848"/>
    <mergeCell ref="MID844:MID848"/>
    <mergeCell ref="MIE844:MIE848"/>
    <mergeCell ref="MIF844:MIF848"/>
    <mergeCell ref="MIG844:MIG848"/>
    <mergeCell ref="MIH844:MIH848"/>
    <mergeCell ref="MII844:MII848"/>
    <mergeCell ref="MHX844:MHX848"/>
    <mergeCell ref="MHY844:MHY848"/>
    <mergeCell ref="MHZ844:MHZ848"/>
    <mergeCell ref="MIA844:MIA848"/>
    <mergeCell ref="MIB844:MIB848"/>
    <mergeCell ref="MIC844:MIC848"/>
    <mergeCell ref="MHR844:MHR848"/>
    <mergeCell ref="MHS844:MHS848"/>
    <mergeCell ref="MHT844:MHT848"/>
    <mergeCell ref="MHU844:MHU848"/>
    <mergeCell ref="MHV844:MHV848"/>
    <mergeCell ref="MHW844:MHW848"/>
    <mergeCell ref="MHL844:MHL848"/>
    <mergeCell ref="MHM844:MHM848"/>
    <mergeCell ref="MHN844:MHN848"/>
    <mergeCell ref="MHO844:MHO848"/>
    <mergeCell ref="MHP844:MHP848"/>
    <mergeCell ref="MHQ844:MHQ848"/>
    <mergeCell ref="MHF844:MHF848"/>
    <mergeCell ref="MHG844:MHG848"/>
    <mergeCell ref="MHH844:MHH848"/>
    <mergeCell ref="MHI844:MHI848"/>
    <mergeCell ref="MHJ844:MHJ848"/>
    <mergeCell ref="MHK844:MHK848"/>
    <mergeCell ref="MGZ844:MGZ848"/>
    <mergeCell ref="MHA844:MHA848"/>
    <mergeCell ref="MHB844:MHB848"/>
    <mergeCell ref="MHC844:MHC848"/>
    <mergeCell ref="MHD844:MHD848"/>
    <mergeCell ref="MHE844:MHE848"/>
    <mergeCell ref="MJN844:MJN848"/>
    <mergeCell ref="MJO844:MJO848"/>
    <mergeCell ref="MJP844:MJP848"/>
    <mergeCell ref="MJQ844:MJQ848"/>
    <mergeCell ref="MJR844:MJR848"/>
    <mergeCell ref="MJS844:MJS848"/>
    <mergeCell ref="MJH844:MJH848"/>
    <mergeCell ref="MJI844:MJI848"/>
    <mergeCell ref="MJJ844:MJJ848"/>
    <mergeCell ref="MJK844:MJK848"/>
    <mergeCell ref="MJL844:MJL848"/>
    <mergeCell ref="MJM844:MJM848"/>
    <mergeCell ref="MJB844:MJB848"/>
    <mergeCell ref="MJC844:MJC848"/>
    <mergeCell ref="MJD844:MJD848"/>
    <mergeCell ref="MJE844:MJE848"/>
    <mergeCell ref="MJF844:MJF848"/>
    <mergeCell ref="MJG844:MJG848"/>
    <mergeCell ref="MIV844:MIV848"/>
    <mergeCell ref="MIW844:MIW848"/>
    <mergeCell ref="MIX844:MIX848"/>
    <mergeCell ref="MIY844:MIY848"/>
    <mergeCell ref="MIZ844:MIZ848"/>
    <mergeCell ref="MJA844:MJA848"/>
    <mergeCell ref="MIP844:MIP848"/>
    <mergeCell ref="MIQ844:MIQ848"/>
    <mergeCell ref="MIR844:MIR848"/>
    <mergeCell ref="MIS844:MIS848"/>
    <mergeCell ref="MIT844:MIT848"/>
    <mergeCell ref="MIU844:MIU848"/>
    <mergeCell ref="MIJ844:MIJ848"/>
    <mergeCell ref="MIK844:MIK848"/>
    <mergeCell ref="MIL844:MIL848"/>
    <mergeCell ref="MIM844:MIM848"/>
    <mergeCell ref="MIN844:MIN848"/>
    <mergeCell ref="MIO844:MIO848"/>
    <mergeCell ref="MKX844:MKX848"/>
    <mergeCell ref="MKY844:MKY848"/>
    <mergeCell ref="MKZ844:MKZ848"/>
    <mergeCell ref="MLA844:MLA848"/>
    <mergeCell ref="MLB844:MLB848"/>
    <mergeCell ref="MLC844:MLC848"/>
    <mergeCell ref="MKR844:MKR848"/>
    <mergeCell ref="MKS844:MKS848"/>
    <mergeCell ref="MKT844:MKT848"/>
    <mergeCell ref="MKU844:MKU848"/>
    <mergeCell ref="MKV844:MKV848"/>
    <mergeCell ref="MKW844:MKW848"/>
    <mergeCell ref="MKL844:MKL848"/>
    <mergeCell ref="MKM844:MKM848"/>
    <mergeCell ref="MKN844:MKN848"/>
    <mergeCell ref="MKO844:MKO848"/>
    <mergeCell ref="MKP844:MKP848"/>
    <mergeCell ref="MKQ844:MKQ848"/>
    <mergeCell ref="MKF844:MKF848"/>
    <mergeCell ref="MKG844:MKG848"/>
    <mergeCell ref="MKH844:MKH848"/>
    <mergeCell ref="MKI844:MKI848"/>
    <mergeCell ref="MKJ844:MKJ848"/>
    <mergeCell ref="MKK844:MKK848"/>
    <mergeCell ref="MJZ844:MJZ848"/>
    <mergeCell ref="MKA844:MKA848"/>
    <mergeCell ref="MKB844:MKB848"/>
    <mergeCell ref="MKC844:MKC848"/>
    <mergeCell ref="MKD844:MKD848"/>
    <mergeCell ref="MKE844:MKE848"/>
    <mergeCell ref="MJT844:MJT848"/>
    <mergeCell ref="MJU844:MJU848"/>
    <mergeCell ref="MJV844:MJV848"/>
    <mergeCell ref="MJW844:MJW848"/>
    <mergeCell ref="MJX844:MJX848"/>
    <mergeCell ref="MJY844:MJY848"/>
    <mergeCell ref="MMH844:MMH848"/>
    <mergeCell ref="MMI844:MMI848"/>
    <mergeCell ref="MMJ844:MMJ848"/>
    <mergeCell ref="MMK844:MMK848"/>
    <mergeCell ref="MML844:MML848"/>
    <mergeCell ref="MMM844:MMM848"/>
    <mergeCell ref="MMB844:MMB848"/>
    <mergeCell ref="MMC844:MMC848"/>
    <mergeCell ref="MMD844:MMD848"/>
    <mergeCell ref="MME844:MME848"/>
    <mergeCell ref="MMF844:MMF848"/>
    <mergeCell ref="MMG844:MMG848"/>
    <mergeCell ref="MLV844:MLV848"/>
    <mergeCell ref="MLW844:MLW848"/>
    <mergeCell ref="MLX844:MLX848"/>
    <mergeCell ref="MLY844:MLY848"/>
    <mergeCell ref="MLZ844:MLZ848"/>
    <mergeCell ref="MMA844:MMA848"/>
    <mergeCell ref="MLP844:MLP848"/>
    <mergeCell ref="MLQ844:MLQ848"/>
    <mergeCell ref="MLR844:MLR848"/>
    <mergeCell ref="MLS844:MLS848"/>
    <mergeCell ref="MLT844:MLT848"/>
    <mergeCell ref="MLU844:MLU848"/>
    <mergeCell ref="MLJ844:MLJ848"/>
    <mergeCell ref="MLK844:MLK848"/>
    <mergeCell ref="MLL844:MLL848"/>
    <mergeCell ref="MLM844:MLM848"/>
    <mergeCell ref="MLN844:MLN848"/>
    <mergeCell ref="MLO844:MLO848"/>
    <mergeCell ref="MLD844:MLD848"/>
    <mergeCell ref="MLE844:MLE848"/>
    <mergeCell ref="MLF844:MLF848"/>
    <mergeCell ref="MLG844:MLG848"/>
    <mergeCell ref="MLH844:MLH848"/>
    <mergeCell ref="MLI844:MLI848"/>
    <mergeCell ref="MNR844:MNR848"/>
    <mergeCell ref="MNS844:MNS848"/>
    <mergeCell ref="MNT844:MNT848"/>
    <mergeCell ref="MNU844:MNU848"/>
    <mergeCell ref="MNV844:MNV848"/>
    <mergeCell ref="MNW844:MNW848"/>
    <mergeCell ref="MNL844:MNL848"/>
    <mergeCell ref="MNM844:MNM848"/>
    <mergeCell ref="MNN844:MNN848"/>
    <mergeCell ref="MNO844:MNO848"/>
    <mergeCell ref="MNP844:MNP848"/>
    <mergeCell ref="MNQ844:MNQ848"/>
    <mergeCell ref="MNF844:MNF848"/>
    <mergeCell ref="MNG844:MNG848"/>
    <mergeCell ref="MNH844:MNH848"/>
    <mergeCell ref="MNI844:MNI848"/>
    <mergeCell ref="MNJ844:MNJ848"/>
    <mergeCell ref="MNK844:MNK848"/>
    <mergeCell ref="MMZ844:MMZ848"/>
    <mergeCell ref="MNA844:MNA848"/>
    <mergeCell ref="MNB844:MNB848"/>
    <mergeCell ref="MNC844:MNC848"/>
    <mergeCell ref="MND844:MND848"/>
    <mergeCell ref="MNE844:MNE848"/>
    <mergeCell ref="MMT844:MMT848"/>
    <mergeCell ref="MMU844:MMU848"/>
    <mergeCell ref="MMV844:MMV848"/>
    <mergeCell ref="MMW844:MMW848"/>
    <mergeCell ref="MMX844:MMX848"/>
    <mergeCell ref="MMY844:MMY848"/>
    <mergeCell ref="MMN844:MMN848"/>
    <mergeCell ref="MMO844:MMO848"/>
    <mergeCell ref="MMP844:MMP848"/>
    <mergeCell ref="MMQ844:MMQ848"/>
    <mergeCell ref="MMR844:MMR848"/>
    <mergeCell ref="MMS844:MMS848"/>
    <mergeCell ref="MPB844:MPB848"/>
    <mergeCell ref="MPC844:MPC848"/>
    <mergeCell ref="MPD844:MPD848"/>
    <mergeCell ref="MPE844:MPE848"/>
    <mergeCell ref="MPF844:MPF848"/>
    <mergeCell ref="MPG844:MPG848"/>
    <mergeCell ref="MOV844:MOV848"/>
    <mergeCell ref="MOW844:MOW848"/>
    <mergeCell ref="MOX844:MOX848"/>
    <mergeCell ref="MOY844:MOY848"/>
    <mergeCell ref="MOZ844:MOZ848"/>
    <mergeCell ref="MPA844:MPA848"/>
    <mergeCell ref="MOP844:MOP848"/>
    <mergeCell ref="MOQ844:MOQ848"/>
    <mergeCell ref="MOR844:MOR848"/>
    <mergeCell ref="MOS844:MOS848"/>
    <mergeCell ref="MOT844:MOT848"/>
    <mergeCell ref="MOU844:MOU848"/>
    <mergeCell ref="MOJ844:MOJ848"/>
    <mergeCell ref="MOK844:MOK848"/>
    <mergeCell ref="MOL844:MOL848"/>
    <mergeCell ref="MOM844:MOM848"/>
    <mergeCell ref="MON844:MON848"/>
    <mergeCell ref="MOO844:MOO848"/>
    <mergeCell ref="MOD844:MOD848"/>
    <mergeCell ref="MOE844:MOE848"/>
    <mergeCell ref="MOF844:MOF848"/>
    <mergeCell ref="MOG844:MOG848"/>
    <mergeCell ref="MOH844:MOH848"/>
    <mergeCell ref="MOI844:MOI848"/>
    <mergeCell ref="MNX844:MNX848"/>
    <mergeCell ref="MNY844:MNY848"/>
    <mergeCell ref="MNZ844:MNZ848"/>
    <mergeCell ref="MOA844:MOA848"/>
    <mergeCell ref="MOB844:MOB848"/>
    <mergeCell ref="MOC844:MOC848"/>
    <mergeCell ref="MQL844:MQL848"/>
    <mergeCell ref="MQM844:MQM848"/>
    <mergeCell ref="MQN844:MQN848"/>
    <mergeCell ref="MQO844:MQO848"/>
    <mergeCell ref="MQP844:MQP848"/>
    <mergeCell ref="MQQ844:MQQ848"/>
    <mergeCell ref="MQF844:MQF848"/>
    <mergeCell ref="MQG844:MQG848"/>
    <mergeCell ref="MQH844:MQH848"/>
    <mergeCell ref="MQI844:MQI848"/>
    <mergeCell ref="MQJ844:MQJ848"/>
    <mergeCell ref="MQK844:MQK848"/>
    <mergeCell ref="MPZ844:MPZ848"/>
    <mergeCell ref="MQA844:MQA848"/>
    <mergeCell ref="MQB844:MQB848"/>
    <mergeCell ref="MQC844:MQC848"/>
    <mergeCell ref="MQD844:MQD848"/>
    <mergeCell ref="MQE844:MQE848"/>
    <mergeCell ref="MPT844:MPT848"/>
    <mergeCell ref="MPU844:MPU848"/>
    <mergeCell ref="MPV844:MPV848"/>
    <mergeCell ref="MPW844:MPW848"/>
    <mergeCell ref="MPX844:MPX848"/>
    <mergeCell ref="MPY844:MPY848"/>
    <mergeCell ref="MPN844:MPN848"/>
    <mergeCell ref="MPO844:MPO848"/>
    <mergeCell ref="MPP844:MPP848"/>
    <mergeCell ref="MPQ844:MPQ848"/>
    <mergeCell ref="MPR844:MPR848"/>
    <mergeCell ref="MPS844:MPS848"/>
    <mergeCell ref="MPH844:MPH848"/>
    <mergeCell ref="MPI844:MPI848"/>
    <mergeCell ref="MPJ844:MPJ848"/>
    <mergeCell ref="MPK844:MPK848"/>
    <mergeCell ref="MPL844:MPL848"/>
    <mergeCell ref="MPM844:MPM848"/>
    <mergeCell ref="MRV844:MRV848"/>
    <mergeCell ref="MRW844:MRW848"/>
    <mergeCell ref="MRX844:MRX848"/>
    <mergeCell ref="MRY844:MRY848"/>
    <mergeCell ref="MRZ844:MRZ848"/>
    <mergeCell ref="MSA844:MSA848"/>
    <mergeCell ref="MRP844:MRP848"/>
    <mergeCell ref="MRQ844:MRQ848"/>
    <mergeCell ref="MRR844:MRR848"/>
    <mergeCell ref="MRS844:MRS848"/>
    <mergeCell ref="MRT844:MRT848"/>
    <mergeCell ref="MRU844:MRU848"/>
    <mergeCell ref="MRJ844:MRJ848"/>
    <mergeCell ref="MRK844:MRK848"/>
    <mergeCell ref="MRL844:MRL848"/>
    <mergeCell ref="MRM844:MRM848"/>
    <mergeCell ref="MRN844:MRN848"/>
    <mergeCell ref="MRO844:MRO848"/>
    <mergeCell ref="MRD844:MRD848"/>
    <mergeCell ref="MRE844:MRE848"/>
    <mergeCell ref="MRF844:MRF848"/>
    <mergeCell ref="MRG844:MRG848"/>
    <mergeCell ref="MRH844:MRH848"/>
    <mergeCell ref="MRI844:MRI848"/>
    <mergeCell ref="MQX844:MQX848"/>
    <mergeCell ref="MQY844:MQY848"/>
    <mergeCell ref="MQZ844:MQZ848"/>
    <mergeCell ref="MRA844:MRA848"/>
    <mergeCell ref="MRB844:MRB848"/>
    <mergeCell ref="MRC844:MRC848"/>
    <mergeCell ref="MQR844:MQR848"/>
    <mergeCell ref="MQS844:MQS848"/>
    <mergeCell ref="MQT844:MQT848"/>
    <mergeCell ref="MQU844:MQU848"/>
    <mergeCell ref="MQV844:MQV848"/>
    <mergeCell ref="MQW844:MQW848"/>
    <mergeCell ref="MTF844:MTF848"/>
    <mergeCell ref="MTG844:MTG848"/>
    <mergeCell ref="MTH844:MTH848"/>
    <mergeCell ref="MTI844:MTI848"/>
    <mergeCell ref="MTJ844:MTJ848"/>
    <mergeCell ref="MTK844:MTK848"/>
    <mergeCell ref="MSZ844:MSZ848"/>
    <mergeCell ref="MTA844:MTA848"/>
    <mergeCell ref="MTB844:MTB848"/>
    <mergeCell ref="MTC844:MTC848"/>
    <mergeCell ref="MTD844:MTD848"/>
    <mergeCell ref="MTE844:MTE848"/>
    <mergeCell ref="MST844:MST848"/>
    <mergeCell ref="MSU844:MSU848"/>
    <mergeCell ref="MSV844:MSV848"/>
    <mergeCell ref="MSW844:MSW848"/>
    <mergeCell ref="MSX844:MSX848"/>
    <mergeCell ref="MSY844:MSY848"/>
    <mergeCell ref="MSN844:MSN848"/>
    <mergeCell ref="MSO844:MSO848"/>
    <mergeCell ref="MSP844:MSP848"/>
    <mergeCell ref="MSQ844:MSQ848"/>
    <mergeCell ref="MSR844:MSR848"/>
    <mergeCell ref="MSS844:MSS848"/>
    <mergeCell ref="MSH844:MSH848"/>
    <mergeCell ref="MSI844:MSI848"/>
    <mergeCell ref="MSJ844:MSJ848"/>
    <mergeCell ref="MSK844:MSK848"/>
    <mergeCell ref="MSL844:MSL848"/>
    <mergeCell ref="MSM844:MSM848"/>
    <mergeCell ref="MSB844:MSB848"/>
    <mergeCell ref="MSC844:MSC848"/>
    <mergeCell ref="MSD844:MSD848"/>
    <mergeCell ref="MSE844:MSE848"/>
    <mergeCell ref="MSF844:MSF848"/>
    <mergeCell ref="MSG844:MSG848"/>
    <mergeCell ref="MUP844:MUP848"/>
    <mergeCell ref="MUQ844:MUQ848"/>
    <mergeCell ref="MUR844:MUR848"/>
    <mergeCell ref="MUS844:MUS848"/>
    <mergeCell ref="MUT844:MUT848"/>
    <mergeCell ref="MUU844:MUU848"/>
    <mergeCell ref="MUJ844:MUJ848"/>
    <mergeCell ref="MUK844:MUK848"/>
    <mergeCell ref="MUL844:MUL848"/>
    <mergeCell ref="MUM844:MUM848"/>
    <mergeCell ref="MUN844:MUN848"/>
    <mergeCell ref="MUO844:MUO848"/>
    <mergeCell ref="MUD844:MUD848"/>
    <mergeCell ref="MUE844:MUE848"/>
    <mergeCell ref="MUF844:MUF848"/>
    <mergeCell ref="MUG844:MUG848"/>
    <mergeCell ref="MUH844:MUH848"/>
    <mergeCell ref="MUI844:MUI848"/>
    <mergeCell ref="MTX844:MTX848"/>
    <mergeCell ref="MTY844:MTY848"/>
    <mergeCell ref="MTZ844:MTZ848"/>
    <mergeCell ref="MUA844:MUA848"/>
    <mergeCell ref="MUB844:MUB848"/>
    <mergeCell ref="MUC844:MUC848"/>
    <mergeCell ref="MTR844:MTR848"/>
    <mergeCell ref="MTS844:MTS848"/>
    <mergeCell ref="MTT844:MTT848"/>
    <mergeCell ref="MTU844:MTU848"/>
    <mergeCell ref="MTV844:MTV848"/>
    <mergeCell ref="MTW844:MTW848"/>
    <mergeCell ref="MTL844:MTL848"/>
    <mergeCell ref="MTM844:MTM848"/>
    <mergeCell ref="MTN844:MTN848"/>
    <mergeCell ref="MTO844:MTO848"/>
    <mergeCell ref="MTP844:MTP848"/>
    <mergeCell ref="MTQ844:MTQ848"/>
    <mergeCell ref="MVZ844:MVZ848"/>
    <mergeCell ref="MWA844:MWA848"/>
    <mergeCell ref="MWB844:MWB848"/>
    <mergeCell ref="MWC844:MWC848"/>
    <mergeCell ref="MWD844:MWD848"/>
    <mergeCell ref="MWE844:MWE848"/>
    <mergeCell ref="MVT844:MVT848"/>
    <mergeCell ref="MVU844:MVU848"/>
    <mergeCell ref="MVV844:MVV848"/>
    <mergeCell ref="MVW844:MVW848"/>
    <mergeCell ref="MVX844:MVX848"/>
    <mergeCell ref="MVY844:MVY848"/>
    <mergeCell ref="MVN844:MVN848"/>
    <mergeCell ref="MVO844:MVO848"/>
    <mergeCell ref="MVP844:MVP848"/>
    <mergeCell ref="MVQ844:MVQ848"/>
    <mergeCell ref="MVR844:MVR848"/>
    <mergeCell ref="MVS844:MVS848"/>
    <mergeCell ref="MVH844:MVH848"/>
    <mergeCell ref="MVI844:MVI848"/>
    <mergeCell ref="MVJ844:MVJ848"/>
    <mergeCell ref="MVK844:MVK848"/>
    <mergeCell ref="MVL844:MVL848"/>
    <mergeCell ref="MVM844:MVM848"/>
    <mergeCell ref="MVB844:MVB848"/>
    <mergeCell ref="MVC844:MVC848"/>
    <mergeCell ref="MVD844:MVD848"/>
    <mergeCell ref="MVE844:MVE848"/>
    <mergeCell ref="MVF844:MVF848"/>
    <mergeCell ref="MVG844:MVG848"/>
    <mergeCell ref="MUV844:MUV848"/>
    <mergeCell ref="MUW844:MUW848"/>
    <mergeCell ref="MUX844:MUX848"/>
    <mergeCell ref="MUY844:MUY848"/>
    <mergeCell ref="MUZ844:MUZ848"/>
    <mergeCell ref="MVA844:MVA848"/>
    <mergeCell ref="MXJ844:MXJ848"/>
    <mergeCell ref="MXK844:MXK848"/>
    <mergeCell ref="MXL844:MXL848"/>
    <mergeCell ref="MXM844:MXM848"/>
    <mergeCell ref="MXN844:MXN848"/>
    <mergeCell ref="MXO844:MXO848"/>
    <mergeCell ref="MXD844:MXD848"/>
    <mergeCell ref="MXE844:MXE848"/>
    <mergeCell ref="MXF844:MXF848"/>
    <mergeCell ref="MXG844:MXG848"/>
    <mergeCell ref="MXH844:MXH848"/>
    <mergeCell ref="MXI844:MXI848"/>
    <mergeCell ref="MWX844:MWX848"/>
    <mergeCell ref="MWY844:MWY848"/>
    <mergeCell ref="MWZ844:MWZ848"/>
    <mergeCell ref="MXA844:MXA848"/>
    <mergeCell ref="MXB844:MXB848"/>
    <mergeCell ref="MXC844:MXC848"/>
    <mergeCell ref="MWR844:MWR848"/>
    <mergeCell ref="MWS844:MWS848"/>
    <mergeCell ref="MWT844:MWT848"/>
    <mergeCell ref="MWU844:MWU848"/>
    <mergeCell ref="MWV844:MWV848"/>
    <mergeCell ref="MWW844:MWW848"/>
    <mergeCell ref="MWL844:MWL848"/>
    <mergeCell ref="MWM844:MWM848"/>
    <mergeCell ref="MWN844:MWN848"/>
    <mergeCell ref="MWO844:MWO848"/>
    <mergeCell ref="MWP844:MWP848"/>
    <mergeCell ref="MWQ844:MWQ848"/>
    <mergeCell ref="MWF844:MWF848"/>
    <mergeCell ref="MWG844:MWG848"/>
    <mergeCell ref="MWH844:MWH848"/>
    <mergeCell ref="MWI844:MWI848"/>
    <mergeCell ref="MWJ844:MWJ848"/>
    <mergeCell ref="MWK844:MWK848"/>
    <mergeCell ref="MYT844:MYT848"/>
    <mergeCell ref="MYU844:MYU848"/>
    <mergeCell ref="MYV844:MYV848"/>
    <mergeCell ref="MYW844:MYW848"/>
    <mergeCell ref="MYX844:MYX848"/>
    <mergeCell ref="MYY844:MYY848"/>
    <mergeCell ref="MYN844:MYN848"/>
    <mergeCell ref="MYO844:MYO848"/>
    <mergeCell ref="MYP844:MYP848"/>
    <mergeCell ref="MYQ844:MYQ848"/>
    <mergeCell ref="MYR844:MYR848"/>
    <mergeCell ref="MYS844:MYS848"/>
    <mergeCell ref="MYH844:MYH848"/>
    <mergeCell ref="MYI844:MYI848"/>
    <mergeCell ref="MYJ844:MYJ848"/>
    <mergeCell ref="MYK844:MYK848"/>
    <mergeCell ref="MYL844:MYL848"/>
    <mergeCell ref="MYM844:MYM848"/>
    <mergeCell ref="MYB844:MYB848"/>
    <mergeCell ref="MYC844:MYC848"/>
    <mergeCell ref="MYD844:MYD848"/>
    <mergeCell ref="MYE844:MYE848"/>
    <mergeCell ref="MYF844:MYF848"/>
    <mergeCell ref="MYG844:MYG848"/>
    <mergeCell ref="MXV844:MXV848"/>
    <mergeCell ref="MXW844:MXW848"/>
    <mergeCell ref="MXX844:MXX848"/>
    <mergeCell ref="MXY844:MXY848"/>
    <mergeCell ref="MXZ844:MXZ848"/>
    <mergeCell ref="MYA844:MYA848"/>
    <mergeCell ref="MXP844:MXP848"/>
    <mergeCell ref="MXQ844:MXQ848"/>
    <mergeCell ref="MXR844:MXR848"/>
    <mergeCell ref="MXS844:MXS848"/>
    <mergeCell ref="MXT844:MXT848"/>
    <mergeCell ref="MXU844:MXU848"/>
    <mergeCell ref="NAD844:NAD848"/>
    <mergeCell ref="NAE844:NAE848"/>
    <mergeCell ref="NAF844:NAF848"/>
    <mergeCell ref="NAG844:NAG848"/>
    <mergeCell ref="NAH844:NAH848"/>
    <mergeCell ref="NAI844:NAI848"/>
    <mergeCell ref="MZX844:MZX848"/>
    <mergeCell ref="MZY844:MZY848"/>
    <mergeCell ref="MZZ844:MZZ848"/>
    <mergeCell ref="NAA844:NAA848"/>
    <mergeCell ref="NAB844:NAB848"/>
    <mergeCell ref="NAC844:NAC848"/>
    <mergeCell ref="MZR844:MZR848"/>
    <mergeCell ref="MZS844:MZS848"/>
    <mergeCell ref="MZT844:MZT848"/>
    <mergeCell ref="MZU844:MZU848"/>
    <mergeCell ref="MZV844:MZV848"/>
    <mergeCell ref="MZW844:MZW848"/>
    <mergeCell ref="MZL844:MZL848"/>
    <mergeCell ref="MZM844:MZM848"/>
    <mergeCell ref="MZN844:MZN848"/>
    <mergeCell ref="MZO844:MZO848"/>
    <mergeCell ref="MZP844:MZP848"/>
    <mergeCell ref="MZQ844:MZQ848"/>
    <mergeCell ref="MZF844:MZF848"/>
    <mergeCell ref="MZG844:MZG848"/>
    <mergeCell ref="MZH844:MZH848"/>
    <mergeCell ref="MZI844:MZI848"/>
    <mergeCell ref="MZJ844:MZJ848"/>
    <mergeCell ref="MZK844:MZK848"/>
    <mergeCell ref="MYZ844:MYZ848"/>
    <mergeCell ref="MZA844:MZA848"/>
    <mergeCell ref="MZB844:MZB848"/>
    <mergeCell ref="MZC844:MZC848"/>
    <mergeCell ref="MZD844:MZD848"/>
    <mergeCell ref="MZE844:MZE848"/>
    <mergeCell ref="NBN844:NBN848"/>
    <mergeCell ref="NBO844:NBO848"/>
    <mergeCell ref="NBP844:NBP848"/>
    <mergeCell ref="NBQ844:NBQ848"/>
    <mergeCell ref="NBR844:NBR848"/>
    <mergeCell ref="NBS844:NBS848"/>
    <mergeCell ref="NBH844:NBH848"/>
    <mergeCell ref="NBI844:NBI848"/>
    <mergeCell ref="NBJ844:NBJ848"/>
    <mergeCell ref="NBK844:NBK848"/>
    <mergeCell ref="NBL844:NBL848"/>
    <mergeCell ref="NBM844:NBM848"/>
    <mergeCell ref="NBB844:NBB848"/>
    <mergeCell ref="NBC844:NBC848"/>
    <mergeCell ref="NBD844:NBD848"/>
    <mergeCell ref="NBE844:NBE848"/>
    <mergeCell ref="NBF844:NBF848"/>
    <mergeCell ref="NBG844:NBG848"/>
    <mergeCell ref="NAV844:NAV848"/>
    <mergeCell ref="NAW844:NAW848"/>
    <mergeCell ref="NAX844:NAX848"/>
    <mergeCell ref="NAY844:NAY848"/>
    <mergeCell ref="NAZ844:NAZ848"/>
    <mergeCell ref="NBA844:NBA848"/>
    <mergeCell ref="NAP844:NAP848"/>
    <mergeCell ref="NAQ844:NAQ848"/>
    <mergeCell ref="NAR844:NAR848"/>
    <mergeCell ref="NAS844:NAS848"/>
    <mergeCell ref="NAT844:NAT848"/>
    <mergeCell ref="NAU844:NAU848"/>
    <mergeCell ref="NAJ844:NAJ848"/>
    <mergeCell ref="NAK844:NAK848"/>
    <mergeCell ref="NAL844:NAL848"/>
    <mergeCell ref="NAM844:NAM848"/>
    <mergeCell ref="NAN844:NAN848"/>
    <mergeCell ref="NAO844:NAO848"/>
    <mergeCell ref="NCX844:NCX848"/>
    <mergeCell ref="NCY844:NCY848"/>
    <mergeCell ref="NCZ844:NCZ848"/>
    <mergeCell ref="NDA844:NDA848"/>
    <mergeCell ref="NDB844:NDB848"/>
    <mergeCell ref="NDC844:NDC848"/>
    <mergeCell ref="NCR844:NCR848"/>
    <mergeCell ref="NCS844:NCS848"/>
    <mergeCell ref="NCT844:NCT848"/>
    <mergeCell ref="NCU844:NCU848"/>
    <mergeCell ref="NCV844:NCV848"/>
    <mergeCell ref="NCW844:NCW848"/>
    <mergeCell ref="NCL844:NCL848"/>
    <mergeCell ref="NCM844:NCM848"/>
    <mergeCell ref="NCN844:NCN848"/>
    <mergeCell ref="NCO844:NCO848"/>
    <mergeCell ref="NCP844:NCP848"/>
    <mergeCell ref="NCQ844:NCQ848"/>
    <mergeCell ref="NCF844:NCF848"/>
    <mergeCell ref="NCG844:NCG848"/>
    <mergeCell ref="NCH844:NCH848"/>
    <mergeCell ref="NCI844:NCI848"/>
    <mergeCell ref="NCJ844:NCJ848"/>
    <mergeCell ref="NCK844:NCK848"/>
    <mergeCell ref="NBZ844:NBZ848"/>
    <mergeCell ref="NCA844:NCA848"/>
    <mergeCell ref="NCB844:NCB848"/>
    <mergeCell ref="NCC844:NCC848"/>
    <mergeCell ref="NCD844:NCD848"/>
    <mergeCell ref="NCE844:NCE848"/>
    <mergeCell ref="NBT844:NBT848"/>
    <mergeCell ref="NBU844:NBU848"/>
    <mergeCell ref="NBV844:NBV848"/>
    <mergeCell ref="NBW844:NBW848"/>
    <mergeCell ref="NBX844:NBX848"/>
    <mergeCell ref="NBY844:NBY848"/>
    <mergeCell ref="NEH844:NEH848"/>
    <mergeCell ref="NEI844:NEI848"/>
    <mergeCell ref="NEJ844:NEJ848"/>
    <mergeCell ref="NEK844:NEK848"/>
    <mergeCell ref="NEL844:NEL848"/>
    <mergeCell ref="NEM844:NEM848"/>
    <mergeCell ref="NEB844:NEB848"/>
    <mergeCell ref="NEC844:NEC848"/>
    <mergeCell ref="NED844:NED848"/>
    <mergeCell ref="NEE844:NEE848"/>
    <mergeCell ref="NEF844:NEF848"/>
    <mergeCell ref="NEG844:NEG848"/>
    <mergeCell ref="NDV844:NDV848"/>
    <mergeCell ref="NDW844:NDW848"/>
    <mergeCell ref="NDX844:NDX848"/>
    <mergeCell ref="NDY844:NDY848"/>
    <mergeCell ref="NDZ844:NDZ848"/>
    <mergeCell ref="NEA844:NEA848"/>
    <mergeCell ref="NDP844:NDP848"/>
    <mergeCell ref="NDQ844:NDQ848"/>
    <mergeCell ref="NDR844:NDR848"/>
    <mergeCell ref="NDS844:NDS848"/>
    <mergeCell ref="NDT844:NDT848"/>
    <mergeCell ref="NDU844:NDU848"/>
    <mergeCell ref="NDJ844:NDJ848"/>
    <mergeCell ref="NDK844:NDK848"/>
    <mergeCell ref="NDL844:NDL848"/>
    <mergeCell ref="NDM844:NDM848"/>
    <mergeCell ref="NDN844:NDN848"/>
    <mergeCell ref="NDO844:NDO848"/>
    <mergeCell ref="NDD844:NDD848"/>
    <mergeCell ref="NDE844:NDE848"/>
    <mergeCell ref="NDF844:NDF848"/>
    <mergeCell ref="NDG844:NDG848"/>
    <mergeCell ref="NDH844:NDH848"/>
    <mergeCell ref="NDI844:NDI848"/>
    <mergeCell ref="NFR844:NFR848"/>
    <mergeCell ref="NFS844:NFS848"/>
    <mergeCell ref="NFT844:NFT848"/>
    <mergeCell ref="NFU844:NFU848"/>
    <mergeCell ref="NFV844:NFV848"/>
    <mergeCell ref="NFW844:NFW848"/>
    <mergeCell ref="NFL844:NFL848"/>
    <mergeCell ref="NFM844:NFM848"/>
    <mergeCell ref="NFN844:NFN848"/>
    <mergeCell ref="NFO844:NFO848"/>
    <mergeCell ref="NFP844:NFP848"/>
    <mergeCell ref="NFQ844:NFQ848"/>
    <mergeCell ref="NFF844:NFF848"/>
    <mergeCell ref="NFG844:NFG848"/>
    <mergeCell ref="NFH844:NFH848"/>
    <mergeCell ref="NFI844:NFI848"/>
    <mergeCell ref="NFJ844:NFJ848"/>
    <mergeCell ref="NFK844:NFK848"/>
    <mergeCell ref="NEZ844:NEZ848"/>
    <mergeCell ref="NFA844:NFA848"/>
    <mergeCell ref="NFB844:NFB848"/>
    <mergeCell ref="NFC844:NFC848"/>
    <mergeCell ref="NFD844:NFD848"/>
    <mergeCell ref="NFE844:NFE848"/>
    <mergeCell ref="NET844:NET848"/>
    <mergeCell ref="NEU844:NEU848"/>
    <mergeCell ref="NEV844:NEV848"/>
    <mergeCell ref="NEW844:NEW848"/>
    <mergeCell ref="NEX844:NEX848"/>
    <mergeCell ref="NEY844:NEY848"/>
    <mergeCell ref="NEN844:NEN848"/>
    <mergeCell ref="NEO844:NEO848"/>
    <mergeCell ref="NEP844:NEP848"/>
    <mergeCell ref="NEQ844:NEQ848"/>
    <mergeCell ref="NER844:NER848"/>
    <mergeCell ref="NES844:NES848"/>
    <mergeCell ref="NHB844:NHB848"/>
    <mergeCell ref="NHC844:NHC848"/>
    <mergeCell ref="NHD844:NHD848"/>
    <mergeCell ref="NHE844:NHE848"/>
    <mergeCell ref="NHF844:NHF848"/>
    <mergeCell ref="NHG844:NHG848"/>
    <mergeCell ref="NGV844:NGV848"/>
    <mergeCell ref="NGW844:NGW848"/>
    <mergeCell ref="NGX844:NGX848"/>
    <mergeCell ref="NGY844:NGY848"/>
    <mergeCell ref="NGZ844:NGZ848"/>
    <mergeCell ref="NHA844:NHA848"/>
    <mergeCell ref="NGP844:NGP848"/>
    <mergeCell ref="NGQ844:NGQ848"/>
    <mergeCell ref="NGR844:NGR848"/>
    <mergeCell ref="NGS844:NGS848"/>
    <mergeCell ref="NGT844:NGT848"/>
    <mergeCell ref="NGU844:NGU848"/>
    <mergeCell ref="NGJ844:NGJ848"/>
    <mergeCell ref="NGK844:NGK848"/>
    <mergeCell ref="NGL844:NGL848"/>
    <mergeCell ref="NGM844:NGM848"/>
    <mergeCell ref="NGN844:NGN848"/>
    <mergeCell ref="NGO844:NGO848"/>
    <mergeCell ref="NGD844:NGD848"/>
    <mergeCell ref="NGE844:NGE848"/>
    <mergeCell ref="NGF844:NGF848"/>
    <mergeCell ref="NGG844:NGG848"/>
    <mergeCell ref="NGH844:NGH848"/>
    <mergeCell ref="NGI844:NGI848"/>
    <mergeCell ref="NFX844:NFX848"/>
    <mergeCell ref="NFY844:NFY848"/>
    <mergeCell ref="NFZ844:NFZ848"/>
    <mergeCell ref="NGA844:NGA848"/>
    <mergeCell ref="NGB844:NGB848"/>
    <mergeCell ref="NGC844:NGC848"/>
    <mergeCell ref="NIL844:NIL848"/>
    <mergeCell ref="NIM844:NIM848"/>
    <mergeCell ref="NIN844:NIN848"/>
    <mergeCell ref="NIO844:NIO848"/>
    <mergeCell ref="NIP844:NIP848"/>
    <mergeCell ref="NIQ844:NIQ848"/>
    <mergeCell ref="NIF844:NIF848"/>
    <mergeCell ref="NIG844:NIG848"/>
    <mergeCell ref="NIH844:NIH848"/>
    <mergeCell ref="NII844:NII848"/>
    <mergeCell ref="NIJ844:NIJ848"/>
    <mergeCell ref="NIK844:NIK848"/>
    <mergeCell ref="NHZ844:NHZ848"/>
    <mergeCell ref="NIA844:NIA848"/>
    <mergeCell ref="NIB844:NIB848"/>
    <mergeCell ref="NIC844:NIC848"/>
    <mergeCell ref="NID844:NID848"/>
    <mergeCell ref="NIE844:NIE848"/>
    <mergeCell ref="NHT844:NHT848"/>
    <mergeCell ref="NHU844:NHU848"/>
    <mergeCell ref="NHV844:NHV848"/>
    <mergeCell ref="NHW844:NHW848"/>
    <mergeCell ref="NHX844:NHX848"/>
    <mergeCell ref="NHY844:NHY848"/>
    <mergeCell ref="NHN844:NHN848"/>
    <mergeCell ref="NHO844:NHO848"/>
    <mergeCell ref="NHP844:NHP848"/>
    <mergeCell ref="NHQ844:NHQ848"/>
    <mergeCell ref="NHR844:NHR848"/>
    <mergeCell ref="NHS844:NHS848"/>
    <mergeCell ref="NHH844:NHH848"/>
    <mergeCell ref="NHI844:NHI848"/>
    <mergeCell ref="NHJ844:NHJ848"/>
    <mergeCell ref="NHK844:NHK848"/>
    <mergeCell ref="NHL844:NHL848"/>
    <mergeCell ref="NHM844:NHM848"/>
    <mergeCell ref="NJV844:NJV848"/>
    <mergeCell ref="NJW844:NJW848"/>
    <mergeCell ref="NJX844:NJX848"/>
    <mergeCell ref="NJY844:NJY848"/>
    <mergeCell ref="NJZ844:NJZ848"/>
    <mergeCell ref="NKA844:NKA848"/>
    <mergeCell ref="NJP844:NJP848"/>
    <mergeCell ref="NJQ844:NJQ848"/>
    <mergeCell ref="NJR844:NJR848"/>
    <mergeCell ref="NJS844:NJS848"/>
    <mergeCell ref="NJT844:NJT848"/>
    <mergeCell ref="NJU844:NJU848"/>
    <mergeCell ref="NJJ844:NJJ848"/>
    <mergeCell ref="NJK844:NJK848"/>
    <mergeCell ref="NJL844:NJL848"/>
    <mergeCell ref="NJM844:NJM848"/>
    <mergeCell ref="NJN844:NJN848"/>
    <mergeCell ref="NJO844:NJO848"/>
    <mergeCell ref="NJD844:NJD848"/>
    <mergeCell ref="NJE844:NJE848"/>
    <mergeCell ref="NJF844:NJF848"/>
    <mergeCell ref="NJG844:NJG848"/>
    <mergeCell ref="NJH844:NJH848"/>
    <mergeCell ref="NJI844:NJI848"/>
    <mergeCell ref="NIX844:NIX848"/>
    <mergeCell ref="NIY844:NIY848"/>
    <mergeCell ref="NIZ844:NIZ848"/>
    <mergeCell ref="NJA844:NJA848"/>
    <mergeCell ref="NJB844:NJB848"/>
    <mergeCell ref="NJC844:NJC848"/>
    <mergeCell ref="NIR844:NIR848"/>
    <mergeCell ref="NIS844:NIS848"/>
    <mergeCell ref="NIT844:NIT848"/>
    <mergeCell ref="NIU844:NIU848"/>
    <mergeCell ref="NIV844:NIV848"/>
    <mergeCell ref="NIW844:NIW848"/>
    <mergeCell ref="NLF844:NLF848"/>
    <mergeCell ref="NLG844:NLG848"/>
    <mergeCell ref="NLH844:NLH848"/>
    <mergeCell ref="NLI844:NLI848"/>
    <mergeCell ref="NLJ844:NLJ848"/>
    <mergeCell ref="NLK844:NLK848"/>
    <mergeCell ref="NKZ844:NKZ848"/>
    <mergeCell ref="NLA844:NLA848"/>
    <mergeCell ref="NLB844:NLB848"/>
    <mergeCell ref="NLC844:NLC848"/>
    <mergeCell ref="NLD844:NLD848"/>
    <mergeCell ref="NLE844:NLE848"/>
    <mergeCell ref="NKT844:NKT848"/>
    <mergeCell ref="NKU844:NKU848"/>
    <mergeCell ref="NKV844:NKV848"/>
    <mergeCell ref="NKW844:NKW848"/>
    <mergeCell ref="NKX844:NKX848"/>
    <mergeCell ref="NKY844:NKY848"/>
    <mergeCell ref="NKN844:NKN848"/>
    <mergeCell ref="NKO844:NKO848"/>
    <mergeCell ref="NKP844:NKP848"/>
    <mergeCell ref="NKQ844:NKQ848"/>
    <mergeCell ref="NKR844:NKR848"/>
    <mergeCell ref="NKS844:NKS848"/>
    <mergeCell ref="NKH844:NKH848"/>
    <mergeCell ref="NKI844:NKI848"/>
    <mergeCell ref="NKJ844:NKJ848"/>
    <mergeCell ref="NKK844:NKK848"/>
    <mergeCell ref="NKL844:NKL848"/>
    <mergeCell ref="NKM844:NKM848"/>
    <mergeCell ref="NKB844:NKB848"/>
    <mergeCell ref="NKC844:NKC848"/>
    <mergeCell ref="NKD844:NKD848"/>
    <mergeCell ref="NKE844:NKE848"/>
    <mergeCell ref="NKF844:NKF848"/>
    <mergeCell ref="NKG844:NKG848"/>
    <mergeCell ref="NMP844:NMP848"/>
    <mergeCell ref="NMQ844:NMQ848"/>
    <mergeCell ref="NMR844:NMR848"/>
    <mergeCell ref="NMS844:NMS848"/>
    <mergeCell ref="NMT844:NMT848"/>
    <mergeCell ref="NMU844:NMU848"/>
    <mergeCell ref="NMJ844:NMJ848"/>
    <mergeCell ref="NMK844:NMK848"/>
    <mergeCell ref="NML844:NML848"/>
    <mergeCell ref="NMM844:NMM848"/>
    <mergeCell ref="NMN844:NMN848"/>
    <mergeCell ref="NMO844:NMO848"/>
    <mergeCell ref="NMD844:NMD848"/>
    <mergeCell ref="NME844:NME848"/>
    <mergeCell ref="NMF844:NMF848"/>
    <mergeCell ref="NMG844:NMG848"/>
    <mergeCell ref="NMH844:NMH848"/>
    <mergeCell ref="NMI844:NMI848"/>
    <mergeCell ref="NLX844:NLX848"/>
    <mergeCell ref="NLY844:NLY848"/>
    <mergeCell ref="NLZ844:NLZ848"/>
    <mergeCell ref="NMA844:NMA848"/>
    <mergeCell ref="NMB844:NMB848"/>
    <mergeCell ref="NMC844:NMC848"/>
    <mergeCell ref="NLR844:NLR848"/>
    <mergeCell ref="NLS844:NLS848"/>
    <mergeCell ref="NLT844:NLT848"/>
    <mergeCell ref="NLU844:NLU848"/>
    <mergeCell ref="NLV844:NLV848"/>
    <mergeCell ref="NLW844:NLW848"/>
    <mergeCell ref="NLL844:NLL848"/>
    <mergeCell ref="NLM844:NLM848"/>
    <mergeCell ref="NLN844:NLN848"/>
    <mergeCell ref="NLO844:NLO848"/>
    <mergeCell ref="NLP844:NLP848"/>
    <mergeCell ref="NLQ844:NLQ848"/>
    <mergeCell ref="NNZ844:NNZ848"/>
    <mergeCell ref="NOA844:NOA848"/>
    <mergeCell ref="NOB844:NOB848"/>
    <mergeCell ref="NOC844:NOC848"/>
    <mergeCell ref="NOD844:NOD848"/>
    <mergeCell ref="NOE844:NOE848"/>
    <mergeCell ref="NNT844:NNT848"/>
    <mergeCell ref="NNU844:NNU848"/>
    <mergeCell ref="NNV844:NNV848"/>
    <mergeCell ref="NNW844:NNW848"/>
    <mergeCell ref="NNX844:NNX848"/>
    <mergeCell ref="NNY844:NNY848"/>
    <mergeCell ref="NNN844:NNN848"/>
    <mergeCell ref="NNO844:NNO848"/>
    <mergeCell ref="NNP844:NNP848"/>
    <mergeCell ref="NNQ844:NNQ848"/>
    <mergeCell ref="NNR844:NNR848"/>
    <mergeCell ref="NNS844:NNS848"/>
    <mergeCell ref="NNH844:NNH848"/>
    <mergeCell ref="NNI844:NNI848"/>
    <mergeCell ref="NNJ844:NNJ848"/>
    <mergeCell ref="NNK844:NNK848"/>
    <mergeCell ref="NNL844:NNL848"/>
    <mergeCell ref="NNM844:NNM848"/>
    <mergeCell ref="NNB844:NNB848"/>
    <mergeCell ref="NNC844:NNC848"/>
    <mergeCell ref="NND844:NND848"/>
    <mergeCell ref="NNE844:NNE848"/>
    <mergeCell ref="NNF844:NNF848"/>
    <mergeCell ref="NNG844:NNG848"/>
    <mergeCell ref="NMV844:NMV848"/>
    <mergeCell ref="NMW844:NMW848"/>
    <mergeCell ref="NMX844:NMX848"/>
    <mergeCell ref="NMY844:NMY848"/>
    <mergeCell ref="NMZ844:NMZ848"/>
    <mergeCell ref="NNA844:NNA848"/>
    <mergeCell ref="NPJ844:NPJ848"/>
    <mergeCell ref="NPK844:NPK848"/>
    <mergeCell ref="NPL844:NPL848"/>
    <mergeCell ref="NPM844:NPM848"/>
    <mergeCell ref="NPN844:NPN848"/>
    <mergeCell ref="NPO844:NPO848"/>
    <mergeCell ref="NPD844:NPD848"/>
    <mergeCell ref="NPE844:NPE848"/>
    <mergeCell ref="NPF844:NPF848"/>
    <mergeCell ref="NPG844:NPG848"/>
    <mergeCell ref="NPH844:NPH848"/>
    <mergeCell ref="NPI844:NPI848"/>
    <mergeCell ref="NOX844:NOX848"/>
    <mergeCell ref="NOY844:NOY848"/>
    <mergeCell ref="NOZ844:NOZ848"/>
    <mergeCell ref="NPA844:NPA848"/>
    <mergeCell ref="NPB844:NPB848"/>
    <mergeCell ref="NPC844:NPC848"/>
    <mergeCell ref="NOR844:NOR848"/>
    <mergeCell ref="NOS844:NOS848"/>
    <mergeCell ref="NOT844:NOT848"/>
    <mergeCell ref="NOU844:NOU848"/>
    <mergeCell ref="NOV844:NOV848"/>
    <mergeCell ref="NOW844:NOW848"/>
    <mergeCell ref="NOL844:NOL848"/>
    <mergeCell ref="NOM844:NOM848"/>
    <mergeCell ref="NON844:NON848"/>
    <mergeCell ref="NOO844:NOO848"/>
    <mergeCell ref="NOP844:NOP848"/>
    <mergeCell ref="NOQ844:NOQ848"/>
    <mergeCell ref="NOF844:NOF848"/>
    <mergeCell ref="NOG844:NOG848"/>
    <mergeCell ref="NOH844:NOH848"/>
    <mergeCell ref="NOI844:NOI848"/>
    <mergeCell ref="NOJ844:NOJ848"/>
    <mergeCell ref="NOK844:NOK848"/>
    <mergeCell ref="NQT844:NQT848"/>
    <mergeCell ref="NQU844:NQU848"/>
    <mergeCell ref="NQV844:NQV848"/>
    <mergeCell ref="NQW844:NQW848"/>
    <mergeCell ref="NQX844:NQX848"/>
    <mergeCell ref="NQY844:NQY848"/>
    <mergeCell ref="NQN844:NQN848"/>
    <mergeCell ref="NQO844:NQO848"/>
    <mergeCell ref="NQP844:NQP848"/>
    <mergeCell ref="NQQ844:NQQ848"/>
    <mergeCell ref="NQR844:NQR848"/>
    <mergeCell ref="NQS844:NQS848"/>
    <mergeCell ref="NQH844:NQH848"/>
    <mergeCell ref="NQI844:NQI848"/>
    <mergeCell ref="NQJ844:NQJ848"/>
    <mergeCell ref="NQK844:NQK848"/>
    <mergeCell ref="NQL844:NQL848"/>
    <mergeCell ref="NQM844:NQM848"/>
    <mergeCell ref="NQB844:NQB848"/>
    <mergeCell ref="NQC844:NQC848"/>
    <mergeCell ref="NQD844:NQD848"/>
    <mergeCell ref="NQE844:NQE848"/>
    <mergeCell ref="NQF844:NQF848"/>
    <mergeCell ref="NQG844:NQG848"/>
    <mergeCell ref="NPV844:NPV848"/>
    <mergeCell ref="NPW844:NPW848"/>
    <mergeCell ref="NPX844:NPX848"/>
    <mergeCell ref="NPY844:NPY848"/>
    <mergeCell ref="NPZ844:NPZ848"/>
    <mergeCell ref="NQA844:NQA848"/>
    <mergeCell ref="NPP844:NPP848"/>
    <mergeCell ref="NPQ844:NPQ848"/>
    <mergeCell ref="NPR844:NPR848"/>
    <mergeCell ref="NPS844:NPS848"/>
    <mergeCell ref="NPT844:NPT848"/>
    <mergeCell ref="NPU844:NPU848"/>
    <mergeCell ref="NSD844:NSD848"/>
    <mergeCell ref="NSE844:NSE848"/>
    <mergeCell ref="NSF844:NSF848"/>
    <mergeCell ref="NSG844:NSG848"/>
    <mergeCell ref="NSH844:NSH848"/>
    <mergeCell ref="NSI844:NSI848"/>
    <mergeCell ref="NRX844:NRX848"/>
    <mergeCell ref="NRY844:NRY848"/>
    <mergeCell ref="NRZ844:NRZ848"/>
    <mergeCell ref="NSA844:NSA848"/>
    <mergeCell ref="NSB844:NSB848"/>
    <mergeCell ref="NSC844:NSC848"/>
    <mergeCell ref="NRR844:NRR848"/>
    <mergeCell ref="NRS844:NRS848"/>
    <mergeCell ref="NRT844:NRT848"/>
    <mergeCell ref="NRU844:NRU848"/>
    <mergeCell ref="NRV844:NRV848"/>
    <mergeCell ref="NRW844:NRW848"/>
    <mergeCell ref="NRL844:NRL848"/>
    <mergeCell ref="NRM844:NRM848"/>
    <mergeCell ref="NRN844:NRN848"/>
    <mergeCell ref="NRO844:NRO848"/>
    <mergeCell ref="NRP844:NRP848"/>
    <mergeCell ref="NRQ844:NRQ848"/>
    <mergeCell ref="NRF844:NRF848"/>
    <mergeCell ref="NRG844:NRG848"/>
    <mergeCell ref="NRH844:NRH848"/>
    <mergeCell ref="NRI844:NRI848"/>
    <mergeCell ref="NRJ844:NRJ848"/>
    <mergeCell ref="NRK844:NRK848"/>
    <mergeCell ref="NQZ844:NQZ848"/>
    <mergeCell ref="NRA844:NRA848"/>
    <mergeCell ref="NRB844:NRB848"/>
    <mergeCell ref="NRC844:NRC848"/>
    <mergeCell ref="NRD844:NRD848"/>
    <mergeCell ref="NRE844:NRE848"/>
    <mergeCell ref="NTN844:NTN848"/>
    <mergeCell ref="NTO844:NTO848"/>
    <mergeCell ref="NTP844:NTP848"/>
    <mergeCell ref="NTQ844:NTQ848"/>
    <mergeCell ref="NTR844:NTR848"/>
    <mergeCell ref="NTS844:NTS848"/>
    <mergeCell ref="NTH844:NTH848"/>
    <mergeCell ref="NTI844:NTI848"/>
    <mergeCell ref="NTJ844:NTJ848"/>
    <mergeCell ref="NTK844:NTK848"/>
    <mergeCell ref="NTL844:NTL848"/>
    <mergeCell ref="NTM844:NTM848"/>
    <mergeCell ref="NTB844:NTB848"/>
    <mergeCell ref="NTC844:NTC848"/>
    <mergeCell ref="NTD844:NTD848"/>
    <mergeCell ref="NTE844:NTE848"/>
    <mergeCell ref="NTF844:NTF848"/>
    <mergeCell ref="NTG844:NTG848"/>
    <mergeCell ref="NSV844:NSV848"/>
    <mergeCell ref="NSW844:NSW848"/>
    <mergeCell ref="NSX844:NSX848"/>
    <mergeCell ref="NSY844:NSY848"/>
    <mergeCell ref="NSZ844:NSZ848"/>
    <mergeCell ref="NTA844:NTA848"/>
    <mergeCell ref="NSP844:NSP848"/>
    <mergeCell ref="NSQ844:NSQ848"/>
    <mergeCell ref="NSR844:NSR848"/>
    <mergeCell ref="NSS844:NSS848"/>
    <mergeCell ref="NST844:NST848"/>
    <mergeCell ref="NSU844:NSU848"/>
    <mergeCell ref="NSJ844:NSJ848"/>
    <mergeCell ref="NSK844:NSK848"/>
    <mergeCell ref="NSL844:NSL848"/>
    <mergeCell ref="NSM844:NSM848"/>
    <mergeCell ref="NSN844:NSN848"/>
    <mergeCell ref="NSO844:NSO848"/>
    <mergeCell ref="NUX844:NUX848"/>
    <mergeCell ref="NUY844:NUY848"/>
    <mergeCell ref="NUZ844:NUZ848"/>
    <mergeCell ref="NVA844:NVA848"/>
    <mergeCell ref="NVB844:NVB848"/>
    <mergeCell ref="NVC844:NVC848"/>
    <mergeCell ref="NUR844:NUR848"/>
    <mergeCell ref="NUS844:NUS848"/>
    <mergeCell ref="NUT844:NUT848"/>
    <mergeCell ref="NUU844:NUU848"/>
    <mergeCell ref="NUV844:NUV848"/>
    <mergeCell ref="NUW844:NUW848"/>
    <mergeCell ref="NUL844:NUL848"/>
    <mergeCell ref="NUM844:NUM848"/>
    <mergeCell ref="NUN844:NUN848"/>
    <mergeCell ref="NUO844:NUO848"/>
    <mergeCell ref="NUP844:NUP848"/>
    <mergeCell ref="NUQ844:NUQ848"/>
    <mergeCell ref="NUF844:NUF848"/>
    <mergeCell ref="NUG844:NUG848"/>
    <mergeCell ref="NUH844:NUH848"/>
    <mergeCell ref="NUI844:NUI848"/>
    <mergeCell ref="NUJ844:NUJ848"/>
    <mergeCell ref="NUK844:NUK848"/>
    <mergeCell ref="NTZ844:NTZ848"/>
    <mergeCell ref="NUA844:NUA848"/>
    <mergeCell ref="NUB844:NUB848"/>
    <mergeCell ref="NUC844:NUC848"/>
    <mergeCell ref="NUD844:NUD848"/>
    <mergeCell ref="NUE844:NUE848"/>
    <mergeCell ref="NTT844:NTT848"/>
    <mergeCell ref="NTU844:NTU848"/>
    <mergeCell ref="NTV844:NTV848"/>
    <mergeCell ref="NTW844:NTW848"/>
    <mergeCell ref="NTX844:NTX848"/>
    <mergeCell ref="NTY844:NTY848"/>
    <mergeCell ref="NWH844:NWH848"/>
    <mergeCell ref="NWI844:NWI848"/>
    <mergeCell ref="NWJ844:NWJ848"/>
    <mergeCell ref="NWK844:NWK848"/>
    <mergeCell ref="NWL844:NWL848"/>
    <mergeCell ref="NWM844:NWM848"/>
    <mergeCell ref="NWB844:NWB848"/>
    <mergeCell ref="NWC844:NWC848"/>
    <mergeCell ref="NWD844:NWD848"/>
    <mergeCell ref="NWE844:NWE848"/>
    <mergeCell ref="NWF844:NWF848"/>
    <mergeCell ref="NWG844:NWG848"/>
    <mergeCell ref="NVV844:NVV848"/>
    <mergeCell ref="NVW844:NVW848"/>
    <mergeCell ref="NVX844:NVX848"/>
    <mergeCell ref="NVY844:NVY848"/>
    <mergeCell ref="NVZ844:NVZ848"/>
    <mergeCell ref="NWA844:NWA848"/>
    <mergeCell ref="NVP844:NVP848"/>
    <mergeCell ref="NVQ844:NVQ848"/>
    <mergeCell ref="NVR844:NVR848"/>
    <mergeCell ref="NVS844:NVS848"/>
    <mergeCell ref="NVT844:NVT848"/>
    <mergeCell ref="NVU844:NVU848"/>
    <mergeCell ref="NVJ844:NVJ848"/>
    <mergeCell ref="NVK844:NVK848"/>
    <mergeCell ref="NVL844:NVL848"/>
    <mergeCell ref="NVM844:NVM848"/>
    <mergeCell ref="NVN844:NVN848"/>
    <mergeCell ref="NVO844:NVO848"/>
    <mergeCell ref="NVD844:NVD848"/>
    <mergeCell ref="NVE844:NVE848"/>
    <mergeCell ref="NVF844:NVF848"/>
    <mergeCell ref="NVG844:NVG848"/>
    <mergeCell ref="NVH844:NVH848"/>
    <mergeCell ref="NVI844:NVI848"/>
    <mergeCell ref="NXR844:NXR848"/>
    <mergeCell ref="NXS844:NXS848"/>
    <mergeCell ref="NXT844:NXT848"/>
    <mergeCell ref="NXU844:NXU848"/>
    <mergeCell ref="NXV844:NXV848"/>
    <mergeCell ref="NXW844:NXW848"/>
    <mergeCell ref="NXL844:NXL848"/>
    <mergeCell ref="NXM844:NXM848"/>
    <mergeCell ref="NXN844:NXN848"/>
    <mergeCell ref="NXO844:NXO848"/>
    <mergeCell ref="NXP844:NXP848"/>
    <mergeCell ref="NXQ844:NXQ848"/>
    <mergeCell ref="NXF844:NXF848"/>
    <mergeCell ref="NXG844:NXG848"/>
    <mergeCell ref="NXH844:NXH848"/>
    <mergeCell ref="NXI844:NXI848"/>
    <mergeCell ref="NXJ844:NXJ848"/>
    <mergeCell ref="NXK844:NXK848"/>
    <mergeCell ref="NWZ844:NWZ848"/>
    <mergeCell ref="NXA844:NXA848"/>
    <mergeCell ref="NXB844:NXB848"/>
    <mergeCell ref="NXC844:NXC848"/>
    <mergeCell ref="NXD844:NXD848"/>
    <mergeCell ref="NXE844:NXE848"/>
    <mergeCell ref="NWT844:NWT848"/>
    <mergeCell ref="NWU844:NWU848"/>
    <mergeCell ref="NWV844:NWV848"/>
    <mergeCell ref="NWW844:NWW848"/>
    <mergeCell ref="NWX844:NWX848"/>
    <mergeCell ref="NWY844:NWY848"/>
    <mergeCell ref="NWN844:NWN848"/>
    <mergeCell ref="NWO844:NWO848"/>
    <mergeCell ref="NWP844:NWP848"/>
    <mergeCell ref="NWQ844:NWQ848"/>
    <mergeCell ref="NWR844:NWR848"/>
    <mergeCell ref="NWS844:NWS848"/>
    <mergeCell ref="NZB844:NZB848"/>
    <mergeCell ref="NZC844:NZC848"/>
    <mergeCell ref="NZD844:NZD848"/>
    <mergeCell ref="NZE844:NZE848"/>
    <mergeCell ref="NZF844:NZF848"/>
    <mergeCell ref="NZG844:NZG848"/>
    <mergeCell ref="NYV844:NYV848"/>
    <mergeCell ref="NYW844:NYW848"/>
    <mergeCell ref="NYX844:NYX848"/>
    <mergeCell ref="NYY844:NYY848"/>
    <mergeCell ref="NYZ844:NYZ848"/>
    <mergeCell ref="NZA844:NZA848"/>
    <mergeCell ref="NYP844:NYP848"/>
    <mergeCell ref="NYQ844:NYQ848"/>
    <mergeCell ref="NYR844:NYR848"/>
    <mergeCell ref="NYS844:NYS848"/>
    <mergeCell ref="NYT844:NYT848"/>
    <mergeCell ref="NYU844:NYU848"/>
    <mergeCell ref="NYJ844:NYJ848"/>
    <mergeCell ref="NYK844:NYK848"/>
    <mergeCell ref="NYL844:NYL848"/>
    <mergeCell ref="NYM844:NYM848"/>
    <mergeCell ref="NYN844:NYN848"/>
    <mergeCell ref="NYO844:NYO848"/>
    <mergeCell ref="NYD844:NYD848"/>
    <mergeCell ref="NYE844:NYE848"/>
    <mergeCell ref="NYF844:NYF848"/>
    <mergeCell ref="NYG844:NYG848"/>
    <mergeCell ref="NYH844:NYH848"/>
    <mergeCell ref="NYI844:NYI848"/>
    <mergeCell ref="NXX844:NXX848"/>
    <mergeCell ref="NXY844:NXY848"/>
    <mergeCell ref="NXZ844:NXZ848"/>
    <mergeCell ref="NYA844:NYA848"/>
    <mergeCell ref="NYB844:NYB848"/>
    <mergeCell ref="NYC844:NYC848"/>
    <mergeCell ref="OAL844:OAL848"/>
    <mergeCell ref="OAM844:OAM848"/>
    <mergeCell ref="OAN844:OAN848"/>
    <mergeCell ref="OAO844:OAO848"/>
    <mergeCell ref="OAP844:OAP848"/>
    <mergeCell ref="OAQ844:OAQ848"/>
    <mergeCell ref="OAF844:OAF848"/>
    <mergeCell ref="OAG844:OAG848"/>
    <mergeCell ref="OAH844:OAH848"/>
    <mergeCell ref="OAI844:OAI848"/>
    <mergeCell ref="OAJ844:OAJ848"/>
    <mergeCell ref="OAK844:OAK848"/>
    <mergeCell ref="NZZ844:NZZ848"/>
    <mergeCell ref="OAA844:OAA848"/>
    <mergeCell ref="OAB844:OAB848"/>
    <mergeCell ref="OAC844:OAC848"/>
    <mergeCell ref="OAD844:OAD848"/>
    <mergeCell ref="OAE844:OAE848"/>
    <mergeCell ref="NZT844:NZT848"/>
    <mergeCell ref="NZU844:NZU848"/>
    <mergeCell ref="NZV844:NZV848"/>
    <mergeCell ref="NZW844:NZW848"/>
    <mergeCell ref="NZX844:NZX848"/>
    <mergeCell ref="NZY844:NZY848"/>
    <mergeCell ref="NZN844:NZN848"/>
    <mergeCell ref="NZO844:NZO848"/>
    <mergeCell ref="NZP844:NZP848"/>
    <mergeCell ref="NZQ844:NZQ848"/>
    <mergeCell ref="NZR844:NZR848"/>
    <mergeCell ref="NZS844:NZS848"/>
    <mergeCell ref="NZH844:NZH848"/>
    <mergeCell ref="NZI844:NZI848"/>
    <mergeCell ref="NZJ844:NZJ848"/>
    <mergeCell ref="NZK844:NZK848"/>
    <mergeCell ref="NZL844:NZL848"/>
    <mergeCell ref="NZM844:NZM848"/>
    <mergeCell ref="OBV844:OBV848"/>
    <mergeCell ref="OBW844:OBW848"/>
    <mergeCell ref="OBX844:OBX848"/>
    <mergeCell ref="OBY844:OBY848"/>
    <mergeCell ref="OBZ844:OBZ848"/>
    <mergeCell ref="OCA844:OCA848"/>
    <mergeCell ref="OBP844:OBP848"/>
    <mergeCell ref="OBQ844:OBQ848"/>
    <mergeCell ref="OBR844:OBR848"/>
    <mergeCell ref="OBS844:OBS848"/>
    <mergeCell ref="OBT844:OBT848"/>
    <mergeCell ref="OBU844:OBU848"/>
    <mergeCell ref="OBJ844:OBJ848"/>
    <mergeCell ref="OBK844:OBK848"/>
    <mergeCell ref="OBL844:OBL848"/>
    <mergeCell ref="OBM844:OBM848"/>
    <mergeCell ref="OBN844:OBN848"/>
    <mergeCell ref="OBO844:OBO848"/>
    <mergeCell ref="OBD844:OBD848"/>
    <mergeCell ref="OBE844:OBE848"/>
    <mergeCell ref="OBF844:OBF848"/>
    <mergeCell ref="OBG844:OBG848"/>
    <mergeCell ref="OBH844:OBH848"/>
    <mergeCell ref="OBI844:OBI848"/>
    <mergeCell ref="OAX844:OAX848"/>
    <mergeCell ref="OAY844:OAY848"/>
    <mergeCell ref="OAZ844:OAZ848"/>
    <mergeCell ref="OBA844:OBA848"/>
    <mergeCell ref="OBB844:OBB848"/>
    <mergeCell ref="OBC844:OBC848"/>
    <mergeCell ref="OAR844:OAR848"/>
    <mergeCell ref="OAS844:OAS848"/>
    <mergeCell ref="OAT844:OAT848"/>
    <mergeCell ref="OAU844:OAU848"/>
    <mergeCell ref="OAV844:OAV848"/>
    <mergeCell ref="OAW844:OAW848"/>
    <mergeCell ref="ODF844:ODF848"/>
    <mergeCell ref="ODG844:ODG848"/>
    <mergeCell ref="ODH844:ODH848"/>
    <mergeCell ref="ODI844:ODI848"/>
    <mergeCell ref="ODJ844:ODJ848"/>
    <mergeCell ref="ODK844:ODK848"/>
    <mergeCell ref="OCZ844:OCZ848"/>
    <mergeCell ref="ODA844:ODA848"/>
    <mergeCell ref="ODB844:ODB848"/>
    <mergeCell ref="ODC844:ODC848"/>
    <mergeCell ref="ODD844:ODD848"/>
    <mergeCell ref="ODE844:ODE848"/>
    <mergeCell ref="OCT844:OCT848"/>
    <mergeCell ref="OCU844:OCU848"/>
    <mergeCell ref="OCV844:OCV848"/>
    <mergeCell ref="OCW844:OCW848"/>
    <mergeCell ref="OCX844:OCX848"/>
    <mergeCell ref="OCY844:OCY848"/>
    <mergeCell ref="OCN844:OCN848"/>
    <mergeCell ref="OCO844:OCO848"/>
    <mergeCell ref="OCP844:OCP848"/>
    <mergeCell ref="OCQ844:OCQ848"/>
    <mergeCell ref="OCR844:OCR848"/>
    <mergeCell ref="OCS844:OCS848"/>
    <mergeCell ref="OCH844:OCH848"/>
    <mergeCell ref="OCI844:OCI848"/>
    <mergeCell ref="OCJ844:OCJ848"/>
    <mergeCell ref="OCK844:OCK848"/>
    <mergeCell ref="OCL844:OCL848"/>
    <mergeCell ref="OCM844:OCM848"/>
    <mergeCell ref="OCB844:OCB848"/>
    <mergeCell ref="OCC844:OCC848"/>
    <mergeCell ref="OCD844:OCD848"/>
    <mergeCell ref="OCE844:OCE848"/>
    <mergeCell ref="OCF844:OCF848"/>
    <mergeCell ref="OCG844:OCG848"/>
    <mergeCell ref="OEP844:OEP848"/>
    <mergeCell ref="OEQ844:OEQ848"/>
    <mergeCell ref="OER844:OER848"/>
    <mergeCell ref="OES844:OES848"/>
    <mergeCell ref="OET844:OET848"/>
    <mergeCell ref="OEU844:OEU848"/>
    <mergeCell ref="OEJ844:OEJ848"/>
    <mergeCell ref="OEK844:OEK848"/>
    <mergeCell ref="OEL844:OEL848"/>
    <mergeCell ref="OEM844:OEM848"/>
    <mergeCell ref="OEN844:OEN848"/>
    <mergeCell ref="OEO844:OEO848"/>
    <mergeCell ref="OED844:OED848"/>
    <mergeCell ref="OEE844:OEE848"/>
    <mergeCell ref="OEF844:OEF848"/>
    <mergeCell ref="OEG844:OEG848"/>
    <mergeCell ref="OEH844:OEH848"/>
    <mergeCell ref="OEI844:OEI848"/>
    <mergeCell ref="ODX844:ODX848"/>
    <mergeCell ref="ODY844:ODY848"/>
    <mergeCell ref="ODZ844:ODZ848"/>
    <mergeCell ref="OEA844:OEA848"/>
    <mergeCell ref="OEB844:OEB848"/>
    <mergeCell ref="OEC844:OEC848"/>
    <mergeCell ref="ODR844:ODR848"/>
    <mergeCell ref="ODS844:ODS848"/>
    <mergeCell ref="ODT844:ODT848"/>
    <mergeCell ref="ODU844:ODU848"/>
    <mergeCell ref="ODV844:ODV848"/>
    <mergeCell ref="ODW844:ODW848"/>
    <mergeCell ref="ODL844:ODL848"/>
    <mergeCell ref="ODM844:ODM848"/>
    <mergeCell ref="ODN844:ODN848"/>
    <mergeCell ref="ODO844:ODO848"/>
    <mergeCell ref="ODP844:ODP848"/>
    <mergeCell ref="ODQ844:ODQ848"/>
    <mergeCell ref="OFZ844:OFZ848"/>
    <mergeCell ref="OGA844:OGA848"/>
    <mergeCell ref="OGB844:OGB848"/>
    <mergeCell ref="OGC844:OGC848"/>
    <mergeCell ref="OGD844:OGD848"/>
    <mergeCell ref="OGE844:OGE848"/>
    <mergeCell ref="OFT844:OFT848"/>
    <mergeCell ref="OFU844:OFU848"/>
    <mergeCell ref="OFV844:OFV848"/>
    <mergeCell ref="OFW844:OFW848"/>
    <mergeCell ref="OFX844:OFX848"/>
    <mergeCell ref="OFY844:OFY848"/>
    <mergeCell ref="OFN844:OFN848"/>
    <mergeCell ref="OFO844:OFO848"/>
    <mergeCell ref="OFP844:OFP848"/>
    <mergeCell ref="OFQ844:OFQ848"/>
    <mergeCell ref="OFR844:OFR848"/>
    <mergeCell ref="OFS844:OFS848"/>
    <mergeCell ref="OFH844:OFH848"/>
    <mergeCell ref="OFI844:OFI848"/>
    <mergeCell ref="OFJ844:OFJ848"/>
    <mergeCell ref="OFK844:OFK848"/>
    <mergeCell ref="OFL844:OFL848"/>
    <mergeCell ref="OFM844:OFM848"/>
    <mergeCell ref="OFB844:OFB848"/>
    <mergeCell ref="OFC844:OFC848"/>
    <mergeCell ref="OFD844:OFD848"/>
    <mergeCell ref="OFE844:OFE848"/>
    <mergeCell ref="OFF844:OFF848"/>
    <mergeCell ref="OFG844:OFG848"/>
    <mergeCell ref="OEV844:OEV848"/>
    <mergeCell ref="OEW844:OEW848"/>
    <mergeCell ref="OEX844:OEX848"/>
    <mergeCell ref="OEY844:OEY848"/>
    <mergeCell ref="OEZ844:OEZ848"/>
    <mergeCell ref="OFA844:OFA848"/>
    <mergeCell ref="OHJ844:OHJ848"/>
    <mergeCell ref="OHK844:OHK848"/>
    <mergeCell ref="OHL844:OHL848"/>
    <mergeCell ref="OHM844:OHM848"/>
    <mergeCell ref="OHN844:OHN848"/>
    <mergeCell ref="OHO844:OHO848"/>
    <mergeCell ref="OHD844:OHD848"/>
    <mergeCell ref="OHE844:OHE848"/>
    <mergeCell ref="OHF844:OHF848"/>
    <mergeCell ref="OHG844:OHG848"/>
    <mergeCell ref="OHH844:OHH848"/>
    <mergeCell ref="OHI844:OHI848"/>
    <mergeCell ref="OGX844:OGX848"/>
    <mergeCell ref="OGY844:OGY848"/>
    <mergeCell ref="OGZ844:OGZ848"/>
    <mergeCell ref="OHA844:OHA848"/>
    <mergeCell ref="OHB844:OHB848"/>
    <mergeCell ref="OHC844:OHC848"/>
    <mergeCell ref="OGR844:OGR848"/>
    <mergeCell ref="OGS844:OGS848"/>
    <mergeCell ref="OGT844:OGT848"/>
    <mergeCell ref="OGU844:OGU848"/>
    <mergeCell ref="OGV844:OGV848"/>
    <mergeCell ref="OGW844:OGW848"/>
    <mergeCell ref="OGL844:OGL848"/>
    <mergeCell ref="OGM844:OGM848"/>
    <mergeCell ref="OGN844:OGN848"/>
    <mergeCell ref="OGO844:OGO848"/>
    <mergeCell ref="OGP844:OGP848"/>
    <mergeCell ref="OGQ844:OGQ848"/>
    <mergeCell ref="OGF844:OGF848"/>
    <mergeCell ref="OGG844:OGG848"/>
    <mergeCell ref="OGH844:OGH848"/>
    <mergeCell ref="OGI844:OGI848"/>
    <mergeCell ref="OGJ844:OGJ848"/>
    <mergeCell ref="OGK844:OGK848"/>
    <mergeCell ref="OIT844:OIT848"/>
    <mergeCell ref="OIU844:OIU848"/>
    <mergeCell ref="OIV844:OIV848"/>
    <mergeCell ref="OIW844:OIW848"/>
    <mergeCell ref="OIX844:OIX848"/>
    <mergeCell ref="OIY844:OIY848"/>
    <mergeCell ref="OIN844:OIN848"/>
    <mergeCell ref="OIO844:OIO848"/>
    <mergeCell ref="OIP844:OIP848"/>
    <mergeCell ref="OIQ844:OIQ848"/>
    <mergeCell ref="OIR844:OIR848"/>
    <mergeCell ref="OIS844:OIS848"/>
    <mergeCell ref="OIH844:OIH848"/>
    <mergeCell ref="OII844:OII848"/>
    <mergeCell ref="OIJ844:OIJ848"/>
    <mergeCell ref="OIK844:OIK848"/>
    <mergeCell ref="OIL844:OIL848"/>
    <mergeCell ref="OIM844:OIM848"/>
    <mergeCell ref="OIB844:OIB848"/>
    <mergeCell ref="OIC844:OIC848"/>
    <mergeCell ref="OID844:OID848"/>
    <mergeCell ref="OIE844:OIE848"/>
    <mergeCell ref="OIF844:OIF848"/>
    <mergeCell ref="OIG844:OIG848"/>
    <mergeCell ref="OHV844:OHV848"/>
    <mergeCell ref="OHW844:OHW848"/>
    <mergeCell ref="OHX844:OHX848"/>
    <mergeCell ref="OHY844:OHY848"/>
    <mergeCell ref="OHZ844:OHZ848"/>
    <mergeCell ref="OIA844:OIA848"/>
    <mergeCell ref="OHP844:OHP848"/>
    <mergeCell ref="OHQ844:OHQ848"/>
    <mergeCell ref="OHR844:OHR848"/>
    <mergeCell ref="OHS844:OHS848"/>
    <mergeCell ref="OHT844:OHT848"/>
    <mergeCell ref="OHU844:OHU848"/>
    <mergeCell ref="OKD844:OKD848"/>
    <mergeCell ref="OKE844:OKE848"/>
    <mergeCell ref="OKF844:OKF848"/>
    <mergeCell ref="OKG844:OKG848"/>
    <mergeCell ref="OKH844:OKH848"/>
    <mergeCell ref="OKI844:OKI848"/>
    <mergeCell ref="OJX844:OJX848"/>
    <mergeCell ref="OJY844:OJY848"/>
    <mergeCell ref="OJZ844:OJZ848"/>
    <mergeCell ref="OKA844:OKA848"/>
    <mergeCell ref="OKB844:OKB848"/>
    <mergeCell ref="OKC844:OKC848"/>
    <mergeCell ref="OJR844:OJR848"/>
    <mergeCell ref="OJS844:OJS848"/>
    <mergeCell ref="OJT844:OJT848"/>
    <mergeCell ref="OJU844:OJU848"/>
    <mergeCell ref="OJV844:OJV848"/>
    <mergeCell ref="OJW844:OJW848"/>
    <mergeCell ref="OJL844:OJL848"/>
    <mergeCell ref="OJM844:OJM848"/>
    <mergeCell ref="OJN844:OJN848"/>
    <mergeCell ref="OJO844:OJO848"/>
    <mergeCell ref="OJP844:OJP848"/>
    <mergeCell ref="OJQ844:OJQ848"/>
    <mergeCell ref="OJF844:OJF848"/>
    <mergeCell ref="OJG844:OJG848"/>
    <mergeCell ref="OJH844:OJH848"/>
    <mergeCell ref="OJI844:OJI848"/>
    <mergeCell ref="OJJ844:OJJ848"/>
    <mergeCell ref="OJK844:OJK848"/>
    <mergeCell ref="OIZ844:OIZ848"/>
    <mergeCell ref="OJA844:OJA848"/>
    <mergeCell ref="OJB844:OJB848"/>
    <mergeCell ref="OJC844:OJC848"/>
    <mergeCell ref="OJD844:OJD848"/>
    <mergeCell ref="OJE844:OJE848"/>
    <mergeCell ref="OLN844:OLN848"/>
    <mergeCell ref="OLO844:OLO848"/>
    <mergeCell ref="OLP844:OLP848"/>
    <mergeCell ref="OLQ844:OLQ848"/>
    <mergeCell ref="OLR844:OLR848"/>
    <mergeCell ref="OLS844:OLS848"/>
    <mergeCell ref="OLH844:OLH848"/>
    <mergeCell ref="OLI844:OLI848"/>
    <mergeCell ref="OLJ844:OLJ848"/>
    <mergeCell ref="OLK844:OLK848"/>
    <mergeCell ref="OLL844:OLL848"/>
    <mergeCell ref="OLM844:OLM848"/>
    <mergeCell ref="OLB844:OLB848"/>
    <mergeCell ref="OLC844:OLC848"/>
    <mergeCell ref="OLD844:OLD848"/>
    <mergeCell ref="OLE844:OLE848"/>
    <mergeCell ref="OLF844:OLF848"/>
    <mergeCell ref="OLG844:OLG848"/>
    <mergeCell ref="OKV844:OKV848"/>
    <mergeCell ref="OKW844:OKW848"/>
    <mergeCell ref="OKX844:OKX848"/>
    <mergeCell ref="OKY844:OKY848"/>
    <mergeCell ref="OKZ844:OKZ848"/>
    <mergeCell ref="OLA844:OLA848"/>
    <mergeCell ref="OKP844:OKP848"/>
    <mergeCell ref="OKQ844:OKQ848"/>
    <mergeCell ref="OKR844:OKR848"/>
    <mergeCell ref="OKS844:OKS848"/>
    <mergeCell ref="OKT844:OKT848"/>
    <mergeCell ref="OKU844:OKU848"/>
    <mergeCell ref="OKJ844:OKJ848"/>
    <mergeCell ref="OKK844:OKK848"/>
    <mergeCell ref="OKL844:OKL848"/>
    <mergeCell ref="OKM844:OKM848"/>
    <mergeCell ref="OKN844:OKN848"/>
    <mergeCell ref="OKO844:OKO848"/>
    <mergeCell ref="OMX844:OMX848"/>
    <mergeCell ref="OMY844:OMY848"/>
    <mergeCell ref="OMZ844:OMZ848"/>
    <mergeCell ref="ONA844:ONA848"/>
    <mergeCell ref="ONB844:ONB848"/>
    <mergeCell ref="ONC844:ONC848"/>
    <mergeCell ref="OMR844:OMR848"/>
    <mergeCell ref="OMS844:OMS848"/>
    <mergeCell ref="OMT844:OMT848"/>
    <mergeCell ref="OMU844:OMU848"/>
    <mergeCell ref="OMV844:OMV848"/>
    <mergeCell ref="OMW844:OMW848"/>
    <mergeCell ref="OML844:OML848"/>
    <mergeCell ref="OMM844:OMM848"/>
    <mergeCell ref="OMN844:OMN848"/>
    <mergeCell ref="OMO844:OMO848"/>
    <mergeCell ref="OMP844:OMP848"/>
    <mergeCell ref="OMQ844:OMQ848"/>
    <mergeCell ref="OMF844:OMF848"/>
    <mergeCell ref="OMG844:OMG848"/>
    <mergeCell ref="OMH844:OMH848"/>
    <mergeCell ref="OMI844:OMI848"/>
    <mergeCell ref="OMJ844:OMJ848"/>
    <mergeCell ref="OMK844:OMK848"/>
    <mergeCell ref="OLZ844:OLZ848"/>
    <mergeCell ref="OMA844:OMA848"/>
    <mergeCell ref="OMB844:OMB848"/>
    <mergeCell ref="OMC844:OMC848"/>
    <mergeCell ref="OMD844:OMD848"/>
    <mergeCell ref="OME844:OME848"/>
    <mergeCell ref="OLT844:OLT848"/>
    <mergeCell ref="OLU844:OLU848"/>
    <mergeCell ref="OLV844:OLV848"/>
    <mergeCell ref="OLW844:OLW848"/>
    <mergeCell ref="OLX844:OLX848"/>
    <mergeCell ref="OLY844:OLY848"/>
    <mergeCell ref="OOH844:OOH848"/>
    <mergeCell ref="OOI844:OOI848"/>
    <mergeCell ref="OOJ844:OOJ848"/>
    <mergeCell ref="OOK844:OOK848"/>
    <mergeCell ref="OOL844:OOL848"/>
    <mergeCell ref="OOM844:OOM848"/>
    <mergeCell ref="OOB844:OOB848"/>
    <mergeCell ref="OOC844:OOC848"/>
    <mergeCell ref="OOD844:OOD848"/>
    <mergeCell ref="OOE844:OOE848"/>
    <mergeCell ref="OOF844:OOF848"/>
    <mergeCell ref="OOG844:OOG848"/>
    <mergeCell ref="ONV844:ONV848"/>
    <mergeCell ref="ONW844:ONW848"/>
    <mergeCell ref="ONX844:ONX848"/>
    <mergeCell ref="ONY844:ONY848"/>
    <mergeCell ref="ONZ844:ONZ848"/>
    <mergeCell ref="OOA844:OOA848"/>
    <mergeCell ref="ONP844:ONP848"/>
    <mergeCell ref="ONQ844:ONQ848"/>
    <mergeCell ref="ONR844:ONR848"/>
    <mergeCell ref="ONS844:ONS848"/>
    <mergeCell ref="ONT844:ONT848"/>
    <mergeCell ref="ONU844:ONU848"/>
    <mergeCell ref="ONJ844:ONJ848"/>
    <mergeCell ref="ONK844:ONK848"/>
    <mergeCell ref="ONL844:ONL848"/>
    <mergeCell ref="ONM844:ONM848"/>
    <mergeCell ref="ONN844:ONN848"/>
    <mergeCell ref="ONO844:ONO848"/>
    <mergeCell ref="OND844:OND848"/>
    <mergeCell ref="ONE844:ONE848"/>
    <mergeCell ref="ONF844:ONF848"/>
    <mergeCell ref="ONG844:ONG848"/>
    <mergeCell ref="ONH844:ONH848"/>
    <mergeCell ref="ONI844:ONI848"/>
    <mergeCell ref="OPR844:OPR848"/>
    <mergeCell ref="OPS844:OPS848"/>
    <mergeCell ref="OPT844:OPT848"/>
    <mergeCell ref="OPU844:OPU848"/>
    <mergeCell ref="OPV844:OPV848"/>
    <mergeCell ref="OPW844:OPW848"/>
    <mergeCell ref="OPL844:OPL848"/>
    <mergeCell ref="OPM844:OPM848"/>
    <mergeCell ref="OPN844:OPN848"/>
    <mergeCell ref="OPO844:OPO848"/>
    <mergeCell ref="OPP844:OPP848"/>
    <mergeCell ref="OPQ844:OPQ848"/>
    <mergeCell ref="OPF844:OPF848"/>
    <mergeCell ref="OPG844:OPG848"/>
    <mergeCell ref="OPH844:OPH848"/>
    <mergeCell ref="OPI844:OPI848"/>
    <mergeCell ref="OPJ844:OPJ848"/>
    <mergeCell ref="OPK844:OPK848"/>
    <mergeCell ref="OOZ844:OOZ848"/>
    <mergeCell ref="OPA844:OPA848"/>
    <mergeCell ref="OPB844:OPB848"/>
    <mergeCell ref="OPC844:OPC848"/>
    <mergeCell ref="OPD844:OPD848"/>
    <mergeCell ref="OPE844:OPE848"/>
    <mergeCell ref="OOT844:OOT848"/>
    <mergeCell ref="OOU844:OOU848"/>
    <mergeCell ref="OOV844:OOV848"/>
    <mergeCell ref="OOW844:OOW848"/>
    <mergeCell ref="OOX844:OOX848"/>
    <mergeCell ref="OOY844:OOY848"/>
    <mergeCell ref="OON844:OON848"/>
    <mergeCell ref="OOO844:OOO848"/>
    <mergeCell ref="OOP844:OOP848"/>
    <mergeCell ref="OOQ844:OOQ848"/>
    <mergeCell ref="OOR844:OOR848"/>
    <mergeCell ref="OOS844:OOS848"/>
    <mergeCell ref="ORB844:ORB848"/>
    <mergeCell ref="ORC844:ORC848"/>
    <mergeCell ref="ORD844:ORD848"/>
    <mergeCell ref="ORE844:ORE848"/>
    <mergeCell ref="ORF844:ORF848"/>
    <mergeCell ref="ORG844:ORG848"/>
    <mergeCell ref="OQV844:OQV848"/>
    <mergeCell ref="OQW844:OQW848"/>
    <mergeCell ref="OQX844:OQX848"/>
    <mergeCell ref="OQY844:OQY848"/>
    <mergeCell ref="OQZ844:OQZ848"/>
    <mergeCell ref="ORA844:ORA848"/>
    <mergeCell ref="OQP844:OQP848"/>
    <mergeCell ref="OQQ844:OQQ848"/>
    <mergeCell ref="OQR844:OQR848"/>
    <mergeCell ref="OQS844:OQS848"/>
    <mergeCell ref="OQT844:OQT848"/>
    <mergeCell ref="OQU844:OQU848"/>
    <mergeCell ref="OQJ844:OQJ848"/>
    <mergeCell ref="OQK844:OQK848"/>
    <mergeCell ref="OQL844:OQL848"/>
    <mergeCell ref="OQM844:OQM848"/>
    <mergeCell ref="OQN844:OQN848"/>
    <mergeCell ref="OQO844:OQO848"/>
    <mergeCell ref="OQD844:OQD848"/>
    <mergeCell ref="OQE844:OQE848"/>
    <mergeCell ref="OQF844:OQF848"/>
    <mergeCell ref="OQG844:OQG848"/>
    <mergeCell ref="OQH844:OQH848"/>
    <mergeCell ref="OQI844:OQI848"/>
    <mergeCell ref="OPX844:OPX848"/>
    <mergeCell ref="OPY844:OPY848"/>
    <mergeCell ref="OPZ844:OPZ848"/>
    <mergeCell ref="OQA844:OQA848"/>
    <mergeCell ref="OQB844:OQB848"/>
    <mergeCell ref="OQC844:OQC848"/>
    <mergeCell ref="OSL844:OSL848"/>
    <mergeCell ref="OSM844:OSM848"/>
    <mergeCell ref="OSN844:OSN848"/>
    <mergeCell ref="OSO844:OSO848"/>
    <mergeCell ref="OSP844:OSP848"/>
    <mergeCell ref="OSQ844:OSQ848"/>
    <mergeCell ref="OSF844:OSF848"/>
    <mergeCell ref="OSG844:OSG848"/>
    <mergeCell ref="OSH844:OSH848"/>
    <mergeCell ref="OSI844:OSI848"/>
    <mergeCell ref="OSJ844:OSJ848"/>
    <mergeCell ref="OSK844:OSK848"/>
    <mergeCell ref="ORZ844:ORZ848"/>
    <mergeCell ref="OSA844:OSA848"/>
    <mergeCell ref="OSB844:OSB848"/>
    <mergeCell ref="OSC844:OSC848"/>
    <mergeCell ref="OSD844:OSD848"/>
    <mergeCell ref="OSE844:OSE848"/>
    <mergeCell ref="ORT844:ORT848"/>
    <mergeCell ref="ORU844:ORU848"/>
    <mergeCell ref="ORV844:ORV848"/>
    <mergeCell ref="ORW844:ORW848"/>
    <mergeCell ref="ORX844:ORX848"/>
    <mergeCell ref="ORY844:ORY848"/>
    <mergeCell ref="ORN844:ORN848"/>
    <mergeCell ref="ORO844:ORO848"/>
    <mergeCell ref="ORP844:ORP848"/>
    <mergeCell ref="ORQ844:ORQ848"/>
    <mergeCell ref="ORR844:ORR848"/>
    <mergeCell ref="ORS844:ORS848"/>
    <mergeCell ref="ORH844:ORH848"/>
    <mergeCell ref="ORI844:ORI848"/>
    <mergeCell ref="ORJ844:ORJ848"/>
    <mergeCell ref="ORK844:ORK848"/>
    <mergeCell ref="ORL844:ORL848"/>
    <mergeCell ref="ORM844:ORM848"/>
    <mergeCell ref="OTV844:OTV848"/>
    <mergeCell ref="OTW844:OTW848"/>
    <mergeCell ref="OTX844:OTX848"/>
    <mergeCell ref="OTY844:OTY848"/>
    <mergeCell ref="OTZ844:OTZ848"/>
    <mergeCell ref="OUA844:OUA848"/>
    <mergeCell ref="OTP844:OTP848"/>
    <mergeCell ref="OTQ844:OTQ848"/>
    <mergeCell ref="OTR844:OTR848"/>
    <mergeCell ref="OTS844:OTS848"/>
    <mergeCell ref="OTT844:OTT848"/>
    <mergeCell ref="OTU844:OTU848"/>
    <mergeCell ref="OTJ844:OTJ848"/>
    <mergeCell ref="OTK844:OTK848"/>
    <mergeCell ref="OTL844:OTL848"/>
    <mergeCell ref="OTM844:OTM848"/>
    <mergeCell ref="OTN844:OTN848"/>
    <mergeCell ref="OTO844:OTO848"/>
    <mergeCell ref="OTD844:OTD848"/>
    <mergeCell ref="OTE844:OTE848"/>
    <mergeCell ref="OTF844:OTF848"/>
    <mergeCell ref="OTG844:OTG848"/>
    <mergeCell ref="OTH844:OTH848"/>
    <mergeCell ref="OTI844:OTI848"/>
    <mergeCell ref="OSX844:OSX848"/>
    <mergeCell ref="OSY844:OSY848"/>
    <mergeCell ref="OSZ844:OSZ848"/>
    <mergeCell ref="OTA844:OTA848"/>
    <mergeCell ref="OTB844:OTB848"/>
    <mergeCell ref="OTC844:OTC848"/>
    <mergeCell ref="OSR844:OSR848"/>
    <mergeCell ref="OSS844:OSS848"/>
    <mergeCell ref="OST844:OST848"/>
    <mergeCell ref="OSU844:OSU848"/>
    <mergeCell ref="OSV844:OSV848"/>
    <mergeCell ref="OSW844:OSW848"/>
    <mergeCell ref="OVF844:OVF848"/>
    <mergeCell ref="OVG844:OVG848"/>
    <mergeCell ref="OVH844:OVH848"/>
    <mergeCell ref="OVI844:OVI848"/>
    <mergeCell ref="OVJ844:OVJ848"/>
    <mergeCell ref="OVK844:OVK848"/>
    <mergeCell ref="OUZ844:OUZ848"/>
    <mergeCell ref="OVA844:OVA848"/>
    <mergeCell ref="OVB844:OVB848"/>
    <mergeCell ref="OVC844:OVC848"/>
    <mergeCell ref="OVD844:OVD848"/>
    <mergeCell ref="OVE844:OVE848"/>
    <mergeCell ref="OUT844:OUT848"/>
    <mergeCell ref="OUU844:OUU848"/>
    <mergeCell ref="OUV844:OUV848"/>
    <mergeCell ref="OUW844:OUW848"/>
    <mergeCell ref="OUX844:OUX848"/>
    <mergeCell ref="OUY844:OUY848"/>
    <mergeCell ref="OUN844:OUN848"/>
    <mergeCell ref="OUO844:OUO848"/>
    <mergeCell ref="OUP844:OUP848"/>
    <mergeCell ref="OUQ844:OUQ848"/>
    <mergeCell ref="OUR844:OUR848"/>
    <mergeCell ref="OUS844:OUS848"/>
    <mergeCell ref="OUH844:OUH848"/>
    <mergeCell ref="OUI844:OUI848"/>
    <mergeCell ref="OUJ844:OUJ848"/>
    <mergeCell ref="OUK844:OUK848"/>
    <mergeCell ref="OUL844:OUL848"/>
    <mergeCell ref="OUM844:OUM848"/>
    <mergeCell ref="OUB844:OUB848"/>
    <mergeCell ref="OUC844:OUC848"/>
    <mergeCell ref="OUD844:OUD848"/>
    <mergeCell ref="OUE844:OUE848"/>
    <mergeCell ref="OUF844:OUF848"/>
    <mergeCell ref="OUG844:OUG848"/>
    <mergeCell ref="OWP844:OWP848"/>
    <mergeCell ref="OWQ844:OWQ848"/>
    <mergeCell ref="OWR844:OWR848"/>
    <mergeCell ref="OWS844:OWS848"/>
    <mergeCell ref="OWT844:OWT848"/>
    <mergeCell ref="OWU844:OWU848"/>
    <mergeCell ref="OWJ844:OWJ848"/>
    <mergeCell ref="OWK844:OWK848"/>
    <mergeCell ref="OWL844:OWL848"/>
    <mergeCell ref="OWM844:OWM848"/>
    <mergeCell ref="OWN844:OWN848"/>
    <mergeCell ref="OWO844:OWO848"/>
    <mergeCell ref="OWD844:OWD848"/>
    <mergeCell ref="OWE844:OWE848"/>
    <mergeCell ref="OWF844:OWF848"/>
    <mergeCell ref="OWG844:OWG848"/>
    <mergeCell ref="OWH844:OWH848"/>
    <mergeCell ref="OWI844:OWI848"/>
    <mergeCell ref="OVX844:OVX848"/>
    <mergeCell ref="OVY844:OVY848"/>
    <mergeCell ref="OVZ844:OVZ848"/>
    <mergeCell ref="OWA844:OWA848"/>
    <mergeCell ref="OWB844:OWB848"/>
    <mergeCell ref="OWC844:OWC848"/>
    <mergeCell ref="OVR844:OVR848"/>
    <mergeCell ref="OVS844:OVS848"/>
    <mergeCell ref="OVT844:OVT848"/>
    <mergeCell ref="OVU844:OVU848"/>
    <mergeCell ref="OVV844:OVV848"/>
    <mergeCell ref="OVW844:OVW848"/>
    <mergeCell ref="OVL844:OVL848"/>
    <mergeCell ref="OVM844:OVM848"/>
    <mergeCell ref="OVN844:OVN848"/>
    <mergeCell ref="OVO844:OVO848"/>
    <mergeCell ref="OVP844:OVP848"/>
    <mergeCell ref="OVQ844:OVQ848"/>
    <mergeCell ref="OXZ844:OXZ848"/>
    <mergeCell ref="OYA844:OYA848"/>
    <mergeCell ref="OYB844:OYB848"/>
    <mergeCell ref="OYC844:OYC848"/>
    <mergeCell ref="OYD844:OYD848"/>
    <mergeCell ref="OYE844:OYE848"/>
    <mergeCell ref="OXT844:OXT848"/>
    <mergeCell ref="OXU844:OXU848"/>
    <mergeCell ref="OXV844:OXV848"/>
    <mergeCell ref="OXW844:OXW848"/>
    <mergeCell ref="OXX844:OXX848"/>
    <mergeCell ref="OXY844:OXY848"/>
    <mergeCell ref="OXN844:OXN848"/>
    <mergeCell ref="OXO844:OXO848"/>
    <mergeCell ref="OXP844:OXP848"/>
    <mergeCell ref="OXQ844:OXQ848"/>
    <mergeCell ref="OXR844:OXR848"/>
    <mergeCell ref="OXS844:OXS848"/>
    <mergeCell ref="OXH844:OXH848"/>
    <mergeCell ref="OXI844:OXI848"/>
    <mergeCell ref="OXJ844:OXJ848"/>
    <mergeCell ref="OXK844:OXK848"/>
    <mergeCell ref="OXL844:OXL848"/>
    <mergeCell ref="OXM844:OXM848"/>
    <mergeCell ref="OXB844:OXB848"/>
    <mergeCell ref="OXC844:OXC848"/>
    <mergeCell ref="OXD844:OXD848"/>
    <mergeCell ref="OXE844:OXE848"/>
    <mergeCell ref="OXF844:OXF848"/>
    <mergeCell ref="OXG844:OXG848"/>
    <mergeCell ref="OWV844:OWV848"/>
    <mergeCell ref="OWW844:OWW848"/>
    <mergeCell ref="OWX844:OWX848"/>
    <mergeCell ref="OWY844:OWY848"/>
    <mergeCell ref="OWZ844:OWZ848"/>
    <mergeCell ref="OXA844:OXA848"/>
    <mergeCell ref="OZJ844:OZJ848"/>
    <mergeCell ref="OZK844:OZK848"/>
    <mergeCell ref="OZL844:OZL848"/>
    <mergeCell ref="OZM844:OZM848"/>
    <mergeCell ref="OZN844:OZN848"/>
    <mergeCell ref="OZO844:OZO848"/>
    <mergeCell ref="OZD844:OZD848"/>
    <mergeCell ref="OZE844:OZE848"/>
    <mergeCell ref="OZF844:OZF848"/>
    <mergeCell ref="OZG844:OZG848"/>
    <mergeCell ref="OZH844:OZH848"/>
    <mergeCell ref="OZI844:OZI848"/>
    <mergeCell ref="OYX844:OYX848"/>
    <mergeCell ref="OYY844:OYY848"/>
    <mergeCell ref="OYZ844:OYZ848"/>
    <mergeCell ref="OZA844:OZA848"/>
    <mergeCell ref="OZB844:OZB848"/>
    <mergeCell ref="OZC844:OZC848"/>
    <mergeCell ref="OYR844:OYR848"/>
    <mergeCell ref="OYS844:OYS848"/>
    <mergeCell ref="OYT844:OYT848"/>
    <mergeCell ref="OYU844:OYU848"/>
    <mergeCell ref="OYV844:OYV848"/>
    <mergeCell ref="OYW844:OYW848"/>
    <mergeCell ref="OYL844:OYL848"/>
    <mergeCell ref="OYM844:OYM848"/>
    <mergeCell ref="OYN844:OYN848"/>
    <mergeCell ref="OYO844:OYO848"/>
    <mergeCell ref="OYP844:OYP848"/>
    <mergeCell ref="OYQ844:OYQ848"/>
    <mergeCell ref="OYF844:OYF848"/>
    <mergeCell ref="OYG844:OYG848"/>
    <mergeCell ref="OYH844:OYH848"/>
    <mergeCell ref="OYI844:OYI848"/>
    <mergeCell ref="OYJ844:OYJ848"/>
    <mergeCell ref="OYK844:OYK848"/>
    <mergeCell ref="PAT844:PAT848"/>
    <mergeCell ref="PAU844:PAU848"/>
    <mergeCell ref="PAV844:PAV848"/>
    <mergeCell ref="PAW844:PAW848"/>
    <mergeCell ref="PAX844:PAX848"/>
    <mergeCell ref="PAY844:PAY848"/>
    <mergeCell ref="PAN844:PAN848"/>
    <mergeCell ref="PAO844:PAO848"/>
    <mergeCell ref="PAP844:PAP848"/>
    <mergeCell ref="PAQ844:PAQ848"/>
    <mergeCell ref="PAR844:PAR848"/>
    <mergeCell ref="PAS844:PAS848"/>
    <mergeCell ref="PAH844:PAH848"/>
    <mergeCell ref="PAI844:PAI848"/>
    <mergeCell ref="PAJ844:PAJ848"/>
    <mergeCell ref="PAK844:PAK848"/>
    <mergeCell ref="PAL844:PAL848"/>
    <mergeCell ref="PAM844:PAM848"/>
    <mergeCell ref="PAB844:PAB848"/>
    <mergeCell ref="PAC844:PAC848"/>
    <mergeCell ref="PAD844:PAD848"/>
    <mergeCell ref="PAE844:PAE848"/>
    <mergeCell ref="PAF844:PAF848"/>
    <mergeCell ref="PAG844:PAG848"/>
    <mergeCell ref="OZV844:OZV848"/>
    <mergeCell ref="OZW844:OZW848"/>
    <mergeCell ref="OZX844:OZX848"/>
    <mergeCell ref="OZY844:OZY848"/>
    <mergeCell ref="OZZ844:OZZ848"/>
    <mergeCell ref="PAA844:PAA848"/>
    <mergeCell ref="OZP844:OZP848"/>
    <mergeCell ref="OZQ844:OZQ848"/>
    <mergeCell ref="OZR844:OZR848"/>
    <mergeCell ref="OZS844:OZS848"/>
    <mergeCell ref="OZT844:OZT848"/>
    <mergeCell ref="OZU844:OZU848"/>
    <mergeCell ref="PCD844:PCD848"/>
    <mergeCell ref="PCE844:PCE848"/>
    <mergeCell ref="PCF844:PCF848"/>
    <mergeCell ref="PCG844:PCG848"/>
    <mergeCell ref="PCH844:PCH848"/>
    <mergeCell ref="PCI844:PCI848"/>
    <mergeCell ref="PBX844:PBX848"/>
    <mergeCell ref="PBY844:PBY848"/>
    <mergeCell ref="PBZ844:PBZ848"/>
    <mergeCell ref="PCA844:PCA848"/>
    <mergeCell ref="PCB844:PCB848"/>
    <mergeCell ref="PCC844:PCC848"/>
    <mergeCell ref="PBR844:PBR848"/>
    <mergeCell ref="PBS844:PBS848"/>
    <mergeCell ref="PBT844:PBT848"/>
    <mergeCell ref="PBU844:PBU848"/>
    <mergeCell ref="PBV844:PBV848"/>
    <mergeCell ref="PBW844:PBW848"/>
    <mergeCell ref="PBL844:PBL848"/>
    <mergeCell ref="PBM844:PBM848"/>
    <mergeCell ref="PBN844:PBN848"/>
    <mergeCell ref="PBO844:PBO848"/>
    <mergeCell ref="PBP844:PBP848"/>
    <mergeCell ref="PBQ844:PBQ848"/>
    <mergeCell ref="PBF844:PBF848"/>
    <mergeCell ref="PBG844:PBG848"/>
    <mergeCell ref="PBH844:PBH848"/>
    <mergeCell ref="PBI844:PBI848"/>
    <mergeCell ref="PBJ844:PBJ848"/>
    <mergeCell ref="PBK844:PBK848"/>
    <mergeCell ref="PAZ844:PAZ848"/>
    <mergeCell ref="PBA844:PBA848"/>
    <mergeCell ref="PBB844:PBB848"/>
    <mergeCell ref="PBC844:PBC848"/>
    <mergeCell ref="PBD844:PBD848"/>
    <mergeCell ref="PBE844:PBE848"/>
    <mergeCell ref="PDN844:PDN848"/>
    <mergeCell ref="PDO844:PDO848"/>
    <mergeCell ref="PDP844:PDP848"/>
    <mergeCell ref="PDQ844:PDQ848"/>
    <mergeCell ref="PDR844:PDR848"/>
    <mergeCell ref="PDS844:PDS848"/>
    <mergeCell ref="PDH844:PDH848"/>
    <mergeCell ref="PDI844:PDI848"/>
    <mergeCell ref="PDJ844:PDJ848"/>
    <mergeCell ref="PDK844:PDK848"/>
    <mergeCell ref="PDL844:PDL848"/>
    <mergeCell ref="PDM844:PDM848"/>
    <mergeCell ref="PDB844:PDB848"/>
    <mergeCell ref="PDC844:PDC848"/>
    <mergeCell ref="PDD844:PDD848"/>
    <mergeCell ref="PDE844:PDE848"/>
    <mergeCell ref="PDF844:PDF848"/>
    <mergeCell ref="PDG844:PDG848"/>
    <mergeCell ref="PCV844:PCV848"/>
    <mergeCell ref="PCW844:PCW848"/>
    <mergeCell ref="PCX844:PCX848"/>
    <mergeCell ref="PCY844:PCY848"/>
    <mergeCell ref="PCZ844:PCZ848"/>
    <mergeCell ref="PDA844:PDA848"/>
    <mergeCell ref="PCP844:PCP848"/>
    <mergeCell ref="PCQ844:PCQ848"/>
    <mergeCell ref="PCR844:PCR848"/>
    <mergeCell ref="PCS844:PCS848"/>
    <mergeCell ref="PCT844:PCT848"/>
    <mergeCell ref="PCU844:PCU848"/>
    <mergeCell ref="PCJ844:PCJ848"/>
    <mergeCell ref="PCK844:PCK848"/>
    <mergeCell ref="PCL844:PCL848"/>
    <mergeCell ref="PCM844:PCM848"/>
    <mergeCell ref="PCN844:PCN848"/>
    <mergeCell ref="PCO844:PCO848"/>
    <mergeCell ref="PEX844:PEX848"/>
    <mergeCell ref="PEY844:PEY848"/>
    <mergeCell ref="PEZ844:PEZ848"/>
    <mergeCell ref="PFA844:PFA848"/>
    <mergeCell ref="PFB844:PFB848"/>
    <mergeCell ref="PFC844:PFC848"/>
    <mergeCell ref="PER844:PER848"/>
    <mergeCell ref="PES844:PES848"/>
    <mergeCell ref="PET844:PET848"/>
    <mergeCell ref="PEU844:PEU848"/>
    <mergeCell ref="PEV844:PEV848"/>
    <mergeCell ref="PEW844:PEW848"/>
    <mergeCell ref="PEL844:PEL848"/>
    <mergeCell ref="PEM844:PEM848"/>
    <mergeCell ref="PEN844:PEN848"/>
    <mergeCell ref="PEO844:PEO848"/>
    <mergeCell ref="PEP844:PEP848"/>
    <mergeCell ref="PEQ844:PEQ848"/>
    <mergeCell ref="PEF844:PEF848"/>
    <mergeCell ref="PEG844:PEG848"/>
    <mergeCell ref="PEH844:PEH848"/>
    <mergeCell ref="PEI844:PEI848"/>
    <mergeCell ref="PEJ844:PEJ848"/>
    <mergeCell ref="PEK844:PEK848"/>
    <mergeCell ref="PDZ844:PDZ848"/>
    <mergeCell ref="PEA844:PEA848"/>
    <mergeCell ref="PEB844:PEB848"/>
    <mergeCell ref="PEC844:PEC848"/>
    <mergeCell ref="PED844:PED848"/>
    <mergeCell ref="PEE844:PEE848"/>
    <mergeCell ref="PDT844:PDT848"/>
    <mergeCell ref="PDU844:PDU848"/>
    <mergeCell ref="PDV844:PDV848"/>
    <mergeCell ref="PDW844:PDW848"/>
    <mergeCell ref="PDX844:PDX848"/>
    <mergeCell ref="PDY844:PDY848"/>
    <mergeCell ref="PGH844:PGH848"/>
    <mergeCell ref="PGI844:PGI848"/>
    <mergeCell ref="PGJ844:PGJ848"/>
    <mergeCell ref="PGK844:PGK848"/>
    <mergeCell ref="PGL844:PGL848"/>
    <mergeCell ref="PGM844:PGM848"/>
    <mergeCell ref="PGB844:PGB848"/>
    <mergeCell ref="PGC844:PGC848"/>
    <mergeCell ref="PGD844:PGD848"/>
    <mergeCell ref="PGE844:PGE848"/>
    <mergeCell ref="PGF844:PGF848"/>
    <mergeCell ref="PGG844:PGG848"/>
    <mergeCell ref="PFV844:PFV848"/>
    <mergeCell ref="PFW844:PFW848"/>
    <mergeCell ref="PFX844:PFX848"/>
    <mergeCell ref="PFY844:PFY848"/>
    <mergeCell ref="PFZ844:PFZ848"/>
    <mergeCell ref="PGA844:PGA848"/>
    <mergeCell ref="PFP844:PFP848"/>
    <mergeCell ref="PFQ844:PFQ848"/>
    <mergeCell ref="PFR844:PFR848"/>
    <mergeCell ref="PFS844:PFS848"/>
    <mergeCell ref="PFT844:PFT848"/>
    <mergeCell ref="PFU844:PFU848"/>
    <mergeCell ref="PFJ844:PFJ848"/>
    <mergeCell ref="PFK844:PFK848"/>
    <mergeCell ref="PFL844:PFL848"/>
    <mergeCell ref="PFM844:PFM848"/>
    <mergeCell ref="PFN844:PFN848"/>
    <mergeCell ref="PFO844:PFO848"/>
    <mergeCell ref="PFD844:PFD848"/>
    <mergeCell ref="PFE844:PFE848"/>
    <mergeCell ref="PFF844:PFF848"/>
    <mergeCell ref="PFG844:PFG848"/>
    <mergeCell ref="PFH844:PFH848"/>
    <mergeCell ref="PFI844:PFI848"/>
    <mergeCell ref="PHR844:PHR848"/>
    <mergeCell ref="PHS844:PHS848"/>
    <mergeCell ref="PHT844:PHT848"/>
    <mergeCell ref="PHU844:PHU848"/>
    <mergeCell ref="PHV844:PHV848"/>
    <mergeCell ref="PHW844:PHW848"/>
    <mergeCell ref="PHL844:PHL848"/>
    <mergeCell ref="PHM844:PHM848"/>
    <mergeCell ref="PHN844:PHN848"/>
    <mergeCell ref="PHO844:PHO848"/>
    <mergeCell ref="PHP844:PHP848"/>
    <mergeCell ref="PHQ844:PHQ848"/>
    <mergeCell ref="PHF844:PHF848"/>
    <mergeCell ref="PHG844:PHG848"/>
    <mergeCell ref="PHH844:PHH848"/>
    <mergeCell ref="PHI844:PHI848"/>
    <mergeCell ref="PHJ844:PHJ848"/>
    <mergeCell ref="PHK844:PHK848"/>
    <mergeCell ref="PGZ844:PGZ848"/>
    <mergeCell ref="PHA844:PHA848"/>
    <mergeCell ref="PHB844:PHB848"/>
    <mergeCell ref="PHC844:PHC848"/>
    <mergeCell ref="PHD844:PHD848"/>
    <mergeCell ref="PHE844:PHE848"/>
    <mergeCell ref="PGT844:PGT848"/>
    <mergeCell ref="PGU844:PGU848"/>
    <mergeCell ref="PGV844:PGV848"/>
    <mergeCell ref="PGW844:PGW848"/>
    <mergeCell ref="PGX844:PGX848"/>
    <mergeCell ref="PGY844:PGY848"/>
    <mergeCell ref="PGN844:PGN848"/>
    <mergeCell ref="PGO844:PGO848"/>
    <mergeCell ref="PGP844:PGP848"/>
    <mergeCell ref="PGQ844:PGQ848"/>
    <mergeCell ref="PGR844:PGR848"/>
    <mergeCell ref="PGS844:PGS848"/>
    <mergeCell ref="PJB844:PJB848"/>
    <mergeCell ref="PJC844:PJC848"/>
    <mergeCell ref="PJD844:PJD848"/>
    <mergeCell ref="PJE844:PJE848"/>
    <mergeCell ref="PJF844:PJF848"/>
    <mergeCell ref="PJG844:PJG848"/>
    <mergeCell ref="PIV844:PIV848"/>
    <mergeCell ref="PIW844:PIW848"/>
    <mergeCell ref="PIX844:PIX848"/>
    <mergeCell ref="PIY844:PIY848"/>
    <mergeCell ref="PIZ844:PIZ848"/>
    <mergeCell ref="PJA844:PJA848"/>
    <mergeCell ref="PIP844:PIP848"/>
    <mergeCell ref="PIQ844:PIQ848"/>
    <mergeCell ref="PIR844:PIR848"/>
    <mergeCell ref="PIS844:PIS848"/>
    <mergeCell ref="PIT844:PIT848"/>
    <mergeCell ref="PIU844:PIU848"/>
    <mergeCell ref="PIJ844:PIJ848"/>
    <mergeCell ref="PIK844:PIK848"/>
    <mergeCell ref="PIL844:PIL848"/>
    <mergeCell ref="PIM844:PIM848"/>
    <mergeCell ref="PIN844:PIN848"/>
    <mergeCell ref="PIO844:PIO848"/>
    <mergeCell ref="PID844:PID848"/>
    <mergeCell ref="PIE844:PIE848"/>
    <mergeCell ref="PIF844:PIF848"/>
    <mergeCell ref="PIG844:PIG848"/>
    <mergeCell ref="PIH844:PIH848"/>
    <mergeCell ref="PII844:PII848"/>
    <mergeCell ref="PHX844:PHX848"/>
    <mergeCell ref="PHY844:PHY848"/>
    <mergeCell ref="PHZ844:PHZ848"/>
    <mergeCell ref="PIA844:PIA848"/>
    <mergeCell ref="PIB844:PIB848"/>
    <mergeCell ref="PIC844:PIC848"/>
    <mergeCell ref="PKL844:PKL848"/>
    <mergeCell ref="PKM844:PKM848"/>
    <mergeCell ref="PKN844:PKN848"/>
    <mergeCell ref="PKO844:PKO848"/>
    <mergeCell ref="PKP844:PKP848"/>
    <mergeCell ref="PKQ844:PKQ848"/>
    <mergeCell ref="PKF844:PKF848"/>
    <mergeCell ref="PKG844:PKG848"/>
    <mergeCell ref="PKH844:PKH848"/>
    <mergeCell ref="PKI844:PKI848"/>
    <mergeCell ref="PKJ844:PKJ848"/>
    <mergeCell ref="PKK844:PKK848"/>
    <mergeCell ref="PJZ844:PJZ848"/>
    <mergeCell ref="PKA844:PKA848"/>
    <mergeCell ref="PKB844:PKB848"/>
    <mergeCell ref="PKC844:PKC848"/>
    <mergeCell ref="PKD844:PKD848"/>
    <mergeCell ref="PKE844:PKE848"/>
    <mergeCell ref="PJT844:PJT848"/>
    <mergeCell ref="PJU844:PJU848"/>
    <mergeCell ref="PJV844:PJV848"/>
    <mergeCell ref="PJW844:PJW848"/>
    <mergeCell ref="PJX844:PJX848"/>
    <mergeCell ref="PJY844:PJY848"/>
    <mergeCell ref="PJN844:PJN848"/>
    <mergeCell ref="PJO844:PJO848"/>
    <mergeCell ref="PJP844:PJP848"/>
    <mergeCell ref="PJQ844:PJQ848"/>
    <mergeCell ref="PJR844:PJR848"/>
    <mergeCell ref="PJS844:PJS848"/>
    <mergeCell ref="PJH844:PJH848"/>
    <mergeCell ref="PJI844:PJI848"/>
    <mergeCell ref="PJJ844:PJJ848"/>
    <mergeCell ref="PJK844:PJK848"/>
    <mergeCell ref="PJL844:PJL848"/>
    <mergeCell ref="PJM844:PJM848"/>
    <mergeCell ref="PLV844:PLV848"/>
    <mergeCell ref="PLW844:PLW848"/>
    <mergeCell ref="PLX844:PLX848"/>
    <mergeCell ref="PLY844:PLY848"/>
    <mergeCell ref="PLZ844:PLZ848"/>
    <mergeCell ref="PMA844:PMA848"/>
    <mergeCell ref="PLP844:PLP848"/>
    <mergeCell ref="PLQ844:PLQ848"/>
    <mergeCell ref="PLR844:PLR848"/>
    <mergeCell ref="PLS844:PLS848"/>
    <mergeCell ref="PLT844:PLT848"/>
    <mergeCell ref="PLU844:PLU848"/>
    <mergeCell ref="PLJ844:PLJ848"/>
    <mergeCell ref="PLK844:PLK848"/>
    <mergeCell ref="PLL844:PLL848"/>
    <mergeCell ref="PLM844:PLM848"/>
    <mergeCell ref="PLN844:PLN848"/>
    <mergeCell ref="PLO844:PLO848"/>
    <mergeCell ref="PLD844:PLD848"/>
    <mergeCell ref="PLE844:PLE848"/>
    <mergeCell ref="PLF844:PLF848"/>
    <mergeCell ref="PLG844:PLG848"/>
    <mergeCell ref="PLH844:PLH848"/>
    <mergeCell ref="PLI844:PLI848"/>
    <mergeCell ref="PKX844:PKX848"/>
    <mergeCell ref="PKY844:PKY848"/>
    <mergeCell ref="PKZ844:PKZ848"/>
    <mergeCell ref="PLA844:PLA848"/>
    <mergeCell ref="PLB844:PLB848"/>
    <mergeCell ref="PLC844:PLC848"/>
    <mergeCell ref="PKR844:PKR848"/>
    <mergeCell ref="PKS844:PKS848"/>
    <mergeCell ref="PKT844:PKT848"/>
    <mergeCell ref="PKU844:PKU848"/>
    <mergeCell ref="PKV844:PKV848"/>
    <mergeCell ref="PKW844:PKW848"/>
    <mergeCell ref="PNF844:PNF848"/>
    <mergeCell ref="PNG844:PNG848"/>
    <mergeCell ref="PNH844:PNH848"/>
    <mergeCell ref="PNI844:PNI848"/>
    <mergeCell ref="PNJ844:PNJ848"/>
    <mergeCell ref="PNK844:PNK848"/>
    <mergeCell ref="PMZ844:PMZ848"/>
    <mergeCell ref="PNA844:PNA848"/>
    <mergeCell ref="PNB844:PNB848"/>
    <mergeCell ref="PNC844:PNC848"/>
    <mergeCell ref="PND844:PND848"/>
    <mergeCell ref="PNE844:PNE848"/>
    <mergeCell ref="PMT844:PMT848"/>
    <mergeCell ref="PMU844:PMU848"/>
    <mergeCell ref="PMV844:PMV848"/>
    <mergeCell ref="PMW844:PMW848"/>
    <mergeCell ref="PMX844:PMX848"/>
    <mergeCell ref="PMY844:PMY848"/>
    <mergeCell ref="PMN844:PMN848"/>
    <mergeCell ref="PMO844:PMO848"/>
    <mergeCell ref="PMP844:PMP848"/>
    <mergeCell ref="PMQ844:PMQ848"/>
    <mergeCell ref="PMR844:PMR848"/>
    <mergeCell ref="PMS844:PMS848"/>
    <mergeCell ref="PMH844:PMH848"/>
    <mergeCell ref="PMI844:PMI848"/>
    <mergeCell ref="PMJ844:PMJ848"/>
    <mergeCell ref="PMK844:PMK848"/>
    <mergeCell ref="PML844:PML848"/>
    <mergeCell ref="PMM844:PMM848"/>
    <mergeCell ref="PMB844:PMB848"/>
    <mergeCell ref="PMC844:PMC848"/>
    <mergeCell ref="PMD844:PMD848"/>
    <mergeCell ref="PME844:PME848"/>
    <mergeCell ref="PMF844:PMF848"/>
    <mergeCell ref="PMG844:PMG848"/>
    <mergeCell ref="POP844:POP848"/>
    <mergeCell ref="POQ844:POQ848"/>
    <mergeCell ref="POR844:POR848"/>
    <mergeCell ref="POS844:POS848"/>
    <mergeCell ref="POT844:POT848"/>
    <mergeCell ref="POU844:POU848"/>
    <mergeCell ref="POJ844:POJ848"/>
    <mergeCell ref="POK844:POK848"/>
    <mergeCell ref="POL844:POL848"/>
    <mergeCell ref="POM844:POM848"/>
    <mergeCell ref="PON844:PON848"/>
    <mergeCell ref="POO844:POO848"/>
    <mergeCell ref="POD844:POD848"/>
    <mergeCell ref="POE844:POE848"/>
    <mergeCell ref="POF844:POF848"/>
    <mergeCell ref="POG844:POG848"/>
    <mergeCell ref="POH844:POH848"/>
    <mergeCell ref="POI844:POI848"/>
    <mergeCell ref="PNX844:PNX848"/>
    <mergeCell ref="PNY844:PNY848"/>
    <mergeCell ref="PNZ844:PNZ848"/>
    <mergeCell ref="POA844:POA848"/>
    <mergeCell ref="POB844:POB848"/>
    <mergeCell ref="POC844:POC848"/>
    <mergeCell ref="PNR844:PNR848"/>
    <mergeCell ref="PNS844:PNS848"/>
    <mergeCell ref="PNT844:PNT848"/>
    <mergeCell ref="PNU844:PNU848"/>
    <mergeCell ref="PNV844:PNV848"/>
    <mergeCell ref="PNW844:PNW848"/>
    <mergeCell ref="PNL844:PNL848"/>
    <mergeCell ref="PNM844:PNM848"/>
    <mergeCell ref="PNN844:PNN848"/>
    <mergeCell ref="PNO844:PNO848"/>
    <mergeCell ref="PNP844:PNP848"/>
    <mergeCell ref="PNQ844:PNQ848"/>
    <mergeCell ref="PPZ844:PPZ848"/>
    <mergeCell ref="PQA844:PQA848"/>
    <mergeCell ref="PQB844:PQB848"/>
    <mergeCell ref="PQC844:PQC848"/>
    <mergeCell ref="PQD844:PQD848"/>
    <mergeCell ref="PQE844:PQE848"/>
    <mergeCell ref="PPT844:PPT848"/>
    <mergeCell ref="PPU844:PPU848"/>
    <mergeCell ref="PPV844:PPV848"/>
    <mergeCell ref="PPW844:PPW848"/>
    <mergeCell ref="PPX844:PPX848"/>
    <mergeCell ref="PPY844:PPY848"/>
    <mergeCell ref="PPN844:PPN848"/>
    <mergeCell ref="PPO844:PPO848"/>
    <mergeCell ref="PPP844:PPP848"/>
    <mergeCell ref="PPQ844:PPQ848"/>
    <mergeCell ref="PPR844:PPR848"/>
    <mergeCell ref="PPS844:PPS848"/>
    <mergeCell ref="PPH844:PPH848"/>
    <mergeCell ref="PPI844:PPI848"/>
    <mergeCell ref="PPJ844:PPJ848"/>
    <mergeCell ref="PPK844:PPK848"/>
    <mergeCell ref="PPL844:PPL848"/>
    <mergeCell ref="PPM844:PPM848"/>
    <mergeCell ref="PPB844:PPB848"/>
    <mergeCell ref="PPC844:PPC848"/>
    <mergeCell ref="PPD844:PPD848"/>
    <mergeCell ref="PPE844:PPE848"/>
    <mergeCell ref="PPF844:PPF848"/>
    <mergeCell ref="PPG844:PPG848"/>
    <mergeCell ref="POV844:POV848"/>
    <mergeCell ref="POW844:POW848"/>
    <mergeCell ref="POX844:POX848"/>
    <mergeCell ref="POY844:POY848"/>
    <mergeCell ref="POZ844:POZ848"/>
    <mergeCell ref="PPA844:PPA848"/>
    <mergeCell ref="PRJ844:PRJ848"/>
    <mergeCell ref="PRK844:PRK848"/>
    <mergeCell ref="PRL844:PRL848"/>
    <mergeCell ref="PRM844:PRM848"/>
    <mergeCell ref="PRN844:PRN848"/>
    <mergeCell ref="PRO844:PRO848"/>
    <mergeCell ref="PRD844:PRD848"/>
    <mergeCell ref="PRE844:PRE848"/>
    <mergeCell ref="PRF844:PRF848"/>
    <mergeCell ref="PRG844:PRG848"/>
    <mergeCell ref="PRH844:PRH848"/>
    <mergeCell ref="PRI844:PRI848"/>
    <mergeCell ref="PQX844:PQX848"/>
    <mergeCell ref="PQY844:PQY848"/>
    <mergeCell ref="PQZ844:PQZ848"/>
    <mergeCell ref="PRA844:PRA848"/>
    <mergeCell ref="PRB844:PRB848"/>
    <mergeCell ref="PRC844:PRC848"/>
    <mergeCell ref="PQR844:PQR848"/>
    <mergeCell ref="PQS844:PQS848"/>
    <mergeCell ref="PQT844:PQT848"/>
    <mergeCell ref="PQU844:PQU848"/>
    <mergeCell ref="PQV844:PQV848"/>
    <mergeCell ref="PQW844:PQW848"/>
    <mergeCell ref="PQL844:PQL848"/>
    <mergeCell ref="PQM844:PQM848"/>
    <mergeCell ref="PQN844:PQN848"/>
    <mergeCell ref="PQO844:PQO848"/>
    <mergeCell ref="PQP844:PQP848"/>
    <mergeCell ref="PQQ844:PQQ848"/>
    <mergeCell ref="PQF844:PQF848"/>
    <mergeCell ref="PQG844:PQG848"/>
    <mergeCell ref="PQH844:PQH848"/>
    <mergeCell ref="PQI844:PQI848"/>
    <mergeCell ref="PQJ844:PQJ848"/>
    <mergeCell ref="PQK844:PQK848"/>
    <mergeCell ref="PST844:PST848"/>
    <mergeCell ref="PSU844:PSU848"/>
    <mergeCell ref="PSV844:PSV848"/>
    <mergeCell ref="PSW844:PSW848"/>
    <mergeCell ref="PSX844:PSX848"/>
    <mergeCell ref="PSY844:PSY848"/>
    <mergeCell ref="PSN844:PSN848"/>
    <mergeCell ref="PSO844:PSO848"/>
    <mergeCell ref="PSP844:PSP848"/>
    <mergeCell ref="PSQ844:PSQ848"/>
    <mergeCell ref="PSR844:PSR848"/>
    <mergeCell ref="PSS844:PSS848"/>
    <mergeCell ref="PSH844:PSH848"/>
    <mergeCell ref="PSI844:PSI848"/>
    <mergeCell ref="PSJ844:PSJ848"/>
    <mergeCell ref="PSK844:PSK848"/>
    <mergeCell ref="PSL844:PSL848"/>
    <mergeCell ref="PSM844:PSM848"/>
    <mergeCell ref="PSB844:PSB848"/>
    <mergeCell ref="PSC844:PSC848"/>
    <mergeCell ref="PSD844:PSD848"/>
    <mergeCell ref="PSE844:PSE848"/>
    <mergeCell ref="PSF844:PSF848"/>
    <mergeCell ref="PSG844:PSG848"/>
    <mergeCell ref="PRV844:PRV848"/>
    <mergeCell ref="PRW844:PRW848"/>
    <mergeCell ref="PRX844:PRX848"/>
    <mergeCell ref="PRY844:PRY848"/>
    <mergeCell ref="PRZ844:PRZ848"/>
    <mergeCell ref="PSA844:PSA848"/>
    <mergeCell ref="PRP844:PRP848"/>
    <mergeCell ref="PRQ844:PRQ848"/>
    <mergeCell ref="PRR844:PRR848"/>
    <mergeCell ref="PRS844:PRS848"/>
    <mergeCell ref="PRT844:PRT848"/>
    <mergeCell ref="PRU844:PRU848"/>
    <mergeCell ref="PUD844:PUD848"/>
    <mergeCell ref="PUE844:PUE848"/>
    <mergeCell ref="PUF844:PUF848"/>
    <mergeCell ref="PUG844:PUG848"/>
    <mergeCell ref="PUH844:PUH848"/>
    <mergeCell ref="PUI844:PUI848"/>
    <mergeCell ref="PTX844:PTX848"/>
    <mergeCell ref="PTY844:PTY848"/>
    <mergeCell ref="PTZ844:PTZ848"/>
    <mergeCell ref="PUA844:PUA848"/>
    <mergeCell ref="PUB844:PUB848"/>
    <mergeCell ref="PUC844:PUC848"/>
    <mergeCell ref="PTR844:PTR848"/>
    <mergeCell ref="PTS844:PTS848"/>
    <mergeCell ref="PTT844:PTT848"/>
    <mergeCell ref="PTU844:PTU848"/>
    <mergeCell ref="PTV844:PTV848"/>
    <mergeCell ref="PTW844:PTW848"/>
    <mergeCell ref="PTL844:PTL848"/>
    <mergeCell ref="PTM844:PTM848"/>
    <mergeCell ref="PTN844:PTN848"/>
    <mergeCell ref="PTO844:PTO848"/>
    <mergeCell ref="PTP844:PTP848"/>
    <mergeCell ref="PTQ844:PTQ848"/>
    <mergeCell ref="PTF844:PTF848"/>
    <mergeCell ref="PTG844:PTG848"/>
    <mergeCell ref="PTH844:PTH848"/>
    <mergeCell ref="PTI844:PTI848"/>
    <mergeCell ref="PTJ844:PTJ848"/>
    <mergeCell ref="PTK844:PTK848"/>
    <mergeCell ref="PSZ844:PSZ848"/>
    <mergeCell ref="PTA844:PTA848"/>
    <mergeCell ref="PTB844:PTB848"/>
    <mergeCell ref="PTC844:PTC848"/>
    <mergeCell ref="PTD844:PTD848"/>
    <mergeCell ref="PTE844:PTE848"/>
    <mergeCell ref="PVN844:PVN848"/>
    <mergeCell ref="PVO844:PVO848"/>
    <mergeCell ref="PVP844:PVP848"/>
    <mergeCell ref="PVQ844:PVQ848"/>
    <mergeCell ref="PVR844:PVR848"/>
    <mergeCell ref="PVS844:PVS848"/>
    <mergeCell ref="PVH844:PVH848"/>
    <mergeCell ref="PVI844:PVI848"/>
    <mergeCell ref="PVJ844:PVJ848"/>
    <mergeCell ref="PVK844:PVK848"/>
    <mergeCell ref="PVL844:PVL848"/>
    <mergeCell ref="PVM844:PVM848"/>
    <mergeCell ref="PVB844:PVB848"/>
    <mergeCell ref="PVC844:PVC848"/>
    <mergeCell ref="PVD844:PVD848"/>
    <mergeCell ref="PVE844:PVE848"/>
    <mergeCell ref="PVF844:PVF848"/>
    <mergeCell ref="PVG844:PVG848"/>
    <mergeCell ref="PUV844:PUV848"/>
    <mergeCell ref="PUW844:PUW848"/>
    <mergeCell ref="PUX844:PUX848"/>
    <mergeCell ref="PUY844:PUY848"/>
    <mergeCell ref="PUZ844:PUZ848"/>
    <mergeCell ref="PVA844:PVA848"/>
    <mergeCell ref="PUP844:PUP848"/>
    <mergeCell ref="PUQ844:PUQ848"/>
    <mergeCell ref="PUR844:PUR848"/>
    <mergeCell ref="PUS844:PUS848"/>
    <mergeCell ref="PUT844:PUT848"/>
    <mergeCell ref="PUU844:PUU848"/>
    <mergeCell ref="PUJ844:PUJ848"/>
    <mergeCell ref="PUK844:PUK848"/>
    <mergeCell ref="PUL844:PUL848"/>
    <mergeCell ref="PUM844:PUM848"/>
    <mergeCell ref="PUN844:PUN848"/>
    <mergeCell ref="PUO844:PUO848"/>
    <mergeCell ref="PWX844:PWX848"/>
    <mergeCell ref="PWY844:PWY848"/>
    <mergeCell ref="PWZ844:PWZ848"/>
    <mergeCell ref="PXA844:PXA848"/>
    <mergeCell ref="PXB844:PXB848"/>
    <mergeCell ref="PXC844:PXC848"/>
    <mergeCell ref="PWR844:PWR848"/>
    <mergeCell ref="PWS844:PWS848"/>
    <mergeCell ref="PWT844:PWT848"/>
    <mergeCell ref="PWU844:PWU848"/>
    <mergeCell ref="PWV844:PWV848"/>
    <mergeCell ref="PWW844:PWW848"/>
    <mergeCell ref="PWL844:PWL848"/>
    <mergeCell ref="PWM844:PWM848"/>
    <mergeCell ref="PWN844:PWN848"/>
    <mergeCell ref="PWO844:PWO848"/>
    <mergeCell ref="PWP844:PWP848"/>
    <mergeCell ref="PWQ844:PWQ848"/>
    <mergeCell ref="PWF844:PWF848"/>
    <mergeCell ref="PWG844:PWG848"/>
    <mergeCell ref="PWH844:PWH848"/>
    <mergeCell ref="PWI844:PWI848"/>
    <mergeCell ref="PWJ844:PWJ848"/>
    <mergeCell ref="PWK844:PWK848"/>
    <mergeCell ref="PVZ844:PVZ848"/>
    <mergeCell ref="PWA844:PWA848"/>
    <mergeCell ref="PWB844:PWB848"/>
    <mergeCell ref="PWC844:PWC848"/>
    <mergeCell ref="PWD844:PWD848"/>
    <mergeCell ref="PWE844:PWE848"/>
    <mergeCell ref="PVT844:PVT848"/>
    <mergeCell ref="PVU844:PVU848"/>
    <mergeCell ref="PVV844:PVV848"/>
    <mergeCell ref="PVW844:PVW848"/>
    <mergeCell ref="PVX844:PVX848"/>
    <mergeCell ref="PVY844:PVY848"/>
    <mergeCell ref="PYH844:PYH848"/>
    <mergeCell ref="PYI844:PYI848"/>
    <mergeCell ref="PYJ844:PYJ848"/>
    <mergeCell ref="PYK844:PYK848"/>
    <mergeCell ref="PYL844:PYL848"/>
    <mergeCell ref="PYM844:PYM848"/>
    <mergeCell ref="PYB844:PYB848"/>
    <mergeCell ref="PYC844:PYC848"/>
    <mergeCell ref="PYD844:PYD848"/>
    <mergeCell ref="PYE844:PYE848"/>
    <mergeCell ref="PYF844:PYF848"/>
    <mergeCell ref="PYG844:PYG848"/>
    <mergeCell ref="PXV844:PXV848"/>
    <mergeCell ref="PXW844:PXW848"/>
    <mergeCell ref="PXX844:PXX848"/>
    <mergeCell ref="PXY844:PXY848"/>
    <mergeCell ref="PXZ844:PXZ848"/>
    <mergeCell ref="PYA844:PYA848"/>
    <mergeCell ref="PXP844:PXP848"/>
    <mergeCell ref="PXQ844:PXQ848"/>
    <mergeCell ref="PXR844:PXR848"/>
    <mergeCell ref="PXS844:PXS848"/>
    <mergeCell ref="PXT844:PXT848"/>
    <mergeCell ref="PXU844:PXU848"/>
    <mergeCell ref="PXJ844:PXJ848"/>
    <mergeCell ref="PXK844:PXK848"/>
    <mergeCell ref="PXL844:PXL848"/>
    <mergeCell ref="PXM844:PXM848"/>
    <mergeCell ref="PXN844:PXN848"/>
    <mergeCell ref="PXO844:PXO848"/>
    <mergeCell ref="PXD844:PXD848"/>
    <mergeCell ref="PXE844:PXE848"/>
    <mergeCell ref="PXF844:PXF848"/>
    <mergeCell ref="PXG844:PXG848"/>
    <mergeCell ref="PXH844:PXH848"/>
    <mergeCell ref="PXI844:PXI848"/>
    <mergeCell ref="PZR844:PZR848"/>
    <mergeCell ref="PZS844:PZS848"/>
    <mergeCell ref="PZT844:PZT848"/>
    <mergeCell ref="PZU844:PZU848"/>
    <mergeCell ref="PZV844:PZV848"/>
    <mergeCell ref="PZW844:PZW848"/>
    <mergeCell ref="PZL844:PZL848"/>
    <mergeCell ref="PZM844:PZM848"/>
    <mergeCell ref="PZN844:PZN848"/>
    <mergeCell ref="PZO844:PZO848"/>
    <mergeCell ref="PZP844:PZP848"/>
    <mergeCell ref="PZQ844:PZQ848"/>
    <mergeCell ref="PZF844:PZF848"/>
    <mergeCell ref="PZG844:PZG848"/>
    <mergeCell ref="PZH844:PZH848"/>
    <mergeCell ref="PZI844:PZI848"/>
    <mergeCell ref="PZJ844:PZJ848"/>
    <mergeCell ref="PZK844:PZK848"/>
    <mergeCell ref="PYZ844:PYZ848"/>
    <mergeCell ref="PZA844:PZA848"/>
    <mergeCell ref="PZB844:PZB848"/>
    <mergeCell ref="PZC844:PZC848"/>
    <mergeCell ref="PZD844:PZD848"/>
    <mergeCell ref="PZE844:PZE848"/>
    <mergeCell ref="PYT844:PYT848"/>
    <mergeCell ref="PYU844:PYU848"/>
    <mergeCell ref="PYV844:PYV848"/>
    <mergeCell ref="PYW844:PYW848"/>
    <mergeCell ref="PYX844:PYX848"/>
    <mergeCell ref="PYY844:PYY848"/>
    <mergeCell ref="PYN844:PYN848"/>
    <mergeCell ref="PYO844:PYO848"/>
    <mergeCell ref="PYP844:PYP848"/>
    <mergeCell ref="PYQ844:PYQ848"/>
    <mergeCell ref="PYR844:PYR848"/>
    <mergeCell ref="PYS844:PYS848"/>
    <mergeCell ref="QBB844:QBB848"/>
    <mergeCell ref="QBC844:QBC848"/>
    <mergeCell ref="QBD844:QBD848"/>
    <mergeCell ref="QBE844:QBE848"/>
    <mergeCell ref="QBF844:QBF848"/>
    <mergeCell ref="QBG844:QBG848"/>
    <mergeCell ref="QAV844:QAV848"/>
    <mergeCell ref="QAW844:QAW848"/>
    <mergeCell ref="QAX844:QAX848"/>
    <mergeCell ref="QAY844:QAY848"/>
    <mergeCell ref="QAZ844:QAZ848"/>
    <mergeCell ref="QBA844:QBA848"/>
    <mergeCell ref="QAP844:QAP848"/>
    <mergeCell ref="QAQ844:QAQ848"/>
    <mergeCell ref="QAR844:QAR848"/>
    <mergeCell ref="QAS844:QAS848"/>
    <mergeCell ref="QAT844:QAT848"/>
    <mergeCell ref="QAU844:QAU848"/>
    <mergeCell ref="QAJ844:QAJ848"/>
    <mergeCell ref="QAK844:QAK848"/>
    <mergeCell ref="QAL844:QAL848"/>
    <mergeCell ref="QAM844:QAM848"/>
    <mergeCell ref="QAN844:QAN848"/>
    <mergeCell ref="QAO844:QAO848"/>
    <mergeCell ref="QAD844:QAD848"/>
    <mergeCell ref="QAE844:QAE848"/>
    <mergeCell ref="QAF844:QAF848"/>
    <mergeCell ref="QAG844:QAG848"/>
    <mergeCell ref="QAH844:QAH848"/>
    <mergeCell ref="QAI844:QAI848"/>
    <mergeCell ref="PZX844:PZX848"/>
    <mergeCell ref="PZY844:PZY848"/>
    <mergeCell ref="PZZ844:PZZ848"/>
    <mergeCell ref="QAA844:QAA848"/>
    <mergeCell ref="QAB844:QAB848"/>
    <mergeCell ref="QAC844:QAC848"/>
    <mergeCell ref="QCL844:QCL848"/>
    <mergeCell ref="QCM844:QCM848"/>
    <mergeCell ref="QCN844:QCN848"/>
    <mergeCell ref="QCO844:QCO848"/>
    <mergeCell ref="QCP844:QCP848"/>
    <mergeCell ref="QCQ844:QCQ848"/>
    <mergeCell ref="QCF844:QCF848"/>
    <mergeCell ref="QCG844:QCG848"/>
    <mergeCell ref="QCH844:QCH848"/>
    <mergeCell ref="QCI844:QCI848"/>
    <mergeCell ref="QCJ844:QCJ848"/>
    <mergeCell ref="QCK844:QCK848"/>
    <mergeCell ref="QBZ844:QBZ848"/>
    <mergeCell ref="QCA844:QCA848"/>
    <mergeCell ref="QCB844:QCB848"/>
    <mergeCell ref="QCC844:QCC848"/>
    <mergeCell ref="QCD844:QCD848"/>
    <mergeCell ref="QCE844:QCE848"/>
    <mergeCell ref="QBT844:QBT848"/>
    <mergeCell ref="QBU844:QBU848"/>
    <mergeCell ref="QBV844:QBV848"/>
    <mergeCell ref="QBW844:QBW848"/>
    <mergeCell ref="QBX844:QBX848"/>
    <mergeCell ref="QBY844:QBY848"/>
    <mergeCell ref="QBN844:QBN848"/>
    <mergeCell ref="QBO844:QBO848"/>
    <mergeCell ref="QBP844:QBP848"/>
    <mergeCell ref="QBQ844:QBQ848"/>
    <mergeCell ref="QBR844:QBR848"/>
    <mergeCell ref="QBS844:QBS848"/>
    <mergeCell ref="QBH844:QBH848"/>
    <mergeCell ref="QBI844:QBI848"/>
    <mergeCell ref="QBJ844:QBJ848"/>
    <mergeCell ref="QBK844:QBK848"/>
    <mergeCell ref="QBL844:QBL848"/>
    <mergeCell ref="QBM844:QBM848"/>
    <mergeCell ref="QDV844:QDV848"/>
    <mergeCell ref="QDW844:QDW848"/>
    <mergeCell ref="QDX844:QDX848"/>
    <mergeCell ref="QDY844:QDY848"/>
    <mergeCell ref="QDZ844:QDZ848"/>
    <mergeCell ref="QEA844:QEA848"/>
    <mergeCell ref="QDP844:QDP848"/>
    <mergeCell ref="QDQ844:QDQ848"/>
    <mergeCell ref="QDR844:QDR848"/>
    <mergeCell ref="QDS844:QDS848"/>
    <mergeCell ref="QDT844:QDT848"/>
    <mergeCell ref="QDU844:QDU848"/>
    <mergeCell ref="QDJ844:QDJ848"/>
    <mergeCell ref="QDK844:QDK848"/>
    <mergeCell ref="QDL844:QDL848"/>
    <mergeCell ref="QDM844:QDM848"/>
    <mergeCell ref="QDN844:QDN848"/>
    <mergeCell ref="QDO844:QDO848"/>
    <mergeCell ref="QDD844:QDD848"/>
    <mergeCell ref="QDE844:QDE848"/>
    <mergeCell ref="QDF844:QDF848"/>
    <mergeCell ref="QDG844:QDG848"/>
    <mergeCell ref="QDH844:QDH848"/>
    <mergeCell ref="QDI844:QDI848"/>
    <mergeCell ref="QCX844:QCX848"/>
    <mergeCell ref="QCY844:QCY848"/>
    <mergeCell ref="QCZ844:QCZ848"/>
    <mergeCell ref="QDA844:QDA848"/>
    <mergeCell ref="QDB844:QDB848"/>
    <mergeCell ref="QDC844:QDC848"/>
    <mergeCell ref="QCR844:QCR848"/>
    <mergeCell ref="QCS844:QCS848"/>
    <mergeCell ref="QCT844:QCT848"/>
    <mergeCell ref="QCU844:QCU848"/>
    <mergeCell ref="QCV844:QCV848"/>
    <mergeCell ref="QCW844:QCW848"/>
    <mergeCell ref="QFF844:QFF848"/>
    <mergeCell ref="QFG844:QFG848"/>
    <mergeCell ref="QFH844:QFH848"/>
    <mergeCell ref="QFI844:QFI848"/>
    <mergeCell ref="QFJ844:QFJ848"/>
    <mergeCell ref="QFK844:QFK848"/>
    <mergeCell ref="QEZ844:QEZ848"/>
    <mergeCell ref="QFA844:QFA848"/>
    <mergeCell ref="QFB844:QFB848"/>
    <mergeCell ref="QFC844:QFC848"/>
    <mergeCell ref="QFD844:QFD848"/>
    <mergeCell ref="QFE844:QFE848"/>
    <mergeCell ref="QET844:QET848"/>
    <mergeCell ref="QEU844:QEU848"/>
    <mergeCell ref="QEV844:QEV848"/>
    <mergeCell ref="QEW844:QEW848"/>
    <mergeCell ref="QEX844:QEX848"/>
    <mergeCell ref="QEY844:QEY848"/>
    <mergeCell ref="QEN844:QEN848"/>
    <mergeCell ref="QEO844:QEO848"/>
    <mergeCell ref="QEP844:QEP848"/>
    <mergeCell ref="QEQ844:QEQ848"/>
    <mergeCell ref="QER844:QER848"/>
    <mergeCell ref="QES844:QES848"/>
    <mergeCell ref="QEH844:QEH848"/>
    <mergeCell ref="QEI844:QEI848"/>
    <mergeCell ref="QEJ844:QEJ848"/>
    <mergeCell ref="QEK844:QEK848"/>
    <mergeCell ref="QEL844:QEL848"/>
    <mergeCell ref="QEM844:QEM848"/>
    <mergeCell ref="QEB844:QEB848"/>
    <mergeCell ref="QEC844:QEC848"/>
    <mergeCell ref="QED844:QED848"/>
    <mergeCell ref="QEE844:QEE848"/>
    <mergeCell ref="QEF844:QEF848"/>
    <mergeCell ref="QEG844:QEG848"/>
    <mergeCell ref="QGP844:QGP848"/>
    <mergeCell ref="QGQ844:QGQ848"/>
    <mergeCell ref="QGR844:QGR848"/>
    <mergeCell ref="QGS844:QGS848"/>
    <mergeCell ref="QGT844:QGT848"/>
    <mergeCell ref="QGU844:QGU848"/>
    <mergeCell ref="QGJ844:QGJ848"/>
    <mergeCell ref="QGK844:QGK848"/>
    <mergeCell ref="QGL844:QGL848"/>
    <mergeCell ref="QGM844:QGM848"/>
    <mergeCell ref="QGN844:QGN848"/>
    <mergeCell ref="QGO844:QGO848"/>
    <mergeCell ref="QGD844:QGD848"/>
    <mergeCell ref="QGE844:QGE848"/>
    <mergeCell ref="QGF844:QGF848"/>
    <mergeCell ref="QGG844:QGG848"/>
    <mergeCell ref="QGH844:QGH848"/>
    <mergeCell ref="QGI844:QGI848"/>
    <mergeCell ref="QFX844:QFX848"/>
    <mergeCell ref="QFY844:QFY848"/>
    <mergeCell ref="QFZ844:QFZ848"/>
    <mergeCell ref="QGA844:QGA848"/>
    <mergeCell ref="QGB844:QGB848"/>
    <mergeCell ref="QGC844:QGC848"/>
    <mergeCell ref="QFR844:QFR848"/>
    <mergeCell ref="QFS844:QFS848"/>
    <mergeCell ref="QFT844:QFT848"/>
    <mergeCell ref="QFU844:QFU848"/>
    <mergeCell ref="QFV844:QFV848"/>
    <mergeCell ref="QFW844:QFW848"/>
    <mergeCell ref="QFL844:QFL848"/>
    <mergeCell ref="QFM844:QFM848"/>
    <mergeCell ref="QFN844:QFN848"/>
    <mergeCell ref="QFO844:QFO848"/>
    <mergeCell ref="QFP844:QFP848"/>
    <mergeCell ref="QFQ844:QFQ848"/>
    <mergeCell ref="QHZ844:QHZ848"/>
    <mergeCell ref="QIA844:QIA848"/>
    <mergeCell ref="QIB844:QIB848"/>
    <mergeCell ref="QIC844:QIC848"/>
    <mergeCell ref="QID844:QID848"/>
    <mergeCell ref="QIE844:QIE848"/>
    <mergeCell ref="QHT844:QHT848"/>
    <mergeCell ref="QHU844:QHU848"/>
    <mergeCell ref="QHV844:QHV848"/>
    <mergeCell ref="QHW844:QHW848"/>
    <mergeCell ref="QHX844:QHX848"/>
    <mergeCell ref="QHY844:QHY848"/>
    <mergeCell ref="QHN844:QHN848"/>
    <mergeCell ref="QHO844:QHO848"/>
    <mergeCell ref="QHP844:QHP848"/>
    <mergeCell ref="QHQ844:QHQ848"/>
    <mergeCell ref="QHR844:QHR848"/>
    <mergeCell ref="QHS844:QHS848"/>
    <mergeCell ref="QHH844:QHH848"/>
    <mergeCell ref="QHI844:QHI848"/>
    <mergeCell ref="QHJ844:QHJ848"/>
    <mergeCell ref="QHK844:QHK848"/>
    <mergeCell ref="QHL844:QHL848"/>
    <mergeCell ref="QHM844:QHM848"/>
    <mergeCell ref="QHB844:QHB848"/>
    <mergeCell ref="QHC844:QHC848"/>
    <mergeCell ref="QHD844:QHD848"/>
    <mergeCell ref="QHE844:QHE848"/>
    <mergeCell ref="QHF844:QHF848"/>
    <mergeCell ref="QHG844:QHG848"/>
    <mergeCell ref="QGV844:QGV848"/>
    <mergeCell ref="QGW844:QGW848"/>
    <mergeCell ref="QGX844:QGX848"/>
    <mergeCell ref="QGY844:QGY848"/>
    <mergeCell ref="QGZ844:QGZ848"/>
    <mergeCell ref="QHA844:QHA848"/>
    <mergeCell ref="QJJ844:QJJ848"/>
    <mergeCell ref="QJK844:QJK848"/>
    <mergeCell ref="QJL844:QJL848"/>
    <mergeCell ref="QJM844:QJM848"/>
    <mergeCell ref="QJN844:QJN848"/>
    <mergeCell ref="QJO844:QJO848"/>
    <mergeCell ref="QJD844:QJD848"/>
    <mergeCell ref="QJE844:QJE848"/>
    <mergeCell ref="QJF844:QJF848"/>
    <mergeCell ref="QJG844:QJG848"/>
    <mergeCell ref="QJH844:QJH848"/>
    <mergeCell ref="QJI844:QJI848"/>
    <mergeCell ref="QIX844:QIX848"/>
    <mergeCell ref="QIY844:QIY848"/>
    <mergeCell ref="QIZ844:QIZ848"/>
    <mergeCell ref="QJA844:QJA848"/>
    <mergeCell ref="QJB844:QJB848"/>
    <mergeCell ref="QJC844:QJC848"/>
    <mergeCell ref="QIR844:QIR848"/>
    <mergeCell ref="QIS844:QIS848"/>
    <mergeCell ref="QIT844:QIT848"/>
    <mergeCell ref="QIU844:QIU848"/>
    <mergeCell ref="QIV844:QIV848"/>
    <mergeCell ref="QIW844:QIW848"/>
    <mergeCell ref="QIL844:QIL848"/>
    <mergeCell ref="QIM844:QIM848"/>
    <mergeCell ref="QIN844:QIN848"/>
    <mergeCell ref="QIO844:QIO848"/>
    <mergeCell ref="QIP844:QIP848"/>
    <mergeCell ref="QIQ844:QIQ848"/>
    <mergeCell ref="QIF844:QIF848"/>
    <mergeCell ref="QIG844:QIG848"/>
    <mergeCell ref="QIH844:QIH848"/>
    <mergeCell ref="QII844:QII848"/>
    <mergeCell ref="QIJ844:QIJ848"/>
    <mergeCell ref="QIK844:QIK848"/>
    <mergeCell ref="QKT844:QKT848"/>
    <mergeCell ref="QKU844:QKU848"/>
    <mergeCell ref="QKV844:QKV848"/>
    <mergeCell ref="QKW844:QKW848"/>
    <mergeCell ref="QKX844:QKX848"/>
    <mergeCell ref="QKY844:QKY848"/>
    <mergeCell ref="QKN844:QKN848"/>
    <mergeCell ref="QKO844:QKO848"/>
    <mergeCell ref="QKP844:QKP848"/>
    <mergeCell ref="QKQ844:QKQ848"/>
    <mergeCell ref="QKR844:QKR848"/>
    <mergeCell ref="QKS844:QKS848"/>
    <mergeCell ref="QKH844:QKH848"/>
    <mergeCell ref="QKI844:QKI848"/>
    <mergeCell ref="QKJ844:QKJ848"/>
    <mergeCell ref="QKK844:QKK848"/>
    <mergeCell ref="QKL844:QKL848"/>
    <mergeCell ref="QKM844:QKM848"/>
    <mergeCell ref="QKB844:QKB848"/>
    <mergeCell ref="QKC844:QKC848"/>
    <mergeCell ref="QKD844:QKD848"/>
    <mergeCell ref="QKE844:QKE848"/>
    <mergeCell ref="QKF844:QKF848"/>
    <mergeCell ref="QKG844:QKG848"/>
    <mergeCell ref="QJV844:QJV848"/>
    <mergeCell ref="QJW844:QJW848"/>
    <mergeCell ref="QJX844:QJX848"/>
    <mergeCell ref="QJY844:QJY848"/>
    <mergeCell ref="QJZ844:QJZ848"/>
    <mergeCell ref="QKA844:QKA848"/>
    <mergeCell ref="QJP844:QJP848"/>
    <mergeCell ref="QJQ844:QJQ848"/>
    <mergeCell ref="QJR844:QJR848"/>
    <mergeCell ref="QJS844:QJS848"/>
    <mergeCell ref="QJT844:QJT848"/>
    <mergeCell ref="QJU844:QJU848"/>
    <mergeCell ref="QMD844:QMD848"/>
    <mergeCell ref="QME844:QME848"/>
    <mergeCell ref="QMF844:QMF848"/>
    <mergeCell ref="QMG844:QMG848"/>
    <mergeCell ref="QMH844:QMH848"/>
    <mergeCell ref="QMI844:QMI848"/>
    <mergeCell ref="QLX844:QLX848"/>
    <mergeCell ref="QLY844:QLY848"/>
    <mergeCell ref="QLZ844:QLZ848"/>
    <mergeCell ref="QMA844:QMA848"/>
    <mergeCell ref="QMB844:QMB848"/>
    <mergeCell ref="QMC844:QMC848"/>
    <mergeCell ref="QLR844:QLR848"/>
    <mergeCell ref="QLS844:QLS848"/>
    <mergeCell ref="QLT844:QLT848"/>
    <mergeCell ref="QLU844:QLU848"/>
    <mergeCell ref="QLV844:QLV848"/>
    <mergeCell ref="QLW844:QLW848"/>
    <mergeCell ref="QLL844:QLL848"/>
    <mergeCell ref="QLM844:QLM848"/>
    <mergeCell ref="QLN844:QLN848"/>
    <mergeCell ref="QLO844:QLO848"/>
    <mergeCell ref="QLP844:QLP848"/>
    <mergeCell ref="QLQ844:QLQ848"/>
    <mergeCell ref="QLF844:QLF848"/>
    <mergeCell ref="QLG844:QLG848"/>
    <mergeCell ref="QLH844:QLH848"/>
    <mergeCell ref="QLI844:QLI848"/>
    <mergeCell ref="QLJ844:QLJ848"/>
    <mergeCell ref="QLK844:QLK848"/>
    <mergeCell ref="QKZ844:QKZ848"/>
    <mergeCell ref="QLA844:QLA848"/>
    <mergeCell ref="QLB844:QLB848"/>
    <mergeCell ref="QLC844:QLC848"/>
    <mergeCell ref="QLD844:QLD848"/>
    <mergeCell ref="QLE844:QLE848"/>
    <mergeCell ref="QNN844:QNN848"/>
    <mergeCell ref="QNO844:QNO848"/>
    <mergeCell ref="QNP844:QNP848"/>
    <mergeCell ref="QNQ844:QNQ848"/>
    <mergeCell ref="QNR844:QNR848"/>
    <mergeCell ref="QNS844:QNS848"/>
    <mergeCell ref="QNH844:QNH848"/>
    <mergeCell ref="QNI844:QNI848"/>
    <mergeCell ref="QNJ844:QNJ848"/>
    <mergeCell ref="QNK844:QNK848"/>
    <mergeCell ref="QNL844:QNL848"/>
    <mergeCell ref="QNM844:QNM848"/>
    <mergeCell ref="QNB844:QNB848"/>
    <mergeCell ref="QNC844:QNC848"/>
    <mergeCell ref="QND844:QND848"/>
    <mergeCell ref="QNE844:QNE848"/>
    <mergeCell ref="QNF844:QNF848"/>
    <mergeCell ref="QNG844:QNG848"/>
    <mergeCell ref="QMV844:QMV848"/>
    <mergeCell ref="QMW844:QMW848"/>
    <mergeCell ref="QMX844:QMX848"/>
    <mergeCell ref="QMY844:QMY848"/>
    <mergeCell ref="QMZ844:QMZ848"/>
    <mergeCell ref="QNA844:QNA848"/>
    <mergeCell ref="QMP844:QMP848"/>
    <mergeCell ref="QMQ844:QMQ848"/>
    <mergeCell ref="QMR844:QMR848"/>
    <mergeCell ref="QMS844:QMS848"/>
    <mergeCell ref="QMT844:QMT848"/>
    <mergeCell ref="QMU844:QMU848"/>
    <mergeCell ref="QMJ844:QMJ848"/>
    <mergeCell ref="QMK844:QMK848"/>
    <mergeCell ref="QML844:QML848"/>
    <mergeCell ref="QMM844:QMM848"/>
    <mergeCell ref="QMN844:QMN848"/>
    <mergeCell ref="QMO844:QMO848"/>
    <mergeCell ref="QOX844:QOX848"/>
    <mergeCell ref="QOY844:QOY848"/>
    <mergeCell ref="QOZ844:QOZ848"/>
    <mergeCell ref="QPA844:QPA848"/>
    <mergeCell ref="QPB844:QPB848"/>
    <mergeCell ref="QPC844:QPC848"/>
    <mergeCell ref="QOR844:QOR848"/>
    <mergeCell ref="QOS844:QOS848"/>
    <mergeCell ref="QOT844:QOT848"/>
    <mergeCell ref="QOU844:QOU848"/>
    <mergeCell ref="QOV844:QOV848"/>
    <mergeCell ref="QOW844:QOW848"/>
    <mergeCell ref="QOL844:QOL848"/>
    <mergeCell ref="QOM844:QOM848"/>
    <mergeCell ref="QON844:QON848"/>
    <mergeCell ref="QOO844:QOO848"/>
    <mergeCell ref="QOP844:QOP848"/>
    <mergeCell ref="QOQ844:QOQ848"/>
    <mergeCell ref="QOF844:QOF848"/>
    <mergeCell ref="QOG844:QOG848"/>
    <mergeCell ref="QOH844:QOH848"/>
    <mergeCell ref="QOI844:QOI848"/>
    <mergeCell ref="QOJ844:QOJ848"/>
    <mergeCell ref="QOK844:QOK848"/>
    <mergeCell ref="QNZ844:QNZ848"/>
    <mergeCell ref="QOA844:QOA848"/>
    <mergeCell ref="QOB844:QOB848"/>
    <mergeCell ref="QOC844:QOC848"/>
    <mergeCell ref="QOD844:QOD848"/>
    <mergeCell ref="QOE844:QOE848"/>
    <mergeCell ref="QNT844:QNT848"/>
    <mergeCell ref="QNU844:QNU848"/>
    <mergeCell ref="QNV844:QNV848"/>
    <mergeCell ref="QNW844:QNW848"/>
    <mergeCell ref="QNX844:QNX848"/>
    <mergeCell ref="QNY844:QNY848"/>
    <mergeCell ref="QQH844:QQH848"/>
    <mergeCell ref="QQI844:QQI848"/>
    <mergeCell ref="QQJ844:QQJ848"/>
    <mergeCell ref="QQK844:QQK848"/>
    <mergeCell ref="QQL844:QQL848"/>
    <mergeCell ref="QQM844:QQM848"/>
    <mergeCell ref="QQB844:QQB848"/>
    <mergeCell ref="QQC844:QQC848"/>
    <mergeCell ref="QQD844:QQD848"/>
    <mergeCell ref="QQE844:QQE848"/>
    <mergeCell ref="QQF844:QQF848"/>
    <mergeCell ref="QQG844:QQG848"/>
    <mergeCell ref="QPV844:QPV848"/>
    <mergeCell ref="QPW844:QPW848"/>
    <mergeCell ref="QPX844:QPX848"/>
    <mergeCell ref="QPY844:QPY848"/>
    <mergeCell ref="QPZ844:QPZ848"/>
    <mergeCell ref="QQA844:QQA848"/>
    <mergeCell ref="QPP844:QPP848"/>
    <mergeCell ref="QPQ844:QPQ848"/>
    <mergeCell ref="QPR844:QPR848"/>
    <mergeCell ref="QPS844:QPS848"/>
    <mergeCell ref="QPT844:QPT848"/>
    <mergeCell ref="QPU844:QPU848"/>
    <mergeCell ref="QPJ844:QPJ848"/>
    <mergeCell ref="QPK844:QPK848"/>
    <mergeCell ref="QPL844:QPL848"/>
    <mergeCell ref="QPM844:QPM848"/>
    <mergeCell ref="QPN844:QPN848"/>
    <mergeCell ref="QPO844:QPO848"/>
    <mergeCell ref="QPD844:QPD848"/>
    <mergeCell ref="QPE844:QPE848"/>
    <mergeCell ref="QPF844:QPF848"/>
    <mergeCell ref="QPG844:QPG848"/>
    <mergeCell ref="QPH844:QPH848"/>
    <mergeCell ref="QPI844:QPI848"/>
    <mergeCell ref="QRR844:QRR848"/>
    <mergeCell ref="QRS844:QRS848"/>
    <mergeCell ref="QRT844:QRT848"/>
    <mergeCell ref="QRU844:QRU848"/>
    <mergeCell ref="QRV844:QRV848"/>
    <mergeCell ref="QRW844:QRW848"/>
    <mergeCell ref="QRL844:QRL848"/>
    <mergeCell ref="QRM844:QRM848"/>
    <mergeCell ref="QRN844:QRN848"/>
    <mergeCell ref="QRO844:QRO848"/>
    <mergeCell ref="QRP844:QRP848"/>
    <mergeCell ref="QRQ844:QRQ848"/>
    <mergeCell ref="QRF844:QRF848"/>
    <mergeCell ref="QRG844:QRG848"/>
    <mergeCell ref="QRH844:QRH848"/>
    <mergeCell ref="QRI844:QRI848"/>
    <mergeCell ref="QRJ844:QRJ848"/>
    <mergeCell ref="QRK844:QRK848"/>
    <mergeCell ref="QQZ844:QQZ848"/>
    <mergeCell ref="QRA844:QRA848"/>
    <mergeCell ref="QRB844:QRB848"/>
    <mergeCell ref="QRC844:QRC848"/>
    <mergeCell ref="QRD844:QRD848"/>
    <mergeCell ref="QRE844:QRE848"/>
    <mergeCell ref="QQT844:QQT848"/>
    <mergeCell ref="QQU844:QQU848"/>
    <mergeCell ref="QQV844:QQV848"/>
    <mergeCell ref="QQW844:QQW848"/>
    <mergeCell ref="QQX844:QQX848"/>
    <mergeCell ref="QQY844:QQY848"/>
    <mergeCell ref="QQN844:QQN848"/>
    <mergeCell ref="QQO844:QQO848"/>
    <mergeCell ref="QQP844:QQP848"/>
    <mergeCell ref="QQQ844:QQQ848"/>
    <mergeCell ref="QQR844:QQR848"/>
    <mergeCell ref="QQS844:QQS848"/>
    <mergeCell ref="QTB844:QTB848"/>
    <mergeCell ref="QTC844:QTC848"/>
    <mergeCell ref="QTD844:QTD848"/>
    <mergeCell ref="QTE844:QTE848"/>
    <mergeCell ref="QTF844:QTF848"/>
    <mergeCell ref="QTG844:QTG848"/>
    <mergeCell ref="QSV844:QSV848"/>
    <mergeCell ref="QSW844:QSW848"/>
    <mergeCell ref="QSX844:QSX848"/>
    <mergeCell ref="QSY844:QSY848"/>
    <mergeCell ref="QSZ844:QSZ848"/>
    <mergeCell ref="QTA844:QTA848"/>
    <mergeCell ref="QSP844:QSP848"/>
    <mergeCell ref="QSQ844:QSQ848"/>
    <mergeCell ref="QSR844:QSR848"/>
    <mergeCell ref="QSS844:QSS848"/>
    <mergeCell ref="QST844:QST848"/>
    <mergeCell ref="QSU844:QSU848"/>
    <mergeCell ref="QSJ844:QSJ848"/>
    <mergeCell ref="QSK844:QSK848"/>
    <mergeCell ref="QSL844:QSL848"/>
    <mergeCell ref="QSM844:QSM848"/>
    <mergeCell ref="QSN844:QSN848"/>
    <mergeCell ref="QSO844:QSO848"/>
    <mergeCell ref="QSD844:QSD848"/>
    <mergeCell ref="QSE844:QSE848"/>
    <mergeCell ref="QSF844:QSF848"/>
    <mergeCell ref="QSG844:QSG848"/>
    <mergeCell ref="QSH844:QSH848"/>
    <mergeCell ref="QSI844:QSI848"/>
    <mergeCell ref="QRX844:QRX848"/>
    <mergeCell ref="QRY844:QRY848"/>
    <mergeCell ref="QRZ844:QRZ848"/>
    <mergeCell ref="QSA844:QSA848"/>
    <mergeCell ref="QSB844:QSB848"/>
    <mergeCell ref="QSC844:QSC848"/>
    <mergeCell ref="QUL844:QUL848"/>
    <mergeCell ref="QUM844:QUM848"/>
    <mergeCell ref="QUN844:QUN848"/>
    <mergeCell ref="QUO844:QUO848"/>
    <mergeCell ref="QUP844:QUP848"/>
    <mergeCell ref="QUQ844:QUQ848"/>
    <mergeCell ref="QUF844:QUF848"/>
    <mergeCell ref="QUG844:QUG848"/>
    <mergeCell ref="QUH844:QUH848"/>
    <mergeCell ref="QUI844:QUI848"/>
    <mergeCell ref="QUJ844:QUJ848"/>
    <mergeCell ref="QUK844:QUK848"/>
    <mergeCell ref="QTZ844:QTZ848"/>
    <mergeCell ref="QUA844:QUA848"/>
    <mergeCell ref="QUB844:QUB848"/>
    <mergeCell ref="QUC844:QUC848"/>
    <mergeCell ref="QUD844:QUD848"/>
    <mergeCell ref="QUE844:QUE848"/>
    <mergeCell ref="QTT844:QTT848"/>
    <mergeCell ref="QTU844:QTU848"/>
    <mergeCell ref="QTV844:QTV848"/>
    <mergeCell ref="QTW844:QTW848"/>
    <mergeCell ref="QTX844:QTX848"/>
    <mergeCell ref="QTY844:QTY848"/>
    <mergeCell ref="QTN844:QTN848"/>
    <mergeCell ref="QTO844:QTO848"/>
    <mergeCell ref="QTP844:QTP848"/>
    <mergeCell ref="QTQ844:QTQ848"/>
    <mergeCell ref="QTR844:QTR848"/>
    <mergeCell ref="QTS844:QTS848"/>
    <mergeCell ref="QTH844:QTH848"/>
    <mergeCell ref="QTI844:QTI848"/>
    <mergeCell ref="QTJ844:QTJ848"/>
    <mergeCell ref="QTK844:QTK848"/>
    <mergeCell ref="QTL844:QTL848"/>
    <mergeCell ref="QTM844:QTM848"/>
    <mergeCell ref="QVV844:QVV848"/>
    <mergeCell ref="QVW844:QVW848"/>
    <mergeCell ref="QVX844:QVX848"/>
    <mergeCell ref="QVY844:QVY848"/>
    <mergeCell ref="QVZ844:QVZ848"/>
    <mergeCell ref="QWA844:QWA848"/>
    <mergeCell ref="QVP844:QVP848"/>
    <mergeCell ref="QVQ844:QVQ848"/>
    <mergeCell ref="QVR844:QVR848"/>
    <mergeCell ref="QVS844:QVS848"/>
    <mergeCell ref="QVT844:QVT848"/>
    <mergeCell ref="QVU844:QVU848"/>
    <mergeCell ref="QVJ844:QVJ848"/>
    <mergeCell ref="QVK844:QVK848"/>
    <mergeCell ref="QVL844:QVL848"/>
    <mergeCell ref="QVM844:QVM848"/>
    <mergeCell ref="QVN844:QVN848"/>
    <mergeCell ref="QVO844:QVO848"/>
    <mergeCell ref="QVD844:QVD848"/>
    <mergeCell ref="QVE844:QVE848"/>
    <mergeCell ref="QVF844:QVF848"/>
    <mergeCell ref="QVG844:QVG848"/>
    <mergeCell ref="QVH844:QVH848"/>
    <mergeCell ref="QVI844:QVI848"/>
    <mergeCell ref="QUX844:QUX848"/>
    <mergeCell ref="QUY844:QUY848"/>
    <mergeCell ref="QUZ844:QUZ848"/>
    <mergeCell ref="QVA844:QVA848"/>
    <mergeCell ref="QVB844:QVB848"/>
    <mergeCell ref="QVC844:QVC848"/>
    <mergeCell ref="QUR844:QUR848"/>
    <mergeCell ref="QUS844:QUS848"/>
    <mergeCell ref="QUT844:QUT848"/>
    <mergeCell ref="QUU844:QUU848"/>
    <mergeCell ref="QUV844:QUV848"/>
    <mergeCell ref="QUW844:QUW848"/>
    <mergeCell ref="QXF844:QXF848"/>
    <mergeCell ref="QXG844:QXG848"/>
    <mergeCell ref="QXH844:QXH848"/>
    <mergeCell ref="QXI844:QXI848"/>
    <mergeCell ref="QXJ844:QXJ848"/>
    <mergeCell ref="QXK844:QXK848"/>
    <mergeCell ref="QWZ844:QWZ848"/>
    <mergeCell ref="QXA844:QXA848"/>
    <mergeCell ref="QXB844:QXB848"/>
    <mergeCell ref="QXC844:QXC848"/>
    <mergeCell ref="QXD844:QXD848"/>
    <mergeCell ref="QXE844:QXE848"/>
    <mergeCell ref="QWT844:QWT848"/>
    <mergeCell ref="QWU844:QWU848"/>
    <mergeCell ref="QWV844:QWV848"/>
    <mergeCell ref="QWW844:QWW848"/>
    <mergeCell ref="QWX844:QWX848"/>
    <mergeCell ref="QWY844:QWY848"/>
    <mergeCell ref="QWN844:QWN848"/>
    <mergeCell ref="QWO844:QWO848"/>
    <mergeCell ref="QWP844:QWP848"/>
    <mergeCell ref="QWQ844:QWQ848"/>
    <mergeCell ref="QWR844:QWR848"/>
    <mergeCell ref="QWS844:QWS848"/>
    <mergeCell ref="QWH844:QWH848"/>
    <mergeCell ref="QWI844:QWI848"/>
    <mergeCell ref="QWJ844:QWJ848"/>
    <mergeCell ref="QWK844:QWK848"/>
    <mergeCell ref="QWL844:QWL848"/>
    <mergeCell ref="QWM844:QWM848"/>
    <mergeCell ref="QWB844:QWB848"/>
    <mergeCell ref="QWC844:QWC848"/>
    <mergeCell ref="QWD844:QWD848"/>
    <mergeCell ref="QWE844:QWE848"/>
    <mergeCell ref="QWF844:QWF848"/>
    <mergeCell ref="QWG844:QWG848"/>
    <mergeCell ref="QYP844:QYP848"/>
    <mergeCell ref="QYQ844:QYQ848"/>
    <mergeCell ref="QYR844:QYR848"/>
    <mergeCell ref="QYS844:QYS848"/>
    <mergeCell ref="QYT844:QYT848"/>
    <mergeCell ref="QYU844:QYU848"/>
    <mergeCell ref="QYJ844:QYJ848"/>
    <mergeCell ref="QYK844:QYK848"/>
    <mergeCell ref="QYL844:QYL848"/>
    <mergeCell ref="QYM844:QYM848"/>
    <mergeCell ref="QYN844:QYN848"/>
    <mergeCell ref="QYO844:QYO848"/>
    <mergeCell ref="QYD844:QYD848"/>
    <mergeCell ref="QYE844:QYE848"/>
    <mergeCell ref="QYF844:QYF848"/>
    <mergeCell ref="QYG844:QYG848"/>
    <mergeCell ref="QYH844:QYH848"/>
    <mergeCell ref="QYI844:QYI848"/>
    <mergeCell ref="QXX844:QXX848"/>
    <mergeCell ref="QXY844:QXY848"/>
    <mergeCell ref="QXZ844:QXZ848"/>
    <mergeCell ref="QYA844:QYA848"/>
    <mergeCell ref="QYB844:QYB848"/>
    <mergeCell ref="QYC844:QYC848"/>
    <mergeCell ref="QXR844:QXR848"/>
    <mergeCell ref="QXS844:QXS848"/>
    <mergeCell ref="QXT844:QXT848"/>
    <mergeCell ref="QXU844:QXU848"/>
    <mergeCell ref="QXV844:QXV848"/>
    <mergeCell ref="QXW844:QXW848"/>
    <mergeCell ref="QXL844:QXL848"/>
    <mergeCell ref="QXM844:QXM848"/>
    <mergeCell ref="QXN844:QXN848"/>
    <mergeCell ref="QXO844:QXO848"/>
    <mergeCell ref="QXP844:QXP848"/>
    <mergeCell ref="QXQ844:QXQ848"/>
    <mergeCell ref="QZZ844:QZZ848"/>
    <mergeCell ref="RAA844:RAA848"/>
    <mergeCell ref="RAB844:RAB848"/>
    <mergeCell ref="RAC844:RAC848"/>
    <mergeCell ref="RAD844:RAD848"/>
    <mergeCell ref="RAE844:RAE848"/>
    <mergeCell ref="QZT844:QZT848"/>
    <mergeCell ref="QZU844:QZU848"/>
    <mergeCell ref="QZV844:QZV848"/>
    <mergeCell ref="QZW844:QZW848"/>
    <mergeCell ref="QZX844:QZX848"/>
    <mergeCell ref="QZY844:QZY848"/>
    <mergeCell ref="QZN844:QZN848"/>
    <mergeCell ref="QZO844:QZO848"/>
    <mergeCell ref="QZP844:QZP848"/>
    <mergeCell ref="QZQ844:QZQ848"/>
    <mergeCell ref="QZR844:QZR848"/>
    <mergeCell ref="QZS844:QZS848"/>
    <mergeCell ref="QZH844:QZH848"/>
    <mergeCell ref="QZI844:QZI848"/>
    <mergeCell ref="QZJ844:QZJ848"/>
    <mergeCell ref="QZK844:QZK848"/>
    <mergeCell ref="QZL844:QZL848"/>
    <mergeCell ref="QZM844:QZM848"/>
    <mergeCell ref="QZB844:QZB848"/>
    <mergeCell ref="QZC844:QZC848"/>
    <mergeCell ref="QZD844:QZD848"/>
    <mergeCell ref="QZE844:QZE848"/>
    <mergeCell ref="QZF844:QZF848"/>
    <mergeCell ref="QZG844:QZG848"/>
    <mergeCell ref="QYV844:QYV848"/>
    <mergeCell ref="QYW844:QYW848"/>
    <mergeCell ref="QYX844:QYX848"/>
    <mergeCell ref="QYY844:QYY848"/>
    <mergeCell ref="QYZ844:QYZ848"/>
    <mergeCell ref="QZA844:QZA848"/>
    <mergeCell ref="RBJ844:RBJ848"/>
    <mergeCell ref="RBK844:RBK848"/>
    <mergeCell ref="RBL844:RBL848"/>
    <mergeCell ref="RBM844:RBM848"/>
    <mergeCell ref="RBN844:RBN848"/>
    <mergeCell ref="RBO844:RBO848"/>
    <mergeCell ref="RBD844:RBD848"/>
    <mergeCell ref="RBE844:RBE848"/>
    <mergeCell ref="RBF844:RBF848"/>
    <mergeCell ref="RBG844:RBG848"/>
    <mergeCell ref="RBH844:RBH848"/>
    <mergeCell ref="RBI844:RBI848"/>
    <mergeCell ref="RAX844:RAX848"/>
    <mergeCell ref="RAY844:RAY848"/>
    <mergeCell ref="RAZ844:RAZ848"/>
    <mergeCell ref="RBA844:RBA848"/>
    <mergeCell ref="RBB844:RBB848"/>
    <mergeCell ref="RBC844:RBC848"/>
    <mergeCell ref="RAR844:RAR848"/>
    <mergeCell ref="RAS844:RAS848"/>
    <mergeCell ref="RAT844:RAT848"/>
    <mergeCell ref="RAU844:RAU848"/>
    <mergeCell ref="RAV844:RAV848"/>
    <mergeCell ref="RAW844:RAW848"/>
    <mergeCell ref="RAL844:RAL848"/>
    <mergeCell ref="RAM844:RAM848"/>
    <mergeCell ref="RAN844:RAN848"/>
    <mergeCell ref="RAO844:RAO848"/>
    <mergeCell ref="RAP844:RAP848"/>
    <mergeCell ref="RAQ844:RAQ848"/>
    <mergeCell ref="RAF844:RAF848"/>
    <mergeCell ref="RAG844:RAG848"/>
    <mergeCell ref="RAH844:RAH848"/>
    <mergeCell ref="RAI844:RAI848"/>
    <mergeCell ref="RAJ844:RAJ848"/>
    <mergeCell ref="RAK844:RAK848"/>
    <mergeCell ref="RCT844:RCT848"/>
    <mergeCell ref="RCU844:RCU848"/>
    <mergeCell ref="RCV844:RCV848"/>
    <mergeCell ref="RCW844:RCW848"/>
    <mergeCell ref="RCX844:RCX848"/>
    <mergeCell ref="RCY844:RCY848"/>
    <mergeCell ref="RCN844:RCN848"/>
    <mergeCell ref="RCO844:RCO848"/>
    <mergeCell ref="RCP844:RCP848"/>
    <mergeCell ref="RCQ844:RCQ848"/>
    <mergeCell ref="RCR844:RCR848"/>
    <mergeCell ref="RCS844:RCS848"/>
    <mergeCell ref="RCH844:RCH848"/>
    <mergeCell ref="RCI844:RCI848"/>
    <mergeCell ref="RCJ844:RCJ848"/>
    <mergeCell ref="RCK844:RCK848"/>
    <mergeCell ref="RCL844:RCL848"/>
    <mergeCell ref="RCM844:RCM848"/>
    <mergeCell ref="RCB844:RCB848"/>
    <mergeCell ref="RCC844:RCC848"/>
    <mergeCell ref="RCD844:RCD848"/>
    <mergeCell ref="RCE844:RCE848"/>
    <mergeCell ref="RCF844:RCF848"/>
    <mergeCell ref="RCG844:RCG848"/>
    <mergeCell ref="RBV844:RBV848"/>
    <mergeCell ref="RBW844:RBW848"/>
    <mergeCell ref="RBX844:RBX848"/>
    <mergeCell ref="RBY844:RBY848"/>
    <mergeCell ref="RBZ844:RBZ848"/>
    <mergeCell ref="RCA844:RCA848"/>
    <mergeCell ref="RBP844:RBP848"/>
    <mergeCell ref="RBQ844:RBQ848"/>
    <mergeCell ref="RBR844:RBR848"/>
    <mergeCell ref="RBS844:RBS848"/>
    <mergeCell ref="RBT844:RBT848"/>
    <mergeCell ref="RBU844:RBU848"/>
    <mergeCell ref="RED844:RED848"/>
    <mergeCell ref="REE844:REE848"/>
    <mergeCell ref="REF844:REF848"/>
    <mergeCell ref="REG844:REG848"/>
    <mergeCell ref="REH844:REH848"/>
    <mergeCell ref="REI844:REI848"/>
    <mergeCell ref="RDX844:RDX848"/>
    <mergeCell ref="RDY844:RDY848"/>
    <mergeCell ref="RDZ844:RDZ848"/>
    <mergeCell ref="REA844:REA848"/>
    <mergeCell ref="REB844:REB848"/>
    <mergeCell ref="REC844:REC848"/>
    <mergeCell ref="RDR844:RDR848"/>
    <mergeCell ref="RDS844:RDS848"/>
    <mergeCell ref="RDT844:RDT848"/>
    <mergeCell ref="RDU844:RDU848"/>
    <mergeCell ref="RDV844:RDV848"/>
    <mergeCell ref="RDW844:RDW848"/>
    <mergeCell ref="RDL844:RDL848"/>
    <mergeCell ref="RDM844:RDM848"/>
    <mergeCell ref="RDN844:RDN848"/>
    <mergeCell ref="RDO844:RDO848"/>
    <mergeCell ref="RDP844:RDP848"/>
    <mergeCell ref="RDQ844:RDQ848"/>
    <mergeCell ref="RDF844:RDF848"/>
    <mergeCell ref="RDG844:RDG848"/>
    <mergeCell ref="RDH844:RDH848"/>
    <mergeCell ref="RDI844:RDI848"/>
    <mergeCell ref="RDJ844:RDJ848"/>
    <mergeCell ref="RDK844:RDK848"/>
    <mergeCell ref="RCZ844:RCZ848"/>
    <mergeCell ref="RDA844:RDA848"/>
    <mergeCell ref="RDB844:RDB848"/>
    <mergeCell ref="RDC844:RDC848"/>
    <mergeCell ref="RDD844:RDD848"/>
    <mergeCell ref="RDE844:RDE848"/>
    <mergeCell ref="RFN844:RFN848"/>
    <mergeCell ref="RFO844:RFO848"/>
    <mergeCell ref="RFP844:RFP848"/>
    <mergeCell ref="RFQ844:RFQ848"/>
    <mergeCell ref="RFR844:RFR848"/>
    <mergeCell ref="RFS844:RFS848"/>
    <mergeCell ref="RFH844:RFH848"/>
    <mergeCell ref="RFI844:RFI848"/>
    <mergeCell ref="RFJ844:RFJ848"/>
    <mergeCell ref="RFK844:RFK848"/>
    <mergeCell ref="RFL844:RFL848"/>
    <mergeCell ref="RFM844:RFM848"/>
    <mergeCell ref="RFB844:RFB848"/>
    <mergeCell ref="RFC844:RFC848"/>
    <mergeCell ref="RFD844:RFD848"/>
    <mergeCell ref="RFE844:RFE848"/>
    <mergeCell ref="RFF844:RFF848"/>
    <mergeCell ref="RFG844:RFG848"/>
    <mergeCell ref="REV844:REV848"/>
    <mergeCell ref="REW844:REW848"/>
    <mergeCell ref="REX844:REX848"/>
    <mergeCell ref="REY844:REY848"/>
    <mergeCell ref="REZ844:REZ848"/>
    <mergeCell ref="RFA844:RFA848"/>
    <mergeCell ref="REP844:REP848"/>
    <mergeCell ref="REQ844:REQ848"/>
    <mergeCell ref="RER844:RER848"/>
    <mergeCell ref="RES844:RES848"/>
    <mergeCell ref="RET844:RET848"/>
    <mergeCell ref="REU844:REU848"/>
    <mergeCell ref="REJ844:REJ848"/>
    <mergeCell ref="REK844:REK848"/>
    <mergeCell ref="REL844:REL848"/>
    <mergeCell ref="REM844:REM848"/>
    <mergeCell ref="REN844:REN848"/>
    <mergeCell ref="REO844:REO848"/>
    <mergeCell ref="RGX844:RGX848"/>
    <mergeCell ref="RGY844:RGY848"/>
    <mergeCell ref="RGZ844:RGZ848"/>
    <mergeCell ref="RHA844:RHA848"/>
    <mergeCell ref="RHB844:RHB848"/>
    <mergeCell ref="RHC844:RHC848"/>
    <mergeCell ref="RGR844:RGR848"/>
    <mergeCell ref="RGS844:RGS848"/>
    <mergeCell ref="RGT844:RGT848"/>
    <mergeCell ref="RGU844:RGU848"/>
    <mergeCell ref="RGV844:RGV848"/>
    <mergeCell ref="RGW844:RGW848"/>
    <mergeCell ref="RGL844:RGL848"/>
    <mergeCell ref="RGM844:RGM848"/>
    <mergeCell ref="RGN844:RGN848"/>
    <mergeCell ref="RGO844:RGO848"/>
    <mergeCell ref="RGP844:RGP848"/>
    <mergeCell ref="RGQ844:RGQ848"/>
    <mergeCell ref="RGF844:RGF848"/>
    <mergeCell ref="RGG844:RGG848"/>
    <mergeCell ref="RGH844:RGH848"/>
    <mergeCell ref="RGI844:RGI848"/>
    <mergeCell ref="RGJ844:RGJ848"/>
    <mergeCell ref="RGK844:RGK848"/>
    <mergeCell ref="RFZ844:RFZ848"/>
    <mergeCell ref="RGA844:RGA848"/>
    <mergeCell ref="RGB844:RGB848"/>
    <mergeCell ref="RGC844:RGC848"/>
    <mergeCell ref="RGD844:RGD848"/>
    <mergeCell ref="RGE844:RGE848"/>
    <mergeCell ref="RFT844:RFT848"/>
    <mergeCell ref="RFU844:RFU848"/>
    <mergeCell ref="RFV844:RFV848"/>
    <mergeCell ref="RFW844:RFW848"/>
    <mergeCell ref="RFX844:RFX848"/>
    <mergeCell ref="RFY844:RFY848"/>
    <mergeCell ref="RIH844:RIH848"/>
    <mergeCell ref="RII844:RII848"/>
    <mergeCell ref="RIJ844:RIJ848"/>
    <mergeCell ref="RIK844:RIK848"/>
    <mergeCell ref="RIL844:RIL848"/>
    <mergeCell ref="RIM844:RIM848"/>
    <mergeCell ref="RIB844:RIB848"/>
    <mergeCell ref="RIC844:RIC848"/>
    <mergeCell ref="RID844:RID848"/>
    <mergeCell ref="RIE844:RIE848"/>
    <mergeCell ref="RIF844:RIF848"/>
    <mergeCell ref="RIG844:RIG848"/>
    <mergeCell ref="RHV844:RHV848"/>
    <mergeCell ref="RHW844:RHW848"/>
    <mergeCell ref="RHX844:RHX848"/>
    <mergeCell ref="RHY844:RHY848"/>
    <mergeCell ref="RHZ844:RHZ848"/>
    <mergeCell ref="RIA844:RIA848"/>
    <mergeCell ref="RHP844:RHP848"/>
    <mergeCell ref="RHQ844:RHQ848"/>
    <mergeCell ref="RHR844:RHR848"/>
    <mergeCell ref="RHS844:RHS848"/>
    <mergeCell ref="RHT844:RHT848"/>
    <mergeCell ref="RHU844:RHU848"/>
    <mergeCell ref="RHJ844:RHJ848"/>
    <mergeCell ref="RHK844:RHK848"/>
    <mergeCell ref="RHL844:RHL848"/>
    <mergeCell ref="RHM844:RHM848"/>
    <mergeCell ref="RHN844:RHN848"/>
    <mergeCell ref="RHO844:RHO848"/>
    <mergeCell ref="RHD844:RHD848"/>
    <mergeCell ref="RHE844:RHE848"/>
    <mergeCell ref="RHF844:RHF848"/>
    <mergeCell ref="RHG844:RHG848"/>
    <mergeCell ref="RHH844:RHH848"/>
    <mergeCell ref="RHI844:RHI848"/>
    <mergeCell ref="RJR844:RJR848"/>
    <mergeCell ref="RJS844:RJS848"/>
    <mergeCell ref="RJT844:RJT848"/>
    <mergeCell ref="RJU844:RJU848"/>
    <mergeCell ref="RJV844:RJV848"/>
    <mergeCell ref="RJW844:RJW848"/>
    <mergeCell ref="RJL844:RJL848"/>
    <mergeCell ref="RJM844:RJM848"/>
    <mergeCell ref="RJN844:RJN848"/>
    <mergeCell ref="RJO844:RJO848"/>
    <mergeCell ref="RJP844:RJP848"/>
    <mergeCell ref="RJQ844:RJQ848"/>
    <mergeCell ref="RJF844:RJF848"/>
    <mergeCell ref="RJG844:RJG848"/>
    <mergeCell ref="RJH844:RJH848"/>
    <mergeCell ref="RJI844:RJI848"/>
    <mergeCell ref="RJJ844:RJJ848"/>
    <mergeCell ref="RJK844:RJK848"/>
    <mergeCell ref="RIZ844:RIZ848"/>
    <mergeCell ref="RJA844:RJA848"/>
    <mergeCell ref="RJB844:RJB848"/>
    <mergeCell ref="RJC844:RJC848"/>
    <mergeCell ref="RJD844:RJD848"/>
    <mergeCell ref="RJE844:RJE848"/>
    <mergeCell ref="RIT844:RIT848"/>
    <mergeCell ref="RIU844:RIU848"/>
    <mergeCell ref="RIV844:RIV848"/>
    <mergeCell ref="RIW844:RIW848"/>
    <mergeCell ref="RIX844:RIX848"/>
    <mergeCell ref="RIY844:RIY848"/>
    <mergeCell ref="RIN844:RIN848"/>
    <mergeCell ref="RIO844:RIO848"/>
    <mergeCell ref="RIP844:RIP848"/>
    <mergeCell ref="RIQ844:RIQ848"/>
    <mergeCell ref="RIR844:RIR848"/>
    <mergeCell ref="RIS844:RIS848"/>
    <mergeCell ref="RLB844:RLB848"/>
    <mergeCell ref="RLC844:RLC848"/>
    <mergeCell ref="RLD844:RLD848"/>
    <mergeCell ref="RLE844:RLE848"/>
    <mergeCell ref="RLF844:RLF848"/>
    <mergeCell ref="RLG844:RLG848"/>
    <mergeCell ref="RKV844:RKV848"/>
    <mergeCell ref="RKW844:RKW848"/>
    <mergeCell ref="RKX844:RKX848"/>
    <mergeCell ref="RKY844:RKY848"/>
    <mergeCell ref="RKZ844:RKZ848"/>
    <mergeCell ref="RLA844:RLA848"/>
    <mergeCell ref="RKP844:RKP848"/>
    <mergeCell ref="RKQ844:RKQ848"/>
    <mergeCell ref="RKR844:RKR848"/>
    <mergeCell ref="RKS844:RKS848"/>
    <mergeCell ref="RKT844:RKT848"/>
    <mergeCell ref="RKU844:RKU848"/>
    <mergeCell ref="RKJ844:RKJ848"/>
    <mergeCell ref="RKK844:RKK848"/>
    <mergeCell ref="RKL844:RKL848"/>
    <mergeCell ref="RKM844:RKM848"/>
    <mergeCell ref="RKN844:RKN848"/>
    <mergeCell ref="RKO844:RKO848"/>
    <mergeCell ref="RKD844:RKD848"/>
    <mergeCell ref="RKE844:RKE848"/>
    <mergeCell ref="RKF844:RKF848"/>
    <mergeCell ref="RKG844:RKG848"/>
    <mergeCell ref="RKH844:RKH848"/>
    <mergeCell ref="RKI844:RKI848"/>
    <mergeCell ref="RJX844:RJX848"/>
    <mergeCell ref="RJY844:RJY848"/>
    <mergeCell ref="RJZ844:RJZ848"/>
    <mergeCell ref="RKA844:RKA848"/>
    <mergeCell ref="RKB844:RKB848"/>
    <mergeCell ref="RKC844:RKC848"/>
    <mergeCell ref="RML844:RML848"/>
    <mergeCell ref="RMM844:RMM848"/>
    <mergeCell ref="RMN844:RMN848"/>
    <mergeCell ref="RMO844:RMO848"/>
    <mergeCell ref="RMP844:RMP848"/>
    <mergeCell ref="RMQ844:RMQ848"/>
    <mergeCell ref="RMF844:RMF848"/>
    <mergeCell ref="RMG844:RMG848"/>
    <mergeCell ref="RMH844:RMH848"/>
    <mergeCell ref="RMI844:RMI848"/>
    <mergeCell ref="RMJ844:RMJ848"/>
    <mergeCell ref="RMK844:RMK848"/>
    <mergeCell ref="RLZ844:RLZ848"/>
    <mergeCell ref="RMA844:RMA848"/>
    <mergeCell ref="RMB844:RMB848"/>
    <mergeCell ref="RMC844:RMC848"/>
    <mergeCell ref="RMD844:RMD848"/>
    <mergeCell ref="RME844:RME848"/>
    <mergeCell ref="RLT844:RLT848"/>
    <mergeCell ref="RLU844:RLU848"/>
    <mergeCell ref="RLV844:RLV848"/>
    <mergeCell ref="RLW844:RLW848"/>
    <mergeCell ref="RLX844:RLX848"/>
    <mergeCell ref="RLY844:RLY848"/>
    <mergeCell ref="RLN844:RLN848"/>
    <mergeCell ref="RLO844:RLO848"/>
    <mergeCell ref="RLP844:RLP848"/>
    <mergeCell ref="RLQ844:RLQ848"/>
    <mergeCell ref="RLR844:RLR848"/>
    <mergeCell ref="RLS844:RLS848"/>
    <mergeCell ref="RLH844:RLH848"/>
    <mergeCell ref="RLI844:RLI848"/>
    <mergeCell ref="RLJ844:RLJ848"/>
    <mergeCell ref="RLK844:RLK848"/>
    <mergeCell ref="RLL844:RLL848"/>
    <mergeCell ref="RLM844:RLM848"/>
    <mergeCell ref="RNV844:RNV848"/>
    <mergeCell ref="RNW844:RNW848"/>
    <mergeCell ref="RNX844:RNX848"/>
    <mergeCell ref="RNY844:RNY848"/>
    <mergeCell ref="RNZ844:RNZ848"/>
    <mergeCell ref="ROA844:ROA848"/>
    <mergeCell ref="RNP844:RNP848"/>
    <mergeCell ref="RNQ844:RNQ848"/>
    <mergeCell ref="RNR844:RNR848"/>
    <mergeCell ref="RNS844:RNS848"/>
    <mergeCell ref="RNT844:RNT848"/>
    <mergeCell ref="RNU844:RNU848"/>
    <mergeCell ref="RNJ844:RNJ848"/>
    <mergeCell ref="RNK844:RNK848"/>
    <mergeCell ref="RNL844:RNL848"/>
    <mergeCell ref="RNM844:RNM848"/>
    <mergeCell ref="RNN844:RNN848"/>
    <mergeCell ref="RNO844:RNO848"/>
    <mergeCell ref="RND844:RND848"/>
    <mergeCell ref="RNE844:RNE848"/>
    <mergeCell ref="RNF844:RNF848"/>
    <mergeCell ref="RNG844:RNG848"/>
    <mergeCell ref="RNH844:RNH848"/>
    <mergeCell ref="RNI844:RNI848"/>
    <mergeCell ref="RMX844:RMX848"/>
    <mergeCell ref="RMY844:RMY848"/>
    <mergeCell ref="RMZ844:RMZ848"/>
    <mergeCell ref="RNA844:RNA848"/>
    <mergeCell ref="RNB844:RNB848"/>
    <mergeCell ref="RNC844:RNC848"/>
    <mergeCell ref="RMR844:RMR848"/>
    <mergeCell ref="RMS844:RMS848"/>
    <mergeCell ref="RMT844:RMT848"/>
    <mergeCell ref="RMU844:RMU848"/>
    <mergeCell ref="RMV844:RMV848"/>
    <mergeCell ref="RMW844:RMW848"/>
    <mergeCell ref="RPF844:RPF848"/>
    <mergeCell ref="RPG844:RPG848"/>
    <mergeCell ref="RPH844:RPH848"/>
    <mergeCell ref="RPI844:RPI848"/>
    <mergeCell ref="RPJ844:RPJ848"/>
    <mergeCell ref="RPK844:RPK848"/>
    <mergeCell ref="ROZ844:ROZ848"/>
    <mergeCell ref="RPA844:RPA848"/>
    <mergeCell ref="RPB844:RPB848"/>
    <mergeCell ref="RPC844:RPC848"/>
    <mergeCell ref="RPD844:RPD848"/>
    <mergeCell ref="RPE844:RPE848"/>
    <mergeCell ref="ROT844:ROT848"/>
    <mergeCell ref="ROU844:ROU848"/>
    <mergeCell ref="ROV844:ROV848"/>
    <mergeCell ref="ROW844:ROW848"/>
    <mergeCell ref="ROX844:ROX848"/>
    <mergeCell ref="ROY844:ROY848"/>
    <mergeCell ref="RON844:RON848"/>
    <mergeCell ref="ROO844:ROO848"/>
    <mergeCell ref="ROP844:ROP848"/>
    <mergeCell ref="ROQ844:ROQ848"/>
    <mergeCell ref="ROR844:ROR848"/>
    <mergeCell ref="ROS844:ROS848"/>
    <mergeCell ref="ROH844:ROH848"/>
    <mergeCell ref="ROI844:ROI848"/>
    <mergeCell ref="ROJ844:ROJ848"/>
    <mergeCell ref="ROK844:ROK848"/>
    <mergeCell ref="ROL844:ROL848"/>
    <mergeCell ref="ROM844:ROM848"/>
    <mergeCell ref="ROB844:ROB848"/>
    <mergeCell ref="ROC844:ROC848"/>
    <mergeCell ref="ROD844:ROD848"/>
    <mergeCell ref="ROE844:ROE848"/>
    <mergeCell ref="ROF844:ROF848"/>
    <mergeCell ref="ROG844:ROG848"/>
    <mergeCell ref="RQP844:RQP848"/>
    <mergeCell ref="RQQ844:RQQ848"/>
    <mergeCell ref="RQR844:RQR848"/>
    <mergeCell ref="RQS844:RQS848"/>
    <mergeCell ref="RQT844:RQT848"/>
    <mergeCell ref="RQU844:RQU848"/>
    <mergeCell ref="RQJ844:RQJ848"/>
    <mergeCell ref="RQK844:RQK848"/>
    <mergeCell ref="RQL844:RQL848"/>
    <mergeCell ref="RQM844:RQM848"/>
    <mergeCell ref="RQN844:RQN848"/>
    <mergeCell ref="RQO844:RQO848"/>
    <mergeCell ref="RQD844:RQD848"/>
    <mergeCell ref="RQE844:RQE848"/>
    <mergeCell ref="RQF844:RQF848"/>
    <mergeCell ref="RQG844:RQG848"/>
    <mergeCell ref="RQH844:RQH848"/>
    <mergeCell ref="RQI844:RQI848"/>
    <mergeCell ref="RPX844:RPX848"/>
    <mergeCell ref="RPY844:RPY848"/>
    <mergeCell ref="RPZ844:RPZ848"/>
    <mergeCell ref="RQA844:RQA848"/>
    <mergeCell ref="RQB844:RQB848"/>
    <mergeCell ref="RQC844:RQC848"/>
    <mergeCell ref="RPR844:RPR848"/>
    <mergeCell ref="RPS844:RPS848"/>
    <mergeCell ref="RPT844:RPT848"/>
    <mergeCell ref="RPU844:RPU848"/>
    <mergeCell ref="RPV844:RPV848"/>
    <mergeCell ref="RPW844:RPW848"/>
    <mergeCell ref="RPL844:RPL848"/>
    <mergeCell ref="RPM844:RPM848"/>
    <mergeCell ref="RPN844:RPN848"/>
    <mergeCell ref="RPO844:RPO848"/>
    <mergeCell ref="RPP844:RPP848"/>
    <mergeCell ref="RPQ844:RPQ848"/>
    <mergeCell ref="RRZ844:RRZ848"/>
    <mergeCell ref="RSA844:RSA848"/>
    <mergeCell ref="RSB844:RSB848"/>
    <mergeCell ref="RSC844:RSC848"/>
    <mergeCell ref="RSD844:RSD848"/>
    <mergeCell ref="RSE844:RSE848"/>
    <mergeCell ref="RRT844:RRT848"/>
    <mergeCell ref="RRU844:RRU848"/>
    <mergeCell ref="RRV844:RRV848"/>
    <mergeCell ref="RRW844:RRW848"/>
    <mergeCell ref="RRX844:RRX848"/>
    <mergeCell ref="RRY844:RRY848"/>
    <mergeCell ref="RRN844:RRN848"/>
    <mergeCell ref="RRO844:RRO848"/>
    <mergeCell ref="RRP844:RRP848"/>
    <mergeCell ref="RRQ844:RRQ848"/>
    <mergeCell ref="RRR844:RRR848"/>
    <mergeCell ref="RRS844:RRS848"/>
    <mergeCell ref="RRH844:RRH848"/>
    <mergeCell ref="RRI844:RRI848"/>
    <mergeCell ref="RRJ844:RRJ848"/>
    <mergeCell ref="RRK844:RRK848"/>
    <mergeCell ref="RRL844:RRL848"/>
    <mergeCell ref="RRM844:RRM848"/>
    <mergeCell ref="RRB844:RRB848"/>
    <mergeCell ref="RRC844:RRC848"/>
    <mergeCell ref="RRD844:RRD848"/>
    <mergeCell ref="RRE844:RRE848"/>
    <mergeCell ref="RRF844:RRF848"/>
    <mergeCell ref="RRG844:RRG848"/>
    <mergeCell ref="RQV844:RQV848"/>
    <mergeCell ref="RQW844:RQW848"/>
    <mergeCell ref="RQX844:RQX848"/>
    <mergeCell ref="RQY844:RQY848"/>
    <mergeCell ref="RQZ844:RQZ848"/>
    <mergeCell ref="RRA844:RRA848"/>
    <mergeCell ref="RTJ844:RTJ848"/>
    <mergeCell ref="RTK844:RTK848"/>
    <mergeCell ref="RTL844:RTL848"/>
    <mergeCell ref="RTM844:RTM848"/>
    <mergeCell ref="RTN844:RTN848"/>
    <mergeCell ref="RTO844:RTO848"/>
    <mergeCell ref="RTD844:RTD848"/>
    <mergeCell ref="RTE844:RTE848"/>
    <mergeCell ref="RTF844:RTF848"/>
    <mergeCell ref="RTG844:RTG848"/>
    <mergeCell ref="RTH844:RTH848"/>
    <mergeCell ref="RTI844:RTI848"/>
    <mergeCell ref="RSX844:RSX848"/>
    <mergeCell ref="RSY844:RSY848"/>
    <mergeCell ref="RSZ844:RSZ848"/>
    <mergeCell ref="RTA844:RTA848"/>
    <mergeCell ref="RTB844:RTB848"/>
    <mergeCell ref="RTC844:RTC848"/>
    <mergeCell ref="RSR844:RSR848"/>
    <mergeCell ref="RSS844:RSS848"/>
    <mergeCell ref="RST844:RST848"/>
    <mergeCell ref="RSU844:RSU848"/>
    <mergeCell ref="RSV844:RSV848"/>
    <mergeCell ref="RSW844:RSW848"/>
    <mergeCell ref="RSL844:RSL848"/>
    <mergeCell ref="RSM844:RSM848"/>
    <mergeCell ref="RSN844:RSN848"/>
    <mergeCell ref="RSO844:RSO848"/>
    <mergeCell ref="RSP844:RSP848"/>
    <mergeCell ref="RSQ844:RSQ848"/>
    <mergeCell ref="RSF844:RSF848"/>
    <mergeCell ref="RSG844:RSG848"/>
    <mergeCell ref="RSH844:RSH848"/>
    <mergeCell ref="RSI844:RSI848"/>
    <mergeCell ref="RSJ844:RSJ848"/>
    <mergeCell ref="RSK844:RSK848"/>
    <mergeCell ref="RUT844:RUT848"/>
    <mergeCell ref="RUU844:RUU848"/>
    <mergeCell ref="RUV844:RUV848"/>
    <mergeCell ref="RUW844:RUW848"/>
    <mergeCell ref="RUX844:RUX848"/>
    <mergeCell ref="RUY844:RUY848"/>
    <mergeCell ref="RUN844:RUN848"/>
    <mergeCell ref="RUO844:RUO848"/>
    <mergeCell ref="RUP844:RUP848"/>
    <mergeCell ref="RUQ844:RUQ848"/>
    <mergeCell ref="RUR844:RUR848"/>
    <mergeCell ref="RUS844:RUS848"/>
    <mergeCell ref="RUH844:RUH848"/>
    <mergeCell ref="RUI844:RUI848"/>
    <mergeCell ref="RUJ844:RUJ848"/>
    <mergeCell ref="RUK844:RUK848"/>
    <mergeCell ref="RUL844:RUL848"/>
    <mergeCell ref="RUM844:RUM848"/>
    <mergeCell ref="RUB844:RUB848"/>
    <mergeCell ref="RUC844:RUC848"/>
    <mergeCell ref="RUD844:RUD848"/>
    <mergeCell ref="RUE844:RUE848"/>
    <mergeCell ref="RUF844:RUF848"/>
    <mergeCell ref="RUG844:RUG848"/>
    <mergeCell ref="RTV844:RTV848"/>
    <mergeCell ref="RTW844:RTW848"/>
    <mergeCell ref="RTX844:RTX848"/>
    <mergeCell ref="RTY844:RTY848"/>
    <mergeCell ref="RTZ844:RTZ848"/>
    <mergeCell ref="RUA844:RUA848"/>
    <mergeCell ref="RTP844:RTP848"/>
    <mergeCell ref="RTQ844:RTQ848"/>
    <mergeCell ref="RTR844:RTR848"/>
    <mergeCell ref="RTS844:RTS848"/>
    <mergeCell ref="RTT844:RTT848"/>
    <mergeCell ref="RTU844:RTU848"/>
    <mergeCell ref="RWD844:RWD848"/>
    <mergeCell ref="RWE844:RWE848"/>
    <mergeCell ref="RWF844:RWF848"/>
    <mergeCell ref="RWG844:RWG848"/>
    <mergeCell ref="RWH844:RWH848"/>
    <mergeCell ref="RWI844:RWI848"/>
    <mergeCell ref="RVX844:RVX848"/>
    <mergeCell ref="RVY844:RVY848"/>
    <mergeCell ref="RVZ844:RVZ848"/>
    <mergeCell ref="RWA844:RWA848"/>
    <mergeCell ref="RWB844:RWB848"/>
    <mergeCell ref="RWC844:RWC848"/>
    <mergeCell ref="RVR844:RVR848"/>
    <mergeCell ref="RVS844:RVS848"/>
    <mergeCell ref="RVT844:RVT848"/>
    <mergeCell ref="RVU844:RVU848"/>
    <mergeCell ref="RVV844:RVV848"/>
    <mergeCell ref="RVW844:RVW848"/>
    <mergeCell ref="RVL844:RVL848"/>
    <mergeCell ref="RVM844:RVM848"/>
    <mergeCell ref="RVN844:RVN848"/>
    <mergeCell ref="RVO844:RVO848"/>
    <mergeCell ref="RVP844:RVP848"/>
    <mergeCell ref="RVQ844:RVQ848"/>
    <mergeCell ref="RVF844:RVF848"/>
    <mergeCell ref="RVG844:RVG848"/>
    <mergeCell ref="RVH844:RVH848"/>
    <mergeCell ref="RVI844:RVI848"/>
    <mergeCell ref="RVJ844:RVJ848"/>
    <mergeCell ref="RVK844:RVK848"/>
    <mergeCell ref="RUZ844:RUZ848"/>
    <mergeCell ref="RVA844:RVA848"/>
    <mergeCell ref="RVB844:RVB848"/>
    <mergeCell ref="RVC844:RVC848"/>
    <mergeCell ref="RVD844:RVD848"/>
    <mergeCell ref="RVE844:RVE848"/>
    <mergeCell ref="RXN844:RXN848"/>
    <mergeCell ref="RXO844:RXO848"/>
    <mergeCell ref="RXP844:RXP848"/>
    <mergeCell ref="RXQ844:RXQ848"/>
    <mergeCell ref="RXR844:RXR848"/>
    <mergeCell ref="RXS844:RXS848"/>
    <mergeCell ref="RXH844:RXH848"/>
    <mergeCell ref="RXI844:RXI848"/>
    <mergeCell ref="RXJ844:RXJ848"/>
    <mergeCell ref="RXK844:RXK848"/>
    <mergeCell ref="RXL844:RXL848"/>
    <mergeCell ref="RXM844:RXM848"/>
    <mergeCell ref="RXB844:RXB848"/>
    <mergeCell ref="RXC844:RXC848"/>
    <mergeCell ref="RXD844:RXD848"/>
    <mergeCell ref="RXE844:RXE848"/>
    <mergeCell ref="RXF844:RXF848"/>
    <mergeCell ref="RXG844:RXG848"/>
    <mergeCell ref="RWV844:RWV848"/>
    <mergeCell ref="RWW844:RWW848"/>
    <mergeCell ref="RWX844:RWX848"/>
    <mergeCell ref="RWY844:RWY848"/>
    <mergeCell ref="RWZ844:RWZ848"/>
    <mergeCell ref="RXA844:RXA848"/>
    <mergeCell ref="RWP844:RWP848"/>
    <mergeCell ref="RWQ844:RWQ848"/>
    <mergeCell ref="RWR844:RWR848"/>
    <mergeCell ref="RWS844:RWS848"/>
    <mergeCell ref="RWT844:RWT848"/>
    <mergeCell ref="RWU844:RWU848"/>
    <mergeCell ref="RWJ844:RWJ848"/>
    <mergeCell ref="RWK844:RWK848"/>
    <mergeCell ref="RWL844:RWL848"/>
    <mergeCell ref="RWM844:RWM848"/>
    <mergeCell ref="RWN844:RWN848"/>
    <mergeCell ref="RWO844:RWO848"/>
    <mergeCell ref="RYX844:RYX848"/>
    <mergeCell ref="RYY844:RYY848"/>
    <mergeCell ref="RYZ844:RYZ848"/>
    <mergeCell ref="RZA844:RZA848"/>
    <mergeCell ref="RZB844:RZB848"/>
    <mergeCell ref="RZC844:RZC848"/>
    <mergeCell ref="RYR844:RYR848"/>
    <mergeCell ref="RYS844:RYS848"/>
    <mergeCell ref="RYT844:RYT848"/>
    <mergeCell ref="RYU844:RYU848"/>
    <mergeCell ref="RYV844:RYV848"/>
    <mergeCell ref="RYW844:RYW848"/>
    <mergeCell ref="RYL844:RYL848"/>
    <mergeCell ref="RYM844:RYM848"/>
    <mergeCell ref="RYN844:RYN848"/>
    <mergeCell ref="RYO844:RYO848"/>
    <mergeCell ref="RYP844:RYP848"/>
    <mergeCell ref="RYQ844:RYQ848"/>
    <mergeCell ref="RYF844:RYF848"/>
    <mergeCell ref="RYG844:RYG848"/>
    <mergeCell ref="RYH844:RYH848"/>
    <mergeCell ref="RYI844:RYI848"/>
    <mergeCell ref="RYJ844:RYJ848"/>
    <mergeCell ref="RYK844:RYK848"/>
    <mergeCell ref="RXZ844:RXZ848"/>
    <mergeCell ref="RYA844:RYA848"/>
    <mergeCell ref="RYB844:RYB848"/>
    <mergeCell ref="RYC844:RYC848"/>
    <mergeCell ref="RYD844:RYD848"/>
    <mergeCell ref="RYE844:RYE848"/>
    <mergeCell ref="RXT844:RXT848"/>
    <mergeCell ref="RXU844:RXU848"/>
    <mergeCell ref="RXV844:RXV848"/>
    <mergeCell ref="RXW844:RXW848"/>
    <mergeCell ref="RXX844:RXX848"/>
    <mergeCell ref="RXY844:RXY848"/>
    <mergeCell ref="SAH844:SAH848"/>
    <mergeCell ref="SAI844:SAI848"/>
    <mergeCell ref="SAJ844:SAJ848"/>
    <mergeCell ref="SAK844:SAK848"/>
    <mergeCell ref="SAL844:SAL848"/>
    <mergeCell ref="SAM844:SAM848"/>
    <mergeCell ref="SAB844:SAB848"/>
    <mergeCell ref="SAC844:SAC848"/>
    <mergeCell ref="SAD844:SAD848"/>
    <mergeCell ref="SAE844:SAE848"/>
    <mergeCell ref="SAF844:SAF848"/>
    <mergeCell ref="SAG844:SAG848"/>
    <mergeCell ref="RZV844:RZV848"/>
    <mergeCell ref="RZW844:RZW848"/>
    <mergeCell ref="RZX844:RZX848"/>
    <mergeCell ref="RZY844:RZY848"/>
    <mergeCell ref="RZZ844:RZZ848"/>
    <mergeCell ref="SAA844:SAA848"/>
    <mergeCell ref="RZP844:RZP848"/>
    <mergeCell ref="RZQ844:RZQ848"/>
    <mergeCell ref="RZR844:RZR848"/>
    <mergeCell ref="RZS844:RZS848"/>
    <mergeCell ref="RZT844:RZT848"/>
    <mergeCell ref="RZU844:RZU848"/>
    <mergeCell ref="RZJ844:RZJ848"/>
    <mergeCell ref="RZK844:RZK848"/>
    <mergeCell ref="RZL844:RZL848"/>
    <mergeCell ref="RZM844:RZM848"/>
    <mergeCell ref="RZN844:RZN848"/>
    <mergeCell ref="RZO844:RZO848"/>
    <mergeCell ref="RZD844:RZD848"/>
    <mergeCell ref="RZE844:RZE848"/>
    <mergeCell ref="RZF844:RZF848"/>
    <mergeCell ref="RZG844:RZG848"/>
    <mergeCell ref="RZH844:RZH848"/>
    <mergeCell ref="RZI844:RZI848"/>
    <mergeCell ref="SBR844:SBR848"/>
    <mergeCell ref="SBS844:SBS848"/>
    <mergeCell ref="SBT844:SBT848"/>
    <mergeCell ref="SBU844:SBU848"/>
    <mergeCell ref="SBV844:SBV848"/>
    <mergeCell ref="SBW844:SBW848"/>
    <mergeCell ref="SBL844:SBL848"/>
    <mergeCell ref="SBM844:SBM848"/>
    <mergeCell ref="SBN844:SBN848"/>
    <mergeCell ref="SBO844:SBO848"/>
    <mergeCell ref="SBP844:SBP848"/>
    <mergeCell ref="SBQ844:SBQ848"/>
    <mergeCell ref="SBF844:SBF848"/>
    <mergeCell ref="SBG844:SBG848"/>
    <mergeCell ref="SBH844:SBH848"/>
    <mergeCell ref="SBI844:SBI848"/>
    <mergeCell ref="SBJ844:SBJ848"/>
    <mergeCell ref="SBK844:SBK848"/>
    <mergeCell ref="SAZ844:SAZ848"/>
    <mergeCell ref="SBA844:SBA848"/>
    <mergeCell ref="SBB844:SBB848"/>
    <mergeCell ref="SBC844:SBC848"/>
    <mergeCell ref="SBD844:SBD848"/>
    <mergeCell ref="SBE844:SBE848"/>
    <mergeCell ref="SAT844:SAT848"/>
    <mergeCell ref="SAU844:SAU848"/>
    <mergeCell ref="SAV844:SAV848"/>
    <mergeCell ref="SAW844:SAW848"/>
    <mergeCell ref="SAX844:SAX848"/>
    <mergeCell ref="SAY844:SAY848"/>
    <mergeCell ref="SAN844:SAN848"/>
    <mergeCell ref="SAO844:SAO848"/>
    <mergeCell ref="SAP844:SAP848"/>
    <mergeCell ref="SAQ844:SAQ848"/>
    <mergeCell ref="SAR844:SAR848"/>
    <mergeCell ref="SAS844:SAS848"/>
    <mergeCell ref="SDB844:SDB848"/>
    <mergeCell ref="SDC844:SDC848"/>
    <mergeCell ref="SDD844:SDD848"/>
    <mergeCell ref="SDE844:SDE848"/>
    <mergeCell ref="SDF844:SDF848"/>
    <mergeCell ref="SDG844:SDG848"/>
    <mergeCell ref="SCV844:SCV848"/>
    <mergeCell ref="SCW844:SCW848"/>
    <mergeCell ref="SCX844:SCX848"/>
    <mergeCell ref="SCY844:SCY848"/>
    <mergeCell ref="SCZ844:SCZ848"/>
    <mergeCell ref="SDA844:SDA848"/>
    <mergeCell ref="SCP844:SCP848"/>
    <mergeCell ref="SCQ844:SCQ848"/>
    <mergeCell ref="SCR844:SCR848"/>
    <mergeCell ref="SCS844:SCS848"/>
    <mergeCell ref="SCT844:SCT848"/>
    <mergeCell ref="SCU844:SCU848"/>
    <mergeCell ref="SCJ844:SCJ848"/>
    <mergeCell ref="SCK844:SCK848"/>
    <mergeCell ref="SCL844:SCL848"/>
    <mergeCell ref="SCM844:SCM848"/>
    <mergeCell ref="SCN844:SCN848"/>
    <mergeCell ref="SCO844:SCO848"/>
    <mergeCell ref="SCD844:SCD848"/>
    <mergeCell ref="SCE844:SCE848"/>
    <mergeCell ref="SCF844:SCF848"/>
    <mergeCell ref="SCG844:SCG848"/>
    <mergeCell ref="SCH844:SCH848"/>
    <mergeCell ref="SCI844:SCI848"/>
    <mergeCell ref="SBX844:SBX848"/>
    <mergeCell ref="SBY844:SBY848"/>
    <mergeCell ref="SBZ844:SBZ848"/>
    <mergeCell ref="SCA844:SCA848"/>
    <mergeCell ref="SCB844:SCB848"/>
    <mergeCell ref="SCC844:SCC848"/>
    <mergeCell ref="SEL844:SEL848"/>
    <mergeCell ref="SEM844:SEM848"/>
    <mergeCell ref="SEN844:SEN848"/>
    <mergeCell ref="SEO844:SEO848"/>
    <mergeCell ref="SEP844:SEP848"/>
    <mergeCell ref="SEQ844:SEQ848"/>
    <mergeCell ref="SEF844:SEF848"/>
    <mergeCell ref="SEG844:SEG848"/>
    <mergeCell ref="SEH844:SEH848"/>
    <mergeCell ref="SEI844:SEI848"/>
    <mergeCell ref="SEJ844:SEJ848"/>
    <mergeCell ref="SEK844:SEK848"/>
    <mergeCell ref="SDZ844:SDZ848"/>
    <mergeCell ref="SEA844:SEA848"/>
    <mergeCell ref="SEB844:SEB848"/>
    <mergeCell ref="SEC844:SEC848"/>
    <mergeCell ref="SED844:SED848"/>
    <mergeCell ref="SEE844:SEE848"/>
    <mergeCell ref="SDT844:SDT848"/>
    <mergeCell ref="SDU844:SDU848"/>
    <mergeCell ref="SDV844:SDV848"/>
    <mergeCell ref="SDW844:SDW848"/>
    <mergeCell ref="SDX844:SDX848"/>
    <mergeCell ref="SDY844:SDY848"/>
    <mergeCell ref="SDN844:SDN848"/>
    <mergeCell ref="SDO844:SDO848"/>
    <mergeCell ref="SDP844:SDP848"/>
    <mergeCell ref="SDQ844:SDQ848"/>
    <mergeCell ref="SDR844:SDR848"/>
    <mergeCell ref="SDS844:SDS848"/>
    <mergeCell ref="SDH844:SDH848"/>
    <mergeCell ref="SDI844:SDI848"/>
    <mergeCell ref="SDJ844:SDJ848"/>
    <mergeCell ref="SDK844:SDK848"/>
    <mergeCell ref="SDL844:SDL848"/>
    <mergeCell ref="SDM844:SDM848"/>
    <mergeCell ref="SFV844:SFV848"/>
    <mergeCell ref="SFW844:SFW848"/>
    <mergeCell ref="SFX844:SFX848"/>
    <mergeCell ref="SFY844:SFY848"/>
    <mergeCell ref="SFZ844:SFZ848"/>
    <mergeCell ref="SGA844:SGA848"/>
    <mergeCell ref="SFP844:SFP848"/>
    <mergeCell ref="SFQ844:SFQ848"/>
    <mergeCell ref="SFR844:SFR848"/>
    <mergeCell ref="SFS844:SFS848"/>
    <mergeCell ref="SFT844:SFT848"/>
    <mergeCell ref="SFU844:SFU848"/>
    <mergeCell ref="SFJ844:SFJ848"/>
    <mergeCell ref="SFK844:SFK848"/>
    <mergeCell ref="SFL844:SFL848"/>
    <mergeCell ref="SFM844:SFM848"/>
    <mergeCell ref="SFN844:SFN848"/>
    <mergeCell ref="SFO844:SFO848"/>
    <mergeCell ref="SFD844:SFD848"/>
    <mergeCell ref="SFE844:SFE848"/>
    <mergeCell ref="SFF844:SFF848"/>
    <mergeCell ref="SFG844:SFG848"/>
    <mergeCell ref="SFH844:SFH848"/>
    <mergeCell ref="SFI844:SFI848"/>
    <mergeCell ref="SEX844:SEX848"/>
    <mergeCell ref="SEY844:SEY848"/>
    <mergeCell ref="SEZ844:SEZ848"/>
    <mergeCell ref="SFA844:SFA848"/>
    <mergeCell ref="SFB844:SFB848"/>
    <mergeCell ref="SFC844:SFC848"/>
    <mergeCell ref="SER844:SER848"/>
    <mergeCell ref="SES844:SES848"/>
    <mergeCell ref="SET844:SET848"/>
    <mergeCell ref="SEU844:SEU848"/>
    <mergeCell ref="SEV844:SEV848"/>
    <mergeCell ref="SEW844:SEW848"/>
    <mergeCell ref="SHF844:SHF848"/>
    <mergeCell ref="SHG844:SHG848"/>
    <mergeCell ref="SHH844:SHH848"/>
    <mergeCell ref="SHI844:SHI848"/>
    <mergeCell ref="SHJ844:SHJ848"/>
    <mergeCell ref="SHK844:SHK848"/>
    <mergeCell ref="SGZ844:SGZ848"/>
    <mergeCell ref="SHA844:SHA848"/>
    <mergeCell ref="SHB844:SHB848"/>
    <mergeCell ref="SHC844:SHC848"/>
    <mergeCell ref="SHD844:SHD848"/>
    <mergeCell ref="SHE844:SHE848"/>
    <mergeCell ref="SGT844:SGT848"/>
    <mergeCell ref="SGU844:SGU848"/>
    <mergeCell ref="SGV844:SGV848"/>
    <mergeCell ref="SGW844:SGW848"/>
    <mergeCell ref="SGX844:SGX848"/>
    <mergeCell ref="SGY844:SGY848"/>
    <mergeCell ref="SGN844:SGN848"/>
    <mergeCell ref="SGO844:SGO848"/>
    <mergeCell ref="SGP844:SGP848"/>
    <mergeCell ref="SGQ844:SGQ848"/>
    <mergeCell ref="SGR844:SGR848"/>
    <mergeCell ref="SGS844:SGS848"/>
    <mergeCell ref="SGH844:SGH848"/>
    <mergeCell ref="SGI844:SGI848"/>
    <mergeCell ref="SGJ844:SGJ848"/>
    <mergeCell ref="SGK844:SGK848"/>
    <mergeCell ref="SGL844:SGL848"/>
    <mergeCell ref="SGM844:SGM848"/>
    <mergeCell ref="SGB844:SGB848"/>
    <mergeCell ref="SGC844:SGC848"/>
    <mergeCell ref="SGD844:SGD848"/>
    <mergeCell ref="SGE844:SGE848"/>
    <mergeCell ref="SGF844:SGF848"/>
    <mergeCell ref="SGG844:SGG848"/>
    <mergeCell ref="SIP844:SIP848"/>
    <mergeCell ref="SIQ844:SIQ848"/>
    <mergeCell ref="SIR844:SIR848"/>
    <mergeCell ref="SIS844:SIS848"/>
    <mergeCell ref="SIT844:SIT848"/>
    <mergeCell ref="SIU844:SIU848"/>
    <mergeCell ref="SIJ844:SIJ848"/>
    <mergeCell ref="SIK844:SIK848"/>
    <mergeCell ref="SIL844:SIL848"/>
    <mergeCell ref="SIM844:SIM848"/>
    <mergeCell ref="SIN844:SIN848"/>
    <mergeCell ref="SIO844:SIO848"/>
    <mergeCell ref="SID844:SID848"/>
    <mergeCell ref="SIE844:SIE848"/>
    <mergeCell ref="SIF844:SIF848"/>
    <mergeCell ref="SIG844:SIG848"/>
    <mergeCell ref="SIH844:SIH848"/>
    <mergeCell ref="SII844:SII848"/>
    <mergeCell ref="SHX844:SHX848"/>
    <mergeCell ref="SHY844:SHY848"/>
    <mergeCell ref="SHZ844:SHZ848"/>
    <mergeCell ref="SIA844:SIA848"/>
    <mergeCell ref="SIB844:SIB848"/>
    <mergeCell ref="SIC844:SIC848"/>
    <mergeCell ref="SHR844:SHR848"/>
    <mergeCell ref="SHS844:SHS848"/>
    <mergeCell ref="SHT844:SHT848"/>
    <mergeCell ref="SHU844:SHU848"/>
    <mergeCell ref="SHV844:SHV848"/>
    <mergeCell ref="SHW844:SHW848"/>
    <mergeCell ref="SHL844:SHL848"/>
    <mergeCell ref="SHM844:SHM848"/>
    <mergeCell ref="SHN844:SHN848"/>
    <mergeCell ref="SHO844:SHO848"/>
    <mergeCell ref="SHP844:SHP848"/>
    <mergeCell ref="SHQ844:SHQ848"/>
    <mergeCell ref="SJZ844:SJZ848"/>
    <mergeCell ref="SKA844:SKA848"/>
    <mergeCell ref="SKB844:SKB848"/>
    <mergeCell ref="SKC844:SKC848"/>
    <mergeCell ref="SKD844:SKD848"/>
    <mergeCell ref="SKE844:SKE848"/>
    <mergeCell ref="SJT844:SJT848"/>
    <mergeCell ref="SJU844:SJU848"/>
    <mergeCell ref="SJV844:SJV848"/>
    <mergeCell ref="SJW844:SJW848"/>
    <mergeCell ref="SJX844:SJX848"/>
    <mergeCell ref="SJY844:SJY848"/>
    <mergeCell ref="SJN844:SJN848"/>
    <mergeCell ref="SJO844:SJO848"/>
    <mergeCell ref="SJP844:SJP848"/>
    <mergeCell ref="SJQ844:SJQ848"/>
    <mergeCell ref="SJR844:SJR848"/>
    <mergeCell ref="SJS844:SJS848"/>
    <mergeCell ref="SJH844:SJH848"/>
    <mergeCell ref="SJI844:SJI848"/>
    <mergeCell ref="SJJ844:SJJ848"/>
    <mergeCell ref="SJK844:SJK848"/>
    <mergeCell ref="SJL844:SJL848"/>
    <mergeCell ref="SJM844:SJM848"/>
    <mergeCell ref="SJB844:SJB848"/>
    <mergeCell ref="SJC844:SJC848"/>
    <mergeCell ref="SJD844:SJD848"/>
    <mergeCell ref="SJE844:SJE848"/>
    <mergeCell ref="SJF844:SJF848"/>
    <mergeCell ref="SJG844:SJG848"/>
    <mergeCell ref="SIV844:SIV848"/>
    <mergeCell ref="SIW844:SIW848"/>
    <mergeCell ref="SIX844:SIX848"/>
    <mergeCell ref="SIY844:SIY848"/>
    <mergeCell ref="SIZ844:SIZ848"/>
    <mergeCell ref="SJA844:SJA848"/>
    <mergeCell ref="SLJ844:SLJ848"/>
    <mergeCell ref="SLK844:SLK848"/>
    <mergeCell ref="SLL844:SLL848"/>
    <mergeCell ref="SLM844:SLM848"/>
    <mergeCell ref="SLN844:SLN848"/>
    <mergeCell ref="SLO844:SLO848"/>
    <mergeCell ref="SLD844:SLD848"/>
    <mergeCell ref="SLE844:SLE848"/>
    <mergeCell ref="SLF844:SLF848"/>
    <mergeCell ref="SLG844:SLG848"/>
    <mergeCell ref="SLH844:SLH848"/>
    <mergeCell ref="SLI844:SLI848"/>
    <mergeCell ref="SKX844:SKX848"/>
    <mergeCell ref="SKY844:SKY848"/>
    <mergeCell ref="SKZ844:SKZ848"/>
    <mergeCell ref="SLA844:SLA848"/>
    <mergeCell ref="SLB844:SLB848"/>
    <mergeCell ref="SLC844:SLC848"/>
    <mergeCell ref="SKR844:SKR848"/>
    <mergeCell ref="SKS844:SKS848"/>
    <mergeCell ref="SKT844:SKT848"/>
    <mergeCell ref="SKU844:SKU848"/>
    <mergeCell ref="SKV844:SKV848"/>
    <mergeCell ref="SKW844:SKW848"/>
    <mergeCell ref="SKL844:SKL848"/>
    <mergeCell ref="SKM844:SKM848"/>
    <mergeCell ref="SKN844:SKN848"/>
    <mergeCell ref="SKO844:SKO848"/>
    <mergeCell ref="SKP844:SKP848"/>
    <mergeCell ref="SKQ844:SKQ848"/>
    <mergeCell ref="SKF844:SKF848"/>
    <mergeCell ref="SKG844:SKG848"/>
    <mergeCell ref="SKH844:SKH848"/>
    <mergeCell ref="SKI844:SKI848"/>
    <mergeCell ref="SKJ844:SKJ848"/>
    <mergeCell ref="SKK844:SKK848"/>
    <mergeCell ref="SMT844:SMT848"/>
    <mergeCell ref="SMU844:SMU848"/>
    <mergeCell ref="SMV844:SMV848"/>
    <mergeCell ref="SMW844:SMW848"/>
    <mergeCell ref="SMX844:SMX848"/>
    <mergeCell ref="SMY844:SMY848"/>
    <mergeCell ref="SMN844:SMN848"/>
    <mergeCell ref="SMO844:SMO848"/>
    <mergeCell ref="SMP844:SMP848"/>
    <mergeCell ref="SMQ844:SMQ848"/>
    <mergeCell ref="SMR844:SMR848"/>
    <mergeCell ref="SMS844:SMS848"/>
    <mergeCell ref="SMH844:SMH848"/>
    <mergeCell ref="SMI844:SMI848"/>
    <mergeCell ref="SMJ844:SMJ848"/>
    <mergeCell ref="SMK844:SMK848"/>
    <mergeCell ref="SML844:SML848"/>
    <mergeCell ref="SMM844:SMM848"/>
    <mergeCell ref="SMB844:SMB848"/>
    <mergeCell ref="SMC844:SMC848"/>
    <mergeCell ref="SMD844:SMD848"/>
    <mergeCell ref="SME844:SME848"/>
    <mergeCell ref="SMF844:SMF848"/>
    <mergeCell ref="SMG844:SMG848"/>
    <mergeCell ref="SLV844:SLV848"/>
    <mergeCell ref="SLW844:SLW848"/>
    <mergeCell ref="SLX844:SLX848"/>
    <mergeCell ref="SLY844:SLY848"/>
    <mergeCell ref="SLZ844:SLZ848"/>
    <mergeCell ref="SMA844:SMA848"/>
    <mergeCell ref="SLP844:SLP848"/>
    <mergeCell ref="SLQ844:SLQ848"/>
    <mergeCell ref="SLR844:SLR848"/>
    <mergeCell ref="SLS844:SLS848"/>
    <mergeCell ref="SLT844:SLT848"/>
    <mergeCell ref="SLU844:SLU848"/>
    <mergeCell ref="SOD844:SOD848"/>
    <mergeCell ref="SOE844:SOE848"/>
    <mergeCell ref="SOF844:SOF848"/>
    <mergeCell ref="SOG844:SOG848"/>
    <mergeCell ref="SOH844:SOH848"/>
    <mergeCell ref="SOI844:SOI848"/>
    <mergeCell ref="SNX844:SNX848"/>
    <mergeCell ref="SNY844:SNY848"/>
    <mergeCell ref="SNZ844:SNZ848"/>
    <mergeCell ref="SOA844:SOA848"/>
    <mergeCell ref="SOB844:SOB848"/>
    <mergeCell ref="SOC844:SOC848"/>
    <mergeCell ref="SNR844:SNR848"/>
    <mergeCell ref="SNS844:SNS848"/>
    <mergeCell ref="SNT844:SNT848"/>
    <mergeCell ref="SNU844:SNU848"/>
    <mergeCell ref="SNV844:SNV848"/>
    <mergeCell ref="SNW844:SNW848"/>
    <mergeCell ref="SNL844:SNL848"/>
    <mergeCell ref="SNM844:SNM848"/>
    <mergeCell ref="SNN844:SNN848"/>
    <mergeCell ref="SNO844:SNO848"/>
    <mergeCell ref="SNP844:SNP848"/>
    <mergeCell ref="SNQ844:SNQ848"/>
    <mergeCell ref="SNF844:SNF848"/>
    <mergeCell ref="SNG844:SNG848"/>
    <mergeCell ref="SNH844:SNH848"/>
    <mergeCell ref="SNI844:SNI848"/>
    <mergeCell ref="SNJ844:SNJ848"/>
    <mergeCell ref="SNK844:SNK848"/>
    <mergeCell ref="SMZ844:SMZ848"/>
    <mergeCell ref="SNA844:SNA848"/>
    <mergeCell ref="SNB844:SNB848"/>
    <mergeCell ref="SNC844:SNC848"/>
    <mergeCell ref="SND844:SND848"/>
    <mergeCell ref="SNE844:SNE848"/>
    <mergeCell ref="SPN844:SPN848"/>
    <mergeCell ref="SPO844:SPO848"/>
    <mergeCell ref="SPP844:SPP848"/>
    <mergeCell ref="SPQ844:SPQ848"/>
    <mergeCell ref="SPR844:SPR848"/>
    <mergeCell ref="SPS844:SPS848"/>
    <mergeCell ref="SPH844:SPH848"/>
    <mergeCell ref="SPI844:SPI848"/>
    <mergeCell ref="SPJ844:SPJ848"/>
    <mergeCell ref="SPK844:SPK848"/>
    <mergeCell ref="SPL844:SPL848"/>
    <mergeCell ref="SPM844:SPM848"/>
    <mergeCell ref="SPB844:SPB848"/>
    <mergeCell ref="SPC844:SPC848"/>
    <mergeCell ref="SPD844:SPD848"/>
    <mergeCell ref="SPE844:SPE848"/>
    <mergeCell ref="SPF844:SPF848"/>
    <mergeCell ref="SPG844:SPG848"/>
    <mergeCell ref="SOV844:SOV848"/>
    <mergeCell ref="SOW844:SOW848"/>
    <mergeCell ref="SOX844:SOX848"/>
    <mergeCell ref="SOY844:SOY848"/>
    <mergeCell ref="SOZ844:SOZ848"/>
    <mergeCell ref="SPA844:SPA848"/>
    <mergeCell ref="SOP844:SOP848"/>
    <mergeCell ref="SOQ844:SOQ848"/>
    <mergeCell ref="SOR844:SOR848"/>
    <mergeCell ref="SOS844:SOS848"/>
    <mergeCell ref="SOT844:SOT848"/>
    <mergeCell ref="SOU844:SOU848"/>
    <mergeCell ref="SOJ844:SOJ848"/>
    <mergeCell ref="SOK844:SOK848"/>
    <mergeCell ref="SOL844:SOL848"/>
    <mergeCell ref="SOM844:SOM848"/>
    <mergeCell ref="SON844:SON848"/>
    <mergeCell ref="SOO844:SOO848"/>
    <mergeCell ref="SQX844:SQX848"/>
    <mergeCell ref="SQY844:SQY848"/>
    <mergeCell ref="SQZ844:SQZ848"/>
    <mergeCell ref="SRA844:SRA848"/>
    <mergeCell ref="SRB844:SRB848"/>
    <mergeCell ref="SRC844:SRC848"/>
    <mergeCell ref="SQR844:SQR848"/>
    <mergeCell ref="SQS844:SQS848"/>
    <mergeCell ref="SQT844:SQT848"/>
    <mergeCell ref="SQU844:SQU848"/>
    <mergeCell ref="SQV844:SQV848"/>
    <mergeCell ref="SQW844:SQW848"/>
    <mergeCell ref="SQL844:SQL848"/>
    <mergeCell ref="SQM844:SQM848"/>
    <mergeCell ref="SQN844:SQN848"/>
    <mergeCell ref="SQO844:SQO848"/>
    <mergeCell ref="SQP844:SQP848"/>
    <mergeCell ref="SQQ844:SQQ848"/>
    <mergeCell ref="SQF844:SQF848"/>
    <mergeCell ref="SQG844:SQG848"/>
    <mergeCell ref="SQH844:SQH848"/>
    <mergeCell ref="SQI844:SQI848"/>
    <mergeCell ref="SQJ844:SQJ848"/>
    <mergeCell ref="SQK844:SQK848"/>
    <mergeCell ref="SPZ844:SPZ848"/>
    <mergeCell ref="SQA844:SQA848"/>
    <mergeCell ref="SQB844:SQB848"/>
    <mergeCell ref="SQC844:SQC848"/>
    <mergeCell ref="SQD844:SQD848"/>
    <mergeCell ref="SQE844:SQE848"/>
    <mergeCell ref="SPT844:SPT848"/>
    <mergeCell ref="SPU844:SPU848"/>
    <mergeCell ref="SPV844:SPV848"/>
    <mergeCell ref="SPW844:SPW848"/>
    <mergeCell ref="SPX844:SPX848"/>
    <mergeCell ref="SPY844:SPY848"/>
    <mergeCell ref="SSH844:SSH848"/>
    <mergeCell ref="SSI844:SSI848"/>
    <mergeCell ref="SSJ844:SSJ848"/>
    <mergeCell ref="SSK844:SSK848"/>
    <mergeCell ref="SSL844:SSL848"/>
    <mergeCell ref="SSM844:SSM848"/>
    <mergeCell ref="SSB844:SSB848"/>
    <mergeCell ref="SSC844:SSC848"/>
    <mergeCell ref="SSD844:SSD848"/>
    <mergeCell ref="SSE844:SSE848"/>
    <mergeCell ref="SSF844:SSF848"/>
    <mergeCell ref="SSG844:SSG848"/>
    <mergeCell ref="SRV844:SRV848"/>
    <mergeCell ref="SRW844:SRW848"/>
    <mergeCell ref="SRX844:SRX848"/>
    <mergeCell ref="SRY844:SRY848"/>
    <mergeCell ref="SRZ844:SRZ848"/>
    <mergeCell ref="SSA844:SSA848"/>
    <mergeCell ref="SRP844:SRP848"/>
    <mergeCell ref="SRQ844:SRQ848"/>
    <mergeCell ref="SRR844:SRR848"/>
    <mergeCell ref="SRS844:SRS848"/>
    <mergeCell ref="SRT844:SRT848"/>
    <mergeCell ref="SRU844:SRU848"/>
    <mergeCell ref="SRJ844:SRJ848"/>
    <mergeCell ref="SRK844:SRK848"/>
    <mergeCell ref="SRL844:SRL848"/>
    <mergeCell ref="SRM844:SRM848"/>
    <mergeCell ref="SRN844:SRN848"/>
    <mergeCell ref="SRO844:SRO848"/>
    <mergeCell ref="SRD844:SRD848"/>
    <mergeCell ref="SRE844:SRE848"/>
    <mergeCell ref="SRF844:SRF848"/>
    <mergeCell ref="SRG844:SRG848"/>
    <mergeCell ref="SRH844:SRH848"/>
    <mergeCell ref="SRI844:SRI848"/>
    <mergeCell ref="STR844:STR848"/>
    <mergeCell ref="STS844:STS848"/>
    <mergeCell ref="STT844:STT848"/>
    <mergeCell ref="STU844:STU848"/>
    <mergeCell ref="STV844:STV848"/>
    <mergeCell ref="STW844:STW848"/>
    <mergeCell ref="STL844:STL848"/>
    <mergeCell ref="STM844:STM848"/>
    <mergeCell ref="STN844:STN848"/>
    <mergeCell ref="STO844:STO848"/>
    <mergeCell ref="STP844:STP848"/>
    <mergeCell ref="STQ844:STQ848"/>
    <mergeCell ref="STF844:STF848"/>
    <mergeCell ref="STG844:STG848"/>
    <mergeCell ref="STH844:STH848"/>
    <mergeCell ref="STI844:STI848"/>
    <mergeCell ref="STJ844:STJ848"/>
    <mergeCell ref="STK844:STK848"/>
    <mergeCell ref="SSZ844:SSZ848"/>
    <mergeCell ref="STA844:STA848"/>
    <mergeCell ref="STB844:STB848"/>
    <mergeCell ref="STC844:STC848"/>
    <mergeCell ref="STD844:STD848"/>
    <mergeCell ref="STE844:STE848"/>
    <mergeCell ref="SST844:SST848"/>
    <mergeCell ref="SSU844:SSU848"/>
    <mergeCell ref="SSV844:SSV848"/>
    <mergeCell ref="SSW844:SSW848"/>
    <mergeCell ref="SSX844:SSX848"/>
    <mergeCell ref="SSY844:SSY848"/>
    <mergeCell ref="SSN844:SSN848"/>
    <mergeCell ref="SSO844:SSO848"/>
    <mergeCell ref="SSP844:SSP848"/>
    <mergeCell ref="SSQ844:SSQ848"/>
    <mergeCell ref="SSR844:SSR848"/>
    <mergeCell ref="SSS844:SSS848"/>
    <mergeCell ref="SVB844:SVB848"/>
    <mergeCell ref="SVC844:SVC848"/>
    <mergeCell ref="SVD844:SVD848"/>
    <mergeCell ref="SVE844:SVE848"/>
    <mergeCell ref="SVF844:SVF848"/>
    <mergeCell ref="SVG844:SVG848"/>
    <mergeCell ref="SUV844:SUV848"/>
    <mergeCell ref="SUW844:SUW848"/>
    <mergeCell ref="SUX844:SUX848"/>
    <mergeCell ref="SUY844:SUY848"/>
    <mergeCell ref="SUZ844:SUZ848"/>
    <mergeCell ref="SVA844:SVA848"/>
    <mergeCell ref="SUP844:SUP848"/>
    <mergeCell ref="SUQ844:SUQ848"/>
    <mergeCell ref="SUR844:SUR848"/>
    <mergeCell ref="SUS844:SUS848"/>
    <mergeCell ref="SUT844:SUT848"/>
    <mergeCell ref="SUU844:SUU848"/>
    <mergeCell ref="SUJ844:SUJ848"/>
    <mergeCell ref="SUK844:SUK848"/>
    <mergeCell ref="SUL844:SUL848"/>
    <mergeCell ref="SUM844:SUM848"/>
    <mergeCell ref="SUN844:SUN848"/>
    <mergeCell ref="SUO844:SUO848"/>
    <mergeCell ref="SUD844:SUD848"/>
    <mergeCell ref="SUE844:SUE848"/>
    <mergeCell ref="SUF844:SUF848"/>
    <mergeCell ref="SUG844:SUG848"/>
    <mergeCell ref="SUH844:SUH848"/>
    <mergeCell ref="SUI844:SUI848"/>
    <mergeCell ref="STX844:STX848"/>
    <mergeCell ref="STY844:STY848"/>
    <mergeCell ref="STZ844:STZ848"/>
    <mergeCell ref="SUA844:SUA848"/>
    <mergeCell ref="SUB844:SUB848"/>
    <mergeCell ref="SUC844:SUC848"/>
    <mergeCell ref="SWL844:SWL848"/>
    <mergeCell ref="SWM844:SWM848"/>
    <mergeCell ref="SWN844:SWN848"/>
    <mergeCell ref="SWO844:SWO848"/>
    <mergeCell ref="SWP844:SWP848"/>
    <mergeCell ref="SWQ844:SWQ848"/>
    <mergeCell ref="SWF844:SWF848"/>
    <mergeCell ref="SWG844:SWG848"/>
    <mergeCell ref="SWH844:SWH848"/>
    <mergeCell ref="SWI844:SWI848"/>
    <mergeCell ref="SWJ844:SWJ848"/>
    <mergeCell ref="SWK844:SWK848"/>
    <mergeCell ref="SVZ844:SVZ848"/>
    <mergeCell ref="SWA844:SWA848"/>
    <mergeCell ref="SWB844:SWB848"/>
    <mergeCell ref="SWC844:SWC848"/>
    <mergeCell ref="SWD844:SWD848"/>
    <mergeCell ref="SWE844:SWE848"/>
    <mergeCell ref="SVT844:SVT848"/>
    <mergeCell ref="SVU844:SVU848"/>
    <mergeCell ref="SVV844:SVV848"/>
    <mergeCell ref="SVW844:SVW848"/>
    <mergeCell ref="SVX844:SVX848"/>
    <mergeCell ref="SVY844:SVY848"/>
    <mergeCell ref="SVN844:SVN848"/>
    <mergeCell ref="SVO844:SVO848"/>
    <mergeCell ref="SVP844:SVP848"/>
    <mergeCell ref="SVQ844:SVQ848"/>
    <mergeCell ref="SVR844:SVR848"/>
    <mergeCell ref="SVS844:SVS848"/>
    <mergeCell ref="SVH844:SVH848"/>
    <mergeCell ref="SVI844:SVI848"/>
    <mergeCell ref="SVJ844:SVJ848"/>
    <mergeCell ref="SVK844:SVK848"/>
    <mergeCell ref="SVL844:SVL848"/>
    <mergeCell ref="SVM844:SVM848"/>
    <mergeCell ref="SXV844:SXV848"/>
    <mergeCell ref="SXW844:SXW848"/>
    <mergeCell ref="SXX844:SXX848"/>
    <mergeCell ref="SXY844:SXY848"/>
    <mergeCell ref="SXZ844:SXZ848"/>
    <mergeCell ref="SYA844:SYA848"/>
    <mergeCell ref="SXP844:SXP848"/>
    <mergeCell ref="SXQ844:SXQ848"/>
    <mergeCell ref="SXR844:SXR848"/>
    <mergeCell ref="SXS844:SXS848"/>
    <mergeCell ref="SXT844:SXT848"/>
    <mergeCell ref="SXU844:SXU848"/>
    <mergeCell ref="SXJ844:SXJ848"/>
    <mergeCell ref="SXK844:SXK848"/>
    <mergeCell ref="SXL844:SXL848"/>
    <mergeCell ref="SXM844:SXM848"/>
    <mergeCell ref="SXN844:SXN848"/>
    <mergeCell ref="SXO844:SXO848"/>
    <mergeCell ref="SXD844:SXD848"/>
    <mergeCell ref="SXE844:SXE848"/>
    <mergeCell ref="SXF844:SXF848"/>
    <mergeCell ref="SXG844:SXG848"/>
    <mergeCell ref="SXH844:SXH848"/>
    <mergeCell ref="SXI844:SXI848"/>
    <mergeCell ref="SWX844:SWX848"/>
    <mergeCell ref="SWY844:SWY848"/>
    <mergeCell ref="SWZ844:SWZ848"/>
    <mergeCell ref="SXA844:SXA848"/>
    <mergeCell ref="SXB844:SXB848"/>
    <mergeCell ref="SXC844:SXC848"/>
    <mergeCell ref="SWR844:SWR848"/>
    <mergeCell ref="SWS844:SWS848"/>
    <mergeCell ref="SWT844:SWT848"/>
    <mergeCell ref="SWU844:SWU848"/>
    <mergeCell ref="SWV844:SWV848"/>
    <mergeCell ref="SWW844:SWW848"/>
    <mergeCell ref="SZF844:SZF848"/>
    <mergeCell ref="SZG844:SZG848"/>
    <mergeCell ref="SZH844:SZH848"/>
    <mergeCell ref="SZI844:SZI848"/>
    <mergeCell ref="SZJ844:SZJ848"/>
    <mergeCell ref="SZK844:SZK848"/>
    <mergeCell ref="SYZ844:SYZ848"/>
    <mergeCell ref="SZA844:SZA848"/>
    <mergeCell ref="SZB844:SZB848"/>
    <mergeCell ref="SZC844:SZC848"/>
    <mergeCell ref="SZD844:SZD848"/>
    <mergeCell ref="SZE844:SZE848"/>
    <mergeCell ref="SYT844:SYT848"/>
    <mergeCell ref="SYU844:SYU848"/>
    <mergeCell ref="SYV844:SYV848"/>
    <mergeCell ref="SYW844:SYW848"/>
    <mergeCell ref="SYX844:SYX848"/>
    <mergeCell ref="SYY844:SYY848"/>
    <mergeCell ref="SYN844:SYN848"/>
    <mergeCell ref="SYO844:SYO848"/>
    <mergeCell ref="SYP844:SYP848"/>
    <mergeCell ref="SYQ844:SYQ848"/>
    <mergeCell ref="SYR844:SYR848"/>
    <mergeCell ref="SYS844:SYS848"/>
    <mergeCell ref="SYH844:SYH848"/>
    <mergeCell ref="SYI844:SYI848"/>
    <mergeCell ref="SYJ844:SYJ848"/>
    <mergeCell ref="SYK844:SYK848"/>
    <mergeCell ref="SYL844:SYL848"/>
    <mergeCell ref="SYM844:SYM848"/>
    <mergeCell ref="SYB844:SYB848"/>
    <mergeCell ref="SYC844:SYC848"/>
    <mergeCell ref="SYD844:SYD848"/>
    <mergeCell ref="SYE844:SYE848"/>
    <mergeCell ref="SYF844:SYF848"/>
    <mergeCell ref="SYG844:SYG848"/>
    <mergeCell ref="TAP844:TAP848"/>
    <mergeCell ref="TAQ844:TAQ848"/>
    <mergeCell ref="TAR844:TAR848"/>
    <mergeCell ref="TAS844:TAS848"/>
    <mergeCell ref="TAT844:TAT848"/>
    <mergeCell ref="TAU844:TAU848"/>
    <mergeCell ref="TAJ844:TAJ848"/>
    <mergeCell ref="TAK844:TAK848"/>
    <mergeCell ref="TAL844:TAL848"/>
    <mergeCell ref="TAM844:TAM848"/>
    <mergeCell ref="TAN844:TAN848"/>
    <mergeCell ref="TAO844:TAO848"/>
    <mergeCell ref="TAD844:TAD848"/>
    <mergeCell ref="TAE844:TAE848"/>
    <mergeCell ref="TAF844:TAF848"/>
    <mergeCell ref="TAG844:TAG848"/>
    <mergeCell ref="TAH844:TAH848"/>
    <mergeCell ref="TAI844:TAI848"/>
    <mergeCell ref="SZX844:SZX848"/>
    <mergeCell ref="SZY844:SZY848"/>
    <mergeCell ref="SZZ844:SZZ848"/>
    <mergeCell ref="TAA844:TAA848"/>
    <mergeCell ref="TAB844:TAB848"/>
    <mergeCell ref="TAC844:TAC848"/>
    <mergeCell ref="SZR844:SZR848"/>
    <mergeCell ref="SZS844:SZS848"/>
    <mergeCell ref="SZT844:SZT848"/>
    <mergeCell ref="SZU844:SZU848"/>
    <mergeCell ref="SZV844:SZV848"/>
    <mergeCell ref="SZW844:SZW848"/>
    <mergeCell ref="SZL844:SZL848"/>
    <mergeCell ref="SZM844:SZM848"/>
    <mergeCell ref="SZN844:SZN848"/>
    <mergeCell ref="SZO844:SZO848"/>
    <mergeCell ref="SZP844:SZP848"/>
    <mergeCell ref="SZQ844:SZQ848"/>
    <mergeCell ref="TBZ844:TBZ848"/>
    <mergeCell ref="TCA844:TCA848"/>
    <mergeCell ref="TCB844:TCB848"/>
    <mergeCell ref="TCC844:TCC848"/>
    <mergeCell ref="TCD844:TCD848"/>
    <mergeCell ref="TCE844:TCE848"/>
    <mergeCell ref="TBT844:TBT848"/>
    <mergeCell ref="TBU844:TBU848"/>
    <mergeCell ref="TBV844:TBV848"/>
    <mergeCell ref="TBW844:TBW848"/>
    <mergeCell ref="TBX844:TBX848"/>
    <mergeCell ref="TBY844:TBY848"/>
    <mergeCell ref="TBN844:TBN848"/>
    <mergeCell ref="TBO844:TBO848"/>
    <mergeCell ref="TBP844:TBP848"/>
    <mergeCell ref="TBQ844:TBQ848"/>
    <mergeCell ref="TBR844:TBR848"/>
    <mergeCell ref="TBS844:TBS848"/>
    <mergeCell ref="TBH844:TBH848"/>
    <mergeCell ref="TBI844:TBI848"/>
    <mergeCell ref="TBJ844:TBJ848"/>
    <mergeCell ref="TBK844:TBK848"/>
    <mergeCell ref="TBL844:TBL848"/>
    <mergeCell ref="TBM844:TBM848"/>
    <mergeCell ref="TBB844:TBB848"/>
    <mergeCell ref="TBC844:TBC848"/>
    <mergeCell ref="TBD844:TBD848"/>
    <mergeCell ref="TBE844:TBE848"/>
    <mergeCell ref="TBF844:TBF848"/>
    <mergeCell ref="TBG844:TBG848"/>
    <mergeCell ref="TAV844:TAV848"/>
    <mergeCell ref="TAW844:TAW848"/>
    <mergeCell ref="TAX844:TAX848"/>
    <mergeCell ref="TAY844:TAY848"/>
    <mergeCell ref="TAZ844:TAZ848"/>
    <mergeCell ref="TBA844:TBA848"/>
    <mergeCell ref="TDJ844:TDJ848"/>
    <mergeCell ref="TDK844:TDK848"/>
    <mergeCell ref="TDL844:TDL848"/>
    <mergeCell ref="TDM844:TDM848"/>
    <mergeCell ref="TDN844:TDN848"/>
    <mergeCell ref="TDO844:TDO848"/>
    <mergeCell ref="TDD844:TDD848"/>
    <mergeCell ref="TDE844:TDE848"/>
    <mergeCell ref="TDF844:TDF848"/>
    <mergeCell ref="TDG844:TDG848"/>
    <mergeCell ref="TDH844:TDH848"/>
    <mergeCell ref="TDI844:TDI848"/>
    <mergeCell ref="TCX844:TCX848"/>
    <mergeCell ref="TCY844:TCY848"/>
    <mergeCell ref="TCZ844:TCZ848"/>
    <mergeCell ref="TDA844:TDA848"/>
    <mergeCell ref="TDB844:TDB848"/>
    <mergeCell ref="TDC844:TDC848"/>
    <mergeCell ref="TCR844:TCR848"/>
    <mergeCell ref="TCS844:TCS848"/>
    <mergeCell ref="TCT844:TCT848"/>
    <mergeCell ref="TCU844:TCU848"/>
    <mergeCell ref="TCV844:TCV848"/>
    <mergeCell ref="TCW844:TCW848"/>
    <mergeCell ref="TCL844:TCL848"/>
    <mergeCell ref="TCM844:TCM848"/>
    <mergeCell ref="TCN844:TCN848"/>
    <mergeCell ref="TCO844:TCO848"/>
    <mergeCell ref="TCP844:TCP848"/>
    <mergeCell ref="TCQ844:TCQ848"/>
    <mergeCell ref="TCF844:TCF848"/>
    <mergeCell ref="TCG844:TCG848"/>
    <mergeCell ref="TCH844:TCH848"/>
    <mergeCell ref="TCI844:TCI848"/>
    <mergeCell ref="TCJ844:TCJ848"/>
    <mergeCell ref="TCK844:TCK848"/>
    <mergeCell ref="TET844:TET848"/>
    <mergeCell ref="TEU844:TEU848"/>
    <mergeCell ref="TEV844:TEV848"/>
    <mergeCell ref="TEW844:TEW848"/>
    <mergeCell ref="TEX844:TEX848"/>
    <mergeCell ref="TEY844:TEY848"/>
    <mergeCell ref="TEN844:TEN848"/>
    <mergeCell ref="TEO844:TEO848"/>
    <mergeCell ref="TEP844:TEP848"/>
    <mergeCell ref="TEQ844:TEQ848"/>
    <mergeCell ref="TER844:TER848"/>
    <mergeCell ref="TES844:TES848"/>
    <mergeCell ref="TEH844:TEH848"/>
    <mergeCell ref="TEI844:TEI848"/>
    <mergeCell ref="TEJ844:TEJ848"/>
    <mergeCell ref="TEK844:TEK848"/>
    <mergeCell ref="TEL844:TEL848"/>
    <mergeCell ref="TEM844:TEM848"/>
    <mergeCell ref="TEB844:TEB848"/>
    <mergeCell ref="TEC844:TEC848"/>
    <mergeCell ref="TED844:TED848"/>
    <mergeCell ref="TEE844:TEE848"/>
    <mergeCell ref="TEF844:TEF848"/>
    <mergeCell ref="TEG844:TEG848"/>
    <mergeCell ref="TDV844:TDV848"/>
    <mergeCell ref="TDW844:TDW848"/>
    <mergeCell ref="TDX844:TDX848"/>
    <mergeCell ref="TDY844:TDY848"/>
    <mergeCell ref="TDZ844:TDZ848"/>
    <mergeCell ref="TEA844:TEA848"/>
    <mergeCell ref="TDP844:TDP848"/>
    <mergeCell ref="TDQ844:TDQ848"/>
    <mergeCell ref="TDR844:TDR848"/>
    <mergeCell ref="TDS844:TDS848"/>
    <mergeCell ref="TDT844:TDT848"/>
    <mergeCell ref="TDU844:TDU848"/>
    <mergeCell ref="TGD844:TGD848"/>
    <mergeCell ref="TGE844:TGE848"/>
    <mergeCell ref="TGF844:TGF848"/>
    <mergeCell ref="TGG844:TGG848"/>
    <mergeCell ref="TGH844:TGH848"/>
    <mergeCell ref="TGI844:TGI848"/>
    <mergeCell ref="TFX844:TFX848"/>
    <mergeCell ref="TFY844:TFY848"/>
    <mergeCell ref="TFZ844:TFZ848"/>
    <mergeCell ref="TGA844:TGA848"/>
    <mergeCell ref="TGB844:TGB848"/>
    <mergeCell ref="TGC844:TGC848"/>
    <mergeCell ref="TFR844:TFR848"/>
    <mergeCell ref="TFS844:TFS848"/>
    <mergeCell ref="TFT844:TFT848"/>
    <mergeCell ref="TFU844:TFU848"/>
    <mergeCell ref="TFV844:TFV848"/>
    <mergeCell ref="TFW844:TFW848"/>
    <mergeCell ref="TFL844:TFL848"/>
    <mergeCell ref="TFM844:TFM848"/>
    <mergeCell ref="TFN844:TFN848"/>
    <mergeCell ref="TFO844:TFO848"/>
    <mergeCell ref="TFP844:TFP848"/>
    <mergeCell ref="TFQ844:TFQ848"/>
    <mergeCell ref="TFF844:TFF848"/>
    <mergeCell ref="TFG844:TFG848"/>
    <mergeCell ref="TFH844:TFH848"/>
    <mergeCell ref="TFI844:TFI848"/>
    <mergeCell ref="TFJ844:TFJ848"/>
    <mergeCell ref="TFK844:TFK848"/>
    <mergeCell ref="TEZ844:TEZ848"/>
    <mergeCell ref="TFA844:TFA848"/>
    <mergeCell ref="TFB844:TFB848"/>
    <mergeCell ref="TFC844:TFC848"/>
    <mergeCell ref="TFD844:TFD848"/>
    <mergeCell ref="TFE844:TFE848"/>
    <mergeCell ref="THN844:THN848"/>
    <mergeCell ref="THO844:THO848"/>
    <mergeCell ref="THP844:THP848"/>
    <mergeCell ref="THQ844:THQ848"/>
    <mergeCell ref="THR844:THR848"/>
    <mergeCell ref="THS844:THS848"/>
    <mergeCell ref="THH844:THH848"/>
    <mergeCell ref="THI844:THI848"/>
    <mergeCell ref="THJ844:THJ848"/>
    <mergeCell ref="THK844:THK848"/>
    <mergeCell ref="THL844:THL848"/>
    <mergeCell ref="THM844:THM848"/>
    <mergeCell ref="THB844:THB848"/>
    <mergeCell ref="THC844:THC848"/>
    <mergeCell ref="THD844:THD848"/>
    <mergeCell ref="THE844:THE848"/>
    <mergeCell ref="THF844:THF848"/>
    <mergeCell ref="THG844:THG848"/>
    <mergeCell ref="TGV844:TGV848"/>
    <mergeCell ref="TGW844:TGW848"/>
    <mergeCell ref="TGX844:TGX848"/>
    <mergeCell ref="TGY844:TGY848"/>
    <mergeCell ref="TGZ844:TGZ848"/>
    <mergeCell ref="THA844:THA848"/>
    <mergeCell ref="TGP844:TGP848"/>
    <mergeCell ref="TGQ844:TGQ848"/>
    <mergeCell ref="TGR844:TGR848"/>
    <mergeCell ref="TGS844:TGS848"/>
    <mergeCell ref="TGT844:TGT848"/>
    <mergeCell ref="TGU844:TGU848"/>
    <mergeCell ref="TGJ844:TGJ848"/>
    <mergeCell ref="TGK844:TGK848"/>
    <mergeCell ref="TGL844:TGL848"/>
    <mergeCell ref="TGM844:TGM848"/>
    <mergeCell ref="TGN844:TGN848"/>
    <mergeCell ref="TGO844:TGO848"/>
    <mergeCell ref="TIX844:TIX848"/>
    <mergeCell ref="TIY844:TIY848"/>
    <mergeCell ref="TIZ844:TIZ848"/>
    <mergeCell ref="TJA844:TJA848"/>
    <mergeCell ref="TJB844:TJB848"/>
    <mergeCell ref="TJC844:TJC848"/>
    <mergeCell ref="TIR844:TIR848"/>
    <mergeCell ref="TIS844:TIS848"/>
    <mergeCell ref="TIT844:TIT848"/>
    <mergeCell ref="TIU844:TIU848"/>
    <mergeCell ref="TIV844:TIV848"/>
    <mergeCell ref="TIW844:TIW848"/>
    <mergeCell ref="TIL844:TIL848"/>
    <mergeCell ref="TIM844:TIM848"/>
    <mergeCell ref="TIN844:TIN848"/>
    <mergeCell ref="TIO844:TIO848"/>
    <mergeCell ref="TIP844:TIP848"/>
    <mergeCell ref="TIQ844:TIQ848"/>
    <mergeCell ref="TIF844:TIF848"/>
    <mergeCell ref="TIG844:TIG848"/>
    <mergeCell ref="TIH844:TIH848"/>
    <mergeCell ref="TII844:TII848"/>
    <mergeCell ref="TIJ844:TIJ848"/>
    <mergeCell ref="TIK844:TIK848"/>
    <mergeCell ref="THZ844:THZ848"/>
    <mergeCell ref="TIA844:TIA848"/>
    <mergeCell ref="TIB844:TIB848"/>
    <mergeCell ref="TIC844:TIC848"/>
    <mergeCell ref="TID844:TID848"/>
    <mergeCell ref="TIE844:TIE848"/>
    <mergeCell ref="THT844:THT848"/>
    <mergeCell ref="THU844:THU848"/>
    <mergeCell ref="THV844:THV848"/>
    <mergeCell ref="THW844:THW848"/>
    <mergeCell ref="THX844:THX848"/>
    <mergeCell ref="THY844:THY848"/>
    <mergeCell ref="TKH844:TKH848"/>
    <mergeCell ref="TKI844:TKI848"/>
    <mergeCell ref="TKJ844:TKJ848"/>
    <mergeCell ref="TKK844:TKK848"/>
    <mergeCell ref="TKL844:TKL848"/>
    <mergeCell ref="TKM844:TKM848"/>
    <mergeCell ref="TKB844:TKB848"/>
    <mergeCell ref="TKC844:TKC848"/>
    <mergeCell ref="TKD844:TKD848"/>
    <mergeCell ref="TKE844:TKE848"/>
    <mergeCell ref="TKF844:TKF848"/>
    <mergeCell ref="TKG844:TKG848"/>
    <mergeCell ref="TJV844:TJV848"/>
    <mergeCell ref="TJW844:TJW848"/>
    <mergeCell ref="TJX844:TJX848"/>
    <mergeCell ref="TJY844:TJY848"/>
    <mergeCell ref="TJZ844:TJZ848"/>
    <mergeCell ref="TKA844:TKA848"/>
    <mergeCell ref="TJP844:TJP848"/>
    <mergeCell ref="TJQ844:TJQ848"/>
    <mergeCell ref="TJR844:TJR848"/>
    <mergeCell ref="TJS844:TJS848"/>
    <mergeCell ref="TJT844:TJT848"/>
    <mergeCell ref="TJU844:TJU848"/>
    <mergeCell ref="TJJ844:TJJ848"/>
    <mergeCell ref="TJK844:TJK848"/>
    <mergeCell ref="TJL844:TJL848"/>
    <mergeCell ref="TJM844:TJM848"/>
    <mergeCell ref="TJN844:TJN848"/>
    <mergeCell ref="TJO844:TJO848"/>
    <mergeCell ref="TJD844:TJD848"/>
    <mergeCell ref="TJE844:TJE848"/>
    <mergeCell ref="TJF844:TJF848"/>
    <mergeCell ref="TJG844:TJG848"/>
    <mergeCell ref="TJH844:TJH848"/>
    <mergeCell ref="TJI844:TJI848"/>
    <mergeCell ref="TLR844:TLR848"/>
    <mergeCell ref="TLS844:TLS848"/>
    <mergeCell ref="TLT844:TLT848"/>
    <mergeCell ref="TLU844:TLU848"/>
    <mergeCell ref="TLV844:TLV848"/>
    <mergeCell ref="TLW844:TLW848"/>
    <mergeCell ref="TLL844:TLL848"/>
    <mergeCell ref="TLM844:TLM848"/>
    <mergeCell ref="TLN844:TLN848"/>
    <mergeCell ref="TLO844:TLO848"/>
    <mergeCell ref="TLP844:TLP848"/>
    <mergeCell ref="TLQ844:TLQ848"/>
    <mergeCell ref="TLF844:TLF848"/>
    <mergeCell ref="TLG844:TLG848"/>
    <mergeCell ref="TLH844:TLH848"/>
    <mergeCell ref="TLI844:TLI848"/>
    <mergeCell ref="TLJ844:TLJ848"/>
    <mergeCell ref="TLK844:TLK848"/>
    <mergeCell ref="TKZ844:TKZ848"/>
    <mergeCell ref="TLA844:TLA848"/>
    <mergeCell ref="TLB844:TLB848"/>
    <mergeCell ref="TLC844:TLC848"/>
    <mergeCell ref="TLD844:TLD848"/>
    <mergeCell ref="TLE844:TLE848"/>
    <mergeCell ref="TKT844:TKT848"/>
    <mergeCell ref="TKU844:TKU848"/>
    <mergeCell ref="TKV844:TKV848"/>
    <mergeCell ref="TKW844:TKW848"/>
    <mergeCell ref="TKX844:TKX848"/>
    <mergeCell ref="TKY844:TKY848"/>
    <mergeCell ref="TKN844:TKN848"/>
    <mergeCell ref="TKO844:TKO848"/>
    <mergeCell ref="TKP844:TKP848"/>
    <mergeCell ref="TKQ844:TKQ848"/>
    <mergeCell ref="TKR844:TKR848"/>
    <mergeCell ref="TKS844:TKS848"/>
    <mergeCell ref="TNB844:TNB848"/>
    <mergeCell ref="TNC844:TNC848"/>
    <mergeCell ref="TND844:TND848"/>
    <mergeCell ref="TNE844:TNE848"/>
    <mergeCell ref="TNF844:TNF848"/>
    <mergeCell ref="TNG844:TNG848"/>
    <mergeCell ref="TMV844:TMV848"/>
    <mergeCell ref="TMW844:TMW848"/>
    <mergeCell ref="TMX844:TMX848"/>
    <mergeCell ref="TMY844:TMY848"/>
    <mergeCell ref="TMZ844:TMZ848"/>
    <mergeCell ref="TNA844:TNA848"/>
    <mergeCell ref="TMP844:TMP848"/>
    <mergeCell ref="TMQ844:TMQ848"/>
    <mergeCell ref="TMR844:TMR848"/>
    <mergeCell ref="TMS844:TMS848"/>
    <mergeCell ref="TMT844:TMT848"/>
    <mergeCell ref="TMU844:TMU848"/>
    <mergeCell ref="TMJ844:TMJ848"/>
    <mergeCell ref="TMK844:TMK848"/>
    <mergeCell ref="TML844:TML848"/>
    <mergeCell ref="TMM844:TMM848"/>
    <mergeCell ref="TMN844:TMN848"/>
    <mergeCell ref="TMO844:TMO848"/>
    <mergeCell ref="TMD844:TMD848"/>
    <mergeCell ref="TME844:TME848"/>
    <mergeCell ref="TMF844:TMF848"/>
    <mergeCell ref="TMG844:TMG848"/>
    <mergeCell ref="TMH844:TMH848"/>
    <mergeCell ref="TMI844:TMI848"/>
    <mergeCell ref="TLX844:TLX848"/>
    <mergeCell ref="TLY844:TLY848"/>
    <mergeCell ref="TLZ844:TLZ848"/>
    <mergeCell ref="TMA844:TMA848"/>
    <mergeCell ref="TMB844:TMB848"/>
    <mergeCell ref="TMC844:TMC848"/>
    <mergeCell ref="TOL844:TOL848"/>
    <mergeCell ref="TOM844:TOM848"/>
    <mergeCell ref="TON844:TON848"/>
    <mergeCell ref="TOO844:TOO848"/>
    <mergeCell ref="TOP844:TOP848"/>
    <mergeCell ref="TOQ844:TOQ848"/>
    <mergeCell ref="TOF844:TOF848"/>
    <mergeCell ref="TOG844:TOG848"/>
    <mergeCell ref="TOH844:TOH848"/>
    <mergeCell ref="TOI844:TOI848"/>
    <mergeCell ref="TOJ844:TOJ848"/>
    <mergeCell ref="TOK844:TOK848"/>
    <mergeCell ref="TNZ844:TNZ848"/>
    <mergeCell ref="TOA844:TOA848"/>
    <mergeCell ref="TOB844:TOB848"/>
    <mergeCell ref="TOC844:TOC848"/>
    <mergeCell ref="TOD844:TOD848"/>
    <mergeCell ref="TOE844:TOE848"/>
    <mergeCell ref="TNT844:TNT848"/>
    <mergeCell ref="TNU844:TNU848"/>
    <mergeCell ref="TNV844:TNV848"/>
    <mergeCell ref="TNW844:TNW848"/>
    <mergeCell ref="TNX844:TNX848"/>
    <mergeCell ref="TNY844:TNY848"/>
    <mergeCell ref="TNN844:TNN848"/>
    <mergeCell ref="TNO844:TNO848"/>
    <mergeCell ref="TNP844:TNP848"/>
    <mergeCell ref="TNQ844:TNQ848"/>
    <mergeCell ref="TNR844:TNR848"/>
    <mergeCell ref="TNS844:TNS848"/>
    <mergeCell ref="TNH844:TNH848"/>
    <mergeCell ref="TNI844:TNI848"/>
    <mergeCell ref="TNJ844:TNJ848"/>
    <mergeCell ref="TNK844:TNK848"/>
    <mergeCell ref="TNL844:TNL848"/>
    <mergeCell ref="TNM844:TNM848"/>
    <mergeCell ref="TPV844:TPV848"/>
    <mergeCell ref="TPW844:TPW848"/>
    <mergeCell ref="TPX844:TPX848"/>
    <mergeCell ref="TPY844:TPY848"/>
    <mergeCell ref="TPZ844:TPZ848"/>
    <mergeCell ref="TQA844:TQA848"/>
    <mergeCell ref="TPP844:TPP848"/>
    <mergeCell ref="TPQ844:TPQ848"/>
    <mergeCell ref="TPR844:TPR848"/>
    <mergeCell ref="TPS844:TPS848"/>
    <mergeCell ref="TPT844:TPT848"/>
    <mergeCell ref="TPU844:TPU848"/>
    <mergeCell ref="TPJ844:TPJ848"/>
    <mergeCell ref="TPK844:TPK848"/>
    <mergeCell ref="TPL844:TPL848"/>
    <mergeCell ref="TPM844:TPM848"/>
    <mergeCell ref="TPN844:TPN848"/>
    <mergeCell ref="TPO844:TPO848"/>
    <mergeCell ref="TPD844:TPD848"/>
    <mergeCell ref="TPE844:TPE848"/>
    <mergeCell ref="TPF844:TPF848"/>
    <mergeCell ref="TPG844:TPG848"/>
    <mergeCell ref="TPH844:TPH848"/>
    <mergeCell ref="TPI844:TPI848"/>
    <mergeCell ref="TOX844:TOX848"/>
    <mergeCell ref="TOY844:TOY848"/>
    <mergeCell ref="TOZ844:TOZ848"/>
    <mergeCell ref="TPA844:TPA848"/>
    <mergeCell ref="TPB844:TPB848"/>
    <mergeCell ref="TPC844:TPC848"/>
    <mergeCell ref="TOR844:TOR848"/>
    <mergeCell ref="TOS844:TOS848"/>
    <mergeCell ref="TOT844:TOT848"/>
    <mergeCell ref="TOU844:TOU848"/>
    <mergeCell ref="TOV844:TOV848"/>
    <mergeCell ref="TOW844:TOW848"/>
    <mergeCell ref="TRF844:TRF848"/>
    <mergeCell ref="TRG844:TRG848"/>
    <mergeCell ref="TRH844:TRH848"/>
    <mergeCell ref="TRI844:TRI848"/>
    <mergeCell ref="TRJ844:TRJ848"/>
    <mergeCell ref="TRK844:TRK848"/>
    <mergeCell ref="TQZ844:TQZ848"/>
    <mergeCell ref="TRA844:TRA848"/>
    <mergeCell ref="TRB844:TRB848"/>
    <mergeCell ref="TRC844:TRC848"/>
    <mergeCell ref="TRD844:TRD848"/>
    <mergeCell ref="TRE844:TRE848"/>
    <mergeCell ref="TQT844:TQT848"/>
    <mergeCell ref="TQU844:TQU848"/>
    <mergeCell ref="TQV844:TQV848"/>
    <mergeCell ref="TQW844:TQW848"/>
    <mergeCell ref="TQX844:TQX848"/>
    <mergeCell ref="TQY844:TQY848"/>
    <mergeCell ref="TQN844:TQN848"/>
    <mergeCell ref="TQO844:TQO848"/>
    <mergeCell ref="TQP844:TQP848"/>
    <mergeCell ref="TQQ844:TQQ848"/>
    <mergeCell ref="TQR844:TQR848"/>
    <mergeCell ref="TQS844:TQS848"/>
    <mergeCell ref="TQH844:TQH848"/>
    <mergeCell ref="TQI844:TQI848"/>
    <mergeCell ref="TQJ844:TQJ848"/>
    <mergeCell ref="TQK844:TQK848"/>
    <mergeCell ref="TQL844:TQL848"/>
    <mergeCell ref="TQM844:TQM848"/>
    <mergeCell ref="TQB844:TQB848"/>
    <mergeCell ref="TQC844:TQC848"/>
    <mergeCell ref="TQD844:TQD848"/>
    <mergeCell ref="TQE844:TQE848"/>
    <mergeCell ref="TQF844:TQF848"/>
    <mergeCell ref="TQG844:TQG848"/>
    <mergeCell ref="TSP844:TSP848"/>
    <mergeCell ref="TSQ844:TSQ848"/>
    <mergeCell ref="TSR844:TSR848"/>
    <mergeCell ref="TSS844:TSS848"/>
    <mergeCell ref="TST844:TST848"/>
    <mergeCell ref="TSU844:TSU848"/>
    <mergeCell ref="TSJ844:TSJ848"/>
    <mergeCell ref="TSK844:TSK848"/>
    <mergeCell ref="TSL844:TSL848"/>
    <mergeCell ref="TSM844:TSM848"/>
    <mergeCell ref="TSN844:TSN848"/>
    <mergeCell ref="TSO844:TSO848"/>
    <mergeCell ref="TSD844:TSD848"/>
    <mergeCell ref="TSE844:TSE848"/>
    <mergeCell ref="TSF844:TSF848"/>
    <mergeCell ref="TSG844:TSG848"/>
    <mergeCell ref="TSH844:TSH848"/>
    <mergeCell ref="TSI844:TSI848"/>
    <mergeCell ref="TRX844:TRX848"/>
    <mergeCell ref="TRY844:TRY848"/>
    <mergeCell ref="TRZ844:TRZ848"/>
    <mergeCell ref="TSA844:TSA848"/>
    <mergeCell ref="TSB844:TSB848"/>
    <mergeCell ref="TSC844:TSC848"/>
    <mergeCell ref="TRR844:TRR848"/>
    <mergeCell ref="TRS844:TRS848"/>
    <mergeCell ref="TRT844:TRT848"/>
    <mergeCell ref="TRU844:TRU848"/>
    <mergeCell ref="TRV844:TRV848"/>
    <mergeCell ref="TRW844:TRW848"/>
    <mergeCell ref="TRL844:TRL848"/>
    <mergeCell ref="TRM844:TRM848"/>
    <mergeCell ref="TRN844:TRN848"/>
    <mergeCell ref="TRO844:TRO848"/>
    <mergeCell ref="TRP844:TRP848"/>
    <mergeCell ref="TRQ844:TRQ848"/>
    <mergeCell ref="TTZ844:TTZ848"/>
    <mergeCell ref="TUA844:TUA848"/>
    <mergeCell ref="TUB844:TUB848"/>
    <mergeCell ref="TUC844:TUC848"/>
    <mergeCell ref="TUD844:TUD848"/>
    <mergeCell ref="TUE844:TUE848"/>
    <mergeCell ref="TTT844:TTT848"/>
    <mergeCell ref="TTU844:TTU848"/>
    <mergeCell ref="TTV844:TTV848"/>
    <mergeCell ref="TTW844:TTW848"/>
    <mergeCell ref="TTX844:TTX848"/>
    <mergeCell ref="TTY844:TTY848"/>
    <mergeCell ref="TTN844:TTN848"/>
    <mergeCell ref="TTO844:TTO848"/>
    <mergeCell ref="TTP844:TTP848"/>
    <mergeCell ref="TTQ844:TTQ848"/>
    <mergeCell ref="TTR844:TTR848"/>
    <mergeCell ref="TTS844:TTS848"/>
    <mergeCell ref="TTH844:TTH848"/>
    <mergeCell ref="TTI844:TTI848"/>
    <mergeCell ref="TTJ844:TTJ848"/>
    <mergeCell ref="TTK844:TTK848"/>
    <mergeCell ref="TTL844:TTL848"/>
    <mergeCell ref="TTM844:TTM848"/>
    <mergeCell ref="TTB844:TTB848"/>
    <mergeCell ref="TTC844:TTC848"/>
    <mergeCell ref="TTD844:TTD848"/>
    <mergeCell ref="TTE844:TTE848"/>
    <mergeCell ref="TTF844:TTF848"/>
    <mergeCell ref="TTG844:TTG848"/>
    <mergeCell ref="TSV844:TSV848"/>
    <mergeCell ref="TSW844:TSW848"/>
    <mergeCell ref="TSX844:TSX848"/>
    <mergeCell ref="TSY844:TSY848"/>
    <mergeCell ref="TSZ844:TSZ848"/>
    <mergeCell ref="TTA844:TTA848"/>
    <mergeCell ref="TVJ844:TVJ848"/>
    <mergeCell ref="TVK844:TVK848"/>
    <mergeCell ref="TVL844:TVL848"/>
    <mergeCell ref="TVM844:TVM848"/>
    <mergeCell ref="TVN844:TVN848"/>
    <mergeCell ref="TVO844:TVO848"/>
    <mergeCell ref="TVD844:TVD848"/>
    <mergeCell ref="TVE844:TVE848"/>
    <mergeCell ref="TVF844:TVF848"/>
    <mergeCell ref="TVG844:TVG848"/>
    <mergeCell ref="TVH844:TVH848"/>
    <mergeCell ref="TVI844:TVI848"/>
    <mergeCell ref="TUX844:TUX848"/>
    <mergeCell ref="TUY844:TUY848"/>
    <mergeCell ref="TUZ844:TUZ848"/>
    <mergeCell ref="TVA844:TVA848"/>
    <mergeCell ref="TVB844:TVB848"/>
    <mergeCell ref="TVC844:TVC848"/>
    <mergeCell ref="TUR844:TUR848"/>
    <mergeCell ref="TUS844:TUS848"/>
    <mergeCell ref="TUT844:TUT848"/>
    <mergeCell ref="TUU844:TUU848"/>
    <mergeCell ref="TUV844:TUV848"/>
    <mergeCell ref="TUW844:TUW848"/>
    <mergeCell ref="TUL844:TUL848"/>
    <mergeCell ref="TUM844:TUM848"/>
    <mergeCell ref="TUN844:TUN848"/>
    <mergeCell ref="TUO844:TUO848"/>
    <mergeCell ref="TUP844:TUP848"/>
    <mergeCell ref="TUQ844:TUQ848"/>
    <mergeCell ref="TUF844:TUF848"/>
    <mergeCell ref="TUG844:TUG848"/>
    <mergeCell ref="TUH844:TUH848"/>
    <mergeCell ref="TUI844:TUI848"/>
    <mergeCell ref="TUJ844:TUJ848"/>
    <mergeCell ref="TUK844:TUK848"/>
    <mergeCell ref="TWT844:TWT848"/>
    <mergeCell ref="TWU844:TWU848"/>
    <mergeCell ref="TWV844:TWV848"/>
    <mergeCell ref="TWW844:TWW848"/>
    <mergeCell ref="TWX844:TWX848"/>
    <mergeCell ref="TWY844:TWY848"/>
    <mergeCell ref="TWN844:TWN848"/>
    <mergeCell ref="TWO844:TWO848"/>
    <mergeCell ref="TWP844:TWP848"/>
    <mergeCell ref="TWQ844:TWQ848"/>
    <mergeCell ref="TWR844:TWR848"/>
    <mergeCell ref="TWS844:TWS848"/>
    <mergeCell ref="TWH844:TWH848"/>
    <mergeCell ref="TWI844:TWI848"/>
    <mergeCell ref="TWJ844:TWJ848"/>
    <mergeCell ref="TWK844:TWK848"/>
    <mergeCell ref="TWL844:TWL848"/>
    <mergeCell ref="TWM844:TWM848"/>
    <mergeCell ref="TWB844:TWB848"/>
    <mergeCell ref="TWC844:TWC848"/>
    <mergeCell ref="TWD844:TWD848"/>
    <mergeCell ref="TWE844:TWE848"/>
    <mergeCell ref="TWF844:TWF848"/>
    <mergeCell ref="TWG844:TWG848"/>
    <mergeCell ref="TVV844:TVV848"/>
    <mergeCell ref="TVW844:TVW848"/>
    <mergeCell ref="TVX844:TVX848"/>
    <mergeCell ref="TVY844:TVY848"/>
    <mergeCell ref="TVZ844:TVZ848"/>
    <mergeCell ref="TWA844:TWA848"/>
    <mergeCell ref="TVP844:TVP848"/>
    <mergeCell ref="TVQ844:TVQ848"/>
    <mergeCell ref="TVR844:TVR848"/>
    <mergeCell ref="TVS844:TVS848"/>
    <mergeCell ref="TVT844:TVT848"/>
    <mergeCell ref="TVU844:TVU848"/>
    <mergeCell ref="TYD844:TYD848"/>
    <mergeCell ref="TYE844:TYE848"/>
    <mergeCell ref="TYF844:TYF848"/>
    <mergeCell ref="TYG844:TYG848"/>
    <mergeCell ref="TYH844:TYH848"/>
    <mergeCell ref="TYI844:TYI848"/>
    <mergeCell ref="TXX844:TXX848"/>
    <mergeCell ref="TXY844:TXY848"/>
    <mergeCell ref="TXZ844:TXZ848"/>
    <mergeCell ref="TYA844:TYA848"/>
    <mergeCell ref="TYB844:TYB848"/>
    <mergeCell ref="TYC844:TYC848"/>
    <mergeCell ref="TXR844:TXR848"/>
    <mergeCell ref="TXS844:TXS848"/>
    <mergeCell ref="TXT844:TXT848"/>
    <mergeCell ref="TXU844:TXU848"/>
    <mergeCell ref="TXV844:TXV848"/>
    <mergeCell ref="TXW844:TXW848"/>
    <mergeCell ref="TXL844:TXL848"/>
    <mergeCell ref="TXM844:TXM848"/>
    <mergeCell ref="TXN844:TXN848"/>
    <mergeCell ref="TXO844:TXO848"/>
    <mergeCell ref="TXP844:TXP848"/>
    <mergeCell ref="TXQ844:TXQ848"/>
    <mergeCell ref="TXF844:TXF848"/>
    <mergeCell ref="TXG844:TXG848"/>
    <mergeCell ref="TXH844:TXH848"/>
    <mergeCell ref="TXI844:TXI848"/>
    <mergeCell ref="TXJ844:TXJ848"/>
    <mergeCell ref="TXK844:TXK848"/>
    <mergeCell ref="TWZ844:TWZ848"/>
    <mergeCell ref="TXA844:TXA848"/>
    <mergeCell ref="TXB844:TXB848"/>
    <mergeCell ref="TXC844:TXC848"/>
    <mergeCell ref="TXD844:TXD848"/>
    <mergeCell ref="TXE844:TXE848"/>
    <mergeCell ref="TZN844:TZN848"/>
    <mergeCell ref="TZO844:TZO848"/>
    <mergeCell ref="TZP844:TZP848"/>
    <mergeCell ref="TZQ844:TZQ848"/>
    <mergeCell ref="TZR844:TZR848"/>
    <mergeCell ref="TZS844:TZS848"/>
    <mergeCell ref="TZH844:TZH848"/>
    <mergeCell ref="TZI844:TZI848"/>
    <mergeCell ref="TZJ844:TZJ848"/>
    <mergeCell ref="TZK844:TZK848"/>
    <mergeCell ref="TZL844:TZL848"/>
    <mergeCell ref="TZM844:TZM848"/>
    <mergeCell ref="TZB844:TZB848"/>
    <mergeCell ref="TZC844:TZC848"/>
    <mergeCell ref="TZD844:TZD848"/>
    <mergeCell ref="TZE844:TZE848"/>
    <mergeCell ref="TZF844:TZF848"/>
    <mergeCell ref="TZG844:TZG848"/>
    <mergeCell ref="TYV844:TYV848"/>
    <mergeCell ref="TYW844:TYW848"/>
    <mergeCell ref="TYX844:TYX848"/>
    <mergeCell ref="TYY844:TYY848"/>
    <mergeCell ref="TYZ844:TYZ848"/>
    <mergeCell ref="TZA844:TZA848"/>
    <mergeCell ref="TYP844:TYP848"/>
    <mergeCell ref="TYQ844:TYQ848"/>
    <mergeCell ref="TYR844:TYR848"/>
    <mergeCell ref="TYS844:TYS848"/>
    <mergeCell ref="TYT844:TYT848"/>
    <mergeCell ref="TYU844:TYU848"/>
    <mergeCell ref="TYJ844:TYJ848"/>
    <mergeCell ref="TYK844:TYK848"/>
    <mergeCell ref="TYL844:TYL848"/>
    <mergeCell ref="TYM844:TYM848"/>
    <mergeCell ref="TYN844:TYN848"/>
    <mergeCell ref="TYO844:TYO848"/>
    <mergeCell ref="UAX844:UAX848"/>
    <mergeCell ref="UAY844:UAY848"/>
    <mergeCell ref="UAZ844:UAZ848"/>
    <mergeCell ref="UBA844:UBA848"/>
    <mergeCell ref="UBB844:UBB848"/>
    <mergeCell ref="UBC844:UBC848"/>
    <mergeCell ref="UAR844:UAR848"/>
    <mergeCell ref="UAS844:UAS848"/>
    <mergeCell ref="UAT844:UAT848"/>
    <mergeCell ref="UAU844:UAU848"/>
    <mergeCell ref="UAV844:UAV848"/>
    <mergeCell ref="UAW844:UAW848"/>
    <mergeCell ref="UAL844:UAL848"/>
    <mergeCell ref="UAM844:UAM848"/>
    <mergeCell ref="UAN844:UAN848"/>
    <mergeCell ref="UAO844:UAO848"/>
    <mergeCell ref="UAP844:UAP848"/>
    <mergeCell ref="UAQ844:UAQ848"/>
    <mergeCell ref="UAF844:UAF848"/>
    <mergeCell ref="UAG844:UAG848"/>
    <mergeCell ref="UAH844:UAH848"/>
    <mergeCell ref="UAI844:UAI848"/>
    <mergeCell ref="UAJ844:UAJ848"/>
    <mergeCell ref="UAK844:UAK848"/>
    <mergeCell ref="TZZ844:TZZ848"/>
    <mergeCell ref="UAA844:UAA848"/>
    <mergeCell ref="UAB844:UAB848"/>
    <mergeCell ref="UAC844:UAC848"/>
    <mergeCell ref="UAD844:UAD848"/>
    <mergeCell ref="UAE844:UAE848"/>
    <mergeCell ref="TZT844:TZT848"/>
    <mergeCell ref="TZU844:TZU848"/>
    <mergeCell ref="TZV844:TZV848"/>
    <mergeCell ref="TZW844:TZW848"/>
    <mergeCell ref="TZX844:TZX848"/>
    <mergeCell ref="TZY844:TZY848"/>
    <mergeCell ref="UCH844:UCH848"/>
    <mergeCell ref="UCI844:UCI848"/>
    <mergeCell ref="UCJ844:UCJ848"/>
    <mergeCell ref="UCK844:UCK848"/>
    <mergeCell ref="UCL844:UCL848"/>
    <mergeCell ref="UCM844:UCM848"/>
    <mergeCell ref="UCB844:UCB848"/>
    <mergeCell ref="UCC844:UCC848"/>
    <mergeCell ref="UCD844:UCD848"/>
    <mergeCell ref="UCE844:UCE848"/>
    <mergeCell ref="UCF844:UCF848"/>
    <mergeCell ref="UCG844:UCG848"/>
    <mergeCell ref="UBV844:UBV848"/>
    <mergeCell ref="UBW844:UBW848"/>
    <mergeCell ref="UBX844:UBX848"/>
    <mergeCell ref="UBY844:UBY848"/>
    <mergeCell ref="UBZ844:UBZ848"/>
    <mergeCell ref="UCA844:UCA848"/>
    <mergeCell ref="UBP844:UBP848"/>
    <mergeCell ref="UBQ844:UBQ848"/>
    <mergeCell ref="UBR844:UBR848"/>
    <mergeCell ref="UBS844:UBS848"/>
    <mergeCell ref="UBT844:UBT848"/>
    <mergeCell ref="UBU844:UBU848"/>
    <mergeCell ref="UBJ844:UBJ848"/>
    <mergeCell ref="UBK844:UBK848"/>
    <mergeCell ref="UBL844:UBL848"/>
    <mergeCell ref="UBM844:UBM848"/>
    <mergeCell ref="UBN844:UBN848"/>
    <mergeCell ref="UBO844:UBO848"/>
    <mergeCell ref="UBD844:UBD848"/>
    <mergeCell ref="UBE844:UBE848"/>
    <mergeCell ref="UBF844:UBF848"/>
    <mergeCell ref="UBG844:UBG848"/>
    <mergeCell ref="UBH844:UBH848"/>
    <mergeCell ref="UBI844:UBI848"/>
    <mergeCell ref="UDR844:UDR848"/>
    <mergeCell ref="UDS844:UDS848"/>
    <mergeCell ref="UDT844:UDT848"/>
    <mergeCell ref="UDU844:UDU848"/>
    <mergeCell ref="UDV844:UDV848"/>
    <mergeCell ref="UDW844:UDW848"/>
    <mergeCell ref="UDL844:UDL848"/>
    <mergeCell ref="UDM844:UDM848"/>
    <mergeCell ref="UDN844:UDN848"/>
    <mergeCell ref="UDO844:UDO848"/>
    <mergeCell ref="UDP844:UDP848"/>
    <mergeCell ref="UDQ844:UDQ848"/>
    <mergeCell ref="UDF844:UDF848"/>
    <mergeCell ref="UDG844:UDG848"/>
    <mergeCell ref="UDH844:UDH848"/>
    <mergeCell ref="UDI844:UDI848"/>
    <mergeCell ref="UDJ844:UDJ848"/>
    <mergeCell ref="UDK844:UDK848"/>
    <mergeCell ref="UCZ844:UCZ848"/>
    <mergeCell ref="UDA844:UDA848"/>
    <mergeCell ref="UDB844:UDB848"/>
    <mergeCell ref="UDC844:UDC848"/>
    <mergeCell ref="UDD844:UDD848"/>
    <mergeCell ref="UDE844:UDE848"/>
    <mergeCell ref="UCT844:UCT848"/>
    <mergeCell ref="UCU844:UCU848"/>
    <mergeCell ref="UCV844:UCV848"/>
    <mergeCell ref="UCW844:UCW848"/>
    <mergeCell ref="UCX844:UCX848"/>
    <mergeCell ref="UCY844:UCY848"/>
    <mergeCell ref="UCN844:UCN848"/>
    <mergeCell ref="UCO844:UCO848"/>
    <mergeCell ref="UCP844:UCP848"/>
    <mergeCell ref="UCQ844:UCQ848"/>
    <mergeCell ref="UCR844:UCR848"/>
    <mergeCell ref="UCS844:UCS848"/>
    <mergeCell ref="UFB844:UFB848"/>
    <mergeCell ref="UFC844:UFC848"/>
    <mergeCell ref="UFD844:UFD848"/>
    <mergeCell ref="UFE844:UFE848"/>
    <mergeCell ref="UFF844:UFF848"/>
    <mergeCell ref="UFG844:UFG848"/>
    <mergeCell ref="UEV844:UEV848"/>
    <mergeCell ref="UEW844:UEW848"/>
    <mergeCell ref="UEX844:UEX848"/>
    <mergeCell ref="UEY844:UEY848"/>
    <mergeCell ref="UEZ844:UEZ848"/>
    <mergeCell ref="UFA844:UFA848"/>
    <mergeCell ref="UEP844:UEP848"/>
    <mergeCell ref="UEQ844:UEQ848"/>
    <mergeCell ref="UER844:UER848"/>
    <mergeCell ref="UES844:UES848"/>
    <mergeCell ref="UET844:UET848"/>
    <mergeCell ref="UEU844:UEU848"/>
    <mergeCell ref="UEJ844:UEJ848"/>
    <mergeCell ref="UEK844:UEK848"/>
    <mergeCell ref="UEL844:UEL848"/>
    <mergeCell ref="UEM844:UEM848"/>
    <mergeCell ref="UEN844:UEN848"/>
    <mergeCell ref="UEO844:UEO848"/>
    <mergeCell ref="UED844:UED848"/>
    <mergeCell ref="UEE844:UEE848"/>
    <mergeCell ref="UEF844:UEF848"/>
    <mergeCell ref="UEG844:UEG848"/>
    <mergeCell ref="UEH844:UEH848"/>
    <mergeCell ref="UEI844:UEI848"/>
    <mergeCell ref="UDX844:UDX848"/>
    <mergeCell ref="UDY844:UDY848"/>
    <mergeCell ref="UDZ844:UDZ848"/>
    <mergeCell ref="UEA844:UEA848"/>
    <mergeCell ref="UEB844:UEB848"/>
    <mergeCell ref="UEC844:UEC848"/>
    <mergeCell ref="UGL844:UGL848"/>
    <mergeCell ref="UGM844:UGM848"/>
    <mergeCell ref="UGN844:UGN848"/>
    <mergeCell ref="UGO844:UGO848"/>
    <mergeCell ref="UGP844:UGP848"/>
    <mergeCell ref="UGQ844:UGQ848"/>
    <mergeCell ref="UGF844:UGF848"/>
    <mergeCell ref="UGG844:UGG848"/>
    <mergeCell ref="UGH844:UGH848"/>
    <mergeCell ref="UGI844:UGI848"/>
    <mergeCell ref="UGJ844:UGJ848"/>
    <mergeCell ref="UGK844:UGK848"/>
    <mergeCell ref="UFZ844:UFZ848"/>
    <mergeCell ref="UGA844:UGA848"/>
    <mergeCell ref="UGB844:UGB848"/>
    <mergeCell ref="UGC844:UGC848"/>
    <mergeCell ref="UGD844:UGD848"/>
    <mergeCell ref="UGE844:UGE848"/>
    <mergeCell ref="UFT844:UFT848"/>
    <mergeCell ref="UFU844:UFU848"/>
    <mergeCell ref="UFV844:UFV848"/>
    <mergeCell ref="UFW844:UFW848"/>
    <mergeCell ref="UFX844:UFX848"/>
    <mergeCell ref="UFY844:UFY848"/>
    <mergeCell ref="UFN844:UFN848"/>
    <mergeCell ref="UFO844:UFO848"/>
    <mergeCell ref="UFP844:UFP848"/>
    <mergeCell ref="UFQ844:UFQ848"/>
    <mergeCell ref="UFR844:UFR848"/>
    <mergeCell ref="UFS844:UFS848"/>
    <mergeCell ref="UFH844:UFH848"/>
    <mergeCell ref="UFI844:UFI848"/>
    <mergeCell ref="UFJ844:UFJ848"/>
    <mergeCell ref="UFK844:UFK848"/>
    <mergeCell ref="UFL844:UFL848"/>
    <mergeCell ref="UFM844:UFM848"/>
    <mergeCell ref="UHV844:UHV848"/>
    <mergeCell ref="UHW844:UHW848"/>
    <mergeCell ref="UHX844:UHX848"/>
    <mergeCell ref="UHY844:UHY848"/>
    <mergeCell ref="UHZ844:UHZ848"/>
    <mergeCell ref="UIA844:UIA848"/>
    <mergeCell ref="UHP844:UHP848"/>
    <mergeCell ref="UHQ844:UHQ848"/>
    <mergeCell ref="UHR844:UHR848"/>
    <mergeCell ref="UHS844:UHS848"/>
    <mergeCell ref="UHT844:UHT848"/>
    <mergeCell ref="UHU844:UHU848"/>
    <mergeCell ref="UHJ844:UHJ848"/>
    <mergeCell ref="UHK844:UHK848"/>
    <mergeCell ref="UHL844:UHL848"/>
    <mergeCell ref="UHM844:UHM848"/>
    <mergeCell ref="UHN844:UHN848"/>
    <mergeCell ref="UHO844:UHO848"/>
    <mergeCell ref="UHD844:UHD848"/>
    <mergeCell ref="UHE844:UHE848"/>
    <mergeCell ref="UHF844:UHF848"/>
    <mergeCell ref="UHG844:UHG848"/>
    <mergeCell ref="UHH844:UHH848"/>
    <mergeCell ref="UHI844:UHI848"/>
    <mergeCell ref="UGX844:UGX848"/>
    <mergeCell ref="UGY844:UGY848"/>
    <mergeCell ref="UGZ844:UGZ848"/>
    <mergeCell ref="UHA844:UHA848"/>
    <mergeCell ref="UHB844:UHB848"/>
    <mergeCell ref="UHC844:UHC848"/>
    <mergeCell ref="UGR844:UGR848"/>
    <mergeCell ref="UGS844:UGS848"/>
    <mergeCell ref="UGT844:UGT848"/>
    <mergeCell ref="UGU844:UGU848"/>
    <mergeCell ref="UGV844:UGV848"/>
    <mergeCell ref="UGW844:UGW848"/>
    <mergeCell ref="UJF844:UJF848"/>
    <mergeCell ref="UJG844:UJG848"/>
    <mergeCell ref="UJH844:UJH848"/>
    <mergeCell ref="UJI844:UJI848"/>
    <mergeCell ref="UJJ844:UJJ848"/>
    <mergeCell ref="UJK844:UJK848"/>
    <mergeCell ref="UIZ844:UIZ848"/>
    <mergeCell ref="UJA844:UJA848"/>
    <mergeCell ref="UJB844:UJB848"/>
    <mergeCell ref="UJC844:UJC848"/>
    <mergeCell ref="UJD844:UJD848"/>
    <mergeCell ref="UJE844:UJE848"/>
    <mergeCell ref="UIT844:UIT848"/>
    <mergeCell ref="UIU844:UIU848"/>
    <mergeCell ref="UIV844:UIV848"/>
    <mergeCell ref="UIW844:UIW848"/>
    <mergeCell ref="UIX844:UIX848"/>
    <mergeCell ref="UIY844:UIY848"/>
    <mergeCell ref="UIN844:UIN848"/>
    <mergeCell ref="UIO844:UIO848"/>
    <mergeCell ref="UIP844:UIP848"/>
    <mergeCell ref="UIQ844:UIQ848"/>
    <mergeCell ref="UIR844:UIR848"/>
    <mergeCell ref="UIS844:UIS848"/>
    <mergeCell ref="UIH844:UIH848"/>
    <mergeCell ref="UII844:UII848"/>
    <mergeCell ref="UIJ844:UIJ848"/>
    <mergeCell ref="UIK844:UIK848"/>
    <mergeCell ref="UIL844:UIL848"/>
    <mergeCell ref="UIM844:UIM848"/>
    <mergeCell ref="UIB844:UIB848"/>
    <mergeCell ref="UIC844:UIC848"/>
    <mergeCell ref="UID844:UID848"/>
    <mergeCell ref="UIE844:UIE848"/>
    <mergeCell ref="UIF844:UIF848"/>
    <mergeCell ref="UIG844:UIG848"/>
    <mergeCell ref="UKP844:UKP848"/>
    <mergeCell ref="UKQ844:UKQ848"/>
    <mergeCell ref="UKR844:UKR848"/>
    <mergeCell ref="UKS844:UKS848"/>
    <mergeCell ref="UKT844:UKT848"/>
    <mergeCell ref="UKU844:UKU848"/>
    <mergeCell ref="UKJ844:UKJ848"/>
    <mergeCell ref="UKK844:UKK848"/>
    <mergeCell ref="UKL844:UKL848"/>
    <mergeCell ref="UKM844:UKM848"/>
    <mergeCell ref="UKN844:UKN848"/>
    <mergeCell ref="UKO844:UKO848"/>
    <mergeCell ref="UKD844:UKD848"/>
    <mergeCell ref="UKE844:UKE848"/>
    <mergeCell ref="UKF844:UKF848"/>
    <mergeCell ref="UKG844:UKG848"/>
    <mergeCell ref="UKH844:UKH848"/>
    <mergeCell ref="UKI844:UKI848"/>
    <mergeCell ref="UJX844:UJX848"/>
    <mergeCell ref="UJY844:UJY848"/>
    <mergeCell ref="UJZ844:UJZ848"/>
    <mergeCell ref="UKA844:UKA848"/>
    <mergeCell ref="UKB844:UKB848"/>
    <mergeCell ref="UKC844:UKC848"/>
    <mergeCell ref="UJR844:UJR848"/>
    <mergeCell ref="UJS844:UJS848"/>
    <mergeCell ref="UJT844:UJT848"/>
    <mergeCell ref="UJU844:UJU848"/>
    <mergeCell ref="UJV844:UJV848"/>
    <mergeCell ref="UJW844:UJW848"/>
    <mergeCell ref="UJL844:UJL848"/>
    <mergeCell ref="UJM844:UJM848"/>
    <mergeCell ref="UJN844:UJN848"/>
    <mergeCell ref="UJO844:UJO848"/>
    <mergeCell ref="UJP844:UJP848"/>
    <mergeCell ref="UJQ844:UJQ848"/>
    <mergeCell ref="ULZ844:ULZ848"/>
    <mergeCell ref="UMA844:UMA848"/>
    <mergeCell ref="UMB844:UMB848"/>
    <mergeCell ref="UMC844:UMC848"/>
    <mergeCell ref="UMD844:UMD848"/>
    <mergeCell ref="UME844:UME848"/>
    <mergeCell ref="ULT844:ULT848"/>
    <mergeCell ref="ULU844:ULU848"/>
    <mergeCell ref="ULV844:ULV848"/>
    <mergeCell ref="ULW844:ULW848"/>
    <mergeCell ref="ULX844:ULX848"/>
    <mergeCell ref="ULY844:ULY848"/>
    <mergeCell ref="ULN844:ULN848"/>
    <mergeCell ref="ULO844:ULO848"/>
    <mergeCell ref="ULP844:ULP848"/>
    <mergeCell ref="ULQ844:ULQ848"/>
    <mergeCell ref="ULR844:ULR848"/>
    <mergeCell ref="ULS844:ULS848"/>
    <mergeCell ref="ULH844:ULH848"/>
    <mergeCell ref="ULI844:ULI848"/>
    <mergeCell ref="ULJ844:ULJ848"/>
    <mergeCell ref="ULK844:ULK848"/>
    <mergeCell ref="ULL844:ULL848"/>
    <mergeCell ref="ULM844:ULM848"/>
    <mergeCell ref="ULB844:ULB848"/>
    <mergeCell ref="ULC844:ULC848"/>
    <mergeCell ref="ULD844:ULD848"/>
    <mergeCell ref="ULE844:ULE848"/>
    <mergeCell ref="ULF844:ULF848"/>
    <mergeCell ref="ULG844:ULG848"/>
    <mergeCell ref="UKV844:UKV848"/>
    <mergeCell ref="UKW844:UKW848"/>
    <mergeCell ref="UKX844:UKX848"/>
    <mergeCell ref="UKY844:UKY848"/>
    <mergeCell ref="UKZ844:UKZ848"/>
    <mergeCell ref="ULA844:ULA848"/>
    <mergeCell ref="UNJ844:UNJ848"/>
    <mergeCell ref="UNK844:UNK848"/>
    <mergeCell ref="UNL844:UNL848"/>
    <mergeCell ref="UNM844:UNM848"/>
    <mergeCell ref="UNN844:UNN848"/>
    <mergeCell ref="UNO844:UNO848"/>
    <mergeCell ref="UND844:UND848"/>
    <mergeCell ref="UNE844:UNE848"/>
    <mergeCell ref="UNF844:UNF848"/>
    <mergeCell ref="UNG844:UNG848"/>
    <mergeCell ref="UNH844:UNH848"/>
    <mergeCell ref="UNI844:UNI848"/>
    <mergeCell ref="UMX844:UMX848"/>
    <mergeCell ref="UMY844:UMY848"/>
    <mergeCell ref="UMZ844:UMZ848"/>
    <mergeCell ref="UNA844:UNA848"/>
    <mergeCell ref="UNB844:UNB848"/>
    <mergeCell ref="UNC844:UNC848"/>
    <mergeCell ref="UMR844:UMR848"/>
    <mergeCell ref="UMS844:UMS848"/>
    <mergeCell ref="UMT844:UMT848"/>
    <mergeCell ref="UMU844:UMU848"/>
    <mergeCell ref="UMV844:UMV848"/>
    <mergeCell ref="UMW844:UMW848"/>
    <mergeCell ref="UML844:UML848"/>
    <mergeCell ref="UMM844:UMM848"/>
    <mergeCell ref="UMN844:UMN848"/>
    <mergeCell ref="UMO844:UMO848"/>
    <mergeCell ref="UMP844:UMP848"/>
    <mergeCell ref="UMQ844:UMQ848"/>
    <mergeCell ref="UMF844:UMF848"/>
    <mergeCell ref="UMG844:UMG848"/>
    <mergeCell ref="UMH844:UMH848"/>
    <mergeCell ref="UMI844:UMI848"/>
    <mergeCell ref="UMJ844:UMJ848"/>
    <mergeCell ref="UMK844:UMK848"/>
    <mergeCell ref="UOT844:UOT848"/>
    <mergeCell ref="UOU844:UOU848"/>
    <mergeCell ref="UOV844:UOV848"/>
    <mergeCell ref="UOW844:UOW848"/>
    <mergeCell ref="UOX844:UOX848"/>
    <mergeCell ref="UOY844:UOY848"/>
    <mergeCell ref="UON844:UON848"/>
    <mergeCell ref="UOO844:UOO848"/>
    <mergeCell ref="UOP844:UOP848"/>
    <mergeCell ref="UOQ844:UOQ848"/>
    <mergeCell ref="UOR844:UOR848"/>
    <mergeCell ref="UOS844:UOS848"/>
    <mergeCell ref="UOH844:UOH848"/>
    <mergeCell ref="UOI844:UOI848"/>
    <mergeCell ref="UOJ844:UOJ848"/>
    <mergeCell ref="UOK844:UOK848"/>
    <mergeCell ref="UOL844:UOL848"/>
    <mergeCell ref="UOM844:UOM848"/>
    <mergeCell ref="UOB844:UOB848"/>
    <mergeCell ref="UOC844:UOC848"/>
    <mergeCell ref="UOD844:UOD848"/>
    <mergeCell ref="UOE844:UOE848"/>
    <mergeCell ref="UOF844:UOF848"/>
    <mergeCell ref="UOG844:UOG848"/>
    <mergeCell ref="UNV844:UNV848"/>
    <mergeCell ref="UNW844:UNW848"/>
    <mergeCell ref="UNX844:UNX848"/>
    <mergeCell ref="UNY844:UNY848"/>
    <mergeCell ref="UNZ844:UNZ848"/>
    <mergeCell ref="UOA844:UOA848"/>
    <mergeCell ref="UNP844:UNP848"/>
    <mergeCell ref="UNQ844:UNQ848"/>
    <mergeCell ref="UNR844:UNR848"/>
    <mergeCell ref="UNS844:UNS848"/>
    <mergeCell ref="UNT844:UNT848"/>
    <mergeCell ref="UNU844:UNU848"/>
    <mergeCell ref="UQD844:UQD848"/>
    <mergeCell ref="UQE844:UQE848"/>
    <mergeCell ref="UQF844:UQF848"/>
    <mergeCell ref="UQG844:UQG848"/>
    <mergeCell ref="UQH844:UQH848"/>
    <mergeCell ref="UQI844:UQI848"/>
    <mergeCell ref="UPX844:UPX848"/>
    <mergeCell ref="UPY844:UPY848"/>
    <mergeCell ref="UPZ844:UPZ848"/>
    <mergeCell ref="UQA844:UQA848"/>
    <mergeCell ref="UQB844:UQB848"/>
    <mergeCell ref="UQC844:UQC848"/>
    <mergeCell ref="UPR844:UPR848"/>
    <mergeCell ref="UPS844:UPS848"/>
    <mergeCell ref="UPT844:UPT848"/>
    <mergeCell ref="UPU844:UPU848"/>
    <mergeCell ref="UPV844:UPV848"/>
    <mergeCell ref="UPW844:UPW848"/>
    <mergeCell ref="UPL844:UPL848"/>
    <mergeCell ref="UPM844:UPM848"/>
    <mergeCell ref="UPN844:UPN848"/>
    <mergeCell ref="UPO844:UPO848"/>
    <mergeCell ref="UPP844:UPP848"/>
    <mergeCell ref="UPQ844:UPQ848"/>
    <mergeCell ref="UPF844:UPF848"/>
    <mergeCell ref="UPG844:UPG848"/>
    <mergeCell ref="UPH844:UPH848"/>
    <mergeCell ref="UPI844:UPI848"/>
    <mergeCell ref="UPJ844:UPJ848"/>
    <mergeCell ref="UPK844:UPK848"/>
    <mergeCell ref="UOZ844:UOZ848"/>
    <mergeCell ref="UPA844:UPA848"/>
    <mergeCell ref="UPB844:UPB848"/>
    <mergeCell ref="UPC844:UPC848"/>
    <mergeCell ref="UPD844:UPD848"/>
    <mergeCell ref="UPE844:UPE848"/>
    <mergeCell ref="URN844:URN848"/>
    <mergeCell ref="URO844:URO848"/>
    <mergeCell ref="URP844:URP848"/>
    <mergeCell ref="URQ844:URQ848"/>
    <mergeCell ref="URR844:URR848"/>
    <mergeCell ref="URS844:URS848"/>
    <mergeCell ref="URH844:URH848"/>
    <mergeCell ref="URI844:URI848"/>
    <mergeCell ref="URJ844:URJ848"/>
    <mergeCell ref="URK844:URK848"/>
    <mergeCell ref="URL844:URL848"/>
    <mergeCell ref="URM844:URM848"/>
    <mergeCell ref="URB844:URB848"/>
    <mergeCell ref="URC844:URC848"/>
    <mergeCell ref="URD844:URD848"/>
    <mergeCell ref="URE844:URE848"/>
    <mergeCell ref="URF844:URF848"/>
    <mergeCell ref="URG844:URG848"/>
    <mergeCell ref="UQV844:UQV848"/>
    <mergeCell ref="UQW844:UQW848"/>
    <mergeCell ref="UQX844:UQX848"/>
    <mergeCell ref="UQY844:UQY848"/>
    <mergeCell ref="UQZ844:UQZ848"/>
    <mergeCell ref="URA844:URA848"/>
    <mergeCell ref="UQP844:UQP848"/>
    <mergeCell ref="UQQ844:UQQ848"/>
    <mergeCell ref="UQR844:UQR848"/>
    <mergeCell ref="UQS844:UQS848"/>
    <mergeCell ref="UQT844:UQT848"/>
    <mergeCell ref="UQU844:UQU848"/>
    <mergeCell ref="UQJ844:UQJ848"/>
    <mergeCell ref="UQK844:UQK848"/>
    <mergeCell ref="UQL844:UQL848"/>
    <mergeCell ref="UQM844:UQM848"/>
    <mergeCell ref="UQN844:UQN848"/>
    <mergeCell ref="UQO844:UQO848"/>
    <mergeCell ref="USX844:USX848"/>
    <mergeCell ref="USY844:USY848"/>
    <mergeCell ref="USZ844:USZ848"/>
    <mergeCell ref="UTA844:UTA848"/>
    <mergeCell ref="UTB844:UTB848"/>
    <mergeCell ref="UTC844:UTC848"/>
    <mergeCell ref="USR844:USR848"/>
    <mergeCell ref="USS844:USS848"/>
    <mergeCell ref="UST844:UST848"/>
    <mergeCell ref="USU844:USU848"/>
    <mergeCell ref="USV844:USV848"/>
    <mergeCell ref="USW844:USW848"/>
    <mergeCell ref="USL844:USL848"/>
    <mergeCell ref="USM844:USM848"/>
    <mergeCell ref="USN844:USN848"/>
    <mergeCell ref="USO844:USO848"/>
    <mergeCell ref="USP844:USP848"/>
    <mergeCell ref="USQ844:USQ848"/>
    <mergeCell ref="USF844:USF848"/>
    <mergeCell ref="USG844:USG848"/>
    <mergeCell ref="USH844:USH848"/>
    <mergeCell ref="USI844:USI848"/>
    <mergeCell ref="USJ844:USJ848"/>
    <mergeCell ref="USK844:USK848"/>
    <mergeCell ref="URZ844:URZ848"/>
    <mergeCell ref="USA844:USA848"/>
    <mergeCell ref="USB844:USB848"/>
    <mergeCell ref="USC844:USC848"/>
    <mergeCell ref="USD844:USD848"/>
    <mergeCell ref="USE844:USE848"/>
    <mergeCell ref="URT844:URT848"/>
    <mergeCell ref="URU844:URU848"/>
    <mergeCell ref="URV844:URV848"/>
    <mergeCell ref="URW844:URW848"/>
    <mergeCell ref="URX844:URX848"/>
    <mergeCell ref="URY844:URY848"/>
    <mergeCell ref="UUH844:UUH848"/>
    <mergeCell ref="UUI844:UUI848"/>
    <mergeCell ref="UUJ844:UUJ848"/>
    <mergeCell ref="UUK844:UUK848"/>
    <mergeCell ref="UUL844:UUL848"/>
    <mergeCell ref="UUM844:UUM848"/>
    <mergeCell ref="UUB844:UUB848"/>
    <mergeCell ref="UUC844:UUC848"/>
    <mergeCell ref="UUD844:UUD848"/>
    <mergeCell ref="UUE844:UUE848"/>
    <mergeCell ref="UUF844:UUF848"/>
    <mergeCell ref="UUG844:UUG848"/>
    <mergeCell ref="UTV844:UTV848"/>
    <mergeCell ref="UTW844:UTW848"/>
    <mergeCell ref="UTX844:UTX848"/>
    <mergeCell ref="UTY844:UTY848"/>
    <mergeCell ref="UTZ844:UTZ848"/>
    <mergeCell ref="UUA844:UUA848"/>
    <mergeCell ref="UTP844:UTP848"/>
    <mergeCell ref="UTQ844:UTQ848"/>
    <mergeCell ref="UTR844:UTR848"/>
    <mergeCell ref="UTS844:UTS848"/>
    <mergeCell ref="UTT844:UTT848"/>
    <mergeCell ref="UTU844:UTU848"/>
    <mergeCell ref="UTJ844:UTJ848"/>
    <mergeCell ref="UTK844:UTK848"/>
    <mergeCell ref="UTL844:UTL848"/>
    <mergeCell ref="UTM844:UTM848"/>
    <mergeCell ref="UTN844:UTN848"/>
    <mergeCell ref="UTO844:UTO848"/>
    <mergeCell ref="UTD844:UTD848"/>
    <mergeCell ref="UTE844:UTE848"/>
    <mergeCell ref="UTF844:UTF848"/>
    <mergeCell ref="UTG844:UTG848"/>
    <mergeCell ref="UTH844:UTH848"/>
    <mergeCell ref="UTI844:UTI848"/>
    <mergeCell ref="UVR844:UVR848"/>
    <mergeCell ref="UVS844:UVS848"/>
    <mergeCell ref="UVT844:UVT848"/>
    <mergeCell ref="UVU844:UVU848"/>
    <mergeCell ref="UVV844:UVV848"/>
    <mergeCell ref="UVW844:UVW848"/>
    <mergeCell ref="UVL844:UVL848"/>
    <mergeCell ref="UVM844:UVM848"/>
    <mergeCell ref="UVN844:UVN848"/>
    <mergeCell ref="UVO844:UVO848"/>
    <mergeCell ref="UVP844:UVP848"/>
    <mergeCell ref="UVQ844:UVQ848"/>
    <mergeCell ref="UVF844:UVF848"/>
    <mergeCell ref="UVG844:UVG848"/>
    <mergeCell ref="UVH844:UVH848"/>
    <mergeCell ref="UVI844:UVI848"/>
    <mergeCell ref="UVJ844:UVJ848"/>
    <mergeCell ref="UVK844:UVK848"/>
    <mergeCell ref="UUZ844:UUZ848"/>
    <mergeCell ref="UVA844:UVA848"/>
    <mergeCell ref="UVB844:UVB848"/>
    <mergeCell ref="UVC844:UVC848"/>
    <mergeCell ref="UVD844:UVD848"/>
    <mergeCell ref="UVE844:UVE848"/>
    <mergeCell ref="UUT844:UUT848"/>
    <mergeCell ref="UUU844:UUU848"/>
    <mergeCell ref="UUV844:UUV848"/>
    <mergeCell ref="UUW844:UUW848"/>
    <mergeCell ref="UUX844:UUX848"/>
    <mergeCell ref="UUY844:UUY848"/>
    <mergeCell ref="UUN844:UUN848"/>
    <mergeCell ref="UUO844:UUO848"/>
    <mergeCell ref="UUP844:UUP848"/>
    <mergeCell ref="UUQ844:UUQ848"/>
    <mergeCell ref="UUR844:UUR848"/>
    <mergeCell ref="UUS844:UUS848"/>
    <mergeCell ref="UXB844:UXB848"/>
    <mergeCell ref="UXC844:UXC848"/>
    <mergeCell ref="UXD844:UXD848"/>
    <mergeCell ref="UXE844:UXE848"/>
    <mergeCell ref="UXF844:UXF848"/>
    <mergeCell ref="UXG844:UXG848"/>
    <mergeCell ref="UWV844:UWV848"/>
    <mergeCell ref="UWW844:UWW848"/>
    <mergeCell ref="UWX844:UWX848"/>
    <mergeCell ref="UWY844:UWY848"/>
    <mergeCell ref="UWZ844:UWZ848"/>
    <mergeCell ref="UXA844:UXA848"/>
    <mergeCell ref="UWP844:UWP848"/>
    <mergeCell ref="UWQ844:UWQ848"/>
    <mergeCell ref="UWR844:UWR848"/>
    <mergeCell ref="UWS844:UWS848"/>
    <mergeCell ref="UWT844:UWT848"/>
    <mergeCell ref="UWU844:UWU848"/>
    <mergeCell ref="UWJ844:UWJ848"/>
    <mergeCell ref="UWK844:UWK848"/>
    <mergeCell ref="UWL844:UWL848"/>
    <mergeCell ref="UWM844:UWM848"/>
    <mergeCell ref="UWN844:UWN848"/>
    <mergeCell ref="UWO844:UWO848"/>
    <mergeCell ref="UWD844:UWD848"/>
    <mergeCell ref="UWE844:UWE848"/>
    <mergeCell ref="UWF844:UWF848"/>
    <mergeCell ref="UWG844:UWG848"/>
    <mergeCell ref="UWH844:UWH848"/>
    <mergeCell ref="UWI844:UWI848"/>
    <mergeCell ref="UVX844:UVX848"/>
    <mergeCell ref="UVY844:UVY848"/>
    <mergeCell ref="UVZ844:UVZ848"/>
    <mergeCell ref="UWA844:UWA848"/>
    <mergeCell ref="UWB844:UWB848"/>
    <mergeCell ref="UWC844:UWC848"/>
    <mergeCell ref="UYL844:UYL848"/>
    <mergeCell ref="UYM844:UYM848"/>
    <mergeCell ref="UYN844:UYN848"/>
    <mergeCell ref="UYO844:UYO848"/>
    <mergeCell ref="UYP844:UYP848"/>
    <mergeCell ref="UYQ844:UYQ848"/>
    <mergeCell ref="UYF844:UYF848"/>
    <mergeCell ref="UYG844:UYG848"/>
    <mergeCell ref="UYH844:UYH848"/>
    <mergeCell ref="UYI844:UYI848"/>
    <mergeCell ref="UYJ844:UYJ848"/>
    <mergeCell ref="UYK844:UYK848"/>
    <mergeCell ref="UXZ844:UXZ848"/>
    <mergeCell ref="UYA844:UYA848"/>
    <mergeCell ref="UYB844:UYB848"/>
    <mergeCell ref="UYC844:UYC848"/>
    <mergeCell ref="UYD844:UYD848"/>
    <mergeCell ref="UYE844:UYE848"/>
    <mergeCell ref="UXT844:UXT848"/>
    <mergeCell ref="UXU844:UXU848"/>
    <mergeCell ref="UXV844:UXV848"/>
    <mergeCell ref="UXW844:UXW848"/>
    <mergeCell ref="UXX844:UXX848"/>
    <mergeCell ref="UXY844:UXY848"/>
    <mergeCell ref="UXN844:UXN848"/>
    <mergeCell ref="UXO844:UXO848"/>
    <mergeCell ref="UXP844:UXP848"/>
    <mergeCell ref="UXQ844:UXQ848"/>
    <mergeCell ref="UXR844:UXR848"/>
    <mergeCell ref="UXS844:UXS848"/>
    <mergeCell ref="UXH844:UXH848"/>
    <mergeCell ref="UXI844:UXI848"/>
    <mergeCell ref="UXJ844:UXJ848"/>
    <mergeCell ref="UXK844:UXK848"/>
    <mergeCell ref="UXL844:UXL848"/>
    <mergeCell ref="UXM844:UXM848"/>
    <mergeCell ref="UZV844:UZV848"/>
    <mergeCell ref="UZW844:UZW848"/>
    <mergeCell ref="UZX844:UZX848"/>
    <mergeCell ref="UZY844:UZY848"/>
    <mergeCell ref="UZZ844:UZZ848"/>
    <mergeCell ref="VAA844:VAA848"/>
    <mergeCell ref="UZP844:UZP848"/>
    <mergeCell ref="UZQ844:UZQ848"/>
    <mergeCell ref="UZR844:UZR848"/>
    <mergeCell ref="UZS844:UZS848"/>
    <mergeCell ref="UZT844:UZT848"/>
    <mergeCell ref="UZU844:UZU848"/>
    <mergeCell ref="UZJ844:UZJ848"/>
    <mergeCell ref="UZK844:UZK848"/>
    <mergeCell ref="UZL844:UZL848"/>
    <mergeCell ref="UZM844:UZM848"/>
    <mergeCell ref="UZN844:UZN848"/>
    <mergeCell ref="UZO844:UZO848"/>
    <mergeCell ref="UZD844:UZD848"/>
    <mergeCell ref="UZE844:UZE848"/>
    <mergeCell ref="UZF844:UZF848"/>
    <mergeCell ref="UZG844:UZG848"/>
    <mergeCell ref="UZH844:UZH848"/>
    <mergeCell ref="UZI844:UZI848"/>
    <mergeCell ref="UYX844:UYX848"/>
    <mergeCell ref="UYY844:UYY848"/>
    <mergeCell ref="UYZ844:UYZ848"/>
    <mergeCell ref="UZA844:UZA848"/>
    <mergeCell ref="UZB844:UZB848"/>
    <mergeCell ref="UZC844:UZC848"/>
    <mergeCell ref="UYR844:UYR848"/>
    <mergeCell ref="UYS844:UYS848"/>
    <mergeCell ref="UYT844:UYT848"/>
    <mergeCell ref="UYU844:UYU848"/>
    <mergeCell ref="UYV844:UYV848"/>
    <mergeCell ref="UYW844:UYW848"/>
    <mergeCell ref="VBF844:VBF848"/>
    <mergeCell ref="VBG844:VBG848"/>
    <mergeCell ref="VBH844:VBH848"/>
    <mergeCell ref="VBI844:VBI848"/>
    <mergeCell ref="VBJ844:VBJ848"/>
    <mergeCell ref="VBK844:VBK848"/>
    <mergeCell ref="VAZ844:VAZ848"/>
    <mergeCell ref="VBA844:VBA848"/>
    <mergeCell ref="VBB844:VBB848"/>
    <mergeCell ref="VBC844:VBC848"/>
    <mergeCell ref="VBD844:VBD848"/>
    <mergeCell ref="VBE844:VBE848"/>
    <mergeCell ref="VAT844:VAT848"/>
    <mergeCell ref="VAU844:VAU848"/>
    <mergeCell ref="VAV844:VAV848"/>
    <mergeCell ref="VAW844:VAW848"/>
    <mergeCell ref="VAX844:VAX848"/>
    <mergeCell ref="VAY844:VAY848"/>
    <mergeCell ref="VAN844:VAN848"/>
    <mergeCell ref="VAO844:VAO848"/>
    <mergeCell ref="VAP844:VAP848"/>
    <mergeCell ref="VAQ844:VAQ848"/>
    <mergeCell ref="VAR844:VAR848"/>
    <mergeCell ref="VAS844:VAS848"/>
    <mergeCell ref="VAH844:VAH848"/>
    <mergeCell ref="VAI844:VAI848"/>
    <mergeCell ref="VAJ844:VAJ848"/>
    <mergeCell ref="VAK844:VAK848"/>
    <mergeCell ref="VAL844:VAL848"/>
    <mergeCell ref="VAM844:VAM848"/>
    <mergeCell ref="VAB844:VAB848"/>
    <mergeCell ref="VAC844:VAC848"/>
    <mergeCell ref="VAD844:VAD848"/>
    <mergeCell ref="VAE844:VAE848"/>
    <mergeCell ref="VAF844:VAF848"/>
    <mergeCell ref="VAG844:VAG848"/>
    <mergeCell ref="VCP844:VCP848"/>
    <mergeCell ref="VCQ844:VCQ848"/>
    <mergeCell ref="VCR844:VCR848"/>
    <mergeCell ref="VCS844:VCS848"/>
    <mergeCell ref="VCT844:VCT848"/>
    <mergeCell ref="VCU844:VCU848"/>
    <mergeCell ref="VCJ844:VCJ848"/>
    <mergeCell ref="VCK844:VCK848"/>
    <mergeCell ref="VCL844:VCL848"/>
    <mergeCell ref="VCM844:VCM848"/>
    <mergeCell ref="VCN844:VCN848"/>
    <mergeCell ref="VCO844:VCO848"/>
    <mergeCell ref="VCD844:VCD848"/>
    <mergeCell ref="VCE844:VCE848"/>
    <mergeCell ref="VCF844:VCF848"/>
    <mergeCell ref="VCG844:VCG848"/>
    <mergeCell ref="VCH844:VCH848"/>
    <mergeCell ref="VCI844:VCI848"/>
    <mergeCell ref="VBX844:VBX848"/>
    <mergeCell ref="VBY844:VBY848"/>
    <mergeCell ref="VBZ844:VBZ848"/>
    <mergeCell ref="VCA844:VCA848"/>
    <mergeCell ref="VCB844:VCB848"/>
    <mergeCell ref="VCC844:VCC848"/>
    <mergeCell ref="VBR844:VBR848"/>
    <mergeCell ref="VBS844:VBS848"/>
    <mergeCell ref="VBT844:VBT848"/>
    <mergeCell ref="VBU844:VBU848"/>
    <mergeCell ref="VBV844:VBV848"/>
    <mergeCell ref="VBW844:VBW848"/>
    <mergeCell ref="VBL844:VBL848"/>
    <mergeCell ref="VBM844:VBM848"/>
    <mergeCell ref="VBN844:VBN848"/>
    <mergeCell ref="VBO844:VBO848"/>
    <mergeCell ref="VBP844:VBP848"/>
    <mergeCell ref="VBQ844:VBQ848"/>
    <mergeCell ref="VDZ844:VDZ848"/>
    <mergeCell ref="VEA844:VEA848"/>
    <mergeCell ref="VEB844:VEB848"/>
    <mergeCell ref="VEC844:VEC848"/>
    <mergeCell ref="VED844:VED848"/>
    <mergeCell ref="VEE844:VEE848"/>
    <mergeCell ref="VDT844:VDT848"/>
    <mergeCell ref="VDU844:VDU848"/>
    <mergeCell ref="VDV844:VDV848"/>
    <mergeCell ref="VDW844:VDW848"/>
    <mergeCell ref="VDX844:VDX848"/>
    <mergeCell ref="VDY844:VDY848"/>
    <mergeCell ref="VDN844:VDN848"/>
    <mergeCell ref="VDO844:VDO848"/>
    <mergeCell ref="VDP844:VDP848"/>
    <mergeCell ref="VDQ844:VDQ848"/>
    <mergeCell ref="VDR844:VDR848"/>
    <mergeCell ref="VDS844:VDS848"/>
    <mergeCell ref="VDH844:VDH848"/>
    <mergeCell ref="VDI844:VDI848"/>
    <mergeCell ref="VDJ844:VDJ848"/>
    <mergeCell ref="VDK844:VDK848"/>
    <mergeCell ref="VDL844:VDL848"/>
    <mergeCell ref="VDM844:VDM848"/>
    <mergeCell ref="VDB844:VDB848"/>
    <mergeCell ref="VDC844:VDC848"/>
    <mergeCell ref="VDD844:VDD848"/>
    <mergeCell ref="VDE844:VDE848"/>
    <mergeCell ref="VDF844:VDF848"/>
    <mergeCell ref="VDG844:VDG848"/>
    <mergeCell ref="VCV844:VCV848"/>
    <mergeCell ref="VCW844:VCW848"/>
    <mergeCell ref="VCX844:VCX848"/>
    <mergeCell ref="VCY844:VCY848"/>
    <mergeCell ref="VCZ844:VCZ848"/>
    <mergeCell ref="VDA844:VDA848"/>
    <mergeCell ref="VFJ844:VFJ848"/>
    <mergeCell ref="VFK844:VFK848"/>
    <mergeCell ref="VFL844:VFL848"/>
    <mergeCell ref="VFM844:VFM848"/>
    <mergeCell ref="VFN844:VFN848"/>
    <mergeCell ref="VFO844:VFO848"/>
    <mergeCell ref="VFD844:VFD848"/>
    <mergeCell ref="VFE844:VFE848"/>
    <mergeCell ref="VFF844:VFF848"/>
    <mergeCell ref="VFG844:VFG848"/>
    <mergeCell ref="VFH844:VFH848"/>
    <mergeCell ref="VFI844:VFI848"/>
    <mergeCell ref="VEX844:VEX848"/>
    <mergeCell ref="VEY844:VEY848"/>
    <mergeCell ref="VEZ844:VEZ848"/>
    <mergeCell ref="VFA844:VFA848"/>
    <mergeCell ref="VFB844:VFB848"/>
    <mergeCell ref="VFC844:VFC848"/>
    <mergeCell ref="VER844:VER848"/>
    <mergeCell ref="VES844:VES848"/>
    <mergeCell ref="VET844:VET848"/>
    <mergeCell ref="VEU844:VEU848"/>
    <mergeCell ref="VEV844:VEV848"/>
    <mergeCell ref="VEW844:VEW848"/>
    <mergeCell ref="VEL844:VEL848"/>
    <mergeCell ref="VEM844:VEM848"/>
    <mergeCell ref="VEN844:VEN848"/>
    <mergeCell ref="VEO844:VEO848"/>
    <mergeCell ref="VEP844:VEP848"/>
    <mergeCell ref="VEQ844:VEQ848"/>
    <mergeCell ref="VEF844:VEF848"/>
    <mergeCell ref="VEG844:VEG848"/>
    <mergeCell ref="VEH844:VEH848"/>
    <mergeCell ref="VEI844:VEI848"/>
    <mergeCell ref="VEJ844:VEJ848"/>
    <mergeCell ref="VEK844:VEK848"/>
    <mergeCell ref="VGT844:VGT848"/>
    <mergeCell ref="VGU844:VGU848"/>
    <mergeCell ref="VGV844:VGV848"/>
    <mergeCell ref="VGW844:VGW848"/>
    <mergeCell ref="VGX844:VGX848"/>
    <mergeCell ref="VGY844:VGY848"/>
    <mergeCell ref="VGN844:VGN848"/>
    <mergeCell ref="VGO844:VGO848"/>
    <mergeCell ref="VGP844:VGP848"/>
    <mergeCell ref="VGQ844:VGQ848"/>
    <mergeCell ref="VGR844:VGR848"/>
    <mergeCell ref="VGS844:VGS848"/>
    <mergeCell ref="VGH844:VGH848"/>
    <mergeCell ref="VGI844:VGI848"/>
    <mergeCell ref="VGJ844:VGJ848"/>
    <mergeCell ref="VGK844:VGK848"/>
    <mergeCell ref="VGL844:VGL848"/>
    <mergeCell ref="VGM844:VGM848"/>
    <mergeCell ref="VGB844:VGB848"/>
    <mergeCell ref="VGC844:VGC848"/>
    <mergeCell ref="VGD844:VGD848"/>
    <mergeCell ref="VGE844:VGE848"/>
    <mergeCell ref="VGF844:VGF848"/>
    <mergeCell ref="VGG844:VGG848"/>
    <mergeCell ref="VFV844:VFV848"/>
    <mergeCell ref="VFW844:VFW848"/>
    <mergeCell ref="VFX844:VFX848"/>
    <mergeCell ref="VFY844:VFY848"/>
    <mergeCell ref="VFZ844:VFZ848"/>
    <mergeCell ref="VGA844:VGA848"/>
    <mergeCell ref="VFP844:VFP848"/>
    <mergeCell ref="VFQ844:VFQ848"/>
    <mergeCell ref="VFR844:VFR848"/>
    <mergeCell ref="VFS844:VFS848"/>
    <mergeCell ref="VFT844:VFT848"/>
    <mergeCell ref="VFU844:VFU848"/>
    <mergeCell ref="VID844:VID848"/>
    <mergeCell ref="VIE844:VIE848"/>
    <mergeCell ref="VIF844:VIF848"/>
    <mergeCell ref="VIG844:VIG848"/>
    <mergeCell ref="VIH844:VIH848"/>
    <mergeCell ref="VII844:VII848"/>
    <mergeCell ref="VHX844:VHX848"/>
    <mergeCell ref="VHY844:VHY848"/>
    <mergeCell ref="VHZ844:VHZ848"/>
    <mergeCell ref="VIA844:VIA848"/>
    <mergeCell ref="VIB844:VIB848"/>
    <mergeCell ref="VIC844:VIC848"/>
    <mergeCell ref="VHR844:VHR848"/>
    <mergeCell ref="VHS844:VHS848"/>
    <mergeCell ref="VHT844:VHT848"/>
    <mergeCell ref="VHU844:VHU848"/>
    <mergeCell ref="VHV844:VHV848"/>
    <mergeCell ref="VHW844:VHW848"/>
    <mergeCell ref="VHL844:VHL848"/>
    <mergeCell ref="VHM844:VHM848"/>
    <mergeCell ref="VHN844:VHN848"/>
    <mergeCell ref="VHO844:VHO848"/>
    <mergeCell ref="VHP844:VHP848"/>
    <mergeCell ref="VHQ844:VHQ848"/>
    <mergeCell ref="VHF844:VHF848"/>
    <mergeCell ref="VHG844:VHG848"/>
    <mergeCell ref="VHH844:VHH848"/>
    <mergeCell ref="VHI844:VHI848"/>
    <mergeCell ref="VHJ844:VHJ848"/>
    <mergeCell ref="VHK844:VHK848"/>
    <mergeCell ref="VGZ844:VGZ848"/>
    <mergeCell ref="VHA844:VHA848"/>
    <mergeCell ref="VHB844:VHB848"/>
    <mergeCell ref="VHC844:VHC848"/>
    <mergeCell ref="VHD844:VHD848"/>
    <mergeCell ref="VHE844:VHE848"/>
    <mergeCell ref="VJN844:VJN848"/>
    <mergeCell ref="VJO844:VJO848"/>
    <mergeCell ref="VJP844:VJP848"/>
    <mergeCell ref="VJQ844:VJQ848"/>
    <mergeCell ref="VJR844:VJR848"/>
    <mergeCell ref="VJS844:VJS848"/>
    <mergeCell ref="VJH844:VJH848"/>
    <mergeCell ref="VJI844:VJI848"/>
    <mergeCell ref="VJJ844:VJJ848"/>
    <mergeCell ref="VJK844:VJK848"/>
    <mergeCell ref="VJL844:VJL848"/>
    <mergeCell ref="VJM844:VJM848"/>
    <mergeCell ref="VJB844:VJB848"/>
    <mergeCell ref="VJC844:VJC848"/>
    <mergeCell ref="VJD844:VJD848"/>
    <mergeCell ref="VJE844:VJE848"/>
    <mergeCell ref="VJF844:VJF848"/>
    <mergeCell ref="VJG844:VJG848"/>
    <mergeCell ref="VIV844:VIV848"/>
    <mergeCell ref="VIW844:VIW848"/>
    <mergeCell ref="VIX844:VIX848"/>
    <mergeCell ref="VIY844:VIY848"/>
    <mergeCell ref="VIZ844:VIZ848"/>
    <mergeCell ref="VJA844:VJA848"/>
    <mergeCell ref="VIP844:VIP848"/>
    <mergeCell ref="VIQ844:VIQ848"/>
    <mergeCell ref="VIR844:VIR848"/>
    <mergeCell ref="VIS844:VIS848"/>
    <mergeCell ref="VIT844:VIT848"/>
    <mergeCell ref="VIU844:VIU848"/>
    <mergeCell ref="VIJ844:VIJ848"/>
    <mergeCell ref="VIK844:VIK848"/>
    <mergeCell ref="VIL844:VIL848"/>
    <mergeCell ref="VIM844:VIM848"/>
    <mergeCell ref="VIN844:VIN848"/>
    <mergeCell ref="VIO844:VIO848"/>
    <mergeCell ref="VKX844:VKX848"/>
    <mergeCell ref="VKY844:VKY848"/>
    <mergeCell ref="VKZ844:VKZ848"/>
    <mergeCell ref="VLA844:VLA848"/>
    <mergeCell ref="VLB844:VLB848"/>
    <mergeCell ref="VLC844:VLC848"/>
    <mergeCell ref="VKR844:VKR848"/>
    <mergeCell ref="VKS844:VKS848"/>
    <mergeCell ref="VKT844:VKT848"/>
    <mergeCell ref="VKU844:VKU848"/>
    <mergeCell ref="VKV844:VKV848"/>
    <mergeCell ref="VKW844:VKW848"/>
    <mergeCell ref="VKL844:VKL848"/>
    <mergeCell ref="VKM844:VKM848"/>
    <mergeCell ref="VKN844:VKN848"/>
    <mergeCell ref="VKO844:VKO848"/>
    <mergeCell ref="VKP844:VKP848"/>
    <mergeCell ref="VKQ844:VKQ848"/>
    <mergeCell ref="VKF844:VKF848"/>
    <mergeCell ref="VKG844:VKG848"/>
    <mergeCell ref="VKH844:VKH848"/>
    <mergeCell ref="VKI844:VKI848"/>
    <mergeCell ref="VKJ844:VKJ848"/>
    <mergeCell ref="VKK844:VKK848"/>
    <mergeCell ref="VJZ844:VJZ848"/>
    <mergeCell ref="VKA844:VKA848"/>
    <mergeCell ref="VKB844:VKB848"/>
    <mergeCell ref="VKC844:VKC848"/>
    <mergeCell ref="VKD844:VKD848"/>
    <mergeCell ref="VKE844:VKE848"/>
    <mergeCell ref="VJT844:VJT848"/>
    <mergeCell ref="VJU844:VJU848"/>
    <mergeCell ref="VJV844:VJV848"/>
    <mergeCell ref="VJW844:VJW848"/>
    <mergeCell ref="VJX844:VJX848"/>
    <mergeCell ref="VJY844:VJY848"/>
    <mergeCell ref="VMH844:VMH848"/>
    <mergeCell ref="VMI844:VMI848"/>
    <mergeCell ref="VMJ844:VMJ848"/>
    <mergeCell ref="VMK844:VMK848"/>
    <mergeCell ref="VML844:VML848"/>
    <mergeCell ref="VMM844:VMM848"/>
    <mergeCell ref="VMB844:VMB848"/>
    <mergeCell ref="VMC844:VMC848"/>
    <mergeCell ref="VMD844:VMD848"/>
    <mergeCell ref="VME844:VME848"/>
    <mergeCell ref="VMF844:VMF848"/>
    <mergeCell ref="VMG844:VMG848"/>
    <mergeCell ref="VLV844:VLV848"/>
    <mergeCell ref="VLW844:VLW848"/>
    <mergeCell ref="VLX844:VLX848"/>
    <mergeCell ref="VLY844:VLY848"/>
    <mergeCell ref="VLZ844:VLZ848"/>
    <mergeCell ref="VMA844:VMA848"/>
    <mergeCell ref="VLP844:VLP848"/>
    <mergeCell ref="VLQ844:VLQ848"/>
    <mergeCell ref="VLR844:VLR848"/>
    <mergeCell ref="VLS844:VLS848"/>
    <mergeCell ref="VLT844:VLT848"/>
    <mergeCell ref="VLU844:VLU848"/>
    <mergeCell ref="VLJ844:VLJ848"/>
    <mergeCell ref="VLK844:VLK848"/>
    <mergeCell ref="VLL844:VLL848"/>
    <mergeCell ref="VLM844:VLM848"/>
    <mergeCell ref="VLN844:VLN848"/>
    <mergeCell ref="VLO844:VLO848"/>
    <mergeCell ref="VLD844:VLD848"/>
    <mergeCell ref="VLE844:VLE848"/>
    <mergeCell ref="VLF844:VLF848"/>
    <mergeCell ref="VLG844:VLG848"/>
    <mergeCell ref="VLH844:VLH848"/>
    <mergeCell ref="VLI844:VLI848"/>
    <mergeCell ref="VNR844:VNR848"/>
    <mergeCell ref="VNS844:VNS848"/>
    <mergeCell ref="VNT844:VNT848"/>
    <mergeCell ref="VNU844:VNU848"/>
    <mergeCell ref="VNV844:VNV848"/>
    <mergeCell ref="VNW844:VNW848"/>
    <mergeCell ref="VNL844:VNL848"/>
    <mergeCell ref="VNM844:VNM848"/>
    <mergeCell ref="VNN844:VNN848"/>
    <mergeCell ref="VNO844:VNO848"/>
    <mergeCell ref="VNP844:VNP848"/>
    <mergeCell ref="VNQ844:VNQ848"/>
    <mergeCell ref="VNF844:VNF848"/>
    <mergeCell ref="VNG844:VNG848"/>
    <mergeCell ref="VNH844:VNH848"/>
    <mergeCell ref="VNI844:VNI848"/>
    <mergeCell ref="VNJ844:VNJ848"/>
    <mergeCell ref="VNK844:VNK848"/>
    <mergeCell ref="VMZ844:VMZ848"/>
    <mergeCell ref="VNA844:VNA848"/>
    <mergeCell ref="VNB844:VNB848"/>
    <mergeCell ref="VNC844:VNC848"/>
    <mergeCell ref="VND844:VND848"/>
    <mergeCell ref="VNE844:VNE848"/>
    <mergeCell ref="VMT844:VMT848"/>
    <mergeCell ref="VMU844:VMU848"/>
    <mergeCell ref="VMV844:VMV848"/>
    <mergeCell ref="VMW844:VMW848"/>
    <mergeCell ref="VMX844:VMX848"/>
    <mergeCell ref="VMY844:VMY848"/>
    <mergeCell ref="VMN844:VMN848"/>
    <mergeCell ref="VMO844:VMO848"/>
    <mergeCell ref="VMP844:VMP848"/>
    <mergeCell ref="VMQ844:VMQ848"/>
    <mergeCell ref="VMR844:VMR848"/>
    <mergeCell ref="VMS844:VMS848"/>
    <mergeCell ref="VPB844:VPB848"/>
    <mergeCell ref="VPC844:VPC848"/>
    <mergeCell ref="VPD844:VPD848"/>
    <mergeCell ref="VPE844:VPE848"/>
    <mergeCell ref="VPF844:VPF848"/>
    <mergeCell ref="VPG844:VPG848"/>
    <mergeCell ref="VOV844:VOV848"/>
    <mergeCell ref="VOW844:VOW848"/>
    <mergeCell ref="VOX844:VOX848"/>
    <mergeCell ref="VOY844:VOY848"/>
    <mergeCell ref="VOZ844:VOZ848"/>
    <mergeCell ref="VPA844:VPA848"/>
    <mergeCell ref="VOP844:VOP848"/>
    <mergeCell ref="VOQ844:VOQ848"/>
    <mergeCell ref="VOR844:VOR848"/>
    <mergeCell ref="VOS844:VOS848"/>
    <mergeCell ref="VOT844:VOT848"/>
    <mergeCell ref="VOU844:VOU848"/>
    <mergeCell ref="VOJ844:VOJ848"/>
    <mergeCell ref="VOK844:VOK848"/>
    <mergeCell ref="VOL844:VOL848"/>
    <mergeCell ref="VOM844:VOM848"/>
    <mergeCell ref="VON844:VON848"/>
    <mergeCell ref="VOO844:VOO848"/>
    <mergeCell ref="VOD844:VOD848"/>
    <mergeCell ref="VOE844:VOE848"/>
    <mergeCell ref="VOF844:VOF848"/>
    <mergeCell ref="VOG844:VOG848"/>
    <mergeCell ref="VOH844:VOH848"/>
    <mergeCell ref="VOI844:VOI848"/>
    <mergeCell ref="VNX844:VNX848"/>
    <mergeCell ref="VNY844:VNY848"/>
    <mergeCell ref="VNZ844:VNZ848"/>
    <mergeCell ref="VOA844:VOA848"/>
    <mergeCell ref="VOB844:VOB848"/>
    <mergeCell ref="VOC844:VOC848"/>
    <mergeCell ref="VQL844:VQL848"/>
    <mergeCell ref="VQM844:VQM848"/>
    <mergeCell ref="VQN844:VQN848"/>
    <mergeCell ref="VQO844:VQO848"/>
    <mergeCell ref="VQP844:VQP848"/>
    <mergeCell ref="VQQ844:VQQ848"/>
    <mergeCell ref="VQF844:VQF848"/>
    <mergeCell ref="VQG844:VQG848"/>
    <mergeCell ref="VQH844:VQH848"/>
    <mergeCell ref="VQI844:VQI848"/>
    <mergeCell ref="VQJ844:VQJ848"/>
    <mergeCell ref="VQK844:VQK848"/>
    <mergeCell ref="VPZ844:VPZ848"/>
    <mergeCell ref="VQA844:VQA848"/>
    <mergeCell ref="VQB844:VQB848"/>
    <mergeCell ref="VQC844:VQC848"/>
    <mergeCell ref="VQD844:VQD848"/>
    <mergeCell ref="VQE844:VQE848"/>
    <mergeCell ref="VPT844:VPT848"/>
    <mergeCell ref="VPU844:VPU848"/>
    <mergeCell ref="VPV844:VPV848"/>
    <mergeCell ref="VPW844:VPW848"/>
    <mergeCell ref="VPX844:VPX848"/>
    <mergeCell ref="VPY844:VPY848"/>
    <mergeCell ref="VPN844:VPN848"/>
    <mergeCell ref="VPO844:VPO848"/>
    <mergeCell ref="VPP844:VPP848"/>
    <mergeCell ref="VPQ844:VPQ848"/>
    <mergeCell ref="VPR844:VPR848"/>
    <mergeCell ref="VPS844:VPS848"/>
    <mergeCell ref="VPH844:VPH848"/>
    <mergeCell ref="VPI844:VPI848"/>
    <mergeCell ref="VPJ844:VPJ848"/>
    <mergeCell ref="VPK844:VPK848"/>
    <mergeCell ref="VPL844:VPL848"/>
    <mergeCell ref="VPM844:VPM848"/>
    <mergeCell ref="VRV844:VRV848"/>
    <mergeCell ref="VRW844:VRW848"/>
    <mergeCell ref="VRX844:VRX848"/>
    <mergeCell ref="VRY844:VRY848"/>
    <mergeCell ref="VRZ844:VRZ848"/>
    <mergeCell ref="VSA844:VSA848"/>
    <mergeCell ref="VRP844:VRP848"/>
    <mergeCell ref="VRQ844:VRQ848"/>
    <mergeCell ref="VRR844:VRR848"/>
    <mergeCell ref="VRS844:VRS848"/>
    <mergeCell ref="VRT844:VRT848"/>
    <mergeCell ref="VRU844:VRU848"/>
    <mergeCell ref="VRJ844:VRJ848"/>
    <mergeCell ref="VRK844:VRK848"/>
    <mergeCell ref="VRL844:VRL848"/>
    <mergeCell ref="VRM844:VRM848"/>
    <mergeCell ref="VRN844:VRN848"/>
    <mergeCell ref="VRO844:VRO848"/>
    <mergeCell ref="VRD844:VRD848"/>
    <mergeCell ref="VRE844:VRE848"/>
    <mergeCell ref="VRF844:VRF848"/>
    <mergeCell ref="VRG844:VRG848"/>
    <mergeCell ref="VRH844:VRH848"/>
    <mergeCell ref="VRI844:VRI848"/>
    <mergeCell ref="VQX844:VQX848"/>
    <mergeCell ref="VQY844:VQY848"/>
    <mergeCell ref="VQZ844:VQZ848"/>
    <mergeCell ref="VRA844:VRA848"/>
    <mergeCell ref="VRB844:VRB848"/>
    <mergeCell ref="VRC844:VRC848"/>
    <mergeCell ref="VQR844:VQR848"/>
    <mergeCell ref="VQS844:VQS848"/>
    <mergeCell ref="VQT844:VQT848"/>
    <mergeCell ref="VQU844:VQU848"/>
    <mergeCell ref="VQV844:VQV848"/>
    <mergeCell ref="VQW844:VQW848"/>
    <mergeCell ref="VTF844:VTF848"/>
    <mergeCell ref="VTG844:VTG848"/>
    <mergeCell ref="VTH844:VTH848"/>
    <mergeCell ref="VTI844:VTI848"/>
    <mergeCell ref="VTJ844:VTJ848"/>
    <mergeCell ref="VTK844:VTK848"/>
    <mergeCell ref="VSZ844:VSZ848"/>
    <mergeCell ref="VTA844:VTA848"/>
    <mergeCell ref="VTB844:VTB848"/>
    <mergeCell ref="VTC844:VTC848"/>
    <mergeCell ref="VTD844:VTD848"/>
    <mergeCell ref="VTE844:VTE848"/>
    <mergeCell ref="VST844:VST848"/>
    <mergeCell ref="VSU844:VSU848"/>
    <mergeCell ref="VSV844:VSV848"/>
    <mergeCell ref="VSW844:VSW848"/>
    <mergeCell ref="VSX844:VSX848"/>
    <mergeCell ref="VSY844:VSY848"/>
    <mergeCell ref="VSN844:VSN848"/>
    <mergeCell ref="VSO844:VSO848"/>
    <mergeCell ref="VSP844:VSP848"/>
    <mergeCell ref="VSQ844:VSQ848"/>
    <mergeCell ref="VSR844:VSR848"/>
    <mergeCell ref="VSS844:VSS848"/>
    <mergeCell ref="VSH844:VSH848"/>
    <mergeCell ref="VSI844:VSI848"/>
    <mergeCell ref="VSJ844:VSJ848"/>
    <mergeCell ref="VSK844:VSK848"/>
    <mergeCell ref="VSL844:VSL848"/>
    <mergeCell ref="VSM844:VSM848"/>
    <mergeCell ref="VSB844:VSB848"/>
    <mergeCell ref="VSC844:VSC848"/>
    <mergeCell ref="VSD844:VSD848"/>
    <mergeCell ref="VSE844:VSE848"/>
    <mergeCell ref="VSF844:VSF848"/>
    <mergeCell ref="VSG844:VSG848"/>
    <mergeCell ref="VUP844:VUP848"/>
    <mergeCell ref="VUQ844:VUQ848"/>
    <mergeCell ref="VUR844:VUR848"/>
    <mergeCell ref="VUS844:VUS848"/>
    <mergeCell ref="VUT844:VUT848"/>
    <mergeCell ref="VUU844:VUU848"/>
    <mergeCell ref="VUJ844:VUJ848"/>
    <mergeCell ref="VUK844:VUK848"/>
    <mergeCell ref="VUL844:VUL848"/>
    <mergeCell ref="VUM844:VUM848"/>
    <mergeCell ref="VUN844:VUN848"/>
    <mergeCell ref="VUO844:VUO848"/>
    <mergeCell ref="VUD844:VUD848"/>
    <mergeCell ref="VUE844:VUE848"/>
    <mergeCell ref="VUF844:VUF848"/>
    <mergeCell ref="VUG844:VUG848"/>
    <mergeCell ref="VUH844:VUH848"/>
    <mergeCell ref="VUI844:VUI848"/>
    <mergeCell ref="VTX844:VTX848"/>
    <mergeCell ref="VTY844:VTY848"/>
    <mergeCell ref="VTZ844:VTZ848"/>
    <mergeCell ref="VUA844:VUA848"/>
    <mergeCell ref="VUB844:VUB848"/>
    <mergeCell ref="VUC844:VUC848"/>
    <mergeCell ref="VTR844:VTR848"/>
    <mergeCell ref="VTS844:VTS848"/>
    <mergeCell ref="VTT844:VTT848"/>
    <mergeCell ref="VTU844:VTU848"/>
    <mergeCell ref="VTV844:VTV848"/>
    <mergeCell ref="VTW844:VTW848"/>
    <mergeCell ref="VTL844:VTL848"/>
    <mergeCell ref="VTM844:VTM848"/>
    <mergeCell ref="VTN844:VTN848"/>
    <mergeCell ref="VTO844:VTO848"/>
    <mergeCell ref="VTP844:VTP848"/>
    <mergeCell ref="VTQ844:VTQ848"/>
    <mergeCell ref="VVZ844:VVZ848"/>
    <mergeCell ref="VWA844:VWA848"/>
    <mergeCell ref="VWB844:VWB848"/>
    <mergeCell ref="VWC844:VWC848"/>
    <mergeCell ref="VWD844:VWD848"/>
    <mergeCell ref="VWE844:VWE848"/>
    <mergeCell ref="VVT844:VVT848"/>
    <mergeCell ref="VVU844:VVU848"/>
    <mergeCell ref="VVV844:VVV848"/>
    <mergeCell ref="VVW844:VVW848"/>
    <mergeCell ref="VVX844:VVX848"/>
    <mergeCell ref="VVY844:VVY848"/>
    <mergeCell ref="VVN844:VVN848"/>
    <mergeCell ref="VVO844:VVO848"/>
    <mergeCell ref="VVP844:VVP848"/>
    <mergeCell ref="VVQ844:VVQ848"/>
    <mergeCell ref="VVR844:VVR848"/>
    <mergeCell ref="VVS844:VVS848"/>
    <mergeCell ref="VVH844:VVH848"/>
    <mergeCell ref="VVI844:VVI848"/>
    <mergeCell ref="VVJ844:VVJ848"/>
    <mergeCell ref="VVK844:VVK848"/>
    <mergeCell ref="VVL844:VVL848"/>
    <mergeCell ref="VVM844:VVM848"/>
    <mergeCell ref="VVB844:VVB848"/>
    <mergeCell ref="VVC844:VVC848"/>
    <mergeCell ref="VVD844:VVD848"/>
    <mergeCell ref="VVE844:VVE848"/>
    <mergeCell ref="VVF844:VVF848"/>
    <mergeCell ref="VVG844:VVG848"/>
    <mergeCell ref="VUV844:VUV848"/>
    <mergeCell ref="VUW844:VUW848"/>
    <mergeCell ref="VUX844:VUX848"/>
    <mergeCell ref="VUY844:VUY848"/>
    <mergeCell ref="VUZ844:VUZ848"/>
    <mergeCell ref="VVA844:VVA848"/>
    <mergeCell ref="VXJ844:VXJ848"/>
    <mergeCell ref="VXK844:VXK848"/>
    <mergeCell ref="VXL844:VXL848"/>
    <mergeCell ref="VXM844:VXM848"/>
    <mergeCell ref="VXN844:VXN848"/>
    <mergeCell ref="VXO844:VXO848"/>
    <mergeCell ref="VXD844:VXD848"/>
    <mergeCell ref="VXE844:VXE848"/>
    <mergeCell ref="VXF844:VXF848"/>
    <mergeCell ref="VXG844:VXG848"/>
    <mergeCell ref="VXH844:VXH848"/>
    <mergeCell ref="VXI844:VXI848"/>
    <mergeCell ref="VWX844:VWX848"/>
    <mergeCell ref="VWY844:VWY848"/>
    <mergeCell ref="VWZ844:VWZ848"/>
    <mergeCell ref="VXA844:VXA848"/>
    <mergeCell ref="VXB844:VXB848"/>
    <mergeCell ref="VXC844:VXC848"/>
    <mergeCell ref="VWR844:VWR848"/>
    <mergeCell ref="VWS844:VWS848"/>
    <mergeCell ref="VWT844:VWT848"/>
    <mergeCell ref="VWU844:VWU848"/>
    <mergeCell ref="VWV844:VWV848"/>
    <mergeCell ref="VWW844:VWW848"/>
    <mergeCell ref="VWL844:VWL848"/>
    <mergeCell ref="VWM844:VWM848"/>
    <mergeCell ref="VWN844:VWN848"/>
    <mergeCell ref="VWO844:VWO848"/>
    <mergeCell ref="VWP844:VWP848"/>
    <mergeCell ref="VWQ844:VWQ848"/>
    <mergeCell ref="VWF844:VWF848"/>
    <mergeCell ref="VWG844:VWG848"/>
    <mergeCell ref="VWH844:VWH848"/>
    <mergeCell ref="VWI844:VWI848"/>
    <mergeCell ref="VWJ844:VWJ848"/>
    <mergeCell ref="VWK844:VWK848"/>
    <mergeCell ref="VYT844:VYT848"/>
    <mergeCell ref="VYU844:VYU848"/>
    <mergeCell ref="VYV844:VYV848"/>
    <mergeCell ref="VYW844:VYW848"/>
    <mergeCell ref="VYX844:VYX848"/>
    <mergeCell ref="VYY844:VYY848"/>
    <mergeCell ref="VYN844:VYN848"/>
    <mergeCell ref="VYO844:VYO848"/>
    <mergeCell ref="VYP844:VYP848"/>
    <mergeCell ref="VYQ844:VYQ848"/>
    <mergeCell ref="VYR844:VYR848"/>
    <mergeCell ref="VYS844:VYS848"/>
    <mergeCell ref="VYH844:VYH848"/>
    <mergeCell ref="VYI844:VYI848"/>
    <mergeCell ref="VYJ844:VYJ848"/>
    <mergeCell ref="VYK844:VYK848"/>
    <mergeCell ref="VYL844:VYL848"/>
    <mergeCell ref="VYM844:VYM848"/>
    <mergeCell ref="VYB844:VYB848"/>
    <mergeCell ref="VYC844:VYC848"/>
    <mergeCell ref="VYD844:VYD848"/>
    <mergeCell ref="VYE844:VYE848"/>
    <mergeCell ref="VYF844:VYF848"/>
    <mergeCell ref="VYG844:VYG848"/>
    <mergeCell ref="VXV844:VXV848"/>
    <mergeCell ref="VXW844:VXW848"/>
    <mergeCell ref="VXX844:VXX848"/>
    <mergeCell ref="VXY844:VXY848"/>
    <mergeCell ref="VXZ844:VXZ848"/>
    <mergeCell ref="VYA844:VYA848"/>
    <mergeCell ref="VXP844:VXP848"/>
    <mergeCell ref="VXQ844:VXQ848"/>
    <mergeCell ref="VXR844:VXR848"/>
    <mergeCell ref="VXS844:VXS848"/>
    <mergeCell ref="VXT844:VXT848"/>
    <mergeCell ref="VXU844:VXU848"/>
    <mergeCell ref="WAD844:WAD848"/>
    <mergeCell ref="WAE844:WAE848"/>
    <mergeCell ref="WAF844:WAF848"/>
    <mergeCell ref="WAG844:WAG848"/>
    <mergeCell ref="WAH844:WAH848"/>
    <mergeCell ref="WAI844:WAI848"/>
    <mergeCell ref="VZX844:VZX848"/>
    <mergeCell ref="VZY844:VZY848"/>
    <mergeCell ref="VZZ844:VZZ848"/>
    <mergeCell ref="WAA844:WAA848"/>
    <mergeCell ref="WAB844:WAB848"/>
    <mergeCell ref="WAC844:WAC848"/>
    <mergeCell ref="VZR844:VZR848"/>
    <mergeCell ref="VZS844:VZS848"/>
    <mergeCell ref="VZT844:VZT848"/>
    <mergeCell ref="VZU844:VZU848"/>
    <mergeCell ref="VZV844:VZV848"/>
    <mergeCell ref="VZW844:VZW848"/>
    <mergeCell ref="VZL844:VZL848"/>
    <mergeCell ref="VZM844:VZM848"/>
    <mergeCell ref="VZN844:VZN848"/>
    <mergeCell ref="VZO844:VZO848"/>
    <mergeCell ref="VZP844:VZP848"/>
    <mergeCell ref="VZQ844:VZQ848"/>
    <mergeCell ref="VZF844:VZF848"/>
    <mergeCell ref="VZG844:VZG848"/>
    <mergeCell ref="VZH844:VZH848"/>
    <mergeCell ref="VZI844:VZI848"/>
    <mergeCell ref="VZJ844:VZJ848"/>
    <mergeCell ref="VZK844:VZK848"/>
    <mergeCell ref="VYZ844:VYZ848"/>
    <mergeCell ref="VZA844:VZA848"/>
    <mergeCell ref="VZB844:VZB848"/>
    <mergeCell ref="VZC844:VZC848"/>
    <mergeCell ref="VZD844:VZD848"/>
    <mergeCell ref="VZE844:VZE848"/>
    <mergeCell ref="WBN844:WBN848"/>
    <mergeCell ref="WBO844:WBO848"/>
    <mergeCell ref="WBP844:WBP848"/>
    <mergeCell ref="WBQ844:WBQ848"/>
    <mergeCell ref="WBR844:WBR848"/>
    <mergeCell ref="WBS844:WBS848"/>
    <mergeCell ref="WBH844:WBH848"/>
    <mergeCell ref="WBI844:WBI848"/>
    <mergeCell ref="WBJ844:WBJ848"/>
    <mergeCell ref="WBK844:WBK848"/>
    <mergeCell ref="WBL844:WBL848"/>
    <mergeCell ref="WBM844:WBM848"/>
    <mergeCell ref="WBB844:WBB848"/>
    <mergeCell ref="WBC844:WBC848"/>
    <mergeCell ref="WBD844:WBD848"/>
    <mergeCell ref="WBE844:WBE848"/>
    <mergeCell ref="WBF844:WBF848"/>
    <mergeCell ref="WBG844:WBG848"/>
    <mergeCell ref="WAV844:WAV848"/>
    <mergeCell ref="WAW844:WAW848"/>
    <mergeCell ref="WAX844:WAX848"/>
    <mergeCell ref="WAY844:WAY848"/>
    <mergeCell ref="WAZ844:WAZ848"/>
    <mergeCell ref="WBA844:WBA848"/>
    <mergeCell ref="WAP844:WAP848"/>
    <mergeCell ref="WAQ844:WAQ848"/>
    <mergeCell ref="WAR844:WAR848"/>
    <mergeCell ref="WAS844:WAS848"/>
    <mergeCell ref="WAT844:WAT848"/>
    <mergeCell ref="WAU844:WAU848"/>
    <mergeCell ref="WAJ844:WAJ848"/>
    <mergeCell ref="WAK844:WAK848"/>
    <mergeCell ref="WAL844:WAL848"/>
    <mergeCell ref="WAM844:WAM848"/>
    <mergeCell ref="WAN844:WAN848"/>
    <mergeCell ref="WAO844:WAO848"/>
    <mergeCell ref="WCX844:WCX848"/>
    <mergeCell ref="WCY844:WCY848"/>
    <mergeCell ref="WCZ844:WCZ848"/>
    <mergeCell ref="WDA844:WDA848"/>
    <mergeCell ref="WDB844:WDB848"/>
    <mergeCell ref="WDC844:WDC848"/>
    <mergeCell ref="WCR844:WCR848"/>
    <mergeCell ref="WCS844:WCS848"/>
    <mergeCell ref="WCT844:WCT848"/>
    <mergeCell ref="WCU844:WCU848"/>
    <mergeCell ref="WCV844:WCV848"/>
    <mergeCell ref="WCW844:WCW848"/>
    <mergeCell ref="WCL844:WCL848"/>
    <mergeCell ref="WCM844:WCM848"/>
    <mergeCell ref="WCN844:WCN848"/>
    <mergeCell ref="WCO844:WCO848"/>
    <mergeCell ref="WCP844:WCP848"/>
    <mergeCell ref="WCQ844:WCQ848"/>
    <mergeCell ref="WCF844:WCF848"/>
    <mergeCell ref="WCG844:WCG848"/>
    <mergeCell ref="WCH844:WCH848"/>
    <mergeCell ref="WCI844:WCI848"/>
    <mergeCell ref="WCJ844:WCJ848"/>
    <mergeCell ref="WCK844:WCK848"/>
    <mergeCell ref="WBZ844:WBZ848"/>
    <mergeCell ref="WCA844:WCA848"/>
    <mergeCell ref="WCB844:WCB848"/>
    <mergeCell ref="WCC844:WCC848"/>
    <mergeCell ref="WCD844:WCD848"/>
    <mergeCell ref="WCE844:WCE848"/>
    <mergeCell ref="WBT844:WBT848"/>
    <mergeCell ref="WBU844:WBU848"/>
    <mergeCell ref="WBV844:WBV848"/>
    <mergeCell ref="WBW844:WBW848"/>
    <mergeCell ref="WBX844:WBX848"/>
    <mergeCell ref="WBY844:WBY848"/>
    <mergeCell ref="WEH844:WEH848"/>
    <mergeCell ref="WEI844:WEI848"/>
    <mergeCell ref="WEJ844:WEJ848"/>
    <mergeCell ref="WEK844:WEK848"/>
    <mergeCell ref="WEL844:WEL848"/>
    <mergeCell ref="WEM844:WEM848"/>
    <mergeCell ref="WEB844:WEB848"/>
    <mergeCell ref="WEC844:WEC848"/>
    <mergeCell ref="WED844:WED848"/>
    <mergeCell ref="WEE844:WEE848"/>
    <mergeCell ref="WEF844:WEF848"/>
    <mergeCell ref="WEG844:WEG848"/>
    <mergeCell ref="WDV844:WDV848"/>
    <mergeCell ref="WDW844:WDW848"/>
    <mergeCell ref="WDX844:WDX848"/>
    <mergeCell ref="WDY844:WDY848"/>
    <mergeCell ref="WDZ844:WDZ848"/>
    <mergeCell ref="WEA844:WEA848"/>
    <mergeCell ref="WDP844:WDP848"/>
    <mergeCell ref="WDQ844:WDQ848"/>
    <mergeCell ref="WDR844:WDR848"/>
    <mergeCell ref="WDS844:WDS848"/>
    <mergeCell ref="WDT844:WDT848"/>
    <mergeCell ref="WDU844:WDU848"/>
    <mergeCell ref="WDJ844:WDJ848"/>
    <mergeCell ref="WDK844:WDK848"/>
    <mergeCell ref="WDL844:WDL848"/>
    <mergeCell ref="WDM844:WDM848"/>
    <mergeCell ref="WDN844:WDN848"/>
    <mergeCell ref="WDO844:WDO848"/>
    <mergeCell ref="WDD844:WDD848"/>
    <mergeCell ref="WDE844:WDE848"/>
    <mergeCell ref="WDF844:WDF848"/>
    <mergeCell ref="WDG844:WDG848"/>
    <mergeCell ref="WDH844:WDH848"/>
    <mergeCell ref="WDI844:WDI848"/>
    <mergeCell ref="WFR844:WFR848"/>
    <mergeCell ref="WFS844:WFS848"/>
    <mergeCell ref="WFT844:WFT848"/>
    <mergeCell ref="WFU844:WFU848"/>
    <mergeCell ref="WFV844:WFV848"/>
    <mergeCell ref="WFW844:WFW848"/>
    <mergeCell ref="WFL844:WFL848"/>
    <mergeCell ref="WFM844:WFM848"/>
    <mergeCell ref="WFN844:WFN848"/>
    <mergeCell ref="WFO844:WFO848"/>
    <mergeCell ref="WFP844:WFP848"/>
    <mergeCell ref="WFQ844:WFQ848"/>
    <mergeCell ref="WFF844:WFF848"/>
    <mergeCell ref="WFG844:WFG848"/>
    <mergeCell ref="WFH844:WFH848"/>
    <mergeCell ref="WFI844:WFI848"/>
    <mergeCell ref="WFJ844:WFJ848"/>
    <mergeCell ref="WFK844:WFK848"/>
    <mergeCell ref="WEZ844:WEZ848"/>
    <mergeCell ref="WFA844:WFA848"/>
    <mergeCell ref="WFB844:WFB848"/>
    <mergeCell ref="WFC844:WFC848"/>
    <mergeCell ref="WFD844:WFD848"/>
    <mergeCell ref="WFE844:WFE848"/>
    <mergeCell ref="WET844:WET848"/>
    <mergeCell ref="WEU844:WEU848"/>
    <mergeCell ref="WEV844:WEV848"/>
    <mergeCell ref="WEW844:WEW848"/>
    <mergeCell ref="WEX844:WEX848"/>
    <mergeCell ref="WEY844:WEY848"/>
    <mergeCell ref="WEN844:WEN848"/>
    <mergeCell ref="WEO844:WEO848"/>
    <mergeCell ref="WEP844:WEP848"/>
    <mergeCell ref="WEQ844:WEQ848"/>
    <mergeCell ref="WER844:WER848"/>
    <mergeCell ref="WES844:WES848"/>
    <mergeCell ref="WHB844:WHB848"/>
    <mergeCell ref="WHC844:WHC848"/>
    <mergeCell ref="WHD844:WHD848"/>
    <mergeCell ref="WHE844:WHE848"/>
    <mergeCell ref="WHF844:WHF848"/>
    <mergeCell ref="WHG844:WHG848"/>
    <mergeCell ref="WGV844:WGV848"/>
    <mergeCell ref="WGW844:WGW848"/>
    <mergeCell ref="WGX844:WGX848"/>
    <mergeCell ref="WGY844:WGY848"/>
    <mergeCell ref="WGZ844:WGZ848"/>
    <mergeCell ref="WHA844:WHA848"/>
    <mergeCell ref="WGP844:WGP848"/>
    <mergeCell ref="WGQ844:WGQ848"/>
    <mergeCell ref="WGR844:WGR848"/>
    <mergeCell ref="WGS844:WGS848"/>
    <mergeCell ref="WGT844:WGT848"/>
    <mergeCell ref="WGU844:WGU848"/>
    <mergeCell ref="WGJ844:WGJ848"/>
    <mergeCell ref="WGK844:WGK848"/>
    <mergeCell ref="WGL844:WGL848"/>
    <mergeCell ref="WGM844:WGM848"/>
    <mergeCell ref="WGN844:WGN848"/>
    <mergeCell ref="WGO844:WGO848"/>
    <mergeCell ref="WGD844:WGD848"/>
    <mergeCell ref="WGE844:WGE848"/>
    <mergeCell ref="WGF844:WGF848"/>
    <mergeCell ref="WGG844:WGG848"/>
    <mergeCell ref="WGH844:WGH848"/>
    <mergeCell ref="WGI844:WGI848"/>
    <mergeCell ref="WFX844:WFX848"/>
    <mergeCell ref="WFY844:WFY848"/>
    <mergeCell ref="WFZ844:WFZ848"/>
    <mergeCell ref="WGA844:WGA848"/>
    <mergeCell ref="WGB844:WGB848"/>
    <mergeCell ref="WGC844:WGC848"/>
    <mergeCell ref="WIL844:WIL848"/>
    <mergeCell ref="WIM844:WIM848"/>
    <mergeCell ref="WIN844:WIN848"/>
    <mergeCell ref="WIO844:WIO848"/>
    <mergeCell ref="WIP844:WIP848"/>
    <mergeCell ref="WIQ844:WIQ848"/>
    <mergeCell ref="WIF844:WIF848"/>
    <mergeCell ref="WIG844:WIG848"/>
    <mergeCell ref="WIH844:WIH848"/>
    <mergeCell ref="WII844:WII848"/>
    <mergeCell ref="WIJ844:WIJ848"/>
    <mergeCell ref="WIK844:WIK848"/>
    <mergeCell ref="WHZ844:WHZ848"/>
    <mergeCell ref="WIA844:WIA848"/>
    <mergeCell ref="WIB844:WIB848"/>
    <mergeCell ref="WIC844:WIC848"/>
    <mergeCell ref="WID844:WID848"/>
    <mergeCell ref="WIE844:WIE848"/>
    <mergeCell ref="WHT844:WHT848"/>
    <mergeCell ref="WHU844:WHU848"/>
    <mergeCell ref="WHV844:WHV848"/>
    <mergeCell ref="WHW844:WHW848"/>
    <mergeCell ref="WHX844:WHX848"/>
    <mergeCell ref="WHY844:WHY848"/>
    <mergeCell ref="WHN844:WHN848"/>
    <mergeCell ref="WHO844:WHO848"/>
    <mergeCell ref="WHP844:WHP848"/>
    <mergeCell ref="WHQ844:WHQ848"/>
    <mergeCell ref="WHR844:WHR848"/>
    <mergeCell ref="WHS844:WHS848"/>
    <mergeCell ref="WHH844:WHH848"/>
    <mergeCell ref="WHI844:WHI848"/>
    <mergeCell ref="WHJ844:WHJ848"/>
    <mergeCell ref="WHK844:WHK848"/>
    <mergeCell ref="WHL844:WHL848"/>
    <mergeCell ref="WHM844:WHM848"/>
    <mergeCell ref="WJV844:WJV848"/>
    <mergeCell ref="WJW844:WJW848"/>
    <mergeCell ref="WJX844:WJX848"/>
    <mergeCell ref="WJY844:WJY848"/>
    <mergeCell ref="WJZ844:WJZ848"/>
    <mergeCell ref="WKA844:WKA848"/>
    <mergeCell ref="WJP844:WJP848"/>
    <mergeCell ref="WJQ844:WJQ848"/>
    <mergeCell ref="WJR844:WJR848"/>
    <mergeCell ref="WJS844:WJS848"/>
    <mergeCell ref="WJT844:WJT848"/>
    <mergeCell ref="WJU844:WJU848"/>
    <mergeCell ref="WJJ844:WJJ848"/>
    <mergeCell ref="WJK844:WJK848"/>
    <mergeCell ref="WJL844:WJL848"/>
    <mergeCell ref="WJM844:WJM848"/>
    <mergeCell ref="WJN844:WJN848"/>
    <mergeCell ref="WJO844:WJO848"/>
    <mergeCell ref="WJD844:WJD848"/>
    <mergeCell ref="WJE844:WJE848"/>
    <mergeCell ref="WJF844:WJF848"/>
    <mergeCell ref="WJG844:WJG848"/>
    <mergeCell ref="WJH844:WJH848"/>
    <mergeCell ref="WJI844:WJI848"/>
    <mergeCell ref="WIX844:WIX848"/>
    <mergeCell ref="WIY844:WIY848"/>
    <mergeCell ref="WIZ844:WIZ848"/>
    <mergeCell ref="WJA844:WJA848"/>
    <mergeCell ref="WJB844:WJB848"/>
    <mergeCell ref="WJC844:WJC848"/>
    <mergeCell ref="WIR844:WIR848"/>
    <mergeCell ref="WIS844:WIS848"/>
    <mergeCell ref="WIT844:WIT848"/>
    <mergeCell ref="WIU844:WIU848"/>
    <mergeCell ref="WIV844:WIV848"/>
    <mergeCell ref="WIW844:WIW848"/>
    <mergeCell ref="WLF844:WLF848"/>
    <mergeCell ref="WLG844:WLG848"/>
    <mergeCell ref="WLH844:WLH848"/>
    <mergeCell ref="WLI844:WLI848"/>
    <mergeCell ref="WLJ844:WLJ848"/>
    <mergeCell ref="WLK844:WLK848"/>
    <mergeCell ref="WKZ844:WKZ848"/>
    <mergeCell ref="WLA844:WLA848"/>
    <mergeCell ref="WLB844:WLB848"/>
    <mergeCell ref="WLC844:WLC848"/>
    <mergeCell ref="WLD844:WLD848"/>
    <mergeCell ref="WLE844:WLE848"/>
    <mergeCell ref="WKT844:WKT848"/>
    <mergeCell ref="WKU844:WKU848"/>
    <mergeCell ref="WKV844:WKV848"/>
    <mergeCell ref="WKW844:WKW848"/>
    <mergeCell ref="WKX844:WKX848"/>
    <mergeCell ref="WKY844:WKY848"/>
    <mergeCell ref="WKN844:WKN848"/>
    <mergeCell ref="WKO844:WKO848"/>
    <mergeCell ref="WKP844:WKP848"/>
    <mergeCell ref="WKQ844:WKQ848"/>
    <mergeCell ref="WKR844:WKR848"/>
    <mergeCell ref="WKS844:WKS848"/>
    <mergeCell ref="WKH844:WKH848"/>
    <mergeCell ref="WKI844:WKI848"/>
    <mergeCell ref="WKJ844:WKJ848"/>
    <mergeCell ref="WKK844:WKK848"/>
    <mergeCell ref="WKL844:WKL848"/>
    <mergeCell ref="WKM844:WKM848"/>
    <mergeCell ref="WKB844:WKB848"/>
    <mergeCell ref="WKC844:WKC848"/>
    <mergeCell ref="WKD844:WKD848"/>
    <mergeCell ref="WKE844:WKE848"/>
    <mergeCell ref="WKF844:WKF848"/>
    <mergeCell ref="WKG844:WKG848"/>
    <mergeCell ref="WMP844:WMP848"/>
    <mergeCell ref="WMQ844:WMQ848"/>
    <mergeCell ref="WMR844:WMR848"/>
    <mergeCell ref="WMS844:WMS848"/>
    <mergeCell ref="WMT844:WMT848"/>
    <mergeCell ref="WMU844:WMU848"/>
    <mergeCell ref="WMJ844:WMJ848"/>
    <mergeCell ref="WMK844:WMK848"/>
    <mergeCell ref="WML844:WML848"/>
    <mergeCell ref="WMM844:WMM848"/>
    <mergeCell ref="WMN844:WMN848"/>
    <mergeCell ref="WMO844:WMO848"/>
    <mergeCell ref="WMD844:WMD848"/>
    <mergeCell ref="WME844:WME848"/>
    <mergeCell ref="WMF844:WMF848"/>
    <mergeCell ref="WMG844:WMG848"/>
    <mergeCell ref="WMH844:WMH848"/>
    <mergeCell ref="WMI844:WMI848"/>
    <mergeCell ref="WLX844:WLX848"/>
    <mergeCell ref="WLY844:WLY848"/>
    <mergeCell ref="WLZ844:WLZ848"/>
    <mergeCell ref="WMA844:WMA848"/>
    <mergeCell ref="WMB844:WMB848"/>
    <mergeCell ref="WMC844:WMC848"/>
    <mergeCell ref="WLR844:WLR848"/>
    <mergeCell ref="WLS844:WLS848"/>
    <mergeCell ref="WLT844:WLT848"/>
    <mergeCell ref="WLU844:WLU848"/>
    <mergeCell ref="WLV844:WLV848"/>
    <mergeCell ref="WLW844:WLW848"/>
    <mergeCell ref="WLL844:WLL848"/>
    <mergeCell ref="WLM844:WLM848"/>
    <mergeCell ref="WLN844:WLN848"/>
    <mergeCell ref="WLO844:WLO848"/>
    <mergeCell ref="WLP844:WLP848"/>
    <mergeCell ref="WLQ844:WLQ848"/>
    <mergeCell ref="WNZ844:WNZ848"/>
    <mergeCell ref="WOA844:WOA848"/>
    <mergeCell ref="WOB844:WOB848"/>
    <mergeCell ref="WOC844:WOC848"/>
    <mergeCell ref="WOD844:WOD848"/>
    <mergeCell ref="WOE844:WOE848"/>
    <mergeCell ref="WNT844:WNT848"/>
    <mergeCell ref="WNU844:WNU848"/>
    <mergeCell ref="WNV844:WNV848"/>
    <mergeCell ref="WNW844:WNW848"/>
    <mergeCell ref="WNX844:WNX848"/>
    <mergeCell ref="WNY844:WNY848"/>
    <mergeCell ref="WNN844:WNN848"/>
    <mergeCell ref="WNO844:WNO848"/>
    <mergeCell ref="WNP844:WNP848"/>
    <mergeCell ref="WNQ844:WNQ848"/>
    <mergeCell ref="WNR844:WNR848"/>
    <mergeCell ref="WNS844:WNS848"/>
    <mergeCell ref="WNH844:WNH848"/>
    <mergeCell ref="WNI844:WNI848"/>
    <mergeCell ref="WNJ844:WNJ848"/>
    <mergeCell ref="WNK844:WNK848"/>
    <mergeCell ref="WNL844:WNL848"/>
    <mergeCell ref="WNM844:WNM848"/>
    <mergeCell ref="WNB844:WNB848"/>
    <mergeCell ref="WNC844:WNC848"/>
    <mergeCell ref="WND844:WND848"/>
    <mergeCell ref="WNE844:WNE848"/>
    <mergeCell ref="WNF844:WNF848"/>
    <mergeCell ref="WNG844:WNG848"/>
    <mergeCell ref="WMV844:WMV848"/>
    <mergeCell ref="WMW844:WMW848"/>
    <mergeCell ref="WMX844:WMX848"/>
    <mergeCell ref="WMY844:WMY848"/>
    <mergeCell ref="WMZ844:WMZ848"/>
    <mergeCell ref="WNA844:WNA848"/>
    <mergeCell ref="WPJ844:WPJ848"/>
    <mergeCell ref="WPK844:WPK848"/>
    <mergeCell ref="WPL844:WPL848"/>
    <mergeCell ref="WPM844:WPM848"/>
    <mergeCell ref="WPN844:WPN848"/>
    <mergeCell ref="WPO844:WPO848"/>
    <mergeCell ref="WPD844:WPD848"/>
    <mergeCell ref="WPE844:WPE848"/>
    <mergeCell ref="WPF844:WPF848"/>
    <mergeCell ref="WPG844:WPG848"/>
    <mergeCell ref="WPH844:WPH848"/>
    <mergeCell ref="WPI844:WPI848"/>
    <mergeCell ref="WOX844:WOX848"/>
    <mergeCell ref="WOY844:WOY848"/>
    <mergeCell ref="WOZ844:WOZ848"/>
    <mergeCell ref="WPA844:WPA848"/>
    <mergeCell ref="WPB844:WPB848"/>
    <mergeCell ref="WPC844:WPC848"/>
    <mergeCell ref="WOR844:WOR848"/>
    <mergeCell ref="WOS844:WOS848"/>
    <mergeCell ref="WOT844:WOT848"/>
    <mergeCell ref="WOU844:WOU848"/>
    <mergeCell ref="WOV844:WOV848"/>
    <mergeCell ref="WOW844:WOW848"/>
    <mergeCell ref="WOL844:WOL848"/>
    <mergeCell ref="WOM844:WOM848"/>
    <mergeCell ref="WON844:WON848"/>
    <mergeCell ref="WOO844:WOO848"/>
    <mergeCell ref="WOP844:WOP848"/>
    <mergeCell ref="WOQ844:WOQ848"/>
    <mergeCell ref="WOF844:WOF848"/>
    <mergeCell ref="WOG844:WOG848"/>
    <mergeCell ref="WOH844:WOH848"/>
    <mergeCell ref="WOI844:WOI848"/>
    <mergeCell ref="WOJ844:WOJ848"/>
    <mergeCell ref="WOK844:WOK848"/>
    <mergeCell ref="WQT844:WQT848"/>
    <mergeCell ref="WQU844:WQU848"/>
    <mergeCell ref="WQV844:WQV848"/>
    <mergeCell ref="WQW844:WQW848"/>
    <mergeCell ref="WQX844:WQX848"/>
    <mergeCell ref="WQY844:WQY848"/>
    <mergeCell ref="WQN844:WQN848"/>
    <mergeCell ref="WQO844:WQO848"/>
    <mergeCell ref="WQP844:WQP848"/>
    <mergeCell ref="WQQ844:WQQ848"/>
    <mergeCell ref="WQR844:WQR848"/>
    <mergeCell ref="WQS844:WQS848"/>
    <mergeCell ref="WQH844:WQH848"/>
    <mergeCell ref="WQI844:WQI848"/>
    <mergeCell ref="WQJ844:WQJ848"/>
    <mergeCell ref="WQK844:WQK848"/>
    <mergeCell ref="WQL844:WQL848"/>
    <mergeCell ref="WQM844:WQM848"/>
    <mergeCell ref="WQB844:WQB848"/>
    <mergeCell ref="WQC844:WQC848"/>
    <mergeCell ref="WQD844:WQD848"/>
    <mergeCell ref="WQE844:WQE848"/>
    <mergeCell ref="WQF844:WQF848"/>
    <mergeCell ref="WQG844:WQG848"/>
    <mergeCell ref="WPV844:WPV848"/>
    <mergeCell ref="WPW844:WPW848"/>
    <mergeCell ref="WPX844:WPX848"/>
    <mergeCell ref="WPY844:WPY848"/>
    <mergeCell ref="WPZ844:WPZ848"/>
    <mergeCell ref="WQA844:WQA848"/>
    <mergeCell ref="WPP844:WPP848"/>
    <mergeCell ref="WPQ844:WPQ848"/>
    <mergeCell ref="WPR844:WPR848"/>
    <mergeCell ref="WPS844:WPS848"/>
    <mergeCell ref="WPT844:WPT848"/>
    <mergeCell ref="WPU844:WPU848"/>
    <mergeCell ref="WSD844:WSD848"/>
    <mergeCell ref="WSE844:WSE848"/>
    <mergeCell ref="WSF844:WSF848"/>
    <mergeCell ref="WSG844:WSG848"/>
    <mergeCell ref="WSH844:WSH848"/>
    <mergeCell ref="WSI844:WSI848"/>
    <mergeCell ref="WRX844:WRX848"/>
    <mergeCell ref="WRY844:WRY848"/>
    <mergeCell ref="WRZ844:WRZ848"/>
    <mergeCell ref="WSA844:WSA848"/>
    <mergeCell ref="WSB844:WSB848"/>
    <mergeCell ref="WSC844:WSC848"/>
    <mergeCell ref="WRR844:WRR848"/>
    <mergeCell ref="WRS844:WRS848"/>
    <mergeCell ref="WRT844:WRT848"/>
    <mergeCell ref="WRU844:WRU848"/>
    <mergeCell ref="WRV844:WRV848"/>
    <mergeCell ref="WRW844:WRW848"/>
    <mergeCell ref="WRL844:WRL848"/>
    <mergeCell ref="WRM844:WRM848"/>
    <mergeCell ref="WRN844:WRN848"/>
    <mergeCell ref="WRO844:WRO848"/>
    <mergeCell ref="WRP844:WRP848"/>
    <mergeCell ref="WRQ844:WRQ848"/>
    <mergeCell ref="WRF844:WRF848"/>
    <mergeCell ref="WRG844:WRG848"/>
    <mergeCell ref="WRH844:WRH848"/>
    <mergeCell ref="WRI844:WRI848"/>
    <mergeCell ref="WRJ844:WRJ848"/>
    <mergeCell ref="WRK844:WRK848"/>
    <mergeCell ref="WQZ844:WQZ848"/>
    <mergeCell ref="WRA844:WRA848"/>
    <mergeCell ref="WRB844:WRB848"/>
    <mergeCell ref="WRC844:WRC848"/>
    <mergeCell ref="WRD844:WRD848"/>
    <mergeCell ref="WRE844:WRE848"/>
    <mergeCell ref="WTN844:WTN848"/>
    <mergeCell ref="WTO844:WTO848"/>
    <mergeCell ref="WTP844:WTP848"/>
    <mergeCell ref="WTQ844:WTQ848"/>
    <mergeCell ref="WTR844:WTR848"/>
    <mergeCell ref="WTS844:WTS848"/>
    <mergeCell ref="WTH844:WTH848"/>
    <mergeCell ref="WTI844:WTI848"/>
    <mergeCell ref="WTJ844:WTJ848"/>
    <mergeCell ref="WTK844:WTK848"/>
    <mergeCell ref="WTL844:WTL848"/>
    <mergeCell ref="WTM844:WTM848"/>
    <mergeCell ref="WTB844:WTB848"/>
    <mergeCell ref="WTC844:WTC848"/>
    <mergeCell ref="WTD844:WTD848"/>
    <mergeCell ref="WTE844:WTE848"/>
    <mergeCell ref="WTF844:WTF848"/>
    <mergeCell ref="WTG844:WTG848"/>
    <mergeCell ref="WSV844:WSV848"/>
    <mergeCell ref="WSW844:WSW848"/>
    <mergeCell ref="WSX844:WSX848"/>
    <mergeCell ref="WSY844:WSY848"/>
    <mergeCell ref="WSZ844:WSZ848"/>
    <mergeCell ref="WTA844:WTA848"/>
    <mergeCell ref="WSP844:WSP848"/>
    <mergeCell ref="WSQ844:WSQ848"/>
    <mergeCell ref="WSR844:WSR848"/>
    <mergeCell ref="WSS844:WSS848"/>
    <mergeCell ref="WST844:WST848"/>
    <mergeCell ref="WSU844:WSU848"/>
    <mergeCell ref="WSJ844:WSJ848"/>
    <mergeCell ref="WSK844:WSK848"/>
    <mergeCell ref="WSL844:WSL848"/>
    <mergeCell ref="WSM844:WSM848"/>
    <mergeCell ref="WSN844:WSN848"/>
    <mergeCell ref="WSO844:WSO848"/>
    <mergeCell ref="WUX844:WUX848"/>
    <mergeCell ref="WUY844:WUY848"/>
    <mergeCell ref="WUZ844:WUZ848"/>
    <mergeCell ref="WVA844:WVA848"/>
    <mergeCell ref="WVB844:WVB848"/>
    <mergeCell ref="WVC844:WVC848"/>
    <mergeCell ref="WUR844:WUR848"/>
    <mergeCell ref="WUS844:WUS848"/>
    <mergeCell ref="WUT844:WUT848"/>
    <mergeCell ref="WUU844:WUU848"/>
    <mergeCell ref="WUV844:WUV848"/>
    <mergeCell ref="WUW844:WUW848"/>
    <mergeCell ref="WUL844:WUL848"/>
    <mergeCell ref="WUM844:WUM848"/>
    <mergeCell ref="WUN844:WUN848"/>
    <mergeCell ref="WUO844:WUO848"/>
    <mergeCell ref="WUP844:WUP848"/>
    <mergeCell ref="WUQ844:WUQ848"/>
    <mergeCell ref="WUF844:WUF848"/>
    <mergeCell ref="WUG844:WUG848"/>
    <mergeCell ref="WUH844:WUH848"/>
    <mergeCell ref="WUI844:WUI848"/>
    <mergeCell ref="WUJ844:WUJ848"/>
    <mergeCell ref="WUK844:WUK848"/>
    <mergeCell ref="WTZ844:WTZ848"/>
    <mergeCell ref="WUA844:WUA848"/>
    <mergeCell ref="WUB844:WUB848"/>
    <mergeCell ref="WUC844:WUC848"/>
    <mergeCell ref="WUD844:WUD848"/>
    <mergeCell ref="WUE844:WUE848"/>
    <mergeCell ref="WTT844:WTT848"/>
    <mergeCell ref="WTU844:WTU848"/>
    <mergeCell ref="WTV844:WTV848"/>
    <mergeCell ref="WTW844:WTW848"/>
    <mergeCell ref="WTX844:WTX848"/>
    <mergeCell ref="WTY844:WTY848"/>
    <mergeCell ref="WWH844:WWH848"/>
    <mergeCell ref="WWI844:WWI848"/>
    <mergeCell ref="WWJ844:WWJ848"/>
    <mergeCell ref="WWK844:WWK848"/>
    <mergeCell ref="WWL844:WWL848"/>
    <mergeCell ref="WWM844:WWM848"/>
    <mergeCell ref="WWB844:WWB848"/>
    <mergeCell ref="WWC844:WWC848"/>
    <mergeCell ref="WWD844:WWD848"/>
    <mergeCell ref="WWE844:WWE848"/>
    <mergeCell ref="WWF844:WWF848"/>
    <mergeCell ref="WWG844:WWG848"/>
    <mergeCell ref="WVV844:WVV848"/>
    <mergeCell ref="WVW844:WVW848"/>
    <mergeCell ref="WVX844:WVX848"/>
    <mergeCell ref="WVY844:WVY848"/>
    <mergeCell ref="WVZ844:WVZ848"/>
    <mergeCell ref="WWA844:WWA848"/>
    <mergeCell ref="WVP844:WVP848"/>
    <mergeCell ref="WVQ844:WVQ848"/>
    <mergeCell ref="WVR844:WVR848"/>
    <mergeCell ref="WVS844:WVS848"/>
    <mergeCell ref="WVT844:WVT848"/>
    <mergeCell ref="WVU844:WVU848"/>
    <mergeCell ref="WVJ844:WVJ848"/>
    <mergeCell ref="WVK844:WVK848"/>
    <mergeCell ref="WVL844:WVL848"/>
    <mergeCell ref="WVM844:WVM848"/>
    <mergeCell ref="WVN844:WVN848"/>
    <mergeCell ref="WVO844:WVO848"/>
    <mergeCell ref="WVD844:WVD848"/>
    <mergeCell ref="WVE844:WVE848"/>
    <mergeCell ref="WVF844:WVF848"/>
    <mergeCell ref="WVG844:WVG848"/>
    <mergeCell ref="WVH844:WVH848"/>
    <mergeCell ref="WVI844:WVI848"/>
    <mergeCell ref="WXR844:WXR848"/>
    <mergeCell ref="WXS844:WXS848"/>
    <mergeCell ref="WXT844:WXT848"/>
    <mergeCell ref="WXU844:WXU848"/>
    <mergeCell ref="WXV844:WXV848"/>
    <mergeCell ref="WXW844:WXW848"/>
    <mergeCell ref="WXL844:WXL848"/>
    <mergeCell ref="WXM844:WXM848"/>
    <mergeCell ref="WXN844:WXN848"/>
    <mergeCell ref="WXO844:WXO848"/>
    <mergeCell ref="WXP844:WXP848"/>
    <mergeCell ref="WXQ844:WXQ848"/>
    <mergeCell ref="WXF844:WXF848"/>
    <mergeCell ref="WXG844:WXG848"/>
    <mergeCell ref="WXH844:WXH848"/>
    <mergeCell ref="WXI844:WXI848"/>
    <mergeCell ref="WXJ844:WXJ848"/>
    <mergeCell ref="WXK844:WXK848"/>
    <mergeCell ref="WWZ844:WWZ848"/>
    <mergeCell ref="WXA844:WXA848"/>
    <mergeCell ref="WXB844:WXB848"/>
    <mergeCell ref="WXC844:WXC848"/>
    <mergeCell ref="WXD844:WXD848"/>
    <mergeCell ref="WXE844:WXE848"/>
    <mergeCell ref="WWT844:WWT848"/>
    <mergeCell ref="WWU844:WWU848"/>
    <mergeCell ref="WWV844:WWV848"/>
    <mergeCell ref="WWW844:WWW848"/>
    <mergeCell ref="WWX844:WWX848"/>
    <mergeCell ref="WWY844:WWY848"/>
    <mergeCell ref="WWN844:WWN848"/>
    <mergeCell ref="WWO844:WWO848"/>
    <mergeCell ref="WWP844:WWP848"/>
    <mergeCell ref="WWQ844:WWQ848"/>
    <mergeCell ref="WWR844:WWR848"/>
    <mergeCell ref="WWS844:WWS848"/>
    <mergeCell ref="WZB844:WZB848"/>
    <mergeCell ref="WZC844:WZC848"/>
    <mergeCell ref="WZD844:WZD848"/>
    <mergeCell ref="WZE844:WZE848"/>
    <mergeCell ref="WZF844:WZF848"/>
    <mergeCell ref="WZG844:WZG848"/>
    <mergeCell ref="WYV844:WYV848"/>
    <mergeCell ref="WYW844:WYW848"/>
    <mergeCell ref="WYX844:WYX848"/>
    <mergeCell ref="WYY844:WYY848"/>
    <mergeCell ref="WYZ844:WYZ848"/>
    <mergeCell ref="WZA844:WZA848"/>
    <mergeCell ref="WYP844:WYP848"/>
    <mergeCell ref="WYQ844:WYQ848"/>
    <mergeCell ref="WYR844:WYR848"/>
    <mergeCell ref="WYS844:WYS848"/>
    <mergeCell ref="WYT844:WYT848"/>
    <mergeCell ref="WYU844:WYU848"/>
    <mergeCell ref="WYJ844:WYJ848"/>
    <mergeCell ref="WYK844:WYK848"/>
    <mergeCell ref="WYL844:WYL848"/>
    <mergeCell ref="WYM844:WYM848"/>
    <mergeCell ref="WYN844:WYN848"/>
    <mergeCell ref="WYO844:WYO848"/>
    <mergeCell ref="WYD844:WYD848"/>
    <mergeCell ref="WYE844:WYE848"/>
    <mergeCell ref="WYF844:WYF848"/>
    <mergeCell ref="WYG844:WYG848"/>
    <mergeCell ref="WYH844:WYH848"/>
    <mergeCell ref="WYI844:WYI848"/>
    <mergeCell ref="WXX844:WXX848"/>
    <mergeCell ref="WXY844:WXY848"/>
    <mergeCell ref="WXZ844:WXZ848"/>
    <mergeCell ref="WYA844:WYA848"/>
    <mergeCell ref="WYB844:WYB848"/>
    <mergeCell ref="WYC844:WYC848"/>
    <mergeCell ref="XAL844:XAL848"/>
    <mergeCell ref="XAM844:XAM848"/>
    <mergeCell ref="XAN844:XAN848"/>
    <mergeCell ref="XAO844:XAO848"/>
    <mergeCell ref="XAP844:XAP848"/>
    <mergeCell ref="XAQ844:XAQ848"/>
    <mergeCell ref="XAF844:XAF848"/>
    <mergeCell ref="XAG844:XAG848"/>
    <mergeCell ref="XAH844:XAH848"/>
    <mergeCell ref="XAI844:XAI848"/>
    <mergeCell ref="XAJ844:XAJ848"/>
    <mergeCell ref="XAK844:XAK848"/>
    <mergeCell ref="WZZ844:WZZ848"/>
    <mergeCell ref="XAA844:XAA848"/>
    <mergeCell ref="XAB844:XAB848"/>
    <mergeCell ref="XAC844:XAC848"/>
    <mergeCell ref="XAD844:XAD848"/>
    <mergeCell ref="XAE844:XAE848"/>
    <mergeCell ref="WZT844:WZT848"/>
    <mergeCell ref="WZU844:WZU848"/>
    <mergeCell ref="WZV844:WZV848"/>
    <mergeCell ref="WZW844:WZW848"/>
    <mergeCell ref="WZX844:WZX848"/>
    <mergeCell ref="WZY844:WZY848"/>
    <mergeCell ref="WZN844:WZN848"/>
    <mergeCell ref="WZO844:WZO848"/>
    <mergeCell ref="WZP844:WZP848"/>
    <mergeCell ref="WZQ844:WZQ848"/>
    <mergeCell ref="WZR844:WZR848"/>
    <mergeCell ref="WZS844:WZS848"/>
    <mergeCell ref="WZH844:WZH848"/>
    <mergeCell ref="WZI844:WZI848"/>
    <mergeCell ref="WZJ844:WZJ848"/>
    <mergeCell ref="WZK844:WZK848"/>
    <mergeCell ref="WZL844:WZL848"/>
    <mergeCell ref="WZM844:WZM848"/>
    <mergeCell ref="XBV844:XBV848"/>
    <mergeCell ref="XBW844:XBW848"/>
    <mergeCell ref="XBX844:XBX848"/>
    <mergeCell ref="XBY844:XBY848"/>
    <mergeCell ref="XBZ844:XBZ848"/>
    <mergeCell ref="XCA844:XCA848"/>
    <mergeCell ref="XBP844:XBP848"/>
    <mergeCell ref="XBQ844:XBQ848"/>
    <mergeCell ref="XBR844:XBR848"/>
    <mergeCell ref="XBS844:XBS848"/>
    <mergeCell ref="XBT844:XBT848"/>
    <mergeCell ref="XBU844:XBU848"/>
    <mergeCell ref="XBJ844:XBJ848"/>
    <mergeCell ref="XBK844:XBK848"/>
    <mergeCell ref="XBL844:XBL848"/>
    <mergeCell ref="XBM844:XBM848"/>
    <mergeCell ref="XBN844:XBN848"/>
    <mergeCell ref="XBO844:XBO848"/>
    <mergeCell ref="XBD844:XBD848"/>
    <mergeCell ref="XBE844:XBE848"/>
    <mergeCell ref="XBF844:XBF848"/>
    <mergeCell ref="XBG844:XBG848"/>
    <mergeCell ref="XBH844:XBH848"/>
    <mergeCell ref="XBI844:XBI848"/>
    <mergeCell ref="XAX844:XAX848"/>
    <mergeCell ref="XAY844:XAY848"/>
    <mergeCell ref="XAZ844:XAZ848"/>
    <mergeCell ref="XBA844:XBA848"/>
    <mergeCell ref="XBB844:XBB848"/>
    <mergeCell ref="XBC844:XBC848"/>
    <mergeCell ref="XAR844:XAR848"/>
    <mergeCell ref="XAS844:XAS848"/>
    <mergeCell ref="XAT844:XAT848"/>
    <mergeCell ref="XAU844:XAU848"/>
    <mergeCell ref="XAV844:XAV848"/>
    <mergeCell ref="XAW844:XAW848"/>
    <mergeCell ref="XDF844:XDF848"/>
    <mergeCell ref="XDG844:XDG848"/>
    <mergeCell ref="XDH844:XDH848"/>
    <mergeCell ref="XDI844:XDI848"/>
    <mergeCell ref="XDJ844:XDJ848"/>
    <mergeCell ref="XDK844:XDK848"/>
    <mergeCell ref="XCZ844:XCZ848"/>
    <mergeCell ref="XDA844:XDA848"/>
    <mergeCell ref="XDB844:XDB848"/>
    <mergeCell ref="XDC844:XDC848"/>
    <mergeCell ref="XDD844:XDD848"/>
    <mergeCell ref="XDE844:XDE848"/>
    <mergeCell ref="XCT844:XCT848"/>
    <mergeCell ref="XCU844:XCU848"/>
    <mergeCell ref="XCV844:XCV848"/>
    <mergeCell ref="XCW844:XCW848"/>
    <mergeCell ref="XCX844:XCX848"/>
    <mergeCell ref="XCY844:XCY848"/>
    <mergeCell ref="XCN844:XCN848"/>
    <mergeCell ref="XCO844:XCO848"/>
    <mergeCell ref="XCP844:XCP848"/>
    <mergeCell ref="XCQ844:XCQ848"/>
    <mergeCell ref="XCR844:XCR848"/>
    <mergeCell ref="XCS844:XCS848"/>
    <mergeCell ref="XCH844:XCH848"/>
    <mergeCell ref="XCI844:XCI848"/>
    <mergeCell ref="XCJ844:XCJ848"/>
    <mergeCell ref="XCK844:XCK848"/>
    <mergeCell ref="XCL844:XCL848"/>
    <mergeCell ref="XCM844:XCM848"/>
    <mergeCell ref="XCB844:XCB848"/>
    <mergeCell ref="XCC844:XCC848"/>
    <mergeCell ref="XCD844:XCD848"/>
    <mergeCell ref="XCE844:XCE848"/>
    <mergeCell ref="XCF844:XCF848"/>
    <mergeCell ref="XCG844:XCG848"/>
    <mergeCell ref="XEP844:XEP848"/>
    <mergeCell ref="XEQ844:XEQ848"/>
    <mergeCell ref="XER844:XER848"/>
    <mergeCell ref="XES844:XES848"/>
    <mergeCell ref="XET844:XET848"/>
    <mergeCell ref="XEJ844:XEJ848"/>
    <mergeCell ref="XEK844:XEK848"/>
    <mergeCell ref="XEL844:XEL848"/>
    <mergeCell ref="XEM844:XEM848"/>
    <mergeCell ref="XEN844:XEN848"/>
    <mergeCell ref="XEO844:XEO848"/>
    <mergeCell ref="XED844:XED848"/>
    <mergeCell ref="XEE844:XEE848"/>
    <mergeCell ref="XEF844:XEF848"/>
    <mergeCell ref="XEG844:XEG848"/>
    <mergeCell ref="XEH844:XEH848"/>
    <mergeCell ref="XEI844:XEI848"/>
    <mergeCell ref="XDX844:XDX848"/>
    <mergeCell ref="XDY844:XDY848"/>
    <mergeCell ref="XDZ844:XDZ848"/>
    <mergeCell ref="XEA844:XEA848"/>
    <mergeCell ref="XEB844:XEB848"/>
    <mergeCell ref="XEC844:XEC848"/>
    <mergeCell ref="XDR844:XDR848"/>
    <mergeCell ref="XDS844:XDS848"/>
    <mergeCell ref="XDT844:XDT848"/>
    <mergeCell ref="XDU844:XDU848"/>
    <mergeCell ref="XDV844:XDV848"/>
    <mergeCell ref="XDW844:XDW848"/>
    <mergeCell ref="XDL844:XDL848"/>
    <mergeCell ref="XDM844:XDM848"/>
    <mergeCell ref="XDN844:XDN848"/>
    <mergeCell ref="XDO844:XDO848"/>
    <mergeCell ref="XDP844:XDP848"/>
    <mergeCell ref="XDQ844:XDQ848"/>
  </mergeCells>
  <printOptions horizontalCentered="1"/>
  <pageMargins left="0.31496062992125984" right="0.31496062992125984" top="0.35433070866141736" bottom="0.35433070866141736" header="0.31496062992125984" footer="0.31496062992125984"/>
  <pageSetup paperSize="3"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0C79-401E-44AB-B236-DFB3CB9A0904}">
  <dimension ref="B3:L324"/>
  <sheetViews>
    <sheetView view="pageBreakPreview" topLeftCell="A169" zoomScale="60" zoomScaleNormal="100" workbookViewId="0">
      <selection activeCell="D3118" sqref="D3118"/>
    </sheetView>
  </sheetViews>
  <sheetFormatPr baseColWidth="10" defaultRowHeight="15" x14ac:dyDescent="0.25"/>
  <cols>
    <col min="2" max="2" width="11.5703125" bestFit="1" customWidth="1"/>
    <col min="3" max="3" width="22.85546875" bestFit="1" customWidth="1"/>
    <col min="4" max="4" width="31.85546875" bestFit="1" customWidth="1"/>
    <col min="7" max="7" width="25" bestFit="1" customWidth="1"/>
    <col min="8" max="8" width="37.28515625" bestFit="1" customWidth="1"/>
    <col min="9" max="9" width="25" bestFit="1" customWidth="1"/>
    <col min="10" max="11" width="14.5703125" customWidth="1"/>
    <col min="12" max="12" width="17.42578125" bestFit="1" customWidth="1"/>
  </cols>
  <sheetData>
    <row r="3" spans="2:12" ht="15.75" thickBot="1" x14ac:dyDescent="0.3"/>
    <row r="4" spans="2:12" ht="26.25" customHeight="1" x14ac:dyDescent="0.25">
      <c r="B4" s="337" t="s">
        <v>0</v>
      </c>
      <c r="C4" s="335" t="s">
        <v>606</v>
      </c>
      <c r="D4" s="333" t="s">
        <v>5</v>
      </c>
      <c r="E4" s="333" t="s">
        <v>1463</v>
      </c>
      <c r="F4" s="331" t="s">
        <v>575</v>
      </c>
      <c r="G4" s="329" t="s">
        <v>576</v>
      </c>
      <c r="H4" s="329" t="s">
        <v>11</v>
      </c>
      <c r="I4" s="317" t="s">
        <v>578</v>
      </c>
      <c r="J4" s="318"/>
      <c r="K4" s="319"/>
      <c r="L4" s="339" t="s">
        <v>8</v>
      </c>
    </row>
    <row r="5" spans="2:12" ht="26.25" customHeight="1" thickBot="1" x14ac:dyDescent="0.3">
      <c r="B5" s="338"/>
      <c r="C5" s="336"/>
      <c r="D5" s="334"/>
      <c r="E5" s="334"/>
      <c r="F5" s="332"/>
      <c r="G5" s="330"/>
      <c r="H5" s="330"/>
      <c r="I5" s="195" t="s">
        <v>6</v>
      </c>
      <c r="J5" s="195" t="s">
        <v>267</v>
      </c>
      <c r="K5" s="195" t="s">
        <v>577</v>
      </c>
      <c r="L5" s="340"/>
    </row>
    <row r="6" spans="2:12" x14ac:dyDescent="0.25">
      <c r="B6" s="267"/>
      <c r="C6" s="235"/>
      <c r="D6" s="236"/>
      <c r="E6" s="295"/>
      <c r="F6" s="299"/>
      <c r="G6" s="237"/>
      <c r="H6" s="238"/>
      <c r="I6" s="247"/>
      <c r="J6" s="237"/>
      <c r="K6" s="248"/>
      <c r="L6" s="258"/>
    </row>
    <row r="7" spans="2:12" ht="15.75" thickBot="1" x14ac:dyDescent="0.3">
      <c r="B7" s="46">
        <v>1</v>
      </c>
      <c r="C7" s="24" t="s">
        <v>790</v>
      </c>
      <c r="D7" s="226" t="s">
        <v>766</v>
      </c>
      <c r="E7" s="203" t="s">
        <v>6</v>
      </c>
      <c r="F7" s="227"/>
      <c r="G7" s="203"/>
      <c r="H7" s="239">
        <v>44336</v>
      </c>
      <c r="I7" s="249">
        <v>125000</v>
      </c>
      <c r="J7" s="101">
        <v>0</v>
      </c>
      <c r="K7" s="250">
        <v>353270</v>
      </c>
      <c r="L7" s="259"/>
    </row>
    <row r="8" spans="2:12" s="10" customFormat="1" ht="15.75" thickBot="1" x14ac:dyDescent="0.3">
      <c r="B8" s="275"/>
      <c r="C8" s="276"/>
      <c r="D8" s="276"/>
      <c r="E8" s="206"/>
      <c r="F8" s="302"/>
      <c r="G8" s="206"/>
      <c r="H8" s="84"/>
      <c r="I8" s="273">
        <v>125000</v>
      </c>
      <c r="J8" s="273">
        <v>0</v>
      </c>
      <c r="K8" s="274">
        <v>125000</v>
      </c>
      <c r="L8" s="85"/>
    </row>
    <row r="10" spans="2:12" ht="15.75" thickBot="1" x14ac:dyDescent="0.3"/>
    <row r="11" spans="2:12" ht="26.25" customHeight="1" x14ac:dyDescent="0.25">
      <c r="B11" s="337" t="s">
        <v>0</v>
      </c>
      <c r="C11" s="335" t="s">
        <v>606</v>
      </c>
      <c r="D11" s="333" t="s">
        <v>5</v>
      </c>
      <c r="E11" s="333" t="s">
        <v>1463</v>
      </c>
      <c r="F11" s="331" t="s">
        <v>575</v>
      </c>
      <c r="G11" s="329" t="s">
        <v>576</v>
      </c>
      <c r="H11" s="329" t="s">
        <v>11</v>
      </c>
      <c r="I11" s="317" t="s">
        <v>578</v>
      </c>
      <c r="J11" s="318"/>
      <c r="K11" s="319"/>
      <c r="L11" s="339" t="s">
        <v>8</v>
      </c>
    </row>
    <row r="12" spans="2:12" ht="26.25" customHeight="1" thickBot="1" x14ac:dyDescent="0.3">
      <c r="B12" s="338"/>
      <c r="C12" s="336"/>
      <c r="D12" s="334"/>
      <c r="E12" s="334"/>
      <c r="F12" s="332"/>
      <c r="G12" s="330"/>
      <c r="H12" s="330"/>
      <c r="I12" s="195" t="s">
        <v>6</v>
      </c>
      <c r="J12" s="195" t="s">
        <v>267</v>
      </c>
      <c r="K12" s="195" t="s">
        <v>577</v>
      </c>
      <c r="L12" s="340"/>
    </row>
    <row r="13" spans="2:12" x14ac:dyDescent="0.25">
      <c r="B13" s="267"/>
      <c r="C13" s="235"/>
      <c r="D13" s="236"/>
      <c r="E13" s="295"/>
      <c r="F13" s="299"/>
      <c r="G13" s="237"/>
      <c r="H13" s="238"/>
      <c r="I13" s="247"/>
      <c r="J13" s="237"/>
      <c r="K13" s="248"/>
      <c r="L13" s="258"/>
    </row>
    <row r="14" spans="2:12" ht="15.75" thickBot="1" x14ac:dyDescent="0.3">
      <c r="B14" s="46">
        <v>1</v>
      </c>
      <c r="C14" s="24" t="s">
        <v>777</v>
      </c>
      <c r="D14" s="226" t="s">
        <v>846</v>
      </c>
      <c r="E14" s="203" t="s">
        <v>6</v>
      </c>
      <c r="F14" s="300" t="s">
        <v>24</v>
      </c>
      <c r="G14" s="231" t="s">
        <v>24</v>
      </c>
      <c r="H14" s="239">
        <v>44242</v>
      </c>
      <c r="I14" s="249">
        <v>3000000</v>
      </c>
      <c r="J14" s="101">
        <v>0</v>
      </c>
      <c r="K14" s="250">
        <v>3133670</v>
      </c>
      <c r="L14" s="259"/>
    </row>
    <row r="15" spans="2:12" s="10" customFormat="1" ht="15.75" thickBot="1" x14ac:dyDescent="0.3">
      <c r="B15" s="275"/>
      <c r="C15" s="276"/>
      <c r="D15" s="276"/>
      <c r="E15" s="206"/>
      <c r="F15" s="302"/>
      <c r="G15" s="206"/>
      <c r="H15" s="84"/>
      <c r="I15" s="273">
        <v>3000000</v>
      </c>
      <c r="J15" s="273">
        <v>0</v>
      </c>
      <c r="K15" s="274">
        <v>3000000</v>
      </c>
      <c r="L15" s="85"/>
    </row>
    <row r="16" spans="2:12" ht="15.75" thickBot="1" x14ac:dyDescent="0.3"/>
    <row r="17" spans="2:12" ht="26.25" customHeight="1" x14ac:dyDescent="0.25">
      <c r="B17" s="337" t="s">
        <v>0</v>
      </c>
      <c r="C17" s="335" t="s">
        <v>606</v>
      </c>
      <c r="D17" s="333" t="s">
        <v>5</v>
      </c>
      <c r="E17" s="333" t="s">
        <v>1463</v>
      </c>
      <c r="F17" s="331" t="s">
        <v>575</v>
      </c>
      <c r="G17" s="329" t="s">
        <v>576</v>
      </c>
      <c r="H17" s="329" t="s">
        <v>11</v>
      </c>
      <c r="I17" s="317" t="s">
        <v>578</v>
      </c>
      <c r="J17" s="318"/>
      <c r="K17" s="319"/>
      <c r="L17" s="339" t="s">
        <v>8</v>
      </c>
    </row>
    <row r="18" spans="2:12" ht="26.25" customHeight="1" thickBot="1" x14ac:dyDescent="0.3">
      <c r="B18" s="338"/>
      <c r="C18" s="336"/>
      <c r="D18" s="334"/>
      <c r="E18" s="334"/>
      <c r="F18" s="332"/>
      <c r="G18" s="330"/>
      <c r="H18" s="330"/>
      <c r="I18" s="195" t="s">
        <v>6</v>
      </c>
      <c r="J18" s="195" t="s">
        <v>267</v>
      </c>
      <c r="K18" s="195" t="s">
        <v>577</v>
      </c>
      <c r="L18" s="340"/>
    </row>
    <row r="19" spans="2:12" x14ac:dyDescent="0.25">
      <c r="B19" s="267"/>
      <c r="C19" s="235"/>
      <c r="D19" s="236"/>
      <c r="E19" s="295"/>
      <c r="F19" s="299"/>
      <c r="G19" s="237"/>
      <c r="H19" s="238"/>
      <c r="I19" s="247"/>
      <c r="J19" s="237"/>
      <c r="K19" s="248"/>
      <c r="L19" s="258"/>
    </row>
    <row r="20" spans="2:12" x14ac:dyDescent="0.25">
      <c r="B20" s="46">
        <v>1</v>
      </c>
      <c r="C20" s="24" t="s">
        <v>46</v>
      </c>
      <c r="D20" s="226" t="s">
        <v>766</v>
      </c>
      <c r="E20" s="203" t="s">
        <v>6</v>
      </c>
      <c r="F20" s="227" t="s">
        <v>1053</v>
      </c>
      <c r="G20" s="203" t="s">
        <v>46</v>
      </c>
      <c r="H20" s="239">
        <v>44271</v>
      </c>
      <c r="I20" s="249">
        <v>1000000</v>
      </c>
      <c r="J20" s="101">
        <v>0</v>
      </c>
      <c r="K20" s="250">
        <v>1460670</v>
      </c>
      <c r="L20" s="259"/>
    </row>
    <row r="21" spans="2:12" x14ac:dyDescent="0.25">
      <c r="B21" s="46">
        <v>2</v>
      </c>
      <c r="C21" s="24" t="s">
        <v>46</v>
      </c>
      <c r="D21" s="226" t="s">
        <v>766</v>
      </c>
      <c r="E21" s="203" t="s">
        <v>6</v>
      </c>
      <c r="F21" s="227" t="s">
        <v>1053</v>
      </c>
      <c r="G21" s="203" t="s">
        <v>46</v>
      </c>
      <c r="H21" s="239">
        <v>44301</v>
      </c>
      <c r="I21" s="249">
        <v>1000000</v>
      </c>
      <c r="J21" s="101">
        <v>0</v>
      </c>
      <c r="K21" s="250">
        <v>1520470</v>
      </c>
      <c r="L21" s="259"/>
    </row>
    <row r="22" spans="2:12" x14ac:dyDescent="0.25">
      <c r="B22" s="46">
        <v>3</v>
      </c>
      <c r="C22" s="24" t="s">
        <v>46</v>
      </c>
      <c r="D22" s="226" t="s">
        <v>766</v>
      </c>
      <c r="E22" s="203" t="s">
        <v>6</v>
      </c>
      <c r="F22" s="227" t="s">
        <v>1053</v>
      </c>
      <c r="G22" s="203" t="s">
        <v>46</v>
      </c>
      <c r="H22" s="239">
        <v>44342</v>
      </c>
      <c r="I22" s="249">
        <v>500000</v>
      </c>
      <c r="J22" s="101"/>
      <c r="K22" s="250">
        <v>1155858.8900000001</v>
      </c>
      <c r="L22" s="259"/>
    </row>
    <row r="23" spans="2:12" x14ac:dyDescent="0.25">
      <c r="B23" s="46">
        <v>4</v>
      </c>
      <c r="C23" s="24" t="s">
        <v>46</v>
      </c>
      <c r="D23" s="226" t="s">
        <v>766</v>
      </c>
      <c r="E23" s="203" t="s">
        <v>6</v>
      </c>
      <c r="F23" s="227" t="s">
        <v>1053</v>
      </c>
      <c r="G23" s="203" t="s">
        <v>46</v>
      </c>
      <c r="H23" s="239">
        <v>44421</v>
      </c>
      <c r="I23" s="249">
        <v>500000</v>
      </c>
      <c r="J23" s="101">
        <v>0</v>
      </c>
      <c r="K23" s="250">
        <v>1322933.8900000001</v>
      </c>
      <c r="L23" s="259"/>
    </row>
    <row r="24" spans="2:12" x14ac:dyDescent="0.25">
      <c r="B24" s="46">
        <v>5</v>
      </c>
      <c r="C24" s="24" t="s">
        <v>46</v>
      </c>
      <c r="D24" s="226" t="s">
        <v>766</v>
      </c>
      <c r="E24" s="203" t="s">
        <v>6</v>
      </c>
      <c r="F24" s="227" t="s">
        <v>1053</v>
      </c>
      <c r="G24" s="203" t="s">
        <v>46</v>
      </c>
      <c r="H24" s="239">
        <v>44428</v>
      </c>
      <c r="I24" s="249">
        <v>500000</v>
      </c>
      <c r="J24" s="101">
        <v>0</v>
      </c>
      <c r="K24" s="250">
        <v>1010233.8900000001</v>
      </c>
      <c r="L24" s="259"/>
    </row>
    <row r="25" spans="2:12" x14ac:dyDescent="0.25">
      <c r="B25" s="46">
        <v>6</v>
      </c>
      <c r="C25" s="24" t="s">
        <v>46</v>
      </c>
      <c r="D25" s="226" t="s">
        <v>766</v>
      </c>
      <c r="E25" s="203" t="s">
        <v>6</v>
      </c>
      <c r="F25" s="227" t="s">
        <v>1053</v>
      </c>
      <c r="G25" s="203" t="s">
        <v>46</v>
      </c>
      <c r="H25" s="239">
        <v>44456</v>
      </c>
      <c r="I25" s="249">
        <v>480000</v>
      </c>
      <c r="J25" s="101">
        <v>0</v>
      </c>
      <c r="K25" s="250">
        <v>820233.89000000013</v>
      </c>
      <c r="L25" s="259"/>
    </row>
    <row r="26" spans="2:12" x14ac:dyDescent="0.25">
      <c r="B26" s="46">
        <v>7</v>
      </c>
      <c r="C26" s="24" t="s">
        <v>46</v>
      </c>
      <c r="D26" s="226" t="s">
        <v>904</v>
      </c>
      <c r="E26" s="203" t="s">
        <v>6</v>
      </c>
      <c r="F26" s="227" t="s">
        <v>1053</v>
      </c>
      <c r="G26" s="203" t="s">
        <v>46</v>
      </c>
      <c r="H26" s="239">
        <v>44553</v>
      </c>
      <c r="I26" s="249">
        <v>20000</v>
      </c>
      <c r="J26" s="101">
        <v>0</v>
      </c>
      <c r="K26" s="250">
        <v>219544.87000000011</v>
      </c>
      <c r="L26" s="259"/>
    </row>
    <row r="27" spans="2:12" ht="15.75" thickBot="1" x14ac:dyDescent="0.3">
      <c r="B27" s="46">
        <v>8</v>
      </c>
      <c r="C27" s="24" t="s">
        <v>46</v>
      </c>
      <c r="D27" s="226" t="s">
        <v>905</v>
      </c>
      <c r="E27" s="203" t="s">
        <v>6</v>
      </c>
      <c r="F27" s="227" t="s">
        <v>1053</v>
      </c>
      <c r="G27" s="203" t="s">
        <v>46</v>
      </c>
      <c r="H27" s="239">
        <v>44575</v>
      </c>
      <c r="I27" s="249">
        <v>300000</v>
      </c>
      <c r="J27" s="101">
        <v>0</v>
      </c>
      <c r="K27" s="250">
        <v>1268879.3700000001</v>
      </c>
      <c r="L27" s="259"/>
    </row>
    <row r="28" spans="2:12" s="10" customFormat="1" ht="15.75" thickBot="1" x14ac:dyDescent="0.3">
      <c r="B28" s="275"/>
      <c r="C28" s="276"/>
      <c r="D28" s="276"/>
      <c r="E28" s="206"/>
      <c r="F28" s="302"/>
      <c r="G28" s="206"/>
      <c r="H28" s="84"/>
      <c r="I28" s="273">
        <v>4300000</v>
      </c>
      <c r="J28" s="273">
        <v>0</v>
      </c>
      <c r="K28" s="274">
        <v>4300000</v>
      </c>
      <c r="L28" s="85"/>
    </row>
    <row r="29" spans="2:12" ht="15.75" thickBot="1" x14ac:dyDescent="0.3"/>
    <row r="30" spans="2:12" ht="26.25" customHeight="1" x14ac:dyDescent="0.25">
      <c r="B30" s="337" t="s">
        <v>0</v>
      </c>
      <c r="C30" s="335" t="s">
        <v>606</v>
      </c>
      <c r="D30" s="333" t="s">
        <v>5</v>
      </c>
      <c r="E30" s="333" t="s">
        <v>1463</v>
      </c>
      <c r="F30" s="331" t="s">
        <v>575</v>
      </c>
      <c r="G30" s="329" t="s">
        <v>576</v>
      </c>
      <c r="H30" s="329" t="s">
        <v>11</v>
      </c>
      <c r="I30" s="317" t="s">
        <v>578</v>
      </c>
      <c r="J30" s="318"/>
      <c r="K30" s="319"/>
      <c r="L30" s="339" t="s">
        <v>8</v>
      </c>
    </row>
    <row r="31" spans="2:12" ht="26.25" customHeight="1" thickBot="1" x14ac:dyDescent="0.3">
      <c r="B31" s="338"/>
      <c r="C31" s="336"/>
      <c r="D31" s="334"/>
      <c r="E31" s="334"/>
      <c r="F31" s="332"/>
      <c r="G31" s="330"/>
      <c r="H31" s="330"/>
      <c r="I31" s="195" t="s">
        <v>6</v>
      </c>
      <c r="J31" s="195" t="s">
        <v>267</v>
      </c>
      <c r="K31" s="195" t="s">
        <v>577</v>
      </c>
      <c r="L31" s="340"/>
    </row>
    <row r="32" spans="2:12" x14ac:dyDescent="0.25">
      <c r="B32" s="267"/>
      <c r="C32" s="235"/>
      <c r="D32" s="236"/>
      <c r="E32" s="295"/>
      <c r="F32" s="299"/>
      <c r="G32" s="237"/>
      <c r="H32" s="238"/>
      <c r="I32" s="247"/>
      <c r="J32" s="237"/>
      <c r="K32" s="248"/>
      <c r="L32" s="258"/>
    </row>
    <row r="33" spans="2:12" x14ac:dyDescent="0.25">
      <c r="B33" s="46">
        <v>1</v>
      </c>
      <c r="C33" s="24" t="s">
        <v>598</v>
      </c>
      <c r="D33" s="226" t="s">
        <v>657</v>
      </c>
      <c r="E33" s="203" t="s">
        <v>6</v>
      </c>
      <c r="F33" s="212" t="s">
        <v>644</v>
      </c>
      <c r="G33" s="209" t="s">
        <v>428</v>
      </c>
      <c r="H33" s="239">
        <v>44475</v>
      </c>
      <c r="I33" s="249">
        <v>15840</v>
      </c>
      <c r="J33" s="101">
        <v>0</v>
      </c>
      <c r="K33" s="250">
        <v>279073.89000000013</v>
      </c>
      <c r="L33" s="259"/>
    </row>
    <row r="34" spans="2:12" x14ac:dyDescent="0.25">
      <c r="B34" s="46">
        <v>2</v>
      </c>
      <c r="C34" s="24" t="s">
        <v>598</v>
      </c>
      <c r="D34" s="226" t="s">
        <v>657</v>
      </c>
      <c r="E34" s="203" t="s">
        <v>6</v>
      </c>
      <c r="F34" s="212" t="s">
        <v>644</v>
      </c>
      <c r="G34" s="209" t="s">
        <v>428</v>
      </c>
      <c r="H34" s="239">
        <v>44491</v>
      </c>
      <c r="I34" s="249">
        <v>75150</v>
      </c>
      <c r="J34" s="101">
        <v>0</v>
      </c>
      <c r="K34" s="250">
        <v>286904.87000000011</v>
      </c>
      <c r="L34" s="259"/>
    </row>
    <row r="35" spans="2:12" x14ac:dyDescent="0.25">
      <c r="B35" s="46">
        <v>3</v>
      </c>
      <c r="C35" s="24" t="s">
        <v>598</v>
      </c>
      <c r="D35" s="226" t="s">
        <v>657</v>
      </c>
      <c r="E35" s="203" t="s">
        <v>6</v>
      </c>
      <c r="F35" s="212" t="s">
        <v>644</v>
      </c>
      <c r="G35" s="209" t="s">
        <v>428</v>
      </c>
      <c r="H35" s="239">
        <v>44539</v>
      </c>
      <c r="I35" s="249">
        <v>17500</v>
      </c>
      <c r="J35" s="101">
        <v>0</v>
      </c>
      <c r="K35" s="250">
        <v>430234.87000000011</v>
      </c>
      <c r="L35" s="259"/>
    </row>
    <row r="36" spans="2:12" x14ac:dyDescent="0.25">
      <c r="B36" s="46">
        <v>4</v>
      </c>
      <c r="C36" s="24" t="s">
        <v>598</v>
      </c>
      <c r="D36" s="226" t="s">
        <v>657</v>
      </c>
      <c r="E36" s="203" t="s">
        <v>6</v>
      </c>
      <c r="F36" s="212" t="s">
        <v>644</v>
      </c>
      <c r="G36" s="209" t="s">
        <v>428</v>
      </c>
      <c r="H36" s="239">
        <v>44609</v>
      </c>
      <c r="I36" s="249">
        <v>19000</v>
      </c>
      <c r="J36" s="101">
        <v>0</v>
      </c>
      <c r="K36" s="250">
        <v>725329.37000000011</v>
      </c>
      <c r="L36" s="259"/>
    </row>
    <row r="37" spans="2:12" x14ac:dyDescent="0.25">
      <c r="B37" s="46">
        <v>5</v>
      </c>
      <c r="C37" s="24" t="s">
        <v>598</v>
      </c>
      <c r="D37" s="226" t="s">
        <v>913</v>
      </c>
      <c r="E37" s="203" t="s">
        <v>6</v>
      </c>
      <c r="F37" s="212" t="s">
        <v>644</v>
      </c>
      <c r="G37" s="209" t="s">
        <v>428</v>
      </c>
      <c r="H37" s="239">
        <v>44630</v>
      </c>
      <c r="I37" s="249">
        <v>14500</v>
      </c>
      <c r="J37" s="101">
        <v>0</v>
      </c>
      <c r="K37" s="250">
        <v>234929.37000000011</v>
      </c>
      <c r="L37" s="259"/>
    </row>
    <row r="38" spans="2:12" x14ac:dyDescent="0.25">
      <c r="B38" s="46">
        <v>6</v>
      </c>
      <c r="C38" s="24" t="s">
        <v>598</v>
      </c>
      <c r="D38" s="226" t="s">
        <v>913</v>
      </c>
      <c r="E38" s="203" t="s">
        <v>6</v>
      </c>
      <c r="F38" s="212" t="s">
        <v>644</v>
      </c>
      <c r="G38" s="209" t="s">
        <v>428</v>
      </c>
      <c r="H38" s="239">
        <v>44657</v>
      </c>
      <c r="I38" s="249">
        <v>17600</v>
      </c>
      <c r="J38" s="101">
        <v>0</v>
      </c>
      <c r="K38" s="250">
        <v>222229.37000000011</v>
      </c>
      <c r="L38" s="259"/>
    </row>
    <row r="39" spans="2:12" x14ac:dyDescent="0.25">
      <c r="B39" s="46">
        <v>7</v>
      </c>
      <c r="C39" s="24" t="s">
        <v>598</v>
      </c>
      <c r="D39" s="226" t="s">
        <v>913</v>
      </c>
      <c r="E39" s="203" t="s">
        <v>6</v>
      </c>
      <c r="F39" s="212" t="s">
        <v>644</v>
      </c>
      <c r="G39" s="209" t="s">
        <v>428</v>
      </c>
      <c r="H39" s="239">
        <v>44684</v>
      </c>
      <c r="I39" s="249">
        <v>15180</v>
      </c>
      <c r="J39" s="101">
        <v>0</v>
      </c>
      <c r="K39" s="250">
        <v>249309.37000000011</v>
      </c>
      <c r="L39" s="259"/>
    </row>
    <row r="40" spans="2:12" x14ac:dyDescent="0.25">
      <c r="B40" s="46">
        <v>8</v>
      </c>
      <c r="C40" s="24" t="s">
        <v>598</v>
      </c>
      <c r="D40" s="226" t="s">
        <v>913</v>
      </c>
      <c r="E40" s="203" t="s">
        <v>6</v>
      </c>
      <c r="F40" s="212" t="s">
        <v>644</v>
      </c>
      <c r="G40" s="209" t="s">
        <v>428</v>
      </c>
      <c r="H40" s="239">
        <v>44714</v>
      </c>
      <c r="I40" s="249">
        <v>14100</v>
      </c>
      <c r="J40" s="101">
        <v>0</v>
      </c>
      <c r="K40" s="250">
        <v>187893.83000000007</v>
      </c>
      <c r="L40" s="259"/>
    </row>
    <row r="41" spans="2:12" x14ac:dyDescent="0.25">
      <c r="B41" s="46">
        <v>9</v>
      </c>
      <c r="C41" s="24" t="s">
        <v>598</v>
      </c>
      <c r="D41" s="226" t="s">
        <v>913</v>
      </c>
      <c r="E41" s="203" t="s">
        <v>6</v>
      </c>
      <c r="F41" s="212" t="s">
        <v>644</v>
      </c>
      <c r="G41" s="209" t="s">
        <v>428</v>
      </c>
      <c r="H41" s="239">
        <v>44721</v>
      </c>
      <c r="I41" s="249">
        <v>28700</v>
      </c>
      <c r="J41" s="101">
        <v>0</v>
      </c>
      <c r="K41" s="250">
        <v>208493.83000000007</v>
      </c>
      <c r="L41" s="259"/>
    </row>
    <row r="42" spans="2:12" x14ac:dyDescent="0.25">
      <c r="B42" s="46">
        <v>10</v>
      </c>
      <c r="C42" s="24" t="s">
        <v>598</v>
      </c>
      <c r="D42" s="226" t="s">
        <v>913</v>
      </c>
      <c r="E42" s="203" t="s">
        <v>6</v>
      </c>
      <c r="F42" s="212" t="s">
        <v>644</v>
      </c>
      <c r="G42" s="209" t="s">
        <v>428</v>
      </c>
      <c r="H42" s="239">
        <v>44729</v>
      </c>
      <c r="I42" s="249">
        <v>15900</v>
      </c>
      <c r="J42" s="101">
        <v>0</v>
      </c>
      <c r="K42" s="250">
        <v>606393.83000000007</v>
      </c>
      <c r="L42" s="259"/>
    </row>
    <row r="43" spans="2:12" x14ac:dyDescent="0.25">
      <c r="B43" s="46">
        <v>11</v>
      </c>
      <c r="C43" s="24" t="s">
        <v>598</v>
      </c>
      <c r="D43" s="226" t="s">
        <v>913</v>
      </c>
      <c r="E43" s="203" t="s">
        <v>6</v>
      </c>
      <c r="F43" s="212" t="s">
        <v>644</v>
      </c>
      <c r="G43" s="209" t="s">
        <v>428</v>
      </c>
      <c r="H43" s="239">
        <v>44742</v>
      </c>
      <c r="I43" s="249">
        <v>15700</v>
      </c>
      <c r="J43" s="101">
        <v>0</v>
      </c>
      <c r="K43" s="250">
        <v>612093.83000000007</v>
      </c>
      <c r="L43" s="259"/>
    </row>
    <row r="44" spans="2:12" x14ac:dyDescent="0.25">
      <c r="B44" s="46">
        <v>12</v>
      </c>
      <c r="C44" s="24" t="s">
        <v>598</v>
      </c>
      <c r="D44" s="226" t="s">
        <v>913</v>
      </c>
      <c r="E44" s="203" t="s">
        <v>6</v>
      </c>
      <c r="F44" s="212" t="s">
        <v>644</v>
      </c>
      <c r="G44" s="209" t="s">
        <v>428</v>
      </c>
      <c r="H44" s="239">
        <v>44806</v>
      </c>
      <c r="I44" s="249">
        <v>39150</v>
      </c>
      <c r="J44" s="101">
        <v>0</v>
      </c>
      <c r="K44" s="250">
        <v>222901.83000000007</v>
      </c>
      <c r="L44" s="259"/>
    </row>
    <row r="45" spans="2:12" x14ac:dyDescent="0.25">
      <c r="B45" s="46">
        <v>13</v>
      </c>
      <c r="C45" s="24" t="s">
        <v>598</v>
      </c>
      <c r="D45" s="226" t="s">
        <v>913</v>
      </c>
      <c r="E45" s="203" t="s">
        <v>6</v>
      </c>
      <c r="F45" s="212" t="s">
        <v>644</v>
      </c>
      <c r="G45" s="209" t="s">
        <v>428</v>
      </c>
      <c r="H45" s="239">
        <v>44833</v>
      </c>
      <c r="I45" s="249">
        <v>10300</v>
      </c>
      <c r="J45" s="101">
        <v>0</v>
      </c>
      <c r="K45" s="250">
        <v>230803.83000000007</v>
      </c>
      <c r="L45" s="259"/>
    </row>
    <row r="46" spans="2:12" x14ac:dyDescent="0.25">
      <c r="B46" s="46">
        <v>14</v>
      </c>
      <c r="C46" s="24" t="s">
        <v>598</v>
      </c>
      <c r="D46" s="226" t="s">
        <v>913</v>
      </c>
      <c r="E46" s="203" t="s">
        <v>6</v>
      </c>
      <c r="F46" s="212" t="s">
        <v>644</v>
      </c>
      <c r="G46" s="209" t="s">
        <v>428</v>
      </c>
      <c r="H46" s="239">
        <v>44841</v>
      </c>
      <c r="I46" s="249">
        <v>35500</v>
      </c>
      <c r="J46" s="101">
        <v>0</v>
      </c>
      <c r="K46" s="250">
        <v>256003.83000000007</v>
      </c>
      <c r="L46" s="259"/>
    </row>
    <row r="47" spans="2:12" x14ac:dyDescent="0.25">
      <c r="B47" s="46">
        <v>15</v>
      </c>
      <c r="C47" s="24" t="s">
        <v>598</v>
      </c>
      <c r="D47" s="226" t="s">
        <v>913</v>
      </c>
      <c r="E47" s="203" t="s">
        <v>6</v>
      </c>
      <c r="F47" s="212" t="s">
        <v>644</v>
      </c>
      <c r="G47" s="209" t="s">
        <v>428</v>
      </c>
      <c r="H47" s="239">
        <v>44848</v>
      </c>
      <c r="I47" s="249">
        <v>21500</v>
      </c>
      <c r="J47" s="101">
        <v>0</v>
      </c>
      <c r="K47" s="250">
        <v>252303.83000000007</v>
      </c>
      <c r="L47" s="259"/>
    </row>
    <row r="48" spans="2:12" x14ac:dyDescent="0.25">
      <c r="B48" s="46">
        <v>16</v>
      </c>
      <c r="C48" s="24" t="s">
        <v>598</v>
      </c>
      <c r="D48" s="226" t="s">
        <v>913</v>
      </c>
      <c r="E48" s="203" t="s">
        <v>6</v>
      </c>
      <c r="F48" s="212" t="s">
        <v>644</v>
      </c>
      <c r="G48" s="209" t="s">
        <v>428</v>
      </c>
      <c r="H48" s="239">
        <v>44860</v>
      </c>
      <c r="I48" s="249">
        <v>53400</v>
      </c>
      <c r="J48" s="101">
        <v>0</v>
      </c>
      <c r="K48" s="250">
        <v>257203.83000000007</v>
      </c>
      <c r="L48" s="259"/>
    </row>
    <row r="49" spans="2:12" x14ac:dyDescent="0.25">
      <c r="B49" s="46">
        <v>17</v>
      </c>
      <c r="C49" s="24" t="s">
        <v>598</v>
      </c>
      <c r="D49" s="226" t="s">
        <v>913</v>
      </c>
      <c r="E49" s="203" t="s">
        <v>6</v>
      </c>
      <c r="F49" s="212" t="s">
        <v>644</v>
      </c>
      <c r="G49" s="209" t="s">
        <v>428</v>
      </c>
      <c r="H49" s="239">
        <v>44869</v>
      </c>
      <c r="I49" s="249">
        <v>109800</v>
      </c>
      <c r="J49" s="101">
        <v>0</v>
      </c>
      <c r="K49" s="250">
        <v>357003.83000000007</v>
      </c>
      <c r="L49" s="259"/>
    </row>
    <row r="50" spans="2:12" x14ac:dyDescent="0.25">
      <c r="B50" s="46">
        <v>18</v>
      </c>
      <c r="C50" s="24" t="s">
        <v>598</v>
      </c>
      <c r="D50" s="226" t="s">
        <v>913</v>
      </c>
      <c r="E50" s="203" t="s">
        <v>6</v>
      </c>
      <c r="F50" s="212" t="s">
        <v>644</v>
      </c>
      <c r="G50" s="209" t="s">
        <v>428</v>
      </c>
      <c r="H50" s="239">
        <v>44876</v>
      </c>
      <c r="I50" s="249">
        <v>10200</v>
      </c>
      <c r="J50" s="101">
        <v>0</v>
      </c>
      <c r="K50" s="250">
        <v>247203.83000000007</v>
      </c>
      <c r="L50" s="259"/>
    </row>
    <row r="51" spans="2:12" x14ac:dyDescent="0.25">
      <c r="B51" s="46">
        <v>19</v>
      </c>
      <c r="C51" s="24" t="s">
        <v>598</v>
      </c>
      <c r="D51" s="226" t="s">
        <v>913</v>
      </c>
      <c r="E51" s="203" t="s">
        <v>6</v>
      </c>
      <c r="F51" s="212" t="s">
        <v>644</v>
      </c>
      <c r="G51" s="209" t="s">
        <v>428</v>
      </c>
      <c r="H51" s="239">
        <v>44943</v>
      </c>
      <c r="I51" s="249">
        <v>9600</v>
      </c>
      <c r="J51" s="101">
        <v>0</v>
      </c>
      <c r="K51" s="250">
        <v>197203.83000000007</v>
      </c>
      <c r="L51" s="259"/>
    </row>
    <row r="52" spans="2:12" x14ac:dyDescent="0.25">
      <c r="B52" s="46">
        <v>20</v>
      </c>
      <c r="C52" s="24" t="s">
        <v>598</v>
      </c>
      <c r="D52" s="226" t="s">
        <v>913</v>
      </c>
      <c r="E52" s="203" t="s">
        <v>6</v>
      </c>
      <c r="F52" s="227" t="s">
        <v>644</v>
      </c>
      <c r="G52" s="208" t="s">
        <v>428</v>
      </c>
      <c r="H52" s="239">
        <v>44958</v>
      </c>
      <c r="I52" s="249">
        <v>38500</v>
      </c>
      <c r="J52" s="101">
        <v>0</v>
      </c>
      <c r="K52" s="250">
        <v>1805343.83</v>
      </c>
      <c r="L52" s="259"/>
    </row>
    <row r="53" spans="2:12" x14ac:dyDescent="0.25">
      <c r="B53" s="46">
        <v>21</v>
      </c>
      <c r="C53" s="24" t="s">
        <v>598</v>
      </c>
      <c r="D53" s="226" t="s">
        <v>913</v>
      </c>
      <c r="E53" s="203" t="s">
        <v>6</v>
      </c>
      <c r="F53" s="227" t="s">
        <v>644</v>
      </c>
      <c r="G53" s="208" t="s">
        <v>428</v>
      </c>
      <c r="H53" s="239">
        <v>44959</v>
      </c>
      <c r="I53" s="249">
        <v>37520</v>
      </c>
      <c r="J53" s="101">
        <v>0</v>
      </c>
      <c r="K53" s="250">
        <v>1627363.83</v>
      </c>
      <c r="L53" s="259"/>
    </row>
    <row r="54" spans="2:12" x14ac:dyDescent="0.25">
      <c r="B54" s="46">
        <v>22</v>
      </c>
      <c r="C54" s="24" t="s">
        <v>598</v>
      </c>
      <c r="D54" s="226" t="s">
        <v>913</v>
      </c>
      <c r="E54" s="203" t="s">
        <v>6</v>
      </c>
      <c r="F54" s="227" t="s">
        <v>644</v>
      </c>
      <c r="G54" s="208" t="s">
        <v>428</v>
      </c>
      <c r="H54" s="239">
        <v>44960</v>
      </c>
      <c r="I54" s="249">
        <v>50020</v>
      </c>
      <c r="J54" s="101">
        <v>0</v>
      </c>
      <c r="K54" s="250">
        <v>1672710.83</v>
      </c>
      <c r="L54" s="259"/>
    </row>
    <row r="55" spans="2:12" x14ac:dyDescent="0.25">
      <c r="B55" s="46">
        <v>23</v>
      </c>
      <c r="C55" s="24" t="s">
        <v>598</v>
      </c>
      <c r="D55" s="226" t="s">
        <v>913</v>
      </c>
      <c r="E55" s="203" t="s">
        <v>6</v>
      </c>
      <c r="F55" s="227" t="s">
        <v>644</v>
      </c>
      <c r="G55" s="208" t="s">
        <v>428</v>
      </c>
      <c r="H55" s="239">
        <v>44971</v>
      </c>
      <c r="I55" s="249">
        <v>47200</v>
      </c>
      <c r="J55" s="101">
        <v>0</v>
      </c>
      <c r="K55" s="250">
        <v>2065910.83</v>
      </c>
      <c r="L55" s="259"/>
    </row>
    <row r="56" spans="2:12" x14ac:dyDescent="0.25">
      <c r="B56" s="46">
        <v>24</v>
      </c>
      <c r="C56" s="24" t="s">
        <v>598</v>
      </c>
      <c r="D56" s="226" t="s">
        <v>913</v>
      </c>
      <c r="E56" s="203" t="s">
        <v>6</v>
      </c>
      <c r="F56" s="227" t="s">
        <v>644</v>
      </c>
      <c r="G56" s="208" t="s">
        <v>428</v>
      </c>
      <c r="H56" s="239">
        <v>45015</v>
      </c>
      <c r="I56" s="249">
        <v>25720</v>
      </c>
      <c r="J56" s="101">
        <v>0</v>
      </c>
      <c r="K56" s="250">
        <v>1653625.83</v>
      </c>
      <c r="L56" s="259"/>
    </row>
    <row r="57" spans="2:12" x14ac:dyDescent="0.25">
      <c r="B57" s="46">
        <v>25</v>
      </c>
      <c r="C57" s="24" t="s">
        <v>598</v>
      </c>
      <c r="D57" s="226" t="s">
        <v>913</v>
      </c>
      <c r="E57" s="203" t="s">
        <v>6</v>
      </c>
      <c r="F57" s="227" t="s">
        <v>644</v>
      </c>
      <c r="G57" s="208" t="s">
        <v>428</v>
      </c>
      <c r="H57" s="239">
        <v>45021</v>
      </c>
      <c r="I57" s="249">
        <v>10050</v>
      </c>
      <c r="J57" s="101">
        <v>0</v>
      </c>
      <c r="K57" s="250">
        <v>1454049.83</v>
      </c>
      <c r="L57" s="259"/>
    </row>
    <row r="58" spans="2:12" x14ac:dyDescent="0.25">
      <c r="B58" s="46">
        <v>26</v>
      </c>
      <c r="C58" s="24" t="s">
        <v>598</v>
      </c>
      <c r="D58" s="226" t="s">
        <v>913</v>
      </c>
      <c r="E58" s="203" t="s">
        <v>6</v>
      </c>
      <c r="F58" s="227" t="s">
        <v>644</v>
      </c>
      <c r="G58" s="208" t="s">
        <v>428</v>
      </c>
      <c r="H58" s="239">
        <v>45043</v>
      </c>
      <c r="I58" s="249">
        <v>11150</v>
      </c>
      <c r="J58" s="101">
        <v>0</v>
      </c>
      <c r="K58" s="250">
        <v>1985192</v>
      </c>
      <c r="L58" s="259"/>
    </row>
    <row r="59" spans="2:12" x14ac:dyDescent="0.25">
      <c r="B59" s="46">
        <v>27</v>
      </c>
      <c r="C59" s="24" t="s">
        <v>598</v>
      </c>
      <c r="D59" s="226" t="s">
        <v>913</v>
      </c>
      <c r="E59" s="203" t="s">
        <v>6</v>
      </c>
      <c r="F59" s="227" t="s">
        <v>644</v>
      </c>
      <c r="G59" s="208" t="s">
        <v>428</v>
      </c>
      <c r="H59" s="239">
        <v>45184</v>
      </c>
      <c r="I59" s="249">
        <v>9200</v>
      </c>
      <c r="J59" s="101">
        <v>0</v>
      </c>
      <c r="K59" s="250">
        <v>449643.77750000014</v>
      </c>
      <c r="L59" s="259"/>
    </row>
    <row r="60" spans="2:12" x14ac:dyDescent="0.25">
      <c r="B60" s="46">
        <v>28</v>
      </c>
      <c r="C60" s="24" t="s">
        <v>598</v>
      </c>
      <c r="D60" s="24" t="s">
        <v>657</v>
      </c>
      <c r="E60" s="203" t="s">
        <v>6</v>
      </c>
      <c r="F60" s="227" t="s">
        <v>644</v>
      </c>
      <c r="G60" s="208" t="s">
        <v>428</v>
      </c>
      <c r="H60" s="241">
        <v>45330</v>
      </c>
      <c r="I60" s="253">
        <v>9600</v>
      </c>
      <c r="J60" s="101">
        <v>0</v>
      </c>
      <c r="K60" s="250">
        <v>325773.4167272725</v>
      </c>
      <c r="L60" s="263"/>
    </row>
    <row r="61" spans="2:12" x14ac:dyDescent="0.25">
      <c r="B61" s="46">
        <v>29</v>
      </c>
      <c r="C61" s="24" t="s">
        <v>598</v>
      </c>
      <c r="D61" s="24" t="s">
        <v>657</v>
      </c>
      <c r="E61" s="203" t="s">
        <v>6</v>
      </c>
      <c r="F61" s="227" t="s">
        <v>644</v>
      </c>
      <c r="G61" s="208" t="s">
        <v>428</v>
      </c>
      <c r="H61" s="241">
        <v>45343</v>
      </c>
      <c r="I61" s="253">
        <v>12000</v>
      </c>
      <c r="J61" s="101">
        <v>0</v>
      </c>
      <c r="K61" s="250">
        <v>655455.43172727257</v>
      </c>
      <c r="L61" s="263"/>
    </row>
    <row r="62" spans="2:12" x14ac:dyDescent="0.25">
      <c r="B62" s="46">
        <v>30</v>
      </c>
      <c r="C62" s="157" t="s">
        <v>626</v>
      </c>
      <c r="D62" s="157" t="s">
        <v>657</v>
      </c>
      <c r="E62" s="203" t="s">
        <v>6</v>
      </c>
      <c r="F62" s="212" t="s">
        <v>644</v>
      </c>
      <c r="G62" s="209" t="s">
        <v>719</v>
      </c>
      <c r="H62" s="241">
        <v>45492</v>
      </c>
      <c r="I62" s="253">
        <v>10300</v>
      </c>
      <c r="J62" s="214">
        <v>0</v>
      </c>
      <c r="K62" s="250">
        <v>1873448.2776363632</v>
      </c>
      <c r="L62" s="270"/>
    </row>
    <row r="63" spans="2:12" x14ac:dyDescent="0.25">
      <c r="B63" s="46">
        <v>31</v>
      </c>
      <c r="C63" s="157" t="s">
        <v>598</v>
      </c>
      <c r="D63" s="157" t="s">
        <v>657</v>
      </c>
      <c r="E63" s="203" t="s">
        <v>6</v>
      </c>
      <c r="F63" s="212" t="s">
        <v>644</v>
      </c>
      <c r="G63" s="209" t="s">
        <v>719</v>
      </c>
      <c r="H63" s="241">
        <v>45506</v>
      </c>
      <c r="I63" s="253">
        <v>11160</v>
      </c>
      <c r="J63" s="214">
        <v>0</v>
      </c>
      <c r="K63" s="250">
        <v>2946873.5701363632</v>
      </c>
      <c r="L63" s="270"/>
    </row>
    <row r="64" spans="2:12" x14ac:dyDescent="0.25">
      <c r="B64" s="46">
        <v>32</v>
      </c>
      <c r="C64" s="157" t="s">
        <v>598</v>
      </c>
      <c r="D64" s="157" t="s">
        <v>657</v>
      </c>
      <c r="E64" s="203" t="s">
        <v>6</v>
      </c>
      <c r="F64" s="227" t="s">
        <v>644</v>
      </c>
      <c r="G64" s="208" t="s">
        <v>428</v>
      </c>
      <c r="H64" s="241">
        <v>45523</v>
      </c>
      <c r="I64" s="253">
        <v>11700</v>
      </c>
      <c r="J64" s="214">
        <v>0</v>
      </c>
      <c r="K64" s="250">
        <v>3320903.453318181</v>
      </c>
      <c r="L64" s="270"/>
    </row>
    <row r="65" spans="2:12" x14ac:dyDescent="0.25">
      <c r="B65" s="46">
        <v>33</v>
      </c>
      <c r="C65" s="157" t="s">
        <v>598</v>
      </c>
      <c r="D65" s="157" t="s">
        <v>657</v>
      </c>
      <c r="E65" s="203" t="s">
        <v>6</v>
      </c>
      <c r="F65" s="227" t="s">
        <v>644</v>
      </c>
      <c r="G65" s="209" t="s">
        <v>428</v>
      </c>
      <c r="H65" s="241">
        <v>45568</v>
      </c>
      <c r="I65" s="253">
        <v>12000</v>
      </c>
      <c r="J65" s="214">
        <v>0</v>
      </c>
      <c r="K65" s="250">
        <v>3379625.9733181782</v>
      </c>
      <c r="L65" s="270"/>
    </row>
    <row r="66" spans="2:12" x14ac:dyDescent="0.25">
      <c r="B66" s="46">
        <v>34</v>
      </c>
      <c r="C66" s="157" t="s">
        <v>598</v>
      </c>
      <c r="D66" s="157" t="s">
        <v>657</v>
      </c>
      <c r="E66" s="203" t="s">
        <v>6</v>
      </c>
      <c r="F66" s="227" t="s">
        <v>644</v>
      </c>
      <c r="G66" s="208" t="s">
        <v>428</v>
      </c>
      <c r="H66" s="241">
        <v>45625</v>
      </c>
      <c r="I66" s="253">
        <v>8800</v>
      </c>
      <c r="J66" s="214">
        <v>0</v>
      </c>
      <c r="K66" s="250">
        <v>1165847.8600909065</v>
      </c>
      <c r="L66" s="270"/>
    </row>
    <row r="67" spans="2:12" ht="15.75" thickBot="1" x14ac:dyDescent="0.3">
      <c r="B67" s="46">
        <v>35</v>
      </c>
      <c r="C67" s="157" t="s">
        <v>598</v>
      </c>
      <c r="D67" s="157" t="s">
        <v>657</v>
      </c>
      <c r="E67" s="203" t="s">
        <v>6</v>
      </c>
      <c r="F67" s="212" t="s">
        <v>644</v>
      </c>
      <c r="G67" s="204" t="s">
        <v>428</v>
      </c>
      <c r="H67" s="241">
        <v>45708</v>
      </c>
      <c r="I67" s="253">
        <v>13900</v>
      </c>
      <c r="J67" s="214">
        <v>0</v>
      </c>
      <c r="K67" s="250">
        <v>2720328.4046818162</v>
      </c>
      <c r="L67" s="270"/>
    </row>
    <row r="68" spans="2:12" s="10" customFormat="1" ht="15.75" thickBot="1" x14ac:dyDescent="0.3">
      <c r="B68" s="275"/>
      <c r="C68" s="276"/>
      <c r="D68" s="276"/>
      <c r="E68" s="206"/>
      <c r="F68" s="302"/>
      <c r="G68" s="206"/>
      <c r="H68" s="84"/>
      <c r="I68" s="273">
        <v>857440</v>
      </c>
      <c r="J68" s="273">
        <v>0</v>
      </c>
      <c r="K68" s="274">
        <v>857440</v>
      </c>
      <c r="L68" s="85"/>
    </row>
    <row r="69" spans="2:12" ht="15.75" thickBot="1" x14ac:dyDescent="0.3"/>
    <row r="70" spans="2:12" ht="26.25" customHeight="1" x14ac:dyDescent="0.25">
      <c r="B70" s="337" t="s">
        <v>0</v>
      </c>
      <c r="C70" s="335" t="s">
        <v>606</v>
      </c>
      <c r="D70" s="333" t="s">
        <v>5</v>
      </c>
      <c r="E70" s="333" t="s">
        <v>1463</v>
      </c>
      <c r="F70" s="331" t="s">
        <v>575</v>
      </c>
      <c r="G70" s="329" t="s">
        <v>576</v>
      </c>
      <c r="H70" s="329" t="s">
        <v>11</v>
      </c>
      <c r="I70" s="317" t="s">
        <v>578</v>
      </c>
      <c r="J70" s="318"/>
      <c r="K70" s="319"/>
      <c r="L70" s="339" t="s">
        <v>8</v>
      </c>
    </row>
    <row r="71" spans="2:12" ht="26.25" customHeight="1" thickBot="1" x14ac:dyDescent="0.3">
      <c r="B71" s="338"/>
      <c r="C71" s="336"/>
      <c r="D71" s="334"/>
      <c r="E71" s="334"/>
      <c r="F71" s="332"/>
      <c r="G71" s="330"/>
      <c r="H71" s="330"/>
      <c r="I71" s="195" t="s">
        <v>6</v>
      </c>
      <c r="J71" s="195" t="s">
        <v>267</v>
      </c>
      <c r="K71" s="195" t="s">
        <v>577</v>
      </c>
      <c r="L71" s="340"/>
    </row>
    <row r="72" spans="2:12" x14ac:dyDescent="0.25">
      <c r="B72" s="267"/>
      <c r="C72" s="235"/>
      <c r="D72" s="236"/>
      <c r="E72" s="295"/>
      <c r="F72" s="299"/>
      <c r="G72" s="237"/>
      <c r="H72" s="238"/>
      <c r="I72" s="247"/>
      <c r="J72" s="237"/>
      <c r="K72" s="248"/>
      <c r="L72" s="258"/>
    </row>
    <row r="73" spans="2:12" x14ac:dyDescent="0.25">
      <c r="B73" s="46">
        <v>1</v>
      </c>
      <c r="C73" s="24" t="s">
        <v>24</v>
      </c>
      <c r="D73" s="226" t="s">
        <v>24</v>
      </c>
      <c r="E73" s="203" t="s">
        <v>6</v>
      </c>
      <c r="F73" s="300" t="s">
        <v>24</v>
      </c>
      <c r="G73" s="231" t="s">
        <v>24</v>
      </c>
      <c r="H73" s="239">
        <v>44194</v>
      </c>
      <c r="I73" s="249">
        <v>76920</v>
      </c>
      <c r="J73" s="101">
        <v>0</v>
      </c>
      <c r="K73" s="250">
        <v>87870</v>
      </c>
      <c r="L73" s="259"/>
    </row>
    <row r="74" spans="2:12" x14ac:dyDescent="0.25">
      <c r="B74" s="46">
        <v>2</v>
      </c>
      <c r="C74" s="24" t="s">
        <v>24</v>
      </c>
      <c r="D74" s="226" t="s">
        <v>45</v>
      </c>
      <c r="E74" s="203" t="s">
        <v>6</v>
      </c>
      <c r="F74" s="300" t="s">
        <v>24</v>
      </c>
      <c r="G74" s="231" t="s">
        <v>24</v>
      </c>
      <c r="H74" s="239">
        <v>44242</v>
      </c>
      <c r="I74" s="249">
        <v>1000000</v>
      </c>
      <c r="J74" s="101">
        <v>0</v>
      </c>
      <c r="K74" s="250">
        <v>4133670</v>
      </c>
      <c r="L74" s="259"/>
    </row>
    <row r="75" spans="2:12" x14ac:dyDescent="0.25">
      <c r="B75" s="46">
        <v>3</v>
      </c>
      <c r="C75" s="24" t="s">
        <v>24</v>
      </c>
      <c r="D75" s="226" t="s">
        <v>846</v>
      </c>
      <c r="E75" s="203" t="s">
        <v>6</v>
      </c>
      <c r="F75" s="300" t="s">
        <v>24</v>
      </c>
      <c r="G75" s="231" t="s">
        <v>24</v>
      </c>
      <c r="H75" s="239">
        <v>44333</v>
      </c>
      <c r="I75" s="249">
        <v>100000</v>
      </c>
      <c r="J75" s="101">
        <v>0</v>
      </c>
      <c r="K75" s="250">
        <v>848670</v>
      </c>
      <c r="L75" s="259"/>
    </row>
    <row r="76" spans="2:12" x14ac:dyDescent="0.25">
      <c r="B76" s="46">
        <v>4</v>
      </c>
      <c r="C76" s="24" t="s">
        <v>24</v>
      </c>
      <c r="D76" s="226" t="s">
        <v>846</v>
      </c>
      <c r="E76" s="203" t="s">
        <v>6</v>
      </c>
      <c r="F76" s="300" t="s">
        <v>24</v>
      </c>
      <c r="G76" s="231" t="s">
        <v>24</v>
      </c>
      <c r="H76" s="239">
        <v>44517</v>
      </c>
      <c r="I76" s="249">
        <v>60000</v>
      </c>
      <c r="J76" s="101">
        <v>0</v>
      </c>
      <c r="K76" s="250">
        <v>247304.87000000011</v>
      </c>
      <c r="L76" s="259"/>
    </row>
    <row r="77" spans="2:12" x14ac:dyDescent="0.25">
      <c r="B77" s="46">
        <v>5</v>
      </c>
      <c r="C77" s="24" t="s">
        <v>24</v>
      </c>
      <c r="D77" s="226" t="s">
        <v>846</v>
      </c>
      <c r="E77" s="203" t="s">
        <v>6</v>
      </c>
      <c r="F77" s="300" t="s">
        <v>24</v>
      </c>
      <c r="G77" s="231" t="s">
        <v>24</v>
      </c>
      <c r="H77" s="239">
        <v>44519</v>
      </c>
      <c r="I77" s="249">
        <v>7000</v>
      </c>
      <c r="J77" s="101">
        <v>0</v>
      </c>
      <c r="K77" s="250">
        <v>182804.87000000011</v>
      </c>
      <c r="L77" s="259"/>
    </row>
    <row r="78" spans="2:12" x14ac:dyDescent="0.25">
      <c r="B78" s="46">
        <v>6</v>
      </c>
      <c r="C78" s="24" t="s">
        <v>24</v>
      </c>
      <c r="D78" s="226" t="s">
        <v>846</v>
      </c>
      <c r="E78" s="203" t="s">
        <v>6</v>
      </c>
      <c r="F78" s="300" t="s">
        <v>24</v>
      </c>
      <c r="G78" s="231" t="s">
        <v>24</v>
      </c>
      <c r="H78" s="239">
        <v>44522</v>
      </c>
      <c r="I78" s="249">
        <v>35000</v>
      </c>
      <c r="J78" s="101">
        <v>0</v>
      </c>
      <c r="K78" s="250">
        <v>217804.87000000011</v>
      </c>
      <c r="L78" s="259"/>
    </row>
    <row r="79" spans="2:12" x14ac:dyDescent="0.25">
      <c r="B79" s="46">
        <v>7</v>
      </c>
      <c r="C79" s="24" t="s">
        <v>24</v>
      </c>
      <c r="D79" s="226" t="s">
        <v>895</v>
      </c>
      <c r="E79" s="203" t="s">
        <v>6</v>
      </c>
      <c r="F79" s="300" t="s">
        <v>24</v>
      </c>
      <c r="G79" s="231" t="s">
        <v>24</v>
      </c>
      <c r="H79" s="239">
        <v>44526</v>
      </c>
      <c r="I79" s="249">
        <v>50000</v>
      </c>
      <c r="J79" s="101">
        <v>0</v>
      </c>
      <c r="K79" s="250">
        <v>244134.87000000011</v>
      </c>
      <c r="L79" s="259"/>
    </row>
    <row r="80" spans="2:12" x14ac:dyDescent="0.25">
      <c r="B80" s="46">
        <v>8</v>
      </c>
      <c r="C80" s="24" t="s">
        <v>24</v>
      </c>
      <c r="D80" s="226" t="s">
        <v>846</v>
      </c>
      <c r="E80" s="203" t="s">
        <v>6</v>
      </c>
      <c r="F80" s="300" t="s">
        <v>24</v>
      </c>
      <c r="G80" s="231" t="s">
        <v>24</v>
      </c>
      <c r="H80" s="239">
        <v>44547</v>
      </c>
      <c r="I80" s="249">
        <v>60000</v>
      </c>
      <c r="J80" s="101">
        <v>0</v>
      </c>
      <c r="K80" s="250">
        <v>512074.87000000011</v>
      </c>
      <c r="L80" s="259"/>
    </row>
    <row r="81" spans="2:12" x14ac:dyDescent="0.25">
      <c r="B81" s="46">
        <v>9</v>
      </c>
      <c r="C81" s="24" t="s">
        <v>24</v>
      </c>
      <c r="D81" s="226" t="s">
        <v>900</v>
      </c>
      <c r="E81" s="203" t="s">
        <v>6</v>
      </c>
      <c r="F81" s="300" t="s">
        <v>24</v>
      </c>
      <c r="G81" s="231" t="s">
        <v>24</v>
      </c>
      <c r="H81" s="239">
        <v>44547</v>
      </c>
      <c r="I81" s="249">
        <v>300000</v>
      </c>
      <c r="J81" s="101">
        <v>0</v>
      </c>
      <c r="K81" s="250">
        <v>483574.87000000011</v>
      </c>
      <c r="L81" s="259"/>
    </row>
    <row r="82" spans="2:12" x14ac:dyDescent="0.25">
      <c r="B82" s="46">
        <v>10</v>
      </c>
      <c r="C82" s="24" t="s">
        <v>24</v>
      </c>
      <c r="D82" s="226" t="s">
        <v>846</v>
      </c>
      <c r="E82" s="203" t="s">
        <v>6</v>
      </c>
      <c r="F82" s="300" t="s">
        <v>24</v>
      </c>
      <c r="G82" s="231" t="s">
        <v>24</v>
      </c>
      <c r="H82" s="239">
        <v>44566</v>
      </c>
      <c r="I82" s="249">
        <v>54000</v>
      </c>
      <c r="J82" s="101">
        <v>0</v>
      </c>
      <c r="K82" s="250">
        <v>245244.87000000011</v>
      </c>
      <c r="L82" s="259"/>
    </row>
    <row r="83" spans="2:12" x14ac:dyDescent="0.25">
      <c r="B83" s="46">
        <v>11</v>
      </c>
      <c r="C83" s="24" t="s">
        <v>24</v>
      </c>
      <c r="D83" s="226" t="s">
        <v>846</v>
      </c>
      <c r="E83" s="203" t="s">
        <v>6</v>
      </c>
      <c r="F83" s="300" t="s">
        <v>24</v>
      </c>
      <c r="G83" s="231" t="s">
        <v>24</v>
      </c>
      <c r="H83" s="239">
        <v>44669</v>
      </c>
      <c r="I83" s="249">
        <v>250000</v>
      </c>
      <c r="J83" s="101">
        <v>0</v>
      </c>
      <c r="K83" s="250">
        <v>453429.37000000011</v>
      </c>
      <c r="L83" s="259"/>
    </row>
    <row r="84" spans="2:12" x14ac:dyDescent="0.25">
      <c r="B84" s="46">
        <v>12</v>
      </c>
      <c r="C84" s="24" t="s">
        <v>24</v>
      </c>
      <c r="D84" s="226" t="s">
        <v>846</v>
      </c>
      <c r="E84" s="203" t="s">
        <v>6</v>
      </c>
      <c r="F84" s="300" t="s">
        <v>24</v>
      </c>
      <c r="G84" s="231" t="s">
        <v>24</v>
      </c>
      <c r="H84" s="239">
        <v>44711</v>
      </c>
      <c r="I84" s="249">
        <v>2000</v>
      </c>
      <c r="J84" s="101">
        <v>0</v>
      </c>
      <c r="K84" s="250">
        <v>203793.83000000007</v>
      </c>
      <c r="L84" s="259"/>
    </row>
    <row r="85" spans="2:12" x14ac:dyDescent="0.25">
      <c r="B85" s="46">
        <v>13</v>
      </c>
      <c r="C85" s="24" t="s">
        <v>24</v>
      </c>
      <c r="D85" s="226" t="s">
        <v>936</v>
      </c>
      <c r="E85" s="203" t="s">
        <v>6</v>
      </c>
      <c r="F85" s="300" t="s">
        <v>24</v>
      </c>
      <c r="G85" s="231" t="s">
        <v>24</v>
      </c>
      <c r="H85" s="239">
        <v>44879</v>
      </c>
      <c r="I85" s="249">
        <v>24000</v>
      </c>
      <c r="J85" s="101">
        <v>0</v>
      </c>
      <c r="K85" s="250">
        <v>271203.83000000007</v>
      </c>
      <c r="L85" s="259"/>
    </row>
    <row r="86" spans="2:12" x14ac:dyDescent="0.25">
      <c r="B86" s="46">
        <v>14</v>
      </c>
      <c r="C86" s="24" t="s">
        <v>830</v>
      </c>
      <c r="D86" s="226" t="s">
        <v>846</v>
      </c>
      <c r="E86" s="203" t="s">
        <v>6</v>
      </c>
      <c r="F86" s="300" t="s">
        <v>24</v>
      </c>
      <c r="G86" s="231" t="s">
        <v>24</v>
      </c>
      <c r="H86" s="239">
        <v>44916</v>
      </c>
      <c r="I86" s="249">
        <v>30000</v>
      </c>
      <c r="J86" s="101">
        <v>0</v>
      </c>
      <c r="K86" s="250">
        <v>219103.83000000007</v>
      </c>
      <c r="L86" s="259"/>
    </row>
    <row r="87" spans="2:12" x14ac:dyDescent="0.25">
      <c r="B87" s="46">
        <v>15</v>
      </c>
      <c r="C87" s="24" t="s">
        <v>830</v>
      </c>
      <c r="D87" s="226" t="s">
        <v>846</v>
      </c>
      <c r="E87" s="203" t="s">
        <v>6</v>
      </c>
      <c r="F87" s="300" t="s">
        <v>24</v>
      </c>
      <c r="G87" s="231" t="s">
        <v>24</v>
      </c>
      <c r="H87" s="239">
        <v>44943</v>
      </c>
      <c r="I87" s="249">
        <v>106300</v>
      </c>
      <c r="J87" s="101">
        <v>0</v>
      </c>
      <c r="K87" s="250">
        <v>293903.83000000007</v>
      </c>
      <c r="L87" s="259"/>
    </row>
    <row r="88" spans="2:12" x14ac:dyDescent="0.25">
      <c r="B88" s="46">
        <v>16</v>
      </c>
      <c r="C88" s="24" t="s">
        <v>24</v>
      </c>
      <c r="D88" s="226" t="s">
        <v>846</v>
      </c>
      <c r="E88" s="203" t="s">
        <v>6</v>
      </c>
      <c r="F88" s="227" t="s">
        <v>24</v>
      </c>
      <c r="G88" s="203" t="s">
        <v>24</v>
      </c>
      <c r="H88" s="239">
        <v>44944</v>
      </c>
      <c r="I88" s="249">
        <v>4000</v>
      </c>
      <c r="J88" s="101">
        <v>0</v>
      </c>
      <c r="K88" s="250">
        <v>191603.83000000007</v>
      </c>
      <c r="L88" s="259"/>
    </row>
    <row r="89" spans="2:12" x14ac:dyDescent="0.25">
      <c r="B89" s="46">
        <v>17</v>
      </c>
      <c r="C89" s="24" t="s">
        <v>24</v>
      </c>
      <c r="D89" s="24" t="s">
        <v>980</v>
      </c>
      <c r="E89" s="203" t="s">
        <v>6</v>
      </c>
      <c r="F89" s="227" t="s">
        <v>24</v>
      </c>
      <c r="G89" s="203" t="s">
        <v>24</v>
      </c>
      <c r="H89" s="239">
        <v>45083</v>
      </c>
      <c r="I89" s="249">
        <v>900000</v>
      </c>
      <c r="J89" s="101">
        <v>0</v>
      </c>
      <c r="K89" s="250">
        <v>1599499.3665</v>
      </c>
      <c r="L89" s="259"/>
    </row>
    <row r="90" spans="2:12" x14ac:dyDescent="0.25">
      <c r="B90" s="46">
        <v>18</v>
      </c>
      <c r="C90" s="157" t="s">
        <v>24</v>
      </c>
      <c r="D90" s="272"/>
      <c r="E90" s="203" t="s">
        <v>6</v>
      </c>
      <c r="F90" s="220"/>
      <c r="G90" s="221"/>
      <c r="H90" s="241">
        <v>45540</v>
      </c>
      <c r="I90" s="214">
        <v>400000</v>
      </c>
      <c r="J90" s="214">
        <v>0</v>
      </c>
      <c r="K90" s="250">
        <v>4504756.8233181816</v>
      </c>
      <c r="L90" s="270"/>
    </row>
    <row r="91" spans="2:12" ht="15.75" thickBot="1" x14ac:dyDescent="0.3">
      <c r="B91" s="46">
        <v>19</v>
      </c>
      <c r="C91" s="157" t="s">
        <v>24</v>
      </c>
      <c r="D91" s="157" t="s">
        <v>1515</v>
      </c>
      <c r="E91" s="204" t="s">
        <v>6</v>
      </c>
      <c r="F91" s="212" t="s">
        <v>588</v>
      </c>
      <c r="G91" s="204" t="s">
        <v>589</v>
      </c>
      <c r="H91" s="241">
        <v>45804</v>
      </c>
      <c r="I91" s="253">
        <v>408602</v>
      </c>
      <c r="J91" s="214">
        <v>0</v>
      </c>
      <c r="K91" s="250">
        <v>2232076.8759090891</v>
      </c>
      <c r="L91" s="270"/>
    </row>
    <row r="92" spans="2:12" s="10" customFormat="1" ht="15.75" thickBot="1" x14ac:dyDescent="0.3">
      <c r="B92" s="275"/>
      <c r="C92" s="276"/>
      <c r="D92" s="276"/>
      <c r="E92" s="206"/>
      <c r="F92" s="302"/>
      <c r="G92" s="206"/>
      <c r="H92" s="84"/>
      <c r="I92" s="273">
        <v>3867822</v>
      </c>
      <c r="J92" s="273">
        <v>0</v>
      </c>
      <c r="K92" s="274">
        <v>3867822</v>
      </c>
      <c r="L92" s="85"/>
    </row>
    <row r="93" spans="2:12" ht="15.75" thickBot="1" x14ac:dyDescent="0.3"/>
    <row r="94" spans="2:12" ht="26.25" customHeight="1" x14ac:dyDescent="0.25">
      <c r="B94" s="337" t="s">
        <v>0</v>
      </c>
      <c r="C94" s="335" t="s">
        <v>606</v>
      </c>
      <c r="D94" s="333" t="s">
        <v>5</v>
      </c>
      <c r="E94" s="333" t="s">
        <v>1463</v>
      </c>
      <c r="F94" s="331" t="s">
        <v>575</v>
      </c>
      <c r="G94" s="329" t="s">
        <v>576</v>
      </c>
      <c r="H94" s="329" t="s">
        <v>11</v>
      </c>
      <c r="I94" s="317" t="s">
        <v>578</v>
      </c>
      <c r="J94" s="318"/>
      <c r="K94" s="319"/>
      <c r="L94" s="339" t="s">
        <v>8</v>
      </c>
    </row>
    <row r="95" spans="2:12" ht="26.25" customHeight="1" thickBot="1" x14ac:dyDescent="0.3">
      <c r="B95" s="338"/>
      <c r="C95" s="336"/>
      <c r="D95" s="334"/>
      <c r="E95" s="334"/>
      <c r="F95" s="332"/>
      <c r="G95" s="330"/>
      <c r="H95" s="330"/>
      <c r="I95" s="195" t="s">
        <v>6</v>
      </c>
      <c r="J95" s="195" t="s">
        <v>267</v>
      </c>
      <c r="K95" s="195" t="s">
        <v>577</v>
      </c>
      <c r="L95" s="340"/>
    </row>
    <row r="96" spans="2:12" x14ac:dyDescent="0.25">
      <c r="B96" s="267"/>
      <c r="C96" s="235"/>
      <c r="D96" s="236"/>
      <c r="E96" s="295"/>
      <c r="F96" s="299"/>
      <c r="G96" s="237"/>
      <c r="H96" s="238"/>
      <c r="I96" s="247"/>
      <c r="J96" s="237"/>
      <c r="K96" s="248"/>
      <c r="L96" s="258"/>
    </row>
    <row r="97" spans="2:12" ht="15.75" thickBot="1" x14ac:dyDescent="0.3">
      <c r="B97" s="46">
        <v>1</v>
      </c>
      <c r="C97" s="24" t="s">
        <v>433</v>
      </c>
      <c r="D97" s="226" t="s">
        <v>849</v>
      </c>
      <c r="E97" s="203" t="s">
        <v>6</v>
      </c>
      <c r="F97" s="227"/>
      <c r="G97" s="223"/>
      <c r="H97" s="239">
        <v>44334</v>
      </c>
      <c r="I97" s="249">
        <v>150000</v>
      </c>
      <c r="J97" s="101">
        <v>0</v>
      </c>
      <c r="K97" s="250">
        <v>348270</v>
      </c>
      <c r="L97" s="259"/>
    </row>
    <row r="98" spans="2:12" s="10" customFormat="1" ht="15.75" thickBot="1" x14ac:dyDescent="0.3">
      <c r="B98" s="275"/>
      <c r="C98" s="276"/>
      <c r="D98" s="276"/>
      <c r="E98" s="206"/>
      <c r="F98" s="302"/>
      <c r="G98" s="206"/>
      <c r="H98" s="84"/>
      <c r="I98" s="273">
        <v>150000</v>
      </c>
      <c r="J98" s="273">
        <v>0</v>
      </c>
      <c r="K98" s="274">
        <v>150000</v>
      </c>
      <c r="L98" s="85"/>
    </row>
    <row r="99" spans="2:12" ht="15.75" thickBot="1" x14ac:dyDescent="0.3"/>
    <row r="100" spans="2:12" ht="26.25" customHeight="1" x14ac:dyDescent="0.25">
      <c r="B100" s="337" t="s">
        <v>0</v>
      </c>
      <c r="C100" s="335" t="s">
        <v>606</v>
      </c>
      <c r="D100" s="333" t="s">
        <v>5</v>
      </c>
      <c r="E100" s="333" t="s">
        <v>1463</v>
      </c>
      <c r="F100" s="331" t="s">
        <v>575</v>
      </c>
      <c r="G100" s="329" t="s">
        <v>576</v>
      </c>
      <c r="H100" s="329" t="s">
        <v>11</v>
      </c>
      <c r="I100" s="317" t="s">
        <v>578</v>
      </c>
      <c r="J100" s="318"/>
      <c r="K100" s="319"/>
      <c r="L100" s="339" t="s">
        <v>8</v>
      </c>
    </row>
    <row r="101" spans="2:12" ht="26.25" customHeight="1" thickBot="1" x14ac:dyDescent="0.3">
      <c r="B101" s="338"/>
      <c r="C101" s="336"/>
      <c r="D101" s="334"/>
      <c r="E101" s="334"/>
      <c r="F101" s="332"/>
      <c r="G101" s="330"/>
      <c r="H101" s="330"/>
      <c r="I101" s="195" t="s">
        <v>6</v>
      </c>
      <c r="J101" s="195" t="s">
        <v>267</v>
      </c>
      <c r="K101" s="195" t="s">
        <v>577</v>
      </c>
      <c r="L101" s="340"/>
    </row>
    <row r="102" spans="2:12" x14ac:dyDescent="0.25">
      <c r="B102" s="267"/>
      <c r="C102" s="235"/>
      <c r="D102" s="236"/>
      <c r="E102" s="295"/>
      <c r="F102" s="299"/>
      <c r="G102" s="237"/>
      <c r="H102" s="238"/>
      <c r="I102" s="247"/>
      <c r="J102" s="237"/>
      <c r="K102" s="248"/>
      <c r="L102" s="258"/>
    </row>
    <row r="103" spans="2:12" ht="15.75" thickBot="1" x14ac:dyDescent="0.3">
      <c r="B103" s="46">
        <v>1</v>
      </c>
      <c r="C103" s="24" t="s">
        <v>26</v>
      </c>
      <c r="D103" s="226" t="s">
        <v>766</v>
      </c>
      <c r="E103" s="203" t="s">
        <v>6</v>
      </c>
      <c r="F103" s="227"/>
      <c r="G103" s="223"/>
      <c r="H103" s="239">
        <v>44207</v>
      </c>
      <c r="I103" s="249">
        <v>249900</v>
      </c>
      <c r="J103" s="101">
        <v>0</v>
      </c>
      <c r="K103" s="250">
        <v>250370</v>
      </c>
      <c r="L103" s="259"/>
    </row>
    <row r="104" spans="2:12" s="10" customFormat="1" ht="15.75" thickBot="1" x14ac:dyDescent="0.3">
      <c r="B104" s="275"/>
      <c r="C104" s="276"/>
      <c r="D104" s="276"/>
      <c r="E104" s="206"/>
      <c r="F104" s="302"/>
      <c r="G104" s="206"/>
      <c r="H104" s="84"/>
      <c r="I104" s="273">
        <v>249900</v>
      </c>
      <c r="J104" s="273">
        <v>0</v>
      </c>
      <c r="K104" s="274">
        <v>249900</v>
      </c>
      <c r="L104" s="85"/>
    </row>
    <row r="105" spans="2:12" ht="15.75" thickBot="1" x14ac:dyDescent="0.3"/>
    <row r="106" spans="2:12" ht="26.25" customHeight="1" x14ac:dyDescent="0.25">
      <c r="B106" s="337" t="s">
        <v>0</v>
      </c>
      <c r="C106" s="335" t="s">
        <v>606</v>
      </c>
      <c r="D106" s="333" t="s">
        <v>5</v>
      </c>
      <c r="E106" s="333" t="s">
        <v>1463</v>
      </c>
      <c r="F106" s="331" t="s">
        <v>575</v>
      </c>
      <c r="G106" s="329" t="s">
        <v>576</v>
      </c>
      <c r="H106" s="329" t="s">
        <v>11</v>
      </c>
      <c r="I106" s="317" t="s">
        <v>578</v>
      </c>
      <c r="J106" s="318"/>
      <c r="K106" s="319"/>
      <c r="L106" s="339" t="s">
        <v>8</v>
      </c>
    </row>
    <row r="107" spans="2:12" ht="26.25" customHeight="1" thickBot="1" x14ac:dyDescent="0.3">
      <c r="B107" s="338"/>
      <c r="C107" s="336"/>
      <c r="D107" s="334"/>
      <c r="E107" s="334"/>
      <c r="F107" s="332"/>
      <c r="G107" s="330"/>
      <c r="H107" s="330"/>
      <c r="I107" s="195" t="s">
        <v>6</v>
      </c>
      <c r="J107" s="195" t="s">
        <v>267</v>
      </c>
      <c r="K107" s="195" t="s">
        <v>577</v>
      </c>
      <c r="L107" s="340"/>
    </row>
    <row r="108" spans="2:12" x14ac:dyDescent="0.25">
      <c r="B108" s="267"/>
      <c r="C108" s="235"/>
      <c r="D108" s="236"/>
      <c r="E108" s="295"/>
      <c r="F108" s="299"/>
      <c r="G108" s="237"/>
      <c r="H108" s="238"/>
      <c r="I108" s="247"/>
      <c r="J108" s="237"/>
      <c r="K108" s="248"/>
      <c r="L108" s="258"/>
    </row>
    <row r="109" spans="2:12" x14ac:dyDescent="0.25">
      <c r="B109" s="46">
        <v>1</v>
      </c>
      <c r="C109" s="24" t="s">
        <v>653</v>
      </c>
      <c r="D109" s="24" t="s">
        <v>962</v>
      </c>
      <c r="E109" s="203" t="s">
        <v>6</v>
      </c>
      <c r="F109" s="227" t="s">
        <v>581</v>
      </c>
      <c r="G109" s="208" t="s">
        <v>434</v>
      </c>
      <c r="H109" s="239">
        <v>44965</v>
      </c>
      <c r="I109" s="249">
        <v>600000</v>
      </c>
      <c r="J109" s="101">
        <v>0</v>
      </c>
      <c r="K109" s="250">
        <v>2141210.83</v>
      </c>
      <c r="L109" s="259"/>
    </row>
    <row r="110" spans="2:12" x14ac:dyDescent="0.25">
      <c r="B110" s="46">
        <v>2</v>
      </c>
      <c r="C110" s="24" t="s">
        <v>653</v>
      </c>
      <c r="D110" s="24" t="s">
        <v>623</v>
      </c>
      <c r="E110" s="203" t="s">
        <v>6</v>
      </c>
      <c r="F110" s="227" t="s">
        <v>581</v>
      </c>
      <c r="G110" s="208" t="s">
        <v>434</v>
      </c>
      <c r="H110" s="239">
        <v>45028</v>
      </c>
      <c r="I110" s="249">
        <v>300000</v>
      </c>
      <c r="J110" s="101">
        <v>0</v>
      </c>
      <c r="K110" s="250">
        <v>1743989.83</v>
      </c>
      <c r="L110" s="259"/>
    </row>
    <row r="111" spans="2:12" x14ac:dyDescent="0.25">
      <c r="B111" s="46">
        <v>3</v>
      </c>
      <c r="C111" s="24" t="s">
        <v>653</v>
      </c>
      <c r="D111" s="24" t="s">
        <v>704</v>
      </c>
      <c r="E111" s="203" t="s">
        <v>6</v>
      </c>
      <c r="F111" s="227" t="s">
        <v>581</v>
      </c>
      <c r="G111" s="208" t="s">
        <v>434</v>
      </c>
      <c r="H111" s="239">
        <v>45028</v>
      </c>
      <c r="I111" s="249">
        <v>300000</v>
      </c>
      <c r="J111" s="101">
        <v>0</v>
      </c>
      <c r="K111" s="250">
        <v>2043989.83</v>
      </c>
      <c r="L111" s="259"/>
    </row>
    <row r="112" spans="2:12" x14ac:dyDescent="0.25">
      <c r="B112" s="46">
        <v>4</v>
      </c>
      <c r="C112" s="24" t="s">
        <v>653</v>
      </c>
      <c r="D112" s="24" t="s">
        <v>705</v>
      </c>
      <c r="E112" s="203" t="s">
        <v>6</v>
      </c>
      <c r="F112" s="227" t="s">
        <v>581</v>
      </c>
      <c r="G112" s="208" t="s">
        <v>434</v>
      </c>
      <c r="H112" s="239">
        <v>45062</v>
      </c>
      <c r="I112" s="249">
        <v>300000</v>
      </c>
      <c r="J112" s="101">
        <v>0</v>
      </c>
      <c r="K112" s="250">
        <v>1398326.75</v>
      </c>
      <c r="L112" s="259"/>
    </row>
    <row r="113" spans="2:12" x14ac:dyDescent="0.25">
      <c r="B113" s="46">
        <v>5</v>
      </c>
      <c r="C113" s="24" t="s">
        <v>653</v>
      </c>
      <c r="D113" s="24" t="s">
        <v>1014</v>
      </c>
      <c r="E113" s="203" t="s">
        <v>6</v>
      </c>
      <c r="F113" s="227" t="s">
        <v>581</v>
      </c>
      <c r="G113" s="208" t="s">
        <v>434</v>
      </c>
      <c r="H113" s="239">
        <v>45062</v>
      </c>
      <c r="I113" s="249">
        <v>300000</v>
      </c>
      <c r="J113" s="101">
        <v>0</v>
      </c>
      <c r="K113" s="250">
        <v>1698326.75</v>
      </c>
      <c r="L113" s="259"/>
    </row>
    <row r="114" spans="2:12" x14ac:dyDescent="0.25">
      <c r="B114" s="46">
        <v>6</v>
      </c>
      <c r="C114" s="24" t="s">
        <v>653</v>
      </c>
      <c r="D114" s="24" t="s">
        <v>1014</v>
      </c>
      <c r="E114" s="203" t="s">
        <v>6</v>
      </c>
      <c r="F114" s="227" t="s">
        <v>581</v>
      </c>
      <c r="G114" s="208" t="s">
        <v>434</v>
      </c>
      <c r="H114" s="239">
        <v>45092</v>
      </c>
      <c r="I114" s="249">
        <v>300000</v>
      </c>
      <c r="J114" s="101">
        <v>0</v>
      </c>
      <c r="K114" s="250">
        <v>1580013.7279999999</v>
      </c>
      <c r="L114" s="259"/>
    </row>
    <row r="115" spans="2:12" x14ac:dyDescent="0.25">
      <c r="B115" s="46">
        <v>7</v>
      </c>
      <c r="C115" s="24" t="s">
        <v>653</v>
      </c>
      <c r="D115" s="24" t="s">
        <v>1019</v>
      </c>
      <c r="E115" s="203" t="s">
        <v>6</v>
      </c>
      <c r="F115" s="227" t="s">
        <v>581</v>
      </c>
      <c r="G115" s="208" t="s">
        <v>434</v>
      </c>
      <c r="H115" s="239">
        <v>45092</v>
      </c>
      <c r="I115" s="249">
        <v>300000</v>
      </c>
      <c r="J115" s="101">
        <v>0</v>
      </c>
      <c r="K115" s="250">
        <v>1880013.7279999999</v>
      </c>
      <c r="L115" s="259"/>
    </row>
    <row r="116" spans="2:12" x14ac:dyDescent="0.25">
      <c r="B116" s="46">
        <v>8</v>
      </c>
      <c r="C116" s="154" t="s">
        <v>653</v>
      </c>
      <c r="D116" s="24" t="s">
        <v>1022</v>
      </c>
      <c r="E116" s="203" t="s">
        <v>6</v>
      </c>
      <c r="F116" s="227" t="s">
        <v>581</v>
      </c>
      <c r="G116" s="208" t="s">
        <v>434</v>
      </c>
      <c r="H116" s="239">
        <v>45134</v>
      </c>
      <c r="I116" s="249">
        <v>300000</v>
      </c>
      <c r="J116" s="101">
        <v>0</v>
      </c>
      <c r="K116" s="250">
        <v>733331.72100000014</v>
      </c>
      <c r="L116" s="259"/>
    </row>
    <row r="117" spans="2:12" x14ac:dyDescent="0.25">
      <c r="B117" s="46">
        <v>9</v>
      </c>
      <c r="C117" s="154" t="s">
        <v>653</v>
      </c>
      <c r="D117" s="24" t="s">
        <v>1023</v>
      </c>
      <c r="E117" s="203" t="s">
        <v>6</v>
      </c>
      <c r="F117" s="227" t="s">
        <v>581</v>
      </c>
      <c r="G117" s="208" t="s">
        <v>434</v>
      </c>
      <c r="H117" s="239">
        <v>45134</v>
      </c>
      <c r="I117" s="249">
        <v>300000</v>
      </c>
      <c r="J117" s="101">
        <v>0</v>
      </c>
      <c r="K117" s="250">
        <v>1033331.7210000001</v>
      </c>
      <c r="L117" s="259"/>
    </row>
    <row r="118" spans="2:12" x14ac:dyDescent="0.25">
      <c r="B118" s="46">
        <v>10</v>
      </c>
      <c r="C118" s="154" t="s">
        <v>653</v>
      </c>
      <c r="D118" s="24" t="s">
        <v>1024</v>
      </c>
      <c r="E118" s="203" t="s">
        <v>6</v>
      </c>
      <c r="F118" s="227" t="s">
        <v>581</v>
      </c>
      <c r="G118" s="208" t="s">
        <v>434</v>
      </c>
      <c r="H118" s="239">
        <v>45162</v>
      </c>
      <c r="I118" s="249">
        <v>300000</v>
      </c>
      <c r="J118" s="101">
        <v>0</v>
      </c>
      <c r="K118" s="250">
        <v>710030.36900000018</v>
      </c>
      <c r="L118" s="259"/>
    </row>
    <row r="119" spans="2:12" x14ac:dyDescent="0.25">
      <c r="B119" s="46">
        <v>11</v>
      </c>
      <c r="C119" s="154" t="s">
        <v>653</v>
      </c>
      <c r="D119" s="24" t="s">
        <v>1025</v>
      </c>
      <c r="E119" s="203" t="s">
        <v>6</v>
      </c>
      <c r="F119" s="227" t="s">
        <v>581</v>
      </c>
      <c r="G119" s="208" t="s">
        <v>434</v>
      </c>
      <c r="H119" s="239">
        <v>45162</v>
      </c>
      <c r="I119" s="249">
        <v>300000</v>
      </c>
      <c r="J119" s="101">
        <v>0</v>
      </c>
      <c r="K119" s="250">
        <v>1010030.3690000002</v>
      </c>
      <c r="L119" s="259"/>
    </row>
    <row r="120" spans="2:12" x14ac:dyDescent="0.25">
      <c r="B120" s="46">
        <v>12</v>
      </c>
      <c r="C120" s="154" t="s">
        <v>653</v>
      </c>
      <c r="D120" s="24" t="s">
        <v>1025</v>
      </c>
      <c r="E120" s="203" t="s">
        <v>6</v>
      </c>
      <c r="F120" s="227" t="s">
        <v>581</v>
      </c>
      <c r="G120" s="208" t="s">
        <v>434</v>
      </c>
      <c r="H120" s="239">
        <v>45202</v>
      </c>
      <c r="I120" s="249">
        <v>300000</v>
      </c>
      <c r="J120" s="101">
        <v>0</v>
      </c>
      <c r="K120" s="250">
        <v>521796.09000000014</v>
      </c>
      <c r="L120" s="259"/>
    </row>
    <row r="121" spans="2:12" x14ac:dyDescent="0.25">
      <c r="B121" s="46">
        <v>13</v>
      </c>
      <c r="C121" s="154" t="s">
        <v>653</v>
      </c>
      <c r="D121" s="24" t="s">
        <v>1030</v>
      </c>
      <c r="E121" s="203" t="s">
        <v>6</v>
      </c>
      <c r="F121" s="227" t="s">
        <v>581</v>
      </c>
      <c r="G121" s="208" t="s">
        <v>434</v>
      </c>
      <c r="H121" s="239">
        <v>45202</v>
      </c>
      <c r="I121" s="249">
        <v>300000</v>
      </c>
      <c r="J121" s="101">
        <v>0</v>
      </c>
      <c r="K121" s="250">
        <v>821796.09000000008</v>
      </c>
      <c r="L121" s="259"/>
    </row>
    <row r="122" spans="2:12" x14ac:dyDescent="0.25">
      <c r="B122" s="46">
        <v>14</v>
      </c>
      <c r="C122" s="154" t="s">
        <v>653</v>
      </c>
      <c r="D122" s="24" t="s">
        <v>1032</v>
      </c>
      <c r="E122" s="203" t="s">
        <v>6</v>
      </c>
      <c r="F122" s="227" t="s">
        <v>581</v>
      </c>
      <c r="G122" s="208" t="s">
        <v>434</v>
      </c>
      <c r="H122" s="241">
        <v>45223</v>
      </c>
      <c r="I122" s="253">
        <v>300000</v>
      </c>
      <c r="J122" s="159">
        <v>0</v>
      </c>
      <c r="K122" s="250">
        <v>1364280.6969999997</v>
      </c>
      <c r="L122" s="259"/>
    </row>
    <row r="123" spans="2:12" x14ac:dyDescent="0.25">
      <c r="B123" s="46">
        <v>15</v>
      </c>
      <c r="C123" s="154" t="s">
        <v>653</v>
      </c>
      <c r="D123" s="24" t="s">
        <v>1033</v>
      </c>
      <c r="E123" s="203" t="s">
        <v>6</v>
      </c>
      <c r="F123" s="227" t="s">
        <v>581</v>
      </c>
      <c r="G123" s="208" t="s">
        <v>434</v>
      </c>
      <c r="H123" s="241">
        <v>45223</v>
      </c>
      <c r="I123" s="253">
        <v>300000</v>
      </c>
      <c r="J123" s="159">
        <v>0</v>
      </c>
      <c r="K123" s="250">
        <v>1664280.6969999997</v>
      </c>
      <c r="L123" s="259"/>
    </row>
    <row r="124" spans="2:12" x14ac:dyDescent="0.25">
      <c r="B124" s="46">
        <v>16</v>
      </c>
      <c r="C124" s="157" t="s">
        <v>653</v>
      </c>
      <c r="D124" s="24" t="s">
        <v>1035</v>
      </c>
      <c r="E124" s="203" t="s">
        <v>6</v>
      </c>
      <c r="F124" s="227" t="s">
        <v>581</v>
      </c>
      <c r="G124" s="208" t="s">
        <v>434</v>
      </c>
      <c r="H124" s="241">
        <v>45247</v>
      </c>
      <c r="I124" s="253">
        <v>300000</v>
      </c>
      <c r="J124" s="159">
        <v>0</v>
      </c>
      <c r="K124" s="250">
        <v>1958629.7822272724</v>
      </c>
      <c r="L124" s="259"/>
    </row>
    <row r="125" spans="2:12" x14ac:dyDescent="0.25">
      <c r="B125" s="46">
        <v>17</v>
      </c>
      <c r="C125" s="24" t="s">
        <v>653</v>
      </c>
      <c r="D125" s="24" t="s">
        <v>655</v>
      </c>
      <c r="E125" s="203" t="s">
        <v>6</v>
      </c>
      <c r="F125" s="227" t="s">
        <v>581</v>
      </c>
      <c r="G125" s="208" t="s">
        <v>434</v>
      </c>
      <c r="H125" s="241">
        <v>45247</v>
      </c>
      <c r="I125" s="253">
        <v>300000</v>
      </c>
      <c r="J125" s="159">
        <v>0</v>
      </c>
      <c r="K125" s="250">
        <v>2258629.7822272722</v>
      </c>
      <c r="L125" s="259"/>
    </row>
    <row r="126" spans="2:12" x14ac:dyDescent="0.25">
      <c r="B126" s="46">
        <v>18</v>
      </c>
      <c r="C126" s="24" t="s">
        <v>653</v>
      </c>
      <c r="D126" s="24" t="s">
        <v>656</v>
      </c>
      <c r="E126" s="203" t="s">
        <v>6</v>
      </c>
      <c r="F126" s="227" t="s">
        <v>581</v>
      </c>
      <c r="G126" s="208" t="s">
        <v>434</v>
      </c>
      <c r="H126" s="241">
        <v>45278</v>
      </c>
      <c r="I126" s="253">
        <v>300000</v>
      </c>
      <c r="J126" s="159">
        <v>0</v>
      </c>
      <c r="K126" s="250">
        <v>588718.75472727255</v>
      </c>
      <c r="L126" s="259"/>
    </row>
    <row r="127" spans="2:12" x14ac:dyDescent="0.25">
      <c r="B127" s="46">
        <v>19</v>
      </c>
      <c r="C127" s="24" t="s">
        <v>653</v>
      </c>
      <c r="D127" s="24" t="s">
        <v>681</v>
      </c>
      <c r="E127" s="203" t="s">
        <v>6</v>
      </c>
      <c r="F127" s="227" t="s">
        <v>581</v>
      </c>
      <c r="G127" s="208" t="s">
        <v>434</v>
      </c>
      <c r="H127" s="241">
        <v>45278</v>
      </c>
      <c r="I127" s="253">
        <v>300000</v>
      </c>
      <c r="J127" s="159">
        <v>0</v>
      </c>
      <c r="K127" s="250">
        <v>888718.75472727255</v>
      </c>
      <c r="L127" s="259"/>
    </row>
    <row r="128" spans="2:12" x14ac:dyDescent="0.25">
      <c r="B128" s="46">
        <v>20</v>
      </c>
      <c r="C128" s="157" t="s">
        <v>653</v>
      </c>
      <c r="D128" s="24" t="s">
        <v>654</v>
      </c>
      <c r="E128" s="203" t="s">
        <v>6</v>
      </c>
      <c r="F128" s="227" t="s">
        <v>581</v>
      </c>
      <c r="G128" s="208" t="s">
        <v>434</v>
      </c>
      <c r="H128" s="241">
        <v>45324</v>
      </c>
      <c r="I128" s="253">
        <v>300000</v>
      </c>
      <c r="J128" s="159">
        <v>0</v>
      </c>
      <c r="K128" s="250">
        <v>365225.24722727237</v>
      </c>
      <c r="L128" s="263"/>
    </row>
    <row r="129" spans="2:12" x14ac:dyDescent="0.25">
      <c r="B129" s="46">
        <v>21</v>
      </c>
      <c r="C129" s="157" t="s">
        <v>653</v>
      </c>
      <c r="D129" s="24" t="s">
        <v>652</v>
      </c>
      <c r="E129" s="203" t="s">
        <v>6</v>
      </c>
      <c r="F129" s="227" t="s">
        <v>581</v>
      </c>
      <c r="G129" s="208" t="s">
        <v>434</v>
      </c>
      <c r="H129" s="241">
        <v>45324</v>
      </c>
      <c r="I129" s="253">
        <v>300000</v>
      </c>
      <c r="J129" s="159">
        <v>0</v>
      </c>
      <c r="K129" s="250">
        <v>665225.24722727237</v>
      </c>
      <c r="L129" s="263"/>
    </row>
    <row r="130" spans="2:12" x14ac:dyDescent="0.25">
      <c r="B130" s="46">
        <v>22</v>
      </c>
      <c r="C130" s="24" t="s">
        <v>653</v>
      </c>
      <c r="D130" s="24" t="s">
        <v>686</v>
      </c>
      <c r="E130" s="203" t="s">
        <v>6</v>
      </c>
      <c r="F130" s="227" t="s">
        <v>581</v>
      </c>
      <c r="G130" s="208" t="s">
        <v>434</v>
      </c>
      <c r="H130" s="239">
        <v>45352</v>
      </c>
      <c r="I130" s="249">
        <v>300000</v>
      </c>
      <c r="J130" s="101">
        <v>0</v>
      </c>
      <c r="K130" s="250">
        <v>338319.49172727263</v>
      </c>
      <c r="L130" s="263"/>
    </row>
    <row r="131" spans="2:12" x14ac:dyDescent="0.25">
      <c r="B131" s="46">
        <v>23</v>
      </c>
      <c r="C131" s="24" t="s">
        <v>653</v>
      </c>
      <c r="D131" s="24" t="s">
        <v>687</v>
      </c>
      <c r="E131" s="203" t="s">
        <v>6</v>
      </c>
      <c r="F131" s="227" t="s">
        <v>581</v>
      </c>
      <c r="G131" s="208" t="s">
        <v>434</v>
      </c>
      <c r="H131" s="241">
        <v>45352</v>
      </c>
      <c r="I131" s="253">
        <v>300000</v>
      </c>
      <c r="J131" s="101">
        <v>0</v>
      </c>
      <c r="K131" s="250">
        <v>638319.49172727263</v>
      </c>
      <c r="L131" s="263"/>
    </row>
    <row r="132" spans="2:12" x14ac:dyDescent="0.25">
      <c r="B132" s="46">
        <v>24</v>
      </c>
      <c r="C132" s="157" t="s">
        <v>653</v>
      </c>
      <c r="D132" s="24" t="s">
        <v>686</v>
      </c>
      <c r="E132" s="203" t="s">
        <v>6</v>
      </c>
      <c r="F132" s="227" t="s">
        <v>581</v>
      </c>
      <c r="G132" s="208" t="s">
        <v>434</v>
      </c>
      <c r="H132" s="241">
        <v>45387</v>
      </c>
      <c r="I132" s="253">
        <v>300000</v>
      </c>
      <c r="J132" s="214">
        <v>0</v>
      </c>
      <c r="K132" s="250">
        <v>548095.19722727244</v>
      </c>
      <c r="L132" s="263"/>
    </row>
    <row r="133" spans="2:12" x14ac:dyDescent="0.25">
      <c r="B133" s="46">
        <v>25</v>
      </c>
      <c r="C133" s="157" t="s">
        <v>653</v>
      </c>
      <c r="D133" s="24" t="s">
        <v>687</v>
      </c>
      <c r="E133" s="203" t="s">
        <v>6</v>
      </c>
      <c r="F133" s="227" t="s">
        <v>581</v>
      </c>
      <c r="G133" s="208" t="s">
        <v>434</v>
      </c>
      <c r="H133" s="241">
        <v>45387</v>
      </c>
      <c r="I133" s="253">
        <v>300000</v>
      </c>
      <c r="J133" s="214">
        <v>0</v>
      </c>
      <c r="K133" s="250">
        <v>848095.19722727244</v>
      </c>
      <c r="L133" s="263"/>
    </row>
    <row r="134" spans="2:12" x14ac:dyDescent="0.25">
      <c r="B134" s="46">
        <v>26</v>
      </c>
      <c r="C134" s="157" t="s">
        <v>653</v>
      </c>
      <c r="D134" s="24" t="s">
        <v>727</v>
      </c>
      <c r="E134" s="203" t="s">
        <v>6</v>
      </c>
      <c r="F134" s="227" t="s">
        <v>581</v>
      </c>
      <c r="G134" s="208" t="s">
        <v>434</v>
      </c>
      <c r="H134" s="241">
        <v>45427</v>
      </c>
      <c r="I134" s="253">
        <v>300000</v>
      </c>
      <c r="J134" s="214">
        <v>0</v>
      </c>
      <c r="K134" s="250">
        <v>2874764.5766363633</v>
      </c>
      <c r="L134" s="263"/>
    </row>
    <row r="135" spans="2:12" x14ac:dyDescent="0.25">
      <c r="B135" s="46">
        <v>27</v>
      </c>
      <c r="C135" s="157" t="s">
        <v>653</v>
      </c>
      <c r="D135" s="24" t="s">
        <v>735</v>
      </c>
      <c r="E135" s="203" t="s">
        <v>6</v>
      </c>
      <c r="F135" s="227" t="s">
        <v>581</v>
      </c>
      <c r="G135" s="208" t="s">
        <v>434</v>
      </c>
      <c r="H135" s="241">
        <v>45427</v>
      </c>
      <c r="I135" s="253">
        <v>300000</v>
      </c>
      <c r="J135" s="214">
        <v>0</v>
      </c>
      <c r="K135" s="250">
        <v>3174764.5766363633</v>
      </c>
      <c r="L135" s="263"/>
    </row>
    <row r="136" spans="2:12" x14ac:dyDescent="0.25">
      <c r="B136" s="46">
        <v>28</v>
      </c>
      <c r="C136" s="157" t="s">
        <v>653</v>
      </c>
      <c r="D136" s="157" t="s">
        <v>750</v>
      </c>
      <c r="E136" s="203" t="s">
        <v>6</v>
      </c>
      <c r="F136" s="227" t="s">
        <v>581</v>
      </c>
      <c r="G136" s="208" t="s">
        <v>434</v>
      </c>
      <c r="H136" s="241">
        <v>45464</v>
      </c>
      <c r="I136" s="253">
        <v>300000</v>
      </c>
      <c r="J136" s="214">
        <v>0</v>
      </c>
      <c r="K136" s="250">
        <v>3569365.9691363634</v>
      </c>
      <c r="L136" s="263"/>
    </row>
    <row r="137" spans="2:12" x14ac:dyDescent="0.25">
      <c r="B137" s="46">
        <v>29</v>
      </c>
      <c r="C137" s="157" t="s">
        <v>653</v>
      </c>
      <c r="D137" s="157" t="s">
        <v>762</v>
      </c>
      <c r="E137" s="203" t="s">
        <v>6</v>
      </c>
      <c r="F137" s="227" t="s">
        <v>581</v>
      </c>
      <c r="G137" s="208" t="s">
        <v>434</v>
      </c>
      <c r="H137" s="241">
        <v>45464</v>
      </c>
      <c r="I137" s="253">
        <v>300000</v>
      </c>
      <c r="J137" s="214">
        <v>0</v>
      </c>
      <c r="K137" s="250">
        <v>3869365.9691363634</v>
      </c>
      <c r="L137" s="263"/>
    </row>
    <row r="138" spans="2:12" x14ac:dyDescent="0.25">
      <c r="B138" s="46">
        <v>30</v>
      </c>
      <c r="C138" s="157" t="s">
        <v>653</v>
      </c>
      <c r="D138" s="157" t="s">
        <v>767</v>
      </c>
      <c r="E138" s="203" t="s">
        <v>6</v>
      </c>
      <c r="F138" s="227" t="s">
        <v>581</v>
      </c>
      <c r="G138" s="208" t="s">
        <v>434</v>
      </c>
      <c r="H138" s="241">
        <v>45512</v>
      </c>
      <c r="I138" s="253">
        <v>300000</v>
      </c>
      <c r="J138" s="214">
        <v>0</v>
      </c>
      <c r="K138" s="250">
        <v>3235073.5701363632</v>
      </c>
      <c r="L138" s="270"/>
    </row>
    <row r="139" spans="2:12" x14ac:dyDescent="0.25">
      <c r="B139" s="46">
        <v>31</v>
      </c>
      <c r="C139" s="157" t="s">
        <v>653</v>
      </c>
      <c r="D139" s="157" t="s">
        <v>1152</v>
      </c>
      <c r="E139" s="203" t="s">
        <v>6</v>
      </c>
      <c r="F139" s="227" t="s">
        <v>581</v>
      </c>
      <c r="G139" s="208" t="s">
        <v>434</v>
      </c>
      <c r="H139" s="241">
        <v>45512</v>
      </c>
      <c r="I139" s="253">
        <v>300000</v>
      </c>
      <c r="J139" s="214">
        <v>0</v>
      </c>
      <c r="K139" s="250">
        <v>3535073.5701363632</v>
      </c>
      <c r="L139" s="270"/>
    </row>
    <row r="140" spans="2:12" x14ac:dyDescent="0.25">
      <c r="B140" s="46">
        <v>32</v>
      </c>
      <c r="C140" s="157" t="s">
        <v>653</v>
      </c>
      <c r="D140" s="157" t="s">
        <v>1168</v>
      </c>
      <c r="E140" s="203" t="s">
        <v>6</v>
      </c>
      <c r="F140" s="212" t="s">
        <v>581</v>
      </c>
      <c r="G140" s="209" t="s">
        <v>620</v>
      </c>
      <c r="H140" s="241">
        <v>45621</v>
      </c>
      <c r="I140" s="253">
        <v>200000</v>
      </c>
      <c r="J140" s="214">
        <v>0</v>
      </c>
      <c r="K140" s="250">
        <v>1366858.4285909066</v>
      </c>
      <c r="L140" s="270"/>
    </row>
    <row r="141" spans="2:12" ht="15.75" thickBot="1" x14ac:dyDescent="0.3">
      <c r="B141" s="46">
        <v>33</v>
      </c>
      <c r="C141" s="157" t="s">
        <v>653</v>
      </c>
      <c r="D141" s="157" t="s">
        <v>1175</v>
      </c>
      <c r="E141" s="203" t="s">
        <v>6</v>
      </c>
      <c r="F141" s="212" t="s">
        <v>581</v>
      </c>
      <c r="G141" s="209" t="s">
        <v>620</v>
      </c>
      <c r="H141" s="241">
        <v>45621</v>
      </c>
      <c r="I141" s="253">
        <v>200000</v>
      </c>
      <c r="J141" s="214">
        <v>0</v>
      </c>
      <c r="K141" s="250">
        <v>1566858.4285909066</v>
      </c>
      <c r="L141" s="270"/>
    </row>
    <row r="142" spans="2:12" s="10" customFormat="1" ht="15.75" thickBot="1" x14ac:dyDescent="0.3">
      <c r="B142" s="275"/>
      <c r="C142" s="276"/>
      <c r="D142" s="276"/>
      <c r="E142" s="206"/>
      <c r="F142" s="302"/>
      <c r="G142" s="206"/>
      <c r="H142" s="84"/>
      <c r="I142" s="273">
        <v>10000000</v>
      </c>
      <c r="J142" s="273">
        <v>0</v>
      </c>
      <c r="K142" s="274">
        <v>10000000</v>
      </c>
      <c r="L142" s="85"/>
    </row>
    <row r="143" spans="2:12" ht="15.75" thickBot="1" x14ac:dyDescent="0.3"/>
    <row r="144" spans="2:12" ht="26.25" customHeight="1" x14ac:dyDescent="0.25">
      <c r="B144" s="337" t="s">
        <v>0</v>
      </c>
      <c r="C144" s="335" t="s">
        <v>606</v>
      </c>
      <c r="D144" s="333" t="s">
        <v>5</v>
      </c>
      <c r="E144" s="333" t="s">
        <v>1463</v>
      </c>
      <c r="F144" s="331" t="s">
        <v>575</v>
      </c>
      <c r="G144" s="329" t="s">
        <v>576</v>
      </c>
      <c r="H144" s="329" t="s">
        <v>11</v>
      </c>
      <c r="I144" s="317" t="s">
        <v>578</v>
      </c>
      <c r="J144" s="318"/>
      <c r="K144" s="319"/>
      <c r="L144" s="339" t="s">
        <v>8</v>
      </c>
    </row>
    <row r="145" spans="2:12" ht="26.25" customHeight="1" thickBot="1" x14ac:dyDescent="0.3">
      <c r="B145" s="338"/>
      <c r="C145" s="336"/>
      <c r="D145" s="334"/>
      <c r="E145" s="334"/>
      <c r="F145" s="332"/>
      <c r="G145" s="330"/>
      <c r="H145" s="330"/>
      <c r="I145" s="195" t="s">
        <v>6</v>
      </c>
      <c r="J145" s="195" t="s">
        <v>267</v>
      </c>
      <c r="K145" s="195" t="s">
        <v>577</v>
      </c>
      <c r="L145" s="340"/>
    </row>
    <row r="146" spans="2:12" x14ac:dyDescent="0.25">
      <c r="B146" s="267"/>
      <c r="C146" s="235"/>
      <c r="D146" s="236"/>
      <c r="E146" s="295"/>
      <c r="F146" s="299"/>
      <c r="G146" s="237"/>
      <c r="H146" s="238"/>
      <c r="I146" s="247"/>
      <c r="J146" s="237"/>
      <c r="K146" s="248"/>
      <c r="L146" s="258"/>
    </row>
    <row r="147" spans="2:12" x14ac:dyDescent="0.25">
      <c r="B147" s="46">
        <v>1</v>
      </c>
      <c r="C147" s="226" t="s">
        <v>897</v>
      </c>
      <c r="D147" s="226" t="s">
        <v>898</v>
      </c>
      <c r="E147" s="203" t="s">
        <v>6</v>
      </c>
      <c r="F147" s="212" t="s">
        <v>588</v>
      </c>
      <c r="G147" s="209" t="s">
        <v>589</v>
      </c>
      <c r="H147" s="239">
        <v>44539</v>
      </c>
      <c r="I147" s="249">
        <v>153070</v>
      </c>
      <c r="J147" s="101">
        <v>0</v>
      </c>
      <c r="K147" s="250">
        <v>329604.87000000011</v>
      </c>
      <c r="L147" s="259"/>
    </row>
    <row r="148" spans="2:12" x14ac:dyDescent="0.25">
      <c r="B148" s="46">
        <v>2</v>
      </c>
      <c r="C148" s="226" t="s">
        <v>897</v>
      </c>
      <c r="D148" s="226" t="s">
        <v>898</v>
      </c>
      <c r="E148" s="203" t="s">
        <v>6</v>
      </c>
      <c r="F148" s="212" t="s">
        <v>588</v>
      </c>
      <c r="G148" s="209" t="s">
        <v>589</v>
      </c>
      <c r="H148" s="239">
        <v>44547</v>
      </c>
      <c r="I148" s="249">
        <v>125970</v>
      </c>
      <c r="J148" s="101">
        <v>0</v>
      </c>
      <c r="K148" s="250">
        <v>452074.87000000011</v>
      </c>
      <c r="L148" s="259"/>
    </row>
    <row r="149" spans="2:12" x14ac:dyDescent="0.25">
      <c r="B149" s="46">
        <v>3</v>
      </c>
      <c r="C149" s="226" t="s">
        <v>897</v>
      </c>
      <c r="D149" s="226" t="s">
        <v>898</v>
      </c>
      <c r="E149" s="203" t="s">
        <v>6</v>
      </c>
      <c r="F149" s="212" t="s">
        <v>588</v>
      </c>
      <c r="G149" s="209" t="s">
        <v>589</v>
      </c>
      <c r="H149" s="239">
        <v>44550</v>
      </c>
      <c r="I149" s="249">
        <v>125970</v>
      </c>
      <c r="J149" s="101">
        <v>0</v>
      </c>
      <c r="K149" s="250">
        <v>309544.87000000011</v>
      </c>
      <c r="L149" s="259"/>
    </row>
    <row r="150" spans="2:12" x14ac:dyDescent="0.25">
      <c r="B150" s="46">
        <v>4</v>
      </c>
      <c r="C150" s="157" t="s">
        <v>897</v>
      </c>
      <c r="D150" s="157" t="s">
        <v>1383</v>
      </c>
      <c r="E150" s="203" t="s">
        <v>6</v>
      </c>
      <c r="F150" s="212" t="s">
        <v>588</v>
      </c>
      <c r="G150" s="209" t="s">
        <v>589</v>
      </c>
      <c r="H150" s="241">
        <v>45546</v>
      </c>
      <c r="I150" s="253">
        <v>206911.2</v>
      </c>
      <c r="J150" s="214">
        <v>0</v>
      </c>
      <c r="K150" s="250">
        <v>3346073.623318179</v>
      </c>
      <c r="L150" s="270"/>
    </row>
    <row r="151" spans="2:12" x14ac:dyDescent="0.25">
      <c r="B151" s="46">
        <v>5</v>
      </c>
      <c r="C151" s="157" t="s">
        <v>897</v>
      </c>
      <c r="D151" s="157" t="s">
        <v>1383</v>
      </c>
      <c r="E151" s="203" t="s">
        <v>6</v>
      </c>
      <c r="F151" s="212" t="s">
        <v>588</v>
      </c>
      <c r="G151" s="209" t="s">
        <v>589</v>
      </c>
      <c r="H151" s="241">
        <v>45546</v>
      </c>
      <c r="I151" s="253">
        <v>122110.8</v>
      </c>
      <c r="J151" s="214">
        <v>0</v>
      </c>
      <c r="K151" s="250">
        <v>3468184.4233181789</v>
      </c>
      <c r="L151" s="270"/>
    </row>
    <row r="152" spans="2:12" x14ac:dyDescent="0.25">
      <c r="B152" s="46">
        <v>6</v>
      </c>
      <c r="C152" s="157" t="s">
        <v>897</v>
      </c>
      <c r="D152" s="157" t="s">
        <v>1383</v>
      </c>
      <c r="E152" s="203" t="s">
        <v>6</v>
      </c>
      <c r="F152" s="212" t="s">
        <v>588</v>
      </c>
      <c r="G152" s="209" t="s">
        <v>589</v>
      </c>
      <c r="H152" s="241">
        <v>45546</v>
      </c>
      <c r="I152" s="253">
        <v>70980.399999999994</v>
      </c>
      <c r="J152" s="214">
        <v>0</v>
      </c>
      <c r="K152" s="250">
        <v>3539164.8233181788</v>
      </c>
      <c r="L152" s="270"/>
    </row>
    <row r="153" spans="2:12" x14ac:dyDescent="0.25">
      <c r="B153" s="46">
        <v>7</v>
      </c>
      <c r="C153" s="157" t="s">
        <v>897</v>
      </c>
      <c r="D153" s="157" t="s">
        <v>1383</v>
      </c>
      <c r="E153" s="203" t="s">
        <v>6</v>
      </c>
      <c r="F153" s="212" t="s">
        <v>588</v>
      </c>
      <c r="G153" s="209" t="s">
        <v>589</v>
      </c>
      <c r="H153" s="241">
        <v>45546</v>
      </c>
      <c r="I153" s="253">
        <v>149733.4</v>
      </c>
      <c r="J153" s="214">
        <v>0</v>
      </c>
      <c r="K153" s="250">
        <v>3688898.2233181787</v>
      </c>
      <c r="L153" s="270"/>
    </row>
    <row r="154" spans="2:12" ht="15.75" thickBot="1" x14ac:dyDescent="0.3">
      <c r="B154" s="46">
        <v>8</v>
      </c>
      <c r="C154" s="157" t="s">
        <v>897</v>
      </c>
      <c r="D154" s="157" t="s">
        <v>1383</v>
      </c>
      <c r="E154" s="203" t="s">
        <v>6</v>
      </c>
      <c r="F154" s="212" t="s">
        <v>588</v>
      </c>
      <c r="G154" s="209" t="s">
        <v>589</v>
      </c>
      <c r="H154" s="241">
        <v>45546</v>
      </c>
      <c r="I154" s="253">
        <v>25843.4</v>
      </c>
      <c r="J154" s="214">
        <v>0</v>
      </c>
      <c r="K154" s="250">
        <v>3714741.6233181786</v>
      </c>
      <c r="L154" s="270"/>
    </row>
    <row r="155" spans="2:12" s="10" customFormat="1" ht="15.75" thickBot="1" x14ac:dyDescent="0.3">
      <c r="B155" s="275"/>
      <c r="C155" s="276"/>
      <c r="D155" s="276"/>
      <c r="E155" s="206"/>
      <c r="F155" s="302"/>
      <c r="G155" s="206"/>
      <c r="H155" s="84"/>
      <c r="I155" s="273">
        <v>980589.20000000007</v>
      </c>
      <c r="J155" s="273">
        <v>0</v>
      </c>
      <c r="K155" s="274">
        <v>980589.20000000007</v>
      </c>
      <c r="L155" s="85"/>
    </row>
    <row r="156" spans="2:12" ht="15.75" thickBot="1" x14ac:dyDescent="0.3"/>
    <row r="157" spans="2:12" ht="26.25" customHeight="1" x14ac:dyDescent="0.25">
      <c r="B157" s="337" t="s">
        <v>0</v>
      </c>
      <c r="C157" s="335" t="s">
        <v>606</v>
      </c>
      <c r="D157" s="333" t="s">
        <v>5</v>
      </c>
      <c r="E157" s="333" t="s">
        <v>1463</v>
      </c>
      <c r="F157" s="331" t="s">
        <v>575</v>
      </c>
      <c r="G157" s="329" t="s">
        <v>576</v>
      </c>
      <c r="H157" s="329" t="s">
        <v>11</v>
      </c>
      <c r="I157" s="317" t="s">
        <v>578</v>
      </c>
      <c r="J157" s="318"/>
      <c r="K157" s="319"/>
      <c r="L157" s="339" t="s">
        <v>8</v>
      </c>
    </row>
    <row r="158" spans="2:12" ht="26.25" customHeight="1" thickBot="1" x14ac:dyDescent="0.3">
      <c r="B158" s="338"/>
      <c r="C158" s="336"/>
      <c r="D158" s="334"/>
      <c r="E158" s="334"/>
      <c r="F158" s="332"/>
      <c r="G158" s="330"/>
      <c r="H158" s="330"/>
      <c r="I158" s="195" t="s">
        <v>6</v>
      </c>
      <c r="J158" s="195" t="s">
        <v>267</v>
      </c>
      <c r="K158" s="195" t="s">
        <v>577</v>
      </c>
      <c r="L158" s="340"/>
    </row>
    <row r="159" spans="2:12" x14ac:dyDescent="0.25">
      <c r="B159" s="267"/>
      <c r="C159" s="235"/>
      <c r="D159" s="236"/>
      <c r="E159" s="295"/>
      <c r="F159" s="299"/>
      <c r="G159" s="237"/>
      <c r="H159" s="238"/>
      <c r="I159" s="247"/>
      <c r="J159" s="237"/>
      <c r="K159" s="248"/>
      <c r="L159" s="258"/>
    </row>
    <row r="160" spans="2:12" x14ac:dyDescent="0.25">
      <c r="B160" s="46">
        <v>1</v>
      </c>
      <c r="C160" s="24" t="s">
        <v>796</v>
      </c>
      <c r="D160" s="226" t="s">
        <v>657</v>
      </c>
      <c r="E160" s="203" t="s">
        <v>6</v>
      </c>
      <c r="F160" s="227" t="s">
        <v>1052</v>
      </c>
      <c r="G160" s="203" t="s">
        <v>440</v>
      </c>
      <c r="H160" s="239">
        <v>44370</v>
      </c>
      <c r="I160" s="249">
        <v>227880</v>
      </c>
      <c r="J160" s="101">
        <v>0</v>
      </c>
      <c r="K160" s="250">
        <v>863138.89000000013</v>
      </c>
      <c r="L160" s="259"/>
    </row>
    <row r="161" spans="2:12" ht="15.75" thickBot="1" x14ac:dyDescent="0.3">
      <c r="B161" s="46">
        <v>2</v>
      </c>
      <c r="C161" s="24" t="s">
        <v>796</v>
      </c>
      <c r="D161" s="226" t="s">
        <v>657</v>
      </c>
      <c r="E161" s="203" t="s">
        <v>6</v>
      </c>
      <c r="F161" s="227" t="s">
        <v>1052</v>
      </c>
      <c r="G161" s="203" t="s">
        <v>440</v>
      </c>
      <c r="H161" s="239">
        <v>44405</v>
      </c>
      <c r="I161" s="249">
        <v>29600</v>
      </c>
      <c r="J161" s="101">
        <v>0</v>
      </c>
      <c r="K161" s="250">
        <v>1080918.8900000001</v>
      </c>
      <c r="L161" s="259"/>
    </row>
    <row r="162" spans="2:12" s="10" customFormat="1" ht="15.75" thickBot="1" x14ac:dyDescent="0.3">
      <c r="B162" s="275"/>
      <c r="C162" s="276"/>
      <c r="D162" s="276"/>
      <c r="E162" s="206"/>
      <c r="F162" s="302"/>
      <c r="G162" s="206"/>
      <c r="H162" s="84"/>
      <c r="I162" s="273">
        <v>257480</v>
      </c>
      <c r="J162" s="273">
        <v>0</v>
      </c>
      <c r="K162" s="274">
        <v>257480</v>
      </c>
      <c r="L162" s="85"/>
    </row>
    <row r="163" spans="2:12" ht="15.75" thickBot="1" x14ac:dyDescent="0.3"/>
    <row r="164" spans="2:12" ht="26.25" customHeight="1" x14ac:dyDescent="0.25">
      <c r="B164" s="337" t="s">
        <v>0</v>
      </c>
      <c r="C164" s="335" t="s">
        <v>606</v>
      </c>
      <c r="D164" s="333" t="s">
        <v>5</v>
      </c>
      <c r="E164" s="333" t="s">
        <v>1463</v>
      </c>
      <c r="F164" s="331" t="s">
        <v>575</v>
      </c>
      <c r="G164" s="329" t="s">
        <v>576</v>
      </c>
      <c r="H164" s="329" t="s">
        <v>11</v>
      </c>
      <c r="I164" s="317" t="s">
        <v>578</v>
      </c>
      <c r="J164" s="318"/>
      <c r="K164" s="319"/>
      <c r="L164" s="339" t="s">
        <v>8</v>
      </c>
    </row>
    <row r="165" spans="2:12" ht="26.25" customHeight="1" thickBot="1" x14ac:dyDescent="0.3">
      <c r="B165" s="338"/>
      <c r="C165" s="336"/>
      <c r="D165" s="334"/>
      <c r="E165" s="334"/>
      <c r="F165" s="332"/>
      <c r="G165" s="330"/>
      <c r="H165" s="330"/>
      <c r="I165" s="195" t="s">
        <v>6</v>
      </c>
      <c r="J165" s="195" t="s">
        <v>267</v>
      </c>
      <c r="K165" s="195" t="s">
        <v>577</v>
      </c>
      <c r="L165" s="340"/>
    </row>
    <row r="166" spans="2:12" x14ac:dyDescent="0.25">
      <c r="B166" s="267"/>
      <c r="C166" s="235"/>
      <c r="D166" s="236"/>
      <c r="E166" s="295"/>
      <c r="F166" s="299"/>
      <c r="G166" s="237"/>
      <c r="H166" s="238"/>
      <c r="I166" s="247"/>
      <c r="J166" s="237"/>
      <c r="K166" s="248"/>
      <c r="L166" s="258"/>
    </row>
    <row r="167" spans="2:12" x14ac:dyDescent="0.25">
      <c r="B167" s="46">
        <v>1</v>
      </c>
      <c r="C167" s="24" t="s">
        <v>193</v>
      </c>
      <c r="D167" s="226" t="s">
        <v>855</v>
      </c>
      <c r="E167" s="203" t="s">
        <v>6</v>
      </c>
      <c r="F167" s="227"/>
      <c r="G167" s="203" t="s">
        <v>193</v>
      </c>
      <c r="H167" s="239">
        <v>44277</v>
      </c>
      <c r="I167" s="249">
        <v>45000</v>
      </c>
      <c r="J167" s="101">
        <v>0</v>
      </c>
      <c r="K167" s="250">
        <v>728670</v>
      </c>
      <c r="L167" s="259"/>
    </row>
    <row r="168" spans="2:12" x14ac:dyDescent="0.25">
      <c r="B168" s="46">
        <v>2</v>
      </c>
      <c r="C168" s="24" t="s">
        <v>193</v>
      </c>
      <c r="D168" s="226" t="s">
        <v>877</v>
      </c>
      <c r="E168" s="203" t="s">
        <v>6</v>
      </c>
      <c r="F168" s="227"/>
      <c r="G168" s="203" t="s">
        <v>193</v>
      </c>
      <c r="H168" s="239">
        <v>44400</v>
      </c>
      <c r="I168" s="249">
        <v>300000</v>
      </c>
      <c r="J168" s="101">
        <v>0</v>
      </c>
      <c r="K168" s="250">
        <v>1305318.8900000001</v>
      </c>
      <c r="L168" s="259"/>
    </row>
    <row r="169" spans="2:12" x14ac:dyDescent="0.25">
      <c r="B169" s="46">
        <v>3</v>
      </c>
      <c r="C169" s="24" t="s">
        <v>193</v>
      </c>
      <c r="D169" s="226" t="s">
        <v>766</v>
      </c>
      <c r="E169" s="203" t="s">
        <v>6</v>
      </c>
      <c r="F169" s="227"/>
      <c r="G169" s="203" t="s">
        <v>193</v>
      </c>
      <c r="H169" s="239">
        <v>44480</v>
      </c>
      <c r="I169" s="249">
        <v>400000</v>
      </c>
      <c r="J169" s="101">
        <v>0</v>
      </c>
      <c r="K169" s="250">
        <v>753773.89000000013</v>
      </c>
      <c r="L169" s="259"/>
    </row>
    <row r="170" spans="2:12" x14ac:dyDescent="0.25">
      <c r="B170" s="46">
        <v>4</v>
      </c>
      <c r="C170" s="24" t="s">
        <v>193</v>
      </c>
      <c r="D170" s="226" t="s">
        <v>912</v>
      </c>
      <c r="E170" s="203" t="s">
        <v>6</v>
      </c>
      <c r="F170" s="227"/>
      <c r="G170" s="203" t="s">
        <v>193</v>
      </c>
      <c r="H170" s="239">
        <v>44624</v>
      </c>
      <c r="I170" s="249">
        <v>50000</v>
      </c>
      <c r="J170" s="101">
        <v>0</v>
      </c>
      <c r="K170" s="250">
        <v>435829.37000000011</v>
      </c>
      <c r="L170" s="259"/>
    </row>
    <row r="171" spans="2:12" ht="15.75" thickBot="1" x14ac:dyDescent="0.3">
      <c r="B171" s="46">
        <v>5</v>
      </c>
      <c r="C171" s="24" t="s">
        <v>193</v>
      </c>
      <c r="D171" s="226" t="s">
        <v>766</v>
      </c>
      <c r="E171" s="203" t="s">
        <v>6</v>
      </c>
      <c r="F171" s="227"/>
      <c r="G171" s="203" t="s">
        <v>193</v>
      </c>
      <c r="H171" s="239">
        <v>44684</v>
      </c>
      <c r="I171" s="249">
        <v>50000</v>
      </c>
      <c r="J171" s="101">
        <v>0</v>
      </c>
      <c r="K171" s="250">
        <v>284129.37000000011</v>
      </c>
      <c r="L171" s="259"/>
    </row>
    <row r="172" spans="2:12" s="10" customFormat="1" ht="15.75" thickBot="1" x14ac:dyDescent="0.3">
      <c r="B172" s="275"/>
      <c r="C172" s="276"/>
      <c r="D172" s="276"/>
      <c r="E172" s="206"/>
      <c r="F172" s="302"/>
      <c r="G172" s="206"/>
      <c r="H172" s="84"/>
      <c r="I172" s="273">
        <v>845000</v>
      </c>
      <c r="J172" s="273">
        <v>0</v>
      </c>
      <c r="K172" s="274">
        <v>845000</v>
      </c>
      <c r="L172" s="85"/>
    </row>
    <row r="173" spans="2:12" ht="15.75" thickBot="1" x14ac:dyDescent="0.3"/>
    <row r="174" spans="2:12" ht="26.25" customHeight="1" x14ac:dyDescent="0.25">
      <c r="B174" s="337" t="s">
        <v>0</v>
      </c>
      <c r="C174" s="335" t="s">
        <v>606</v>
      </c>
      <c r="D174" s="333" t="s">
        <v>5</v>
      </c>
      <c r="E174" s="333" t="s">
        <v>1463</v>
      </c>
      <c r="F174" s="331" t="s">
        <v>575</v>
      </c>
      <c r="G174" s="329" t="s">
        <v>576</v>
      </c>
      <c r="H174" s="329" t="s">
        <v>11</v>
      </c>
      <c r="I174" s="317" t="s">
        <v>578</v>
      </c>
      <c r="J174" s="318"/>
      <c r="K174" s="319"/>
      <c r="L174" s="339" t="s">
        <v>8</v>
      </c>
    </row>
    <row r="175" spans="2:12" ht="26.25" customHeight="1" thickBot="1" x14ac:dyDescent="0.3">
      <c r="B175" s="338"/>
      <c r="C175" s="336"/>
      <c r="D175" s="334"/>
      <c r="E175" s="334"/>
      <c r="F175" s="332"/>
      <c r="G175" s="330"/>
      <c r="H175" s="330"/>
      <c r="I175" s="195" t="s">
        <v>6</v>
      </c>
      <c r="J175" s="195" t="s">
        <v>267</v>
      </c>
      <c r="K175" s="195" t="s">
        <v>577</v>
      </c>
      <c r="L175" s="340"/>
    </row>
    <row r="176" spans="2:12" x14ac:dyDescent="0.25">
      <c r="B176" s="267"/>
      <c r="C176" s="235"/>
      <c r="D176" s="236"/>
      <c r="E176" s="295"/>
      <c r="F176" s="299"/>
      <c r="G176" s="237"/>
      <c r="H176" s="238"/>
      <c r="I176" s="247"/>
      <c r="J176" s="237"/>
      <c r="K176" s="248"/>
      <c r="L176" s="258"/>
    </row>
    <row r="177" spans="2:12" x14ac:dyDescent="0.25">
      <c r="B177" s="46">
        <v>1</v>
      </c>
      <c r="C177" s="24" t="s">
        <v>580</v>
      </c>
      <c r="D177" s="24" t="s">
        <v>962</v>
      </c>
      <c r="E177" s="203" t="s">
        <v>6</v>
      </c>
      <c r="F177" s="227" t="s">
        <v>579</v>
      </c>
      <c r="G177" s="203" t="s">
        <v>580</v>
      </c>
      <c r="H177" s="241">
        <v>45233</v>
      </c>
      <c r="I177" s="253">
        <v>1000000</v>
      </c>
      <c r="J177" s="159">
        <v>0</v>
      </c>
      <c r="K177" s="250">
        <v>2105790.1752272723</v>
      </c>
      <c r="L177" s="259"/>
    </row>
    <row r="178" spans="2:12" x14ac:dyDescent="0.25">
      <c r="B178" s="46">
        <v>2</v>
      </c>
      <c r="C178" s="24" t="s">
        <v>622</v>
      </c>
      <c r="D178" s="24" t="s">
        <v>623</v>
      </c>
      <c r="E178" s="203" t="s">
        <v>6</v>
      </c>
      <c r="F178" s="227" t="s">
        <v>579</v>
      </c>
      <c r="G178" s="216" t="s">
        <v>580</v>
      </c>
      <c r="H178" s="242">
        <v>45303</v>
      </c>
      <c r="I178" s="253">
        <v>1000000</v>
      </c>
      <c r="J178" s="159">
        <v>0</v>
      </c>
      <c r="K178" s="250">
        <v>1208683.3352272725</v>
      </c>
      <c r="L178" s="259"/>
    </row>
    <row r="179" spans="2:12" x14ac:dyDescent="0.25">
      <c r="B179" s="46">
        <v>3</v>
      </c>
      <c r="C179" s="157" t="s">
        <v>622</v>
      </c>
      <c r="D179" s="24" t="s">
        <v>704</v>
      </c>
      <c r="E179" s="203" t="s">
        <v>6</v>
      </c>
      <c r="F179" s="227" t="s">
        <v>579</v>
      </c>
      <c r="G179" s="216" t="s">
        <v>580</v>
      </c>
      <c r="H179" s="241">
        <v>45330</v>
      </c>
      <c r="I179" s="253">
        <v>1000000</v>
      </c>
      <c r="J179" s="101">
        <v>0</v>
      </c>
      <c r="K179" s="250">
        <v>1323613.4167272726</v>
      </c>
      <c r="L179" s="263"/>
    </row>
    <row r="180" spans="2:12" x14ac:dyDescent="0.25">
      <c r="B180" s="46">
        <v>4</v>
      </c>
      <c r="C180" s="157" t="s">
        <v>622</v>
      </c>
      <c r="D180" s="24" t="s">
        <v>705</v>
      </c>
      <c r="E180" s="203" t="s">
        <v>6</v>
      </c>
      <c r="F180" s="227" t="s">
        <v>579</v>
      </c>
      <c r="G180" s="208" t="s">
        <v>580</v>
      </c>
      <c r="H180" s="241">
        <v>45365</v>
      </c>
      <c r="I180" s="253">
        <v>1500000</v>
      </c>
      <c r="J180" s="214">
        <v>0</v>
      </c>
      <c r="K180" s="250">
        <v>1535271.4767272726</v>
      </c>
      <c r="L180" s="263"/>
    </row>
    <row r="181" spans="2:12" x14ac:dyDescent="0.25">
      <c r="B181" s="46">
        <v>5</v>
      </c>
      <c r="C181" s="157" t="s">
        <v>580</v>
      </c>
      <c r="D181" s="157" t="s">
        <v>1014</v>
      </c>
      <c r="E181" s="203" t="s">
        <v>6</v>
      </c>
      <c r="F181" s="227" t="s">
        <v>579</v>
      </c>
      <c r="G181" s="208" t="s">
        <v>580</v>
      </c>
      <c r="H181" s="241">
        <v>45553</v>
      </c>
      <c r="I181" s="253">
        <v>1500000</v>
      </c>
      <c r="J181" s="214">
        <v>0</v>
      </c>
      <c r="K181" s="250">
        <v>4688503.6883181781</v>
      </c>
      <c r="L181" s="270"/>
    </row>
    <row r="182" spans="2:12" x14ac:dyDescent="0.25">
      <c r="B182" s="46">
        <v>6</v>
      </c>
      <c r="C182" s="157" t="s">
        <v>622</v>
      </c>
      <c r="D182" s="157" t="s">
        <v>1019</v>
      </c>
      <c r="E182" s="203" t="s">
        <v>6</v>
      </c>
      <c r="F182" s="212" t="s">
        <v>579</v>
      </c>
      <c r="G182" s="209" t="s">
        <v>622</v>
      </c>
      <c r="H182" s="241">
        <v>45621</v>
      </c>
      <c r="I182" s="253">
        <v>1000000</v>
      </c>
      <c r="J182" s="214">
        <v>0</v>
      </c>
      <c r="K182" s="250">
        <v>1166858.4285909066</v>
      </c>
      <c r="L182" s="270"/>
    </row>
    <row r="183" spans="2:12" x14ac:dyDescent="0.25">
      <c r="B183" s="46">
        <v>7</v>
      </c>
      <c r="C183" s="157" t="s">
        <v>580</v>
      </c>
      <c r="D183" s="157" t="s">
        <v>1023</v>
      </c>
      <c r="E183" s="203" t="s">
        <v>6</v>
      </c>
      <c r="F183" s="212" t="s">
        <v>579</v>
      </c>
      <c r="G183" s="209" t="s">
        <v>622</v>
      </c>
      <c r="H183" s="241">
        <v>45644</v>
      </c>
      <c r="I183" s="253">
        <v>500000</v>
      </c>
      <c r="J183" s="214">
        <v>0</v>
      </c>
      <c r="K183" s="250">
        <v>984565.11518181569</v>
      </c>
      <c r="L183" s="270"/>
    </row>
    <row r="184" spans="2:12" x14ac:dyDescent="0.25">
      <c r="B184" s="46">
        <v>8</v>
      </c>
      <c r="C184" s="157" t="s">
        <v>580</v>
      </c>
      <c r="D184" s="157" t="s">
        <v>1024</v>
      </c>
      <c r="E184" s="203" t="s">
        <v>6</v>
      </c>
      <c r="F184" s="212" t="s">
        <v>579</v>
      </c>
      <c r="G184" s="209" t="s">
        <v>622</v>
      </c>
      <c r="H184" s="241">
        <v>45674</v>
      </c>
      <c r="I184" s="253">
        <v>500000</v>
      </c>
      <c r="J184" s="214">
        <v>0</v>
      </c>
      <c r="K184" s="250">
        <v>1547888.2446818161</v>
      </c>
      <c r="L184" s="270"/>
    </row>
    <row r="185" spans="2:12" x14ac:dyDescent="0.25">
      <c r="B185" s="46">
        <v>9</v>
      </c>
      <c r="C185" s="157" t="s">
        <v>580</v>
      </c>
      <c r="D185" s="157" t="s">
        <v>1025</v>
      </c>
      <c r="E185" s="203" t="s">
        <v>6</v>
      </c>
      <c r="F185" s="212" t="s">
        <v>579</v>
      </c>
      <c r="G185" s="209" t="s">
        <v>622</v>
      </c>
      <c r="H185" s="241">
        <v>45684</v>
      </c>
      <c r="I185" s="253">
        <v>500000</v>
      </c>
      <c r="J185" s="214">
        <v>0</v>
      </c>
      <c r="K185" s="250">
        <v>1674202.9746818161</v>
      </c>
      <c r="L185" s="270"/>
    </row>
    <row r="186" spans="2:12" x14ac:dyDescent="0.25">
      <c r="B186" s="46">
        <v>10</v>
      </c>
      <c r="C186" s="157" t="s">
        <v>580</v>
      </c>
      <c r="D186" s="157" t="s">
        <v>1030</v>
      </c>
      <c r="E186" s="203" t="s">
        <v>6</v>
      </c>
      <c r="F186" s="212" t="s">
        <v>579</v>
      </c>
      <c r="G186" s="209" t="s">
        <v>622</v>
      </c>
      <c r="H186" s="241">
        <v>45698</v>
      </c>
      <c r="I186" s="253">
        <v>300000</v>
      </c>
      <c r="J186" s="214">
        <v>0</v>
      </c>
      <c r="K186" s="250">
        <v>2091942.4046818162</v>
      </c>
      <c r="L186" s="270"/>
    </row>
    <row r="187" spans="2:12" x14ac:dyDescent="0.25">
      <c r="B187" s="46">
        <v>11</v>
      </c>
      <c r="C187" s="157" t="s">
        <v>580</v>
      </c>
      <c r="D187" s="157" t="s">
        <v>1032</v>
      </c>
      <c r="E187" s="203" t="s">
        <v>6</v>
      </c>
      <c r="F187" s="212" t="s">
        <v>579</v>
      </c>
      <c r="G187" s="204" t="s">
        <v>622</v>
      </c>
      <c r="H187" s="241">
        <v>45779</v>
      </c>
      <c r="I187" s="253">
        <v>1000000</v>
      </c>
      <c r="J187" s="214">
        <v>0</v>
      </c>
      <c r="K187" s="250">
        <v>2002556.3583181803</v>
      </c>
      <c r="L187" s="270"/>
    </row>
    <row r="188" spans="2:12" x14ac:dyDescent="0.25">
      <c r="B188" s="46">
        <v>12</v>
      </c>
      <c r="C188" s="157" t="s">
        <v>580</v>
      </c>
      <c r="D188" s="157" t="s">
        <v>1033</v>
      </c>
      <c r="E188" s="203" t="s">
        <v>6</v>
      </c>
      <c r="F188" s="212" t="s">
        <v>579</v>
      </c>
      <c r="G188" s="204" t="s">
        <v>622</v>
      </c>
      <c r="H188" s="241">
        <v>45797</v>
      </c>
      <c r="I188" s="253">
        <v>500000</v>
      </c>
      <c r="J188" s="214">
        <v>0</v>
      </c>
      <c r="K188" s="250">
        <v>2225631.562909089</v>
      </c>
      <c r="L188" s="270"/>
    </row>
    <row r="189" spans="2:12" x14ac:dyDescent="0.25">
      <c r="B189" s="46">
        <v>13</v>
      </c>
      <c r="C189" s="157" t="s">
        <v>580</v>
      </c>
      <c r="D189" s="157" t="s">
        <v>1035</v>
      </c>
      <c r="E189" s="204" t="s">
        <v>6</v>
      </c>
      <c r="F189" s="212" t="s">
        <v>579</v>
      </c>
      <c r="G189" s="204" t="s">
        <v>622</v>
      </c>
      <c r="H189" s="241">
        <v>45807</v>
      </c>
      <c r="I189" s="253">
        <v>500000</v>
      </c>
      <c r="J189" s="214">
        <v>0</v>
      </c>
      <c r="K189" s="250">
        <v>2312076.8759090891</v>
      </c>
      <c r="L189" s="270"/>
    </row>
    <row r="190" spans="2:12" ht="15.75" thickBot="1" x14ac:dyDescent="0.3">
      <c r="B190" s="46">
        <v>14</v>
      </c>
      <c r="C190" s="157" t="s">
        <v>580</v>
      </c>
      <c r="D190" s="157" t="s">
        <v>1535</v>
      </c>
      <c r="E190" s="204" t="s">
        <v>6</v>
      </c>
      <c r="F190" s="212" t="s">
        <v>1432</v>
      </c>
      <c r="G190" s="204" t="s">
        <v>1431</v>
      </c>
      <c r="H190" s="241">
        <v>45833</v>
      </c>
      <c r="I190" s="253">
        <v>500000</v>
      </c>
      <c r="J190" s="214">
        <v>0</v>
      </c>
      <c r="K190" s="250">
        <v>2248018.2114545438</v>
      </c>
      <c r="L190" s="270"/>
    </row>
    <row r="191" spans="2:12" s="10" customFormat="1" ht="15.75" thickBot="1" x14ac:dyDescent="0.3">
      <c r="B191" s="275"/>
      <c r="C191" s="276"/>
      <c r="D191" s="276"/>
      <c r="E191" s="206"/>
      <c r="F191" s="302"/>
      <c r="G191" s="206"/>
      <c r="H191" s="84"/>
      <c r="I191" s="273">
        <v>11300000</v>
      </c>
      <c r="J191" s="273">
        <v>0</v>
      </c>
      <c r="K191" s="274">
        <v>11300000</v>
      </c>
      <c r="L191" s="85"/>
    </row>
    <row r="192" spans="2:12" ht="15.75" thickBot="1" x14ac:dyDescent="0.3"/>
    <row r="193" spans="2:12" ht="26.25" customHeight="1" x14ac:dyDescent="0.25">
      <c r="B193" s="337" t="s">
        <v>0</v>
      </c>
      <c r="C193" s="335" t="s">
        <v>606</v>
      </c>
      <c r="D193" s="333" t="s">
        <v>5</v>
      </c>
      <c r="E193" s="333" t="s">
        <v>1463</v>
      </c>
      <c r="F193" s="331" t="s">
        <v>575</v>
      </c>
      <c r="G193" s="329" t="s">
        <v>576</v>
      </c>
      <c r="H193" s="329" t="s">
        <v>11</v>
      </c>
      <c r="I193" s="317" t="s">
        <v>578</v>
      </c>
      <c r="J193" s="318"/>
      <c r="K193" s="319"/>
      <c r="L193" s="339" t="s">
        <v>8</v>
      </c>
    </row>
    <row r="194" spans="2:12" ht="26.25" customHeight="1" thickBot="1" x14ac:dyDescent="0.3">
      <c r="B194" s="338"/>
      <c r="C194" s="336"/>
      <c r="D194" s="334"/>
      <c r="E194" s="334"/>
      <c r="F194" s="332"/>
      <c r="G194" s="330"/>
      <c r="H194" s="330"/>
      <c r="I194" s="195" t="s">
        <v>6</v>
      </c>
      <c r="J194" s="195" t="s">
        <v>267</v>
      </c>
      <c r="K194" s="195" t="s">
        <v>577</v>
      </c>
      <c r="L194" s="340"/>
    </row>
    <row r="195" spans="2:12" x14ac:dyDescent="0.25">
      <c r="B195" s="267"/>
      <c r="C195" s="235"/>
      <c r="D195" s="236"/>
      <c r="E195" s="295"/>
      <c r="F195" s="299"/>
      <c r="G195" s="237"/>
      <c r="H195" s="238"/>
      <c r="I195" s="247"/>
      <c r="J195" s="237"/>
      <c r="K195" s="248"/>
      <c r="L195" s="258"/>
    </row>
    <row r="196" spans="2:12" x14ac:dyDescent="0.25">
      <c r="B196" s="46">
        <v>1</v>
      </c>
      <c r="C196" s="157" t="s">
        <v>724</v>
      </c>
      <c r="D196" s="24" t="s">
        <v>725</v>
      </c>
      <c r="E196" s="203" t="s">
        <v>6</v>
      </c>
      <c r="F196" s="227" t="s">
        <v>726</v>
      </c>
      <c r="G196" s="208" t="s">
        <v>724</v>
      </c>
      <c r="H196" s="241">
        <v>45400</v>
      </c>
      <c r="I196" s="253">
        <v>4010000</v>
      </c>
      <c r="J196" s="214">
        <v>0</v>
      </c>
      <c r="K196" s="250">
        <v>4268512.3007272724</v>
      </c>
      <c r="L196" s="263"/>
    </row>
    <row r="197" spans="2:12" x14ac:dyDescent="0.25">
      <c r="B197" s="46">
        <v>2</v>
      </c>
      <c r="C197" s="157" t="s">
        <v>724</v>
      </c>
      <c r="D197" s="157" t="s">
        <v>766</v>
      </c>
      <c r="E197" s="203" t="s">
        <v>6</v>
      </c>
      <c r="F197" s="227" t="s">
        <v>726</v>
      </c>
      <c r="G197" s="208" t="s">
        <v>724</v>
      </c>
      <c r="H197" s="241">
        <v>45540</v>
      </c>
      <c r="I197" s="214">
        <v>1300000</v>
      </c>
      <c r="J197" s="214">
        <v>0</v>
      </c>
      <c r="K197" s="250">
        <v>4104756.8233181811</v>
      </c>
      <c r="L197" s="270"/>
    </row>
    <row r="198" spans="2:12" x14ac:dyDescent="0.25">
      <c r="B198" s="46">
        <v>3</v>
      </c>
      <c r="C198" s="157" t="s">
        <v>724</v>
      </c>
      <c r="D198" s="157" t="s">
        <v>766</v>
      </c>
      <c r="E198" s="203" t="s">
        <v>6</v>
      </c>
      <c r="F198" s="212" t="s">
        <v>726</v>
      </c>
      <c r="G198" s="204" t="s">
        <v>724</v>
      </c>
      <c r="H198" s="241">
        <v>45611</v>
      </c>
      <c r="I198" s="253">
        <v>500000</v>
      </c>
      <c r="J198" s="214">
        <v>0</v>
      </c>
      <c r="K198" s="250">
        <v>502694.47659090662</v>
      </c>
      <c r="L198" s="270"/>
    </row>
    <row r="199" spans="2:12" x14ac:dyDescent="0.25">
      <c r="B199" s="46">
        <v>4</v>
      </c>
      <c r="C199" s="157" t="s">
        <v>724</v>
      </c>
      <c r="D199" s="157" t="s">
        <v>766</v>
      </c>
      <c r="E199" s="203" t="s">
        <v>6</v>
      </c>
      <c r="F199" s="212" t="s">
        <v>726</v>
      </c>
      <c r="G199" s="209" t="s">
        <v>724</v>
      </c>
      <c r="H199" s="241">
        <v>45631</v>
      </c>
      <c r="I199" s="253">
        <v>500000</v>
      </c>
      <c r="J199" s="214">
        <v>0</v>
      </c>
      <c r="K199" s="250">
        <v>758347.8600909065</v>
      </c>
      <c r="L199" s="270"/>
    </row>
    <row r="200" spans="2:12" x14ac:dyDescent="0.25">
      <c r="B200" s="46">
        <v>5</v>
      </c>
      <c r="C200" s="157" t="s">
        <v>724</v>
      </c>
      <c r="D200" s="157" t="s">
        <v>766</v>
      </c>
      <c r="E200" s="203" t="s">
        <v>6</v>
      </c>
      <c r="F200" s="212" t="s">
        <v>726</v>
      </c>
      <c r="G200" s="209" t="s">
        <v>724</v>
      </c>
      <c r="H200" s="241">
        <v>45638</v>
      </c>
      <c r="I200" s="253">
        <v>500000</v>
      </c>
      <c r="J200" s="214">
        <v>0</v>
      </c>
      <c r="K200" s="250">
        <v>751814.21168181556</v>
      </c>
      <c r="L200" s="270"/>
    </row>
    <row r="201" spans="2:12" x14ac:dyDescent="0.25">
      <c r="B201" s="46">
        <v>6</v>
      </c>
      <c r="C201" s="157" t="s">
        <v>724</v>
      </c>
      <c r="D201" s="157" t="s">
        <v>766</v>
      </c>
      <c r="E201" s="203" t="s">
        <v>6</v>
      </c>
      <c r="F201" s="212" t="s">
        <v>726</v>
      </c>
      <c r="G201" s="209" t="s">
        <v>724</v>
      </c>
      <c r="H201" s="241">
        <v>45644</v>
      </c>
      <c r="I201" s="253">
        <v>500000</v>
      </c>
      <c r="J201" s="214">
        <v>0</v>
      </c>
      <c r="K201" s="250">
        <v>1484565.1151818158</v>
      </c>
      <c r="L201" s="270"/>
    </row>
    <row r="202" spans="2:12" x14ac:dyDescent="0.25">
      <c r="B202" s="46">
        <v>7</v>
      </c>
      <c r="C202" s="157" t="s">
        <v>724</v>
      </c>
      <c r="D202" s="157" t="s">
        <v>766</v>
      </c>
      <c r="E202" s="203" t="s">
        <v>6</v>
      </c>
      <c r="F202" s="212" t="s">
        <v>726</v>
      </c>
      <c r="G202" s="209" t="s">
        <v>724</v>
      </c>
      <c r="H202" s="241">
        <v>45685</v>
      </c>
      <c r="I202" s="253">
        <v>800000</v>
      </c>
      <c r="J202" s="214">
        <v>0</v>
      </c>
      <c r="K202" s="250">
        <v>2474202.9746818161</v>
      </c>
      <c r="L202" s="270"/>
    </row>
    <row r="203" spans="2:12" x14ac:dyDescent="0.25">
      <c r="B203" s="46">
        <v>8</v>
      </c>
      <c r="C203" s="157" t="s">
        <v>724</v>
      </c>
      <c r="D203" s="157" t="s">
        <v>766</v>
      </c>
      <c r="E203" s="203" t="s">
        <v>6</v>
      </c>
      <c r="F203" s="212" t="s">
        <v>726</v>
      </c>
      <c r="G203" s="209" t="s">
        <v>724</v>
      </c>
      <c r="H203" s="241">
        <v>45693</v>
      </c>
      <c r="I203" s="253">
        <v>800000</v>
      </c>
      <c r="J203" s="214">
        <v>0</v>
      </c>
      <c r="K203" s="250">
        <v>2506978.0046818163</v>
      </c>
      <c r="L203" s="270"/>
    </row>
    <row r="204" spans="2:12" x14ac:dyDescent="0.25">
      <c r="B204" s="46">
        <v>9</v>
      </c>
      <c r="C204" s="157" t="s">
        <v>724</v>
      </c>
      <c r="D204" s="157" t="s">
        <v>1025</v>
      </c>
      <c r="E204" s="203" t="s">
        <v>6</v>
      </c>
      <c r="F204" s="212" t="s">
        <v>726</v>
      </c>
      <c r="G204" s="209" t="s">
        <v>724</v>
      </c>
      <c r="H204" s="241">
        <v>45735</v>
      </c>
      <c r="I204" s="253">
        <v>500000</v>
      </c>
      <c r="J204" s="214">
        <v>0</v>
      </c>
      <c r="K204" s="250">
        <v>1170785.3233181804</v>
      </c>
      <c r="L204" s="270"/>
    </row>
    <row r="205" spans="2:12" x14ac:dyDescent="0.25">
      <c r="B205" s="46">
        <v>10</v>
      </c>
      <c r="C205" s="157" t="s">
        <v>724</v>
      </c>
      <c r="D205" s="157" t="s">
        <v>1030</v>
      </c>
      <c r="E205" s="203" t="s">
        <v>6</v>
      </c>
      <c r="F205" s="212" t="s">
        <v>726</v>
      </c>
      <c r="G205" s="204" t="s">
        <v>724</v>
      </c>
      <c r="H205" s="241">
        <v>45757</v>
      </c>
      <c r="I205" s="253">
        <v>400000</v>
      </c>
      <c r="J205" s="214">
        <v>0</v>
      </c>
      <c r="K205" s="250">
        <v>659148.9583181804</v>
      </c>
      <c r="L205" s="270"/>
    </row>
    <row r="206" spans="2:12" x14ac:dyDescent="0.25">
      <c r="B206" s="46">
        <v>11</v>
      </c>
      <c r="C206" s="157" t="s">
        <v>724</v>
      </c>
      <c r="D206" s="157" t="s">
        <v>1032</v>
      </c>
      <c r="E206" s="203" t="s">
        <v>6</v>
      </c>
      <c r="F206" s="212" t="s">
        <v>726</v>
      </c>
      <c r="G206" s="204" t="s">
        <v>724</v>
      </c>
      <c r="H206" s="241">
        <v>45770</v>
      </c>
      <c r="I206" s="253">
        <v>700000</v>
      </c>
      <c r="J206" s="214">
        <v>0</v>
      </c>
      <c r="K206" s="250">
        <v>1497006.6683181804</v>
      </c>
      <c r="L206" s="270"/>
    </row>
    <row r="207" spans="2:12" x14ac:dyDescent="0.25">
      <c r="B207" s="46">
        <v>12</v>
      </c>
      <c r="C207" s="157" t="s">
        <v>724</v>
      </c>
      <c r="D207" s="157" t="s">
        <v>1033</v>
      </c>
      <c r="E207" s="203" t="s">
        <v>6</v>
      </c>
      <c r="F207" s="212" t="s">
        <v>726</v>
      </c>
      <c r="G207" s="204" t="s">
        <v>724</v>
      </c>
      <c r="H207" s="241">
        <v>45785</v>
      </c>
      <c r="I207" s="253">
        <v>300000</v>
      </c>
      <c r="J207" s="214">
        <v>0</v>
      </c>
      <c r="K207" s="250">
        <v>2298612.3983181803</v>
      </c>
      <c r="L207" s="270"/>
    </row>
    <row r="208" spans="2:12" ht="15.75" thickBot="1" x14ac:dyDescent="0.3">
      <c r="B208" s="46">
        <v>13</v>
      </c>
      <c r="C208" s="157" t="s">
        <v>724</v>
      </c>
      <c r="D208" s="157" t="s">
        <v>1035</v>
      </c>
      <c r="E208" s="204" t="s">
        <v>6</v>
      </c>
      <c r="F208" s="212" t="s">
        <v>726</v>
      </c>
      <c r="G208" s="204" t="s">
        <v>724</v>
      </c>
      <c r="H208" s="241">
        <v>45831</v>
      </c>
      <c r="I208" s="253">
        <v>500000</v>
      </c>
      <c r="J208" s="214">
        <v>0</v>
      </c>
      <c r="K208" s="250">
        <v>1748018.2114545438</v>
      </c>
      <c r="L208" s="270"/>
    </row>
    <row r="209" spans="2:12" s="10" customFormat="1" ht="15.75" thickBot="1" x14ac:dyDescent="0.3">
      <c r="B209" s="275"/>
      <c r="C209" s="276"/>
      <c r="D209" s="276"/>
      <c r="E209" s="206"/>
      <c r="F209" s="302"/>
      <c r="G209" s="206"/>
      <c r="H209" s="84"/>
      <c r="I209" s="273">
        <v>11310000</v>
      </c>
      <c r="J209" s="273">
        <v>0</v>
      </c>
      <c r="K209" s="274">
        <v>11310000</v>
      </c>
      <c r="L209" s="85"/>
    </row>
    <row r="210" spans="2:12" ht="15.75" thickBot="1" x14ac:dyDescent="0.3"/>
    <row r="211" spans="2:12" ht="26.25" customHeight="1" x14ac:dyDescent="0.25">
      <c r="B211" s="337" t="s">
        <v>0</v>
      </c>
      <c r="C211" s="335" t="s">
        <v>606</v>
      </c>
      <c r="D211" s="333" t="s">
        <v>5</v>
      </c>
      <c r="E211" s="333" t="s">
        <v>1463</v>
      </c>
      <c r="F211" s="331" t="s">
        <v>575</v>
      </c>
      <c r="G211" s="329" t="s">
        <v>576</v>
      </c>
      <c r="H211" s="329" t="s">
        <v>11</v>
      </c>
      <c r="I211" s="317" t="s">
        <v>578</v>
      </c>
      <c r="J211" s="318"/>
      <c r="K211" s="319"/>
      <c r="L211" s="339" t="s">
        <v>8</v>
      </c>
    </row>
    <row r="212" spans="2:12" ht="26.25" customHeight="1" thickBot="1" x14ac:dyDescent="0.3">
      <c r="B212" s="338"/>
      <c r="C212" s="336"/>
      <c r="D212" s="334"/>
      <c r="E212" s="334"/>
      <c r="F212" s="332"/>
      <c r="G212" s="330"/>
      <c r="H212" s="330"/>
      <c r="I212" s="195" t="s">
        <v>6</v>
      </c>
      <c r="J212" s="195" t="s">
        <v>267</v>
      </c>
      <c r="K212" s="195" t="s">
        <v>577</v>
      </c>
      <c r="L212" s="340"/>
    </row>
    <row r="213" spans="2:12" x14ac:dyDescent="0.25">
      <c r="B213" s="267"/>
      <c r="C213" s="235"/>
      <c r="D213" s="236"/>
      <c r="E213" s="295"/>
      <c r="F213" s="299"/>
      <c r="G213" s="237"/>
      <c r="H213" s="238"/>
      <c r="I213" s="247"/>
      <c r="J213" s="237"/>
      <c r="K213" s="248"/>
      <c r="L213" s="258"/>
    </row>
    <row r="214" spans="2:12" x14ac:dyDescent="0.25">
      <c r="B214" s="46">
        <v>1</v>
      </c>
      <c r="C214" s="24" t="s">
        <v>436</v>
      </c>
      <c r="D214" s="226" t="s">
        <v>870</v>
      </c>
      <c r="E214" s="203" t="s">
        <v>6</v>
      </c>
      <c r="F214" s="227" t="s">
        <v>1055</v>
      </c>
      <c r="G214" s="203" t="s">
        <v>436</v>
      </c>
      <c r="H214" s="239">
        <v>44347</v>
      </c>
      <c r="I214" s="249">
        <v>1000000</v>
      </c>
      <c r="J214" s="101">
        <v>0</v>
      </c>
      <c r="K214" s="250">
        <v>1600158.8900000001</v>
      </c>
      <c r="L214" s="259"/>
    </row>
    <row r="215" spans="2:12" ht="15.75" thickBot="1" x14ac:dyDescent="0.3">
      <c r="B215" s="46">
        <v>2</v>
      </c>
      <c r="C215" s="24" t="s">
        <v>158</v>
      </c>
      <c r="D215" s="226" t="s">
        <v>766</v>
      </c>
      <c r="E215" s="203" t="s">
        <v>6</v>
      </c>
      <c r="F215" s="227" t="s">
        <v>1055</v>
      </c>
      <c r="G215" s="203" t="s">
        <v>436</v>
      </c>
      <c r="H215" s="239">
        <v>44571</v>
      </c>
      <c r="I215" s="249">
        <v>700000</v>
      </c>
      <c r="J215" s="101">
        <v>0</v>
      </c>
      <c r="K215" s="250">
        <v>979779.37000000011</v>
      </c>
      <c r="L215" s="259"/>
    </row>
    <row r="216" spans="2:12" s="10" customFormat="1" ht="15.75" thickBot="1" x14ac:dyDescent="0.3">
      <c r="B216" s="275"/>
      <c r="C216" s="276"/>
      <c r="D216" s="276"/>
      <c r="E216" s="206"/>
      <c r="F216" s="302"/>
      <c r="G216" s="206"/>
      <c r="H216" s="84"/>
      <c r="I216" s="273">
        <v>1700000</v>
      </c>
      <c r="J216" s="273">
        <v>0</v>
      </c>
      <c r="K216" s="274">
        <v>1700000</v>
      </c>
      <c r="L216" s="85"/>
    </row>
    <row r="217" spans="2:12" ht="15.75" thickBot="1" x14ac:dyDescent="0.3"/>
    <row r="218" spans="2:12" ht="26.25" customHeight="1" x14ac:dyDescent="0.25">
      <c r="B218" s="337" t="s">
        <v>0</v>
      </c>
      <c r="C218" s="335" t="s">
        <v>606</v>
      </c>
      <c r="D218" s="333" t="s">
        <v>5</v>
      </c>
      <c r="E218" s="333" t="s">
        <v>1463</v>
      </c>
      <c r="F218" s="331" t="s">
        <v>575</v>
      </c>
      <c r="G218" s="329" t="s">
        <v>576</v>
      </c>
      <c r="H218" s="329" t="s">
        <v>11</v>
      </c>
      <c r="I218" s="317" t="s">
        <v>578</v>
      </c>
      <c r="J218" s="318"/>
      <c r="K218" s="319"/>
      <c r="L218" s="339" t="s">
        <v>8</v>
      </c>
    </row>
    <row r="219" spans="2:12" ht="26.25" customHeight="1" thickBot="1" x14ac:dyDescent="0.3">
      <c r="B219" s="338"/>
      <c r="C219" s="336"/>
      <c r="D219" s="334"/>
      <c r="E219" s="334"/>
      <c r="F219" s="332"/>
      <c r="G219" s="330"/>
      <c r="H219" s="330"/>
      <c r="I219" s="195" t="s">
        <v>6</v>
      </c>
      <c r="J219" s="195" t="s">
        <v>267</v>
      </c>
      <c r="K219" s="195" t="s">
        <v>577</v>
      </c>
      <c r="L219" s="340"/>
    </row>
    <row r="220" spans="2:12" x14ac:dyDescent="0.25">
      <c r="B220" s="267"/>
      <c r="C220" s="235"/>
      <c r="D220" s="236"/>
      <c r="E220" s="295"/>
      <c r="F220" s="299"/>
      <c r="G220" s="237"/>
      <c r="H220" s="238"/>
      <c r="I220" s="247"/>
      <c r="J220" s="237"/>
      <c r="K220" s="248"/>
      <c r="L220" s="258"/>
    </row>
    <row r="221" spans="2:12" x14ac:dyDescent="0.25">
      <c r="B221" s="46">
        <v>1</v>
      </c>
      <c r="C221" s="24" t="s">
        <v>832</v>
      </c>
      <c r="D221" s="226" t="s">
        <v>940</v>
      </c>
      <c r="E221" s="203" t="s">
        <v>6</v>
      </c>
      <c r="F221" s="227" t="s">
        <v>1047</v>
      </c>
      <c r="G221" s="203" t="s">
        <v>432</v>
      </c>
      <c r="H221" s="239">
        <v>44950</v>
      </c>
      <c r="I221" s="249">
        <v>55000</v>
      </c>
      <c r="J221" s="101">
        <v>0</v>
      </c>
      <c r="K221" s="250">
        <v>242543.83000000007</v>
      </c>
      <c r="L221" s="259"/>
    </row>
    <row r="222" spans="2:12" x14ac:dyDescent="0.25">
      <c r="B222" s="46">
        <v>2</v>
      </c>
      <c r="C222" s="154" t="s">
        <v>832</v>
      </c>
      <c r="D222" s="226" t="s">
        <v>623</v>
      </c>
      <c r="E222" s="203" t="s">
        <v>6</v>
      </c>
      <c r="F222" s="227" t="s">
        <v>1047</v>
      </c>
      <c r="G222" s="203" t="s">
        <v>432</v>
      </c>
      <c r="H222" s="239">
        <v>45124</v>
      </c>
      <c r="I222" s="249">
        <v>20000</v>
      </c>
      <c r="J222" s="101">
        <v>0</v>
      </c>
      <c r="K222" s="250">
        <v>475831.72100000014</v>
      </c>
      <c r="L222" s="259"/>
    </row>
    <row r="223" spans="2:12" ht="15.75" thickBot="1" x14ac:dyDescent="0.3">
      <c r="B223" s="46">
        <v>3</v>
      </c>
      <c r="C223" s="154" t="s">
        <v>832</v>
      </c>
      <c r="D223" s="226" t="s">
        <v>704</v>
      </c>
      <c r="E223" s="203" t="s">
        <v>6</v>
      </c>
      <c r="F223" s="227" t="s">
        <v>1047</v>
      </c>
      <c r="G223" s="203" t="s">
        <v>432</v>
      </c>
      <c r="H223" s="239">
        <v>45188</v>
      </c>
      <c r="I223" s="249">
        <v>16000</v>
      </c>
      <c r="J223" s="101">
        <v>0</v>
      </c>
      <c r="K223" s="250">
        <v>353846.07550000015</v>
      </c>
      <c r="L223" s="259"/>
    </row>
    <row r="224" spans="2:12" s="10" customFormat="1" ht="15.75" thickBot="1" x14ac:dyDescent="0.3">
      <c r="B224" s="275"/>
      <c r="C224" s="276"/>
      <c r="D224" s="276"/>
      <c r="E224" s="206"/>
      <c r="F224" s="302"/>
      <c r="G224" s="206"/>
      <c r="H224" s="84"/>
      <c r="I224" s="273">
        <v>91000</v>
      </c>
      <c r="J224" s="273">
        <v>0</v>
      </c>
      <c r="K224" s="274">
        <v>91000</v>
      </c>
      <c r="L224" s="85"/>
    </row>
    <row r="225" spans="2:12" ht="15.75" thickBot="1" x14ac:dyDescent="0.3"/>
    <row r="226" spans="2:12" x14ac:dyDescent="0.25">
      <c r="B226" s="337" t="s">
        <v>0</v>
      </c>
      <c r="C226" s="335" t="s">
        <v>606</v>
      </c>
      <c r="D226" s="333" t="s">
        <v>5</v>
      </c>
      <c r="E226" s="333" t="s">
        <v>1463</v>
      </c>
      <c r="F226" s="331" t="s">
        <v>575</v>
      </c>
      <c r="G226" s="329" t="s">
        <v>576</v>
      </c>
      <c r="H226" s="329" t="s">
        <v>11</v>
      </c>
      <c r="I226" s="317" t="s">
        <v>578</v>
      </c>
      <c r="J226" s="318"/>
      <c r="K226" s="319"/>
      <c r="L226" s="339" t="s">
        <v>8</v>
      </c>
    </row>
    <row r="227" spans="2:12" ht="15.75" thickBot="1" x14ac:dyDescent="0.3">
      <c r="B227" s="338"/>
      <c r="C227" s="336"/>
      <c r="D227" s="334"/>
      <c r="E227" s="334"/>
      <c r="F227" s="332"/>
      <c r="G227" s="330"/>
      <c r="H227" s="330"/>
      <c r="I227" s="195" t="s">
        <v>6</v>
      </c>
      <c r="J227" s="195" t="s">
        <v>267</v>
      </c>
      <c r="K227" s="195" t="s">
        <v>577</v>
      </c>
      <c r="L227" s="340"/>
    </row>
    <row r="228" spans="2:12" x14ac:dyDescent="0.25">
      <c r="B228" s="267"/>
      <c r="C228" s="235"/>
      <c r="D228" s="236"/>
      <c r="E228" s="295"/>
      <c r="F228" s="299"/>
      <c r="G228" s="237"/>
      <c r="H228" s="238"/>
      <c r="I228" s="247"/>
      <c r="J228" s="237"/>
      <c r="K228" s="248"/>
      <c r="L228" s="258"/>
    </row>
    <row r="229" spans="2:12" ht="15.75" thickBot="1" x14ac:dyDescent="0.3">
      <c r="B229" s="46">
        <v>1</v>
      </c>
      <c r="C229" s="154" t="s">
        <v>844</v>
      </c>
      <c r="D229" s="226" t="s">
        <v>623</v>
      </c>
      <c r="E229" s="203" t="s">
        <v>6</v>
      </c>
      <c r="F229" s="227" t="s">
        <v>700</v>
      </c>
      <c r="G229" s="208" t="s">
        <v>439</v>
      </c>
      <c r="H229" s="239">
        <v>45195</v>
      </c>
      <c r="I229" s="249">
        <v>500000</v>
      </c>
      <c r="J229" s="101">
        <v>0</v>
      </c>
      <c r="K229" s="250">
        <v>540756.43550000014</v>
      </c>
      <c r="L229" s="259"/>
    </row>
    <row r="230" spans="2:12" ht="15.75" thickBot="1" x14ac:dyDescent="0.3">
      <c r="B230" s="275"/>
      <c r="C230" s="276"/>
      <c r="D230" s="276"/>
      <c r="E230" s="206"/>
      <c r="F230" s="302"/>
      <c r="G230" s="206"/>
      <c r="H230" s="84"/>
      <c r="I230" s="273">
        <v>500000</v>
      </c>
      <c r="J230" s="273">
        <v>0</v>
      </c>
      <c r="K230" s="274">
        <v>500000</v>
      </c>
      <c r="L230" s="85"/>
    </row>
    <row r="231" spans="2:12" ht="15.75" thickBot="1" x14ac:dyDescent="0.3"/>
    <row r="232" spans="2:12" ht="26.25" customHeight="1" x14ac:dyDescent="0.25">
      <c r="B232" s="337" t="s">
        <v>0</v>
      </c>
      <c r="C232" s="335" t="s">
        <v>606</v>
      </c>
      <c r="D232" s="333" t="s">
        <v>5</v>
      </c>
      <c r="E232" s="333" t="s">
        <v>1463</v>
      </c>
      <c r="F232" s="331" t="s">
        <v>575</v>
      </c>
      <c r="G232" s="329" t="s">
        <v>576</v>
      </c>
      <c r="H232" s="329" t="s">
        <v>11</v>
      </c>
      <c r="I232" s="317" t="s">
        <v>578</v>
      </c>
      <c r="J232" s="318"/>
      <c r="K232" s="319"/>
      <c r="L232" s="339" t="s">
        <v>8</v>
      </c>
    </row>
    <row r="233" spans="2:12" ht="26.25" customHeight="1" thickBot="1" x14ac:dyDescent="0.3">
      <c r="B233" s="338"/>
      <c r="C233" s="336"/>
      <c r="D233" s="334"/>
      <c r="E233" s="334"/>
      <c r="F233" s="332"/>
      <c r="G233" s="330"/>
      <c r="H233" s="330"/>
      <c r="I233" s="195" t="s">
        <v>6</v>
      </c>
      <c r="J233" s="195" t="s">
        <v>267</v>
      </c>
      <c r="K233" s="195" t="s">
        <v>577</v>
      </c>
      <c r="L233" s="340"/>
    </row>
    <row r="234" spans="2:12" x14ac:dyDescent="0.25">
      <c r="B234" s="267"/>
      <c r="C234" s="235"/>
      <c r="D234" s="236"/>
      <c r="E234" s="295"/>
      <c r="F234" s="299"/>
      <c r="G234" s="237"/>
      <c r="H234" s="238"/>
      <c r="I234" s="247"/>
      <c r="J234" s="237"/>
      <c r="K234" s="248"/>
      <c r="L234" s="258"/>
    </row>
    <row r="235" spans="2:12" x14ac:dyDescent="0.25">
      <c r="B235" s="46">
        <v>1</v>
      </c>
      <c r="C235" s="154" t="s">
        <v>509</v>
      </c>
      <c r="D235" s="226" t="s">
        <v>766</v>
      </c>
      <c r="E235" s="203" t="s">
        <v>6</v>
      </c>
      <c r="F235" s="227" t="s">
        <v>698</v>
      </c>
      <c r="G235" s="203" t="s">
        <v>509</v>
      </c>
      <c r="H235" s="241">
        <v>45209</v>
      </c>
      <c r="I235" s="253">
        <v>1000000</v>
      </c>
      <c r="J235" s="159">
        <v>0</v>
      </c>
      <c r="K235" s="250">
        <v>1681504.699</v>
      </c>
      <c r="L235" s="259"/>
    </row>
    <row r="236" spans="2:12" x14ac:dyDescent="0.25">
      <c r="B236" s="46">
        <v>2</v>
      </c>
      <c r="C236" s="157" t="s">
        <v>1044</v>
      </c>
      <c r="D236" s="157" t="s">
        <v>766</v>
      </c>
      <c r="E236" s="203" t="s">
        <v>6</v>
      </c>
      <c r="F236" s="212" t="s">
        <v>1043</v>
      </c>
      <c r="G236" s="209" t="s">
        <v>1044</v>
      </c>
      <c r="H236" s="241">
        <v>45461</v>
      </c>
      <c r="I236" s="253">
        <v>2340000</v>
      </c>
      <c r="J236" s="214">
        <v>0</v>
      </c>
      <c r="K236" s="250">
        <v>3519365.9691363634</v>
      </c>
      <c r="L236" s="263"/>
    </row>
    <row r="237" spans="2:12" ht="15.75" thickBot="1" x14ac:dyDescent="0.3">
      <c r="B237" s="46">
        <v>3</v>
      </c>
      <c r="C237" s="157" t="s">
        <v>1044</v>
      </c>
      <c r="D237" s="157" t="s">
        <v>766</v>
      </c>
      <c r="E237" s="203" t="s">
        <v>6</v>
      </c>
      <c r="F237" s="212" t="s">
        <v>1043</v>
      </c>
      <c r="G237" s="209" t="s">
        <v>1044</v>
      </c>
      <c r="H237" s="241">
        <v>45491</v>
      </c>
      <c r="I237" s="253">
        <v>2000000</v>
      </c>
      <c r="J237" s="214">
        <v>0</v>
      </c>
      <c r="K237" s="250">
        <v>3866513.2776363632</v>
      </c>
      <c r="L237" s="270"/>
    </row>
    <row r="238" spans="2:12" s="10" customFormat="1" ht="15.75" thickBot="1" x14ac:dyDescent="0.3">
      <c r="B238" s="275"/>
      <c r="C238" s="276"/>
      <c r="D238" s="276"/>
      <c r="E238" s="206"/>
      <c r="F238" s="302"/>
      <c r="G238" s="206"/>
      <c r="H238" s="84"/>
      <c r="I238" s="273">
        <v>5340000</v>
      </c>
      <c r="J238" s="273">
        <v>0</v>
      </c>
      <c r="K238" s="274">
        <v>5340000</v>
      </c>
      <c r="L238" s="85"/>
    </row>
    <row r="239" spans="2:12" ht="15.75" thickBot="1" x14ac:dyDescent="0.3"/>
    <row r="240" spans="2:12" ht="26.25" customHeight="1" x14ac:dyDescent="0.25">
      <c r="B240" s="337" t="s">
        <v>0</v>
      </c>
      <c r="C240" s="335" t="s">
        <v>606</v>
      </c>
      <c r="D240" s="333" t="s">
        <v>5</v>
      </c>
      <c r="E240" s="333" t="s">
        <v>1463</v>
      </c>
      <c r="F240" s="331" t="s">
        <v>575</v>
      </c>
      <c r="G240" s="329" t="s">
        <v>576</v>
      </c>
      <c r="H240" s="329" t="s">
        <v>11</v>
      </c>
      <c r="I240" s="317" t="s">
        <v>578</v>
      </c>
      <c r="J240" s="318"/>
      <c r="K240" s="319"/>
      <c r="L240" s="339" t="s">
        <v>8</v>
      </c>
    </row>
    <row r="241" spans="2:12" ht="26.25" customHeight="1" thickBot="1" x14ac:dyDescent="0.3">
      <c r="B241" s="338"/>
      <c r="C241" s="336"/>
      <c r="D241" s="334"/>
      <c r="E241" s="334"/>
      <c r="F241" s="332"/>
      <c r="G241" s="330"/>
      <c r="H241" s="330"/>
      <c r="I241" s="195" t="s">
        <v>6</v>
      </c>
      <c r="J241" s="195" t="s">
        <v>267</v>
      </c>
      <c r="K241" s="195" t="s">
        <v>577</v>
      </c>
      <c r="L241" s="340"/>
    </row>
    <row r="242" spans="2:12" x14ac:dyDescent="0.25">
      <c r="B242" s="267"/>
      <c r="C242" s="235"/>
      <c r="D242" s="236"/>
      <c r="E242" s="295"/>
      <c r="F242" s="299"/>
      <c r="G242" s="237"/>
      <c r="H242" s="238"/>
      <c r="I242" s="247"/>
      <c r="J242" s="237"/>
      <c r="K242" s="248"/>
      <c r="L242" s="258"/>
    </row>
    <row r="243" spans="2:12" x14ac:dyDescent="0.25">
      <c r="B243" s="46">
        <v>1</v>
      </c>
      <c r="C243" s="24" t="s">
        <v>442</v>
      </c>
      <c r="D243" s="226" t="s">
        <v>766</v>
      </c>
      <c r="E243" s="203" t="s">
        <v>6</v>
      </c>
      <c r="F243" s="227" t="s">
        <v>1050</v>
      </c>
      <c r="G243" s="203" t="s">
        <v>442</v>
      </c>
      <c r="H243" s="239">
        <v>44371</v>
      </c>
      <c r="I243" s="249">
        <v>1000000</v>
      </c>
      <c r="J243" s="101">
        <v>0</v>
      </c>
      <c r="K243" s="250">
        <v>1537538.8900000001</v>
      </c>
      <c r="L243" s="259"/>
    </row>
    <row r="244" spans="2:12" x14ac:dyDescent="0.25">
      <c r="B244" s="46">
        <v>2</v>
      </c>
      <c r="C244" s="24" t="s">
        <v>442</v>
      </c>
      <c r="D244" s="226" t="s">
        <v>766</v>
      </c>
      <c r="E244" s="203" t="s">
        <v>6</v>
      </c>
      <c r="F244" s="227" t="s">
        <v>1050</v>
      </c>
      <c r="G244" s="203" t="s">
        <v>442</v>
      </c>
      <c r="H244" s="239">
        <v>44399</v>
      </c>
      <c r="I244" s="249">
        <v>1000000</v>
      </c>
      <c r="J244" s="101">
        <v>0</v>
      </c>
      <c r="K244" s="250">
        <v>1205318.8900000001</v>
      </c>
      <c r="L244" s="259"/>
    </row>
    <row r="245" spans="2:12" ht="15.75" thickBot="1" x14ac:dyDescent="0.3">
      <c r="B245" s="46">
        <v>3</v>
      </c>
      <c r="C245" s="157" t="s">
        <v>1179</v>
      </c>
      <c r="D245" s="157" t="s">
        <v>766</v>
      </c>
      <c r="E245" s="203" t="s">
        <v>6</v>
      </c>
      <c r="F245" s="212" t="s">
        <v>1050</v>
      </c>
      <c r="G245" s="209" t="s">
        <v>442</v>
      </c>
      <c r="H245" s="241">
        <v>45520</v>
      </c>
      <c r="I245" s="253">
        <v>1000000</v>
      </c>
      <c r="J245" s="214">
        <v>0</v>
      </c>
      <c r="K245" s="250">
        <v>3918813.410136363</v>
      </c>
      <c r="L245" s="270"/>
    </row>
    <row r="246" spans="2:12" s="10" customFormat="1" ht="15.75" thickBot="1" x14ac:dyDescent="0.3">
      <c r="B246" s="275"/>
      <c r="C246" s="276"/>
      <c r="D246" s="276"/>
      <c r="E246" s="206"/>
      <c r="F246" s="302"/>
      <c r="G246" s="206"/>
      <c r="H246" s="84"/>
      <c r="I246" s="273">
        <v>3000000</v>
      </c>
      <c r="J246" s="273">
        <v>0</v>
      </c>
      <c r="K246" s="274">
        <v>3000000</v>
      </c>
      <c r="L246" s="85"/>
    </row>
    <row r="247" spans="2:12" ht="15.75" thickBot="1" x14ac:dyDescent="0.3"/>
    <row r="248" spans="2:12" ht="26.25" customHeight="1" x14ac:dyDescent="0.25">
      <c r="B248" s="337" t="s">
        <v>0</v>
      </c>
      <c r="C248" s="335" t="s">
        <v>606</v>
      </c>
      <c r="D248" s="333" t="s">
        <v>5</v>
      </c>
      <c r="E248" s="333" t="s">
        <v>1463</v>
      </c>
      <c r="F248" s="331" t="s">
        <v>575</v>
      </c>
      <c r="G248" s="329" t="s">
        <v>576</v>
      </c>
      <c r="H248" s="329" t="s">
        <v>11</v>
      </c>
      <c r="I248" s="317" t="s">
        <v>578</v>
      </c>
      <c r="J248" s="318"/>
      <c r="K248" s="319"/>
      <c r="L248" s="339" t="s">
        <v>8</v>
      </c>
    </row>
    <row r="249" spans="2:12" ht="26.25" customHeight="1" thickBot="1" x14ac:dyDescent="0.3">
      <c r="B249" s="338"/>
      <c r="C249" s="336"/>
      <c r="D249" s="334"/>
      <c r="E249" s="334"/>
      <c r="F249" s="332"/>
      <c r="G249" s="330"/>
      <c r="H249" s="330"/>
      <c r="I249" s="195" t="s">
        <v>6</v>
      </c>
      <c r="J249" s="195" t="s">
        <v>267</v>
      </c>
      <c r="K249" s="195" t="s">
        <v>577</v>
      </c>
      <c r="L249" s="340"/>
    </row>
    <row r="250" spans="2:12" x14ac:dyDescent="0.25">
      <c r="B250" s="267"/>
      <c r="C250" s="235"/>
      <c r="D250" s="236"/>
      <c r="E250" s="295"/>
      <c r="F250" s="299"/>
      <c r="G250" s="237"/>
      <c r="H250" s="238"/>
      <c r="I250" s="247"/>
      <c r="J250" s="237"/>
      <c r="K250" s="248"/>
      <c r="L250" s="258"/>
    </row>
    <row r="251" spans="2:12" x14ac:dyDescent="0.25">
      <c r="B251" s="46">
        <v>1</v>
      </c>
      <c r="C251" s="24" t="s">
        <v>194</v>
      </c>
      <c r="D251" s="226" t="s">
        <v>868</v>
      </c>
      <c r="E251" s="203" t="s">
        <v>6</v>
      </c>
      <c r="F251" s="227"/>
      <c r="G251" s="223"/>
      <c r="H251" s="239">
        <v>44341</v>
      </c>
      <c r="I251" s="249">
        <v>407588.89</v>
      </c>
      <c r="J251" s="101">
        <v>0</v>
      </c>
      <c r="K251" s="250">
        <v>660858.89</v>
      </c>
      <c r="L251" s="259"/>
    </row>
    <row r="252" spans="2:12" ht="15.75" thickBot="1" x14ac:dyDescent="0.3">
      <c r="B252" s="46">
        <v>2</v>
      </c>
      <c r="C252" s="24" t="s">
        <v>194</v>
      </c>
      <c r="D252" s="226" t="s">
        <v>766</v>
      </c>
      <c r="E252" s="203" t="s">
        <v>6</v>
      </c>
      <c r="F252" s="227"/>
      <c r="G252" s="223"/>
      <c r="H252" s="239">
        <v>44687</v>
      </c>
      <c r="I252" s="249">
        <v>169084.46</v>
      </c>
      <c r="J252" s="101">
        <v>0</v>
      </c>
      <c r="K252" s="250">
        <v>418393.83000000007</v>
      </c>
      <c r="L252" s="259"/>
    </row>
    <row r="253" spans="2:12" s="10" customFormat="1" ht="15.75" thickBot="1" x14ac:dyDescent="0.3">
      <c r="B253" s="275"/>
      <c r="C253" s="276"/>
      <c r="D253" s="276"/>
      <c r="E253" s="206"/>
      <c r="F253" s="302"/>
      <c r="G253" s="206"/>
      <c r="H253" s="84"/>
      <c r="I253" s="273">
        <v>576673.35</v>
      </c>
      <c r="J253" s="273">
        <v>0</v>
      </c>
      <c r="K253" s="274">
        <v>576673.35</v>
      </c>
      <c r="L253" s="85"/>
    </row>
    <row r="254" spans="2:12" ht="15.75" thickBot="1" x14ac:dyDescent="0.3"/>
    <row r="255" spans="2:12" ht="26.25" customHeight="1" x14ac:dyDescent="0.25">
      <c r="B255" s="337" t="s">
        <v>0</v>
      </c>
      <c r="C255" s="335" t="s">
        <v>606</v>
      </c>
      <c r="D255" s="333" t="s">
        <v>5</v>
      </c>
      <c r="E255" s="333" t="s">
        <v>1463</v>
      </c>
      <c r="F255" s="331" t="s">
        <v>575</v>
      </c>
      <c r="G255" s="329" t="s">
        <v>576</v>
      </c>
      <c r="H255" s="329" t="s">
        <v>11</v>
      </c>
      <c r="I255" s="317" t="s">
        <v>578</v>
      </c>
      <c r="J255" s="318"/>
      <c r="K255" s="319"/>
      <c r="L255" s="339" t="s">
        <v>8</v>
      </c>
    </row>
    <row r="256" spans="2:12" ht="26.25" customHeight="1" thickBot="1" x14ac:dyDescent="0.3">
      <c r="B256" s="338"/>
      <c r="C256" s="336"/>
      <c r="D256" s="334"/>
      <c r="E256" s="334"/>
      <c r="F256" s="332"/>
      <c r="G256" s="330"/>
      <c r="H256" s="330"/>
      <c r="I256" s="195" t="s">
        <v>6</v>
      </c>
      <c r="J256" s="195" t="s">
        <v>267</v>
      </c>
      <c r="K256" s="195" t="s">
        <v>577</v>
      </c>
      <c r="L256" s="340"/>
    </row>
    <row r="257" spans="2:12" x14ac:dyDescent="0.25">
      <c r="B257" s="267"/>
      <c r="C257" s="235"/>
      <c r="D257" s="236"/>
      <c r="E257" s="295"/>
      <c r="F257" s="299"/>
      <c r="G257" s="237"/>
      <c r="H257" s="238"/>
      <c r="I257" s="247"/>
      <c r="J257" s="237"/>
      <c r="K257" s="248"/>
      <c r="L257" s="258"/>
    </row>
    <row r="258" spans="2:12" x14ac:dyDescent="0.25">
      <c r="B258" s="46">
        <v>1</v>
      </c>
      <c r="C258" s="24" t="s">
        <v>110</v>
      </c>
      <c r="D258" s="226" t="s">
        <v>766</v>
      </c>
      <c r="E258" s="203" t="s">
        <v>6</v>
      </c>
      <c r="F258" s="227"/>
      <c r="G258" s="203"/>
      <c r="H258" s="239">
        <v>44462</v>
      </c>
      <c r="I258" s="249">
        <v>150000</v>
      </c>
      <c r="J258" s="101">
        <v>0</v>
      </c>
      <c r="K258" s="250">
        <v>349733.89000000013</v>
      </c>
      <c r="L258" s="259"/>
    </row>
    <row r="259" spans="2:12" x14ac:dyDescent="0.25">
      <c r="B259" s="46">
        <v>2</v>
      </c>
      <c r="C259" s="24" t="s">
        <v>110</v>
      </c>
      <c r="D259" s="226" t="s">
        <v>766</v>
      </c>
      <c r="E259" s="203" t="s">
        <v>6</v>
      </c>
      <c r="F259" s="227"/>
      <c r="G259" s="203"/>
      <c r="H259" s="239">
        <v>44476</v>
      </c>
      <c r="I259" s="249">
        <v>100000</v>
      </c>
      <c r="J259" s="101">
        <v>0</v>
      </c>
      <c r="K259" s="250">
        <v>379073.89000000013</v>
      </c>
      <c r="L259" s="259"/>
    </row>
    <row r="260" spans="2:12" x14ac:dyDescent="0.25">
      <c r="B260" s="46">
        <v>3</v>
      </c>
      <c r="C260" s="24" t="s">
        <v>110</v>
      </c>
      <c r="D260" s="226" t="s">
        <v>766</v>
      </c>
      <c r="E260" s="203" t="s">
        <v>6</v>
      </c>
      <c r="F260" s="227"/>
      <c r="G260" s="203"/>
      <c r="H260" s="239">
        <v>44488</v>
      </c>
      <c r="I260" s="249">
        <v>100000</v>
      </c>
      <c r="J260" s="101">
        <v>0</v>
      </c>
      <c r="K260" s="250">
        <v>411754.87000000011</v>
      </c>
      <c r="L260" s="259"/>
    </row>
    <row r="261" spans="2:12" x14ac:dyDescent="0.25">
      <c r="B261" s="46">
        <v>4</v>
      </c>
      <c r="C261" s="24" t="s">
        <v>110</v>
      </c>
      <c r="D261" s="226" t="s">
        <v>766</v>
      </c>
      <c r="E261" s="203" t="s">
        <v>6</v>
      </c>
      <c r="F261" s="227"/>
      <c r="G261" s="203"/>
      <c r="H261" s="239">
        <v>44504</v>
      </c>
      <c r="I261" s="249">
        <v>100000</v>
      </c>
      <c r="J261" s="101">
        <v>0</v>
      </c>
      <c r="K261" s="250">
        <v>309304.87000000011</v>
      </c>
      <c r="L261" s="259"/>
    </row>
    <row r="262" spans="2:12" x14ac:dyDescent="0.25">
      <c r="B262" s="46">
        <v>5</v>
      </c>
      <c r="C262" s="24" t="s">
        <v>110</v>
      </c>
      <c r="D262" s="226" t="s">
        <v>766</v>
      </c>
      <c r="E262" s="203" t="s">
        <v>6</v>
      </c>
      <c r="F262" s="227"/>
      <c r="G262" s="203"/>
      <c r="H262" s="239">
        <v>44531</v>
      </c>
      <c r="I262" s="249">
        <v>100000</v>
      </c>
      <c r="J262" s="101">
        <v>0</v>
      </c>
      <c r="K262" s="250">
        <v>299134.87000000011</v>
      </c>
      <c r="L262" s="259"/>
    </row>
    <row r="263" spans="2:12" x14ac:dyDescent="0.25">
      <c r="B263" s="46">
        <v>6</v>
      </c>
      <c r="C263" s="24" t="s">
        <v>110</v>
      </c>
      <c r="D263" s="226" t="s">
        <v>766</v>
      </c>
      <c r="E263" s="203" t="s">
        <v>6</v>
      </c>
      <c r="F263" s="227"/>
      <c r="G263" s="203"/>
      <c r="H263" s="239">
        <v>44538</v>
      </c>
      <c r="I263" s="249">
        <v>162800</v>
      </c>
      <c r="J263" s="101">
        <v>0</v>
      </c>
      <c r="K263" s="250">
        <v>412734.87000000011</v>
      </c>
      <c r="L263" s="259"/>
    </row>
    <row r="264" spans="2:12" ht="15.75" thickBot="1" x14ac:dyDescent="0.3">
      <c r="B264" s="46">
        <v>7</v>
      </c>
      <c r="C264" s="24" t="s">
        <v>835</v>
      </c>
      <c r="D264" s="24" t="s">
        <v>972</v>
      </c>
      <c r="E264" s="203" t="s">
        <v>6</v>
      </c>
      <c r="F264" s="227"/>
      <c r="G264" s="203"/>
      <c r="H264" s="239">
        <v>44952</v>
      </c>
      <c r="I264" s="249">
        <v>1563500</v>
      </c>
      <c r="J264" s="101">
        <v>0</v>
      </c>
      <c r="K264" s="250">
        <v>1771043.83</v>
      </c>
      <c r="L264" s="260"/>
    </row>
    <row r="265" spans="2:12" s="10" customFormat="1" ht="15.75" thickBot="1" x14ac:dyDescent="0.3">
      <c r="B265" s="275"/>
      <c r="C265" s="276"/>
      <c r="D265" s="276"/>
      <c r="E265" s="206"/>
      <c r="F265" s="302"/>
      <c r="G265" s="206"/>
      <c r="H265" s="84"/>
      <c r="I265" s="273">
        <v>2276300</v>
      </c>
      <c r="J265" s="273">
        <v>0</v>
      </c>
      <c r="K265" s="274">
        <v>2276300</v>
      </c>
      <c r="L265" s="85"/>
    </row>
    <row r="266" spans="2:12" ht="15.75" thickBot="1" x14ac:dyDescent="0.3"/>
    <row r="267" spans="2:12" ht="26.25" customHeight="1" x14ac:dyDescent="0.25">
      <c r="B267" s="337" t="s">
        <v>0</v>
      </c>
      <c r="C267" s="335" t="s">
        <v>606</v>
      </c>
      <c r="D267" s="333" t="s">
        <v>5</v>
      </c>
      <c r="E267" s="333" t="s">
        <v>1463</v>
      </c>
      <c r="F267" s="331" t="s">
        <v>575</v>
      </c>
      <c r="G267" s="329" t="s">
        <v>576</v>
      </c>
      <c r="H267" s="329" t="s">
        <v>11</v>
      </c>
      <c r="I267" s="317" t="s">
        <v>578</v>
      </c>
      <c r="J267" s="318"/>
      <c r="K267" s="319"/>
      <c r="L267" s="339" t="s">
        <v>8</v>
      </c>
    </row>
    <row r="268" spans="2:12" ht="26.25" customHeight="1" thickBot="1" x14ac:dyDescent="0.3">
      <c r="B268" s="338"/>
      <c r="C268" s="336"/>
      <c r="D268" s="334"/>
      <c r="E268" s="334"/>
      <c r="F268" s="332"/>
      <c r="G268" s="330"/>
      <c r="H268" s="330"/>
      <c r="I268" s="195" t="s">
        <v>6</v>
      </c>
      <c r="J268" s="195" t="s">
        <v>267</v>
      </c>
      <c r="K268" s="195" t="s">
        <v>577</v>
      </c>
      <c r="L268" s="340"/>
    </row>
    <row r="269" spans="2:12" x14ac:dyDescent="0.25">
      <c r="B269" s="267"/>
      <c r="C269" s="235"/>
      <c r="D269" s="236"/>
      <c r="E269" s="295"/>
      <c r="F269" s="299"/>
      <c r="G269" s="237"/>
      <c r="H269" s="238"/>
      <c r="I269" s="247"/>
      <c r="J269" s="237"/>
      <c r="K269" s="248"/>
      <c r="L269" s="258"/>
    </row>
    <row r="270" spans="2:12" x14ac:dyDescent="0.25">
      <c r="B270" s="46">
        <v>1</v>
      </c>
      <c r="C270" s="157" t="s">
        <v>1486</v>
      </c>
      <c r="D270" s="157" t="s">
        <v>1484</v>
      </c>
      <c r="E270" s="203" t="s">
        <v>6</v>
      </c>
      <c r="F270" s="212" t="s">
        <v>1050</v>
      </c>
      <c r="G270" s="204" t="s">
        <v>442</v>
      </c>
      <c r="H270" s="241">
        <v>45776</v>
      </c>
      <c r="I270" s="253">
        <v>38090</v>
      </c>
      <c r="J270" s="214">
        <v>0</v>
      </c>
      <c r="K270" s="250">
        <v>1052556.3583181803</v>
      </c>
      <c r="L270" s="270"/>
    </row>
    <row r="271" spans="2:12" ht="15.75" thickBot="1" x14ac:dyDescent="0.3">
      <c r="B271" s="46">
        <v>2</v>
      </c>
      <c r="C271" s="157" t="s">
        <v>1486</v>
      </c>
      <c r="D271" s="157" t="s">
        <v>1485</v>
      </c>
      <c r="E271" s="203" t="s">
        <v>6</v>
      </c>
      <c r="F271" s="212" t="s">
        <v>1050</v>
      </c>
      <c r="G271" s="204" t="s">
        <v>442</v>
      </c>
      <c r="H271" s="241">
        <v>45776</v>
      </c>
      <c r="I271" s="253">
        <v>150000</v>
      </c>
      <c r="J271" s="214">
        <v>0</v>
      </c>
      <c r="K271" s="250">
        <v>1202556.3583181803</v>
      </c>
      <c r="L271" s="270"/>
    </row>
    <row r="272" spans="2:12" s="10" customFormat="1" ht="15.75" thickBot="1" x14ac:dyDescent="0.3">
      <c r="B272" s="275"/>
      <c r="C272" s="276"/>
      <c r="D272" s="276"/>
      <c r="E272" s="206"/>
      <c r="F272" s="302"/>
      <c r="G272" s="206"/>
      <c r="H272" s="84"/>
      <c r="I272" s="273">
        <v>188090</v>
      </c>
      <c r="J272" s="273">
        <v>0</v>
      </c>
      <c r="K272" s="274">
        <v>188090</v>
      </c>
      <c r="L272" s="85"/>
    </row>
    <row r="273" spans="2:12" ht="15.75" thickBot="1" x14ac:dyDescent="0.3"/>
    <row r="274" spans="2:12" ht="26.25" customHeight="1" x14ac:dyDescent="0.25">
      <c r="B274" s="337" t="s">
        <v>0</v>
      </c>
      <c r="C274" s="335" t="s">
        <v>606</v>
      </c>
      <c r="D274" s="333" t="s">
        <v>5</v>
      </c>
      <c r="E274" s="333" t="s">
        <v>1463</v>
      </c>
      <c r="F274" s="331" t="s">
        <v>575</v>
      </c>
      <c r="G274" s="329" t="s">
        <v>576</v>
      </c>
      <c r="H274" s="329" t="s">
        <v>11</v>
      </c>
      <c r="I274" s="317" t="s">
        <v>578</v>
      </c>
      <c r="J274" s="318"/>
      <c r="K274" s="319"/>
      <c r="L274" s="339" t="s">
        <v>8</v>
      </c>
    </row>
    <row r="275" spans="2:12" ht="26.25" customHeight="1" thickBot="1" x14ac:dyDescent="0.3">
      <c r="B275" s="338"/>
      <c r="C275" s="336"/>
      <c r="D275" s="334"/>
      <c r="E275" s="334"/>
      <c r="F275" s="332"/>
      <c r="G275" s="330"/>
      <c r="H275" s="330"/>
      <c r="I275" s="195" t="s">
        <v>6</v>
      </c>
      <c r="J275" s="195" t="s">
        <v>267</v>
      </c>
      <c r="K275" s="195" t="s">
        <v>577</v>
      </c>
      <c r="L275" s="340"/>
    </row>
    <row r="276" spans="2:12" x14ac:dyDescent="0.25">
      <c r="B276" s="267"/>
      <c r="C276" s="235"/>
      <c r="D276" s="236"/>
      <c r="E276" s="295"/>
      <c r="F276" s="299"/>
      <c r="G276" s="237"/>
      <c r="H276" s="238"/>
      <c r="I276" s="247"/>
      <c r="J276" s="237"/>
      <c r="K276" s="248"/>
      <c r="L276" s="258"/>
    </row>
    <row r="277" spans="2:12" ht="15.75" thickBot="1" x14ac:dyDescent="0.3">
      <c r="B277" s="46">
        <v>1</v>
      </c>
      <c r="C277" s="24" t="s">
        <v>22</v>
      </c>
      <c r="D277" s="226" t="s">
        <v>766</v>
      </c>
      <c r="E277" s="203" t="s">
        <v>6</v>
      </c>
      <c r="F277" s="227" t="s">
        <v>588</v>
      </c>
      <c r="G277" s="203" t="s">
        <v>589</v>
      </c>
      <c r="H277" s="239">
        <v>44183</v>
      </c>
      <c r="I277" s="249">
        <v>500000</v>
      </c>
      <c r="J277" s="101"/>
      <c r="K277" s="250">
        <v>51900</v>
      </c>
      <c r="L277" s="259"/>
    </row>
    <row r="278" spans="2:12" s="10" customFormat="1" ht="15.75" thickBot="1" x14ac:dyDescent="0.3">
      <c r="B278" s="275"/>
      <c r="C278" s="276"/>
      <c r="D278" s="276"/>
      <c r="E278" s="206"/>
      <c r="F278" s="302"/>
      <c r="G278" s="206"/>
      <c r="H278" s="84"/>
      <c r="I278" s="273">
        <v>500000</v>
      </c>
      <c r="J278" s="273">
        <v>0</v>
      </c>
      <c r="K278" s="274">
        <v>500000</v>
      </c>
      <c r="L278" s="85"/>
    </row>
    <row r="279" spans="2:12" ht="15.75" thickBot="1" x14ac:dyDescent="0.3"/>
    <row r="280" spans="2:12" ht="26.25" customHeight="1" x14ac:dyDescent="0.25">
      <c r="B280" s="337" t="s">
        <v>0</v>
      </c>
      <c r="C280" s="335" t="s">
        <v>606</v>
      </c>
      <c r="D280" s="333" t="s">
        <v>5</v>
      </c>
      <c r="E280" s="333" t="s">
        <v>1463</v>
      </c>
      <c r="F280" s="331" t="s">
        <v>575</v>
      </c>
      <c r="G280" s="329" t="s">
        <v>576</v>
      </c>
      <c r="H280" s="329" t="s">
        <v>11</v>
      </c>
      <c r="I280" s="317" t="s">
        <v>578</v>
      </c>
      <c r="J280" s="318"/>
      <c r="K280" s="319"/>
      <c r="L280" s="339" t="s">
        <v>8</v>
      </c>
    </row>
    <row r="281" spans="2:12" ht="26.25" customHeight="1" thickBot="1" x14ac:dyDescent="0.3">
      <c r="B281" s="338"/>
      <c r="C281" s="336"/>
      <c r="D281" s="334"/>
      <c r="E281" s="334"/>
      <c r="F281" s="332"/>
      <c r="G281" s="330"/>
      <c r="H281" s="330"/>
      <c r="I281" s="195" t="s">
        <v>6</v>
      </c>
      <c r="J281" s="195" t="s">
        <v>267</v>
      </c>
      <c r="K281" s="195" t="s">
        <v>577</v>
      </c>
      <c r="L281" s="340"/>
    </row>
    <row r="282" spans="2:12" x14ac:dyDescent="0.25">
      <c r="B282" s="267"/>
      <c r="C282" s="235"/>
      <c r="D282" s="236"/>
      <c r="E282" s="295"/>
      <c r="F282" s="299"/>
      <c r="G282" s="237"/>
      <c r="H282" s="238"/>
      <c r="I282" s="247"/>
      <c r="J282" s="237"/>
      <c r="K282" s="248"/>
      <c r="L282" s="258"/>
    </row>
    <row r="283" spans="2:12" x14ac:dyDescent="0.25">
      <c r="B283" s="46">
        <v>1</v>
      </c>
      <c r="C283" s="24" t="s">
        <v>131</v>
      </c>
      <c r="D283" s="226" t="s">
        <v>766</v>
      </c>
      <c r="E283" s="203" t="s">
        <v>6</v>
      </c>
      <c r="F283" s="212" t="s">
        <v>588</v>
      </c>
      <c r="G283" s="209" t="s">
        <v>589</v>
      </c>
      <c r="H283" s="239">
        <v>44517</v>
      </c>
      <c r="I283" s="249">
        <v>650000</v>
      </c>
      <c r="J283" s="101">
        <v>0</v>
      </c>
      <c r="K283" s="250">
        <v>834304.87000000011</v>
      </c>
      <c r="L283" s="259"/>
    </row>
    <row r="284" spans="2:12" x14ac:dyDescent="0.25">
      <c r="B284" s="46">
        <v>2</v>
      </c>
      <c r="C284" s="24" t="s">
        <v>131</v>
      </c>
      <c r="D284" s="226" t="s">
        <v>766</v>
      </c>
      <c r="E284" s="203" t="s">
        <v>6</v>
      </c>
      <c r="F284" s="212" t="s">
        <v>588</v>
      </c>
      <c r="G284" s="209" t="s">
        <v>589</v>
      </c>
      <c r="H284" s="239">
        <v>44637</v>
      </c>
      <c r="I284" s="249">
        <v>600000</v>
      </c>
      <c r="J284" s="101">
        <v>0</v>
      </c>
      <c r="K284" s="250">
        <v>804929.37000000011</v>
      </c>
      <c r="L284" s="259"/>
    </row>
    <row r="285" spans="2:12" x14ac:dyDescent="0.25">
      <c r="B285" s="46">
        <v>3</v>
      </c>
      <c r="C285" s="24" t="s">
        <v>131</v>
      </c>
      <c r="D285" s="226" t="s">
        <v>766</v>
      </c>
      <c r="E285" s="203" t="s">
        <v>6</v>
      </c>
      <c r="F285" s="212" t="s">
        <v>588</v>
      </c>
      <c r="G285" s="209" t="s">
        <v>589</v>
      </c>
      <c r="H285" s="239">
        <v>44698</v>
      </c>
      <c r="I285" s="249">
        <v>150000</v>
      </c>
      <c r="J285" s="101">
        <v>0</v>
      </c>
      <c r="K285" s="250">
        <v>491793.83000000007</v>
      </c>
      <c r="L285" s="259"/>
    </row>
    <row r="286" spans="2:12" x14ac:dyDescent="0.25">
      <c r="B286" s="46">
        <v>4</v>
      </c>
      <c r="C286" s="24" t="s">
        <v>131</v>
      </c>
      <c r="D286" s="226" t="s">
        <v>766</v>
      </c>
      <c r="E286" s="203" t="s">
        <v>6</v>
      </c>
      <c r="F286" s="212" t="s">
        <v>588</v>
      </c>
      <c r="G286" s="209" t="s">
        <v>589</v>
      </c>
      <c r="H286" s="239">
        <v>44790</v>
      </c>
      <c r="I286" s="249">
        <v>70000</v>
      </c>
      <c r="J286" s="101">
        <v>0</v>
      </c>
      <c r="K286" s="250">
        <v>303751.83000000007</v>
      </c>
      <c r="L286" s="259"/>
    </row>
    <row r="287" spans="2:12" x14ac:dyDescent="0.25">
      <c r="B287" s="46">
        <v>5</v>
      </c>
      <c r="C287" s="24" t="s">
        <v>131</v>
      </c>
      <c r="D287" s="226" t="s">
        <v>766</v>
      </c>
      <c r="E287" s="203" t="s">
        <v>6</v>
      </c>
      <c r="F287" s="212" t="s">
        <v>588</v>
      </c>
      <c r="G287" s="209" t="s">
        <v>589</v>
      </c>
      <c r="H287" s="239">
        <v>44844</v>
      </c>
      <c r="I287" s="249">
        <v>100000</v>
      </c>
      <c r="J287" s="101">
        <v>0</v>
      </c>
      <c r="K287" s="250">
        <v>356003.83000000007</v>
      </c>
      <c r="L287" s="259"/>
    </row>
    <row r="288" spans="2:12" x14ac:dyDescent="0.25">
      <c r="B288" s="46">
        <v>6</v>
      </c>
      <c r="C288" s="24" t="s">
        <v>131</v>
      </c>
      <c r="D288" s="226" t="s">
        <v>766</v>
      </c>
      <c r="E288" s="203" t="s">
        <v>6</v>
      </c>
      <c r="F288" s="212" t="s">
        <v>588</v>
      </c>
      <c r="G288" s="209" t="s">
        <v>589</v>
      </c>
      <c r="H288" s="239">
        <v>44851</v>
      </c>
      <c r="I288" s="249">
        <v>70000</v>
      </c>
      <c r="J288" s="101">
        <v>0</v>
      </c>
      <c r="K288" s="250">
        <v>317303.83000000007</v>
      </c>
      <c r="L288" s="259"/>
    </row>
    <row r="289" spans="2:12" x14ac:dyDescent="0.25">
      <c r="B289" s="46">
        <v>7</v>
      </c>
      <c r="C289" s="24" t="s">
        <v>131</v>
      </c>
      <c r="D289" s="226" t="s">
        <v>766</v>
      </c>
      <c r="E289" s="203" t="s">
        <v>6</v>
      </c>
      <c r="F289" s="212" t="s">
        <v>588</v>
      </c>
      <c r="G289" s="209" t="s">
        <v>589</v>
      </c>
      <c r="H289" s="239">
        <v>44858</v>
      </c>
      <c r="I289" s="249">
        <v>50000</v>
      </c>
      <c r="J289" s="101">
        <v>0</v>
      </c>
      <c r="K289" s="250">
        <v>246303.83000000007</v>
      </c>
      <c r="L289" s="259"/>
    </row>
    <row r="290" spans="2:12" x14ac:dyDescent="0.25">
      <c r="B290" s="46">
        <v>8</v>
      </c>
      <c r="C290" s="24" t="s">
        <v>131</v>
      </c>
      <c r="D290" s="226" t="s">
        <v>766</v>
      </c>
      <c r="E290" s="203" t="s">
        <v>6</v>
      </c>
      <c r="F290" s="212" t="s">
        <v>588</v>
      </c>
      <c r="G290" s="209" t="s">
        <v>589</v>
      </c>
      <c r="H290" s="239">
        <v>44882</v>
      </c>
      <c r="I290" s="249">
        <v>70000</v>
      </c>
      <c r="J290" s="101">
        <v>0</v>
      </c>
      <c r="K290" s="250">
        <v>341203.83000000007</v>
      </c>
      <c r="L290" s="259"/>
    </row>
    <row r="291" spans="2:12" x14ac:dyDescent="0.25">
      <c r="B291" s="46">
        <v>9</v>
      </c>
      <c r="C291" s="24" t="s">
        <v>131</v>
      </c>
      <c r="D291" s="100" t="s">
        <v>766</v>
      </c>
      <c r="E291" s="203" t="s">
        <v>6</v>
      </c>
      <c r="F291" s="227" t="s">
        <v>588</v>
      </c>
      <c r="G291" s="208" t="s">
        <v>589</v>
      </c>
      <c r="H291" s="241">
        <v>45314</v>
      </c>
      <c r="I291" s="253">
        <v>100000</v>
      </c>
      <c r="J291" s="159">
        <v>0</v>
      </c>
      <c r="K291" s="250">
        <v>326543.3362272724</v>
      </c>
      <c r="L291" s="263"/>
    </row>
    <row r="292" spans="2:12" ht="15.75" thickBot="1" x14ac:dyDescent="0.3">
      <c r="B292" s="46">
        <v>10</v>
      </c>
      <c r="C292" s="157" t="s">
        <v>131</v>
      </c>
      <c r="D292" s="157" t="s">
        <v>766</v>
      </c>
      <c r="E292" s="203" t="s">
        <v>6</v>
      </c>
      <c r="F292" s="212" t="s">
        <v>588</v>
      </c>
      <c r="G292" s="209" t="s">
        <v>589</v>
      </c>
      <c r="H292" s="241">
        <v>45611</v>
      </c>
      <c r="I292" s="253">
        <v>170000</v>
      </c>
      <c r="J292" s="214">
        <v>0</v>
      </c>
      <c r="K292" s="250">
        <v>264957.43159090664</v>
      </c>
      <c r="L292" s="270"/>
    </row>
    <row r="293" spans="2:12" s="10" customFormat="1" ht="15.75" thickBot="1" x14ac:dyDescent="0.3">
      <c r="B293" s="275"/>
      <c r="C293" s="276"/>
      <c r="D293" s="276"/>
      <c r="E293" s="206"/>
      <c r="F293" s="302"/>
      <c r="G293" s="206"/>
      <c r="H293" s="84"/>
      <c r="I293" s="273">
        <v>2030000</v>
      </c>
      <c r="J293" s="273">
        <v>0</v>
      </c>
      <c r="K293" s="274">
        <v>2030000</v>
      </c>
      <c r="L293" s="85"/>
    </row>
    <row r="294" spans="2:12" ht="15.75" thickBot="1" x14ac:dyDescent="0.3"/>
    <row r="295" spans="2:12" ht="26.25" customHeight="1" x14ac:dyDescent="0.25">
      <c r="B295" s="337" t="s">
        <v>0</v>
      </c>
      <c r="C295" s="335" t="s">
        <v>606</v>
      </c>
      <c r="D295" s="333" t="s">
        <v>5</v>
      </c>
      <c r="E295" s="333" t="s">
        <v>1463</v>
      </c>
      <c r="F295" s="331" t="s">
        <v>575</v>
      </c>
      <c r="G295" s="329" t="s">
        <v>576</v>
      </c>
      <c r="H295" s="329" t="s">
        <v>11</v>
      </c>
      <c r="I295" s="317" t="s">
        <v>578</v>
      </c>
      <c r="J295" s="318"/>
      <c r="K295" s="319"/>
      <c r="L295" s="339" t="s">
        <v>8</v>
      </c>
    </row>
    <row r="296" spans="2:12" ht="26.25" customHeight="1" thickBot="1" x14ac:dyDescent="0.3">
      <c r="B296" s="338"/>
      <c r="C296" s="336"/>
      <c r="D296" s="334"/>
      <c r="E296" s="334"/>
      <c r="F296" s="332"/>
      <c r="G296" s="330"/>
      <c r="H296" s="330"/>
      <c r="I296" s="195" t="s">
        <v>6</v>
      </c>
      <c r="J296" s="195" t="s">
        <v>267</v>
      </c>
      <c r="K296" s="195" t="s">
        <v>577</v>
      </c>
      <c r="L296" s="340"/>
    </row>
    <row r="297" spans="2:12" x14ac:dyDescent="0.25">
      <c r="B297" s="267"/>
      <c r="C297" s="235"/>
      <c r="D297" s="236"/>
      <c r="E297" s="295"/>
      <c r="F297" s="299"/>
      <c r="G297" s="237"/>
      <c r="H297" s="238"/>
      <c r="I297" s="247"/>
      <c r="J297" s="237"/>
      <c r="K297" s="248"/>
      <c r="L297" s="258"/>
    </row>
    <row r="298" spans="2:12" x14ac:dyDescent="0.25">
      <c r="B298" s="46">
        <v>1</v>
      </c>
      <c r="C298" s="157" t="s">
        <v>1431</v>
      </c>
      <c r="D298" s="157" t="s">
        <v>1541</v>
      </c>
      <c r="E298" s="203" t="s">
        <v>6</v>
      </c>
      <c r="F298" s="212" t="s">
        <v>1432</v>
      </c>
      <c r="G298" s="204" t="s">
        <v>1431</v>
      </c>
      <c r="H298" s="241">
        <v>45674</v>
      </c>
      <c r="I298" s="253">
        <v>1000000</v>
      </c>
      <c r="J298" s="214">
        <v>0</v>
      </c>
      <c r="K298" s="250">
        <v>1047888.244681816</v>
      </c>
      <c r="L298" s="270"/>
    </row>
    <row r="299" spans="2:12" x14ac:dyDescent="0.25">
      <c r="B299" s="46">
        <v>2</v>
      </c>
      <c r="C299" s="157" t="s">
        <v>1431</v>
      </c>
      <c r="D299" s="157" t="s">
        <v>1542</v>
      </c>
      <c r="E299" s="203" t="s">
        <v>6</v>
      </c>
      <c r="F299" s="212" t="s">
        <v>1432</v>
      </c>
      <c r="G299" s="204" t="s">
        <v>1431</v>
      </c>
      <c r="H299" s="241">
        <v>45705</v>
      </c>
      <c r="I299" s="253">
        <v>1000000</v>
      </c>
      <c r="J299" s="214">
        <v>0</v>
      </c>
      <c r="K299" s="250">
        <v>2706428.4046818162</v>
      </c>
      <c r="L299" s="270"/>
    </row>
    <row r="300" spans="2:12" x14ac:dyDescent="0.25">
      <c r="B300" s="46">
        <v>3</v>
      </c>
      <c r="C300" s="157" t="s">
        <v>1431</v>
      </c>
      <c r="D300" s="157" t="s">
        <v>1543</v>
      </c>
      <c r="E300" s="203" t="s">
        <v>6</v>
      </c>
      <c r="F300" s="212" t="s">
        <v>1432</v>
      </c>
      <c r="G300" s="204" t="s">
        <v>1431</v>
      </c>
      <c r="H300" s="241">
        <v>45761</v>
      </c>
      <c r="I300" s="253">
        <v>500000</v>
      </c>
      <c r="J300" s="214">
        <v>0</v>
      </c>
      <c r="K300" s="250">
        <v>960656.66831818025</v>
      </c>
      <c r="L300" s="270"/>
    </row>
    <row r="301" spans="2:12" x14ac:dyDescent="0.25">
      <c r="B301" s="46">
        <v>4</v>
      </c>
      <c r="C301" s="157" t="s">
        <v>1431</v>
      </c>
      <c r="D301" s="157" t="s">
        <v>1544</v>
      </c>
      <c r="E301" s="203" t="s">
        <v>6</v>
      </c>
      <c r="F301" s="212" t="s">
        <v>1432</v>
      </c>
      <c r="G301" s="204" t="s">
        <v>1431</v>
      </c>
      <c r="H301" s="241">
        <v>45779</v>
      </c>
      <c r="I301" s="253">
        <v>500000</v>
      </c>
      <c r="J301" s="214">
        <v>0</v>
      </c>
      <c r="K301" s="250">
        <v>2502556.3583181803</v>
      </c>
      <c r="L301" s="270"/>
    </row>
    <row r="302" spans="2:12" x14ac:dyDescent="0.25">
      <c r="B302" s="46">
        <v>5</v>
      </c>
      <c r="C302" s="157" t="s">
        <v>1431</v>
      </c>
      <c r="D302" s="157" t="s">
        <v>1516</v>
      </c>
      <c r="E302" s="204" t="s">
        <v>6</v>
      </c>
      <c r="F302" s="212" t="s">
        <v>1432</v>
      </c>
      <c r="G302" s="204" t="s">
        <v>1431</v>
      </c>
      <c r="H302" s="241">
        <v>45807</v>
      </c>
      <c r="I302" s="253">
        <v>500000</v>
      </c>
      <c r="J302" s="214">
        <v>0</v>
      </c>
      <c r="K302" s="250">
        <v>2812076.8759090891</v>
      </c>
      <c r="L302" s="270"/>
    </row>
    <row r="303" spans="2:12" x14ac:dyDescent="0.25">
      <c r="B303" s="46">
        <v>6</v>
      </c>
      <c r="C303" s="157" t="s">
        <v>1431</v>
      </c>
      <c r="D303" s="157" t="s">
        <v>1526</v>
      </c>
      <c r="E303" s="204" t="s">
        <v>6</v>
      </c>
      <c r="F303" s="212" t="s">
        <v>1432</v>
      </c>
      <c r="G303" s="204" t="s">
        <v>1431</v>
      </c>
      <c r="H303" s="241">
        <v>45821</v>
      </c>
      <c r="I303" s="253">
        <v>500000</v>
      </c>
      <c r="J303" s="214">
        <v>0</v>
      </c>
      <c r="K303" s="250">
        <v>2517018.5304545448</v>
      </c>
      <c r="L303" s="270"/>
    </row>
    <row r="304" spans="2:12" x14ac:dyDescent="0.25">
      <c r="B304" s="46">
        <v>7</v>
      </c>
      <c r="C304" s="157" t="s">
        <v>1431</v>
      </c>
      <c r="D304" s="157" t="s">
        <v>1537</v>
      </c>
      <c r="E304" s="204" t="s">
        <v>6</v>
      </c>
      <c r="F304" s="212" t="s">
        <v>1432</v>
      </c>
      <c r="G304" s="204" t="s">
        <v>1431</v>
      </c>
      <c r="H304" s="241">
        <v>45842</v>
      </c>
      <c r="I304" s="253">
        <v>500000</v>
      </c>
      <c r="J304" s="214">
        <v>0</v>
      </c>
      <c r="K304" s="250">
        <v>2473758.5689477259</v>
      </c>
      <c r="L304" s="270"/>
    </row>
    <row r="305" spans="2:12" ht="15.75" thickBot="1" x14ac:dyDescent="0.3">
      <c r="B305" s="46">
        <v>8</v>
      </c>
      <c r="C305" s="157" t="s">
        <v>1431</v>
      </c>
      <c r="D305" s="157" t="s">
        <v>1433</v>
      </c>
      <c r="E305" s="204" t="s">
        <v>6</v>
      </c>
      <c r="F305" s="212" t="s">
        <v>1432</v>
      </c>
      <c r="G305" s="204" t="s">
        <v>1431</v>
      </c>
      <c r="H305" s="241">
        <v>45846</v>
      </c>
      <c r="I305" s="253">
        <v>500000</v>
      </c>
      <c r="J305" s="214">
        <v>0</v>
      </c>
      <c r="K305" s="250">
        <v>2537784.4271776425</v>
      </c>
      <c r="L305" s="270"/>
    </row>
    <row r="306" spans="2:12" s="10" customFormat="1" ht="15.75" thickBot="1" x14ac:dyDescent="0.3">
      <c r="B306" s="275"/>
      <c r="C306" s="276"/>
      <c r="D306" s="276"/>
      <c r="E306" s="206"/>
      <c r="F306" s="302"/>
      <c r="G306" s="206"/>
      <c r="H306" s="84"/>
      <c r="I306" s="273">
        <v>5000000</v>
      </c>
      <c r="J306" s="273">
        <v>0</v>
      </c>
      <c r="K306" s="274">
        <v>5000000</v>
      </c>
      <c r="L306" s="85"/>
    </row>
    <row r="307" spans="2:12" ht="15.75" thickBot="1" x14ac:dyDescent="0.3"/>
    <row r="308" spans="2:12" ht="26.25" customHeight="1" x14ac:dyDescent="0.25">
      <c r="B308" s="337" t="s">
        <v>0</v>
      </c>
      <c r="C308" s="335" t="s">
        <v>606</v>
      </c>
      <c r="D308" s="333" t="s">
        <v>5</v>
      </c>
      <c r="E308" s="333" t="s">
        <v>1463</v>
      </c>
      <c r="F308" s="331" t="s">
        <v>575</v>
      </c>
      <c r="G308" s="329" t="s">
        <v>576</v>
      </c>
      <c r="H308" s="329" t="s">
        <v>11</v>
      </c>
      <c r="I308" s="317" t="s">
        <v>578</v>
      </c>
      <c r="J308" s="318"/>
      <c r="K308" s="319"/>
      <c r="L308" s="339" t="s">
        <v>8</v>
      </c>
    </row>
    <row r="309" spans="2:12" ht="26.25" customHeight="1" thickBot="1" x14ac:dyDescent="0.3">
      <c r="B309" s="338"/>
      <c r="C309" s="336"/>
      <c r="D309" s="334"/>
      <c r="E309" s="334"/>
      <c r="F309" s="332"/>
      <c r="G309" s="330"/>
      <c r="H309" s="330"/>
      <c r="I309" s="195" t="s">
        <v>6</v>
      </c>
      <c r="J309" s="195" t="s">
        <v>267</v>
      </c>
      <c r="K309" s="195" t="s">
        <v>577</v>
      </c>
      <c r="L309" s="340"/>
    </row>
    <row r="310" spans="2:12" x14ac:dyDescent="0.25">
      <c r="B310" s="267"/>
      <c r="C310" s="235"/>
      <c r="D310" s="236"/>
      <c r="E310" s="295"/>
      <c r="F310" s="299"/>
      <c r="G310" s="237"/>
      <c r="H310" s="238"/>
      <c r="I310" s="247"/>
      <c r="J310" s="237"/>
      <c r="K310" s="248"/>
      <c r="L310" s="258"/>
    </row>
    <row r="311" spans="2:12" ht="15.75" thickBot="1" x14ac:dyDescent="0.3">
      <c r="B311" s="46">
        <v>1</v>
      </c>
      <c r="C311" s="154" t="s">
        <v>1001</v>
      </c>
      <c r="D311" s="24" t="s">
        <v>1029</v>
      </c>
      <c r="E311" s="203" t="s">
        <v>6</v>
      </c>
      <c r="F311" s="227" t="s">
        <v>700</v>
      </c>
      <c r="G311" s="208" t="s">
        <v>439</v>
      </c>
      <c r="H311" s="239">
        <v>45191</v>
      </c>
      <c r="I311" s="249">
        <v>160000</v>
      </c>
      <c r="J311" s="101">
        <v>0</v>
      </c>
      <c r="K311" s="250">
        <v>345046.07550000015</v>
      </c>
      <c r="L311" s="259"/>
    </row>
    <row r="312" spans="2:12" s="10" customFormat="1" ht="15.75" thickBot="1" x14ac:dyDescent="0.3">
      <c r="B312" s="275"/>
      <c r="C312" s="276"/>
      <c r="D312" s="276"/>
      <c r="E312" s="206"/>
      <c r="F312" s="302"/>
      <c r="G312" s="206"/>
      <c r="H312" s="84"/>
      <c r="I312" s="273">
        <v>160000</v>
      </c>
      <c r="J312" s="273">
        <v>0</v>
      </c>
      <c r="K312" s="274">
        <v>160000</v>
      </c>
      <c r="L312" s="85"/>
    </row>
    <row r="313" spans="2:12" ht="15.75" thickBot="1" x14ac:dyDescent="0.3"/>
    <row r="314" spans="2:12" ht="26.25" customHeight="1" x14ac:dyDescent="0.25">
      <c r="B314" s="337" t="s">
        <v>0</v>
      </c>
      <c r="C314" s="335" t="s">
        <v>606</v>
      </c>
      <c r="D314" s="333" t="s">
        <v>5</v>
      </c>
      <c r="E314" s="333" t="s">
        <v>1463</v>
      </c>
      <c r="F314" s="331" t="s">
        <v>575</v>
      </c>
      <c r="G314" s="329" t="s">
        <v>576</v>
      </c>
      <c r="H314" s="329" t="s">
        <v>11</v>
      </c>
      <c r="I314" s="317" t="s">
        <v>578</v>
      </c>
      <c r="J314" s="318"/>
      <c r="K314" s="319"/>
      <c r="L314" s="339" t="s">
        <v>8</v>
      </c>
    </row>
    <row r="315" spans="2:12" ht="26.25" customHeight="1" thickBot="1" x14ac:dyDescent="0.3">
      <c r="B315" s="338"/>
      <c r="C315" s="336"/>
      <c r="D315" s="334"/>
      <c r="E315" s="334"/>
      <c r="F315" s="332"/>
      <c r="G315" s="330"/>
      <c r="H315" s="330"/>
      <c r="I315" s="195" t="s">
        <v>6</v>
      </c>
      <c r="J315" s="195" t="s">
        <v>267</v>
      </c>
      <c r="K315" s="195" t="s">
        <v>577</v>
      </c>
      <c r="L315" s="340"/>
    </row>
    <row r="316" spans="2:12" x14ac:dyDescent="0.25">
      <c r="B316" s="267"/>
      <c r="C316" s="235"/>
      <c r="D316" s="236"/>
      <c r="E316" s="295"/>
      <c r="F316" s="299"/>
      <c r="G316" s="237"/>
      <c r="H316" s="238"/>
      <c r="I316" s="247"/>
      <c r="J316" s="237"/>
      <c r="K316" s="248"/>
      <c r="L316" s="258"/>
    </row>
    <row r="317" spans="2:12" x14ac:dyDescent="0.25">
      <c r="B317" s="46">
        <v>1</v>
      </c>
      <c r="C317" s="24" t="s">
        <v>156</v>
      </c>
      <c r="D317" s="226" t="s">
        <v>766</v>
      </c>
      <c r="E317" s="203" t="s">
        <v>6</v>
      </c>
      <c r="F317" s="227" t="s">
        <v>1079</v>
      </c>
      <c r="G317" s="203" t="s">
        <v>156</v>
      </c>
      <c r="H317" s="239">
        <v>44571</v>
      </c>
      <c r="I317" s="249">
        <v>200000</v>
      </c>
      <c r="J317" s="101">
        <v>0</v>
      </c>
      <c r="K317" s="250">
        <v>379779.37000000011</v>
      </c>
      <c r="L317" s="259"/>
    </row>
    <row r="318" spans="2:12" x14ac:dyDescent="0.25">
      <c r="B318" s="46">
        <v>2</v>
      </c>
      <c r="C318" s="24" t="s">
        <v>156</v>
      </c>
      <c r="D318" s="226" t="s">
        <v>766</v>
      </c>
      <c r="E318" s="203" t="s">
        <v>6</v>
      </c>
      <c r="F318" s="227" t="s">
        <v>1079</v>
      </c>
      <c r="G318" s="203" t="s">
        <v>156</v>
      </c>
      <c r="H318" s="239">
        <v>44606</v>
      </c>
      <c r="I318" s="249">
        <v>250000</v>
      </c>
      <c r="J318" s="101">
        <v>0</v>
      </c>
      <c r="K318" s="250">
        <v>706329.37000000011</v>
      </c>
      <c r="L318" s="259"/>
    </row>
    <row r="319" spans="2:12" x14ac:dyDescent="0.25">
      <c r="B319" s="46">
        <v>3</v>
      </c>
      <c r="C319" s="24" t="s">
        <v>156</v>
      </c>
      <c r="D319" s="226" t="s">
        <v>766</v>
      </c>
      <c r="E319" s="203" t="s">
        <v>6</v>
      </c>
      <c r="F319" s="212" t="s">
        <v>1079</v>
      </c>
      <c r="G319" s="204" t="s">
        <v>156</v>
      </c>
      <c r="H319" s="239">
        <v>44637</v>
      </c>
      <c r="I319" s="249">
        <v>750000</v>
      </c>
      <c r="J319" s="101">
        <v>0</v>
      </c>
      <c r="K319" s="250">
        <v>1179429.3700000001</v>
      </c>
      <c r="L319" s="259"/>
    </row>
    <row r="320" spans="2:12" ht="15.75" thickBot="1" x14ac:dyDescent="0.3">
      <c r="B320" s="46">
        <v>4</v>
      </c>
      <c r="C320" s="24" t="s">
        <v>156</v>
      </c>
      <c r="D320" s="226" t="s">
        <v>916</v>
      </c>
      <c r="E320" s="203" t="s">
        <v>6</v>
      </c>
      <c r="F320" s="227" t="s">
        <v>1079</v>
      </c>
      <c r="G320" s="203" t="s">
        <v>156</v>
      </c>
      <c r="H320" s="239">
        <v>44649</v>
      </c>
      <c r="I320" s="249">
        <v>30000</v>
      </c>
      <c r="J320" s="101">
        <v>0</v>
      </c>
      <c r="K320" s="250">
        <v>242629.37000000011</v>
      </c>
      <c r="L320" s="259"/>
    </row>
    <row r="321" spans="2:12" s="10" customFormat="1" ht="15.75" thickBot="1" x14ac:dyDescent="0.3">
      <c r="B321" s="275"/>
      <c r="C321" s="276"/>
      <c r="D321" s="276"/>
      <c r="E321" s="206"/>
      <c r="F321" s="302"/>
      <c r="G321" s="206"/>
      <c r="H321" s="84"/>
      <c r="I321" s="273">
        <v>1230000</v>
      </c>
      <c r="J321" s="273">
        <v>0</v>
      </c>
      <c r="K321" s="274">
        <v>1230000</v>
      </c>
      <c r="L321" s="85"/>
    </row>
    <row r="323" spans="2:12" ht="15.75" thickBot="1" x14ac:dyDescent="0.3"/>
    <row r="324" spans="2:12" ht="24" thickBot="1" x14ac:dyDescent="0.3">
      <c r="H324" s="304" t="s">
        <v>1545</v>
      </c>
      <c r="I324" s="303">
        <f>I8+I15+I28+I68+I92+I98+I104+I142+I155+I162+I172+I191+I209+I216+I224+I230+I238+I246+I253+I265+I272+I278+I293+I306+I312+I321</f>
        <v>69835294.550000012</v>
      </c>
    </row>
  </sheetData>
  <mergeCells count="234">
    <mergeCell ref="I314:K314"/>
    <mergeCell ref="L314:L315"/>
    <mergeCell ref="H308:H309"/>
    <mergeCell ref="I308:K308"/>
    <mergeCell ref="L308:L309"/>
    <mergeCell ref="B314:B315"/>
    <mergeCell ref="C314:C315"/>
    <mergeCell ref="D314:D315"/>
    <mergeCell ref="E314:E315"/>
    <mergeCell ref="F314:F315"/>
    <mergeCell ref="G314:G315"/>
    <mergeCell ref="H314:H315"/>
    <mergeCell ref="B308:B309"/>
    <mergeCell ref="C308:C309"/>
    <mergeCell ref="D308:D309"/>
    <mergeCell ref="E308:E309"/>
    <mergeCell ref="F308:F309"/>
    <mergeCell ref="G308:G309"/>
    <mergeCell ref="B295:B296"/>
    <mergeCell ref="C295:C296"/>
    <mergeCell ref="D295:D296"/>
    <mergeCell ref="E295:E296"/>
    <mergeCell ref="F295:F296"/>
    <mergeCell ref="G295:G296"/>
    <mergeCell ref="H295:H296"/>
    <mergeCell ref="I295:K295"/>
    <mergeCell ref="L295:L296"/>
    <mergeCell ref="B280:B281"/>
    <mergeCell ref="C280:C281"/>
    <mergeCell ref="D280:D281"/>
    <mergeCell ref="E280:E281"/>
    <mergeCell ref="F280:F281"/>
    <mergeCell ref="G280:G281"/>
    <mergeCell ref="H280:H281"/>
    <mergeCell ref="I280:K280"/>
    <mergeCell ref="L280:L281"/>
    <mergeCell ref="H267:H268"/>
    <mergeCell ref="I267:K267"/>
    <mergeCell ref="L267:L268"/>
    <mergeCell ref="B274:B275"/>
    <mergeCell ref="C274:C275"/>
    <mergeCell ref="D274:D275"/>
    <mergeCell ref="E274:E275"/>
    <mergeCell ref="F274:F275"/>
    <mergeCell ref="G274:G275"/>
    <mergeCell ref="H274:H275"/>
    <mergeCell ref="B267:B268"/>
    <mergeCell ref="C267:C268"/>
    <mergeCell ref="D267:D268"/>
    <mergeCell ref="E267:E268"/>
    <mergeCell ref="F267:F268"/>
    <mergeCell ref="G267:G268"/>
    <mergeCell ref="I274:K274"/>
    <mergeCell ref="L274:L275"/>
    <mergeCell ref="B255:B256"/>
    <mergeCell ref="C255:C256"/>
    <mergeCell ref="D255:D256"/>
    <mergeCell ref="E255:E256"/>
    <mergeCell ref="F255:F256"/>
    <mergeCell ref="G255:G256"/>
    <mergeCell ref="H255:H256"/>
    <mergeCell ref="I255:K255"/>
    <mergeCell ref="L255:L256"/>
    <mergeCell ref="B248:B249"/>
    <mergeCell ref="C248:C249"/>
    <mergeCell ref="D248:D249"/>
    <mergeCell ref="E248:E249"/>
    <mergeCell ref="F248:F249"/>
    <mergeCell ref="G248:G249"/>
    <mergeCell ref="H248:H249"/>
    <mergeCell ref="I248:K248"/>
    <mergeCell ref="L248:L249"/>
    <mergeCell ref="H232:H233"/>
    <mergeCell ref="I232:K232"/>
    <mergeCell ref="L232:L233"/>
    <mergeCell ref="B240:B241"/>
    <mergeCell ref="C240:C241"/>
    <mergeCell ref="D240:D241"/>
    <mergeCell ref="E240:E241"/>
    <mergeCell ref="F240:F241"/>
    <mergeCell ref="G240:G241"/>
    <mergeCell ref="H240:H241"/>
    <mergeCell ref="B232:B233"/>
    <mergeCell ref="C232:C233"/>
    <mergeCell ref="D232:D233"/>
    <mergeCell ref="E232:E233"/>
    <mergeCell ref="F232:F233"/>
    <mergeCell ref="G232:G233"/>
    <mergeCell ref="I240:K240"/>
    <mergeCell ref="L240:L241"/>
    <mergeCell ref="B226:B227"/>
    <mergeCell ref="C226:C227"/>
    <mergeCell ref="D226:D227"/>
    <mergeCell ref="E226:E227"/>
    <mergeCell ref="F226:F227"/>
    <mergeCell ref="G226:G227"/>
    <mergeCell ref="H226:H227"/>
    <mergeCell ref="I226:K226"/>
    <mergeCell ref="L226:L227"/>
    <mergeCell ref="B218:B219"/>
    <mergeCell ref="C218:C219"/>
    <mergeCell ref="D218:D219"/>
    <mergeCell ref="E218:E219"/>
    <mergeCell ref="F218:F219"/>
    <mergeCell ref="G218:G219"/>
    <mergeCell ref="H218:H219"/>
    <mergeCell ref="I218:K218"/>
    <mergeCell ref="L218:L219"/>
    <mergeCell ref="H193:H194"/>
    <mergeCell ref="I193:K193"/>
    <mergeCell ref="L193:L194"/>
    <mergeCell ref="B211:B212"/>
    <mergeCell ref="C211:C212"/>
    <mergeCell ref="D211:D212"/>
    <mergeCell ref="E211:E212"/>
    <mergeCell ref="F211:F212"/>
    <mergeCell ref="G211:G212"/>
    <mergeCell ref="H211:H212"/>
    <mergeCell ref="B193:B194"/>
    <mergeCell ref="C193:C194"/>
    <mergeCell ref="D193:D194"/>
    <mergeCell ref="E193:E194"/>
    <mergeCell ref="F193:F194"/>
    <mergeCell ref="G193:G194"/>
    <mergeCell ref="I211:K211"/>
    <mergeCell ref="L211:L212"/>
    <mergeCell ref="B174:B175"/>
    <mergeCell ref="C174:C175"/>
    <mergeCell ref="D174:D175"/>
    <mergeCell ref="E174:E175"/>
    <mergeCell ref="F174:F175"/>
    <mergeCell ref="G174:G175"/>
    <mergeCell ref="H174:H175"/>
    <mergeCell ref="I174:K174"/>
    <mergeCell ref="L174:L175"/>
    <mergeCell ref="B164:B165"/>
    <mergeCell ref="C164:C165"/>
    <mergeCell ref="D164:D165"/>
    <mergeCell ref="E164:E165"/>
    <mergeCell ref="F164:F165"/>
    <mergeCell ref="G164:G165"/>
    <mergeCell ref="H164:H165"/>
    <mergeCell ref="I164:K164"/>
    <mergeCell ref="L164:L165"/>
    <mergeCell ref="H144:H145"/>
    <mergeCell ref="I144:K144"/>
    <mergeCell ref="L144:L145"/>
    <mergeCell ref="B157:B158"/>
    <mergeCell ref="C157:C158"/>
    <mergeCell ref="D157:D158"/>
    <mergeCell ref="E157:E158"/>
    <mergeCell ref="F157:F158"/>
    <mergeCell ref="G157:G158"/>
    <mergeCell ref="H157:H158"/>
    <mergeCell ref="B144:B145"/>
    <mergeCell ref="C144:C145"/>
    <mergeCell ref="D144:D145"/>
    <mergeCell ref="E144:E145"/>
    <mergeCell ref="F144:F145"/>
    <mergeCell ref="G144:G145"/>
    <mergeCell ref="I157:K157"/>
    <mergeCell ref="L157:L158"/>
    <mergeCell ref="B106:B107"/>
    <mergeCell ref="C106:C107"/>
    <mergeCell ref="D106:D107"/>
    <mergeCell ref="E106:E107"/>
    <mergeCell ref="F106:F107"/>
    <mergeCell ref="G106:G107"/>
    <mergeCell ref="H106:H107"/>
    <mergeCell ref="I106:K106"/>
    <mergeCell ref="L106:L107"/>
    <mergeCell ref="B100:B101"/>
    <mergeCell ref="C100:C101"/>
    <mergeCell ref="D100:D101"/>
    <mergeCell ref="E100:E101"/>
    <mergeCell ref="F100:F101"/>
    <mergeCell ref="G100:G101"/>
    <mergeCell ref="H100:H101"/>
    <mergeCell ref="I100:K100"/>
    <mergeCell ref="L100:L101"/>
    <mergeCell ref="H70:H71"/>
    <mergeCell ref="I70:K70"/>
    <mergeCell ref="L70:L71"/>
    <mergeCell ref="B94:B95"/>
    <mergeCell ref="C94:C95"/>
    <mergeCell ref="D94:D95"/>
    <mergeCell ref="E94:E95"/>
    <mergeCell ref="F94:F95"/>
    <mergeCell ref="G94:G95"/>
    <mergeCell ref="H94:H95"/>
    <mergeCell ref="B70:B71"/>
    <mergeCell ref="C70:C71"/>
    <mergeCell ref="D70:D71"/>
    <mergeCell ref="E70:E71"/>
    <mergeCell ref="F70:F71"/>
    <mergeCell ref="G70:G71"/>
    <mergeCell ref="I94:K94"/>
    <mergeCell ref="L94:L95"/>
    <mergeCell ref="B30:B31"/>
    <mergeCell ref="C30:C31"/>
    <mergeCell ref="D30:D31"/>
    <mergeCell ref="E30:E31"/>
    <mergeCell ref="F30:F31"/>
    <mergeCell ref="G30:G31"/>
    <mergeCell ref="H30:H31"/>
    <mergeCell ref="I30:K30"/>
    <mergeCell ref="L30:L31"/>
    <mergeCell ref="B17:B18"/>
    <mergeCell ref="C17:C18"/>
    <mergeCell ref="D17:D18"/>
    <mergeCell ref="E17:E18"/>
    <mergeCell ref="F17:F18"/>
    <mergeCell ref="G17:G18"/>
    <mergeCell ref="H17:H18"/>
    <mergeCell ref="I17:K17"/>
    <mergeCell ref="L17:L18"/>
    <mergeCell ref="H4:H5"/>
    <mergeCell ref="I4:K4"/>
    <mergeCell ref="L4:L5"/>
    <mergeCell ref="B11:B12"/>
    <mergeCell ref="C11:C12"/>
    <mergeCell ref="D11:D12"/>
    <mergeCell ref="E11:E12"/>
    <mergeCell ref="F11:F12"/>
    <mergeCell ref="G11:G12"/>
    <mergeCell ref="H11:H12"/>
    <mergeCell ref="B4:B5"/>
    <mergeCell ref="C4:C5"/>
    <mergeCell ref="D4:D5"/>
    <mergeCell ref="E4:E5"/>
    <mergeCell ref="F4:F5"/>
    <mergeCell ref="G4:G5"/>
    <mergeCell ref="I11:K11"/>
    <mergeCell ref="L11:L12"/>
  </mergeCells>
  <pageMargins left="0.7" right="0.7" top="0.75" bottom="0.75" header="0.3" footer="0.3"/>
  <pageSetup paperSize="3" scale="59" fitToHeight="3" orientation="portrait" r:id="rId1"/>
  <rowBreaks count="2" manualBreakCount="2">
    <brk id="105" min="1" max="10" man="1"/>
    <brk id="217" min="1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A2A-B085-4763-919B-5BFECD3EC1A7}">
  <sheetPr>
    <pageSetUpPr fitToPage="1"/>
  </sheetPr>
  <dimension ref="A3:XER3115"/>
  <sheetViews>
    <sheetView zoomScale="63" zoomScaleNormal="63" zoomScaleSheetLayoutView="70" workbookViewId="0">
      <pane ySplit="9" topLeftCell="A3064" activePane="bottomLeft" state="frozen"/>
      <selection activeCell="A7" sqref="A7"/>
      <selection pane="bottomLeft" activeCell="D3111" sqref="D3111"/>
    </sheetView>
  </sheetViews>
  <sheetFormatPr baseColWidth="10" defaultRowHeight="15" x14ac:dyDescent="0.25"/>
  <cols>
    <col min="1" max="1" width="6.42578125" customWidth="1"/>
    <col min="2" max="2" width="8.5703125" style="1" customWidth="1"/>
    <col min="3" max="3" width="30.7109375" style="26" customWidth="1"/>
    <col min="4" max="4" width="47" style="224" customWidth="1"/>
    <col min="5" max="5" width="18" style="1" customWidth="1"/>
    <col min="6" max="6" width="35.85546875" style="1" customWidth="1"/>
    <col min="7" max="7" width="37" style="1" customWidth="1"/>
    <col min="8" max="8" width="25.7109375" style="6" customWidth="1"/>
    <col min="9" max="9" width="25.7109375" style="1" customWidth="1"/>
    <col min="10" max="11" width="25.7109375" customWidth="1"/>
    <col min="12" max="12" width="16.5703125" customWidth="1"/>
  </cols>
  <sheetData>
    <row r="3" spans="2:11" x14ac:dyDescent="0.25">
      <c r="C3" s="70" t="s">
        <v>53</v>
      </c>
      <c r="D3" s="12" t="s">
        <v>54</v>
      </c>
    </row>
    <row r="4" spans="2:11" x14ac:dyDescent="0.25">
      <c r="C4" s="71" t="s">
        <v>1</v>
      </c>
      <c r="D4" s="187">
        <v>45754</v>
      </c>
    </row>
    <row r="5" spans="2:11" x14ac:dyDescent="0.25">
      <c r="C5" s="25"/>
      <c r="G5" s="234"/>
    </row>
    <row r="6" spans="2:11" ht="15.75" thickBot="1" x14ac:dyDescent="0.3">
      <c r="F6" s="190"/>
    </row>
    <row r="7" spans="2:11" ht="26.25" customHeight="1" x14ac:dyDescent="0.25">
      <c r="B7" s="280" t="s">
        <v>0</v>
      </c>
      <c r="C7" s="278" t="s">
        <v>606</v>
      </c>
      <c r="D7" s="278" t="s">
        <v>5</v>
      </c>
      <c r="E7" s="278" t="s">
        <v>575</v>
      </c>
      <c r="F7" s="282" t="s">
        <v>576</v>
      </c>
      <c r="G7" s="282" t="s">
        <v>11</v>
      </c>
      <c r="H7" s="284" t="s">
        <v>578</v>
      </c>
      <c r="I7" s="285"/>
      <c r="J7" s="286"/>
      <c r="K7" s="287" t="s">
        <v>8</v>
      </c>
    </row>
    <row r="8" spans="2:11" ht="26.25" customHeight="1" thickBot="1" x14ac:dyDescent="0.3">
      <c r="B8" s="281"/>
      <c r="C8" s="279"/>
      <c r="D8" s="279"/>
      <c r="E8" s="279"/>
      <c r="F8" s="283"/>
      <c r="G8" s="283"/>
      <c r="H8" s="195" t="s">
        <v>6</v>
      </c>
      <c r="I8" s="195" t="s">
        <v>267</v>
      </c>
      <c r="J8" s="195" t="s">
        <v>577</v>
      </c>
      <c r="K8" s="288" t="s">
        <v>3</v>
      </c>
    </row>
    <row r="9" spans="2:11" x14ac:dyDescent="0.25">
      <c r="B9" s="267"/>
      <c r="C9" s="235"/>
      <c r="D9" s="236"/>
      <c r="E9" s="237"/>
      <c r="F9" s="237"/>
      <c r="G9" s="238"/>
      <c r="H9" s="247"/>
      <c r="I9" s="237"/>
      <c r="J9" s="248"/>
      <c r="K9" s="258"/>
    </row>
    <row r="10" spans="2:11" x14ac:dyDescent="0.25">
      <c r="B10" s="46">
        <f>SUBTOTAL(103,$C10:C$10)</f>
        <v>1</v>
      </c>
      <c r="C10" s="24" t="s">
        <v>192</v>
      </c>
      <c r="D10" s="225"/>
      <c r="E10" s="231" t="s">
        <v>24</v>
      </c>
      <c r="F10" s="231" t="s">
        <v>24</v>
      </c>
      <c r="G10" s="239">
        <v>44152</v>
      </c>
      <c r="H10" s="249">
        <v>846000</v>
      </c>
      <c r="I10" s="101"/>
      <c r="J10" s="250">
        <f>H10+I10</f>
        <v>846000</v>
      </c>
      <c r="K10" s="259"/>
    </row>
    <row r="11" spans="2:11" x14ac:dyDescent="0.25">
      <c r="B11" s="46">
        <f>SUBTOTAL(103,$C$10:C11)</f>
        <v>2</v>
      </c>
      <c r="C11" s="24" t="s">
        <v>743</v>
      </c>
      <c r="D11" s="226" t="s">
        <v>771</v>
      </c>
      <c r="E11" s="227" t="s">
        <v>588</v>
      </c>
      <c r="F11" s="203" t="s">
        <v>589</v>
      </c>
      <c r="G11" s="239">
        <v>44153</v>
      </c>
      <c r="H11" s="249">
        <v>0</v>
      </c>
      <c r="I11" s="101">
        <v>-846000</v>
      </c>
      <c r="J11" s="250">
        <f>I11+J10</f>
        <v>0</v>
      </c>
      <c r="K11" s="259"/>
    </row>
    <row r="12" spans="2:11" x14ac:dyDescent="0.25">
      <c r="B12" s="46">
        <f>SUBTOTAL(103,$C$10:C12)</f>
        <v>3</v>
      </c>
      <c r="C12" s="24" t="s">
        <v>598</v>
      </c>
      <c r="D12" s="226" t="s">
        <v>657</v>
      </c>
      <c r="E12" s="204" t="s">
        <v>644</v>
      </c>
      <c r="F12" s="209" t="s">
        <v>428</v>
      </c>
      <c r="G12" s="239">
        <v>44158</v>
      </c>
      <c r="H12" s="249">
        <v>202000</v>
      </c>
      <c r="I12" s="101">
        <v>0</v>
      </c>
      <c r="J12" s="250">
        <f>H12+J11+I12</f>
        <v>202000</v>
      </c>
      <c r="K12" s="259"/>
    </row>
    <row r="13" spans="2:11" x14ac:dyDescent="0.25">
      <c r="B13" s="46">
        <f>SUBTOTAL(103,$C$10:C13)</f>
        <v>4</v>
      </c>
      <c r="C13" s="24" t="s">
        <v>441</v>
      </c>
      <c r="D13" s="226" t="s">
        <v>773</v>
      </c>
      <c r="E13" s="227"/>
      <c r="F13" s="203"/>
      <c r="G13" s="239">
        <v>44158</v>
      </c>
      <c r="H13" s="249">
        <v>0</v>
      </c>
      <c r="I13" s="101">
        <v>-30000</v>
      </c>
      <c r="J13" s="250">
        <f t="shared" ref="J13:J76" si="0">H13+J12+I13</f>
        <v>172000</v>
      </c>
      <c r="K13" s="259"/>
    </row>
    <row r="14" spans="2:11" x14ac:dyDescent="0.25">
      <c r="B14" s="46">
        <f>SUBTOTAL(103,$C$10:C14)</f>
        <v>5</v>
      </c>
      <c r="C14" s="24" t="s">
        <v>770</v>
      </c>
      <c r="D14" s="226" t="s">
        <v>774</v>
      </c>
      <c r="E14" s="227" t="s">
        <v>1056</v>
      </c>
      <c r="F14" s="203" t="s">
        <v>430</v>
      </c>
      <c r="G14" s="239">
        <v>44162</v>
      </c>
      <c r="H14" s="249">
        <v>0</v>
      </c>
      <c r="I14" s="101">
        <v>-29100</v>
      </c>
      <c r="J14" s="250">
        <f t="shared" si="0"/>
        <v>142900</v>
      </c>
      <c r="K14" s="259"/>
    </row>
    <row r="15" spans="2:11" x14ac:dyDescent="0.25">
      <c r="B15" s="46">
        <f>SUBTOTAL(103,$C$10:C15)</f>
        <v>6</v>
      </c>
      <c r="C15" s="24" t="s">
        <v>15</v>
      </c>
      <c r="D15" s="226" t="s">
        <v>776</v>
      </c>
      <c r="E15" s="227" t="s">
        <v>582</v>
      </c>
      <c r="F15" s="203" t="s">
        <v>425</v>
      </c>
      <c r="G15" s="239">
        <v>44169</v>
      </c>
      <c r="H15" s="249">
        <v>0</v>
      </c>
      <c r="I15" s="101">
        <f>-13000-44765</f>
        <v>-57765</v>
      </c>
      <c r="J15" s="250">
        <f t="shared" si="0"/>
        <v>85135</v>
      </c>
      <c r="K15" s="259"/>
    </row>
    <row r="16" spans="2:11" x14ac:dyDescent="0.25">
      <c r="B16" s="46">
        <f>SUBTOTAL(103,$C$10:C16)</f>
        <v>7</v>
      </c>
      <c r="C16" s="24" t="s">
        <v>15</v>
      </c>
      <c r="D16" s="226" t="s">
        <v>776</v>
      </c>
      <c r="E16" s="227" t="s">
        <v>1047</v>
      </c>
      <c r="F16" s="203" t="s">
        <v>432</v>
      </c>
      <c r="G16" s="239">
        <v>44169</v>
      </c>
      <c r="H16" s="249">
        <v>0</v>
      </c>
      <c r="I16" s="101">
        <f>-890-540-35650</f>
        <v>-37080</v>
      </c>
      <c r="J16" s="250">
        <f t="shared" si="0"/>
        <v>48055</v>
      </c>
      <c r="K16" s="259"/>
    </row>
    <row r="17" spans="2:11" x14ac:dyDescent="0.25">
      <c r="B17" s="46">
        <f>SUBTOTAL(103,$C$10:C17)</f>
        <v>8</v>
      </c>
      <c r="C17" s="24" t="s">
        <v>15</v>
      </c>
      <c r="D17" s="226" t="s">
        <v>776</v>
      </c>
      <c r="E17" s="227"/>
      <c r="F17" s="223"/>
      <c r="G17" s="239">
        <v>44169</v>
      </c>
      <c r="H17" s="249">
        <v>0</v>
      </c>
      <c r="I17" s="101">
        <v>-1955</v>
      </c>
      <c r="J17" s="250">
        <f t="shared" si="0"/>
        <v>46100</v>
      </c>
      <c r="K17" s="259"/>
    </row>
    <row r="18" spans="2:11" x14ac:dyDescent="0.25">
      <c r="B18" s="46">
        <f>SUBTOTAL(103,$C$10:C18)</f>
        <v>9</v>
      </c>
      <c r="C18" s="24" t="s">
        <v>15</v>
      </c>
      <c r="D18" s="226" t="s">
        <v>776</v>
      </c>
      <c r="E18" s="204" t="s">
        <v>675</v>
      </c>
      <c r="F18" s="231" t="s">
        <v>676</v>
      </c>
      <c r="G18" s="239">
        <v>44169</v>
      </c>
      <c r="H18" s="249">
        <v>0</v>
      </c>
      <c r="I18" s="101">
        <v>-3200</v>
      </c>
      <c r="J18" s="250">
        <f t="shared" si="0"/>
        <v>42900</v>
      </c>
      <c r="K18" s="259"/>
    </row>
    <row r="19" spans="2:11" x14ac:dyDescent="0.25">
      <c r="B19" s="46">
        <f>SUBTOTAL(103,$C$10:C19)</f>
        <v>10</v>
      </c>
      <c r="C19" s="24" t="s">
        <v>770</v>
      </c>
      <c r="D19" s="226" t="s">
        <v>774</v>
      </c>
      <c r="E19" s="227" t="s">
        <v>1047</v>
      </c>
      <c r="F19" s="203" t="s">
        <v>432</v>
      </c>
      <c r="G19" s="239">
        <v>44169</v>
      </c>
      <c r="H19" s="249">
        <v>0</v>
      </c>
      <c r="I19" s="101">
        <v>-8850</v>
      </c>
      <c r="J19" s="250">
        <f t="shared" si="0"/>
        <v>34050</v>
      </c>
      <c r="K19" s="259"/>
    </row>
    <row r="20" spans="2:11" x14ac:dyDescent="0.25">
      <c r="B20" s="46">
        <f>SUBTOTAL(103,$C$10:C20)</f>
        <v>11</v>
      </c>
      <c r="C20" s="24" t="s">
        <v>770</v>
      </c>
      <c r="D20" s="226" t="s">
        <v>774</v>
      </c>
      <c r="E20" s="227" t="s">
        <v>1058</v>
      </c>
      <c r="F20" s="203" t="s">
        <v>426</v>
      </c>
      <c r="G20" s="239">
        <v>44169</v>
      </c>
      <c r="H20" s="249">
        <v>0</v>
      </c>
      <c r="I20" s="101">
        <v>-5250</v>
      </c>
      <c r="J20" s="250">
        <f t="shared" si="0"/>
        <v>28800</v>
      </c>
      <c r="K20" s="259"/>
    </row>
    <row r="21" spans="2:11" x14ac:dyDescent="0.25">
      <c r="B21" s="46">
        <f>SUBTOTAL(103,$C$10:C21)</f>
        <v>12</v>
      </c>
      <c r="C21" s="24" t="s">
        <v>770</v>
      </c>
      <c r="D21" s="226" t="s">
        <v>774</v>
      </c>
      <c r="E21" s="227" t="s">
        <v>1056</v>
      </c>
      <c r="F21" s="203" t="s">
        <v>430</v>
      </c>
      <c r="G21" s="239">
        <v>44169</v>
      </c>
      <c r="H21" s="249">
        <v>0</v>
      </c>
      <c r="I21" s="101">
        <v>-11850</v>
      </c>
      <c r="J21" s="250">
        <f t="shared" si="0"/>
        <v>16950</v>
      </c>
      <c r="K21" s="259"/>
    </row>
    <row r="22" spans="2:11" x14ac:dyDescent="0.25">
      <c r="B22" s="46">
        <f>SUBTOTAL(103,$C$10:C22)</f>
        <v>13</v>
      </c>
      <c r="C22" s="24" t="s">
        <v>770</v>
      </c>
      <c r="D22" s="226" t="s">
        <v>774</v>
      </c>
      <c r="E22" s="227" t="s">
        <v>1047</v>
      </c>
      <c r="F22" s="203" t="s">
        <v>432</v>
      </c>
      <c r="G22" s="239">
        <v>44176</v>
      </c>
      <c r="H22" s="249">
        <v>0</v>
      </c>
      <c r="I22" s="101">
        <v>-8850</v>
      </c>
      <c r="J22" s="250">
        <f t="shared" si="0"/>
        <v>8100</v>
      </c>
      <c r="K22" s="259"/>
    </row>
    <row r="23" spans="2:11" x14ac:dyDescent="0.25">
      <c r="B23" s="46">
        <f>SUBTOTAL(103,$C$10:C23)</f>
        <v>14</v>
      </c>
      <c r="C23" s="24" t="s">
        <v>770</v>
      </c>
      <c r="D23" s="226" t="s">
        <v>774</v>
      </c>
      <c r="E23" s="227" t="s">
        <v>1058</v>
      </c>
      <c r="F23" s="203" t="s">
        <v>426</v>
      </c>
      <c r="G23" s="239">
        <v>44176</v>
      </c>
      <c r="H23" s="249">
        <v>0</v>
      </c>
      <c r="I23" s="101">
        <v>-5250</v>
      </c>
      <c r="J23" s="250">
        <f t="shared" si="0"/>
        <v>2850</v>
      </c>
      <c r="K23" s="259"/>
    </row>
    <row r="24" spans="2:11" x14ac:dyDescent="0.25">
      <c r="B24" s="46">
        <f>SUBTOTAL(103,$C$10:C24)</f>
        <v>15</v>
      </c>
      <c r="C24" s="24" t="s">
        <v>770</v>
      </c>
      <c r="D24" s="226" t="s">
        <v>774</v>
      </c>
      <c r="E24" s="227" t="s">
        <v>1056</v>
      </c>
      <c r="F24" s="203" t="s">
        <v>430</v>
      </c>
      <c r="G24" s="239">
        <v>44176</v>
      </c>
      <c r="H24" s="249">
        <v>0</v>
      </c>
      <c r="I24" s="101">
        <v>-11850</v>
      </c>
      <c r="J24" s="250">
        <f t="shared" si="0"/>
        <v>-9000</v>
      </c>
      <c r="K24" s="259"/>
    </row>
    <row r="25" spans="2:11" x14ac:dyDescent="0.25">
      <c r="B25" s="46">
        <f>SUBTOTAL(103,$C$10:C25)</f>
        <v>16</v>
      </c>
      <c r="C25" s="24" t="s">
        <v>743</v>
      </c>
      <c r="D25" s="226" t="s">
        <v>21</v>
      </c>
      <c r="E25" s="227" t="s">
        <v>588</v>
      </c>
      <c r="F25" s="203" t="s">
        <v>589</v>
      </c>
      <c r="G25" s="239">
        <v>44182</v>
      </c>
      <c r="H25" s="249">
        <v>0</v>
      </c>
      <c r="I25" s="101">
        <v>-439100</v>
      </c>
      <c r="J25" s="250">
        <f t="shared" si="0"/>
        <v>-448100</v>
      </c>
      <c r="K25" s="259"/>
    </row>
    <row r="26" spans="2:11" x14ac:dyDescent="0.25">
      <c r="B26" s="46">
        <f>SUBTOTAL(103,$C$10:C26)</f>
        <v>17</v>
      </c>
      <c r="C26" s="24" t="s">
        <v>22</v>
      </c>
      <c r="D26" s="226" t="s">
        <v>766</v>
      </c>
      <c r="E26" s="227" t="s">
        <v>588</v>
      </c>
      <c r="F26" s="203" t="s">
        <v>589</v>
      </c>
      <c r="G26" s="239">
        <v>44183</v>
      </c>
      <c r="H26" s="249">
        <v>500000</v>
      </c>
      <c r="I26" s="101"/>
      <c r="J26" s="250">
        <f t="shared" si="0"/>
        <v>51900</v>
      </c>
      <c r="K26" s="259"/>
    </row>
    <row r="27" spans="2:11" x14ac:dyDescent="0.25">
      <c r="B27" s="46">
        <f>SUBTOTAL(103,$C$10:C27)</f>
        <v>18</v>
      </c>
      <c r="C27" s="24" t="s">
        <v>770</v>
      </c>
      <c r="D27" s="226" t="s">
        <v>774</v>
      </c>
      <c r="E27" s="227" t="s">
        <v>1047</v>
      </c>
      <c r="F27" s="203" t="s">
        <v>432</v>
      </c>
      <c r="G27" s="239">
        <v>44183</v>
      </c>
      <c r="H27" s="249">
        <v>0</v>
      </c>
      <c r="I27" s="101">
        <v>-8850</v>
      </c>
      <c r="J27" s="250">
        <f t="shared" si="0"/>
        <v>43050</v>
      </c>
      <c r="K27" s="259"/>
    </row>
    <row r="28" spans="2:11" x14ac:dyDescent="0.25">
      <c r="B28" s="46">
        <f>SUBTOTAL(103,$C$10:C28)</f>
        <v>19</v>
      </c>
      <c r="C28" s="24" t="s">
        <v>770</v>
      </c>
      <c r="D28" s="226" t="s">
        <v>774</v>
      </c>
      <c r="E28" s="227" t="s">
        <v>1058</v>
      </c>
      <c r="F28" s="203" t="s">
        <v>426</v>
      </c>
      <c r="G28" s="239">
        <v>44183</v>
      </c>
      <c r="H28" s="249">
        <v>0</v>
      </c>
      <c r="I28" s="101">
        <v>-5250</v>
      </c>
      <c r="J28" s="250">
        <f t="shared" si="0"/>
        <v>37800</v>
      </c>
      <c r="K28" s="259"/>
    </row>
    <row r="29" spans="2:11" x14ac:dyDescent="0.25">
      <c r="B29" s="46">
        <f>SUBTOTAL(103,$C$10:C29)</f>
        <v>20</v>
      </c>
      <c r="C29" s="24" t="s">
        <v>770</v>
      </c>
      <c r="D29" s="226" t="s">
        <v>774</v>
      </c>
      <c r="E29" s="227" t="s">
        <v>1056</v>
      </c>
      <c r="F29" s="203" t="s">
        <v>430</v>
      </c>
      <c r="G29" s="239">
        <v>44183</v>
      </c>
      <c r="H29" s="249">
        <v>0</v>
      </c>
      <c r="I29" s="101">
        <v>-11850</v>
      </c>
      <c r="J29" s="250">
        <f t="shared" si="0"/>
        <v>25950</v>
      </c>
      <c r="K29" s="259"/>
    </row>
    <row r="30" spans="2:11" x14ac:dyDescent="0.25">
      <c r="B30" s="46">
        <f>SUBTOTAL(103,$C$10:C30)</f>
        <v>21</v>
      </c>
      <c r="C30" s="24" t="s">
        <v>781</v>
      </c>
      <c r="D30" s="226" t="s">
        <v>774</v>
      </c>
      <c r="E30" s="204" t="s">
        <v>588</v>
      </c>
      <c r="F30" s="209" t="s">
        <v>589</v>
      </c>
      <c r="G30" s="239">
        <v>44188</v>
      </c>
      <c r="H30" s="249">
        <v>0</v>
      </c>
      <c r="I30" s="101">
        <v>-15000</v>
      </c>
      <c r="J30" s="250">
        <f t="shared" si="0"/>
        <v>10950</v>
      </c>
      <c r="K30" s="259"/>
    </row>
    <row r="31" spans="2:11" x14ac:dyDescent="0.25">
      <c r="B31" s="46">
        <f>SUBTOTAL(103,$C$10:C31)</f>
        <v>22</v>
      </c>
      <c r="C31" s="24" t="s">
        <v>24</v>
      </c>
      <c r="D31" s="226" t="s">
        <v>24</v>
      </c>
      <c r="E31" s="231" t="s">
        <v>24</v>
      </c>
      <c r="F31" s="231" t="s">
        <v>24</v>
      </c>
      <c r="G31" s="239">
        <v>44194</v>
      </c>
      <c r="H31" s="249">
        <v>76920</v>
      </c>
      <c r="I31" s="101">
        <v>0</v>
      </c>
      <c r="J31" s="250">
        <f t="shared" si="0"/>
        <v>87870</v>
      </c>
      <c r="K31" s="259"/>
    </row>
    <row r="32" spans="2:11" x14ac:dyDescent="0.25">
      <c r="B32" s="46">
        <f>SUBTOTAL(103,$C$10:C32)</f>
        <v>23</v>
      </c>
      <c r="C32" s="24" t="s">
        <v>770</v>
      </c>
      <c r="D32" s="226" t="s">
        <v>774</v>
      </c>
      <c r="E32" s="227" t="s">
        <v>1047</v>
      </c>
      <c r="F32" s="203" t="s">
        <v>432</v>
      </c>
      <c r="G32" s="239">
        <v>44194</v>
      </c>
      <c r="H32" s="249">
        <v>0</v>
      </c>
      <c r="I32" s="101">
        <v>-13200</v>
      </c>
      <c r="J32" s="250">
        <f t="shared" si="0"/>
        <v>74670</v>
      </c>
      <c r="K32" s="259"/>
    </row>
    <row r="33" spans="2:11" x14ac:dyDescent="0.25">
      <c r="B33" s="46">
        <f>SUBTOTAL(103,$C$10:C33)</f>
        <v>24</v>
      </c>
      <c r="C33" s="24" t="s">
        <v>770</v>
      </c>
      <c r="D33" s="226" t="s">
        <v>774</v>
      </c>
      <c r="E33" s="227" t="s">
        <v>1058</v>
      </c>
      <c r="F33" s="203" t="s">
        <v>426</v>
      </c>
      <c r="G33" s="239">
        <v>44194</v>
      </c>
      <c r="H33" s="249">
        <v>0</v>
      </c>
      <c r="I33" s="101">
        <v>-10500</v>
      </c>
      <c r="J33" s="250">
        <f t="shared" si="0"/>
        <v>64170</v>
      </c>
      <c r="K33" s="259"/>
    </row>
    <row r="34" spans="2:11" x14ac:dyDescent="0.25">
      <c r="B34" s="46">
        <f>SUBTOTAL(103,$C$10:C34)</f>
        <v>25</v>
      </c>
      <c r="C34" s="24" t="s">
        <v>770</v>
      </c>
      <c r="D34" s="226" t="s">
        <v>774</v>
      </c>
      <c r="E34" s="227" t="s">
        <v>1056</v>
      </c>
      <c r="F34" s="203" t="s">
        <v>430</v>
      </c>
      <c r="G34" s="239">
        <v>44194</v>
      </c>
      <c r="H34" s="249">
        <v>0</v>
      </c>
      <c r="I34" s="101">
        <v>-23700</v>
      </c>
      <c r="J34" s="250">
        <f t="shared" si="0"/>
        <v>40470</v>
      </c>
      <c r="K34" s="259"/>
    </row>
    <row r="35" spans="2:11" x14ac:dyDescent="0.25">
      <c r="B35" s="46">
        <f>SUBTOTAL(103,$C$10:C35)</f>
        <v>26</v>
      </c>
      <c r="C35" s="24" t="s">
        <v>791</v>
      </c>
      <c r="D35" s="226" t="s">
        <v>775</v>
      </c>
      <c r="E35" s="227" t="s">
        <v>1062</v>
      </c>
      <c r="F35" s="203" t="s">
        <v>966</v>
      </c>
      <c r="G35" s="239">
        <v>44194</v>
      </c>
      <c r="H35" s="249">
        <v>0</v>
      </c>
      <c r="I35" s="101">
        <v>-40000</v>
      </c>
      <c r="J35" s="250">
        <f t="shared" si="0"/>
        <v>470</v>
      </c>
      <c r="K35" s="259"/>
    </row>
    <row r="36" spans="2:11" x14ac:dyDescent="0.25">
      <c r="B36" s="46">
        <f>SUBTOTAL(103,$C$10:C36)</f>
        <v>27</v>
      </c>
      <c r="C36" s="24" t="s">
        <v>26</v>
      </c>
      <c r="D36" s="226" t="s">
        <v>766</v>
      </c>
      <c r="E36" s="227"/>
      <c r="F36" s="223"/>
      <c r="G36" s="239">
        <v>44207</v>
      </c>
      <c r="H36" s="249">
        <v>249900</v>
      </c>
      <c r="I36" s="101">
        <v>0</v>
      </c>
      <c r="J36" s="250">
        <f t="shared" si="0"/>
        <v>250370</v>
      </c>
      <c r="K36" s="259"/>
    </row>
    <row r="37" spans="2:11" x14ac:dyDescent="0.25">
      <c r="B37" s="46">
        <f>SUBTOTAL(103,$C$10:C37)</f>
        <v>28</v>
      </c>
      <c r="C37" s="24" t="s">
        <v>770</v>
      </c>
      <c r="D37" s="226" t="s">
        <v>774</v>
      </c>
      <c r="E37" s="227" t="s">
        <v>1047</v>
      </c>
      <c r="F37" s="203" t="s">
        <v>432</v>
      </c>
      <c r="G37" s="239">
        <v>44207</v>
      </c>
      <c r="H37" s="249">
        <v>0</v>
      </c>
      <c r="I37" s="101">
        <v>-6600</v>
      </c>
      <c r="J37" s="250">
        <f t="shared" si="0"/>
        <v>243770</v>
      </c>
      <c r="K37" s="259"/>
    </row>
    <row r="38" spans="2:11" x14ac:dyDescent="0.25">
      <c r="B38" s="46">
        <f>SUBTOTAL(103,$C$10:C38)</f>
        <v>29</v>
      </c>
      <c r="C38" s="24" t="s">
        <v>770</v>
      </c>
      <c r="D38" s="226" t="s">
        <v>774</v>
      </c>
      <c r="E38" s="227" t="s">
        <v>1058</v>
      </c>
      <c r="F38" s="203" t="s">
        <v>426</v>
      </c>
      <c r="G38" s="239">
        <v>44207</v>
      </c>
      <c r="H38" s="249">
        <v>0</v>
      </c>
      <c r="I38" s="101">
        <v>-5250</v>
      </c>
      <c r="J38" s="250">
        <f t="shared" si="0"/>
        <v>238520</v>
      </c>
      <c r="K38" s="259"/>
    </row>
    <row r="39" spans="2:11" x14ac:dyDescent="0.25">
      <c r="B39" s="46">
        <f>SUBTOTAL(103,$C$10:C39)</f>
        <v>30</v>
      </c>
      <c r="C39" s="24" t="s">
        <v>770</v>
      </c>
      <c r="D39" s="226" t="s">
        <v>774</v>
      </c>
      <c r="E39" s="227" t="s">
        <v>1056</v>
      </c>
      <c r="F39" s="203" t="s">
        <v>430</v>
      </c>
      <c r="G39" s="239">
        <v>44207</v>
      </c>
      <c r="H39" s="249">
        <v>0</v>
      </c>
      <c r="I39" s="101">
        <v>-11850</v>
      </c>
      <c r="J39" s="250">
        <f t="shared" si="0"/>
        <v>226670</v>
      </c>
      <c r="K39" s="259"/>
    </row>
    <row r="40" spans="2:11" x14ac:dyDescent="0.25">
      <c r="B40" s="46">
        <f>SUBTOTAL(103,$C$10:C40)</f>
        <v>31</v>
      </c>
      <c r="C40" s="24" t="s">
        <v>772</v>
      </c>
      <c r="D40" s="226" t="s">
        <v>607</v>
      </c>
      <c r="E40" s="203" t="s">
        <v>675</v>
      </c>
      <c r="F40" s="231" t="s">
        <v>676</v>
      </c>
      <c r="G40" s="239">
        <v>44207</v>
      </c>
      <c r="H40" s="249">
        <v>0</v>
      </c>
      <c r="I40" s="101">
        <v>-43000</v>
      </c>
      <c r="J40" s="250">
        <f t="shared" si="0"/>
        <v>183670</v>
      </c>
      <c r="K40" s="259"/>
    </row>
    <row r="41" spans="2:11" x14ac:dyDescent="0.25">
      <c r="B41" s="46">
        <f>SUBTOTAL(103,$C$10:C41)</f>
        <v>32</v>
      </c>
      <c r="C41" s="154" t="s">
        <v>783</v>
      </c>
      <c r="D41" s="232" t="s">
        <v>852</v>
      </c>
      <c r="E41" s="231" t="s">
        <v>24</v>
      </c>
      <c r="F41" s="231" t="s">
        <v>24</v>
      </c>
      <c r="G41" s="240">
        <v>44237</v>
      </c>
      <c r="H41" s="252">
        <v>0</v>
      </c>
      <c r="I41" s="156">
        <v>-50000</v>
      </c>
      <c r="J41" s="250">
        <f t="shared" si="0"/>
        <v>133670</v>
      </c>
      <c r="K41" s="260"/>
    </row>
    <row r="42" spans="2:11" x14ac:dyDescent="0.25">
      <c r="B42" s="46">
        <f>SUBTOTAL(103,$C$10:C42)</f>
        <v>33</v>
      </c>
      <c r="C42" s="24" t="s">
        <v>777</v>
      </c>
      <c r="D42" s="226" t="s">
        <v>846</v>
      </c>
      <c r="E42" s="231" t="s">
        <v>24</v>
      </c>
      <c r="F42" s="231" t="s">
        <v>24</v>
      </c>
      <c r="G42" s="239">
        <v>44242</v>
      </c>
      <c r="H42" s="249">
        <v>3000000</v>
      </c>
      <c r="I42" s="101">
        <v>0</v>
      </c>
      <c r="J42" s="250">
        <f t="shared" si="0"/>
        <v>3133670</v>
      </c>
      <c r="K42" s="259"/>
    </row>
    <row r="43" spans="2:11" x14ac:dyDescent="0.25">
      <c r="B43" s="46">
        <f>SUBTOTAL(103,$C$10:C43)</f>
        <v>34</v>
      </c>
      <c r="C43" s="24" t="s">
        <v>24</v>
      </c>
      <c r="D43" s="226" t="s">
        <v>45</v>
      </c>
      <c r="E43" s="231" t="s">
        <v>24</v>
      </c>
      <c r="F43" s="231" t="s">
        <v>24</v>
      </c>
      <c r="G43" s="239">
        <v>44242</v>
      </c>
      <c r="H43" s="249">
        <v>1000000</v>
      </c>
      <c r="I43" s="101">
        <v>0</v>
      </c>
      <c r="J43" s="250">
        <f t="shared" si="0"/>
        <v>4133670</v>
      </c>
      <c r="K43" s="259"/>
    </row>
    <row r="44" spans="2:11" x14ac:dyDescent="0.25">
      <c r="B44" s="46">
        <f>SUBTOTAL(103,$C$10:C44)</f>
        <v>35</v>
      </c>
      <c r="C44" s="24" t="s">
        <v>743</v>
      </c>
      <c r="D44" s="226" t="s">
        <v>847</v>
      </c>
      <c r="E44" s="204" t="s">
        <v>588</v>
      </c>
      <c r="F44" s="209" t="s">
        <v>589</v>
      </c>
      <c r="G44" s="239">
        <v>44244</v>
      </c>
      <c r="H44" s="249">
        <v>0</v>
      </c>
      <c r="I44" s="101">
        <v>-947700</v>
      </c>
      <c r="J44" s="250">
        <f t="shared" si="0"/>
        <v>3185970</v>
      </c>
      <c r="K44" s="259"/>
    </row>
    <row r="45" spans="2:11" x14ac:dyDescent="0.25">
      <c r="B45" s="46">
        <f>SUBTOTAL(103,$C$10:C45)</f>
        <v>36</v>
      </c>
      <c r="C45" s="24" t="s">
        <v>778</v>
      </c>
      <c r="D45" s="226" t="s">
        <v>848</v>
      </c>
      <c r="E45" s="227" t="s">
        <v>1059</v>
      </c>
      <c r="F45" s="203" t="s">
        <v>449</v>
      </c>
      <c r="G45" s="239">
        <v>44244</v>
      </c>
      <c r="H45" s="249">
        <v>0</v>
      </c>
      <c r="I45" s="101">
        <v>-400000</v>
      </c>
      <c r="J45" s="250">
        <f t="shared" si="0"/>
        <v>2785970</v>
      </c>
      <c r="K45" s="259"/>
    </row>
    <row r="46" spans="2:11" x14ac:dyDescent="0.25">
      <c r="B46" s="46">
        <f>SUBTOTAL(103,$C$10:C46)</f>
        <v>37</v>
      </c>
      <c r="C46" s="24" t="s">
        <v>770</v>
      </c>
      <c r="D46" s="226" t="s">
        <v>607</v>
      </c>
      <c r="E46" s="227" t="s">
        <v>1057</v>
      </c>
      <c r="F46" s="203" t="s">
        <v>427</v>
      </c>
      <c r="G46" s="239">
        <v>44244</v>
      </c>
      <c r="H46" s="249">
        <v>0</v>
      </c>
      <c r="I46" s="101">
        <v>-40400</v>
      </c>
      <c r="J46" s="250">
        <f t="shared" si="0"/>
        <v>2745570</v>
      </c>
      <c r="K46" s="259"/>
    </row>
    <row r="47" spans="2:11" x14ac:dyDescent="0.25">
      <c r="B47" s="46">
        <f>SUBTOTAL(103,$C$10:C47)</f>
        <v>38</v>
      </c>
      <c r="C47" s="24" t="s">
        <v>779</v>
      </c>
      <c r="D47" s="226" t="s">
        <v>849</v>
      </c>
      <c r="E47" s="204" t="s">
        <v>588</v>
      </c>
      <c r="F47" s="209" t="s">
        <v>589</v>
      </c>
      <c r="G47" s="239">
        <v>44245</v>
      </c>
      <c r="H47" s="249">
        <v>0</v>
      </c>
      <c r="I47" s="101">
        <v>-74900</v>
      </c>
      <c r="J47" s="250">
        <f t="shared" si="0"/>
        <v>2670670</v>
      </c>
      <c r="K47" s="259"/>
    </row>
    <row r="48" spans="2:11" x14ac:dyDescent="0.25">
      <c r="B48" s="46">
        <f>SUBTOTAL(103,$C$10:C48)</f>
        <v>39</v>
      </c>
      <c r="C48" s="24" t="s">
        <v>14</v>
      </c>
      <c r="D48" s="226" t="s">
        <v>776</v>
      </c>
      <c r="E48" s="227"/>
      <c r="F48" s="223"/>
      <c r="G48" s="239">
        <v>44245</v>
      </c>
      <c r="H48" s="249">
        <v>0</v>
      </c>
      <c r="I48" s="101">
        <v>-3500</v>
      </c>
      <c r="J48" s="250">
        <f t="shared" si="0"/>
        <v>2667170</v>
      </c>
      <c r="K48" s="259"/>
    </row>
    <row r="49" spans="2:11" x14ac:dyDescent="0.25">
      <c r="B49" s="46">
        <f>SUBTOTAL(103,$C$10:C49)</f>
        <v>40</v>
      </c>
      <c r="C49" s="24" t="s">
        <v>14</v>
      </c>
      <c r="D49" s="226" t="s">
        <v>776</v>
      </c>
      <c r="E49" s="227"/>
      <c r="F49" s="223"/>
      <c r="G49" s="239">
        <v>44245</v>
      </c>
      <c r="H49" s="249">
        <v>0</v>
      </c>
      <c r="I49" s="101">
        <v>-22683.93</v>
      </c>
      <c r="J49" s="250">
        <f t="shared" si="0"/>
        <v>2644486.0699999998</v>
      </c>
      <c r="K49" s="259"/>
    </row>
    <row r="50" spans="2:11" x14ac:dyDescent="0.25">
      <c r="B50" s="46">
        <f>SUBTOTAL(103,$C$10:C50)</f>
        <v>41</v>
      </c>
      <c r="C50" s="24" t="s">
        <v>14</v>
      </c>
      <c r="D50" s="226" t="s">
        <v>776</v>
      </c>
      <c r="E50" s="227" t="s">
        <v>1062</v>
      </c>
      <c r="F50" s="203" t="s">
        <v>966</v>
      </c>
      <c r="G50" s="239">
        <v>44245</v>
      </c>
      <c r="H50" s="249">
        <v>0</v>
      </c>
      <c r="I50" s="101">
        <v>-5108.57</v>
      </c>
      <c r="J50" s="250">
        <f t="shared" si="0"/>
        <v>2639377.5</v>
      </c>
      <c r="K50" s="259"/>
    </row>
    <row r="51" spans="2:11" x14ac:dyDescent="0.25">
      <c r="B51" s="46">
        <f>SUBTOTAL(103,$C$10:C51)</f>
        <v>42</v>
      </c>
      <c r="C51" s="24" t="s">
        <v>14</v>
      </c>
      <c r="D51" s="226" t="s">
        <v>776</v>
      </c>
      <c r="E51" s="227" t="s">
        <v>1063</v>
      </c>
      <c r="F51" s="203" t="s">
        <v>435</v>
      </c>
      <c r="G51" s="239">
        <v>44245</v>
      </c>
      <c r="H51" s="249">
        <v>0</v>
      </c>
      <c r="I51" s="101">
        <v>-18304</v>
      </c>
      <c r="J51" s="250">
        <f t="shared" si="0"/>
        <v>2621073.5</v>
      </c>
      <c r="K51" s="259"/>
    </row>
    <row r="52" spans="2:11" x14ac:dyDescent="0.25">
      <c r="B52" s="46">
        <f>SUBTOTAL(103,$C$10:C52)</f>
        <v>43</v>
      </c>
      <c r="C52" s="24" t="s">
        <v>14</v>
      </c>
      <c r="D52" s="226" t="s">
        <v>776</v>
      </c>
      <c r="E52" s="227" t="s">
        <v>1050</v>
      </c>
      <c r="F52" s="203" t="s">
        <v>442</v>
      </c>
      <c r="G52" s="239">
        <v>44245</v>
      </c>
      <c r="H52" s="249">
        <v>0</v>
      </c>
      <c r="I52" s="101">
        <v>-403.5</v>
      </c>
      <c r="J52" s="250">
        <f t="shared" si="0"/>
        <v>2620670</v>
      </c>
      <c r="K52" s="259"/>
    </row>
    <row r="53" spans="2:11" x14ac:dyDescent="0.25">
      <c r="B53" s="46">
        <f>SUBTOTAL(103,$C$10:C53)</f>
        <v>44</v>
      </c>
      <c r="C53" s="24" t="s">
        <v>38</v>
      </c>
      <c r="D53" s="226" t="s">
        <v>776</v>
      </c>
      <c r="E53" s="227" t="s">
        <v>1062</v>
      </c>
      <c r="F53" s="203" t="s">
        <v>966</v>
      </c>
      <c r="G53" s="239">
        <v>44245</v>
      </c>
      <c r="H53" s="249">
        <v>0</v>
      </c>
      <c r="I53" s="101">
        <f>-8750-21470</f>
        <v>-30220</v>
      </c>
      <c r="J53" s="250">
        <f>H53+J52+I53</f>
        <v>2590450</v>
      </c>
      <c r="K53" s="259"/>
    </row>
    <row r="54" spans="2:11" x14ac:dyDescent="0.25">
      <c r="B54" s="46">
        <f>SUBTOTAL(103,$C$10:C54)</f>
        <v>45</v>
      </c>
      <c r="C54" s="24" t="s">
        <v>38</v>
      </c>
      <c r="D54" s="226" t="s">
        <v>776</v>
      </c>
      <c r="E54" s="227" t="s">
        <v>1050</v>
      </c>
      <c r="F54" s="203" t="s">
        <v>442</v>
      </c>
      <c r="G54" s="239">
        <v>44245</v>
      </c>
      <c r="H54" s="249">
        <v>0</v>
      </c>
      <c r="I54" s="101">
        <f>-14782.5-1936-3061.5</f>
        <v>-19780</v>
      </c>
      <c r="J54" s="250">
        <f t="shared" si="0"/>
        <v>2570670</v>
      </c>
      <c r="K54" s="259"/>
    </row>
    <row r="55" spans="2:11" x14ac:dyDescent="0.25">
      <c r="B55" s="46">
        <f>SUBTOTAL(103,$C$10:C55)</f>
        <v>46</v>
      </c>
      <c r="C55" s="24" t="s">
        <v>16</v>
      </c>
      <c r="D55" s="226" t="s">
        <v>776</v>
      </c>
      <c r="E55" s="227"/>
      <c r="F55" s="223"/>
      <c r="G55" s="239">
        <v>44245</v>
      </c>
      <c r="H55" s="249">
        <v>0</v>
      </c>
      <c r="I55" s="101">
        <v>-331521.81</v>
      </c>
      <c r="J55" s="250">
        <f t="shared" si="0"/>
        <v>2239148.19</v>
      </c>
      <c r="K55" s="259"/>
    </row>
    <row r="56" spans="2:11" x14ac:dyDescent="0.25">
      <c r="B56" s="46">
        <f>SUBTOTAL(103,$C$10:C56)</f>
        <v>47</v>
      </c>
      <c r="C56" s="24" t="s">
        <v>16</v>
      </c>
      <c r="D56" s="226" t="s">
        <v>776</v>
      </c>
      <c r="E56" s="227" t="s">
        <v>1055</v>
      </c>
      <c r="F56" s="203" t="s">
        <v>436</v>
      </c>
      <c r="G56" s="239">
        <v>44245</v>
      </c>
      <c r="H56" s="249">
        <v>0</v>
      </c>
      <c r="I56" s="101">
        <v>-132408.19</v>
      </c>
      <c r="J56" s="250">
        <f t="shared" si="0"/>
        <v>2106740</v>
      </c>
      <c r="K56" s="259"/>
    </row>
    <row r="57" spans="2:11" x14ac:dyDescent="0.25">
      <c r="B57" s="46">
        <f>SUBTOTAL(103,$C$10:C57)</f>
        <v>48</v>
      </c>
      <c r="C57" s="24" t="s">
        <v>16</v>
      </c>
      <c r="D57" s="226" t="s">
        <v>776</v>
      </c>
      <c r="E57" s="227" t="s">
        <v>1061</v>
      </c>
      <c r="F57" s="203" t="s">
        <v>1060</v>
      </c>
      <c r="G57" s="239">
        <v>44245</v>
      </c>
      <c r="H57" s="249">
        <v>0</v>
      </c>
      <c r="I57" s="101">
        <v>-36070</v>
      </c>
      <c r="J57" s="250">
        <f t="shared" si="0"/>
        <v>2070670</v>
      </c>
      <c r="K57" s="259"/>
    </row>
    <row r="58" spans="2:11" x14ac:dyDescent="0.25">
      <c r="B58" s="46">
        <f>SUBTOTAL(103,$C$10:C58)</f>
        <v>49</v>
      </c>
      <c r="C58" s="24" t="s">
        <v>770</v>
      </c>
      <c r="D58" s="226" t="s">
        <v>607</v>
      </c>
      <c r="E58" s="227"/>
      <c r="F58" s="223"/>
      <c r="G58" s="239">
        <v>44246</v>
      </c>
      <c r="H58" s="249">
        <v>0</v>
      </c>
      <c r="I58" s="101">
        <v>-8000</v>
      </c>
      <c r="J58" s="250">
        <f t="shared" si="0"/>
        <v>2062670</v>
      </c>
      <c r="K58" s="259"/>
    </row>
    <row r="59" spans="2:11" x14ac:dyDescent="0.25">
      <c r="B59" s="46">
        <f>SUBTOTAL(103,$C$10:C59)</f>
        <v>50</v>
      </c>
      <c r="C59" s="24" t="s">
        <v>15</v>
      </c>
      <c r="D59" s="226" t="s">
        <v>776</v>
      </c>
      <c r="E59" s="227" t="s">
        <v>1058</v>
      </c>
      <c r="F59" s="203" t="s">
        <v>426</v>
      </c>
      <c r="G59" s="239">
        <v>44252</v>
      </c>
      <c r="H59" s="249">
        <v>0</v>
      </c>
      <c r="I59" s="101">
        <v>-50000</v>
      </c>
      <c r="J59" s="250">
        <f t="shared" si="0"/>
        <v>2012670</v>
      </c>
      <c r="K59" s="259"/>
    </row>
    <row r="60" spans="2:11" x14ac:dyDescent="0.25">
      <c r="B60" s="46">
        <f>SUBTOTAL(103,$C$10:C60)</f>
        <v>51</v>
      </c>
      <c r="C60" s="24" t="s">
        <v>24</v>
      </c>
      <c r="D60" s="226" t="s">
        <v>850</v>
      </c>
      <c r="E60" s="231" t="s">
        <v>24</v>
      </c>
      <c r="F60" s="231" t="s">
        <v>24</v>
      </c>
      <c r="G60" s="239">
        <v>44258</v>
      </c>
      <c r="H60" s="249">
        <v>0</v>
      </c>
      <c r="I60" s="101">
        <v>-500000</v>
      </c>
      <c r="J60" s="250">
        <f t="shared" si="0"/>
        <v>1512670</v>
      </c>
      <c r="K60" s="259"/>
    </row>
    <row r="61" spans="2:11" x14ac:dyDescent="0.25">
      <c r="B61" s="46">
        <f>SUBTOTAL(103,$C$10:C61)</f>
        <v>52</v>
      </c>
      <c r="C61" s="24" t="s">
        <v>780</v>
      </c>
      <c r="D61" s="226" t="s">
        <v>776</v>
      </c>
      <c r="E61" s="227" t="s">
        <v>1054</v>
      </c>
      <c r="F61" s="203" t="s">
        <v>448</v>
      </c>
      <c r="G61" s="239">
        <v>44258</v>
      </c>
      <c r="H61" s="249">
        <v>0</v>
      </c>
      <c r="I61" s="101">
        <v>-207000</v>
      </c>
      <c r="J61" s="250">
        <f t="shared" si="0"/>
        <v>1305670</v>
      </c>
      <c r="K61" s="259"/>
    </row>
    <row r="62" spans="2:11" x14ac:dyDescent="0.25">
      <c r="B62" s="46">
        <f>SUBTOTAL(103,$C$10:C62)</f>
        <v>53</v>
      </c>
      <c r="C62" s="24" t="s">
        <v>778</v>
      </c>
      <c r="D62" s="226" t="s">
        <v>851</v>
      </c>
      <c r="E62" s="227" t="s">
        <v>1059</v>
      </c>
      <c r="F62" s="203" t="s">
        <v>449</v>
      </c>
      <c r="G62" s="239">
        <v>44260</v>
      </c>
      <c r="H62" s="249">
        <v>0</v>
      </c>
      <c r="I62" s="101">
        <v>-700000</v>
      </c>
      <c r="J62" s="250">
        <f t="shared" si="0"/>
        <v>605670</v>
      </c>
      <c r="K62" s="259"/>
    </row>
    <row r="63" spans="2:11" x14ac:dyDescent="0.25">
      <c r="B63" s="46">
        <f>SUBTOTAL(103,$C$10:C63)</f>
        <v>54</v>
      </c>
      <c r="C63" s="24" t="s">
        <v>781</v>
      </c>
      <c r="D63" s="226" t="s">
        <v>774</v>
      </c>
      <c r="E63" s="204" t="s">
        <v>588</v>
      </c>
      <c r="F63" s="209" t="s">
        <v>589</v>
      </c>
      <c r="G63" s="239">
        <v>44260</v>
      </c>
      <c r="H63" s="249">
        <v>0</v>
      </c>
      <c r="I63" s="101">
        <v>-15000</v>
      </c>
      <c r="J63" s="250">
        <f t="shared" si="0"/>
        <v>590670</v>
      </c>
      <c r="K63" s="259"/>
    </row>
    <row r="64" spans="2:11" x14ac:dyDescent="0.25">
      <c r="B64" s="46">
        <f>SUBTOTAL(103,$C$10:C64)</f>
        <v>55</v>
      </c>
      <c r="C64" s="24" t="s">
        <v>782</v>
      </c>
      <c r="D64" s="226" t="s">
        <v>852</v>
      </c>
      <c r="E64" s="231" t="s">
        <v>24</v>
      </c>
      <c r="F64" s="231" t="s">
        <v>24</v>
      </c>
      <c r="G64" s="239">
        <v>44265</v>
      </c>
      <c r="H64" s="249">
        <v>0</v>
      </c>
      <c r="I64" s="101">
        <v>-130000</v>
      </c>
      <c r="J64" s="250">
        <f t="shared" si="0"/>
        <v>460670</v>
      </c>
      <c r="K64" s="259"/>
    </row>
    <row r="65" spans="2:11" x14ac:dyDescent="0.25">
      <c r="B65" s="46">
        <f>SUBTOTAL(103,$C$10:C65)</f>
        <v>56</v>
      </c>
      <c r="C65" s="24" t="s">
        <v>46</v>
      </c>
      <c r="D65" s="226" t="s">
        <v>766</v>
      </c>
      <c r="E65" s="227" t="s">
        <v>1053</v>
      </c>
      <c r="F65" s="203" t="s">
        <v>46</v>
      </c>
      <c r="G65" s="239">
        <v>44271</v>
      </c>
      <c r="H65" s="249">
        <v>1000000</v>
      </c>
      <c r="I65" s="101">
        <v>0</v>
      </c>
      <c r="J65" s="250">
        <f t="shared" si="0"/>
        <v>1460670</v>
      </c>
      <c r="K65" s="259"/>
    </row>
    <row r="66" spans="2:11" x14ac:dyDescent="0.25">
      <c r="B66" s="46">
        <f>SUBTOTAL(103,$C$10:C66)</f>
        <v>57</v>
      </c>
      <c r="C66" s="24" t="s">
        <v>24</v>
      </c>
      <c r="D66" s="226" t="s">
        <v>853</v>
      </c>
      <c r="E66" s="231" t="s">
        <v>24</v>
      </c>
      <c r="F66" s="231" t="s">
        <v>24</v>
      </c>
      <c r="G66" s="239">
        <v>44272</v>
      </c>
      <c r="H66" s="249">
        <v>0</v>
      </c>
      <c r="I66" s="101">
        <v>-65000</v>
      </c>
      <c r="J66" s="250">
        <f t="shared" si="0"/>
        <v>1395670</v>
      </c>
      <c r="K66" s="259"/>
    </row>
    <row r="67" spans="2:11" x14ac:dyDescent="0.25">
      <c r="B67" s="46">
        <f>SUBTOTAL(103,$C$10:C67)</f>
        <v>58</v>
      </c>
      <c r="C67" s="24" t="s">
        <v>743</v>
      </c>
      <c r="D67" s="226" t="s">
        <v>854</v>
      </c>
      <c r="E67" s="227"/>
      <c r="F67" s="223"/>
      <c r="G67" s="239">
        <v>44272</v>
      </c>
      <c r="H67" s="249">
        <v>0</v>
      </c>
      <c r="I67" s="101">
        <v>-712000</v>
      </c>
      <c r="J67" s="250">
        <f t="shared" si="0"/>
        <v>683670</v>
      </c>
      <c r="K67" s="259"/>
    </row>
    <row r="68" spans="2:11" x14ac:dyDescent="0.25">
      <c r="B68" s="46">
        <f>SUBTOTAL(103,$C$10:C68)</f>
        <v>59</v>
      </c>
      <c r="C68" s="24" t="s">
        <v>193</v>
      </c>
      <c r="D68" s="226" t="s">
        <v>855</v>
      </c>
      <c r="E68" s="227"/>
      <c r="F68" s="223"/>
      <c r="G68" s="239">
        <v>44277</v>
      </c>
      <c r="H68" s="249">
        <v>45000</v>
      </c>
      <c r="I68" s="101">
        <v>0</v>
      </c>
      <c r="J68" s="250">
        <f t="shared" si="0"/>
        <v>728670</v>
      </c>
      <c r="K68" s="259"/>
    </row>
    <row r="69" spans="2:11" x14ac:dyDescent="0.25">
      <c r="B69" s="46">
        <f>SUBTOTAL(103,$C$10:C69)</f>
        <v>60</v>
      </c>
      <c r="C69" s="24" t="s">
        <v>784</v>
      </c>
      <c r="D69" s="226" t="s">
        <v>856</v>
      </c>
      <c r="E69" s="227" t="s">
        <v>1059</v>
      </c>
      <c r="F69" s="203" t="s">
        <v>449</v>
      </c>
      <c r="G69" s="239">
        <v>44279</v>
      </c>
      <c r="H69" s="249">
        <v>0</v>
      </c>
      <c r="I69" s="101">
        <v>-70000</v>
      </c>
      <c r="J69" s="250">
        <f t="shared" si="0"/>
        <v>658670</v>
      </c>
      <c r="K69" s="259"/>
    </row>
    <row r="70" spans="2:11" x14ac:dyDescent="0.25">
      <c r="B70" s="46">
        <f>SUBTOTAL(103,$C$10:C70)</f>
        <v>61</v>
      </c>
      <c r="C70" s="24" t="s">
        <v>14</v>
      </c>
      <c r="D70" s="226" t="s">
        <v>776</v>
      </c>
      <c r="E70" s="227"/>
      <c r="F70" s="203"/>
      <c r="G70" s="239">
        <v>44279</v>
      </c>
      <c r="H70" s="249">
        <v>0</v>
      </c>
      <c r="I70" s="101">
        <v>-50000</v>
      </c>
      <c r="J70" s="250">
        <f t="shared" si="0"/>
        <v>608670</v>
      </c>
      <c r="K70" s="259"/>
    </row>
    <row r="71" spans="2:11" x14ac:dyDescent="0.25">
      <c r="B71" s="46">
        <f>SUBTOTAL(103,$C$10:C71)</f>
        <v>62</v>
      </c>
      <c r="C71" s="24" t="s">
        <v>24</v>
      </c>
      <c r="D71" s="226" t="s">
        <v>857</v>
      </c>
      <c r="E71" s="231" t="s">
        <v>24</v>
      </c>
      <c r="F71" s="231" t="s">
        <v>24</v>
      </c>
      <c r="G71" s="239">
        <v>44279</v>
      </c>
      <c r="H71" s="249">
        <v>0</v>
      </c>
      <c r="I71" s="101">
        <v>-5000</v>
      </c>
      <c r="J71" s="250">
        <f t="shared" si="0"/>
        <v>603670</v>
      </c>
      <c r="K71" s="259"/>
    </row>
    <row r="72" spans="2:11" x14ac:dyDescent="0.25">
      <c r="B72" s="46">
        <f>SUBTOTAL(103,$C$10:C72)</f>
        <v>63</v>
      </c>
      <c r="C72" s="24" t="s">
        <v>781</v>
      </c>
      <c r="D72" s="226" t="s">
        <v>774</v>
      </c>
      <c r="E72" s="204" t="s">
        <v>588</v>
      </c>
      <c r="F72" s="209" t="s">
        <v>589</v>
      </c>
      <c r="G72" s="239">
        <v>44286</v>
      </c>
      <c r="H72" s="249">
        <v>0</v>
      </c>
      <c r="I72" s="101">
        <v>-15000</v>
      </c>
      <c r="J72" s="250">
        <f t="shared" si="0"/>
        <v>588670</v>
      </c>
      <c r="K72" s="259"/>
    </row>
    <row r="73" spans="2:11" x14ac:dyDescent="0.25">
      <c r="B73" s="46">
        <f>SUBTOTAL(103,$C$10:C73)</f>
        <v>64</v>
      </c>
      <c r="C73" s="24" t="s">
        <v>785</v>
      </c>
      <c r="D73" s="226" t="s">
        <v>858</v>
      </c>
      <c r="E73" s="227" t="s">
        <v>582</v>
      </c>
      <c r="F73" s="203" t="s">
        <v>425</v>
      </c>
      <c r="G73" s="239">
        <v>44300</v>
      </c>
      <c r="H73" s="249">
        <v>0</v>
      </c>
      <c r="I73" s="101">
        <v>-68200</v>
      </c>
      <c r="J73" s="250">
        <f t="shared" si="0"/>
        <v>520470</v>
      </c>
      <c r="K73" s="259"/>
    </row>
    <row r="74" spans="2:11" x14ac:dyDescent="0.25">
      <c r="B74" s="46">
        <f>SUBTOTAL(103,$C$10:C74)</f>
        <v>65</v>
      </c>
      <c r="C74" s="24" t="s">
        <v>46</v>
      </c>
      <c r="D74" s="226" t="s">
        <v>766</v>
      </c>
      <c r="E74" s="227" t="s">
        <v>1053</v>
      </c>
      <c r="F74" s="203" t="s">
        <v>46</v>
      </c>
      <c r="G74" s="239">
        <v>44301</v>
      </c>
      <c r="H74" s="249">
        <v>1000000</v>
      </c>
      <c r="I74" s="101">
        <v>0</v>
      </c>
      <c r="J74" s="250">
        <f t="shared" si="0"/>
        <v>1520470</v>
      </c>
      <c r="K74" s="259"/>
    </row>
    <row r="75" spans="2:11" x14ac:dyDescent="0.25">
      <c r="B75" s="46">
        <f>SUBTOTAL(103,$C$10:C75)</f>
        <v>66</v>
      </c>
      <c r="C75" s="24" t="s">
        <v>743</v>
      </c>
      <c r="D75" s="226" t="s">
        <v>858</v>
      </c>
      <c r="E75" s="227"/>
      <c r="F75" s="223"/>
      <c r="G75" s="239">
        <v>44302</v>
      </c>
      <c r="H75" s="249">
        <v>0</v>
      </c>
      <c r="I75" s="101">
        <v>-359000</v>
      </c>
      <c r="J75" s="250">
        <f t="shared" si="0"/>
        <v>1161470</v>
      </c>
      <c r="K75" s="259"/>
    </row>
    <row r="76" spans="2:11" x14ac:dyDescent="0.25">
      <c r="B76" s="46">
        <f>SUBTOTAL(103,$C$10:C76)</f>
        <v>67</v>
      </c>
      <c r="C76" s="24" t="s">
        <v>16</v>
      </c>
      <c r="D76" s="226" t="s">
        <v>776</v>
      </c>
      <c r="E76" s="227"/>
      <c r="F76" s="223"/>
      <c r="G76" s="239">
        <v>44302</v>
      </c>
      <c r="H76" s="249">
        <v>0</v>
      </c>
      <c r="I76" s="101">
        <v>-200000</v>
      </c>
      <c r="J76" s="250">
        <f t="shared" si="0"/>
        <v>961470</v>
      </c>
      <c r="K76" s="259"/>
    </row>
    <row r="77" spans="2:11" x14ac:dyDescent="0.25">
      <c r="B77" s="46">
        <f>SUBTOTAL(103,$C$10:C77)</f>
        <v>68</v>
      </c>
      <c r="C77" s="24" t="s">
        <v>597</v>
      </c>
      <c r="D77" s="226" t="s">
        <v>858</v>
      </c>
      <c r="E77" s="227"/>
      <c r="F77" s="223"/>
      <c r="G77" s="239">
        <v>44305</v>
      </c>
      <c r="H77" s="249">
        <v>0</v>
      </c>
      <c r="I77" s="101">
        <v>-53000</v>
      </c>
      <c r="J77" s="250">
        <f t="shared" ref="J77:J140" si="1">H77+J76+I77</f>
        <v>908470</v>
      </c>
      <c r="K77" s="259"/>
    </row>
    <row r="78" spans="2:11" x14ac:dyDescent="0.25">
      <c r="B78" s="46">
        <f>SUBTOTAL(103,$C$10:C78)</f>
        <v>69</v>
      </c>
      <c r="C78" s="24" t="s">
        <v>24</v>
      </c>
      <c r="D78" s="226" t="s">
        <v>859</v>
      </c>
      <c r="E78" s="231" t="s">
        <v>24</v>
      </c>
      <c r="F78" s="231" t="s">
        <v>24</v>
      </c>
      <c r="G78" s="239">
        <v>44305</v>
      </c>
      <c r="H78" s="249">
        <v>0</v>
      </c>
      <c r="I78" s="101">
        <v>-6700</v>
      </c>
      <c r="J78" s="250">
        <f t="shared" si="1"/>
        <v>901770</v>
      </c>
      <c r="K78" s="259"/>
    </row>
    <row r="79" spans="2:11" x14ac:dyDescent="0.25">
      <c r="B79" s="46">
        <f>SUBTOTAL(103,$C$10:C79)</f>
        <v>70</v>
      </c>
      <c r="C79" s="24" t="s">
        <v>791</v>
      </c>
      <c r="D79" s="226" t="s">
        <v>775</v>
      </c>
      <c r="E79" s="227" t="s">
        <v>1050</v>
      </c>
      <c r="F79" s="203" t="s">
        <v>442</v>
      </c>
      <c r="G79" s="239">
        <v>44307</v>
      </c>
      <c r="H79" s="249">
        <v>0</v>
      </c>
      <c r="I79" s="101">
        <v>-50000</v>
      </c>
      <c r="J79" s="250">
        <f t="shared" si="1"/>
        <v>851770</v>
      </c>
      <c r="K79" s="259"/>
    </row>
    <row r="80" spans="2:11" x14ac:dyDescent="0.25">
      <c r="B80" s="46">
        <f>SUBTOTAL(103,$C$10:C80)</f>
        <v>71</v>
      </c>
      <c r="C80" s="24" t="s">
        <v>24</v>
      </c>
      <c r="D80" s="226" t="s">
        <v>860</v>
      </c>
      <c r="E80" s="231" t="s">
        <v>24</v>
      </c>
      <c r="F80" s="231" t="s">
        <v>24</v>
      </c>
      <c r="G80" s="239">
        <v>44309</v>
      </c>
      <c r="H80" s="249">
        <v>0</v>
      </c>
      <c r="I80" s="101">
        <v>-1500</v>
      </c>
      <c r="J80" s="250">
        <f t="shared" si="1"/>
        <v>850270</v>
      </c>
      <c r="K80" s="259"/>
    </row>
    <row r="81" spans="2:11" x14ac:dyDescent="0.25">
      <c r="B81" s="46">
        <f>SUBTOTAL(103,$C$10:C81)</f>
        <v>72</v>
      </c>
      <c r="C81" s="24" t="s">
        <v>14</v>
      </c>
      <c r="D81" s="226" t="s">
        <v>776</v>
      </c>
      <c r="E81" s="227" t="s">
        <v>1052</v>
      </c>
      <c r="F81" s="203" t="s">
        <v>440</v>
      </c>
      <c r="G81" s="239">
        <v>44313</v>
      </c>
      <c r="H81" s="249">
        <v>0</v>
      </c>
      <c r="I81" s="101">
        <v>-10000</v>
      </c>
      <c r="J81" s="250">
        <f t="shared" si="1"/>
        <v>840270</v>
      </c>
      <c r="K81" s="259"/>
    </row>
    <row r="82" spans="2:11" x14ac:dyDescent="0.25">
      <c r="B82" s="46">
        <f>SUBTOTAL(103,$C$10:C82)</f>
        <v>73</v>
      </c>
      <c r="C82" s="24" t="s">
        <v>786</v>
      </c>
      <c r="D82" s="226" t="s">
        <v>861</v>
      </c>
      <c r="E82" s="227" t="s">
        <v>1052</v>
      </c>
      <c r="F82" s="203" t="s">
        <v>440</v>
      </c>
      <c r="G82" s="239">
        <v>44316</v>
      </c>
      <c r="H82" s="249">
        <v>0</v>
      </c>
      <c r="I82" s="101">
        <v>-10000</v>
      </c>
      <c r="J82" s="250">
        <f t="shared" si="1"/>
        <v>830270</v>
      </c>
      <c r="K82" s="259"/>
    </row>
    <row r="83" spans="2:11" x14ac:dyDescent="0.25">
      <c r="B83" s="46">
        <f>SUBTOTAL(103,$C$10:C83)</f>
        <v>74</v>
      </c>
      <c r="C83" s="24" t="s">
        <v>38</v>
      </c>
      <c r="D83" s="226" t="s">
        <v>776</v>
      </c>
      <c r="E83" s="227" t="s">
        <v>1050</v>
      </c>
      <c r="F83" s="203" t="s">
        <v>442</v>
      </c>
      <c r="G83" s="239">
        <v>44321</v>
      </c>
      <c r="H83" s="249">
        <v>0</v>
      </c>
      <c r="I83" s="101">
        <v>-3360</v>
      </c>
      <c r="J83" s="250">
        <f t="shared" si="1"/>
        <v>826910</v>
      </c>
      <c r="K83" s="259"/>
    </row>
    <row r="84" spans="2:11" x14ac:dyDescent="0.25">
      <c r="B84" s="46">
        <f>SUBTOTAL(103,$C$10:C84)</f>
        <v>75</v>
      </c>
      <c r="C84" s="24" t="s">
        <v>38</v>
      </c>
      <c r="D84" s="226" t="s">
        <v>776</v>
      </c>
      <c r="E84" s="227" t="s">
        <v>1053</v>
      </c>
      <c r="F84" s="203" t="s">
        <v>46</v>
      </c>
      <c r="G84" s="239">
        <v>44321</v>
      </c>
      <c r="H84" s="249">
        <v>0</v>
      </c>
      <c r="I84" s="101">
        <f>-6100-5040</f>
        <v>-11140</v>
      </c>
      <c r="J84" s="250">
        <f t="shared" si="1"/>
        <v>815770</v>
      </c>
      <c r="K84" s="259"/>
    </row>
    <row r="85" spans="2:11" x14ac:dyDescent="0.25">
      <c r="B85" s="46">
        <f>SUBTOTAL(103,$C$10:C85)</f>
        <v>76</v>
      </c>
      <c r="C85" s="24" t="s">
        <v>787</v>
      </c>
      <c r="D85" s="226" t="s">
        <v>862</v>
      </c>
      <c r="E85" s="227" t="s">
        <v>1052</v>
      </c>
      <c r="F85" s="203" t="s">
        <v>440</v>
      </c>
      <c r="G85" s="239">
        <v>44323</v>
      </c>
      <c r="H85" s="249">
        <v>0</v>
      </c>
      <c r="I85" s="101">
        <v>-8500</v>
      </c>
      <c r="J85" s="250">
        <f t="shared" si="1"/>
        <v>807270</v>
      </c>
      <c r="K85" s="259"/>
    </row>
    <row r="86" spans="2:11" x14ac:dyDescent="0.25">
      <c r="B86" s="46">
        <f>SUBTOTAL(103,$C$10:C86)</f>
        <v>77</v>
      </c>
      <c r="C86" s="24" t="s">
        <v>14</v>
      </c>
      <c r="D86" s="226" t="s">
        <v>776</v>
      </c>
      <c r="E86" s="227"/>
      <c r="F86" s="203"/>
      <c r="G86" s="239">
        <v>44329</v>
      </c>
      <c r="H86" s="249">
        <v>0</v>
      </c>
      <c r="I86" s="101">
        <v>-25470.5</v>
      </c>
      <c r="J86" s="250">
        <f t="shared" si="1"/>
        <v>781799.5</v>
      </c>
      <c r="K86" s="259"/>
    </row>
    <row r="87" spans="2:11" x14ac:dyDescent="0.25">
      <c r="B87" s="46">
        <f>SUBTOTAL(103,$C$10:C87)</f>
        <v>78</v>
      </c>
      <c r="C87" s="24" t="s">
        <v>14</v>
      </c>
      <c r="D87" s="226" t="s">
        <v>776</v>
      </c>
      <c r="E87" s="227" t="s">
        <v>1052</v>
      </c>
      <c r="F87" s="203" t="s">
        <v>440</v>
      </c>
      <c r="G87" s="239">
        <v>44329</v>
      </c>
      <c r="H87" s="249">
        <v>0</v>
      </c>
      <c r="I87" s="101">
        <f>-5670-10345.32-8514.18</f>
        <v>-24529.5</v>
      </c>
      <c r="J87" s="250">
        <f t="shared" si="1"/>
        <v>757270</v>
      </c>
      <c r="K87" s="259"/>
    </row>
    <row r="88" spans="2:11" x14ac:dyDescent="0.25">
      <c r="B88" s="46">
        <f>SUBTOTAL(103,$C$10:C88)</f>
        <v>79</v>
      </c>
      <c r="C88" s="24" t="s">
        <v>788</v>
      </c>
      <c r="D88" s="226" t="s">
        <v>863</v>
      </c>
      <c r="E88" s="227" t="s">
        <v>1058</v>
      </c>
      <c r="F88" s="203" t="s">
        <v>426</v>
      </c>
      <c r="G88" s="239">
        <v>44330</v>
      </c>
      <c r="H88" s="249">
        <v>0</v>
      </c>
      <c r="I88" s="101">
        <v>-4000</v>
      </c>
      <c r="J88" s="250">
        <f t="shared" si="1"/>
        <v>753270</v>
      </c>
      <c r="K88" s="259"/>
    </row>
    <row r="89" spans="2:11" x14ac:dyDescent="0.25">
      <c r="B89" s="46">
        <f>SUBTOTAL(103,$C$10:C89)</f>
        <v>80</v>
      </c>
      <c r="C89" s="24" t="s">
        <v>24</v>
      </c>
      <c r="D89" s="226" t="s">
        <v>864</v>
      </c>
      <c r="E89" s="231" t="s">
        <v>24</v>
      </c>
      <c r="F89" s="231" t="s">
        <v>24</v>
      </c>
      <c r="G89" s="239">
        <v>44330</v>
      </c>
      <c r="H89" s="249">
        <v>0</v>
      </c>
      <c r="I89" s="101">
        <v>-800</v>
      </c>
      <c r="J89" s="250">
        <f t="shared" si="1"/>
        <v>752470</v>
      </c>
      <c r="K89" s="259"/>
    </row>
    <row r="90" spans="2:11" x14ac:dyDescent="0.25">
      <c r="B90" s="46">
        <f>SUBTOTAL(103,$C$10:C90)</f>
        <v>81</v>
      </c>
      <c r="C90" s="24" t="s">
        <v>24</v>
      </c>
      <c r="D90" s="226" t="s">
        <v>865</v>
      </c>
      <c r="E90" s="231" t="s">
        <v>24</v>
      </c>
      <c r="F90" s="231" t="s">
        <v>24</v>
      </c>
      <c r="G90" s="239">
        <v>44330</v>
      </c>
      <c r="H90" s="249">
        <v>0</v>
      </c>
      <c r="I90" s="101">
        <v>-3800</v>
      </c>
      <c r="J90" s="250">
        <f t="shared" si="1"/>
        <v>748670</v>
      </c>
      <c r="K90" s="259"/>
    </row>
    <row r="91" spans="2:11" x14ac:dyDescent="0.25">
      <c r="B91" s="46">
        <f>SUBTOTAL(103,$C$10:C91)</f>
        <v>82</v>
      </c>
      <c r="C91" s="24" t="s">
        <v>24</v>
      </c>
      <c r="D91" s="226" t="s">
        <v>846</v>
      </c>
      <c r="E91" s="231" t="s">
        <v>24</v>
      </c>
      <c r="F91" s="231" t="s">
        <v>24</v>
      </c>
      <c r="G91" s="239">
        <v>44333</v>
      </c>
      <c r="H91" s="249">
        <v>100000</v>
      </c>
      <c r="I91" s="101">
        <v>0</v>
      </c>
      <c r="J91" s="250">
        <f t="shared" si="1"/>
        <v>848670</v>
      </c>
      <c r="K91" s="259"/>
    </row>
    <row r="92" spans="2:11" x14ac:dyDescent="0.25">
      <c r="B92" s="46">
        <f>SUBTOTAL(103,$C$10:C92)</f>
        <v>83</v>
      </c>
      <c r="C92" s="24" t="s">
        <v>967</v>
      </c>
      <c r="D92" s="226" t="s">
        <v>968</v>
      </c>
      <c r="E92" s="227"/>
      <c r="F92" s="223"/>
      <c r="G92" s="239">
        <v>44333</v>
      </c>
      <c r="H92" s="249">
        <v>0</v>
      </c>
      <c r="I92" s="101">
        <v>-900</v>
      </c>
      <c r="J92" s="250">
        <f t="shared" si="1"/>
        <v>847770</v>
      </c>
      <c r="K92" s="259"/>
    </row>
    <row r="93" spans="2:11" x14ac:dyDescent="0.25">
      <c r="B93" s="46">
        <f>SUBTOTAL(103,$C$10:C93)</f>
        <v>84</v>
      </c>
      <c r="C93" s="24" t="s">
        <v>743</v>
      </c>
      <c r="D93" s="226" t="s">
        <v>866</v>
      </c>
      <c r="E93" s="227"/>
      <c r="F93" s="223"/>
      <c r="G93" s="239">
        <v>44333</v>
      </c>
      <c r="H93" s="249">
        <v>0</v>
      </c>
      <c r="I93" s="101">
        <v>-649500</v>
      </c>
      <c r="J93" s="250">
        <f t="shared" si="1"/>
        <v>198270</v>
      </c>
      <c r="K93" s="259"/>
    </row>
    <row r="94" spans="2:11" x14ac:dyDescent="0.25">
      <c r="B94" s="46">
        <f>SUBTOTAL(103,$C$10:C94)</f>
        <v>85</v>
      </c>
      <c r="C94" s="24" t="s">
        <v>433</v>
      </c>
      <c r="D94" s="226" t="s">
        <v>849</v>
      </c>
      <c r="E94" s="227"/>
      <c r="F94" s="223"/>
      <c r="G94" s="239">
        <v>44334</v>
      </c>
      <c r="H94" s="249">
        <v>150000</v>
      </c>
      <c r="I94" s="101">
        <v>0</v>
      </c>
      <c r="J94" s="250">
        <f t="shared" si="1"/>
        <v>348270</v>
      </c>
      <c r="K94" s="259"/>
    </row>
    <row r="95" spans="2:11" x14ac:dyDescent="0.25">
      <c r="B95" s="46">
        <f>SUBTOTAL(103,$C$10:C95)</f>
        <v>86</v>
      </c>
      <c r="C95" s="24" t="s">
        <v>14</v>
      </c>
      <c r="D95" s="226" t="s">
        <v>776</v>
      </c>
      <c r="E95" s="227"/>
      <c r="F95" s="223"/>
      <c r="G95" s="239">
        <v>44334</v>
      </c>
      <c r="H95" s="249">
        <v>0</v>
      </c>
      <c r="I95" s="101">
        <v>-50000</v>
      </c>
      <c r="J95" s="250">
        <f t="shared" si="1"/>
        <v>298270</v>
      </c>
      <c r="K95" s="259"/>
    </row>
    <row r="96" spans="2:11" x14ac:dyDescent="0.25">
      <c r="B96" s="46">
        <f>SUBTOTAL(103,$C$10:C96)</f>
        <v>87</v>
      </c>
      <c r="C96" s="24" t="s">
        <v>789</v>
      </c>
      <c r="D96" s="226" t="s">
        <v>867</v>
      </c>
      <c r="E96" s="227" t="s">
        <v>1054</v>
      </c>
      <c r="F96" s="203" t="s">
        <v>448</v>
      </c>
      <c r="G96" s="239">
        <v>44334</v>
      </c>
      <c r="H96" s="249">
        <v>0</v>
      </c>
      <c r="I96" s="101">
        <v>-70000</v>
      </c>
      <c r="J96" s="250">
        <f t="shared" si="1"/>
        <v>228270</v>
      </c>
      <c r="K96" s="259"/>
    </row>
    <row r="97" spans="2:11" x14ac:dyDescent="0.25">
      <c r="B97" s="46">
        <f>SUBTOTAL(103,$C$10:C97)</f>
        <v>88</v>
      </c>
      <c r="C97" s="24" t="s">
        <v>790</v>
      </c>
      <c r="D97" s="226" t="s">
        <v>766</v>
      </c>
      <c r="E97" s="227"/>
      <c r="F97" s="203"/>
      <c r="G97" s="239">
        <v>44336</v>
      </c>
      <c r="H97" s="249">
        <v>125000</v>
      </c>
      <c r="I97" s="101">
        <v>0</v>
      </c>
      <c r="J97" s="250">
        <f t="shared" si="1"/>
        <v>353270</v>
      </c>
      <c r="K97" s="259"/>
    </row>
    <row r="98" spans="2:11" x14ac:dyDescent="0.25">
      <c r="B98" s="46">
        <f>SUBTOTAL(103,$C$10:C98)</f>
        <v>89</v>
      </c>
      <c r="C98" s="24" t="s">
        <v>791</v>
      </c>
      <c r="D98" s="226" t="s">
        <v>775</v>
      </c>
      <c r="E98" s="227" t="s">
        <v>1062</v>
      </c>
      <c r="F98" s="203" t="s">
        <v>966</v>
      </c>
      <c r="G98" s="239">
        <v>44336</v>
      </c>
      <c r="H98" s="249">
        <v>0</v>
      </c>
      <c r="I98" s="101">
        <v>-100000</v>
      </c>
      <c r="J98" s="250">
        <f t="shared" si="1"/>
        <v>253270</v>
      </c>
      <c r="K98" s="259"/>
    </row>
    <row r="99" spans="2:11" x14ac:dyDescent="0.25">
      <c r="B99" s="46">
        <f>SUBTOTAL(103,$C$10:C99)</f>
        <v>90</v>
      </c>
      <c r="C99" s="24" t="s">
        <v>194</v>
      </c>
      <c r="D99" s="226" t="s">
        <v>868</v>
      </c>
      <c r="E99" s="227"/>
      <c r="F99" s="223"/>
      <c r="G99" s="239">
        <v>44341</v>
      </c>
      <c r="H99" s="249">
        <v>407588.89</v>
      </c>
      <c r="I99" s="101">
        <v>0</v>
      </c>
      <c r="J99" s="250">
        <f t="shared" si="1"/>
        <v>660858.89</v>
      </c>
      <c r="K99" s="259"/>
    </row>
    <row r="100" spans="2:11" x14ac:dyDescent="0.25">
      <c r="B100" s="46">
        <f>SUBTOTAL(103,$C$10:C100)</f>
        <v>91</v>
      </c>
      <c r="C100" s="24" t="s">
        <v>789</v>
      </c>
      <c r="D100" s="226" t="s">
        <v>869</v>
      </c>
      <c r="E100" s="227" t="s">
        <v>1054</v>
      </c>
      <c r="F100" s="203" t="s">
        <v>448</v>
      </c>
      <c r="G100" s="239">
        <v>44341</v>
      </c>
      <c r="H100" s="249">
        <v>0</v>
      </c>
      <c r="I100" s="101">
        <v>-5000</v>
      </c>
      <c r="J100" s="250">
        <f t="shared" si="1"/>
        <v>655858.89</v>
      </c>
      <c r="K100" s="259"/>
    </row>
    <row r="101" spans="2:11" x14ac:dyDescent="0.25">
      <c r="B101" s="46">
        <f>SUBTOTAL(103,$C$10:C101)</f>
        <v>92</v>
      </c>
      <c r="C101" s="24" t="s">
        <v>46</v>
      </c>
      <c r="D101" s="226" t="s">
        <v>766</v>
      </c>
      <c r="E101" s="227" t="s">
        <v>1053</v>
      </c>
      <c r="F101" s="203" t="s">
        <v>46</v>
      </c>
      <c r="G101" s="239">
        <v>44342</v>
      </c>
      <c r="H101" s="249">
        <v>500000</v>
      </c>
      <c r="I101" s="101"/>
      <c r="J101" s="250">
        <f t="shared" si="1"/>
        <v>1155858.8900000001</v>
      </c>
      <c r="K101" s="259"/>
    </row>
    <row r="102" spans="2:11" x14ac:dyDescent="0.25">
      <c r="B102" s="46">
        <f>SUBTOTAL(103,$C$10:C102)</f>
        <v>93</v>
      </c>
      <c r="C102" s="158" t="s">
        <v>749</v>
      </c>
      <c r="D102" s="226" t="s">
        <v>608</v>
      </c>
      <c r="E102" s="231" t="s">
        <v>24</v>
      </c>
      <c r="F102" s="231" t="s">
        <v>24</v>
      </c>
      <c r="G102" s="239">
        <v>44343</v>
      </c>
      <c r="H102" s="249">
        <v>0</v>
      </c>
      <c r="I102" s="101">
        <v>-2800</v>
      </c>
      <c r="J102" s="250">
        <f t="shared" si="1"/>
        <v>1153058.8900000001</v>
      </c>
      <c r="K102" s="259"/>
    </row>
    <row r="103" spans="2:11" x14ac:dyDescent="0.25">
      <c r="B103" s="46">
        <f>SUBTOTAL(103,$C$10:C103)</f>
        <v>94</v>
      </c>
      <c r="C103" s="24" t="s">
        <v>16</v>
      </c>
      <c r="D103" s="226" t="s">
        <v>776</v>
      </c>
      <c r="E103" s="227"/>
      <c r="F103" s="223"/>
      <c r="G103" s="239">
        <v>44344</v>
      </c>
      <c r="H103" s="249">
        <v>0</v>
      </c>
      <c r="I103" s="101">
        <v>-500000</v>
      </c>
      <c r="J103" s="250">
        <f t="shared" si="1"/>
        <v>653058.89000000013</v>
      </c>
      <c r="K103" s="259"/>
    </row>
    <row r="104" spans="2:11" x14ac:dyDescent="0.25">
      <c r="B104" s="46">
        <f>SUBTOTAL(103,$C$10:C104)</f>
        <v>95</v>
      </c>
      <c r="C104" s="24" t="s">
        <v>792</v>
      </c>
      <c r="D104" s="226" t="s">
        <v>849</v>
      </c>
      <c r="E104" s="204" t="s">
        <v>588</v>
      </c>
      <c r="F104" s="209" t="s">
        <v>589</v>
      </c>
      <c r="G104" s="239">
        <v>44347</v>
      </c>
      <c r="H104" s="249">
        <v>0</v>
      </c>
      <c r="I104" s="101">
        <v>-50000</v>
      </c>
      <c r="J104" s="250">
        <f t="shared" si="1"/>
        <v>603058.89000000013</v>
      </c>
      <c r="K104" s="259"/>
    </row>
    <row r="105" spans="2:11" x14ac:dyDescent="0.25">
      <c r="B105" s="46">
        <f>SUBTOTAL(103,$C$10:C105)</f>
        <v>96</v>
      </c>
      <c r="C105" s="158" t="s">
        <v>749</v>
      </c>
      <c r="D105" s="226" t="s">
        <v>608</v>
      </c>
      <c r="E105" s="231" t="s">
        <v>24</v>
      </c>
      <c r="F105" s="231" t="s">
        <v>24</v>
      </c>
      <c r="G105" s="239">
        <v>44347</v>
      </c>
      <c r="H105" s="249">
        <v>0</v>
      </c>
      <c r="I105" s="101">
        <v>-2900</v>
      </c>
      <c r="J105" s="250">
        <f t="shared" si="1"/>
        <v>600158.89000000013</v>
      </c>
      <c r="K105" s="259"/>
    </row>
    <row r="106" spans="2:11" x14ac:dyDescent="0.25">
      <c r="B106" s="46">
        <f>SUBTOTAL(103,$C$10:C106)</f>
        <v>97</v>
      </c>
      <c r="C106" s="24" t="s">
        <v>436</v>
      </c>
      <c r="D106" s="226" t="s">
        <v>870</v>
      </c>
      <c r="E106" s="227" t="s">
        <v>1055</v>
      </c>
      <c r="F106" s="203" t="s">
        <v>436</v>
      </c>
      <c r="G106" s="239">
        <v>44347</v>
      </c>
      <c r="H106" s="249">
        <v>1000000</v>
      </c>
      <c r="I106" s="101">
        <v>0</v>
      </c>
      <c r="J106" s="250">
        <f t="shared" si="1"/>
        <v>1600158.8900000001</v>
      </c>
      <c r="K106" s="259"/>
    </row>
    <row r="107" spans="2:11" x14ac:dyDescent="0.25">
      <c r="B107" s="46">
        <f>SUBTOTAL(103,$C$10:C107)</f>
        <v>98</v>
      </c>
      <c r="C107" s="24" t="s">
        <v>793</v>
      </c>
      <c r="D107" s="226" t="s">
        <v>871</v>
      </c>
      <c r="E107" s="227"/>
      <c r="F107" s="223"/>
      <c r="G107" s="239">
        <v>44350</v>
      </c>
      <c r="H107" s="249">
        <v>0</v>
      </c>
      <c r="I107" s="101">
        <v>-100000</v>
      </c>
      <c r="J107" s="250">
        <f t="shared" si="1"/>
        <v>1500158.8900000001</v>
      </c>
      <c r="K107" s="259"/>
    </row>
    <row r="108" spans="2:11" x14ac:dyDescent="0.25">
      <c r="B108" s="46">
        <f>SUBTOTAL(103,$C$10:C108)</f>
        <v>99</v>
      </c>
      <c r="C108" s="24" t="s">
        <v>791</v>
      </c>
      <c r="D108" s="226" t="s">
        <v>775</v>
      </c>
      <c r="E108" s="227" t="s">
        <v>1053</v>
      </c>
      <c r="F108" s="203" t="s">
        <v>46</v>
      </c>
      <c r="G108" s="239">
        <v>44350</v>
      </c>
      <c r="H108" s="249">
        <v>0</v>
      </c>
      <c r="I108" s="101">
        <v>-100000</v>
      </c>
      <c r="J108" s="250">
        <f t="shared" si="1"/>
        <v>1400158.8900000001</v>
      </c>
      <c r="K108" s="259"/>
    </row>
    <row r="109" spans="2:11" x14ac:dyDescent="0.25">
      <c r="B109" s="46">
        <f>SUBTOTAL(103,$C$10:C109)</f>
        <v>100</v>
      </c>
      <c r="C109" s="24" t="s">
        <v>628</v>
      </c>
      <c r="D109" s="226" t="s">
        <v>872</v>
      </c>
      <c r="E109" s="204" t="s">
        <v>644</v>
      </c>
      <c r="F109" s="209" t="s">
        <v>428</v>
      </c>
      <c r="G109" s="239">
        <v>44350</v>
      </c>
      <c r="H109" s="249">
        <v>0</v>
      </c>
      <c r="I109" s="101">
        <v>-13700</v>
      </c>
      <c r="J109" s="250">
        <f t="shared" si="1"/>
        <v>1386458.8900000001</v>
      </c>
      <c r="K109" s="259"/>
    </row>
    <row r="110" spans="2:11" x14ac:dyDescent="0.25">
      <c r="B110" s="46">
        <f>SUBTOTAL(103,$C$10:C110)</f>
        <v>101</v>
      </c>
      <c r="C110" s="24" t="s">
        <v>794</v>
      </c>
      <c r="D110" s="226" t="s">
        <v>873</v>
      </c>
      <c r="E110" s="227"/>
      <c r="F110" s="203"/>
      <c r="G110" s="239">
        <v>44351</v>
      </c>
      <c r="H110" s="249">
        <v>0</v>
      </c>
      <c r="I110" s="101">
        <v>-50000</v>
      </c>
      <c r="J110" s="250">
        <f t="shared" si="1"/>
        <v>1336458.8900000001</v>
      </c>
      <c r="K110" s="259"/>
    </row>
    <row r="111" spans="2:11" x14ac:dyDescent="0.25">
      <c r="B111" s="46">
        <f>SUBTOTAL(103,$C$10:C111)</f>
        <v>102</v>
      </c>
      <c r="C111" s="24" t="s">
        <v>15</v>
      </c>
      <c r="D111" s="226" t="s">
        <v>776</v>
      </c>
      <c r="E111" s="227"/>
      <c r="F111" s="223"/>
      <c r="G111" s="239">
        <v>44351</v>
      </c>
      <c r="H111" s="249">
        <v>0</v>
      </c>
      <c r="I111" s="101">
        <v>-100000</v>
      </c>
      <c r="J111" s="250">
        <f t="shared" si="1"/>
        <v>1236458.8900000001</v>
      </c>
      <c r="K111" s="259"/>
    </row>
    <row r="112" spans="2:11" x14ac:dyDescent="0.25">
      <c r="B112" s="46">
        <f>SUBTOTAL(103,$C$10:C112)</f>
        <v>103</v>
      </c>
      <c r="C112" s="24" t="s">
        <v>14</v>
      </c>
      <c r="D112" s="226" t="s">
        <v>776</v>
      </c>
      <c r="E112" s="227" t="s">
        <v>1052</v>
      </c>
      <c r="F112" s="203" t="s">
        <v>440</v>
      </c>
      <c r="G112" s="239">
        <v>44351</v>
      </c>
      <c r="H112" s="249">
        <v>0</v>
      </c>
      <c r="I112" s="101">
        <v>-10000</v>
      </c>
      <c r="J112" s="250">
        <f t="shared" si="1"/>
        <v>1226458.8900000001</v>
      </c>
      <c r="K112" s="259"/>
    </row>
    <row r="113" spans="2:11" x14ac:dyDescent="0.25">
      <c r="B113" s="46">
        <f>SUBTOTAL(103,$C$10:C113)</f>
        <v>104</v>
      </c>
      <c r="C113" s="24" t="s">
        <v>24</v>
      </c>
      <c r="D113" s="226" t="s">
        <v>874</v>
      </c>
      <c r="E113" s="231" t="s">
        <v>24</v>
      </c>
      <c r="F113" s="231" t="s">
        <v>24</v>
      </c>
      <c r="G113" s="239">
        <v>44352</v>
      </c>
      <c r="H113" s="249">
        <v>0</v>
      </c>
      <c r="I113" s="101">
        <v>-24000</v>
      </c>
      <c r="J113" s="250">
        <f t="shared" si="1"/>
        <v>1202458.8900000001</v>
      </c>
      <c r="K113" s="259"/>
    </row>
    <row r="114" spans="2:11" x14ac:dyDescent="0.25">
      <c r="B114" s="46">
        <f>SUBTOTAL(103,$C$10:C114)</f>
        <v>105</v>
      </c>
      <c r="C114" s="24" t="s">
        <v>789</v>
      </c>
      <c r="D114" s="226" t="s">
        <v>867</v>
      </c>
      <c r="E114" s="227" t="s">
        <v>1054</v>
      </c>
      <c r="F114" s="203" t="s">
        <v>448</v>
      </c>
      <c r="G114" s="239">
        <v>44354</v>
      </c>
      <c r="H114" s="249">
        <v>0</v>
      </c>
      <c r="I114" s="101">
        <v>-80000</v>
      </c>
      <c r="J114" s="250">
        <f t="shared" si="1"/>
        <v>1122458.8900000001</v>
      </c>
      <c r="K114" s="259"/>
    </row>
    <row r="115" spans="2:11" x14ac:dyDescent="0.25">
      <c r="B115" s="46">
        <f>SUBTOTAL(103,$C$10:C115)</f>
        <v>106</v>
      </c>
      <c r="C115" s="24" t="s">
        <v>743</v>
      </c>
      <c r="D115" s="226" t="s">
        <v>875</v>
      </c>
      <c r="E115" s="227"/>
      <c r="F115" s="223"/>
      <c r="G115" s="239">
        <v>44364</v>
      </c>
      <c r="H115" s="249">
        <v>0</v>
      </c>
      <c r="I115" s="101">
        <v>-472100</v>
      </c>
      <c r="J115" s="250">
        <f t="shared" si="1"/>
        <v>650358.89000000013</v>
      </c>
      <c r="K115" s="259"/>
    </row>
    <row r="116" spans="2:11" x14ac:dyDescent="0.25">
      <c r="B116" s="46">
        <f>SUBTOTAL(103,$C$10:C116)</f>
        <v>107</v>
      </c>
      <c r="C116" s="24" t="s">
        <v>795</v>
      </c>
      <c r="D116" s="226" t="s">
        <v>875</v>
      </c>
      <c r="E116" s="227" t="s">
        <v>1053</v>
      </c>
      <c r="F116" s="203" t="s">
        <v>46</v>
      </c>
      <c r="G116" s="239">
        <v>44365</v>
      </c>
      <c r="H116" s="249">
        <v>0</v>
      </c>
      <c r="I116" s="101">
        <v>-15100</v>
      </c>
      <c r="J116" s="250">
        <f t="shared" si="1"/>
        <v>635258.89000000013</v>
      </c>
      <c r="K116" s="259"/>
    </row>
    <row r="117" spans="2:11" x14ac:dyDescent="0.25">
      <c r="B117" s="46">
        <f>SUBTOTAL(103,$C$10:C117)</f>
        <v>108</v>
      </c>
      <c r="C117" s="24" t="s">
        <v>796</v>
      </c>
      <c r="D117" s="226" t="s">
        <v>657</v>
      </c>
      <c r="E117" s="227" t="s">
        <v>1052</v>
      </c>
      <c r="F117" s="203" t="s">
        <v>440</v>
      </c>
      <c r="G117" s="239">
        <v>44370</v>
      </c>
      <c r="H117" s="249">
        <v>227880</v>
      </c>
      <c r="I117" s="101">
        <v>0</v>
      </c>
      <c r="J117" s="250">
        <f t="shared" si="1"/>
        <v>863138.89000000013</v>
      </c>
      <c r="K117" s="259"/>
    </row>
    <row r="118" spans="2:11" x14ac:dyDescent="0.25">
      <c r="B118" s="46">
        <f>SUBTOTAL(103,$C$10:C118)</f>
        <v>109</v>
      </c>
      <c r="C118" s="24" t="s">
        <v>14</v>
      </c>
      <c r="D118" s="226" t="s">
        <v>776</v>
      </c>
      <c r="E118" s="227" t="s">
        <v>1052</v>
      </c>
      <c r="F118" s="203" t="s">
        <v>440</v>
      </c>
      <c r="G118" s="239">
        <v>44370</v>
      </c>
      <c r="H118" s="249">
        <v>0</v>
      </c>
      <c r="I118" s="101">
        <v>-150000</v>
      </c>
      <c r="J118" s="250">
        <f t="shared" si="1"/>
        <v>713138.89000000013</v>
      </c>
      <c r="K118" s="259"/>
    </row>
    <row r="119" spans="2:11" x14ac:dyDescent="0.25">
      <c r="B119" s="46">
        <f>SUBTOTAL(103,$C$10:C119)</f>
        <v>110</v>
      </c>
      <c r="C119" s="24" t="s">
        <v>95</v>
      </c>
      <c r="D119" s="226" t="s">
        <v>849</v>
      </c>
      <c r="E119" s="204" t="s">
        <v>588</v>
      </c>
      <c r="F119" s="209" t="s">
        <v>589</v>
      </c>
      <c r="G119" s="239">
        <v>44370</v>
      </c>
      <c r="H119" s="249">
        <v>0</v>
      </c>
      <c r="I119" s="101">
        <v>-116000</v>
      </c>
      <c r="J119" s="250">
        <f t="shared" si="1"/>
        <v>597138.89000000013</v>
      </c>
      <c r="K119" s="259"/>
    </row>
    <row r="120" spans="2:11" x14ac:dyDescent="0.25">
      <c r="B120" s="46">
        <f>SUBTOTAL(103,$C$10:C120)</f>
        <v>111</v>
      </c>
      <c r="C120" s="24" t="s">
        <v>16</v>
      </c>
      <c r="D120" s="226" t="s">
        <v>776</v>
      </c>
      <c r="E120" s="227" t="s">
        <v>1055</v>
      </c>
      <c r="F120" s="203" t="s">
        <v>436</v>
      </c>
      <c r="G120" s="239">
        <v>44371</v>
      </c>
      <c r="H120" s="249">
        <v>0</v>
      </c>
      <c r="I120" s="101">
        <v>-59600</v>
      </c>
      <c r="J120" s="250">
        <f t="shared" si="1"/>
        <v>537538.89000000013</v>
      </c>
      <c r="K120" s="259"/>
    </row>
    <row r="121" spans="2:11" x14ac:dyDescent="0.25">
      <c r="B121" s="46">
        <f>SUBTOTAL(103,$C$10:C121)</f>
        <v>112</v>
      </c>
      <c r="C121" s="24" t="s">
        <v>442</v>
      </c>
      <c r="D121" s="226" t="s">
        <v>766</v>
      </c>
      <c r="E121" s="227" t="s">
        <v>1050</v>
      </c>
      <c r="F121" s="203" t="s">
        <v>442</v>
      </c>
      <c r="G121" s="239">
        <v>44371</v>
      </c>
      <c r="H121" s="249">
        <v>1000000</v>
      </c>
      <c r="I121" s="101">
        <v>0</v>
      </c>
      <c r="J121" s="250">
        <f t="shared" si="1"/>
        <v>1537538.8900000001</v>
      </c>
      <c r="K121" s="259"/>
    </row>
    <row r="122" spans="2:11" x14ac:dyDescent="0.25">
      <c r="B122" s="46">
        <f>SUBTOTAL(103,$C$10:C122)</f>
        <v>113</v>
      </c>
      <c r="C122" s="24" t="s">
        <v>15</v>
      </c>
      <c r="D122" s="226" t="s">
        <v>776</v>
      </c>
      <c r="E122" s="227"/>
      <c r="F122" s="203"/>
      <c r="G122" s="239">
        <v>44372</v>
      </c>
      <c r="H122" s="249">
        <v>0</v>
      </c>
      <c r="I122" s="101">
        <v>-100000</v>
      </c>
      <c r="J122" s="250">
        <f t="shared" si="1"/>
        <v>1437538.8900000001</v>
      </c>
      <c r="K122" s="259"/>
    </row>
    <row r="123" spans="2:11" x14ac:dyDescent="0.25">
      <c r="B123" s="46">
        <f>SUBTOTAL(103,$C$10:C123)</f>
        <v>114</v>
      </c>
      <c r="C123" s="24" t="s">
        <v>797</v>
      </c>
      <c r="D123" s="226" t="s">
        <v>849</v>
      </c>
      <c r="E123" s="204" t="s">
        <v>588</v>
      </c>
      <c r="F123" s="209" t="s">
        <v>589</v>
      </c>
      <c r="G123" s="239">
        <v>44378</v>
      </c>
      <c r="H123" s="249">
        <v>0</v>
      </c>
      <c r="I123" s="101">
        <v>-20000</v>
      </c>
      <c r="J123" s="250">
        <f t="shared" si="1"/>
        <v>1417538.8900000001</v>
      </c>
      <c r="K123" s="259"/>
    </row>
    <row r="124" spans="2:11" x14ac:dyDescent="0.25">
      <c r="B124" s="46">
        <f>SUBTOTAL(103,$C$10:C124)</f>
        <v>115</v>
      </c>
      <c r="C124" s="24" t="s">
        <v>97</v>
      </c>
      <c r="D124" s="226" t="s">
        <v>776</v>
      </c>
      <c r="E124" s="227"/>
      <c r="F124" s="223"/>
      <c r="G124" s="239">
        <v>44379</v>
      </c>
      <c r="H124" s="249">
        <v>0</v>
      </c>
      <c r="I124" s="101">
        <v>-150000</v>
      </c>
      <c r="J124" s="250">
        <f t="shared" si="1"/>
        <v>1267538.8900000001</v>
      </c>
      <c r="K124" s="259"/>
    </row>
    <row r="125" spans="2:11" x14ac:dyDescent="0.25">
      <c r="B125" s="46">
        <f>SUBTOTAL(103,$C$10:C125)</f>
        <v>116</v>
      </c>
      <c r="C125" s="24" t="s">
        <v>798</v>
      </c>
      <c r="D125" s="226" t="s">
        <v>873</v>
      </c>
      <c r="E125" s="227"/>
      <c r="F125" s="223"/>
      <c r="G125" s="239">
        <v>44384</v>
      </c>
      <c r="H125" s="249">
        <v>0</v>
      </c>
      <c r="I125" s="101">
        <v>-6620</v>
      </c>
      <c r="J125" s="250">
        <f t="shared" si="1"/>
        <v>1260918.8900000001</v>
      </c>
      <c r="K125" s="259"/>
    </row>
    <row r="126" spans="2:11" x14ac:dyDescent="0.25">
      <c r="B126" s="46">
        <f>SUBTOTAL(103,$C$10:C126)</f>
        <v>117</v>
      </c>
      <c r="C126" s="24" t="s">
        <v>97</v>
      </c>
      <c r="D126" s="226" t="s">
        <v>776</v>
      </c>
      <c r="E126" s="227"/>
      <c r="F126" s="223"/>
      <c r="G126" s="239">
        <v>44386</v>
      </c>
      <c r="H126" s="249">
        <v>0</v>
      </c>
      <c r="I126" s="101">
        <v>-150000</v>
      </c>
      <c r="J126" s="250">
        <f t="shared" si="1"/>
        <v>1110918.8900000001</v>
      </c>
      <c r="K126" s="259"/>
    </row>
    <row r="127" spans="2:11" x14ac:dyDescent="0.25">
      <c r="B127" s="46">
        <f>SUBTOTAL(103,$C$10:C127)</f>
        <v>118</v>
      </c>
      <c r="C127" s="24" t="s">
        <v>95</v>
      </c>
      <c r="D127" s="226" t="s">
        <v>849</v>
      </c>
      <c r="E127" s="204" t="s">
        <v>588</v>
      </c>
      <c r="F127" s="209" t="s">
        <v>589</v>
      </c>
      <c r="G127" s="239">
        <v>44390</v>
      </c>
      <c r="H127" s="249">
        <v>0</v>
      </c>
      <c r="I127" s="101">
        <v>-100000</v>
      </c>
      <c r="J127" s="250">
        <f t="shared" si="1"/>
        <v>1010918.8900000001</v>
      </c>
      <c r="K127" s="259"/>
    </row>
    <row r="128" spans="2:11" x14ac:dyDescent="0.25">
      <c r="B128" s="46">
        <f>SUBTOTAL(103,$C$10:C128)</f>
        <v>119</v>
      </c>
      <c r="C128" s="24" t="s">
        <v>97</v>
      </c>
      <c r="D128" s="226" t="s">
        <v>776</v>
      </c>
      <c r="E128" s="227"/>
      <c r="F128" s="223"/>
      <c r="G128" s="239">
        <v>44393</v>
      </c>
      <c r="H128" s="249">
        <v>0</v>
      </c>
      <c r="I128" s="101">
        <v>-150000</v>
      </c>
      <c r="J128" s="250">
        <f t="shared" si="1"/>
        <v>860918.89000000013</v>
      </c>
      <c r="K128" s="259"/>
    </row>
    <row r="129" spans="2:11" x14ac:dyDescent="0.25">
      <c r="B129" s="46">
        <f>SUBTOTAL(103,$C$10:C129)</f>
        <v>120</v>
      </c>
      <c r="C129" s="24" t="s">
        <v>743</v>
      </c>
      <c r="D129" s="226" t="s">
        <v>876</v>
      </c>
      <c r="E129" s="227"/>
      <c r="F129" s="203"/>
      <c r="G129" s="239">
        <v>44396</v>
      </c>
      <c r="H129" s="249">
        <v>0</v>
      </c>
      <c r="I129" s="101">
        <v>-655600</v>
      </c>
      <c r="J129" s="250">
        <f t="shared" si="1"/>
        <v>205318.89000000013</v>
      </c>
      <c r="K129" s="259"/>
    </row>
    <row r="130" spans="2:11" x14ac:dyDescent="0.25">
      <c r="B130" s="46">
        <f>SUBTOTAL(103,$C$10:C130)</f>
        <v>121</v>
      </c>
      <c r="C130" s="24" t="s">
        <v>442</v>
      </c>
      <c r="D130" s="226" t="s">
        <v>766</v>
      </c>
      <c r="E130" s="227" t="s">
        <v>1050</v>
      </c>
      <c r="F130" s="203" t="s">
        <v>442</v>
      </c>
      <c r="G130" s="239">
        <v>44399</v>
      </c>
      <c r="H130" s="249">
        <v>1000000</v>
      </c>
      <c r="I130" s="101">
        <v>0</v>
      </c>
      <c r="J130" s="250">
        <f t="shared" si="1"/>
        <v>1205318.8900000001</v>
      </c>
      <c r="K130" s="259"/>
    </row>
    <row r="131" spans="2:11" x14ac:dyDescent="0.25">
      <c r="B131" s="46">
        <f>SUBTOTAL(103,$C$10:C131)</f>
        <v>122</v>
      </c>
      <c r="C131" s="24" t="s">
        <v>16</v>
      </c>
      <c r="D131" s="226" t="s">
        <v>776</v>
      </c>
      <c r="E131" s="227"/>
      <c r="F131" s="203"/>
      <c r="G131" s="239">
        <v>44400</v>
      </c>
      <c r="H131" s="249">
        <v>0</v>
      </c>
      <c r="I131" s="101">
        <v>-37621.1</v>
      </c>
      <c r="J131" s="250">
        <f t="shared" si="1"/>
        <v>1167697.79</v>
      </c>
      <c r="K131" s="259"/>
    </row>
    <row r="132" spans="2:11" x14ac:dyDescent="0.25">
      <c r="B132" s="46">
        <f>SUBTOTAL(103,$C$10:C132)</f>
        <v>123</v>
      </c>
      <c r="C132" s="24" t="s">
        <v>16</v>
      </c>
      <c r="D132" s="226" t="s">
        <v>776</v>
      </c>
      <c r="E132" s="227"/>
      <c r="F132" s="223"/>
      <c r="G132" s="239">
        <v>44400</v>
      </c>
      <c r="H132" s="249">
        <v>0</v>
      </c>
      <c r="I132" s="101">
        <v>-162378.9</v>
      </c>
      <c r="J132" s="250">
        <f t="shared" si="1"/>
        <v>1005318.89</v>
      </c>
      <c r="K132" s="259"/>
    </row>
    <row r="133" spans="2:11" x14ac:dyDescent="0.25">
      <c r="B133" s="46">
        <f>SUBTOTAL(103,$C$10:C133)</f>
        <v>124</v>
      </c>
      <c r="C133" s="24" t="s">
        <v>193</v>
      </c>
      <c r="D133" s="226" t="s">
        <v>877</v>
      </c>
      <c r="E133" s="227"/>
      <c r="F133" s="223"/>
      <c r="G133" s="239">
        <v>44400</v>
      </c>
      <c r="H133" s="249">
        <v>300000</v>
      </c>
      <c r="I133" s="101">
        <v>0</v>
      </c>
      <c r="J133" s="250">
        <f t="shared" si="1"/>
        <v>1305318.8900000001</v>
      </c>
      <c r="K133" s="259"/>
    </row>
    <row r="134" spans="2:11" x14ac:dyDescent="0.25">
      <c r="B134" s="46">
        <f>SUBTOTAL(103,$C$10:C134)</f>
        <v>125</v>
      </c>
      <c r="C134" s="24" t="s">
        <v>15</v>
      </c>
      <c r="D134" s="226" t="s">
        <v>776</v>
      </c>
      <c r="E134" s="227"/>
      <c r="F134" s="223"/>
      <c r="G134" s="239">
        <v>44403</v>
      </c>
      <c r="H134" s="249">
        <v>0</v>
      </c>
      <c r="I134" s="101">
        <v>-100000</v>
      </c>
      <c r="J134" s="250">
        <f t="shared" si="1"/>
        <v>1205318.8900000001</v>
      </c>
      <c r="K134" s="259"/>
    </row>
    <row r="135" spans="2:11" x14ac:dyDescent="0.25">
      <c r="B135" s="46">
        <f>SUBTOTAL(103,$C$10:C135)</f>
        <v>126</v>
      </c>
      <c r="C135" s="24" t="s">
        <v>97</v>
      </c>
      <c r="D135" s="226" t="s">
        <v>776</v>
      </c>
      <c r="E135" s="227"/>
      <c r="F135" s="223"/>
      <c r="G135" s="239">
        <v>44403</v>
      </c>
      <c r="H135" s="249">
        <v>0</v>
      </c>
      <c r="I135" s="101">
        <v>-150000</v>
      </c>
      <c r="J135" s="250">
        <f t="shared" si="1"/>
        <v>1055318.8900000001</v>
      </c>
      <c r="K135" s="259"/>
    </row>
    <row r="136" spans="2:11" x14ac:dyDescent="0.25">
      <c r="B136" s="46">
        <f>SUBTOTAL(103,$C$10:C136)</f>
        <v>127</v>
      </c>
      <c r="C136" s="24" t="s">
        <v>799</v>
      </c>
      <c r="D136" s="226" t="s">
        <v>878</v>
      </c>
      <c r="E136" s="227" t="s">
        <v>1056</v>
      </c>
      <c r="F136" s="203" t="s">
        <v>430</v>
      </c>
      <c r="G136" s="239">
        <v>44404</v>
      </c>
      <c r="H136" s="249">
        <v>0</v>
      </c>
      <c r="I136" s="101">
        <v>-4000</v>
      </c>
      <c r="J136" s="250">
        <f t="shared" si="1"/>
        <v>1051318.8900000001</v>
      </c>
      <c r="K136" s="259"/>
    </row>
    <row r="137" spans="2:11" x14ac:dyDescent="0.25">
      <c r="B137" s="46">
        <f>SUBTOTAL(103,$C$10:C137)</f>
        <v>128</v>
      </c>
      <c r="C137" s="24" t="s">
        <v>796</v>
      </c>
      <c r="D137" s="226" t="s">
        <v>657</v>
      </c>
      <c r="E137" s="227" t="s">
        <v>1052</v>
      </c>
      <c r="F137" s="203" t="s">
        <v>440</v>
      </c>
      <c r="G137" s="239">
        <v>44405</v>
      </c>
      <c r="H137" s="249">
        <v>29600</v>
      </c>
      <c r="I137" s="101">
        <v>0</v>
      </c>
      <c r="J137" s="250">
        <f t="shared" si="1"/>
        <v>1080918.8900000001</v>
      </c>
      <c r="K137" s="259"/>
    </row>
    <row r="138" spans="2:11" x14ac:dyDescent="0.25">
      <c r="B138" s="46">
        <f>SUBTOTAL(103,$C$10:C138)</f>
        <v>129</v>
      </c>
      <c r="C138" s="24" t="s">
        <v>97</v>
      </c>
      <c r="D138" s="226" t="s">
        <v>776</v>
      </c>
      <c r="E138" s="227"/>
      <c r="F138" s="223"/>
      <c r="G138" s="239">
        <v>44407</v>
      </c>
      <c r="H138" s="249">
        <v>0</v>
      </c>
      <c r="I138" s="101">
        <v>-150000</v>
      </c>
      <c r="J138" s="250">
        <f t="shared" si="1"/>
        <v>930918.89000000013</v>
      </c>
      <c r="K138" s="259"/>
    </row>
    <row r="139" spans="2:11" x14ac:dyDescent="0.25">
      <c r="B139" s="46">
        <f>SUBTOTAL(103,$C$10:C139)</f>
        <v>130</v>
      </c>
      <c r="C139" s="24" t="s">
        <v>14</v>
      </c>
      <c r="D139" s="226" t="s">
        <v>776</v>
      </c>
      <c r="E139" s="227" t="s">
        <v>1065</v>
      </c>
      <c r="F139" s="203" t="s">
        <v>1076</v>
      </c>
      <c r="G139" s="239">
        <v>44411</v>
      </c>
      <c r="H139" s="249">
        <v>0</v>
      </c>
      <c r="I139" s="101">
        <v>-40000</v>
      </c>
      <c r="J139" s="250">
        <f t="shared" si="1"/>
        <v>890918.89000000013</v>
      </c>
      <c r="K139" s="259"/>
    </row>
    <row r="140" spans="2:11" x14ac:dyDescent="0.25">
      <c r="B140" s="46">
        <f>SUBTOTAL(103,$C$10:C140)</f>
        <v>131</v>
      </c>
      <c r="C140" s="24" t="s">
        <v>800</v>
      </c>
      <c r="D140" s="226" t="s">
        <v>657</v>
      </c>
      <c r="E140" s="212" t="s">
        <v>588</v>
      </c>
      <c r="F140" s="203" t="s">
        <v>589</v>
      </c>
      <c r="G140" s="239">
        <v>44412</v>
      </c>
      <c r="H140" s="249">
        <v>90815</v>
      </c>
      <c r="I140" s="101">
        <v>0</v>
      </c>
      <c r="J140" s="250">
        <f t="shared" si="1"/>
        <v>981733.89000000013</v>
      </c>
      <c r="K140" s="259"/>
    </row>
    <row r="141" spans="2:11" x14ac:dyDescent="0.25">
      <c r="B141" s="46">
        <f>SUBTOTAL(103,$C$10:C141)</f>
        <v>132</v>
      </c>
      <c r="C141" s="24" t="s">
        <v>801</v>
      </c>
      <c r="D141" s="226" t="s">
        <v>849</v>
      </c>
      <c r="E141" s="204" t="s">
        <v>588</v>
      </c>
      <c r="F141" s="209" t="s">
        <v>589</v>
      </c>
      <c r="G141" s="239">
        <v>44414</v>
      </c>
      <c r="H141" s="249">
        <v>0</v>
      </c>
      <c r="I141" s="101">
        <v>-6000</v>
      </c>
      <c r="J141" s="250">
        <f t="shared" ref="J141:J204" si="2">H141+J140+I141</f>
        <v>975733.89000000013</v>
      </c>
      <c r="K141" s="259"/>
    </row>
    <row r="142" spans="2:11" x14ac:dyDescent="0.25">
      <c r="B142" s="46">
        <f>SUBTOTAL(103,$C$10:C142)</f>
        <v>133</v>
      </c>
      <c r="C142" s="24" t="s">
        <v>97</v>
      </c>
      <c r="D142" s="226" t="s">
        <v>776</v>
      </c>
      <c r="E142" s="227"/>
      <c r="F142" s="223"/>
      <c r="G142" s="239">
        <v>44414</v>
      </c>
      <c r="H142" s="249">
        <v>0</v>
      </c>
      <c r="I142" s="101">
        <v>-150000</v>
      </c>
      <c r="J142" s="250">
        <f t="shared" si="2"/>
        <v>825733.89000000013</v>
      </c>
      <c r="K142" s="259"/>
    </row>
    <row r="143" spans="2:11" x14ac:dyDescent="0.25">
      <c r="B143" s="46">
        <f>SUBTOTAL(103,$C$10:C143)</f>
        <v>134</v>
      </c>
      <c r="C143" s="24" t="s">
        <v>24</v>
      </c>
      <c r="D143" s="226" t="s">
        <v>879</v>
      </c>
      <c r="E143" s="231" t="s">
        <v>24</v>
      </c>
      <c r="F143" s="231" t="s">
        <v>24</v>
      </c>
      <c r="G143" s="239">
        <v>44420</v>
      </c>
      <c r="H143" s="249">
        <v>0</v>
      </c>
      <c r="I143" s="101">
        <v>-2800</v>
      </c>
      <c r="J143" s="250">
        <f t="shared" si="2"/>
        <v>822933.89000000013</v>
      </c>
      <c r="K143" s="259"/>
    </row>
    <row r="144" spans="2:11" x14ac:dyDescent="0.25">
      <c r="B144" s="46">
        <f>SUBTOTAL(103,$C$10:C144)</f>
        <v>135</v>
      </c>
      <c r="C144" s="24" t="s">
        <v>46</v>
      </c>
      <c r="D144" s="226" t="s">
        <v>766</v>
      </c>
      <c r="E144" s="227" t="s">
        <v>1053</v>
      </c>
      <c r="F144" s="203" t="s">
        <v>46</v>
      </c>
      <c r="G144" s="239">
        <v>44421</v>
      </c>
      <c r="H144" s="249">
        <v>500000</v>
      </c>
      <c r="I144" s="101">
        <v>0</v>
      </c>
      <c r="J144" s="250">
        <f t="shared" si="2"/>
        <v>1322933.8900000001</v>
      </c>
      <c r="K144" s="259"/>
    </row>
    <row r="145" spans="2:11" x14ac:dyDescent="0.25">
      <c r="B145" s="46">
        <f>SUBTOTAL(103,$C$10:C145)</f>
        <v>136</v>
      </c>
      <c r="C145" s="24" t="s">
        <v>15</v>
      </c>
      <c r="D145" s="226" t="s">
        <v>776</v>
      </c>
      <c r="E145" s="227"/>
      <c r="F145" s="223"/>
      <c r="G145" s="239">
        <v>44421</v>
      </c>
      <c r="H145" s="249">
        <v>0</v>
      </c>
      <c r="I145" s="101">
        <v>-100000</v>
      </c>
      <c r="J145" s="250">
        <f t="shared" si="2"/>
        <v>1222933.8900000001</v>
      </c>
      <c r="K145" s="259"/>
    </row>
    <row r="146" spans="2:11" x14ac:dyDescent="0.25">
      <c r="B146" s="46">
        <f>SUBTOTAL(103,$C$10:C146)</f>
        <v>137</v>
      </c>
      <c r="C146" s="24" t="s">
        <v>16</v>
      </c>
      <c r="D146" s="226" t="s">
        <v>776</v>
      </c>
      <c r="E146" s="227" t="s">
        <v>1047</v>
      </c>
      <c r="F146" s="203" t="s">
        <v>432</v>
      </c>
      <c r="G146" s="239">
        <v>44425</v>
      </c>
      <c r="H146" s="249">
        <v>0</v>
      </c>
      <c r="I146" s="101">
        <v>-113000</v>
      </c>
      <c r="J146" s="250">
        <f t="shared" si="2"/>
        <v>1109933.8900000001</v>
      </c>
      <c r="K146" s="259"/>
    </row>
    <row r="147" spans="2:11" x14ac:dyDescent="0.25">
      <c r="B147" s="46">
        <f>SUBTOTAL(103,$C$10:C147)</f>
        <v>138</v>
      </c>
      <c r="C147" s="24" t="s">
        <v>743</v>
      </c>
      <c r="D147" s="226" t="s">
        <v>880</v>
      </c>
      <c r="E147" s="204" t="s">
        <v>588</v>
      </c>
      <c r="F147" s="209"/>
      <c r="G147" s="239">
        <v>44425</v>
      </c>
      <c r="H147" s="249">
        <v>0</v>
      </c>
      <c r="I147" s="101">
        <v>-438100</v>
      </c>
      <c r="J147" s="250">
        <f t="shared" si="2"/>
        <v>671833.89000000013</v>
      </c>
      <c r="K147" s="259"/>
    </row>
    <row r="148" spans="2:11" x14ac:dyDescent="0.25">
      <c r="B148" s="46">
        <f>SUBTOTAL(103,$C$10:C148)</f>
        <v>139</v>
      </c>
      <c r="C148" s="24" t="s">
        <v>14</v>
      </c>
      <c r="D148" s="226" t="s">
        <v>776</v>
      </c>
      <c r="E148" s="227"/>
      <c r="F148" s="223"/>
      <c r="G148" s="239">
        <v>44425</v>
      </c>
      <c r="H148" s="249">
        <v>0</v>
      </c>
      <c r="I148" s="101">
        <v>-100000</v>
      </c>
      <c r="J148" s="250">
        <f t="shared" si="2"/>
        <v>571833.89000000013</v>
      </c>
      <c r="K148" s="259"/>
    </row>
    <row r="149" spans="2:11" x14ac:dyDescent="0.25">
      <c r="B149" s="46">
        <f>SUBTOTAL(103,$C$10:C149)</f>
        <v>140</v>
      </c>
      <c r="C149" s="24" t="s">
        <v>440</v>
      </c>
      <c r="D149" s="226" t="s">
        <v>657</v>
      </c>
      <c r="E149" s="227" t="s">
        <v>1052</v>
      </c>
      <c r="F149" s="203" t="s">
        <v>440</v>
      </c>
      <c r="G149" s="239">
        <v>44425</v>
      </c>
      <c r="H149" s="249">
        <v>38400</v>
      </c>
      <c r="I149" s="101">
        <v>0</v>
      </c>
      <c r="J149" s="250">
        <f t="shared" si="2"/>
        <v>610233.89000000013</v>
      </c>
      <c r="K149" s="259"/>
    </row>
    <row r="150" spans="2:11" x14ac:dyDescent="0.25">
      <c r="B150" s="46">
        <f>SUBTOTAL(103,$C$10:C150)</f>
        <v>141</v>
      </c>
      <c r="C150" s="24" t="s">
        <v>14</v>
      </c>
      <c r="D150" s="226" t="s">
        <v>776</v>
      </c>
      <c r="E150" s="227"/>
      <c r="F150" s="223"/>
      <c r="G150" s="239">
        <v>44428</v>
      </c>
      <c r="H150" s="249">
        <v>0</v>
      </c>
      <c r="I150" s="101">
        <v>-100000</v>
      </c>
      <c r="J150" s="250">
        <f t="shared" si="2"/>
        <v>510233.89000000013</v>
      </c>
      <c r="K150" s="259"/>
    </row>
    <row r="151" spans="2:11" x14ac:dyDescent="0.25">
      <c r="B151" s="46">
        <f>SUBTOTAL(103,$C$10:C151)</f>
        <v>142</v>
      </c>
      <c r="C151" s="24" t="s">
        <v>46</v>
      </c>
      <c r="D151" s="226" t="s">
        <v>766</v>
      </c>
      <c r="E151" s="227" t="s">
        <v>1053</v>
      </c>
      <c r="F151" s="203" t="s">
        <v>46</v>
      </c>
      <c r="G151" s="239">
        <v>44428</v>
      </c>
      <c r="H151" s="249">
        <v>500000</v>
      </c>
      <c r="I151" s="101">
        <v>0</v>
      </c>
      <c r="J151" s="250">
        <f t="shared" si="2"/>
        <v>1010233.8900000001</v>
      </c>
      <c r="K151" s="259"/>
    </row>
    <row r="152" spans="2:11" x14ac:dyDescent="0.25">
      <c r="B152" s="46">
        <f>SUBTOTAL(103,$C$10:C152)</f>
        <v>143</v>
      </c>
      <c r="C152" s="24" t="s">
        <v>14</v>
      </c>
      <c r="D152" s="226" t="s">
        <v>776</v>
      </c>
      <c r="E152" s="204" t="s">
        <v>675</v>
      </c>
      <c r="F152" s="231" t="s">
        <v>676</v>
      </c>
      <c r="G152" s="239">
        <v>44432</v>
      </c>
      <c r="H152" s="249">
        <v>0</v>
      </c>
      <c r="I152" s="101">
        <v>-100000</v>
      </c>
      <c r="J152" s="250">
        <f t="shared" si="2"/>
        <v>910233.89000000013</v>
      </c>
      <c r="K152" s="259"/>
    </row>
    <row r="153" spans="2:11" x14ac:dyDescent="0.25">
      <c r="B153" s="46">
        <f>SUBTOTAL(103,$C$10:C153)</f>
        <v>144</v>
      </c>
      <c r="C153" s="24" t="s">
        <v>110</v>
      </c>
      <c r="D153" s="228"/>
      <c r="E153" s="227"/>
      <c r="F153" s="203"/>
      <c r="G153" s="239">
        <v>44441</v>
      </c>
      <c r="H153" s="249">
        <v>200000</v>
      </c>
      <c r="I153" s="101">
        <v>0</v>
      </c>
      <c r="J153" s="250">
        <f t="shared" si="2"/>
        <v>1110233.8900000001</v>
      </c>
      <c r="K153" s="259"/>
    </row>
    <row r="154" spans="2:11" x14ac:dyDescent="0.25">
      <c r="B154" s="46">
        <f>SUBTOTAL(103,$C$10:C154)</f>
        <v>145</v>
      </c>
      <c r="C154" s="24" t="s">
        <v>802</v>
      </c>
      <c r="D154" s="226" t="s">
        <v>776</v>
      </c>
      <c r="E154" s="227" t="s">
        <v>1050</v>
      </c>
      <c r="F154" s="203" t="s">
        <v>442</v>
      </c>
      <c r="G154" s="239">
        <v>44442</v>
      </c>
      <c r="H154" s="249">
        <v>0</v>
      </c>
      <c r="I154" s="101">
        <v>-100000</v>
      </c>
      <c r="J154" s="250">
        <f t="shared" si="2"/>
        <v>1010233.8900000001</v>
      </c>
      <c r="K154" s="259"/>
    </row>
    <row r="155" spans="2:11" x14ac:dyDescent="0.25">
      <c r="B155" s="46">
        <f>SUBTOTAL(103,$C$10:C155)</f>
        <v>146</v>
      </c>
      <c r="C155" s="24" t="s">
        <v>15</v>
      </c>
      <c r="D155" s="226" t="s">
        <v>776</v>
      </c>
      <c r="E155" s="227" t="s">
        <v>1058</v>
      </c>
      <c r="F155" s="203" t="s">
        <v>426</v>
      </c>
      <c r="G155" s="239">
        <v>44442</v>
      </c>
      <c r="H155" s="249">
        <v>0</v>
      </c>
      <c r="I155" s="101">
        <v>-52764</v>
      </c>
      <c r="J155" s="250">
        <f t="shared" si="2"/>
        <v>957469.89000000013</v>
      </c>
      <c r="K155" s="259"/>
    </row>
    <row r="156" spans="2:11" x14ac:dyDescent="0.25">
      <c r="B156" s="46">
        <f>SUBTOTAL(103,$C$10:C156)</f>
        <v>147</v>
      </c>
      <c r="C156" s="24" t="s">
        <v>15</v>
      </c>
      <c r="D156" s="226" t="s">
        <v>776</v>
      </c>
      <c r="E156" s="227" t="s">
        <v>1047</v>
      </c>
      <c r="F156" s="203" t="s">
        <v>432</v>
      </c>
      <c r="G156" s="239">
        <v>44442</v>
      </c>
      <c r="H156" s="249">
        <v>0</v>
      </c>
      <c r="I156" s="101">
        <v>-29160</v>
      </c>
      <c r="J156" s="250">
        <f t="shared" si="2"/>
        <v>928309.89000000013</v>
      </c>
      <c r="K156" s="259"/>
    </row>
    <row r="157" spans="2:11" x14ac:dyDescent="0.25">
      <c r="B157" s="46">
        <f>SUBTOTAL(103,$C$10:C157)</f>
        <v>148</v>
      </c>
      <c r="C157" s="24" t="s">
        <v>15</v>
      </c>
      <c r="D157" s="226" t="s">
        <v>776</v>
      </c>
      <c r="E157" s="227" t="s">
        <v>1062</v>
      </c>
      <c r="F157" s="203" t="s">
        <v>966</v>
      </c>
      <c r="G157" s="239">
        <v>44442</v>
      </c>
      <c r="H157" s="249">
        <v>0</v>
      </c>
      <c r="I157" s="101">
        <v>-18076</v>
      </c>
      <c r="J157" s="250">
        <f t="shared" si="2"/>
        <v>910233.89000000013</v>
      </c>
      <c r="K157" s="259"/>
    </row>
    <row r="158" spans="2:11" x14ac:dyDescent="0.25">
      <c r="B158" s="46">
        <f>SUBTOTAL(103,$C$10:C158)</f>
        <v>149</v>
      </c>
      <c r="C158" s="24" t="s">
        <v>14</v>
      </c>
      <c r="D158" s="226" t="s">
        <v>776</v>
      </c>
      <c r="E158" s="204" t="s">
        <v>675</v>
      </c>
      <c r="F158" s="231" t="s">
        <v>676</v>
      </c>
      <c r="G158" s="239">
        <v>44443</v>
      </c>
      <c r="H158" s="249">
        <v>0</v>
      </c>
      <c r="I158" s="101">
        <v>-100000</v>
      </c>
      <c r="J158" s="250">
        <f t="shared" si="2"/>
        <v>810233.89000000013</v>
      </c>
      <c r="K158" s="259"/>
    </row>
    <row r="159" spans="2:11" x14ac:dyDescent="0.25">
      <c r="B159" s="46">
        <f>SUBTOTAL(103,$C$10:C159)</f>
        <v>150</v>
      </c>
      <c r="C159" s="24" t="s">
        <v>14</v>
      </c>
      <c r="D159" s="226" t="s">
        <v>776</v>
      </c>
      <c r="E159" s="227" t="s">
        <v>1065</v>
      </c>
      <c r="F159" s="203" t="s">
        <v>1076</v>
      </c>
      <c r="G159" s="239">
        <v>44446</v>
      </c>
      <c r="H159" s="249">
        <v>0</v>
      </c>
      <c r="I159" s="101">
        <v>-25000</v>
      </c>
      <c r="J159" s="250">
        <f t="shared" si="2"/>
        <v>785233.89000000013</v>
      </c>
      <c r="K159" s="259"/>
    </row>
    <row r="160" spans="2:11" x14ac:dyDescent="0.25">
      <c r="B160" s="46">
        <f>SUBTOTAL(103,$C$10:C160)</f>
        <v>151</v>
      </c>
      <c r="C160" s="24" t="s">
        <v>14</v>
      </c>
      <c r="D160" s="226" t="s">
        <v>776</v>
      </c>
      <c r="E160" s="204" t="s">
        <v>675</v>
      </c>
      <c r="F160" s="231" t="s">
        <v>676</v>
      </c>
      <c r="G160" s="239">
        <v>44446</v>
      </c>
      <c r="H160" s="249">
        <v>0</v>
      </c>
      <c r="I160" s="101">
        <v>-15000</v>
      </c>
      <c r="J160" s="250">
        <f t="shared" si="2"/>
        <v>770233.89000000013</v>
      </c>
      <c r="K160" s="259"/>
    </row>
    <row r="161" spans="2:11" x14ac:dyDescent="0.25">
      <c r="B161" s="46">
        <f>SUBTOTAL(103,$C$10:C161)</f>
        <v>152</v>
      </c>
      <c r="C161" s="24" t="s">
        <v>803</v>
      </c>
      <c r="D161" s="226" t="s">
        <v>776</v>
      </c>
      <c r="E161" s="227" t="s">
        <v>1065</v>
      </c>
      <c r="F161" s="203" t="s">
        <v>1076</v>
      </c>
      <c r="G161" s="239">
        <v>44446</v>
      </c>
      <c r="H161" s="249">
        <v>0</v>
      </c>
      <c r="I161" s="101">
        <v>-50000</v>
      </c>
      <c r="J161" s="250">
        <f t="shared" si="2"/>
        <v>720233.89000000013</v>
      </c>
      <c r="K161" s="259"/>
    </row>
    <row r="162" spans="2:11" x14ac:dyDescent="0.25">
      <c r="B162" s="46">
        <f>SUBTOTAL(103,$C$10:C162)</f>
        <v>153</v>
      </c>
      <c r="C162" s="24" t="s">
        <v>804</v>
      </c>
      <c r="D162" s="226" t="s">
        <v>881</v>
      </c>
      <c r="E162" s="227"/>
      <c r="F162" s="203"/>
      <c r="G162" s="239">
        <v>44446</v>
      </c>
      <c r="H162" s="249">
        <v>0</v>
      </c>
      <c r="I162" s="101">
        <v>-40000</v>
      </c>
      <c r="J162" s="250">
        <f t="shared" si="2"/>
        <v>680233.89000000013</v>
      </c>
      <c r="K162" s="259"/>
    </row>
    <row r="163" spans="2:11" x14ac:dyDescent="0.25">
      <c r="B163" s="46">
        <f>SUBTOTAL(103,$C$10:C163)</f>
        <v>154</v>
      </c>
      <c r="C163" s="24" t="s">
        <v>805</v>
      </c>
      <c r="D163" s="226" t="s">
        <v>882</v>
      </c>
      <c r="E163" s="204" t="s">
        <v>675</v>
      </c>
      <c r="F163" s="231" t="s">
        <v>676</v>
      </c>
      <c r="G163" s="239">
        <v>44449</v>
      </c>
      <c r="H163" s="249">
        <v>0</v>
      </c>
      <c r="I163" s="101">
        <v>-150000</v>
      </c>
      <c r="J163" s="250">
        <f t="shared" si="2"/>
        <v>530233.89000000013</v>
      </c>
      <c r="K163" s="259"/>
    </row>
    <row r="164" spans="2:11" x14ac:dyDescent="0.25">
      <c r="B164" s="46">
        <f>SUBTOTAL(103,$C$10:C164)</f>
        <v>155</v>
      </c>
      <c r="C164" s="24" t="s">
        <v>806</v>
      </c>
      <c r="D164" s="226" t="s">
        <v>883</v>
      </c>
      <c r="E164" s="204" t="s">
        <v>675</v>
      </c>
      <c r="F164" s="231" t="s">
        <v>676</v>
      </c>
      <c r="G164" s="239">
        <v>44450</v>
      </c>
      <c r="H164" s="249">
        <v>0</v>
      </c>
      <c r="I164" s="101">
        <v>-30000</v>
      </c>
      <c r="J164" s="250">
        <f t="shared" si="2"/>
        <v>500233.89000000013</v>
      </c>
      <c r="K164" s="259"/>
    </row>
    <row r="165" spans="2:11" x14ac:dyDescent="0.25">
      <c r="B165" s="46">
        <f>SUBTOTAL(103,$C$10:C165)</f>
        <v>156</v>
      </c>
      <c r="C165" s="24" t="s">
        <v>802</v>
      </c>
      <c r="D165" s="226" t="s">
        <v>884</v>
      </c>
      <c r="E165" s="227"/>
      <c r="F165" s="203"/>
      <c r="G165" s="239">
        <v>44452</v>
      </c>
      <c r="H165" s="249">
        <v>0</v>
      </c>
      <c r="I165" s="101">
        <v>-60000</v>
      </c>
      <c r="J165" s="250">
        <f t="shared" si="2"/>
        <v>440233.89000000013</v>
      </c>
      <c r="K165" s="259"/>
    </row>
    <row r="166" spans="2:11" x14ac:dyDescent="0.25">
      <c r="B166" s="46">
        <f>SUBTOTAL(103,$C$10:C166)</f>
        <v>157</v>
      </c>
      <c r="C166" s="24" t="s">
        <v>805</v>
      </c>
      <c r="D166" s="226" t="s">
        <v>882</v>
      </c>
      <c r="E166" s="204" t="s">
        <v>675</v>
      </c>
      <c r="F166" s="231" t="s">
        <v>676</v>
      </c>
      <c r="G166" s="239">
        <v>44454</v>
      </c>
      <c r="H166" s="249">
        <v>0</v>
      </c>
      <c r="I166" s="101">
        <v>-100000</v>
      </c>
      <c r="J166" s="250">
        <f t="shared" si="2"/>
        <v>340233.89000000013</v>
      </c>
      <c r="K166" s="259"/>
    </row>
    <row r="167" spans="2:11" x14ac:dyDescent="0.25">
      <c r="B167" s="46">
        <f>SUBTOTAL(103,$C$10:C167)</f>
        <v>158</v>
      </c>
      <c r="C167" s="24" t="s">
        <v>46</v>
      </c>
      <c r="D167" s="226" t="s">
        <v>766</v>
      </c>
      <c r="E167" s="227" t="s">
        <v>1053</v>
      </c>
      <c r="F167" s="203" t="s">
        <v>46</v>
      </c>
      <c r="G167" s="239">
        <v>44456</v>
      </c>
      <c r="H167" s="249">
        <v>480000</v>
      </c>
      <c r="I167" s="101">
        <v>0</v>
      </c>
      <c r="J167" s="250">
        <f t="shared" si="2"/>
        <v>820233.89000000013</v>
      </c>
      <c r="K167" s="259"/>
    </row>
    <row r="168" spans="2:11" x14ac:dyDescent="0.25">
      <c r="B168" s="46">
        <f>SUBTOTAL(103,$C$10:C168)</f>
        <v>159</v>
      </c>
      <c r="C168" s="24" t="s">
        <v>743</v>
      </c>
      <c r="D168" s="226" t="s">
        <v>885</v>
      </c>
      <c r="E168" s="227"/>
      <c r="F168" s="223"/>
      <c r="G168" s="239">
        <v>44456</v>
      </c>
      <c r="H168" s="249">
        <v>0</v>
      </c>
      <c r="I168" s="101">
        <v>-522300</v>
      </c>
      <c r="J168" s="250">
        <f t="shared" si="2"/>
        <v>297933.89000000013</v>
      </c>
      <c r="K168" s="259"/>
    </row>
    <row r="169" spans="2:11" x14ac:dyDescent="0.25">
      <c r="B169" s="46">
        <f>SUBTOTAL(103,$C$10:C169)</f>
        <v>160</v>
      </c>
      <c r="C169" s="24" t="s">
        <v>15</v>
      </c>
      <c r="D169" s="226" t="s">
        <v>776</v>
      </c>
      <c r="E169" s="227"/>
      <c r="F169" s="203"/>
      <c r="G169" s="239">
        <v>44460</v>
      </c>
      <c r="H169" s="249">
        <v>0</v>
      </c>
      <c r="I169" s="101">
        <v>-52500</v>
      </c>
      <c r="J169" s="250">
        <f t="shared" si="2"/>
        <v>245433.89000000013</v>
      </c>
      <c r="K169" s="259"/>
    </row>
    <row r="170" spans="2:11" x14ac:dyDescent="0.25">
      <c r="B170" s="46">
        <f>SUBTOTAL(103,$C$10:C170)</f>
        <v>161</v>
      </c>
      <c r="C170" s="24" t="s">
        <v>15</v>
      </c>
      <c r="D170" s="226" t="s">
        <v>776</v>
      </c>
      <c r="E170" s="227" t="s">
        <v>1065</v>
      </c>
      <c r="F170" s="203" t="s">
        <v>1076</v>
      </c>
      <c r="G170" s="239">
        <v>44460</v>
      </c>
      <c r="H170" s="249">
        <v>0</v>
      </c>
      <c r="I170" s="101">
        <v>-44700</v>
      </c>
      <c r="J170" s="250">
        <f t="shared" si="2"/>
        <v>200733.89000000013</v>
      </c>
      <c r="K170" s="259"/>
    </row>
    <row r="171" spans="2:11" x14ac:dyDescent="0.25">
      <c r="B171" s="46">
        <f>SUBTOTAL(103,$C$10:C171)</f>
        <v>162</v>
      </c>
      <c r="C171" s="24" t="s">
        <v>729</v>
      </c>
      <c r="D171" s="226" t="s">
        <v>886</v>
      </c>
      <c r="E171" s="227"/>
      <c r="F171" s="203"/>
      <c r="G171" s="239">
        <v>44461</v>
      </c>
      <c r="H171" s="249">
        <v>0</v>
      </c>
      <c r="I171" s="101">
        <v>-1000</v>
      </c>
      <c r="J171" s="250">
        <f t="shared" si="2"/>
        <v>199733.89000000013</v>
      </c>
      <c r="K171" s="259"/>
    </row>
    <row r="172" spans="2:11" x14ac:dyDescent="0.25">
      <c r="B172" s="46">
        <f>SUBTOTAL(103,$C$10:C172)</f>
        <v>163</v>
      </c>
      <c r="C172" s="24" t="s">
        <v>110</v>
      </c>
      <c r="D172" s="226" t="s">
        <v>766</v>
      </c>
      <c r="E172" s="227"/>
      <c r="F172" s="203"/>
      <c r="G172" s="239">
        <v>44462</v>
      </c>
      <c r="H172" s="249">
        <v>150000</v>
      </c>
      <c r="I172" s="101">
        <v>0</v>
      </c>
      <c r="J172" s="250">
        <f t="shared" si="2"/>
        <v>349733.89000000013</v>
      </c>
      <c r="K172" s="259"/>
    </row>
    <row r="173" spans="2:11" x14ac:dyDescent="0.25">
      <c r="B173" s="46">
        <f>SUBTOTAL(103,$C$10:C173)</f>
        <v>164</v>
      </c>
      <c r="C173" s="24" t="s">
        <v>806</v>
      </c>
      <c r="D173" s="226" t="s">
        <v>883</v>
      </c>
      <c r="E173" s="204" t="s">
        <v>675</v>
      </c>
      <c r="F173" s="231" t="s">
        <v>676</v>
      </c>
      <c r="G173" s="239">
        <v>44463</v>
      </c>
      <c r="H173" s="249">
        <v>0</v>
      </c>
      <c r="I173" s="101">
        <v>-20000</v>
      </c>
      <c r="J173" s="250">
        <f t="shared" si="2"/>
        <v>329733.89000000013</v>
      </c>
      <c r="K173" s="259"/>
    </row>
    <row r="174" spans="2:11" x14ac:dyDescent="0.25">
      <c r="B174" s="46">
        <f>SUBTOTAL(103,$C$10:C174)</f>
        <v>165</v>
      </c>
      <c r="C174" s="24" t="s">
        <v>791</v>
      </c>
      <c r="D174" s="226" t="s">
        <v>887</v>
      </c>
      <c r="E174" s="227" t="s">
        <v>1050</v>
      </c>
      <c r="F174" s="203" t="s">
        <v>442</v>
      </c>
      <c r="G174" s="239">
        <v>44466</v>
      </c>
      <c r="H174" s="249">
        <v>0</v>
      </c>
      <c r="I174" s="101">
        <v>-13000</v>
      </c>
      <c r="J174" s="250">
        <f t="shared" si="2"/>
        <v>316733.89000000013</v>
      </c>
      <c r="K174" s="259"/>
    </row>
    <row r="175" spans="2:11" x14ac:dyDescent="0.25">
      <c r="B175" s="46">
        <f>SUBTOTAL(103,$C$10:C175)</f>
        <v>166</v>
      </c>
      <c r="C175" s="24" t="s">
        <v>807</v>
      </c>
      <c r="D175" s="226" t="s">
        <v>888</v>
      </c>
      <c r="E175" s="227" t="s">
        <v>1065</v>
      </c>
      <c r="F175" s="203" t="s">
        <v>1076</v>
      </c>
      <c r="G175" s="239">
        <v>44466</v>
      </c>
      <c r="H175" s="249">
        <v>0</v>
      </c>
      <c r="I175" s="101">
        <v>-10000</v>
      </c>
      <c r="J175" s="250">
        <f t="shared" si="2"/>
        <v>306733.89000000013</v>
      </c>
      <c r="K175" s="259"/>
    </row>
    <row r="176" spans="2:11" x14ac:dyDescent="0.25">
      <c r="B176" s="46">
        <f>SUBTOTAL(103,$C$10:C176)</f>
        <v>167</v>
      </c>
      <c r="C176" s="24" t="s">
        <v>806</v>
      </c>
      <c r="D176" s="226" t="s">
        <v>883</v>
      </c>
      <c r="E176" s="204" t="s">
        <v>675</v>
      </c>
      <c r="F176" s="231" t="s">
        <v>676</v>
      </c>
      <c r="G176" s="239">
        <v>44471</v>
      </c>
      <c r="H176" s="249">
        <v>0</v>
      </c>
      <c r="I176" s="101">
        <v>-43500</v>
      </c>
      <c r="J176" s="250">
        <f t="shared" si="2"/>
        <v>263233.89000000013</v>
      </c>
      <c r="K176" s="259"/>
    </row>
    <row r="177" spans="2:11" x14ac:dyDescent="0.25">
      <c r="B177" s="46">
        <f>SUBTOTAL(103,$C$10:C177)</f>
        <v>168</v>
      </c>
      <c r="C177" s="24" t="s">
        <v>598</v>
      </c>
      <c r="D177" s="226" t="s">
        <v>657</v>
      </c>
      <c r="E177" s="204" t="s">
        <v>644</v>
      </c>
      <c r="F177" s="209" t="s">
        <v>428</v>
      </c>
      <c r="G177" s="239">
        <v>44475</v>
      </c>
      <c r="H177" s="249">
        <v>15840</v>
      </c>
      <c r="I177" s="101">
        <v>0</v>
      </c>
      <c r="J177" s="250">
        <f t="shared" si="2"/>
        <v>279073.89000000013</v>
      </c>
      <c r="K177" s="259"/>
    </row>
    <row r="178" spans="2:11" x14ac:dyDescent="0.25">
      <c r="B178" s="46">
        <f>SUBTOTAL(103,$C$10:C178)</f>
        <v>169</v>
      </c>
      <c r="C178" s="24" t="s">
        <v>110</v>
      </c>
      <c r="D178" s="226" t="s">
        <v>766</v>
      </c>
      <c r="E178" s="227"/>
      <c r="F178" s="203"/>
      <c r="G178" s="239">
        <v>44476</v>
      </c>
      <c r="H178" s="249">
        <v>100000</v>
      </c>
      <c r="I178" s="101">
        <v>0</v>
      </c>
      <c r="J178" s="250">
        <f t="shared" si="2"/>
        <v>379073.89000000013</v>
      </c>
      <c r="K178" s="259"/>
    </row>
    <row r="179" spans="2:11" x14ac:dyDescent="0.25">
      <c r="B179" s="46">
        <f>SUBTOTAL(103,$C$10:C179)</f>
        <v>170</v>
      </c>
      <c r="C179" s="24" t="s">
        <v>806</v>
      </c>
      <c r="D179" s="226" t="s">
        <v>883</v>
      </c>
      <c r="E179" s="204" t="s">
        <v>675</v>
      </c>
      <c r="F179" s="231" t="s">
        <v>676</v>
      </c>
      <c r="G179" s="239">
        <v>44478</v>
      </c>
      <c r="H179" s="249">
        <v>0</v>
      </c>
      <c r="I179" s="101">
        <v>-25300</v>
      </c>
      <c r="J179" s="250">
        <f t="shared" si="2"/>
        <v>353773.89000000013</v>
      </c>
      <c r="K179" s="259"/>
    </row>
    <row r="180" spans="2:11" x14ac:dyDescent="0.25">
      <c r="B180" s="46">
        <f>SUBTOTAL(103,$C$10:C180)</f>
        <v>171</v>
      </c>
      <c r="C180" s="24" t="s">
        <v>193</v>
      </c>
      <c r="D180" s="226" t="s">
        <v>766</v>
      </c>
      <c r="E180" s="227"/>
      <c r="F180" s="223"/>
      <c r="G180" s="239">
        <v>44480</v>
      </c>
      <c r="H180" s="249">
        <v>400000</v>
      </c>
      <c r="I180" s="101">
        <v>0</v>
      </c>
      <c r="J180" s="250">
        <f t="shared" si="2"/>
        <v>753773.89000000013</v>
      </c>
      <c r="K180" s="259"/>
    </row>
    <row r="181" spans="2:11" x14ac:dyDescent="0.25">
      <c r="B181" s="46">
        <f>SUBTOTAL(103,$C$10:C181)</f>
        <v>172</v>
      </c>
      <c r="C181" s="24" t="s">
        <v>806</v>
      </c>
      <c r="D181" s="226" t="s">
        <v>883</v>
      </c>
      <c r="E181" s="204" t="s">
        <v>675</v>
      </c>
      <c r="F181" s="231" t="s">
        <v>676</v>
      </c>
      <c r="G181" s="239">
        <v>44485</v>
      </c>
      <c r="H181" s="249">
        <v>0</v>
      </c>
      <c r="I181" s="101">
        <v>-25300</v>
      </c>
      <c r="J181" s="250">
        <f t="shared" si="2"/>
        <v>728473.89000000013</v>
      </c>
      <c r="K181" s="259"/>
    </row>
    <row r="182" spans="2:11" x14ac:dyDescent="0.25">
      <c r="B182" s="46">
        <f>SUBTOTAL(103,$C$10:C182)</f>
        <v>173</v>
      </c>
      <c r="C182" s="24" t="s">
        <v>743</v>
      </c>
      <c r="D182" s="226" t="s">
        <v>885</v>
      </c>
      <c r="E182" s="204" t="s">
        <v>588</v>
      </c>
      <c r="F182" s="229"/>
      <c r="G182" s="239">
        <v>44487</v>
      </c>
      <c r="H182" s="249">
        <v>0</v>
      </c>
      <c r="I182" s="101">
        <v>-57255.67</v>
      </c>
      <c r="J182" s="250">
        <f t="shared" si="2"/>
        <v>671218.22000000009</v>
      </c>
      <c r="K182" s="259"/>
    </row>
    <row r="183" spans="2:11" x14ac:dyDescent="0.25">
      <c r="B183" s="46">
        <f>SUBTOTAL(103,$C$10:C183)</f>
        <v>174</v>
      </c>
      <c r="C183" s="24" t="s">
        <v>743</v>
      </c>
      <c r="D183" s="226" t="s">
        <v>889</v>
      </c>
      <c r="E183" s="204" t="s">
        <v>588</v>
      </c>
      <c r="F183" s="229"/>
      <c r="G183" s="239">
        <v>44487</v>
      </c>
      <c r="H183" s="249">
        <v>0</v>
      </c>
      <c r="I183" s="101">
        <v>-359463.35</v>
      </c>
      <c r="J183" s="250">
        <f t="shared" si="2"/>
        <v>311754.87000000011</v>
      </c>
      <c r="K183" s="259"/>
    </row>
    <row r="184" spans="2:11" x14ac:dyDescent="0.25">
      <c r="B184" s="46">
        <f>SUBTOTAL(103,$C$10:C184)</f>
        <v>175</v>
      </c>
      <c r="C184" s="24" t="s">
        <v>110</v>
      </c>
      <c r="D184" s="226" t="s">
        <v>766</v>
      </c>
      <c r="E184" s="227"/>
      <c r="F184" s="203"/>
      <c r="G184" s="239">
        <v>44488</v>
      </c>
      <c r="H184" s="249">
        <v>100000</v>
      </c>
      <c r="I184" s="101">
        <v>0</v>
      </c>
      <c r="J184" s="250">
        <f t="shared" si="2"/>
        <v>411754.87000000011</v>
      </c>
      <c r="K184" s="259"/>
    </row>
    <row r="185" spans="2:11" x14ac:dyDescent="0.25">
      <c r="B185" s="46">
        <f>SUBTOTAL(103,$C$10:C185)</f>
        <v>176</v>
      </c>
      <c r="C185" s="24" t="s">
        <v>802</v>
      </c>
      <c r="D185" s="226" t="s">
        <v>873</v>
      </c>
      <c r="E185" s="227"/>
      <c r="F185" s="203"/>
      <c r="G185" s="239">
        <v>44490</v>
      </c>
      <c r="H185" s="249">
        <v>0</v>
      </c>
      <c r="I185" s="101">
        <v>-100000</v>
      </c>
      <c r="J185" s="250">
        <f t="shared" si="2"/>
        <v>311754.87000000011</v>
      </c>
      <c r="K185" s="259"/>
    </row>
    <row r="186" spans="2:11" x14ac:dyDescent="0.25">
      <c r="B186" s="46">
        <f>SUBTOTAL(103,$C$10:C186)</f>
        <v>177</v>
      </c>
      <c r="C186" s="24" t="s">
        <v>803</v>
      </c>
      <c r="D186" s="226" t="s">
        <v>776</v>
      </c>
      <c r="E186" s="227"/>
      <c r="F186" s="203"/>
      <c r="G186" s="239">
        <v>44490</v>
      </c>
      <c r="H186" s="249">
        <v>0</v>
      </c>
      <c r="I186" s="101">
        <v>-100000</v>
      </c>
      <c r="J186" s="250">
        <f t="shared" si="2"/>
        <v>211754.87000000011</v>
      </c>
      <c r="K186" s="259"/>
    </row>
    <row r="187" spans="2:11" x14ac:dyDescent="0.25">
      <c r="B187" s="46">
        <f>SUBTOTAL(103,$C$10:C187)</f>
        <v>178</v>
      </c>
      <c r="C187" s="24" t="s">
        <v>598</v>
      </c>
      <c r="D187" s="226" t="s">
        <v>657</v>
      </c>
      <c r="E187" s="204" t="s">
        <v>644</v>
      </c>
      <c r="F187" s="209" t="s">
        <v>428</v>
      </c>
      <c r="G187" s="239">
        <v>44491</v>
      </c>
      <c r="H187" s="249">
        <v>75150</v>
      </c>
      <c r="I187" s="101">
        <v>0</v>
      </c>
      <c r="J187" s="250">
        <f t="shared" si="2"/>
        <v>286904.87000000011</v>
      </c>
      <c r="K187" s="259"/>
    </row>
    <row r="188" spans="2:11" x14ac:dyDescent="0.25">
      <c r="B188" s="46">
        <f>SUBTOTAL(103,$C$10:C188)</f>
        <v>179</v>
      </c>
      <c r="C188" s="24" t="s">
        <v>127</v>
      </c>
      <c r="D188" s="226" t="s">
        <v>712</v>
      </c>
      <c r="E188" s="204" t="s">
        <v>588</v>
      </c>
      <c r="F188" s="209" t="s">
        <v>589</v>
      </c>
      <c r="G188" s="239">
        <v>44491</v>
      </c>
      <c r="H188" s="249">
        <v>0</v>
      </c>
      <c r="I188" s="101">
        <v>-7300</v>
      </c>
      <c r="J188" s="250">
        <f t="shared" si="2"/>
        <v>279604.87000000011</v>
      </c>
      <c r="K188" s="259"/>
    </row>
    <row r="189" spans="2:11" x14ac:dyDescent="0.25">
      <c r="B189" s="46">
        <f>SUBTOTAL(103,$C$10:C189)</f>
        <v>180</v>
      </c>
      <c r="C189" s="24" t="s">
        <v>806</v>
      </c>
      <c r="D189" s="226" t="s">
        <v>883</v>
      </c>
      <c r="E189" s="204" t="s">
        <v>675</v>
      </c>
      <c r="F189" s="231" t="s">
        <v>676</v>
      </c>
      <c r="G189" s="239">
        <v>44492</v>
      </c>
      <c r="H189" s="249">
        <v>0</v>
      </c>
      <c r="I189" s="101">
        <v>-25300</v>
      </c>
      <c r="J189" s="250">
        <f t="shared" si="2"/>
        <v>254304.87000000011</v>
      </c>
      <c r="K189" s="259"/>
    </row>
    <row r="190" spans="2:11" x14ac:dyDescent="0.25">
      <c r="B190" s="46">
        <f>SUBTOTAL(103,$C$10:C190)</f>
        <v>181</v>
      </c>
      <c r="C190" s="24" t="s">
        <v>729</v>
      </c>
      <c r="D190" s="226" t="s">
        <v>890</v>
      </c>
      <c r="E190" s="227"/>
      <c r="F190" s="223"/>
      <c r="G190" s="239">
        <v>44497</v>
      </c>
      <c r="H190" s="249">
        <v>0</v>
      </c>
      <c r="I190" s="101">
        <v>-5000</v>
      </c>
      <c r="J190" s="250">
        <f t="shared" si="2"/>
        <v>249304.87000000011</v>
      </c>
      <c r="K190" s="259"/>
    </row>
    <row r="191" spans="2:11" x14ac:dyDescent="0.25">
      <c r="B191" s="46">
        <f>SUBTOTAL(103,$C$10:C191)</f>
        <v>182</v>
      </c>
      <c r="C191" s="24" t="s">
        <v>806</v>
      </c>
      <c r="D191" s="226" t="s">
        <v>883</v>
      </c>
      <c r="E191" s="204" t="s">
        <v>675</v>
      </c>
      <c r="F191" s="231" t="s">
        <v>676</v>
      </c>
      <c r="G191" s="239">
        <v>44498</v>
      </c>
      <c r="H191" s="249">
        <v>0</v>
      </c>
      <c r="I191" s="101">
        <v>-40000</v>
      </c>
      <c r="J191" s="250">
        <f t="shared" si="2"/>
        <v>209304.87000000011</v>
      </c>
      <c r="K191" s="259"/>
    </row>
    <row r="192" spans="2:11" x14ac:dyDescent="0.25">
      <c r="B192" s="46">
        <f>SUBTOTAL(103,$C$10:C192)</f>
        <v>183</v>
      </c>
      <c r="C192" s="24" t="s">
        <v>110</v>
      </c>
      <c r="D192" s="226" t="s">
        <v>766</v>
      </c>
      <c r="E192" s="227"/>
      <c r="F192" s="203"/>
      <c r="G192" s="239">
        <v>44504</v>
      </c>
      <c r="H192" s="249">
        <v>100000</v>
      </c>
      <c r="I192" s="101">
        <v>0</v>
      </c>
      <c r="J192" s="250">
        <f t="shared" si="2"/>
        <v>309304.87000000011</v>
      </c>
      <c r="K192" s="259"/>
    </row>
    <row r="193" spans="2:11" x14ac:dyDescent="0.25">
      <c r="B193" s="46">
        <f>SUBTOTAL(103,$C$10:C193)</f>
        <v>184</v>
      </c>
      <c r="C193" s="24" t="s">
        <v>806</v>
      </c>
      <c r="D193" s="226" t="s">
        <v>883</v>
      </c>
      <c r="E193" s="204" t="s">
        <v>675</v>
      </c>
      <c r="F193" s="231" t="s">
        <v>676</v>
      </c>
      <c r="G193" s="239">
        <v>44505</v>
      </c>
      <c r="H193" s="249">
        <v>0</v>
      </c>
      <c r="I193" s="101">
        <v>-50000</v>
      </c>
      <c r="J193" s="250">
        <f t="shared" si="2"/>
        <v>259304.87000000011</v>
      </c>
      <c r="K193" s="259"/>
    </row>
    <row r="194" spans="2:11" x14ac:dyDescent="0.25">
      <c r="B194" s="46">
        <f>SUBTOTAL(103,$C$10:C194)</f>
        <v>185</v>
      </c>
      <c r="C194" s="24" t="s">
        <v>625</v>
      </c>
      <c r="D194" s="226" t="s">
        <v>893</v>
      </c>
      <c r="E194" s="227"/>
      <c r="F194" s="203"/>
      <c r="G194" s="239">
        <v>44511</v>
      </c>
      <c r="H194" s="249">
        <v>0</v>
      </c>
      <c r="I194" s="101">
        <v>-1000</v>
      </c>
      <c r="J194" s="250">
        <f t="shared" si="2"/>
        <v>258304.87000000011</v>
      </c>
      <c r="K194" s="259"/>
    </row>
    <row r="195" spans="2:11" x14ac:dyDescent="0.25">
      <c r="B195" s="46">
        <f>SUBTOTAL(103,$C$10:C195)</f>
        <v>186</v>
      </c>
      <c r="C195" s="24" t="s">
        <v>806</v>
      </c>
      <c r="D195" s="226" t="s">
        <v>883</v>
      </c>
      <c r="E195" s="204" t="s">
        <v>675</v>
      </c>
      <c r="F195" s="231" t="s">
        <v>676</v>
      </c>
      <c r="G195" s="239">
        <v>44512</v>
      </c>
      <c r="H195" s="249">
        <v>0</v>
      </c>
      <c r="I195" s="101">
        <v>-31000</v>
      </c>
      <c r="J195" s="250">
        <f t="shared" si="2"/>
        <v>227304.87000000011</v>
      </c>
      <c r="K195" s="259"/>
    </row>
    <row r="196" spans="2:11" x14ac:dyDescent="0.25">
      <c r="B196" s="46">
        <f>SUBTOTAL(103,$C$10:C196)</f>
        <v>187</v>
      </c>
      <c r="C196" s="24" t="s">
        <v>729</v>
      </c>
      <c r="D196" s="226" t="s">
        <v>903</v>
      </c>
      <c r="E196" s="227"/>
      <c r="F196" s="223"/>
      <c r="G196" s="239">
        <v>44516</v>
      </c>
      <c r="H196" s="249">
        <v>0</v>
      </c>
      <c r="I196" s="101">
        <v>-40000</v>
      </c>
      <c r="J196" s="250">
        <f t="shared" si="2"/>
        <v>187304.87000000011</v>
      </c>
      <c r="K196" s="259"/>
    </row>
    <row r="197" spans="2:11" x14ac:dyDescent="0.25">
      <c r="B197" s="46">
        <f>SUBTOTAL(103,$C$10:C197)</f>
        <v>188</v>
      </c>
      <c r="C197" s="24" t="s">
        <v>130</v>
      </c>
      <c r="D197" s="226" t="s">
        <v>891</v>
      </c>
      <c r="E197" s="204" t="s">
        <v>588</v>
      </c>
      <c r="F197" s="209" t="s">
        <v>589</v>
      </c>
      <c r="G197" s="239">
        <v>44517</v>
      </c>
      <c r="H197" s="249">
        <v>0</v>
      </c>
      <c r="I197" s="101">
        <v>-3000</v>
      </c>
      <c r="J197" s="250">
        <f t="shared" si="2"/>
        <v>184304.87000000011</v>
      </c>
      <c r="K197" s="259"/>
    </row>
    <row r="198" spans="2:11" x14ac:dyDescent="0.25">
      <c r="B198" s="46">
        <f>SUBTOTAL(103,$C$10:C198)</f>
        <v>189</v>
      </c>
      <c r="C198" s="24" t="s">
        <v>131</v>
      </c>
      <c r="D198" s="226" t="s">
        <v>766</v>
      </c>
      <c r="E198" s="204" t="s">
        <v>588</v>
      </c>
      <c r="F198" s="209" t="s">
        <v>589</v>
      </c>
      <c r="G198" s="239">
        <v>44517</v>
      </c>
      <c r="H198" s="249">
        <v>650000</v>
      </c>
      <c r="I198" s="101">
        <v>0</v>
      </c>
      <c r="J198" s="250">
        <f t="shared" si="2"/>
        <v>834304.87000000011</v>
      </c>
      <c r="K198" s="259"/>
    </row>
    <row r="199" spans="2:11" x14ac:dyDescent="0.25">
      <c r="B199" s="46">
        <f>SUBTOTAL(103,$C$10:C199)</f>
        <v>190</v>
      </c>
      <c r="C199" s="24" t="s">
        <v>743</v>
      </c>
      <c r="D199" s="226" t="s">
        <v>771</v>
      </c>
      <c r="E199" s="227"/>
      <c r="F199" s="223"/>
      <c r="G199" s="239">
        <v>44517</v>
      </c>
      <c r="H199" s="249">
        <v>0</v>
      </c>
      <c r="I199" s="101">
        <v>-647000</v>
      </c>
      <c r="J199" s="250">
        <f t="shared" si="2"/>
        <v>187304.87000000011</v>
      </c>
      <c r="K199" s="259"/>
    </row>
    <row r="200" spans="2:11" x14ac:dyDescent="0.25">
      <c r="B200" s="46">
        <f>SUBTOTAL(103,$C$10:C200)</f>
        <v>191</v>
      </c>
      <c r="C200" s="24" t="s">
        <v>24</v>
      </c>
      <c r="D200" s="226" t="s">
        <v>846</v>
      </c>
      <c r="E200" s="231" t="s">
        <v>24</v>
      </c>
      <c r="F200" s="231" t="s">
        <v>24</v>
      </c>
      <c r="G200" s="239">
        <v>44517</v>
      </c>
      <c r="H200" s="249">
        <v>60000</v>
      </c>
      <c r="I200" s="101">
        <v>0</v>
      </c>
      <c r="J200" s="250">
        <f t="shared" si="2"/>
        <v>247304.87000000011</v>
      </c>
      <c r="K200" s="259"/>
    </row>
    <row r="201" spans="2:11" x14ac:dyDescent="0.25">
      <c r="B201" s="46">
        <f>SUBTOTAL(103,$C$10:C201)</f>
        <v>192</v>
      </c>
      <c r="C201" s="24" t="s">
        <v>808</v>
      </c>
      <c r="D201" s="226" t="s">
        <v>712</v>
      </c>
      <c r="E201" s="204" t="s">
        <v>588</v>
      </c>
      <c r="F201" s="209" t="s">
        <v>589</v>
      </c>
      <c r="G201" s="239">
        <v>44518</v>
      </c>
      <c r="H201" s="249">
        <v>0</v>
      </c>
      <c r="I201" s="101">
        <v>-7000</v>
      </c>
      <c r="J201" s="250">
        <f t="shared" si="2"/>
        <v>240304.87000000011</v>
      </c>
      <c r="K201" s="259"/>
    </row>
    <row r="202" spans="2:11" x14ac:dyDescent="0.25">
      <c r="B202" s="46">
        <f>SUBTOTAL(103,$C$10:C202)</f>
        <v>193</v>
      </c>
      <c r="C202" s="24" t="s">
        <v>806</v>
      </c>
      <c r="D202" s="226" t="s">
        <v>883</v>
      </c>
      <c r="E202" s="204" t="s">
        <v>675</v>
      </c>
      <c r="F202" s="231" t="s">
        <v>676</v>
      </c>
      <c r="G202" s="239">
        <v>44519</v>
      </c>
      <c r="H202" s="249">
        <v>0</v>
      </c>
      <c r="I202" s="101">
        <v>-42500</v>
      </c>
      <c r="J202" s="250">
        <f t="shared" si="2"/>
        <v>197804.87000000011</v>
      </c>
      <c r="K202" s="259"/>
    </row>
    <row r="203" spans="2:11" x14ac:dyDescent="0.25">
      <c r="B203" s="46">
        <f>SUBTOTAL(103,$C$10:C203)</f>
        <v>194</v>
      </c>
      <c r="C203" s="24" t="s">
        <v>809</v>
      </c>
      <c r="D203" s="226" t="s">
        <v>892</v>
      </c>
      <c r="E203" s="204" t="s">
        <v>588</v>
      </c>
      <c r="F203" s="209" t="s">
        <v>589</v>
      </c>
      <c r="G203" s="239">
        <v>44519</v>
      </c>
      <c r="H203" s="249">
        <v>0</v>
      </c>
      <c r="I203" s="101">
        <v>-22000</v>
      </c>
      <c r="J203" s="250">
        <f t="shared" si="2"/>
        <v>175804.87000000011</v>
      </c>
      <c r="K203" s="259"/>
    </row>
    <row r="204" spans="2:11" x14ac:dyDescent="0.25">
      <c r="B204" s="46">
        <f>SUBTOTAL(103,$C$10:C204)</f>
        <v>195</v>
      </c>
      <c r="C204" s="24" t="s">
        <v>24</v>
      </c>
      <c r="D204" s="226" t="s">
        <v>846</v>
      </c>
      <c r="E204" s="231" t="s">
        <v>24</v>
      </c>
      <c r="F204" s="231" t="s">
        <v>24</v>
      </c>
      <c r="G204" s="239">
        <v>44519</v>
      </c>
      <c r="H204" s="249">
        <v>7000</v>
      </c>
      <c r="I204" s="101">
        <v>0</v>
      </c>
      <c r="J204" s="250">
        <f t="shared" si="2"/>
        <v>182804.87000000011</v>
      </c>
      <c r="K204" s="259"/>
    </row>
    <row r="205" spans="2:11" x14ac:dyDescent="0.25">
      <c r="B205" s="46">
        <f>SUBTOTAL(103,$C$10:C205)</f>
        <v>196</v>
      </c>
      <c r="C205" s="24" t="s">
        <v>24</v>
      </c>
      <c r="D205" s="226" t="s">
        <v>846</v>
      </c>
      <c r="E205" s="231" t="s">
        <v>24</v>
      </c>
      <c r="F205" s="231" t="s">
        <v>24</v>
      </c>
      <c r="G205" s="239">
        <v>44522</v>
      </c>
      <c r="H205" s="249">
        <v>35000</v>
      </c>
      <c r="I205" s="101">
        <v>0</v>
      </c>
      <c r="J205" s="250">
        <f t="shared" ref="J205:J268" si="3">H205+J204+I205</f>
        <v>217804.87000000011</v>
      </c>
      <c r="K205" s="259"/>
    </row>
    <row r="206" spans="2:11" x14ac:dyDescent="0.25">
      <c r="B206" s="46">
        <f>SUBTOTAL(103,$C$10:C206)</f>
        <v>197</v>
      </c>
      <c r="C206" s="24" t="s">
        <v>807</v>
      </c>
      <c r="D206" s="226" t="s">
        <v>888</v>
      </c>
      <c r="E206" s="227" t="s">
        <v>1047</v>
      </c>
      <c r="F206" s="203" t="s">
        <v>432</v>
      </c>
      <c r="G206" s="239">
        <v>44523</v>
      </c>
      <c r="H206" s="249">
        <v>0</v>
      </c>
      <c r="I206" s="101">
        <v>-19400</v>
      </c>
      <c r="J206" s="250">
        <f t="shared" si="3"/>
        <v>198404.87000000011</v>
      </c>
      <c r="K206" s="259"/>
    </row>
    <row r="207" spans="2:11" x14ac:dyDescent="0.25">
      <c r="B207" s="46">
        <f>SUBTOTAL(103,$C$10:C207)</f>
        <v>198</v>
      </c>
      <c r="C207" s="24" t="s">
        <v>810</v>
      </c>
      <c r="D207" s="226" t="s">
        <v>894</v>
      </c>
      <c r="E207" s="227" t="s">
        <v>1050</v>
      </c>
      <c r="F207" s="203" t="s">
        <v>442</v>
      </c>
      <c r="G207" s="239">
        <v>44524</v>
      </c>
      <c r="H207" s="249">
        <v>0</v>
      </c>
      <c r="I207" s="101">
        <v>-2470</v>
      </c>
      <c r="J207" s="250">
        <f t="shared" si="3"/>
        <v>195934.87000000011</v>
      </c>
      <c r="K207" s="259"/>
    </row>
    <row r="208" spans="2:11" x14ac:dyDescent="0.25">
      <c r="B208" s="46">
        <f>SUBTOTAL(103,$C$10:C208)</f>
        <v>199</v>
      </c>
      <c r="C208" s="24" t="s">
        <v>24</v>
      </c>
      <c r="D208" s="226" t="s">
        <v>138</v>
      </c>
      <c r="E208" s="231" t="s">
        <v>24</v>
      </c>
      <c r="F208" s="231" t="s">
        <v>24</v>
      </c>
      <c r="G208" s="239">
        <v>44525</v>
      </c>
      <c r="H208" s="249">
        <v>0</v>
      </c>
      <c r="I208" s="101">
        <v>-1800</v>
      </c>
      <c r="J208" s="250">
        <f t="shared" si="3"/>
        <v>194134.87000000011</v>
      </c>
      <c r="K208" s="259"/>
    </row>
    <row r="209" spans="2:11" x14ac:dyDescent="0.25">
      <c r="B209" s="46">
        <f>SUBTOTAL(103,$C$10:C209)</f>
        <v>200</v>
      </c>
      <c r="C209" s="24" t="s">
        <v>24</v>
      </c>
      <c r="D209" s="226" t="s">
        <v>895</v>
      </c>
      <c r="E209" s="231" t="s">
        <v>24</v>
      </c>
      <c r="F209" s="231" t="s">
        <v>24</v>
      </c>
      <c r="G209" s="239">
        <v>44526</v>
      </c>
      <c r="H209" s="249">
        <v>50000</v>
      </c>
      <c r="I209" s="101">
        <v>0</v>
      </c>
      <c r="J209" s="250">
        <f t="shared" si="3"/>
        <v>244134.87000000011</v>
      </c>
      <c r="K209" s="259"/>
    </row>
    <row r="210" spans="2:11" x14ac:dyDescent="0.25">
      <c r="B210" s="46">
        <f>SUBTOTAL(103,$C$10:C210)</f>
        <v>201</v>
      </c>
      <c r="C210" s="24" t="s">
        <v>806</v>
      </c>
      <c r="D210" s="226" t="s">
        <v>883</v>
      </c>
      <c r="E210" s="204" t="s">
        <v>675</v>
      </c>
      <c r="F210" s="231" t="s">
        <v>676</v>
      </c>
      <c r="G210" s="239">
        <v>44526</v>
      </c>
      <c r="H210" s="249">
        <v>0</v>
      </c>
      <c r="I210" s="101">
        <v>-45000</v>
      </c>
      <c r="J210" s="250">
        <f t="shared" si="3"/>
        <v>199134.87000000011</v>
      </c>
      <c r="K210" s="259"/>
    </row>
    <row r="211" spans="2:11" x14ac:dyDescent="0.25">
      <c r="B211" s="46">
        <f>SUBTOTAL(103,$C$10:C211)</f>
        <v>202</v>
      </c>
      <c r="C211" s="24" t="s">
        <v>110</v>
      </c>
      <c r="D211" s="226" t="s">
        <v>766</v>
      </c>
      <c r="E211" s="227"/>
      <c r="F211" s="203"/>
      <c r="G211" s="239">
        <v>44531</v>
      </c>
      <c r="H211" s="249">
        <v>100000</v>
      </c>
      <c r="I211" s="101">
        <v>0</v>
      </c>
      <c r="J211" s="250">
        <f t="shared" si="3"/>
        <v>299134.87000000011</v>
      </c>
      <c r="K211" s="259"/>
    </row>
    <row r="212" spans="2:11" x14ac:dyDescent="0.25">
      <c r="B212" s="46">
        <f>SUBTOTAL(103,$C$10:C212)</f>
        <v>203</v>
      </c>
      <c r="C212" s="24" t="s">
        <v>811</v>
      </c>
      <c r="D212" s="226" t="s">
        <v>712</v>
      </c>
      <c r="E212" s="227" t="s">
        <v>1053</v>
      </c>
      <c r="F212" s="203" t="s">
        <v>46</v>
      </c>
      <c r="G212" s="239">
        <v>44532</v>
      </c>
      <c r="H212" s="249">
        <v>0</v>
      </c>
      <c r="I212" s="101">
        <v>-5000</v>
      </c>
      <c r="J212" s="250">
        <f t="shared" si="3"/>
        <v>294134.87000000011</v>
      </c>
      <c r="K212" s="259"/>
    </row>
    <row r="213" spans="2:11" x14ac:dyDescent="0.25">
      <c r="B213" s="46">
        <f>SUBTOTAL(103,$C$10:C213)</f>
        <v>204</v>
      </c>
      <c r="C213" s="24" t="s">
        <v>14</v>
      </c>
      <c r="D213" s="226" t="s">
        <v>896</v>
      </c>
      <c r="E213" s="204" t="s">
        <v>675</v>
      </c>
      <c r="F213" s="231" t="s">
        <v>676</v>
      </c>
      <c r="G213" s="239">
        <v>44533</v>
      </c>
      <c r="H213" s="249">
        <v>63600</v>
      </c>
      <c r="I213" s="101">
        <v>0</v>
      </c>
      <c r="J213" s="250">
        <f t="shared" si="3"/>
        <v>357734.87000000011</v>
      </c>
      <c r="K213" s="259"/>
    </row>
    <row r="214" spans="2:11" x14ac:dyDescent="0.25">
      <c r="B214" s="46">
        <f>SUBTOTAL(103,$C$10:C214)</f>
        <v>205</v>
      </c>
      <c r="C214" s="24" t="s">
        <v>806</v>
      </c>
      <c r="D214" s="226" t="s">
        <v>883</v>
      </c>
      <c r="E214" s="204" t="s">
        <v>675</v>
      </c>
      <c r="F214" s="231" t="s">
        <v>676</v>
      </c>
      <c r="G214" s="239">
        <v>44533</v>
      </c>
      <c r="H214" s="249">
        <v>0</v>
      </c>
      <c r="I214" s="101">
        <v>-27200</v>
      </c>
      <c r="J214" s="250">
        <f t="shared" si="3"/>
        <v>330534.87000000011</v>
      </c>
      <c r="K214" s="259"/>
    </row>
    <row r="215" spans="2:11" x14ac:dyDescent="0.25">
      <c r="B215" s="46">
        <f>SUBTOTAL(103,$C$10:C215)</f>
        <v>206</v>
      </c>
      <c r="C215" s="24" t="s">
        <v>803</v>
      </c>
      <c r="D215" s="226" t="s">
        <v>776</v>
      </c>
      <c r="E215" s="204" t="s">
        <v>675</v>
      </c>
      <c r="F215" s="231" t="s">
        <v>676</v>
      </c>
      <c r="G215" s="239">
        <v>44533</v>
      </c>
      <c r="H215" s="249">
        <v>0</v>
      </c>
      <c r="I215" s="101">
        <v>-80600</v>
      </c>
      <c r="J215" s="250">
        <f t="shared" si="3"/>
        <v>249934.87000000011</v>
      </c>
      <c r="K215" s="259"/>
    </row>
    <row r="216" spans="2:11" x14ac:dyDescent="0.25">
      <c r="B216" s="46">
        <f>SUBTOTAL(103,$C$10:C216)</f>
        <v>207</v>
      </c>
      <c r="C216" s="24" t="s">
        <v>110</v>
      </c>
      <c r="D216" s="226" t="s">
        <v>766</v>
      </c>
      <c r="E216" s="227"/>
      <c r="F216" s="203"/>
      <c r="G216" s="239">
        <v>44538</v>
      </c>
      <c r="H216" s="249">
        <v>162800</v>
      </c>
      <c r="I216" s="101">
        <v>0</v>
      </c>
      <c r="J216" s="250">
        <f t="shared" si="3"/>
        <v>412734.87000000011</v>
      </c>
      <c r="K216" s="259"/>
    </row>
    <row r="217" spans="2:11" x14ac:dyDescent="0.25">
      <c r="B217" s="46">
        <f>SUBTOTAL(103,$C$10:C217)</f>
        <v>208</v>
      </c>
      <c r="C217" s="24" t="s">
        <v>598</v>
      </c>
      <c r="D217" s="226" t="s">
        <v>657</v>
      </c>
      <c r="E217" s="204" t="s">
        <v>644</v>
      </c>
      <c r="F217" s="209" t="s">
        <v>428</v>
      </c>
      <c r="G217" s="239">
        <v>44539</v>
      </c>
      <c r="H217" s="249">
        <v>17500</v>
      </c>
      <c r="I217" s="101">
        <v>0</v>
      </c>
      <c r="J217" s="250">
        <f t="shared" si="3"/>
        <v>430234.87000000011</v>
      </c>
      <c r="K217" s="259"/>
    </row>
    <row r="218" spans="2:11" x14ac:dyDescent="0.25">
      <c r="B218" s="46">
        <f>SUBTOTAL(103,$C$10:C218)</f>
        <v>209</v>
      </c>
      <c r="C218" s="24" t="s">
        <v>803</v>
      </c>
      <c r="D218" s="226" t="s">
        <v>776</v>
      </c>
      <c r="E218" s="204" t="s">
        <v>675</v>
      </c>
      <c r="F218" s="231" t="s">
        <v>676</v>
      </c>
      <c r="G218" s="239">
        <v>44539</v>
      </c>
      <c r="H218" s="249">
        <v>0</v>
      </c>
      <c r="I218" s="101">
        <v>-91200</v>
      </c>
      <c r="J218" s="250">
        <f t="shared" si="3"/>
        <v>339034.87000000011</v>
      </c>
      <c r="K218" s="259"/>
    </row>
    <row r="219" spans="2:11" x14ac:dyDescent="0.25">
      <c r="B219" s="46">
        <f>SUBTOTAL(103,$C$10:C219)</f>
        <v>210</v>
      </c>
      <c r="C219" s="24" t="s">
        <v>805</v>
      </c>
      <c r="D219" s="226" t="s">
        <v>882</v>
      </c>
      <c r="E219" s="204" t="s">
        <v>675</v>
      </c>
      <c r="F219" s="231" t="s">
        <v>676</v>
      </c>
      <c r="G219" s="239">
        <v>44539</v>
      </c>
      <c r="H219" s="249">
        <v>0</v>
      </c>
      <c r="I219" s="101">
        <v>-100000</v>
      </c>
      <c r="J219" s="250">
        <f t="shared" si="3"/>
        <v>239034.87000000011</v>
      </c>
      <c r="K219" s="259"/>
    </row>
    <row r="220" spans="2:11" x14ac:dyDescent="0.25">
      <c r="B220" s="46">
        <f>SUBTOTAL(103,$C$10:C220)</f>
        <v>211</v>
      </c>
      <c r="C220" s="24" t="s">
        <v>805</v>
      </c>
      <c r="D220" s="226" t="s">
        <v>883</v>
      </c>
      <c r="E220" s="204" t="s">
        <v>675</v>
      </c>
      <c r="F220" s="231" t="s">
        <v>676</v>
      </c>
      <c r="G220" s="239">
        <v>44539</v>
      </c>
      <c r="H220" s="249">
        <v>0</v>
      </c>
      <c r="I220" s="101">
        <v>-8500</v>
      </c>
      <c r="J220" s="250">
        <f t="shared" si="3"/>
        <v>230534.87000000011</v>
      </c>
      <c r="K220" s="259"/>
    </row>
    <row r="221" spans="2:11" x14ac:dyDescent="0.25">
      <c r="B221" s="46">
        <f>SUBTOTAL(103,$C$10:C221)</f>
        <v>212</v>
      </c>
      <c r="C221" s="24" t="s">
        <v>806</v>
      </c>
      <c r="D221" s="226" t="s">
        <v>883</v>
      </c>
      <c r="E221" s="204" t="s">
        <v>675</v>
      </c>
      <c r="F221" s="231" t="s">
        <v>676</v>
      </c>
      <c r="G221" s="239">
        <v>44539</v>
      </c>
      <c r="H221" s="249">
        <v>0</v>
      </c>
      <c r="I221" s="101">
        <v>-54000</v>
      </c>
      <c r="J221" s="250">
        <f t="shared" si="3"/>
        <v>176534.87000000011</v>
      </c>
      <c r="K221" s="259"/>
    </row>
    <row r="222" spans="2:11" x14ac:dyDescent="0.25">
      <c r="B222" s="46">
        <f>SUBTOTAL(103,$C$10:C222)</f>
        <v>213</v>
      </c>
      <c r="C222" s="226" t="s">
        <v>897</v>
      </c>
      <c r="D222" s="226" t="s">
        <v>898</v>
      </c>
      <c r="E222" s="204" t="s">
        <v>588</v>
      </c>
      <c r="F222" s="209" t="s">
        <v>589</v>
      </c>
      <c r="G222" s="239">
        <v>44539</v>
      </c>
      <c r="H222" s="249">
        <v>153070</v>
      </c>
      <c r="I222" s="101">
        <v>0</v>
      </c>
      <c r="J222" s="250">
        <f t="shared" si="3"/>
        <v>329604.87000000011</v>
      </c>
      <c r="K222" s="259"/>
    </row>
    <row r="223" spans="2:11" x14ac:dyDescent="0.25">
      <c r="B223" s="46">
        <f>SUBTOTAL(103,$C$10:C223)</f>
        <v>214</v>
      </c>
      <c r="C223" s="24" t="s">
        <v>795</v>
      </c>
      <c r="D223" s="226" t="s">
        <v>775</v>
      </c>
      <c r="E223" s="227" t="s">
        <v>1053</v>
      </c>
      <c r="F223" s="203" t="s">
        <v>46</v>
      </c>
      <c r="G223" s="239">
        <v>44541</v>
      </c>
      <c r="H223" s="249">
        <v>0</v>
      </c>
      <c r="I223" s="101">
        <v>-3500</v>
      </c>
      <c r="J223" s="250">
        <f t="shared" si="3"/>
        <v>326104.87000000011</v>
      </c>
      <c r="K223" s="259"/>
    </row>
    <row r="224" spans="2:11" x14ac:dyDescent="0.25">
      <c r="B224" s="46">
        <f>SUBTOTAL(103,$C$10:C224)</f>
        <v>215</v>
      </c>
      <c r="C224" s="226" t="s">
        <v>897</v>
      </c>
      <c r="D224" s="226" t="s">
        <v>898</v>
      </c>
      <c r="E224" s="204" t="s">
        <v>588</v>
      </c>
      <c r="F224" s="209" t="s">
        <v>589</v>
      </c>
      <c r="G224" s="239">
        <v>44547</v>
      </c>
      <c r="H224" s="249">
        <v>125970</v>
      </c>
      <c r="I224" s="101">
        <v>0</v>
      </c>
      <c r="J224" s="250">
        <f t="shared" si="3"/>
        <v>452074.87000000011</v>
      </c>
      <c r="K224" s="259"/>
    </row>
    <row r="225" spans="2:11" x14ac:dyDescent="0.25">
      <c r="B225" s="46">
        <f>SUBTOTAL(103,$C$10:C225)</f>
        <v>216</v>
      </c>
      <c r="C225" s="24" t="s">
        <v>24</v>
      </c>
      <c r="D225" s="226" t="s">
        <v>846</v>
      </c>
      <c r="E225" s="231" t="s">
        <v>24</v>
      </c>
      <c r="F225" s="231" t="s">
        <v>24</v>
      </c>
      <c r="G225" s="239">
        <v>44547</v>
      </c>
      <c r="H225" s="249">
        <v>60000</v>
      </c>
      <c r="I225" s="101">
        <v>0</v>
      </c>
      <c r="J225" s="250">
        <f t="shared" si="3"/>
        <v>512074.87000000011</v>
      </c>
      <c r="K225" s="259"/>
    </row>
    <row r="226" spans="2:11" x14ac:dyDescent="0.25">
      <c r="B226" s="46">
        <f>SUBTOTAL(103,$C$10:C226)</f>
        <v>217</v>
      </c>
      <c r="C226" s="24" t="s">
        <v>743</v>
      </c>
      <c r="D226" s="226" t="s">
        <v>899</v>
      </c>
      <c r="E226" s="227"/>
      <c r="F226" s="223"/>
      <c r="G226" s="239">
        <v>44547</v>
      </c>
      <c r="H226" s="249">
        <v>0</v>
      </c>
      <c r="I226" s="101">
        <v>-328500</v>
      </c>
      <c r="J226" s="250">
        <f t="shared" si="3"/>
        <v>183574.87000000011</v>
      </c>
      <c r="K226" s="259"/>
    </row>
    <row r="227" spans="2:11" x14ac:dyDescent="0.25">
      <c r="B227" s="46">
        <f>SUBTOTAL(103,$C$10:C227)</f>
        <v>218</v>
      </c>
      <c r="C227" s="24" t="s">
        <v>24</v>
      </c>
      <c r="D227" s="226" t="s">
        <v>900</v>
      </c>
      <c r="E227" s="231" t="s">
        <v>24</v>
      </c>
      <c r="F227" s="231" t="s">
        <v>24</v>
      </c>
      <c r="G227" s="239">
        <v>44547</v>
      </c>
      <c r="H227" s="249">
        <v>300000</v>
      </c>
      <c r="I227" s="101">
        <v>0</v>
      </c>
      <c r="J227" s="250">
        <f t="shared" si="3"/>
        <v>483574.87000000011</v>
      </c>
      <c r="K227" s="259"/>
    </row>
    <row r="228" spans="2:11" x14ac:dyDescent="0.25">
      <c r="B228" s="46">
        <f>SUBTOTAL(103,$C$10:C228)</f>
        <v>219</v>
      </c>
      <c r="C228" s="24" t="s">
        <v>802</v>
      </c>
      <c r="D228" s="226" t="s">
        <v>776</v>
      </c>
      <c r="E228" s="227"/>
      <c r="F228" s="203"/>
      <c r="G228" s="239">
        <v>44547</v>
      </c>
      <c r="H228" s="249">
        <v>0</v>
      </c>
      <c r="I228" s="101">
        <v>-300000</v>
      </c>
      <c r="J228" s="250">
        <f t="shared" si="3"/>
        <v>183574.87000000011</v>
      </c>
      <c r="K228" s="259"/>
    </row>
    <row r="229" spans="2:11" x14ac:dyDescent="0.25">
      <c r="B229" s="46">
        <f>SUBTOTAL(103,$C$10:C229)</f>
        <v>220</v>
      </c>
      <c r="C229" s="226" t="s">
        <v>897</v>
      </c>
      <c r="D229" s="226" t="s">
        <v>898</v>
      </c>
      <c r="E229" s="204" t="s">
        <v>588</v>
      </c>
      <c r="F229" s="209" t="s">
        <v>589</v>
      </c>
      <c r="G229" s="239">
        <v>44550</v>
      </c>
      <c r="H229" s="249">
        <v>125970</v>
      </c>
      <c r="I229" s="101">
        <v>0</v>
      </c>
      <c r="J229" s="250">
        <f t="shared" si="3"/>
        <v>309544.87000000011</v>
      </c>
      <c r="K229" s="259"/>
    </row>
    <row r="230" spans="2:11" x14ac:dyDescent="0.25">
      <c r="B230" s="46">
        <f>SUBTOTAL(103,$C$10:C230)</f>
        <v>221</v>
      </c>
      <c r="C230" s="24" t="s">
        <v>24</v>
      </c>
      <c r="D230" s="226" t="s">
        <v>901</v>
      </c>
      <c r="E230" s="231" t="s">
        <v>24</v>
      </c>
      <c r="F230" s="231" t="s">
        <v>24</v>
      </c>
      <c r="G230" s="239">
        <v>44550</v>
      </c>
      <c r="H230" s="249">
        <v>0</v>
      </c>
      <c r="I230" s="101">
        <v>-60000</v>
      </c>
      <c r="J230" s="250">
        <f t="shared" si="3"/>
        <v>249544.87000000011</v>
      </c>
      <c r="K230" s="259"/>
    </row>
    <row r="231" spans="2:11" x14ac:dyDescent="0.25">
      <c r="B231" s="46">
        <f>SUBTOTAL(103,$C$10:C231)</f>
        <v>222</v>
      </c>
      <c r="C231" s="24" t="s">
        <v>806</v>
      </c>
      <c r="D231" s="226" t="s">
        <v>883</v>
      </c>
      <c r="E231" s="204" t="s">
        <v>675</v>
      </c>
      <c r="F231" s="231" t="s">
        <v>676</v>
      </c>
      <c r="G231" s="239">
        <v>44552</v>
      </c>
      <c r="H231" s="249">
        <v>0</v>
      </c>
      <c r="I231" s="101">
        <v>-30000</v>
      </c>
      <c r="J231" s="250">
        <f t="shared" si="3"/>
        <v>219544.87000000011</v>
      </c>
      <c r="K231" s="259"/>
    </row>
    <row r="232" spans="2:11" x14ac:dyDescent="0.25">
      <c r="B232" s="46">
        <f>SUBTOTAL(103,$C$10:C232)</f>
        <v>223</v>
      </c>
      <c r="C232" s="24" t="s">
        <v>154</v>
      </c>
      <c r="D232" s="226" t="s">
        <v>776</v>
      </c>
      <c r="E232" s="227" t="s">
        <v>1047</v>
      </c>
      <c r="F232" s="203" t="s">
        <v>432</v>
      </c>
      <c r="G232" s="239">
        <v>44552</v>
      </c>
      <c r="H232" s="249">
        <v>0</v>
      </c>
      <c r="I232" s="101">
        <v>-20000</v>
      </c>
      <c r="J232" s="250">
        <f t="shared" si="3"/>
        <v>199544.87000000011</v>
      </c>
      <c r="K232" s="259"/>
    </row>
    <row r="233" spans="2:11" x14ac:dyDescent="0.25">
      <c r="B233" s="46">
        <f>SUBTOTAL(103,$C$10:C233)</f>
        <v>224</v>
      </c>
      <c r="C233" s="24" t="s">
        <v>46</v>
      </c>
      <c r="D233" s="226" t="s">
        <v>904</v>
      </c>
      <c r="E233" s="227" t="s">
        <v>1053</v>
      </c>
      <c r="F233" s="203" t="s">
        <v>46</v>
      </c>
      <c r="G233" s="239">
        <v>44553</v>
      </c>
      <c r="H233" s="249">
        <v>20000</v>
      </c>
      <c r="I233" s="101">
        <v>0</v>
      </c>
      <c r="J233" s="250">
        <f t="shared" si="3"/>
        <v>219544.87000000011</v>
      </c>
      <c r="K233" s="259"/>
    </row>
    <row r="234" spans="2:11" x14ac:dyDescent="0.25">
      <c r="B234" s="46">
        <f>SUBTOTAL(103,$C$10:C234)</f>
        <v>225</v>
      </c>
      <c r="C234" s="24" t="s">
        <v>791</v>
      </c>
      <c r="D234" s="226" t="s">
        <v>775</v>
      </c>
      <c r="E234" s="227" t="s">
        <v>1050</v>
      </c>
      <c r="F234" s="203" t="s">
        <v>442</v>
      </c>
      <c r="G234" s="239">
        <v>44553</v>
      </c>
      <c r="H234" s="249">
        <v>0</v>
      </c>
      <c r="I234" s="101">
        <v>-20000</v>
      </c>
      <c r="J234" s="250">
        <f t="shared" si="3"/>
        <v>199544.87000000011</v>
      </c>
      <c r="K234" s="259"/>
    </row>
    <row r="235" spans="2:11" x14ac:dyDescent="0.25">
      <c r="B235" s="46">
        <f>SUBTOTAL(103,$C$10:C235)</f>
        <v>226</v>
      </c>
      <c r="C235" s="24" t="s">
        <v>24</v>
      </c>
      <c r="D235" s="226" t="s">
        <v>902</v>
      </c>
      <c r="E235" s="231" t="s">
        <v>24</v>
      </c>
      <c r="F235" s="231" t="s">
        <v>24</v>
      </c>
      <c r="G235" s="239">
        <v>44564</v>
      </c>
      <c r="H235" s="249">
        <v>0</v>
      </c>
      <c r="I235" s="101">
        <v>-8300</v>
      </c>
      <c r="J235" s="250">
        <f t="shared" si="3"/>
        <v>191244.87000000011</v>
      </c>
      <c r="K235" s="259"/>
    </row>
    <row r="236" spans="2:11" x14ac:dyDescent="0.25">
      <c r="B236" s="46">
        <f>SUBTOTAL(103,$C$10:C236)</f>
        <v>227</v>
      </c>
      <c r="C236" s="24" t="s">
        <v>24</v>
      </c>
      <c r="D236" s="226" t="s">
        <v>846</v>
      </c>
      <c r="E236" s="231" t="s">
        <v>24</v>
      </c>
      <c r="F236" s="231" t="s">
        <v>24</v>
      </c>
      <c r="G236" s="239">
        <v>44566</v>
      </c>
      <c r="H236" s="249">
        <v>54000</v>
      </c>
      <c r="I236" s="101">
        <v>0</v>
      </c>
      <c r="J236" s="250">
        <f t="shared" si="3"/>
        <v>245244.87000000011</v>
      </c>
      <c r="K236" s="259"/>
    </row>
    <row r="237" spans="2:11" x14ac:dyDescent="0.25">
      <c r="B237" s="46">
        <f>SUBTOTAL(103,$C$10:C237)</f>
        <v>228</v>
      </c>
      <c r="C237" s="24" t="s">
        <v>194</v>
      </c>
      <c r="D237" s="226" t="s">
        <v>903</v>
      </c>
      <c r="E237" s="227"/>
      <c r="F237" s="223"/>
      <c r="G237" s="239">
        <v>44566</v>
      </c>
      <c r="H237" s="249">
        <v>0</v>
      </c>
      <c r="I237" s="101">
        <v>-53966.5</v>
      </c>
      <c r="J237" s="250">
        <f t="shared" si="3"/>
        <v>191278.37000000011</v>
      </c>
      <c r="K237" s="259"/>
    </row>
    <row r="238" spans="2:11" x14ac:dyDescent="0.25">
      <c r="B238" s="46">
        <f>SUBTOTAL(103,$C$10:C238)</f>
        <v>229</v>
      </c>
      <c r="C238" s="158" t="s">
        <v>749</v>
      </c>
      <c r="D238" s="226" t="s">
        <v>608</v>
      </c>
      <c r="E238" s="231" t="s">
        <v>24</v>
      </c>
      <c r="F238" s="231" t="s">
        <v>24</v>
      </c>
      <c r="G238" s="239">
        <v>44571</v>
      </c>
      <c r="H238" s="249">
        <v>0</v>
      </c>
      <c r="I238" s="101">
        <v>-11499</v>
      </c>
      <c r="J238" s="250">
        <f t="shared" si="3"/>
        <v>179779.37000000011</v>
      </c>
      <c r="K238" s="259"/>
    </row>
    <row r="239" spans="2:11" x14ac:dyDescent="0.25">
      <c r="B239" s="46">
        <f>SUBTOTAL(103,$C$10:C239)</f>
        <v>230</v>
      </c>
      <c r="C239" s="24" t="s">
        <v>156</v>
      </c>
      <c r="D239" s="226" t="s">
        <v>766</v>
      </c>
      <c r="E239" s="227" t="s">
        <v>1079</v>
      </c>
      <c r="F239" s="203" t="s">
        <v>156</v>
      </c>
      <c r="G239" s="239">
        <v>44571</v>
      </c>
      <c r="H239" s="249">
        <v>200000</v>
      </c>
      <c r="I239" s="101">
        <v>0</v>
      </c>
      <c r="J239" s="250">
        <f t="shared" si="3"/>
        <v>379779.37000000011</v>
      </c>
      <c r="K239" s="259"/>
    </row>
    <row r="240" spans="2:11" x14ac:dyDescent="0.25">
      <c r="B240" s="46">
        <f>SUBTOTAL(103,$C$10:C240)</f>
        <v>231</v>
      </c>
      <c r="C240" s="24" t="s">
        <v>794</v>
      </c>
      <c r="D240" s="226" t="s">
        <v>776</v>
      </c>
      <c r="E240" s="227"/>
      <c r="F240" s="203"/>
      <c r="G240" s="239">
        <v>44571</v>
      </c>
      <c r="H240" s="249">
        <v>0</v>
      </c>
      <c r="I240" s="101">
        <v>-100000</v>
      </c>
      <c r="J240" s="250">
        <f t="shared" si="3"/>
        <v>279779.37000000011</v>
      </c>
      <c r="K240" s="259"/>
    </row>
    <row r="241" spans="2:11" x14ac:dyDescent="0.25">
      <c r="B241" s="46">
        <f>SUBTOTAL(103,$C$10:C241)</f>
        <v>232</v>
      </c>
      <c r="C241" s="24" t="s">
        <v>158</v>
      </c>
      <c r="D241" s="226" t="s">
        <v>766</v>
      </c>
      <c r="E241" s="227" t="s">
        <v>1055</v>
      </c>
      <c r="F241" s="203" t="s">
        <v>436</v>
      </c>
      <c r="G241" s="239">
        <v>44571</v>
      </c>
      <c r="H241" s="249">
        <v>700000</v>
      </c>
      <c r="I241" s="101">
        <v>0</v>
      </c>
      <c r="J241" s="250">
        <f t="shared" si="3"/>
        <v>979779.37000000011</v>
      </c>
      <c r="K241" s="259"/>
    </row>
    <row r="242" spans="2:11" x14ac:dyDescent="0.25">
      <c r="B242" s="46">
        <f>SUBTOTAL(103,$C$10:C242)</f>
        <v>233</v>
      </c>
      <c r="C242" s="24" t="s">
        <v>682</v>
      </c>
      <c r="D242" s="226" t="s">
        <v>712</v>
      </c>
      <c r="E242" s="204" t="s">
        <v>588</v>
      </c>
      <c r="F242" s="209" t="s">
        <v>589</v>
      </c>
      <c r="G242" s="239">
        <v>44574</v>
      </c>
      <c r="H242" s="249">
        <v>0</v>
      </c>
      <c r="I242" s="101">
        <v>-10900</v>
      </c>
      <c r="J242" s="250">
        <f t="shared" si="3"/>
        <v>968879.37000000011</v>
      </c>
      <c r="K242" s="259"/>
    </row>
    <row r="243" spans="2:11" x14ac:dyDescent="0.25">
      <c r="B243" s="46">
        <f>SUBTOTAL(103,$C$10:C243)</f>
        <v>234</v>
      </c>
      <c r="C243" s="24" t="s">
        <v>46</v>
      </c>
      <c r="D243" s="226" t="s">
        <v>905</v>
      </c>
      <c r="E243" s="227" t="s">
        <v>1053</v>
      </c>
      <c r="F243" s="203" t="s">
        <v>46</v>
      </c>
      <c r="G243" s="239">
        <v>44575</v>
      </c>
      <c r="H243" s="249">
        <v>300000</v>
      </c>
      <c r="I243" s="101">
        <v>0</v>
      </c>
      <c r="J243" s="250">
        <f t="shared" si="3"/>
        <v>1268879.3700000001</v>
      </c>
      <c r="K243" s="259"/>
    </row>
    <row r="244" spans="2:11" x14ac:dyDescent="0.25">
      <c r="B244" s="46">
        <f>SUBTOTAL(103,$C$10:C244)</f>
        <v>235</v>
      </c>
      <c r="C244" s="24" t="s">
        <v>806</v>
      </c>
      <c r="D244" s="226" t="s">
        <v>883</v>
      </c>
      <c r="E244" s="204" t="s">
        <v>675</v>
      </c>
      <c r="F244" s="231" t="s">
        <v>676</v>
      </c>
      <c r="G244" s="239">
        <v>44575</v>
      </c>
      <c r="H244" s="249">
        <v>0</v>
      </c>
      <c r="I244" s="101">
        <v>-36000</v>
      </c>
      <c r="J244" s="250">
        <f t="shared" si="3"/>
        <v>1232879.3700000001</v>
      </c>
      <c r="K244" s="259"/>
    </row>
    <row r="245" spans="2:11" x14ac:dyDescent="0.25">
      <c r="B245" s="46">
        <f>SUBTOTAL(103,$C$10:C245)</f>
        <v>236</v>
      </c>
      <c r="C245" s="24" t="s">
        <v>812</v>
      </c>
      <c r="D245" s="226" t="s">
        <v>906</v>
      </c>
      <c r="E245" s="204" t="s">
        <v>675</v>
      </c>
      <c r="F245" s="231" t="s">
        <v>676</v>
      </c>
      <c r="G245" s="239">
        <v>44575</v>
      </c>
      <c r="H245" s="249">
        <v>0</v>
      </c>
      <c r="I245" s="101">
        <v>-36500</v>
      </c>
      <c r="J245" s="250">
        <f t="shared" si="3"/>
        <v>1196379.3700000001</v>
      </c>
      <c r="K245" s="259"/>
    </row>
    <row r="246" spans="2:11" x14ac:dyDescent="0.25">
      <c r="B246" s="46">
        <f>SUBTOTAL(103,$C$10:C246)</f>
        <v>237</v>
      </c>
      <c r="C246" s="24" t="s">
        <v>743</v>
      </c>
      <c r="D246" s="226" t="s">
        <v>1051</v>
      </c>
      <c r="E246" s="227"/>
      <c r="F246" s="223"/>
      <c r="G246" s="239">
        <v>44578</v>
      </c>
      <c r="H246" s="249">
        <v>0</v>
      </c>
      <c r="I246" s="101">
        <v>-493500</v>
      </c>
      <c r="J246" s="250">
        <f t="shared" si="3"/>
        <v>702879.37000000011</v>
      </c>
      <c r="K246" s="259"/>
    </row>
    <row r="247" spans="2:11" x14ac:dyDescent="0.25">
      <c r="B247" s="46">
        <f>SUBTOTAL(103,$C$10:C247)</f>
        <v>238</v>
      </c>
      <c r="C247" s="24" t="s">
        <v>154</v>
      </c>
      <c r="D247" s="226" t="s">
        <v>776</v>
      </c>
      <c r="E247" s="227" t="s">
        <v>1047</v>
      </c>
      <c r="F247" s="203" t="s">
        <v>432</v>
      </c>
      <c r="G247" s="239">
        <v>44578</v>
      </c>
      <c r="H247" s="249">
        <v>0</v>
      </c>
      <c r="I247" s="101">
        <v>-2850</v>
      </c>
      <c r="J247" s="250">
        <f t="shared" si="3"/>
        <v>700029.37000000011</v>
      </c>
      <c r="K247" s="259"/>
    </row>
    <row r="248" spans="2:11" x14ac:dyDescent="0.25">
      <c r="B248" s="46">
        <f>SUBTOTAL(103,$C$10:C248)</f>
        <v>239</v>
      </c>
      <c r="C248" s="24" t="s">
        <v>154</v>
      </c>
      <c r="D248" s="226" t="s">
        <v>776</v>
      </c>
      <c r="E248" s="227"/>
      <c r="F248" s="203"/>
      <c r="G248" s="239">
        <v>44578</v>
      </c>
      <c r="H248" s="249">
        <v>0</v>
      </c>
      <c r="I248" s="101">
        <v>-9000</v>
      </c>
      <c r="J248" s="250">
        <f t="shared" si="3"/>
        <v>691029.37000000011</v>
      </c>
      <c r="K248" s="259"/>
    </row>
    <row r="249" spans="2:11" x14ac:dyDescent="0.25">
      <c r="B249" s="46">
        <f>SUBTOTAL(103,$C$10:C249)</f>
        <v>240</v>
      </c>
      <c r="C249" s="24" t="s">
        <v>813</v>
      </c>
      <c r="D249" s="226" t="s">
        <v>907</v>
      </c>
      <c r="E249" s="204" t="s">
        <v>588</v>
      </c>
      <c r="F249" s="209" t="s">
        <v>589</v>
      </c>
      <c r="G249" s="239">
        <v>44579</v>
      </c>
      <c r="H249" s="249">
        <v>0</v>
      </c>
      <c r="I249" s="101">
        <v>-500</v>
      </c>
      <c r="J249" s="250">
        <f t="shared" si="3"/>
        <v>690529.37000000011</v>
      </c>
      <c r="K249" s="259"/>
    </row>
    <row r="250" spans="2:11" x14ac:dyDescent="0.25">
      <c r="B250" s="46">
        <f>SUBTOTAL(103,$C$10:C250)</f>
        <v>241</v>
      </c>
      <c r="C250" s="24" t="s">
        <v>625</v>
      </c>
      <c r="D250" s="226" t="s">
        <v>893</v>
      </c>
      <c r="E250" s="227"/>
      <c r="F250" s="203"/>
      <c r="G250" s="239">
        <v>44581</v>
      </c>
      <c r="H250" s="249">
        <v>0</v>
      </c>
      <c r="I250" s="101">
        <v>-500</v>
      </c>
      <c r="J250" s="250">
        <f t="shared" si="3"/>
        <v>690029.37000000011</v>
      </c>
      <c r="K250" s="259"/>
    </row>
    <row r="251" spans="2:11" x14ac:dyDescent="0.25">
      <c r="B251" s="46">
        <f>SUBTOTAL(103,$C$10:C251)</f>
        <v>242</v>
      </c>
      <c r="C251" s="24" t="s">
        <v>803</v>
      </c>
      <c r="D251" s="226" t="s">
        <v>776</v>
      </c>
      <c r="E251" s="227"/>
      <c r="F251" s="203"/>
      <c r="G251" s="239">
        <v>44582</v>
      </c>
      <c r="H251" s="249">
        <v>0</v>
      </c>
      <c r="I251" s="101">
        <v>-99700</v>
      </c>
      <c r="J251" s="250">
        <f t="shared" si="3"/>
        <v>590329.37000000011</v>
      </c>
      <c r="K251" s="259"/>
    </row>
    <row r="252" spans="2:11" x14ac:dyDescent="0.25">
      <c r="B252" s="46">
        <f>SUBTOTAL(103,$C$10:C252)</f>
        <v>243</v>
      </c>
      <c r="C252" s="24" t="s">
        <v>806</v>
      </c>
      <c r="D252" s="226" t="s">
        <v>883</v>
      </c>
      <c r="E252" s="204" t="s">
        <v>675</v>
      </c>
      <c r="F252" s="231" t="s">
        <v>676</v>
      </c>
      <c r="G252" s="239">
        <v>44582</v>
      </c>
      <c r="H252" s="249">
        <v>0</v>
      </c>
      <c r="I252" s="101">
        <v>-36000</v>
      </c>
      <c r="J252" s="250">
        <f t="shared" si="3"/>
        <v>554329.37000000011</v>
      </c>
      <c r="K252" s="259"/>
    </row>
    <row r="253" spans="2:11" x14ac:dyDescent="0.25">
      <c r="B253" s="46">
        <f>SUBTOTAL(103,$C$10:C253)</f>
        <v>244</v>
      </c>
      <c r="C253" s="24" t="s">
        <v>625</v>
      </c>
      <c r="D253" s="226" t="s">
        <v>938</v>
      </c>
      <c r="E253" s="227" t="s">
        <v>1068</v>
      </c>
      <c r="F253" s="203" t="s">
        <v>1067</v>
      </c>
      <c r="G253" s="239">
        <v>44587</v>
      </c>
      <c r="H253" s="249">
        <v>0</v>
      </c>
      <c r="I253" s="101">
        <v>-2750</v>
      </c>
      <c r="J253" s="250">
        <f t="shared" si="3"/>
        <v>551579.37000000011</v>
      </c>
      <c r="K253" s="259"/>
    </row>
    <row r="254" spans="2:11" x14ac:dyDescent="0.25">
      <c r="B254" s="46">
        <f>SUBTOTAL(103,$C$10:C254)</f>
        <v>245</v>
      </c>
      <c r="C254" s="24" t="s">
        <v>814</v>
      </c>
      <c r="D254" s="226" t="s">
        <v>849</v>
      </c>
      <c r="E254" s="204" t="s">
        <v>588</v>
      </c>
      <c r="F254" s="209" t="s">
        <v>589</v>
      </c>
      <c r="G254" s="239">
        <v>44592</v>
      </c>
      <c r="H254" s="249">
        <v>0</v>
      </c>
      <c r="I254" s="101">
        <v>-25000</v>
      </c>
      <c r="J254" s="250">
        <f t="shared" si="3"/>
        <v>526579.37000000011</v>
      </c>
      <c r="K254" s="259"/>
    </row>
    <row r="255" spans="2:11" x14ac:dyDescent="0.25">
      <c r="B255" s="46">
        <f>SUBTOTAL(103,$C$10:C255)</f>
        <v>246</v>
      </c>
      <c r="C255" s="24" t="s">
        <v>24</v>
      </c>
      <c r="D255" s="226" t="s">
        <v>901</v>
      </c>
      <c r="E255" s="231" t="s">
        <v>24</v>
      </c>
      <c r="F255" s="231" t="s">
        <v>24</v>
      </c>
      <c r="G255" s="239">
        <v>44593</v>
      </c>
      <c r="H255" s="249">
        <v>0</v>
      </c>
      <c r="I255" s="101">
        <v>-54000</v>
      </c>
      <c r="J255" s="250">
        <f t="shared" si="3"/>
        <v>472579.37000000011</v>
      </c>
      <c r="K255" s="259"/>
    </row>
    <row r="256" spans="2:11" x14ac:dyDescent="0.25">
      <c r="B256" s="46">
        <f>SUBTOTAL(103,$C$10:C256)</f>
        <v>247</v>
      </c>
      <c r="C256" s="24" t="s">
        <v>625</v>
      </c>
      <c r="D256" s="226" t="s">
        <v>938</v>
      </c>
      <c r="E256" s="227" t="s">
        <v>1072</v>
      </c>
      <c r="F256" s="203" t="s">
        <v>455</v>
      </c>
      <c r="G256" s="239">
        <v>44595</v>
      </c>
      <c r="H256" s="249">
        <v>0</v>
      </c>
      <c r="I256" s="101">
        <v>-3300</v>
      </c>
      <c r="J256" s="250">
        <f t="shared" si="3"/>
        <v>469279.37000000011</v>
      </c>
      <c r="K256" s="259"/>
    </row>
    <row r="257" spans="2:11" x14ac:dyDescent="0.25">
      <c r="B257" s="46">
        <f>SUBTOTAL(103,$C$10:C257)</f>
        <v>248</v>
      </c>
      <c r="C257" s="24" t="s">
        <v>443</v>
      </c>
      <c r="D257" s="226" t="s">
        <v>908</v>
      </c>
      <c r="E257" s="227" t="s">
        <v>1072</v>
      </c>
      <c r="F257" s="203" t="s">
        <v>455</v>
      </c>
      <c r="G257" s="239">
        <v>44606</v>
      </c>
      <c r="H257" s="249">
        <v>0</v>
      </c>
      <c r="I257" s="101">
        <v>-8500</v>
      </c>
      <c r="J257" s="250">
        <f t="shared" si="3"/>
        <v>460779.37000000011</v>
      </c>
      <c r="K257" s="259"/>
    </row>
    <row r="258" spans="2:11" x14ac:dyDescent="0.25">
      <c r="B258" s="46">
        <f>SUBTOTAL(103,$C$10:C258)</f>
        <v>249</v>
      </c>
      <c r="C258" s="154" t="s">
        <v>1091</v>
      </c>
      <c r="D258" s="24" t="s">
        <v>1092</v>
      </c>
      <c r="E258" s="227" t="s">
        <v>1059</v>
      </c>
      <c r="F258" s="203" t="s">
        <v>449</v>
      </c>
      <c r="G258" s="239">
        <v>44606</v>
      </c>
      <c r="H258" s="249">
        <v>0</v>
      </c>
      <c r="I258" s="101">
        <v>-4450</v>
      </c>
      <c r="J258" s="250">
        <f t="shared" si="3"/>
        <v>456329.37000000011</v>
      </c>
      <c r="K258" s="259"/>
    </row>
    <row r="259" spans="2:11" x14ac:dyDescent="0.25">
      <c r="B259" s="46">
        <f>SUBTOTAL(103,$C$10:C259)</f>
        <v>250</v>
      </c>
      <c r="C259" s="24" t="s">
        <v>156</v>
      </c>
      <c r="D259" s="226" t="s">
        <v>766</v>
      </c>
      <c r="E259" s="227"/>
      <c r="F259" s="203"/>
      <c r="G259" s="239">
        <v>44606</v>
      </c>
      <c r="H259" s="249">
        <v>250000</v>
      </c>
      <c r="I259" s="101">
        <v>0</v>
      </c>
      <c r="J259" s="250">
        <f t="shared" si="3"/>
        <v>706329.37000000011</v>
      </c>
      <c r="K259" s="259"/>
    </row>
    <row r="260" spans="2:11" x14ac:dyDescent="0.25">
      <c r="B260" s="46">
        <f>SUBTOTAL(103,$C$10:C260)</f>
        <v>251</v>
      </c>
      <c r="C260" s="24" t="s">
        <v>598</v>
      </c>
      <c r="D260" s="226" t="s">
        <v>657</v>
      </c>
      <c r="E260" s="204" t="s">
        <v>644</v>
      </c>
      <c r="F260" s="209" t="s">
        <v>428</v>
      </c>
      <c r="G260" s="239">
        <v>44609</v>
      </c>
      <c r="H260" s="249">
        <v>19000</v>
      </c>
      <c r="I260" s="101">
        <v>0</v>
      </c>
      <c r="J260" s="250">
        <f t="shared" si="3"/>
        <v>725329.37000000011</v>
      </c>
      <c r="K260" s="259"/>
    </row>
    <row r="261" spans="2:11" x14ac:dyDescent="0.25">
      <c r="B261" s="46">
        <f>SUBTOTAL(103,$C$10:C261)</f>
        <v>252</v>
      </c>
      <c r="C261" s="24" t="s">
        <v>598</v>
      </c>
      <c r="D261" s="226" t="s">
        <v>607</v>
      </c>
      <c r="E261" s="204" t="s">
        <v>644</v>
      </c>
      <c r="F261" s="209" t="s">
        <v>428</v>
      </c>
      <c r="G261" s="239">
        <v>44609</v>
      </c>
      <c r="H261" s="249">
        <v>0</v>
      </c>
      <c r="I261" s="101">
        <v>-6500</v>
      </c>
      <c r="J261" s="250">
        <f t="shared" si="3"/>
        <v>718829.37000000011</v>
      </c>
      <c r="K261" s="259"/>
    </row>
    <row r="262" spans="2:11" x14ac:dyDescent="0.25">
      <c r="B262" s="46">
        <f>SUBTOTAL(103,$C$10:C262)</f>
        <v>253</v>
      </c>
      <c r="C262" s="24" t="s">
        <v>743</v>
      </c>
      <c r="D262" s="226" t="s">
        <v>909</v>
      </c>
      <c r="E262" s="227"/>
      <c r="F262" s="223"/>
      <c r="G262" s="239">
        <v>44609</v>
      </c>
      <c r="H262" s="249">
        <v>0</v>
      </c>
      <c r="I262" s="101">
        <v>-313500</v>
      </c>
      <c r="J262" s="250">
        <f t="shared" si="3"/>
        <v>405329.37000000011</v>
      </c>
      <c r="K262" s="259"/>
    </row>
    <row r="263" spans="2:11" x14ac:dyDescent="0.25">
      <c r="B263" s="46">
        <f>SUBTOTAL(103,$C$10:C263)</f>
        <v>254</v>
      </c>
      <c r="C263" s="24" t="s">
        <v>815</v>
      </c>
      <c r="D263" s="226" t="s">
        <v>910</v>
      </c>
      <c r="E263" s="227"/>
      <c r="F263" s="203"/>
      <c r="G263" s="239">
        <v>44610</v>
      </c>
      <c r="H263" s="249">
        <v>0</v>
      </c>
      <c r="I263" s="101">
        <v>-13500</v>
      </c>
      <c r="J263" s="250">
        <f t="shared" si="3"/>
        <v>391829.37000000011</v>
      </c>
      <c r="K263" s="259"/>
    </row>
    <row r="264" spans="2:11" x14ac:dyDescent="0.25">
      <c r="B264" s="46">
        <f>SUBTOTAL(103,$C$10:C264)</f>
        <v>255</v>
      </c>
      <c r="C264" s="24" t="s">
        <v>625</v>
      </c>
      <c r="D264" s="226" t="s">
        <v>911</v>
      </c>
      <c r="E264" s="227" t="s">
        <v>1072</v>
      </c>
      <c r="F264" s="203" t="s">
        <v>455</v>
      </c>
      <c r="G264" s="239">
        <v>44616</v>
      </c>
      <c r="H264" s="249">
        <v>0</v>
      </c>
      <c r="I264" s="101">
        <v>-3000</v>
      </c>
      <c r="J264" s="250">
        <f t="shared" si="3"/>
        <v>388829.37000000011</v>
      </c>
      <c r="K264" s="259"/>
    </row>
    <row r="265" spans="2:11" x14ac:dyDescent="0.25">
      <c r="B265" s="46">
        <f>SUBTOTAL(103,$C$10:C265)</f>
        <v>256</v>
      </c>
      <c r="C265" s="24" t="s">
        <v>625</v>
      </c>
      <c r="D265" s="226" t="s">
        <v>911</v>
      </c>
      <c r="E265" s="227" t="s">
        <v>1072</v>
      </c>
      <c r="F265" s="203" t="s">
        <v>455</v>
      </c>
      <c r="G265" s="239">
        <v>44623</v>
      </c>
      <c r="H265" s="249">
        <v>0</v>
      </c>
      <c r="I265" s="101">
        <v>-3000</v>
      </c>
      <c r="J265" s="250">
        <f t="shared" si="3"/>
        <v>385829.37000000011</v>
      </c>
      <c r="K265" s="259"/>
    </row>
    <row r="266" spans="2:11" x14ac:dyDescent="0.25">
      <c r="B266" s="46">
        <f>SUBTOTAL(103,$C$10:C266)</f>
        <v>257</v>
      </c>
      <c r="C266" s="24" t="s">
        <v>193</v>
      </c>
      <c r="D266" s="226" t="s">
        <v>912</v>
      </c>
      <c r="E266" s="227"/>
      <c r="F266" s="223"/>
      <c r="G266" s="239">
        <v>44624</v>
      </c>
      <c r="H266" s="249">
        <v>50000</v>
      </c>
      <c r="I266" s="101">
        <v>0</v>
      </c>
      <c r="J266" s="250">
        <f t="shared" si="3"/>
        <v>435829.37000000011</v>
      </c>
      <c r="K266" s="259"/>
    </row>
    <row r="267" spans="2:11" x14ac:dyDescent="0.25">
      <c r="B267" s="46">
        <f>SUBTOTAL(103,$C$10:C267)</f>
        <v>258</v>
      </c>
      <c r="C267" s="24" t="s">
        <v>625</v>
      </c>
      <c r="D267" s="226" t="s">
        <v>938</v>
      </c>
      <c r="E267" s="227" t="s">
        <v>1072</v>
      </c>
      <c r="F267" s="203" t="s">
        <v>455</v>
      </c>
      <c r="G267" s="239">
        <v>44628</v>
      </c>
      <c r="H267" s="249">
        <v>0</v>
      </c>
      <c r="I267" s="101">
        <v>-15400</v>
      </c>
      <c r="J267" s="250">
        <f t="shared" si="3"/>
        <v>420429.37000000011</v>
      </c>
      <c r="K267" s="259"/>
    </row>
    <row r="268" spans="2:11" x14ac:dyDescent="0.25">
      <c r="B268" s="46">
        <f>SUBTOTAL(103,$C$10:C268)</f>
        <v>259</v>
      </c>
      <c r="C268" s="24" t="s">
        <v>729</v>
      </c>
      <c r="D268" s="226" t="s">
        <v>903</v>
      </c>
      <c r="E268" s="227"/>
      <c r="F268" s="203"/>
      <c r="G268" s="239">
        <v>44629</v>
      </c>
      <c r="H268" s="249">
        <v>0</v>
      </c>
      <c r="I268" s="101">
        <v>-200000</v>
      </c>
      <c r="J268" s="250">
        <f t="shared" si="3"/>
        <v>220429.37000000011</v>
      </c>
      <c r="K268" s="259"/>
    </row>
    <row r="269" spans="2:11" x14ac:dyDescent="0.25">
      <c r="B269" s="46">
        <f>SUBTOTAL(103,$C$10:C269)</f>
        <v>260</v>
      </c>
      <c r="C269" s="24" t="s">
        <v>598</v>
      </c>
      <c r="D269" s="226" t="s">
        <v>913</v>
      </c>
      <c r="E269" s="204" t="s">
        <v>644</v>
      </c>
      <c r="F269" s="209" t="s">
        <v>428</v>
      </c>
      <c r="G269" s="239">
        <v>44630</v>
      </c>
      <c r="H269" s="249">
        <v>14500</v>
      </c>
      <c r="I269" s="101">
        <v>0</v>
      </c>
      <c r="J269" s="250">
        <f t="shared" ref="J269:J332" si="4">H269+J268+I269</f>
        <v>234929.37000000011</v>
      </c>
      <c r="K269" s="259"/>
    </row>
    <row r="270" spans="2:11" x14ac:dyDescent="0.25">
      <c r="B270" s="46">
        <f>SUBTOTAL(103,$C$10:C270)</f>
        <v>261</v>
      </c>
      <c r="C270" s="24" t="s">
        <v>816</v>
      </c>
      <c r="D270" s="226" t="s">
        <v>607</v>
      </c>
      <c r="E270" s="227" t="s">
        <v>1072</v>
      </c>
      <c r="F270" s="203" t="s">
        <v>455</v>
      </c>
      <c r="G270" s="239">
        <v>44631</v>
      </c>
      <c r="H270" s="249">
        <v>0</v>
      </c>
      <c r="I270" s="101">
        <v>-12000</v>
      </c>
      <c r="J270" s="250">
        <f t="shared" si="4"/>
        <v>222929.37000000011</v>
      </c>
      <c r="K270" s="259"/>
    </row>
    <row r="271" spans="2:11" x14ac:dyDescent="0.25">
      <c r="B271" s="46">
        <f>SUBTOTAL(103,$C$10:C271)</f>
        <v>262</v>
      </c>
      <c r="C271" s="24" t="s">
        <v>817</v>
      </c>
      <c r="D271" s="226" t="s">
        <v>914</v>
      </c>
      <c r="E271" s="204" t="s">
        <v>675</v>
      </c>
      <c r="F271" s="231" t="s">
        <v>676</v>
      </c>
      <c r="G271" s="239">
        <v>44631</v>
      </c>
      <c r="H271" s="249">
        <v>0</v>
      </c>
      <c r="I271" s="101">
        <v>-18000</v>
      </c>
      <c r="J271" s="250">
        <f t="shared" si="4"/>
        <v>204929.37000000011</v>
      </c>
      <c r="K271" s="259"/>
    </row>
    <row r="272" spans="2:11" x14ac:dyDescent="0.25">
      <c r="B272" s="46">
        <f>SUBTOTAL(103,$C$10:C272)</f>
        <v>263</v>
      </c>
      <c r="C272" s="24" t="s">
        <v>131</v>
      </c>
      <c r="D272" s="226" t="s">
        <v>766</v>
      </c>
      <c r="E272" s="204" t="s">
        <v>588</v>
      </c>
      <c r="F272" s="209" t="s">
        <v>589</v>
      </c>
      <c r="G272" s="239">
        <v>44637</v>
      </c>
      <c r="H272" s="249">
        <v>600000</v>
      </c>
      <c r="I272" s="101">
        <v>0</v>
      </c>
      <c r="J272" s="250">
        <f t="shared" si="4"/>
        <v>804929.37000000011</v>
      </c>
      <c r="K272" s="259"/>
    </row>
    <row r="273" spans="2:11" x14ac:dyDescent="0.25">
      <c r="B273" s="46">
        <f>SUBTOTAL(103,$C$10:C273)</f>
        <v>264</v>
      </c>
      <c r="C273" s="24" t="s">
        <v>743</v>
      </c>
      <c r="D273" s="226" t="s">
        <v>915</v>
      </c>
      <c r="E273" s="227"/>
      <c r="F273" s="223"/>
      <c r="G273" s="239">
        <v>44637</v>
      </c>
      <c r="H273" s="249">
        <v>0</v>
      </c>
      <c r="I273" s="101">
        <v>-375500</v>
      </c>
      <c r="J273" s="250">
        <f t="shared" si="4"/>
        <v>429429.37000000011</v>
      </c>
      <c r="K273" s="259"/>
    </row>
    <row r="274" spans="2:11" x14ac:dyDescent="0.25">
      <c r="B274" s="46">
        <f>SUBTOTAL(103,$C$10:C274)</f>
        <v>265</v>
      </c>
      <c r="C274" s="24" t="s">
        <v>156</v>
      </c>
      <c r="D274" s="226" t="s">
        <v>766</v>
      </c>
      <c r="E274" s="227"/>
      <c r="F274" s="203"/>
      <c r="G274" s="239">
        <v>44637</v>
      </c>
      <c r="H274" s="249">
        <v>750000</v>
      </c>
      <c r="I274" s="101">
        <v>0</v>
      </c>
      <c r="J274" s="250">
        <f t="shared" si="4"/>
        <v>1179429.3700000001</v>
      </c>
      <c r="K274" s="259"/>
    </row>
    <row r="275" spans="2:11" x14ac:dyDescent="0.25">
      <c r="B275" s="46">
        <f>SUBTOTAL(103,$C$10:C275)</f>
        <v>266</v>
      </c>
      <c r="C275" s="24" t="s">
        <v>24</v>
      </c>
      <c r="D275" s="226" t="s">
        <v>901</v>
      </c>
      <c r="E275" s="231" t="s">
        <v>24</v>
      </c>
      <c r="F275" s="231" t="s">
        <v>24</v>
      </c>
      <c r="G275" s="239">
        <v>44637</v>
      </c>
      <c r="H275" s="249">
        <v>0</v>
      </c>
      <c r="I275" s="101">
        <v>-750000</v>
      </c>
      <c r="J275" s="250">
        <f t="shared" si="4"/>
        <v>429429.37000000011</v>
      </c>
      <c r="K275" s="259"/>
    </row>
    <row r="276" spans="2:11" x14ac:dyDescent="0.25">
      <c r="B276" s="46">
        <f>SUBTOTAL(103,$C$10:C276)</f>
        <v>267</v>
      </c>
      <c r="C276" s="24" t="s">
        <v>729</v>
      </c>
      <c r="D276" s="226" t="s">
        <v>903</v>
      </c>
      <c r="E276" s="227"/>
      <c r="F276" s="203"/>
      <c r="G276" s="239">
        <v>44638</v>
      </c>
      <c r="H276" s="249">
        <v>0</v>
      </c>
      <c r="I276" s="101">
        <v>-200000</v>
      </c>
      <c r="J276" s="250">
        <f t="shared" si="4"/>
        <v>229429.37000000011</v>
      </c>
      <c r="K276" s="259"/>
    </row>
    <row r="277" spans="2:11" x14ac:dyDescent="0.25">
      <c r="B277" s="46">
        <f>SUBTOTAL(103,$C$10:C277)</f>
        <v>268</v>
      </c>
      <c r="C277" s="24" t="s">
        <v>816</v>
      </c>
      <c r="D277" s="226" t="s">
        <v>607</v>
      </c>
      <c r="E277" s="227" t="s">
        <v>1072</v>
      </c>
      <c r="F277" s="203" t="s">
        <v>455</v>
      </c>
      <c r="G277" s="239">
        <v>44638</v>
      </c>
      <c r="H277" s="249">
        <v>0</v>
      </c>
      <c r="I277" s="101">
        <v>-12000</v>
      </c>
      <c r="J277" s="250">
        <f t="shared" si="4"/>
        <v>217429.37000000011</v>
      </c>
      <c r="K277" s="259"/>
    </row>
    <row r="278" spans="2:11" x14ac:dyDescent="0.25">
      <c r="B278" s="46">
        <f>SUBTOTAL(103,$C$10:C278)</f>
        <v>269</v>
      </c>
      <c r="C278" s="24" t="s">
        <v>625</v>
      </c>
      <c r="D278" s="226" t="s">
        <v>938</v>
      </c>
      <c r="E278" s="227" t="s">
        <v>1072</v>
      </c>
      <c r="F278" s="203" t="s">
        <v>455</v>
      </c>
      <c r="G278" s="239">
        <v>44649</v>
      </c>
      <c r="H278" s="249">
        <v>0</v>
      </c>
      <c r="I278" s="101">
        <v>-4800</v>
      </c>
      <c r="J278" s="250">
        <f t="shared" si="4"/>
        <v>212629.37000000011</v>
      </c>
      <c r="K278" s="259"/>
    </row>
    <row r="279" spans="2:11" x14ac:dyDescent="0.25">
      <c r="B279" s="46">
        <f>SUBTOTAL(103,$C$10:C279)</f>
        <v>270</v>
      </c>
      <c r="C279" s="24" t="s">
        <v>156</v>
      </c>
      <c r="D279" s="226" t="s">
        <v>916</v>
      </c>
      <c r="E279" s="227"/>
      <c r="F279" s="203"/>
      <c r="G279" s="239">
        <v>44649</v>
      </c>
      <c r="H279" s="249">
        <v>30000</v>
      </c>
      <c r="I279" s="101">
        <v>0</v>
      </c>
      <c r="J279" s="250">
        <f t="shared" si="4"/>
        <v>242629.37000000011</v>
      </c>
      <c r="K279" s="259"/>
    </row>
    <row r="280" spans="2:11" x14ac:dyDescent="0.25">
      <c r="B280" s="46">
        <f>SUBTOTAL(103,$C$10:C280)</f>
        <v>271</v>
      </c>
      <c r="C280" s="24" t="s">
        <v>24</v>
      </c>
      <c r="D280" s="226" t="s">
        <v>917</v>
      </c>
      <c r="E280" s="231" t="s">
        <v>24</v>
      </c>
      <c r="F280" s="231" t="s">
        <v>24</v>
      </c>
      <c r="G280" s="239">
        <v>44649</v>
      </c>
      <c r="H280" s="249">
        <v>0</v>
      </c>
      <c r="I280" s="101">
        <v>-30000</v>
      </c>
      <c r="J280" s="250">
        <f t="shared" si="4"/>
        <v>212629.37000000011</v>
      </c>
      <c r="K280" s="259"/>
    </row>
    <row r="281" spans="2:11" x14ac:dyDescent="0.25">
      <c r="B281" s="46">
        <f>SUBTOTAL(103,$C$10:C281)</f>
        <v>272</v>
      </c>
      <c r="C281" s="24" t="s">
        <v>818</v>
      </c>
      <c r="D281" s="226" t="s">
        <v>918</v>
      </c>
      <c r="E281" s="227" t="s">
        <v>1072</v>
      </c>
      <c r="F281" s="203" t="s">
        <v>455</v>
      </c>
      <c r="G281" s="239">
        <v>44651</v>
      </c>
      <c r="H281" s="249">
        <v>0</v>
      </c>
      <c r="I281" s="101">
        <v>-8000</v>
      </c>
      <c r="J281" s="250">
        <f t="shared" si="4"/>
        <v>204629.37000000011</v>
      </c>
      <c r="K281" s="259"/>
    </row>
    <row r="282" spans="2:11" x14ac:dyDescent="0.25">
      <c r="B282" s="46">
        <f>SUBTOTAL(103,$C$10:C282)</f>
        <v>273</v>
      </c>
      <c r="C282" s="24" t="s">
        <v>598</v>
      </c>
      <c r="D282" s="226" t="s">
        <v>913</v>
      </c>
      <c r="E282" s="204" t="s">
        <v>644</v>
      </c>
      <c r="F282" s="209" t="s">
        <v>428</v>
      </c>
      <c r="G282" s="239">
        <v>44657</v>
      </c>
      <c r="H282" s="249">
        <v>17600</v>
      </c>
      <c r="I282" s="101">
        <v>0</v>
      </c>
      <c r="J282" s="250">
        <f t="shared" si="4"/>
        <v>222229.37000000011</v>
      </c>
      <c r="K282" s="259"/>
    </row>
    <row r="283" spans="2:11" x14ac:dyDescent="0.25">
      <c r="B283" s="46">
        <f>SUBTOTAL(103,$C$10:C283)</f>
        <v>274</v>
      </c>
      <c r="C283" s="24" t="s">
        <v>818</v>
      </c>
      <c r="D283" s="226" t="s">
        <v>918</v>
      </c>
      <c r="E283" s="227" t="s">
        <v>1072</v>
      </c>
      <c r="F283" s="203" t="s">
        <v>455</v>
      </c>
      <c r="G283" s="239">
        <v>44659</v>
      </c>
      <c r="H283" s="249">
        <v>0</v>
      </c>
      <c r="I283" s="101">
        <v>-3200</v>
      </c>
      <c r="J283" s="250">
        <f t="shared" si="4"/>
        <v>219029.37000000011</v>
      </c>
      <c r="K283" s="259"/>
    </row>
    <row r="284" spans="2:11" x14ac:dyDescent="0.25">
      <c r="B284" s="46">
        <f>SUBTOTAL(103,$C$10:C284)</f>
        <v>275</v>
      </c>
      <c r="C284" s="24" t="s">
        <v>625</v>
      </c>
      <c r="D284" s="226" t="s">
        <v>938</v>
      </c>
      <c r="E284" s="227" t="s">
        <v>1072</v>
      </c>
      <c r="F284" s="203" t="s">
        <v>455</v>
      </c>
      <c r="G284" s="239">
        <v>44664</v>
      </c>
      <c r="H284" s="249">
        <v>0</v>
      </c>
      <c r="I284" s="101">
        <v>-15600</v>
      </c>
      <c r="J284" s="250">
        <f t="shared" si="4"/>
        <v>203429.37000000011</v>
      </c>
      <c r="K284" s="259"/>
    </row>
    <row r="285" spans="2:11" x14ac:dyDescent="0.25">
      <c r="B285" s="46">
        <f>SUBTOTAL(103,$C$10:C285)</f>
        <v>276</v>
      </c>
      <c r="C285" s="24" t="s">
        <v>24</v>
      </c>
      <c r="D285" s="226" t="s">
        <v>846</v>
      </c>
      <c r="E285" s="231" t="s">
        <v>24</v>
      </c>
      <c r="F285" s="231" t="s">
        <v>24</v>
      </c>
      <c r="G285" s="239">
        <v>44669</v>
      </c>
      <c r="H285" s="249">
        <v>250000</v>
      </c>
      <c r="I285" s="101">
        <v>0</v>
      </c>
      <c r="J285" s="250">
        <f t="shared" si="4"/>
        <v>453429.37000000011</v>
      </c>
      <c r="K285" s="259"/>
    </row>
    <row r="286" spans="2:11" x14ac:dyDescent="0.25">
      <c r="B286" s="46">
        <f>SUBTOTAL(103,$C$10:C286)</f>
        <v>277</v>
      </c>
      <c r="C286" s="24" t="s">
        <v>743</v>
      </c>
      <c r="D286" s="226" t="s">
        <v>919</v>
      </c>
      <c r="E286" s="227"/>
      <c r="F286" s="223"/>
      <c r="G286" s="239">
        <v>44669</v>
      </c>
      <c r="H286" s="249">
        <v>0</v>
      </c>
      <c r="I286" s="101">
        <v>-179600</v>
      </c>
      <c r="J286" s="250">
        <f t="shared" si="4"/>
        <v>273829.37000000011</v>
      </c>
      <c r="K286" s="259"/>
    </row>
    <row r="287" spans="2:11" x14ac:dyDescent="0.25">
      <c r="B287" s="46">
        <f>SUBTOTAL(103,$C$10:C287)</f>
        <v>278</v>
      </c>
      <c r="C287" s="24" t="s">
        <v>816</v>
      </c>
      <c r="D287" s="226" t="s">
        <v>607</v>
      </c>
      <c r="E287" s="227" t="s">
        <v>1072</v>
      </c>
      <c r="F287" s="203" t="s">
        <v>455</v>
      </c>
      <c r="G287" s="239">
        <v>44669</v>
      </c>
      <c r="H287" s="249">
        <v>0</v>
      </c>
      <c r="I287" s="101">
        <v>-21000</v>
      </c>
      <c r="J287" s="250">
        <f t="shared" si="4"/>
        <v>252829.37000000011</v>
      </c>
      <c r="K287" s="259"/>
    </row>
    <row r="288" spans="2:11" x14ac:dyDescent="0.25">
      <c r="B288" s="46">
        <f>SUBTOTAL(103,$C$10:C288)</f>
        <v>279</v>
      </c>
      <c r="C288" s="24" t="s">
        <v>625</v>
      </c>
      <c r="D288" s="226" t="s">
        <v>938</v>
      </c>
      <c r="E288" s="227" t="s">
        <v>1072</v>
      </c>
      <c r="F288" s="203" t="s">
        <v>455</v>
      </c>
      <c r="G288" s="239">
        <v>44679</v>
      </c>
      <c r="H288" s="249">
        <v>0</v>
      </c>
      <c r="I288" s="101">
        <v>-18000</v>
      </c>
      <c r="J288" s="250">
        <f t="shared" si="4"/>
        <v>234829.37000000011</v>
      </c>
      <c r="K288" s="259"/>
    </row>
    <row r="289" spans="2:11" x14ac:dyDescent="0.25">
      <c r="B289" s="46">
        <f>SUBTOTAL(103,$C$10:C289)</f>
        <v>280</v>
      </c>
      <c r="C289" s="24" t="s">
        <v>819</v>
      </c>
      <c r="D289" s="226" t="s">
        <v>920</v>
      </c>
      <c r="E289" s="227" t="s">
        <v>1050</v>
      </c>
      <c r="F289" s="203" t="s">
        <v>442</v>
      </c>
      <c r="G289" s="239">
        <v>44680</v>
      </c>
      <c r="H289" s="249">
        <v>0</v>
      </c>
      <c r="I289" s="101">
        <v>-700</v>
      </c>
      <c r="J289" s="250">
        <f t="shared" si="4"/>
        <v>234129.37000000011</v>
      </c>
      <c r="K289" s="259"/>
    </row>
    <row r="290" spans="2:11" x14ac:dyDescent="0.25">
      <c r="B290" s="46">
        <f>SUBTOTAL(103,$C$10:C290)</f>
        <v>281</v>
      </c>
      <c r="C290" s="24" t="s">
        <v>193</v>
      </c>
      <c r="D290" s="226" t="s">
        <v>766</v>
      </c>
      <c r="E290" s="227"/>
      <c r="F290" s="223"/>
      <c r="G290" s="239">
        <v>44684</v>
      </c>
      <c r="H290" s="249">
        <v>50000</v>
      </c>
      <c r="I290" s="101">
        <v>0</v>
      </c>
      <c r="J290" s="250">
        <f t="shared" si="4"/>
        <v>284129.37000000011</v>
      </c>
      <c r="K290" s="259"/>
    </row>
    <row r="291" spans="2:11" x14ac:dyDescent="0.25">
      <c r="B291" s="46">
        <f>SUBTOTAL(103,$C$10:C291)</f>
        <v>282</v>
      </c>
      <c r="C291" s="24" t="s">
        <v>24</v>
      </c>
      <c r="D291" s="226" t="s">
        <v>901</v>
      </c>
      <c r="E291" s="231" t="s">
        <v>24</v>
      </c>
      <c r="F291" s="231" t="s">
        <v>24</v>
      </c>
      <c r="G291" s="239">
        <v>44684</v>
      </c>
      <c r="H291" s="249">
        <v>0</v>
      </c>
      <c r="I291" s="101">
        <v>-50000</v>
      </c>
      <c r="J291" s="250">
        <f t="shared" si="4"/>
        <v>234129.37000000011</v>
      </c>
      <c r="K291" s="259"/>
    </row>
    <row r="292" spans="2:11" x14ac:dyDescent="0.25">
      <c r="B292" s="46">
        <f>SUBTOTAL(103,$C$10:C292)</f>
        <v>283</v>
      </c>
      <c r="C292" s="24" t="s">
        <v>598</v>
      </c>
      <c r="D292" s="226" t="s">
        <v>913</v>
      </c>
      <c r="E292" s="204" t="s">
        <v>644</v>
      </c>
      <c r="F292" s="209" t="s">
        <v>428</v>
      </c>
      <c r="G292" s="239">
        <v>44684</v>
      </c>
      <c r="H292" s="249">
        <v>15180</v>
      </c>
      <c r="I292" s="101">
        <v>0</v>
      </c>
      <c r="J292" s="250">
        <f t="shared" si="4"/>
        <v>249309.37000000011</v>
      </c>
      <c r="K292" s="259"/>
    </row>
    <row r="293" spans="2:11" x14ac:dyDescent="0.25">
      <c r="B293" s="46">
        <f>SUBTOTAL(103,$C$10:C293)</f>
        <v>284</v>
      </c>
      <c r="C293" s="24" t="s">
        <v>194</v>
      </c>
      <c r="D293" s="226" t="s">
        <v>766</v>
      </c>
      <c r="E293" s="227"/>
      <c r="F293" s="223"/>
      <c r="G293" s="239">
        <v>44687</v>
      </c>
      <c r="H293" s="249">
        <v>169084.46</v>
      </c>
      <c r="I293" s="101">
        <v>0</v>
      </c>
      <c r="J293" s="250">
        <f t="shared" si="4"/>
        <v>418393.83000000007</v>
      </c>
      <c r="K293" s="259"/>
    </row>
    <row r="294" spans="2:11" x14ac:dyDescent="0.25">
      <c r="B294" s="46">
        <f>SUBTOTAL(103,$C$10:C294)</f>
        <v>285</v>
      </c>
      <c r="C294" s="24" t="s">
        <v>24</v>
      </c>
      <c r="D294" s="226" t="s">
        <v>901</v>
      </c>
      <c r="E294" s="231" t="s">
        <v>24</v>
      </c>
      <c r="F294" s="231" t="s">
        <v>24</v>
      </c>
      <c r="G294" s="239">
        <v>44687</v>
      </c>
      <c r="H294" s="249">
        <v>0</v>
      </c>
      <c r="I294" s="101">
        <v>-10000</v>
      </c>
      <c r="J294" s="250">
        <f t="shared" si="4"/>
        <v>408393.83000000007</v>
      </c>
      <c r="K294" s="259"/>
    </row>
    <row r="295" spans="2:11" x14ac:dyDescent="0.25">
      <c r="B295" s="46">
        <f>SUBTOTAL(103,$C$10:C295)</f>
        <v>286</v>
      </c>
      <c r="C295" s="24" t="s">
        <v>820</v>
      </c>
      <c r="D295" s="226" t="s">
        <v>607</v>
      </c>
      <c r="E295" s="227" t="s">
        <v>1047</v>
      </c>
      <c r="F295" s="203" t="s">
        <v>432</v>
      </c>
      <c r="G295" s="239">
        <v>44693</v>
      </c>
      <c r="H295" s="249">
        <v>0</v>
      </c>
      <c r="I295" s="101">
        <v>-6000</v>
      </c>
      <c r="J295" s="250">
        <f t="shared" si="4"/>
        <v>402393.83000000007</v>
      </c>
      <c r="K295" s="259"/>
    </row>
    <row r="296" spans="2:11" x14ac:dyDescent="0.25">
      <c r="B296" s="46">
        <f>SUBTOTAL(103,$C$10:C296)</f>
        <v>287</v>
      </c>
      <c r="C296" s="24" t="s">
        <v>625</v>
      </c>
      <c r="D296" s="226" t="s">
        <v>938</v>
      </c>
      <c r="E296" s="227" t="s">
        <v>1072</v>
      </c>
      <c r="F296" s="203" t="s">
        <v>455</v>
      </c>
      <c r="G296" s="239">
        <v>44693</v>
      </c>
      <c r="H296" s="249">
        <v>0</v>
      </c>
      <c r="I296" s="101">
        <v>-10600</v>
      </c>
      <c r="J296" s="250">
        <f t="shared" si="4"/>
        <v>391793.83000000007</v>
      </c>
      <c r="K296" s="259"/>
    </row>
    <row r="297" spans="2:11" x14ac:dyDescent="0.25">
      <c r="B297" s="46">
        <f>SUBTOTAL(103,$C$10:C297)</f>
        <v>288</v>
      </c>
      <c r="C297" s="24" t="s">
        <v>802</v>
      </c>
      <c r="D297" s="226" t="s">
        <v>873</v>
      </c>
      <c r="E297" s="227" t="s">
        <v>1055</v>
      </c>
      <c r="F297" s="203" t="s">
        <v>436</v>
      </c>
      <c r="G297" s="239">
        <v>44694</v>
      </c>
      <c r="H297" s="249">
        <v>0</v>
      </c>
      <c r="I297" s="101">
        <v>-50000</v>
      </c>
      <c r="J297" s="250">
        <f t="shared" si="4"/>
        <v>341793.83000000007</v>
      </c>
      <c r="K297" s="259"/>
    </row>
    <row r="298" spans="2:11" x14ac:dyDescent="0.25">
      <c r="B298" s="46">
        <f>SUBTOTAL(103,$C$10:C298)</f>
        <v>289</v>
      </c>
      <c r="C298" s="24" t="s">
        <v>131</v>
      </c>
      <c r="D298" s="226" t="s">
        <v>766</v>
      </c>
      <c r="E298" s="204" t="s">
        <v>588</v>
      </c>
      <c r="F298" s="209" t="s">
        <v>589</v>
      </c>
      <c r="G298" s="239">
        <v>44698</v>
      </c>
      <c r="H298" s="249">
        <v>150000</v>
      </c>
      <c r="I298" s="101">
        <v>0</v>
      </c>
      <c r="J298" s="250">
        <f t="shared" si="4"/>
        <v>491793.83000000007</v>
      </c>
      <c r="K298" s="259"/>
    </row>
    <row r="299" spans="2:11" x14ac:dyDescent="0.25">
      <c r="B299" s="46">
        <f>SUBTOTAL(103,$C$10:C299)</f>
        <v>290</v>
      </c>
      <c r="C299" s="24" t="s">
        <v>743</v>
      </c>
      <c r="D299" s="226" t="s">
        <v>921</v>
      </c>
      <c r="E299" s="227"/>
      <c r="F299" s="223"/>
      <c r="G299" s="239">
        <v>44698</v>
      </c>
      <c r="H299" s="249">
        <v>0</v>
      </c>
      <c r="I299" s="101">
        <v>-300000</v>
      </c>
      <c r="J299" s="250">
        <f t="shared" si="4"/>
        <v>191793.83000000007</v>
      </c>
      <c r="K299" s="259"/>
    </row>
    <row r="300" spans="2:11" x14ac:dyDescent="0.25">
      <c r="B300" s="46">
        <f>SUBTOTAL(103,$C$10:C300)</f>
        <v>291</v>
      </c>
      <c r="C300" s="24" t="s">
        <v>199</v>
      </c>
      <c r="D300" s="226" t="s">
        <v>199</v>
      </c>
      <c r="E300" s="204" t="s">
        <v>588</v>
      </c>
      <c r="F300" s="209" t="s">
        <v>589</v>
      </c>
      <c r="G300" s="239">
        <v>44699</v>
      </c>
      <c r="H300" s="249">
        <v>0</v>
      </c>
      <c r="I300" s="101">
        <v>-10000</v>
      </c>
      <c r="J300" s="250">
        <f t="shared" si="4"/>
        <v>181793.83000000007</v>
      </c>
      <c r="K300" s="259"/>
    </row>
    <row r="301" spans="2:11" x14ac:dyDescent="0.25">
      <c r="B301" s="46">
        <f>SUBTOTAL(103,$C$10:C301)</f>
        <v>292</v>
      </c>
      <c r="C301" s="24" t="s">
        <v>432</v>
      </c>
      <c r="D301" s="226" t="s">
        <v>922</v>
      </c>
      <c r="E301" s="227" t="s">
        <v>1047</v>
      </c>
      <c r="F301" s="203" t="s">
        <v>432</v>
      </c>
      <c r="G301" s="239">
        <v>44701</v>
      </c>
      <c r="H301" s="249">
        <v>20000</v>
      </c>
      <c r="I301" s="101">
        <v>0</v>
      </c>
      <c r="J301" s="250">
        <f t="shared" si="4"/>
        <v>201793.83000000007</v>
      </c>
      <c r="K301" s="259"/>
    </row>
    <row r="302" spans="2:11" x14ac:dyDescent="0.25">
      <c r="B302" s="46">
        <f>SUBTOTAL(103,$C$10:C302)</f>
        <v>293</v>
      </c>
      <c r="C302" s="24" t="s">
        <v>24</v>
      </c>
      <c r="D302" s="226" t="s">
        <v>846</v>
      </c>
      <c r="E302" s="231" t="s">
        <v>24</v>
      </c>
      <c r="F302" s="231" t="s">
        <v>24</v>
      </c>
      <c r="G302" s="239">
        <v>44711</v>
      </c>
      <c r="H302" s="249">
        <v>2000</v>
      </c>
      <c r="I302" s="101">
        <v>0</v>
      </c>
      <c r="J302" s="250">
        <f t="shared" si="4"/>
        <v>203793.83000000007</v>
      </c>
      <c r="K302" s="259"/>
    </row>
    <row r="303" spans="2:11" x14ac:dyDescent="0.25">
      <c r="B303" s="46">
        <f>SUBTOTAL(103,$C$10:C303)</f>
        <v>294</v>
      </c>
      <c r="C303" s="24" t="s">
        <v>821</v>
      </c>
      <c r="D303" s="226" t="s">
        <v>923</v>
      </c>
      <c r="E303" s="227"/>
      <c r="F303" s="203"/>
      <c r="G303" s="239">
        <v>44711</v>
      </c>
      <c r="H303" s="249">
        <v>0</v>
      </c>
      <c r="I303" s="101">
        <v>-30000</v>
      </c>
      <c r="J303" s="250">
        <f t="shared" si="4"/>
        <v>173793.83000000007</v>
      </c>
      <c r="K303" s="259"/>
    </row>
    <row r="304" spans="2:11" x14ac:dyDescent="0.25">
      <c r="B304" s="46">
        <f>SUBTOTAL(103,$C$10:C304)</f>
        <v>295</v>
      </c>
      <c r="C304" s="24" t="s">
        <v>598</v>
      </c>
      <c r="D304" s="226" t="s">
        <v>913</v>
      </c>
      <c r="E304" s="204" t="s">
        <v>644</v>
      </c>
      <c r="F304" s="209" t="s">
        <v>428</v>
      </c>
      <c r="G304" s="239">
        <v>44714</v>
      </c>
      <c r="H304" s="249">
        <v>14100</v>
      </c>
      <c r="I304" s="101">
        <v>0</v>
      </c>
      <c r="J304" s="250">
        <f t="shared" si="4"/>
        <v>187893.83000000007</v>
      </c>
      <c r="K304" s="259"/>
    </row>
    <row r="305" spans="2:11" x14ac:dyDescent="0.25">
      <c r="B305" s="46">
        <f>SUBTOTAL(103,$C$10:C305)</f>
        <v>296</v>
      </c>
      <c r="C305" s="24" t="s">
        <v>822</v>
      </c>
      <c r="D305" s="226" t="s">
        <v>924</v>
      </c>
      <c r="E305" s="204" t="s">
        <v>644</v>
      </c>
      <c r="F305" s="209" t="s">
        <v>428</v>
      </c>
      <c r="G305" s="239">
        <v>44714</v>
      </c>
      <c r="H305" s="249">
        <v>0</v>
      </c>
      <c r="I305" s="101">
        <v>-8100</v>
      </c>
      <c r="J305" s="250">
        <f t="shared" si="4"/>
        <v>179793.83000000007</v>
      </c>
      <c r="K305" s="259"/>
    </row>
    <row r="306" spans="2:11" x14ac:dyDescent="0.25">
      <c r="B306" s="46">
        <f>SUBTOTAL(103,$C$10:C306)</f>
        <v>297</v>
      </c>
      <c r="C306" s="24" t="s">
        <v>598</v>
      </c>
      <c r="D306" s="226" t="s">
        <v>913</v>
      </c>
      <c r="E306" s="204" t="s">
        <v>644</v>
      </c>
      <c r="F306" s="209" t="s">
        <v>428</v>
      </c>
      <c r="G306" s="239">
        <v>44721</v>
      </c>
      <c r="H306" s="249">
        <v>28700</v>
      </c>
      <c r="I306" s="101">
        <v>0</v>
      </c>
      <c r="J306" s="250">
        <f t="shared" si="4"/>
        <v>208493.83000000007</v>
      </c>
      <c r="K306" s="259"/>
    </row>
    <row r="307" spans="2:11" x14ac:dyDescent="0.25">
      <c r="B307" s="46">
        <f>SUBTOTAL(103,$C$10:C307)</f>
        <v>298</v>
      </c>
      <c r="C307" s="24" t="s">
        <v>625</v>
      </c>
      <c r="D307" s="226" t="s">
        <v>938</v>
      </c>
      <c r="E307" s="227" t="s">
        <v>1072</v>
      </c>
      <c r="F307" s="203" t="s">
        <v>455</v>
      </c>
      <c r="G307" s="239">
        <v>44721</v>
      </c>
      <c r="H307" s="249">
        <v>0</v>
      </c>
      <c r="I307" s="101">
        <v>-8000</v>
      </c>
      <c r="J307" s="250">
        <f t="shared" si="4"/>
        <v>200493.83000000007</v>
      </c>
      <c r="K307" s="259"/>
    </row>
    <row r="308" spans="2:11" x14ac:dyDescent="0.25">
      <c r="B308" s="46">
        <f>SUBTOTAL(103,$C$10:C308)</f>
        <v>299</v>
      </c>
      <c r="C308" s="157" t="s">
        <v>816</v>
      </c>
      <c r="D308" s="230" t="s">
        <v>607</v>
      </c>
      <c r="E308" s="227" t="s">
        <v>1072</v>
      </c>
      <c r="F308" s="203" t="s">
        <v>455</v>
      </c>
      <c r="G308" s="241">
        <v>44722</v>
      </c>
      <c r="H308" s="253">
        <v>0</v>
      </c>
      <c r="I308" s="159">
        <v>-25000</v>
      </c>
      <c r="J308" s="250">
        <f t="shared" si="4"/>
        <v>175493.83000000007</v>
      </c>
      <c r="K308" s="261"/>
    </row>
    <row r="309" spans="2:11" x14ac:dyDescent="0.25">
      <c r="B309" s="46">
        <f>SUBTOTAL(103,$C$10:C309)</f>
        <v>300</v>
      </c>
      <c r="C309" s="24" t="s">
        <v>209</v>
      </c>
      <c r="D309" s="225" t="s">
        <v>940</v>
      </c>
      <c r="E309" s="227" t="s">
        <v>1059</v>
      </c>
      <c r="F309" s="203" t="s">
        <v>449</v>
      </c>
      <c r="G309" s="239">
        <v>44724</v>
      </c>
      <c r="H309" s="249">
        <v>500000</v>
      </c>
      <c r="I309" s="101">
        <v>0</v>
      </c>
      <c r="J309" s="250">
        <f t="shared" si="4"/>
        <v>675493.83000000007</v>
      </c>
      <c r="K309" s="259"/>
    </row>
    <row r="310" spans="2:11" x14ac:dyDescent="0.25">
      <c r="B310" s="46">
        <f>SUBTOTAL(103,$C$10:C310)</f>
        <v>301</v>
      </c>
      <c r="C310" s="24" t="s">
        <v>210</v>
      </c>
      <c r="D310" s="225" t="s">
        <v>940</v>
      </c>
      <c r="E310" s="227" t="s">
        <v>1059</v>
      </c>
      <c r="F310" s="203" t="s">
        <v>449</v>
      </c>
      <c r="G310" s="239">
        <v>44724</v>
      </c>
      <c r="H310" s="249">
        <v>300000</v>
      </c>
      <c r="I310" s="101">
        <v>0</v>
      </c>
      <c r="J310" s="250">
        <f t="shared" si="4"/>
        <v>975493.83000000007</v>
      </c>
      <c r="K310" s="259"/>
    </row>
    <row r="311" spans="2:11" x14ac:dyDescent="0.25">
      <c r="B311" s="46">
        <f>SUBTOTAL(103,$C$10:C311)</f>
        <v>302</v>
      </c>
      <c r="C311" s="24" t="s">
        <v>970</v>
      </c>
      <c r="D311" s="225" t="s">
        <v>971</v>
      </c>
      <c r="E311" s="227" t="s">
        <v>1059</v>
      </c>
      <c r="F311" s="203" t="s">
        <v>449</v>
      </c>
      <c r="G311" s="239">
        <v>44724</v>
      </c>
      <c r="H311" s="254">
        <v>0</v>
      </c>
      <c r="I311" s="101">
        <v>-210000</v>
      </c>
      <c r="J311" s="250">
        <f t="shared" si="4"/>
        <v>765493.83000000007</v>
      </c>
      <c r="K311" s="259"/>
    </row>
    <row r="312" spans="2:11" x14ac:dyDescent="0.25">
      <c r="B312" s="46">
        <f>SUBTOTAL(103,$C$10:C312)</f>
        <v>303</v>
      </c>
      <c r="C312" s="24" t="s">
        <v>204</v>
      </c>
      <c r="D312" s="226" t="s">
        <v>925</v>
      </c>
      <c r="E312" s="227"/>
      <c r="F312" s="223"/>
      <c r="G312" s="239">
        <v>44729</v>
      </c>
      <c r="H312" s="249">
        <v>0</v>
      </c>
      <c r="I312" s="101">
        <v>-150000</v>
      </c>
      <c r="J312" s="250">
        <f t="shared" si="4"/>
        <v>615493.83000000007</v>
      </c>
      <c r="K312" s="259"/>
    </row>
    <row r="313" spans="2:11" x14ac:dyDescent="0.25">
      <c r="B313" s="46">
        <f>SUBTOTAL(103,$C$10:C313)</f>
        <v>304</v>
      </c>
      <c r="C313" s="24" t="s">
        <v>780</v>
      </c>
      <c r="D313" s="226" t="s">
        <v>926</v>
      </c>
      <c r="E313" s="227"/>
      <c r="F313" s="223"/>
      <c r="G313" s="239">
        <v>44729</v>
      </c>
      <c r="H313" s="249">
        <v>0</v>
      </c>
      <c r="I313" s="101">
        <v>-25000</v>
      </c>
      <c r="J313" s="250">
        <f t="shared" si="4"/>
        <v>590493.83000000007</v>
      </c>
      <c r="K313" s="259"/>
    </row>
    <row r="314" spans="2:11" x14ac:dyDescent="0.25">
      <c r="B314" s="46">
        <f>SUBTOTAL(103,$C$10:C314)</f>
        <v>305</v>
      </c>
      <c r="C314" s="24" t="s">
        <v>598</v>
      </c>
      <c r="D314" s="226" t="s">
        <v>913</v>
      </c>
      <c r="E314" s="204" t="s">
        <v>644</v>
      </c>
      <c r="F314" s="209" t="s">
        <v>428</v>
      </c>
      <c r="G314" s="239">
        <v>44729</v>
      </c>
      <c r="H314" s="249">
        <v>15900</v>
      </c>
      <c r="I314" s="101">
        <v>0</v>
      </c>
      <c r="J314" s="250">
        <f t="shared" si="4"/>
        <v>606393.83000000007</v>
      </c>
      <c r="K314" s="259"/>
    </row>
    <row r="315" spans="2:11" x14ac:dyDescent="0.25">
      <c r="B315" s="46">
        <f>SUBTOTAL(103,$C$10:C315)</f>
        <v>306</v>
      </c>
      <c r="C315" s="24" t="s">
        <v>682</v>
      </c>
      <c r="D315" s="226" t="s">
        <v>775</v>
      </c>
      <c r="E315" s="227" t="s">
        <v>1072</v>
      </c>
      <c r="F315" s="203" t="s">
        <v>455</v>
      </c>
      <c r="G315" s="239">
        <v>44742</v>
      </c>
      <c r="H315" s="249">
        <v>0</v>
      </c>
      <c r="I315" s="101">
        <v>-10000</v>
      </c>
      <c r="J315" s="250">
        <f t="shared" si="4"/>
        <v>596393.83000000007</v>
      </c>
      <c r="K315" s="259"/>
    </row>
    <row r="316" spans="2:11" x14ac:dyDescent="0.25">
      <c r="B316" s="46">
        <f>SUBTOTAL(103,$C$10:C316)</f>
        <v>307</v>
      </c>
      <c r="C316" s="24" t="s">
        <v>598</v>
      </c>
      <c r="D316" s="226" t="s">
        <v>913</v>
      </c>
      <c r="E316" s="204" t="s">
        <v>644</v>
      </c>
      <c r="F316" s="209" t="s">
        <v>428</v>
      </c>
      <c r="G316" s="239">
        <v>44742</v>
      </c>
      <c r="H316" s="249">
        <v>15700</v>
      </c>
      <c r="I316" s="101">
        <v>0</v>
      </c>
      <c r="J316" s="250">
        <f t="shared" si="4"/>
        <v>612093.83000000007</v>
      </c>
      <c r="K316" s="259"/>
    </row>
    <row r="317" spans="2:11" x14ac:dyDescent="0.25">
      <c r="B317" s="46">
        <f>SUBTOTAL(103,$C$10:C317)</f>
        <v>308</v>
      </c>
      <c r="C317" s="24" t="s">
        <v>24</v>
      </c>
      <c r="D317" s="226" t="s">
        <v>927</v>
      </c>
      <c r="E317" s="231" t="s">
        <v>24</v>
      </c>
      <c r="F317" s="231" t="s">
        <v>24</v>
      </c>
      <c r="G317" s="239">
        <v>44747</v>
      </c>
      <c r="H317" s="249">
        <v>0</v>
      </c>
      <c r="I317" s="101">
        <v>-1792</v>
      </c>
      <c r="J317" s="250">
        <f t="shared" si="4"/>
        <v>610301.83000000007</v>
      </c>
      <c r="K317" s="259"/>
    </row>
    <row r="318" spans="2:11" x14ac:dyDescent="0.25">
      <c r="B318" s="46">
        <f>SUBTOTAL(103,$C$10:C318)</f>
        <v>309</v>
      </c>
      <c r="C318" s="24" t="s">
        <v>823</v>
      </c>
      <c r="D318" s="226" t="s">
        <v>846</v>
      </c>
      <c r="E318" s="227"/>
      <c r="F318" s="203"/>
      <c r="G318" s="239">
        <v>44749</v>
      </c>
      <c r="H318" s="249">
        <v>0</v>
      </c>
      <c r="I318" s="101">
        <v>-5000</v>
      </c>
      <c r="J318" s="250">
        <f t="shared" si="4"/>
        <v>605301.83000000007</v>
      </c>
      <c r="K318" s="259"/>
    </row>
    <row r="319" spans="2:11" x14ac:dyDescent="0.25">
      <c r="B319" s="46">
        <f>SUBTOTAL(103,$C$10:C319)</f>
        <v>310</v>
      </c>
      <c r="C319" s="24" t="s">
        <v>816</v>
      </c>
      <c r="D319" s="226" t="s">
        <v>607</v>
      </c>
      <c r="E319" s="227" t="s">
        <v>1072</v>
      </c>
      <c r="F319" s="203" t="s">
        <v>455</v>
      </c>
      <c r="G319" s="239">
        <v>44750</v>
      </c>
      <c r="H319" s="249">
        <v>0</v>
      </c>
      <c r="I319" s="101">
        <v>-25000</v>
      </c>
      <c r="J319" s="250">
        <f t="shared" si="4"/>
        <v>580301.83000000007</v>
      </c>
      <c r="K319" s="259"/>
    </row>
    <row r="320" spans="2:11" x14ac:dyDescent="0.25">
      <c r="B320" s="46">
        <f>SUBTOTAL(103,$C$10:C320)</f>
        <v>311</v>
      </c>
      <c r="C320" s="24" t="s">
        <v>625</v>
      </c>
      <c r="D320" s="226" t="s">
        <v>928</v>
      </c>
      <c r="E320" s="227" t="s">
        <v>1068</v>
      </c>
      <c r="F320" s="203" t="s">
        <v>1067</v>
      </c>
      <c r="G320" s="239">
        <v>44757</v>
      </c>
      <c r="H320" s="249">
        <v>0</v>
      </c>
      <c r="I320" s="101">
        <v>-1100</v>
      </c>
      <c r="J320" s="250">
        <f t="shared" si="4"/>
        <v>579201.83000000007</v>
      </c>
      <c r="K320" s="259"/>
    </row>
    <row r="321" spans="2:11" x14ac:dyDescent="0.25">
      <c r="B321" s="46">
        <f>SUBTOTAL(103,$C$10:C321)</f>
        <v>312</v>
      </c>
      <c r="C321" s="24" t="s">
        <v>743</v>
      </c>
      <c r="D321" s="226" t="s">
        <v>929</v>
      </c>
      <c r="E321" s="227"/>
      <c r="F321" s="223"/>
      <c r="G321" s="239">
        <v>44760</v>
      </c>
      <c r="H321" s="249">
        <v>0</v>
      </c>
      <c r="I321" s="101">
        <v>-245000</v>
      </c>
      <c r="J321" s="250">
        <f t="shared" si="4"/>
        <v>334201.83000000007</v>
      </c>
      <c r="K321" s="259"/>
    </row>
    <row r="322" spans="2:11" x14ac:dyDescent="0.25">
      <c r="B322" s="46">
        <f>SUBTOTAL(103,$C$10:C322)</f>
        <v>313</v>
      </c>
      <c r="C322" s="24" t="s">
        <v>821</v>
      </c>
      <c r="D322" s="226" t="s">
        <v>923</v>
      </c>
      <c r="E322" s="227"/>
      <c r="F322" s="203"/>
      <c r="G322" s="239">
        <v>44760</v>
      </c>
      <c r="H322" s="249">
        <v>0</v>
      </c>
      <c r="I322" s="101">
        <v>-20000</v>
      </c>
      <c r="J322" s="250">
        <f t="shared" si="4"/>
        <v>314201.83000000007</v>
      </c>
      <c r="K322" s="259"/>
    </row>
    <row r="323" spans="2:11" x14ac:dyDescent="0.25">
      <c r="B323" s="46">
        <f>SUBTOTAL(103,$C$10:C323)</f>
        <v>314</v>
      </c>
      <c r="C323" s="24" t="s">
        <v>222</v>
      </c>
      <c r="D323" s="226" t="s">
        <v>849</v>
      </c>
      <c r="E323" s="204" t="s">
        <v>588</v>
      </c>
      <c r="F323" s="209" t="s">
        <v>589</v>
      </c>
      <c r="G323" s="239">
        <v>44764</v>
      </c>
      <c r="H323" s="249">
        <v>0</v>
      </c>
      <c r="I323" s="101">
        <v>-5000</v>
      </c>
      <c r="J323" s="250">
        <f t="shared" si="4"/>
        <v>309201.83000000007</v>
      </c>
      <c r="K323" s="259"/>
    </row>
    <row r="324" spans="2:11" x14ac:dyDescent="0.25">
      <c r="B324" s="46">
        <f>SUBTOTAL(103,$C$10:C324)</f>
        <v>315</v>
      </c>
      <c r="C324" s="24" t="s">
        <v>625</v>
      </c>
      <c r="D324" s="226" t="s">
        <v>918</v>
      </c>
      <c r="E324" s="227" t="s">
        <v>1072</v>
      </c>
      <c r="F324" s="203" t="s">
        <v>455</v>
      </c>
      <c r="G324" s="239">
        <v>44771</v>
      </c>
      <c r="H324" s="249">
        <v>0</v>
      </c>
      <c r="I324" s="101">
        <v>-66700</v>
      </c>
      <c r="J324" s="250">
        <f t="shared" si="4"/>
        <v>242501.83000000007</v>
      </c>
      <c r="K324" s="259"/>
    </row>
    <row r="325" spans="2:11" x14ac:dyDescent="0.25">
      <c r="B325" s="46">
        <f>SUBTOTAL(103,$C$10:C325)</f>
        <v>316</v>
      </c>
      <c r="C325" s="24" t="s">
        <v>625</v>
      </c>
      <c r="D325" s="226" t="s">
        <v>930</v>
      </c>
      <c r="E325" s="227" t="s">
        <v>1072</v>
      </c>
      <c r="F325" s="203" t="s">
        <v>455</v>
      </c>
      <c r="G325" s="239">
        <v>44778</v>
      </c>
      <c r="H325" s="249">
        <v>0</v>
      </c>
      <c r="I325" s="101">
        <v>-8750</v>
      </c>
      <c r="J325" s="250">
        <f t="shared" si="4"/>
        <v>233751.83000000007</v>
      </c>
      <c r="K325" s="259"/>
    </row>
    <row r="326" spans="2:11" x14ac:dyDescent="0.25">
      <c r="B326" s="46">
        <f>SUBTOTAL(103,$C$10:C326)</f>
        <v>317</v>
      </c>
      <c r="C326" s="24" t="s">
        <v>131</v>
      </c>
      <c r="D326" s="226" t="s">
        <v>766</v>
      </c>
      <c r="E326" s="204" t="s">
        <v>588</v>
      </c>
      <c r="F326" s="209" t="s">
        <v>589</v>
      </c>
      <c r="G326" s="239">
        <v>44790</v>
      </c>
      <c r="H326" s="249">
        <v>70000</v>
      </c>
      <c r="I326" s="101">
        <v>0</v>
      </c>
      <c r="J326" s="250">
        <f t="shared" si="4"/>
        <v>303751.83000000007</v>
      </c>
      <c r="K326" s="259"/>
    </row>
    <row r="327" spans="2:11" x14ac:dyDescent="0.25">
      <c r="B327" s="46">
        <f>SUBTOTAL(103,$C$10:C327)</f>
        <v>318</v>
      </c>
      <c r="C327" s="24" t="s">
        <v>743</v>
      </c>
      <c r="D327" s="226" t="s">
        <v>931</v>
      </c>
      <c r="E327" s="227"/>
      <c r="F327" s="223"/>
      <c r="G327" s="239">
        <v>44790</v>
      </c>
      <c r="H327" s="249">
        <v>0</v>
      </c>
      <c r="I327" s="101">
        <v>-120000</v>
      </c>
      <c r="J327" s="250">
        <f t="shared" si="4"/>
        <v>183751.83000000007</v>
      </c>
      <c r="K327" s="259"/>
    </row>
    <row r="328" spans="2:11" x14ac:dyDescent="0.25">
      <c r="B328" s="46">
        <f>SUBTOTAL(103,$C$10:C328)</f>
        <v>319</v>
      </c>
      <c r="C328" s="24" t="s">
        <v>598</v>
      </c>
      <c r="D328" s="226" t="s">
        <v>913</v>
      </c>
      <c r="E328" s="204" t="s">
        <v>644</v>
      </c>
      <c r="F328" s="209" t="s">
        <v>428</v>
      </c>
      <c r="G328" s="239">
        <v>44806</v>
      </c>
      <c r="H328" s="249">
        <v>39150</v>
      </c>
      <c r="I328" s="101">
        <v>0</v>
      </c>
      <c r="J328" s="250">
        <f t="shared" si="4"/>
        <v>222901.83000000007</v>
      </c>
      <c r="K328" s="259"/>
    </row>
    <row r="329" spans="2:11" x14ac:dyDescent="0.25">
      <c r="B329" s="46">
        <f>SUBTOTAL(103,$C$10:C329)</f>
        <v>320</v>
      </c>
      <c r="C329" s="24" t="s">
        <v>824</v>
      </c>
      <c r="D329" s="226" t="s">
        <v>712</v>
      </c>
      <c r="E329" s="204" t="s">
        <v>588</v>
      </c>
      <c r="F329" s="209" t="s">
        <v>589</v>
      </c>
      <c r="G329" s="239">
        <v>44818</v>
      </c>
      <c r="H329" s="249">
        <v>0</v>
      </c>
      <c r="I329" s="101">
        <v>-2398</v>
      </c>
      <c r="J329" s="250">
        <f t="shared" si="4"/>
        <v>220503.83000000007</v>
      </c>
      <c r="K329" s="259"/>
    </row>
    <row r="330" spans="2:11" x14ac:dyDescent="0.25">
      <c r="B330" s="46">
        <f>SUBTOTAL(103,$C$10:C330)</f>
        <v>321</v>
      </c>
      <c r="C330" s="24" t="s">
        <v>598</v>
      </c>
      <c r="D330" s="226" t="s">
        <v>913</v>
      </c>
      <c r="E330" s="204" t="s">
        <v>644</v>
      </c>
      <c r="F330" s="209" t="s">
        <v>428</v>
      </c>
      <c r="G330" s="239">
        <v>44833</v>
      </c>
      <c r="H330" s="249">
        <v>10300</v>
      </c>
      <c r="I330" s="101">
        <v>0</v>
      </c>
      <c r="J330" s="250">
        <f t="shared" si="4"/>
        <v>230803.83000000007</v>
      </c>
      <c r="K330" s="259"/>
    </row>
    <row r="331" spans="2:11" x14ac:dyDescent="0.25">
      <c r="B331" s="46">
        <f>SUBTOTAL(103,$C$10:C331)</f>
        <v>322</v>
      </c>
      <c r="C331" s="24" t="s">
        <v>598</v>
      </c>
      <c r="D331" s="226" t="s">
        <v>918</v>
      </c>
      <c r="E331" s="204" t="s">
        <v>644</v>
      </c>
      <c r="F331" s="209" t="s">
        <v>428</v>
      </c>
      <c r="G331" s="239">
        <v>44833</v>
      </c>
      <c r="H331" s="249">
        <v>0</v>
      </c>
      <c r="I331" s="101">
        <v>-10300</v>
      </c>
      <c r="J331" s="250">
        <f t="shared" si="4"/>
        <v>220503.83000000007</v>
      </c>
      <c r="K331" s="259"/>
    </row>
    <row r="332" spans="2:11" x14ac:dyDescent="0.25">
      <c r="B332" s="46">
        <f>SUBTOTAL(103,$C$10:C332)</f>
        <v>323</v>
      </c>
      <c r="C332" s="24" t="s">
        <v>598</v>
      </c>
      <c r="D332" s="226" t="s">
        <v>913</v>
      </c>
      <c r="E332" s="204" t="s">
        <v>644</v>
      </c>
      <c r="F332" s="209" t="s">
        <v>428</v>
      </c>
      <c r="G332" s="239">
        <v>44841</v>
      </c>
      <c r="H332" s="249">
        <v>35500</v>
      </c>
      <c r="I332" s="101">
        <v>0</v>
      </c>
      <c r="J332" s="250">
        <f t="shared" si="4"/>
        <v>256003.83000000007</v>
      </c>
      <c r="K332" s="259"/>
    </row>
    <row r="333" spans="2:11" x14ac:dyDescent="0.25">
      <c r="B333" s="46">
        <f>SUBTOTAL(103,$C$10:C333)</f>
        <v>324</v>
      </c>
      <c r="C333" s="24" t="s">
        <v>131</v>
      </c>
      <c r="D333" s="226" t="s">
        <v>766</v>
      </c>
      <c r="E333" s="204" t="s">
        <v>588</v>
      </c>
      <c r="F333" s="209" t="s">
        <v>589</v>
      </c>
      <c r="G333" s="239">
        <v>44844</v>
      </c>
      <c r="H333" s="249">
        <v>100000</v>
      </c>
      <c r="I333" s="101">
        <v>0</v>
      </c>
      <c r="J333" s="250">
        <f t="shared" ref="J333:J396" si="5">H333+J332+I333</f>
        <v>356003.83000000007</v>
      </c>
      <c r="K333" s="259"/>
    </row>
    <row r="334" spans="2:11" x14ac:dyDescent="0.25">
      <c r="B334" s="46">
        <f>SUBTOTAL(103,$C$10:C334)</f>
        <v>325</v>
      </c>
      <c r="C334" s="157" t="s">
        <v>693</v>
      </c>
      <c r="D334" s="226" t="s">
        <v>849</v>
      </c>
      <c r="E334" s="227" t="s">
        <v>1138</v>
      </c>
      <c r="F334" s="203" t="s">
        <v>444</v>
      </c>
      <c r="G334" s="239">
        <v>44844</v>
      </c>
      <c r="H334" s="249">
        <v>0</v>
      </c>
      <c r="I334" s="101">
        <v>-25000</v>
      </c>
      <c r="J334" s="250">
        <f t="shared" si="5"/>
        <v>331003.83000000007</v>
      </c>
      <c r="K334" s="259"/>
    </row>
    <row r="335" spans="2:11" x14ac:dyDescent="0.25">
      <c r="B335" s="46">
        <f>SUBTOTAL(103,$C$10:C335)</f>
        <v>326</v>
      </c>
      <c r="C335" s="24" t="s">
        <v>825</v>
      </c>
      <c r="D335" s="226" t="s">
        <v>849</v>
      </c>
      <c r="E335" s="227"/>
      <c r="F335" s="203"/>
      <c r="G335" s="239">
        <v>44844</v>
      </c>
      <c r="H335" s="249">
        <v>0</v>
      </c>
      <c r="I335" s="101">
        <v>-10000</v>
      </c>
      <c r="J335" s="250">
        <f t="shared" si="5"/>
        <v>321003.83000000007</v>
      </c>
      <c r="K335" s="259"/>
    </row>
    <row r="336" spans="2:11" x14ac:dyDescent="0.25">
      <c r="B336" s="46">
        <f>SUBTOTAL(103,$C$10:C336)</f>
        <v>327</v>
      </c>
      <c r="C336" s="154" t="s">
        <v>692</v>
      </c>
      <c r="D336" s="226" t="s">
        <v>775</v>
      </c>
      <c r="E336" s="227" t="s">
        <v>1138</v>
      </c>
      <c r="F336" s="203" t="s">
        <v>444</v>
      </c>
      <c r="G336" s="239">
        <v>44844</v>
      </c>
      <c r="H336" s="249">
        <v>0</v>
      </c>
      <c r="I336" s="101">
        <v>-15000</v>
      </c>
      <c r="J336" s="250">
        <f t="shared" si="5"/>
        <v>306003.83000000007</v>
      </c>
      <c r="K336" s="259"/>
    </row>
    <row r="337" spans="2:11" x14ac:dyDescent="0.25">
      <c r="B337" s="46">
        <f>SUBTOTAL(103,$C$10:C337)</f>
        <v>328</v>
      </c>
      <c r="C337" s="154" t="s">
        <v>1119</v>
      </c>
      <c r="D337" s="226" t="s">
        <v>607</v>
      </c>
      <c r="E337" s="227" t="s">
        <v>1047</v>
      </c>
      <c r="F337" s="203" t="s">
        <v>432</v>
      </c>
      <c r="G337" s="239">
        <v>44846</v>
      </c>
      <c r="H337" s="249">
        <v>0</v>
      </c>
      <c r="I337" s="101">
        <v>-41900</v>
      </c>
      <c r="J337" s="250">
        <f t="shared" si="5"/>
        <v>264103.83000000007</v>
      </c>
      <c r="K337" s="259"/>
    </row>
    <row r="338" spans="2:11" x14ac:dyDescent="0.25">
      <c r="B338" s="46">
        <f>SUBTOTAL(103,$C$10:C338)</f>
        <v>329</v>
      </c>
      <c r="C338" s="24" t="s">
        <v>110</v>
      </c>
      <c r="D338" s="226" t="s">
        <v>932</v>
      </c>
      <c r="E338" s="227" t="s">
        <v>1072</v>
      </c>
      <c r="F338" s="203" t="s">
        <v>455</v>
      </c>
      <c r="G338" s="239">
        <v>44848</v>
      </c>
      <c r="H338" s="249">
        <v>0</v>
      </c>
      <c r="I338" s="101">
        <v>-33300</v>
      </c>
      <c r="J338" s="250">
        <f t="shared" si="5"/>
        <v>230803.83000000007</v>
      </c>
      <c r="K338" s="259"/>
    </row>
    <row r="339" spans="2:11" x14ac:dyDescent="0.25">
      <c r="B339" s="46">
        <f>SUBTOTAL(103,$C$10:C339)</f>
        <v>330</v>
      </c>
      <c r="C339" s="24" t="s">
        <v>598</v>
      </c>
      <c r="D339" s="226" t="s">
        <v>913</v>
      </c>
      <c r="E339" s="204" t="s">
        <v>644</v>
      </c>
      <c r="F339" s="209" t="s">
        <v>428</v>
      </c>
      <c r="G339" s="239">
        <v>44848</v>
      </c>
      <c r="H339" s="249">
        <v>21500</v>
      </c>
      <c r="I339" s="101">
        <v>0</v>
      </c>
      <c r="J339" s="250">
        <f t="shared" si="5"/>
        <v>252303.83000000007</v>
      </c>
      <c r="K339" s="259"/>
    </row>
    <row r="340" spans="2:11" x14ac:dyDescent="0.25">
      <c r="B340" s="46">
        <f>SUBTOTAL(103,$C$10:C340)</f>
        <v>331</v>
      </c>
      <c r="C340" s="24" t="s">
        <v>428</v>
      </c>
      <c r="D340" s="226" t="s">
        <v>933</v>
      </c>
      <c r="E340" s="227" t="s">
        <v>1054</v>
      </c>
      <c r="F340" s="203" t="s">
        <v>448</v>
      </c>
      <c r="G340" s="239">
        <v>44849</v>
      </c>
      <c r="H340" s="249">
        <v>0</v>
      </c>
      <c r="I340" s="101">
        <v>-5000</v>
      </c>
      <c r="J340" s="250">
        <f t="shared" si="5"/>
        <v>247303.83000000007</v>
      </c>
      <c r="K340" s="259"/>
    </row>
    <row r="341" spans="2:11" x14ac:dyDescent="0.25">
      <c r="B341" s="46">
        <f>SUBTOTAL(103,$C$10:C341)</f>
        <v>332</v>
      </c>
      <c r="C341" s="24" t="s">
        <v>131</v>
      </c>
      <c r="D341" s="226" t="s">
        <v>766</v>
      </c>
      <c r="E341" s="204" t="s">
        <v>588</v>
      </c>
      <c r="F341" s="209" t="s">
        <v>589</v>
      </c>
      <c r="G341" s="239">
        <v>44851</v>
      </c>
      <c r="H341" s="249">
        <v>70000</v>
      </c>
      <c r="I341" s="101">
        <v>0</v>
      </c>
      <c r="J341" s="250">
        <f t="shared" si="5"/>
        <v>317303.83000000007</v>
      </c>
      <c r="K341" s="259"/>
    </row>
    <row r="342" spans="2:11" x14ac:dyDescent="0.25">
      <c r="B342" s="46">
        <f>SUBTOTAL(103,$C$10:C342)</f>
        <v>333</v>
      </c>
      <c r="C342" s="24" t="s">
        <v>743</v>
      </c>
      <c r="D342" s="226" t="s">
        <v>934</v>
      </c>
      <c r="E342" s="227"/>
      <c r="F342" s="223"/>
      <c r="G342" s="239">
        <v>44851</v>
      </c>
      <c r="H342" s="249">
        <v>0</v>
      </c>
      <c r="I342" s="101">
        <v>-108000</v>
      </c>
      <c r="J342" s="250">
        <f t="shared" si="5"/>
        <v>209303.83000000007</v>
      </c>
      <c r="K342" s="259"/>
    </row>
    <row r="343" spans="2:11" x14ac:dyDescent="0.25">
      <c r="B343" s="46">
        <f>SUBTOTAL(103,$C$10:C343)</f>
        <v>334</v>
      </c>
      <c r="C343" s="24" t="s">
        <v>799</v>
      </c>
      <c r="D343" s="226" t="s">
        <v>607</v>
      </c>
      <c r="E343" s="227" t="s">
        <v>1072</v>
      </c>
      <c r="F343" s="203" t="s">
        <v>455</v>
      </c>
      <c r="G343" s="239">
        <v>44855</v>
      </c>
      <c r="H343" s="249">
        <v>0</v>
      </c>
      <c r="I343" s="101">
        <v>-13000</v>
      </c>
      <c r="J343" s="250">
        <f t="shared" si="5"/>
        <v>196303.83000000007</v>
      </c>
      <c r="K343" s="259"/>
    </row>
    <row r="344" spans="2:11" x14ac:dyDescent="0.25">
      <c r="B344" s="46">
        <f>SUBTOTAL(103,$C$10:C344)</f>
        <v>335</v>
      </c>
      <c r="C344" s="24" t="s">
        <v>131</v>
      </c>
      <c r="D344" s="226" t="s">
        <v>766</v>
      </c>
      <c r="E344" s="204" t="s">
        <v>588</v>
      </c>
      <c r="F344" s="209" t="s">
        <v>589</v>
      </c>
      <c r="G344" s="239">
        <v>44858</v>
      </c>
      <c r="H344" s="249">
        <v>50000</v>
      </c>
      <c r="I344" s="101">
        <v>0</v>
      </c>
      <c r="J344" s="250">
        <f t="shared" si="5"/>
        <v>246303.83000000007</v>
      </c>
      <c r="K344" s="259"/>
    </row>
    <row r="345" spans="2:11" x14ac:dyDescent="0.25">
      <c r="B345" s="46">
        <f>SUBTOTAL(103,$C$10:C345)</f>
        <v>336</v>
      </c>
      <c r="C345" s="24" t="s">
        <v>729</v>
      </c>
      <c r="D345" s="24" t="s">
        <v>608</v>
      </c>
      <c r="E345" s="227" t="s">
        <v>1054</v>
      </c>
      <c r="F345" s="203" t="s">
        <v>448</v>
      </c>
      <c r="G345" s="239">
        <v>44858</v>
      </c>
      <c r="H345" s="249">
        <v>0</v>
      </c>
      <c r="I345" s="101">
        <v>-2500</v>
      </c>
      <c r="J345" s="250">
        <f t="shared" si="5"/>
        <v>243803.83000000007</v>
      </c>
      <c r="K345" s="259"/>
    </row>
    <row r="346" spans="2:11" x14ac:dyDescent="0.25">
      <c r="B346" s="46">
        <f>SUBTOTAL(103,$C$10:C346)</f>
        <v>337</v>
      </c>
      <c r="C346" s="24" t="s">
        <v>826</v>
      </c>
      <c r="D346" s="226" t="s">
        <v>849</v>
      </c>
      <c r="E346" s="204" t="s">
        <v>588</v>
      </c>
      <c r="F346" s="209" t="s">
        <v>589</v>
      </c>
      <c r="G346" s="239">
        <v>44858</v>
      </c>
      <c r="H346" s="249">
        <v>0</v>
      </c>
      <c r="I346" s="101">
        <v>-25000</v>
      </c>
      <c r="J346" s="250">
        <f t="shared" si="5"/>
        <v>218803.83000000007</v>
      </c>
      <c r="K346" s="259"/>
    </row>
    <row r="347" spans="2:11" x14ac:dyDescent="0.25">
      <c r="B347" s="46">
        <f>SUBTOTAL(103,$C$10:C347)</f>
        <v>338</v>
      </c>
      <c r="C347" s="24" t="s">
        <v>827</v>
      </c>
      <c r="D347" s="226" t="s">
        <v>849</v>
      </c>
      <c r="E347" s="204" t="s">
        <v>588</v>
      </c>
      <c r="F347" s="209" t="s">
        <v>589</v>
      </c>
      <c r="G347" s="239">
        <v>44858</v>
      </c>
      <c r="H347" s="249">
        <v>0</v>
      </c>
      <c r="I347" s="101">
        <v>-15000</v>
      </c>
      <c r="J347" s="250">
        <f t="shared" si="5"/>
        <v>203803.83000000007</v>
      </c>
      <c r="K347" s="259"/>
    </row>
    <row r="348" spans="2:11" x14ac:dyDescent="0.25">
      <c r="B348" s="46">
        <f>SUBTOTAL(103,$C$10:C348)</f>
        <v>339</v>
      </c>
      <c r="C348" s="24" t="s">
        <v>598</v>
      </c>
      <c r="D348" s="226" t="s">
        <v>913</v>
      </c>
      <c r="E348" s="204" t="s">
        <v>644</v>
      </c>
      <c r="F348" s="209" t="s">
        <v>428</v>
      </c>
      <c r="G348" s="239">
        <v>44860</v>
      </c>
      <c r="H348" s="249">
        <v>53400</v>
      </c>
      <c r="I348" s="101">
        <v>0</v>
      </c>
      <c r="J348" s="250">
        <f t="shared" si="5"/>
        <v>257203.83000000007</v>
      </c>
      <c r="K348" s="259"/>
    </row>
    <row r="349" spans="2:11" x14ac:dyDescent="0.25">
      <c r="B349" s="46">
        <f>SUBTOTAL(103,$C$10:C349)</f>
        <v>340</v>
      </c>
      <c r="C349" s="24" t="s">
        <v>729</v>
      </c>
      <c r="D349" s="226" t="s">
        <v>935</v>
      </c>
      <c r="E349" s="227" t="s">
        <v>1058</v>
      </c>
      <c r="F349" s="203" t="s">
        <v>426</v>
      </c>
      <c r="G349" s="239">
        <v>44862</v>
      </c>
      <c r="H349" s="249">
        <v>0</v>
      </c>
      <c r="I349" s="101">
        <v>-10000</v>
      </c>
      <c r="J349" s="250">
        <f t="shared" si="5"/>
        <v>247203.83000000007</v>
      </c>
      <c r="K349" s="259"/>
    </row>
    <row r="350" spans="2:11" x14ac:dyDescent="0.25">
      <c r="B350" s="46">
        <f>SUBTOTAL(103,$C$10:C350)</f>
        <v>341</v>
      </c>
      <c r="C350" s="24" t="s">
        <v>598</v>
      </c>
      <c r="D350" s="226" t="s">
        <v>913</v>
      </c>
      <c r="E350" s="204" t="s">
        <v>644</v>
      </c>
      <c r="F350" s="209" t="s">
        <v>428</v>
      </c>
      <c r="G350" s="239">
        <v>44869</v>
      </c>
      <c r="H350" s="249">
        <v>109800</v>
      </c>
      <c r="I350" s="101">
        <v>0</v>
      </c>
      <c r="J350" s="250">
        <f t="shared" si="5"/>
        <v>357003.83000000007</v>
      </c>
      <c r="K350" s="259"/>
    </row>
    <row r="351" spans="2:11" x14ac:dyDescent="0.25">
      <c r="B351" s="46">
        <f>SUBTOTAL(103,$C$10:C351)</f>
        <v>342</v>
      </c>
      <c r="C351" s="24" t="s">
        <v>829</v>
      </c>
      <c r="D351" s="226" t="s">
        <v>849</v>
      </c>
      <c r="E351" s="227"/>
      <c r="F351" s="203"/>
      <c r="G351" s="239">
        <v>44869</v>
      </c>
      <c r="H351" s="249">
        <v>0</v>
      </c>
      <c r="I351" s="101">
        <v>-90000</v>
      </c>
      <c r="J351" s="250">
        <f t="shared" si="5"/>
        <v>267003.83000000007</v>
      </c>
      <c r="K351" s="259"/>
    </row>
    <row r="352" spans="2:11" x14ac:dyDescent="0.25">
      <c r="B352" s="46">
        <f>SUBTOTAL(103,$C$10:C352)</f>
        <v>343</v>
      </c>
      <c r="C352" s="24" t="s">
        <v>828</v>
      </c>
      <c r="D352" s="226" t="s">
        <v>849</v>
      </c>
      <c r="E352" s="227" t="s">
        <v>1047</v>
      </c>
      <c r="F352" s="203" t="s">
        <v>432</v>
      </c>
      <c r="G352" s="239">
        <v>44872</v>
      </c>
      <c r="H352" s="249">
        <v>0</v>
      </c>
      <c r="I352" s="101">
        <v>-5000</v>
      </c>
      <c r="J352" s="250">
        <f t="shared" si="5"/>
        <v>262003.83000000007</v>
      </c>
      <c r="K352" s="259"/>
    </row>
    <row r="353" spans="2:11" x14ac:dyDescent="0.25">
      <c r="B353" s="46">
        <f>SUBTOTAL(103,$C$10:C353)</f>
        <v>344</v>
      </c>
      <c r="C353" s="157" t="s">
        <v>708</v>
      </c>
      <c r="D353" s="226" t="s">
        <v>849</v>
      </c>
      <c r="E353" s="227" t="s">
        <v>1072</v>
      </c>
      <c r="F353" s="203" t="s">
        <v>455</v>
      </c>
      <c r="G353" s="239">
        <v>44872</v>
      </c>
      <c r="H353" s="249">
        <v>0</v>
      </c>
      <c r="I353" s="101">
        <v>-25000</v>
      </c>
      <c r="J353" s="250">
        <f t="shared" si="5"/>
        <v>237003.83000000007</v>
      </c>
      <c r="K353" s="259"/>
    </row>
    <row r="354" spans="2:11" x14ac:dyDescent="0.25">
      <c r="B354" s="46">
        <f>SUBTOTAL(103,$C$10:C354)</f>
        <v>345</v>
      </c>
      <c r="C354" s="24" t="s">
        <v>598</v>
      </c>
      <c r="D354" s="226" t="s">
        <v>913</v>
      </c>
      <c r="E354" s="204" t="s">
        <v>644</v>
      </c>
      <c r="F354" s="209" t="s">
        <v>428</v>
      </c>
      <c r="G354" s="239">
        <v>44876</v>
      </c>
      <c r="H354" s="249">
        <v>10200</v>
      </c>
      <c r="I354" s="101">
        <v>0</v>
      </c>
      <c r="J354" s="250">
        <f t="shared" si="5"/>
        <v>247203.83000000007</v>
      </c>
      <c r="K354" s="259"/>
    </row>
    <row r="355" spans="2:11" x14ac:dyDescent="0.25">
      <c r="B355" s="46">
        <f>SUBTOTAL(103,$C$10:C355)</f>
        <v>346</v>
      </c>
      <c r="C355" s="24" t="s">
        <v>24</v>
      </c>
      <c r="D355" s="226" t="s">
        <v>936</v>
      </c>
      <c r="E355" s="231" t="s">
        <v>24</v>
      </c>
      <c r="F355" s="231" t="s">
        <v>24</v>
      </c>
      <c r="G355" s="239">
        <v>44879</v>
      </c>
      <c r="H355" s="249">
        <v>24000</v>
      </c>
      <c r="I355" s="101">
        <v>0</v>
      </c>
      <c r="J355" s="250">
        <f t="shared" si="5"/>
        <v>271203.83000000007</v>
      </c>
      <c r="K355" s="259"/>
    </row>
    <row r="356" spans="2:11" x14ac:dyDescent="0.25">
      <c r="B356" s="46">
        <f>SUBTOTAL(103,$C$10:C356)</f>
        <v>347</v>
      </c>
      <c r="C356" s="24" t="s">
        <v>131</v>
      </c>
      <c r="D356" s="226" t="s">
        <v>766</v>
      </c>
      <c r="E356" s="204" t="s">
        <v>588</v>
      </c>
      <c r="F356" s="209" t="s">
        <v>589</v>
      </c>
      <c r="G356" s="239">
        <v>44882</v>
      </c>
      <c r="H356" s="249">
        <v>70000</v>
      </c>
      <c r="I356" s="101">
        <v>0</v>
      </c>
      <c r="J356" s="250">
        <f t="shared" si="5"/>
        <v>341203.83000000007</v>
      </c>
      <c r="K356" s="259"/>
    </row>
    <row r="357" spans="2:11" x14ac:dyDescent="0.25">
      <c r="B357" s="46">
        <f>SUBTOTAL(103,$C$10:C357)</f>
        <v>348</v>
      </c>
      <c r="C357" s="24" t="s">
        <v>743</v>
      </c>
      <c r="D357" s="226" t="s">
        <v>937</v>
      </c>
      <c r="E357" s="227"/>
      <c r="F357" s="223"/>
      <c r="G357" s="239">
        <v>44882</v>
      </c>
      <c r="H357" s="249">
        <v>0</v>
      </c>
      <c r="I357" s="101">
        <v>-149000</v>
      </c>
      <c r="J357" s="250">
        <f t="shared" si="5"/>
        <v>192203.83000000007</v>
      </c>
      <c r="K357" s="259"/>
    </row>
    <row r="358" spans="2:11" x14ac:dyDescent="0.25">
      <c r="B358" s="46">
        <f>SUBTOTAL(103,$C$10:C358)</f>
        <v>349</v>
      </c>
      <c r="C358" s="154" t="s">
        <v>997</v>
      </c>
      <c r="D358" s="226" t="s">
        <v>938</v>
      </c>
      <c r="E358" s="227" t="s">
        <v>1055</v>
      </c>
      <c r="F358" s="203" t="s">
        <v>436</v>
      </c>
      <c r="G358" s="239">
        <v>44894</v>
      </c>
      <c r="H358" s="249">
        <v>0</v>
      </c>
      <c r="I358" s="101">
        <v>-2400</v>
      </c>
      <c r="J358" s="250">
        <f t="shared" si="5"/>
        <v>189803.83000000007</v>
      </c>
      <c r="K358" s="259"/>
    </row>
    <row r="359" spans="2:11" x14ac:dyDescent="0.25">
      <c r="B359" s="46">
        <f>SUBTOTAL(103,$C$10:C359)</f>
        <v>350</v>
      </c>
      <c r="C359" s="154" t="s">
        <v>997</v>
      </c>
      <c r="D359" s="226" t="s">
        <v>938</v>
      </c>
      <c r="E359" s="227" t="s">
        <v>1055</v>
      </c>
      <c r="F359" s="203" t="s">
        <v>436</v>
      </c>
      <c r="G359" s="239">
        <v>44894</v>
      </c>
      <c r="H359" s="249">
        <v>0</v>
      </c>
      <c r="I359" s="101">
        <v>-700</v>
      </c>
      <c r="J359" s="250">
        <f t="shared" si="5"/>
        <v>189103.83000000007</v>
      </c>
      <c r="K359" s="259"/>
    </row>
    <row r="360" spans="2:11" x14ac:dyDescent="0.25">
      <c r="B360" s="46">
        <f>SUBTOTAL(103,$C$10:C360)</f>
        <v>351</v>
      </c>
      <c r="C360" s="24" t="s">
        <v>830</v>
      </c>
      <c r="D360" s="226" t="s">
        <v>846</v>
      </c>
      <c r="E360" s="231" t="s">
        <v>24</v>
      </c>
      <c r="F360" s="231" t="s">
        <v>24</v>
      </c>
      <c r="G360" s="239">
        <v>44916</v>
      </c>
      <c r="H360" s="249">
        <v>30000</v>
      </c>
      <c r="I360" s="101">
        <v>0</v>
      </c>
      <c r="J360" s="250">
        <f t="shared" si="5"/>
        <v>219103.83000000007</v>
      </c>
      <c r="K360" s="259"/>
    </row>
    <row r="361" spans="2:11" x14ac:dyDescent="0.25">
      <c r="B361" s="46">
        <f>SUBTOTAL(103,$C$10:C361)</f>
        <v>352</v>
      </c>
      <c r="C361" s="24" t="s">
        <v>831</v>
      </c>
      <c r="D361" s="226" t="s">
        <v>923</v>
      </c>
      <c r="E361" s="227"/>
      <c r="F361" s="203"/>
      <c r="G361" s="239">
        <v>44916</v>
      </c>
      <c r="H361" s="249">
        <v>0</v>
      </c>
      <c r="I361" s="101">
        <v>-25000</v>
      </c>
      <c r="J361" s="250">
        <f t="shared" si="5"/>
        <v>194103.83000000007</v>
      </c>
      <c r="K361" s="259"/>
    </row>
    <row r="362" spans="2:11" x14ac:dyDescent="0.25">
      <c r="B362" s="46">
        <f>SUBTOTAL(103,$C$10:C362)</f>
        <v>353</v>
      </c>
      <c r="C362" s="24" t="s">
        <v>1064</v>
      </c>
      <c r="D362" s="226" t="s">
        <v>607</v>
      </c>
      <c r="E362" s="227" t="s">
        <v>1063</v>
      </c>
      <c r="F362" s="203" t="s">
        <v>435</v>
      </c>
      <c r="G362" s="239">
        <v>44917</v>
      </c>
      <c r="H362" s="249">
        <v>0</v>
      </c>
      <c r="I362" s="101">
        <v>-6500</v>
      </c>
      <c r="J362" s="250">
        <f t="shared" si="5"/>
        <v>187603.83000000007</v>
      </c>
      <c r="K362" s="259"/>
    </row>
    <row r="363" spans="2:11" x14ac:dyDescent="0.25">
      <c r="B363" s="46">
        <f>SUBTOTAL(103,$C$10:C363)</f>
        <v>354</v>
      </c>
      <c r="C363" s="24" t="s">
        <v>598</v>
      </c>
      <c r="D363" s="226" t="s">
        <v>913</v>
      </c>
      <c r="E363" s="204" t="s">
        <v>644</v>
      </c>
      <c r="F363" s="209" t="s">
        <v>428</v>
      </c>
      <c r="G363" s="239">
        <v>44943</v>
      </c>
      <c r="H363" s="249">
        <v>9600</v>
      </c>
      <c r="I363" s="101">
        <v>0</v>
      </c>
      <c r="J363" s="250">
        <f t="shared" si="5"/>
        <v>197203.83000000007</v>
      </c>
      <c r="K363" s="259"/>
    </row>
    <row r="364" spans="2:11" x14ac:dyDescent="0.25">
      <c r="B364" s="46">
        <f>SUBTOTAL(103,$C$10:C364)</f>
        <v>355</v>
      </c>
      <c r="C364" s="24" t="s">
        <v>598</v>
      </c>
      <c r="D364" s="226" t="s">
        <v>846</v>
      </c>
      <c r="E364" s="227" t="s">
        <v>24</v>
      </c>
      <c r="F364" s="203" t="s">
        <v>24</v>
      </c>
      <c r="G364" s="239">
        <v>44943</v>
      </c>
      <c r="H364" s="249">
        <v>0</v>
      </c>
      <c r="I364" s="101">
        <v>-9600</v>
      </c>
      <c r="J364" s="250">
        <f t="shared" si="5"/>
        <v>187603.83000000007</v>
      </c>
      <c r="K364" s="259"/>
    </row>
    <row r="365" spans="2:11" x14ac:dyDescent="0.25">
      <c r="B365" s="46">
        <f>SUBTOTAL(103,$C$10:C365)</f>
        <v>356</v>
      </c>
      <c r="C365" s="24" t="s">
        <v>830</v>
      </c>
      <c r="D365" s="226" t="s">
        <v>846</v>
      </c>
      <c r="E365" s="231" t="s">
        <v>24</v>
      </c>
      <c r="F365" s="231" t="s">
        <v>24</v>
      </c>
      <c r="G365" s="239">
        <v>44943</v>
      </c>
      <c r="H365" s="249">
        <v>106300</v>
      </c>
      <c r="I365" s="101">
        <v>0</v>
      </c>
      <c r="J365" s="250">
        <f t="shared" si="5"/>
        <v>293903.83000000007</v>
      </c>
      <c r="K365" s="259"/>
    </row>
    <row r="366" spans="2:11" x14ac:dyDescent="0.25">
      <c r="B366" s="46">
        <f>SUBTOTAL(103,$C$10:C366)</f>
        <v>357</v>
      </c>
      <c r="C366" s="24" t="s">
        <v>743</v>
      </c>
      <c r="D366" s="226" t="s">
        <v>939</v>
      </c>
      <c r="E366" s="227"/>
      <c r="F366" s="223"/>
      <c r="G366" s="239">
        <v>44943</v>
      </c>
      <c r="H366" s="249">
        <v>0</v>
      </c>
      <c r="I366" s="101">
        <v>-106300</v>
      </c>
      <c r="J366" s="250">
        <f t="shared" si="5"/>
        <v>187603.83000000007</v>
      </c>
      <c r="K366" s="259"/>
    </row>
    <row r="367" spans="2:11" x14ac:dyDescent="0.25">
      <c r="B367" s="46">
        <f>SUBTOTAL(103,$C$10:C367)</f>
        <v>358</v>
      </c>
      <c r="C367" s="24" t="s">
        <v>24</v>
      </c>
      <c r="D367" s="226" t="s">
        <v>846</v>
      </c>
      <c r="E367" s="203" t="s">
        <v>24</v>
      </c>
      <c r="F367" s="203" t="s">
        <v>24</v>
      </c>
      <c r="G367" s="239">
        <v>44944</v>
      </c>
      <c r="H367" s="249">
        <v>4000</v>
      </c>
      <c r="I367" s="101">
        <v>0</v>
      </c>
      <c r="J367" s="250">
        <f t="shared" si="5"/>
        <v>191603.83000000007</v>
      </c>
      <c r="K367" s="259"/>
    </row>
    <row r="368" spans="2:11" x14ac:dyDescent="0.25">
      <c r="B368" s="46">
        <f>SUBTOTAL(103,$C$10:C368)</f>
        <v>359</v>
      </c>
      <c r="C368" s="24" t="s">
        <v>743</v>
      </c>
      <c r="D368" s="24" t="s">
        <v>1028</v>
      </c>
      <c r="E368" s="227"/>
      <c r="F368" s="223"/>
      <c r="G368" s="239">
        <v>44944</v>
      </c>
      <c r="H368" s="249">
        <v>0</v>
      </c>
      <c r="I368" s="101">
        <v>-4060</v>
      </c>
      <c r="J368" s="250">
        <f t="shared" si="5"/>
        <v>187543.83000000007</v>
      </c>
      <c r="K368" s="259"/>
    </row>
    <row r="369" spans="2:11" x14ac:dyDescent="0.25">
      <c r="B369" s="46">
        <f>SUBTOTAL(103,$C$10:C369)</f>
        <v>360</v>
      </c>
      <c r="C369" s="24" t="s">
        <v>832</v>
      </c>
      <c r="D369" s="226" t="s">
        <v>940</v>
      </c>
      <c r="E369" s="227" t="s">
        <v>1047</v>
      </c>
      <c r="F369" s="203" t="s">
        <v>432</v>
      </c>
      <c r="G369" s="239">
        <v>44950</v>
      </c>
      <c r="H369" s="249">
        <v>55000</v>
      </c>
      <c r="I369" s="101">
        <v>0</v>
      </c>
      <c r="J369" s="250">
        <f t="shared" si="5"/>
        <v>242543.83000000007</v>
      </c>
      <c r="K369" s="259"/>
    </row>
    <row r="370" spans="2:11" x14ac:dyDescent="0.25">
      <c r="B370" s="46">
        <f>SUBTOTAL(103,$C$10:C370)</f>
        <v>361</v>
      </c>
      <c r="C370" s="24" t="s">
        <v>729</v>
      </c>
      <c r="D370" s="226" t="s">
        <v>935</v>
      </c>
      <c r="E370" s="227" t="s">
        <v>1058</v>
      </c>
      <c r="F370" s="203" t="s">
        <v>426</v>
      </c>
      <c r="G370" s="239">
        <v>44951</v>
      </c>
      <c r="H370" s="249">
        <v>0</v>
      </c>
      <c r="I370" s="101">
        <v>-35000</v>
      </c>
      <c r="J370" s="250">
        <f t="shared" si="5"/>
        <v>207543.83000000007</v>
      </c>
      <c r="K370" s="259"/>
    </row>
    <row r="371" spans="2:11" x14ac:dyDescent="0.25">
      <c r="B371" s="46">
        <f>SUBTOTAL(103,$C$10:C371)</f>
        <v>362</v>
      </c>
      <c r="C371" s="24" t="s">
        <v>835</v>
      </c>
      <c r="D371" s="24" t="s">
        <v>972</v>
      </c>
      <c r="E371" s="203"/>
      <c r="F371" s="203"/>
      <c r="G371" s="239">
        <v>44952</v>
      </c>
      <c r="H371" s="249">
        <v>1563500</v>
      </c>
      <c r="I371" s="101">
        <v>0</v>
      </c>
      <c r="J371" s="250">
        <f t="shared" si="5"/>
        <v>1771043.83</v>
      </c>
      <c r="K371" s="260"/>
    </row>
    <row r="372" spans="2:11" x14ac:dyDescent="0.25">
      <c r="B372" s="46">
        <f>SUBTOTAL(103,$C$10:C372)</f>
        <v>363</v>
      </c>
      <c r="C372" s="154" t="s">
        <v>997</v>
      </c>
      <c r="D372" s="226" t="s">
        <v>938</v>
      </c>
      <c r="E372" s="227" t="s">
        <v>1055</v>
      </c>
      <c r="F372" s="203" t="s">
        <v>436</v>
      </c>
      <c r="G372" s="239">
        <v>44958</v>
      </c>
      <c r="H372" s="249">
        <v>0</v>
      </c>
      <c r="I372" s="101">
        <v>-4200</v>
      </c>
      <c r="J372" s="250">
        <f t="shared" si="5"/>
        <v>1766843.83</v>
      </c>
      <c r="K372" s="259"/>
    </row>
    <row r="373" spans="2:11" x14ac:dyDescent="0.25">
      <c r="B373" s="46">
        <f>SUBTOTAL(103,$C$10:C373)</f>
        <v>364</v>
      </c>
      <c r="C373" s="24" t="s">
        <v>598</v>
      </c>
      <c r="D373" s="226" t="s">
        <v>913</v>
      </c>
      <c r="E373" s="203" t="s">
        <v>644</v>
      </c>
      <c r="F373" s="208" t="s">
        <v>428</v>
      </c>
      <c r="G373" s="239">
        <v>44958</v>
      </c>
      <c r="H373" s="249">
        <v>38500</v>
      </c>
      <c r="I373" s="101">
        <v>0</v>
      </c>
      <c r="J373" s="250">
        <f t="shared" si="5"/>
        <v>1805343.83</v>
      </c>
      <c r="K373" s="259"/>
    </row>
    <row r="374" spans="2:11" x14ac:dyDescent="0.25">
      <c r="B374" s="46">
        <f>SUBTOTAL(103,$C$10:C374)</f>
        <v>365</v>
      </c>
      <c r="C374" s="154" t="s">
        <v>692</v>
      </c>
      <c r="D374" s="24" t="s">
        <v>262</v>
      </c>
      <c r="E374" s="203" t="s">
        <v>581</v>
      </c>
      <c r="F374" s="208" t="s">
        <v>434</v>
      </c>
      <c r="G374" s="239">
        <v>44958</v>
      </c>
      <c r="H374" s="249">
        <v>0</v>
      </c>
      <c r="I374" s="101">
        <v>-200000</v>
      </c>
      <c r="J374" s="250">
        <f t="shared" si="5"/>
        <v>1605343.83</v>
      </c>
      <c r="K374" s="259"/>
    </row>
    <row r="375" spans="2:11" x14ac:dyDescent="0.25">
      <c r="B375" s="46">
        <f>SUBTOTAL(103,$C$10:C375)</f>
        <v>366</v>
      </c>
      <c r="C375" s="24" t="s">
        <v>24</v>
      </c>
      <c r="D375" s="226" t="s">
        <v>941</v>
      </c>
      <c r="E375" s="203" t="s">
        <v>24</v>
      </c>
      <c r="F375" s="203" t="s">
        <v>24</v>
      </c>
      <c r="G375" s="239">
        <v>44959</v>
      </c>
      <c r="H375" s="249">
        <v>0</v>
      </c>
      <c r="I375" s="101">
        <v>-15500</v>
      </c>
      <c r="J375" s="250">
        <f t="shared" si="5"/>
        <v>1589843.83</v>
      </c>
      <c r="K375" s="259"/>
    </row>
    <row r="376" spans="2:11" x14ac:dyDescent="0.25">
      <c r="B376" s="46">
        <f>SUBTOTAL(103,$C$10:C376)</f>
        <v>367</v>
      </c>
      <c r="C376" s="24" t="s">
        <v>598</v>
      </c>
      <c r="D376" s="226" t="s">
        <v>913</v>
      </c>
      <c r="E376" s="203" t="s">
        <v>644</v>
      </c>
      <c r="F376" s="208" t="s">
        <v>428</v>
      </c>
      <c r="G376" s="239">
        <v>44959</v>
      </c>
      <c r="H376" s="249">
        <v>37520</v>
      </c>
      <c r="I376" s="101">
        <v>0</v>
      </c>
      <c r="J376" s="250">
        <f t="shared" si="5"/>
        <v>1627363.83</v>
      </c>
      <c r="K376" s="259"/>
    </row>
    <row r="377" spans="2:11" x14ac:dyDescent="0.25">
      <c r="B377" s="46">
        <f>SUBTOTAL(103,$C$10:C377)</f>
        <v>368</v>
      </c>
      <c r="C377" s="24" t="s">
        <v>24</v>
      </c>
      <c r="D377" s="226" t="s">
        <v>942</v>
      </c>
      <c r="E377" s="203" t="s">
        <v>24</v>
      </c>
      <c r="F377" s="203" t="s">
        <v>24</v>
      </c>
      <c r="G377" s="239">
        <v>44959</v>
      </c>
      <c r="H377" s="249">
        <v>0</v>
      </c>
      <c r="I377" s="101">
        <v>-4673</v>
      </c>
      <c r="J377" s="250">
        <f t="shared" si="5"/>
        <v>1622690.83</v>
      </c>
      <c r="K377" s="259"/>
    </row>
    <row r="378" spans="2:11" x14ac:dyDescent="0.25">
      <c r="B378" s="46">
        <f>SUBTOTAL(103,$C$10:C378)</f>
        <v>369</v>
      </c>
      <c r="C378" s="24" t="s">
        <v>598</v>
      </c>
      <c r="D378" s="226" t="s">
        <v>913</v>
      </c>
      <c r="E378" s="203" t="s">
        <v>644</v>
      </c>
      <c r="F378" s="208" t="s">
        <v>428</v>
      </c>
      <c r="G378" s="239">
        <v>44960</v>
      </c>
      <c r="H378" s="249">
        <v>50020</v>
      </c>
      <c r="I378" s="101">
        <v>0</v>
      </c>
      <c r="J378" s="250">
        <f t="shared" si="5"/>
        <v>1672710.83</v>
      </c>
      <c r="K378" s="259"/>
    </row>
    <row r="379" spans="2:11" x14ac:dyDescent="0.25">
      <c r="B379" s="46">
        <f>SUBTOTAL(103,$C$10:C379)</f>
        <v>370</v>
      </c>
      <c r="C379" s="24" t="s">
        <v>799</v>
      </c>
      <c r="D379" s="226" t="s">
        <v>607</v>
      </c>
      <c r="E379" s="227"/>
      <c r="F379" s="203"/>
      <c r="G379" s="239">
        <v>44964</v>
      </c>
      <c r="H379" s="249">
        <v>0</v>
      </c>
      <c r="I379" s="101">
        <v>-1500</v>
      </c>
      <c r="J379" s="250">
        <f t="shared" si="5"/>
        <v>1671210.83</v>
      </c>
      <c r="K379" s="259"/>
    </row>
    <row r="380" spans="2:11" x14ac:dyDescent="0.25">
      <c r="B380" s="46">
        <f>SUBTOTAL(103,$C$10:C380)</f>
        <v>371</v>
      </c>
      <c r="C380" s="24" t="s">
        <v>729</v>
      </c>
      <c r="D380" s="226" t="s">
        <v>935</v>
      </c>
      <c r="E380" s="227" t="s">
        <v>1071</v>
      </c>
      <c r="F380" s="203" t="s">
        <v>1039</v>
      </c>
      <c r="G380" s="239">
        <v>44965</v>
      </c>
      <c r="H380" s="249">
        <v>0</v>
      </c>
      <c r="I380" s="101">
        <v>-5000</v>
      </c>
      <c r="J380" s="250">
        <f t="shared" si="5"/>
        <v>1666210.83</v>
      </c>
      <c r="K380" s="259"/>
    </row>
    <row r="381" spans="2:11" x14ac:dyDescent="0.25">
      <c r="B381" s="46">
        <f>SUBTOTAL(103,$C$10:C381)</f>
        <v>372</v>
      </c>
      <c r="C381" s="24" t="s">
        <v>268</v>
      </c>
      <c r="D381" s="24" t="s">
        <v>971</v>
      </c>
      <c r="E381" s="227" t="s">
        <v>24</v>
      </c>
      <c r="F381" s="203" t="s">
        <v>24</v>
      </c>
      <c r="G381" s="239">
        <v>44965</v>
      </c>
      <c r="H381" s="249">
        <v>0</v>
      </c>
      <c r="I381" s="101">
        <v>-100000</v>
      </c>
      <c r="J381" s="250">
        <f t="shared" si="5"/>
        <v>1566210.83</v>
      </c>
      <c r="K381" s="259"/>
    </row>
    <row r="382" spans="2:11" x14ac:dyDescent="0.25">
      <c r="B382" s="46">
        <f>SUBTOTAL(103,$C$10:C382)</f>
        <v>373</v>
      </c>
      <c r="C382" s="24" t="s">
        <v>269</v>
      </c>
      <c r="D382" s="24" t="s">
        <v>971</v>
      </c>
      <c r="E382" s="227" t="s">
        <v>24</v>
      </c>
      <c r="F382" s="203" t="s">
        <v>24</v>
      </c>
      <c r="G382" s="239">
        <v>44965</v>
      </c>
      <c r="H382" s="249">
        <v>0</v>
      </c>
      <c r="I382" s="101">
        <v>-25000</v>
      </c>
      <c r="J382" s="250">
        <f t="shared" si="5"/>
        <v>1541210.83</v>
      </c>
      <c r="K382" s="259"/>
    </row>
    <row r="383" spans="2:11" x14ac:dyDescent="0.25">
      <c r="B383" s="46">
        <f>SUBTOTAL(103,$C$10:C383)</f>
        <v>374</v>
      </c>
      <c r="C383" s="24" t="s">
        <v>653</v>
      </c>
      <c r="D383" s="24" t="s">
        <v>962</v>
      </c>
      <c r="E383" s="227"/>
      <c r="F383" s="203"/>
      <c r="G383" s="239">
        <v>44965</v>
      </c>
      <c r="H383" s="249">
        <v>600000</v>
      </c>
      <c r="I383" s="101">
        <v>0</v>
      </c>
      <c r="J383" s="250">
        <f t="shared" si="5"/>
        <v>2141210.83</v>
      </c>
      <c r="K383" s="259"/>
    </row>
    <row r="384" spans="2:11" x14ac:dyDescent="0.25">
      <c r="B384" s="46">
        <f>SUBTOTAL(103,$C$10:C384)</f>
        <v>375</v>
      </c>
      <c r="C384" s="24" t="s">
        <v>598</v>
      </c>
      <c r="D384" s="24" t="s">
        <v>608</v>
      </c>
      <c r="E384" s="203" t="s">
        <v>581</v>
      </c>
      <c r="F384" s="208" t="s">
        <v>434</v>
      </c>
      <c r="G384" s="239">
        <v>44967</v>
      </c>
      <c r="H384" s="249">
        <v>0</v>
      </c>
      <c r="I384" s="101">
        <v>-56000</v>
      </c>
      <c r="J384" s="250">
        <f t="shared" si="5"/>
        <v>2085210.83</v>
      </c>
      <c r="K384" s="259"/>
    </row>
    <row r="385" spans="2:11" x14ac:dyDescent="0.25">
      <c r="B385" s="46">
        <f>SUBTOTAL(103,$C$10:C385)</f>
        <v>376</v>
      </c>
      <c r="C385" s="24" t="s">
        <v>596</v>
      </c>
      <c r="D385" s="24" t="s">
        <v>648</v>
      </c>
      <c r="E385" s="227"/>
      <c r="F385" s="203"/>
      <c r="G385" s="239">
        <v>44967</v>
      </c>
      <c r="H385" s="249">
        <v>0</v>
      </c>
      <c r="I385" s="101">
        <v>-28000</v>
      </c>
      <c r="J385" s="250">
        <f t="shared" si="5"/>
        <v>2057210.83</v>
      </c>
      <c r="K385" s="259"/>
    </row>
    <row r="386" spans="2:11" x14ac:dyDescent="0.25">
      <c r="B386" s="46">
        <f>SUBTOTAL(103,$C$10:C386)</f>
        <v>377</v>
      </c>
      <c r="C386" s="154" t="s">
        <v>692</v>
      </c>
      <c r="D386" s="24" t="s">
        <v>608</v>
      </c>
      <c r="E386" s="203" t="s">
        <v>581</v>
      </c>
      <c r="F386" s="208" t="s">
        <v>434</v>
      </c>
      <c r="G386" s="239">
        <v>44967</v>
      </c>
      <c r="H386" s="249">
        <v>0</v>
      </c>
      <c r="I386" s="101">
        <f>-7000-6000</f>
        <v>-13000</v>
      </c>
      <c r="J386" s="250">
        <f t="shared" si="5"/>
        <v>2044210.83</v>
      </c>
      <c r="K386" s="259"/>
    </row>
    <row r="387" spans="2:11" x14ac:dyDescent="0.25">
      <c r="B387" s="46">
        <f>SUBTOTAL(103,$C$10:C387)</f>
        <v>378</v>
      </c>
      <c r="C387" s="24" t="s">
        <v>1074</v>
      </c>
      <c r="D387" s="226" t="s">
        <v>608</v>
      </c>
      <c r="E387" s="203" t="s">
        <v>675</v>
      </c>
      <c r="F387" s="203" t="s">
        <v>676</v>
      </c>
      <c r="G387" s="239">
        <v>44970</v>
      </c>
      <c r="H387" s="249">
        <v>0</v>
      </c>
      <c r="I387" s="101">
        <v>-25500</v>
      </c>
      <c r="J387" s="250">
        <f t="shared" si="5"/>
        <v>2018710.83</v>
      </c>
      <c r="K387" s="259"/>
    </row>
    <row r="388" spans="2:11" x14ac:dyDescent="0.25">
      <c r="B388" s="46">
        <f>SUBTOTAL(103,$C$10:C388)</f>
        <v>379</v>
      </c>
      <c r="C388" s="24" t="s">
        <v>598</v>
      </c>
      <c r="D388" s="226" t="s">
        <v>913</v>
      </c>
      <c r="E388" s="203" t="s">
        <v>644</v>
      </c>
      <c r="F388" s="208" t="s">
        <v>428</v>
      </c>
      <c r="G388" s="239">
        <v>44971</v>
      </c>
      <c r="H388" s="249">
        <v>47200</v>
      </c>
      <c r="I388" s="101">
        <v>0</v>
      </c>
      <c r="J388" s="250">
        <f t="shared" si="5"/>
        <v>2065910.83</v>
      </c>
      <c r="K388" s="259"/>
    </row>
    <row r="389" spans="2:11" x14ac:dyDescent="0.25">
      <c r="B389" s="46">
        <f>SUBTOTAL(103,$C$10:C389)</f>
        <v>380</v>
      </c>
      <c r="C389" s="24" t="s">
        <v>743</v>
      </c>
      <c r="D389" s="226" t="s">
        <v>943</v>
      </c>
      <c r="E389" s="227"/>
      <c r="F389" s="223"/>
      <c r="G389" s="239">
        <v>44974</v>
      </c>
      <c r="H389" s="249">
        <v>0</v>
      </c>
      <c r="I389" s="101">
        <v>-45000</v>
      </c>
      <c r="J389" s="250">
        <f t="shared" si="5"/>
        <v>2020910.83</v>
      </c>
      <c r="K389" s="259"/>
    </row>
    <row r="390" spans="2:11" x14ac:dyDescent="0.25">
      <c r="B390" s="46">
        <f>SUBTOTAL(103,$C$10:C390)</f>
        <v>381</v>
      </c>
      <c r="C390" s="24" t="s">
        <v>778</v>
      </c>
      <c r="D390" s="226" t="s">
        <v>712</v>
      </c>
      <c r="E390" s="203" t="s">
        <v>644</v>
      </c>
      <c r="F390" s="208" t="s">
        <v>428</v>
      </c>
      <c r="G390" s="239">
        <v>44974</v>
      </c>
      <c r="H390" s="249">
        <v>0</v>
      </c>
      <c r="I390" s="101">
        <v>-7000</v>
      </c>
      <c r="J390" s="250">
        <f t="shared" si="5"/>
        <v>2013910.83</v>
      </c>
      <c r="K390" s="259"/>
    </row>
    <row r="391" spans="2:11" x14ac:dyDescent="0.25">
      <c r="B391" s="46">
        <f>SUBTOTAL(103,$C$10:C391)</f>
        <v>382</v>
      </c>
      <c r="C391" s="24" t="s">
        <v>819</v>
      </c>
      <c r="D391" s="226" t="s">
        <v>944</v>
      </c>
      <c r="E391" s="227" t="s">
        <v>1050</v>
      </c>
      <c r="F391" s="203" t="s">
        <v>442</v>
      </c>
      <c r="G391" s="239">
        <v>44974</v>
      </c>
      <c r="H391" s="249">
        <v>0</v>
      </c>
      <c r="I391" s="101">
        <v>-4000</v>
      </c>
      <c r="J391" s="250">
        <f t="shared" si="5"/>
        <v>2009910.83</v>
      </c>
      <c r="K391" s="259"/>
    </row>
    <row r="392" spans="2:11" x14ac:dyDescent="0.25">
      <c r="B392" s="46">
        <f>SUBTOTAL(103,$C$10:C392)</f>
        <v>383</v>
      </c>
      <c r="C392" s="24" t="s">
        <v>1074</v>
      </c>
      <c r="D392" s="226" t="s">
        <v>608</v>
      </c>
      <c r="E392" s="227"/>
      <c r="F392" s="223"/>
      <c r="G392" s="239">
        <v>44987</v>
      </c>
      <c r="H392" s="249">
        <v>0</v>
      </c>
      <c r="I392" s="101">
        <v>-3620</v>
      </c>
      <c r="J392" s="250">
        <f t="shared" si="5"/>
        <v>2006290.83</v>
      </c>
      <c r="K392" s="259"/>
    </row>
    <row r="393" spans="2:11" x14ac:dyDescent="0.25">
      <c r="B393" s="46">
        <f>SUBTOTAL(103,$C$10:C393)</f>
        <v>384</v>
      </c>
      <c r="C393" s="24" t="s">
        <v>833</v>
      </c>
      <c r="D393" s="226" t="s">
        <v>712</v>
      </c>
      <c r="E393" s="227"/>
      <c r="F393" s="203"/>
      <c r="G393" s="239">
        <v>44987</v>
      </c>
      <c r="H393" s="249">
        <v>0</v>
      </c>
      <c r="I393" s="101">
        <v>-22400</v>
      </c>
      <c r="J393" s="250">
        <f t="shared" si="5"/>
        <v>1983890.83</v>
      </c>
      <c r="K393" s="259"/>
    </row>
    <row r="394" spans="2:11" x14ac:dyDescent="0.25">
      <c r="B394" s="46">
        <f>SUBTOTAL(103,$C$10:C394)</f>
        <v>385</v>
      </c>
      <c r="C394" s="24" t="s">
        <v>990</v>
      </c>
      <c r="D394" s="24" t="s">
        <v>775</v>
      </c>
      <c r="E394" s="227"/>
      <c r="F394" s="203"/>
      <c r="G394" s="239">
        <v>44987</v>
      </c>
      <c r="H394" s="249">
        <v>0</v>
      </c>
      <c r="I394" s="101">
        <v>-10000</v>
      </c>
      <c r="J394" s="250">
        <f t="shared" si="5"/>
        <v>1973890.83</v>
      </c>
      <c r="K394" s="259"/>
    </row>
    <row r="395" spans="2:11" x14ac:dyDescent="0.25">
      <c r="B395" s="46">
        <f>SUBTOTAL(103,$C$10:C395)</f>
        <v>386</v>
      </c>
      <c r="C395" s="24" t="s">
        <v>991</v>
      </c>
      <c r="D395" s="24" t="s">
        <v>278</v>
      </c>
      <c r="E395" s="227"/>
      <c r="F395" s="203"/>
      <c r="G395" s="239">
        <v>44987</v>
      </c>
      <c r="H395" s="249">
        <v>0</v>
      </c>
      <c r="I395" s="101">
        <v>-11577</v>
      </c>
      <c r="J395" s="250">
        <f t="shared" si="5"/>
        <v>1962313.83</v>
      </c>
      <c r="K395" s="259"/>
    </row>
    <row r="396" spans="2:11" x14ac:dyDescent="0.25">
      <c r="B396" s="46">
        <f>SUBTOTAL(103,$C$10:C396)</f>
        <v>387</v>
      </c>
      <c r="C396" s="24" t="s">
        <v>598</v>
      </c>
      <c r="D396" s="24" t="s">
        <v>1004</v>
      </c>
      <c r="E396" s="203" t="s">
        <v>644</v>
      </c>
      <c r="F396" s="208" t="s">
        <v>428</v>
      </c>
      <c r="G396" s="239">
        <v>44994</v>
      </c>
      <c r="H396" s="249">
        <v>0</v>
      </c>
      <c r="I396" s="101">
        <v>-4500</v>
      </c>
      <c r="J396" s="250">
        <f t="shared" si="5"/>
        <v>1957813.83</v>
      </c>
      <c r="K396" s="259"/>
    </row>
    <row r="397" spans="2:11" x14ac:dyDescent="0.25">
      <c r="B397" s="46">
        <f>SUBTOTAL(103,$C$10:C397)</f>
        <v>388</v>
      </c>
      <c r="C397" s="24" t="s">
        <v>992</v>
      </c>
      <c r="D397" s="24" t="s">
        <v>1005</v>
      </c>
      <c r="E397" s="227"/>
      <c r="F397" s="203"/>
      <c r="G397" s="239">
        <v>44994</v>
      </c>
      <c r="H397" s="249">
        <v>0</v>
      </c>
      <c r="I397" s="101">
        <v>-10000</v>
      </c>
      <c r="J397" s="250">
        <f t="shared" ref="J397:J460" si="6">H397+J396+I397</f>
        <v>1947813.83</v>
      </c>
      <c r="K397" s="259"/>
    </row>
    <row r="398" spans="2:11" x14ac:dyDescent="0.25">
      <c r="B398" s="46">
        <f>SUBTOTAL(103,$C$10:C398)</f>
        <v>389</v>
      </c>
      <c r="C398" s="24" t="s">
        <v>598</v>
      </c>
      <c r="D398" s="24" t="s">
        <v>608</v>
      </c>
      <c r="E398" s="203" t="s">
        <v>581</v>
      </c>
      <c r="F398" s="208" t="s">
        <v>434</v>
      </c>
      <c r="G398" s="239">
        <v>44995</v>
      </c>
      <c r="H398" s="249">
        <v>0</v>
      </c>
      <c r="I398" s="101">
        <v>-56000</v>
      </c>
      <c r="J398" s="250">
        <f t="shared" si="6"/>
        <v>1891813.83</v>
      </c>
      <c r="K398" s="259"/>
    </row>
    <row r="399" spans="2:11" x14ac:dyDescent="0.25">
      <c r="B399" s="46">
        <f>SUBTOTAL(103,$C$10:C399)</f>
        <v>390</v>
      </c>
      <c r="C399" s="24" t="s">
        <v>596</v>
      </c>
      <c r="D399" s="24" t="s">
        <v>608</v>
      </c>
      <c r="E399" s="227"/>
      <c r="F399" s="203"/>
      <c r="G399" s="239">
        <v>44995</v>
      </c>
      <c r="H399" s="249">
        <v>0</v>
      </c>
      <c r="I399" s="101">
        <v>-28000</v>
      </c>
      <c r="J399" s="250">
        <f t="shared" si="6"/>
        <v>1863813.83</v>
      </c>
      <c r="K399" s="259"/>
    </row>
    <row r="400" spans="2:11" x14ac:dyDescent="0.25">
      <c r="B400" s="46">
        <f>SUBTOTAL(103,$C$10:C400)</f>
        <v>391</v>
      </c>
      <c r="C400" s="154" t="s">
        <v>692</v>
      </c>
      <c r="D400" s="24" t="s">
        <v>608</v>
      </c>
      <c r="E400" s="203" t="s">
        <v>581</v>
      </c>
      <c r="F400" s="208" t="s">
        <v>434</v>
      </c>
      <c r="G400" s="239">
        <v>44995</v>
      </c>
      <c r="H400" s="249">
        <v>0</v>
      </c>
      <c r="I400" s="101">
        <v>-7000</v>
      </c>
      <c r="J400" s="250">
        <f t="shared" si="6"/>
        <v>1856813.83</v>
      </c>
      <c r="K400" s="259"/>
    </row>
    <row r="401" spans="2:11" x14ac:dyDescent="0.25">
      <c r="B401" s="46">
        <f>SUBTOTAL(103,$C$10:C401)</f>
        <v>392</v>
      </c>
      <c r="C401" s="157" t="s">
        <v>693</v>
      </c>
      <c r="D401" s="24" t="s">
        <v>608</v>
      </c>
      <c r="E401" s="203" t="s">
        <v>581</v>
      </c>
      <c r="F401" s="208" t="s">
        <v>434</v>
      </c>
      <c r="G401" s="239">
        <v>44995</v>
      </c>
      <c r="H401" s="249">
        <v>0</v>
      </c>
      <c r="I401" s="101">
        <v>-7000</v>
      </c>
      <c r="J401" s="250">
        <f t="shared" si="6"/>
        <v>1849813.83</v>
      </c>
      <c r="K401" s="259"/>
    </row>
    <row r="402" spans="2:11" x14ac:dyDescent="0.25">
      <c r="B402" s="46">
        <f>SUBTOTAL(103,$C$10:C402)</f>
        <v>393</v>
      </c>
      <c r="C402" s="157" t="s">
        <v>736</v>
      </c>
      <c r="D402" s="24" t="s">
        <v>775</v>
      </c>
      <c r="E402" s="227"/>
      <c r="F402" s="203"/>
      <c r="G402" s="239">
        <v>44995</v>
      </c>
      <c r="H402" s="249">
        <v>0</v>
      </c>
      <c r="I402" s="101">
        <v>-24600</v>
      </c>
      <c r="J402" s="250">
        <f t="shared" si="6"/>
        <v>1825213.83</v>
      </c>
      <c r="K402" s="259"/>
    </row>
    <row r="403" spans="2:11" x14ac:dyDescent="0.25">
      <c r="B403" s="46">
        <f>SUBTOTAL(103,$C$10:C403)</f>
        <v>394</v>
      </c>
      <c r="C403" s="24" t="s">
        <v>778</v>
      </c>
      <c r="D403" s="226" t="s">
        <v>712</v>
      </c>
      <c r="E403" s="203" t="s">
        <v>644</v>
      </c>
      <c r="F403" s="208" t="s">
        <v>428</v>
      </c>
      <c r="G403" s="239">
        <v>44995</v>
      </c>
      <c r="H403" s="249">
        <v>0</v>
      </c>
      <c r="I403" s="101">
        <v>-19100</v>
      </c>
      <c r="J403" s="250">
        <f t="shared" si="6"/>
        <v>1806113.83</v>
      </c>
      <c r="K403" s="259"/>
    </row>
    <row r="404" spans="2:11" x14ac:dyDescent="0.25">
      <c r="B404" s="46">
        <f>SUBTOTAL(103,$C$10:C404)</f>
        <v>395</v>
      </c>
      <c r="C404" s="222" t="s">
        <v>993</v>
      </c>
      <c r="D404" s="24" t="s">
        <v>993</v>
      </c>
      <c r="E404" s="227"/>
      <c r="F404" s="203"/>
      <c r="G404" s="239">
        <v>44995</v>
      </c>
      <c r="H404" s="249">
        <v>0</v>
      </c>
      <c r="I404" s="101">
        <v>-5450</v>
      </c>
      <c r="J404" s="250">
        <f t="shared" si="6"/>
        <v>1800663.83</v>
      </c>
      <c r="K404" s="259"/>
    </row>
    <row r="405" spans="2:11" x14ac:dyDescent="0.25">
      <c r="B405" s="46">
        <f>SUBTOTAL(103,$C$10:C405)</f>
        <v>396</v>
      </c>
      <c r="C405" s="24" t="s">
        <v>1074</v>
      </c>
      <c r="D405" s="24" t="s">
        <v>608</v>
      </c>
      <c r="E405" s="227"/>
      <c r="F405" s="203"/>
      <c r="G405" s="239">
        <v>45001</v>
      </c>
      <c r="H405" s="249">
        <v>0</v>
      </c>
      <c r="I405" s="101">
        <v>-5000</v>
      </c>
      <c r="J405" s="250">
        <f t="shared" si="6"/>
        <v>1795663.83</v>
      </c>
      <c r="K405" s="259"/>
    </row>
    <row r="406" spans="2:11" x14ac:dyDescent="0.25">
      <c r="B406" s="46">
        <f>SUBTOTAL(103,$C$10:C406)</f>
        <v>397</v>
      </c>
      <c r="C406" s="24" t="s">
        <v>729</v>
      </c>
      <c r="D406" s="226" t="s">
        <v>945</v>
      </c>
      <c r="E406" s="227"/>
      <c r="F406" s="223"/>
      <c r="G406" s="239">
        <v>45002</v>
      </c>
      <c r="H406" s="249">
        <v>0</v>
      </c>
      <c r="I406" s="101">
        <v>-1900</v>
      </c>
      <c r="J406" s="250">
        <f t="shared" si="6"/>
        <v>1793763.83</v>
      </c>
      <c r="K406" s="259"/>
    </row>
    <row r="407" spans="2:11" x14ac:dyDescent="0.25">
      <c r="B407" s="46">
        <f>SUBTOTAL(103,$C$10:C407)</f>
        <v>398</v>
      </c>
      <c r="C407" s="24" t="s">
        <v>596</v>
      </c>
      <c r="D407" s="226" t="s">
        <v>946</v>
      </c>
      <c r="E407" s="227"/>
      <c r="F407" s="203"/>
      <c r="G407" s="239">
        <v>45002</v>
      </c>
      <c r="H407" s="249">
        <v>0</v>
      </c>
      <c r="I407" s="101">
        <v>-3200</v>
      </c>
      <c r="J407" s="250">
        <f t="shared" si="6"/>
        <v>1790563.83</v>
      </c>
      <c r="K407" s="259"/>
    </row>
    <row r="408" spans="2:11" x14ac:dyDescent="0.25">
      <c r="B408" s="46">
        <f>SUBTOTAL(103,$C$10:C408)</f>
        <v>399</v>
      </c>
      <c r="C408" s="24" t="s">
        <v>778</v>
      </c>
      <c r="D408" s="226" t="s">
        <v>712</v>
      </c>
      <c r="E408" s="203" t="s">
        <v>644</v>
      </c>
      <c r="F408" s="208" t="s">
        <v>428</v>
      </c>
      <c r="G408" s="239">
        <v>45002</v>
      </c>
      <c r="H408" s="249">
        <v>0</v>
      </c>
      <c r="I408" s="101">
        <v>-4900</v>
      </c>
      <c r="J408" s="250">
        <f t="shared" si="6"/>
        <v>1785663.83</v>
      </c>
      <c r="K408" s="259"/>
    </row>
    <row r="409" spans="2:11" x14ac:dyDescent="0.25">
      <c r="B409" s="46">
        <f>SUBTOTAL(103,$C$10:C409)</f>
        <v>400</v>
      </c>
      <c r="C409" s="24" t="s">
        <v>743</v>
      </c>
      <c r="D409" s="24" t="s">
        <v>1006</v>
      </c>
      <c r="E409" s="227"/>
      <c r="F409" s="223"/>
      <c r="G409" s="239">
        <v>45002</v>
      </c>
      <c r="H409" s="249">
        <v>0</v>
      </c>
      <c r="I409" s="101">
        <v>-90600</v>
      </c>
      <c r="J409" s="250">
        <f t="shared" si="6"/>
        <v>1695063.83</v>
      </c>
      <c r="K409" s="259"/>
    </row>
    <row r="410" spans="2:11" x14ac:dyDescent="0.25">
      <c r="B410" s="46">
        <f>SUBTOTAL(103,$C$10:C410)</f>
        <v>401</v>
      </c>
      <c r="C410" s="24" t="s">
        <v>834</v>
      </c>
      <c r="D410" s="226" t="s">
        <v>849</v>
      </c>
      <c r="E410" s="227" t="s">
        <v>1055</v>
      </c>
      <c r="F410" s="203" t="s">
        <v>436</v>
      </c>
      <c r="G410" s="239">
        <v>45006</v>
      </c>
      <c r="H410" s="249">
        <v>0</v>
      </c>
      <c r="I410" s="101">
        <v>-30000</v>
      </c>
      <c r="J410" s="250">
        <f t="shared" si="6"/>
        <v>1665063.83</v>
      </c>
      <c r="K410" s="259"/>
    </row>
    <row r="411" spans="2:11" x14ac:dyDescent="0.25">
      <c r="B411" s="46">
        <f>SUBTOTAL(103,$C$10:C411)</f>
        <v>402</v>
      </c>
      <c r="C411" s="24" t="s">
        <v>793</v>
      </c>
      <c r="D411" s="226" t="s">
        <v>712</v>
      </c>
      <c r="E411" s="227"/>
      <c r="F411" s="223"/>
      <c r="G411" s="239">
        <v>45007</v>
      </c>
      <c r="H411" s="249">
        <v>0</v>
      </c>
      <c r="I411" s="101">
        <v>-6400</v>
      </c>
      <c r="J411" s="250">
        <f t="shared" si="6"/>
        <v>1658663.83</v>
      </c>
      <c r="K411" s="259"/>
    </row>
    <row r="412" spans="2:11" x14ac:dyDescent="0.25">
      <c r="B412" s="46">
        <f>SUBTOTAL(103,$C$10:C412)</f>
        <v>403</v>
      </c>
      <c r="C412" s="24" t="s">
        <v>596</v>
      </c>
      <c r="D412" s="226" t="s">
        <v>947</v>
      </c>
      <c r="E412" s="227"/>
      <c r="F412" s="203"/>
      <c r="G412" s="239">
        <v>45009</v>
      </c>
      <c r="H412" s="249">
        <v>0</v>
      </c>
      <c r="I412" s="101">
        <v>-6400</v>
      </c>
      <c r="J412" s="250">
        <f t="shared" si="6"/>
        <v>1652263.83</v>
      </c>
      <c r="K412" s="259"/>
    </row>
    <row r="413" spans="2:11" x14ac:dyDescent="0.25">
      <c r="B413" s="46">
        <f>SUBTOTAL(103,$C$10:C413)</f>
        <v>404</v>
      </c>
      <c r="C413" s="24" t="s">
        <v>992</v>
      </c>
      <c r="D413" s="24" t="s">
        <v>1007</v>
      </c>
      <c r="E413" s="227"/>
      <c r="F413" s="203"/>
      <c r="G413" s="239">
        <v>45009</v>
      </c>
      <c r="H413" s="249">
        <v>0</v>
      </c>
      <c r="I413" s="101">
        <v>-4800</v>
      </c>
      <c r="J413" s="250">
        <f t="shared" si="6"/>
        <v>1647463.83</v>
      </c>
      <c r="K413" s="259"/>
    </row>
    <row r="414" spans="2:11" x14ac:dyDescent="0.25">
      <c r="B414" s="46">
        <f>SUBTOTAL(103,$C$10:C414)</f>
        <v>405</v>
      </c>
      <c r="C414" s="158" t="s">
        <v>600</v>
      </c>
      <c r="D414" s="24" t="s">
        <v>1008</v>
      </c>
      <c r="E414" s="266"/>
      <c r="F414" s="223"/>
      <c r="G414" s="239">
        <v>45009</v>
      </c>
      <c r="H414" s="249">
        <v>0</v>
      </c>
      <c r="I414" s="101">
        <v>-2700</v>
      </c>
      <c r="J414" s="250">
        <f t="shared" si="6"/>
        <v>1644763.83</v>
      </c>
      <c r="K414" s="259"/>
    </row>
    <row r="415" spans="2:11" x14ac:dyDescent="0.25">
      <c r="B415" s="46">
        <f>SUBTOTAL(103,$C$10:C415)</f>
        <v>406</v>
      </c>
      <c r="C415" s="24" t="s">
        <v>625</v>
      </c>
      <c r="D415" s="24" t="s">
        <v>1009</v>
      </c>
      <c r="E415" s="227"/>
      <c r="F415" s="203"/>
      <c r="G415" s="239">
        <v>45009</v>
      </c>
      <c r="H415" s="249">
        <v>0</v>
      </c>
      <c r="I415" s="101">
        <v>-6650</v>
      </c>
      <c r="J415" s="250">
        <f t="shared" si="6"/>
        <v>1638113.83</v>
      </c>
      <c r="K415" s="259"/>
    </row>
    <row r="416" spans="2:11" x14ac:dyDescent="0.25">
      <c r="B416" s="46">
        <f>SUBTOTAL(103,$C$10:C416)</f>
        <v>407</v>
      </c>
      <c r="C416" s="24" t="s">
        <v>598</v>
      </c>
      <c r="D416" s="24" t="s">
        <v>607</v>
      </c>
      <c r="E416" s="203" t="s">
        <v>644</v>
      </c>
      <c r="F416" s="208" t="s">
        <v>428</v>
      </c>
      <c r="G416" s="239">
        <v>45009</v>
      </c>
      <c r="H416" s="249">
        <v>0</v>
      </c>
      <c r="I416" s="101">
        <v>-4400</v>
      </c>
      <c r="J416" s="250">
        <f t="shared" si="6"/>
        <v>1633713.83</v>
      </c>
      <c r="K416" s="259"/>
    </row>
    <row r="417" spans="2:11" x14ac:dyDescent="0.25">
      <c r="B417" s="46">
        <f>SUBTOTAL(103,$C$10:C417)</f>
        <v>408</v>
      </c>
      <c r="C417" s="24" t="s">
        <v>793</v>
      </c>
      <c r="D417" s="226" t="s">
        <v>712</v>
      </c>
      <c r="E417" s="227"/>
      <c r="F417" s="223"/>
      <c r="G417" s="239">
        <v>45013</v>
      </c>
      <c r="H417" s="249">
        <v>0</v>
      </c>
      <c r="I417" s="101">
        <v>-4100</v>
      </c>
      <c r="J417" s="250">
        <f t="shared" si="6"/>
        <v>1629613.83</v>
      </c>
      <c r="K417" s="259"/>
    </row>
    <row r="418" spans="2:11" x14ac:dyDescent="0.25">
      <c r="B418" s="46">
        <f>SUBTOTAL(103,$C$10:C418)</f>
        <v>409</v>
      </c>
      <c r="C418" s="24" t="s">
        <v>24</v>
      </c>
      <c r="D418" s="226" t="s">
        <v>948</v>
      </c>
      <c r="E418" s="203" t="s">
        <v>24</v>
      </c>
      <c r="F418" s="203" t="s">
        <v>24</v>
      </c>
      <c r="G418" s="239">
        <v>45014</v>
      </c>
      <c r="H418" s="249">
        <v>0</v>
      </c>
      <c r="I418" s="101">
        <v>-658</v>
      </c>
      <c r="J418" s="250">
        <f t="shared" si="6"/>
        <v>1628955.83</v>
      </c>
      <c r="K418" s="259"/>
    </row>
    <row r="419" spans="2:11" x14ac:dyDescent="0.25">
      <c r="B419" s="46">
        <f>SUBTOTAL(103,$C$10:C419)</f>
        <v>410</v>
      </c>
      <c r="C419" s="24" t="s">
        <v>24</v>
      </c>
      <c r="D419" s="226" t="s">
        <v>949</v>
      </c>
      <c r="E419" s="203" t="s">
        <v>24</v>
      </c>
      <c r="F419" s="203" t="s">
        <v>24</v>
      </c>
      <c r="G419" s="239">
        <v>45014</v>
      </c>
      <c r="H419" s="249">
        <v>0</v>
      </c>
      <c r="I419" s="101">
        <v>-1050</v>
      </c>
      <c r="J419" s="250">
        <f t="shared" si="6"/>
        <v>1627905.83</v>
      </c>
      <c r="K419" s="259"/>
    </row>
    <row r="420" spans="2:11" x14ac:dyDescent="0.25">
      <c r="B420" s="46">
        <f>SUBTOTAL(103,$C$10:C420)</f>
        <v>411</v>
      </c>
      <c r="C420" s="24" t="s">
        <v>598</v>
      </c>
      <c r="D420" s="226" t="s">
        <v>913</v>
      </c>
      <c r="E420" s="203" t="s">
        <v>644</v>
      </c>
      <c r="F420" s="208" t="s">
        <v>428</v>
      </c>
      <c r="G420" s="239">
        <v>45015</v>
      </c>
      <c r="H420" s="249">
        <v>25720</v>
      </c>
      <c r="I420" s="101">
        <v>0</v>
      </c>
      <c r="J420" s="250">
        <f t="shared" si="6"/>
        <v>1653625.83</v>
      </c>
      <c r="K420" s="259"/>
    </row>
    <row r="421" spans="2:11" x14ac:dyDescent="0.25">
      <c r="B421" s="46">
        <f>SUBTOTAL(103,$C$10:C421)</f>
        <v>412</v>
      </c>
      <c r="C421" s="24" t="s">
        <v>836</v>
      </c>
      <c r="D421" s="226" t="s">
        <v>950</v>
      </c>
      <c r="E421" s="203" t="s">
        <v>644</v>
      </c>
      <c r="F421" s="208" t="s">
        <v>428</v>
      </c>
      <c r="G421" s="239">
        <v>45015</v>
      </c>
      <c r="H421" s="249">
        <v>0</v>
      </c>
      <c r="I421" s="101">
        <v>-9280</v>
      </c>
      <c r="J421" s="250">
        <f t="shared" si="6"/>
        <v>1644345.83</v>
      </c>
      <c r="K421" s="259"/>
    </row>
    <row r="422" spans="2:11" x14ac:dyDescent="0.25">
      <c r="B422" s="46">
        <f>SUBTOTAL(103,$C$10:C422)</f>
        <v>413</v>
      </c>
      <c r="C422" s="24" t="s">
        <v>831</v>
      </c>
      <c r="D422" s="226" t="s">
        <v>951</v>
      </c>
      <c r="E422" s="227"/>
      <c r="F422" s="223"/>
      <c r="G422" s="239">
        <v>45016</v>
      </c>
      <c r="H422" s="249">
        <v>0</v>
      </c>
      <c r="I422" s="101">
        <v>-25000</v>
      </c>
      <c r="J422" s="250">
        <f t="shared" si="6"/>
        <v>1619345.83</v>
      </c>
      <c r="K422" s="259"/>
    </row>
    <row r="423" spans="2:11" x14ac:dyDescent="0.25">
      <c r="B423" s="46">
        <f>SUBTOTAL(103,$C$10:C423)</f>
        <v>414</v>
      </c>
      <c r="C423" s="24" t="s">
        <v>837</v>
      </c>
      <c r="D423" s="226" t="s">
        <v>712</v>
      </c>
      <c r="E423" s="227" t="s">
        <v>1055</v>
      </c>
      <c r="F423" s="203" t="s">
        <v>436</v>
      </c>
      <c r="G423" s="239">
        <v>45016</v>
      </c>
      <c r="H423" s="249">
        <v>0</v>
      </c>
      <c r="I423" s="101">
        <v>-4000</v>
      </c>
      <c r="J423" s="250">
        <f t="shared" si="6"/>
        <v>1615345.83</v>
      </c>
      <c r="K423" s="259"/>
    </row>
    <row r="424" spans="2:11" x14ac:dyDescent="0.25">
      <c r="B424" s="46">
        <f>SUBTOTAL(103,$C$10:C424)</f>
        <v>415</v>
      </c>
      <c r="C424" s="24" t="s">
        <v>24</v>
      </c>
      <c r="D424" s="226" t="s">
        <v>952</v>
      </c>
      <c r="E424" s="203" t="s">
        <v>24</v>
      </c>
      <c r="F424" s="203" t="s">
        <v>24</v>
      </c>
      <c r="G424" s="239">
        <v>45016</v>
      </c>
      <c r="H424" s="249">
        <v>0</v>
      </c>
      <c r="I424" s="101">
        <v>-1181</v>
      </c>
      <c r="J424" s="250">
        <f t="shared" si="6"/>
        <v>1614164.83</v>
      </c>
      <c r="K424" s="259"/>
    </row>
    <row r="425" spans="2:11" x14ac:dyDescent="0.25">
      <c r="B425" s="46">
        <f>SUBTOTAL(103,$C$10:C425)</f>
        <v>416</v>
      </c>
      <c r="C425" s="24" t="s">
        <v>628</v>
      </c>
      <c r="D425" s="226" t="s">
        <v>953</v>
      </c>
      <c r="E425" s="203" t="s">
        <v>588</v>
      </c>
      <c r="F425" s="208" t="s">
        <v>589</v>
      </c>
      <c r="G425" s="239">
        <v>45017</v>
      </c>
      <c r="H425" s="249">
        <v>0</v>
      </c>
      <c r="I425" s="101">
        <v>-500</v>
      </c>
      <c r="J425" s="250">
        <f t="shared" si="6"/>
        <v>1613664.83</v>
      </c>
      <c r="K425" s="259"/>
    </row>
    <row r="426" spans="2:11" x14ac:dyDescent="0.25">
      <c r="B426" s="46">
        <f>SUBTOTAL(103,$C$10:C426)</f>
        <v>417</v>
      </c>
      <c r="C426" s="24" t="s">
        <v>598</v>
      </c>
      <c r="D426" s="24" t="s">
        <v>607</v>
      </c>
      <c r="E426" s="203" t="s">
        <v>644</v>
      </c>
      <c r="F426" s="208" t="s">
        <v>428</v>
      </c>
      <c r="G426" s="239">
        <v>45019</v>
      </c>
      <c r="H426" s="249">
        <v>0</v>
      </c>
      <c r="I426" s="101">
        <v>-6600</v>
      </c>
      <c r="J426" s="250">
        <f t="shared" si="6"/>
        <v>1607064.83</v>
      </c>
      <c r="K426" s="259"/>
    </row>
    <row r="427" spans="2:11" x14ac:dyDescent="0.25">
      <c r="B427" s="46">
        <f>SUBTOTAL(103,$C$10:C427)</f>
        <v>418</v>
      </c>
      <c r="C427" s="24" t="s">
        <v>729</v>
      </c>
      <c r="D427" s="226" t="s">
        <v>945</v>
      </c>
      <c r="E427" s="227" t="s">
        <v>1071</v>
      </c>
      <c r="F427" s="203" t="s">
        <v>1039</v>
      </c>
      <c r="G427" s="239">
        <v>45019</v>
      </c>
      <c r="H427" s="249">
        <v>0</v>
      </c>
      <c r="I427" s="101">
        <v>-700</v>
      </c>
      <c r="J427" s="250">
        <f t="shared" si="6"/>
        <v>1606364.83</v>
      </c>
      <c r="K427" s="259"/>
    </row>
    <row r="428" spans="2:11" x14ac:dyDescent="0.25">
      <c r="B428" s="46">
        <f>SUBTOTAL(103,$C$10:C428)</f>
        <v>419</v>
      </c>
      <c r="C428" s="24" t="s">
        <v>770</v>
      </c>
      <c r="D428" s="226" t="s">
        <v>607</v>
      </c>
      <c r="E428" s="227" t="s">
        <v>1066</v>
      </c>
      <c r="F428" s="203" t="s">
        <v>1077</v>
      </c>
      <c r="G428" s="240">
        <v>45019</v>
      </c>
      <c r="H428" s="252">
        <v>0</v>
      </c>
      <c r="I428" s="156">
        <v>-6700</v>
      </c>
      <c r="J428" s="250">
        <f t="shared" si="6"/>
        <v>1599664.83</v>
      </c>
      <c r="K428" s="259"/>
    </row>
    <row r="429" spans="2:11" x14ac:dyDescent="0.25">
      <c r="B429" s="46">
        <f>SUBTOTAL(103,$C$10:C429)</f>
        <v>420</v>
      </c>
      <c r="C429" s="157" t="s">
        <v>666</v>
      </c>
      <c r="D429" s="226" t="s">
        <v>607</v>
      </c>
      <c r="E429" s="227" t="s">
        <v>1066</v>
      </c>
      <c r="F429" s="203" t="s">
        <v>1077</v>
      </c>
      <c r="G429" s="239">
        <v>45019</v>
      </c>
      <c r="H429" s="249">
        <v>0</v>
      </c>
      <c r="I429" s="101">
        <v>-5665</v>
      </c>
      <c r="J429" s="250">
        <f t="shared" si="6"/>
        <v>1593999.83</v>
      </c>
      <c r="K429" s="259"/>
    </row>
    <row r="430" spans="2:11" x14ac:dyDescent="0.25">
      <c r="B430" s="46">
        <f>SUBTOTAL(103,$C$10:C430)</f>
        <v>421</v>
      </c>
      <c r="C430" s="24" t="s">
        <v>838</v>
      </c>
      <c r="D430" s="226" t="s">
        <v>954</v>
      </c>
      <c r="E430" s="227"/>
      <c r="F430" s="203"/>
      <c r="G430" s="239">
        <v>45019</v>
      </c>
      <c r="H430" s="249">
        <v>0</v>
      </c>
      <c r="I430" s="101">
        <v>-13000</v>
      </c>
      <c r="J430" s="250">
        <f t="shared" si="6"/>
        <v>1580999.83</v>
      </c>
      <c r="K430" s="259"/>
    </row>
    <row r="431" spans="2:11" x14ac:dyDescent="0.25">
      <c r="B431" s="46">
        <f>SUBTOTAL(103,$C$10:C431)</f>
        <v>422</v>
      </c>
      <c r="C431" s="24" t="s">
        <v>839</v>
      </c>
      <c r="D431" s="226" t="s">
        <v>955</v>
      </c>
      <c r="E431" s="203" t="s">
        <v>24</v>
      </c>
      <c r="F431" s="203" t="s">
        <v>24</v>
      </c>
      <c r="G431" s="239">
        <v>45021</v>
      </c>
      <c r="H431" s="249">
        <v>0</v>
      </c>
      <c r="I431" s="101">
        <v>-35000</v>
      </c>
      <c r="J431" s="250">
        <f t="shared" si="6"/>
        <v>1545999.83</v>
      </c>
      <c r="K431" s="259"/>
    </row>
    <row r="432" spans="2:11" x14ac:dyDescent="0.25">
      <c r="B432" s="46">
        <f>SUBTOTAL(103,$C$10:C432)</f>
        <v>423</v>
      </c>
      <c r="C432" s="24" t="s">
        <v>598</v>
      </c>
      <c r="D432" s="226" t="s">
        <v>608</v>
      </c>
      <c r="E432" s="203" t="s">
        <v>581</v>
      </c>
      <c r="F432" s="208" t="s">
        <v>434</v>
      </c>
      <c r="G432" s="239">
        <v>45021</v>
      </c>
      <c r="H432" s="249">
        <v>0</v>
      </c>
      <c r="I432" s="101">
        <v>-56000</v>
      </c>
      <c r="J432" s="250">
        <f t="shared" si="6"/>
        <v>1489999.83</v>
      </c>
      <c r="K432" s="259"/>
    </row>
    <row r="433" spans="2:11" x14ac:dyDescent="0.25">
      <c r="B433" s="46">
        <f>SUBTOTAL(103,$C$10:C433)</f>
        <v>424</v>
      </c>
      <c r="C433" s="24" t="s">
        <v>596</v>
      </c>
      <c r="D433" s="226" t="s">
        <v>608</v>
      </c>
      <c r="E433" s="227"/>
      <c r="F433" s="203"/>
      <c r="G433" s="239">
        <v>45021</v>
      </c>
      <c r="H433" s="249">
        <v>0</v>
      </c>
      <c r="I433" s="101">
        <v>-28000</v>
      </c>
      <c r="J433" s="250">
        <f t="shared" si="6"/>
        <v>1461999.83</v>
      </c>
      <c r="K433" s="259"/>
    </row>
    <row r="434" spans="2:11" x14ac:dyDescent="0.25">
      <c r="B434" s="46">
        <f>SUBTOTAL(103,$C$10:C434)</f>
        <v>425</v>
      </c>
      <c r="C434" s="154" t="s">
        <v>692</v>
      </c>
      <c r="D434" s="226" t="s">
        <v>608</v>
      </c>
      <c r="E434" s="203" t="s">
        <v>581</v>
      </c>
      <c r="F434" s="208" t="s">
        <v>434</v>
      </c>
      <c r="G434" s="239">
        <v>45021</v>
      </c>
      <c r="H434" s="249">
        <v>0</v>
      </c>
      <c r="I434" s="101">
        <v>-7000</v>
      </c>
      <c r="J434" s="250">
        <f t="shared" si="6"/>
        <v>1454999.83</v>
      </c>
      <c r="K434" s="259"/>
    </row>
    <row r="435" spans="2:11" x14ac:dyDescent="0.25">
      <c r="B435" s="46">
        <f>SUBTOTAL(103,$C$10:C435)</f>
        <v>426</v>
      </c>
      <c r="C435" s="157" t="s">
        <v>693</v>
      </c>
      <c r="D435" s="226" t="s">
        <v>608</v>
      </c>
      <c r="E435" s="203" t="s">
        <v>581</v>
      </c>
      <c r="F435" s="208" t="s">
        <v>434</v>
      </c>
      <c r="G435" s="239">
        <v>45021</v>
      </c>
      <c r="H435" s="249">
        <v>0</v>
      </c>
      <c r="I435" s="101">
        <v>-7000</v>
      </c>
      <c r="J435" s="250">
        <f t="shared" si="6"/>
        <v>1447999.83</v>
      </c>
      <c r="K435" s="259"/>
    </row>
    <row r="436" spans="2:11" x14ac:dyDescent="0.25">
      <c r="B436" s="46">
        <f>SUBTOTAL(103,$C$10:C436)</f>
        <v>427</v>
      </c>
      <c r="C436" s="24" t="s">
        <v>837</v>
      </c>
      <c r="D436" s="226" t="s">
        <v>712</v>
      </c>
      <c r="E436" s="227" t="s">
        <v>1055</v>
      </c>
      <c r="F436" s="203" t="s">
        <v>436</v>
      </c>
      <c r="G436" s="239">
        <v>45021</v>
      </c>
      <c r="H436" s="249">
        <v>0</v>
      </c>
      <c r="I436" s="101">
        <v>-4000</v>
      </c>
      <c r="J436" s="250">
        <f t="shared" si="6"/>
        <v>1443999.83</v>
      </c>
      <c r="K436" s="259"/>
    </row>
    <row r="437" spans="2:11" x14ac:dyDescent="0.25">
      <c r="B437" s="46">
        <f>SUBTOTAL(103,$C$10:C437)</f>
        <v>428</v>
      </c>
      <c r="C437" s="24" t="s">
        <v>598</v>
      </c>
      <c r="D437" s="226" t="s">
        <v>913</v>
      </c>
      <c r="E437" s="203" t="s">
        <v>644</v>
      </c>
      <c r="F437" s="208" t="s">
        <v>428</v>
      </c>
      <c r="G437" s="239">
        <v>45021</v>
      </c>
      <c r="H437" s="249">
        <v>10050</v>
      </c>
      <c r="I437" s="101">
        <v>0</v>
      </c>
      <c r="J437" s="250">
        <f t="shared" si="6"/>
        <v>1454049.83</v>
      </c>
      <c r="K437" s="259"/>
    </row>
    <row r="438" spans="2:11" x14ac:dyDescent="0.25">
      <c r="B438" s="46">
        <f>SUBTOTAL(103,$C$10:C438)</f>
        <v>429</v>
      </c>
      <c r="C438" s="24" t="s">
        <v>598</v>
      </c>
      <c r="D438" s="24" t="s">
        <v>607</v>
      </c>
      <c r="E438" s="203" t="s">
        <v>644</v>
      </c>
      <c r="F438" s="208" t="s">
        <v>428</v>
      </c>
      <c r="G438" s="239">
        <v>45021</v>
      </c>
      <c r="H438" s="249">
        <v>0</v>
      </c>
      <c r="I438" s="101">
        <v>-6600</v>
      </c>
      <c r="J438" s="250">
        <f t="shared" si="6"/>
        <v>1447449.83</v>
      </c>
      <c r="K438" s="259"/>
    </row>
    <row r="439" spans="2:11" x14ac:dyDescent="0.25">
      <c r="B439" s="46">
        <f>SUBTOTAL(103,$C$10:C439)</f>
        <v>430</v>
      </c>
      <c r="C439" s="157" t="s">
        <v>666</v>
      </c>
      <c r="D439" s="226" t="s">
        <v>607</v>
      </c>
      <c r="E439" s="227" t="s">
        <v>1066</v>
      </c>
      <c r="F439" s="203" t="s">
        <v>1077</v>
      </c>
      <c r="G439" s="239">
        <v>45026</v>
      </c>
      <c r="H439" s="249">
        <v>0</v>
      </c>
      <c r="I439" s="101">
        <v>-2760</v>
      </c>
      <c r="J439" s="250">
        <f t="shared" si="6"/>
        <v>1444689.83</v>
      </c>
      <c r="K439" s="259"/>
    </row>
    <row r="440" spans="2:11" x14ac:dyDescent="0.25">
      <c r="B440" s="46">
        <f>SUBTOTAL(103,$C$10:C440)</f>
        <v>431</v>
      </c>
      <c r="C440" s="24" t="s">
        <v>751</v>
      </c>
      <c r="D440" s="226" t="s">
        <v>607</v>
      </c>
      <c r="E440" s="227" t="s">
        <v>1066</v>
      </c>
      <c r="F440" s="203" t="s">
        <v>1077</v>
      </c>
      <c r="G440" s="239">
        <v>45026</v>
      </c>
      <c r="H440" s="249">
        <v>0</v>
      </c>
      <c r="I440" s="101">
        <v>-700</v>
      </c>
      <c r="J440" s="250">
        <f t="shared" si="6"/>
        <v>1443989.83</v>
      </c>
      <c r="K440" s="259"/>
    </row>
    <row r="441" spans="2:11" x14ac:dyDescent="0.25">
      <c r="B441" s="46">
        <f>SUBTOTAL(103,$C$10:C441)</f>
        <v>432</v>
      </c>
      <c r="C441" s="24" t="s">
        <v>653</v>
      </c>
      <c r="D441" s="24" t="s">
        <v>623</v>
      </c>
      <c r="E441" s="227"/>
      <c r="F441" s="203"/>
      <c r="G441" s="239">
        <v>45028</v>
      </c>
      <c r="H441" s="249">
        <v>300000</v>
      </c>
      <c r="I441" s="101">
        <v>0</v>
      </c>
      <c r="J441" s="250">
        <f t="shared" si="6"/>
        <v>1743989.83</v>
      </c>
      <c r="K441" s="259"/>
    </row>
    <row r="442" spans="2:11" x14ac:dyDescent="0.25">
      <c r="B442" s="46">
        <f>SUBTOTAL(103,$C$10:C442)</f>
        <v>433</v>
      </c>
      <c r="C442" s="24" t="s">
        <v>653</v>
      </c>
      <c r="D442" s="24" t="s">
        <v>704</v>
      </c>
      <c r="E442" s="227"/>
      <c r="F442" s="203"/>
      <c r="G442" s="239">
        <v>45028</v>
      </c>
      <c r="H442" s="249">
        <v>300000</v>
      </c>
      <c r="I442" s="101">
        <v>0</v>
      </c>
      <c r="J442" s="250">
        <f t="shared" si="6"/>
        <v>2043989.83</v>
      </c>
      <c r="K442" s="259"/>
    </row>
    <row r="443" spans="2:11" x14ac:dyDescent="0.25">
      <c r="B443" s="46">
        <f>SUBTOTAL(103,$C$10:C443)</f>
        <v>434</v>
      </c>
      <c r="C443" s="24" t="s">
        <v>24</v>
      </c>
      <c r="D443" s="226" t="s">
        <v>325</v>
      </c>
      <c r="E443" s="203" t="s">
        <v>24</v>
      </c>
      <c r="F443" s="203" t="s">
        <v>24</v>
      </c>
      <c r="G443" s="239">
        <v>45029</v>
      </c>
      <c r="H443" s="249">
        <v>0</v>
      </c>
      <c r="I443" s="101">
        <v>-6500</v>
      </c>
      <c r="J443" s="250">
        <f t="shared" si="6"/>
        <v>2037489.83</v>
      </c>
      <c r="K443" s="259"/>
    </row>
    <row r="444" spans="2:11" x14ac:dyDescent="0.25">
      <c r="B444" s="46">
        <f>SUBTOTAL(103,$C$10:C444)</f>
        <v>435</v>
      </c>
      <c r="C444" s="24" t="s">
        <v>840</v>
      </c>
      <c r="D444" s="226" t="s">
        <v>607</v>
      </c>
      <c r="E444" s="227" t="s">
        <v>1066</v>
      </c>
      <c r="F444" s="203" t="s">
        <v>1077</v>
      </c>
      <c r="G444" s="239">
        <v>45033</v>
      </c>
      <c r="H444" s="249">
        <v>0</v>
      </c>
      <c r="I444" s="101">
        <v>-3000</v>
      </c>
      <c r="J444" s="250">
        <f t="shared" si="6"/>
        <v>2034489.83</v>
      </c>
      <c r="K444" s="259"/>
    </row>
    <row r="445" spans="2:11" x14ac:dyDescent="0.25">
      <c r="B445" s="46">
        <f>SUBTOTAL(103,$C$10:C445)</f>
        <v>436</v>
      </c>
      <c r="C445" s="24" t="s">
        <v>841</v>
      </c>
      <c r="D445" s="226" t="s">
        <v>607</v>
      </c>
      <c r="E445" s="227" t="s">
        <v>1066</v>
      </c>
      <c r="F445" s="203" t="s">
        <v>1077</v>
      </c>
      <c r="G445" s="239">
        <v>45033</v>
      </c>
      <c r="H445" s="249">
        <v>0</v>
      </c>
      <c r="I445" s="101">
        <v>-2500</v>
      </c>
      <c r="J445" s="250">
        <f t="shared" si="6"/>
        <v>2031989.83</v>
      </c>
      <c r="K445" s="259"/>
    </row>
    <row r="446" spans="2:11" x14ac:dyDescent="0.25">
      <c r="B446" s="46">
        <f>SUBTOTAL(103,$C$10:C446)</f>
        <v>437</v>
      </c>
      <c r="C446" s="24" t="s">
        <v>743</v>
      </c>
      <c r="D446" s="226" t="s">
        <v>956</v>
      </c>
      <c r="E446" s="227"/>
      <c r="F446" s="223"/>
      <c r="G446" s="239">
        <v>45033</v>
      </c>
      <c r="H446" s="249">
        <v>0</v>
      </c>
      <c r="I446" s="101">
        <v>-5096.83</v>
      </c>
      <c r="J446" s="250">
        <f t="shared" si="6"/>
        <v>2026893</v>
      </c>
      <c r="K446" s="259"/>
    </row>
    <row r="447" spans="2:11" x14ac:dyDescent="0.25">
      <c r="B447" s="46">
        <f>SUBTOTAL(103,$C$10:C447)</f>
        <v>438</v>
      </c>
      <c r="C447" s="24" t="s">
        <v>743</v>
      </c>
      <c r="D447" s="24" t="s">
        <v>333</v>
      </c>
      <c r="E447" s="227"/>
      <c r="F447" s="223"/>
      <c r="G447" s="239">
        <v>45033</v>
      </c>
      <c r="H447" s="249">
        <v>0</v>
      </c>
      <c r="I447" s="101">
        <v>-23903</v>
      </c>
      <c r="J447" s="250">
        <f t="shared" si="6"/>
        <v>2002990</v>
      </c>
      <c r="K447" s="259"/>
    </row>
    <row r="448" spans="2:11" x14ac:dyDescent="0.25">
      <c r="B448" s="46">
        <f>SUBTOTAL(103,$C$10:C448)</f>
        <v>439</v>
      </c>
      <c r="C448" s="24" t="s">
        <v>842</v>
      </c>
      <c r="D448" s="24" t="s">
        <v>1010</v>
      </c>
      <c r="E448" s="227"/>
      <c r="F448" s="203"/>
      <c r="G448" s="239">
        <v>45035</v>
      </c>
      <c r="H448" s="249">
        <v>0</v>
      </c>
      <c r="I448" s="101">
        <v>-1624</v>
      </c>
      <c r="J448" s="250">
        <f t="shared" si="6"/>
        <v>2001366</v>
      </c>
      <c r="K448" s="259"/>
    </row>
    <row r="449" spans="2:11" x14ac:dyDescent="0.25">
      <c r="B449" s="46">
        <f>SUBTOTAL(103,$C$10:C449)</f>
        <v>440</v>
      </c>
      <c r="C449" s="24" t="s">
        <v>994</v>
      </c>
      <c r="D449" s="24" t="s">
        <v>1010</v>
      </c>
      <c r="E449" s="227"/>
      <c r="F449" s="203"/>
      <c r="G449" s="239">
        <v>45035</v>
      </c>
      <c r="H449" s="249">
        <v>0</v>
      </c>
      <c r="I449" s="101">
        <v>-1624</v>
      </c>
      <c r="J449" s="250">
        <f t="shared" si="6"/>
        <v>1999742</v>
      </c>
      <c r="K449" s="259"/>
    </row>
    <row r="450" spans="2:11" x14ac:dyDescent="0.25">
      <c r="B450" s="46">
        <f>SUBTOTAL(103,$C$10:C450)</f>
        <v>441</v>
      </c>
      <c r="C450" s="24" t="s">
        <v>24</v>
      </c>
      <c r="D450" s="24" t="s">
        <v>1011</v>
      </c>
      <c r="E450" s="203" t="s">
        <v>24</v>
      </c>
      <c r="F450" s="203" t="s">
        <v>24</v>
      </c>
      <c r="G450" s="239">
        <v>45037</v>
      </c>
      <c r="H450" s="249">
        <v>0</v>
      </c>
      <c r="I450" s="101">
        <v>-2500</v>
      </c>
      <c r="J450" s="250">
        <f t="shared" si="6"/>
        <v>1997242</v>
      </c>
      <c r="K450" s="259"/>
    </row>
    <row r="451" spans="2:11" x14ac:dyDescent="0.25">
      <c r="B451" s="46">
        <f>SUBTOTAL(103,$C$10:C451)</f>
        <v>442</v>
      </c>
      <c r="C451" s="24" t="s">
        <v>597</v>
      </c>
      <c r="D451" s="24" t="s">
        <v>1008</v>
      </c>
      <c r="E451" s="203" t="s">
        <v>581</v>
      </c>
      <c r="F451" s="208" t="s">
        <v>434</v>
      </c>
      <c r="G451" s="239">
        <v>45037</v>
      </c>
      <c r="H451" s="249">
        <v>0</v>
      </c>
      <c r="I451" s="101">
        <v>-4500</v>
      </c>
      <c r="J451" s="250">
        <f t="shared" si="6"/>
        <v>1992742</v>
      </c>
      <c r="K451" s="259"/>
    </row>
    <row r="452" spans="2:11" x14ac:dyDescent="0.25">
      <c r="B452" s="46">
        <f>SUBTOTAL(103,$C$10:C452)</f>
        <v>443</v>
      </c>
      <c r="C452" s="24" t="s">
        <v>685</v>
      </c>
      <c r="D452" s="24" t="s">
        <v>712</v>
      </c>
      <c r="E452" s="227"/>
      <c r="F452" s="203"/>
      <c r="G452" s="239">
        <v>45037</v>
      </c>
      <c r="H452" s="249">
        <v>0</v>
      </c>
      <c r="I452" s="101">
        <v>-16500</v>
      </c>
      <c r="J452" s="250">
        <f t="shared" si="6"/>
        <v>1976242</v>
      </c>
      <c r="K452" s="259"/>
    </row>
    <row r="453" spans="2:11" x14ac:dyDescent="0.25">
      <c r="B453" s="46">
        <f>SUBTOTAL(103,$C$10:C453)</f>
        <v>444</v>
      </c>
      <c r="C453" s="24" t="s">
        <v>598</v>
      </c>
      <c r="D453" s="24" t="s">
        <v>607</v>
      </c>
      <c r="E453" s="203" t="s">
        <v>644</v>
      </c>
      <c r="F453" s="208" t="s">
        <v>428</v>
      </c>
      <c r="G453" s="239">
        <v>45037</v>
      </c>
      <c r="H453" s="249">
        <v>0</v>
      </c>
      <c r="I453" s="101">
        <v>-2200</v>
      </c>
      <c r="J453" s="250">
        <f t="shared" si="6"/>
        <v>1974042</v>
      </c>
      <c r="K453" s="259"/>
    </row>
    <row r="454" spans="2:11" x14ac:dyDescent="0.25">
      <c r="B454" s="46">
        <f>SUBTOTAL(103,$C$10:C454)</f>
        <v>445</v>
      </c>
      <c r="C454" s="24" t="s">
        <v>598</v>
      </c>
      <c r="D454" s="226" t="s">
        <v>913</v>
      </c>
      <c r="E454" s="203" t="s">
        <v>644</v>
      </c>
      <c r="F454" s="208" t="s">
        <v>428</v>
      </c>
      <c r="G454" s="239">
        <v>45043</v>
      </c>
      <c r="H454" s="249">
        <v>11150</v>
      </c>
      <c r="I454" s="101">
        <v>0</v>
      </c>
      <c r="J454" s="250">
        <f t="shared" si="6"/>
        <v>1985192</v>
      </c>
      <c r="K454" s="259"/>
    </row>
    <row r="455" spans="2:11" x14ac:dyDescent="0.25">
      <c r="B455" s="46">
        <f>SUBTOTAL(103,$C$10:C455)</f>
        <v>446</v>
      </c>
      <c r="C455" s="24" t="s">
        <v>803</v>
      </c>
      <c r="D455" s="24" t="s">
        <v>846</v>
      </c>
      <c r="E455" s="203" t="s">
        <v>24</v>
      </c>
      <c r="F455" s="203" t="s">
        <v>24</v>
      </c>
      <c r="G455" s="239">
        <v>45044</v>
      </c>
      <c r="H455" s="249">
        <v>0</v>
      </c>
      <c r="I455" s="101">
        <v>-15000</v>
      </c>
      <c r="J455" s="250">
        <f t="shared" si="6"/>
        <v>1970192</v>
      </c>
      <c r="K455" s="259"/>
    </row>
    <row r="456" spans="2:11" x14ac:dyDescent="0.25">
      <c r="B456" s="46">
        <f>SUBTOTAL(103,$C$10:C456)</f>
        <v>447</v>
      </c>
      <c r="C456" s="24" t="s">
        <v>596</v>
      </c>
      <c r="D456" s="24" t="s">
        <v>607</v>
      </c>
      <c r="E456" s="203" t="s">
        <v>581</v>
      </c>
      <c r="F456" s="208" t="s">
        <v>434</v>
      </c>
      <c r="G456" s="239">
        <v>45044</v>
      </c>
      <c r="H456" s="249">
        <v>0</v>
      </c>
      <c r="I456" s="101">
        <v>-7351.96</v>
      </c>
      <c r="J456" s="250">
        <f t="shared" si="6"/>
        <v>1962840.04</v>
      </c>
      <c r="K456" s="259"/>
    </row>
    <row r="457" spans="2:11" x14ac:dyDescent="0.25">
      <c r="B457" s="46">
        <f>SUBTOTAL(103,$C$10:C457)</f>
        <v>448</v>
      </c>
      <c r="C457" s="24" t="s">
        <v>596</v>
      </c>
      <c r="D457" s="24" t="s">
        <v>608</v>
      </c>
      <c r="E457" s="227" t="s">
        <v>581</v>
      </c>
      <c r="F457" s="203" t="s">
        <v>434</v>
      </c>
      <c r="G457" s="239">
        <v>45044</v>
      </c>
      <c r="H457" s="249">
        <v>0</v>
      </c>
      <c r="I457" s="101">
        <v>-7000</v>
      </c>
      <c r="J457" s="250">
        <f t="shared" si="6"/>
        <v>1955840.04</v>
      </c>
      <c r="K457" s="259"/>
    </row>
    <row r="458" spans="2:11" x14ac:dyDescent="0.25">
      <c r="B458" s="46">
        <f>SUBTOTAL(103,$C$10:C458)</f>
        <v>449</v>
      </c>
      <c r="C458" s="24" t="s">
        <v>1080</v>
      </c>
      <c r="D458" s="24" t="s">
        <v>608</v>
      </c>
      <c r="E458" s="203" t="s">
        <v>675</v>
      </c>
      <c r="F458" s="203" t="s">
        <v>676</v>
      </c>
      <c r="G458" s="239">
        <v>45044</v>
      </c>
      <c r="H458" s="249">
        <v>0</v>
      </c>
      <c r="I458" s="101">
        <v>-19331</v>
      </c>
      <c r="J458" s="250">
        <f t="shared" si="6"/>
        <v>1936509.04</v>
      </c>
      <c r="K458" s="259"/>
    </row>
    <row r="459" spans="2:11" x14ac:dyDescent="0.25">
      <c r="B459" s="46">
        <f>SUBTOTAL(103,$C$10:C459)</f>
        <v>450</v>
      </c>
      <c r="C459" s="24" t="s">
        <v>598</v>
      </c>
      <c r="D459" s="24" t="s">
        <v>607</v>
      </c>
      <c r="E459" s="203" t="s">
        <v>581</v>
      </c>
      <c r="F459" s="208" t="s">
        <v>434</v>
      </c>
      <c r="G459" s="239">
        <v>45044</v>
      </c>
      <c r="H459" s="249">
        <v>0</v>
      </c>
      <c r="I459" s="101">
        <v>-21466.720000000001</v>
      </c>
      <c r="J459" s="250">
        <f t="shared" si="6"/>
        <v>1915042.32</v>
      </c>
      <c r="K459" s="259"/>
    </row>
    <row r="460" spans="2:11" x14ac:dyDescent="0.25">
      <c r="B460" s="46">
        <f>SUBTOTAL(103,$C$10:C460)</f>
        <v>451</v>
      </c>
      <c r="C460" s="24" t="s">
        <v>598</v>
      </c>
      <c r="D460" s="24" t="s">
        <v>608</v>
      </c>
      <c r="E460" s="203" t="s">
        <v>675</v>
      </c>
      <c r="F460" s="203" t="s">
        <v>676</v>
      </c>
      <c r="G460" s="239">
        <v>45044</v>
      </c>
      <c r="H460" s="249">
        <v>0</v>
      </c>
      <c r="I460" s="101">
        <v>-7000</v>
      </c>
      <c r="J460" s="250">
        <f t="shared" si="6"/>
        <v>1908042.32</v>
      </c>
      <c r="K460" s="259"/>
    </row>
    <row r="461" spans="2:11" x14ac:dyDescent="0.25">
      <c r="B461" s="46">
        <f>SUBTOTAL(103,$C$10:C461)</f>
        <v>452</v>
      </c>
      <c r="C461" s="24" t="s">
        <v>793</v>
      </c>
      <c r="D461" s="24" t="s">
        <v>608</v>
      </c>
      <c r="E461" s="227" t="s">
        <v>675</v>
      </c>
      <c r="F461" s="208" t="s">
        <v>676</v>
      </c>
      <c r="G461" s="239">
        <v>45044</v>
      </c>
      <c r="H461" s="249">
        <v>0</v>
      </c>
      <c r="I461" s="101">
        <v>-5400</v>
      </c>
      <c r="J461" s="250">
        <f t="shared" ref="J461:J524" si="7">H461+J460+I461</f>
        <v>1902642.32</v>
      </c>
      <c r="K461" s="259"/>
    </row>
    <row r="462" spans="2:11" x14ac:dyDescent="0.25">
      <c r="B462" s="46">
        <f>SUBTOTAL(103,$C$10:C462)</f>
        <v>453</v>
      </c>
      <c r="C462" s="24" t="s">
        <v>599</v>
      </c>
      <c r="D462" s="24" t="s">
        <v>607</v>
      </c>
      <c r="E462" s="203" t="s">
        <v>581</v>
      </c>
      <c r="F462" s="208" t="s">
        <v>434</v>
      </c>
      <c r="G462" s="239">
        <v>45044</v>
      </c>
      <c r="H462" s="249">
        <v>0</v>
      </c>
      <c r="I462" s="101">
        <v>-16500</v>
      </c>
      <c r="J462" s="250">
        <f t="shared" si="7"/>
        <v>1886142.32</v>
      </c>
      <c r="K462" s="259"/>
    </row>
    <row r="463" spans="2:11" x14ac:dyDescent="0.25">
      <c r="B463" s="46">
        <f>SUBTOTAL(103,$C$10:C463)</f>
        <v>454</v>
      </c>
      <c r="C463" s="154" t="s">
        <v>692</v>
      </c>
      <c r="D463" s="24" t="s">
        <v>1085</v>
      </c>
      <c r="E463" s="203" t="s">
        <v>581</v>
      </c>
      <c r="F463" s="208" t="s">
        <v>434</v>
      </c>
      <c r="G463" s="239">
        <v>45079</v>
      </c>
      <c r="H463" s="249">
        <v>0</v>
      </c>
      <c r="I463" s="101">
        <v>-7500</v>
      </c>
      <c r="J463" s="250">
        <f t="shared" si="7"/>
        <v>1878642.32</v>
      </c>
      <c r="K463" s="259"/>
    </row>
    <row r="464" spans="2:11" x14ac:dyDescent="0.25">
      <c r="B464" s="46">
        <f>SUBTOTAL(103,$C$10:C464)</f>
        <v>455</v>
      </c>
      <c r="C464" s="24" t="s">
        <v>601</v>
      </c>
      <c r="D464" s="24" t="s">
        <v>608</v>
      </c>
      <c r="E464" s="203" t="s">
        <v>675</v>
      </c>
      <c r="F464" s="203" t="s">
        <v>676</v>
      </c>
      <c r="G464" s="239">
        <v>45044</v>
      </c>
      <c r="H464" s="249">
        <v>0</v>
      </c>
      <c r="I464" s="101">
        <v>-4831</v>
      </c>
      <c r="J464" s="250">
        <f t="shared" si="7"/>
        <v>1873811.32</v>
      </c>
      <c r="K464" s="259"/>
    </row>
    <row r="465" spans="2:11" x14ac:dyDescent="0.25">
      <c r="B465" s="46">
        <f>SUBTOTAL(103,$C$10:C465)</f>
        <v>456</v>
      </c>
      <c r="C465" s="24" t="s">
        <v>1081</v>
      </c>
      <c r="D465" s="24" t="s">
        <v>607</v>
      </c>
      <c r="E465" s="227" t="s">
        <v>1047</v>
      </c>
      <c r="F465" s="203" t="s">
        <v>432</v>
      </c>
      <c r="G465" s="239">
        <v>45044</v>
      </c>
      <c r="H465" s="249">
        <v>0</v>
      </c>
      <c r="I465" s="101">
        <v>-9000</v>
      </c>
      <c r="J465" s="250">
        <f t="shared" si="7"/>
        <v>1864811.32</v>
      </c>
      <c r="K465" s="259"/>
    </row>
    <row r="466" spans="2:11" x14ac:dyDescent="0.25">
      <c r="B466" s="46">
        <f>SUBTOTAL(103,$C$10:C466)</f>
        <v>457</v>
      </c>
      <c r="C466" s="24" t="s">
        <v>1082</v>
      </c>
      <c r="D466" s="24" t="s">
        <v>607</v>
      </c>
      <c r="E466" s="227" t="s">
        <v>1047</v>
      </c>
      <c r="F466" s="203" t="s">
        <v>432</v>
      </c>
      <c r="G466" s="239">
        <v>45044</v>
      </c>
      <c r="H466" s="249">
        <v>0</v>
      </c>
      <c r="I466" s="101">
        <v>-2707.5</v>
      </c>
      <c r="J466" s="250">
        <f t="shared" si="7"/>
        <v>1862103.82</v>
      </c>
      <c r="K466" s="259"/>
    </row>
    <row r="467" spans="2:11" x14ac:dyDescent="0.25">
      <c r="B467" s="46">
        <f>SUBTOTAL(103,$C$10:C467)</f>
        <v>458</v>
      </c>
      <c r="C467" s="24" t="s">
        <v>1082</v>
      </c>
      <c r="D467" s="24" t="s">
        <v>607</v>
      </c>
      <c r="E467" s="227" t="s">
        <v>582</v>
      </c>
      <c r="F467" s="203" t="s">
        <v>425</v>
      </c>
      <c r="G467" s="239">
        <v>45044</v>
      </c>
      <c r="H467" s="249">
        <v>0</v>
      </c>
      <c r="I467" s="101">
        <v>-3353.5</v>
      </c>
      <c r="J467" s="250">
        <f t="shared" si="7"/>
        <v>1858750.32</v>
      </c>
      <c r="K467" s="259"/>
    </row>
    <row r="468" spans="2:11" x14ac:dyDescent="0.25">
      <c r="B468" s="46">
        <f>SUBTOTAL(103,$C$10:C468)</f>
        <v>459</v>
      </c>
      <c r="C468" s="24" t="s">
        <v>1083</v>
      </c>
      <c r="D468" s="24" t="s">
        <v>607</v>
      </c>
      <c r="E468" s="227" t="s">
        <v>582</v>
      </c>
      <c r="F468" s="203" t="s">
        <v>425</v>
      </c>
      <c r="G468" s="239">
        <v>45044</v>
      </c>
      <c r="H468" s="249">
        <v>0</v>
      </c>
      <c r="I468" s="101">
        <v>-8265</v>
      </c>
      <c r="J468" s="250">
        <f t="shared" si="7"/>
        <v>1850485.32</v>
      </c>
      <c r="K468" s="259"/>
    </row>
    <row r="469" spans="2:11" x14ac:dyDescent="0.25">
      <c r="B469" s="46">
        <f>SUBTOTAL(103,$C$10:C469)</f>
        <v>460</v>
      </c>
      <c r="C469" s="24" t="s">
        <v>1083</v>
      </c>
      <c r="D469" s="24" t="s">
        <v>608</v>
      </c>
      <c r="E469" s="203" t="s">
        <v>675</v>
      </c>
      <c r="F469" s="203" t="s">
        <v>676</v>
      </c>
      <c r="G469" s="239">
        <v>45044</v>
      </c>
      <c r="H469" s="249">
        <v>0</v>
      </c>
      <c r="I469" s="101">
        <v>-3120</v>
      </c>
      <c r="J469" s="250">
        <f t="shared" si="7"/>
        <v>1847365.32</v>
      </c>
      <c r="K469" s="259"/>
    </row>
    <row r="470" spans="2:11" x14ac:dyDescent="0.25">
      <c r="B470" s="46">
        <f>SUBTOTAL(103,$C$10:C470)</f>
        <v>461</v>
      </c>
      <c r="C470" s="24" t="s">
        <v>1083</v>
      </c>
      <c r="D470" s="24" t="s">
        <v>607</v>
      </c>
      <c r="E470" s="203" t="s">
        <v>675</v>
      </c>
      <c r="F470" s="203" t="s">
        <v>676</v>
      </c>
      <c r="G470" s="239">
        <v>45044</v>
      </c>
      <c r="H470" s="249">
        <v>0</v>
      </c>
      <c r="I470" s="101">
        <v>-4987.5</v>
      </c>
      <c r="J470" s="250">
        <f t="shared" si="7"/>
        <v>1842377.82</v>
      </c>
      <c r="K470" s="259"/>
    </row>
    <row r="471" spans="2:11" x14ac:dyDescent="0.25">
      <c r="B471" s="46">
        <f>SUBTOTAL(103,$C$10:C471)</f>
        <v>462</v>
      </c>
      <c r="C471" s="24" t="s">
        <v>1083</v>
      </c>
      <c r="D471" s="24" t="s">
        <v>607</v>
      </c>
      <c r="E471" s="203" t="s">
        <v>675</v>
      </c>
      <c r="F471" s="203" t="s">
        <v>676</v>
      </c>
      <c r="G471" s="239">
        <v>45044</v>
      </c>
      <c r="H471" s="249">
        <v>0</v>
      </c>
      <c r="I471" s="101">
        <v>-16194.92</v>
      </c>
      <c r="J471" s="250">
        <f t="shared" si="7"/>
        <v>1826182.9000000001</v>
      </c>
      <c r="K471" s="259"/>
    </row>
    <row r="472" spans="2:11" x14ac:dyDescent="0.25">
      <c r="B472" s="46">
        <f>SUBTOTAL(103,$C$10:C472)</f>
        <v>463</v>
      </c>
      <c r="C472" s="24" t="s">
        <v>1083</v>
      </c>
      <c r="D472" s="24" t="s">
        <v>1098</v>
      </c>
      <c r="E472" s="203" t="s">
        <v>675</v>
      </c>
      <c r="F472" s="203" t="s">
        <v>676</v>
      </c>
      <c r="G472" s="239">
        <v>45044</v>
      </c>
      <c r="H472" s="249">
        <v>0</v>
      </c>
      <c r="I472" s="101">
        <v>-17306</v>
      </c>
      <c r="J472" s="250">
        <f t="shared" si="7"/>
        <v>1808876.9000000001</v>
      </c>
      <c r="K472" s="259"/>
    </row>
    <row r="473" spans="2:11" x14ac:dyDescent="0.25">
      <c r="B473" s="46">
        <f>SUBTOTAL(103,$C$10:C473)</f>
        <v>464</v>
      </c>
      <c r="C473" s="24" t="s">
        <v>1083</v>
      </c>
      <c r="D473" s="24" t="s">
        <v>608</v>
      </c>
      <c r="E473" s="227" t="s">
        <v>675</v>
      </c>
      <c r="F473" s="208" t="s">
        <v>676</v>
      </c>
      <c r="G473" s="239">
        <v>45044</v>
      </c>
      <c r="H473" s="249">
        <v>0</v>
      </c>
      <c r="I473" s="101">
        <v>-2400</v>
      </c>
      <c r="J473" s="250">
        <f t="shared" si="7"/>
        <v>1806476.9000000001</v>
      </c>
      <c r="K473" s="259"/>
    </row>
    <row r="474" spans="2:11" x14ac:dyDescent="0.25">
      <c r="B474" s="46">
        <f>SUBTOTAL(103,$C$10:C474)</f>
        <v>465</v>
      </c>
      <c r="C474" s="24" t="s">
        <v>667</v>
      </c>
      <c r="D474" s="24" t="s">
        <v>607</v>
      </c>
      <c r="E474" s="203" t="s">
        <v>675</v>
      </c>
      <c r="F474" s="203" t="s">
        <v>676</v>
      </c>
      <c r="G474" s="239">
        <v>45044</v>
      </c>
      <c r="H474" s="249">
        <v>0</v>
      </c>
      <c r="I474" s="101">
        <v>-7192.04</v>
      </c>
      <c r="J474" s="250">
        <f t="shared" si="7"/>
        <v>1799284.86</v>
      </c>
      <c r="K474" s="259"/>
    </row>
    <row r="475" spans="2:11" x14ac:dyDescent="0.25">
      <c r="B475" s="46">
        <f>SUBTOTAL(103,$C$10:C475)</f>
        <v>466</v>
      </c>
      <c r="C475" s="24" t="s">
        <v>1084</v>
      </c>
      <c r="D475" s="24" t="s">
        <v>608</v>
      </c>
      <c r="E475" s="203" t="s">
        <v>675</v>
      </c>
      <c r="F475" s="203" t="s">
        <v>676</v>
      </c>
      <c r="G475" s="239">
        <v>45044</v>
      </c>
      <c r="H475" s="249">
        <v>0</v>
      </c>
      <c r="I475" s="101">
        <v>-20931</v>
      </c>
      <c r="J475" s="250">
        <f t="shared" si="7"/>
        <v>1778353.86</v>
      </c>
      <c r="K475" s="259"/>
    </row>
    <row r="476" spans="2:11" x14ac:dyDescent="0.25">
      <c r="B476" s="46">
        <f>SUBTOTAL(103,$C$10:C476)</f>
        <v>467</v>
      </c>
      <c r="C476" s="24" t="s">
        <v>729</v>
      </c>
      <c r="D476" s="24" t="s">
        <v>1012</v>
      </c>
      <c r="E476" s="227" t="s">
        <v>1058</v>
      </c>
      <c r="F476" s="203" t="s">
        <v>426</v>
      </c>
      <c r="G476" s="239">
        <v>45049</v>
      </c>
      <c r="H476" s="249">
        <v>0</v>
      </c>
      <c r="I476" s="101">
        <v>-40000</v>
      </c>
      <c r="J476" s="250">
        <f t="shared" si="7"/>
        <v>1738353.86</v>
      </c>
      <c r="K476" s="259"/>
    </row>
    <row r="477" spans="2:11" x14ac:dyDescent="0.25">
      <c r="B477" s="46">
        <f>SUBTOTAL(103,$C$10:C477)</f>
        <v>468</v>
      </c>
      <c r="C477" s="24" t="s">
        <v>596</v>
      </c>
      <c r="D477" s="24" t="s">
        <v>607</v>
      </c>
      <c r="E477" s="203" t="s">
        <v>581</v>
      </c>
      <c r="F477" s="208" t="s">
        <v>434</v>
      </c>
      <c r="G477" s="239">
        <v>45052</v>
      </c>
      <c r="H477" s="249">
        <v>0</v>
      </c>
      <c r="I477" s="101">
        <v>-7183.7</v>
      </c>
      <c r="J477" s="250">
        <f t="shared" si="7"/>
        <v>1731170.1600000001</v>
      </c>
      <c r="K477" s="259"/>
    </row>
    <row r="478" spans="2:11" x14ac:dyDescent="0.25">
      <c r="B478" s="46">
        <f>SUBTOTAL(103,$C$10:C478)</f>
        <v>469</v>
      </c>
      <c r="C478" s="24" t="s">
        <v>596</v>
      </c>
      <c r="D478" s="24" t="s">
        <v>607</v>
      </c>
      <c r="E478" s="227" t="s">
        <v>698</v>
      </c>
      <c r="F478" s="203" t="s">
        <v>720</v>
      </c>
      <c r="G478" s="239">
        <v>45051</v>
      </c>
      <c r="H478" s="249">
        <v>0</v>
      </c>
      <c r="I478" s="101">
        <v>-3575.85</v>
      </c>
      <c r="J478" s="250">
        <f t="shared" si="7"/>
        <v>1727594.31</v>
      </c>
      <c r="K478" s="259"/>
    </row>
    <row r="479" spans="2:11" x14ac:dyDescent="0.25">
      <c r="B479" s="46">
        <f>SUBTOTAL(103,$C$10:C479)</f>
        <v>470</v>
      </c>
      <c r="C479" s="24" t="s">
        <v>1080</v>
      </c>
      <c r="D479" s="24" t="s">
        <v>608</v>
      </c>
      <c r="E479" s="203" t="s">
        <v>675</v>
      </c>
      <c r="F479" s="203" t="s">
        <v>676</v>
      </c>
      <c r="G479" s="239">
        <v>45051</v>
      </c>
      <c r="H479" s="249">
        <v>0</v>
      </c>
      <c r="I479" s="101">
        <v>-2331</v>
      </c>
      <c r="J479" s="250">
        <f t="shared" si="7"/>
        <v>1725263.31</v>
      </c>
      <c r="K479" s="259"/>
    </row>
    <row r="480" spans="2:11" x14ac:dyDescent="0.25">
      <c r="B480" s="46">
        <f>SUBTOTAL(103,$C$10:C480)</f>
        <v>471</v>
      </c>
      <c r="C480" s="24" t="s">
        <v>598</v>
      </c>
      <c r="D480" s="24" t="s">
        <v>607</v>
      </c>
      <c r="E480" s="203" t="s">
        <v>581</v>
      </c>
      <c r="F480" s="208" t="s">
        <v>434</v>
      </c>
      <c r="G480" s="239">
        <v>45051</v>
      </c>
      <c r="H480" s="249">
        <v>0</v>
      </c>
      <c r="I480" s="101">
        <v>-17339.53</v>
      </c>
      <c r="J480" s="250">
        <f t="shared" si="7"/>
        <v>1707923.78</v>
      </c>
      <c r="K480" s="259"/>
    </row>
    <row r="481" spans="2:11" x14ac:dyDescent="0.25">
      <c r="B481" s="46">
        <f>SUBTOTAL(103,$C$10:C481)</f>
        <v>472</v>
      </c>
      <c r="C481" s="24" t="s">
        <v>793</v>
      </c>
      <c r="D481" s="24" t="s">
        <v>608</v>
      </c>
      <c r="E481" s="203" t="s">
        <v>675</v>
      </c>
      <c r="F481" s="203" t="s">
        <v>676</v>
      </c>
      <c r="G481" s="239">
        <v>45051</v>
      </c>
      <c r="H481" s="249">
        <v>0</v>
      </c>
      <c r="I481" s="101">
        <f>-15040-3500</f>
        <v>-18540</v>
      </c>
      <c r="J481" s="250">
        <f t="shared" si="7"/>
        <v>1689383.78</v>
      </c>
      <c r="K481" s="259"/>
    </row>
    <row r="482" spans="2:11" x14ac:dyDescent="0.25">
      <c r="B482" s="46">
        <f>SUBTOTAL(103,$C$10:C482)</f>
        <v>473</v>
      </c>
      <c r="C482" s="24" t="s">
        <v>599</v>
      </c>
      <c r="D482" s="24" t="s">
        <v>607</v>
      </c>
      <c r="E482" s="227" t="s">
        <v>700</v>
      </c>
      <c r="F482" s="208" t="s">
        <v>439</v>
      </c>
      <c r="G482" s="239">
        <v>45051</v>
      </c>
      <c r="H482" s="249">
        <v>0</v>
      </c>
      <c r="I482" s="101">
        <v>-13500</v>
      </c>
      <c r="J482" s="250">
        <f t="shared" si="7"/>
        <v>1675883.78</v>
      </c>
      <c r="K482" s="259"/>
    </row>
    <row r="483" spans="2:11" x14ac:dyDescent="0.25">
      <c r="B483" s="46">
        <f>SUBTOTAL(103,$C$10:C483)</f>
        <v>474</v>
      </c>
      <c r="C483" s="24" t="s">
        <v>596</v>
      </c>
      <c r="D483" s="24" t="s">
        <v>608</v>
      </c>
      <c r="E483" s="203" t="s">
        <v>581</v>
      </c>
      <c r="F483" s="208" t="s">
        <v>434</v>
      </c>
      <c r="G483" s="239">
        <v>45051</v>
      </c>
      <c r="H483" s="249">
        <v>0</v>
      </c>
      <c r="I483" s="101">
        <v>-54000</v>
      </c>
      <c r="J483" s="250">
        <f t="shared" si="7"/>
        <v>1621883.78</v>
      </c>
      <c r="K483" s="259"/>
    </row>
    <row r="484" spans="2:11" x14ac:dyDescent="0.25">
      <c r="B484" s="46">
        <f>SUBTOTAL(103,$C$10:C484)</f>
        <v>475</v>
      </c>
      <c r="C484" s="24" t="s">
        <v>598</v>
      </c>
      <c r="D484" s="24" t="s">
        <v>608</v>
      </c>
      <c r="E484" s="203" t="s">
        <v>581</v>
      </c>
      <c r="F484" s="208" t="s">
        <v>434</v>
      </c>
      <c r="G484" s="239">
        <v>45051</v>
      </c>
      <c r="H484" s="249">
        <v>0</v>
      </c>
      <c r="I484" s="101">
        <v>-82000</v>
      </c>
      <c r="J484" s="250">
        <f t="shared" si="7"/>
        <v>1539883.78</v>
      </c>
      <c r="K484" s="259"/>
    </row>
    <row r="485" spans="2:11" x14ac:dyDescent="0.25">
      <c r="B485" s="46">
        <f>SUBTOTAL(103,$C$10:C485)</f>
        <v>476</v>
      </c>
      <c r="C485" s="154" t="s">
        <v>692</v>
      </c>
      <c r="D485" s="24" t="s">
        <v>608</v>
      </c>
      <c r="E485" s="203" t="s">
        <v>581</v>
      </c>
      <c r="F485" s="208" t="s">
        <v>434</v>
      </c>
      <c r="G485" s="239">
        <v>45051</v>
      </c>
      <c r="H485" s="249">
        <v>0</v>
      </c>
      <c r="I485" s="101">
        <v>-7000</v>
      </c>
      <c r="J485" s="250">
        <f t="shared" si="7"/>
        <v>1532883.78</v>
      </c>
      <c r="K485" s="259"/>
    </row>
    <row r="486" spans="2:11" x14ac:dyDescent="0.25">
      <c r="B486" s="46">
        <f>SUBTOTAL(103,$C$10:C486)</f>
        <v>477</v>
      </c>
      <c r="C486" s="157" t="s">
        <v>693</v>
      </c>
      <c r="D486" s="24" t="s">
        <v>608</v>
      </c>
      <c r="E486" s="203" t="s">
        <v>581</v>
      </c>
      <c r="F486" s="208" t="s">
        <v>434</v>
      </c>
      <c r="G486" s="239">
        <v>45051</v>
      </c>
      <c r="H486" s="249">
        <v>0</v>
      </c>
      <c r="I486" s="101">
        <v>-7000</v>
      </c>
      <c r="J486" s="250">
        <f t="shared" si="7"/>
        <v>1525883.78</v>
      </c>
      <c r="K486" s="259"/>
    </row>
    <row r="487" spans="2:11" x14ac:dyDescent="0.25">
      <c r="B487" s="46">
        <f>SUBTOTAL(103,$C$10:C487)</f>
        <v>478</v>
      </c>
      <c r="C487" s="154" t="s">
        <v>692</v>
      </c>
      <c r="D487" s="24" t="s">
        <v>918</v>
      </c>
      <c r="E487" s="203" t="s">
        <v>581</v>
      </c>
      <c r="F487" s="208" t="s">
        <v>434</v>
      </c>
      <c r="G487" s="239">
        <v>45051</v>
      </c>
      <c r="H487" s="249">
        <v>0</v>
      </c>
      <c r="I487" s="101">
        <v>-12083</v>
      </c>
      <c r="J487" s="250">
        <f t="shared" si="7"/>
        <v>1513800.78</v>
      </c>
      <c r="K487" s="259"/>
    </row>
    <row r="488" spans="2:11" x14ac:dyDescent="0.25">
      <c r="B488" s="46">
        <f>SUBTOTAL(103,$C$10:C488)</f>
        <v>479</v>
      </c>
      <c r="C488" s="24" t="s">
        <v>1086</v>
      </c>
      <c r="D488" s="24" t="s">
        <v>1136</v>
      </c>
      <c r="E488" s="203" t="s">
        <v>581</v>
      </c>
      <c r="F488" s="208" t="s">
        <v>434</v>
      </c>
      <c r="G488" s="239">
        <v>45051</v>
      </c>
      <c r="H488" s="249">
        <v>0</v>
      </c>
      <c r="I488" s="101">
        <v>-3000</v>
      </c>
      <c r="J488" s="250">
        <f t="shared" si="7"/>
        <v>1510800.78</v>
      </c>
      <c r="K488" s="259"/>
    </row>
    <row r="489" spans="2:11" x14ac:dyDescent="0.25">
      <c r="B489" s="46">
        <f>SUBTOTAL(103,$C$10:C489)</f>
        <v>480</v>
      </c>
      <c r="C489" s="24" t="s">
        <v>601</v>
      </c>
      <c r="D489" s="24" t="s">
        <v>608</v>
      </c>
      <c r="E489" s="203" t="s">
        <v>675</v>
      </c>
      <c r="F489" s="203" t="s">
        <v>676</v>
      </c>
      <c r="G489" s="239">
        <v>45051</v>
      </c>
      <c r="H489" s="249">
        <v>0</v>
      </c>
      <c r="I489" s="101">
        <v>-2331</v>
      </c>
      <c r="J489" s="250">
        <f t="shared" si="7"/>
        <v>1508469.78</v>
      </c>
      <c r="K489" s="259"/>
    </row>
    <row r="490" spans="2:11" x14ac:dyDescent="0.25">
      <c r="B490" s="46">
        <f>SUBTOTAL(103,$C$10:C490)</f>
        <v>481</v>
      </c>
      <c r="C490" s="24" t="s">
        <v>1081</v>
      </c>
      <c r="D490" s="24" t="s">
        <v>608</v>
      </c>
      <c r="E490" s="203" t="s">
        <v>675</v>
      </c>
      <c r="F490" s="203" t="s">
        <v>676</v>
      </c>
      <c r="G490" s="239">
        <v>45051</v>
      </c>
      <c r="H490" s="249">
        <v>0</v>
      </c>
      <c r="I490" s="101">
        <v>-7500</v>
      </c>
      <c r="J490" s="250">
        <f t="shared" si="7"/>
        <v>1500969.78</v>
      </c>
      <c r="K490" s="259"/>
    </row>
    <row r="491" spans="2:11" x14ac:dyDescent="0.25">
      <c r="B491" s="46">
        <f>SUBTOTAL(103,$C$10:C491)</f>
        <v>482</v>
      </c>
      <c r="C491" s="24" t="s">
        <v>749</v>
      </c>
      <c r="D491" s="24" t="s">
        <v>1087</v>
      </c>
      <c r="E491" s="203" t="s">
        <v>581</v>
      </c>
      <c r="F491" s="208" t="s">
        <v>434</v>
      </c>
      <c r="G491" s="239">
        <v>45051</v>
      </c>
      <c r="H491" s="249">
        <v>0</v>
      </c>
      <c r="I491" s="101">
        <v>-6500</v>
      </c>
      <c r="J491" s="250">
        <f t="shared" si="7"/>
        <v>1494469.78</v>
      </c>
      <c r="K491" s="259"/>
    </row>
    <row r="492" spans="2:11" x14ac:dyDescent="0.25">
      <c r="B492" s="46">
        <f>SUBTOTAL(103,$C$10:C492)</f>
        <v>483</v>
      </c>
      <c r="C492" s="24" t="s">
        <v>1083</v>
      </c>
      <c r="D492" s="24" t="s">
        <v>607</v>
      </c>
      <c r="E492" s="227" t="s">
        <v>582</v>
      </c>
      <c r="F492" s="203" t="s">
        <v>425</v>
      </c>
      <c r="G492" s="239">
        <v>45051</v>
      </c>
      <c r="H492" s="249">
        <v>0</v>
      </c>
      <c r="I492" s="101">
        <v>-3705</v>
      </c>
      <c r="J492" s="250">
        <f t="shared" si="7"/>
        <v>1490764.78</v>
      </c>
      <c r="K492" s="259"/>
    </row>
    <row r="493" spans="2:11" x14ac:dyDescent="0.25">
      <c r="B493" s="46">
        <f>SUBTOTAL(103,$C$10:C493)</f>
        <v>484</v>
      </c>
      <c r="C493" s="24" t="s">
        <v>1083</v>
      </c>
      <c r="D493" s="24" t="s">
        <v>608</v>
      </c>
      <c r="E493" s="227" t="s">
        <v>582</v>
      </c>
      <c r="F493" s="203" t="s">
        <v>425</v>
      </c>
      <c r="G493" s="239">
        <v>45051</v>
      </c>
      <c r="H493" s="249">
        <v>0</v>
      </c>
      <c r="I493" s="101">
        <v>-5040</v>
      </c>
      <c r="J493" s="250">
        <f t="shared" si="7"/>
        <v>1485724.78</v>
      </c>
      <c r="K493" s="259"/>
    </row>
    <row r="494" spans="2:11" x14ac:dyDescent="0.25">
      <c r="B494" s="46">
        <f>SUBTOTAL(103,$C$10:C494)</f>
        <v>485</v>
      </c>
      <c r="C494" s="24" t="s">
        <v>1083</v>
      </c>
      <c r="D494" s="24" t="s">
        <v>607</v>
      </c>
      <c r="E494" s="203" t="s">
        <v>675</v>
      </c>
      <c r="F494" s="203" t="s">
        <v>676</v>
      </c>
      <c r="G494" s="239">
        <v>45051</v>
      </c>
      <c r="H494" s="249">
        <v>0</v>
      </c>
      <c r="I494" s="101">
        <v>-2707.5</v>
      </c>
      <c r="J494" s="250">
        <f t="shared" si="7"/>
        <v>1483017.28</v>
      </c>
      <c r="K494" s="259"/>
    </row>
    <row r="495" spans="2:11" x14ac:dyDescent="0.25">
      <c r="B495" s="46">
        <f>SUBTOTAL(103,$C$10:C495)</f>
        <v>486</v>
      </c>
      <c r="C495" s="24" t="s">
        <v>1083</v>
      </c>
      <c r="D495" s="24" t="s">
        <v>607</v>
      </c>
      <c r="E495" s="203" t="s">
        <v>675</v>
      </c>
      <c r="F495" s="203" t="s">
        <v>676</v>
      </c>
      <c r="G495" s="239">
        <v>45051</v>
      </c>
      <c r="H495" s="249">
        <v>0</v>
      </c>
      <c r="I495" s="101">
        <v>-22293.01</v>
      </c>
      <c r="J495" s="250">
        <f t="shared" si="7"/>
        <v>1460724.27</v>
      </c>
      <c r="K495" s="259"/>
    </row>
    <row r="496" spans="2:11" x14ac:dyDescent="0.25">
      <c r="B496" s="46">
        <f>SUBTOTAL(103,$C$10:C496)</f>
        <v>487</v>
      </c>
      <c r="C496" s="24" t="s">
        <v>1083</v>
      </c>
      <c r="D496" s="24" t="s">
        <v>608</v>
      </c>
      <c r="E496" s="203" t="s">
        <v>675</v>
      </c>
      <c r="F496" s="203" t="s">
        <v>676</v>
      </c>
      <c r="G496" s="239">
        <v>45051</v>
      </c>
      <c r="H496" s="249">
        <v>0</v>
      </c>
      <c r="I496" s="101">
        <v>-3360</v>
      </c>
      <c r="J496" s="250">
        <f t="shared" si="7"/>
        <v>1457364.27</v>
      </c>
      <c r="K496" s="259"/>
    </row>
    <row r="497" spans="2:11" x14ac:dyDescent="0.25">
      <c r="B497" s="46">
        <f>SUBTOTAL(103,$C$10:C497)</f>
        <v>488</v>
      </c>
      <c r="C497" s="24" t="s">
        <v>667</v>
      </c>
      <c r="D497" s="24" t="s">
        <v>607</v>
      </c>
      <c r="E497" s="227" t="s">
        <v>700</v>
      </c>
      <c r="F497" s="208" t="s">
        <v>439</v>
      </c>
      <c r="G497" s="239">
        <v>45051</v>
      </c>
      <c r="H497" s="249">
        <v>0</v>
      </c>
      <c r="I497" s="101">
        <v>-10000</v>
      </c>
      <c r="J497" s="250">
        <f t="shared" si="7"/>
        <v>1447364.27</v>
      </c>
      <c r="K497" s="259"/>
    </row>
    <row r="498" spans="2:11" x14ac:dyDescent="0.25">
      <c r="B498" s="46">
        <f>SUBTOTAL(103,$C$10:C498)</f>
        <v>489</v>
      </c>
      <c r="C498" s="24" t="s">
        <v>1084</v>
      </c>
      <c r="D498" s="24" t="s">
        <v>608</v>
      </c>
      <c r="E498" s="203" t="s">
        <v>675</v>
      </c>
      <c r="F498" s="203" t="s">
        <v>676</v>
      </c>
      <c r="G498" s="239">
        <v>45051</v>
      </c>
      <c r="H498" s="249">
        <v>0</v>
      </c>
      <c r="I498" s="101">
        <v>-8431</v>
      </c>
      <c r="J498" s="250">
        <f t="shared" si="7"/>
        <v>1438933.27</v>
      </c>
      <c r="K498" s="259"/>
    </row>
    <row r="499" spans="2:11" x14ac:dyDescent="0.25">
      <c r="B499" s="46">
        <f>SUBTOTAL(103,$C$10:C499)</f>
        <v>490</v>
      </c>
      <c r="C499" s="24" t="s">
        <v>24</v>
      </c>
      <c r="D499" s="24" t="s">
        <v>1013</v>
      </c>
      <c r="E499" s="203" t="s">
        <v>24</v>
      </c>
      <c r="F499" s="203" t="s">
        <v>24</v>
      </c>
      <c r="G499" s="239">
        <v>45051</v>
      </c>
      <c r="H499" s="249">
        <v>0</v>
      </c>
      <c r="I499" s="101">
        <v>-6000</v>
      </c>
      <c r="J499" s="250">
        <f t="shared" si="7"/>
        <v>1432933.27</v>
      </c>
      <c r="K499" s="259"/>
    </row>
    <row r="500" spans="2:11" x14ac:dyDescent="0.25">
      <c r="B500" s="46">
        <f>SUBTOTAL(103,$C$10:C500)</f>
        <v>491</v>
      </c>
      <c r="C500" s="24" t="s">
        <v>24</v>
      </c>
      <c r="D500" s="24" t="s">
        <v>24</v>
      </c>
      <c r="E500" s="203" t="s">
        <v>24</v>
      </c>
      <c r="F500" s="203" t="s">
        <v>24</v>
      </c>
      <c r="G500" s="239">
        <v>45057</v>
      </c>
      <c r="H500" s="249">
        <v>0</v>
      </c>
      <c r="I500" s="101">
        <v>-100000</v>
      </c>
      <c r="J500" s="250">
        <f t="shared" si="7"/>
        <v>1332933.27</v>
      </c>
      <c r="K500" s="259"/>
    </row>
    <row r="501" spans="2:11" x14ac:dyDescent="0.25">
      <c r="B501" s="46">
        <f>SUBTOTAL(103,$C$10:C501)</f>
        <v>492</v>
      </c>
      <c r="C501" s="24" t="s">
        <v>596</v>
      </c>
      <c r="D501" s="24" t="s">
        <v>607</v>
      </c>
      <c r="E501" s="203" t="s">
        <v>581</v>
      </c>
      <c r="F501" s="208" t="s">
        <v>434</v>
      </c>
      <c r="G501" s="239">
        <v>45058</v>
      </c>
      <c r="H501" s="249">
        <v>0</v>
      </c>
      <c r="I501" s="101">
        <v>-21780</v>
      </c>
      <c r="J501" s="250">
        <f t="shared" si="7"/>
        <v>1311153.27</v>
      </c>
      <c r="K501" s="259"/>
    </row>
    <row r="502" spans="2:11" x14ac:dyDescent="0.25">
      <c r="B502" s="46">
        <f>SUBTOTAL(103,$C$10:C502)</f>
        <v>493</v>
      </c>
      <c r="C502" s="24" t="s">
        <v>812</v>
      </c>
      <c r="D502" s="24" t="s">
        <v>1088</v>
      </c>
      <c r="E502" s="227" t="s">
        <v>700</v>
      </c>
      <c r="F502" s="208" t="s">
        <v>439</v>
      </c>
      <c r="G502" s="239">
        <v>45058</v>
      </c>
      <c r="H502" s="249">
        <v>0</v>
      </c>
      <c r="I502" s="101">
        <v>-6000</v>
      </c>
      <c r="J502" s="250">
        <f t="shared" si="7"/>
        <v>1305153.27</v>
      </c>
      <c r="K502" s="259"/>
    </row>
    <row r="503" spans="2:11" x14ac:dyDescent="0.25">
      <c r="B503" s="46">
        <f>SUBTOTAL(103,$C$10:C503)</f>
        <v>494</v>
      </c>
      <c r="C503" s="24" t="s">
        <v>1080</v>
      </c>
      <c r="D503" s="24" t="s">
        <v>608</v>
      </c>
      <c r="E503" s="203" t="s">
        <v>675</v>
      </c>
      <c r="F503" s="203" t="s">
        <v>676</v>
      </c>
      <c r="G503" s="239">
        <v>45058</v>
      </c>
      <c r="H503" s="249">
        <v>0</v>
      </c>
      <c r="I503" s="101">
        <v>-2331</v>
      </c>
      <c r="J503" s="250">
        <f t="shared" si="7"/>
        <v>1302822.27</v>
      </c>
      <c r="K503" s="259"/>
    </row>
    <row r="504" spans="2:11" x14ac:dyDescent="0.25">
      <c r="B504" s="46">
        <f>SUBTOTAL(103,$C$10:C504)</f>
        <v>495</v>
      </c>
      <c r="C504" s="24" t="s">
        <v>597</v>
      </c>
      <c r="D504" s="24" t="s">
        <v>607</v>
      </c>
      <c r="E504" s="203" t="s">
        <v>581</v>
      </c>
      <c r="F504" s="208" t="s">
        <v>434</v>
      </c>
      <c r="G504" s="239">
        <v>45058</v>
      </c>
      <c r="H504" s="249">
        <v>0</v>
      </c>
      <c r="I504" s="101">
        <v>-15964</v>
      </c>
      <c r="J504" s="250">
        <f t="shared" si="7"/>
        <v>1286858.27</v>
      </c>
      <c r="K504" s="259"/>
    </row>
    <row r="505" spans="2:11" x14ac:dyDescent="0.25">
      <c r="B505" s="46">
        <f>SUBTOTAL(103,$C$10:C505)</f>
        <v>496</v>
      </c>
      <c r="C505" s="24" t="s">
        <v>598</v>
      </c>
      <c r="D505" s="24" t="s">
        <v>607</v>
      </c>
      <c r="E505" s="203" t="s">
        <v>581</v>
      </c>
      <c r="F505" s="208" t="s">
        <v>434</v>
      </c>
      <c r="G505" s="239">
        <v>45058</v>
      </c>
      <c r="H505" s="249">
        <v>0</v>
      </c>
      <c r="I505" s="101">
        <v>-19756.02</v>
      </c>
      <c r="J505" s="250">
        <f t="shared" si="7"/>
        <v>1267102.25</v>
      </c>
      <c r="K505" s="259"/>
    </row>
    <row r="506" spans="2:11" x14ac:dyDescent="0.25">
      <c r="B506" s="46">
        <f>SUBTOTAL(103,$C$10:C506)</f>
        <v>497</v>
      </c>
      <c r="C506" s="24" t="s">
        <v>793</v>
      </c>
      <c r="D506" s="24" t="s">
        <v>608</v>
      </c>
      <c r="E506" s="203" t="s">
        <v>675</v>
      </c>
      <c r="F506" s="203" t="s">
        <v>676</v>
      </c>
      <c r="G506" s="239">
        <v>45058</v>
      </c>
      <c r="H506" s="249">
        <v>0</v>
      </c>
      <c r="I506" s="101">
        <v>-17760</v>
      </c>
      <c r="J506" s="250">
        <f t="shared" si="7"/>
        <v>1249342.25</v>
      </c>
      <c r="K506" s="259"/>
    </row>
    <row r="507" spans="2:11" x14ac:dyDescent="0.25">
      <c r="B507" s="46">
        <f>SUBTOTAL(103,$C$10:C507)</f>
        <v>498</v>
      </c>
      <c r="C507" s="24" t="s">
        <v>601</v>
      </c>
      <c r="D507" s="24" t="s">
        <v>608</v>
      </c>
      <c r="E507" s="227" t="s">
        <v>675</v>
      </c>
      <c r="F507" s="203" t="s">
        <v>676</v>
      </c>
      <c r="G507" s="239">
        <v>45058</v>
      </c>
      <c r="H507" s="249">
        <v>0</v>
      </c>
      <c r="I507" s="101">
        <v>-2331</v>
      </c>
      <c r="J507" s="250">
        <f t="shared" si="7"/>
        <v>1247011.25</v>
      </c>
      <c r="K507" s="259"/>
    </row>
    <row r="508" spans="2:11" x14ac:dyDescent="0.25">
      <c r="B508" s="46">
        <f>SUBTOTAL(103,$C$10:C508)</f>
        <v>499</v>
      </c>
      <c r="C508" s="24" t="s">
        <v>803</v>
      </c>
      <c r="D508" s="24" t="s">
        <v>776</v>
      </c>
      <c r="E508" s="203" t="s">
        <v>581</v>
      </c>
      <c r="F508" s="208" t="s">
        <v>434</v>
      </c>
      <c r="G508" s="239">
        <v>45058</v>
      </c>
      <c r="H508" s="249">
        <v>0</v>
      </c>
      <c r="I508" s="101">
        <v>-30000</v>
      </c>
      <c r="J508" s="250">
        <f t="shared" si="7"/>
        <v>1217011.25</v>
      </c>
      <c r="K508" s="259"/>
    </row>
    <row r="509" spans="2:11" x14ac:dyDescent="0.25">
      <c r="B509" s="46">
        <f>SUBTOTAL(103,$C$10:C509)</f>
        <v>500</v>
      </c>
      <c r="C509" s="24" t="s">
        <v>1083</v>
      </c>
      <c r="D509" s="24" t="s">
        <v>607</v>
      </c>
      <c r="E509" s="227" t="s">
        <v>582</v>
      </c>
      <c r="F509" s="203" t="s">
        <v>425</v>
      </c>
      <c r="G509" s="239">
        <v>45058</v>
      </c>
      <c r="H509" s="249">
        <v>0</v>
      </c>
      <c r="I509" s="101">
        <v>-3705</v>
      </c>
      <c r="J509" s="250">
        <f t="shared" si="7"/>
        <v>1213306.25</v>
      </c>
      <c r="K509" s="259"/>
    </row>
    <row r="510" spans="2:11" x14ac:dyDescent="0.25">
      <c r="B510" s="46">
        <f>SUBTOTAL(103,$C$10:C510)</f>
        <v>501</v>
      </c>
      <c r="C510" s="24" t="s">
        <v>1083</v>
      </c>
      <c r="D510" s="24" t="s">
        <v>608</v>
      </c>
      <c r="E510" s="227" t="s">
        <v>582</v>
      </c>
      <c r="F510" s="203" t="s">
        <v>425</v>
      </c>
      <c r="G510" s="239">
        <v>45058</v>
      </c>
      <c r="H510" s="249">
        <v>0</v>
      </c>
      <c r="I510" s="101">
        <v>-5760</v>
      </c>
      <c r="J510" s="250">
        <f t="shared" si="7"/>
        <v>1207546.25</v>
      </c>
      <c r="K510" s="259"/>
    </row>
    <row r="511" spans="2:11" x14ac:dyDescent="0.25">
      <c r="B511" s="46">
        <f>SUBTOTAL(103,$C$10:C511)</f>
        <v>502</v>
      </c>
      <c r="C511" s="24" t="s">
        <v>1083</v>
      </c>
      <c r="D511" s="24" t="s">
        <v>607</v>
      </c>
      <c r="E511" s="203" t="s">
        <v>675</v>
      </c>
      <c r="F511" s="203" t="s">
        <v>676</v>
      </c>
      <c r="G511" s="239">
        <v>45058</v>
      </c>
      <c r="H511" s="249">
        <v>0</v>
      </c>
      <c r="I511" s="101">
        <v>-2707.5</v>
      </c>
      <c r="J511" s="250">
        <f t="shared" si="7"/>
        <v>1204838.75</v>
      </c>
      <c r="K511" s="259"/>
    </row>
    <row r="512" spans="2:11" x14ac:dyDescent="0.25">
      <c r="B512" s="46">
        <f>SUBTOTAL(103,$C$10:C512)</f>
        <v>503</v>
      </c>
      <c r="C512" s="24" t="s">
        <v>1083</v>
      </c>
      <c r="D512" s="24" t="s">
        <v>607</v>
      </c>
      <c r="E512" s="203" t="s">
        <v>675</v>
      </c>
      <c r="F512" s="203" t="s">
        <v>676</v>
      </c>
      <c r="G512" s="239">
        <v>45058</v>
      </c>
      <c r="H512" s="249">
        <v>0</v>
      </c>
      <c r="I512" s="101">
        <v>-6650</v>
      </c>
      <c r="J512" s="250">
        <f t="shared" si="7"/>
        <v>1198188.75</v>
      </c>
      <c r="K512" s="259"/>
    </row>
    <row r="513" spans="2:11" x14ac:dyDescent="0.25">
      <c r="B513" s="46">
        <f>SUBTOTAL(103,$C$10:C513)</f>
        <v>504</v>
      </c>
      <c r="C513" s="24" t="s">
        <v>1083</v>
      </c>
      <c r="D513" s="24" t="s">
        <v>608</v>
      </c>
      <c r="E513" s="203" t="s">
        <v>675</v>
      </c>
      <c r="F513" s="203" t="s">
        <v>676</v>
      </c>
      <c r="G513" s="239">
        <v>45058</v>
      </c>
      <c r="H513" s="249">
        <v>0</v>
      </c>
      <c r="I513" s="101">
        <v>-8431</v>
      </c>
      <c r="J513" s="250">
        <f t="shared" si="7"/>
        <v>1189757.75</v>
      </c>
      <c r="K513" s="259"/>
    </row>
    <row r="514" spans="2:11" x14ac:dyDescent="0.25">
      <c r="B514" s="46">
        <f>SUBTOTAL(103,$C$10:C514)</f>
        <v>505</v>
      </c>
      <c r="C514" s="24" t="s">
        <v>996</v>
      </c>
      <c r="D514" s="24" t="s">
        <v>608</v>
      </c>
      <c r="E514" s="203" t="s">
        <v>675</v>
      </c>
      <c r="F514" s="203" t="s">
        <v>676</v>
      </c>
      <c r="G514" s="239">
        <v>45058</v>
      </c>
      <c r="H514" s="249">
        <v>0</v>
      </c>
      <c r="I514" s="101">
        <v>-8431</v>
      </c>
      <c r="J514" s="250">
        <f t="shared" si="7"/>
        <v>1181326.75</v>
      </c>
      <c r="K514" s="259"/>
    </row>
    <row r="515" spans="2:11" x14ac:dyDescent="0.25">
      <c r="B515" s="46">
        <f>SUBTOTAL(103,$C$10:C515)</f>
        <v>506</v>
      </c>
      <c r="C515" s="24" t="s">
        <v>839</v>
      </c>
      <c r="D515" s="226" t="s">
        <v>955</v>
      </c>
      <c r="E515" s="203" t="s">
        <v>24</v>
      </c>
      <c r="F515" s="203" t="s">
        <v>24</v>
      </c>
      <c r="G515" s="239">
        <v>45061</v>
      </c>
      <c r="H515" s="249">
        <v>0</v>
      </c>
      <c r="I515" s="101">
        <v>-26000</v>
      </c>
      <c r="J515" s="250">
        <f t="shared" si="7"/>
        <v>1155326.75</v>
      </c>
      <c r="K515" s="259"/>
    </row>
    <row r="516" spans="2:11" x14ac:dyDescent="0.25">
      <c r="B516" s="46">
        <f>SUBTOTAL(103,$C$10:C516)</f>
        <v>507</v>
      </c>
      <c r="C516" s="24" t="s">
        <v>743</v>
      </c>
      <c r="D516" s="24" t="s">
        <v>921</v>
      </c>
      <c r="E516" s="227"/>
      <c r="F516" s="223"/>
      <c r="G516" s="239">
        <v>45062</v>
      </c>
      <c r="H516" s="249">
        <v>0</v>
      </c>
      <c r="I516" s="101">
        <v>-57000</v>
      </c>
      <c r="J516" s="250">
        <f t="shared" si="7"/>
        <v>1098326.75</v>
      </c>
      <c r="K516" s="259"/>
    </row>
    <row r="517" spans="2:11" x14ac:dyDescent="0.25">
      <c r="B517" s="46">
        <f>SUBTOTAL(103,$C$10:C517)</f>
        <v>508</v>
      </c>
      <c r="C517" s="24" t="s">
        <v>653</v>
      </c>
      <c r="D517" s="24" t="s">
        <v>705</v>
      </c>
      <c r="E517" s="227"/>
      <c r="F517" s="203"/>
      <c r="G517" s="239">
        <v>45062</v>
      </c>
      <c r="H517" s="249">
        <v>300000</v>
      </c>
      <c r="I517" s="101">
        <v>0</v>
      </c>
      <c r="J517" s="250">
        <f t="shared" si="7"/>
        <v>1398326.75</v>
      </c>
      <c r="K517" s="259"/>
    </row>
    <row r="518" spans="2:11" x14ac:dyDescent="0.25">
      <c r="B518" s="46">
        <f>SUBTOTAL(103,$C$10:C518)</f>
        <v>509</v>
      </c>
      <c r="C518" s="24" t="s">
        <v>653</v>
      </c>
      <c r="D518" s="24" t="s">
        <v>1014</v>
      </c>
      <c r="E518" s="227"/>
      <c r="F518" s="203"/>
      <c r="G518" s="239">
        <v>45062</v>
      </c>
      <c r="H518" s="249">
        <v>300000</v>
      </c>
      <c r="I518" s="101">
        <v>0</v>
      </c>
      <c r="J518" s="250">
        <f t="shared" si="7"/>
        <v>1698326.75</v>
      </c>
      <c r="K518" s="259"/>
    </row>
    <row r="519" spans="2:11" x14ac:dyDescent="0.25">
      <c r="B519" s="46">
        <f>SUBTOTAL(103,$C$10:C519)</f>
        <v>510</v>
      </c>
      <c r="C519" s="24" t="s">
        <v>685</v>
      </c>
      <c r="D519" s="226" t="s">
        <v>955</v>
      </c>
      <c r="E519" s="227"/>
      <c r="F519" s="203"/>
      <c r="G519" s="239">
        <v>45063</v>
      </c>
      <c r="H519" s="249">
        <v>0</v>
      </c>
      <c r="I519" s="101">
        <v>-5000</v>
      </c>
      <c r="J519" s="250">
        <f t="shared" si="7"/>
        <v>1693326.75</v>
      </c>
      <c r="K519" s="259"/>
    </row>
    <row r="520" spans="2:11" x14ac:dyDescent="0.25">
      <c r="B520" s="46">
        <f>SUBTOTAL(103,$C$10:C520)</f>
        <v>511</v>
      </c>
      <c r="C520" s="24" t="s">
        <v>24</v>
      </c>
      <c r="D520" s="226" t="s">
        <v>957</v>
      </c>
      <c r="E520" s="203" t="s">
        <v>24</v>
      </c>
      <c r="F520" s="203" t="s">
        <v>24</v>
      </c>
      <c r="G520" s="239">
        <v>45064</v>
      </c>
      <c r="H520" s="249">
        <v>0</v>
      </c>
      <c r="I520" s="101">
        <v>-4000</v>
      </c>
      <c r="J520" s="250">
        <f t="shared" si="7"/>
        <v>1689326.75</v>
      </c>
      <c r="K520" s="259"/>
    </row>
    <row r="521" spans="2:11" x14ac:dyDescent="0.25">
      <c r="B521" s="46">
        <f>SUBTOTAL(103,$C$10:C521)</f>
        <v>512</v>
      </c>
      <c r="C521" s="24" t="s">
        <v>24</v>
      </c>
      <c r="D521" s="24" t="s">
        <v>973</v>
      </c>
      <c r="E521" s="203" t="s">
        <v>24</v>
      </c>
      <c r="F521" s="203" t="s">
        <v>24</v>
      </c>
      <c r="G521" s="239">
        <v>45064</v>
      </c>
      <c r="H521" s="249">
        <v>0</v>
      </c>
      <c r="I521" s="101">
        <v>-9600</v>
      </c>
      <c r="J521" s="250">
        <f t="shared" si="7"/>
        <v>1679726.75</v>
      </c>
      <c r="K521" s="259"/>
    </row>
    <row r="522" spans="2:11" x14ac:dyDescent="0.25">
      <c r="B522" s="46">
        <f>SUBTOTAL(103,$C$10:C522)</f>
        <v>513</v>
      </c>
      <c r="C522" s="24" t="s">
        <v>842</v>
      </c>
      <c r="D522" s="226" t="s">
        <v>958</v>
      </c>
      <c r="E522" s="227"/>
      <c r="F522" s="203"/>
      <c r="G522" s="239">
        <v>45065</v>
      </c>
      <c r="H522" s="249">
        <v>0</v>
      </c>
      <c r="I522" s="101">
        <v>-1600</v>
      </c>
      <c r="J522" s="250">
        <f t="shared" si="7"/>
        <v>1678126.75</v>
      </c>
      <c r="K522" s="259"/>
    </row>
    <row r="523" spans="2:11" x14ac:dyDescent="0.25">
      <c r="B523" s="46">
        <f>SUBTOTAL(103,$C$10:C523)</f>
        <v>514</v>
      </c>
      <c r="C523" s="24" t="s">
        <v>24</v>
      </c>
      <c r="D523" s="24" t="s">
        <v>974</v>
      </c>
      <c r="E523" s="203" t="s">
        <v>24</v>
      </c>
      <c r="F523" s="203" t="s">
        <v>24</v>
      </c>
      <c r="G523" s="239">
        <v>45065</v>
      </c>
      <c r="H523" s="249">
        <v>0</v>
      </c>
      <c r="I523" s="101">
        <v>-50000</v>
      </c>
      <c r="J523" s="250">
        <f t="shared" si="7"/>
        <v>1628126.75</v>
      </c>
      <c r="K523" s="259"/>
    </row>
    <row r="524" spans="2:11" x14ac:dyDescent="0.25">
      <c r="B524" s="46">
        <f>SUBTOTAL(103,$C$10:C524)</f>
        <v>515</v>
      </c>
      <c r="C524" s="154" t="s">
        <v>596</v>
      </c>
      <c r="D524" s="24" t="s">
        <v>607</v>
      </c>
      <c r="E524" s="203" t="s">
        <v>581</v>
      </c>
      <c r="F524" s="208" t="s">
        <v>434</v>
      </c>
      <c r="G524" s="239">
        <v>45065</v>
      </c>
      <c r="H524" s="249">
        <v>0</v>
      </c>
      <c r="I524" s="156">
        <v>-17183.02</v>
      </c>
      <c r="J524" s="250">
        <f t="shared" si="7"/>
        <v>1610943.73</v>
      </c>
      <c r="K524" s="260"/>
    </row>
    <row r="525" spans="2:11" x14ac:dyDescent="0.25">
      <c r="B525" s="46">
        <f>SUBTOTAL(103,$C$10:C525)</f>
        <v>516</v>
      </c>
      <c r="C525" s="154" t="s">
        <v>1090</v>
      </c>
      <c r="D525" s="24" t="s">
        <v>607</v>
      </c>
      <c r="E525" s="227" t="s">
        <v>700</v>
      </c>
      <c r="F525" s="208" t="s">
        <v>439</v>
      </c>
      <c r="G525" s="239">
        <v>45065</v>
      </c>
      <c r="H525" s="249">
        <v>0</v>
      </c>
      <c r="I525" s="156">
        <v>-29000</v>
      </c>
      <c r="J525" s="250">
        <f t="shared" ref="J525:J588" si="8">H525+J524+I525</f>
        <v>1581943.73</v>
      </c>
      <c r="K525" s="260"/>
    </row>
    <row r="526" spans="2:11" x14ac:dyDescent="0.25">
      <c r="B526" s="46">
        <f>SUBTOTAL(103,$C$10:C526)</f>
        <v>517</v>
      </c>
      <c r="C526" s="154" t="s">
        <v>1080</v>
      </c>
      <c r="D526" s="24" t="s">
        <v>608</v>
      </c>
      <c r="E526" s="203" t="s">
        <v>675</v>
      </c>
      <c r="F526" s="203" t="s">
        <v>676</v>
      </c>
      <c r="G526" s="239">
        <v>45065</v>
      </c>
      <c r="H526" s="249">
        <v>0</v>
      </c>
      <c r="I526" s="156">
        <v>-3831</v>
      </c>
      <c r="J526" s="250">
        <f t="shared" si="8"/>
        <v>1578112.73</v>
      </c>
      <c r="K526" s="260"/>
    </row>
    <row r="527" spans="2:11" x14ac:dyDescent="0.25">
      <c r="B527" s="46">
        <f>SUBTOTAL(103,$C$10:C527)</f>
        <v>518</v>
      </c>
      <c r="C527" s="154" t="s">
        <v>1091</v>
      </c>
      <c r="D527" s="24" t="s">
        <v>1092</v>
      </c>
      <c r="E527" s="203" t="s">
        <v>581</v>
      </c>
      <c r="F527" s="208" t="s">
        <v>434</v>
      </c>
      <c r="G527" s="239">
        <v>45065</v>
      </c>
      <c r="H527" s="249">
        <v>0</v>
      </c>
      <c r="I527" s="156">
        <v>-24500</v>
      </c>
      <c r="J527" s="250">
        <f t="shared" si="8"/>
        <v>1553612.73</v>
      </c>
      <c r="K527" s="260"/>
    </row>
    <row r="528" spans="2:11" x14ac:dyDescent="0.25">
      <c r="B528" s="46">
        <f>SUBTOTAL(103,$C$10:C528)</f>
        <v>519</v>
      </c>
      <c r="C528" s="24" t="s">
        <v>598</v>
      </c>
      <c r="D528" s="24" t="s">
        <v>607</v>
      </c>
      <c r="E528" s="203" t="s">
        <v>581</v>
      </c>
      <c r="F528" s="208" t="s">
        <v>434</v>
      </c>
      <c r="G528" s="239">
        <v>45065</v>
      </c>
      <c r="H528" s="249">
        <v>0</v>
      </c>
      <c r="I528" s="156">
        <v>-17403.330000000002</v>
      </c>
      <c r="J528" s="250">
        <f t="shared" si="8"/>
        <v>1536209.4</v>
      </c>
      <c r="K528" s="260"/>
    </row>
    <row r="529" spans="2:11" x14ac:dyDescent="0.25">
      <c r="B529" s="46">
        <f>SUBTOTAL(103,$C$10:C529)</f>
        <v>520</v>
      </c>
      <c r="C529" s="154" t="s">
        <v>793</v>
      </c>
      <c r="D529" s="24" t="s">
        <v>608</v>
      </c>
      <c r="E529" s="203" t="s">
        <v>675</v>
      </c>
      <c r="F529" s="203" t="s">
        <v>676</v>
      </c>
      <c r="G529" s="239">
        <v>45065</v>
      </c>
      <c r="H529" s="249">
        <v>0</v>
      </c>
      <c r="I529" s="156">
        <v>-5760</v>
      </c>
      <c r="J529" s="250">
        <f t="shared" si="8"/>
        <v>1530449.4</v>
      </c>
      <c r="K529" s="260"/>
    </row>
    <row r="530" spans="2:11" x14ac:dyDescent="0.25">
      <c r="B530" s="46">
        <f>SUBTOTAL(103,$C$10:C530)</f>
        <v>521</v>
      </c>
      <c r="C530" s="154" t="s">
        <v>1093</v>
      </c>
      <c r="D530" s="24" t="s">
        <v>1094</v>
      </c>
      <c r="E530" s="227" t="s">
        <v>1072</v>
      </c>
      <c r="F530" s="203" t="s">
        <v>455</v>
      </c>
      <c r="G530" s="239">
        <v>45065</v>
      </c>
      <c r="H530" s="249">
        <v>0</v>
      </c>
      <c r="I530" s="156">
        <v>-11056.68</v>
      </c>
      <c r="J530" s="250">
        <f t="shared" si="8"/>
        <v>1519392.72</v>
      </c>
      <c r="K530" s="260"/>
    </row>
    <row r="531" spans="2:11" x14ac:dyDescent="0.25">
      <c r="B531" s="46">
        <f>SUBTOTAL(103,$C$10:C531)</f>
        <v>522</v>
      </c>
      <c r="C531" s="154" t="s">
        <v>794</v>
      </c>
      <c r="D531" s="24" t="s">
        <v>1095</v>
      </c>
      <c r="E531" s="227" t="s">
        <v>1050</v>
      </c>
      <c r="F531" s="203" t="s">
        <v>442</v>
      </c>
      <c r="G531" s="239">
        <v>45065</v>
      </c>
      <c r="H531" s="249">
        <v>0</v>
      </c>
      <c r="I531" s="156">
        <v>-54000</v>
      </c>
      <c r="J531" s="250">
        <f t="shared" si="8"/>
        <v>1465392.72</v>
      </c>
      <c r="K531" s="260"/>
    </row>
    <row r="532" spans="2:11" x14ac:dyDescent="0.25">
      <c r="B532" s="46">
        <f>SUBTOTAL(103,$C$10:C532)</f>
        <v>523</v>
      </c>
      <c r="C532" s="154" t="s">
        <v>601</v>
      </c>
      <c r="D532" s="24" t="s">
        <v>608</v>
      </c>
      <c r="E532" s="203" t="s">
        <v>675</v>
      </c>
      <c r="F532" s="203" t="s">
        <v>676</v>
      </c>
      <c r="G532" s="239">
        <v>45065</v>
      </c>
      <c r="H532" s="249">
        <v>0</v>
      </c>
      <c r="I532" s="156">
        <v>-2331</v>
      </c>
      <c r="J532" s="250">
        <f t="shared" si="8"/>
        <v>1463061.72</v>
      </c>
      <c r="K532" s="260"/>
    </row>
    <row r="533" spans="2:11" x14ac:dyDescent="0.25">
      <c r="B533" s="46">
        <f>SUBTOTAL(103,$C$10:C533)</f>
        <v>524</v>
      </c>
      <c r="C533" s="154" t="s">
        <v>803</v>
      </c>
      <c r="D533" s="24" t="s">
        <v>776</v>
      </c>
      <c r="E533" s="203" t="s">
        <v>581</v>
      </c>
      <c r="F533" s="208" t="s">
        <v>434</v>
      </c>
      <c r="G533" s="239">
        <v>45065</v>
      </c>
      <c r="H533" s="249">
        <v>0</v>
      </c>
      <c r="I533" s="156">
        <v>-15000</v>
      </c>
      <c r="J533" s="250">
        <f t="shared" si="8"/>
        <v>1448061.72</v>
      </c>
      <c r="K533" s="260"/>
    </row>
    <row r="534" spans="2:11" x14ac:dyDescent="0.25">
      <c r="B534" s="46">
        <f>SUBTOTAL(103,$C$10:C534)</f>
        <v>525</v>
      </c>
      <c r="C534" s="154" t="s">
        <v>803</v>
      </c>
      <c r="D534" s="24" t="s">
        <v>776</v>
      </c>
      <c r="E534" s="203" t="s">
        <v>581</v>
      </c>
      <c r="F534" s="208" t="s">
        <v>434</v>
      </c>
      <c r="G534" s="239">
        <v>45065</v>
      </c>
      <c r="H534" s="249">
        <v>0</v>
      </c>
      <c r="I534" s="156">
        <v>-23870.400000000001</v>
      </c>
      <c r="J534" s="250">
        <f t="shared" si="8"/>
        <v>1424191.32</v>
      </c>
      <c r="K534" s="260"/>
    </row>
    <row r="535" spans="2:11" x14ac:dyDescent="0.25">
      <c r="B535" s="46">
        <f>SUBTOTAL(103,$C$10:C535)</f>
        <v>526</v>
      </c>
      <c r="C535" s="154" t="s">
        <v>692</v>
      </c>
      <c r="D535" s="24" t="s">
        <v>1121</v>
      </c>
      <c r="E535" s="203" t="s">
        <v>581</v>
      </c>
      <c r="F535" s="208" t="s">
        <v>434</v>
      </c>
      <c r="G535" s="239">
        <v>45065</v>
      </c>
      <c r="H535" s="249">
        <v>0</v>
      </c>
      <c r="I535" s="156">
        <v>-3920</v>
      </c>
      <c r="J535" s="250">
        <f t="shared" si="8"/>
        <v>1420271.32</v>
      </c>
      <c r="K535" s="260"/>
    </row>
    <row r="536" spans="2:11" x14ac:dyDescent="0.25">
      <c r="B536" s="46">
        <f>SUBTOTAL(103,$C$10:C536)</f>
        <v>527</v>
      </c>
      <c r="C536" s="154" t="s">
        <v>1083</v>
      </c>
      <c r="D536" s="24" t="s">
        <v>607</v>
      </c>
      <c r="E536" s="227" t="s">
        <v>582</v>
      </c>
      <c r="F536" s="203" t="s">
        <v>425</v>
      </c>
      <c r="G536" s="239">
        <v>45065</v>
      </c>
      <c r="H536" s="249">
        <v>0</v>
      </c>
      <c r="I536" s="156">
        <v>-3705</v>
      </c>
      <c r="J536" s="250">
        <f t="shared" si="8"/>
        <v>1416566.32</v>
      </c>
      <c r="K536" s="260"/>
    </row>
    <row r="537" spans="2:11" x14ac:dyDescent="0.25">
      <c r="B537" s="46">
        <f>SUBTOTAL(103,$C$10:C537)</f>
        <v>528</v>
      </c>
      <c r="C537" s="154" t="s">
        <v>1083</v>
      </c>
      <c r="D537" s="24" t="s">
        <v>608</v>
      </c>
      <c r="E537" s="227" t="s">
        <v>582</v>
      </c>
      <c r="F537" s="203" t="s">
        <v>425</v>
      </c>
      <c r="G537" s="239">
        <v>45065</v>
      </c>
      <c r="H537" s="249">
        <v>0</v>
      </c>
      <c r="I537" s="156">
        <v>-5760</v>
      </c>
      <c r="J537" s="250">
        <f t="shared" si="8"/>
        <v>1410806.32</v>
      </c>
      <c r="K537" s="260"/>
    </row>
    <row r="538" spans="2:11" x14ac:dyDescent="0.25">
      <c r="B538" s="46">
        <f>SUBTOTAL(103,$C$10:C538)</f>
        <v>529</v>
      </c>
      <c r="C538" s="154" t="s">
        <v>1083</v>
      </c>
      <c r="D538" s="24" t="s">
        <v>607</v>
      </c>
      <c r="E538" s="203" t="s">
        <v>675</v>
      </c>
      <c r="F538" s="203" t="s">
        <v>676</v>
      </c>
      <c r="G538" s="239">
        <v>45065</v>
      </c>
      <c r="H538" s="249">
        <v>0</v>
      </c>
      <c r="I538" s="156">
        <v>-2707.5</v>
      </c>
      <c r="J538" s="250">
        <f t="shared" si="8"/>
        <v>1408098.82</v>
      </c>
      <c r="K538" s="260"/>
    </row>
    <row r="539" spans="2:11" x14ac:dyDescent="0.25">
      <c r="B539" s="46">
        <f>SUBTOTAL(103,$C$10:C539)</f>
        <v>530</v>
      </c>
      <c r="C539" s="154" t="s">
        <v>1083</v>
      </c>
      <c r="D539" s="24" t="s">
        <v>607</v>
      </c>
      <c r="E539" s="203" t="s">
        <v>675</v>
      </c>
      <c r="F539" s="203" t="s">
        <v>676</v>
      </c>
      <c r="G539" s="239">
        <v>45065</v>
      </c>
      <c r="H539" s="249">
        <v>0</v>
      </c>
      <c r="I539" s="156">
        <v>-5557.17</v>
      </c>
      <c r="J539" s="250">
        <f t="shared" si="8"/>
        <v>1402541.6500000001</v>
      </c>
      <c r="K539" s="260"/>
    </row>
    <row r="540" spans="2:11" x14ac:dyDescent="0.25">
      <c r="B540" s="46">
        <f>SUBTOTAL(103,$C$10:C540)</f>
        <v>531</v>
      </c>
      <c r="C540" s="154" t="s">
        <v>1083</v>
      </c>
      <c r="D540" s="24" t="s">
        <v>608</v>
      </c>
      <c r="E540" s="203" t="s">
        <v>675</v>
      </c>
      <c r="F540" s="203" t="s">
        <v>676</v>
      </c>
      <c r="G540" s="239">
        <v>45065</v>
      </c>
      <c r="H540" s="249">
        <v>0</v>
      </c>
      <c r="I540" s="156">
        <v>-3560</v>
      </c>
      <c r="J540" s="250">
        <f t="shared" si="8"/>
        <v>1398981.6500000001</v>
      </c>
      <c r="K540" s="260"/>
    </row>
    <row r="541" spans="2:11" x14ac:dyDescent="0.25">
      <c r="B541" s="46">
        <f>SUBTOTAL(103,$C$10:C541)</f>
        <v>532</v>
      </c>
      <c r="C541" s="154" t="s">
        <v>604</v>
      </c>
      <c r="D541" s="24" t="s">
        <v>607</v>
      </c>
      <c r="E541" s="227" t="s">
        <v>700</v>
      </c>
      <c r="F541" s="208" t="s">
        <v>439</v>
      </c>
      <c r="G541" s="239">
        <v>45065</v>
      </c>
      <c r="H541" s="249">
        <v>0</v>
      </c>
      <c r="I541" s="156">
        <v>-9725.06</v>
      </c>
      <c r="J541" s="250">
        <f t="shared" si="8"/>
        <v>1389256.59</v>
      </c>
      <c r="K541" s="260"/>
    </row>
    <row r="542" spans="2:11" x14ac:dyDescent="0.25">
      <c r="B542" s="46">
        <f>SUBTOTAL(103,$C$10:C542)</f>
        <v>533</v>
      </c>
      <c r="C542" s="154" t="s">
        <v>996</v>
      </c>
      <c r="D542" s="24" t="s">
        <v>608</v>
      </c>
      <c r="E542" s="203" t="s">
        <v>675</v>
      </c>
      <c r="F542" s="203" t="s">
        <v>676</v>
      </c>
      <c r="G542" s="239">
        <v>45065</v>
      </c>
      <c r="H542" s="249">
        <v>0</v>
      </c>
      <c r="I542" s="156">
        <v>-2331</v>
      </c>
      <c r="J542" s="250">
        <f t="shared" si="8"/>
        <v>1386925.59</v>
      </c>
      <c r="K542" s="260"/>
    </row>
    <row r="543" spans="2:11" x14ac:dyDescent="0.25">
      <c r="B543" s="46">
        <f>SUBTOTAL(103,$C$10:C543)</f>
        <v>534</v>
      </c>
      <c r="C543" s="24" t="s">
        <v>598</v>
      </c>
      <c r="D543" s="24" t="s">
        <v>1004</v>
      </c>
      <c r="E543" s="203" t="s">
        <v>644</v>
      </c>
      <c r="F543" s="208" t="s">
        <v>428</v>
      </c>
      <c r="G543" s="239">
        <v>45065</v>
      </c>
      <c r="H543" s="249">
        <v>0</v>
      </c>
      <c r="I543" s="101">
        <v>-4500</v>
      </c>
      <c r="J543" s="250">
        <f t="shared" si="8"/>
        <v>1382425.59</v>
      </c>
      <c r="K543" s="259"/>
    </row>
    <row r="544" spans="2:11" x14ac:dyDescent="0.25">
      <c r="B544" s="46">
        <f>SUBTOTAL(103,$C$10:C544)</f>
        <v>535</v>
      </c>
      <c r="C544" s="24" t="s">
        <v>842</v>
      </c>
      <c r="D544" s="24" t="s">
        <v>1015</v>
      </c>
      <c r="E544" s="227"/>
      <c r="F544" s="203"/>
      <c r="G544" s="239">
        <v>45065</v>
      </c>
      <c r="H544" s="249">
        <v>0</v>
      </c>
      <c r="I544" s="101">
        <v>-7400</v>
      </c>
      <c r="J544" s="250">
        <f t="shared" si="8"/>
        <v>1375025.59</v>
      </c>
      <c r="K544" s="259"/>
    </row>
    <row r="545" spans="2:11" x14ac:dyDescent="0.25">
      <c r="B545" s="46">
        <f>SUBTOTAL(103,$C$10:C545)</f>
        <v>536</v>
      </c>
      <c r="C545" s="154" t="s">
        <v>692</v>
      </c>
      <c r="D545" s="24" t="s">
        <v>1017</v>
      </c>
      <c r="E545" s="203" t="s">
        <v>581</v>
      </c>
      <c r="F545" s="208" t="s">
        <v>434</v>
      </c>
      <c r="G545" s="239">
        <v>45068</v>
      </c>
      <c r="H545" s="249">
        <v>0</v>
      </c>
      <c r="I545" s="101">
        <v>-1500</v>
      </c>
      <c r="J545" s="250">
        <f t="shared" si="8"/>
        <v>1373525.59</v>
      </c>
      <c r="K545" s="259"/>
    </row>
    <row r="546" spans="2:11" x14ac:dyDescent="0.25">
      <c r="B546" s="46">
        <f>SUBTOTAL(103,$C$10:C546)</f>
        <v>537</v>
      </c>
      <c r="C546" s="154" t="s">
        <v>831</v>
      </c>
      <c r="D546" s="24" t="s">
        <v>923</v>
      </c>
      <c r="E546" s="227"/>
      <c r="F546" s="203"/>
      <c r="G546" s="240">
        <v>45070</v>
      </c>
      <c r="H546" s="249">
        <v>0</v>
      </c>
      <c r="I546" s="156">
        <v>-15000</v>
      </c>
      <c r="J546" s="250">
        <f t="shared" si="8"/>
        <v>1358525.59</v>
      </c>
      <c r="K546" s="259"/>
    </row>
    <row r="547" spans="2:11" x14ac:dyDescent="0.25">
      <c r="B547" s="46">
        <f>SUBTOTAL(103,$C$10:C547)</f>
        <v>538</v>
      </c>
      <c r="C547" s="24" t="s">
        <v>729</v>
      </c>
      <c r="D547" s="24" t="s">
        <v>1016</v>
      </c>
      <c r="E547" s="227" t="s">
        <v>1071</v>
      </c>
      <c r="F547" s="203" t="s">
        <v>1039</v>
      </c>
      <c r="G547" s="239">
        <v>45070</v>
      </c>
      <c r="H547" s="249">
        <v>0</v>
      </c>
      <c r="I547" s="156">
        <v>-8620</v>
      </c>
      <c r="J547" s="250">
        <f t="shared" si="8"/>
        <v>1349905.59</v>
      </c>
      <c r="K547" s="259"/>
    </row>
    <row r="548" spans="2:11" x14ac:dyDescent="0.25">
      <c r="B548" s="46">
        <f>SUBTOTAL(103,$C$10:C548)</f>
        <v>539</v>
      </c>
      <c r="C548" s="24" t="s">
        <v>596</v>
      </c>
      <c r="D548" s="24" t="s">
        <v>607</v>
      </c>
      <c r="E548" s="203" t="s">
        <v>581</v>
      </c>
      <c r="F548" s="208" t="s">
        <v>434</v>
      </c>
      <c r="G548" s="239">
        <v>45072</v>
      </c>
      <c r="H548" s="249">
        <v>0</v>
      </c>
      <c r="I548" s="101">
        <v>-17183.02</v>
      </c>
      <c r="J548" s="250">
        <f t="shared" si="8"/>
        <v>1332722.57</v>
      </c>
      <c r="K548" s="259"/>
    </row>
    <row r="549" spans="2:11" x14ac:dyDescent="0.25">
      <c r="B549" s="46">
        <f>SUBTOTAL(103,$C$10:C549)</f>
        <v>540</v>
      </c>
      <c r="C549" s="24" t="s">
        <v>1090</v>
      </c>
      <c r="D549" s="24" t="s">
        <v>607</v>
      </c>
      <c r="E549" s="227" t="s">
        <v>700</v>
      </c>
      <c r="F549" s="208" t="s">
        <v>439</v>
      </c>
      <c r="G549" s="239">
        <v>45072</v>
      </c>
      <c r="H549" s="249">
        <v>0</v>
      </c>
      <c r="I549" s="101">
        <v>-49300</v>
      </c>
      <c r="J549" s="250">
        <f t="shared" si="8"/>
        <v>1283422.57</v>
      </c>
      <c r="K549" s="259"/>
    </row>
    <row r="550" spans="2:11" x14ac:dyDescent="0.25">
      <c r="B550" s="46">
        <f>SUBTOTAL(103,$C$10:C550)</f>
        <v>541</v>
      </c>
      <c r="C550" s="24" t="s">
        <v>1080</v>
      </c>
      <c r="D550" s="24" t="s">
        <v>608</v>
      </c>
      <c r="E550" s="203" t="s">
        <v>675</v>
      </c>
      <c r="F550" s="203" t="s">
        <v>676</v>
      </c>
      <c r="G550" s="239">
        <v>45072</v>
      </c>
      <c r="H550" s="249">
        <v>0</v>
      </c>
      <c r="I550" s="101">
        <v>-3831</v>
      </c>
      <c r="J550" s="250">
        <f t="shared" si="8"/>
        <v>1279591.57</v>
      </c>
      <c r="K550" s="259"/>
    </row>
    <row r="551" spans="2:11" x14ac:dyDescent="0.25">
      <c r="B551" s="46">
        <f>SUBTOTAL(103,$C$10:C551)</f>
        <v>542</v>
      </c>
      <c r="C551" s="24" t="s">
        <v>597</v>
      </c>
      <c r="D551" s="24" t="s">
        <v>607</v>
      </c>
      <c r="E551" s="227" t="s">
        <v>700</v>
      </c>
      <c r="F551" s="208" t="s">
        <v>439</v>
      </c>
      <c r="G551" s="239">
        <v>45072</v>
      </c>
      <c r="H551" s="249">
        <v>0</v>
      </c>
      <c r="I551" s="101">
        <v>-2500</v>
      </c>
      <c r="J551" s="250">
        <f t="shared" si="8"/>
        <v>1277091.57</v>
      </c>
      <c r="K551" s="259"/>
    </row>
    <row r="552" spans="2:11" x14ac:dyDescent="0.25">
      <c r="B552" s="46">
        <f>SUBTOTAL(103,$C$10:C552)</f>
        <v>543</v>
      </c>
      <c r="C552" s="24" t="s">
        <v>598</v>
      </c>
      <c r="D552" s="24" t="s">
        <v>607</v>
      </c>
      <c r="E552" s="203" t="s">
        <v>581</v>
      </c>
      <c r="F552" s="208" t="s">
        <v>434</v>
      </c>
      <c r="G552" s="239">
        <v>45072</v>
      </c>
      <c r="H552" s="249">
        <v>0</v>
      </c>
      <c r="I552" s="101">
        <v>-17000</v>
      </c>
      <c r="J552" s="250">
        <f t="shared" si="8"/>
        <v>1260091.57</v>
      </c>
      <c r="K552" s="259"/>
    </row>
    <row r="553" spans="2:11" x14ac:dyDescent="0.25">
      <c r="B553" s="46">
        <f>SUBTOTAL(103,$C$10:C553)</f>
        <v>544</v>
      </c>
      <c r="C553" s="24" t="s">
        <v>793</v>
      </c>
      <c r="D553" s="24" t="s">
        <v>608</v>
      </c>
      <c r="E553" s="203" t="s">
        <v>675</v>
      </c>
      <c r="F553" s="203" t="s">
        <v>676</v>
      </c>
      <c r="G553" s="239">
        <v>45072</v>
      </c>
      <c r="H553" s="249">
        <v>0</v>
      </c>
      <c r="I553" s="101">
        <v>-9501</v>
      </c>
      <c r="J553" s="250">
        <f t="shared" si="8"/>
        <v>1250590.57</v>
      </c>
      <c r="K553" s="259"/>
    </row>
    <row r="554" spans="2:11" x14ac:dyDescent="0.25">
      <c r="B554" s="46">
        <f>SUBTOTAL(103,$C$10:C554)</f>
        <v>545</v>
      </c>
      <c r="C554" s="24" t="s">
        <v>1074</v>
      </c>
      <c r="D554" s="24" t="s">
        <v>608</v>
      </c>
      <c r="E554" s="227"/>
      <c r="F554" s="271"/>
      <c r="G554" s="239">
        <v>45072</v>
      </c>
      <c r="H554" s="249">
        <v>0</v>
      </c>
      <c r="I554" s="101">
        <v>-5500</v>
      </c>
      <c r="J554" s="250">
        <f t="shared" si="8"/>
        <v>1245090.57</v>
      </c>
      <c r="K554" s="259"/>
    </row>
    <row r="555" spans="2:11" x14ac:dyDescent="0.25">
      <c r="B555" s="46">
        <f>SUBTOTAL(103,$C$10:C555)</f>
        <v>546</v>
      </c>
      <c r="C555" s="24" t="s">
        <v>1096</v>
      </c>
      <c r="D555" s="24" t="s">
        <v>1097</v>
      </c>
      <c r="E555" s="227" t="s">
        <v>1055</v>
      </c>
      <c r="F555" s="203" t="s">
        <v>436</v>
      </c>
      <c r="G555" s="239">
        <v>45072</v>
      </c>
      <c r="H555" s="249">
        <v>0</v>
      </c>
      <c r="I555" s="101">
        <v>-8656.7999999999993</v>
      </c>
      <c r="J555" s="250">
        <f t="shared" si="8"/>
        <v>1236433.77</v>
      </c>
      <c r="K555" s="259"/>
    </row>
    <row r="556" spans="2:11" x14ac:dyDescent="0.25">
      <c r="B556" s="46">
        <f>SUBTOTAL(103,$C$10:C556)</f>
        <v>547</v>
      </c>
      <c r="C556" s="24" t="s">
        <v>601</v>
      </c>
      <c r="D556" s="24" t="s">
        <v>608</v>
      </c>
      <c r="E556" s="203" t="s">
        <v>675</v>
      </c>
      <c r="F556" s="203" t="s">
        <v>676</v>
      </c>
      <c r="G556" s="239">
        <v>45072</v>
      </c>
      <c r="H556" s="249">
        <v>0</v>
      </c>
      <c r="I556" s="101">
        <v>-4831</v>
      </c>
      <c r="J556" s="250">
        <f t="shared" si="8"/>
        <v>1231602.77</v>
      </c>
      <c r="K556" s="259"/>
    </row>
    <row r="557" spans="2:11" x14ac:dyDescent="0.25">
      <c r="B557" s="46">
        <f>SUBTOTAL(103,$C$10:C557)</f>
        <v>548</v>
      </c>
      <c r="C557" s="24" t="s">
        <v>803</v>
      </c>
      <c r="D557" s="24" t="s">
        <v>776</v>
      </c>
      <c r="E557" s="203" t="s">
        <v>581</v>
      </c>
      <c r="F557" s="208" t="s">
        <v>434</v>
      </c>
      <c r="G557" s="239">
        <v>45072</v>
      </c>
      <c r="H557" s="249">
        <v>0</v>
      </c>
      <c r="I557" s="101">
        <v>-30000</v>
      </c>
      <c r="J557" s="250">
        <f t="shared" si="8"/>
        <v>1201602.77</v>
      </c>
      <c r="K557" s="259"/>
    </row>
    <row r="558" spans="2:11" x14ac:dyDescent="0.25">
      <c r="B558" s="46">
        <f>SUBTOTAL(103,$C$10:C558)</f>
        <v>549</v>
      </c>
      <c r="C558" s="24" t="s">
        <v>770</v>
      </c>
      <c r="D558" s="24" t="s">
        <v>607</v>
      </c>
      <c r="E558" s="203" t="s">
        <v>675</v>
      </c>
      <c r="F558" s="203" t="s">
        <v>676</v>
      </c>
      <c r="G558" s="239">
        <v>45072</v>
      </c>
      <c r="H558" s="249">
        <v>0</v>
      </c>
      <c r="I558" s="101">
        <v>-5500</v>
      </c>
      <c r="J558" s="250">
        <f t="shared" si="8"/>
        <v>1196102.77</v>
      </c>
      <c r="K558" s="259"/>
    </row>
    <row r="559" spans="2:11" x14ac:dyDescent="0.25">
      <c r="B559" s="46">
        <f>SUBTOTAL(103,$C$10:C559)</f>
        <v>550</v>
      </c>
      <c r="C559" s="24" t="s">
        <v>1082</v>
      </c>
      <c r="D559" s="24" t="s">
        <v>607</v>
      </c>
      <c r="E559" s="227" t="s">
        <v>700</v>
      </c>
      <c r="F559" s="208" t="s">
        <v>439</v>
      </c>
      <c r="G559" s="239">
        <v>45072</v>
      </c>
      <c r="H559" s="249">
        <v>0</v>
      </c>
      <c r="I559" s="101">
        <v>-4500</v>
      </c>
      <c r="J559" s="250">
        <f t="shared" si="8"/>
        <v>1191602.77</v>
      </c>
      <c r="K559" s="259"/>
    </row>
    <row r="560" spans="2:11" x14ac:dyDescent="0.25">
      <c r="B560" s="46">
        <f>SUBTOTAL(103,$C$10:C560)</f>
        <v>551</v>
      </c>
      <c r="C560" s="24" t="s">
        <v>1083</v>
      </c>
      <c r="D560" s="24" t="s">
        <v>607</v>
      </c>
      <c r="E560" s="227" t="s">
        <v>582</v>
      </c>
      <c r="F560" s="203" t="s">
        <v>425</v>
      </c>
      <c r="G560" s="239">
        <v>45072</v>
      </c>
      <c r="H560" s="249">
        <v>0</v>
      </c>
      <c r="I560" s="101">
        <v>-2422.5</v>
      </c>
      <c r="J560" s="250">
        <f t="shared" si="8"/>
        <v>1189180.27</v>
      </c>
      <c r="K560" s="259"/>
    </row>
    <row r="561" spans="2:11" x14ac:dyDescent="0.25">
      <c r="B561" s="46">
        <f>SUBTOTAL(103,$C$10:C561)</f>
        <v>552</v>
      </c>
      <c r="C561" s="24" t="s">
        <v>1083</v>
      </c>
      <c r="D561" s="24" t="s">
        <v>608</v>
      </c>
      <c r="E561" s="227" t="s">
        <v>582</v>
      </c>
      <c r="F561" s="203" t="s">
        <v>425</v>
      </c>
      <c r="G561" s="239">
        <v>45072</v>
      </c>
      <c r="H561" s="249">
        <v>0</v>
      </c>
      <c r="I561" s="101">
        <v>-1920</v>
      </c>
      <c r="J561" s="250">
        <f t="shared" si="8"/>
        <v>1187260.27</v>
      </c>
      <c r="K561" s="259"/>
    </row>
    <row r="562" spans="2:11" x14ac:dyDescent="0.25">
      <c r="B562" s="46">
        <f>SUBTOTAL(103,$C$10:C562)</f>
        <v>553</v>
      </c>
      <c r="C562" s="24" t="s">
        <v>1083</v>
      </c>
      <c r="D562" s="24" t="s">
        <v>607</v>
      </c>
      <c r="E562" s="203" t="s">
        <v>675</v>
      </c>
      <c r="F562" s="203" t="s">
        <v>676</v>
      </c>
      <c r="G562" s="239">
        <v>45072</v>
      </c>
      <c r="H562" s="249">
        <v>0</v>
      </c>
      <c r="I562" s="101">
        <v>-2707.5</v>
      </c>
      <c r="J562" s="250">
        <f t="shared" si="8"/>
        <v>1184552.77</v>
      </c>
      <c r="K562" s="259"/>
    </row>
    <row r="563" spans="2:11" x14ac:dyDescent="0.25">
      <c r="B563" s="46">
        <f>SUBTOTAL(103,$C$10:C563)</f>
        <v>554</v>
      </c>
      <c r="C563" s="24" t="s">
        <v>1083</v>
      </c>
      <c r="D563" s="24" t="s">
        <v>607</v>
      </c>
      <c r="E563" s="203" t="s">
        <v>675</v>
      </c>
      <c r="F563" s="203" t="s">
        <v>676</v>
      </c>
      <c r="G563" s="239">
        <v>45072</v>
      </c>
      <c r="H563" s="249">
        <v>0</v>
      </c>
      <c r="I563" s="101">
        <v>-5700</v>
      </c>
      <c r="J563" s="250">
        <f t="shared" si="8"/>
        <v>1178852.77</v>
      </c>
      <c r="K563" s="259"/>
    </row>
    <row r="564" spans="2:11" x14ac:dyDescent="0.25">
      <c r="B564" s="46">
        <f>SUBTOTAL(103,$C$10:C564)</f>
        <v>555</v>
      </c>
      <c r="C564" s="24" t="s">
        <v>1083</v>
      </c>
      <c r="D564" s="24" t="s">
        <v>608</v>
      </c>
      <c r="E564" s="203" t="s">
        <v>675</v>
      </c>
      <c r="F564" s="203" t="s">
        <v>676</v>
      </c>
      <c r="G564" s="239">
        <v>45072</v>
      </c>
      <c r="H564" s="249">
        <v>0</v>
      </c>
      <c r="I564" s="101">
        <v>-3840</v>
      </c>
      <c r="J564" s="250">
        <f t="shared" si="8"/>
        <v>1175012.77</v>
      </c>
      <c r="K564" s="259"/>
    </row>
    <row r="565" spans="2:11" x14ac:dyDescent="0.25">
      <c r="B565" s="46">
        <f>SUBTOTAL(103,$C$10:C565)</f>
        <v>556</v>
      </c>
      <c r="C565" s="24" t="s">
        <v>604</v>
      </c>
      <c r="D565" s="24" t="s">
        <v>607</v>
      </c>
      <c r="E565" s="227" t="s">
        <v>700</v>
      </c>
      <c r="F565" s="208" t="s">
        <v>439</v>
      </c>
      <c r="G565" s="239">
        <v>45072</v>
      </c>
      <c r="H565" s="249">
        <v>0</v>
      </c>
      <c r="I565" s="101">
        <v>-4725.26</v>
      </c>
      <c r="J565" s="250">
        <f t="shared" si="8"/>
        <v>1170287.51</v>
      </c>
      <c r="K565" s="259"/>
    </row>
    <row r="566" spans="2:11" x14ac:dyDescent="0.25">
      <c r="B566" s="46">
        <f>SUBTOTAL(103,$C$10:C566)</f>
        <v>557</v>
      </c>
      <c r="C566" s="24" t="s">
        <v>996</v>
      </c>
      <c r="D566" s="24" t="s">
        <v>608</v>
      </c>
      <c r="E566" s="203" t="s">
        <v>675</v>
      </c>
      <c r="F566" s="203" t="s">
        <v>676</v>
      </c>
      <c r="G566" s="239">
        <v>45072</v>
      </c>
      <c r="H566" s="249">
        <v>0</v>
      </c>
      <c r="I566" s="101">
        <v>-12331</v>
      </c>
      <c r="J566" s="250">
        <f t="shared" si="8"/>
        <v>1157956.51</v>
      </c>
      <c r="K566" s="259"/>
    </row>
    <row r="567" spans="2:11" x14ac:dyDescent="0.25">
      <c r="B567" s="46">
        <f>SUBTOTAL(103,$C$10:C567)</f>
        <v>558</v>
      </c>
      <c r="C567" s="24" t="s">
        <v>24</v>
      </c>
      <c r="D567" s="24" t="s">
        <v>979</v>
      </c>
      <c r="E567" s="203" t="s">
        <v>24</v>
      </c>
      <c r="F567" s="203" t="s">
        <v>24</v>
      </c>
      <c r="G567" s="239">
        <v>45078</v>
      </c>
      <c r="H567" s="249">
        <v>0</v>
      </c>
      <c r="I567" s="101">
        <v>-35000</v>
      </c>
      <c r="J567" s="250">
        <f t="shared" si="8"/>
        <v>1122956.51</v>
      </c>
      <c r="K567" s="259"/>
    </row>
    <row r="568" spans="2:11" x14ac:dyDescent="0.25">
      <c r="B568" s="46">
        <f>SUBTOTAL(103,$C$10:C568)</f>
        <v>559</v>
      </c>
      <c r="C568" s="24" t="s">
        <v>995</v>
      </c>
      <c r="D568" s="24" t="s">
        <v>776</v>
      </c>
      <c r="E568" s="227"/>
      <c r="F568" s="203"/>
      <c r="G568" s="239">
        <v>45078</v>
      </c>
      <c r="H568" s="249">
        <v>0</v>
      </c>
      <c r="I568" s="101">
        <v>-2460</v>
      </c>
      <c r="J568" s="250">
        <f t="shared" si="8"/>
        <v>1120496.51</v>
      </c>
      <c r="K568" s="259"/>
    </row>
    <row r="569" spans="2:11" x14ac:dyDescent="0.25">
      <c r="B569" s="46">
        <f>SUBTOTAL(103,$C$10:C569)</f>
        <v>560</v>
      </c>
      <c r="C569" s="24" t="s">
        <v>836</v>
      </c>
      <c r="D569" s="24" t="s">
        <v>1018</v>
      </c>
      <c r="E569" s="227"/>
      <c r="F569" s="203"/>
      <c r="G569" s="239">
        <v>45078</v>
      </c>
      <c r="H569" s="249">
        <v>0</v>
      </c>
      <c r="I569" s="101">
        <v>-4000</v>
      </c>
      <c r="J569" s="250">
        <f t="shared" si="8"/>
        <v>1116496.51</v>
      </c>
      <c r="K569" s="259"/>
    </row>
    <row r="570" spans="2:11" x14ac:dyDescent="0.25">
      <c r="B570" s="46">
        <f>SUBTOTAL(103,$C$10:C570)</f>
        <v>561</v>
      </c>
      <c r="C570" s="157" t="s">
        <v>596</v>
      </c>
      <c r="D570" s="24" t="s">
        <v>608</v>
      </c>
      <c r="E570" s="203" t="s">
        <v>581</v>
      </c>
      <c r="F570" s="208" t="s">
        <v>434</v>
      </c>
      <c r="G570" s="239">
        <v>45079</v>
      </c>
      <c r="H570" s="249">
        <v>0</v>
      </c>
      <c r="I570" s="159">
        <v>-27183.566999999999</v>
      </c>
      <c r="J570" s="250">
        <f t="shared" si="8"/>
        <v>1089312.943</v>
      </c>
      <c r="K570" s="259"/>
    </row>
    <row r="571" spans="2:11" x14ac:dyDescent="0.25">
      <c r="B571" s="46">
        <f>SUBTOTAL(103,$C$10:C571)</f>
        <v>562</v>
      </c>
      <c r="C571" s="157" t="s">
        <v>1090</v>
      </c>
      <c r="D571" s="24" t="s">
        <v>776</v>
      </c>
      <c r="E571" s="227" t="s">
        <v>700</v>
      </c>
      <c r="F571" s="208" t="s">
        <v>439</v>
      </c>
      <c r="G571" s="239">
        <v>45079</v>
      </c>
      <c r="H571" s="249">
        <v>0</v>
      </c>
      <c r="I571" s="159">
        <v>-9700</v>
      </c>
      <c r="J571" s="250">
        <f t="shared" si="8"/>
        <v>1079612.943</v>
      </c>
      <c r="K571" s="259"/>
    </row>
    <row r="572" spans="2:11" x14ac:dyDescent="0.25">
      <c r="B572" s="46">
        <f>SUBTOTAL(103,$C$10:C572)</f>
        <v>563</v>
      </c>
      <c r="C572" s="24" t="s">
        <v>598</v>
      </c>
      <c r="D572" s="24" t="s">
        <v>608</v>
      </c>
      <c r="E572" s="203" t="s">
        <v>581</v>
      </c>
      <c r="F572" s="208" t="s">
        <v>434</v>
      </c>
      <c r="G572" s="239">
        <v>45079</v>
      </c>
      <c r="H572" s="249">
        <v>0</v>
      </c>
      <c r="I572" s="159">
        <v>-20009.497500000001</v>
      </c>
      <c r="J572" s="250">
        <f t="shared" si="8"/>
        <v>1059603.4454999999</v>
      </c>
      <c r="K572" s="259"/>
    </row>
    <row r="573" spans="2:11" x14ac:dyDescent="0.25">
      <c r="B573" s="46">
        <f>SUBTOTAL(103,$C$10:C573)</f>
        <v>564</v>
      </c>
      <c r="C573" s="154" t="s">
        <v>1091</v>
      </c>
      <c r="D573" s="24" t="s">
        <v>1092</v>
      </c>
      <c r="E573" s="203" t="s">
        <v>581</v>
      </c>
      <c r="F573" s="208" t="s">
        <v>434</v>
      </c>
      <c r="G573" s="239">
        <v>45079</v>
      </c>
      <c r="H573" s="249">
        <v>0</v>
      </c>
      <c r="I573" s="159">
        <v>-26146.400000000001</v>
      </c>
      <c r="J573" s="250">
        <f t="shared" si="8"/>
        <v>1033457.0454999999</v>
      </c>
      <c r="K573" s="259"/>
    </row>
    <row r="574" spans="2:11" x14ac:dyDescent="0.25">
      <c r="B574" s="46">
        <f>SUBTOTAL(103,$C$10:C574)</f>
        <v>565</v>
      </c>
      <c r="C574" s="157" t="s">
        <v>793</v>
      </c>
      <c r="D574" s="24" t="s">
        <v>608</v>
      </c>
      <c r="E574" s="203" t="s">
        <v>675</v>
      </c>
      <c r="F574" s="203" t="s">
        <v>676</v>
      </c>
      <c r="G574" s="239">
        <v>45079</v>
      </c>
      <c r="H574" s="249">
        <v>0</v>
      </c>
      <c r="I574" s="159">
        <v>-840</v>
      </c>
      <c r="J574" s="250">
        <f t="shared" si="8"/>
        <v>1032617.0454999999</v>
      </c>
      <c r="K574" s="259"/>
    </row>
    <row r="575" spans="2:11" x14ac:dyDescent="0.25">
      <c r="B575" s="46">
        <f>SUBTOTAL(103,$C$10:C575)</f>
        <v>566</v>
      </c>
      <c r="C575" s="154" t="s">
        <v>692</v>
      </c>
      <c r="D575" s="24" t="s">
        <v>608</v>
      </c>
      <c r="E575" s="203" t="s">
        <v>581</v>
      </c>
      <c r="F575" s="208" t="s">
        <v>434</v>
      </c>
      <c r="G575" s="239">
        <v>45079</v>
      </c>
      <c r="H575" s="249">
        <v>0</v>
      </c>
      <c r="I575" s="159">
        <v>-7000</v>
      </c>
      <c r="J575" s="250">
        <f t="shared" si="8"/>
        <v>1025617.0454999999</v>
      </c>
      <c r="K575" s="259"/>
    </row>
    <row r="576" spans="2:11" x14ac:dyDescent="0.25">
      <c r="B576" s="46">
        <f>SUBTOTAL(103,$C$10:C576)</f>
        <v>567</v>
      </c>
      <c r="C576" s="154" t="s">
        <v>692</v>
      </c>
      <c r="D576" s="24" t="s">
        <v>608</v>
      </c>
      <c r="E576" s="203" t="s">
        <v>581</v>
      </c>
      <c r="F576" s="208" t="s">
        <v>434</v>
      </c>
      <c r="G576" s="239">
        <v>45079</v>
      </c>
      <c r="H576" s="249">
        <v>0</v>
      </c>
      <c r="I576" s="159">
        <v>-524</v>
      </c>
      <c r="J576" s="250">
        <f t="shared" si="8"/>
        <v>1025093.0454999999</v>
      </c>
      <c r="K576" s="259"/>
    </row>
    <row r="577" spans="2:11" x14ac:dyDescent="0.25">
      <c r="B577" s="46">
        <f>SUBTOTAL(103,$C$10:C577)</f>
        <v>568</v>
      </c>
      <c r="C577" s="157" t="s">
        <v>693</v>
      </c>
      <c r="D577" s="24" t="s">
        <v>608</v>
      </c>
      <c r="E577" s="203" t="s">
        <v>581</v>
      </c>
      <c r="F577" s="208" t="s">
        <v>434</v>
      </c>
      <c r="G577" s="239">
        <v>45079</v>
      </c>
      <c r="H577" s="249">
        <v>0</v>
      </c>
      <c r="I577" s="159">
        <v>-7000</v>
      </c>
      <c r="J577" s="250">
        <f t="shared" si="8"/>
        <v>1018093.0454999999</v>
      </c>
      <c r="K577" s="259"/>
    </row>
    <row r="578" spans="2:11" x14ac:dyDescent="0.25">
      <c r="B578" s="46">
        <f>SUBTOTAL(103,$C$10:C578)</f>
        <v>569</v>
      </c>
      <c r="C578" s="24" t="s">
        <v>596</v>
      </c>
      <c r="D578" s="24" t="s">
        <v>608</v>
      </c>
      <c r="E578" s="203" t="s">
        <v>581</v>
      </c>
      <c r="F578" s="208" t="s">
        <v>434</v>
      </c>
      <c r="G578" s="239">
        <v>45079</v>
      </c>
      <c r="H578" s="249">
        <v>0</v>
      </c>
      <c r="I578" s="159">
        <v>-56000</v>
      </c>
      <c r="J578" s="250">
        <f t="shared" si="8"/>
        <v>962093.04549999989</v>
      </c>
      <c r="K578" s="259"/>
    </row>
    <row r="579" spans="2:11" x14ac:dyDescent="0.25">
      <c r="B579" s="46">
        <f>SUBTOTAL(103,$C$10:C579)</f>
        <v>570</v>
      </c>
      <c r="C579" s="24" t="s">
        <v>598</v>
      </c>
      <c r="D579" s="24" t="s">
        <v>608</v>
      </c>
      <c r="E579" s="203" t="s">
        <v>581</v>
      </c>
      <c r="F579" s="208" t="s">
        <v>434</v>
      </c>
      <c r="G579" s="239">
        <v>45079</v>
      </c>
      <c r="H579" s="249">
        <v>0</v>
      </c>
      <c r="I579" s="159">
        <v>-84000</v>
      </c>
      <c r="J579" s="250">
        <f t="shared" si="8"/>
        <v>878093.04549999989</v>
      </c>
      <c r="K579" s="259"/>
    </row>
    <row r="580" spans="2:11" x14ac:dyDescent="0.25">
      <c r="B580" s="46">
        <f>SUBTOTAL(103,$C$10:C580)</f>
        <v>571</v>
      </c>
      <c r="C580" s="157" t="s">
        <v>601</v>
      </c>
      <c r="D580" s="24" t="s">
        <v>608</v>
      </c>
      <c r="E580" s="203" t="s">
        <v>675</v>
      </c>
      <c r="F580" s="203" t="s">
        <v>676</v>
      </c>
      <c r="G580" s="239">
        <v>45079</v>
      </c>
      <c r="H580" s="249">
        <v>0</v>
      </c>
      <c r="I580" s="159">
        <v>-2300</v>
      </c>
      <c r="J580" s="250">
        <f t="shared" si="8"/>
        <v>875793.04549999989</v>
      </c>
      <c r="K580" s="259"/>
    </row>
    <row r="581" spans="2:11" x14ac:dyDescent="0.25">
      <c r="B581" s="46">
        <f>SUBTOTAL(103,$C$10:C581)</f>
        <v>572</v>
      </c>
      <c r="C581" s="157" t="s">
        <v>803</v>
      </c>
      <c r="D581" s="24" t="s">
        <v>776</v>
      </c>
      <c r="E581" s="203" t="s">
        <v>581</v>
      </c>
      <c r="F581" s="208" t="s">
        <v>434</v>
      </c>
      <c r="G581" s="239">
        <v>45079</v>
      </c>
      <c r="H581" s="249">
        <v>0</v>
      </c>
      <c r="I581" s="159">
        <v>-20000</v>
      </c>
      <c r="J581" s="250">
        <f t="shared" si="8"/>
        <v>855793.04549999989</v>
      </c>
      <c r="K581" s="259"/>
    </row>
    <row r="582" spans="2:11" x14ac:dyDescent="0.25">
      <c r="B582" s="46">
        <f>SUBTOTAL(103,$C$10:C582)</f>
        <v>573</v>
      </c>
      <c r="C582" s="157" t="s">
        <v>1083</v>
      </c>
      <c r="D582" s="24" t="s">
        <v>607</v>
      </c>
      <c r="E582" s="227" t="s">
        <v>582</v>
      </c>
      <c r="F582" s="203" t="s">
        <v>425</v>
      </c>
      <c r="G582" s="239">
        <v>45079</v>
      </c>
      <c r="H582" s="249">
        <v>0</v>
      </c>
      <c r="I582" s="159">
        <v>-2422.5</v>
      </c>
      <c r="J582" s="250">
        <f t="shared" si="8"/>
        <v>853370.54549999989</v>
      </c>
      <c r="K582" s="259"/>
    </row>
    <row r="583" spans="2:11" x14ac:dyDescent="0.25">
      <c r="B583" s="46">
        <f>SUBTOTAL(103,$C$10:C583)</f>
        <v>574</v>
      </c>
      <c r="C583" s="157" t="s">
        <v>1083</v>
      </c>
      <c r="D583" s="24" t="s">
        <v>608</v>
      </c>
      <c r="E583" s="227" t="s">
        <v>582</v>
      </c>
      <c r="F583" s="203" t="s">
        <v>425</v>
      </c>
      <c r="G583" s="239">
        <v>45079</v>
      </c>
      <c r="H583" s="249">
        <v>0</v>
      </c>
      <c r="I583" s="159">
        <v>-3840</v>
      </c>
      <c r="J583" s="250">
        <f t="shared" si="8"/>
        <v>849530.54549999989</v>
      </c>
      <c r="K583" s="259"/>
    </row>
    <row r="584" spans="2:11" x14ac:dyDescent="0.25">
      <c r="B584" s="46">
        <f>SUBTOTAL(103,$C$10:C584)</f>
        <v>575</v>
      </c>
      <c r="C584" s="157" t="s">
        <v>1083</v>
      </c>
      <c r="D584" s="24" t="s">
        <v>1098</v>
      </c>
      <c r="E584" s="203" t="s">
        <v>675</v>
      </c>
      <c r="F584" s="203" t="s">
        <v>676</v>
      </c>
      <c r="G584" s="239">
        <v>45079</v>
      </c>
      <c r="H584" s="249">
        <v>0</v>
      </c>
      <c r="I584" s="159">
        <v>-33200</v>
      </c>
      <c r="J584" s="250">
        <f t="shared" si="8"/>
        <v>816330.54549999989</v>
      </c>
      <c r="K584" s="259"/>
    </row>
    <row r="585" spans="2:11" x14ac:dyDescent="0.25">
      <c r="B585" s="46">
        <f>SUBTOTAL(103,$C$10:C585)</f>
        <v>576</v>
      </c>
      <c r="C585" s="157" t="s">
        <v>1083</v>
      </c>
      <c r="D585" s="24" t="s">
        <v>607</v>
      </c>
      <c r="E585" s="203" t="s">
        <v>675</v>
      </c>
      <c r="F585" s="203" t="s">
        <v>676</v>
      </c>
      <c r="G585" s="239">
        <v>45079</v>
      </c>
      <c r="H585" s="249">
        <v>0</v>
      </c>
      <c r="I585" s="159">
        <v>-2707.5</v>
      </c>
      <c r="J585" s="250">
        <f t="shared" si="8"/>
        <v>813623.04549999989</v>
      </c>
      <c r="K585" s="259"/>
    </row>
    <row r="586" spans="2:11" x14ac:dyDescent="0.25">
      <c r="B586" s="46">
        <f>SUBTOTAL(103,$C$10:C586)</f>
        <v>577</v>
      </c>
      <c r="C586" s="157" t="s">
        <v>1083</v>
      </c>
      <c r="D586" s="24" t="s">
        <v>607</v>
      </c>
      <c r="E586" s="203" t="s">
        <v>675</v>
      </c>
      <c r="F586" s="203" t="s">
        <v>676</v>
      </c>
      <c r="G586" s="239">
        <v>45079</v>
      </c>
      <c r="H586" s="249">
        <v>0</v>
      </c>
      <c r="I586" s="159">
        <v>-5802.6189999999997</v>
      </c>
      <c r="J586" s="250">
        <f t="shared" si="8"/>
        <v>807820.42649999994</v>
      </c>
      <c r="K586" s="259"/>
    </row>
    <row r="587" spans="2:11" x14ac:dyDescent="0.25">
      <c r="B587" s="46">
        <f>SUBTOTAL(103,$C$10:C587)</f>
        <v>578</v>
      </c>
      <c r="C587" s="157" t="s">
        <v>1083</v>
      </c>
      <c r="D587" s="24" t="s">
        <v>608</v>
      </c>
      <c r="E587" s="203" t="s">
        <v>675</v>
      </c>
      <c r="F587" s="203" t="s">
        <v>676</v>
      </c>
      <c r="G587" s="239">
        <v>45079</v>
      </c>
      <c r="H587" s="249">
        <v>0</v>
      </c>
      <c r="I587" s="159">
        <v>-3560</v>
      </c>
      <c r="J587" s="250">
        <f t="shared" si="8"/>
        <v>804260.42649999994</v>
      </c>
      <c r="K587" s="259"/>
    </row>
    <row r="588" spans="2:11" x14ac:dyDescent="0.25">
      <c r="B588" s="46">
        <f>SUBTOTAL(103,$C$10:C588)</f>
        <v>579</v>
      </c>
      <c r="C588" s="157" t="s">
        <v>604</v>
      </c>
      <c r="D588" s="24" t="s">
        <v>607</v>
      </c>
      <c r="E588" s="227" t="s">
        <v>700</v>
      </c>
      <c r="F588" s="208" t="s">
        <v>439</v>
      </c>
      <c r="G588" s="239">
        <v>45079</v>
      </c>
      <c r="H588" s="249">
        <v>0</v>
      </c>
      <c r="I588" s="159">
        <v>-2430.06</v>
      </c>
      <c r="J588" s="250">
        <f t="shared" si="8"/>
        <v>801830.36649999989</v>
      </c>
      <c r="K588" s="259"/>
    </row>
    <row r="589" spans="2:11" x14ac:dyDescent="0.25">
      <c r="B589" s="46">
        <f>SUBTOTAL(103,$C$10:C589)</f>
        <v>580</v>
      </c>
      <c r="C589" s="157" t="s">
        <v>996</v>
      </c>
      <c r="D589" s="24" t="s">
        <v>608</v>
      </c>
      <c r="E589" s="203" t="s">
        <v>675</v>
      </c>
      <c r="F589" s="203" t="s">
        <v>676</v>
      </c>
      <c r="G589" s="239">
        <v>45079</v>
      </c>
      <c r="H589" s="249">
        <v>0</v>
      </c>
      <c r="I589" s="159">
        <v>-2331</v>
      </c>
      <c r="J589" s="250">
        <f t="shared" ref="J589:J652" si="9">H589+J588+I589</f>
        <v>799499.36649999989</v>
      </c>
      <c r="K589" s="259"/>
    </row>
    <row r="590" spans="2:11" x14ac:dyDescent="0.25">
      <c r="B590" s="46">
        <f>SUBTOTAL(103,$C$10:C590)</f>
        <v>581</v>
      </c>
      <c r="C590" s="24" t="s">
        <v>1080</v>
      </c>
      <c r="D590" s="24" t="s">
        <v>849</v>
      </c>
      <c r="E590" s="203" t="s">
        <v>675</v>
      </c>
      <c r="F590" s="203" t="s">
        <v>676</v>
      </c>
      <c r="G590" s="239">
        <v>45082</v>
      </c>
      <c r="H590" s="249">
        <v>0</v>
      </c>
      <c r="I590" s="101">
        <v>-100000</v>
      </c>
      <c r="J590" s="250">
        <f t="shared" si="9"/>
        <v>699499.36649999989</v>
      </c>
      <c r="K590" s="259"/>
    </row>
    <row r="591" spans="2:11" x14ac:dyDescent="0.25">
      <c r="B591" s="46">
        <f>SUBTOTAL(103,$C$10:C591)</f>
        <v>582</v>
      </c>
      <c r="C591" s="24" t="s">
        <v>24</v>
      </c>
      <c r="D591" s="24" t="s">
        <v>980</v>
      </c>
      <c r="E591" s="203" t="s">
        <v>24</v>
      </c>
      <c r="F591" s="203" t="s">
        <v>24</v>
      </c>
      <c r="G591" s="239">
        <v>45083</v>
      </c>
      <c r="H591" s="249">
        <v>900000</v>
      </c>
      <c r="I591" s="101">
        <v>0</v>
      </c>
      <c r="J591" s="250">
        <f t="shared" si="9"/>
        <v>1599499.3665</v>
      </c>
      <c r="K591" s="259"/>
    </row>
    <row r="592" spans="2:11" x14ac:dyDescent="0.25">
      <c r="B592" s="46">
        <f>SUBTOTAL(103,$C$10:C592)</f>
        <v>583</v>
      </c>
      <c r="C592" s="24" t="s">
        <v>839</v>
      </c>
      <c r="D592" s="24" t="s">
        <v>955</v>
      </c>
      <c r="E592" s="227" t="s">
        <v>1069</v>
      </c>
      <c r="F592" s="203" t="s">
        <v>1070</v>
      </c>
      <c r="G592" s="239">
        <v>45084</v>
      </c>
      <c r="H592" s="249">
        <v>0</v>
      </c>
      <c r="I592" s="101">
        <v>-50000</v>
      </c>
      <c r="J592" s="250">
        <f t="shared" si="9"/>
        <v>1549499.3665</v>
      </c>
      <c r="K592" s="259"/>
    </row>
    <row r="593" spans="2:11" x14ac:dyDescent="0.25">
      <c r="B593" s="46">
        <f>SUBTOTAL(103,$C$10:C593)</f>
        <v>584</v>
      </c>
      <c r="C593" s="24" t="s">
        <v>810</v>
      </c>
      <c r="D593" s="24" t="s">
        <v>775</v>
      </c>
      <c r="E593" s="227" t="s">
        <v>1050</v>
      </c>
      <c r="F593" s="203" t="s">
        <v>442</v>
      </c>
      <c r="G593" s="239">
        <v>45085</v>
      </c>
      <c r="H593" s="249">
        <v>0</v>
      </c>
      <c r="I593" s="101">
        <v>-40000</v>
      </c>
      <c r="J593" s="250">
        <f t="shared" si="9"/>
        <v>1509499.3665</v>
      </c>
      <c r="K593" s="259"/>
    </row>
    <row r="594" spans="2:11" x14ac:dyDescent="0.25">
      <c r="B594" s="46">
        <f>SUBTOTAL(103,$C$10:C594)</f>
        <v>585</v>
      </c>
      <c r="C594" s="24" t="s">
        <v>596</v>
      </c>
      <c r="D594" s="24" t="s">
        <v>607</v>
      </c>
      <c r="E594" s="203" t="s">
        <v>581</v>
      </c>
      <c r="F594" s="208" t="s">
        <v>434</v>
      </c>
      <c r="G594" s="239">
        <v>45086</v>
      </c>
      <c r="H594" s="249">
        <v>0</v>
      </c>
      <c r="I594" s="101">
        <v>-9665.3225000000002</v>
      </c>
      <c r="J594" s="250">
        <f t="shared" si="9"/>
        <v>1499834.044</v>
      </c>
      <c r="K594" s="259"/>
    </row>
    <row r="595" spans="2:11" x14ac:dyDescent="0.25">
      <c r="B595" s="46">
        <f>SUBTOTAL(103,$C$10:C595)</f>
        <v>586</v>
      </c>
      <c r="C595" s="24" t="s">
        <v>1090</v>
      </c>
      <c r="D595" s="24" t="s">
        <v>776</v>
      </c>
      <c r="E595" s="227" t="s">
        <v>700</v>
      </c>
      <c r="F595" s="208" t="s">
        <v>439</v>
      </c>
      <c r="G595" s="239">
        <v>45086</v>
      </c>
      <c r="H595" s="249">
        <v>0</v>
      </c>
      <c r="I595" s="101">
        <v>-15032.69</v>
      </c>
      <c r="J595" s="250">
        <f t="shared" si="9"/>
        <v>1484801.3540000001</v>
      </c>
      <c r="K595" s="259"/>
    </row>
    <row r="596" spans="2:11" x14ac:dyDescent="0.25">
      <c r="B596" s="46">
        <f>SUBTOTAL(103,$C$10:C596)</f>
        <v>587</v>
      </c>
      <c r="C596" s="24" t="s">
        <v>598</v>
      </c>
      <c r="D596" s="24" t="s">
        <v>607</v>
      </c>
      <c r="E596" s="203" t="s">
        <v>581</v>
      </c>
      <c r="F596" s="208" t="s">
        <v>434</v>
      </c>
      <c r="G596" s="239">
        <v>45086</v>
      </c>
      <c r="H596" s="249">
        <v>0</v>
      </c>
      <c r="I596" s="101">
        <v>-50050.324500000002</v>
      </c>
      <c r="J596" s="250">
        <f t="shared" si="9"/>
        <v>1434751.0294999999</v>
      </c>
      <c r="K596" s="259"/>
    </row>
    <row r="597" spans="2:11" x14ac:dyDescent="0.25">
      <c r="B597" s="46">
        <f>SUBTOTAL(103,$C$10:C597)</f>
        <v>588</v>
      </c>
      <c r="C597" s="24" t="s">
        <v>793</v>
      </c>
      <c r="D597" s="24" t="s">
        <v>608</v>
      </c>
      <c r="E597" s="203" t="s">
        <v>675</v>
      </c>
      <c r="F597" s="203" t="s">
        <v>676</v>
      </c>
      <c r="G597" s="239">
        <v>45086</v>
      </c>
      <c r="H597" s="249">
        <v>0</v>
      </c>
      <c r="I597" s="101">
        <v>-15840</v>
      </c>
      <c r="J597" s="250">
        <f t="shared" si="9"/>
        <v>1418911.0294999999</v>
      </c>
      <c r="K597" s="259"/>
    </row>
    <row r="598" spans="2:11" x14ac:dyDescent="0.25">
      <c r="B598" s="46">
        <f>SUBTOTAL(103,$C$10:C598)</f>
        <v>589</v>
      </c>
      <c r="C598" s="24" t="s">
        <v>601</v>
      </c>
      <c r="D598" s="24" t="s">
        <v>608</v>
      </c>
      <c r="E598" s="203" t="s">
        <v>675</v>
      </c>
      <c r="F598" s="203" t="s">
        <v>676</v>
      </c>
      <c r="G598" s="239">
        <v>45086</v>
      </c>
      <c r="H598" s="249">
        <v>0</v>
      </c>
      <c r="I598" s="101">
        <v>-2331</v>
      </c>
      <c r="J598" s="250">
        <f t="shared" si="9"/>
        <v>1416580.0294999999</v>
      </c>
      <c r="K598" s="259"/>
    </row>
    <row r="599" spans="2:11" x14ac:dyDescent="0.25">
      <c r="B599" s="46">
        <f>SUBTOTAL(103,$C$10:C599)</f>
        <v>590</v>
      </c>
      <c r="C599" s="24" t="s">
        <v>803</v>
      </c>
      <c r="D599" s="24" t="s">
        <v>1089</v>
      </c>
      <c r="E599" s="203" t="s">
        <v>581</v>
      </c>
      <c r="F599" s="208" t="s">
        <v>434</v>
      </c>
      <c r="G599" s="239">
        <v>45086</v>
      </c>
      <c r="H599" s="249">
        <v>0</v>
      </c>
      <c r="I599" s="101">
        <v>-30000</v>
      </c>
      <c r="J599" s="250">
        <f t="shared" si="9"/>
        <v>1386580.0294999999</v>
      </c>
      <c r="K599" s="259"/>
    </row>
    <row r="600" spans="2:11" x14ac:dyDescent="0.25">
      <c r="B600" s="46">
        <f>SUBTOTAL(103,$C$10:C600)</f>
        <v>591</v>
      </c>
      <c r="C600" s="24" t="s">
        <v>778</v>
      </c>
      <c r="D600" s="24" t="s">
        <v>607</v>
      </c>
      <c r="E600" s="203" t="s">
        <v>644</v>
      </c>
      <c r="F600" s="208" t="s">
        <v>428</v>
      </c>
      <c r="G600" s="239">
        <v>45086</v>
      </c>
      <c r="H600" s="249">
        <v>0</v>
      </c>
      <c r="I600" s="101">
        <v>-7500</v>
      </c>
      <c r="J600" s="250">
        <f t="shared" si="9"/>
        <v>1379080.0294999999</v>
      </c>
      <c r="K600" s="259"/>
    </row>
    <row r="601" spans="2:11" x14ac:dyDescent="0.25">
      <c r="B601" s="46">
        <f>SUBTOTAL(103,$C$10:C601)</f>
        <v>592</v>
      </c>
      <c r="C601" s="24" t="s">
        <v>1083</v>
      </c>
      <c r="D601" s="24" t="s">
        <v>607</v>
      </c>
      <c r="E601" s="227" t="s">
        <v>582</v>
      </c>
      <c r="F601" s="203" t="s">
        <v>425</v>
      </c>
      <c r="G601" s="239">
        <v>45086</v>
      </c>
      <c r="H601" s="249">
        <v>0</v>
      </c>
      <c r="I601" s="101">
        <v>-5422.5</v>
      </c>
      <c r="J601" s="250">
        <f t="shared" si="9"/>
        <v>1373657.5294999999</v>
      </c>
      <c r="K601" s="259"/>
    </row>
    <row r="602" spans="2:11" x14ac:dyDescent="0.25">
      <c r="B602" s="46">
        <f>SUBTOTAL(103,$C$10:C602)</f>
        <v>593</v>
      </c>
      <c r="C602" s="24" t="s">
        <v>1083</v>
      </c>
      <c r="D602" s="24" t="s">
        <v>608</v>
      </c>
      <c r="E602" s="227" t="s">
        <v>582</v>
      </c>
      <c r="F602" s="203" t="s">
        <v>425</v>
      </c>
      <c r="G602" s="239">
        <v>45086</v>
      </c>
      <c r="H602" s="249">
        <v>0</v>
      </c>
      <c r="I602" s="101">
        <v>-3840</v>
      </c>
      <c r="J602" s="250">
        <f t="shared" si="9"/>
        <v>1369817.5294999999</v>
      </c>
      <c r="K602" s="259"/>
    </row>
    <row r="603" spans="2:11" x14ac:dyDescent="0.25">
      <c r="B603" s="46">
        <f>SUBTOTAL(103,$C$10:C603)</f>
        <v>594</v>
      </c>
      <c r="C603" s="24" t="s">
        <v>1083</v>
      </c>
      <c r="D603" s="24" t="s">
        <v>607</v>
      </c>
      <c r="E603" s="203" t="s">
        <v>675</v>
      </c>
      <c r="F603" s="203" t="s">
        <v>676</v>
      </c>
      <c r="G603" s="239">
        <v>45086</v>
      </c>
      <c r="H603" s="249">
        <v>0</v>
      </c>
      <c r="I603" s="101">
        <v>-2707.5</v>
      </c>
      <c r="J603" s="250">
        <f t="shared" si="9"/>
        <v>1367110.0294999999</v>
      </c>
      <c r="K603" s="259"/>
    </row>
    <row r="604" spans="2:11" x14ac:dyDescent="0.25">
      <c r="B604" s="46">
        <f>SUBTOTAL(103,$C$10:C604)</f>
        <v>595</v>
      </c>
      <c r="C604" s="24" t="s">
        <v>1083</v>
      </c>
      <c r="D604" s="24" t="s">
        <v>607</v>
      </c>
      <c r="E604" s="203" t="s">
        <v>675</v>
      </c>
      <c r="F604" s="203" t="s">
        <v>676</v>
      </c>
      <c r="G604" s="239">
        <v>45086</v>
      </c>
      <c r="H604" s="249">
        <v>0</v>
      </c>
      <c r="I604" s="101">
        <v>-2723.2415000000001</v>
      </c>
      <c r="J604" s="250">
        <f t="shared" si="9"/>
        <v>1364386.7879999999</v>
      </c>
      <c r="K604" s="259"/>
    </row>
    <row r="605" spans="2:11" x14ac:dyDescent="0.25">
      <c r="B605" s="46">
        <f>SUBTOTAL(103,$C$10:C605)</f>
        <v>596</v>
      </c>
      <c r="C605" s="24" t="s">
        <v>1083</v>
      </c>
      <c r="D605" s="24" t="s">
        <v>608</v>
      </c>
      <c r="E605" s="203" t="s">
        <v>675</v>
      </c>
      <c r="F605" s="203" t="s">
        <v>676</v>
      </c>
      <c r="G605" s="239">
        <v>45086</v>
      </c>
      <c r="H605" s="249">
        <v>0</v>
      </c>
      <c r="I605" s="101">
        <v>-3840</v>
      </c>
      <c r="J605" s="250">
        <f t="shared" si="9"/>
        <v>1360546.7879999999</v>
      </c>
      <c r="K605" s="259"/>
    </row>
    <row r="606" spans="2:11" x14ac:dyDescent="0.25">
      <c r="B606" s="46">
        <f>SUBTOTAL(103,$C$10:C606)</f>
        <v>597</v>
      </c>
      <c r="C606" s="24" t="s">
        <v>604</v>
      </c>
      <c r="D606" s="24" t="s">
        <v>607</v>
      </c>
      <c r="E606" s="227" t="s">
        <v>700</v>
      </c>
      <c r="F606" s="208" t="s">
        <v>439</v>
      </c>
      <c r="G606" s="239">
        <v>45086</v>
      </c>
      <c r="H606" s="249">
        <v>0</v>
      </c>
      <c r="I606" s="101">
        <v>-10000.06</v>
      </c>
      <c r="J606" s="250">
        <f t="shared" si="9"/>
        <v>1350546.7279999999</v>
      </c>
      <c r="K606" s="259"/>
    </row>
    <row r="607" spans="2:11" x14ac:dyDescent="0.25">
      <c r="B607" s="46">
        <f>SUBTOTAL(103,$C$10:C607)</f>
        <v>598</v>
      </c>
      <c r="C607" s="24" t="s">
        <v>996</v>
      </c>
      <c r="D607" s="24" t="s">
        <v>608</v>
      </c>
      <c r="E607" s="203" t="s">
        <v>675</v>
      </c>
      <c r="F607" s="203" t="s">
        <v>676</v>
      </c>
      <c r="G607" s="239">
        <v>45086</v>
      </c>
      <c r="H607" s="249">
        <v>0</v>
      </c>
      <c r="I607" s="101">
        <v>-3663</v>
      </c>
      <c r="J607" s="250">
        <f t="shared" si="9"/>
        <v>1346883.7279999999</v>
      </c>
      <c r="K607" s="259"/>
    </row>
    <row r="608" spans="2:11" x14ac:dyDescent="0.25">
      <c r="B608" s="46">
        <f>SUBTOTAL(103,$C$10:C608)</f>
        <v>599</v>
      </c>
      <c r="C608" s="24" t="s">
        <v>830</v>
      </c>
      <c r="D608" s="24" t="s">
        <v>388</v>
      </c>
      <c r="E608" s="203" t="s">
        <v>24</v>
      </c>
      <c r="F608" s="203" t="s">
        <v>24</v>
      </c>
      <c r="G608" s="239">
        <v>45087</v>
      </c>
      <c r="H608" s="249">
        <v>0</v>
      </c>
      <c r="I608" s="101">
        <v>-8300</v>
      </c>
      <c r="J608" s="250">
        <f t="shared" si="9"/>
        <v>1338583.7279999999</v>
      </c>
      <c r="K608" s="259"/>
    </row>
    <row r="609" spans="2:11" x14ac:dyDescent="0.25">
      <c r="B609" s="46">
        <f>SUBTOTAL(103,$C$10:C609)</f>
        <v>600</v>
      </c>
      <c r="C609" s="24" t="s">
        <v>975</v>
      </c>
      <c r="D609" s="24" t="s">
        <v>981</v>
      </c>
      <c r="E609" s="227"/>
      <c r="F609" s="271"/>
      <c r="G609" s="239">
        <v>45091</v>
      </c>
      <c r="H609" s="249">
        <v>0</v>
      </c>
      <c r="I609" s="101">
        <v>-53000</v>
      </c>
      <c r="J609" s="250">
        <f t="shared" si="9"/>
        <v>1285583.7279999999</v>
      </c>
      <c r="K609" s="259"/>
    </row>
    <row r="610" spans="2:11" x14ac:dyDescent="0.25">
      <c r="B610" s="46">
        <f>SUBTOTAL(103,$C$10:C610)</f>
        <v>601</v>
      </c>
      <c r="C610" s="24" t="s">
        <v>442</v>
      </c>
      <c r="D610" s="24" t="s">
        <v>982</v>
      </c>
      <c r="E610" s="227" t="s">
        <v>1050</v>
      </c>
      <c r="F610" s="203" t="s">
        <v>442</v>
      </c>
      <c r="G610" s="239">
        <v>45091</v>
      </c>
      <c r="H610" s="249">
        <v>0</v>
      </c>
      <c r="I610" s="101">
        <v>-5570</v>
      </c>
      <c r="J610" s="250">
        <f t="shared" si="9"/>
        <v>1280013.7279999999</v>
      </c>
      <c r="K610" s="259"/>
    </row>
    <row r="611" spans="2:11" x14ac:dyDescent="0.25">
      <c r="B611" s="46">
        <f>SUBTOTAL(103,$C$10:C611)</f>
        <v>602</v>
      </c>
      <c r="C611" s="24" t="s">
        <v>653</v>
      </c>
      <c r="D611" s="24" t="s">
        <v>1014</v>
      </c>
      <c r="E611" s="227"/>
      <c r="F611" s="203"/>
      <c r="G611" s="239">
        <v>45092</v>
      </c>
      <c r="H611" s="249">
        <v>300000</v>
      </c>
      <c r="I611" s="101">
        <v>0</v>
      </c>
      <c r="J611" s="250">
        <f t="shared" si="9"/>
        <v>1580013.7279999999</v>
      </c>
      <c r="K611" s="259"/>
    </row>
    <row r="612" spans="2:11" x14ac:dyDescent="0.25">
      <c r="B612" s="46">
        <f>SUBTOTAL(103,$C$10:C612)</f>
        <v>603</v>
      </c>
      <c r="C612" s="24" t="s">
        <v>653</v>
      </c>
      <c r="D612" s="24" t="s">
        <v>1019</v>
      </c>
      <c r="E612" s="227"/>
      <c r="F612" s="203"/>
      <c r="G612" s="239">
        <v>45092</v>
      </c>
      <c r="H612" s="249">
        <v>300000</v>
      </c>
      <c r="I612" s="101">
        <v>0</v>
      </c>
      <c r="J612" s="250">
        <f t="shared" si="9"/>
        <v>1880013.7279999999</v>
      </c>
      <c r="K612" s="259"/>
    </row>
    <row r="613" spans="2:11" x14ac:dyDescent="0.25">
      <c r="B613" s="46">
        <f>SUBTOTAL(103,$C$10:C613)</f>
        <v>604</v>
      </c>
      <c r="C613" s="24" t="s">
        <v>598</v>
      </c>
      <c r="D613" s="226" t="s">
        <v>959</v>
      </c>
      <c r="E613" s="203" t="s">
        <v>644</v>
      </c>
      <c r="F613" s="208" t="s">
        <v>428</v>
      </c>
      <c r="G613" s="239">
        <v>45093</v>
      </c>
      <c r="H613" s="249">
        <v>0</v>
      </c>
      <c r="I613" s="101">
        <v>-4500</v>
      </c>
      <c r="J613" s="250">
        <f t="shared" si="9"/>
        <v>1875513.7279999999</v>
      </c>
      <c r="K613" s="259"/>
    </row>
    <row r="614" spans="2:11" x14ac:dyDescent="0.25">
      <c r="B614" s="46">
        <f>SUBTOTAL(103,$C$10:C614)</f>
        <v>605</v>
      </c>
      <c r="C614" s="24" t="s">
        <v>596</v>
      </c>
      <c r="D614" s="24" t="s">
        <v>607</v>
      </c>
      <c r="E614" s="203" t="s">
        <v>581</v>
      </c>
      <c r="F614" s="208" t="s">
        <v>434</v>
      </c>
      <c r="G614" s="239">
        <v>45093</v>
      </c>
      <c r="H614" s="249">
        <v>0</v>
      </c>
      <c r="I614" s="101">
        <v>-15501.8935</v>
      </c>
      <c r="J614" s="250">
        <f t="shared" si="9"/>
        <v>1860011.8344999999</v>
      </c>
      <c r="K614" s="259"/>
    </row>
    <row r="615" spans="2:11" x14ac:dyDescent="0.25">
      <c r="B615" s="46">
        <f>SUBTOTAL(103,$C$10:C615)</f>
        <v>606</v>
      </c>
      <c r="C615" s="24" t="s">
        <v>659</v>
      </c>
      <c r="D615" s="24" t="s">
        <v>1099</v>
      </c>
      <c r="E615" s="227" t="s">
        <v>1071</v>
      </c>
      <c r="F615" s="203" t="s">
        <v>1039</v>
      </c>
      <c r="G615" s="239">
        <v>45093</v>
      </c>
      <c r="H615" s="249">
        <v>0</v>
      </c>
      <c r="I615" s="101">
        <v>-2300</v>
      </c>
      <c r="J615" s="250">
        <f t="shared" si="9"/>
        <v>1857711.8344999999</v>
      </c>
      <c r="K615" s="259"/>
    </row>
    <row r="616" spans="2:11" x14ac:dyDescent="0.25">
      <c r="B616" s="46">
        <f>SUBTOTAL(103,$C$10:C616)</f>
        <v>607</v>
      </c>
      <c r="C616" s="24" t="s">
        <v>598</v>
      </c>
      <c r="D616" s="24" t="s">
        <v>607</v>
      </c>
      <c r="E616" s="203" t="s">
        <v>581</v>
      </c>
      <c r="F616" s="208" t="s">
        <v>434</v>
      </c>
      <c r="G616" s="239">
        <v>45093</v>
      </c>
      <c r="H616" s="249">
        <v>0</v>
      </c>
      <c r="I616" s="101">
        <v>-20000.639500000001</v>
      </c>
      <c r="J616" s="250">
        <f t="shared" si="9"/>
        <v>1837711.1949999998</v>
      </c>
      <c r="K616" s="259"/>
    </row>
    <row r="617" spans="2:11" x14ac:dyDescent="0.25">
      <c r="B617" s="46">
        <f>SUBTOTAL(103,$C$10:C617)</f>
        <v>608</v>
      </c>
      <c r="C617" s="154" t="s">
        <v>1091</v>
      </c>
      <c r="D617" s="24" t="s">
        <v>1105</v>
      </c>
      <c r="E617" s="227" t="s">
        <v>698</v>
      </c>
      <c r="F617" s="203" t="s">
        <v>720</v>
      </c>
      <c r="G617" s="239">
        <v>45093</v>
      </c>
      <c r="H617" s="249">
        <v>0</v>
      </c>
      <c r="I617" s="101">
        <v>-8420</v>
      </c>
      <c r="J617" s="250">
        <f t="shared" si="9"/>
        <v>1829291.1949999998</v>
      </c>
      <c r="K617" s="259"/>
    </row>
    <row r="618" spans="2:11" x14ac:dyDescent="0.25">
      <c r="B618" s="46">
        <f>SUBTOTAL(103,$C$10:C618)</f>
        <v>609</v>
      </c>
      <c r="C618" s="24" t="s">
        <v>793</v>
      </c>
      <c r="D618" s="24" t="s">
        <v>608</v>
      </c>
      <c r="E618" s="203" t="s">
        <v>675</v>
      </c>
      <c r="F618" s="203" t="s">
        <v>676</v>
      </c>
      <c r="G618" s="239">
        <v>45093</v>
      </c>
      <c r="H618" s="249">
        <v>0</v>
      </c>
      <c r="I618" s="101">
        <v>-3840</v>
      </c>
      <c r="J618" s="250">
        <f t="shared" si="9"/>
        <v>1825451.1949999998</v>
      </c>
      <c r="K618" s="259"/>
    </row>
    <row r="619" spans="2:11" x14ac:dyDescent="0.25">
      <c r="B619" s="46">
        <f>SUBTOTAL(103,$C$10:C619)</f>
        <v>610</v>
      </c>
      <c r="C619" s="24" t="s">
        <v>1074</v>
      </c>
      <c r="D619" s="24" t="s">
        <v>648</v>
      </c>
      <c r="E619" s="227"/>
      <c r="F619" s="271"/>
      <c r="G619" s="239">
        <v>45093</v>
      </c>
      <c r="H619" s="249">
        <v>0</v>
      </c>
      <c r="I619" s="101">
        <v>-6500</v>
      </c>
      <c r="J619" s="250">
        <f t="shared" si="9"/>
        <v>1818951.1949999998</v>
      </c>
      <c r="K619" s="259"/>
    </row>
    <row r="620" spans="2:11" x14ac:dyDescent="0.25">
      <c r="B620" s="46">
        <f>SUBTOTAL(103,$C$10:C620)</f>
        <v>611</v>
      </c>
      <c r="C620" s="24" t="s">
        <v>601</v>
      </c>
      <c r="D620" s="24" t="s">
        <v>648</v>
      </c>
      <c r="E620" s="203" t="s">
        <v>675</v>
      </c>
      <c r="F620" s="203" t="s">
        <v>676</v>
      </c>
      <c r="G620" s="239">
        <v>45093</v>
      </c>
      <c r="H620" s="249">
        <v>0</v>
      </c>
      <c r="I620" s="101">
        <v>-2331</v>
      </c>
      <c r="J620" s="250">
        <f t="shared" si="9"/>
        <v>1816620.1949999998</v>
      </c>
      <c r="K620" s="259"/>
    </row>
    <row r="621" spans="2:11" x14ac:dyDescent="0.25">
      <c r="B621" s="46">
        <f>SUBTOTAL(103,$C$10:C621)</f>
        <v>612</v>
      </c>
      <c r="C621" s="24" t="s">
        <v>803</v>
      </c>
      <c r="D621" s="24" t="s">
        <v>1089</v>
      </c>
      <c r="E621" s="203" t="s">
        <v>581</v>
      </c>
      <c r="F621" s="208" t="s">
        <v>434</v>
      </c>
      <c r="G621" s="239">
        <v>45093</v>
      </c>
      <c r="H621" s="249">
        <v>0</v>
      </c>
      <c r="I621" s="101">
        <v>-17452</v>
      </c>
      <c r="J621" s="250">
        <f t="shared" si="9"/>
        <v>1799168.1949999998</v>
      </c>
      <c r="K621" s="259"/>
    </row>
    <row r="622" spans="2:11" x14ac:dyDescent="0.25">
      <c r="B622" s="46">
        <f>SUBTOTAL(103,$C$10:C622)</f>
        <v>613</v>
      </c>
      <c r="C622" s="24" t="s">
        <v>803</v>
      </c>
      <c r="D622" s="24" t="s">
        <v>1100</v>
      </c>
      <c r="E622" s="227"/>
      <c r="F622" s="203" t="s">
        <v>1102</v>
      </c>
      <c r="G622" s="239">
        <v>45093</v>
      </c>
      <c r="H622" s="249">
        <v>0</v>
      </c>
      <c r="I622" s="101">
        <v>-2548</v>
      </c>
      <c r="J622" s="250">
        <f t="shared" si="9"/>
        <v>1796620.1949999998</v>
      </c>
      <c r="K622" s="259"/>
    </row>
    <row r="623" spans="2:11" x14ac:dyDescent="0.25">
      <c r="B623" s="46">
        <f>SUBTOTAL(103,$C$10:C623)</f>
        <v>614</v>
      </c>
      <c r="C623" s="24" t="s">
        <v>1083</v>
      </c>
      <c r="D623" s="24" t="s">
        <v>607</v>
      </c>
      <c r="E623" s="227" t="s">
        <v>582</v>
      </c>
      <c r="F623" s="203" t="s">
        <v>425</v>
      </c>
      <c r="G623" s="239">
        <v>45093</v>
      </c>
      <c r="H623" s="249">
        <v>0</v>
      </c>
      <c r="I623" s="101">
        <v>-2422.5</v>
      </c>
      <c r="J623" s="250">
        <f t="shared" si="9"/>
        <v>1794197.6949999998</v>
      </c>
      <c r="K623" s="259"/>
    </row>
    <row r="624" spans="2:11" x14ac:dyDescent="0.25">
      <c r="B624" s="46">
        <f>SUBTOTAL(103,$C$10:C624)</f>
        <v>615</v>
      </c>
      <c r="C624" s="24" t="s">
        <v>1083</v>
      </c>
      <c r="D624" s="24" t="s">
        <v>608</v>
      </c>
      <c r="E624" s="227" t="s">
        <v>582</v>
      </c>
      <c r="F624" s="203" t="s">
        <v>425</v>
      </c>
      <c r="G624" s="239">
        <v>45093</v>
      </c>
      <c r="H624" s="249">
        <v>0</v>
      </c>
      <c r="I624" s="101">
        <v>-3840</v>
      </c>
      <c r="J624" s="250">
        <f t="shared" si="9"/>
        <v>1790357.6949999998</v>
      </c>
      <c r="K624" s="259"/>
    </row>
    <row r="625" spans="2:11" x14ac:dyDescent="0.25">
      <c r="B625" s="46">
        <f>SUBTOTAL(103,$C$10:C625)</f>
        <v>616</v>
      </c>
      <c r="C625" s="24" t="s">
        <v>1083</v>
      </c>
      <c r="D625" s="24" t="s">
        <v>607</v>
      </c>
      <c r="E625" s="203" t="s">
        <v>675</v>
      </c>
      <c r="F625" s="203" t="s">
        <v>676</v>
      </c>
      <c r="G625" s="239">
        <v>45093</v>
      </c>
      <c r="H625" s="249">
        <v>0</v>
      </c>
      <c r="I625" s="101">
        <v>-2707.5</v>
      </c>
      <c r="J625" s="250">
        <f t="shared" si="9"/>
        <v>1787650.1949999998</v>
      </c>
      <c r="K625" s="259"/>
    </row>
    <row r="626" spans="2:11" x14ac:dyDescent="0.25">
      <c r="B626" s="46">
        <f>SUBTOTAL(103,$C$10:C626)</f>
        <v>617</v>
      </c>
      <c r="C626" s="24" t="s">
        <v>1083</v>
      </c>
      <c r="D626" s="24" t="s">
        <v>607</v>
      </c>
      <c r="E626" s="203" t="s">
        <v>675</v>
      </c>
      <c r="F626" s="203" t="s">
        <v>676</v>
      </c>
      <c r="G626" s="239">
        <v>45093</v>
      </c>
      <c r="H626" s="249">
        <v>0</v>
      </c>
      <c r="I626" s="101">
        <v>-6974.1019999999999</v>
      </c>
      <c r="J626" s="250">
        <f t="shared" si="9"/>
        <v>1780676.0929999999</v>
      </c>
      <c r="K626" s="259"/>
    </row>
    <row r="627" spans="2:11" x14ac:dyDescent="0.25">
      <c r="B627" s="46">
        <f>SUBTOTAL(103,$C$10:C627)</f>
        <v>618</v>
      </c>
      <c r="C627" s="24" t="s">
        <v>1083</v>
      </c>
      <c r="D627" s="24" t="s">
        <v>608</v>
      </c>
      <c r="E627" s="203" t="s">
        <v>675</v>
      </c>
      <c r="F627" s="203" t="s">
        <v>676</v>
      </c>
      <c r="G627" s="239">
        <v>45093</v>
      </c>
      <c r="H627" s="249">
        <v>0</v>
      </c>
      <c r="I627" s="101">
        <v>-3280</v>
      </c>
      <c r="J627" s="250">
        <f t="shared" si="9"/>
        <v>1777396.0929999999</v>
      </c>
      <c r="K627" s="259"/>
    </row>
    <row r="628" spans="2:11" x14ac:dyDescent="0.25">
      <c r="B628" s="46">
        <f>SUBTOTAL(103,$C$10:C628)</f>
        <v>619</v>
      </c>
      <c r="C628" s="24" t="s">
        <v>666</v>
      </c>
      <c r="D628" s="24" t="s">
        <v>1101</v>
      </c>
      <c r="E628" s="227" t="s">
        <v>1138</v>
      </c>
      <c r="F628" s="203" t="s">
        <v>444</v>
      </c>
      <c r="G628" s="239">
        <v>45093</v>
      </c>
      <c r="H628" s="249">
        <v>0</v>
      </c>
      <c r="I628" s="101">
        <v>-6000</v>
      </c>
      <c r="J628" s="250">
        <f t="shared" si="9"/>
        <v>1771396.0929999999</v>
      </c>
      <c r="K628" s="259"/>
    </row>
    <row r="629" spans="2:11" x14ac:dyDescent="0.25">
      <c r="B629" s="46">
        <f>SUBTOTAL(103,$C$10:C629)</f>
        <v>620</v>
      </c>
      <c r="C629" s="24" t="s">
        <v>843</v>
      </c>
      <c r="D629" s="24" t="s">
        <v>1020</v>
      </c>
      <c r="E629" s="227" t="s">
        <v>1071</v>
      </c>
      <c r="F629" s="203" t="s">
        <v>1039</v>
      </c>
      <c r="G629" s="239">
        <v>45093</v>
      </c>
      <c r="H629" s="249">
        <v>0</v>
      </c>
      <c r="I629" s="101">
        <v>-2300</v>
      </c>
      <c r="J629" s="250">
        <f t="shared" si="9"/>
        <v>1769096.0929999999</v>
      </c>
      <c r="K629" s="259"/>
    </row>
    <row r="630" spans="2:11" x14ac:dyDescent="0.25">
      <c r="B630" s="46">
        <f>SUBTOTAL(103,$C$10:C630)</f>
        <v>621</v>
      </c>
      <c r="C630" s="154" t="s">
        <v>743</v>
      </c>
      <c r="D630" s="24" t="s">
        <v>386</v>
      </c>
      <c r="E630" s="227"/>
      <c r="F630" s="223"/>
      <c r="G630" s="239">
        <v>45093</v>
      </c>
      <c r="H630" s="249">
        <v>0</v>
      </c>
      <c r="I630" s="101">
        <v>-19800</v>
      </c>
      <c r="J630" s="250">
        <f t="shared" si="9"/>
        <v>1749296.0929999999</v>
      </c>
      <c r="K630" s="259"/>
    </row>
    <row r="631" spans="2:11" x14ac:dyDescent="0.25">
      <c r="B631" s="46">
        <f>SUBTOTAL(103,$C$10:C631)</f>
        <v>622</v>
      </c>
      <c r="C631" s="154" t="s">
        <v>836</v>
      </c>
      <c r="D631" s="24" t="s">
        <v>776</v>
      </c>
      <c r="E631" s="227" t="s">
        <v>1050</v>
      </c>
      <c r="F631" s="203" t="s">
        <v>442</v>
      </c>
      <c r="G631" s="239">
        <v>45093</v>
      </c>
      <c r="H631" s="249">
        <v>0</v>
      </c>
      <c r="I631" s="101">
        <v>-10000</v>
      </c>
      <c r="J631" s="250">
        <f t="shared" si="9"/>
        <v>1739296.0929999999</v>
      </c>
      <c r="K631" s="259"/>
    </row>
    <row r="632" spans="2:11" x14ac:dyDescent="0.25">
      <c r="B632" s="46">
        <f>SUBTOTAL(103,$C$10:C632)</f>
        <v>623</v>
      </c>
      <c r="C632" s="154" t="s">
        <v>743</v>
      </c>
      <c r="D632" s="24" t="s">
        <v>1028</v>
      </c>
      <c r="E632" s="227" t="s">
        <v>1072</v>
      </c>
      <c r="F632" s="203"/>
      <c r="G632" s="239">
        <v>45099</v>
      </c>
      <c r="H632" s="249">
        <v>0</v>
      </c>
      <c r="I632" s="101">
        <v>-2788</v>
      </c>
      <c r="J632" s="250">
        <f t="shared" si="9"/>
        <v>1736508.0929999999</v>
      </c>
      <c r="K632" s="259"/>
    </row>
    <row r="633" spans="2:11" x14ac:dyDescent="0.25">
      <c r="B633" s="46">
        <f>SUBTOTAL(103,$C$10:C633)</f>
        <v>624</v>
      </c>
      <c r="C633" s="154" t="s">
        <v>836</v>
      </c>
      <c r="D633" s="24" t="s">
        <v>776</v>
      </c>
      <c r="E633" s="227" t="s">
        <v>1050</v>
      </c>
      <c r="F633" s="203" t="s">
        <v>442</v>
      </c>
      <c r="G633" s="239">
        <v>45100</v>
      </c>
      <c r="H633" s="249">
        <v>0</v>
      </c>
      <c r="I633" s="101">
        <v>-10000</v>
      </c>
      <c r="J633" s="250">
        <f t="shared" si="9"/>
        <v>1726508.0929999999</v>
      </c>
      <c r="K633" s="259"/>
    </row>
    <row r="634" spans="2:11" x14ac:dyDescent="0.25">
      <c r="B634" s="46">
        <f>SUBTOTAL(103,$C$10:C634)</f>
        <v>625</v>
      </c>
      <c r="C634" s="24" t="s">
        <v>791</v>
      </c>
      <c r="D634" s="24" t="s">
        <v>775</v>
      </c>
      <c r="E634" s="227" t="s">
        <v>1053</v>
      </c>
      <c r="F634" s="203" t="s">
        <v>46</v>
      </c>
      <c r="G634" s="239">
        <v>45100</v>
      </c>
      <c r="H634" s="249">
        <v>0</v>
      </c>
      <c r="I634" s="101">
        <v>-180000</v>
      </c>
      <c r="J634" s="250">
        <f t="shared" si="9"/>
        <v>1546508.0929999999</v>
      </c>
      <c r="K634" s="259"/>
    </row>
    <row r="635" spans="2:11" x14ac:dyDescent="0.25">
      <c r="B635" s="46">
        <f>SUBTOTAL(103,$C$10:C635)</f>
        <v>626</v>
      </c>
      <c r="C635" s="154" t="s">
        <v>596</v>
      </c>
      <c r="D635" s="24" t="s">
        <v>607</v>
      </c>
      <c r="E635" s="203" t="s">
        <v>581</v>
      </c>
      <c r="F635" s="208" t="s">
        <v>434</v>
      </c>
      <c r="G635" s="239">
        <v>45100</v>
      </c>
      <c r="H635" s="249">
        <v>0</v>
      </c>
      <c r="I635" s="101">
        <v>-15444.588</v>
      </c>
      <c r="J635" s="250">
        <f t="shared" si="9"/>
        <v>1531063.5049999999</v>
      </c>
      <c r="K635" s="259"/>
    </row>
    <row r="636" spans="2:11" x14ac:dyDescent="0.25">
      <c r="B636" s="46">
        <f>SUBTOTAL(103,$C$10:C636)</f>
        <v>627</v>
      </c>
      <c r="C636" s="154" t="s">
        <v>659</v>
      </c>
      <c r="D636" s="24" t="s">
        <v>1099</v>
      </c>
      <c r="E636" s="227" t="s">
        <v>1071</v>
      </c>
      <c r="F636" s="203" t="s">
        <v>1039</v>
      </c>
      <c r="G636" s="239">
        <v>45100</v>
      </c>
      <c r="H636" s="249">
        <v>0</v>
      </c>
      <c r="I636" s="101">
        <v>-24509.34</v>
      </c>
      <c r="J636" s="250">
        <f t="shared" si="9"/>
        <v>1506554.1649999998</v>
      </c>
      <c r="K636" s="259"/>
    </row>
    <row r="637" spans="2:11" x14ac:dyDescent="0.25">
      <c r="B637" s="46">
        <f>SUBTOTAL(103,$C$10:C637)</f>
        <v>628</v>
      </c>
      <c r="C637" s="24" t="s">
        <v>598</v>
      </c>
      <c r="D637" s="24" t="s">
        <v>607</v>
      </c>
      <c r="E637" s="203" t="s">
        <v>581</v>
      </c>
      <c r="F637" s="208" t="s">
        <v>434</v>
      </c>
      <c r="G637" s="239">
        <v>45100</v>
      </c>
      <c r="H637" s="249">
        <v>0</v>
      </c>
      <c r="I637" s="101">
        <v>-22349.5</v>
      </c>
      <c r="J637" s="250">
        <f t="shared" si="9"/>
        <v>1484204.6649999998</v>
      </c>
      <c r="K637" s="259"/>
    </row>
    <row r="638" spans="2:11" x14ac:dyDescent="0.25">
      <c r="B638" s="46">
        <f>SUBTOTAL(103,$C$10:C638)</f>
        <v>629</v>
      </c>
      <c r="C638" s="154" t="s">
        <v>1091</v>
      </c>
      <c r="D638" s="24" t="s">
        <v>1105</v>
      </c>
      <c r="E638" s="227" t="s">
        <v>698</v>
      </c>
      <c r="F638" s="203" t="s">
        <v>720</v>
      </c>
      <c r="G638" s="239">
        <v>45100</v>
      </c>
      <c r="H638" s="249">
        <v>0</v>
      </c>
      <c r="I638" s="101">
        <v>-15138.52</v>
      </c>
      <c r="J638" s="250">
        <f t="shared" si="9"/>
        <v>1469066.1449999998</v>
      </c>
      <c r="K638" s="259"/>
    </row>
    <row r="639" spans="2:11" x14ac:dyDescent="0.25">
      <c r="B639" s="46">
        <f>SUBTOTAL(103,$C$10:C639)</f>
        <v>630</v>
      </c>
      <c r="C639" s="154" t="s">
        <v>793</v>
      </c>
      <c r="D639" s="24" t="s">
        <v>608</v>
      </c>
      <c r="E639" s="203" t="s">
        <v>675</v>
      </c>
      <c r="F639" s="203" t="s">
        <v>676</v>
      </c>
      <c r="G639" s="239">
        <v>45100</v>
      </c>
      <c r="H639" s="249">
        <v>0</v>
      </c>
      <c r="I639" s="101">
        <v>-17226.825000000001</v>
      </c>
      <c r="J639" s="250">
        <f t="shared" si="9"/>
        <v>1451839.3199999998</v>
      </c>
      <c r="K639" s="259"/>
    </row>
    <row r="640" spans="2:11" x14ac:dyDescent="0.25">
      <c r="B640" s="46">
        <f>SUBTOTAL(103,$C$10:C640)</f>
        <v>631</v>
      </c>
      <c r="C640" s="24" t="s">
        <v>1074</v>
      </c>
      <c r="D640" s="24" t="s">
        <v>608</v>
      </c>
      <c r="E640" s="227"/>
      <c r="F640" s="271"/>
      <c r="G640" s="239">
        <v>45100</v>
      </c>
      <c r="H640" s="249">
        <v>0</v>
      </c>
      <c r="I640" s="101">
        <v>-8176.4</v>
      </c>
      <c r="J640" s="250">
        <f t="shared" si="9"/>
        <v>1443662.92</v>
      </c>
      <c r="K640" s="259"/>
    </row>
    <row r="641" spans="2:11" x14ac:dyDescent="0.25">
      <c r="B641" s="46">
        <f>SUBTOTAL(103,$C$10:C641)</f>
        <v>632</v>
      </c>
      <c r="C641" s="154" t="s">
        <v>601</v>
      </c>
      <c r="D641" s="24" t="s">
        <v>608</v>
      </c>
      <c r="E641" s="203" t="s">
        <v>675</v>
      </c>
      <c r="F641" s="203" t="s">
        <v>676</v>
      </c>
      <c r="G641" s="239">
        <v>45100</v>
      </c>
      <c r="H641" s="249">
        <v>0</v>
      </c>
      <c r="I641" s="101">
        <v>-750</v>
      </c>
      <c r="J641" s="250">
        <f t="shared" si="9"/>
        <v>1442912.92</v>
      </c>
      <c r="K641" s="259"/>
    </row>
    <row r="642" spans="2:11" x14ac:dyDescent="0.25">
      <c r="B642" s="46">
        <f>SUBTOTAL(103,$C$10:C642)</f>
        <v>633</v>
      </c>
      <c r="C642" s="154" t="s">
        <v>803</v>
      </c>
      <c r="D642" s="24" t="s">
        <v>1089</v>
      </c>
      <c r="E642" s="203" t="s">
        <v>581</v>
      </c>
      <c r="F642" s="208" t="s">
        <v>434</v>
      </c>
      <c r="G642" s="239">
        <v>45100</v>
      </c>
      <c r="H642" s="249">
        <v>0</v>
      </c>
      <c r="I642" s="101">
        <v>-4831</v>
      </c>
      <c r="J642" s="250">
        <f t="shared" si="9"/>
        <v>1438081.92</v>
      </c>
      <c r="K642" s="259"/>
    </row>
    <row r="643" spans="2:11" x14ac:dyDescent="0.25">
      <c r="B643" s="46">
        <f>SUBTOTAL(103,$C$10:C643)</f>
        <v>634</v>
      </c>
      <c r="C643" s="154" t="s">
        <v>803</v>
      </c>
      <c r="D643" s="24" t="s">
        <v>1100</v>
      </c>
      <c r="E643" s="227"/>
      <c r="F643" s="203" t="s">
        <v>1102</v>
      </c>
      <c r="G643" s="239">
        <v>45100</v>
      </c>
      <c r="H643" s="249">
        <v>0</v>
      </c>
      <c r="I643" s="101">
        <v>-16000</v>
      </c>
      <c r="J643" s="250">
        <f t="shared" si="9"/>
        <v>1422081.92</v>
      </c>
      <c r="K643" s="259"/>
    </row>
    <row r="644" spans="2:11" x14ac:dyDescent="0.25">
      <c r="B644" s="46">
        <f>SUBTOTAL(103,$C$10:C644)</f>
        <v>635</v>
      </c>
      <c r="C644" s="154" t="s">
        <v>1083</v>
      </c>
      <c r="D644" s="24" t="s">
        <v>607</v>
      </c>
      <c r="E644" s="227" t="s">
        <v>582</v>
      </c>
      <c r="F644" s="203" t="s">
        <v>425</v>
      </c>
      <c r="G644" s="239">
        <v>45100</v>
      </c>
      <c r="H644" s="249">
        <v>0</v>
      </c>
      <c r="I644" s="101">
        <v>-6509.8360000000002</v>
      </c>
      <c r="J644" s="250">
        <f t="shared" si="9"/>
        <v>1415572.084</v>
      </c>
      <c r="K644" s="259"/>
    </row>
    <row r="645" spans="2:11" x14ac:dyDescent="0.25">
      <c r="B645" s="46">
        <f>SUBTOTAL(103,$C$10:C645)</f>
        <v>636</v>
      </c>
      <c r="C645" s="154" t="s">
        <v>1083</v>
      </c>
      <c r="D645" s="24" t="s">
        <v>608</v>
      </c>
      <c r="E645" s="227" t="s">
        <v>582</v>
      </c>
      <c r="F645" s="203" t="s">
        <v>425</v>
      </c>
      <c r="G645" s="239">
        <v>45100</v>
      </c>
      <c r="H645" s="249">
        <v>0</v>
      </c>
      <c r="I645" s="101">
        <v>-24871.797500000001</v>
      </c>
      <c r="J645" s="250">
        <f t="shared" si="9"/>
        <v>1390700.2864999999</v>
      </c>
      <c r="K645" s="259"/>
    </row>
    <row r="646" spans="2:11" x14ac:dyDescent="0.25">
      <c r="B646" s="46">
        <f>SUBTOTAL(103,$C$10:C646)</f>
        <v>637</v>
      </c>
      <c r="C646" s="154" t="s">
        <v>836</v>
      </c>
      <c r="D646" s="24" t="s">
        <v>776</v>
      </c>
      <c r="E646" s="227"/>
      <c r="F646" s="203"/>
      <c r="G646" s="239">
        <v>45100</v>
      </c>
      <c r="H646" s="249">
        <v>0</v>
      </c>
      <c r="I646" s="101">
        <v>-16150</v>
      </c>
      <c r="J646" s="250">
        <f t="shared" si="9"/>
        <v>1374550.2864999999</v>
      </c>
      <c r="K646" s="259"/>
    </row>
    <row r="647" spans="2:11" x14ac:dyDescent="0.25">
      <c r="B647" s="46">
        <f>SUBTOTAL(103,$C$10:C647)</f>
        <v>638</v>
      </c>
      <c r="C647" s="154" t="s">
        <v>24</v>
      </c>
      <c r="D647" s="24" t="s">
        <v>983</v>
      </c>
      <c r="E647" s="203" t="s">
        <v>24</v>
      </c>
      <c r="F647" s="203" t="s">
        <v>24</v>
      </c>
      <c r="G647" s="239">
        <v>45103</v>
      </c>
      <c r="H647" s="249">
        <v>0</v>
      </c>
      <c r="I647" s="101">
        <v>-2360</v>
      </c>
      <c r="J647" s="250">
        <f t="shared" si="9"/>
        <v>1372190.2864999999</v>
      </c>
      <c r="K647" s="259"/>
    </row>
    <row r="648" spans="2:11" x14ac:dyDescent="0.25">
      <c r="B648" s="46">
        <f>SUBTOTAL(103,$C$10:C648)</f>
        <v>639</v>
      </c>
      <c r="C648" s="154" t="s">
        <v>839</v>
      </c>
      <c r="D648" s="24" t="s">
        <v>955</v>
      </c>
      <c r="E648" s="227" t="s">
        <v>1069</v>
      </c>
      <c r="F648" s="203" t="s">
        <v>1070</v>
      </c>
      <c r="G648" s="239">
        <v>45106</v>
      </c>
      <c r="H648" s="249">
        <v>0</v>
      </c>
      <c r="I648" s="101">
        <v>-38500</v>
      </c>
      <c r="J648" s="250">
        <f t="shared" si="9"/>
        <v>1333690.2864999999</v>
      </c>
      <c r="K648" s="259"/>
    </row>
    <row r="649" spans="2:11" x14ac:dyDescent="0.25">
      <c r="B649" s="46">
        <f>SUBTOTAL(103,$C$10:C649)</f>
        <v>640</v>
      </c>
      <c r="C649" s="154" t="s">
        <v>596</v>
      </c>
      <c r="D649" s="24" t="s">
        <v>607</v>
      </c>
      <c r="E649" s="203" t="s">
        <v>581</v>
      </c>
      <c r="F649" s="208" t="s">
        <v>434</v>
      </c>
      <c r="G649" s="239">
        <v>45107</v>
      </c>
      <c r="H649" s="249">
        <v>0</v>
      </c>
      <c r="I649" s="101">
        <v>-14133.48</v>
      </c>
      <c r="J649" s="250">
        <f t="shared" si="9"/>
        <v>1319556.8064999999</v>
      </c>
      <c r="K649" s="259"/>
    </row>
    <row r="650" spans="2:11" x14ac:dyDescent="0.25">
      <c r="B650" s="46">
        <f>SUBTOTAL(103,$C$10:C650)</f>
        <v>641</v>
      </c>
      <c r="C650" s="154" t="s">
        <v>1103</v>
      </c>
      <c r="D650" s="24" t="s">
        <v>317</v>
      </c>
      <c r="E650" s="227" t="s">
        <v>675</v>
      </c>
      <c r="F650" s="203" t="s">
        <v>676</v>
      </c>
      <c r="G650" s="239">
        <v>45107</v>
      </c>
      <c r="H650" s="249">
        <v>0</v>
      </c>
      <c r="I650" s="101">
        <v>-3000</v>
      </c>
      <c r="J650" s="250">
        <f t="shared" si="9"/>
        <v>1316556.8064999999</v>
      </c>
      <c r="K650" s="259"/>
    </row>
    <row r="651" spans="2:11" x14ac:dyDescent="0.25">
      <c r="B651" s="46">
        <f>SUBTOTAL(103,$C$10:C651)</f>
        <v>642</v>
      </c>
      <c r="C651" s="154" t="s">
        <v>659</v>
      </c>
      <c r="D651" s="24" t="s">
        <v>1104</v>
      </c>
      <c r="E651" s="227" t="s">
        <v>1072</v>
      </c>
      <c r="F651" s="203" t="s">
        <v>455</v>
      </c>
      <c r="G651" s="239">
        <v>45107</v>
      </c>
      <c r="H651" s="249">
        <v>0</v>
      </c>
      <c r="I651" s="101">
        <v>-7000</v>
      </c>
      <c r="J651" s="250">
        <f t="shared" si="9"/>
        <v>1309556.8064999999</v>
      </c>
      <c r="K651" s="259"/>
    </row>
    <row r="652" spans="2:11" x14ac:dyDescent="0.25">
      <c r="B652" s="46">
        <f>SUBTOTAL(103,$C$10:C652)</f>
        <v>643</v>
      </c>
      <c r="C652" s="24" t="s">
        <v>598</v>
      </c>
      <c r="D652" s="24" t="s">
        <v>607</v>
      </c>
      <c r="E652" s="203" t="s">
        <v>581</v>
      </c>
      <c r="F652" s="208" t="s">
        <v>434</v>
      </c>
      <c r="G652" s="239">
        <v>45107</v>
      </c>
      <c r="H652" s="249">
        <v>0</v>
      </c>
      <c r="I652" s="101">
        <v>-20000.312000000002</v>
      </c>
      <c r="J652" s="250">
        <f t="shared" si="9"/>
        <v>1289556.4945</v>
      </c>
      <c r="K652" s="259"/>
    </row>
    <row r="653" spans="2:11" x14ac:dyDescent="0.25">
      <c r="B653" s="46">
        <f>SUBTOTAL(103,$C$10:C653)</f>
        <v>644</v>
      </c>
      <c r="C653" s="154" t="s">
        <v>1096</v>
      </c>
      <c r="D653" s="24" t="s">
        <v>607</v>
      </c>
      <c r="E653" s="227" t="s">
        <v>1055</v>
      </c>
      <c r="F653" s="203" t="s">
        <v>436</v>
      </c>
      <c r="G653" s="239">
        <v>45107</v>
      </c>
      <c r="H653" s="249">
        <v>0</v>
      </c>
      <c r="I653" s="101">
        <v>-10310.6</v>
      </c>
      <c r="J653" s="250">
        <f t="shared" ref="J653:J716" si="10">H653+J652+I653</f>
        <v>1279245.8944999999</v>
      </c>
      <c r="K653" s="259"/>
    </row>
    <row r="654" spans="2:11" x14ac:dyDescent="0.25">
      <c r="B654" s="46">
        <f>SUBTOTAL(103,$C$10:C654)</f>
        <v>645</v>
      </c>
      <c r="C654" s="154" t="s">
        <v>601</v>
      </c>
      <c r="D654" s="24" t="s">
        <v>608</v>
      </c>
      <c r="E654" s="203" t="s">
        <v>675</v>
      </c>
      <c r="F654" s="203" t="s">
        <v>676</v>
      </c>
      <c r="G654" s="239">
        <v>45107</v>
      </c>
      <c r="H654" s="249">
        <v>0</v>
      </c>
      <c r="I654" s="101">
        <v>-9831</v>
      </c>
      <c r="J654" s="250">
        <f t="shared" si="10"/>
        <v>1269414.8944999999</v>
      </c>
      <c r="K654" s="259"/>
    </row>
    <row r="655" spans="2:11" x14ac:dyDescent="0.25">
      <c r="B655" s="46">
        <f>SUBTOTAL(103,$C$10:C655)</f>
        <v>646</v>
      </c>
      <c r="C655" s="154" t="s">
        <v>692</v>
      </c>
      <c r="D655" s="24" t="s">
        <v>608</v>
      </c>
      <c r="E655" s="203" t="s">
        <v>581</v>
      </c>
      <c r="F655" s="208" t="s">
        <v>434</v>
      </c>
      <c r="G655" s="239">
        <v>45107</v>
      </c>
      <c r="H655" s="249">
        <v>0</v>
      </c>
      <c r="I655" s="101">
        <v>-7000</v>
      </c>
      <c r="J655" s="250">
        <f t="shared" si="10"/>
        <v>1262414.8944999999</v>
      </c>
      <c r="K655" s="259"/>
    </row>
    <row r="656" spans="2:11" x14ac:dyDescent="0.25">
      <c r="B656" s="46">
        <f>SUBTOTAL(103,$C$10:C656)</f>
        <v>647</v>
      </c>
      <c r="C656" s="154" t="s">
        <v>692</v>
      </c>
      <c r="D656" s="24" t="s">
        <v>608</v>
      </c>
      <c r="E656" s="203" t="s">
        <v>581</v>
      </c>
      <c r="F656" s="208" t="s">
        <v>434</v>
      </c>
      <c r="G656" s="239">
        <v>45107</v>
      </c>
      <c r="H656" s="249">
        <v>0</v>
      </c>
      <c r="I656" s="101">
        <v>-500</v>
      </c>
      <c r="J656" s="250">
        <f t="shared" si="10"/>
        <v>1261914.8944999999</v>
      </c>
      <c r="K656" s="259"/>
    </row>
    <row r="657" spans="2:11" x14ac:dyDescent="0.25">
      <c r="B657" s="46">
        <f>SUBTOTAL(103,$C$10:C657)</f>
        <v>648</v>
      </c>
      <c r="C657" s="157" t="s">
        <v>693</v>
      </c>
      <c r="D657" s="24" t="s">
        <v>608</v>
      </c>
      <c r="E657" s="203" t="s">
        <v>581</v>
      </c>
      <c r="F657" s="208" t="s">
        <v>434</v>
      </c>
      <c r="G657" s="239">
        <v>45107</v>
      </c>
      <c r="H657" s="249">
        <v>0</v>
      </c>
      <c r="I657" s="101">
        <v>-7000</v>
      </c>
      <c r="J657" s="250">
        <f t="shared" si="10"/>
        <v>1254914.8944999999</v>
      </c>
      <c r="K657" s="259"/>
    </row>
    <row r="658" spans="2:11" x14ac:dyDescent="0.25">
      <c r="B658" s="46">
        <f>SUBTOTAL(103,$C$10:C658)</f>
        <v>649</v>
      </c>
      <c r="C658" s="24" t="s">
        <v>596</v>
      </c>
      <c r="D658" s="24" t="s">
        <v>608</v>
      </c>
      <c r="E658" s="203" t="s">
        <v>581</v>
      </c>
      <c r="F658" s="208" t="s">
        <v>434</v>
      </c>
      <c r="G658" s="239">
        <v>45107</v>
      </c>
      <c r="H658" s="249">
        <v>0</v>
      </c>
      <c r="I658" s="101">
        <v>-63000</v>
      </c>
      <c r="J658" s="250">
        <f t="shared" si="10"/>
        <v>1191914.8944999999</v>
      </c>
      <c r="K658" s="259"/>
    </row>
    <row r="659" spans="2:11" x14ac:dyDescent="0.25">
      <c r="B659" s="46">
        <f>SUBTOTAL(103,$C$10:C659)</f>
        <v>650</v>
      </c>
      <c r="C659" s="24" t="s">
        <v>598</v>
      </c>
      <c r="D659" s="24" t="s">
        <v>608</v>
      </c>
      <c r="E659" s="203" t="s">
        <v>581</v>
      </c>
      <c r="F659" s="208" t="s">
        <v>434</v>
      </c>
      <c r="G659" s="239">
        <v>45107</v>
      </c>
      <c r="H659" s="249">
        <v>0</v>
      </c>
      <c r="I659" s="101">
        <v>-84000</v>
      </c>
      <c r="J659" s="250">
        <f t="shared" si="10"/>
        <v>1107914.8944999999</v>
      </c>
      <c r="K659" s="259"/>
    </row>
    <row r="660" spans="2:11" x14ac:dyDescent="0.25">
      <c r="B660" s="46">
        <f>SUBTOTAL(103,$C$10:C660)</f>
        <v>651</v>
      </c>
      <c r="C660" s="154" t="s">
        <v>692</v>
      </c>
      <c r="D660" s="24" t="s">
        <v>739</v>
      </c>
      <c r="E660" s="203" t="s">
        <v>581</v>
      </c>
      <c r="F660" s="208" t="s">
        <v>434</v>
      </c>
      <c r="G660" s="239">
        <v>45107</v>
      </c>
      <c r="H660" s="249">
        <v>0</v>
      </c>
      <c r="I660" s="101">
        <v>-59545.45</v>
      </c>
      <c r="J660" s="250">
        <f t="shared" si="10"/>
        <v>1048369.4445</v>
      </c>
      <c r="K660" s="259"/>
    </row>
    <row r="661" spans="2:11" x14ac:dyDescent="0.25">
      <c r="B661" s="46">
        <f>SUBTOTAL(103,$C$10:C661)</f>
        <v>652</v>
      </c>
      <c r="C661" s="154" t="s">
        <v>1083</v>
      </c>
      <c r="D661" s="24" t="s">
        <v>607</v>
      </c>
      <c r="E661" s="227" t="s">
        <v>582</v>
      </c>
      <c r="F661" s="203" t="s">
        <v>425</v>
      </c>
      <c r="G661" s="239">
        <v>45107</v>
      </c>
      <c r="H661" s="249">
        <v>0</v>
      </c>
      <c r="I661" s="101">
        <v>-7340</v>
      </c>
      <c r="J661" s="250">
        <f t="shared" si="10"/>
        <v>1041029.4445</v>
      </c>
      <c r="K661" s="259"/>
    </row>
    <row r="662" spans="2:11" x14ac:dyDescent="0.25">
      <c r="B662" s="46">
        <f>SUBTOTAL(103,$C$10:C662)</f>
        <v>653</v>
      </c>
      <c r="C662" s="154" t="s">
        <v>1083</v>
      </c>
      <c r="D662" s="24" t="s">
        <v>607</v>
      </c>
      <c r="E662" s="203" t="s">
        <v>675</v>
      </c>
      <c r="F662" s="203" t="s">
        <v>676</v>
      </c>
      <c r="G662" s="239">
        <v>45107</v>
      </c>
      <c r="H662" s="249">
        <v>0</v>
      </c>
      <c r="I662" s="101">
        <v>-4420</v>
      </c>
      <c r="J662" s="250">
        <f t="shared" si="10"/>
        <v>1036609.4445</v>
      </c>
      <c r="K662" s="259"/>
    </row>
    <row r="663" spans="2:11" x14ac:dyDescent="0.25">
      <c r="B663" s="46">
        <f>SUBTOTAL(103,$C$10:C663)</f>
        <v>654</v>
      </c>
      <c r="C663" s="154" t="s">
        <v>1083</v>
      </c>
      <c r="D663" s="24" t="s">
        <v>607</v>
      </c>
      <c r="E663" s="227" t="s">
        <v>582</v>
      </c>
      <c r="F663" s="203" t="s">
        <v>425</v>
      </c>
      <c r="G663" s="239">
        <v>45107</v>
      </c>
      <c r="H663" s="249">
        <v>0</v>
      </c>
      <c r="I663" s="101">
        <v>-2422.5</v>
      </c>
      <c r="J663" s="250">
        <f t="shared" si="10"/>
        <v>1034186.9445</v>
      </c>
      <c r="K663" s="259"/>
    </row>
    <row r="664" spans="2:11" x14ac:dyDescent="0.25">
      <c r="B664" s="46">
        <f>SUBTOTAL(103,$C$10:C664)</f>
        <v>655</v>
      </c>
      <c r="C664" s="154" t="s">
        <v>1083</v>
      </c>
      <c r="D664" s="24" t="s">
        <v>607</v>
      </c>
      <c r="E664" s="227" t="s">
        <v>582</v>
      </c>
      <c r="F664" s="203" t="s">
        <v>425</v>
      </c>
      <c r="G664" s="239">
        <v>45107</v>
      </c>
      <c r="H664" s="249">
        <v>0</v>
      </c>
      <c r="I664" s="101">
        <v>-2675</v>
      </c>
      <c r="J664" s="250">
        <f t="shared" si="10"/>
        <v>1031511.9445</v>
      </c>
      <c r="K664" s="259"/>
    </row>
    <row r="665" spans="2:11" x14ac:dyDescent="0.25">
      <c r="B665" s="46">
        <f>SUBTOTAL(103,$C$10:C665)</f>
        <v>656</v>
      </c>
      <c r="C665" s="154" t="s">
        <v>1083</v>
      </c>
      <c r="D665" s="24" t="s">
        <v>608</v>
      </c>
      <c r="E665" s="227" t="s">
        <v>582</v>
      </c>
      <c r="F665" s="203" t="s">
        <v>425</v>
      </c>
      <c r="G665" s="239">
        <v>45107</v>
      </c>
      <c r="H665" s="249">
        <v>0</v>
      </c>
      <c r="I665" s="101">
        <v>-3840</v>
      </c>
      <c r="J665" s="250">
        <f t="shared" si="10"/>
        <v>1027671.9445</v>
      </c>
      <c r="K665" s="259"/>
    </row>
    <row r="666" spans="2:11" x14ac:dyDescent="0.25">
      <c r="B666" s="46">
        <f>SUBTOTAL(103,$C$10:C666)</f>
        <v>657</v>
      </c>
      <c r="C666" s="154" t="s">
        <v>1083</v>
      </c>
      <c r="D666" s="24" t="s">
        <v>607</v>
      </c>
      <c r="E666" s="203" t="s">
        <v>675</v>
      </c>
      <c r="F666" s="203" t="s">
        <v>676</v>
      </c>
      <c r="G666" s="239">
        <v>45107</v>
      </c>
      <c r="H666" s="249">
        <v>0</v>
      </c>
      <c r="I666" s="101">
        <v>-2660</v>
      </c>
      <c r="J666" s="250">
        <f t="shared" si="10"/>
        <v>1025011.9445</v>
      </c>
      <c r="K666" s="259"/>
    </row>
    <row r="667" spans="2:11" x14ac:dyDescent="0.25">
      <c r="B667" s="46">
        <f>SUBTOTAL(103,$C$10:C667)</f>
        <v>658</v>
      </c>
      <c r="C667" s="154" t="s">
        <v>1083</v>
      </c>
      <c r="D667" s="24" t="s">
        <v>607</v>
      </c>
      <c r="E667" s="203" t="s">
        <v>675</v>
      </c>
      <c r="F667" s="203" t="s">
        <v>676</v>
      </c>
      <c r="G667" s="239">
        <v>45107</v>
      </c>
      <c r="H667" s="249">
        <v>0</v>
      </c>
      <c r="I667" s="101">
        <v>-525</v>
      </c>
      <c r="J667" s="250">
        <f t="shared" si="10"/>
        <v>1024486.9445</v>
      </c>
      <c r="K667" s="259"/>
    </row>
    <row r="668" spans="2:11" x14ac:dyDescent="0.25">
      <c r="B668" s="46">
        <f>SUBTOTAL(103,$C$10:C668)</f>
        <v>659</v>
      </c>
      <c r="C668" s="154" t="s">
        <v>1083</v>
      </c>
      <c r="D668" s="24" t="s">
        <v>608</v>
      </c>
      <c r="E668" s="203" t="s">
        <v>675</v>
      </c>
      <c r="F668" s="203" t="s">
        <v>676</v>
      </c>
      <c r="G668" s="239">
        <v>45107</v>
      </c>
      <c r="H668" s="249">
        <v>0</v>
      </c>
      <c r="I668" s="101">
        <v>-3840</v>
      </c>
      <c r="J668" s="250">
        <f t="shared" si="10"/>
        <v>1020646.9445</v>
      </c>
      <c r="K668" s="259"/>
    </row>
    <row r="669" spans="2:11" x14ac:dyDescent="0.25">
      <c r="B669" s="46">
        <f>SUBTOTAL(103,$C$10:C669)</f>
        <v>660</v>
      </c>
      <c r="C669" s="154" t="s">
        <v>625</v>
      </c>
      <c r="D669" s="24" t="s">
        <v>918</v>
      </c>
      <c r="E669" s="227"/>
      <c r="F669" s="203"/>
      <c r="G669" s="239">
        <v>45107</v>
      </c>
      <c r="H669" s="249">
        <v>0</v>
      </c>
      <c r="I669" s="101">
        <v>-4050</v>
      </c>
      <c r="J669" s="250">
        <f t="shared" si="10"/>
        <v>1016596.9445</v>
      </c>
      <c r="K669" s="259"/>
    </row>
    <row r="670" spans="2:11" x14ac:dyDescent="0.25">
      <c r="B670" s="46">
        <f>SUBTOTAL(103,$C$10:C670)</f>
        <v>661</v>
      </c>
      <c r="C670" s="154" t="s">
        <v>673</v>
      </c>
      <c r="D670" s="24" t="s">
        <v>918</v>
      </c>
      <c r="E670" s="227" t="s">
        <v>1138</v>
      </c>
      <c r="F670" s="203" t="s">
        <v>444</v>
      </c>
      <c r="G670" s="239">
        <v>45107</v>
      </c>
      <c r="H670" s="249">
        <v>0</v>
      </c>
      <c r="I670" s="101">
        <v>-700</v>
      </c>
      <c r="J670" s="250">
        <f t="shared" si="10"/>
        <v>1015896.9445</v>
      </c>
      <c r="K670" s="259"/>
    </row>
    <row r="671" spans="2:11" x14ac:dyDescent="0.25">
      <c r="B671" s="46">
        <f>SUBTOTAL(103,$C$10:C671)</f>
        <v>662</v>
      </c>
      <c r="C671" s="154" t="s">
        <v>996</v>
      </c>
      <c r="D671" s="24" t="s">
        <v>849</v>
      </c>
      <c r="E671" s="203" t="s">
        <v>675</v>
      </c>
      <c r="F671" s="203" t="s">
        <v>676</v>
      </c>
      <c r="G671" s="239">
        <v>45107</v>
      </c>
      <c r="H671" s="249">
        <v>0</v>
      </c>
      <c r="I671" s="101">
        <v>-110000</v>
      </c>
      <c r="J671" s="250">
        <f t="shared" si="10"/>
        <v>905896.94449999998</v>
      </c>
      <c r="K671" s="259"/>
    </row>
    <row r="672" spans="2:11" x14ac:dyDescent="0.25">
      <c r="B672" s="46">
        <f>SUBTOTAL(103,$C$10:C672)</f>
        <v>663</v>
      </c>
      <c r="C672" s="154" t="s">
        <v>803</v>
      </c>
      <c r="D672" s="24" t="s">
        <v>984</v>
      </c>
      <c r="E672" s="227"/>
      <c r="F672" s="203"/>
      <c r="G672" s="239">
        <v>45110</v>
      </c>
      <c r="H672" s="249">
        <v>0</v>
      </c>
      <c r="I672" s="101">
        <v>-5800</v>
      </c>
      <c r="J672" s="250">
        <f t="shared" si="10"/>
        <v>900096.94449999998</v>
      </c>
      <c r="K672" s="259"/>
    </row>
    <row r="673" spans="2:11" x14ac:dyDescent="0.25">
      <c r="B673" s="46">
        <f>SUBTOTAL(103,$C$10:C673)</f>
        <v>664</v>
      </c>
      <c r="C673" s="154" t="s">
        <v>432</v>
      </c>
      <c r="D673" s="226" t="s">
        <v>960</v>
      </c>
      <c r="E673" s="227" t="s">
        <v>1047</v>
      </c>
      <c r="F673" s="203" t="s">
        <v>432</v>
      </c>
      <c r="G673" s="239">
        <v>45110</v>
      </c>
      <c r="H673" s="249">
        <v>9000</v>
      </c>
      <c r="I673" s="101">
        <v>0</v>
      </c>
      <c r="J673" s="250">
        <f t="shared" si="10"/>
        <v>909096.94449999998</v>
      </c>
      <c r="K673" s="259"/>
    </row>
    <row r="674" spans="2:11" x14ac:dyDescent="0.25">
      <c r="B674" s="46">
        <f>SUBTOTAL(103,$C$10:C674)</f>
        <v>665</v>
      </c>
      <c r="C674" s="154" t="s">
        <v>976</v>
      </c>
      <c r="D674" s="24" t="s">
        <v>923</v>
      </c>
      <c r="E674" s="203" t="s">
        <v>588</v>
      </c>
      <c r="F674" s="208" t="s">
        <v>589</v>
      </c>
      <c r="G674" s="239">
        <v>45114</v>
      </c>
      <c r="H674" s="249">
        <v>0</v>
      </c>
      <c r="I674" s="101">
        <v>-80000</v>
      </c>
      <c r="J674" s="250">
        <f t="shared" si="10"/>
        <v>829096.94449999998</v>
      </c>
      <c r="K674" s="259"/>
    </row>
    <row r="675" spans="2:11" x14ac:dyDescent="0.25">
      <c r="B675" s="46">
        <f>SUBTOTAL(103,$C$10:C675)</f>
        <v>666</v>
      </c>
      <c r="C675" s="154" t="s">
        <v>596</v>
      </c>
      <c r="D675" s="24" t="s">
        <v>607</v>
      </c>
      <c r="E675" s="203" t="s">
        <v>581</v>
      </c>
      <c r="F675" s="208" t="s">
        <v>434</v>
      </c>
      <c r="G675" s="239">
        <v>45114</v>
      </c>
      <c r="H675" s="249">
        <v>0</v>
      </c>
      <c r="I675" s="101">
        <v>-32963.419000000002</v>
      </c>
      <c r="J675" s="250">
        <f t="shared" si="10"/>
        <v>796133.52549999999</v>
      </c>
      <c r="K675" s="259"/>
    </row>
    <row r="676" spans="2:11" x14ac:dyDescent="0.25">
      <c r="B676" s="46">
        <f>SUBTOTAL(103,$C$10:C676)</f>
        <v>667</v>
      </c>
      <c r="C676" s="24" t="s">
        <v>597</v>
      </c>
      <c r="D676" s="24" t="s">
        <v>607</v>
      </c>
      <c r="E676" s="227" t="s">
        <v>700</v>
      </c>
      <c r="F676" s="208" t="s">
        <v>439</v>
      </c>
      <c r="G676" s="239">
        <v>45114</v>
      </c>
      <c r="H676" s="249">
        <v>0</v>
      </c>
      <c r="I676" s="101">
        <v>-5000</v>
      </c>
      <c r="J676" s="250">
        <f t="shared" si="10"/>
        <v>791133.52549999999</v>
      </c>
      <c r="K676" s="259"/>
    </row>
    <row r="677" spans="2:11" x14ac:dyDescent="0.25">
      <c r="B677" s="46">
        <f>SUBTOTAL(103,$C$10:C677)</f>
        <v>668</v>
      </c>
      <c r="C677" s="24" t="s">
        <v>598</v>
      </c>
      <c r="D677" s="24" t="s">
        <v>607</v>
      </c>
      <c r="E677" s="203" t="s">
        <v>581</v>
      </c>
      <c r="F677" s="208" t="s">
        <v>434</v>
      </c>
      <c r="G677" s="239">
        <v>45114</v>
      </c>
      <c r="H677" s="249">
        <v>0</v>
      </c>
      <c r="I677" s="101">
        <v>-20057.699499999999</v>
      </c>
      <c r="J677" s="250">
        <f t="shared" si="10"/>
        <v>771075.826</v>
      </c>
      <c r="K677" s="259"/>
    </row>
    <row r="678" spans="2:11" x14ac:dyDescent="0.25">
      <c r="B678" s="46">
        <f>SUBTOTAL(103,$C$10:C678)</f>
        <v>669</v>
      </c>
      <c r="C678" s="154" t="s">
        <v>1091</v>
      </c>
      <c r="D678" s="24" t="s">
        <v>1105</v>
      </c>
      <c r="E678" s="227" t="s">
        <v>698</v>
      </c>
      <c r="F678" s="203" t="s">
        <v>720</v>
      </c>
      <c r="G678" s="239">
        <v>45114</v>
      </c>
      <c r="H678" s="249">
        <v>0</v>
      </c>
      <c r="I678" s="101">
        <v>-5500</v>
      </c>
      <c r="J678" s="250">
        <f t="shared" si="10"/>
        <v>765575.826</v>
      </c>
      <c r="K678" s="259"/>
    </row>
    <row r="679" spans="2:11" x14ac:dyDescent="0.25">
      <c r="B679" s="46">
        <f>SUBTOTAL(103,$C$10:C679)</f>
        <v>670</v>
      </c>
      <c r="C679" s="154" t="s">
        <v>793</v>
      </c>
      <c r="D679" s="24" t="s">
        <v>608</v>
      </c>
      <c r="E679" s="203" t="s">
        <v>675</v>
      </c>
      <c r="F679" s="203" t="s">
        <v>676</v>
      </c>
      <c r="G679" s="239">
        <v>45114</v>
      </c>
      <c r="H679" s="249">
        <v>0</v>
      </c>
      <c r="I679" s="101">
        <v>-7600</v>
      </c>
      <c r="J679" s="250">
        <f t="shared" si="10"/>
        <v>757975.826</v>
      </c>
      <c r="K679" s="259"/>
    </row>
    <row r="680" spans="2:11" x14ac:dyDescent="0.25">
      <c r="B680" s="46">
        <f>SUBTOTAL(103,$C$10:C680)</f>
        <v>671</v>
      </c>
      <c r="C680" s="154" t="s">
        <v>1106</v>
      </c>
      <c r="D680" s="24" t="s">
        <v>739</v>
      </c>
      <c r="E680" s="266"/>
      <c r="F680" s="203" t="s">
        <v>1108</v>
      </c>
      <c r="G680" s="239">
        <v>45114</v>
      </c>
      <c r="H680" s="249">
        <v>0</v>
      </c>
      <c r="I680" s="101">
        <v>-1400</v>
      </c>
      <c r="J680" s="250">
        <f t="shared" si="10"/>
        <v>756575.826</v>
      </c>
      <c r="K680" s="259"/>
    </row>
    <row r="681" spans="2:11" x14ac:dyDescent="0.25">
      <c r="B681" s="46">
        <f>SUBTOTAL(103,$C$10:C681)</f>
        <v>672</v>
      </c>
      <c r="C681" s="154" t="s">
        <v>601</v>
      </c>
      <c r="D681" s="24" t="s">
        <v>608</v>
      </c>
      <c r="E681" s="203" t="s">
        <v>675</v>
      </c>
      <c r="F681" s="203" t="s">
        <v>676</v>
      </c>
      <c r="G681" s="239">
        <v>45114</v>
      </c>
      <c r="H681" s="249">
        <v>0</v>
      </c>
      <c r="I681" s="101">
        <v>-2331</v>
      </c>
      <c r="J681" s="250">
        <f t="shared" si="10"/>
        <v>754244.826</v>
      </c>
      <c r="K681" s="259"/>
    </row>
    <row r="682" spans="2:11" x14ac:dyDescent="0.25">
      <c r="B682" s="46">
        <f>SUBTOTAL(103,$C$10:C682)</f>
        <v>673</v>
      </c>
      <c r="C682" s="154" t="s">
        <v>665</v>
      </c>
      <c r="D682" s="24" t="s">
        <v>607</v>
      </c>
      <c r="E682" s="227" t="s">
        <v>1055</v>
      </c>
      <c r="F682" s="203" t="s">
        <v>436</v>
      </c>
      <c r="G682" s="239">
        <v>45114</v>
      </c>
      <c r="H682" s="249">
        <v>0</v>
      </c>
      <c r="I682" s="101">
        <v>-2856.82</v>
      </c>
      <c r="J682" s="250">
        <f t="shared" si="10"/>
        <v>751388.00600000005</v>
      </c>
      <c r="K682" s="259"/>
    </row>
    <row r="683" spans="2:11" x14ac:dyDescent="0.25">
      <c r="B683" s="46">
        <f>SUBTOTAL(103,$C$10:C683)</f>
        <v>674</v>
      </c>
      <c r="C683" s="154" t="s">
        <v>995</v>
      </c>
      <c r="D683" s="24" t="s">
        <v>607</v>
      </c>
      <c r="E683" s="227" t="s">
        <v>1050</v>
      </c>
      <c r="F683" s="203" t="s">
        <v>442</v>
      </c>
      <c r="G683" s="239">
        <v>45114</v>
      </c>
      <c r="H683" s="249">
        <v>0</v>
      </c>
      <c r="I683" s="101">
        <v>-4200</v>
      </c>
      <c r="J683" s="250">
        <f t="shared" si="10"/>
        <v>747188.00600000005</v>
      </c>
      <c r="K683" s="259"/>
    </row>
    <row r="684" spans="2:11" x14ac:dyDescent="0.25">
      <c r="B684" s="46">
        <f>SUBTOTAL(103,$C$10:C684)</f>
        <v>675</v>
      </c>
      <c r="C684" s="154" t="s">
        <v>1107</v>
      </c>
      <c r="D684" s="24" t="s">
        <v>607</v>
      </c>
      <c r="E684" s="227" t="s">
        <v>700</v>
      </c>
      <c r="F684" s="208" t="s">
        <v>439</v>
      </c>
      <c r="G684" s="239">
        <v>45114</v>
      </c>
      <c r="H684" s="249">
        <v>0</v>
      </c>
      <c r="I684" s="101">
        <v>-4000</v>
      </c>
      <c r="J684" s="250">
        <f t="shared" si="10"/>
        <v>743188.00600000005</v>
      </c>
      <c r="K684" s="259"/>
    </row>
    <row r="685" spans="2:11" x14ac:dyDescent="0.25">
      <c r="B685" s="46">
        <f>SUBTOTAL(103,$C$10:C685)</f>
        <v>676</v>
      </c>
      <c r="C685" s="154" t="s">
        <v>1083</v>
      </c>
      <c r="D685" s="24" t="s">
        <v>608</v>
      </c>
      <c r="E685" s="227" t="s">
        <v>582</v>
      </c>
      <c r="F685" s="203" t="s">
        <v>425</v>
      </c>
      <c r="G685" s="239">
        <v>45114</v>
      </c>
      <c r="H685" s="249">
        <v>0</v>
      </c>
      <c r="I685" s="101">
        <v>-3840</v>
      </c>
      <c r="J685" s="250">
        <f t="shared" si="10"/>
        <v>739348.00600000005</v>
      </c>
      <c r="K685" s="259"/>
    </row>
    <row r="686" spans="2:11" x14ac:dyDescent="0.25">
      <c r="B686" s="46">
        <f>SUBTOTAL(103,$C$10:C686)</f>
        <v>677</v>
      </c>
      <c r="C686" s="154" t="s">
        <v>1083</v>
      </c>
      <c r="D686" s="24" t="s">
        <v>608</v>
      </c>
      <c r="E686" s="203" t="s">
        <v>675</v>
      </c>
      <c r="F686" s="203" t="s">
        <v>676</v>
      </c>
      <c r="G686" s="239">
        <v>45114</v>
      </c>
      <c r="H686" s="249">
        <v>0</v>
      </c>
      <c r="I686" s="101">
        <v>-1920</v>
      </c>
      <c r="J686" s="250">
        <f t="shared" si="10"/>
        <v>737428.00600000005</v>
      </c>
      <c r="K686" s="259"/>
    </row>
    <row r="687" spans="2:11" x14ac:dyDescent="0.25">
      <c r="B687" s="46">
        <f>SUBTOTAL(103,$C$10:C687)</f>
        <v>678</v>
      </c>
      <c r="C687" s="24" t="s">
        <v>604</v>
      </c>
      <c r="D687" s="24" t="s">
        <v>607</v>
      </c>
      <c r="E687" s="227" t="s">
        <v>700</v>
      </c>
      <c r="F687" s="208" t="s">
        <v>439</v>
      </c>
      <c r="G687" s="239">
        <v>45114</v>
      </c>
      <c r="H687" s="249">
        <v>0</v>
      </c>
      <c r="I687" s="101">
        <v>-13074.0985</v>
      </c>
      <c r="J687" s="250">
        <f t="shared" si="10"/>
        <v>724353.90750000009</v>
      </c>
      <c r="K687" s="259"/>
    </row>
    <row r="688" spans="2:11" x14ac:dyDescent="0.25">
      <c r="B688" s="46">
        <f>SUBTOTAL(103,$C$10:C688)</f>
        <v>679</v>
      </c>
      <c r="C688" s="154" t="s">
        <v>1075</v>
      </c>
      <c r="D688" s="24" t="s">
        <v>985</v>
      </c>
      <c r="E688" s="227"/>
      <c r="F688" s="203"/>
      <c r="G688" s="239">
        <v>45118</v>
      </c>
      <c r="H688" s="249">
        <v>0</v>
      </c>
      <c r="I688" s="101">
        <v>-49000</v>
      </c>
      <c r="J688" s="250">
        <f t="shared" si="10"/>
        <v>675353.90750000009</v>
      </c>
      <c r="K688" s="259"/>
    </row>
    <row r="689" spans="2:11" x14ac:dyDescent="0.25">
      <c r="B689" s="46">
        <f>SUBTOTAL(103,$C$10:C689)</f>
        <v>680</v>
      </c>
      <c r="C689" s="154" t="s">
        <v>596</v>
      </c>
      <c r="D689" s="24" t="s">
        <v>607</v>
      </c>
      <c r="E689" s="203" t="s">
        <v>581</v>
      </c>
      <c r="F689" s="208" t="s">
        <v>434</v>
      </c>
      <c r="G689" s="239">
        <v>45121</v>
      </c>
      <c r="H689" s="249">
        <v>0</v>
      </c>
      <c r="I689" s="101">
        <v>-12000</v>
      </c>
      <c r="J689" s="250">
        <f t="shared" si="10"/>
        <v>663353.90750000009</v>
      </c>
      <c r="K689" s="259"/>
    </row>
    <row r="690" spans="2:11" x14ac:dyDescent="0.25">
      <c r="B690" s="46">
        <f>SUBTOTAL(103,$C$10:C690)</f>
        <v>681</v>
      </c>
      <c r="C690" s="154" t="s">
        <v>1109</v>
      </c>
      <c r="D690" s="24" t="s">
        <v>607</v>
      </c>
      <c r="E690" s="227" t="s">
        <v>1055</v>
      </c>
      <c r="F690" s="203" t="s">
        <v>436</v>
      </c>
      <c r="G690" s="239">
        <v>45121</v>
      </c>
      <c r="H690" s="249">
        <v>0</v>
      </c>
      <c r="I690" s="101">
        <v>-6584</v>
      </c>
      <c r="J690" s="250">
        <f t="shared" si="10"/>
        <v>656769.90750000009</v>
      </c>
      <c r="K690" s="259"/>
    </row>
    <row r="691" spans="2:11" x14ac:dyDescent="0.25">
      <c r="B691" s="46">
        <f>SUBTOTAL(103,$C$10:C691)</f>
        <v>682</v>
      </c>
      <c r="C691" s="24" t="s">
        <v>598</v>
      </c>
      <c r="D691" s="24" t="s">
        <v>607</v>
      </c>
      <c r="E691" s="203" t="s">
        <v>581</v>
      </c>
      <c r="F691" s="208" t="s">
        <v>434</v>
      </c>
      <c r="G691" s="239">
        <v>45121</v>
      </c>
      <c r="H691" s="249">
        <v>0</v>
      </c>
      <c r="I691" s="101">
        <v>-20000</v>
      </c>
      <c r="J691" s="250">
        <f t="shared" si="10"/>
        <v>636769.90750000009</v>
      </c>
      <c r="K691" s="259"/>
    </row>
    <row r="692" spans="2:11" x14ac:dyDescent="0.25">
      <c r="B692" s="46">
        <f>SUBTOTAL(103,$C$10:C692)</f>
        <v>683</v>
      </c>
      <c r="C692" s="154" t="s">
        <v>1110</v>
      </c>
      <c r="D692" s="24" t="s">
        <v>607</v>
      </c>
      <c r="E692" s="203" t="s">
        <v>675</v>
      </c>
      <c r="F692" s="203" t="s">
        <v>676</v>
      </c>
      <c r="G692" s="239">
        <v>45121</v>
      </c>
      <c r="H692" s="249">
        <v>0</v>
      </c>
      <c r="I692" s="101">
        <v>-4000</v>
      </c>
      <c r="J692" s="250">
        <f t="shared" si="10"/>
        <v>632769.90750000009</v>
      </c>
      <c r="K692" s="259"/>
    </row>
    <row r="693" spans="2:11" x14ac:dyDescent="0.25">
      <c r="B693" s="46">
        <f>SUBTOTAL(103,$C$10:C693)</f>
        <v>684</v>
      </c>
      <c r="C693" s="154" t="s">
        <v>1110</v>
      </c>
      <c r="D693" s="24" t="s">
        <v>608</v>
      </c>
      <c r="E693" s="203" t="s">
        <v>675</v>
      </c>
      <c r="F693" s="203" t="s">
        <v>676</v>
      </c>
      <c r="G693" s="239">
        <v>45121</v>
      </c>
      <c r="H693" s="249">
        <v>0</v>
      </c>
      <c r="I693" s="101">
        <v>-4000</v>
      </c>
      <c r="J693" s="250">
        <f t="shared" si="10"/>
        <v>628769.90750000009</v>
      </c>
      <c r="K693" s="259"/>
    </row>
    <row r="694" spans="2:11" x14ac:dyDescent="0.25">
      <c r="B694" s="46">
        <f>SUBTOTAL(103,$C$10:C694)</f>
        <v>685</v>
      </c>
      <c r="C694" s="154" t="s">
        <v>1110</v>
      </c>
      <c r="D694" s="24" t="s">
        <v>608</v>
      </c>
      <c r="E694" s="203" t="s">
        <v>675</v>
      </c>
      <c r="F694" s="203" t="s">
        <v>676</v>
      </c>
      <c r="G694" s="239">
        <v>45121</v>
      </c>
      <c r="H694" s="249">
        <v>0</v>
      </c>
      <c r="I694" s="101">
        <v>-21600</v>
      </c>
      <c r="J694" s="250">
        <f t="shared" si="10"/>
        <v>607169.90750000009</v>
      </c>
      <c r="K694" s="259"/>
    </row>
    <row r="695" spans="2:11" x14ac:dyDescent="0.25">
      <c r="B695" s="46">
        <f>SUBTOTAL(103,$C$10:C695)</f>
        <v>686</v>
      </c>
      <c r="C695" s="154" t="s">
        <v>601</v>
      </c>
      <c r="D695" s="24" t="s">
        <v>608</v>
      </c>
      <c r="E695" s="203" t="s">
        <v>675</v>
      </c>
      <c r="F695" s="203" t="s">
        <v>676</v>
      </c>
      <c r="G695" s="239">
        <v>45121</v>
      </c>
      <c r="H695" s="249">
        <v>0</v>
      </c>
      <c r="I695" s="101">
        <v>-2331</v>
      </c>
      <c r="J695" s="250">
        <f t="shared" si="10"/>
        <v>604838.90750000009</v>
      </c>
      <c r="K695" s="259"/>
    </row>
    <row r="696" spans="2:11" x14ac:dyDescent="0.25">
      <c r="B696" s="46">
        <f>SUBTOTAL(103,$C$10:C696)</f>
        <v>687</v>
      </c>
      <c r="C696" s="154" t="s">
        <v>15</v>
      </c>
      <c r="D696" s="24" t="s">
        <v>1111</v>
      </c>
      <c r="E696" s="203" t="s">
        <v>581</v>
      </c>
      <c r="F696" s="208" t="s">
        <v>434</v>
      </c>
      <c r="G696" s="239">
        <v>45121</v>
      </c>
      <c r="H696" s="249">
        <v>0</v>
      </c>
      <c r="I696" s="101">
        <v>-19732</v>
      </c>
      <c r="J696" s="250">
        <f t="shared" si="10"/>
        <v>585106.90750000009</v>
      </c>
      <c r="K696" s="259"/>
    </row>
    <row r="697" spans="2:11" x14ac:dyDescent="0.25">
      <c r="B697" s="46">
        <f>SUBTOTAL(103,$C$10:C697)</f>
        <v>688</v>
      </c>
      <c r="C697" s="154" t="s">
        <v>995</v>
      </c>
      <c r="D697" s="24" t="s">
        <v>1112</v>
      </c>
      <c r="E697" s="227" t="s">
        <v>1050</v>
      </c>
      <c r="F697" s="203" t="s">
        <v>442</v>
      </c>
      <c r="G697" s="239">
        <v>45121</v>
      </c>
      <c r="H697" s="249">
        <v>0</v>
      </c>
      <c r="I697" s="101">
        <v>-2030</v>
      </c>
      <c r="J697" s="250">
        <f t="shared" si="10"/>
        <v>583076.90750000009</v>
      </c>
      <c r="K697" s="259"/>
    </row>
    <row r="698" spans="2:11" x14ac:dyDescent="0.25">
      <c r="B698" s="46">
        <f>SUBTOTAL(103,$C$10:C698)</f>
        <v>689</v>
      </c>
      <c r="C698" s="154" t="s">
        <v>995</v>
      </c>
      <c r="D698" s="24" t="s">
        <v>1113</v>
      </c>
      <c r="E698" s="227" t="s">
        <v>1050</v>
      </c>
      <c r="F698" s="203" t="s">
        <v>442</v>
      </c>
      <c r="G698" s="239">
        <v>45121</v>
      </c>
      <c r="H698" s="249">
        <v>0</v>
      </c>
      <c r="I698" s="101">
        <v>-700</v>
      </c>
      <c r="J698" s="250">
        <f t="shared" si="10"/>
        <v>582376.90750000009</v>
      </c>
      <c r="K698" s="259"/>
    </row>
    <row r="699" spans="2:11" x14ac:dyDescent="0.25">
      <c r="B699" s="46">
        <f>SUBTOTAL(103,$C$10:C699)</f>
        <v>690</v>
      </c>
      <c r="C699" s="154" t="s">
        <v>1107</v>
      </c>
      <c r="D699" s="24" t="s">
        <v>607</v>
      </c>
      <c r="E699" s="203" t="s">
        <v>644</v>
      </c>
      <c r="F699" s="208" t="s">
        <v>428</v>
      </c>
      <c r="G699" s="239">
        <v>45121</v>
      </c>
      <c r="H699" s="249">
        <v>0</v>
      </c>
      <c r="I699" s="101">
        <v>-4000</v>
      </c>
      <c r="J699" s="250">
        <f t="shared" si="10"/>
        <v>578376.90750000009</v>
      </c>
      <c r="K699" s="259"/>
    </row>
    <row r="700" spans="2:11" x14ac:dyDescent="0.25">
      <c r="B700" s="46">
        <f>SUBTOTAL(103,$C$10:C700)</f>
        <v>691</v>
      </c>
      <c r="C700" s="154" t="s">
        <v>1083</v>
      </c>
      <c r="D700" s="24" t="s">
        <v>608</v>
      </c>
      <c r="E700" s="227" t="s">
        <v>582</v>
      </c>
      <c r="F700" s="203" t="s">
        <v>425</v>
      </c>
      <c r="G700" s="239">
        <v>45121</v>
      </c>
      <c r="H700" s="249">
        <v>0</v>
      </c>
      <c r="I700" s="101">
        <v>-3840</v>
      </c>
      <c r="J700" s="250">
        <f t="shared" si="10"/>
        <v>574536.90750000009</v>
      </c>
      <c r="K700" s="259"/>
    </row>
    <row r="701" spans="2:11" x14ac:dyDescent="0.25">
      <c r="B701" s="46">
        <f>SUBTOTAL(103,$C$10:C701)</f>
        <v>692</v>
      </c>
      <c r="C701" s="154" t="s">
        <v>1083</v>
      </c>
      <c r="D701" s="24" t="s">
        <v>608</v>
      </c>
      <c r="E701" s="203" t="s">
        <v>675</v>
      </c>
      <c r="F701" s="203" t="s">
        <v>676</v>
      </c>
      <c r="G701" s="239">
        <v>45121</v>
      </c>
      <c r="H701" s="249">
        <v>0</v>
      </c>
      <c r="I701" s="101">
        <v>-3840</v>
      </c>
      <c r="J701" s="250">
        <f t="shared" si="10"/>
        <v>570696.90750000009</v>
      </c>
      <c r="K701" s="259"/>
    </row>
    <row r="702" spans="2:11" x14ac:dyDescent="0.25">
      <c r="B702" s="46">
        <f>SUBTOTAL(103,$C$10:C702)</f>
        <v>693</v>
      </c>
      <c r="C702" s="154" t="s">
        <v>694</v>
      </c>
      <c r="D702" s="226" t="s">
        <v>1122</v>
      </c>
      <c r="E702" s="227" t="s">
        <v>1138</v>
      </c>
      <c r="F702" s="203" t="s">
        <v>444</v>
      </c>
      <c r="G702" s="239">
        <v>45121</v>
      </c>
      <c r="H702" s="249">
        <v>0</v>
      </c>
      <c r="I702" s="101">
        <v>-10601</v>
      </c>
      <c r="J702" s="250">
        <f t="shared" si="10"/>
        <v>560095.90750000009</v>
      </c>
      <c r="K702" s="259"/>
    </row>
    <row r="703" spans="2:11" x14ac:dyDescent="0.25">
      <c r="B703" s="46">
        <f>SUBTOTAL(103,$C$10:C703)</f>
        <v>694</v>
      </c>
      <c r="C703" s="24" t="s">
        <v>604</v>
      </c>
      <c r="D703" s="24" t="s">
        <v>607</v>
      </c>
      <c r="E703" s="227" t="s">
        <v>700</v>
      </c>
      <c r="F703" s="208" t="s">
        <v>439</v>
      </c>
      <c r="G703" s="239">
        <v>45121</v>
      </c>
      <c r="H703" s="249">
        <v>0</v>
      </c>
      <c r="I703" s="101">
        <v>-6675.0985000000001</v>
      </c>
      <c r="J703" s="250">
        <f t="shared" si="10"/>
        <v>553420.80900000012</v>
      </c>
      <c r="K703" s="259"/>
    </row>
    <row r="704" spans="2:11" x14ac:dyDescent="0.25">
      <c r="B704" s="46">
        <f>SUBTOTAL(103,$C$10:C704)</f>
        <v>695</v>
      </c>
      <c r="C704" s="24" t="s">
        <v>743</v>
      </c>
      <c r="D704" s="24" t="s">
        <v>929</v>
      </c>
      <c r="E704" s="227"/>
      <c r="F704" s="223"/>
      <c r="G704" s="239">
        <v>45121</v>
      </c>
      <c r="H704" s="249">
        <v>0</v>
      </c>
      <c r="I704" s="101">
        <v>-19700</v>
      </c>
      <c r="J704" s="250">
        <f t="shared" si="10"/>
        <v>533720.80900000012</v>
      </c>
      <c r="K704" s="259"/>
    </row>
    <row r="705" spans="2:11" x14ac:dyDescent="0.25">
      <c r="B705" s="46">
        <f>SUBTOTAL(103,$C$10:C705)</f>
        <v>696</v>
      </c>
      <c r="C705" s="154" t="s">
        <v>596</v>
      </c>
      <c r="D705" s="24" t="s">
        <v>607</v>
      </c>
      <c r="E705" s="203" t="s">
        <v>581</v>
      </c>
      <c r="F705" s="208" t="s">
        <v>434</v>
      </c>
      <c r="G705" s="239">
        <v>45121</v>
      </c>
      <c r="H705" s="249">
        <v>0</v>
      </c>
      <c r="I705" s="159">
        <v>-11600</v>
      </c>
      <c r="J705" s="250">
        <f t="shared" si="10"/>
        <v>522120.80900000012</v>
      </c>
      <c r="K705" s="259"/>
    </row>
    <row r="706" spans="2:11" x14ac:dyDescent="0.25">
      <c r="B706" s="46">
        <f>SUBTOTAL(103,$C$10:C706)</f>
        <v>697</v>
      </c>
      <c r="C706" s="24" t="s">
        <v>598</v>
      </c>
      <c r="D706" s="24" t="s">
        <v>607</v>
      </c>
      <c r="E706" s="203" t="s">
        <v>581</v>
      </c>
      <c r="F706" s="208" t="s">
        <v>434</v>
      </c>
      <c r="G706" s="239">
        <v>45121</v>
      </c>
      <c r="H706" s="249">
        <v>0</v>
      </c>
      <c r="I706" s="159">
        <v>-20000</v>
      </c>
      <c r="J706" s="250">
        <f t="shared" si="10"/>
        <v>502120.80900000012</v>
      </c>
      <c r="K706" s="259"/>
    </row>
    <row r="707" spans="2:11" x14ac:dyDescent="0.25">
      <c r="B707" s="46">
        <f>SUBTOTAL(103,$C$10:C707)</f>
        <v>698</v>
      </c>
      <c r="C707" s="24" t="s">
        <v>598</v>
      </c>
      <c r="D707" s="226" t="s">
        <v>918</v>
      </c>
      <c r="E707" s="203" t="s">
        <v>644</v>
      </c>
      <c r="F707" s="208" t="s">
        <v>428</v>
      </c>
      <c r="G707" s="239">
        <v>45121</v>
      </c>
      <c r="H707" s="249">
        <v>0</v>
      </c>
      <c r="I707" s="159">
        <v>-5572.24</v>
      </c>
      <c r="J707" s="250">
        <f t="shared" si="10"/>
        <v>496548.56900000013</v>
      </c>
      <c r="K707" s="259"/>
    </row>
    <row r="708" spans="2:11" x14ac:dyDescent="0.25">
      <c r="B708" s="46">
        <f>SUBTOTAL(103,$C$10:C708)</f>
        <v>699</v>
      </c>
      <c r="C708" s="154" t="s">
        <v>1091</v>
      </c>
      <c r="D708" s="24" t="s">
        <v>1105</v>
      </c>
      <c r="E708" s="227" t="s">
        <v>698</v>
      </c>
      <c r="F708" s="203" t="s">
        <v>720</v>
      </c>
      <c r="G708" s="239">
        <v>45121</v>
      </c>
      <c r="H708" s="249">
        <v>0</v>
      </c>
      <c r="I708" s="159">
        <v>-9000</v>
      </c>
      <c r="J708" s="250">
        <f t="shared" si="10"/>
        <v>487548.56900000013</v>
      </c>
      <c r="K708" s="259"/>
    </row>
    <row r="709" spans="2:11" x14ac:dyDescent="0.25">
      <c r="B709" s="46">
        <f>SUBTOTAL(103,$C$10:C709)</f>
        <v>700</v>
      </c>
      <c r="C709" s="154" t="s">
        <v>793</v>
      </c>
      <c r="D709" s="24" t="s">
        <v>608</v>
      </c>
      <c r="E709" s="203" t="s">
        <v>675</v>
      </c>
      <c r="F709" s="203" t="s">
        <v>676</v>
      </c>
      <c r="G709" s="239">
        <v>45121</v>
      </c>
      <c r="H709" s="249">
        <v>0</v>
      </c>
      <c r="I709" s="159">
        <v>-7680</v>
      </c>
      <c r="J709" s="250">
        <f t="shared" si="10"/>
        <v>479868.56900000013</v>
      </c>
      <c r="K709" s="259"/>
    </row>
    <row r="710" spans="2:11" x14ac:dyDescent="0.25">
      <c r="B710" s="46">
        <f>SUBTOTAL(103,$C$10:C710)</f>
        <v>701</v>
      </c>
      <c r="C710" s="154" t="s">
        <v>1114</v>
      </c>
      <c r="D710" s="24" t="s">
        <v>607</v>
      </c>
      <c r="E710" s="227" t="s">
        <v>1138</v>
      </c>
      <c r="F710" s="203" t="s">
        <v>444</v>
      </c>
      <c r="G710" s="239">
        <v>45121</v>
      </c>
      <c r="H710" s="249">
        <v>0</v>
      </c>
      <c r="I710" s="159">
        <v>-3039</v>
      </c>
      <c r="J710" s="250">
        <f t="shared" si="10"/>
        <v>476829.56900000013</v>
      </c>
      <c r="K710" s="259"/>
    </row>
    <row r="711" spans="2:11" x14ac:dyDescent="0.25">
      <c r="B711" s="46">
        <f>SUBTOTAL(103,$C$10:C711)</f>
        <v>702</v>
      </c>
      <c r="C711" s="154" t="s">
        <v>601</v>
      </c>
      <c r="D711" s="24" t="s">
        <v>608</v>
      </c>
      <c r="E711" s="203" t="s">
        <v>675</v>
      </c>
      <c r="F711" s="203" t="s">
        <v>676</v>
      </c>
      <c r="G711" s="239">
        <v>45121</v>
      </c>
      <c r="H711" s="249">
        <v>0</v>
      </c>
      <c r="I711" s="159">
        <v>-2331</v>
      </c>
      <c r="J711" s="250">
        <f t="shared" si="10"/>
        <v>474498.56900000013</v>
      </c>
      <c r="K711" s="259"/>
    </row>
    <row r="712" spans="2:11" x14ac:dyDescent="0.25">
      <c r="B712" s="46">
        <f>SUBTOTAL(103,$C$10:C712)</f>
        <v>703</v>
      </c>
      <c r="C712" s="154" t="s">
        <v>665</v>
      </c>
      <c r="D712" s="24" t="s">
        <v>607</v>
      </c>
      <c r="E712" s="227" t="s">
        <v>1055</v>
      </c>
      <c r="F712" s="203" t="s">
        <v>436</v>
      </c>
      <c r="G712" s="239">
        <v>45121</v>
      </c>
      <c r="H712" s="249">
        <v>0</v>
      </c>
      <c r="I712" s="159">
        <v>-3886.848</v>
      </c>
      <c r="J712" s="250">
        <f t="shared" si="10"/>
        <v>470611.72100000014</v>
      </c>
      <c r="K712" s="259"/>
    </row>
    <row r="713" spans="2:11" x14ac:dyDescent="0.25">
      <c r="B713" s="46">
        <f>SUBTOTAL(103,$C$10:C713)</f>
        <v>704</v>
      </c>
      <c r="C713" s="154" t="s">
        <v>1083</v>
      </c>
      <c r="D713" s="24" t="s">
        <v>608</v>
      </c>
      <c r="E713" s="227" t="s">
        <v>582</v>
      </c>
      <c r="F713" s="203" t="s">
        <v>425</v>
      </c>
      <c r="G713" s="239">
        <v>45121</v>
      </c>
      <c r="H713" s="249">
        <v>0</v>
      </c>
      <c r="I713" s="159">
        <v>-4140</v>
      </c>
      <c r="J713" s="250">
        <f t="shared" si="10"/>
        <v>466471.72100000014</v>
      </c>
      <c r="K713" s="259"/>
    </row>
    <row r="714" spans="2:11" x14ac:dyDescent="0.25">
      <c r="B714" s="46">
        <f>SUBTOTAL(103,$C$10:C714)</f>
        <v>705</v>
      </c>
      <c r="C714" s="154" t="s">
        <v>1083</v>
      </c>
      <c r="D714" s="24" t="s">
        <v>608</v>
      </c>
      <c r="E714" s="203" t="s">
        <v>675</v>
      </c>
      <c r="F714" s="203" t="s">
        <v>676</v>
      </c>
      <c r="G714" s="239">
        <v>45121</v>
      </c>
      <c r="H714" s="249">
        <v>0</v>
      </c>
      <c r="I714" s="159">
        <v>-3840</v>
      </c>
      <c r="J714" s="250">
        <f t="shared" si="10"/>
        <v>462631.72100000014</v>
      </c>
      <c r="K714" s="259"/>
    </row>
    <row r="715" spans="2:11" x14ac:dyDescent="0.25">
      <c r="B715" s="46">
        <f>SUBTOTAL(103,$C$10:C715)</f>
        <v>706</v>
      </c>
      <c r="C715" s="154" t="s">
        <v>694</v>
      </c>
      <c r="D715" s="226" t="s">
        <v>1122</v>
      </c>
      <c r="E715" s="227" t="s">
        <v>1138</v>
      </c>
      <c r="F715" s="203" t="s">
        <v>444</v>
      </c>
      <c r="G715" s="239">
        <v>45121</v>
      </c>
      <c r="H715" s="249">
        <v>0</v>
      </c>
      <c r="I715" s="159">
        <v>-5300</v>
      </c>
      <c r="J715" s="250">
        <f t="shared" si="10"/>
        <v>457331.72100000014</v>
      </c>
      <c r="K715" s="259"/>
    </row>
    <row r="716" spans="2:11" x14ac:dyDescent="0.25">
      <c r="B716" s="46">
        <f>SUBTOTAL(103,$C$10:C716)</f>
        <v>707</v>
      </c>
      <c r="C716" s="24" t="s">
        <v>598</v>
      </c>
      <c r="D716" s="24" t="s">
        <v>1021</v>
      </c>
      <c r="E716" s="203" t="s">
        <v>644</v>
      </c>
      <c r="F716" s="208" t="s">
        <v>428</v>
      </c>
      <c r="G716" s="241">
        <v>45121</v>
      </c>
      <c r="H716" s="249">
        <v>0</v>
      </c>
      <c r="I716" s="159">
        <v>-1500</v>
      </c>
      <c r="J716" s="250">
        <f t="shared" si="10"/>
        <v>455831.72100000014</v>
      </c>
      <c r="K716" s="259"/>
    </row>
    <row r="717" spans="2:11" x14ac:dyDescent="0.25">
      <c r="B717" s="46">
        <f>SUBTOTAL(103,$C$10:C717)</f>
        <v>708</v>
      </c>
      <c r="C717" s="154" t="s">
        <v>832</v>
      </c>
      <c r="D717" s="226" t="s">
        <v>623</v>
      </c>
      <c r="E717" s="227" t="s">
        <v>1047</v>
      </c>
      <c r="F717" s="203" t="s">
        <v>432</v>
      </c>
      <c r="G717" s="239">
        <v>45124</v>
      </c>
      <c r="H717" s="249">
        <v>20000</v>
      </c>
      <c r="I717" s="101">
        <v>0</v>
      </c>
      <c r="J717" s="250">
        <f t="shared" ref="J717:J780" si="11">H717+J716+I717</f>
        <v>475831.72100000014</v>
      </c>
      <c r="K717" s="259"/>
    </row>
    <row r="718" spans="2:11" x14ac:dyDescent="0.25">
      <c r="B718" s="46">
        <f>SUBTOTAL(103,$C$10:C718)</f>
        <v>709</v>
      </c>
      <c r="C718" s="154" t="s">
        <v>24</v>
      </c>
      <c r="D718" s="24" t="s">
        <v>986</v>
      </c>
      <c r="E718" s="203" t="s">
        <v>24</v>
      </c>
      <c r="F718" s="203" t="s">
        <v>24</v>
      </c>
      <c r="G718" s="239">
        <v>45131</v>
      </c>
      <c r="H718" s="249">
        <v>0</v>
      </c>
      <c r="I718" s="101">
        <v>-11000</v>
      </c>
      <c r="J718" s="250">
        <f t="shared" si="11"/>
        <v>464831.72100000014</v>
      </c>
      <c r="K718" s="259"/>
    </row>
    <row r="719" spans="2:11" x14ac:dyDescent="0.25">
      <c r="B719" s="46">
        <f>SUBTOTAL(103,$C$10:C719)</f>
        <v>710</v>
      </c>
      <c r="C719" s="154" t="s">
        <v>839</v>
      </c>
      <c r="D719" s="24" t="s">
        <v>955</v>
      </c>
      <c r="E719" s="203" t="s">
        <v>24</v>
      </c>
      <c r="F719" s="203" t="s">
        <v>24</v>
      </c>
      <c r="G719" s="239">
        <v>45132</v>
      </c>
      <c r="H719" s="249">
        <v>0</v>
      </c>
      <c r="I719" s="101">
        <v>-30000</v>
      </c>
      <c r="J719" s="250">
        <f t="shared" si="11"/>
        <v>434831.72100000014</v>
      </c>
      <c r="K719" s="259"/>
    </row>
    <row r="720" spans="2:11" x14ac:dyDescent="0.25">
      <c r="B720" s="46">
        <f>SUBTOTAL(103,$C$10:C720)</f>
        <v>711</v>
      </c>
      <c r="C720" s="154" t="s">
        <v>24</v>
      </c>
      <c r="D720" s="24" t="s">
        <v>983</v>
      </c>
      <c r="E720" s="203" t="s">
        <v>24</v>
      </c>
      <c r="F720" s="203" t="s">
        <v>24</v>
      </c>
      <c r="G720" s="239">
        <v>45132</v>
      </c>
      <c r="H720" s="249">
        <v>0</v>
      </c>
      <c r="I720" s="101">
        <v>-1500</v>
      </c>
      <c r="J720" s="250">
        <f t="shared" si="11"/>
        <v>433331.72100000014</v>
      </c>
      <c r="K720" s="259"/>
    </row>
    <row r="721" spans="2:11" x14ac:dyDescent="0.25">
      <c r="B721" s="46">
        <f>SUBTOTAL(103,$C$10:C721)</f>
        <v>712</v>
      </c>
      <c r="C721" s="154" t="s">
        <v>653</v>
      </c>
      <c r="D721" s="24" t="s">
        <v>1022</v>
      </c>
      <c r="E721" s="227"/>
      <c r="F721" s="203"/>
      <c r="G721" s="239">
        <v>45134</v>
      </c>
      <c r="H721" s="249">
        <v>300000</v>
      </c>
      <c r="I721" s="101">
        <v>0</v>
      </c>
      <c r="J721" s="250">
        <f t="shared" si="11"/>
        <v>733331.72100000014</v>
      </c>
      <c r="K721" s="259"/>
    </row>
    <row r="722" spans="2:11" x14ac:dyDescent="0.25">
      <c r="B722" s="46">
        <f>SUBTOTAL(103,$C$10:C722)</f>
        <v>713</v>
      </c>
      <c r="C722" s="154" t="s">
        <v>653</v>
      </c>
      <c r="D722" s="24" t="s">
        <v>1023</v>
      </c>
      <c r="E722" s="227"/>
      <c r="F722" s="203"/>
      <c r="G722" s="239">
        <v>45134</v>
      </c>
      <c r="H722" s="249">
        <v>300000</v>
      </c>
      <c r="I722" s="101">
        <v>0</v>
      </c>
      <c r="J722" s="250">
        <f t="shared" si="11"/>
        <v>1033331.7210000001</v>
      </c>
      <c r="K722" s="259"/>
    </row>
    <row r="723" spans="2:11" x14ac:dyDescent="0.25">
      <c r="B723" s="46">
        <f>SUBTOTAL(103,$C$10:C723)</f>
        <v>714</v>
      </c>
      <c r="C723" s="154" t="s">
        <v>596</v>
      </c>
      <c r="D723" s="24" t="s">
        <v>607</v>
      </c>
      <c r="E723" s="203" t="s">
        <v>581</v>
      </c>
      <c r="F723" s="208" t="s">
        <v>434</v>
      </c>
      <c r="G723" s="239">
        <v>45135</v>
      </c>
      <c r="H723" s="249">
        <v>0</v>
      </c>
      <c r="I723" s="101">
        <v>-11007.418</v>
      </c>
      <c r="J723" s="250">
        <f t="shared" si="11"/>
        <v>1022324.3030000002</v>
      </c>
      <c r="K723" s="259"/>
    </row>
    <row r="724" spans="2:11" x14ac:dyDescent="0.25">
      <c r="B724" s="46">
        <f>SUBTOTAL(103,$C$10:C724)</f>
        <v>715</v>
      </c>
      <c r="C724" s="24" t="s">
        <v>598</v>
      </c>
      <c r="D724" s="24" t="s">
        <v>607</v>
      </c>
      <c r="E724" s="203" t="s">
        <v>581</v>
      </c>
      <c r="F724" s="208" t="s">
        <v>434</v>
      </c>
      <c r="G724" s="239">
        <v>45135</v>
      </c>
      <c r="H724" s="249">
        <v>0</v>
      </c>
      <c r="I724" s="101">
        <v>-20000</v>
      </c>
      <c r="J724" s="250">
        <f t="shared" si="11"/>
        <v>1002324.3030000002</v>
      </c>
      <c r="K724" s="259"/>
    </row>
    <row r="725" spans="2:11" x14ac:dyDescent="0.25">
      <c r="B725" s="46">
        <f>SUBTOTAL(103,$C$10:C725)</f>
        <v>716</v>
      </c>
      <c r="C725" s="154" t="s">
        <v>793</v>
      </c>
      <c r="D725" s="24" t="s">
        <v>608</v>
      </c>
      <c r="E725" s="203" t="s">
        <v>675</v>
      </c>
      <c r="F725" s="203" t="s">
        <v>676</v>
      </c>
      <c r="G725" s="239">
        <v>45135</v>
      </c>
      <c r="H725" s="249">
        <v>0</v>
      </c>
      <c r="I725" s="101">
        <v>-7680</v>
      </c>
      <c r="J725" s="250">
        <f t="shared" si="11"/>
        <v>994644.30300000019</v>
      </c>
      <c r="K725" s="259"/>
    </row>
    <row r="726" spans="2:11" x14ac:dyDescent="0.25">
      <c r="B726" s="46">
        <f>SUBTOTAL(103,$C$10:C726)</f>
        <v>717</v>
      </c>
      <c r="C726" s="154" t="s">
        <v>601</v>
      </c>
      <c r="D726" s="24" t="s">
        <v>608</v>
      </c>
      <c r="E726" s="203" t="s">
        <v>675</v>
      </c>
      <c r="F726" s="203" t="s">
        <v>676</v>
      </c>
      <c r="G726" s="239">
        <v>45135</v>
      </c>
      <c r="H726" s="249">
        <v>0</v>
      </c>
      <c r="I726" s="101">
        <v>-17331</v>
      </c>
      <c r="J726" s="250">
        <f t="shared" si="11"/>
        <v>977313.30300000019</v>
      </c>
      <c r="K726" s="259"/>
    </row>
    <row r="727" spans="2:11" x14ac:dyDescent="0.25">
      <c r="B727" s="46">
        <f>SUBTOTAL(103,$C$10:C727)</f>
        <v>718</v>
      </c>
      <c r="C727" s="154" t="s">
        <v>692</v>
      </c>
      <c r="D727" s="24" t="s">
        <v>608</v>
      </c>
      <c r="E727" s="203" t="s">
        <v>581</v>
      </c>
      <c r="F727" s="208" t="s">
        <v>434</v>
      </c>
      <c r="G727" s="239">
        <v>45135</v>
      </c>
      <c r="H727" s="249">
        <v>0</v>
      </c>
      <c r="I727" s="101">
        <v>-7000</v>
      </c>
      <c r="J727" s="250">
        <f t="shared" si="11"/>
        <v>970313.30300000019</v>
      </c>
      <c r="K727" s="259"/>
    </row>
    <row r="728" spans="2:11" x14ac:dyDescent="0.25">
      <c r="B728" s="46">
        <f>SUBTOTAL(103,$C$10:C728)</f>
        <v>719</v>
      </c>
      <c r="C728" s="157" t="s">
        <v>693</v>
      </c>
      <c r="D728" s="24" t="s">
        <v>608</v>
      </c>
      <c r="E728" s="203" t="s">
        <v>581</v>
      </c>
      <c r="F728" s="208" t="s">
        <v>434</v>
      </c>
      <c r="G728" s="239">
        <v>45135</v>
      </c>
      <c r="H728" s="249">
        <v>0</v>
      </c>
      <c r="I728" s="101">
        <v>-7000</v>
      </c>
      <c r="J728" s="250">
        <f t="shared" si="11"/>
        <v>963313.30300000019</v>
      </c>
      <c r="K728" s="259"/>
    </row>
    <row r="729" spans="2:11" x14ac:dyDescent="0.25">
      <c r="B729" s="46">
        <f>SUBTOTAL(103,$C$10:C729)</f>
        <v>720</v>
      </c>
      <c r="C729" s="24" t="s">
        <v>596</v>
      </c>
      <c r="D729" s="24" t="s">
        <v>608</v>
      </c>
      <c r="E729" s="203" t="s">
        <v>581</v>
      </c>
      <c r="F729" s="208" t="s">
        <v>434</v>
      </c>
      <c r="G729" s="239">
        <v>45135</v>
      </c>
      <c r="H729" s="249">
        <v>0</v>
      </c>
      <c r="I729" s="101">
        <v>-66207</v>
      </c>
      <c r="J729" s="250">
        <f t="shared" si="11"/>
        <v>897106.30300000019</v>
      </c>
      <c r="K729" s="259"/>
    </row>
    <row r="730" spans="2:11" x14ac:dyDescent="0.25">
      <c r="B730" s="46">
        <f>SUBTOTAL(103,$C$10:C730)</f>
        <v>721</v>
      </c>
      <c r="C730" s="24" t="s">
        <v>598</v>
      </c>
      <c r="D730" s="24" t="s">
        <v>608</v>
      </c>
      <c r="E730" s="203" t="s">
        <v>581</v>
      </c>
      <c r="F730" s="208" t="s">
        <v>434</v>
      </c>
      <c r="G730" s="239">
        <v>45135</v>
      </c>
      <c r="H730" s="249">
        <v>0</v>
      </c>
      <c r="I730" s="101">
        <v>-84000</v>
      </c>
      <c r="J730" s="250">
        <f t="shared" si="11"/>
        <v>813106.30300000019</v>
      </c>
      <c r="K730" s="259"/>
    </row>
    <row r="731" spans="2:11" x14ac:dyDescent="0.25">
      <c r="B731" s="46">
        <f>SUBTOTAL(103,$C$10:C731)</f>
        <v>722</v>
      </c>
      <c r="C731" s="154" t="s">
        <v>1083</v>
      </c>
      <c r="D731" s="24" t="s">
        <v>608</v>
      </c>
      <c r="E731" s="227" t="s">
        <v>582</v>
      </c>
      <c r="F731" s="203" t="s">
        <v>425</v>
      </c>
      <c r="G731" s="239">
        <v>45135</v>
      </c>
      <c r="H731" s="249">
        <v>0</v>
      </c>
      <c r="I731" s="101">
        <v>-4140</v>
      </c>
      <c r="J731" s="250">
        <f t="shared" si="11"/>
        <v>808966.30300000019</v>
      </c>
      <c r="K731" s="259"/>
    </row>
    <row r="732" spans="2:11" x14ac:dyDescent="0.25">
      <c r="B732" s="46">
        <f>SUBTOTAL(103,$C$10:C732)</f>
        <v>723</v>
      </c>
      <c r="C732" s="154" t="s">
        <v>1083</v>
      </c>
      <c r="D732" s="24" t="s">
        <v>608</v>
      </c>
      <c r="E732" s="203" t="s">
        <v>675</v>
      </c>
      <c r="F732" s="203" t="s">
        <v>676</v>
      </c>
      <c r="G732" s="239">
        <v>45135</v>
      </c>
      <c r="H732" s="249">
        <v>0</v>
      </c>
      <c r="I732" s="101">
        <v>-3840</v>
      </c>
      <c r="J732" s="250">
        <f t="shared" si="11"/>
        <v>805126.30300000019</v>
      </c>
      <c r="K732" s="259"/>
    </row>
    <row r="733" spans="2:11" x14ac:dyDescent="0.25">
      <c r="B733" s="46">
        <f>SUBTOTAL(103,$C$10:C733)</f>
        <v>724</v>
      </c>
      <c r="C733" s="24" t="s">
        <v>604</v>
      </c>
      <c r="D733" s="24" t="s">
        <v>607</v>
      </c>
      <c r="E733" s="227" t="s">
        <v>700</v>
      </c>
      <c r="F733" s="208" t="s">
        <v>439</v>
      </c>
      <c r="G733" s="239">
        <v>45135</v>
      </c>
      <c r="H733" s="249">
        <v>0</v>
      </c>
      <c r="I733" s="101">
        <v>-4285.8469999999998</v>
      </c>
      <c r="J733" s="250">
        <f t="shared" si="11"/>
        <v>800840.45600000024</v>
      </c>
      <c r="K733" s="259"/>
    </row>
    <row r="734" spans="2:11" x14ac:dyDescent="0.25">
      <c r="B734" s="46">
        <f>SUBTOTAL(103,$C$10:C734)</f>
        <v>725</v>
      </c>
      <c r="C734" s="154" t="s">
        <v>839</v>
      </c>
      <c r="D734" s="24" t="s">
        <v>955</v>
      </c>
      <c r="E734" s="203" t="s">
        <v>24</v>
      </c>
      <c r="F734" s="203" t="s">
        <v>24</v>
      </c>
      <c r="G734" s="239">
        <v>45141</v>
      </c>
      <c r="H734" s="249">
        <v>0</v>
      </c>
      <c r="I734" s="101">
        <v>-15000</v>
      </c>
      <c r="J734" s="250">
        <f t="shared" si="11"/>
        <v>785840.45600000024</v>
      </c>
      <c r="K734" s="259"/>
    </row>
    <row r="735" spans="2:11" x14ac:dyDescent="0.25">
      <c r="B735" s="46">
        <f>SUBTOTAL(103,$C$10:C735)</f>
        <v>726</v>
      </c>
      <c r="C735" s="154" t="s">
        <v>673</v>
      </c>
      <c r="D735" s="24" t="s">
        <v>775</v>
      </c>
      <c r="E735" s="203" t="s">
        <v>675</v>
      </c>
      <c r="F735" s="203" t="s">
        <v>676</v>
      </c>
      <c r="G735" s="239">
        <v>45141</v>
      </c>
      <c r="H735" s="249">
        <v>0</v>
      </c>
      <c r="I735" s="101">
        <v>-20000</v>
      </c>
      <c r="J735" s="250">
        <f t="shared" si="11"/>
        <v>765840.45600000024</v>
      </c>
      <c r="K735" s="259"/>
    </row>
    <row r="736" spans="2:11" x14ac:dyDescent="0.25">
      <c r="B736" s="46">
        <f>SUBTOTAL(103,$C$10:C736)</f>
        <v>727</v>
      </c>
      <c r="C736" s="154" t="s">
        <v>596</v>
      </c>
      <c r="D736" s="24" t="s">
        <v>607</v>
      </c>
      <c r="E736" s="203" t="s">
        <v>581</v>
      </c>
      <c r="F736" s="208" t="s">
        <v>434</v>
      </c>
      <c r="G736" s="239">
        <v>45142</v>
      </c>
      <c r="H736" s="249">
        <v>0</v>
      </c>
      <c r="I736" s="101">
        <v>-16665.93</v>
      </c>
      <c r="J736" s="250">
        <f t="shared" si="11"/>
        <v>749174.52600000019</v>
      </c>
      <c r="K736" s="259"/>
    </row>
    <row r="737" spans="2:11" x14ac:dyDescent="0.25">
      <c r="B737" s="46">
        <f>SUBTOTAL(103,$C$10:C737)</f>
        <v>728</v>
      </c>
      <c r="C737" s="24" t="s">
        <v>598</v>
      </c>
      <c r="D737" s="24" t="s">
        <v>607</v>
      </c>
      <c r="E737" s="203" t="s">
        <v>581</v>
      </c>
      <c r="F737" s="208" t="s">
        <v>434</v>
      </c>
      <c r="G737" s="239">
        <v>45142</v>
      </c>
      <c r="H737" s="249">
        <v>0</v>
      </c>
      <c r="I737" s="101">
        <v>-20000.724999999999</v>
      </c>
      <c r="J737" s="250">
        <f t="shared" si="11"/>
        <v>729173.80100000021</v>
      </c>
      <c r="K737" s="259"/>
    </row>
    <row r="738" spans="2:11" x14ac:dyDescent="0.25">
      <c r="B738" s="46">
        <f>SUBTOTAL(103,$C$10:C738)</f>
        <v>729</v>
      </c>
      <c r="C738" s="154" t="s">
        <v>1091</v>
      </c>
      <c r="D738" s="24" t="s">
        <v>1105</v>
      </c>
      <c r="E738" s="227" t="s">
        <v>698</v>
      </c>
      <c r="F738" s="203" t="s">
        <v>720</v>
      </c>
      <c r="G738" s="239">
        <v>45142</v>
      </c>
      <c r="H738" s="249">
        <v>0</v>
      </c>
      <c r="I738" s="101">
        <v>-5800</v>
      </c>
      <c r="J738" s="250">
        <f t="shared" si="11"/>
        <v>723373.80100000021</v>
      </c>
      <c r="K738" s="259"/>
    </row>
    <row r="739" spans="2:11" x14ac:dyDescent="0.25">
      <c r="B739" s="46">
        <f>SUBTOTAL(103,$C$10:C739)</f>
        <v>730</v>
      </c>
      <c r="C739" s="154" t="s">
        <v>793</v>
      </c>
      <c r="D739" s="24" t="s">
        <v>608</v>
      </c>
      <c r="E739" s="203" t="s">
        <v>675</v>
      </c>
      <c r="F739" s="203" t="s">
        <v>676</v>
      </c>
      <c r="G739" s="239">
        <v>45142</v>
      </c>
      <c r="H739" s="249">
        <v>0</v>
      </c>
      <c r="I739" s="101">
        <v>-7680</v>
      </c>
      <c r="J739" s="250">
        <f t="shared" si="11"/>
        <v>715693.80100000021</v>
      </c>
      <c r="K739" s="259"/>
    </row>
    <row r="740" spans="2:11" x14ac:dyDescent="0.25">
      <c r="B740" s="46">
        <f>SUBTOTAL(103,$C$10:C740)</f>
        <v>731</v>
      </c>
      <c r="C740" s="154" t="s">
        <v>600</v>
      </c>
      <c r="D740" s="24" t="s">
        <v>1115</v>
      </c>
      <c r="E740" s="227" t="s">
        <v>1138</v>
      </c>
      <c r="F740" s="203" t="s">
        <v>444</v>
      </c>
      <c r="G740" s="239">
        <v>45142</v>
      </c>
      <c r="H740" s="249">
        <v>0</v>
      </c>
      <c r="I740" s="101">
        <v>-1400</v>
      </c>
      <c r="J740" s="250">
        <f t="shared" si="11"/>
        <v>714293.80100000021</v>
      </c>
      <c r="K740" s="259"/>
    </row>
    <row r="741" spans="2:11" x14ac:dyDescent="0.25">
      <c r="B741" s="46">
        <f>SUBTOTAL(103,$C$10:C741)</f>
        <v>732</v>
      </c>
      <c r="C741" s="154" t="s">
        <v>601</v>
      </c>
      <c r="D741" s="24" t="s">
        <v>608</v>
      </c>
      <c r="E741" s="203" t="s">
        <v>675</v>
      </c>
      <c r="F741" s="203" t="s">
        <v>676</v>
      </c>
      <c r="G741" s="239">
        <v>45142</v>
      </c>
      <c r="H741" s="249">
        <v>0</v>
      </c>
      <c r="I741" s="101">
        <v>-5331</v>
      </c>
      <c r="J741" s="250">
        <f t="shared" si="11"/>
        <v>708962.80100000021</v>
      </c>
      <c r="K741" s="259"/>
    </row>
    <row r="742" spans="2:11" x14ac:dyDescent="0.25">
      <c r="B742" s="46">
        <f>SUBTOTAL(103,$C$10:C742)</f>
        <v>733</v>
      </c>
      <c r="C742" s="154" t="s">
        <v>1083</v>
      </c>
      <c r="D742" s="24" t="s">
        <v>608</v>
      </c>
      <c r="E742" s="227" t="s">
        <v>582</v>
      </c>
      <c r="F742" s="203" t="s">
        <v>425</v>
      </c>
      <c r="G742" s="239">
        <v>45142</v>
      </c>
      <c r="H742" s="249">
        <v>0</v>
      </c>
      <c r="I742" s="101">
        <v>-4140</v>
      </c>
      <c r="J742" s="250">
        <f t="shared" si="11"/>
        <v>704822.80100000021</v>
      </c>
      <c r="K742" s="259"/>
    </row>
    <row r="743" spans="2:11" x14ac:dyDescent="0.25">
      <c r="B743" s="46">
        <f>SUBTOTAL(103,$C$10:C743)</f>
        <v>734</v>
      </c>
      <c r="C743" s="154" t="s">
        <v>1083</v>
      </c>
      <c r="D743" s="24" t="s">
        <v>608</v>
      </c>
      <c r="E743" s="203" t="s">
        <v>675</v>
      </c>
      <c r="F743" s="203" t="s">
        <v>676</v>
      </c>
      <c r="G743" s="239">
        <v>45142</v>
      </c>
      <c r="H743" s="249">
        <v>0</v>
      </c>
      <c r="I743" s="101">
        <v>-3840</v>
      </c>
      <c r="J743" s="250">
        <f t="shared" si="11"/>
        <v>700982.80100000021</v>
      </c>
      <c r="K743" s="259"/>
    </row>
    <row r="744" spans="2:11" x14ac:dyDescent="0.25">
      <c r="B744" s="46">
        <f>SUBTOTAL(103,$C$10:C744)</f>
        <v>735</v>
      </c>
      <c r="C744" s="24" t="s">
        <v>604</v>
      </c>
      <c r="D744" s="24" t="s">
        <v>607</v>
      </c>
      <c r="E744" s="227" t="s">
        <v>700</v>
      </c>
      <c r="F744" s="208" t="s">
        <v>439</v>
      </c>
      <c r="G744" s="239">
        <v>45142</v>
      </c>
      <c r="H744" s="249">
        <v>0</v>
      </c>
      <c r="I744" s="101">
        <v>-1802.2715000000001</v>
      </c>
      <c r="J744" s="250">
        <f t="shared" si="11"/>
        <v>699180.52950000018</v>
      </c>
      <c r="K744" s="259"/>
    </row>
    <row r="745" spans="2:11" x14ac:dyDescent="0.25">
      <c r="B745" s="46">
        <f>SUBTOTAL(103,$C$10:C745)</f>
        <v>736</v>
      </c>
      <c r="C745" s="154" t="s">
        <v>843</v>
      </c>
      <c r="D745" s="226" t="s">
        <v>961</v>
      </c>
      <c r="E745" s="227"/>
      <c r="F745" s="223"/>
      <c r="G745" s="239">
        <v>45147</v>
      </c>
      <c r="H745" s="249">
        <v>0</v>
      </c>
      <c r="I745" s="101">
        <v>-9000</v>
      </c>
      <c r="J745" s="250">
        <f t="shared" si="11"/>
        <v>690180.52950000018</v>
      </c>
      <c r="K745" s="259"/>
    </row>
    <row r="746" spans="2:11" x14ac:dyDescent="0.25">
      <c r="B746" s="46">
        <f>SUBTOTAL(103,$C$10:C746)</f>
        <v>737</v>
      </c>
      <c r="C746" s="154" t="s">
        <v>673</v>
      </c>
      <c r="D746" s="24" t="s">
        <v>775</v>
      </c>
      <c r="E746" s="203" t="s">
        <v>675</v>
      </c>
      <c r="F746" s="203" t="s">
        <v>676</v>
      </c>
      <c r="G746" s="239">
        <v>45147</v>
      </c>
      <c r="H746" s="249">
        <v>0</v>
      </c>
      <c r="I746" s="101">
        <v>-17000</v>
      </c>
      <c r="J746" s="250">
        <f t="shared" si="11"/>
        <v>673180.52950000018</v>
      </c>
      <c r="K746" s="259"/>
    </row>
    <row r="747" spans="2:11" x14ac:dyDescent="0.25">
      <c r="B747" s="46">
        <f>SUBTOTAL(103,$C$10:C747)</f>
        <v>738</v>
      </c>
      <c r="C747" s="154" t="s">
        <v>743</v>
      </c>
      <c r="D747" s="24" t="s">
        <v>931</v>
      </c>
      <c r="E747" s="227"/>
      <c r="F747" s="223"/>
      <c r="G747" s="239">
        <v>45149</v>
      </c>
      <c r="H747" s="249">
        <v>0</v>
      </c>
      <c r="I747" s="101">
        <v>-7600</v>
      </c>
      <c r="J747" s="250">
        <f t="shared" si="11"/>
        <v>665580.52950000018</v>
      </c>
      <c r="K747" s="259"/>
    </row>
    <row r="748" spans="2:11" x14ac:dyDescent="0.25">
      <c r="B748" s="46">
        <f>SUBTOTAL(103,$C$10:C748)</f>
        <v>739</v>
      </c>
      <c r="C748" s="154" t="s">
        <v>596</v>
      </c>
      <c r="D748" s="24" t="s">
        <v>607</v>
      </c>
      <c r="E748" s="203" t="s">
        <v>581</v>
      </c>
      <c r="F748" s="208" t="s">
        <v>434</v>
      </c>
      <c r="G748" s="239">
        <v>45149</v>
      </c>
      <c r="H748" s="249">
        <v>0</v>
      </c>
      <c r="I748" s="101">
        <v>-13616.313</v>
      </c>
      <c r="J748" s="250">
        <f t="shared" si="11"/>
        <v>651964.21650000021</v>
      </c>
      <c r="K748" s="259"/>
    </row>
    <row r="749" spans="2:11" x14ac:dyDescent="0.25">
      <c r="B749" s="46">
        <f>SUBTOTAL(103,$C$10:C749)</f>
        <v>740</v>
      </c>
      <c r="C749" s="24" t="s">
        <v>598</v>
      </c>
      <c r="D749" s="24" t="s">
        <v>607</v>
      </c>
      <c r="E749" s="203" t="s">
        <v>581</v>
      </c>
      <c r="F749" s="208" t="s">
        <v>434</v>
      </c>
      <c r="G749" s="239">
        <v>45149</v>
      </c>
      <c r="H749" s="249">
        <v>0</v>
      </c>
      <c r="I749" s="101">
        <v>-20002.906500000001</v>
      </c>
      <c r="J749" s="250">
        <f t="shared" si="11"/>
        <v>631961.31000000017</v>
      </c>
      <c r="K749" s="259"/>
    </row>
    <row r="750" spans="2:11" x14ac:dyDescent="0.25">
      <c r="B750" s="46">
        <f>SUBTOTAL(103,$C$10:C750)</f>
        <v>741</v>
      </c>
      <c r="C750" s="154" t="s">
        <v>1091</v>
      </c>
      <c r="D750" s="24" t="s">
        <v>1105</v>
      </c>
      <c r="E750" s="227" t="s">
        <v>698</v>
      </c>
      <c r="F750" s="203" t="s">
        <v>720</v>
      </c>
      <c r="G750" s="239">
        <v>45149</v>
      </c>
      <c r="H750" s="249">
        <v>0</v>
      </c>
      <c r="I750" s="101">
        <v>-9000</v>
      </c>
      <c r="J750" s="250">
        <f t="shared" si="11"/>
        <v>622961.31000000017</v>
      </c>
      <c r="K750" s="259"/>
    </row>
    <row r="751" spans="2:11" x14ac:dyDescent="0.25">
      <c r="B751" s="46">
        <f>SUBTOTAL(103,$C$10:C751)</f>
        <v>742</v>
      </c>
      <c r="C751" s="154" t="s">
        <v>793</v>
      </c>
      <c r="D751" s="24" t="s">
        <v>608</v>
      </c>
      <c r="E751" s="203" t="s">
        <v>675</v>
      </c>
      <c r="F751" s="203" t="s">
        <v>676</v>
      </c>
      <c r="G751" s="239">
        <v>45149</v>
      </c>
      <c r="H751" s="249">
        <v>0</v>
      </c>
      <c r="I751" s="101">
        <v>-22426.59</v>
      </c>
      <c r="J751" s="250">
        <f t="shared" si="11"/>
        <v>600534.7200000002</v>
      </c>
      <c r="K751" s="259"/>
    </row>
    <row r="752" spans="2:11" x14ac:dyDescent="0.25">
      <c r="B752" s="46">
        <f>SUBTOTAL(103,$C$10:C752)</f>
        <v>743</v>
      </c>
      <c r="C752" s="154" t="s">
        <v>600</v>
      </c>
      <c r="D752" s="24" t="s">
        <v>608</v>
      </c>
      <c r="E752" s="227" t="s">
        <v>1049</v>
      </c>
      <c r="F752" s="208" t="s">
        <v>1116</v>
      </c>
      <c r="G752" s="239">
        <v>45149</v>
      </c>
      <c r="H752" s="249">
        <v>0</v>
      </c>
      <c r="I752" s="101">
        <v>-13440</v>
      </c>
      <c r="J752" s="250">
        <f t="shared" si="11"/>
        <v>587094.7200000002</v>
      </c>
      <c r="K752" s="259"/>
    </row>
    <row r="753" spans="2:11" x14ac:dyDescent="0.25">
      <c r="B753" s="46">
        <f>SUBTOTAL(103,$C$10:C753)</f>
        <v>744</v>
      </c>
      <c r="C753" s="154" t="s">
        <v>601</v>
      </c>
      <c r="D753" s="24" t="s">
        <v>608</v>
      </c>
      <c r="E753" s="203" t="s">
        <v>675</v>
      </c>
      <c r="F753" s="203" t="s">
        <v>676</v>
      </c>
      <c r="G753" s="239">
        <v>45149</v>
      </c>
      <c r="H753" s="249">
        <v>0</v>
      </c>
      <c r="I753" s="101">
        <v>-2331</v>
      </c>
      <c r="J753" s="250">
        <f t="shared" si="11"/>
        <v>584763.7200000002</v>
      </c>
      <c r="K753" s="259"/>
    </row>
    <row r="754" spans="2:11" x14ac:dyDescent="0.25">
      <c r="B754" s="46">
        <f>SUBTOTAL(103,$C$10:C754)</f>
        <v>745</v>
      </c>
      <c r="C754" s="154" t="s">
        <v>1083</v>
      </c>
      <c r="D754" s="24" t="s">
        <v>608</v>
      </c>
      <c r="E754" s="227" t="s">
        <v>582</v>
      </c>
      <c r="F754" s="203" t="s">
        <v>425</v>
      </c>
      <c r="G754" s="239">
        <v>45149</v>
      </c>
      <c r="H754" s="249">
        <v>0</v>
      </c>
      <c r="I754" s="101">
        <v>-4140</v>
      </c>
      <c r="J754" s="250">
        <f t="shared" si="11"/>
        <v>580623.7200000002</v>
      </c>
      <c r="K754" s="259"/>
    </row>
    <row r="755" spans="2:11" x14ac:dyDescent="0.25">
      <c r="B755" s="46">
        <f>SUBTOTAL(103,$C$10:C755)</f>
        <v>746</v>
      </c>
      <c r="C755" s="154" t="s">
        <v>1083</v>
      </c>
      <c r="D755" s="24" t="s">
        <v>608</v>
      </c>
      <c r="E755" s="203" t="s">
        <v>675</v>
      </c>
      <c r="F755" s="203" t="s">
        <v>676</v>
      </c>
      <c r="G755" s="239">
        <v>45149</v>
      </c>
      <c r="H755" s="249">
        <v>0</v>
      </c>
      <c r="I755" s="101">
        <v>-3840</v>
      </c>
      <c r="J755" s="250">
        <f t="shared" si="11"/>
        <v>576783.7200000002</v>
      </c>
      <c r="K755" s="259"/>
    </row>
    <row r="756" spans="2:11" x14ac:dyDescent="0.25">
      <c r="B756" s="46">
        <f>SUBTOTAL(103,$C$10:C756)</f>
        <v>747</v>
      </c>
      <c r="C756" s="154" t="s">
        <v>694</v>
      </c>
      <c r="D756" s="24" t="s">
        <v>607</v>
      </c>
      <c r="E756" s="227" t="s">
        <v>1138</v>
      </c>
      <c r="F756" s="203" t="s">
        <v>444</v>
      </c>
      <c r="G756" s="239">
        <v>45149</v>
      </c>
      <c r="H756" s="249">
        <v>0</v>
      </c>
      <c r="I756" s="101">
        <v>-8300</v>
      </c>
      <c r="J756" s="250">
        <f t="shared" si="11"/>
        <v>568483.7200000002</v>
      </c>
      <c r="K756" s="259"/>
    </row>
    <row r="757" spans="2:11" x14ac:dyDescent="0.25">
      <c r="B757" s="46">
        <f>SUBTOTAL(103,$C$10:C757)</f>
        <v>748</v>
      </c>
      <c r="C757" s="24" t="s">
        <v>1074</v>
      </c>
      <c r="D757" s="24" t="s">
        <v>608</v>
      </c>
      <c r="E757" s="227"/>
      <c r="F757" s="203"/>
      <c r="G757" s="239">
        <v>45149</v>
      </c>
      <c r="H757" s="249">
        <v>0</v>
      </c>
      <c r="I757" s="101">
        <v>-5500</v>
      </c>
      <c r="J757" s="250">
        <f t="shared" si="11"/>
        <v>562983.7200000002</v>
      </c>
      <c r="K757" s="259"/>
    </row>
    <row r="758" spans="2:11" x14ac:dyDescent="0.25">
      <c r="B758" s="46">
        <f>SUBTOTAL(103,$C$10:C758)</f>
        <v>749</v>
      </c>
      <c r="C758" s="154" t="s">
        <v>596</v>
      </c>
      <c r="D758" s="24" t="s">
        <v>607</v>
      </c>
      <c r="E758" s="203" t="s">
        <v>581</v>
      </c>
      <c r="F758" s="208" t="s">
        <v>434</v>
      </c>
      <c r="G758" s="239">
        <v>45149</v>
      </c>
      <c r="H758" s="249">
        <v>0</v>
      </c>
      <c r="I758" s="101">
        <v>-73616.047000000006</v>
      </c>
      <c r="J758" s="250">
        <f t="shared" si="11"/>
        <v>489367.67300000018</v>
      </c>
      <c r="K758" s="259"/>
    </row>
    <row r="759" spans="2:11" x14ac:dyDescent="0.25">
      <c r="B759" s="46">
        <f>SUBTOTAL(103,$C$10:C759)</f>
        <v>750</v>
      </c>
      <c r="C759" s="24" t="s">
        <v>597</v>
      </c>
      <c r="D759" s="24" t="s">
        <v>608</v>
      </c>
      <c r="E759" s="203" t="s">
        <v>581</v>
      </c>
      <c r="F759" s="208" t="s">
        <v>434</v>
      </c>
      <c r="G759" s="239">
        <v>45149</v>
      </c>
      <c r="H759" s="249">
        <v>0</v>
      </c>
      <c r="I759" s="101">
        <v>-10500</v>
      </c>
      <c r="J759" s="250">
        <f t="shared" si="11"/>
        <v>478867.67300000018</v>
      </c>
      <c r="K759" s="259"/>
    </row>
    <row r="760" spans="2:11" x14ac:dyDescent="0.25">
      <c r="B760" s="46">
        <f>SUBTOTAL(103,$C$10:C760)</f>
        <v>751</v>
      </c>
      <c r="C760" s="24" t="s">
        <v>597</v>
      </c>
      <c r="D760" s="24" t="s">
        <v>1117</v>
      </c>
      <c r="E760" s="203" t="s">
        <v>581</v>
      </c>
      <c r="F760" s="208" t="s">
        <v>434</v>
      </c>
      <c r="G760" s="239">
        <v>45149</v>
      </c>
      <c r="H760" s="249">
        <v>0</v>
      </c>
      <c r="I760" s="101">
        <v>-6000</v>
      </c>
      <c r="J760" s="250">
        <f t="shared" si="11"/>
        <v>472867.67300000018</v>
      </c>
      <c r="K760" s="259"/>
    </row>
    <row r="761" spans="2:11" x14ac:dyDescent="0.25">
      <c r="B761" s="46">
        <f>SUBTOTAL(103,$C$10:C761)</f>
        <v>752</v>
      </c>
      <c r="C761" s="24" t="s">
        <v>598</v>
      </c>
      <c r="D761" s="24" t="s">
        <v>607</v>
      </c>
      <c r="E761" s="203" t="s">
        <v>581</v>
      </c>
      <c r="F761" s="208" t="s">
        <v>434</v>
      </c>
      <c r="G761" s="239">
        <v>45149</v>
      </c>
      <c r="H761" s="249">
        <v>0</v>
      </c>
      <c r="I761" s="101">
        <v>-20000.304</v>
      </c>
      <c r="J761" s="250">
        <f t="shared" si="11"/>
        <v>452867.36900000018</v>
      </c>
      <c r="K761" s="259"/>
    </row>
    <row r="762" spans="2:11" x14ac:dyDescent="0.25">
      <c r="B762" s="46">
        <f>SUBTOTAL(103,$C$10:C762)</f>
        <v>753</v>
      </c>
      <c r="C762" s="154" t="s">
        <v>793</v>
      </c>
      <c r="D762" s="24" t="s">
        <v>608</v>
      </c>
      <c r="E762" s="203" t="s">
        <v>675</v>
      </c>
      <c r="F762" s="203" t="s">
        <v>676</v>
      </c>
      <c r="G762" s="239">
        <v>45149</v>
      </c>
      <c r="H762" s="249">
        <v>0</v>
      </c>
      <c r="I762" s="101">
        <v>-14726</v>
      </c>
      <c r="J762" s="250">
        <f t="shared" si="11"/>
        <v>438141.36900000018</v>
      </c>
      <c r="K762" s="259"/>
    </row>
    <row r="763" spans="2:11" x14ac:dyDescent="0.25">
      <c r="B763" s="46">
        <f>SUBTOTAL(103,$C$10:C763)</f>
        <v>754</v>
      </c>
      <c r="C763" s="154" t="s">
        <v>600</v>
      </c>
      <c r="D763" s="24" t="s">
        <v>608</v>
      </c>
      <c r="E763" s="227" t="s">
        <v>1049</v>
      </c>
      <c r="F763" s="208" t="s">
        <v>1116</v>
      </c>
      <c r="G763" s="239">
        <v>45149</v>
      </c>
      <c r="H763" s="249">
        <v>0</v>
      </c>
      <c r="I763" s="101">
        <v>-14800</v>
      </c>
      <c r="J763" s="250">
        <f t="shared" si="11"/>
        <v>423341.36900000018</v>
      </c>
      <c r="K763" s="259"/>
    </row>
    <row r="764" spans="2:11" x14ac:dyDescent="0.25">
      <c r="B764" s="46">
        <f>SUBTOTAL(103,$C$10:C764)</f>
        <v>755</v>
      </c>
      <c r="C764" s="154" t="s">
        <v>601</v>
      </c>
      <c r="D764" s="24" t="s">
        <v>608</v>
      </c>
      <c r="E764" s="203" t="s">
        <v>675</v>
      </c>
      <c r="F764" s="203" t="s">
        <v>676</v>
      </c>
      <c r="G764" s="239">
        <v>45149</v>
      </c>
      <c r="H764" s="249">
        <v>0</v>
      </c>
      <c r="I764" s="101">
        <v>-2331</v>
      </c>
      <c r="J764" s="250">
        <f t="shared" si="11"/>
        <v>421010.36900000018</v>
      </c>
      <c r="K764" s="259"/>
    </row>
    <row r="765" spans="2:11" x14ac:dyDescent="0.25">
      <c r="B765" s="46">
        <f>SUBTOTAL(103,$C$10:C765)</f>
        <v>756</v>
      </c>
      <c r="C765" s="154" t="s">
        <v>1083</v>
      </c>
      <c r="D765" s="24" t="s">
        <v>608</v>
      </c>
      <c r="E765" s="227" t="s">
        <v>582</v>
      </c>
      <c r="F765" s="203" t="s">
        <v>425</v>
      </c>
      <c r="G765" s="239">
        <v>45149</v>
      </c>
      <c r="H765" s="249">
        <v>0</v>
      </c>
      <c r="I765" s="101">
        <v>-7140</v>
      </c>
      <c r="J765" s="250">
        <f t="shared" si="11"/>
        <v>413870.36900000018</v>
      </c>
      <c r="K765" s="259"/>
    </row>
    <row r="766" spans="2:11" x14ac:dyDescent="0.25">
      <c r="B766" s="46">
        <f>SUBTOTAL(103,$C$10:C766)</f>
        <v>757</v>
      </c>
      <c r="C766" s="154" t="s">
        <v>1083</v>
      </c>
      <c r="D766" s="24" t="s">
        <v>608</v>
      </c>
      <c r="E766" s="203" t="s">
        <v>675</v>
      </c>
      <c r="F766" s="203" t="s">
        <v>676</v>
      </c>
      <c r="G766" s="239">
        <v>45149</v>
      </c>
      <c r="H766" s="249">
        <v>0</v>
      </c>
      <c r="I766" s="101">
        <v>-3840</v>
      </c>
      <c r="J766" s="250">
        <f t="shared" si="11"/>
        <v>410030.36900000018</v>
      </c>
      <c r="K766" s="259"/>
    </row>
    <row r="767" spans="2:11" x14ac:dyDescent="0.25">
      <c r="B767" s="46">
        <f>SUBTOTAL(103,$C$10:C767)</f>
        <v>758</v>
      </c>
      <c r="C767" s="154" t="s">
        <v>653</v>
      </c>
      <c r="D767" s="24" t="s">
        <v>1024</v>
      </c>
      <c r="E767" s="203" t="s">
        <v>581</v>
      </c>
      <c r="F767" s="208" t="s">
        <v>434</v>
      </c>
      <c r="G767" s="239">
        <v>45162</v>
      </c>
      <c r="H767" s="249">
        <v>300000</v>
      </c>
      <c r="I767" s="101">
        <v>0</v>
      </c>
      <c r="J767" s="250">
        <f t="shared" si="11"/>
        <v>710030.36900000018</v>
      </c>
      <c r="K767" s="259"/>
    </row>
    <row r="768" spans="2:11" x14ac:dyDescent="0.25">
      <c r="B768" s="46">
        <f>SUBTOTAL(103,$C$10:C768)</f>
        <v>759</v>
      </c>
      <c r="C768" s="154" t="s">
        <v>653</v>
      </c>
      <c r="D768" s="24" t="s">
        <v>1025</v>
      </c>
      <c r="E768" s="203" t="s">
        <v>581</v>
      </c>
      <c r="F768" s="208" t="s">
        <v>434</v>
      </c>
      <c r="G768" s="239">
        <v>45162</v>
      </c>
      <c r="H768" s="249">
        <v>300000</v>
      </c>
      <c r="I768" s="101">
        <v>0</v>
      </c>
      <c r="J768" s="250">
        <f t="shared" si="11"/>
        <v>1010030.3690000002</v>
      </c>
      <c r="K768" s="259"/>
    </row>
    <row r="769" spans="2:11" x14ac:dyDescent="0.25">
      <c r="B769" s="46">
        <f>SUBTOTAL(103,$C$10:C769)</f>
        <v>760</v>
      </c>
      <c r="C769" s="154" t="s">
        <v>596</v>
      </c>
      <c r="D769" s="24" t="s">
        <v>607</v>
      </c>
      <c r="E769" s="203" t="s">
        <v>581</v>
      </c>
      <c r="F769" s="208" t="s">
        <v>434</v>
      </c>
      <c r="G769" s="239">
        <v>45163</v>
      </c>
      <c r="H769" s="249">
        <v>0</v>
      </c>
      <c r="I769" s="101">
        <v>-14092.88</v>
      </c>
      <c r="J769" s="250">
        <f t="shared" si="11"/>
        <v>995937.48900000018</v>
      </c>
      <c r="K769" s="259"/>
    </row>
    <row r="770" spans="2:11" x14ac:dyDescent="0.25">
      <c r="B770" s="46">
        <f>SUBTOTAL(103,$C$10:C770)</f>
        <v>761</v>
      </c>
      <c r="C770" s="24" t="s">
        <v>598</v>
      </c>
      <c r="D770" s="24" t="s">
        <v>607</v>
      </c>
      <c r="E770" s="203" t="s">
        <v>581</v>
      </c>
      <c r="F770" s="208" t="s">
        <v>434</v>
      </c>
      <c r="G770" s="239">
        <v>45163</v>
      </c>
      <c r="H770" s="249">
        <v>0</v>
      </c>
      <c r="I770" s="101">
        <v>-20000</v>
      </c>
      <c r="J770" s="250">
        <f t="shared" si="11"/>
        <v>975937.48900000018</v>
      </c>
      <c r="K770" s="259"/>
    </row>
    <row r="771" spans="2:11" x14ac:dyDescent="0.25">
      <c r="B771" s="46">
        <f>SUBTOTAL(103,$C$10:C771)</f>
        <v>762</v>
      </c>
      <c r="C771" s="154" t="s">
        <v>1091</v>
      </c>
      <c r="D771" s="24" t="s">
        <v>1105</v>
      </c>
      <c r="E771" s="227" t="s">
        <v>698</v>
      </c>
      <c r="F771" s="203" t="s">
        <v>720</v>
      </c>
      <c r="G771" s="239">
        <v>45163</v>
      </c>
      <c r="H771" s="249">
        <v>0</v>
      </c>
      <c r="I771" s="101">
        <v>-9500</v>
      </c>
      <c r="J771" s="250">
        <f t="shared" si="11"/>
        <v>966437.48900000018</v>
      </c>
      <c r="K771" s="259"/>
    </row>
    <row r="772" spans="2:11" x14ac:dyDescent="0.25">
      <c r="B772" s="46">
        <f>SUBTOTAL(103,$C$10:C772)</f>
        <v>763</v>
      </c>
      <c r="C772" s="154" t="s">
        <v>793</v>
      </c>
      <c r="D772" s="24" t="s">
        <v>608</v>
      </c>
      <c r="E772" s="203" t="s">
        <v>675</v>
      </c>
      <c r="F772" s="203" t="s">
        <v>676</v>
      </c>
      <c r="G772" s="239">
        <v>45163</v>
      </c>
      <c r="H772" s="249">
        <v>0</v>
      </c>
      <c r="I772" s="101">
        <v>-7680</v>
      </c>
      <c r="J772" s="250">
        <f t="shared" si="11"/>
        <v>958757.48900000018</v>
      </c>
      <c r="K772" s="259"/>
    </row>
    <row r="773" spans="2:11" x14ac:dyDescent="0.25">
      <c r="B773" s="46">
        <f>SUBTOTAL(103,$C$10:C773)</f>
        <v>764</v>
      </c>
      <c r="C773" s="154" t="s">
        <v>1118</v>
      </c>
      <c r="D773" s="24" t="s">
        <v>607</v>
      </c>
      <c r="E773" s="266"/>
      <c r="F773" s="203" t="s">
        <v>1120</v>
      </c>
      <c r="G773" s="239">
        <v>45163</v>
      </c>
      <c r="H773" s="249">
        <v>0</v>
      </c>
      <c r="I773" s="101">
        <v>-5173.2375000000002</v>
      </c>
      <c r="J773" s="250">
        <f t="shared" si="11"/>
        <v>953584.25150000013</v>
      </c>
      <c r="K773" s="259"/>
    </row>
    <row r="774" spans="2:11" x14ac:dyDescent="0.25">
      <c r="B774" s="46">
        <f>SUBTOTAL(103,$C$10:C774)</f>
        <v>765</v>
      </c>
      <c r="C774" s="154" t="s">
        <v>1119</v>
      </c>
      <c r="D774" s="226" t="s">
        <v>607</v>
      </c>
      <c r="E774" s="227" t="s">
        <v>1072</v>
      </c>
      <c r="F774" s="203" t="s">
        <v>455</v>
      </c>
      <c r="G774" s="239">
        <v>45163</v>
      </c>
      <c r="H774" s="249">
        <v>0</v>
      </c>
      <c r="I774" s="101">
        <v>-7920</v>
      </c>
      <c r="J774" s="250">
        <f t="shared" si="11"/>
        <v>945664.25150000013</v>
      </c>
      <c r="K774" s="259"/>
    </row>
    <row r="775" spans="2:11" x14ac:dyDescent="0.25">
      <c r="B775" s="46">
        <f>SUBTOTAL(103,$C$10:C775)</f>
        <v>766</v>
      </c>
      <c r="C775" s="154" t="s">
        <v>600</v>
      </c>
      <c r="D775" s="24" t="s">
        <v>608</v>
      </c>
      <c r="E775" s="227" t="s">
        <v>1049</v>
      </c>
      <c r="F775" s="208" t="s">
        <v>1116</v>
      </c>
      <c r="G775" s="239">
        <v>45163</v>
      </c>
      <c r="H775" s="249">
        <v>0</v>
      </c>
      <c r="I775" s="101">
        <v>-17600</v>
      </c>
      <c r="J775" s="250">
        <f t="shared" si="11"/>
        <v>928064.25150000013</v>
      </c>
      <c r="K775" s="259"/>
    </row>
    <row r="776" spans="2:11" x14ac:dyDescent="0.25">
      <c r="B776" s="46">
        <f>SUBTOTAL(103,$C$10:C776)</f>
        <v>767</v>
      </c>
      <c r="C776" s="154" t="s">
        <v>601</v>
      </c>
      <c r="D776" s="24" t="s">
        <v>608</v>
      </c>
      <c r="E776" s="203" t="s">
        <v>675</v>
      </c>
      <c r="F776" s="203" t="s">
        <v>676</v>
      </c>
      <c r="G776" s="239">
        <v>45163</v>
      </c>
      <c r="H776" s="249">
        <v>0</v>
      </c>
      <c r="I776" s="101">
        <v>-14331</v>
      </c>
      <c r="J776" s="250">
        <f t="shared" si="11"/>
        <v>913733.25150000013</v>
      </c>
      <c r="K776" s="259"/>
    </row>
    <row r="777" spans="2:11" x14ac:dyDescent="0.25">
      <c r="B777" s="46">
        <f>SUBTOTAL(103,$C$10:C777)</f>
        <v>768</v>
      </c>
      <c r="C777" s="154" t="s">
        <v>692</v>
      </c>
      <c r="D777" s="24" t="s">
        <v>608</v>
      </c>
      <c r="E777" s="203" t="s">
        <v>581</v>
      </c>
      <c r="F777" s="208" t="s">
        <v>434</v>
      </c>
      <c r="G777" s="239">
        <v>45163</v>
      </c>
      <c r="H777" s="249">
        <v>0</v>
      </c>
      <c r="I777" s="101">
        <v>-7000</v>
      </c>
      <c r="J777" s="250">
        <f t="shared" si="11"/>
        <v>906733.25150000013</v>
      </c>
      <c r="K777" s="259"/>
    </row>
    <row r="778" spans="2:11" x14ac:dyDescent="0.25">
      <c r="B778" s="46">
        <f>SUBTOTAL(103,$C$10:C778)</f>
        <v>769</v>
      </c>
      <c r="C778" s="157" t="s">
        <v>693</v>
      </c>
      <c r="D778" s="24" t="s">
        <v>608</v>
      </c>
      <c r="E778" s="203" t="s">
        <v>581</v>
      </c>
      <c r="F778" s="208" t="s">
        <v>434</v>
      </c>
      <c r="G778" s="239">
        <v>45163</v>
      </c>
      <c r="H778" s="249">
        <v>0</v>
      </c>
      <c r="I778" s="101">
        <v>-7000</v>
      </c>
      <c r="J778" s="250">
        <f t="shared" si="11"/>
        <v>899733.25150000013</v>
      </c>
      <c r="K778" s="259"/>
    </row>
    <row r="779" spans="2:11" x14ac:dyDescent="0.25">
      <c r="B779" s="46">
        <f>SUBTOTAL(103,$C$10:C779)</f>
        <v>770</v>
      </c>
      <c r="C779" s="24" t="s">
        <v>596</v>
      </c>
      <c r="D779" s="24" t="s">
        <v>608</v>
      </c>
      <c r="E779" s="203" t="s">
        <v>581</v>
      </c>
      <c r="F779" s="208" t="s">
        <v>434</v>
      </c>
      <c r="G779" s="239">
        <v>45163</v>
      </c>
      <c r="H779" s="249">
        <v>0</v>
      </c>
      <c r="I779" s="101">
        <v>-63000</v>
      </c>
      <c r="J779" s="250">
        <f t="shared" si="11"/>
        <v>836733.25150000013</v>
      </c>
      <c r="K779" s="259"/>
    </row>
    <row r="780" spans="2:11" x14ac:dyDescent="0.25">
      <c r="B780" s="46">
        <f>SUBTOTAL(103,$C$10:C780)</f>
        <v>771</v>
      </c>
      <c r="C780" s="24" t="s">
        <v>598</v>
      </c>
      <c r="D780" s="24" t="s">
        <v>608</v>
      </c>
      <c r="E780" s="203" t="s">
        <v>581</v>
      </c>
      <c r="F780" s="208" t="s">
        <v>434</v>
      </c>
      <c r="G780" s="239">
        <v>45163</v>
      </c>
      <c r="H780" s="249">
        <v>0</v>
      </c>
      <c r="I780" s="101">
        <v>-84000</v>
      </c>
      <c r="J780" s="250">
        <f t="shared" si="11"/>
        <v>752733.25150000013</v>
      </c>
      <c r="K780" s="259"/>
    </row>
    <row r="781" spans="2:11" x14ac:dyDescent="0.25">
      <c r="B781" s="46">
        <f>SUBTOTAL(103,$C$10:C781)</f>
        <v>772</v>
      </c>
      <c r="C781" s="24" t="s">
        <v>597</v>
      </c>
      <c r="D781" s="24" t="s">
        <v>607</v>
      </c>
      <c r="E781" s="203" t="s">
        <v>581</v>
      </c>
      <c r="F781" s="208" t="s">
        <v>434</v>
      </c>
      <c r="G781" s="239">
        <v>45163</v>
      </c>
      <c r="H781" s="249">
        <v>0</v>
      </c>
      <c r="I781" s="101">
        <v>-40250</v>
      </c>
      <c r="J781" s="250">
        <f t="shared" ref="J781:J844" si="12">H781+J780+I781</f>
        <v>712483.25150000013</v>
      </c>
      <c r="K781" s="259"/>
    </row>
    <row r="782" spans="2:11" x14ac:dyDescent="0.25">
      <c r="B782" s="46">
        <f>SUBTOTAL(103,$C$10:C782)</f>
        <v>773</v>
      </c>
      <c r="C782" s="154" t="s">
        <v>1083</v>
      </c>
      <c r="D782" s="24" t="s">
        <v>608</v>
      </c>
      <c r="E782" s="227" t="s">
        <v>582</v>
      </c>
      <c r="F782" s="203" t="s">
        <v>425</v>
      </c>
      <c r="G782" s="239">
        <v>45163</v>
      </c>
      <c r="H782" s="249">
        <v>0</v>
      </c>
      <c r="I782" s="101">
        <v>-4140</v>
      </c>
      <c r="J782" s="250">
        <f t="shared" si="12"/>
        <v>708343.25150000013</v>
      </c>
      <c r="K782" s="259"/>
    </row>
    <row r="783" spans="2:11" x14ac:dyDescent="0.25">
      <c r="B783" s="46">
        <f>SUBTOTAL(103,$C$10:C783)</f>
        <v>774</v>
      </c>
      <c r="C783" s="154" t="s">
        <v>1083</v>
      </c>
      <c r="D783" s="24" t="s">
        <v>608</v>
      </c>
      <c r="E783" s="203" t="s">
        <v>675</v>
      </c>
      <c r="F783" s="203" t="s">
        <v>676</v>
      </c>
      <c r="G783" s="239">
        <v>45163</v>
      </c>
      <c r="H783" s="249">
        <v>0</v>
      </c>
      <c r="I783" s="101">
        <v>-3560</v>
      </c>
      <c r="J783" s="250">
        <f t="shared" si="12"/>
        <v>704783.25150000013</v>
      </c>
      <c r="K783" s="259"/>
    </row>
    <row r="784" spans="2:11" x14ac:dyDescent="0.25">
      <c r="B784" s="46">
        <f>SUBTOTAL(103,$C$10:C784)</f>
        <v>775</v>
      </c>
      <c r="C784" s="24" t="s">
        <v>604</v>
      </c>
      <c r="D784" s="24" t="s">
        <v>607</v>
      </c>
      <c r="E784" s="227" t="s">
        <v>700</v>
      </c>
      <c r="F784" s="208" t="s">
        <v>439</v>
      </c>
      <c r="G784" s="239">
        <v>45163</v>
      </c>
      <c r="H784" s="249">
        <v>0</v>
      </c>
      <c r="I784" s="101">
        <v>-10000</v>
      </c>
      <c r="J784" s="250">
        <f t="shared" si="12"/>
        <v>694783.25150000013</v>
      </c>
      <c r="K784" s="259"/>
    </row>
    <row r="785" spans="2:11" x14ac:dyDescent="0.25">
      <c r="B785" s="46">
        <f>SUBTOTAL(103,$C$10:C785)</f>
        <v>776</v>
      </c>
      <c r="C785" s="154" t="s">
        <v>673</v>
      </c>
      <c r="D785" s="24" t="s">
        <v>775</v>
      </c>
      <c r="E785" s="203" t="s">
        <v>675</v>
      </c>
      <c r="F785" s="203" t="s">
        <v>676</v>
      </c>
      <c r="G785" s="239">
        <v>45163</v>
      </c>
      <c r="H785" s="249">
        <v>0</v>
      </c>
      <c r="I785" s="101">
        <v>-25000</v>
      </c>
      <c r="J785" s="250">
        <f t="shared" si="12"/>
        <v>669783.25150000013</v>
      </c>
      <c r="K785" s="259"/>
    </row>
    <row r="786" spans="2:11" x14ac:dyDescent="0.25">
      <c r="B786" s="46">
        <f>SUBTOTAL(103,$C$10:C786)</f>
        <v>777</v>
      </c>
      <c r="C786" s="154" t="s">
        <v>596</v>
      </c>
      <c r="D786" s="24" t="s">
        <v>607</v>
      </c>
      <c r="E786" s="203" t="s">
        <v>581</v>
      </c>
      <c r="F786" s="208" t="s">
        <v>434</v>
      </c>
      <c r="G786" s="239">
        <v>45170</v>
      </c>
      <c r="H786" s="249">
        <v>0</v>
      </c>
      <c r="I786" s="101">
        <v>-10500</v>
      </c>
      <c r="J786" s="250">
        <f t="shared" si="12"/>
        <v>659283.25150000013</v>
      </c>
      <c r="K786" s="259"/>
    </row>
    <row r="787" spans="2:11" x14ac:dyDescent="0.25">
      <c r="B787" s="46">
        <f>SUBTOTAL(103,$C$10:C787)</f>
        <v>778</v>
      </c>
      <c r="C787" s="24" t="s">
        <v>598</v>
      </c>
      <c r="D787" s="24" t="s">
        <v>607</v>
      </c>
      <c r="E787" s="203" t="s">
        <v>581</v>
      </c>
      <c r="F787" s="208" t="s">
        <v>434</v>
      </c>
      <c r="G787" s="239">
        <v>45170</v>
      </c>
      <c r="H787" s="249">
        <v>0</v>
      </c>
      <c r="I787" s="101">
        <v>-20000.524000000001</v>
      </c>
      <c r="J787" s="250">
        <f t="shared" si="12"/>
        <v>639282.72750000015</v>
      </c>
      <c r="K787" s="259"/>
    </row>
    <row r="788" spans="2:11" x14ac:dyDescent="0.25">
      <c r="B788" s="46">
        <f>SUBTOTAL(103,$C$10:C788)</f>
        <v>779</v>
      </c>
      <c r="C788" s="24" t="s">
        <v>598</v>
      </c>
      <c r="D788" s="24" t="s">
        <v>1141</v>
      </c>
      <c r="E788" s="203" t="s">
        <v>644</v>
      </c>
      <c r="F788" s="208" t="s">
        <v>428</v>
      </c>
      <c r="G788" s="239">
        <v>45170</v>
      </c>
      <c r="H788" s="249">
        <v>0</v>
      </c>
      <c r="I788" s="101">
        <v>-1363</v>
      </c>
      <c r="J788" s="250">
        <f t="shared" si="12"/>
        <v>637919.72750000015</v>
      </c>
      <c r="K788" s="259"/>
    </row>
    <row r="789" spans="2:11" x14ac:dyDescent="0.25">
      <c r="B789" s="46">
        <f>SUBTOTAL(103,$C$10:C789)</f>
        <v>780</v>
      </c>
      <c r="C789" s="154" t="s">
        <v>1091</v>
      </c>
      <c r="D789" s="24" t="s">
        <v>1105</v>
      </c>
      <c r="E789" s="227" t="s">
        <v>698</v>
      </c>
      <c r="F789" s="203" t="s">
        <v>720</v>
      </c>
      <c r="G789" s="239">
        <v>45170</v>
      </c>
      <c r="H789" s="249">
        <v>0</v>
      </c>
      <c r="I789" s="101">
        <v>-12000</v>
      </c>
      <c r="J789" s="250">
        <f t="shared" si="12"/>
        <v>625919.72750000015</v>
      </c>
      <c r="K789" s="259"/>
    </row>
    <row r="790" spans="2:11" x14ac:dyDescent="0.25">
      <c r="B790" s="46">
        <f>SUBTOTAL(103,$C$10:C790)</f>
        <v>781</v>
      </c>
      <c r="C790" s="154" t="s">
        <v>793</v>
      </c>
      <c r="D790" s="24" t="s">
        <v>608</v>
      </c>
      <c r="E790" s="203" t="s">
        <v>675</v>
      </c>
      <c r="F790" s="203" t="s">
        <v>676</v>
      </c>
      <c r="G790" s="239">
        <v>45170</v>
      </c>
      <c r="H790" s="249">
        <v>0</v>
      </c>
      <c r="I790" s="101">
        <v>-7680</v>
      </c>
      <c r="J790" s="250">
        <f t="shared" si="12"/>
        <v>618239.72750000015</v>
      </c>
      <c r="K790" s="259"/>
    </row>
    <row r="791" spans="2:11" x14ac:dyDescent="0.25">
      <c r="B791" s="46">
        <f>SUBTOTAL(103,$C$10:C791)</f>
        <v>782</v>
      </c>
      <c r="C791" s="154" t="s">
        <v>600</v>
      </c>
      <c r="D791" s="24" t="s">
        <v>608</v>
      </c>
      <c r="E791" s="227" t="s">
        <v>1049</v>
      </c>
      <c r="F791" s="208" t="s">
        <v>1116</v>
      </c>
      <c r="G791" s="239">
        <v>45170</v>
      </c>
      <c r="H791" s="249">
        <v>0</v>
      </c>
      <c r="I791" s="101">
        <v>-15360</v>
      </c>
      <c r="J791" s="250">
        <f t="shared" si="12"/>
        <v>602879.72750000015</v>
      </c>
      <c r="K791" s="259"/>
    </row>
    <row r="792" spans="2:11" x14ac:dyDescent="0.25">
      <c r="B792" s="46">
        <f>SUBTOTAL(103,$C$10:C792)</f>
        <v>783</v>
      </c>
      <c r="C792" s="154" t="s">
        <v>600</v>
      </c>
      <c r="D792" s="24" t="s">
        <v>607</v>
      </c>
      <c r="E792" s="227" t="s">
        <v>1049</v>
      </c>
      <c r="F792" s="208" t="s">
        <v>1116</v>
      </c>
      <c r="G792" s="239">
        <v>45170</v>
      </c>
      <c r="H792" s="249">
        <v>0</v>
      </c>
      <c r="I792" s="101">
        <v>-1000</v>
      </c>
      <c r="J792" s="250">
        <f t="shared" si="12"/>
        <v>601879.72750000015</v>
      </c>
      <c r="K792" s="259"/>
    </row>
    <row r="793" spans="2:11" x14ac:dyDescent="0.25">
      <c r="B793" s="46">
        <f>SUBTOTAL(103,$C$10:C793)</f>
        <v>784</v>
      </c>
      <c r="C793" s="154" t="s">
        <v>601</v>
      </c>
      <c r="D793" s="24" t="s">
        <v>608</v>
      </c>
      <c r="E793" s="203" t="s">
        <v>675</v>
      </c>
      <c r="F793" s="203" t="s">
        <v>676</v>
      </c>
      <c r="G793" s="239">
        <v>45170</v>
      </c>
      <c r="H793" s="249">
        <v>0</v>
      </c>
      <c r="I793" s="101">
        <v>-5331</v>
      </c>
      <c r="J793" s="250">
        <f t="shared" si="12"/>
        <v>596548.72750000015</v>
      </c>
      <c r="K793" s="259"/>
    </row>
    <row r="794" spans="2:11" x14ac:dyDescent="0.25">
      <c r="B794" s="46">
        <f>SUBTOTAL(103,$C$10:C794)</f>
        <v>785</v>
      </c>
      <c r="C794" s="154" t="s">
        <v>1083</v>
      </c>
      <c r="D794" s="24" t="s">
        <v>608</v>
      </c>
      <c r="E794" s="227" t="s">
        <v>582</v>
      </c>
      <c r="F794" s="203" t="s">
        <v>425</v>
      </c>
      <c r="G794" s="239">
        <v>45170</v>
      </c>
      <c r="H794" s="249">
        <v>0</v>
      </c>
      <c r="I794" s="101">
        <v>-4140</v>
      </c>
      <c r="J794" s="250">
        <f t="shared" si="12"/>
        <v>592408.72750000015</v>
      </c>
      <c r="K794" s="259"/>
    </row>
    <row r="795" spans="2:11" x14ac:dyDescent="0.25">
      <c r="B795" s="46">
        <f>SUBTOTAL(103,$C$10:C795)</f>
        <v>786</v>
      </c>
      <c r="C795" s="154" t="s">
        <v>998</v>
      </c>
      <c r="D795" s="24" t="s">
        <v>849</v>
      </c>
      <c r="E795" s="227" t="s">
        <v>1050</v>
      </c>
      <c r="F795" s="203" t="s">
        <v>442</v>
      </c>
      <c r="G795" s="239">
        <v>45170</v>
      </c>
      <c r="H795" s="249">
        <v>0</v>
      </c>
      <c r="I795" s="101">
        <v>-40000</v>
      </c>
      <c r="J795" s="250">
        <f t="shared" si="12"/>
        <v>552408.72750000015</v>
      </c>
      <c r="K795" s="259"/>
    </row>
    <row r="796" spans="2:11" x14ac:dyDescent="0.25">
      <c r="B796" s="46">
        <f>SUBTOTAL(103,$C$10:C796)</f>
        <v>787</v>
      </c>
      <c r="C796" s="154" t="s">
        <v>999</v>
      </c>
      <c r="D796" s="24" t="s">
        <v>849</v>
      </c>
      <c r="E796" s="227" t="s">
        <v>1050</v>
      </c>
      <c r="F796" s="203" t="s">
        <v>442</v>
      </c>
      <c r="G796" s="239">
        <v>45170</v>
      </c>
      <c r="H796" s="249">
        <v>0</v>
      </c>
      <c r="I796" s="101">
        <v>-25000</v>
      </c>
      <c r="J796" s="250">
        <f t="shared" si="12"/>
        <v>527408.72750000015</v>
      </c>
      <c r="K796" s="259"/>
    </row>
    <row r="797" spans="2:11" x14ac:dyDescent="0.25">
      <c r="B797" s="46">
        <f>SUBTOTAL(103,$C$10:C797)</f>
        <v>788</v>
      </c>
      <c r="C797" s="154" t="s">
        <v>1000</v>
      </c>
      <c r="D797" s="24" t="s">
        <v>849</v>
      </c>
      <c r="E797" s="203" t="s">
        <v>588</v>
      </c>
      <c r="F797" s="208" t="s">
        <v>589</v>
      </c>
      <c r="G797" s="239">
        <v>45170</v>
      </c>
      <c r="H797" s="249">
        <v>0</v>
      </c>
      <c r="I797" s="101">
        <v>-10000</v>
      </c>
      <c r="J797" s="250">
        <f t="shared" si="12"/>
        <v>517408.72750000015</v>
      </c>
      <c r="K797" s="259"/>
    </row>
    <row r="798" spans="2:11" x14ac:dyDescent="0.25">
      <c r="B798" s="46">
        <f>SUBTOTAL(103,$C$10:C798)</f>
        <v>789</v>
      </c>
      <c r="C798" s="154" t="s">
        <v>596</v>
      </c>
      <c r="D798" s="24" t="s">
        <v>607</v>
      </c>
      <c r="E798" s="203" t="s">
        <v>581</v>
      </c>
      <c r="F798" s="208" t="s">
        <v>434</v>
      </c>
      <c r="G798" s="239">
        <v>45177</v>
      </c>
      <c r="H798" s="249">
        <v>0</v>
      </c>
      <c r="I798" s="101">
        <v>-10500</v>
      </c>
      <c r="J798" s="250">
        <f t="shared" si="12"/>
        <v>506908.72750000015</v>
      </c>
      <c r="K798" s="259"/>
    </row>
    <row r="799" spans="2:11" x14ac:dyDescent="0.25">
      <c r="B799" s="46">
        <f>SUBTOTAL(103,$C$10:C799)</f>
        <v>790</v>
      </c>
      <c r="C799" s="154" t="s">
        <v>596</v>
      </c>
      <c r="D799" s="24" t="s">
        <v>608</v>
      </c>
      <c r="E799" s="203" t="s">
        <v>581</v>
      </c>
      <c r="F799" s="208" t="s">
        <v>434</v>
      </c>
      <c r="G799" s="239">
        <v>45177</v>
      </c>
      <c r="H799" s="249">
        <v>0</v>
      </c>
      <c r="I799" s="101">
        <v>-3500</v>
      </c>
      <c r="J799" s="250">
        <f t="shared" si="12"/>
        <v>503408.72750000015</v>
      </c>
      <c r="K799" s="259"/>
    </row>
    <row r="800" spans="2:11" x14ac:dyDescent="0.25">
      <c r="B800" s="46">
        <f>SUBTOTAL(103,$C$10:C800)</f>
        <v>791</v>
      </c>
      <c r="C800" s="24" t="s">
        <v>598</v>
      </c>
      <c r="D800" s="24" t="s">
        <v>607</v>
      </c>
      <c r="E800" s="203" t="s">
        <v>581</v>
      </c>
      <c r="F800" s="208" t="s">
        <v>434</v>
      </c>
      <c r="G800" s="239">
        <v>45177</v>
      </c>
      <c r="H800" s="249">
        <v>0</v>
      </c>
      <c r="I800" s="101">
        <v>-20000</v>
      </c>
      <c r="J800" s="250">
        <f t="shared" si="12"/>
        <v>483408.72750000015</v>
      </c>
      <c r="K800" s="259"/>
    </row>
    <row r="801" spans="2:11" x14ac:dyDescent="0.25">
      <c r="B801" s="46">
        <f>SUBTOTAL(103,$C$10:C801)</f>
        <v>792</v>
      </c>
      <c r="C801" s="154" t="s">
        <v>793</v>
      </c>
      <c r="D801" s="24" t="s">
        <v>608</v>
      </c>
      <c r="E801" s="203" t="s">
        <v>675</v>
      </c>
      <c r="F801" s="203" t="s">
        <v>676</v>
      </c>
      <c r="G801" s="239">
        <v>45177</v>
      </c>
      <c r="H801" s="249">
        <v>0</v>
      </c>
      <c r="I801" s="101">
        <v>-11493.95</v>
      </c>
      <c r="J801" s="250">
        <f t="shared" si="12"/>
        <v>471914.77750000014</v>
      </c>
      <c r="K801" s="259"/>
    </row>
    <row r="802" spans="2:11" x14ac:dyDescent="0.25">
      <c r="B802" s="46">
        <f>SUBTOTAL(103,$C$10:C802)</f>
        <v>793</v>
      </c>
      <c r="C802" s="154" t="s">
        <v>837</v>
      </c>
      <c r="D802" s="24" t="s">
        <v>608</v>
      </c>
      <c r="E802" s="227" t="s">
        <v>582</v>
      </c>
      <c r="F802" s="203" t="s">
        <v>425</v>
      </c>
      <c r="G802" s="239">
        <v>45177</v>
      </c>
      <c r="H802" s="249">
        <v>0</v>
      </c>
      <c r="I802" s="101">
        <v>-1920</v>
      </c>
      <c r="J802" s="250">
        <f t="shared" si="12"/>
        <v>469994.77750000014</v>
      </c>
      <c r="K802" s="259"/>
    </row>
    <row r="803" spans="2:11" x14ac:dyDescent="0.25">
      <c r="B803" s="46">
        <f>SUBTOTAL(103,$C$10:C803)</f>
        <v>794</v>
      </c>
      <c r="C803" s="154" t="s">
        <v>600</v>
      </c>
      <c r="D803" s="24" t="s">
        <v>608</v>
      </c>
      <c r="E803" s="227" t="s">
        <v>1049</v>
      </c>
      <c r="F803" s="208" t="s">
        <v>1116</v>
      </c>
      <c r="G803" s="239">
        <v>45177</v>
      </c>
      <c r="H803" s="249">
        <v>0</v>
      </c>
      <c r="I803" s="101">
        <v>-15360</v>
      </c>
      <c r="J803" s="250">
        <f t="shared" si="12"/>
        <v>454634.77750000014</v>
      </c>
      <c r="K803" s="259"/>
    </row>
    <row r="804" spans="2:11" x14ac:dyDescent="0.25">
      <c r="B804" s="46">
        <f>SUBTOTAL(103,$C$10:C804)</f>
        <v>795</v>
      </c>
      <c r="C804" s="154" t="s">
        <v>601</v>
      </c>
      <c r="D804" s="24" t="s">
        <v>608</v>
      </c>
      <c r="E804" s="203" t="s">
        <v>675</v>
      </c>
      <c r="F804" s="203" t="s">
        <v>676</v>
      </c>
      <c r="G804" s="239">
        <v>45177</v>
      </c>
      <c r="H804" s="249">
        <v>0</v>
      </c>
      <c r="I804" s="101">
        <v>-5331</v>
      </c>
      <c r="J804" s="250">
        <f t="shared" si="12"/>
        <v>449303.77750000014</v>
      </c>
      <c r="K804" s="259"/>
    </row>
    <row r="805" spans="2:11" x14ac:dyDescent="0.25">
      <c r="B805" s="46">
        <f>SUBTOTAL(103,$C$10:C805)</f>
        <v>796</v>
      </c>
      <c r="C805" s="154" t="s">
        <v>1083</v>
      </c>
      <c r="D805" s="24" t="s">
        <v>608</v>
      </c>
      <c r="E805" s="227" t="s">
        <v>582</v>
      </c>
      <c r="F805" s="203" t="s">
        <v>425</v>
      </c>
      <c r="G805" s="239">
        <v>45177</v>
      </c>
      <c r="H805" s="249">
        <v>0</v>
      </c>
      <c r="I805" s="101">
        <v>-4140</v>
      </c>
      <c r="J805" s="250">
        <f t="shared" si="12"/>
        <v>445163.77750000014</v>
      </c>
      <c r="K805" s="259"/>
    </row>
    <row r="806" spans="2:11" x14ac:dyDescent="0.25">
      <c r="B806" s="46">
        <f>SUBTOTAL(103,$C$10:C806)</f>
        <v>797</v>
      </c>
      <c r="C806" s="154" t="s">
        <v>1083</v>
      </c>
      <c r="D806" s="24" t="s">
        <v>608</v>
      </c>
      <c r="E806" s="203" t="s">
        <v>675</v>
      </c>
      <c r="F806" s="203" t="s">
        <v>676</v>
      </c>
      <c r="G806" s="239">
        <v>45177</v>
      </c>
      <c r="H806" s="249">
        <v>0</v>
      </c>
      <c r="I806" s="101">
        <v>-3820</v>
      </c>
      <c r="J806" s="250">
        <f t="shared" si="12"/>
        <v>441343.77750000014</v>
      </c>
      <c r="K806" s="259"/>
    </row>
    <row r="807" spans="2:11" x14ac:dyDescent="0.25">
      <c r="B807" s="46">
        <f>SUBTOTAL(103,$C$10:C807)</f>
        <v>798</v>
      </c>
      <c r="C807" s="154" t="s">
        <v>997</v>
      </c>
      <c r="D807" s="226" t="s">
        <v>938</v>
      </c>
      <c r="E807" s="227" t="s">
        <v>1055</v>
      </c>
      <c r="F807" s="203" t="s">
        <v>436</v>
      </c>
      <c r="G807" s="239">
        <v>45180</v>
      </c>
      <c r="H807" s="249">
        <v>0</v>
      </c>
      <c r="I807" s="101">
        <v>-900</v>
      </c>
      <c r="J807" s="250">
        <f t="shared" si="12"/>
        <v>440443.77750000014</v>
      </c>
      <c r="K807" s="259"/>
    </row>
    <row r="808" spans="2:11" x14ac:dyDescent="0.25">
      <c r="B808" s="46">
        <f>SUBTOTAL(103,$C$10:C808)</f>
        <v>799</v>
      </c>
      <c r="C808" s="24" t="s">
        <v>598</v>
      </c>
      <c r="D808" s="226" t="s">
        <v>913</v>
      </c>
      <c r="E808" s="203" t="s">
        <v>644</v>
      </c>
      <c r="F808" s="208" t="s">
        <v>428</v>
      </c>
      <c r="G808" s="239">
        <v>45184</v>
      </c>
      <c r="H808" s="249">
        <v>9200</v>
      </c>
      <c r="I808" s="101">
        <v>0</v>
      </c>
      <c r="J808" s="250">
        <f t="shared" si="12"/>
        <v>449643.77750000014</v>
      </c>
      <c r="K808" s="259"/>
    </row>
    <row r="809" spans="2:11" x14ac:dyDescent="0.25">
      <c r="B809" s="46">
        <f>SUBTOTAL(103,$C$10:C809)</f>
        <v>800</v>
      </c>
      <c r="C809" s="24" t="s">
        <v>1074</v>
      </c>
      <c r="D809" s="24" t="s">
        <v>608</v>
      </c>
      <c r="E809" s="227"/>
      <c r="F809" s="203"/>
      <c r="G809" s="239">
        <v>45184</v>
      </c>
      <c r="H809" s="249">
        <v>0</v>
      </c>
      <c r="I809" s="101">
        <v>-5500</v>
      </c>
      <c r="J809" s="250">
        <f t="shared" si="12"/>
        <v>444143.77750000014</v>
      </c>
      <c r="K809" s="259"/>
    </row>
    <row r="810" spans="2:11" x14ac:dyDescent="0.25">
      <c r="B810" s="46">
        <f>SUBTOTAL(103,$C$10:C810)</f>
        <v>801</v>
      </c>
      <c r="C810" s="154" t="s">
        <v>596</v>
      </c>
      <c r="D810" s="24" t="s">
        <v>607</v>
      </c>
      <c r="E810" s="203" t="s">
        <v>581</v>
      </c>
      <c r="F810" s="208" t="s">
        <v>434</v>
      </c>
      <c r="G810" s="239">
        <v>45184</v>
      </c>
      <c r="H810" s="249">
        <v>0</v>
      </c>
      <c r="I810" s="101">
        <v>-10566.701999999999</v>
      </c>
      <c r="J810" s="250">
        <f t="shared" si="12"/>
        <v>433577.07550000015</v>
      </c>
      <c r="K810" s="259"/>
    </row>
    <row r="811" spans="2:11" x14ac:dyDescent="0.25">
      <c r="B811" s="46">
        <f>SUBTOTAL(103,$C$10:C811)</f>
        <v>802</v>
      </c>
      <c r="C811" s="24" t="s">
        <v>598</v>
      </c>
      <c r="D811" s="24" t="s">
        <v>607</v>
      </c>
      <c r="E811" s="203" t="s">
        <v>581</v>
      </c>
      <c r="F811" s="208" t="s">
        <v>434</v>
      </c>
      <c r="G811" s="239">
        <v>45184</v>
      </c>
      <c r="H811" s="249">
        <v>0</v>
      </c>
      <c r="I811" s="101">
        <v>-20000</v>
      </c>
      <c r="J811" s="250">
        <f t="shared" si="12"/>
        <v>413577.07550000015</v>
      </c>
      <c r="K811" s="259"/>
    </row>
    <row r="812" spans="2:11" x14ac:dyDescent="0.25">
      <c r="B812" s="46">
        <f>SUBTOTAL(103,$C$10:C812)</f>
        <v>803</v>
      </c>
      <c r="C812" s="154" t="s">
        <v>793</v>
      </c>
      <c r="D812" s="24" t="s">
        <v>608</v>
      </c>
      <c r="E812" s="203" t="s">
        <v>675</v>
      </c>
      <c r="F812" s="203" t="s">
        <v>676</v>
      </c>
      <c r="G812" s="239">
        <v>45184</v>
      </c>
      <c r="H812" s="249">
        <v>0</v>
      </c>
      <c r="I812" s="101">
        <v>-19400</v>
      </c>
      <c r="J812" s="250">
        <f t="shared" si="12"/>
        <v>394177.07550000015</v>
      </c>
      <c r="K812" s="259"/>
    </row>
    <row r="813" spans="2:11" x14ac:dyDescent="0.25">
      <c r="B813" s="46">
        <f>SUBTOTAL(103,$C$10:C813)</f>
        <v>804</v>
      </c>
      <c r="C813" s="154" t="s">
        <v>600</v>
      </c>
      <c r="D813" s="24" t="s">
        <v>608</v>
      </c>
      <c r="E813" s="227" t="s">
        <v>1049</v>
      </c>
      <c r="F813" s="208" t="s">
        <v>1116</v>
      </c>
      <c r="G813" s="239">
        <v>45184</v>
      </c>
      <c r="H813" s="249">
        <v>0</v>
      </c>
      <c r="I813" s="101">
        <v>-25360</v>
      </c>
      <c r="J813" s="250">
        <f t="shared" si="12"/>
        <v>368817.07550000015</v>
      </c>
      <c r="K813" s="259"/>
    </row>
    <row r="814" spans="2:11" x14ac:dyDescent="0.25">
      <c r="B814" s="46">
        <f>SUBTOTAL(103,$C$10:C814)</f>
        <v>805</v>
      </c>
      <c r="C814" s="154" t="s">
        <v>601</v>
      </c>
      <c r="D814" s="24" t="s">
        <v>608</v>
      </c>
      <c r="E814" s="203" t="s">
        <v>675</v>
      </c>
      <c r="F814" s="203" t="s">
        <v>676</v>
      </c>
      <c r="G814" s="239">
        <v>45184</v>
      </c>
      <c r="H814" s="249">
        <v>0</v>
      </c>
      <c r="I814" s="101">
        <v>-5331</v>
      </c>
      <c r="J814" s="250">
        <f t="shared" si="12"/>
        <v>363486.07550000015</v>
      </c>
      <c r="K814" s="259"/>
    </row>
    <row r="815" spans="2:11" x14ac:dyDescent="0.25">
      <c r="B815" s="46">
        <f>SUBTOTAL(103,$C$10:C815)</f>
        <v>806</v>
      </c>
      <c r="C815" s="154" t="s">
        <v>1083</v>
      </c>
      <c r="D815" s="24" t="s">
        <v>608</v>
      </c>
      <c r="E815" s="227" t="s">
        <v>582</v>
      </c>
      <c r="F815" s="203" t="s">
        <v>425</v>
      </c>
      <c r="G815" s="239">
        <v>45184</v>
      </c>
      <c r="H815" s="249">
        <v>0</v>
      </c>
      <c r="I815" s="101">
        <v>-4140</v>
      </c>
      <c r="J815" s="250">
        <f t="shared" si="12"/>
        <v>359346.07550000015</v>
      </c>
      <c r="K815" s="259"/>
    </row>
    <row r="816" spans="2:11" x14ac:dyDescent="0.25">
      <c r="B816" s="46">
        <f>SUBTOTAL(103,$C$10:C816)</f>
        <v>807</v>
      </c>
      <c r="C816" s="154" t="s">
        <v>1083</v>
      </c>
      <c r="D816" s="24" t="s">
        <v>608</v>
      </c>
      <c r="E816" s="203" t="s">
        <v>675</v>
      </c>
      <c r="F816" s="203" t="s">
        <v>676</v>
      </c>
      <c r="G816" s="239">
        <v>45184</v>
      </c>
      <c r="H816" s="249">
        <v>0</v>
      </c>
      <c r="I816" s="101">
        <v>-3000</v>
      </c>
      <c r="J816" s="250">
        <f t="shared" si="12"/>
        <v>356346.07550000015</v>
      </c>
      <c r="K816" s="259"/>
    </row>
    <row r="817" spans="2:12" x14ac:dyDescent="0.25">
      <c r="B817" s="46">
        <f>SUBTOTAL(103,$C$10:C817)</f>
        <v>808</v>
      </c>
      <c r="C817" s="24" t="s">
        <v>598</v>
      </c>
      <c r="D817" s="24" t="s">
        <v>1026</v>
      </c>
      <c r="E817" s="203" t="s">
        <v>644</v>
      </c>
      <c r="F817" s="208" t="s">
        <v>428</v>
      </c>
      <c r="G817" s="239">
        <v>45184</v>
      </c>
      <c r="H817" s="249">
        <v>0</v>
      </c>
      <c r="I817" s="101">
        <v>-6500</v>
      </c>
      <c r="J817" s="250">
        <f t="shared" si="12"/>
        <v>349846.07550000015</v>
      </c>
      <c r="K817" s="259"/>
    </row>
    <row r="818" spans="2:12" x14ac:dyDescent="0.25">
      <c r="B818" s="46">
        <f>SUBTOTAL(103,$C$10:C818)</f>
        <v>809</v>
      </c>
      <c r="C818" s="154" t="s">
        <v>673</v>
      </c>
      <c r="D818" s="24" t="s">
        <v>775</v>
      </c>
      <c r="E818" s="203" t="s">
        <v>675</v>
      </c>
      <c r="F818" s="203" t="s">
        <v>676</v>
      </c>
      <c r="G818" s="239">
        <v>45184</v>
      </c>
      <c r="H818" s="249">
        <v>0</v>
      </c>
      <c r="I818" s="101">
        <v>-9400</v>
      </c>
      <c r="J818" s="250">
        <f t="shared" si="12"/>
        <v>340446.07550000015</v>
      </c>
      <c r="K818" s="259"/>
    </row>
    <row r="819" spans="2:12" x14ac:dyDescent="0.25">
      <c r="B819" s="46">
        <f>SUBTOTAL(103,$C$10:C819)</f>
        <v>810</v>
      </c>
      <c r="C819" s="154" t="s">
        <v>743</v>
      </c>
      <c r="D819" s="24" t="s">
        <v>1027</v>
      </c>
      <c r="E819" s="227"/>
      <c r="F819" s="223"/>
      <c r="G819" s="239">
        <v>45184</v>
      </c>
      <c r="H819" s="249">
        <v>0</v>
      </c>
      <c r="I819" s="101">
        <v>-2600</v>
      </c>
      <c r="J819" s="250">
        <f t="shared" si="12"/>
        <v>337846.07550000015</v>
      </c>
      <c r="K819" s="259"/>
    </row>
    <row r="820" spans="2:12" x14ac:dyDescent="0.25">
      <c r="B820" s="46">
        <f>SUBTOTAL(103,$C$10:C820)</f>
        <v>811</v>
      </c>
      <c r="C820" s="154" t="s">
        <v>832</v>
      </c>
      <c r="D820" s="226" t="s">
        <v>704</v>
      </c>
      <c r="E820" s="227" t="s">
        <v>1047</v>
      </c>
      <c r="F820" s="203" t="s">
        <v>432</v>
      </c>
      <c r="G820" s="239">
        <v>45188</v>
      </c>
      <c r="H820" s="249">
        <v>16000</v>
      </c>
      <c r="I820" s="101">
        <v>0</v>
      </c>
      <c r="J820" s="250">
        <f t="shared" si="12"/>
        <v>353846.07550000015</v>
      </c>
      <c r="K820" s="259"/>
    </row>
    <row r="821" spans="2:12" x14ac:dyDescent="0.25">
      <c r="B821" s="46">
        <f>SUBTOTAL(103,$C$10:C821)</f>
        <v>812</v>
      </c>
      <c r="C821" s="154" t="s">
        <v>24</v>
      </c>
      <c r="D821" s="24" t="s">
        <v>24</v>
      </c>
      <c r="E821" s="203" t="s">
        <v>24</v>
      </c>
      <c r="F821" s="203" t="s">
        <v>24</v>
      </c>
      <c r="G821" s="239">
        <v>45188</v>
      </c>
      <c r="H821" s="249">
        <v>0</v>
      </c>
      <c r="I821" s="101">
        <v>-7000</v>
      </c>
      <c r="J821" s="250">
        <f t="shared" si="12"/>
        <v>346846.07550000015</v>
      </c>
      <c r="K821" s="259"/>
    </row>
    <row r="822" spans="2:12" x14ac:dyDescent="0.25">
      <c r="B822" s="46">
        <f>SUBTOTAL(103,$C$10:C822)</f>
        <v>813</v>
      </c>
      <c r="C822" s="154" t="s">
        <v>743</v>
      </c>
      <c r="D822" s="24" t="s">
        <v>1028</v>
      </c>
      <c r="E822" s="227" t="s">
        <v>1138</v>
      </c>
      <c r="F822" s="203" t="s">
        <v>444</v>
      </c>
      <c r="G822" s="239">
        <v>45188</v>
      </c>
      <c r="H822" s="249">
        <v>0</v>
      </c>
      <c r="I822" s="101">
        <v>-1800</v>
      </c>
      <c r="J822" s="250">
        <f t="shared" si="12"/>
        <v>345046.07550000015</v>
      </c>
      <c r="K822" s="259"/>
    </row>
    <row r="823" spans="2:12" x14ac:dyDescent="0.25">
      <c r="B823" s="46">
        <f>SUBTOTAL(103,$C$10:C823)</f>
        <v>814</v>
      </c>
      <c r="C823" s="154" t="s">
        <v>778</v>
      </c>
      <c r="D823" s="24" t="s">
        <v>987</v>
      </c>
      <c r="E823" s="203" t="s">
        <v>641</v>
      </c>
      <c r="F823" s="208" t="s">
        <v>642</v>
      </c>
      <c r="G823" s="239">
        <v>45191</v>
      </c>
      <c r="H823" s="249">
        <v>0</v>
      </c>
      <c r="I823" s="101">
        <v>-160000</v>
      </c>
      <c r="J823" s="250">
        <f t="shared" si="12"/>
        <v>185046.07550000015</v>
      </c>
      <c r="K823" s="259"/>
    </row>
    <row r="824" spans="2:12" x14ac:dyDescent="0.25">
      <c r="B824" s="46">
        <f>SUBTOTAL(103,$C$10:C824)</f>
        <v>815</v>
      </c>
      <c r="C824" s="154" t="s">
        <v>1001</v>
      </c>
      <c r="D824" s="24" t="s">
        <v>1029</v>
      </c>
      <c r="E824" s="227" t="s">
        <v>700</v>
      </c>
      <c r="F824" s="208" t="s">
        <v>439</v>
      </c>
      <c r="G824" s="239">
        <v>45191</v>
      </c>
      <c r="H824" s="249">
        <v>160000</v>
      </c>
      <c r="I824" s="101">
        <v>0</v>
      </c>
      <c r="J824" s="250">
        <f t="shared" si="12"/>
        <v>345046.07550000015</v>
      </c>
      <c r="K824" s="259"/>
    </row>
    <row r="825" spans="2:12" x14ac:dyDescent="0.25">
      <c r="B825" s="46">
        <f>SUBTOTAL(103,$C$10:C825)</f>
        <v>816</v>
      </c>
      <c r="C825" s="154" t="s">
        <v>596</v>
      </c>
      <c r="D825" s="24" t="s">
        <v>607</v>
      </c>
      <c r="E825" s="203" t="s">
        <v>581</v>
      </c>
      <c r="F825" s="208" t="s">
        <v>434</v>
      </c>
      <c r="G825" s="239">
        <v>45191</v>
      </c>
      <c r="H825" s="249">
        <v>0</v>
      </c>
      <c r="I825" s="101">
        <v>-13500</v>
      </c>
      <c r="J825" s="250">
        <f t="shared" si="12"/>
        <v>331546.07550000015</v>
      </c>
      <c r="K825" s="259"/>
      <c r="L825" s="269"/>
    </row>
    <row r="826" spans="2:12" x14ac:dyDescent="0.25">
      <c r="B826" s="46">
        <f>SUBTOTAL(103,$C$10:C826)</f>
        <v>817</v>
      </c>
      <c r="C826" s="24" t="s">
        <v>597</v>
      </c>
      <c r="D826" s="24" t="s">
        <v>607</v>
      </c>
      <c r="E826" s="203" t="s">
        <v>581</v>
      </c>
      <c r="F826" s="208" t="s">
        <v>434</v>
      </c>
      <c r="G826" s="239">
        <v>45191</v>
      </c>
      <c r="H826" s="249">
        <v>0</v>
      </c>
      <c r="I826" s="101">
        <v>-5793.64</v>
      </c>
      <c r="J826" s="250">
        <f t="shared" si="12"/>
        <v>325752.43550000014</v>
      </c>
      <c r="K826" s="259"/>
    </row>
    <row r="827" spans="2:12" x14ac:dyDescent="0.25">
      <c r="B827" s="46">
        <f>SUBTOTAL(103,$C$10:C827)</f>
        <v>818</v>
      </c>
      <c r="C827" s="24" t="s">
        <v>598</v>
      </c>
      <c r="D827" s="24" t="s">
        <v>607</v>
      </c>
      <c r="E827" s="203" t="s">
        <v>581</v>
      </c>
      <c r="F827" s="208" t="s">
        <v>434</v>
      </c>
      <c r="G827" s="239">
        <v>45191</v>
      </c>
      <c r="H827" s="249">
        <v>0</v>
      </c>
      <c r="I827" s="101">
        <v>-20000</v>
      </c>
      <c r="J827" s="250">
        <f t="shared" si="12"/>
        <v>305752.43550000014</v>
      </c>
      <c r="K827" s="259"/>
    </row>
    <row r="828" spans="2:12" x14ac:dyDescent="0.25">
      <c r="B828" s="46">
        <f>SUBTOTAL(103,$C$10:C828)</f>
        <v>819</v>
      </c>
      <c r="C828" s="154" t="s">
        <v>793</v>
      </c>
      <c r="D828" s="24" t="s">
        <v>608</v>
      </c>
      <c r="E828" s="203" t="s">
        <v>675</v>
      </c>
      <c r="F828" s="203" t="s">
        <v>676</v>
      </c>
      <c r="G828" s="239">
        <v>45191</v>
      </c>
      <c r="H828" s="249">
        <v>0</v>
      </c>
      <c r="I828" s="101">
        <v>-10805</v>
      </c>
      <c r="J828" s="250">
        <f t="shared" si="12"/>
        <v>294947.43550000014</v>
      </c>
      <c r="K828" s="259"/>
    </row>
    <row r="829" spans="2:12" x14ac:dyDescent="0.25">
      <c r="B829" s="46">
        <f>SUBTOTAL(103,$C$10:C829)</f>
        <v>820</v>
      </c>
      <c r="C829" s="154" t="s">
        <v>837</v>
      </c>
      <c r="D829" s="24" t="s">
        <v>608</v>
      </c>
      <c r="E829" s="227" t="s">
        <v>582</v>
      </c>
      <c r="F829" s="203" t="s">
        <v>425</v>
      </c>
      <c r="G829" s="239">
        <v>45191</v>
      </c>
      <c r="H829" s="249">
        <v>0</v>
      </c>
      <c r="I829" s="101">
        <v>-1920</v>
      </c>
      <c r="J829" s="250">
        <f t="shared" si="12"/>
        <v>293027.43550000014</v>
      </c>
      <c r="K829" s="259"/>
    </row>
    <row r="830" spans="2:12" x14ac:dyDescent="0.25">
      <c r="B830" s="46">
        <f>SUBTOTAL(103,$C$10:C830)</f>
        <v>821</v>
      </c>
      <c r="C830" s="154" t="s">
        <v>600</v>
      </c>
      <c r="D830" s="24" t="s">
        <v>608</v>
      </c>
      <c r="E830" s="227" t="s">
        <v>1049</v>
      </c>
      <c r="F830" s="208" t="s">
        <v>1116</v>
      </c>
      <c r="G830" s="239">
        <v>45191</v>
      </c>
      <c r="H830" s="249">
        <v>0</v>
      </c>
      <c r="I830" s="101">
        <v>-15360</v>
      </c>
      <c r="J830" s="250">
        <f t="shared" si="12"/>
        <v>277667.43550000014</v>
      </c>
      <c r="K830" s="259"/>
    </row>
    <row r="831" spans="2:12" x14ac:dyDescent="0.25">
      <c r="B831" s="46">
        <f>SUBTOTAL(103,$C$10:C831)</f>
        <v>822</v>
      </c>
      <c r="C831" s="154" t="s">
        <v>601</v>
      </c>
      <c r="D831" s="24" t="s">
        <v>608</v>
      </c>
      <c r="E831" s="203" t="s">
        <v>675</v>
      </c>
      <c r="F831" s="203" t="s">
        <v>676</v>
      </c>
      <c r="G831" s="239">
        <v>45191</v>
      </c>
      <c r="H831" s="249">
        <v>0</v>
      </c>
      <c r="I831" s="101">
        <v>-14331</v>
      </c>
      <c r="J831" s="250">
        <f t="shared" si="12"/>
        <v>263336.43550000014</v>
      </c>
      <c r="K831" s="259"/>
    </row>
    <row r="832" spans="2:12" x14ac:dyDescent="0.25">
      <c r="B832" s="46">
        <f>SUBTOTAL(103,$C$10:C832)</f>
        <v>823</v>
      </c>
      <c r="C832" s="154" t="s">
        <v>692</v>
      </c>
      <c r="D832" s="24" t="s">
        <v>608</v>
      </c>
      <c r="E832" s="203" t="s">
        <v>581</v>
      </c>
      <c r="F832" s="208" t="s">
        <v>434</v>
      </c>
      <c r="G832" s="239">
        <v>45191</v>
      </c>
      <c r="H832" s="249">
        <v>0</v>
      </c>
      <c r="I832" s="101">
        <v>-7000</v>
      </c>
      <c r="J832" s="250">
        <f t="shared" si="12"/>
        <v>256336.43550000014</v>
      </c>
      <c r="K832" s="259"/>
    </row>
    <row r="833" spans="1:16372" x14ac:dyDescent="0.25">
      <c r="B833" s="46">
        <f>SUBTOTAL(103,$C$10:C833)</f>
        <v>824</v>
      </c>
      <c r="C833" s="154" t="s">
        <v>692</v>
      </c>
      <c r="D833" s="24" t="s">
        <v>1121</v>
      </c>
      <c r="E833" s="203" t="s">
        <v>581</v>
      </c>
      <c r="F833" s="208" t="s">
        <v>434</v>
      </c>
      <c r="G833" s="239">
        <v>45191</v>
      </c>
      <c r="H833" s="249">
        <v>0</v>
      </c>
      <c r="I833" s="101">
        <v>-603</v>
      </c>
      <c r="J833" s="250">
        <f t="shared" si="12"/>
        <v>255733.43550000014</v>
      </c>
      <c r="K833" s="259"/>
    </row>
    <row r="834" spans="1:16372" x14ac:dyDescent="0.25">
      <c r="B834" s="46">
        <f>SUBTOTAL(103,$C$10:C834)</f>
        <v>825</v>
      </c>
      <c r="C834" s="157" t="s">
        <v>693</v>
      </c>
      <c r="D834" s="24" t="s">
        <v>608</v>
      </c>
      <c r="E834" s="203" t="s">
        <v>581</v>
      </c>
      <c r="F834" s="208" t="s">
        <v>434</v>
      </c>
      <c r="G834" s="239">
        <v>45191</v>
      </c>
      <c r="H834" s="249">
        <v>0</v>
      </c>
      <c r="I834" s="101">
        <v>-7000</v>
      </c>
      <c r="J834" s="250">
        <f t="shared" si="12"/>
        <v>248733.43550000014</v>
      </c>
      <c r="K834" s="259"/>
    </row>
    <row r="835" spans="1:16372" x14ac:dyDescent="0.25">
      <c r="B835" s="46">
        <f>SUBTOTAL(103,$C$10:C835)</f>
        <v>826</v>
      </c>
      <c r="C835" s="24" t="s">
        <v>692</v>
      </c>
      <c r="D835" s="24" t="s">
        <v>1121</v>
      </c>
      <c r="E835" s="203" t="s">
        <v>581</v>
      </c>
      <c r="F835" s="208" t="s">
        <v>434</v>
      </c>
      <c r="G835" s="239">
        <v>45191</v>
      </c>
      <c r="H835" s="249">
        <v>0</v>
      </c>
      <c r="I835" s="101">
        <v>-789</v>
      </c>
      <c r="J835" s="250">
        <f t="shared" si="12"/>
        <v>247944.43550000014</v>
      </c>
      <c r="K835" s="259"/>
    </row>
    <row r="836" spans="1:16372" x14ac:dyDescent="0.25">
      <c r="B836" s="46">
        <f>SUBTOTAL(103,$C$10:C836)</f>
        <v>827</v>
      </c>
      <c r="C836" s="24" t="s">
        <v>596</v>
      </c>
      <c r="D836" s="24" t="s">
        <v>608</v>
      </c>
      <c r="E836" s="203" t="s">
        <v>581</v>
      </c>
      <c r="F836" s="208" t="s">
        <v>434</v>
      </c>
      <c r="G836" s="239">
        <v>45191</v>
      </c>
      <c r="H836" s="249">
        <v>0</v>
      </c>
      <c r="I836" s="101">
        <v>-70000</v>
      </c>
      <c r="J836" s="250">
        <f t="shared" si="12"/>
        <v>177944.43550000014</v>
      </c>
      <c r="K836" s="259"/>
    </row>
    <row r="837" spans="1:16372" x14ac:dyDescent="0.25">
      <c r="B837" s="46">
        <f>SUBTOTAL(103,$C$10:C837)</f>
        <v>828</v>
      </c>
      <c r="C837" s="24" t="s">
        <v>692</v>
      </c>
      <c r="D837" s="24" t="s">
        <v>1121</v>
      </c>
      <c r="E837" s="203" t="s">
        <v>581</v>
      </c>
      <c r="F837" s="208" t="s">
        <v>434</v>
      </c>
      <c r="G837" s="239">
        <v>45191</v>
      </c>
      <c r="H837" s="249">
        <v>0</v>
      </c>
      <c r="I837" s="101">
        <v>-843</v>
      </c>
      <c r="J837" s="250">
        <f t="shared" si="12"/>
        <v>177101.43550000014</v>
      </c>
      <c r="K837" s="259"/>
    </row>
    <row r="838" spans="1:16372" x14ac:dyDescent="0.25">
      <c r="B838" s="46">
        <f>SUBTOTAL(103,$C$10:C838)</f>
        <v>829</v>
      </c>
      <c r="C838" s="24" t="s">
        <v>598</v>
      </c>
      <c r="D838" s="24" t="s">
        <v>608</v>
      </c>
      <c r="E838" s="203" t="s">
        <v>581</v>
      </c>
      <c r="F838" s="208" t="s">
        <v>434</v>
      </c>
      <c r="G838" s="239">
        <v>45191</v>
      </c>
      <c r="H838" s="249">
        <v>0</v>
      </c>
      <c r="I838" s="101">
        <v>-84000</v>
      </c>
      <c r="J838" s="250">
        <f t="shared" si="12"/>
        <v>93101.435500000138</v>
      </c>
      <c r="K838" s="259"/>
    </row>
    <row r="839" spans="1:16372" x14ac:dyDescent="0.25">
      <c r="B839" s="46">
        <f>SUBTOTAL(103,$C$10:C839)</f>
        <v>830</v>
      </c>
      <c r="C839" s="24" t="s">
        <v>597</v>
      </c>
      <c r="D839" s="24" t="s">
        <v>608</v>
      </c>
      <c r="E839" s="203" t="s">
        <v>581</v>
      </c>
      <c r="F839" s="208" t="s">
        <v>434</v>
      </c>
      <c r="G839" s="239">
        <v>45191</v>
      </c>
      <c r="H839" s="249">
        <v>0</v>
      </c>
      <c r="I839" s="101">
        <v>-42000</v>
      </c>
      <c r="J839" s="250">
        <f t="shared" si="12"/>
        <v>51101.435500000138</v>
      </c>
      <c r="K839" s="259"/>
    </row>
    <row r="840" spans="1:16372" x14ac:dyDescent="0.25">
      <c r="B840" s="46">
        <f>SUBTOTAL(103,$C$10:C840)</f>
        <v>831</v>
      </c>
      <c r="C840" s="24" t="s">
        <v>597</v>
      </c>
      <c r="D840" s="24" t="s">
        <v>608</v>
      </c>
      <c r="E840" s="203" t="s">
        <v>581</v>
      </c>
      <c r="F840" s="208" t="s">
        <v>434</v>
      </c>
      <c r="G840" s="239">
        <v>45191</v>
      </c>
      <c r="H840" s="249">
        <v>0</v>
      </c>
      <c r="I840" s="101">
        <v>-1750</v>
      </c>
      <c r="J840" s="250">
        <f t="shared" si="12"/>
        <v>49351.435500000138</v>
      </c>
      <c r="K840" s="259"/>
    </row>
    <row r="841" spans="1:16372" x14ac:dyDescent="0.25">
      <c r="B841" s="46">
        <f>SUBTOTAL(103,$C$10:C841)</f>
        <v>832</v>
      </c>
      <c r="C841" s="24" t="s">
        <v>597</v>
      </c>
      <c r="D841" s="24" t="s">
        <v>1121</v>
      </c>
      <c r="E841" s="203" t="s">
        <v>581</v>
      </c>
      <c r="F841" s="208" t="s">
        <v>434</v>
      </c>
      <c r="G841" s="239">
        <v>45191</v>
      </c>
      <c r="H841" s="249">
        <v>0</v>
      </c>
      <c r="I841" s="101">
        <v>-615</v>
      </c>
      <c r="J841" s="250">
        <f t="shared" si="12"/>
        <v>48736.435500000138</v>
      </c>
      <c r="K841" s="259"/>
    </row>
    <row r="842" spans="1:16372" x14ac:dyDescent="0.25">
      <c r="B842" s="46">
        <f>SUBTOTAL(103,$C$10:C842)</f>
        <v>833</v>
      </c>
      <c r="C842" s="154" t="s">
        <v>1083</v>
      </c>
      <c r="D842" s="24" t="s">
        <v>608</v>
      </c>
      <c r="E842" s="227" t="s">
        <v>582</v>
      </c>
      <c r="F842" s="203" t="s">
        <v>425</v>
      </c>
      <c r="G842" s="239">
        <v>45191</v>
      </c>
      <c r="H842" s="249">
        <v>0</v>
      </c>
      <c r="I842" s="101">
        <v>-4140</v>
      </c>
      <c r="J842" s="250">
        <f t="shared" si="12"/>
        <v>44596.435500000138</v>
      </c>
      <c r="K842" s="259"/>
    </row>
    <row r="843" spans="1:16372" x14ac:dyDescent="0.25">
      <c r="B843" s="46">
        <f>SUBTOTAL(103,$C$10:C843)</f>
        <v>834</v>
      </c>
      <c r="C843" s="154" t="s">
        <v>1083</v>
      </c>
      <c r="D843" s="24" t="s">
        <v>608</v>
      </c>
      <c r="E843" s="203" t="s">
        <v>675</v>
      </c>
      <c r="F843" s="203" t="s">
        <v>676</v>
      </c>
      <c r="G843" s="239">
        <v>45191</v>
      </c>
      <c r="H843" s="249">
        <v>0</v>
      </c>
      <c r="I843" s="101">
        <v>-3840</v>
      </c>
      <c r="J843" s="250">
        <f t="shared" si="12"/>
        <v>40756.435500000138</v>
      </c>
      <c r="K843" s="259"/>
    </row>
    <row r="844" spans="1:16372" x14ac:dyDescent="0.25">
      <c r="A844" s="268"/>
      <c r="B844" s="46">
        <f>SUBTOTAL(103,$C$10:C844)</f>
        <v>835</v>
      </c>
      <c r="C844" s="154" t="s">
        <v>844</v>
      </c>
      <c r="D844" s="226" t="s">
        <v>623</v>
      </c>
      <c r="E844" s="227" t="s">
        <v>700</v>
      </c>
      <c r="F844" s="208" t="s">
        <v>439</v>
      </c>
      <c r="G844" s="239">
        <v>45195</v>
      </c>
      <c r="H844" s="249">
        <v>500000</v>
      </c>
      <c r="I844" s="101">
        <v>0</v>
      </c>
      <c r="J844" s="250">
        <f t="shared" si="12"/>
        <v>540756.43550000014</v>
      </c>
      <c r="K844" s="259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  <c r="AH844" s="328"/>
      <c r="AI844" s="328"/>
      <c r="AJ844" s="328"/>
      <c r="AK844" s="328"/>
      <c r="AL844" s="328"/>
      <c r="AM844" s="328"/>
      <c r="AN844" s="328"/>
      <c r="AO844" s="328"/>
      <c r="AP844" s="328"/>
      <c r="AQ844" s="328"/>
      <c r="AR844" s="328"/>
      <c r="AS844" s="328"/>
      <c r="AT844" s="328"/>
      <c r="AU844" s="328"/>
      <c r="AV844" s="328"/>
      <c r="AW844" s="328"/>
      <c r="AX844" s="328"/>
      <c r="AY844" s="328"/>
      <c r="AZ844" s="328"/>
      <c r="BA844" s="328"/>
      <c r="BB844" s="328"/>
      <c r="BC844" s="328"/>
      <c r="BD844" s="328"/>
      <c r="BE844" s="328"/>
      <c r="BF844" s="328"/>
      <c r="BG844" s="328"/>
      <c r="BH844" s="328"/>
      <c r="BI844" s="328"/>
      <c r="BJ844" s="328"/>
      <c r="BK844" s="328"/>
      <c r="BL844" s="328"/>
      <c r="BM844" s="328"/>
      <c r="BN844" s="328"/>
      <c r="BO844" s="328"/>
      <c r="BP844" s="328"/>
      <c r="BQ844" s="328"/>
      <c r="BR844" s="328"/>
      <c r="BS844" s="328"/>
      <c r="BT844" s="328"/>
      <c r="BU844" s="328"/>
      <c r="BV844" s="328"/>
      <c r="BW844" s="328"/>
      <c r="BX844" s="328"/>
      <c r="BY844" s="328"/>
      <c r="BZ844" s="328"/>
      <c r="CA844" s="328"/>
      <c r="CB844" s="328"/>
      <c r="CC844" s="328"/>
      <c r="CD844" s="328"/>
      <c r="CE844" s="328"/>
      <c r="CF844" s="328"/>
      <c r="CG844" s="328"/>
      <c r="CH844" s="328"/>
      <c r="CI844" s="328"/>
      <c r="CJ844" s="328"/>
      <c r="CK844" s="328"/>
      <c r="CL844" s="328"/>
      <c r="CM844" s="328"/>
      <c r="CN844" s="328"/>
      <c r="CO844" s="328"/>
      <c r="CP844" s="328"/>
      <c r="CQ844" s="328"/>
      <c r="CR844" s="328"/>
      <c r="CS844" s="328"/>
      <c r="CT844" s="328"/>
      <c r="CU844" s="328"/>
      <c r="CV844" s="328"/>
      <c r="CW844" s="328"/>
      <c r="CX844" s="328"/>
      <c r="CY844" s="328"/>
      <c r="CZ844" s="328"/>
      <c r="DA844" s="328"/>
      <c r="DB844" s="328"/>
      <c r="DC844" s="328"/>
      <c r="DD844" s="328"/>
      <c r="DE844" s="328"/>
      <c r="DF844" s="328"/>
      <c r="DG844" s="328"/>
      <c r="DH844" s="328"/>
      <c r="DI844" s="328"/>
      <c r="DJ844" s="328"/>
      <c r="DK844" s="328"/>
      <c r="DL844" s="328"/>
      <c r="DM844" s="328"/>
      <c r="DN844" s="328"/>
      <c r="DO844" s="328"/>
      <c r="DP844" s="328"/>
      <c r="DQ844" s="328"/>
      <c r="DR844" s="328"/>
      <c r="DS844" s="328"/>
      <c r="DT844" s="328"/>
      <c r="DU844" s="328"/>
      <c r="DV844" s="328"/>
      <c r="DW844" s="328"/>
      <c r="DX844" s="328"/>
      <c r="DY844" s="328"/>
      <c r="DZ844" s="328"/>
      <c r="EA844" s="328"/>
      <c r="EB844" s="328"/>
      <c r="EC844" s="328"/>
      <c r="ED844" s="328"/>
      <c r="EE844" s="328"/>
      <c r="EF844" s="328"/>
      <c r="EG844" s="328"/>
      <c r="EH844" s="328"/>
      <c r="EI844" s="328"/>
      <c r="EJ844" s="328"/>
      <c r="EK844" s="328"/>
      <c r="EL844" s="328"/>
      <c r="EM844" s="328"/>
      <c r="EN844" s="328"/>
      <c r="EO844" s="328"/>
      <c r="EP844" s="328"/>
      <c r="EQ844" s="328"/>
      <c r="ER844" s="328"/>
      <c r="ES844" s="328"/>
      <c r="ET844" s="328"/>
      <c r="EU844" s="328"/>
      <c r="EV844" s="328"/>
      <c r="EW844" s="328"/>
      <c r="EX844" s="328"/>
      <c r="EY844" s="328"/>
      <c r="EZ844" s="328"/>
      <c r="FA844" s="328"/>
      <c r="FB844" s="328"/>
      <c r="FC844" s="328"/>
      <c r="FD844" s="328"/>
      <c r="FE844" s="328"/>
      <c r="FF844" s="328"/>
      <c r="FG844" s="328"/>
      <c r="FH844" s="328"/>
      <c r="FI844" s="328"/>
      <c r="FJ844" s="328"/>
      <c r="FK844" s="328"/>
      <c r="FL844" s="328"/>
      <c r="FM844" s="328"/>
      <c r="FN844" s="328"/>
      <c r="FO844" s="328"/>
      <c r="FP844" s="328"/>
      <c r="FQ844" s="328"/>
      <c r="FR844" s="328"/>
      <c r="FS844" s="328"/>
      <c r="FT844" s="328"/>
      <c r="FU844" s="328"/>
      <c r="FV844" s="328"/>
      <c r="FW844" s="328"/>
      <c r="FX844" s="328"/>
      <c r="FY844" s="328"/>
      <c r="FZ844" s="328"/>
      <c r="GA844" s="328"/>
      <c r="GB844" s="328"/>
      <c r="GC844" s="328"/>
      <c r="GD844" s="328"/>
      <c r="GE844" s="328"/>
      <c r="GF844" s="328"/>
      <c r="GG844" s="328"/>
      <c r="GH844" s="328"/>
      <c r="GI844" s="328"/>
      <c r="GJ844" s="328"/>
      <c r="GK844" s="328"/>
      <c r="GL844" s="328"/>
      <c r="GM844" s="328"/>
      <c r="GN844" s="328"/>
      <c r="GO844" s="328"/>
      <c r="GP844" s="328"/>
      <c r="GQ844" s="328"/>
      <c r="GR844" s="328"/>
      <c r="GS844" s="328"/>
      <c r="GT844" s="328"/>
      <c r="GU844" s="328"/>
      <c r="GV844" s="328"/>
      <c r="GW844" s="328"/>
      <c r="GX844" s="328"/>
      <c r="GY844" s="328"/>
      <c r="GZ844" s="328"/>
      <c r="HA844" s="328"/>
      <c r="HB844" s="328"/>
      <c r="HC844" s="328"/>
      <c r="HD844" s="328"/>
      <c r="HE844" s="328"/>
      <c r="HF844" s="328"/>
      <c r="HG844" s="328"/>
      <c r="HH844" s="328"/>
      <c r="HI844" s="328"/>
      <c r="HJ844" s="328"/>
      <c r="HK844" s="328"/>
      <c r="HL844" s="328"/>
      <c r="HM844" s="328"/>
      <c r="HN844" s="328"/>
      <c r="HO844" s="328"/>
      <c r="HP844" s="328"/>
      <c r="HQ844" s="328"/>
      <c r="HR844" s="328"/>
      <c r="HS844" s="328"/>
      <c r="HT844" s="328"/>
      <c r="HU844" s="328"/>
      <c r="HV844" s="328"/>
      <c r="HW844" s="328"/>
      <c r="HX844" s="328"/>
      <c r="HY844" s="328"/>
      <c r="HZ844" s="328"/>
      <c r="IA844" s="328"/>
      <c r="IB844" s="328"/>
      <c r="IC844" s="328"/>
      <c r="ID844" s="328"/>
      <c r="IE844" s="328"/>
      <c r="IF844" s="328"/>
      <c r="IG844" s="328"/>
      <c r="IH844" s="328"/>
      <c r="II844" s="328"/>
      <c r="IJ844" s="328"/>
      <c r="IK844" s="328"/>
      <c r="IL844" s="328"/>
      <c r="IM844" s="328"/>
      <c r="IN844" s="328"/>
      <c r="IO844" s="328"/>
      <c r="IP844" s="328"/>
      <c r="IQ844" s="328"/>
      <c r="IR844" s="328"/>
      <c r="IS844" s="328"/>
      <c r="IT844" s="328"/>
      <c r="IU844" s="328"/>
      <c r="IV844" s="328"/>
      <c r="IW844" s="328"/>
      <c r="IX844" s="328"/>
      <c r="IY844" s="328"/>
      <c r="IZ844" s="328"/>
      <c r="JA844" s="328"/>
      <c r="JB844" s="328"/>
      <c r="JC844" s="328"/>
      <c r="JD844" s="328"/>
      <c r="JE844" s="328"/>
      <c r="JF844" s="328"/>
      <c r="JG844" s="328"/>
      <c r="JH844" s="328"/>
      <c r="JI844" s="328"/>
      <c r="JJ844" s="328"/>
      <c r="JK844" s="328"/>
      <c r="JL844" s="328"/>
      <c r="JM844" s="328"/>
      <c r="JN844" s="328"/>
      <c r="JO844" s="328"/>
      <c r="JP844" s="328"/>
      <c r="JQ844" s="328"/>
      <c r="JR844" s="328"/>
      <c r="JS844" s="328"/>
      <c r="JT844" s="328"/>
      <c r="JU844" s="328"/>
      <c r="JV844" s="328"/>
      <c r="JW844" s="328"/>
      <c r="JX844" s="328"/>
      <c r="JY844" s="328"/>
      <c r="JZ844" s="328"/>
      <c r="KA844" s="328"/>
      <c r="KB844" s="328"/>
      <c r="KC844" s="328"/>
      <c r="KD844" s="328"/>
      <c r="KE844" s="328"/>
      <c r="KF844" s="328"/>
      <c r="KG844" s="328"/>
      <c r="KH844" s="328"/>
      <c r="KI844" s="328"/>
      <c r="KJ844" s="328"/>
      <c r="KK844" s="328"/>
      <c r="KL844" s="328"/>
      <c r="KM844" s="328"/>
      <c r="KN844" s="328"/>
      <c r="KO844" s="328"/>
      <c r="KP844" s="328"/>
      <c r="KQ844" s="328"/>
      <c r="KR844" s="328"/>
      <c r="KS844" s="328"/>
      <c r="KT844" s="328"/>
      <c r="KU844" s="328"/>
      <c r="KV844" s="328"/>
      <c r="KW844" s="328"/>
      <c r="KX844" s="328"/>
      <c r="KY844" s="328"/>
      <c r="KZ844" s="328"/>
      <c r="LA844" s="328"/>
      <c r="LB844" s="328"/>
      <c r="LC844" s="328"/>
      <c r="LD844" s="328"/>
      <c r="LE844" s="328"/>
      <c r="LF844" s="328"/>
      <c r="LG844" s="328"/>
      <c r="LH844" s="328"/>
      <c r="LI844" s="328"/>
      <c r="LJ844" s="328"/>
      <c r="LK844" s="328"/>
      <c r="LL844" s="328"/>
      <c r="LM844" s="328"/>
      <c r="LN844" s="328"/>
      <c r="LO844" s="328"/>
      <c r="LP844" s="328"/>
      <c r="LQ844" s="328"/>
      <c r="LR844" s="328"/>
      <c r="LS844" s="328"/>
      <c r="LT844" s="328"/>
      <c r="LU844" s="328"/>
      <c r="LV844" s="328"/>
      <c r="LW844" s="328"/>
      <c r="LX844" s="328"/>
      <c r="LY844" s="328"/>
      <c r="LZ844" s="328"/>
      <c r="MA844" s="328"/>
      <c r="MB844" s="328"/>
      <c r="MC844" s="328"/>
      <c r="MD844" s="328"/>
      <c r="ME844" s="328"/>
      <c r="MF844" s="328"/>
      <c r="MG844" s="328"/>
      <c r="MH844" s="328"/>
      <c r="MI844" s="328"/>
      <c r="MJ844" s="328"/>
      <c r="MK844" s="328"/>
      <c r="ML844" s="328"/>
      <c r="MM844" s="328"/>
      <c r="MN844" s="328"/>
      <c r="MO844" s="328"/>
      <c r="MP844" s="328"/>
      <c r="MQ844" s="328"/>
      <c r="MR844" s="328"/>
      <c r="MS844" s="328"/>
      <c r="MT844" s="328"/>
      <c r="MU844" s="328"/>
      <c r="MV844" s="328"/>
      <c r="MW844" s="328"/>
      <c r="MX844" s="328"/>
      <c r="MY844" s="328"/>
      <c r="MZ844" s="328"/>
      <c r="NA844" s="328"/>
      <c r="NB844" s="328"/>
      <c r="NC844" s="328"/>
      <c r="ND844" s="328"/>
      <c r="NE844" s="328"/>
      <c r="NF844" s="328"/>
      <c r="NG844" s="328"/>
      <c r="NH844" s="328"/>
      <c r="NI844" s="328"/>
      <c r="NJ844" s="328"/>
      <c r="NK844" s="328"/>
      <c r="NL844" s="328"/>
      <c r="NM844" s="328"/>
      <c r="NN844" s="328"/>
      <c r="NO844" s="328"/>
      <c r="NP844" s="328"/>
      <c r="NQ844" s="328"/>
      <c r="NR844" s="328"/>
      <c r="NS844" s="328"/>
      <c r="NT844" s="328"/>
      <c r="NU844" s="328"/>
      <c r="NV844" s="328"/>
      <c r="NW844" s="328"/>
      <c r="NX844" s="328"/>
      <c r="NY844" s="328"/>
      <c r="NZ844" s="328"/>
      <c r="OA844" s="328"/>
      <c r="OB844" s="328"/>
      <c r="OC844" s="328"/>
      <c r="OD844" s="328"/>
      <c r="OE844" s="328"/>
      <c r="OF844" s="328"/>
      <c r="OG844" s="328"/>
      <c r="OH844" s="328"/>
      <c r="OI844" s="328"/>
      <c r="OJ844" s="328"/>
      <c r="OK844" s="328"/>
      <c r="OL844" s="328"/>
      <c r="OM844" s="328"/>
      <c r="ON844" s="328"/>
      <c r="OO844" s="328"/>
      <c r="OP844" s="328"/>
      <c r="OQ844" s="328"/>
      <c r="OR844" s="328"/>
      <c r="OS844" s="328"/>
      <c r="OT844" s="328"/>
      <c r="OU844" s="328"/>
      <c r="OV844" s="328"/>
      <c r="OW844" s="328"/>
      <c r="OX844" s="328"/>
      <c r="OY844" s="328"/>
      <c r="OZ844" s="328"/>
      <c r="PA844" s="328"/>
      <c r="PB844" s="328"/>
      <c r="PC844" s="328"/>
      <c r="PD844" s="328"/>
      <c r="PE844" s="328"/>
      <c r="PF844" s="328"/>
      <c r="PG844" s="328"/>
      <c r="PH844" s="328"/>
      <c r="PI844" s="328"/>
      <c r="PJ844" s="328"/>
      <c r="PK844" s="328"/>
      <c r="PL844" s="328"/>
      <c r="PM844" s="328"/>
      <c r="PN844" s="328"/>
      <c r="PO844" s="328"/>
      <c r="PP844" s="328"/>
      <c r="PQ844" s="328"/>
      <c r="PR844" s="328"/>
      <c r="PS844" s="328"/>
      <c r="PT844" s="328"/>
      <c r="PU844" s="328"/>
      <c r="PV844" s="328"/>
      <c r="PW844" s="328"/>
      <c r="PX844" s="328"/>
      <c r="PY844" s="328"/>
      <c r="PZ844" s="328"/>
      <c r="QA844" s="328"/>
      <c r="QB844" s="328"/>
      <c r="QC844" s="328"/>
      <c r="QD844" s="328"/>
      <c r="QE844" s="328"/>
      <c r="QF844" s="328"/>
      <c r="QG844" s="328"/>
      <c r="QH844" s="328"/>
      <c r="QI844" s="328"/>
      <c r="QJ844" s="328"/>
      <c r="QK844" s="328"/>
      <c r="QL844" s="328"/>
      <c r="QM844" s="328"/>
      <c r="QN844" s="328"/>
      <c r="QO844" s="328"/>
      <c r="QP844" s="328"/>
      <c r="QQ844" s="328"/>
      <c r="QR844" s="328"/>
      <c r="QS844" s="328"/>
      <c r="QT844" s="328"/>
      <c r="QU844" s="328"/>
      <c r="QV844" s="328"/>
      <c r="QW844" s="328"/>
      <c r="QX844" s="328"/>
      <c r="QY844" s="328"/>
      <c r="QZ844" s="328"/>
      <c r="RA844" s="328"/>
      <c r="RB844" s="328"/>
      <c r="RC844" s="328"/>
      <c r="RD844" s="328"/>
      <c r="RE844" s="328"/>
      <c r="RF844" s="328"/>
      <c r="RG844" s="328"/>
      <c r="RH844" s="328"/>
      <c r="RI844" s="328"/>
      <c r="RJ844" s="328"/>
      <c r="RK844" s="328"/>
      <c r="RL844" s="328"/>
      <c r="RM844" s="328"/>
      <c r="RN844" s="328"/>
      <c r="RO844" s="328"/>
      <c r="RP844" s="328"/>
      <c r="RQ844" s="328"/>
      <c r="RR844" s="328"/>
      <c r="RS844" s="328"/>
      <c r="RT844" s="328"/>
      <c r="RU844" s="328"/>
      <c r="RV844" s="328"/>
      <c r="RW844" s="328"/>
      <c r="RX844" s="328"/>
      <c r="RY844" s="328"/>
      <c r="RZ844" s="328"/>
      <c r="SA844" s="328"/>
      <c r="SB844" s="328"/>
      <c r="SC844" s="328"/>
      <c r="SD844" s="328"/>
      <c r="SE844" s="328"/>
      <c r="SF844" s="328"/>
      <c r="SG844" s="328"/>
      <c r="SH844" s="328"/>
      <c r="SI844" s="328"/>
      <c r="SJ844" s="328"/>
      <c r="SK844" s="328"/>
      <c r="SL844" s="328"/>
      <c r="SM844" s="328"/>
      <c r="SN844" s="328"/>
      <c r="SO844" s="328"/>
      <c r="SP844" s="328"/>
      <c r="SQ844" s="328"/>
      <c r="SR844" s="328"/>
      <c r="SS844" s="328"/>
      <c r="ST844" s="328"/>
      <c r="SU844" s="328"/>
      <c r="SV844" s="328"/>
      <c r="SW844" s="328"/>
      <c r="SX844" s="328"/>
      <c r="SY844" s="328"/>
      <c r="SZ844" s="328"/>
      <c r="TA844" s="328"/>
      <c r="TB844" s="328"/>
      <c r="TC844" s="328"/>
      <c r="TD844" s="328"/>
      <c r="TE844" s="328"/>
      <c r="TF844" s="328"/>
      <c r="TG844" s="328"/>
      <c r="TH844" s="328"/>
      <c r="TI844" s="328"/>
      <c r="TJ844" s="328"/>
      <c r="TK844" s="328"/>
      <c r="TL844" s="328"/>
      <c r="TM844" s="328"/>
      <c r="TN844" s="328"/>
      <c r="TO844" s="328"/>
      <c r="TP844" s="328"/>
      <c r="TQ844" s="328"/>
      <c r="TR844" s="328"/>
      <c r="TS844" s="328"/>
      <c r="TT844" s="328"/>
      <c r="TU844" s="328"/>
      <c r="TV844" s="328"/>
      <c r="TW844" s="328"/>
      <c r="TX844" s="328"/>
      <c r="TY844" s="328"/>
      <c r="TZ844" s="328"/>
      <c r="UA844" s="328"/>
      <c r="UB844" s="328"/>
      <c r="UC844" s="328"/>
      <c r="UD844" s="328"/>
      <c r="UE844" s="328"/>
      <c r="UF844" s="328"/>
      <c r="UG844" s="328"/>
      <c r="UH844" s="328"/>
      <c r="UI844" s="328"/>
      <c r="UJ844" s="328"/>
      <c r="UK844" s="328"/>
      <c r="UL844" s="328"/>
      <c r="UM844" s="328"/>
      <c r="UN844" s="328"/>
      <c r="UO844" s="328"/>
      <c r="UP844" s="328"/>
      <c r="UQ844" s="328"/>
      <c r="UR844" s="328"/>
      <c r="US844" s="328"/>
      <c r="UT844" s="328"/>
      <c r="UU844" s="328"/>
      <c r="UV844" s="328"/>
      <c r="UW844" s="328"/>
      <c r="UX844" s="328"/>
      <c r="UY844" s="328"/>
      <c r="UZ844" s="328"/>
      <c r="VA844" s="328"/>
      <c r="VB844" s="328"/>
      <c r="VC844" s="328"/>
      <c r="VD844" s="328"/>
      <c r="VE844" s="328"/>
      <c r="VF844" s="328"/>
      <c r="VG844" s="328"/>
      <c r="VH844" s="328"/>
      <c r="VI844" s="328"/>
      <c r="VJ844" s="328"/>
      <c r="VK844" s="328"/>
      <c r="VL844" s="328"/>
      <c r="VM844" s="328"/>
      <c r="VN844" s="328"/>
      <c r="VO844" s="328"/>
      <c r="VP844" s="328"/>
      <c r="VQ844" s="328"/>
      <c r="VR844" s="328"/>
      <c r="VS844" s="328"/>
      <c r="VT844" s="328"/>
      <c r="VU844" s="328"/>
      <c r="VV844" s="328"/>
      <c r="VW844" s="328"/>
      <c r="VX844" s="328"/>
      <c r="VY844" s="328"/>
      <c r="VZ844" s="328"/>
      <c r="WA844" s="328"/>
      <c r="WB844" s="328"/>
      <c r="WC844" s="328"/>
      <c r="WD844" s="328"/>
      <c r="WE844" s="328"/>
      <c r="WF844" s="328"/>
      <c r="WG844" s="328"/>
      <c r="WH844" s="328"/>
      <c r="WI844" s="328"/>
      <c r="WJ844" s="328"/>
      <c r="WK844" s="328"/>
      <c r="WL844" s="328"/>
      <c r="WM844" s="328"/>
      <c r="WN844" s="328"/>
      <c r="WO844" s="328"/>
      <c r="WP844" s="328"/>
      <c r="WQ844" s="328"/>
      <c r="WR844" s="328"/>
      <c r="WS844" s="328"/>
      <c r="WT844" s="328"/>
      <c r="WU844" s="328"/>
      <c r="WV844" s="328"/>
      <c r="WW844" s="328"/>
      <c r="WX844" s="328"/>
      <c r="WY844" s="328"/>
      <c r="WZ844" s="328"/>
      <c r="XA844" s="328"/>
      <c r="XB844" s="328"/>
      <c r="XC844" s="328"/>
      <c r="XD844" s="328"/>
      <c r="XE844" s="328"/>
      <c r="XF844" s="328"/>
      <c r="XG844" s="328"/>
      <c r="XH844" s="328"/>
      <c r="XI844" s="328"/>
      <c r="XJ844" s="328"/>
      <c r="XK844" s="328"/>
      <c r="XL844" s="328"/>
      <c r="XM844" s="328"/>
      <c r="XN844" s="328"/>
      <c r="XO844" s="328"/>
      <c r="XP844" s="328"/>
      <c r="XQ844" s="328"/>
      <c r="XR844" s="328"/>
      <c r="XS844" s="328"/>
      <c r="XT844" s="328"/>
      <c r="XU844" s="328"/>
      <c r="XV844" s="328"/>
      <c r="XW844" s="328"/>
      <c r="XX844" s="328"/>
      <c r="XY844" s="328"/>
      <c r="XZ844" s="328"/>
      <c r="YA844" s="328"/>
      <c r="YB844" s="328"/>
      <c r="YC844" s="328"/>
      <c r="YD844" s="328"/>
      <c r="YE844" s="328"/>
      <c r="YF844" s="328"/>
      <c r="YG844" s="328"/>
      <c r="YH844" s="328"/>
      <c r="YI844" s="328"/>
      <c r="YJ844" s="328"/>
      <c r="YK844" s="328"/>
      <c r="YL844" s="328"/>
      <c r="YM844" s="328"/>
      <c r="YN844" s="328"/>
      <c r="YO844" s="328"/>
      <c r="YP844" s="328"/>
      <c r="YQ844" s="328"/>
      <c r="YR844" s="328"/>
      <c r="YS844" s="328"/>
      <c r="YT844" s="328"/>
      <c r="YU844" s="328"/>
      <c r="YV844" s="328"/>
      <c r="YW844" s="328"/>
      <c r="YX844" s="328"/>
      <c r="YY844" s="328"/>
      <c r="YZ844" s="328"/>
      <c r="ZA844" s="328"/>
      <c r="ZB844" s="328"/>
      <c r="ZC844" s="328"/>
      <c r="ZD844" s="328"/>
      <c r="ZE844" s="328"/>
      <c r="ZF844" s="328"/>
      <c r="ZG844" s="328"/>
      <c r="ZH844" s="328"/>
      <c r="ZI844" s="328"/>
      <c r="ZJ844" s="328"/>
      <c r="ZK844" s="328"/>
      <c r="ZL844" s="328"/>
      <c r="ZM844" s="328"/>
      <c r="ZN844" s="328"/>
      <c r="ZO844" s="328"/>
      <c r="ZP844" s="328"/>
      <c r="ZQ844" s="328"/>
      <c r="ZR844" s="328"/>
      <c r="ZS844" s="328"/>
      <c r="ZT844" s="328"/>
      <c r="ZU844" s="328"/>
      <c r="ZV844" s="328"/>
      <c r="ZW844" s="328"/>
      <c r="ZX844" s="328"/>
      <c r="ZY844" s="328"/>
      <c r="ZZ844" s="328"/>
      <c r="AAA844" s="328"/>
      <c r="AAB844" s="328"/>
      <c r="AAC844" s="328"/>
      <c r="AAD844" s="328"/>
      <c r="AAE844" s="328"/>
      <c r="AAF844" s="328"/>
      <c r="AAG844" s="328"/>
      <c r="AAH844" s="328"/>
      <c r="AAI844" s="328"/>
      <c r="AAJ844" s="328"/>
      <c r="AAK844" s="328"/>
      <c r="AAL844" s="328"/>
      <c r="AAM844" s="328"/>
      <c r="AAN844" s="328"/>
      <c r="AAO844" s="328"/>
      <c r="AAP844" s="328"/>
      <c r="AAQ844" s="328"/>
      <c r="AAR844" s="328"/>
      <c r="AAS844" s="328"/>
      <c r="AAT844" s="328"/>
      <c r="AAU844" s="328"/>
      <c r="AAV844" s="328"/>
      <c r="AAW844" s="328"/>
      <c r="AAX844" s="328"/>
      <c r="AAY844" s="328"/>
      <c r="AAZ844" s="328"/>
      <c r="ABA844" s="328"/>
      <c r="ABB844" s="328"/>
      <c r="ABC844" s="328"/>
      <c r="ABD844" s="328"/>
      <c r="ABE844" s="328"/>
      <c r="ABF844" s="328"/>
      <c r="ABG844" s="328"/>
      <c r="ABH844" s="328"/>
      <c r="ABI844" s="328"/>
      <c r="ABJ844" s="328"/>
      <c r="ABK844" s="328"/>
      <c r="ABL844" s="328"/>
      <c r="ABM844" s="328"/>
      <c r="ABN844" s="328"/>
      <c r="ABO844" s="328"/>
      <c r="ABP844" s="328"/>
      <c r="ABQ844" s="328"/>
      <c r="ABR844" s="328"/>
      <c r="ABS844" s="328"/>
      <c r="ABT844" s="328"/>
      <c r="ABU844" s="328"/>
      <c r="ABV844" s="328"/>
      <c r="ABW844" s="328"/>
      <c r="ABX844" s="328"/>
      <c r="ABY844" s="328"/>
      <c r="ABZ844" s="328"/>
      <c r="ACA844" s="328"/>
      <c r="ACB844" s="328"/>
      <c r="ACC844" s="328"/>
      <c r="ACD844" s="328"/>
      <c r="ACE844" s="328"/>
      <c r="ACF844" s="328"/>
      <c r="ACG844" s="328"/>
      <c r="ACH844" s="328"/>
      <c r="ACI844" s="328"/>
      <c r="ACJ844" s="328"/>
      <c r="ACK844" s="328"/>
      <c r="ACL844" s="328"/>
      <c r="ACM844" s="328"/>
      <c r="ACN844" s="328"/>
      <c r="ACO844" s="328"/>
      <c r="ACP844" s="328"/>
      <c r="ACQ844" s="328"/>
      <c r="ACR844" s="328"/>
      <c r="ACS844" s="328"/>
      <c r="ACT844" s="328"/>
      <c r="ACU844" s="328"/>
      <c r="ACV844" s="328"/>
      <c r="ACW844" s="328"/>
      <c r="ACX844" s="328"/>
      <c r="ACY844" s="328"/>
      <c r="ACZ844" s="328"/>
      <c r="ADA844" s="328"/>
      <c r="ADB844" s="328"/>
      <c r="ADC844" s="328"/>
      <c r="ADD844" s="328"/>
      <c r="ADE844" s="328"/>
      <c r="ADF844" s="328"/>
      <c r="ADG844" s="328"/>
      <c r="ADH844" s="328"/>
      <c r="ADI844" s="328"/>
      <c r="ADJ844" s="328"/>
      <c r="ADK844" s="328"/>
      <c r="ADL844" s="328"/>
      <c r="ADM844" s="328"/>
      <c r="ADN844" s="328"/>
      <c r="ADO844" s="328"/>
      <c r="ADP844" s="328"/>
      <c r="ADQ844" s="328"/>
      <c r="ADR844" s="328"/>
      <c r="ADS844" s="328"/>
      <c r="ADT844" s="328"/>
      <c r="ADU844" s="328"/>
      <c r="ADV844" s="328"/>
      <c r="ADW844" s="328"/>
      <c r="ADX844" s="328"/>
      <c r="ADY844" s="328"/>
      <c r="ADZ844" s="328"/>
      <c r="AEA844" s="328"/>
      <c r="AEB844" s="328"/>
      <c r="AEC844" s="328"/>
      <c r="AED844" s="328"/>
      <c r="AEE844" s="328"/>
      <c r="AEF844" s="328"/>
      <c r="AEG844" s="328"/>
      <c r="AEH844" s="328"/>
      <c r="AEI844" s="328"/>
      <c r="AEJ844" s="328"/>
      <c r="AEK844" s="328"/>
      <c r="AEL844" s="328"/>
      <c r="AEM844" s="328"/>
      <c r="AEN844" s="328"/>
      <c r="AEO844" s="328"/>
      <c r="AEP844" s="328"/>
      <c r="AEQ844" s="328"/>
      <c r="AER844" s="328"/>
      <c r="AES844" s="328"/>
      <c r="AET844" s="328"/>
      <c r="AEU844" s="328"/>
      <c r="AEV844" s="328"/>
      <c r="AEW844" s="328"/>
      <c r="AEX844" s="328"/>
      <c r="AEY844" s="328"/>
      <c r="AEZ844" s="328"/>
      <c r="AFA844" s="328"/>
      <c r="AFB844" s="328"/>
      <c r="AFC844" s="328"/>
      <c r="AFD844" s="328"/>
      <c r="AFE844" s="328"/>
      <c r="AFF844" s="328"/>
      <c r="AFG844" s="328"/>
      <c r="AFH844" s="328"/>
      <c r="AFI844" s="328"/>
      <c r="AFJ844" s="328"/>
      <c r="AFK844" s="328"/>
      <c r="AFL844" s="328"/>
      <c r="AFM844" s="328"/>
      <c r="AFN844" s="328"/>
      <c r="AFO844" s="328"/>
      <c r="AFP844" s="328"/>
      <c r="AFQ844" s="328"/>
      <c r="AFR844" s="328"/>
      <c r="AFS844" s="328"/>
      <c r="AFT844" s="328"/>
      <c r="AFU844" s="328"/>
      <c r="AFV844" s="328"/>
      <c r="AFW844" s="328"/>
      <c r="AFX844" s="328"/>
      <c r="AFY844" s="328"/>
      <c r="AFZ844" s="328"/>
      <c r="AGA844" s="328"/>
      <c r="AGB844" s="328"/>
      <c r="AGC844" s="328"/>
      <c r="AGD844" s="328"/>
      <c r="AGE844" s="328"/>
      <c r="AGF844" s="328"/>
      <c r="AGG844" s="328"/>
      <c r="AGH844" s="328"/>
      <c r="AGI844" s="328"/>
      <c r="AGJ844" s="328"/>
      <c r="AGK844" s="328"/>
      <c r="AGL844" s="328"/>
      <c r="AGM844" s="328"/>
      <c r="AGN844" s="328"/>
      <c r="AGO844" s="328"/>
      <c r="AGP844" s="328"/>
      <c r="AGQ844" s="328"/>
      <c r="AGR844" s="328"/>
      <c r="AGS844" s="328"/>
      <c r="AGT844" s="328"/>
      <c r="AGU844" s="328"/>
      <c r="AGV844" s="328"/>
      <c r="AGW844" s="328"/>
      <c r="AGX844" s="328"/>
      <c r="AGY844" s="328"/>
      <c r="AGZ844" s="328"/>
      <c r="AHA844" s="328"/>
      <c r="AHB844" s="328"/>
      <c r="AHC844" s="328"/>
      <c r="AHD844" s="328"/>
      <c r="AHE844" s="328"/>
      <c r="AHF844" s="328"/>
      <c r="AHG844" s="328"/>
      <c r="AHH844" s="328"/>
      <c r="AHI844" s="328"/>
      <c r="AHJ844" s="328"/>
      <c r="AHK844" s="328"/>
      <c r="AHL844" s="328"/>
      <c r="AHM844" s="328"/>
      <c r="AHN844" s="328"/>
      <c r="AHO844" s="328"/>
      <c r="AHP844" s="328"/>
      <c r="AHQ844" s="328"/>
      <c r="AHR844" s="328"/>
      <c r="AHS844" s="328"/>
      <c r="AHT844" s="328"/>
      <c r="AHU844" s="328"/>
      <c r="AHV844" s="328"/>
      <c r="AHW844" s="328"/>
      <c r="AHX844" s="328"/>
      <c r="AHY844" s="328"/>
      <c r="AHZ844" s="328"/>
      <c r="AIA844" s="328"/>
      <c r="AIB844" s="328"/>
      <c r="AIC844" s="328"/>
      <c r="AID844" s="328"/>
      <c r="AIE844" s="328"/>
      <c r="AIF844" s="328"/>
      <c r="AIG844" s="328"/>
      <c r="AIH844" s="328"/>
      <c r="AII844" s="328"/>
      <c r="AIJ844" s="328"/>
      <c r="AIK844" s="328"/>
      <c r="AIL844" s="328"/>
      <c r="AIM844" s="328"/>
      <c r="AIN844" s="328"/>
      <c r="AIO844" s="328"/>
      <c r="AIP844" s="328"/>
      <c r="AIQ844" s="328"/>
      <c r="AIR844" s="328"/>
      <c r="AIS844" s="328"/>
      <c r="AIT844" s="328"/>
      <c r="AIU844" s="328"/>
      <c r="AIV844" s="328"/>
      <c r="AIW844" s="328"/>
      <c r="AIX844" s="328"/>
      <c r="AIY844" s="328"/>
      <c r="AIZ844" s="328"/>
      <c r="AJA844" s="328"/>
      <c r="AJB844" s="328"/>
      <c r="AJC844" s="328"/>
      <c r="AJD844" s="328"/>
      <c r="AJE844" s="328"/>
      <c r="AJF844" s="328"/>
      <c r="AJG844" s="328"/>
      <c r="AJH844" s="328"/>
      <c r="AJI844" s="328"/>
      <c r="AJJ844" s="328"/>
      <c r="AJK844" s="328"/>
      <c r="AJL844" s="328"/>
      <c r="AJM844" s="328"/>
      <c r="AJN844" s="328"/>
      <c r="AJO844" s="328"/>
      <c r="AJP844" s="328"/>
      <c r="AJQ844" s="328"/>
      <c r="AJR844" s="328"/>
      <c r="AJS844" s="328"/>
      <c r="AJT844" s="328"/>
      <c r="AJU844" s="328"/>
      <c r="AJV844" s="328"/>
      <c r="AJW844" s="328"/>
      <c r="AJX844" s="328"/>
      <c r="AJY844" s="328"/>
      <c r="AJZ844" s="328"/>
      <c r="AKA844" s="328"/>
      <c r="AKB844" s="328"/>
      <c r="AKC844" s="328"/>
      <c r="AKD844" s="328"/>
      <c r="AKE844" s="328"/>
      <c r="AKF844" s="328"/>
      <c r="AKG844" s="328"/>
      <c r="AKH844" s="328"/>
      <c r="AKI844" s="328"/>
      <c r="AKJ844" s="328"/>
      <c r="AKK844" s="328"/>
      <c r="AKL844" s="328"/>
      <c r="AKM844" s="328"/>
      <c r="AKN844" s="328"/>
      <c r="AKO844" s="328"/>
      <c r="AKP844" s="328"/>
      <c r="AKQ844" s="328"/>
      <c r="AKR844" s="328"/>
      <c r="AKS844" s="328"/>
      <c r="AKT844" s="328"/>
      <c r="AKU844" s="328"/>
      <c r="AKV844" s="328"/>
      <c r="AKW844" s="328"/>
      <c r="AKX844" s="328"/>
      <c r="AKY844" s="328"/>
      <c r="AKZ844" s="328"/>
      <c r="ALA844" s="328"/>
      <c r="ALB844" s="328"/>
      <c r="ALC844" s="328"/>
      <c r="ALD844" s="328"/>
      <c r="ALE844" s="328"/>
      <c r="ALF844" s="328"/>
      <c r="ALG844" s="328"/>
      <c r="ALH844" s="328"/>
      <c r="ALI844" s="328"/>
      <c r="ALJ844" s="328"/>
      <c r="ALK844" s="328"/>
      <c r="ALL844" s="328"/>
      <c r="ALM844" s="328"/>
      <c r="ALN844" s="328"/>
      <c r="ALO844" s="328"/>
      <c r="ALP844" s="328"/>
      <c r="ALQ844" s="328"/>
      <c r="ALR844" s="328"/>
      <c r="ALS844" s="328"/>
      <c r="ALT844" s="328"/>
      <c r="ALU844" s="328"/>
      <c r="ALV844" s="328"/>
      <c r="ALW844" s="328"/>
      <c r="ALX844" s="328"/>
      <c r="ALY844" s="328"/>
      <c r="ALZ844" s="328"/>
      <c r="AMA844" s="328"/>
      <c r="AMB844" s="328"/>
      <c r="AMC844" s="328"/>
      <c r="AMD844" s="328"/>
      <c r="AME844" s="328"/>
      <c r="AMF844" s="328"/>
      <c r="AMG844" s="328"/>
      <c r="AMH844" s="328"/>
      <c r="AMI844" s="328"/>
      <c r="AMJ844" s="328"/>
      <c r="AMK844" s="328"/>
      <c r="AML844" s="328"/>
      <c r="AMM844" s="328"/>
      <c r="AMN844" s="328"/>
      <c r="AMO844" s="328"/>
      <c r="AMP844" s="328"/>
      <c r="AMQ844" s="328"/>
      <c r="AMR844" s="328"/>
      <c r="AMS844" s="328"/>
      <c r="AMT844" s="328"/>
      <c r="AMU844" s="328"/>
      <c r="AMV844" s="328"/>
      <c r="AMW844" s="328"/>
      <c r="AMX844" s="328"/>
      <c r="AMY844" s="328"/>
      <c r="AMZ844" s="328"/>
      <c r="ANA844" s="328"/>
      <c r="ANB844" s="328"/>
      <c r="ANC844" s="328"/>
      <c r="AND844" s="328"/>
      <c r="ANE844" s="328"/>
      <c r="ANF844" s="328"/>
      <c r="ANG844" s="328"/>
      <c r="ANH844" s="328"/>
      <c r="ANI844" s="328"/>
      <c r="ANJ844" s="328"/>
      <c r="ANK844" s="328"/>
      <c r="ANL844" s="328"/>
      <c r="ANM844" s="328"/>
      <c r="ANN844" s="328"/>
      <c r="ANO844" s="328"/>
      <c r="ANP844" s="328"/>
      <c r="ANQ844" s="328"/>
      <c r="ANR844" s="328"/>
      <c r="ANS844" s="328"/>
      <c r="ANT844" s="328"/>
      <c r="ANU844" s="328"/>
      <c r="ANV844" s="328"/>
      <c r="ANW844" s="328"/>
      <c r="ANX844" s="328"/>
      <c r="ANY844" s="328"/>
      <c r="ANZ844" s="328"/>
      <c r="AOA844" s="328"/>
      <c r="AOB844" s="328"/>
      <c r="AOC844" s="328"/>
      <c r="AOD844" s="328"/>
      <c r="AOE844" s="328"/>
      <c r="AOF844" s="328"/>
      <c r="AOG844" s="328"/>
      <c r="AOH844" s="328"/>
      <c r="AOI844" s="328"/>
      <c r="AOJ844" s="328"/>
      <c r="AOK844" s="328"/>
      <c r="AOL844" s="328"/>
      <c r="AOM844" s="328"/>
      <c r="AON844" s="328"/>
      <c r="AOO844" s="328"/>
      <c r="AOP844" s="328"/>
      <c r="AOQ844" s="328"/>
      <c r="AOR844" s="328"/>
      <c r="AOS844" s="328"/>
      <c r="AOT844" s="328"/>
      <c r="AOU844" s="328"/>
      <c r="AOV844" s="328"/>
      <c r="AOW844" s="328"/>
      <c r="AOX844" s="328"/>
      <c r="AOY844" s="328"/>
      <c r="AOZ844" s="328"/>
      <c r="APA844" s="328"/>
      <c r="APB844" s="328"/>
      <c r="APC844" s="328"/>
      <c r="APD844" s="328"/>
      <c r="APE844" s="328"/>
      <c r="APF844" s="328"/>
      <c r="APG844" s="328"/>
      <c r="APH844" s="328"/>
      <c r="API844" s="328"/>
      <c r="APJ844" s="328"/>
      <c r="APK844" s="328"/>
      <c r="APL844" s="328"/>
      <c r="APM844" s="328"/>
      <c r="APN844" s="328"/>
      <c r="APO844" s="328"/>
      <c r="APP844" s="328"/>
      <c r="APQ844" s="328"/>
      <c r="APR844" s="328"/>
      <c r="APS844" s="328"/>
      <c r="APT844" s="328"/>
      <c r="APU844" s="328"/>
      <c r="APV844" s="328"/>
      <c r="APW844" s="328"/>
      <c r="APX844" s="328"/>
      <c r="APY844" s="328"/>
      <c r="APZ844" s="328"/>
      <c r="AQA844" s="328"/>
      <c r="AQB844" s="328"/>
      <c r="AQC844" s="328"/>
      <c r="AQD844" s="328"/>
      <c r="AQE844" s="328"/>
      <c r="AQF844" s="328"/>
      <c r="AQG844" s="328"/>
      <c r="AQH844" s="328"/>
      <c r="AQI844" s="328"/>
      <c r="AQJ844" s="328"/>
      <c r="AQK844" s="328"/>
      <c r="AQL844" s="328"/>
      <c r="AQM844" s="328"/>
      <c r="AQN844" s="328"/>
      <c r="AQO844" s="328"/>
      <c r="AQP844" s="328"/>
      <c r="AQQ844" s="328"/>
      <c r="AQR844" s="328"/>
      <c r="AQS844" s="328"/>
      <c r="AQT844" s="328"/>
      <c r="AQU844" s="328"/>
      <c r="AQV844" s="328"/>
      <c r="AQW844" s="328"/>
      <c r="AQX844" s="328"/>
      <c r="AQY844" s="328"/>
      <c r="AQZ844" s="328"/>
      <c r="ARA844" s="328"/>
      <c r="ARB844" s="328"/>
      <c r="ARC844" s="328"/>
      <c r="ARD844" s="328"/>
      <c r="ARE844" s="328"/>
      <c r="ARF844" s="328"/>
      <c r="ARG844" s="328"/>
      <c r="ARH844" s="328"/>
      <c r="ARI844" s="328"/>
      <c r="ARJ844" s="328"/>
      <c r="ARK844" s="328"/>
      <c r="ARL844" s="328"/>
      <c r="ARM844" s="328"/>
      <c r="ARN844" s="328"/>
      <c r="ARO844" s="328"/>
      <c r="ARP844" s="328"/>
      <c r="ARQ844" s="328"/>
      <c r="ARR844" s="328"/>
      <c r="ARS844" s="328"/>
      <c r="ART844" s="328"/>
      <c r="ARU844" s="328"/>
      <c r="ARV844" s="328"/>
      <c r="ARW844" s="328"/>
      <c r="ARX844" s="328"/>
      <c r="ARY844" s="328"/>
      <c r="ARZ844" s="328"/>
      <c r="ASA844" s="328"/>
      <c r="ASB844" s="328"/>
      <c r="ASC844" s="328"/>
      <c r="ASD844" s="328"/>
      <c r="ASE844" s="328"/>
      <c r="ASF844" s="328"/>
      <c r="ASG844" s="328"/>
      <c r="ASH844" s="328"/>
      <c r="ASI844" s="328"/>
      <c r="ASJ844" s="328"/>
      <c r="ASK844" s="328"/>
      <c r="ASL844" s="328"/>
      <c r="ASM844" s="328"/>
      <c r="ASN844" s="328"/>
      <c r="ASO844" s="328"/>
      <c r="ASP844" s="328"/>
      <c r="ASQ844" s="328"/>
      <c r="ASR844" s="328"/>
      <c r="ASS844" s="328"/>
      <c r="AST844" s="328"/>
      <c r="ASU844" s="328"/>
      <c r="ASV844" s="328"/>
      <c r="ASW844" s="328"/>
      <c r="ASX844" s="328"/>
      <c r="ASY844" s="328"/>
      <c r="ASZ844" s="328"/>
      <c r="ATA844" s="328"/>
      <c r="ATB844" s="328"/>
      <c r="ATC844" s="328"/>
      <c r="ATD844" s="328"/>
      <c r="ATE844" s="328"/>
      <c r="ATF844" s="328"/>
      <c r="ATG844" s="328"/>
      <c r="ATH844" s="328"/>
      <c r="ATI844" s="328"/>
      <c r="ATJ844" s="328"/>
      <c r="ATK844" s="328"/>
      <c r="ATL844" s="328"/>
      <c r="ATM844" s="328"/>
      <c r="ATN844" s="328"/>
      <c r="ATO844" s="328"/>
      <c r="ATP844" s="328"/>
      <c r="ATQ844" s="328"/>
      <c r="ATR844" s="328"/>
      <c r="ATS844" s="328"/>
      <c r="ATT844" s="328"/>
      <c r="ATU844" s="328"/>
      <c r="ATV844" s="328"/>
      <c r="ATW844" s="328"/>
      <c r="ATX844" s="328"/>
      <c r="ATY844" s="328"/>
      <c r="ATZ844" s="328"/>
      <c r="AUA844" s="328"/>
      <c r="AUB844" s="328"/>
      <c r="AUC844" s="328"/>
      <c r="AUD844" s="328"/>
      <c r="AUE844" s="328"/>
      <c r="AUF844" s="328"/>
      <c r="AUG844" s="328"/>
      <c r="AUH844" s="328"/>
      <c r="AUI844" s="328"/>
      <c r="AUJ844" s="328"/>
      <c r="AUK844" s="328"/>
      <c r="AUL844" s="328"/>
      <c r="AUM844" s="328"/>
      <c r="AUN844" s="328"/>
      <c r="AUO844" s="328"/>
      <c r="AUP844" s="328"/>
      <c r="AUQ844" s="328"/>
      <c r="AUR844" s="328"/>
      <c r="AUS844" s="328"/>
      <c r="AUT844" s="328"/>
      <c r="AUU844" s="328"/>
      <c r="AUV844" s="328"/>
      <c r="AUW844" s="328"/>
      <c r="AUX844" s="328"/>
      <c r="AUY844" s="328"/>
      <c r="AUZ844" s="328"/>
      <c r="AVA844" s="328"/>
      <c r="AVB844" s="328"/>
      <c r="AVC844" s="328"/>
      <c r="AVD844" s="328"/>
      <c r="AVE844" s="328"/>
      <c r="AVF844" s="328"/>
      <c r="AVG844" s="328"/>
      <c r="AVH844" s="328"/>
      <c r="AVI844" s="328"/>
      <c r="AVJ844" s="328"/>
      <c r="AVK844" s="328"/>
      <c r="AVL844" s="328"/>
      <c r="AVM844" s="328"/>
      <c r="AVN844" s="328"/>
      <c r="AVO844" s="328"/>
      <c r="AVP844" s="328"/>
      <c r="AVQ844" s="328"/>
      <c r="AVR844" s="328"/>
      <c r="AVS844" s="328"/>
      <c r="AVT844" s="328"/>
      <c r="AVU844" s="328"/>
      <c r="AVV844" s="328"/>
      <c r="AVW844" s="328"/>
      <c r="AVX844" s="328"/>
      <c r="AVY844" s="328"/>
      <c r="AVZ844" s="328"/>
      <c r="AWA844" s="328"/>
      <c r="AWB844" s="328"/>
      <c r="AWC844" s="328"/>
      <c r="AWD844" s="328"/>
      <c r="AWE844" s="328"/>
      <c r="AWF844" s="328"/>
      <c r="AWG844" s="328"/>
      <c r="AWH844" s="328"/>
      <c r="AWI844" s="328"/>
      <c r="AWJ844" s="328"/>
      <c r="AWK844" s="328"/>
      <c r="AWL844" s="328"/>
      <c r="AWM844" s="328"/>
      <c r="AWN844" s="328"/>
      <c r="AWO844" s="328"/>
      <c r="AWP844" s="328"/>
      <c r="AWQ844" s="328"/>
      <c r="AWR844" s="328"/>
      <c r="AWS844" s="328"/>
      <c r="AWT844" s="328"/>
      <c r="AWU844" s="328"/>
      <c r="AWV844" s="328"/>
      <c r="AWW844" s="328"/>
      <c r="AWX844" s="328"/>
      <c r="AWY844" s="328"/>
      <c r="AWZ844" s="328"/>
      <c r="AXA844" s="328"/>
      <c r="AXB844" s="328"/>
      <c r="AXC844" s="328"/>
      <c r="AXD844" s="328"/>
      <c r="AXE844" s="328"/>
      <c r="AXF844" s="328"/>
      <c r="AXG844" s="328"/>
      <c r="AXH844" s="328"/>
      <c r="AXI844" s="328"/>
      <c r="AXJ844" s="328"/>
      <c r="AXK844" s="328"/>
      <c r="AXL844" s="328"/>
      <c r="AXM844" s="328"/>
      <c r="AXN844" s="328"/>
      <c r="AXO844" s="328"/>
      <c r="AXP844" s="328"/>
      <c r="AXQ844" s="328"/>
      <c r="AXR844" s="328"/>
      <c r="AXS844" s="328"/>
      <c r="AXT844" s="328"/>
      <c r="AXU844" s="328"/>
      <c r="AXV844" s="328"/>
      <c r="AXW844" s="328"/>
      <c r="AXX844" s="328"/>
      <c r="AXY844" s="328"/>
      <c r="AXZ844" s="328"/>
      <c r="AYA844" s="328"/>
      <c r="AYB844" s="328"/>
      <c r="AYC844" s="328"/>
      <c r="AYD844" s="328"/>
      <c r="AYE844" s="328"/>
      <c r="AYF844" s="328"/>
      <c r="AYG844" s="328"/>
      <c r="AYH844" s="328"/>
      <c r="AYI844" s="328"/>
      <c r="AYJ844" s="328"/>
      <c r="AYK844" s="328"/>
      <c r="AYL844" s="328"/>
      <c r="AYM844" s="328"/>
      <c r="AYN844" s="328"/>
      <c r="AYO844" s="328"/>
      <c r="AYP844" s="328"/>
      <c r="AYQ844" s="328"/>
      <c r="AYR844" s="328"/>
      <c r="AYS844" s="328"/>
      <c r="AYT844" s="328"/>
      <c r="AYU844" s="328"/>
      <c r="AYV844" s="328"/>
      <c r="AYW844" s="328"/>
      <c r="AYX844" s="328"/>
      <c r="AYY844" s="328"/>
      <c r="AYZ844" s="328"/>
      <c r="AZA844" s="328"/>
      <c r="AZB844" s="328"/>
      <c r="AZC844" s="328"/>
      <c r="AZD844" s="328"/>
      <c r="AZE844" s="328"/>
      <c r="AZF844" s="328"/>
      <c r="AZG844" s="328"/>
      <c r="AZH844" s="328"/>
      <c r="AZI844" s="328"/>
      <c r="AZJ844" s="328"/>
      <c r="AZK844" s="328"/>
      <c r="AZL844" s="328"/>
      <c r="AZM844" s="328"/>
      <c r="AZN844" s="328"/>
      <c r="AZO844" s="328"/>
      <c r="AZP844" s="328"/>
      <c r="AZQ844" s="328"/>
      <c r="AZR844" s="328"/>
      <c r="AZS844" s="328"/>
      <c r="AZT844" s="328"/>
      <c r="AZU844" s="328"/>
      <c r="AZV844" s="328"/>
      <c r="AZW844" s="328"/>
      <c r="AZX844" s="328"/>
      <c r="AZY844" s="328"/>
      <c r="AZZ844" s="328"/>
      <c r="BAA844" s="328"/>
      <c r="BAB844" s="328"/>
      <c r="BAC844" s="328"/>
      <c r="BAD844" s="328"/>
      <c r="BAE844" s="328"/>
      <c r="BAF844" s="328"/>
      <c r="BAG844" s="328"/>
      <c r="BAH844" s="328"/>
      <c r="BAI844" s="328"/>
      <c r="BAJ844" s="328"/>
      <c r="BAK844" s="328"/>
      <c r="BAL844" s="328"/>
      <c r="BAM844" s="328"/>
      <c r="BAN844" s="328"/>
      <c r="BAO844" s="328"/>
      <c r="BAP844" s="328"/>
      <c r="BAQ844" s="328"/>
      <c r="BAR844" s="328"/>
      <c r="BAS844" s="328"/>
      <c r="BAT844" s="328"/>
      <c r="BAU844" s="328"/>
      <c r="BAV844" s="328"/>
      <c r="BAW844" s="328"/>
      <c r="BAX844" s="328"/>
      <c r="BAY844" s="328"/>
      <c r="BAZ844" s="328"/>
      <c r="BBA844" s="328"/>
      <c r="BBB844" s="328"/>
      <c r="BBC844" s="328"/>
      <c r="BBD844" s="328"/>
      <c r="BBE844" s="328"/>
      <c r="BBF844" s="328"/>
      <c r="BBG844" s="328"/>
      <c r="BBH844" s="328"/>
      <c r="BBI844" s="328"/>
      <c r="BBJ844" s="328"/>
      <c r="BBK844" s="328"/>
      <c r="BBL844" s="328"/>
      <c r="BBM844" s="328"/>
      <c r="BBN844" s="328"/>
      <c r="BBO844" s="328"/>
      <c r="BBP844" s="328"/>
      <c r="BBQ844" s="328"/>
      <c r="BBR844" s="328"/>
      <c r="BBS844" s="328"/>
      <c r="BBT844" s="328"/>
      <c r="BBU844" s="328"/>
      <c r="BBV844" s="328"/>
      <c r="BBW844" s="328"/>
      <c r="BBX844" s="328"/>
      <c r="BBY844" s="328"/>
      <c r="BBZ844" s="328"/>
      <c r="BCA844" s="328"/>
      <c r="BCB844" s="328"/>
      <c r="BCC844" s="328"/>
      <c r="BCD844" s="328"/>
      <c r="BCE844" s="328"/>
      <c r="BCF844" s="328"/>
      <c r="BCG844" s="328"/>
      <c r="BCH844" s="328"/>
      <c r="BCI844" s="328"/>
      <c r="BCJ844" s="328"/>
      <c r="BCK844" s="328"/>
      <c r="BCL844" s="328"/>
      <c r="BCM844" s="328"/>
      <c r="BCN844" s="328"/>
      <c r="BCO844" s="328"/>
      <c r="BCP844" s="328"/>
      <c r="BCQ844" s="328"/>
      <c r="BCR844" s="328"/>
      <c r="BCS844" s="328"/>
      <c r="BCT844" s="328"/>
      <c r="BCU844" s="328"/>
      <c r="BCV844" s="328"/>
      <c r="BCW844" s="328"/>
      <c r="BCX844" s="328"/>
      <c r="BCY844" s="328"/>
      <c r="BCZ844" s="328"/>
      <c r="BDA844" s="328"/>
      <c r="BDB844" s="328"/>
      <c r="BDC844" s="328"/>
      <c r="BDD844" s="328"/>
      <c r="BDE844" s="328"/>
      <c r="BDF844" s="328"/>
      <c r="BDG844" s="328"/>
      <c r="BDH844" s="328"/>
      <c r="BDI844" s="328"/>
      <c r="BDJ844" s="328"/>
      <c r="BDK844" s="328"/>
      <c r="BDL844" s="328"/>
      <c r="BDM844" s="328"/>
      <c r="BDN844" s="328"/>
      <c r="BDO844" s="328"/>
      <c r="BDP844" s="328"/>
      <c r="BDQ844" s="328"/>
      <c r="BDR844" s="328"/>
      <c r="BDS844" s="328"/>
      <c r="BDT844" s="328"/>
      <c r="BDU844" s="328"/>
      <c r="BDV844" s="328"/>
      <c r="BDW844" s="328"/>
      <c r="BDX844" s="328"/>
      <c r="BDY844" s="328"/>
      <c r="BDZ844" s="328"/>
      <c r="BEA844" s="328"/>
      <c r="BEB844" s="328"/>
      <c r="BEC844" s="328"/>
      <c r="BED844" s="328"/>
      <c r="BEE844" s="328"/>
      <c r="BEF844" s="328"/>
      <c r="BEG844" s="328"/>
      <c r="BEH844" s="328"/>
      <c r="BEI844" s="328"/>
      <c r="BEJ844" s="328"/>
      <c r="BEK844" s="328"/>
      <c r="BEL844" s="328"/>
      <c r="BEM844" s="328"/>
      <c r="BEN844" s="328"/>
      <c r="BEO844" s="328"/>
      <c r="BEP844" s="328"/>
      <c r="BEQ844" s="328"/>
      <c r="BER844" s="328"/>
      <c r="BES844" s="328"/>
      <c r="BET844" s="328"/>
      <c r="BEU844" s="328"/>
      <c r="BEV844" s="328"/>
      <c r="BEW844" s="328"/>
      <c r="BEX844" s="328"/>
      <c r="BEY844" s="328"/>
      <c r="BEZ844" s="328"/>
      <c r="BFA844" s="328"/>
      <c r="BFB844" s="328"/>
      <c r="BFC844" s="328"/>
      <c r="BFD844" s="328"/>
      <c r="BFE844" s="328"/>
      <c r="BFF844" s="328"/>
      <c r="BFG844" s="328"/>
      <c r="BFH844" s="328"/>
      <c r="BFI844" s="328"/>
      <c r="BFJ844" s="328"/>
      <c r="BFK844" s="328"/>
      <c r="BFL844" s="328"/>
      <c r="BFM844" s="328"/>
      <c r="BFN844" s="328"/>
      <c r="BFO844" s="328"/>
      <c r="BFP844" s="328"/>
      <c r="BFQ844" s="328"/>
      <c r="BFR844" s="328"/>
      <c r="BFS844" s="328"/>
      <c r="BFT844" s="328"/>
      <c r="BFU844" s="328"/>
      <c r="BFV844" s="328"/>
      <c r="BFW844" s="328"/>
      <c r="BFX844" s="328"/>
      <c r="BFY844" s="328"/>
      <c r="BFZ844" s="328"/>
      <c r="BGA844" s="328"/>
      <c r="BGB844" s="328"/>
      <c r="BGC844" s="328"/>
      <c r="BGD844" s="328"/>
      <c r="BGE844" s="328"/>
      <c r="BGF844" s="328"/>
      <c r="BGG844" s="328"/>
      <c r="BGH844" s="328"/>
      <c r="BGI844" s="328"/>
      <c r="BGJ844" s="328"/>
      <c r="BGK844" s="328"/>
      <c r="BGL844" s="328"/>
      <c r="BGM844" s="328"/>
      <c r="BGN844" s="328"/>
      <c r="BGO844" s="328"/>
      <c r="BGP844" s="328"/>
      <c r="BGQ844" s="328"/>
      <c r="BGR844" s="328"/>
      <c r="BGS844" s="328"/>
      <c r="BGT844" s="328"/>
      <c r="BGU844" s="328"/>
      <c r="BGV844" s="328"/>
      <c r="BGW844" s="328"/>
      <c r="BGX844" s="328"/>
      <c r="BGY844" s="328"/>
      <c r="BGZ844" s="328"/>
      <c r="BHA844" s="328"/>
      <c r="BHB844" s="328"/>
      <c r="BHC844" s="328"/>
      <c r="BHD844" s="328"/>
      <c r="BHE844" s="328"/>
      <c r="BHF844" s="328"/>
      <c r="BHG844" s="328"/>
      <c r="BHH844" s="328"/>
      <c r="BHI844" s="328"/>
      <c r="BHJ844" s="328"/>
      <c r="BHK844" s="328"/>
      <c r="BHL844" s="328"/>
      <c r="BHM844" s="328"/>
      <c r="BHN844" s="328"/>
      <c r="BHO844" s="328"/>
      <c r="BHP844" s="328"/>
      <c r="BHQ844" s="328"/>
      <c r="BHR844" s="328"/>
      <c r="BHS844" s="328"/>
      <c r="BHT844" s="328"/>
      <c r="BHU844" s="328"/>
      <c r="BHV844" s="328"/>
      <c r="BHW844" s="328"/>
      <c r="BHX844" s="328"/>
      <c r="BHY844" s="328"/>
      <c r="BHZ844" s="328"/>
      <c r="BIA844" s="328"/>
      <c r="BIB844" s="328"/>
      <c r="BIC844" s="328"/>
      <c r="BID844" s="328"/>
      <c r="BIE844" s="328"/>
      <c r="BIF844" s="328"/>
      <c r="BIG844" s="328"/>
      <c r="BIH844" s="328"/>
      <c r="BII844" s="328"/>
      <c r="BIJ844" s="328"/>
      <c r="BIK844" s="328"/>
      <c r="BIL844" s="328"/>
      <c r="BIM844" s="328"/>
      <c r="BIN844" s="328"/>
      <c r="BIO844" s="328"/>
      <c r="BIP844" s="328"/>
      <c r="BIQ844" s="328"/>
      <c r="BIR844" s="328"/>
      <c r="BIS844" s="328"/>
      <c r="BIT844" s="328"/>
      <c r="BIU844" s="328"/>
      <c r="BIV844" s="328"/>
      <c r="BIW844" s="328"/>
      <c r="BIX844" s="328"/>
      <c r="BIY844" s="328"/>
      <c r="BIZ844" s="328"/>
      <c r="BJA844" s="328"/>
      <c r="BJB844" s="328"/>
      <c r="BJC844" s="328"/>
      <c r="BJD844" s="328"/>
      <c r="BJE844" s="328"/>
      <c r="BJF844" s="328"/>
      <c r="BJG844" s="328"/>
      <c r="BJH844" s="328"/>
      <c r="BJI844" s="328"/>
      <c r="BJJ844" s="328"/>
      <c r="BJK844" s="328"/>
      <c r="BJL844" s="328"/>
      <c r="BJM844" s="328"/>
      <c r="BJN844" s="328"/>
      <c r="BJO844" s="328"/>
      <c r="BJP844" s="328"/>
      <c r="BJQ844" s="328"/>
      <c r="BJR844" s="328"/>
      <c r="BJS844" s="328"/>
      <c r="BJT844" s="328"/>
      <c r="BJU844" s="328"/>
      <c r="BJV844" s="328"/>
      <c r="BJW844" s="328"/>
      <c r="BJX844" s="328"/>
      <c r="BJY844" s="328"/>
      <c r="BJZ844" s="328"/>
      <c r="BKA844" s="328"/>
      <c r="BKB844" s="328"/>
      <c r="BKC844" s="328"/>
      <c r="BKD844" s="328"/>
      <c r="BKE844" s="328"/>
      <c r="BKF844" s="328"/>
      <c r="BKG844" s="328"/>
      <c r="BKH844" s="328"/>
      <c r="BKI844" s="328"/>
      <c r="BKJ844" s="328"/>
      <c r="BKK844" s="328"/>
      <c r="BKL844" s="328"/>
      <c r="BKM844" s="328"/>
      <c r="BKN844" s="328"/>
      <c r="BKO844" s="328"/>
      <c r="BKP844" s="328"/>
      <c r="BKQ844" s="328"/>
      <c r="BKR844" s="328"/>
      <c r="BKS844" s="328"/>
      <c r="BKT844" s="328"/>
      <c r="BKU844" s="328"/>
      <c r="BKV844" s="328"/>
      <c r="BKW844" s="328"/>
      <c r="BKX844" s="328"/>
      <c r="BKY844" s="328"/>
      <c r="BKZ844" s="328"/>
      <c r="BLA844" s="328"/>
      <c r="BLB844" s="328"/>
      <c r="BLC844" s="328"/>
      <c r="BLD844" s="328"/>
      <c r="BLE844" s="328"/>
      <c r="BLF844" s="328"/>
      <c r="BLG844" s="328"/>
      <c r="BLH844" s="328"/>
      <c r="BLI844" s="328"/>
      <c r="BLJ844" s="328"/>
      <c r="BLK844" s="328"/>
      <c r="BLL844" s="328"/>
      <c r="BLM844" s="328"/>
      <c r="BLN844" s="328"/>
      <c r="BLO844" s="328"/>
      <c r="BLP844" s="328"/>
      <c r="BLQ844" s="328"/>
      <c r="BLR844" s="328"/>
      <c r="BLS844" s="328"/>
      <c r="BLT844" s="328"/>
      <c r="BLU844" s="328"/>
      <c r="BLV844" s="328"/>
      <c r="BLW844" s="328"/>
      <c r="BLX844" s="328"/>
      <c r="BLY844" s="328"/>
      <c r="BLZ844" s="328"/>
      <c r="BMA844" s="328"/>
      <c r="BMB844" s="328"/>
      <c r="BMC844" s="328"/>
      <c r="BMD844" s="328"/>
      <c r="BME844" s="328"/>
      <c r="BMF844" s="328"/>
      <c r="BMG844" s="328"/>
      <c r="BMH844" s="328"/>
      <c r="BMI844" s="328"/>
      <c r="BMJ844" s="328"/>
      <c r="BMK844" s="328"/>
      <c r="BML844" s="328"/>
      <c r="BMM844" s="328"/>
      <c r="BMN844" s="328"/>
      <c r="BMO844" s="328"/>
      <c r="BMP844" s="328"/>
      <c r="BMQ844" s="328"/>
      <c r="BMR844" s="328"/>
      <c r="BMS844" s="328"/>
      <c r="BMT844" s="328"/>
      <c r="BMU844" s="328"/>
      <c r="BMV844" s="328"/>
      <c r="BMW844" s="328"/>
      <c r="BMX844" s="328"/>
      <c r="BMY844" s="328"/>
      <c r="BMZ844" s="328"/>
      <c r="BNA844" s="328"/>
      <c r="BNB844" s="328"/>
      <c r="BNC844" s="328"/>
      <c r="BND844" s="328"/>
      <c r="BNE844" s="328"/>
      <c r="BNF844" s="328"/>
      <c r="BNG844" s="328"/>
      <c r="BNH844" s="328"/>
      <c r="BNI844" s="328"/>
      <c r="BNJ844" s="328"/>
      <c r="BNK844" s="328"/>
      <c r="BNL844" s="328"/>
      <c r="BNM844" s="328"/>
      <c r="BNN844" s="328"/>
      <c r="BNO844" s="328"/>
      <c r="BNP844" s="328"/>
      <c r="BNQ844" s="328"/>
      <c r="BNR844" s="328"/>
      <c r="BNS844" s="328"/>
      <c r="BNT844" s="328"/>
      <c r="BNU844" s="328"/>
      <c r="BNV844" s="328"/>
      <c r="BNW844" s="328"/>
      <c r="BNX844" s="328"/>
      <c r="BNY844" s="328"/>
      <c r="BNZ844" s="328"/>
      <c r="BOA844" s="328"/>
      <c r="BOB844" s="328"/>
      <c r="BOC844" s="328"/>
      <c r="BOD844" s="328"/>
      <c r="BOE844" s="328"/>
      <c r="BOF844" s="328"/>
      <c r="BOG844" s="328"/>
      <c r="BOH844" s="328"/>
      <c r="BOI844" s="328"/>
      <c r="BOJ844" s="328"/>
      <c r="BOK844" s="328"/>
      <c r="BOL844" s="328"/>
      <c r="BOM844" s="328"/>
      <c r="BON844" s="328"/>
      <c r="BOO844" s="328"/>
      <c r="BOP844" s="328"/>
      <c r="BOQ844" s="328"/>
      <c r="BOR844" s="328"/>
      <c r="BOS844" s="328"/>
      <c r="BOT844" s="328"/>
      <c r="BOU844" s="328"/>
      <c r="BOV844" s="328"/>
      <c r="BOW844" s="328"/>
      <c r="BOX844" s="328"/>
      <c r="BOY844" s="328"/>
      <c r="BOZ844" s="328"/>
      <c r="BPA844" s="328"/>
      <c r="BPB844" s="328"/>
      <c r="BPC844" s="328"/>
      <c r="BPD844" s="328"/>
      <c r="BPE844" s="328"/>
      <c r="BPF844" s="328"/>
      <c r="BPG844" s="328"/>
      <c r="BPH844" s="328"/>
      <c r="BPI844" s="328"/>
      <c r="BPJ844" s="328"/>
      <c r="BPK844" s="328"/>
      <c r="BPL844" s="328"/>
      <c r="BPM844" s="328"/>
      <c r="BPN844" s="328"/>
      <c r="BPO844" s="328"/>
      <c r="BPP844" s="328"/>
      <c r="BPQ844" s="328"/>
      <c r="BPR844" s="328"/>
      <c r="BPS844" s="328"/>
      <c r="BPT844" s="328"/>
      <c r="BPU844" s="328"/>
      <c r="BPV844" s="328"/>
      <c r="BPW844" s="328"/>
      <c r="BPX844" s="328"/>
      <c r="BPY844" s="328"/>
      <c r="BPZ844" s="328"/>
      <c r="BQA844" s="328"/>
      <c r="BQB844" s="328"/>
      <c r="BQC844" s="328"/>
      <c r="BQD844" s="328"/>
      <c r="BQE844" s="328"/>
      <c r="BQF844" s="328"/>
      <c r="BQG844" s="328"/>
      <c r="BQH844" s="328"/>
      <c r="BQI844" s="328"/>
      <c r="BQJ844" s="328"/>
      <c r="BQK844" s="328"/>
      <c r="BQL844" s="328"/>
      <c r="BQM844" s="328"/>
      <c r="BQN844" s="328"/>
      <c r="BQO844" s="328"/>
      <c r="BQP844" s="328"/>
      <c r="BQQ844" s="328"/>
      <c r="BQR844" s="328"/>
      <c r="BQS844" s="328"/>
      <c r="BQT844" s="328"/>
      <c r="BQU844" s="328"/>
      <c r="BQV844" s="328"/>
      <c r="BQW844" s="328"/>
      <c r="BQX844" s="328"/>
      <c r="BQY844" s="328"/>
      <c r="BQZ844" s="328"/>
      <c r="BRA844" s="328"/>
      <c r="BRB844" s="328"/>
      <c r="BRC844" s="328"/>
      <c r="BRD844" s="328"/>
      <c r="BRE844" s="328"/>
      <c r="BRF844" s="328"/>
      <c r="BRG844" s="328"/>
      <c r="BRH844" s="328"/>
      <c r="BRI844" s="328"/>
      <c r="BRJ844" s="328"/>
      <c r="BRK844" s="328"/>
      <c r="BRL844" s="328"/>
      <c r="BRM844" s="328"/>
      <c r="BRN844" s="328"/>
      <c r="BRO844" s="328"/>
      <c r="BRP844" s="328"/>
      <c r="BRQ844" s="328"/>
      <c r="BRR844" s="328"/>
      <c r="BRS844" s="328"/>
      <c r="BRT844" s="328"/>
      <c r="BRU844" s="328"/>
      <c r="BRV844" s="328"/>
      <c r="BRW844" s="328"/>
      <c r="BRX844" s="328"/>
      <c r="BRY844" s="328"/>
      <c r="BRZ844" s="328"/>
      <c r="BSA844" s="328"/>
      <c r="BSB844" s="328"/>
      <c r="BSC844" s="328"/>
      <c r="BSD844" s="328"/>
      <c r="BSE844" s="328"/>
      <c r="BSF844" s="328"/>
      <c r="BSG844" s="328"/>
      <c r="BSH844" s="328"/>
      <c r="BSI844" s="328"/>
      <c r="BSJ844" s="328"/>
      <c r="BSK844" s="328"/>
      <c r="BSL844" s="328"/>
      <c r="BSM844" s="328"/>
      <c r="BSN844" s="328"/>
      <c r="BSO844" s="328"/>
      <c r="BSP844" s="328"/>
      <c r="BSQ844" s="328"/>
      <c r="BSR844" s="328"/>
      <c r="BSS844" s="328"/>
      <c r="BST844" s="328"/>
      <c r="BSU844" s="328"/>
      <c r="BSV844" s="328"/>
      <c r="BSW844" s="328"/>
      <c r="BSX844" s="328"/>
      <c r="BSY844" s="328"/>
      <c r="BSZ844" s="328"/>
      <c r="BTA844" s="328"/>
      <c r="BTB844" s="328"/>
      <c r="BTC844" s="328"/>
      <c r="BTD844" s="328"/>
      <c r="BTE844" s="328"/>
      <c r="BTF844" s="328"/>
      <c r="BTG844" s="328"/>
      <c r="BTH844" s="328"/>
      <c r="BTI844" s="328"/>
      <c r="BTJ844" s="328"/>
      <c r="BTK844" s="328"/>
      <c r="BTL844" s="328"/>
      <c r="BTM844" s="328"/>
      <c r="BTN844" s="328"/>
      <c r="BTO844" s="328"/>
      <c r="BTP844" s="328"/>
      <c r="BTQ844" s="328"/>
      <c r="BTR844" s="328"/>
      <c r="BTS844" s="328"/>
      <c r="BTT844" s="328"/>
      <c r="BTU844" s="328"/>
      <c r="BTV844" s="328"/>
      <c r="BTW844" s="328"/>
      <c r="BTX844" s="328"/>
      <c r="BTY844" s="328"/>
      <c r="BTZ844" s="328"/>
      <c r="BUA844" s="328"/>
      <c r="BUB844" s="328"/>
      <c r="BUC844" s="328"/>
      <c r="BUD844" s="328"/>
      <c r="BUE844" s="328"/>
      <c r="BUF844" s="328"/>
      <c r="BUG844" s="328"/>
      <c r="BUH844" s="328"/>
      <c r="BUI844" s="328"/>
      <c r="BUJ844" s="328"/>
      <c r="BUK844" s="328"/>
      <c r="BUL844" s="328"/>
      <c r="BUM844" s="328"/>
      <c r="BUN844" s="328"/>
      <c r="BUO844" s="328"/>
      <c r="BUP844" s="328"/>
      <c r="BUQ844" s="328"/>
      <c r="BUR844" s="328"/>
      <c r="BUS844" s="328"/>
      <c r="BUT844" s="328"/>
      <c r="BUU844" s="328"/>
      <c r="BUV844" s="328"/>
      <c r="BUW844" s="328"/>
      <c r="BUX844" s="328"/>
      <c r="BUY844" s="328"/>
      <c r="BUZ844" s="328"/>
      <c r="BVA844" s="328"/>
      <c r="BVB844" s="328"/>
      <c r="BVC844" s="328"/>
      <c r="BVD844" s="328"/>
      <c r="BVE844" s="328"/>
      <c r="BVF844" s="328"/>
      <c r="BVG844" s="328"/>
      <c r="BVH844" s="328"/>
      <c r="BVI844" s="328"/>
      <c r="BVJ844" s="328"/>
      <c r="BVK844" s="328"/>
      <c r="BVL844" s="328"/>
      <c r="BVM844" s="328"/>
      <c r="BVN844" s="328"/>
      <c r="BVO844" s="328"/>
      <c r="BVP844" s="328"/>
      <c r="BVQ844" s="328"/>
      <c r="BVR844" s="328"/>
      <c r="BVS844" s="328"/>
      <c r="BVT844" s="328"/>
      <c r="BVU844" s="328"/>
      <c r="BVV844" s="328"/>
      <c r="BVW844" s="328"/>
      <c r="BVX844" s="328"/>
      <c r="BVY844" s="328"/>
      <c r="BVZ844" s="328"/>
      <c r="BWA844" s="328"/>
      <c r="BWB844" s="328"/>
      <c r="BWC844" s="328"/>
      <c r="BWD844" s="328"/>
      <c r="BWE844" s="328"/>
      <c r="BWF844" s="328"/>
      <c r="BWG844" s="328"/>
      <c r="BWH844" s="328"/>
      <c r="BWI844" s="328"/>
      <c r="BWJ844" s="328"/>
      <c r="BWK844" s="328"/>
      <c r="BWL844" s="328"/>
      <c r="BWM844" s="328"/>
      <c r="BWN844" s="328"/>
      <c r="BWO844" s="328"/>
      <c r="BWP844" s="328"/>
      <c r="BWQ844" s="328"/>
      <c r="BWR844" s="328"/>
      <c r="BWS844" s="328"/>
      <c r="BWT844" s="328"/>
      <c r="BWU844" s="328"/>
      <c r="BWV844" s="328"/>
      <c r="BWW844" s="328"/>
      <c r="BWX844" s="328"/>
      <c r="BWY844" s="328"/>
      <c r="BWZ844" s="328"/>
      <c r="BXA844" s="328"/>
      <c r="BXB844" s="328"/>
      <c r="BXC844" s="328"/>
      <c r="BXD844" s="328"/>
      <c r="BXE844" s="328"/>
      <c r="BXF844" s="328"/>
      <c r="BXG844" s="328"/>
      <c r="BXH844" s="328"/>
      <c r="BXI844" s="328"/>
      <c r="BXJ844" s="328"/>
      <c r="BXK844" s="328"/>
      <c r="BXL844" s="328"/>
      <c r="BXM844" s="328"/>
      <c r="BXN844" s="328"/>
      <c r="BXO844" s="328"/>
      <c r="BXP844" s="328"/>
      <c r="BXQ844" s="328"/>
      <c r="BXR844" s="328"/>
      <c r="BXS844" s="328"/>
      <c r="BXT844" s="328"/>
      <c r="BXU844" s="328"/>
      <c r="BXV844" s="328"/>
      <c r="BXW844" s="328"/>
      <c r="BXX844" s="328"/>
      <c r="BXY844" s="328"/>
      <c r="BXZ844" s="328"/>
      <c r="BYA844" s="328"/>
      <c r="BYB844" s="328"/>
      <c r="BYC844" s="328"/>
      <c r="BYD844" s="328"/>
      <c r="BYE844" s="328"/>
      <c r="BYF844" s="328"/>
      <c r="BYG844" s="328"/>
      <c r="BYH844" s="328"/>
      <c r="BYI844" s="328"/>
      <c r="BYJ844" s="328"/>
      <c r="BYK844" s="328"/>
      <c r="BYL844" s="328"/>
      <c r="BYM844" s="328"/>
      <c r="BYN844" s="328"/>
      <c r="BYO844" s="328"/>
      <c r="BYP844" s="328"/>
      <c r="BYQ844" s="328"/>
      <c r="BYR844" s="328"/>
      <c r="BYS844" s="328"/>
      <c r="BYT844" s="328"/>
      <c r="BYU844" s="328"/>
      <c r="BYV844" s="328"/>
      <c r="BYW844" s="328"/>
      <c r="BYX844" s="328"/>
      <c r="BYY844" s="328"/>
      <c r="BYZ844" s="328"/>
      <c r="BZA844" s="328"/>
      <c r="BZB844" s="328"/>
      <c r="BZC844" s="328"/>
      <c r="BZD844" s="328"/>
      <c r="BZE844" s="328"/>
      <c r="BZF844" s="328"/>
      <c r="BZG844" s="328"/>
      <c r="BZH844" s="328"/>
      <c r="BZI844" s="328"/>
      <c r="BZJ844" s="328"/>
      <c r="BZK844" s="328"/>
      <c r="BZL844" s="328"/>
      <c r="BZM844" s="328"/>
      <c r="BZN844" s="328"/>
      <c r="BZO844" s="328"/>
      <c r="BZP844" s="328"/>
      <c r="BZQ844" s="328"/>
      <c r="BZR844" s="328"/>
      <c r="BZS844" s="328"/>
      <c r="BZT844" s="328"/>
      <c r="BZU844" s="328"/>
      <c r="BZV844" s="328"/>
      <c r="BZW844" s="328"/>
      <c r="BZX844" s="328"/>
      <c r="BZY844" s="328"/>
      <c r="BZZ844" s="328"/>
      <c r="CAA844" s="328"/>
      <c r="CAB844" s="328"/>
      <c r="CAC844" s="328"/>
      <c r="CAD844" s="328"/>
      <c r="CAE844" s="328"/>
      <c r="CAF844" s="328"/>
      <c r="CAG844" s="328"/>
      <c r="CAH844" s="328"/>
      <c r="CAI844" s="328"/>
      <c r="CAJ844" s="328"/>
      <c r="CAK844" s="328"/>
      <c r="CAL844" s="328"/>
      <c r="CAM844" s="328"/>
      <c r="CAN844" s="328"/>
      <c r="CAO844" s="328"/>
      <c r="CAP844" s="328"/>
      <c r="CAQ844" s="328"/>
      <c r="CAR844" s="328"/>
      <c r="CAS844" s="328"/>
      <c r="CAT844" s="328"/>
      <c r="CAU844" s="328"/>
      <c r="CAV844" s="328"/>
      <c r="CAW844" s="328"/>
      <c r="CAX844" s="328"/>
      <c r="CAY844" s="328"/>
      <c r="CAZ844" s="328"/>
      <c r="CBA844" s="328"/>
      <c r="CBB844" s="328"/>
      <c r="CBC844" s="328"/>
      <c r="CBD844" s="328"/>
      <c r="CBE844" s="328"/>
      <c r="CBF844" s="328"/>
      <c r="CBG844" s="328"/>
      <c r="CBH844" s="328"/>
      <c r="CBI844" s="328"/>
      <c r="CBJ844" s="328"/>
      <c r="CBK844" s="328"/>
      <c r="CBL844" s="328"/>
      <c r="CBM844" s="328"/>
      <c r="CBN844" s="328"/>
      <c r="CBO844" s="328"/>
      <c r="CBP844" s="328"/>
      <c r="CBQ844" s="328"/>
      <c r="CBR844" s="328"/>
      <c r="CBS844" s="328"/>
      <c r="CBT844" s="328"/>
      <c r="CBU844" s="328"/>
      <c r="CBV844" s="328"/>
      <c r="CBW844" s="328"/>
      <c r="CBX844" s="328"/>
      <c r="CBY844" s="328"/>
      <c r="CBZ844" s="328"/>
      <c r="CCA844" s="328"/>
      <c r="CCB844" s="328"/>
      <c r="CCC844" s="328"/>
      <c r="CCD844" s="328"/>
      <c r="CCE844" s="328"/>
      <c r="CCF844" s="328"/>
      <c r="CCG844" s="328"/>
      <c r="CCH844" s="328"/>
      <c r="CCI844" s="328"/>
      <c r="CCJ844" s="328"/>
      <c r="CCK844" s="328"/>
      <c r="CCL844" s="328"/>
      <c r="CCM844" s="328"/>
      <c r="CCN844" s="328"/>
      <c r="CCO844" s="328"/>
      <c r="CCP844" s="328"/>
      <c r="CCQ844" s="328"/>
      <c r="CCR844" s="328"/>
      <c r="CCS844" s="328"/>
      <c r="CCT844" s="328"/>
      <c r="CCU844" s="328"/>
      <c r="CCV844" s="328"/>
      <c r="CCW844" s="328"/>
      <c r="CCX844" s="328"/>
      <c r="CCY844" s="328"/>
      <c r="CCZ844" s="328"/>
      <c r="CDA844" s="328"/>
      <c r="CDB844" s="328"/>
      <c r="CDC844" s="328"/>
      <c r="CDD844" s="328"/>
      <c r="CDE844" s="328"/>
      <c r="CDF844" s="328"/>
      <c r="CDG844" s="328"/>
      <c r="CDH844" s="328"/>
      <c r="CDI844" s="328"/>
      <c r="CDJ844" s="328"/>
      <c r="CDK844" s="328"/>
      <c r="CDL844" s="328"/>
      <c r="CDM844" s="328"/>
      <c r="CDN844" s="328"/>
      <c r="CDO844" s="328"/>
      <c r="CDP844" s="328"/>
      <c r="CDQ844" s="328"/>
      <c r="CDR844" s="328"/>
      <c r="CDS844" s="328"/>
      <c r="CDT844" s="328"/>
      <c r="CDU844" s="328"/>
      <c r="CDV844" s="328"/>
      <c r="CDW844" s="328"/>
      <c r="CDX844" s="328"/>
      <c r="CDY844" s="328"/>
      <c r="CDZ844" s="328"/>
      <c r="CEA844" s="328"/>
      <c r="CEB844" s="328"/>
      <c r="CEC844" s="328"/>
      <c r="CED844" s="328"/>
      <c r="CEE844" s="328"/>
      <c r="CEF844" s="328"/>
      <c r="CEG844" s="328"/>
      <c r="CEH844" s="328"/>
      <c r="CEI844" s="328"/>
      <c r="CEJ844" s="328"/>
      <c r="CEK844" s="328"/>
      <c r="CEL844" s="328"/>
      <c r="CEM844" s="328"/>
      <c r="CEN844" s="328"/>
      <c r="CEO844" s="328"/>
      <c r="CEP844" s="328"/>
      <c r="CEQ844" s="328"/>
      <c r="CER844" s="328"/>
      <c r="CES844" s="328"/>
      <c r="CET844" s="328"/>
      <c r="CEU844" s="328"/>
      <c r="CEV844" s="328"/>
      <c r="CEW844" s="328"/>
      <c r="CEX844" s="328"/>
      <c r="CEY844" s="328"/>
      <c r="CEZ844" s="328"/>
      <c r="CFA844" s="328"/>
      <c r="CFB844" s="328"/>
      <c r="CFC844" s="328"/>
      <c r="CFD844" s="328"/>
      <c r="CFE844" s="328"/>
      <c r="CFF844" s="328"/>
      <c r="CFG844" s="328"/>
      <c r="CFH844" s="328"/>
      <c r="CFI844" s="328"/>
      <c r="CFJ844" s="328"/>
      <c r="CFK844" s="328"/>
      <c r="CFL844" s="328"/>
      <c r="CFM844" s="328"/>
      <c r="CFN844" s="328"/>
      <c r="CFO844" s="328"/>
      <c r="CFP844" s="328"/>
      <c r="CFQ844" s="328"/>
      <c r="CFR844" s="328"/>
      <c r="CFS844" s="328"/>
      <c r="CFT844" s="328"/>
      <c r="CFU844" s="328"/>
      <c r="CFV844" s="328"/>
      <c r="CFW844" s="328"/>
      <c r="CFX844" s="328"/>
      <c r="CFY844" s="328"/>
      <c r="CFZ844" s="328"/>
      <c r="CGA844" s="328"/>
      <c r="CGB844" s="328"/>
      <c r="CGC844" s="328"/>
      <c r="CGD844" s="328"/>
      <c r="CGE844" s="328"/>
      <c r="CGF844" s="328"/>
      <c r="CGG844" s="328"/>
      <c r="CGH844" s="328"/>
      <c r="CGI844" s="328"/>
      <c r="CGJ844" s="328"/>
      <c r="CGK844" s="328"/>
      <c r="CGL844" s="328"/>
      <c r="CGM844" s="328"/>
      <c r="CGN844" s="328"/>
      <c r="CGO844" s="328"/>
      <c r="CGP844" s="328"/>
      <c r="CGQ844" s="328"/>
      <c r="CGR844" s="328"/>
      <c r="CGS844" s="328"/>
      <c r="CGT844" s="328"/>
      <c r="CGU844" s="328"/>
      <c r="CGV844" s="328"/>
      <c r="CGW844" s="328"/>
      <c r="CGX844" s="328"/>
      <c r="CGY844" s="328"/>
      <c r="CGZ844" s="328"/>
      <c r="CHA844" s="328"/>
      <c r="CHB844" s="328"/>
      <c r="CHC844" s="328"/>
      <c r="CHD844" s="328"/>
      <c r="CHE844" s="328"/>
      <c r="CHF844" s="328"/>
      <c r="CHG844" s="328"/>
      <c r="CHH844" s="328"/>
      <c r="CHI844" s="328"/>
      <c r="CHJ844" s="328"/>
      <c r="CHK844" s="328"/>
      <c r="CHL844" s="328"/>
      <c r="CHM844" s="328"/>
      <c r="CHN844" s="328"/>
      <c r="CHO844" s="328"/>
      <c r="CHP844" s="328"/>
      <c r="CHQ844" s="328"/>
      <c r="CHR844" s="328"/>
      <c r="CHS844" s="328"/>
      <c r="CHT844" s="328"/>
      <c r="CHU844" s="328"/>
      <c r="CHV844" s="328"/>
      <c r="CHW844" s="328"/>
      <c r="CHX844" s="328"/>
      <c r="CHY844" s="328"/>
      <c r="CHZ844" s="328"/>
      <c r="CIA844" s="328"/>
      <c r="CIB844" s="328"/>
      <c r="CIC844" s="328"/>
      <c r="CID844" s="328"/>
      <c r="CIE844" s="328"/>
      <c r="CIF844" s="328"/>
      <c r="CIG844" s="328"/>
      <c r="CIH844" s="328"/>
      <c r="CII844" s="328"/>
      <c r="CIJ844" s="328"/>
      <c r="CIK844" s="328"/>
      <c r="CIL844" s="328"/>
      <c r="CIM844" s="328"/>
      <c r="CIN844" s="328"/>
      <c r="CIO844" s="328"/>
      <c r="CIP844" s="328"/>
      <c r="CIQ844" s="328"/>
      <c r="CIR844" s="328"/>
      <c r="CIS844" s="328"/>
      <c r="CIT844" s="328"/>
      <c r="CIU844" s="328"/>
      <c r="CIV844" s="328"/>
      <c r="CIW844" s="328"/>
      <c r="CIX844" s="328"/>
      <c r="CIY844" s="328"/>
      <c r="CIZ844" s="328"/>
      <c r="CJA844" s="328"/>
      <c r="CJB844" s="328"/>
      <c r="CJC844" s="328"/>
      <c r="CJD844" s="328"/>
      <c r="CJE844" s="328"/>
      <c r="CJF844" s="328"/>
      <c r="CJG844" s="328"/>
      <c r="CJH844" s="328"/>
      <c r="CJI844" s="328"/>
      <c r="CJJ844" s="328"/>
      <c r="CJK844" s="328"/>
      <c r="CJL844" s="328"/>
      <c r="CJM844" s="328"/>
      <c r="CJN844" s="328"/>
      <c r="CJO844" s="328"/>
      <c r="CJP844" s="328"/>
      <c r="CJQ844" s="328"/>
      <c r="CJR844" s="328"/>
      <c r="CJS844" s="328"/>
      <c r="CJT844" s="328"/>
      <c r="CJU844" s="328"/>
      <c r="CJV844" s="328"/>
      <c r="CJW844" s="328"/>
      <c r="CJX844" s="328"/>
      <c r="CJY844" s="328"/>
      <c r="CJZ844" s="328"/>
      <c r="CKA844" s="328"/>
      <c r="CKB844" s="328"/>
      <c r="CKC844" s="328"/>
      <c r="CKD844" s="328"/>
      <c r="CKE844" s="328"/>
      <c r="CKF844" s="328"/>
      <c r="CKG844" s="328"/>
      <c r="CKH844" s="328"/>
      <c r="CKI844" s="328"/>
      <c r="CKJ844" s="328"/>
      <c r="CKK844" s="328"/>
      <c r="CKL844" s="328"/>
      <c r="CKM844" s="328"/>
      <c r="CKN844" s="328"/>
      <c r="CKO844" s="328"/>
      <c r="CKP844" s="328"/>
      <c r="CKQ844" s="328"/>
      <c r="CKR844" s="328"/>
      <c r="CKS844" s="328"/>
      <c r="CKT844" s="328"/>
      <c r="CKU844" s="328"/>
      <c r="CKV844" s="328"/>
      <c r="CKW844" s="328"/>
      <c r="CKX844" s="328"/>
      <c r="CKY844" s="328"/>
      <c r="CKZ844" s="328"/>
      <c r="CLA844" s="328"/>
      <c r="CLB844" s="328"/>
      <c r="CLC844" s="328"/>
      <c r="CLD844" s="328"/>
      <c r="CLE844" s="328"/>
      <c r="CLF844" s="328"/>
      <c r="CLG844" s="328"/>
      <c r="CLH844" s="328"/>
      <c r="CLI844" s="328"/>
      <c r="CLJ844" s="328"/>
      <c r="CLK844" s="328"/>
      <c r="CLL844" s="328"/>
      <c r="CLM844" s="328"/>
      <c r="CLN844" s="328"/>
      <c r="CLO844" s="328"/>
      <c r="CLP844" s="328"/>
      <c r="CLQ844" s="328"/>
      <c r="CLR844" s="328"/>
      <c r="CLS844" s="328"/>
      <c r="CLT844" s="328"/>
      <c r="CLU844" s="328"/>
      <c r="CLV844" s="328"/>
      <c r="CLW844" s="328"/>
      <c r="CLX844" s="328"/>
      <c r="CLY844" s="328"/>
      <c r="CLZ844" s="328"/>
      <c r="CMA844" s="328"/>
      <c r="CMB844" s="328"/>
      <c r="CMC844" s="328"/>
      <c r="CMD844" s="328"/>
      <c r="CME844" s="328"/>
      <c r="CMF844" s="328"/>
      <c r="CMG844" s="328"/>
      <c r="CMH844" s="328"/>
      <c r="CMI844" s="328"/>
      <c r="CMJ844" s="328"/>
      <c r="CMK844" s="328"/>
      <c r="CML844" s="328"/>
      <c r="CMM844" s="328"/>
      <c r="CMN844" s="328"/>
      <c r="CMO844" s="328"/>
      <c r="CMP844" s="328"/>
      <c r="CMQ844" s="328"/>
      <c r="CMR844" s="328"/>
      <c r="CMS844" s="328"/>
      <c r="CMT844" s="328"/>
      <c r="CMU844" s="328"/>
      <c r="CMV844" s="328"/>
      <c r="CMW844" s="328"/>
      <c r="CMX844" s="328"/>
      <c r="CMY844" s="328"/>
      <c r="CMZ844" s="328"/>
      <c r="CNA844" s="328"/>
      <c r="CNB844" s="328"/>
      <c r="CNC844" s="328"/>
      <c r="CND844" s="328"/>
      <c r="CNE844" s="328"/>
      <c r="CNF844" s="328"/>
      <c r="CNG844" s="328"/>
      <c r="CNH844" s="328"/>
      <c r="CNI844" s="328"/>
      <c r="CNJ844" s="328"/>
      <c r="CNK844" s="328"/>
      <c r="CNL844" s="328"/>
      <c r="CNM844" s="328"/>
      <c r="CNN844" s="328"/>
      <c r="CNO844" s="328"/>
      <c r="CNP844" s="328"/>
      <c r="CNQ844" s="328"/>
      <c r="CNR844" s="328"/>
      <c r="CNS844" s="328"/>
      <c r="CNT844" s="328"/>
      <c r="CNU844" s="328"/>
      <c r="CNV844" s="328"/>
      <c r="CNW844" s="328"/>
      <c r="CNX844" s="328"/>
      <c r="CNY844" s="328"/>
      <c r="CNZ844" s="328"/>
      <c r="COA844" s="328"/>
      <c r="COB844" s="328"/>
      <c r="COC844" s="328"/>
      <c r="COD844" s="328"/>
      <c r="COE844" s="328"/>
      <c r="COF844" s="328"/>
      <c r="COG844" s="328"/>
      <c r="COH844" s="328"/>
      <c r="COI844" s="328"/>
      <c r="COJ844" s="328"/>
      <c r="COK844" s="328"/>
      <c r="COL844" s="328"/>
      <c r="COM844" s="328"/>
      <c r="CON844" s="328"/>
      <c r="COO844" s="328"/>
      <c r="COP844" s="328"/>
      <c r="COQ844" s="328"/>
      <c r="COR844" s="328"/>
      <c r="COS844" s="328"/>
      <c r="COT844" s="328"/>
      <c r="COU844" s="328"/>
      <c r="COV844" s="328"/>
      <c r="COW844" s="328"/>
      <c r="COX844" s="328"/>
      <c r="COY844" s="328"/>
      <c r="COZ844" s="328"/>
      <c r="CPA844" s="328"/>
      <c r="CPB844" s="328"/>
      <c r="CPC844" s="328"/>
      <c r="CPD844" s="328"/>
      <c r="CPE844" s="328"/>
      <c r="CPF844" s="328"/>
      <c r="CPG844" s="328"/>
      <c r="CPH844" s="328"/>
      <c r="CPI844" s="328"/>
      <c r="CPJ844" s="328"/>
      <c r="CPK844" s="328"/>
      <c r="CPL844" s="328"/>
      <c r="CPM844" s="328"/>
      <c r="CPN844" s="328"/>
      <c r="CPO844" s="328"/>
      <c r="CPP844" s="328"/>
      <c r="CPQ844" s="328"/>
      <c r="CPR844" s="328"/>
      <c r="CPS844" s="328"/>
      <c r="CPT844" s="328"/>
      <c r="CPU844" s="328"/>
      <c r="CPV844" s="328"/>
      <c r="CPW844" s="328"/>
      <c r="CPX844" s="328"/>
      <c r="CPY844" s="328"/>
      <c r="CPZ844" s="328"/>
      <c r="CQA844" s="328"/>
      <c r="CQB844" s="328"/>
      <c r="CQC844" s="328"/>
      <c r="CQD844" s="328"/>
      <c r="CQE844" s="328"/>
      <c r="CQF844" s="328"/>
      <c r="CQG844" s="328"/>
      <c r="CQH844" s="328"/>
      <c r="CQI844" s="328"/>
      <c r="CQJ844" s="328"/>
      <c r="CQK844" s="328"/>
      <c r="CQL844" s="328"/>
      <c r="CQM844" s="328"/>
      <c r="CQN844" s="328"/>
      <c r="CQO844" s="328"/>
      <c r="CQP844" s="328"/>
      <c r="CQQ844" s="328"/>
      <c r="CQR844" s="328"/>
      <c r="CQS844" s="328"/>
      <c r="CQT844" s="328"/>
      <c r="CQU844" s="328"/>
      <c r="CQV844" s="328"/>
      <c r="CQW844" s="328"/>
      <c r="CQX844" s="328"/>
      <c r="CQY844" s="328"/>
      <c r="CQZ844" s="328"/>
      <c r="CRA844" s="328"/>
      <c r="CRB844" s="328"/>
      <c r="CRC844" s="328"/>
      <c r="CRD844" s="328"/>
      <c r="CRE844" s="328"/>
      <c r="CRF844" s="328"/>
      <c r="CRG844" s="328"/>
      <c r="CRH844" s="328"/>
      <c r="CRI844" s="328"/>
      <c r="CRJ844" s="328"/>
      <c r="CRK844" s="328"/>
      <c r="CRL844" s="328"/>
      <c r="CRM844" s="328"/>
      <c r="CRN844" s="328"/>
      <c r="CRO844" s="328"/>
      <c r="CRP844" s="328"/>
      <c r="CRQ844" s="328"/>
      <c r="CRR844" s="328"/>
      <c r="CRS844" s="328"/>
      <c r="CRT844" s="328"/>
      <c r="CRU844" s="328"/>
      <c r="CRV844" s="328"/>
      <c r="CRW844" s="328"/>
      <c r="CRX844" s="328"/>
      <c r="CRY844" s="328"/>
      <c r="CRZ844" s="328"/>
      <c r="CSA844" s="328"/>
      <c r="CSB844" s="328"/>
      <c r="CSC844" s="328"/>
      <c r="CSD844" s="328"/>
      <c r="CSE844" s="328"/>
      <c r="CSF844" s="328"/>
      <c r="CSG844" s="328"/>
      <c r="CSH844" s="328"/>
      <c r="CSI844" s="328"/>
      <c r="CSJ844" s="328"/>
      <c r="CSK844" s="328"/>
      <c r="CSL844" s="328"/>
      <c r="CSM844" s="328"/>
      <c r="CSN844" s="328"/>
      <c r="CSO844" s="328"/>
      <c r="CSP844" s="328"/>
      <c r="CSQ844" s="328"/>
      <c r="CSR844" s="328"/>
      <c r="CSS844" s="328"/>
      <c r="CST844" s="328"/>
      <c r="CSU844" s="328"/>
      <c r="CSV844" s="328"/>
      <c r="CSW844" s="328"/>
      <c r="CSX844" s="328"/>
      <c r="CSY844" s="328"/>
      <c r="CSZ844" s="328"/>
      <c r="CTA844" s="328"/>
      <c r="CTB844" s="328"/>
      <c r="CTC844" s="328"/>
      <c r="CTD844" s="328"/>
      <c r="CTE844" s="328"/>
      <c r="CTF844" s="328"/>
      <c r="CTG844" s="328"/>
      <c r="CTH844" s="328"/>
      <c r="CTI844" s="328"/>
      <c r="CTJ844" s="328"/>
      <c r="CTK844" s="328"/>
      <c r="CTL844" s="328"/>
      <c r="CTM844" s="328"/>
      <c r="CTN844" s="328"/>
      <c r="CTO844" s="328"/>
      <c r="CTP844" s="328"/>
      <c r="CTQ844" s="328"/>
      <c r="CTR844" s="328"/>
      <c r="CTS844" s="328"/>
      <c r="CTT844" s="328"/>
      <c r="CTU844" s="328"/>
      <c r="CTV844" s="328"/>
      <c r="CTW844" s="328"/>
      <c r="CTX844" s="328"/>
      <c r="CTY844" s="328"/>
      <c r="CTZ844" s="328"/>
      <c r="CUA844" s="328"/>
      <c r="CUB844" s="328"/>
      <c r="CUC844" s="328"/>
      <c r="CUD844" s="328"/>
      <c r="CUE844" s="328"/>
      <c r="CUF844" s="328"/>
      <c r="CUG844" s="328"/>
      <c r="CUH844" s="328"/>
      <c r="CUI844" s="328"/>
      <c r="CUJ844" s="328"/>
      <c r="CUK844" s="328"/>
      <c r="CUL844" s="328"/>
      <c r="CUM844" s="328"/>
      <c r="CUN844" s="328"/>
      <c r="CUO844" s="328"/>
      <c r="CUP844" s="328"/>
      <c r="CUQ844" s="328"/>
      <c r="CUR844" s="328"/>
      <c r="CUS844" s="328"/>
      <c r="CUT844" s="328"/>
      <c r="CUU844" s="328"/>
      <c r="CUV844" s="328"/>
      <c r="CUW844" s="328"/>
      <c r="CUX844" s="328"/>
      <c r="CUY844" s="328"/>
      <c r="CUZ844" s="328"/>
      <c r="CVA844" s="328"/>
      <c r="CVB844" s="328"/>
      <c r="CVC844" s="328"/>
      <c r="CVD844" s="328"/>
      <c r="CVE844" s="328"/>
      <c r="CVF844" s="328"/>
      <c r="CVG844" s="328"/>
      <c r="CVH844" s="328"/>
      <c r="CVI844" s="328"/>
      <c r="CVJ844" s="328"/>
      <c r="CVK844" s="328"/>
      <c r="CVL844" s="328"/>
      <c r="CVM844" s="328"/>
      <c r="CVN844" s="328"/>
      <c r="CVO844" s="328"/>
      <c r="CVP844" s="328"/>
      <c r="CVQ844" s="328"/>
      <c r="CVR844" s="328"/>
      <c r="CVS844" s="328"/>
      <c r="CVT844" s="328"/>
      <c r="CVU844" s="328"/>
      <c r="CVV844" s="328"/>
      <c r="CVW844" s="328"/>
      <c r="CVX844" s="328"/>
      <c r="CVY844" s="328"/>
      <c r="CVZ844" s="328"/>
      <c r="CWA844" s="328"/>
      <c r="CWB844" s="328"/>
      <c r="CWC844" s="328"/>
      <c r="CWD844" s="328"/>
      <c r="CWE844" s="328"/>
      <c r="CWF844" s="328"/>
      <c r="CWG844" s="328"/>
      <c r="CWH844" s="328"/>
      <c r="CWI844" s="328"/>
      <c r="CWJ844" s="328"/>
      <c r="CWK844" s="328"/>
      <c r="CWL844" s="328"/>
      <c r="CWM844" s="328"/>
      <c r="CWN844" s="328"/>
      <c r="CWO844" s="328"/>
      <c r="CWP844" s="328"/>
      <c r="CWQ844" s="328"/>
      <c r="CWR844" s="328"/>
      <c r="CWS844" s="328"/>
      <c r="CWT844" s="328"/>
      <c r="CWU844" s="328"/>
      <c r="CWV844" s="328"/>
      <c r="CWW844" s="328"/>
      <c r="CWX844" s="328"/>
      <c r="CWY844" s="328"/>
      <c r="CWZ844" s="328"/>
      <c r="CXA844" s="328"/>
      <c r="CXB844" s="328"/>
      <c r="CXC844" s="328"/>
      <c r="CXD844" s="328"/>
      <c r="CXE844" s="328"/>
      <c r="CXF844" s="328"/>
      <c r="CXG844" s="328"/>
      <c r="CXH844" s="328"/>
      <c r="CXI844" s="328"/>
      <c r="CXJ844" s="328"/>
      <c r="CXK844" s="328"/>
      <c r="CXL844" s="328"/>
      <c r="CXM844" s="328"/>
      <c r="CXN844" s="328"/>
      <c r="CXO844" s="328"/>
      <c r="CXP844" s="328"/>
      <c r="CXQ844" s="328"/>
      <c r="CXR844" s="328"/>
      <c r="CXS844" s="328"/>
      <c r="CXT844" s="328"/>
      <c r="CXU844" s="328"/>
      <c r="CXV844" s="328"/>
      <c r="CXW844" s="328"/>
      <c r="CXX844" s="328"/>
      <c r="CXY844" s="328"/>
      <c r="CXZ844" s="328"/>
      <c r="CYA844" s="328"/>
      <c r="CYB844" s="328"/>
      <c r="CYC844" s="328"/>
      <c r="CYD844" s="328"/>
      <c r="CYE844" s="328"/>
      <c r="CYF844" s="328"/>
      <c r="CYG844" s="328"/>
      <c r="CYH844" s="328"/>
      <c r="CYI844" s="328"/>
      <c r="CYJ844" s="328"/>
      <c r="CYK844" s="328"/>
      <c r="CYL844" s="328"/>
      <c r="CYM844" s="328"/>
      <c r="CYN844" s="328"/>
      <c r="CYO844" s="328"/>
      <c r="CYP844" s="328"/>
      <c r="CYQ844" s="328"/>
      <c r="CYR844" s="328"/>
      <c r="CYS844" s="328"/>
      <c r="CYT844" s="328"/>
      <c r="CYU844" s="328"/>
      <c r="CYV844" s="328"/>
      <c r="CYW844" s="328"/>
      <c r="CYX844" s="328"/>
      <c r="CYY844" s="328"/>
      <c r="CYZ844" s="328"/>
      <c r="CZA844" s="328"/>
      <c r="CZB844" s="328"/>
      <c r="CZC844" s="328"/>
      <c r="CZD844" s="328"/>
      <c r="CZE844" s="328"/>
      <c r="CZF844" s="328"/>
      <c r="CZG844" s="328"/>
      <c r="CZH844" s="328"/>
      <c r="CZI844" s="328"/>
      <c r="CZJ844" s="328"/>
      <c r="CZK844" s="328"/>
      <c r="CZL844" s="328"/>
      <c r="CZM844" s="328"/>
      <c r="CZN844" s="328"/>
      <c r="CZO844" s="328"/>
      <c r="CZP844" s="328"/>
      <c r="CZQ844" s="328"/>
      <c r="CZR844" s="328"/>
      <c r="CZS844" s="328"/>
      <c r="CZT844" s="328"/>
      <c r="CZU844" s="328"/>
      <c r="CZV844" s="328"/>
      <c r="CZW844" s="328"/>
      <c r="CZX844" s="328"/>
      <c r="CZY844" s="328"/>
      <c r="CZZ844" s="328"/>
      <c r="DAA844" s="328"/>
      <c r="DAB844" s="328"/>
      <c r="DAC844" s="328"/>
      <c r="DAD844" s="328"/>
      <c r="DAE844" s="328"/>
      <c r="DAF844" s="328"/>
      <c r="DAG844" s="328"/>
      <c r="DAH844" s="328"/>
      <c r="DAI844" s="328"/>
      <c r="DAJ844" s="328"/>
      <c r="DAK844" s="328"/>
      <c r="DAL844" s="328"/>
      <c r="DAM844" s="328"/>
      <c r="DAN844" s="328"/>
      <c r="DAO844" s="328"/>
      <c r="DAP844" s="328"/>
      <c r="DAQ844" s="328"/>
      <c r="DAR844" s="328"/>
      <c r="DAS844" s="328"/>
      <c r="DAT844" s="328"/>
      <c r="DAU844" s="328"/>
      <c r="DAV844" s="328"/>
      <c r="DAW844" s="328"/>
      <c r="DAX844" s="328"/>
      <c r="DAY844" s="328"/>
      <c r="DAZ844" s="328"/>
      <c r="DBA844" s="328"/>
      <c r="DBB844" s="328"/>
      <c r="DBC844" s="328"/>
      <c r="DBD844" s="328"/>
      <c r="DBE844" s="328"/>
      <c r="DBF844" s="328"/>
      <c r="DBG844" s="328"/>
      <c r="DBH844" s="328"/>
      <c r="DBI844" s="328"/>
      <c r="DBJ844" s="328"/>
      <c r="DBK844" s="328"/>
      <c r="DBL844" s="328"/>
      <c r="DBM844" s="328"/>
      <c r="DBN844" s="328"/>
      <c r="DBO844" s="328"/>
      <c r="DBP844" s="328"/>
      <c r="DBQ844" s="328"/>
      <c r="DBR844" s="328"/>
      <c r="DBS844" s="328"/>
      <c r="DBT844" s="328"/>
      <c r="DBU844" s="328"/>
      <c r="DBV844" s="328"/>
      <c r="DBW844" s="328"/>
      <c r="DBX844" s="328"/>
      <c r="DBY844" s="328"/>
      <c r="DBZ844" s="328"/>
      <c r="DCA844" s="328"/>
      <c r="DCB844" s="328"/>
      <c r="DCC844" s="328"/>
      <c r="DCD844" s="328"/>
      <c r="DCE844" s="328"/>
      <c r="DCF844" s="328"/>
      <c r="DCG844" s="328"/>
      <c r="DCH844" s="328"/>
      <c r="DCI844" s="328"/>
      <c r="DCJ844" s="328"/>
      <c r="DCK844" s="328"/>
      <c r="DCL844" s="328"/>
      <c r="DCM844" s="328"/>
      <c r="DCN844" s="328"/>
      <c r="DCO844" s="328"/>
      <c r="DCP844" s="328"/>
      <c r="DCQ844" s="328"/>
      <c r="DCR844" s="328"/>
      <c r="DCS844" s="328"/>
      <c r="DCT844" s="328"/>
      <c r="DCU844" s="328"/>
      <c r="DCV844" s="328"/>
      <c r="DCW844" s="328"/>
      <c r="DCX844" s="328"/>
      <c r="DCY844" s="328"/>
      <c r="DCZ844" s="328"/>
      <c r="DDA844" s="328"/>
      <c r="DDB844" s="328"/>
      <c r="DDC844" s="328"/>
      <c r="DDD844" s="328"/>
      <c r="DDE844" s="328"/>
      <c r="DDF844" s="328"/>
      <c r="DDG844" s="328"/>
      <c r="DDH844" s="328"/>
      <c r="DDI844" s="328"/>
      <c r="DDJ844" s="328"/>
      <c r="DDK844" s="328"/>
      <c r="DDL844" s="328"/>
      <c r="DDM844" s="328"/>
      <c r="DDN844" s="328"/>
      <c r="DDO844" s="328"/>
      <c r="DDP844" s="328"/>
      <c r="DDQ844" s="328"/>
      <c r="DDR844" s="328"/>
      <c r="DDS844" s="328"/>
      <c r="DDT844" s="328"/>
      <c r="DDU844" s="328"/>
      <c r="DDV844" s="328"/>
      <c r="DDW844" s="328"/>
      <c r="DDX844" s="328"/>
      <c r="DDY844" s="328"/>
      <c r="DDZ844" s="328"/>
      <c r="DEA844" s="328"/>
      <c r="DEB844" s="328"/>
      <c r="DEC844" s="328"/>
      <c r="DED844" s="328"/>
      <c r="DEE844" s="328"/>
      <c r="DEF844" s="328"/>
      <c r="DEG844" s="328"/>
      <c r="DEH844" s="328"/>
      <c r="DEI844" s="328"/>
      <c r="DEJ844" s="328"/>
      <c r="DEK844" s="328"/>
      <c r="DEL844" s="328"/>
      <c r="DEM844" s="328"/>
      <c r="DEN844" s="328"/>
      <c r="DEO844" s="328"/>
      <c r="DEP844" s="328"/>
      <c r="DEQ844" s="328"/>
      <c r="DER844" s="328"/>
      <c r="DES844" s="328"/>
      <c r="DET844" s="328"/>
      <c r="DEU844" s="328"/>
      <c r="DEV844" s="328"/>
      <c r="DEW844" s="328"/>
      <c r="DEX844" s="328"/>
      <c r="DEY844" s="328"/>
      <c r="DEZ844" s="328"/>
      <c r="DFA844" s="328"/>
      <c r="DFB844" s="328"/>
      <c r="DFC844" s="328"/>
      <c r="DFD844" s="328"/>
      <c r="DFE844" s="328"/>
      <c r="DFF844" s="328"/>
      <c r="DFG844" s="328"/>
      <c r="DFH844" s="328"/>
      <c r="DFI844" s="328"/>
      <c r="DFJ844" s="328"/>
      <c r="DFK844" s="328"/>
      <c r="DFL844" s="328"/>
      <c r="DFM844" s="328"/>
      <c r="DFN844" s="328"/>
      <c r="DFO844" s="328"/>
      <c r="DFP844" s="328"/>
      <c r="DFQ844" s="328"/>
      <c r="DFR844" s="328"/>
      <c r="DFS844" s="328"/>
      <c r="DFT844" s="328"/>
      <c r="DFU844" s="328"/>
      <c r="DFV844" s="328"/>
      <c r="DFW844" s="328"/>
      <c r="DFX844" s="328"/>
      <c r="DFY844" s="328"/>
      <c r="DFZ844" s="328"/>
      <c r="DGA844" s="328"/>
      <c r="DGB844" s="328"/>
      <c r="DGC844" s="328"/>
      <c r="DGD844" s="328"/>
      <c r="DGE844" s="328"/>
      <c r="DGF844" s="328"/>
      <c r="DGG844" s="328"/>
      <c r="DGH844" s="328"/>
      <c r="DGI844" s="328"/>
      <c r="DGJ844" s="328"/>
      <c r="DGK844" s="328"/>
      <c r="DGL844" s="328"/>
      <c r="DGM844" s="328"/>
      <c r="DGN844" s="328"/>
      <c r="DGO844" s="328"/>
      <c r="DGP844" s="328"/>
      <c r="DGQ844" s="328"/>
      <c r="DGR844" s="328"/>
      <c r="DGS844" s="328"/>
      <c r="DGT844" s="328"/>
      <c r="DGU844" s="328"/>
      <c r="DGV844" s="328"/>
      <c r="DGW844" s="328"/>
      <c r="DGX844" s="328"/>
      <c r="DGY844" s="328"/>
      <c r="DGZ844" s="328"/>
      <c r="DHA844" s="328"/>
      <c r="DHB844" s="328"/>
      <c r="DHC844" s="328"/>
      <c r="DHD844" s="328"/>
      <c r="DHE844" s="328"/>
      <c r="DHF844" s="328"/>
      <c r="DHG844" s="328"/>
      <c r="DHH844" s="328"/>
      <c r="DHI844" s="328"/>
      <c r="DHJ844" s="328"/>
      <c r="DHK844" s="328"/>
      <c r="DHL844" s="328"/>
      <c r="DHM844" s="328"/>
      <c r="DHN844" s="328"/>
      <c r="DHO844" s="328"/>
      <c r="DHP844" s="328"/>
      <c r="DHQ844" s="328"/>
      <c r="DHR844" s="328"/>
      <c r="DHS844" s="328"/>
      <c r="DHT844" s="328"/>
      <c r="DHU844" s="328"/>
      <c r="DHV844" s="328"/>
      <c r="DHW844" s="328"/>
      <c r="DHX844" s="328"/>
      <c r="DHY844" s="328"/>
      <c r="DHZ844" s="328"/>
      <c r="DIA844" s="328"/>
      <c r="DIB844" s="328"/>
      <c r="DIC844" s="328"/>
      <c r="DID844" s="328"/>
      <c r="DIE844" s="328"/>
      <c r="DIF844" s="328"/>
      <c r="DIG844" s="328"/>
      <c r="DIH844" s="328"/>
      <c r="DII844" s="328"/>
      <c r="DIJ844" s="328"/>
      <c r="DIK844" s="328"/>
      <c r="DIL844" s="328"/>
      <c r="DIM844" s="328"/>
      <c r="DIN844" s="328"/>
      <c r="DIO844" s="328"/>
      <c r="DIP844" s="328"/>
      <c r="DIQ844" s="328"/>
      <c r="DIR844" s="328"/>
      <c r="DIS844" s="328"/>
      <c r="DIT844" s="328"/>
      <c r="DIU844" s="328"/>
      <c r="DIV844" s="328"/>
      <c r="DIW844" s="328"/>
      <c r="DIX844" s="328"/>
      <c r="DIY844" s="328"/>
      <c r="DIZ844" s="328"/>
      <c r="DJA844" s="328"/>
      <c r="DJB844" s="328"/>
      <c r="DJC844" s="328"/>
      <c r="DJD844" s="328"/>
      <c r="DJE844" s="328"/>
      <c r="DJF844" s="328"/>
      <c r="DJG844" s="328"/>
      <c r="DJH844" s="328"/>
      <c r="DJI844" s="328"/>
      <c r="DJJ844" s="328"/>
      <c r="DJK844" s="328"/>
      <c r="DJL844" s="328"/>
      <c r="DJM844" s="328"/>
      <c r="DJN844" s="328"/>
      <c r="DJO844" s="328"/>
      <c r="DJP844" s="328"/>
      <c r="DJQ844" s="328"/>
      <c r="DJR844" s="328"/>
      <c r="DJS844" s="328"/>
      <c r="DJT844" s="328"/>
      <c r="DJU844" s="328"/>
      <c r="DJV844" s="328"/>
      <c r="DJW844" s="328"/>
      <c r="DJX844" s="328"/>
      <c r="DJY844" s="328"/>
      <c r="DJZ844" s="328"/>
      <c r="DKA844" s="328"/>
      <c r="DKB844" s="328"/>
      <c r="DKC844" s="328"/>
      <c r="DKD844" s="328"/>
      <c r="DKE844" s="328"/>
      <c r="DKF844" s="328"/>
      <c r="DKG844" s="328"/>
      <c r="DKH844" s="328"/>
      <c r="DKI844" s="328"/>
      <c r="DKJ844" s="328"/>
      <c r="DKK844" s="328"/>
      <c r="DKL844" s="328"/>
      <c r="DKM844" s="328"/>
      <c r="DKN844" s="328"/>
      <c r="DKO844" s="328"/>
      <c r="DKP844" s="328"/>
      <c r="DKQ844" s="328"/>
      <c r="DKR844" s="328"/>
      <c r="DKS844" s="328"/>
      <c r="DKT844" s="328"/>
      <c r="DKU844" s="328"/>
      <c r="DKV844" s="328"/>
      <c r="DKW844" s="328"/>
      <c r="DKX844" s="328"/>
      <c r="DKY844" s="328"/>
      <c r="DKZ844" s="328"/>
      <c r="DLA844" s="328"/>
      <c r="DLB844" s="328"/>
      <c r="DLC844" s="328"/>
      <c r="DLD844" s="328"/>
      <c r="DLE844" s="328"/>
      <c r="DLF844" s="328"/>
      <c r="DLG844" s="328"/>
      <c r="DLH844" s="328"/>
      <c r="DLI844" s="328"/>
      <c r="DLJ844" s="328"/>
      <c r="DLK844" s="328"/>
      <c r="DLL844" s="328"/>
      <c r="DLM844" s="328"/>
      <c r="DLN844" s="328"/>
      <c r="DLO844" s="328"/>
      <c r="DLP844" s="328"/>
      <c r="DLQ844" s="328"/>
      <c r="DLR844" s="328"/>
      <c r="DLS844" s="328"/>
      <c r="DLT844" s="328"/>
      <c r="DLU844" s="328"/>
      <c r="DLV844" s="328"/>
      <c r="DLW844" s="328"/>
      <c r="DLX844" s="328"/>
      <c r="DLY844" s="328"/>
      <c r="DLZ844" s="328"/>
      <c r="DMA844" s="328"/>
      <c r="DMB844" s="328"/>
      <c r="DMC844" s="328"/>
      <c r="DMD844" s="328"/>
      <c r="DME844" s="328"/>
      <c r="DMF844" s="328"/>
      <c r="DMG844" s="328"/>
      <c r="DMH844" s="328"/>
      <c r="DMI844" s="328"/>
      <c r="DMJ844" s="328"/>
      <c r="DMK844" s="328"/>
      <c r="DML844" s="328"/>
      <c r="DMM844" s="328"/>
      <c r="DMN844" s="328"/>
      <c r="DMO844" s="328"/>
      <c r="DMP844" s="328"/>
      <c r="DMQ844" s="328"/>
      <c r="DMR844" s="328"/>
      <c r="DMS844" s="328"/>
      <c r="DMT844" s="328"/>
      <c r="DMU844" s="328"/>
      <c r="DMV844" s="328"/>
      <c r="DMW844" s="328"/>
      <c r="DMX844" s="328"/>
      <c r="DMY844" s="328"/>
      <c r="DMZ844" s="328"/>
      <c r="DNA844" s="328"/>
      <c r="DNB844" s="328"/>
      <c r="DNC844" s="328"/>
      <c r="DND844" s="328"/>
      <c r="DNE844" s="328"/>
      <c r="DNF844" s="328"/>
      <c r="DNG844" s="328"/>
      <c r="DNH844" s="328"/>
      <c r="DNI844" s="328"/>
      <c r="DNJ844" s="328"/>
      <c r="DNK844" s="328"/>
      <c r="DNL844" s="328"/>
      <c r="DNM844" s="328"/>
      <c r="DNN844" s="328"/>
      <c r="DNO844" s="328"/>
      <c r="DNP844" s="328"/>
      <c r="DNQ844" s="328"/>
      <c r="DNR844" s="328"/>
      <c r="DNS844" s="328"/>
      <c r="DNT844" s="328"/>
      <c r="DNU844" s="328"/>
      <c r="DNV844" s="328"/>
      <c r="DNW844" s="328"/>
      <c r="DNX844" s="328"/>
      <c r="DNY844" s="328"/>
      <c r="DNZ844" s="328"/>
      <c r="DOA844" s="328"/>
      <c r="DOB844" s="328"/>
      <c r="DOC844" s="328"/>
      <c r="DOD844" s="328"/>
      <c r="DOE844" s="328"/>
      <c r="DOF844" s="328"/>
      <c r="DOG844" s="328"/>
      <c r="DOH844" s="328"/>
      <c r="DOI844" s="328"/>
      <c r="DOJ844" s="328"/>
      <c r="DOK844" s="328"/>
      <c r="DOL844" s="328"/>
      <c r="DOM844" s="328"/>
      <c r="DON844" s="328"/>
      <c r="DOO844" s="328"/>
      <c r="DOP844" s="328"/>
      <c r="DOQ844" s="328"/>
      <c r="DOR844" s="328"/>
      <c r="DOS844" s="328"/>
      <c r="DOT844" s="328"/>
      <c r="DOU844" s="328"/>
      <c r="DOV844" s="328"/>
      <c r="DOW844" s="328"/>
      <c r="DOX844" s="328"/>
      <c r="DOY844" s="328"/>
      <c r="DOZ844" s="328"/>
      <c r="DPA844" s="328"/>
      <c r="DPB844" s="328"/>
      <c r="DPC844" s="328"/>
      <c r="DPD844" s="328"/>
      <c r="DPE844" s="328"/>
      <c r="DPF844" s="328"/>
      <c r="DPG844" s="328"/>
      <c r="DPH844" s="328"/>
      <c r="DPI844" s="328"/>
      <c r="DPJ844" s="328"/>
      <c r="DPK844" s="328"/>
      <c r="DPL844" s="328"/>
      <c r="DPM844" s="328"/>
      <c r="DPN844" s="328"/>
      <c r="DPO844" s="328"/>
      <c r="DPP844" s="328"/>
      <c r="DPQ844" s="328"/>
      <c r="DPR844" s="328"/>
      <c r="DPS844" s="328"/>
      <c r="DPT844" s="328"/>
      <c r="DPU844" s="328"/>
      <c r="DPV844" s="328"/>
      <c r="DPW844" s="328"/>
      <c r="DPX844" s="328"/>
      <c r="DPY844" s="328"/>
      <c r="DPZ844" s="328"/>
      <c r="DQA844" s="328"/>
      <c r="DQB844" s="328"/>
      <c r="DQC844" s="328"/>
      <c r="DQD844" s="328"/>
      <c r="DQE844" s="328"/>
      <c r="DQF844" s="328"/>
      <c r="DQG844" s="328"/>
      <c r="DQH844" s="328"/>
      <c r="DQI844" s="328"/>
      <c r="DQJ844" s="328"/>
      <c r="DQK844" s="328"/>
      <c r="DQL844" s="328"/>
      <c r="DQM844" s="328"/>
      <c r="DQN844" s="328"/>
      <c r="DQO844" s="328"/>
      <c r="DQP844" s="328"/>
      <c r="DQQ844" s="328"/>
      <c r="DQR844" s="328"/>
      <c r="DQS844" s="328"/>
      <c r="DQT844" s="328"/>
      <c r="DQU844" s="328"/>
      <c r="DQV844" s="328"/>
      <c r="DQW844" s="328"/>
      <c r="DQX844" s="328"/>
      <c r="DQY844" s="328"/>
      <c r="DQZ844" s="328"/>
      <c r="DRA844" s="328"/>
      <c r="DRB844" s="328"/>
      <c r="DRC844" s="328"/>
      <c r="DRD844" s="328"/>
      <c r="DRE844" s="328"/>
      <c r="DRF844" s="328"/>
      <c r="DRG844" s="328"/>
      <c r="DRH844" s="328"/>
      <c r="DRI844" s="328"/>
      <c r="DRJ844" s="328"/>
      <c r="DRK844" s="328"/>
      <c r="DRL844" s="328"/>
      <c r="DRM844" s="328"/>
      <c r="DRN844" s="328"/>
      <c r="DRO844" s="328"/>
      <c r="DRP844" s="328"/>
      <c r="DRQ844" s="328"/>
      <c r="DRR844" s="328"/>
      <c r="DRS844" s="328"/>
      <c r="DRT844" s="328"/>
      <c r="DRU844" s="328"/>
      <c r="DRV844" s="328"/>
      <c r="DRW844" s="328"/>
      <c r="DRX844" s="328"/>
      <c r="DRY844" s="328"/>
      <c r="DRZ844" s="328"/>
      <c r="DSA844" s="328"/>
      <c r="DSB844" s="328"/>
      <c r="DSC844" s="328"/>
      <c r="DSD844" s="328"/>
      <c r="DSE844" s="328"/>
      <c r="DSF844" s="328"/>
      <c r="DSG844" s="328"/>
      <c r="DSH844" s="328"/>
      <c r="DSI844" s="328"/>
      <c r="DSJ844" s="328"/>
      <c r="DSK844" s="328"/>
      <c r="DSL844" s="328"/>
      <c r="DSM844" s="328"/>
      <c r="DSN844" s="328"/>
      <c r="DSO844" s="328"/>
      <c r="DSP844" s="328"/>
      <c r="DSQ844" s="328"/>
      <c r="DSR844" s="328"/>
      <c r="DSS844" s="328"/>
      <c r="DST844" s="328"/>
      <c r="DSU844" s="328"/>
      <c r="DSV844" s="328"/>
      <c r="DSW844" s="328"/>
      <c r="DSX844" s="328"/>
      <c r="DSY844" s="328"/>
      <c r="DSZ844" s="328"/>
      <c r="DTA844" s="328"/>
      <c r="DTB844" s="328"/>
      <c r="DTC844" s="328"/>
      <c r="DTD844" s="328"/>
      <c r="DTE844" s="328"/>
      <c r="DTF844" s="328"/>
      <c r="DTG844" s="328"/>
      <c r="DTH844" s="328"/>
      <c r="DTI844" s="328"/>
      <c r="DTJ844" s="328"/>
      <c r="DTK844" s="328"/>
      <c r="DTL844" s="328"/>
      <c r="DTM844" s="328"/>
      <c r="DTN844" s="328"/>
      <c r="DTO844" s="328"/>
      <c r="DTP844" s="328"/>
      <c r="DTQ844" s="328"/>
      <c r="DTR844" s="328"/>
      <c r="DTS844" s="328"/>
      <c r="DTT844" s="328"/>
      <c r="DTU844" s="328"/>
      <c r="DTV844" s="328"/>
      <c r="DTW844" s="328"/>
      <c r="DTX844" s="328"/>
      <c r="DTY844" s="328"/>
      <c r="DTZ844" s="328"/>
      <c r="DUA844" s="328"/>
      <c r="DUB844" s="328"/>
      <c r="DUC844" s="328"/>
      <c r="DUD844" s="328"/>
      <c r="DUE844" s="328"/>
      <c r="DUF844" s="328"/>
      <c r="DUG844" s="328"/>
      <c r="DUH844" s="328"/>
      <c r="DUI844" s="328"/>
      <c r="DUJ844" s="328"/>
      <c r="DUK844" s="328"/>
      <c r="DUL844" s="328"/>
      <c r="DUM844" s="328"/>
      <c r="DUN844" s="328"/>
      <c r="DUO844" s="328"/>
      <c r="DUP844" s="328"/>
      <c r="DUQ844" s="328"/>
      <c r="DUR844" s="328"/>
      <c r="DUS844" s="328"/>
      <c r="DUT844" s="328"/>
      <c r="DUU844" s="328"/>
      <c r="DUV844" s="328"/>
      <c r="DUW844" s="328"/>
      <c r="DUX844" s="328"/>
      <c r="DUY844" s="328"/>
      <c r="DUZ844" s="328"/>
      <c r="DVA844" s="328"/>
      <c r="DVB844" s="328"/>
      <c r="DVC844" s="328"/>
      <c r="DVD844" s="328"/>
      <c r="DVE844" s="328"/>
      <c r="DVF844" s="328"/>
      <c r="DVG844" s="328"/>
      <c r="DVH844" s="328"/>
      <c r="DVI844" s="328"/>
      <c r="DVJ844" s="328"/>
      <c r="DVK844" s="328"/>
      <c r="DVL844" s="328"/>
      <c r="DVM844" s="328"/>
      <c r="DVN844" s="328"/>
      <c r="DVO844" s="328"/>
      <c r="DVP844" s="328"/>
      <c r="DVQ844" s="328"/>
      <c r="DVR844" s="328"/>
      <c r="DVS844" s="328"/>
      <c r="DVT844" s="328"/>
      <c r="DVU844" s="328"/>
      <c r="DVV844" s="328"/>
      <c r="DVW844" s="328"/>
      <c r="DVX844" s="328"/>
      <c r="DVY844" s="328"/>
      <c r="DVZ844" s="328"/>
      <c r="DWA844" s="328"/>
      <c r="DWB844" s="328"/>
      <c r="DWC844" s="328"/>
      <c r="DWD844" s="328"/>
      <c r="DWE844" s="328"/>
      <c r="DWF844" s="328"/>
      <c r="DWG844" s="328"/>
      <c r="DWH844" s="328"/>
      <c r="DWI844" s="328"/>
      <c r="DWJ844" s="328"/>
      <c r="DWK844" s="328"/>
      <c r="DWL844" s="328"/>
      <c r="DWM844" s="328"/>
      <c r="DWN844" s="328"/>
      <c r="DWO844" s="328"/>
      <c r="DWP844" s="328"/>
      <c r="DWQ844" s="328"/>
      <c r="DWR844" s="328"/>
      <c r="DWS844" s="328"/>
      <c r="DWT844" s="328"/>
      <c r="DWU844" s="328"/>
      <c r="DWV844" s="328"/>
      <c r="DWW844" s="328"/>
      <c r="DWX844" s="328"/>
      <c r="DWY844" s="328"/>
      <c r="DWZ844" s="328"/>
      <c r="DXA844" s="328"/>
      <c r="DXB844" s="328"/>
      <c r="DXC844" s="328"/>
      <c r="DXD844" s="328"/>
      <c r="DXE844" s="328"/>
      <c r="DXF844" s="328"/>
      <c r="DXG844" s="328"/>
      <c r="DXH844" s="328"/>
      <c r="DXI844" s="328"/>
      <c r="DXJ844" s="328"/>
      <c r="DXK844" s="328"/>
      <c r="DXL844" s="328"/>
      <c r="DXM844" s="328"/>
      <c r="DXN844" s="328"/>
      <c r="DXO844" s="328"/>
      <c r="DXP844" s="328"/>
      <c r="DXQ844" s="328"/>
      <c r="DXR844" s="328"/>
      <c r="DXS844" s="328"/>
      <c r="DXT844" s="328"/>
      <c r="DXU844" s="328"/>
      <c r="DXV844" s="328"/>
      <c r="DXW844" s="328"/>
      <c r="DXX844" s="328"/>
      <c r="DXY844" s="328"/>
      <c r="DXZ844" s="328"/>
      <c r="DYA844" s="328"/>
      <c r="DYB844" s="328"/>
      <c r="DYC844" s="328"/>
      <c r="DYD844" s="328"/>
      <c r="DYE844" s="328"/>
      <c r="DYF844" s="328"/>
      <c r="DYG844" s="328"/>
      <c r="DYH844" s="328"/>
      <c r="DYI844" s="328"/>
      <c r="DYJ844" s="328"/>
      <c r="DYK844" s="328"/>
      <c r="DYL844" s="328"/>
      <c r="DYM844" s="328"/>
      <c r="DYN844" s="328"/>
      <c r="DYO844" s="328"/>
      <c r="DYP844" s="328"/>
      <c r="DYQ844" s="328"/>
      <c r="DYR844" s="328"/>
      <c r="DYS844" s="328"/>
      <c r="DYT844" s="328"/>
      <c r="DYU844" s="328"/>
      <c r="DYV844" s="328"/>
      <c r="DYW844" s="328"/>
      <c r="DYX844" s="328"/>
      <c r="DYY844" s="328"/>
      <c r="DYZ844" s="328"/>
      <c r="DZA844" s="328"/>
      <c r="DZB844" s="328"/>
      <c r="DZC844" s="328"/>
      <c r="DZD844" s="328"/>
      <c r="DZE844" s="328"/>
      <c r="DZF844" s="328"/>
      <c r="DZG844" s="328"/>
      <c r="DZH844" s="328"/>
      <c r="DZI844" s="328"/>
      <c r="DZJ844" s="328"/>
      <c r="DZK844" s="328"/>
      <c r="DZL844" s="328"/>
      <c r="DZM844" s="328"/>
      <c r="DZN844" s="328"/>
      <c r="DZO844" s="328"/>
      <c r="DZP844" s="328"/>
      <c r="DZQ844" s="328"/>
      <c r="DZR844" s="328"/>
      <c r="DZS844" s="328"/>
      <c r="DZT844" s="328"/>
      <c r="DZU844" s="328"/>
      <c r="DZV844" s="328"/>
      <c r="DZW844" s="328"/>
      <c r="DZX844" s="328"/>
      <c r="DZY844" s="328"/>
      <c r="DZZ844" s="328"/>
      <c r="EAA844" s="328"/>
      <c r="EAB844" s="328"/>
      <c r="EAC844" s="328"/>
      <c r="EAD844" s="328"/>
      <c r="EAE844" s="328"/>
      <c r="EAF844" s="328"/>
      <c r="EAG844" s="328"/>
      <c r="EAH844" s="328"/>
      <c r="EAI844" s="328"/>
      <c r="EAJ844" s="328"/>
      <c r="EAK844" s="328"/>
      <c r="EAL844" s="328"/>
      <c r="EAM844" s="328"/>
      <c r="EAN844" s="328"/>
      <c r="EAO844" s="328"/>
      <c r="EAP844" s="328"/>
      <c r="EAQ844" s="328"/>
      <c r="EAR844" s="328"/>
      <c r="EAS844" s="328"/>
      <c r="EAT844" s="328"/>
      <c r="EAU844" s="328"/>
      <c r="EAV844" s="328"/>
      <c r="EAW844" s="328"/>
      <c r="EAX844" s="328"/>
      <c r="EAY844" s="328"/>
      <c r="EAZ844" s="328"/>
      <c r="EBA844" s="328"/>
      <c r="EBB844" s="328"/>
      <c r="EBC844" s="328"/>
      <c r="EBD844" s="328"/>
      <c r="EBE844" s="328"/>
      <c r="EBF844" s="328"/>
      <c r="EBG844" s="328"/>
      <c r="EBH844" s="328"/>
      <c r="EBI844" s="328"/>
      <c r="EBJ844" s="328"/>
      <c r="EBK844" s="328"/>
      <c r="EBL844" s="328"/>
      <c r="EBM844" s="328"/>
      <c r="EBN844" s="328"/>
      <c r="EBO844" s="328"/>
      <c r="EBP844" s="328"/>
      <c r="EBQ844" s="328"/>
      <c r="EBR844" s="328"/>
      <c r="EBS844" s="328"/>
      <c r="EBT844" s="328"/>
      <c r="EBU844" s="328"/>
      <c r="EBV844" s="328"/>
      <c r="EBW844" s="328"/>
      <c r="EBX844" s="328"/>
      <c r="EBY844" s="328"/>
      <c r="EBZ844" s="328"/>
      <c r="ECA844" s="328"/>
      <c r="ECB844" s="328"/>
      <c r="ECC844" s="328"/>
      <c r="ECD844" s="328"/>
      <c r="ECE844" s="328"/>
      <c r="ECF844" s="328"/>
      <c r="ECG844" s="328"/>
      <c r="ECH844" s="328"/>
      <c r="ECI844" s="328"/>
      <c r="ECJ844" s="328"/>
      <c r="ECK844" s="328"/>
      <c r="ECL844" s="328"/>
      <c r="ECM844" s="328"/>
      <c r="ECN844" s="328"/>
      <c r="ECO844" s="328"/>
      <c r="ECP844" s="328"/>
      <c r="ECQ844" s="328"/>
      <c r="ECR844" s="328"/>
      <c r="ECS844" s="328"/>
      <c r="ECT844" s="328"/>
      <c r="ECU844" s="328"/>
      <c r="ECV844" s="328"/>
      <c r="ECW844" s="328"/>
      <c r="ECX844" s="328"/>
      <c r="ECY844" s="328"/>
      <c r="ECZ844" s="328"/>
      <c r="EDA844" s="328"/>
      <c r="EDB844" s="328"/>
      <c r="EDC844" s="328"/>
      <c r="EDD844" s="328"/>
      <c r="EDE844" s="328"/>
      <c r="EDF844" s="328"/>
      <c r="EDG844" s="328"/>
      <c r="EDH844" s="328"/>
      <c r="EDI844" s="328"/>
      <c r="EDJ844" s="328"/>
      <c r="EDK844" s="328"/>
      <c r="EDL844" s="328"/>
      <c r="EDM844" s="328"/>
      <c r="EDN844" s="328"/>
      <c r="EDO844" s="328"/>
      <c r="EDP844" s="328"/>
      <c r="EDQ844" s="328"/>
      <c r="EDR844" s="328"/>
      <c r="EDS844" s="328"/>
      <c r="EDT844" s="328"/>
      <c r="EDU844" s="328"/>
      <c r="EDV844" s="328"/>
      <c r="EDW844" s="328"/>
      <c r="EDX844" s="328"/>
      <c r="EDY844" s="328"/>
      <c r="EDZ844" s="328"/>
      <c r="EEA844" s="328"/>
      <c r="EEB844" s="328"/>
      <c r="EEC844" s="328"/>
      <c r="EED844" s="328"/>
      <c r="EEE844" s="328"/>
      <c r="EEF844" s="328"/>
      <c r="EEG844" s="328"/>
      <c r="EEH844" s="328"/>
      <c r="EEI844" s="328"/>
      <c r="EEJ844" s="328"/>
      <c r="EEK844" s="328"/>
      <c r="EEL844" s="328"/>
      <c r="EEM844" s="328"/>
      <c r="EEN844" s="328"/>
      <c r="EEO844" s="328"/>
      <c r="EEP844" s="328"/>
      <c r="EEQ844" s="328"/>
      <c r="EER844" s="328"/>
      <c r="EES844" s="328"/>
      <c r="EET844" s="328"/>
      <c r="EEU844" s="328"/>
      <c r="EEV844" s="328"/>
      <c r="EEW844" s="328"/>
      <c r="EEX844" s="328"/>
      <c r="EEY844" s="328"/>
      <c r="EEZ844" s="328"/>
      <c r="EFA844" s="328"/>
      <c r="EFB844" s="328"/>
      <c r="EFC844" s="328"/>
      <c r="EFD844" s="328"/>
      <c r="EFE844" s="328"/>
      <c r="EFF844" s="328"/>
      <c r="EFG844" s="328"/>
      <c r="EFH844" s="328"/>
      <c r="EFI844" s="328"/>
      <c r="EFJ844" s="328"/>
      <c r="EFK844" s="328"/>
      <c r="EFL844" s="328"/>
      <c r="EFM844" s="328"/>
      <c r="EFN844" s="328"/>
      <c r="EFO844" s="328"/>
      <c r="EFP844" s="328"/>
      <c r="EFQ844" s="328"/>
      <c r="EFR844" s="328"/>
      <c r="EFS844" s="328"/>
      <c r="EFT844" s="328"/>
      <c r="EFU844" s="328"/>
      <c r="EFV844" s="328"/>
      <c r="EFW844" s="328"/>
      <c r="EFX844" s="328"/>
      <c r="EFY844" s="328"/>
      <c r="EFZ844" s="328"/>
      <c r="EGA844" s="328"/>
      <c r="EGB844" s="328"/>
      <c r="EGC844" s="328"/>
      <c r="EGD844" s="328"/>
      <c r="EGE844" s="328"/>
      <c r="EGF844" s="328"/>
      <c r="EGG844" s="328"/>
      <c r="EGH844" s="328"/>
      <c r="EGI844" s="328"/>
      <c r="EGJ844" s="328"/>
      <c r="EGK844" s="328"/>
      <c r="EGL844" s="328"/>
      <c r="EGM844" s="328"/>
      <c r="EGN844" s="328"/>
      <c r="EGO844" s="328"/>
      <c r="EGP844" s="328"/>
      <c r="EGQ844" s="328"/>
      <c r="EGR844" s="328"/>
      <c r="EGS844" s="328"/>
      <c r="EGT844" s="328"/>
      <c r="EGU844" s="328"/>
      <c r="EGV844" s="328"/>
      <c r="EGW844" s="328"/>
      <c r="EGX844" s="328"/>
      <c r="EGY844" s="328"/>
      <c r="EGZ844" s="328"/>
      <c r="EHA844" s="328"/>
      <c r="EHB844" s="328"/>
      <c r="EHC844" s="328"/>
      <c r="EHD844" s="328"/>
      <c r="EHE844" s="328"/>
      <c r="EHF844" s="328"/>
      <c r="EHG844" s="328"/>
      <c r="EHH844" s="328"/>
      <c r="EHI844" s="328"/>
      <c r="EHJ844" s="328"/>
      <c r="EHK844" s="328"/>
      <c r="EHL844" s="328"/>
      <c r="EHM844" s="328"/>
      <c r="EHN844" s="328"/>
      <c r="EHO844" s="328"/>
      <c r="EHP844" s="328"/>
      <c r="EHQ844" s="328"/>
      <c r="EHR844" s="328"/>
      <c r="EHS844" s="328"/>
      <c r="EHT844" s="328"/>
      <c r="EHU844" s="328"/>
      <c r="EHV844" s="328"/>
      <c r="EHW844" s="328"/>
      <c r="EHX844" s="328"/>
      <c r="EHY844" s="328"/>
      <c r="EHZ844" s="328"/>
      <c r="EIA844" s="328"/>
      <c r="EIB844" s="328"/>
      <c r="EIC844" s="328"/>
      <c r="EID844" s="328"/>
      <c r="EIE844" s="328"/>
      <c r="EIF844" s="328"/>
      <c r="EIG844" s="328"/>
      <c r="EIH844" s="328"/>
      <c r="EII844" s="328"/>
      <c r="EIJ844" s="328"/>
      <c r="EIK844" s="328"/>
      <c r="EIL844" s="328"/>
      <c r="EIM844" s="328"/>
      <c r="EIN844" s="328"/>
      <c r="EIO844" s="328"/>
      <c r="EIP844" s="328"/>
      <c r="EIQ844" s="328"/>
      <c r="EIR844" s="328"/>
      <c r="EIS844" s="328"/>
      <c r="EIT844" s="328"/>
      <c r="EIU844" s="328"/>
      <c r="EIV844" s="328"/>
      <c r="EIW844" s="328"/>
      <c r="EIX844" s="328"/>
      <c r="EIY844" s="328"/>
      <c r="EIZ844" s="328"/>
      <c r="EJA844" s="328"/>
      <c r="EJB844" s="328"/>
      <c r="EJC844" s="328"/>
      <c r="EJD844" s="328"/>
      <c r="EJE844" s="328"/>
      <c r="EJF844" s="328"/>
      <c r="EJG844" s="328"/>
      <c r="EJH844" s="328"/>
      <c r="EJI844" s="328"/>
      <c r="EJJ844" s="328"/>
      <c r="EJK844" s="328"/>
      <c r="EJL844" s="328"/>
      <c r="EJM844" s="328"/>
      <c r="EJN844" s="328"/>
      <c r="EJO844" s="328"/>
      <c r="EJP844" s="328"/>
      <c r="EJQ844" s="328"/>
      <c r="EJR844" s="328"/>
      <c r="EJS844" s="328"/>
      <c r="EJT844" s="328"/>
      <c r="EJU844" s="328"/>
      <c r="EJV844" s="328"/>
      <c r="EJW844" s="328"/>
      <c r="EJX844" s="328"/>
      <c r="EJY844" s="328"/>
      <c r="EJZ844" s="328"/>
      <c r="EKA844" s="328"/>
      <c r="EKB844" s="328"/>
      <c r="EKC844" s="328"/>
      <c r="EKD844" s="328"/>
      <c r="EKE844" s="328"/>
      <c r="EKF844" s="328"/>
      <c r="EKG844" s="328"/>
      <c r="EKH844" s="328"/>
      <c r="EKI844" s="328"/>
      <c r="EKJ844" s="328"/>
      <c r="EKK844" s="328"/>
      <c r="EKL844" s="328"/>
      <c r="EKM844" s="328"/>
      <c r="EKN844" s="328"/>
      <c r="EKO844" s="328"/>
      <c r="EKP844" s="328"/>
      <c r="EKQ844" s="328"/>
      <c r="EKR844" s="328"/>
      <c r="EKS844" s="328"/>
      <c r="EKT844" s="328"/>
      <c r="EKU844" s="328"/>
      <c r="EKV844" s="328"/>
      <c r="EKW844" s="328"/>
      <c r="EKX844" s="328"/>
      <c r="EKY844" s="328"/>
      <c r="EKZ844" s="328"/>
      <c r="ELA844" s="328"/>
      <c r="ELB844" s="328"/>
      <c r="ELC844" s="328"/>
      <c r="ELD844" s="328"/>
      <c r="ELE844" s="328"/>
      <c r="ELF844" s="328"/>
      <c r="ELG844" s="328"/>
      <c r="ELH844" s="328"/>
      <c r="ELI844" s="328"/>
      <c r="ELJ844" s="328"/>
      <c r="ELK844" s="328"/>
      <c r="ELL844" s="328"/>
      <c r="ELM844" s="328"/>
      <c r="ELN844" s="328"/>
      <c r="ELO844" s="328"/>
      <c r="ELP844" s="328"/>
      <c r="ELQ844" s="328"/>
      <c r="ELR844" s="328"/>
      <c r="ELS844" s="328"/>
      <c r="ELT844" s="328"/>
      <c r="ELU844" s="328"/>
      <c r="ELV844" s="328"/>
      <c r="ELW844" s="328"/>
      <c r="ELX844" s="328"/>
      <c r="ELY844" s="328"/>
      <c r="ELZ844" s="328"/>
      <c r="EMA844" s="328"/>
      <c r="EMB844" s="328"/>
      <c r="EMC844" s="328"/>
      <c r="EMD844" s="328"/>
      <c r="EME844" s="328"/>
      <c r="EMF844" s="328"/>
      <c r="EMG844" s="328"/>
      <c r="EMH844" s="328"/>
      <c r="EMI844" s="328"/>
      <c r="EMJ844" s="328"/>
      <c r="EMK844" s="328"/>
      <c r="EML844" s="328"/>
      <c r="EMM844" s="328"/>
      <c r="EMN844" s="328"/>
      <c r="EMO844" s="328"/>
      <c r="EMP844" s="328"/>
      <c r="EMQ844" s="328"/>
      <c r="EMR844" s="328"/>
      <c r="EMS844" s="328"/>
      <c r="EMT844" s="328"/>
      <c r="EMU844" s="328"/>
      <c r="EMV844" s="328"/>
      <c r="EMW844" s="328"/>
      <c r="EMX844" s="328"/>
      <c r="EMY844" s="328"/>
      <c r="EMZ844" s="328"/>
      <c r="ENA844" s="328"/>
      <c r="ENB844" s="328"/>
      <c r="ENC844" s="328"/>
      <c r="END844" s="328"/>
      <c r="ENE844" s="328"/>
      <c r="ENF844" s="328"/>
      <c r="ENG844" s="328"/>
      <c r="ENH844" s="328"/>
      <c r="ENI844" s="328"/>
      <c r="ENJ844" s="328"/>
      <c r="ENK844" s="328"/>
      <c r="ENL844" s="328"/>
      <c r="ENM844" s="328"/>
      <c r="ENN844" s="328"/>
      <c r="ENO844" s="328"/>
      <c r="ENP844" s="328"/>
      <c r="ENQ844" s="328"/>
      <c r="ENR844" s="328"/>
      <c r="ENS844" s="328"/>
      <c r="ENT844" s="328"/>
      <c r="ENU844" s="328"/>
      <c r="ENV844" s="328"/>
      <c r="ENW844" s="328"/>
      <c r="ENX844" s="328"/>
      <c r="ENY844" s="328"/>
      <c r="ENZ844" s="328"/>
      <c r="EOA844" s="328"/>
      <c r="EOB844" s="328"/>
      <c r="EOC844" s="328"/>
      <c r="EOD844" s="328"/>
      <c r="EOE844" s="328"/>
      <c r="EOF844" s="328"/>
      <c r="EOG844" s="328"/>
      <c r="EOH844" s="328"/>
      <c r="EOI844" s="328"/>
      <c r="EOJ844" s="328"/>
      <c r="EOK844" s="328"/>
      <c r="EOL844" s="328"/>
      <c r="EOM844" s="328"/>
      <c r="EON844" s="328"/>
      <c r="EOO844" s="328"/>
      <c r="EOP844" s="328"/>
      <c r="EOQ844" s="328"/>
      <c r="EOR844" s="328"/>
      <c r="EOS844" s="328"/>
      <c r="EOT844" s="328"/>
      <c r="EOU844" s="328"/>
      <c r="EOV844" s="328"/>
      <c r="EOW844" s="328"/>
      <c r="EOX844" s="328"/>
      <c r="EOY844" s="328"/>
      <c r="EOZ844" s="328"/>
      <c r="EPA844" s="328"/>
      <c r="EPB844" s="328"/>
      <c r="EPC844" s="328"/>
      <c r="EPD844" s="328"/>
      <c r="EPE844" s="328"/>
      <c r="EPF844" s="328"/>
      <c r="EPG844" s="328"/>
      <c r="EPH844" s="328"/>
      <c r="EPI844" s="328"/>
      <c r="EPJ844" s="328"/>
      <c r="EPK844" s="328"/>
      <c r="EPL844" s="328"/>
      <c r="EPM844" s="328"/>
      <c r="EPN844" s="328"/>
      <c r="EPO844" s="328"/>
      <c r="EPP844" s="328"/>
      <c r="EPQ844" s="328"/>
      <c r="EPR844" s="328"/>
      <c r="EPS844" s="328"/>
      <c r="EPT844" s="328"/>
      <c r="EPU844" s="328"/>
      <c r="EPV844" s="328"/>
      <c r="EPW844" s="328"/>
      <c r="EPX844" s="328"/>
      <c r="EPY844" s="328"/>
      <c r="EPZ844" s="328"/>
      <c r="EQA844" s="328"/>
      <c r="EQB844" s="328"/>
      <c r="EQC844" s="328"/>
      <c r="EQD844" s="328"/>
      <c r="EQE844" s="328"/>
      <c r="EQF844" s="328"/>
      <c r="EQG844" s="328"/>
      <c r="EQH844" s="328"/>
      <c r="EQI844" s="328"/>
      <c r="EQJ844" s="328"/>
      <c r="EQK844" s="328"/>
      <c r="EQL844" s="328"/>
      <c r="EQM844" s="328"/>
      <c r="EQN844" s="328"/>
      <c r="EQO844" s="328"/>
      <c r="EQP844" s="328"/>
      <c r="EQQ844" s="328"/>
      <c r="EQR844" s="328"/>
      <c r="EQS844" s="328"/>
      <c r="EQT844" s="328"/>
      <c r="EQU844" s="328"/>
      <c r="EQV844" s="328"/>
      <c r="EQW844" s="328"/>
      <c r="EQX844" s="328"/>
      <c r="EQY844" s="328"/>
      <c r="EQZ844" s="328"/>
      <c r="ERA844" s="328"/>
      <c r="ERB844" s="328"/>
      <c r="ERC844" s="328"/>
      <c r="ERD844" s="328"/>
      <c r="ERE844" s="328"/>
      <c r="ERF844" s="328"/>
      <c r="ERG844" s="328"/>
      <c r="ERH844" s="328"/>
      <c r="ERI844" s="328"/>
      <c r="ERJ844" s="328"/>
      <c r="ERK844" s="328"/>
      <c r="ERL844" s="328"/>
      <c r="ERM844" s="328"/>
      <c r="ERN844" s="328"/>
      <c r="ERO844" s="328"/>
      <c r="ERP844" s="328"/>
      <c r="ERQ844" s="328"/>
      <c r="ERR844" s="328"/>
      <c r="ERS844" s="328"/>
      <c r="ERT844" s="328"/>
      <c r="ERU844" s="328"/>
      <c r="ERV844" s="328"/>
      <c r="ERW844" s="328"/>
      <c r="ERX844" s="328"/>
      <c r="ERY844" s="328"/>
      <c r="ERZ844" s="328"/>
      <c r="ESA844" s="328"/>
      <c r="ESB844" s="328"/>
      <c r="ESC844" s="328"/>
      <c r="ESD844" s="328"/>
      <c r="ESE844" s="328"/>
      <c r="ESF844" s="328"/>
      <c r="ESG844" s="328"/>
      <c r="ESH844" s="328"/>
      <c r="ESI844" s="328"/>
      <c r="ESJ844" s="328"/>
      <c r="ESK844" s="328"/>
      <c r="ESL844" s="328"/>
      <c r="ESM844" s="328"/>
      <c r="ESN844" s="328"/>
      <c r="ESO844" s="328"/>
      <c r="ESP844" s="328"/>
      <c r="ESQ844" s="328"/>
      <c r="ESR844" s="328"/>
      <c r="ESS844" s="328"/>
      <c r="EST844" s="328"/>
      <c r="ESU844" s="328"/>
      <c r="ESV844" s="328"/>
      <c r="ESW844" s="328"/>
      <c r="ESX844" s="328"/>
      <c r="ESY844" s="328"/>
      <c r="ESZ844" s="328"/>
      <c r="ETA844" s="328"/>
      <c r="ETB844" s="328"/>
      <c r="ETC844" s="328"/>
      <c r="ETD844" s="328"/>
      <c r="ETE844" s="328"/>
      <c r="ETF844" s="328"/>
      <c r="ETG844" s="328"/>
      <c r="ETH844" s="328"/>
      <c r="ETI844" s="328"/>
      <c r="ETJ844" s="328"/>
      <c r="ETK844" s="328"/>
      <c r="ETL844" s="328"/>
      <c r="ETM844" s="328"/>
      <c r="ETN844" s="328"/>
      <c r="ETO844" s="328"/>
      <c r="ETP844" s="328"/>
      <c r="ETQ844" s="328"/>
      <c r="ETR844" s="328"/>
      <c r="ETS844" s="328"/>
      <c r="ETT844" s="328"/>
      <c r="ETU844" s="328"/>
      <c r="ETV844" s="328"/>
      <c r="ETW844" s="328"/>
      <c r="ETX844" s="328"/>
      <c r="ETY844" s="328"/>
      <c r="ETZ844" s="328"/>
      <c r="EUA844" s="328"/>
      <c r="EUB844" s="328"/>
      <c r="EUC844" s="328"/>
      <c r="EUD844" s="328"/>
      <c r="EUE844" s="328"/>
      <c r="EUF844" s="328"/>
      <c r="EUG844" s="328"/>
      <c r="EUH844" s="328"/>
      <c r="EUI844" s="328"/>
      <c r="EUJ844" s="328"/>
      <c r="EUK844" s="328"/>
      <c r="EUL844" s="328"/>
      <c r="EUM844" s="328"/>
      <c r="EUN844" s="328"/>
      <c r="EUO844" s="328"/>
      <c r="EUP844" s="328"/>
      <c r="EUQ844" s="328"/>
      <c r="EUR844" s="328"/>
      <c r="EUS844" s="328"/>
      <c r="EUT844" s="328"/>
      <c r="EUU844" s="328"/>
      <c r="EUV844" s="328"/>
      <c r="EUW844" s="328"/>
      <c r="EUX844" s="328"/>
      <c r="EUY844" s="328"/>
      <c r="EUZ844" s="328"/>
      <c r="EVA844" s="328"/>
      <c r="EVB844" s="328"/>
      <c r="EVC844" s="328"/>
      <c r="EVD844" s="328"/>
      <c r="EVE844" s="328"/>
      <c r="EVF844" s="328"/>
      <c r="EVG844" s="328"/>
      <c r="EVH844" s="328"/>
      <c r="EVI844" s="328"/>
      <c r="EVJ844" s="328"/>
      <c r="EVK844" s="328"/>
      <c r="EVL844" s="328"/>
      <c r="EVM844" s="328"/>
      <c r="EVN844" s="328"/>
      <c r="EVO844" s="328"/>
      <c r="EVP844" s="328"/>
      <c r="EVQ844" s="328"/>
      <c r="EVR844" s="328"/>
      <c r="EVS844" s="328"/>
      <c r="EVT844" s="328"/>
      <c r="EVU844" s="328"/>
      <c r="EVV844" s="328"/>
      <c r="EVW844" s="328"/>
      <c r="EVX844" s="328"/>
      <c r="EVY844" s="328"/>
      <c r="EVZ844" s="328"/>
      <c r="EWA844" s="328"/>
      <c r="EWB844" s="328"/>
      <c r="EWC844" s="328"/>
      <c r="EWD844" s="328"/>
      <c r="EWE844" s="328"/>
      <c r="EWF844" s="328"/>
      <c r="EWG844" s="328"/>
      <c r="EWH844" s="328"/>
      <c r="EWI844" s="328"/>
      <c r="EWJ844" s="328"/>
      <c r="EWK844" s="328"/>
      <c r="EWL844" s="328"/>
      <c r="EWM844" s="328"/>
      <c r="EWN844" s="328"/>
      <c r="EWO844" s="328"/>
      <c r="EWP844" s="328"/>
      <c r="EWQ844" s="328"/>
      <c r="EWR844" s="328"/>
      <c r="EWS844" s="328"/>
      <c r="EWT844" s="328"/>
      <c r="EWU844" s="328"/>
      <c r="EWV844" s="328"/>
      <c r="EWW844" s="328"/>
      <c r="EWX844" s="328"/>
      <c r="EWY844" s="328"/>
      <c r="EWZ844" s="328"/>
      <c r="EXA844" s="328"/>
      <c r="EXB844" s="328"/>
      <c r="EXC844" s="328"/>
      <c r="EXD844" s="328"/>
      <c r="EXE844" s="328"/>
      <c r="EXF844" s="328"/>
      <c r="EXG844" s="328"/>
      <c r="EXH844" s="328"/>
      <c r="EXI844" s="328"/>
      <c r="EXJ844" s="328"/>
      <c r="EXK844" s="328"/>
      <c r="EXL844" s="328"/>
      <c r="EXM844" s="328"/>
      <c r="EXN844" s="328"/>
      <c r="EXO844" s="328"/>
      <c r="EXP844" s="328"/>
      <c r="EXQ844" s="328"/>
      <c r="EXR844" s="328"/>
      <c r="EXS844" s="328"/>
      <c r="EXT844" s="328"/>
      <c r="EXU844" s="328"/>
      <c r="EXV844" s="328"/>
      <c r="EXW844" s="328"/>
      <c r="EXX844" s="328"/>
      <c r="EXY844" s="328"/>
      <c r="EXZ844" s="328"/>
      <c r="EYA844" s="328"/>
      <c r="EYB844" s="328"/>
      <c r="EYC844" s="328"/>
      <c r="EYD844" s="328"/>
      <c r="EYE844" s="328"/>
      <c r="EYF844" s="328"/>
      <c r="EYG844" s="328"/>
      <c r="EYH844" s="328"/>
      <c r="EYI844" s="328"/>
      <c r="EYJ844" s="328"/>
      <c r="EYK844" s="328"/>
      <c r="EYL844" s="328"/>
      <c r="EYM844" s="328"/>
      <c r="EYN844" s="328"/>
      <c r="EYO844" s="328"/>
      <c r="EYP844" s="328"/>
      <c r="EYQ844" s="328"/>
      <c r="EYR844" s="328"/>
      <c r="EYS844" s="328"/>
      <c r="EYT844" s="328"/>
      <c r="EYU844" s="328"/>
      <c r="EYV844" s="328"/>
      <c r="EYW844" s="328"/>
      <c r="EYX844" s="328"/>
      <c r="EYY844" s="328"/>
      <c r="EYZ844" s="328"/>
      <c r="EZA844" s="328"/>
      <c r="EZB844" s="328"/>
      <c r="EZC844" s="328"/>
      <c r="EZD844" s="328"/>
      <c r="EZE844" s="328"/>
      <c r="EZF844" s="328"/>
      <c r="EZG844" s="328"/>
      <c r="EZH844" s="328"/>
      <c r="EZI844" s="328"/>
      <c r="EZJ844" s="328"/>
      <c r="EZK844" s="328"/>
      <c r="EZL844" s="328"/>
      <c r="EZM844" s="328"/>
      <c r="EZN844" s="328"/>
      <c r="EZO844" s="328"/>
      <c r="EZP844" s="328"/>
      <c r="EZQ844" s="328"/>
      <c r="EZR844" s="328"/>
      <c r="EZS844" s="328"/>
      <c r="EZT844" s="328"/>
      <c r="EZU844" s="328"/>
      <c r="EZV844" s="328"/>
      <c r="EZW844" s="328"/>
      <c r="EZX844" s="328"/>
      <c r="EZY844" s="328"/>
      <c r="EZZ844" s="328"/>
      <c r="FAA844" s="328"/>
      <c r="FAB844" s="328"/>
      <c r="FAC844" s="328"/>
      <c r="FAD844" s="328"/>
      <c r="FAE844" s="328"/>
      <c r="FAF844" s="328"/>
      <c r="FAG844" s="328"/>
      <c r="FAH844" s="328"/>
      <c r="FAI844" s="328"/>
      <c r="FAJ844" s="328"/>
      <c r="FAK844" s="328"/>
      <c r="FAL844" s="328"/>
      <c r="FAM844" s="328"/>
      <c r="FAN844" s="328"/>
      <c r="FAO844" s="328"/>
      <c r="FAP844" s="328"/>
      <c r="FAQ844" s="328"/>
      <c r="FAR844" s="328"/>
      <c r="FAS844" s="328"/>
      <c r="FAT844" s="328"/>
      <c r="FAU844" s="328"/>
      <c r="FAV844" s="328"/>
      <c r="FAW844" s="328"/>
      <c r="FAX844" s="328"/>
      <c r="FAY844" s="328"/>
      <c r="FAZ844" s="328"/>
      <c r="FBA844" s="328"/>
      <c r="FBB844" s="328"/>
      <c r="FBC844" s="328"/>
      <c r="FBD844" s="328"/>
      <c r="FBE844" s="328"/>
      <c r="FBF844" s="328"/>
      <c r="FBG844" s="328"/>
      <c r="FBH844" s="328"/>
      <c r="FBI844" s="328"/>
      <c r="FBJ844" s="328"/>
      <c r="FBK844" s="328"/>
      <c r="FBL844" s="328"/>
      <c r="FBM844" s="328"/>
      <c r="FBN844" s="328"/>
      <c r="FBO844" s="328"/>
      <c r="FBP844" s="328"/>
      <c r="FBQ844" s="328"/>
      <c r="FBR844" s="328"/>
      <c r="FBS844" s="328"/>
      <c r="FBT844" s="328"/>
      <c r="FBU844" s="328"/>
      <c r="FBV844" s="328"/>
      <c r="FBW844" s="328"/>
      <c r="FBX844" s="328"/>
      <c r="FBY844" s="328"/>
      <c r="FBZ844" s="328"/>
      <c r="FCA844" s="328"/>
      <c r="FCB844" s="328"/>
      <c r="FCC844" s="328"/>
      <c r="FCD844" s="328"/>
      <c r="FCE844" s="328"/>
      <c r="FCF844" s="328"/>
      <c r="FCG844" s="328"/>
      <c r="FCH844" s="328"/>
      <c r="FCI844" s="328"/>
      <c r="FCJ844" s="328"/>
      <c r="FCK844" s="328"/>
      <c r="FCL844" s="328"/>
      <c r="FCM844" s="328"/>
      <c r="FCN844" s="328"/>
      <c r="FCO844" s="328"/>
      <c r="FCP844" s="328"/>
      <c r="FCQ844" s="328"/>
      <c r="FCR844" s="328"/>
      <c r="FCS844" s="328"/>
      <c r="FCT844" s="328"/>
      <c r="FCU844" s="328"/>
      <c r="FCV844" s="328"/>
      <c r="FCW844" s="328"/>
      <c r="FCX844" s="328"/>
      <c r="FCY844" s="328"/>
      <c r="FCZ844" s="328"/>
      <c r="FDA844" s="328"/>
      <c r="FDB844" s="328"/>
      <c r="FDC844" s="328"/>
      <c r="FDD844" s="328"/>
      <c r="FDE844" s="328"/>
      <c r="FDF844" s="328"/>
      <c r="FDG844" s="328"/>
      <c r="FDH844" s="328"/>
      <c r="FDI844" s="328"/>
      <c r="FDJ844" s="328"/>
      <c r="FDK844" s="328"/>
      <c r="FDL844" s="328"/>
      <c r="FDM844" s="328"/>
      <c r="FDN844" s="328"/>
      <c r="FDO844" s="328"/>
      <c r="FDP844" s="328"/>
      <c r="FDQ844" s="328"/>
      <c r="FDR844" s="328"/>
      <c r="FDS844" s="328"/>
      <c r="FDT844" s="328"/>
      <c r="FDU844" s="328"/>
      <c r="FDV844" s="328"/>
      <c r="FDW844" s="328"/>
      <c r="FDX844" s="328"/>
      <c r="FDY844" s="328"/>
      <c r="FDZ844" s="328"/>
      <c r="FEA844" s="328"/>
      <c r="FEB844" s="328"/>
      <c r="FEC844" s="328"/>
      <c r="FED844" s="328"/>
      <c r="FEE844" s="328"/>
      <c r="FEF844" s="328"/>
      <c r="FEG844" s="328"/>
      <c r="FEH844" s="328"/>
      <c r="FEI844" s="328"/>
      <c r="FEJ844" s="328"/>
      <c r="FEK844" s="328"/>
      <c r="FEL844" s="328"/>
      <c r="FEM844" s="328"/>
      <c r="FEN844" s="328"/>
      <c r="FEO844" s="328"/>
      <c r="FEP844" s="328"/>
      <c r="FEQ844" s="328"/>
      <c r="FER844" s="328"/>
      <c r="FES844" s="328"/>
      <c r="FET844" s="328"/>
      <c r="FEU844" s="328"/>
      <c r="FEV844" s="328"/>
      <c r="FEW844" s="328"/>
      <c r="FEX844" s="328"/>
      <c r="FEY844" s="328"/>
      <c r="FEZ844" s="328"/>
      <c r="FFA844" s="328"/>
      <c r="FFB844" s="328"/>
      <c r="FFC844" s="328"/>
      <c r="FFD844" s="328"/>
      <c r="FFE844" s="328"/>
      <c r="FFF844" s="328"/>
      <c r="FFG844" s="328"/>
      <c r="FFH844" s="328"/>
      <c r="FFI844" s="328"/>
      <c r="FFJ844" s="328"/>
      <c r="FFK844" s="328"/>
      <c r="FFL844" s="328"/>
      <c r="FFM844" s="328"/>
      <c r="FFN844" s="328"/>
      <c r="FFO844" s="328"/>
      <c r="FFP844" s="328"/>
      <c r="FFQ844" s="328"/>
      <c r="FFR844" s="328"/>
      <c r="FFS844" s="328"/>
      <c r="FFT844" s="328"/>
      <c r="FFU844" s="328"/>
      <c r="FFV844" s="328"/>
      <c r="FFW844" s="328"/>
      <c r="FFX844" s="328"/>
      <c r="FFY844" s="328"/>
      <c r="FFZ844" s="328"/>
      <c r="FGA844" s="328"/>
      <c r="FGB844" s="328"/>
      <c r="FGC844" s="328"/>
      <c r="FGD844" s="328"/>
      <c r="FGE844" s="328"/>
      <c r="FGF844" s="328"/>
      <c r="FGG844" s="328"/>
      <c r="FGH844" s="328"/>
      <c r="FGI844" s="328"/>
      <c r="FGJ844" s="328"/>
      <c r="FGK844" s="328"/>
      <c r="FGL844" s="328"/>
      <c r="FGM844" s="328"/>
      <c r="FGN844" s="328"/>
      <c r="FGO844" s="328"/>
      <c r="FGP844" s="328"/>
      <c r="FGQ844" s="328"/>
      <c r="FGR844" s="328"/>
      <c r="FGS844" s="328"/>
      <c r="FGT844" s="328"/>
      <c r="FGU844" s="328"/>
      <c r="FGV844" s="328"/>
      <c r="FGW844" s="328"/>
      <c r="FGX844" s="328"/>
      <c r="FGY844" s="328"/>
      <c r="FGZ844" s="328"/>
      <c r="FHA844" s="328"/>
      <c r="FHB844" s="328"/>
      <c r="FHC844" s="328"/>
      <c r="FHD844" s="328"/>
      <c r="FHE844" s="328"/>
      <c r="FHF844" s="328"/>
      <c r="FHG844" s="328"/>
      <c r="FHH844" s="328"/>
      <c r="FHI844" s="328"/>
      <c r="FHJ844" s="328"/>
      <c r="FHK844" s="328"/>
      <c r="FHL844" s="328"/>
      <c r="FHM844" s="328"/>
      <c r="FHN844" s="328"/>
      <c r="FHO844" s="328"/>
      <c r="FHP844" s="328"/>
      <c r="FHQ844" s="328"/>
      <c r="FHR844" s="328"/>
      <c r="FHS844" s="328"/>
      <c r="FHT844" s="328"/>
      <c r="FHU844" s="328"/>
      <c r="FHV844" s="328"/>
      <c r="FHW844" s="328"/>
      <c r="FHX844" s="328"/>
      <c r="FHY844" s="328"/>
      <c r="FHZ844" s="328"/>
      <c r="FIA844" s="328"/>
      <c r="FIB844" s="328"/>
      <c r="FIC844" s="328"/>
      <c r="FID844" s="328"/>
      <c r="FIE844" s="328"/>
      <c r="FIF844" s="328"/>
      <c r="FIG844" s="328"/>
      <c r="FIH844" s="328"/>
      <c r="FII844" s="328"/>
      <c r="FIJ844" s="328"/>
      <c r="FIK844" s="328"/>
      <c r="FIL844" s="328"/>
      <c r="FIM844" s="328"/>
      <c r="FIN844" s="328"/>
      <c r="FIO844" s="328"/>
      <c r="FIP844" s="328"/>
      <c r="FIQ844" s="328"/>
      <c r="FIR844" s="328"/>
      <c r="FIS844" s="328"/>
      <c r="FIT844" s="328"/>
      <c r="FIU844" s="328"/>
      <c r="FIV844" s="328"/>
      <c r="FIW844" s="328"/>
      <c r="FIX844" s="328"/>
      <c r="FIY844" s="328"/>
      <c r="FIZ844" s="328"/>
      <c r="FJA844" s="328"/>
      <c r="FJB844" s="328"/>
      <c r="FJC844" s="328"/>
      <c r="FJD844" s="328"/>
      <c r="FJE844" s="328"/>
      <c r="FJF844" s="328"/>
      <c r="FJG844" s="328"/>
      <c r="FJH844" s="328"/>
      <c r="FJI844" s="328"/>
      <c r="FJJ844" s="328"/>
      <c r="FJK844" s="328"/>
      <c r="FJL844" s="328"/>
      <c r="FJM844" s="328"/>
      <c r="FJN844" s="328"/>
      <c r="FJO844" s="328"/>
      <c r="FJP844" s="328"/>
      <c r="FJQ844" s="328"/>
      <c r="FJR844" s="328"/>
      <c r="FJS844" s="328"/>
      <c r="FJT844" s="328"/>
      <c r="FJU844" s="328"/>
      <c r="FJV844" s="328"/>
      <c r="FJW844" s="328"/>
      <c r="FJX844" s="328"/>
      <c r="FJY844" s="328"/>
      <c r="FJZ844" s="328"/>
      <c r="FKA844" s="328"/>
      <c r="FKB844" s="328"/>
      <c r="FKC844" s="328"/>
      <c r="FKD844" s="328"/>
      <c r="FKE844" s="328"/>
      <c r="FKF844" s="328"/>
      <c r="FKG844" s="328"/>
      <c r="FKH844" s="328"/>
      <c r="FKI844" s="328"/>
      <c r="FKJ844" s="328"/>
      <c r="FKK844" s="328"/>
      <c r="FKL844" s="328"/>
      <c r="FKM844" s="328"/>
      <c r="FKN844" s="328"/>
      <c r="FKO844" s="328"/>
      <c r="FKP844" s="328"/>
      <c r="FKQ844" s="328"/>
      <c r="FKR844" s="328"/>
      <c r="FKS844" s="328"/>
      <c r="FKT844" s="328"/>
      <c r="FKU844" s="328"/>
      <c r="FKV844" s="328"/>
      <c r="FKW844" s="328"/>
      <c r="FKX844" s="328"/>
      <c r="FKY844" s="328"/>
      <c r="FKZ844" s="328"/>
      <c r="FLA844" s="328"/>
      <c r="FLB844" s="328"/>
      <c r="FLC844" s="328"/>
      <c r="FLD844" s="328"/>
      <c r="FLE844" s="328"/>
      <c r="FLF844" s="328"/>
      <c r="FLG844" s="328"/>
      <c r="FLH844" s="328"/>
      <c r="FLI844" s="328"/>
      <c r="FLJ844" s="328"/>
      <c r="FLK844" s="328"/>
      <c r="FLL844" s="328"/>
      <c r="FLM844" s="328"/>
      <c r="FLN844" s="328"/>
      <c r="FLO844" s="328"/>
      <c r="FLP844" s="328"/>
      <c r="FLQ844" s="328"/>
      <c r="FLR844" s="328"/>
      <c r="FLS844" s="328"/>
      <c r="FLT844" s="328"/>
      <c r="FLU844" s="328"/>
      <c r="FLV844" s="328"/>
      <c r="FLW844" s="328"/>
      <c r="FLX844" s="328"/>
      <c r="FLY844" s="328"/>
      <c r="FLZ844" s="328"/>
      <c r="FMA844" s="328"/>
      <c r="FMB844" s="328"/>
      <c r="FMC844" s="328"/>
      <c r="FMD844" s="328"/>
      <c r="FME844" s="328"/>
      <c r="FMF844" s="328"/>
      <c r="FMG844" s="328"/>
      <c r="FMH844" s="328"/>
      <c r="FMI844" s="328"/>
      <c r="FMJ844" s="328"/>
      <c r="FMK844" s="328"/>
      <c r="FML844" s="328"/>
      <c r="FMM844" s="328"/>
      <c r="FMN844" s="328"/>
      <c r="FMO844" s="328"/>
      <c r="FMP844" s="328"/>
      <c r="FMQ844" s="328"/>
      <c r="FMR844" s="328"/>
      <c r="FMS844" s="328"/>
      <c r="FMT844" s="328"/>
      <c r="FMU844" s="328"/>
      <c r="FMV844" s="328"/>
      <c r="FMW844" s="328"/>
      <c r="FMX844" s="328"/>
      <c r="FMY844" s="328"/>
      <c r="FMZ844" s="328"/>
      <c r="FNA844" s="328"/>
      <c r="FNB844" s="328"/>
      <c r="FNC844" s="328"/>
      <c r="FND844" s="328"/>
      <c r="FNE844" s="328"/>
      <c r="FNF844" s="328"/>
      <c r="FNG844" s="328"/>
      <c r="FNH844" s="328"/>
      <c r="FNI844" s="328"/>
      <c r="FNJ844" s="328"/>
      <c r="FNK844" s="328"/>
      <c r="FNL844" s="328"/>
      <c r="FNM844" s="328"/>
      <c r="FNN844" s="328"/>
      <c r="FNO844" s="328"/>
      <c r="FNP844" s="328"/>
      <c r="FNQ844" s="328"/>
      <c r="FNR844" s="328"/>
      <c r="FNS844" s="328"/>
      <c r="FNT844" s="328"/>
      <c r="FNU844" s="328"/>
      <c r="FNV844" s="328"/>
      <c r="FNW844" s="328"/>
      <c r="FNX844" s="328"/>
      <c r="FNY844" s="328"/>
      <c r="FNZ844" s="328"/>
      <c r="FOA844" s="328"/>
      <c r="FOB844" s="328"/>
      <c r="FOC844" s="328"/>
      <c r="FOD844" s="328"/>
      <c r="FOE844" s="328"/>
      <c r="FOF844" s="328"/>
      <c r="FOG844" s="328"/>
      <c r="FOH844" s="328"/>
      <c r="FOI844" s="328"/>
      <c r="FOJ844" s="328"/>
      <c r="FOK844" s="328"/>
      <c r="FOL844" s="328"/>
      <c r="FOM844" s="328"/>
      <c r="FON844" s="328"/>
      <c r="FOO844" s="328"/>
      <c r="FOP844" s="328"/>
      <c r="FOQ844" s="328"/>
      <c r="FOR844" s="328"/>
      <c r="FOS844" s="328"/>
      <c r="FOT844" s="328"/>
      <c r="FOU844" s="328"/>
      <c r="FOV844" s="328"/>
      <c r="FOW844" s="328"/>
      <c r="FOX844" s="328"/>
      <c r="FOY844" s="328"/>
      <c r="FOZ844" s="328"/>
      <c r="FPA844" s="328"/>
      <c r="FPB844" s="328"/>
      <c r="FPC844" s="328"/>
      <c r="FPD844" s="328"/>
      <c r="FPE844" s="328"/>
      <c r="FPF844" s="328"/>
      <c r="FPG844" s="328"/>
      <c r="FPH844" s="328"/>
      <c r="FPI844" s="328"/>
      <c r="FPJ844" s="328"/>
      <c r="FPK844" s="328"/>
      <c r="FPL844" s="328"/>
      <c r="FPM844" s="328"/>
      <c r="FPN844" s="328"/>
      <c r="FPO844" s="328"/>
      <c r="FPP844" s="328"/>
      <c r="FPQ844" s="328"/>
      <c r="FPR844" s="328"/>
      <c r="FPS844" s="328"/>
      <c r="FPT844" s="328"/>
      <c r="FPU844" s="328"/>
      <c r="FPV844" s="328"/>
      <c r="FPW844" s="328"/>
      <c r="FPX844" s="328"/>
      <c r="FPY844" s="328"/>
      <c r="FPZ844" s="328"/>
      <c r="FQA844" s="328"/>
      <c r="FQB844" s="328"/>
      <c r="FQC844" s="328"/>
      <c r="FQD844" s="328"/>
      <c r="FQE844" s="328"/>
      <c r="FQF844" s="328"/>
      <c r="FQG844" s="328"/>
      <c r="FQH844" s="328"/>
      <c r="FQI844" s="328"/>
      <c r="FQJ844" s="328"/>
      <c r="FQK844" s="328"/>
      <c r="FQL844" s="328"/>
      <c r="FQM844" s="328"/>
      <c r="FQN844" s="328"/>
      <c r="FQO844" s="328"/>
      <c r="FQP844" s="328"/>
      <c r="FQQ844" s="328"/>
      <c r="FQR844" s="328"/>
      <c r="FQS844" s="328"/>
      <c r="FQT844" s="328"/>
      <c r="FQU844" s="328"/>
      <c r="FQV844" s="328"/>
      <c r="FQW844" s="328"/>
      <c r="FQX844" s="328"/>
      <c r="FQY844" s="328"/>
      <c r="FQZ844" s="328"/>
      <c r="FRA844" s="328"/>
      <c r="FRB844" s="328"/>
      <c r="FRC844" s="328"/>
      <c r="FRD844" s="328"/>
      <c r="FRE844" s="328"/>
      <c r="FRF844" s="328"/>
      <c r="FRG844" s="328"/>
      <c r="FRH844" s="328"/>
      <c r="FRI844" s="328"/>
      <c r="FRJ844" s="328"/>
      <c r="FRK844" s="328"/>
      <c r="FRL844" s="328"/>
      <c r="FRM844" s="328"/>
      <c r="FRN844" s="328"/>
      <c r="FRO844" s="328"/>
      <c r="FRP844" s="328"/>
      <c r="FRQ844" s="328"/>
      <c r="FRR844" s="328"/>
      <c r="FRS844" s="328"/>
      <c r="FRT844" s="328"/>
      <c r="FRU844" s="328"/>
      <c r="FRV844" s="328"/>
      <c r="FRW844" s="328"/>
      <c r="FRX844" s="328"/>
      <c r="FRY844" s="328"/>
      <c r="FRZ844" s="328"/>
      <c r="FSA844" s="328"/>
      <c r="FSB844" s="328"/>
      <c r="FSC844" s="328"/>
      <c r="FSD844" s="328"/>
      <c r="FSE844" s="328"/>
      <c r="FSF844" s="328"/>
      <c r="FSG844" s="328"/>
      <c r="FSH844" s="328"/>
      <c r="FSI844" s="328"/>
      <c r="FSJ844" s="328"/>
      <c r="FSK844" s="328"/>
      <c r="FSL844" s="328"/>
      <c r="FSM844" s="328"/>
      <c r="FSN844" s="328"/>
      <c r="FSO844" s="328"/>
      <c r="FSP844" s="328"/>
      <c r="FSQ844" s="328"/>
      <c r="FSR844" s="328"/>
      <c r="FSS844" s="328"/>
      <c r="FST844" s="328"/>
      <c r="FSU844" s="328"/>
      <c r="FSV844" s="328"/>
      <c r="FSW844" s="328"/>
      <c r="FSX844" s="328"/>
      <c r="FSY844" s="328"/>
      <c r="FSZ844" s="328"/>
      <c r="FTA844" s="328"/>
      <c r="FTB844" s="328"/>
      <c r="FTC844" s="328"/>
      <c r="FTD844" s="328"/>
      <c r="FTE844" s="328"/>
      <c r="FTF844" s="328"/>
      <c r="FTG844" s="328"/>
      <c r="FTH844" s="328"/>
      <c r="FTI844" s="328"/>
      <c r="FTJ844" s="328"/>
      <c r="FTK844" s="328"/>
      <c r="FTL844" s="328"/>
      <c r="FTM844" s="328"/>
      <c r="FTN844" s="328"/>
      <c r="FTO844" s="328"/>
      <c r="FTP844" s="328"/>
      <c r="FTQ844" s="328"/>
      <c r="FTR844" s="328"/>
      <c r="FTS844" s="328"/>
      <c r="FTT844" s="328"/>
      <c r="FTU844" s="328"/>
      <c r="FTV844" s="328"/>
      <c r="FTW844" s="328"/>
      <c r="FTX844" s="328"/>
      <c r="FTY844" s="328"/>
      <c r="FTZ844" s="328"/>
      <c r="FUA844" s="328"/>
      <c r="FUB844" s="328"/>
      <c r="FUC844" s="328"/>
      <c r="FUD844" s="328"/>
      <c r="FUE844" s="328"/>
      <c r="FUF844" s="328"/>
      <c r="FUG844" s="328"/>
      <c r="FUH844" s="328"/>
      <c r="FUI844" s="328"/>
      <c r="FUJ844" s="328"/>
      <c r="FUK844" s="328"/>
      <c r="FUL844" s="328"/>
      <c r="FUM844" s="328"/>
      <c r="FUN844" s="328"/>
      <c r="FUO844" s="328"/>
      <c r="FUP844" s="328"/>
      <c r="FUQ844" s="328"/>
      <c r="FUR844" s="328"/>
      <c r="FUS844" s="328"/>
      <c r="FUT844" s="328"/>
      <c r="FUU844" s="328"/>
      <c r="FUV844" s="328"/>
      <c r="FUW844" s="328"/>
      <c r="FUX844" s="328"/>
      <c r="FUY844" s="328"/>
      <c r="FUZ844" s="328"/>
      <c r="FVA844" s="328"/>
      <c r="FVB844" s="328"/>
      <c r="FVC844" s="328"/>
      <c r="FVD844" s="328"/>
      <c r="FVE844" s="328"/>
      <c r="FVF844" s="328"/>
      <c r="FVG844" s="328"/>
      <c r="FVH844" s="328"/>
      <c r="FVI844" s="328"/>
      <c r="FVJ844" s="328"/>
      <c r="FVK844" s="328"/>
      <c r="FVL844" s="328"/>
      <c r="FVM844" s="328"/>
      <c r="FVN844" s="328"/>
      <c r="FVO844" s="328"/>
      <c r="FVP844" s="328"/>
      <c r="FVQ844" s="328"/>
      <c r="FVR844" s="328"/>
      <c r="FVS844" s="328"/>
      <c r="FVT844" s="328"/>
      <c r="FVU844" s="328"/>
      <c r="FVV844" s="328"/>
      <c r="FVW844" s="328"/>
      <c r="FVX844" s="328"/>
      <c r="FVY844" s="328"/>
      <c r="FVZ844" s="328"/>
      <c r="FWA844" s="328"/>
      <c r="FWB844" s="328"/>
      <c r="FWC844" s="328"/>
      <c r="FWD844" s="328"/>
      <c r="FWE844" s="328"/>
      <c r="FWF844" s="328"/>
      <c r="FWG844" s="328"/>
      <c r="FWH844" s="328"/>
      <c r="FWI844" s="328"/>
      <c r="FWJ844" s="328"/>
      <c r="FWK844" s="328"/>
      <c r="FWL844" s="328"/>
      <c r="FWM844" s="328"/>
      <c r="FWN844" s="328"/>
      <c r="FWO844" s="328"/>
      <c r="FWP844" s="328"/>
      <c r="FWQ844" s="328"/>
      <c r="FWR844" s="328"/>
      <c r="FWS844" s="328"/>
      <c r="FWT844" s="328"/>
      <c r="FWU844" s="328"/>
      <c r="FWV844" s="328"/>
      <c r="FWW844" s="328"/>
      <c r="FWX844" s="328"/>
      <c r="FWY844" s="328"/>
      <c r="FWZ844" s="328"/>
      <c r="FXA844" s="328"/>
      <c r="FXB844" s="328"/>
      <c r="FXC844" s="328"/>
      <c r="FXD844" s="328"/>
      <c r="FXE844" s="328"/>
      <c r="FXF844" s="328"/>
      <c r="FXG844" s="328"/>
      <c r="FXH844" s="328"/>
      <c r="FXI844" s="328"/>
      <c r="FXJ844" s="328"/>
      <c r="FXK844" s="328"/>
      <c r="FXL844" s="328"/>
      <c r="FXM844" s="328"/>
      <c r="FXN844" s="328"/>
      <c r="FXO844" s="328"/>
      <c r="FXP844" s="328"/>
      <c r="FXQ844" s="328"/>
      <c r="FXR844" s="328"/>
      <c r="FXS844" s="328"/>
      <c r="FXT844" s="328"/>
      <c r="FXU844" s="328"/>
      <c r="FXV844" s="328"/>
      <c r="FXW844" s="328"/>
      <c r="FXX844" s="328"/>
      <c r="FXY844" s="328"/>
      <c r="FXZ844" s="328"/>
      <c r="FYA844" s="328"/>
      <c r="FYB844" s="328"/>
      <c r="FYC844" s="328"/>
      <c r="FYD844" s="328"/>
      <c r="FYE844" s="328"/>
      <c r="FYF844" s="328"/>
      <c r="FYG844" s="328"/>
      <c r="FYH844" s="328"/>
      <c r="FYI844" s="328"/>
      <c r="FYJ844" s="328"/>
      <c r="FYK844" s="328"/>
      <c r="FYL844" s="328"/>
      <c r="FYM844" s="328"/>
      <c r="FYN844" s="328"/>
      <c r="FYO844" s="328"/>
      <c r="FYP844" s="328"/>
      <c r="FYQ844" s="328"/>
      <c r="FYR844" s="328"/>
      <c r="FYS844" s="328"/>
      <c r="FYT844" s="328"/>
      <c r="FYU844" s="328"/>
      <c r="FYV844" s="328"/>
      <c r="FYW844" s="328"/>
      <c r="FYX844" s="328"/>
      <c r="FYY844" s="328"/>
      <c r="FYZ844" s="328"/>
      <c r="FZA844" s="328"/>
      <c r="FZB844" s="328"/>
      <c r="FZC844" s="328"/>
      <c r="FZD844" s="328"/>
      <c r="FZE844" s="328"/>
      <c r="FZF844" s="328"/>
      <c r="FZG844" s="328"/>
      <c r="FZH844" s="328"/>
      <c r="FZI844" s="328"/>
      <c r="FZJ844" s="328"/>
      <c r="FZK844" s="328"/>
      <c r="FZL844" s="328"/>
      <c r="FZM844" s="328"/>
      <c r="FZN844" s="328"/>
      <c r="FZO844" s="328"/>
      <c r="FZP844" s="328"/>
      <c r="FZQ844" s="328"/>
      <c r="FZR844" s="328"/>
      <c r="FZS844" s="328"/>
      <c r="FZT844" s="328"/>
      <c r="FZU844" s="328"/>
      <c r="FZV844" s="328"/>
      <c r="FZW844" s="328"/>
      <c r="FZX844" s="328"/>
      <c r="FZY844" s="328"/>
      <c r="FZZ844" s="328"/>
      <c r="GAA844" s="328"/>
      <c r="GAB844" s="328"/>
      <c r="GAC844" s="328"/>
      <c r="GAD844" s="328"/>
      <c r="GAE844" s="328"/>
      <c r="GAF844" s="328"/>
      <c r="GAG844" s="328"/>
      <c r="GAH844" s="328"/>
      <c r="GAI844" s="328"/>
      <c r="GAJ844" s="328"/>
      <c r="GAK844" s="328"/>
      <c r="GAL844" s="328"/>
      <c r="GAM844" s="328"/>
      <c r="GAN844" s="328"/>
      <c r="GAO844" s="328"/>
      <c r="GAP844" s="328"/>
      <c r="GAQ844" s="328"/>
      <c r="GAR844" s="328"/>
      <c r="GAS844" s="328"/>
      <c r="GAT844" s="328"/>
      <c r="GAU844" s="328"/>
      <c r="GAV844" s="328"/>
      <c r="GAW844" s="328"/>
      <c r="GAX844" s="328"/>
      <c r="GAY844" s="328"/>
      <c r="GAZ844" s="328"/>
      <c r="GBA844" s="328"/>
      <c r="GBB844" s="328"/>
      <c r="GBC844" s="328"/>
      <c r="GBD844" s="328"/>
      <c r="GBE844" s="328"/>
      <c r="GBF844" s="328"/>
      <c r="GBG844" s="328"/>
      <c r="GBH844" s="328"/>
      <c r="GBI844" s="328"/>
      <c r="GBJ844" s="328"/>
      <c r="GBK844" s="328"/>
      <c r="GBL844" s="328"/>
      <c r="GBM844" s="328"/>
      <c r="GBN844" s="328"/>
      <c r="GBO844" s="328"/>
      <c r="GBP844" s="328"/>
      <c r="GBQ844" s="328"/>
      <c r="GBR844" s="328"/>
      <c r="GBS844" s="328"/>
      <c r="GBT844" s="328"/>
      <c r="GBU844" s="328"/>
      <c r="GBV844" s="328"/>
      <c r="GBW844" s="328"/>
      <c r="GBX844" s="328"/>
      <c r="GBY844" s="328"/>
      <c r="GBZ844" s="328"/>
      <c r="GCA844" s="328"/>
      <c r="GCB844" s="328"/>
      <c r="GCC844" s="328"/>
      <c r="GCD844" s="328"/>
      <c r="GCE844" s="328"/>
      <c r="GCF844" s="328"/>
      <c r="GCG844" s="328"/>
      <c r="GCH844" s="328"/>
      <c r="GCI844" s="328"/>
      <c r="GCJ844" s="328"/>
      <c r="GCK844" s="328"/>
      <c r="GCL844" s="328"/>
      <c r="GCM844" s="328"/>
      <c r="GCN844" s="328"/>
      <c r="GCO844" s="328"/>
      <c r="GCP844" s="328"/>
      <c r="GCQ844" s="328"/>
      <c r="GCR844" s="328"/>
      <c r="GCS844" s="328"/>
      <c r="GCT844" s="328"/>
      <c r="GCU844" s="328"/>
      <c r="GCV844" s="328"/>
      <c r="GCW844" s="328"/>
      <c r="GCX844" s="328"/>
      <c r="GCY844" s="328"/>
      <c r="GCZ844" s="328"/>
      <c r="GDA844" s="328"/>
      <c r="GDB844" s="328"/>
      <c r="GDC844" s="328"/>
      <c r="GDD844" s="328"/>
      <c r="GDE844" s="328"/>
      <c r="GDF844" s="328"/>
      <c r="GDG844" s="328"/>
      <c r="GDH844" s="328"/>
      <c r="GDI844" s="328"/>
      <c r="GDJ844" s="328"/>
      <c r="GDK844" s="328"/>
      <c r="GDL844" s="328"/>
      <c r="GDM844" s="328"/>
      <c r="GDN844" s="328"/>
      <c r="GDO844" s="328"/>
      <c r="GDP844" s="328"/>
      <c r="GDQ844" s="328"/>
      <c r="GDR844" s="328"/>
      <c r="GDS844" s="328"/>
      <c r="GDT844" s="328"/>
      <c r="GDU844" s="328"/>
      <c r="GDV844" s="328"/>
      <c r="GDW844" s="328"/>
      <c r="GDX844" s="328"/>
      <c r="GDY844" s="328"/>
      <c r="GDZ844" s="328"/>
      <c r="GEA844" s="328"/>
      <c r="GEB844" s="328"/>
      <c r="GEC844" s="328"/>
      <c r="GED844" s="328"/>
      <c r="GEE844" s="328"/>
      <c r="GEF844" s="328"/>
      <c r="GEG844" s="328"/>
      <c r="GEH844" s="328"/>
      <c r="GEI844" s="328"/>
      <c r="GEJ844" s="328"/>
      <c r="GEK844" s="328"/>
      <c r="GEL844" s="328"/>
      <c r="GEM844" s="328"/>
      <c r="GEN844" s="328"/>
      <c r="GEO844" s="328"/>
      <c r="GEP844" s="328"/>
      <c r="GEQ844" s="328"/>
      <c r="GER844" s="328"/>
      <c r="GES844" s="328"/>
      <c r="GET844" s="328"/>
      <c r="GEU844" s="328"/>
      <c r="GEV844" s="328"/>
      <c r="GEW844" s="328"/>
      <c r="GEX844" s="328"/>
      <c r="GEY844" s="328"/>
      <c r="GEZ844" s="328"/>
      <c r="GFA844" s="328"/>
      <c r="GFB844" s="328"/>
      <c r="GFC844" s="328"/>
      <c r="GFD844" s="328"/>
      <c r="GFE844" s="328"/>
      <c r="GFF844" s="328"/>
      <c r="GFG844" s="328"/>
      <c r="GFH844" s="328"/>
      <c r="GFI844" s="328"/>
      <c r="GFJ844" s="328"/>
      <c r="GFK844" s="328"/>
      <c r="GFL844" s="328"/>
      <c r="GFM844" s="328"/>
      <c r="GFN844" s="328"/>
      <c r="GFO844" s="328"/>
      <c r="GFP844" s="328"/>
      <c r="GFQ844" s="328"/>
      <c r="GFR844" s="328"/>
      <c r="GFS844" s="328"/>
      <c r="GFT844" s="328"/>
      <c r="GFU844" s="328"/>
      <c r="GFV844" s="328"/>
      <c r="GFW844" s="328"/>
      <c r="GFX844" s="328"/>
      <c r="GFY844" s="328"/>
      <c r="GFZ844" s="328"/>
      <c r="GGA844" s="328"/>
      <c r="GGB844" s="328"/>
      <c r="GGC844" s="328"/>
      <c r="GGD844" s="328"/>
      <c r="GGE844" s="328"/>
      <c r="GGF844" s="328"/>
      <c r="GGG844" s="328"/>
      <c r="GGH844" s="328"/>
      <c r="GGI844" s="328"/>
      <c r="GGJ844" s="328"/>
      <c r="GGK844" s="328"/>
      <c r="GGL844" s="328"/>
      <c r="GGM844" s="328"/>
      <c r="GGN844" s="328"/>
      <c r="GGO844" s="328"/>
      <c r="GGP844" s="328"/>
      <c r="GGQ844" s="328"/>
      <c r="GGR844" s="328"/>
      <c r="GGS844" s="328"/>
      <c r="GGT844" s="328"/>
      <c r="GGU844" s="328"/>
      <c r="GGV844" s="328"/>
      <c r="GGW844" s="328"/>
      <c r="GGX844" s="328"/>
      <c r="GGY844" s="328"/>
      <c r="GGZ844" s="328"/>
      <c r="GHA844" s="328"/>
      <c r="GHB844" s="328"/>
      <c r="GHC844" s="328"/>
      <c r="GHD844" s="328"/>
      <c r="GHE844" s="328"/>
      <c r="GHF844" s="328"/>
      <c r="GHG844" s="328"/>
      <c r="GHH844" s="328"/>
      <c r="GHI844" s="328"/>
      <c r="GHJ844" s="328"/>
      <c r="GHK844" s="328"/>
      <c r="GHL844" s="328"/>
      <c r="GHM844" s="328"/>
      <c r="GHN844" s="328"/>
      <c r="GHO844" s="328"/>
      <c r="GHP844" s="328"/>
      <c r="GHQ844" s="328"/>
      <c r="GHR844" s="328"/>
      <c r="GHS844" s="328"/>
      <c r="GHT844" s="328"/>
      <c r="GHU844" s="328"/>
      <c r="GHV844" s="328"/>
      <c r="GHW844" s="328"/>
      <c r="GHX844" s="328"/>
      <c r="GHY844" s="328"/>
      <c r="GHZ844" s="328"/>
      <c r="GIA844" s="328"/>
      <c r="GIB844" s="328"/>
      <c r="GIC844" s="328"/>
      <c r="GID844" s="328"/>
      <c r="GIE844" s="328"/>
      <c r="GIF844" s="328"/>
      <c r="GIG844" s="328"/>
      <c r="GIH844" s="328"/>
      <c r="GII844" s="328"/>
      <c r="GIJ844" s="328"/>
      <c r="GIK844" s="328"/>
      <c r="GIL844" s="328"/>
      <c r="GIM844" s="328"/>
      <c r="GIN844" s="328"/>
      <c r="GIO844" s="328"/>
      <c r="GIP844" s="328"/>
      <c r="GIQ844" s="328"/>
      <c r="GIR844" s="328"/>
      <c r="GIS844" s="328"/>
      <c r="GIT844" s="328"/>
      <c r="GIU844" s="328"/>
      <c r="GIV844" s="328"/>
      <c r="GIW844" s="328"/>
      <c r="GIX844" s="328"/>
      <c r="GIY844" s="328"/>
      <c r="GIZ844" s="328"/>
      <c r="GJA844" s="328"/>
      <c r="GJB844" s="328"/>
      <c r="GJC844" s="328"/>
      <c r="GJD844" s="328"/>
      <c r="GJE844" s="328"/>
      <c r="GJF844" s="328"/>
      <c r="GJG844" s="328"/>
      <c r="GJH844" s="328"/>
      <c r="GJI844" s="328"/>
      <c r="GJJ844" s="328"/>
      <c r="GJK844" s="328"/>
      <c r="GJL844" s="328"/>
      <c r="GJM844" s="328"/>
      <c r="GJN844" s="328"/>
      <c r="GJO844" s="328"/>
      <c r="GJP844" s="328"/>
      <c r="GJQ844" s="328"/>
      <c r="GJR844" s="328"/>
      <c r="GJS844" s="328"/>
      <c r="GJT844" s="328"/>
      <c r="GJU844" s="328"/>
      <c r="GJV844" s="328"/>
      <c r="GJW844" s="328"/>
      <c r="GJX844" s="328"/>
      <c r="GJY844" s="328"/>
      <c r="GJZ844" s="328"/>
      <c r="GKA844" s="328"/>
      <c r="GKB844" s="328"/>
      <c r="GKC844" s="328"/>
      <c r="GKD844" s="328"/>
      <c r="GKE844" s="328"/>
      <c r="GKF844" s="328"/>
      <c r="GKG844" s="328"/>
      <c r="GKH844" s="328"/>
      <c r="GKI844" s="328"/>
      <c r="GKJ844" s="328"/>
      <c r="GKK844" s="328"/>
      <c r="GKL844" s="328"/>
      <c r="GKM844" s="328"/>
      <c r="GKN844" s="328"/>
      <c r="GKO844" s="328"/>
      <c r="GKP844" s="328"/>
      <c r="GKQ844" s="328"/>
      <c r="GKR844" s="328"/>
      <c r="GKS844" s="328"/>
      <c r="GKT844" s="328"/>
      <c r="GKU844" s="328"/>
      <c r="GKV844" s="328"/>
      <c r="GKW844" s="328"/>
      <c r="GKX844" s="328"/>
      <c r="GKY844" s="328"/>
      <c r="GKZ844" s="328"/>
      <c r="GLA844" s="328"/>
      <c r="GLB844" s="328"/>
      <c r="GLC844" s="328"/>
      <c r="GLD844" s="328"/>
      <c r="GLE844" s="328"/>
      <c r="GLF844" s="328"/>
      <c r="GLG844" s="328"/>
      <c r="GLH844" s="328"/>
      <c r="GLI844" s="328"/>
      <c r="GLJ844" s="328"/>
      <c r="GLK844" s="328"/>
      <c r="GLL844" s="328"/>
      <c r="GLM844" s="328"/>
      <c r="GLN844" s="328"/>
      <c r="GLO844" s="328"/>
      <c r="GLP844" s="328"/>
      <c r="GLQ844" s="328"/>
      <c r="GLR844" s="328"/>
      <c r="GLS844" s="328"/>
      <c r="GLT844" s="328"/>
      <c r="GLU844" s="328"/>
      <c r="GLV844" s="328"/>
      <c r="GLW844" s="328"/>
      <c r="GLX844" s="328"/>
      <c r="GLY844" s="328"/>
      <c r="GLZ844" s="328"/>
      <c r="GMA844" s="328"/>
      <c r="GMB844" s="328"/>
      <c r="GMC844" s="328"/>
      <c r="GMD844" s="328"/>
      <c r="GME844" s="328"/>
      <c r="GMF844" s="328"/>
      <c r="GMG844" s="328"/>
      <c r="GMH844" s="328"/>
      <c r="GMI844" s="328"/>
      <c r="GMJ844" s="328"/>
      <c r="GMK844" s="328"/>
      <c r="GML844" s="328"/>
      <c r="GMM844" s="328"/>
      <c r="GMN844" s="328"/>
      <c r="GMO844" s="328"/>
      <c r="GMP844" s="328"/>
      <c r="GMQ844" s="328"/>
      <c r="GMR844" s="328"/>
      <c r="GMS844" s="328"/>
      <c r="GMT844" s="328"/>
      <c r="GMU844" s="328"/>
      <c r="GMV844" s="328"/>
      <c r="GMW844" s="328"/>
      <c r="GMX844" s="328"/>
      <c r="GMY844" s="328"/>
      <c r="GMZ844" s="328"/>
      <c r="GNA844" s="328"/>
      <c r="GNB844" s="328"/>
      <c r="GNC844" s="328"/>
      <c r="GND844" s="328"/>
      <c r="GNE844" s="328"/>
      <c r="GNF844" s="328"/>
      <c r="GNG844" s="328"/>
      <c r="GNH844" s="328"/>
      <c r="GNI844" s="328"/>
      <c r="GNJ844" s="328"/>
      <c r="GNK844" s="328"/>
      <c r="GNL844" s="328"/>
      <c r="GNM844" s="328"/>
      <c r="GNN844" s="328"/>
      <c r="GNO844" s="328"/>
      <c r="GNP844" s="328"/>
      <c r="GNQ844" s="328"/>
      <c r="GNR844" s="328"/>
      <c r="GNS844" s="328"/>
      <c r="GNT844" s="328"/>
      <c r="GNU844" s="328"/>
      <c r="GNV844" s="328"/>
      <c r="GNW844" s="328"/>
      <c r="GNX844" s="328"/>
      <c r="GNY844" s="328"/>
      <c r="GNZ844" s="328"/>
      <c r="GOA844" s="328"/>
      <c r="GOB844" s="328"/>
      <c r="GOC844" s="328"/>
      <c r="GOD844" s="328"/>
      <c r="GOE844" s="328"/>
      <c r="GOF844" s="328"/>
      <c r="GOG844" s="328"/>
      <c r="GOH844" s="328"/>
      <c r="GOI844" s="328"/>
      <c r="GOJ844" s="328"/>
      <c r="GOK844" s="328"/>
      <c r="GOL844" s="328"/>
      <c r="GOM844" s="328"/>
      <c r="GON844" s="328"/>
      <c r="GOO844" s="328"/>
      <c r="GOP844" s="328"/>
      <c r="GOQ844" s="328"/>
      <c r="GOR844" s="328"/>
      <c r="GOS844" s="328"/>
      <c r="GOT844" s="328"/>
      <c r="GOU844" s="328"/>
      <c r="GOV844" s="328"/>
      <c r="GOW844" s="328"/>
      <c r="GOX844" s="328"/>
      <c r="GOY844" s="328"/>
      <c r="GOZ844" s="328"/>
      <c r="GPA844" s="328"/>
      <c r="GPB844" s="328"/>
      <c r="GPC844" s="328"/>
      <c r="GPD844" s="328"/>
      <c r="GPE844" s="328"/>
      <c r="GPF844" s="328"/>
      <c r="GPG844" s="328"/>
      <c r="GPH844" s="328"/>
      <c r="GPI844" s="328"/>
      <c r="GPJ844" s="328"/>
      <c r="GPK844" s="328"/>
      <c r="GPL844" s="328"/>
      <c r="GPM844" s="328"/>
      <c r="GPN844" s="328"/>
      <c r="GPO844" s="328"/>
      <c r="GPP844" s="328"/>
      <c r="GPQ844" s="328"/>
      <c r="GPR844" s="328"/>
      <c r="GPS844" s="328"/>
      <c r="GPT844" s="328"/>
      <c r="GPU844" s="328"/>
      <c r="GPV844" s="328"/>
      <c r="GPW844" s="328"/>
      <c r="GPX844" s="328"/>
      <c r="GPY844" s="328"/>
      <c r="GPZ844" s="328"/>
      <c r="GQA844" s="328"/>
      <c r="GQB844" s="328"/>
      <c r="GQC844" s="328"/>
      <c r="GQD844" s="328"/>
      <c r="GQE844" s="328"/>
      <c r="GQF844" s="328"/>
      <c r="GQG844" s="328"/>
      <c r="GQH844" s="328"/>
      <c r="GQI844" s="328"/>
      <c r="GQJ844" s="328"/>
      <c r="GQK844" s="328"/>
      <c r="GQL844" s="328"/>
      <c r="GQM844" s="328"/>
      <c r="GQN844" s="328"/>
      <c r="GQO844" s="328"/>
      <c r="GQP844" s="328"/>
      <c r="GQQ844" s="328"/>
      <c r="GQR844" s="328"/>
      <c r="GQS844" s="328"/>
      <c r="GQT844" s="328"/>
      <c r="GQU844" s="328"/>
      <c r="GQV844" s="328"/>
      <c r="GQW844" s="328"/>
      <c r="GQX844" s="328"/>
      <c r="GQY844" s="328"/>
      <c r="GQZ844" s="328"/>
      <c r="GRA844" s="328"/>
      <c r="GRB844" s="328"/>
      <c r="GRC844" s="328"/>
      <c r="GRD844" s="328"/>
      <c r="GRE844" s="328"/>
      <c r="GRF844" s="328"/>
      <c r="GRG844" s="328"/>
      <c r="GRH844" s="328"/>
      <c r="GRI844" s="328"/>
      <c r="GRJ844" s="328"/>
      <c r="GRK844" s="328"/>
      <c r="GRL844" s="328"/>
      <c r="GRM844" s="328"/>
      <c r="GRN844" s="328"/>
      <c r="GRO844" s="328"/>
      <c r="GRP844" s="328"/>
      <c r="GRQ844" s="328"/>
      <c r="GRR844" s="328"/>
      <c r="GRS844" s="328"/>
      <c r="GRT844" s="328"/>
      <c r="GRU844" s="328"/>
      <c r="GRV844" s="328"/>
      <c r="GRW844" s="328"/>
      <c r="GRX844" s="328"/>
      <c r="GRY844" s="328"/>
      <c r="GRZ844" s="328"/>
      <c r="GSA844" s="328"/>
      <c r="GSB844" s="328"/>
      <c r="GSC844" s="328"/>
      <c r="GSD844" s="328"/>
      <c r="GSE844" s="328"/>
      <c r="GSF844" s="328"/>
      <c r="GSG844" s="328"/>
      <c r="GSH844" s="328"/>
      <c r="GSI844" s="328"/>
      <c r="GSJ844" s="328"/>
      <c r="GSK844" s="328"/>
      <c r="GSL844" s="328"/>
      <c r="GSM844" s="328"/>
      <c r="GSN844" s="328"/>
      <c r="GSO844" s="328"/>
      <c r="GSP844" s="328"/>
      <c r="GSQ844" s="328"/>
      <c r="GSR844" s="328"/>
      <c r="GSS844" s="328"/>
      <c r="GST844" s="328"/>
      <c r="GSU844" s="328"/>
      <c r="GSV844" s="328"/>
      <c r="GSW844" s="328"/>
      <c r="GSX844" s="328"/>
      <c r="GSY844" s="328"/>
      <c r="GSZ844" s="328"/>
      <c r="GTA844" s="328"/>
      <c r="GTB844" s="328"/>
      <c r="GTC844" s="328"/>
      <c r="GTD844" s="328"/>
      <c r="GTE844" s="328"/>
      <c r="GTF844" s="328"/>
      <c r="GTG844" s="328"/>
      <c r="GTH844" s="328"/>
      <c r="GTI844" s="328"/>
      <c r="GTJ844" s="328"/>
      <c r="GTK844" s="328"/>
      <c r="GTL844" s="328"/>
      <c r="GTM844" s="328"/>
      <c r="GTN844" s="328"/>
      <c r="GTO844" s="328"/>
      <c r="GTP844" s="328"/>
      <c r="GTQ844" s="328"/>
      <c r="GTR844" s="328"/>
      <c r="GTS844" s="328"/>
      <c r="GTT844" s="328"/>
      <c r="GTU844" s="328"/>
      <c r="GTV844" s="328"/>
      <c r="GTW844" s="328"/>
      <c r="GTX844" s="328"/>
      <c r="GTY844" s="328"/>
      <c r="GTZ844" s="328"/>
      <c r="GUA844" s="328"/>
      <c r="GUB844" s="328"/>
      <c r="GUC844" s="328"/>
      <c r="GUD844" s="328"/>
      <c r="GUE844" s="328"/>
      <c r="GUF844" s="328"/>
      <c r="GUG844" s="328"/>
      <c r="GUH844" s="328"/>
      <c r="GUI844" s="328"/>
      <c r="GUJ844" s="328"/>
      <c r="GUK844" s="328"/>
      <c r="GUL844" s="328"/>
      <c r="GUM844" s="328"/>
      <c r="GUN844" s="328"/>
      <c r="GUO844" s="328"/>
      <c r="GUP844" s="328"/>
      <c r="GUQ844" s="328"/>
      <c r="GUR844" s="328"/>
      <c r="GUS844" s="328"/>
      <c r="GUT844" s="328"/>
      <c r="GUU844" s="328"/>
      <c r="GUV844" s="328"/>
      <c r="GUW844" s="328"/>
      <c r="GUX844" s="328"/>
      <c r="GUY844" s="328"/>
      <c r="GUZ844" s="328"/>
      <c r="GVA844" s="328"/>
      <c r="GVB844" s="328"/>
      <c r="GVC844" s="328"/>
      <c r="GVD844" s="328"/>
      <c r="GVE844" s="328"/>
      <c r="GVF844" s="328"/>
      <c r="GVG844" s="328"/>
      <c r="GVH844" s="328"/>
      <c r="GVI844" s="328"/>
      <c r="GVJ844" s="328"/>
      <c r="GVK844" s="328"/>
      <c r="GVL844" s="328"/>
      <c r="GVM844" s="328"/>
      <c r="GVN844" s="328"/>
      <c r="GVO844" s="328"/>
      <c r="GVP844" s="328"/>
      <c r="GVQ844" s="328"/>
      <c r="GVR844" s="328"/>
      <c r="GVS844" s="328"/>
      <c r="GVT844" s="328"/>
      <c r="GVU844" s="328"/>
      <c r="GVV844" s="328"/>
      <c r="GVW844" s="328"/>
      <c r="GVX844" s="328"/>
      <c r="GVY844" s="328"/>
      <c r="GVZ844" s="328"/>
      <c r="GWA844" s="328"/>
      <c r="GWB844" s="328"/>
      <c r="GWC844" s="328"/>
      <c r="GWD844" s="328"/>
      <c r="GWE844" s="328"/>
      <c r="GWF844" s="328"/>
      <c r="GWG844" s="328"/>
      <c r="GWH844" s="328"/>
      <c r="GWI844" s="328"/>
      <c r="GWJ844" s="328"/>
      <c r="GWK844" s="328"/>
      <c r="GWL844" s="328"/>
      <c r="GWM844" s="328"/>
      <c r="GWN844" s="328"/>
      <c r="GWO844" s="328"/>
      <c r="GWP844" s="328"/>
      <c r="GWQ844" s="328"/>
      <c r="GWR844" s="328"/>
      <c r="GWS844" s="328"/>
      <c r="GWT844" s="328"/>
      <c r="GWU844" s="328"/>
      <c r="GWV844" s="328"/>
      <c r="GWW844" s="328"/>
      <c r="GWX844" s="328"/>
      <c r="GWY844" s="328"/>
      <c r="GWZ844" s="328"/>
      <c r="GXA844" s="328"/>
      <c r="GXB844" s="328"/>
      <c r="GXC844" s="328"/>
      <c r="GXD844" s="328"/>
      <c r="GXE844" s="328"/>
      <c r="GXF844" s="328"/>
      <c r="GXG844" s="328"/>
      <c r="GXH844" s="328"/>
      <c r="GXI844" s="328"/>
      <c r="GXJ844" s="328"/>
      <c r="GXK844" s="328"/>
      <c r="GXL844" s="328"/>
      <c r="GXM844" s="328"/>
      <c r="GXN844" s="328"/>
      <c r="GXO844" s="328"/>
      <c r="GXP844" s="328"/>
      <c r="GXQ844" s="328"/>
      <c r="GXR844" s="328"/>
      <c r="GXS844" s="328"/>
      <c r="GXT844" s="328"/>
      <c r="GXU844" s="328"/>
      <c r="GXV844" s="328"/>
      <c r="GXW844" s="328"/>
      <c r="GXX844" s="328"/>
      <c r="GXY844" s="328"/>
      <c r="GXZ844" s="328"/>
      <c r="GYA844" s="328"/>
      <c r="GYB844" s="328"/>
      <c r="GYC844" s="328"/>
      <c r="GYD844" s="328"/>
      <c r="GYE844" s="328"/>
      <c r="GYF844" s="328"/>
      <c r="GYG844" s="328"/>
      <c r="GYH844" s="328"/>
      <c r="GYI844" s="328"/>
      <c r="GYJ844" s="328"/>
      <c r="GYK844" s="328"/>
      <c r="GYL844" s="328"/>
      <c r="GYM844" s="328"/>
      <c r="GYN844" s="328"/>
      <c r="GYO844" s="328"/>
      <c r="GYP844" s="328"/>
      <c r="GYQ844" s="328"/>
      <c r="GYR844" s="328"/>
      <c r="GYS844" s="328"/>
      <c r="GYT844" s="328"/>
      <c r="GYU844" s="328"/>
      <c r="GYV844" s="328"/>
      <c r="GYW844" s="328"/>
      <c r="GYX844" s="328"/>
      <c r="GYY844" s="328"/>
      <c r="GYZ844" s="328"/>
      <c r="GZA844" s="328"/>
      <c r="GZB844" s="328"/>
      <c r="GZC844" s="328"/>
      <c r="GZD844" s="328"/>
      <c r="GZE844" s="328"/>
      <c r="GZF844" s="328"/>
      <c r="GZG844" s="328"/>
      <c r="GZH844" s="328"/>
      <c r="GZI844" s="328"/>
      <c r="GZJ844" s="328"/>
      <c r="GZK844" s="328"/>
      <c r="GZL844" s="328"/>
      <c r="GZM844" s="328"/>
      <c r="GZN844" s="328"/>
      <c r="GZO844" s="328"/>
      <c r="GZP844" s="328"/>
      <c r="GZQ844" s="328"/>
      <c r="GZR844" s="328"/>
      <c r="GZS844" s="328"/>
      <c r="GZT844" s="328"/>
      <c r="GZU844" s="328"/>
      <c r="GZV844" s="328"/>
      <c r="GZW844" s="328"/>
      <c r="GZX844" s="328"/>
      <c r="GZY844" s="328"/>
      <c r="GZZ844" s="328"/>
      <c r="HAA844" s="328"/>
      <c r="HAB844" s="328"/>
      <c r="HAC844" s="328"/>
      <c r="HAD844" s="328"/>
      <c r="HAE844" s="328"/>
      <c r="HAF844" s="328"/>
      <c r="HAG844" s="328"/>
      <c r="HAH844" s="328"/>
      <c r="HAI844" s="328"/>
      <c r="HAJ844" s="328"/>
      <c r="HAK844" s="328"/>
      <c r="HAL844" s="328"/>
      <c r="HAM844" s="328"/>
      <c r="HAN844" s="328"/>
      <c r="HAO844" s="328"/>
      <c r="HAP844" s="328"/>
      <c r="HAQ844" s="328"/>
      <c r="HAR844" s="328"/>
      <c r="HAS844" s="328"/>
      <c r="HAT844" s="328"/>
      <c r="HAU844" s="328"/>
      <c r="HAV844" s="328"/>
      <c r="HAW844" s="328"/>
      <c r="HAX844" s="328"/>
      <c r="HAY844" s="328"/>
      <c r="HAZ844" s="328"/>
      <c r="HBA844" s="328"/>
      <c r="HBB844" s="328"/>
      <c r="HBC844" s="328"/>
      <c r="HBD844" s="328"/>
      <c r="HBE844" s="328"/>
      <c r="HBF844" s="328"/>
      <c r="HBG844" s="328"/>
      <c r="HBH844" s="328"/>
      <c r="HBI844" s="328"/>
      <c r="HBJ844" s="328"/>
      <c r="HBK844" s="328"/>
      <c r="HBL844" s="328"/>
      <c r="HBM844" s="328"/>
      <c r="HBN844" s="328"/>
      <c r="HBO844" s="328"/>
      <c r="HBP844" s="328"/>
      <c r="HBQ844" s="328"/>
      <c r="HBR844" s="328"/>
      <c r="HBS844" s="328"/>
      <c r="HBT844" s="328"/>
      <c r="HBU844" s="328"/>
      <c r="HBV844" s="328"/>
      <c r="HBW844" s="328"/>
      <c r="HBX844" s="328"/>
      <c r="HBY844" s="328"/>
      <c r="HBZ844" s="328"/>
      <c r="HCA844" s="328"/>
      <c r="HCB844" s="328"/>
      <c r="HCC844" s="328"/>
      <c r="HCD844" s="328"/>
      <c r="HCE844" s="328"/>
      <c r="HCF844" s="328"/>
      <c r="HCG844" s="328"/>
      <c r="HCH844" s="328"/>
      <c r="HCI844" s="328"/>
      <c r="HCJ844" s="328"/>
      <c r="HCK844" s="328"/>
      <c r="HCL844" s="328"/>
      <c r="HCM844" s="328"/>
      <c r="HCN844" s="328"/>
      <c r="HCO844" s="328"/>
      <c r="HCP844" s="328"/>
      <c r="HCQ844" s="328"/>
      <c r="HCR844" s="328"/>
      <c r="HCS844" s="328"/>
      <c r="HCT844" s="328"/>
      <c r="HCU844" s="328"/>
      <c r="HCV844" s="328"/>
      <c r="HCW844" s="328"/>
      <c r="HCX844" s="328"/>
      <c r="HCY844" s="328"/>
      <c r="HCZ844" s="328"/>
      <c r="HDA844" s="328"/>
      <c r="HDB844" s="328"/>
      <c r="HDC844" s="328"/>
      <c r="HDD844" s="328"/>
      <c r="HDE844" s="328"/>
      <c r="HDF844" s="328"/>
      <c r="HDG844" s="328"/>
      <c r="HDH844" s="328"/>
      <c r="HDI844" s="328"/>
      <c r="HDJ844" s="328"/>
      <c r="HDK844" s="328"/>
      <c r="HDL844" s="328"/>
      <c r="HDM844" s="328"/>
      <c r="HDN844" s="328"/>
      <c r="HDO844" s="328"/>
      <c r="HDP844" s="328"/>
      <c r="HDQ844" s="328"/>
      <c r="HDR844" s="328"/>
      <c r="HDS844" s="328"/>
      <c r="HDT844" s="328"/>
      <c r="HDU844" s="328"/>
      <c r="HDV844" s="328"/>
      <c r="HDW844" s="328"/>
      <c r="HDX844" s="328"/>
      <c r="HDY844" s="328"/>
      <c r="HDZ844" s="328"/>
      <c r="HEA844" s="328"/>
      <c r="HEB844" s="328"/>
      <c r="HEC844" s="328"/>
      <c r="HED844" s="328"/>
      <c r="HEE844" s="328"/>
      <c r="HEF844" s="328"/>
      <c r="HEG844" s="328"/>
      <c r="HEH844" s="328"/>
      <c r="HEI844" s="328"/>
      <c r="HEJ844" s="328"/>
      <c r="HEK844" s="328"/>
      <c r="HEL844" s="328"/>
      <c r="HEM844" s="328"/>
      <c r="HEN844" s="328"/>
      <c r="HEO844" s="328"/>
      <c r="HEP844" s="328"/>
      <c r="HEQ844" s="328"/>
      <c r="HER844" s="328"/>
      <c r="HES844" s="328"/>
      <c r="HET844" s="328"/>
      <c r="HEU844" s="328"/>
      <c r="HEV844" s="328"/>
      <c r="HEW844" s="328"/>
      <c r="HEX844" s="328"/>
      <c r="HEY844" s="328"/>
      <c r="HEZ844" s="328"/>
      <c r="HFA844" s="328"/>
      <c r="HFB844" s="328"/>
      <c r="HFC844" s="328"/>
      <c r="HFD844" s="328"/>
      <c r="HFE844" s="328"/>
      <c r="HFF844" s="328"/>
      <c r="HFG844" s="328"/>
      <c r="HFH844" s="328"/>
      <c r="HFI844" s="328"/>
      <c r="HFJ844" s="328"/>
      <c r="HFK844" s="328"/>
      <c r="HFL844" s="328"/>
      <c r="HFM844" s="328"/>
      <c r="HFN844" s="328"/>
      <c r="HFO844" s="328"/>
      <c r="HFP844" s="328"/>
      <c r="HFQ844" s="328"/>
      <c r="HFR844" s="328"/>
      <c r="HFS844" s="328"/>
      <c r="HFT844" s="328"/>
      <c r="HFU844" s="328"/>
      <c r="HFV844" s="328"/>
      <c r="HFW844" s="328"/>
      <c r="HFX844" s="328"/>
      <c r="HFY844" s="328"/>
      <c r="HFZ844" s="328"/>
      <c r="HGA844" s="328"/>
      <c r="HGB844" s="328"/>
      <c r="HGC844" s="328"/>
      <c r="HGD844" s="328"/>
      <c r="HGE844" s="328"/>
      <c r="HGF844" s="328"/>
      <c r="HGG844" s="328"/>
      <c r="HGH844" s="328"/>
      <c r="HGI844" s="328"/>
      <c r="HGJ844" s="328"/>
      <c r="HGK844" s="328"/>
      <c r="HGL844" s="328"/>
      <c r="HGM844" s="328"/>
      <c r="HGN844" s="328"/>
      <c r="HGO844" s="328"/>
      <c r="HGP844" s="328"/>
      <c r="HGQ844" s="328"/>
      <c r="HGR844" s="328"/>
      <c r="HGS844" s="328"/>
      <c r="HGT844" s="328"/>
      <c r="HGU844" s="328"/>
      <c r="HGV844" s="328"/>
      <c r="HGW844" s="328"/>
      <c r="HGX844" s="328"/>
      <c r="HGY844" s="328"/>
      <c r="HGZ844" s="328"/>
      <c r="HHA844" s="328"/>
      <c r="HHB844" s="328"/>
      <c r="HHC844" s="328"/>
      <c r="HHD844" s="328"/>
      <c r="HHE844" s="328"/>
      <c r="HHF844" s="328"/>
      <c r="HHG844" s="328"/>
      <c r="HHH844" s="328"/>
      <c r="HHI844" s="328"/>
      <c r="HHJ844" s="328"/>
      <c r="HHK844" s="328"/>
      <c r="HHL844" s="328"/>
      <c r="HHM844" s="328"/>
      <c r="HHN844" s="328"/>
      <c r="HHO844" s="328"/>
      <c r="HHP844" s="328"/>
      <c r="HHQ844" s="328"/>
      <c r="HHR844" s="328"/>
      <c r="HHS844" s="328"/>
      <c r="HHT844" s="328"/>
      <c r="HHU844" s="328"/>
      <c r="HHV844" s="328"/>
      <c r="HHW844" s="328"/>
      <c r="HHX844" s="328"/>
      <c r="HHY844" s="328"/>
      <c r="HHZ844" s="328"/>
      <c r="HIA844" s="328"/>
      <c r="HIB844" s="328"/>
      <c r="HIC844" s="328"/>
      <c r="HID844" s="328"/>
      <c r="HIE844" s="328"/>
      <c r="HIF844" s="328"/>
      <c r="HIG844" s="328"/>
      <c r="HIH844" s="328"/>
      <c r="HII844" s="328"/>
      <c r="HIJ844" s="328"/>
      <c r="HIK844" s="328"/>
      <c r="HIL844" s="328"/>
      <c r="HIM844" s="328"/>
      <c r="HIN844" s="328"/>
      <c r="HIO844" s="328"/>
      <c r="HIP844" s="328"/>
      <c r="HIQ844" s="328"/>
      <c r="HIR844" s="328"/>
      <c r="HIS844" s="328"/>
      <c r="HIT844" s="328"/>
      <c r="HIU844" s="328"/>
      <c r="HIV844" s="328"/>
      <c r="HIW844" s="328"/>
      <c r="HIX844" s="328"/>
      <c r="HIY844" s="328"/>
      <c r="HIZ844" s="328"/>
      <c r="HJA844" s="328"/>
      <c r="HJB844" s="328"/>
      <c r="HJC844" s="328"/>
      <c r="HJD844" s="328"/>
      <c r="HJE844" s="328"/>
      <c r="HJF844" s="328"/>
      <c r="HJG844" s="328"/>
      <c r="HJH844" s="328"/>
      <c r="HJI844" s="328"/>
      <c r="HJJ844" s="328"/>
      <c r="HJK844" s="328"/>
      <c r="HJL844" s="328"/>
      <c r="HJM844" s="328"/>
      <c r="HJN844" s="328"/>
      <c r="HJO844" s="328"/>
      <c r="HJP844" s="328"/>
      <c r="HJQ844" s="328"/>
      <c r="HJR844" s="328"/>
      <c r="HJS844" s="328"/>
      <c r="HJT844" s="328"/>
      <c r="HJU844" s="328"/>
      <c r="HJV844" s="328"/>
      <c r="HJW844" s="328"/>
      <c r="HJX844" s="328"/>
      <c r="HJY844" s="328"/>
      <c r="HJZ844" s="328"/>
      <c r="HKA844" s="328"/>
      <c r="HKB844" s="328"/>
      <c r="HKC844" s="328"/>
      <c r="HKD844" s="328"/>
      <c r="HKE844" s="328"/>
      <c r="HKF844" s="328"/>
      <c r="HKG844" s="328"/>
      <c r="HKH844" s="328"/>
      <c r="HKI844" s="328"/>
      <c r="HKJ844" s="328"/>
      <c r="HKK844" s="328"/>
      <c r="HKL844" s="328"/>
      <c r="HKM844" s="328"/>
      <c r="HKN844" s="328"/>
      <c r="HKO844" s="328"/>
      <c r="HKP844" s="328"/>
      <c r="HKQ844" s="328"/>
      <c r="HKR844" s="328"/>
      <c r="HKS844" s="328"/>
      <c r="HKT844" s="328"/>
      <c r="HKU844" s="328"/>
      <c r="HKV844" s="328"/>
      <c r="HKW844" s="328"/>
      <c r="HKX844" s="328"/>
      <c r="HKY844" s="328"/>
      <c r="HKZ844" s="328"/>
      <c r="HLA844" s="328"/>
      <c r="HLB844" s="328"/>
      <c r="HLC844" s="328"/>
      <c r="HLD844" s="328"/>
      <c r="HLE844" s="328"/>
      <c r="HLF844" s="328"/>
      <c r="HLG844" s="328"/>
      <c r="HLH844" s="328"/>
      <c r="HLI844" s="328"/>
      <c r="HLJ844" s="328"/>
      <c r="HLK844" s="328"/>
      <c r="HLL844" s="328"/>
      <c r="HLM844" s="328"/>
      <c r="HLN844" s="328"/>
      <c r="HLO844" s="328"/>
      <c r="HLP844" s="328"/>
      <c r="HLQ844" s="328"/>
      <c r="HLR844" s="328"/>
      <c r="HLS844" s="328"/>
      <c r="HLT844" s="328"/>
      <c r="HLU844" s="328"/>
      <c r="HLV844" s="328"/>
      <c r="HLW844" s="328"/>
      <c r="HLX844" s="328"/>
      <c r="HLY844" s="328"/>
      <c r="HLZ844" s="328"/>
      <c r="HMA844" s="328"/>
      <c r="HMB844" s="328"/>
      <c r="HMC844" s="328"/>
      <c r="HMD844" s="328"/>
      <c r="HME844" s="328"/>
      <c r="HMF844" s="328"/>
      <c r="HMG844" s="328"/>
      <c r="HMH844" s="328"/>
      <c r="HMI844" s="328"/>
      <c r="HMJ844" s="328"/>
      <c r="HMK844" s="328"/>
      <c r="HML844" s="328"/>
      <c r="HMM844" s="328"/>
      <c r="HMN844" s="328"/>
      <c r="HMO844" s="328"/>
      <c r="HMP844" s="328"/>
      <c r="HMQ844" s="328"/>
      <c r="HMR844" s="328"/>
      <c r="HMS844" s="328"/>
      <c r="HMT844" s="328"/>
      <c r="HMU844" s="328"/>
      <c r="HMV844" s="328"/>
      <c r="HMW844" s="328"/>
      <c r="HMX844" s="328"/>
      <c r="HMY844" s="328"/>
      <c r="HMZ844" s="328"/>
      <c r="HNA844" s="328"/>
      <c r="HNB844" s="328"/>
      <c r="HNC844" s="328"/>
      <c r="HND844" s="328"/>
      <c r="HNE844" s="328"/>
      <c r="HNF844" s="328"/>
      <c r="HNG844" s="328"/>
      <c r="HNH844" s="328"/>
      <c r="HNI844" s="328"/>
      <c r="HNJ844" s="328"/>
      <c r="HNK844" s="328"/>
      <c r="HNL844" s="328"/>
      <c r="HNM844" s="328"/>
      <c r="HNN844" s="328"/>
      <c r="HNO844" s="328"/>
      <c r="HNP844" s="328"/>
      <c r="HNQ844" s="328"/>
      <c r="HNR844" s="328"/>
      <c r="HNS844" s="328"/>
      <c r="HNT844" s="328"/>
      <c r="HNU844" s="328"/>
      <c r="HNV844" s="328"/>
      <c r="HNW844" s="328"/>
      <c r="HNX844" s="328"/>
      <c r="HNY844" s="328"/>
      <c r="HNZ844" s="328"/>
      <c r="HOA844" s="328"/>
      <c r="HOB844" s="328"/>
      <c r="HOC844" s="328"/>
      <c r="HOD844" s="328"/>
      <c r="HOE844" s="328"/>
      <c r="HOF844" s="328"/>
      <c r="HOG844" s="328"/>
      <c r="HOH844" s="328"/>
      <c r="HOI844" s="328"/>
      <c r="HOJ844" s="328"/>
      <c r="HOK844" s="328"/>
      <c r="HOL844" s="328"/>
      <c r="HOM844" s="328"/>
      <c r="HON844" s="328"/>
      <c r="HOO844" s="328"/>
      <c r="HOP844" s="328"/>
      <c r="HOQ844" s="328"/>
      <c r="HOR844" s="328"/>
      <c r="HOS844" s="328"/>
      <c r="HOT844" s="328"/>
      <c r="HOU844" s="328"/>
      <c r="HOV844" s="328"/>
      <c r="HOW844" s="328"/>
      <c r="HOX844" s="328"/>
      <c r="HOY844" s="328"/>
      <c r="HOZ844" s="328"/>
      <c r="HPA844" s="328"/>
      <c r="HPB844" s="328"/>
      <c r="HPC844" s="328"/>
      <c r="HPD844" s="328"/>
      <c r="HPE844" s="328"/>
      <c r="HPF844" s="328"/>
      <c r="HPG844" s="328"/>
      <c r="HPH844" s="328"/>
      <c r="HPI844" s="328"/>
      <c r="HPJ844" s="328"/>
      <c r="HPK844" s="328"/>
      <c r="HPL844" s="328"/>
      <c r="HPM844" s="328"/>
      <c r="HPN844" s="328"/>
      <c r="HPO844" s="328"/>
      <c r="HPP844" s="328"/>
      <c r="HPQ844" s="328"/>
      <c r="HPR844" s="328"/>
      <c r="HPS844" s="328"/>
      <c r="HPT844" s="328"/>
      <c r="HPU844" s="328"/>
      <c r="HPV844" s="328"/>
      <c r="HPW844" s="328"/>
      <c r="HPX844" s="328"/>
      <c r="HPY844" s="328"/>
      <c r="HPZ844" s="328"/>
      <c r="HQA844" s="328"/>
      <c r="HQB844" s="328"/>
      <c r="HQC844" s="328"/>
      <c r="HQD844" s="328"/>
      <c r="HQE844" s="328"/>
      <c r="HQF844" s="328"/>
      <c r="HQG844" s="328"/>
      <c r="HQH844" s="328"/>
      <c r="HQI844" s="328"/>
      <c r="HQJ844" s="328"/>
      <c r="HQK844" s="328"/>
      <c r="HQL844" s="328"/>
      <c r="HQM844" s="328"/>
      <c r="HQN844" s="328"/>
      <c r="HQO844" s="328"/>
      <c r="HQP844" s="328"/>
      <c r="HQQ844" s="328"/>
      <c r="HQR844" s="328"/>
      <c r="HQS844" s="328"/>
      <c r="HQT844" s="328"/>
      <c r="HQU844" s="328"/>
      <c r="HQV844" s="328"/>
      <c r="HQW844" s="328"/>
      <c r="HQX844" s="328"/>
      <c r="HQY844" s="328"/>
      <c r="HQZ844" s="328"/>
      <c r="HRA844" s="328"/>
      <c r="HRB844" s="328"/>
      <c r="HRC844" s="328"/>
      <c r="HRD844" s="328"/>
      <c r="HRE844" s="328"/>
      <c r="HRF844" s="328"/>
      <c r="HRG844" s="328"/>
      <c r="HRH844" s="328"/>
      <c r="HRI844" s="328"/>
      <c r="HRJ844" s="328"/>
      <c r="HRK844" s="328"/>
      <c r="HRL844" s="328"/>
      <c r="HRM844" s="328"/>
      <c r="HRN844" s="328"/>
      <c r="HRO844" s="328"/>
      <c r="HRP844" s="328"/>
      <c r="HRQ844" s="328"/>
      <c r="HRR844" s="328"/>
      <c r="HRS844" s="328"/>
      <c r="HRT844" s="328"/>
      <c r="HRU844" s="328"/>
      <c r="HRV844" s="328"/>
      <c r="HRW844" s="328"/>
      <c r="HRX844" s="328"/>
      <c r="HRY844" s="328"/>
      <c r="HRZ844" s="328"/>
      <c r="HSA844" s="328"/>
      <c r="HSB844" s="328"/>
      <c r="HSC844" s="328"/>
      <c r="HSD844" s="328"/>
      <c r="HSE844" s="328"/>
      <c r="HSF844" s="328"/>
      <c r="HSG844" s="328"/>
      <c r="HSH844" s="328"/>
      <c r="HSI844" s="328"/>
      <c r="HSJ844" s="328"/>
      <c r="HSK844" s="328"/>
      <c r="HSL844" s="328"/>
      <c r="HSM844" s="328"/>
      <c r="HSN844" s="328"/>
      <c r="HSO844" s="328"/>
      <c r="HSP844" s="328"/>
      <c r="HSQ844" s="328"/>
      <c r="HSR844" s="328"/>
      <c r="HSS844" s="328"/>
      <c r="HST844" s="328"/>
      <c r="HSU844" s="328"/>
      <c r="HSV844" s="328"/>
      <c r="HSW844" s="328"/>
      <c r="HSX844" s="328"/>
      <c r="HSY844" s="328"/>
      <c r="HSZ844" s="328"/>
      <c r="HTA844" s="328"/>
      <c r="HTB844" s="328"/>
      <c r="HTC844" s="328"/>
      <c r="HTD844" s="328"/>
      <c r="HTE844" s="328"/>
      <c r="HTF844" s="328"/>
      <c r="HTG844" s="328"/>
      <c r="HTH844" s="328"/>
      <c r="HTI844" s="328"/>
      <c r="HTJ844" s="328"/>
      <c r="HTK844" s="328"/>
      <c r="HTL844" s="328"/>
      <c r="HTM844" s="328"/>
      <c r="HTN844" s="328"/>
      <c r="HTO844" s="328"/>
      <c r="HTP844" s="328"/>
      <c r="HTQ844" s="328"/>
      <c r="HTR844" s="328"/>
      <c r="HTS844" s="328"/>
      <c r="HTT844" s="328"/>
      <c r="HTU844" s="328"/>
      <c r="HTV844" s="328"/>
      <c r="HTW844" s="328"/>
      <c r="HTX844" s="328"/>
      <c r="HTY844" s="328"/>
      <c r="HTZ844" s="328"/>
      <c r="HUA844" s="328"/>
      <c r="HUB844" s="328"/>
      <c r="HUC844" s="328"/>
      <c r="HUD844" s="328"/>
      <c r="HUE844" s="328"/>
      <c r="HUF844" s="328"/>
      <c r="HUG844" s="328"/>
      <c r="HUH844" s="328"/>
      <c r="HUI844" s="328"/>
      <c r="HUJ844" s="328"/>
      <c r="HUK844" s="328"/>
      <c r="HUL844" s="328"/>
      <c r="HUM844" s="328"/>
      <c r="HUN844" s="328"/>
      <c r="HUO844" s="328"/>
      <c r="HUP844" s="328"/>
      <c r="HUQ844" s="328"/>
      <c r="HUR844" s="328"/>
      <c r="HUS844" s="328"/>
      <c r="HUT844" s="328"/>
      <c r="HUU844" s="328"/>
      <c r="HUV844" s="328"/>
      <c r="HUW844" s="328"/>
      <c r="HUX844" s="328"/>
      <c r="HUY844" s="328"/>
      <c r="HUZ844" s="328"/>
      <c r="HVA844" s="328"/>
      <c r="HVB844" s="328"/>
      <c r="HVC844" s="328"/>
      <c r="HVD844" s="328"/>
      <c r="HVE844" s="328"/>
      <c r="HVF844" s="328"/>
      <c r="HVG844" s="328"/>
      <c r="HVH844" s="328"/>
      <c r="HVI844" s="328"/>
      <c r="HVJ844" s="328"/>
      <c r="HVK844" s="328"/>
      <c r="HVL844" s="328"/>
      <c r="HVM844" s="328"/>
      <c r="HVN844" s="328"/>
      <c r="HVO844" s="328"/>
      <c r="HVP844" s="328"/>
      <c r="HVQ844" s="328"/>
      <c r="HVR844" s="328"/>
      <c r="HVS844" s="328"/>
      <c r="HVT844" s="328"/>
      <c r="HVU844" s="328"/>
      <c r="HVV844" s="328"/>
      <c r="HVW844" s="328"/>
      <c r="HVX844" s="328"/>
      <c r="HVY844" s="328"/>
      <c r="HVZ844" s="328"/>
      <c r="HWA844" s="328"/>
      <c r="HWB844" s="328"/>
      <c r="HWC844" s="328"/>
      <c r="HWD844" s="328"/>
      <c r="HWE844" s="328"/>
      <c r="HWF844" s="328"/>
      <c r="HWG844" s="328"/>
      <c r="HWH844" s="328"/>
      <c r="HWI844" s="328"/>
      <c r="HWJ844" s="328"/>
      <c r="HWK844" s="328"/>
      <c r="HWL844" s="328"/>
      <c r="HWM844" s="328"/>
      <c r="HWN844" s="328"/>
      <c r="HWO844" s="328"/>
      <c r="HWP844" s="328"/>
      <c r="HWQ844" s="328"/>
      <c r="HWR844" s="328"/>
      <c r="HWS844" s="328"/>
      <c r="HWT844" s="328"/>
      <c r="HWU844" s="328"/>
      <c r="HWV844" s="328"/>
      <c r="HWW844" s="328"/>
      <c r="HWX844" s="328"/>
      <c r="HWY844" s="328"/>
      <c r="HWZ844" s="328"/>
      <c r="HXA844" s="328"/>
      <c r="HXB844" s="328"/>
      <c r="HXC844" s="328"/>
      <c r="HXD844" s="328"/>
      <c r="HXE844" s="328"/>
      <c r="HXF844" s="328"/>
      <c r="HXG844" s="328"/>
      <c r="HXH844" s="328"/>
      <c r="HXI844" s="328"/>
      <c r="HXJ844" s="328"/>
      <c r="HXK844" s="328"/>
      <c r="HXL844" s="328"/>
      <c r="HXM844" s="328"/>
      <c r="HXN844" s="328"/>
      <c r="HXO844" s="328"/>
      <c r="HXP844" s="328"/>
      <c r="HXQ844" s="328"/>
      <c r="HXR844" s="328"/>
      <c r="HXS844" s="328"/>
      <c r="HXT844" s="328"/>
      <c r="HXU844" s="328"/>
      <c r="HXV844" s="328"/>
      <c r="HXW844" s="328"/>
      <c r="HXX844" s="328"/>
      <c r="HXY844" s="328"/>
      <c r="HXZ844" s="328"/>
      <c r="HYA844" s="328"/>
      <c r="HYB844" s="328"/>
      <c r="HYC844" s="328"/>
      <c r="HYD844" s="328"/>
      <c r="HYE844" s="328"/>
      <c r="HYF844" s="328"/>
      <c r="HYG844" s="328"/>
      <c r="HYH844" s="328"/>
      <c r="HYI844" s="328"/>
      <c r="HYJ844" s="328"/>
      <c r="HYK844" s="328"/>
      <c r="HYL844" s="328"/>
      <c r="HYM844" s="328"/>
      <c r="HYN844" s="328"/>
      <c r="HYO844" s="328"/>
      <c r="HYP844" s="328"/>
      <c r="HYQ844" s="328"/>
      <c r="HYR844" s="328"/>
      <c r="HYS844" s="328"/>
      <c r="HYT844" s="328"/>
      <c r="HYU844" s="328"/>
      <c r="HYV844" s="328"/>
      <c r="HYW844" s="328"/>
      <c r="HYX844" s="328"/>
      <c r="HYY844" s="328"/>
      <c r="HYZ844" s="328"/>
      <c r="HZA844" s="328"/>
      <c r="HZB844" s="328"/>
      <c r="HZC844" s="328"/>
      <c r="HZD844" s="328"/>
      <c r="HZE844" s="328"/>
      <c r="HZF844" s="328"/>
      <c r="HZG844" s="328"/>
      <c r="HZH844" s="328"/>
      <c r="HZI844" s="328"/>
      <c r="HZJ844" s="328"/>
      <c r="HZK844" s="328"/>
      <c r="HZL844" s="328"/>
      <c r="HZM844" s="328"/>
      <c r="HZN844" s="328"/>
      <c r="HZO844" s="328"/>
      <c r="HZP844" s="328"/>
      <c r="HZQ844" s="328"/>
      <c r="HZR844" s="328"/>
      <c r="HZS844" s="328"/>
      <c r="HZT844" s="328"/>
      <c r="HZU844" s="328"/>
      <c r="HZV844" s="328"/>
      <c r="HZW844" s="328"/>
      <c r="HZX844" s="328"/>
      <c r="HZY844" s="328"/>
      <c r="HZZ844" s="328"/>
      <c r="IAA844" s="328"/>
      <c r="IAB844" s="328"/>
      <c r="IAC844" s="328"/>
      <c r="IAD844" s="328"/>
      <c r="IAE844" s="328"/>
      <c r="IAF844" s="328"/>
      <c r="IAG844" s="328"/>
      <c r="IAH844" s="328"/>
      <c r="IAI844" s="328"/>
      <c r="IAJ844" s="328"/>
      <c r="IAK844" s="328"/>
      <c r="IAL844" s="328"/>
      <c r="IAM844" s="328"/>
      <c r="IAN844" s="328"/>
      <c r="IAO844" s="328"/>
      <c r="IAP844" s="328"/>
      <c r="IAQ844" s="328"/>
      <c r="IAR844" s="328"/>
      <c r="IAS844" s="328"/>
      <c r="IAT844" s="328"/>
      <c r="IAU844" s="328"/>
      <c r="IAV844" s="328"/>
      <c r="IAW844" s="328"/>
      <c r="IAX844" s="328"/>
      <c r="IAY844" s="328"/>
      <c r="IAZ844" s="328"/>
      <c r="IBA844" s="328"/>
      <c r="IBB844" s="328"/>
      <c r="IBC844" s="328"/>
      <c r="IBD844" s="328"/>
      <c r="IBE844" s="328"/>
      <c r="IBF844" s="328"/>
      <c r="IBG844" s="328"/>
      <c r="IBH844" s="328"/>
      <c r="IBI844" s="328"/>
      <c r="IBJ844" s="328"/>
      <c r="IBK844" s="328"/>
      <c r="IBL844" s="328"/>
      <c r="IBM844" s="328"/>
      <c r="IBN844" s="328"/>
      <c r="IBO844" s="328"/>
      <c r="IBP844" s="328"/>
      <c r="IBQ844" s="328"/>
      <c r="IBR844" s="328"/>
      <c r="IBS844" s="328"/>
      <c r="IBT844" s="328"/>
      <c r="IBU844" s="328"/>
      <c r="IBV844" s="328"/>
      <c r="IBW844" s="328"/>
      <c r="IBX844" s="328"/>
      <c r="IBY844" s="328"/>
      <c r="IBZ844" s="328"/>
      <c r="ICA844" s="328"/>
      <c r="ICB844" s="328"/>
      <c r="ICC844" s="328"/>
      <c r="ICD844" s="328"/>
      <c r="ICE844" s="328"/>
      <c r="ICF844" s="328"/>
      <c r="ICG844" s="328"/>
      <c r="ICH844" s="328"/>
      <c r="ICI844" s="328"/>
      <c r="ICJ844" s="328"/>
      <c r="ICK844" s="328"/>
      <c r="ICL844" s="328"/>
      <c r="ICM844" s="328"/>
      <c r="ICN844" s="328"/>
      <c r="ICO844" s="328"/>
      <c r="ICP844" s="328"/>
      <c r="ICQ844" s="328"/>
      <c r="ICR844" s="328"/>
      <c r="ICS844" s="328"/>
      <c r="ICT844" s="328"/>
      <c r="ICU844" s="328"/>
      <c r="ICV844" s="328"/>
      <c r="ICW844" s="328"/>
      <c r="ICX844" s="328"/>
      <c r="ICY844" s="328"/>
      <c r="ICZ844" s="328"/>
      <c r="IDA844" s="328"/>
      <c r="IDB844" s="328"/>
      <c r="IDC844" s="328"/>
      <c r="IDD844" s="328"/>
      <c r="IDE844" s="328"/>
      <c r="IDF844" s="328"/>
      <c r="IDG844" s="328"/>
      <c r="IDH844" s="328"/>
      <c r="IDI844" s="328"/>
      <c r="IDJ844" s="328"/>
      <c r="IDK844" s="328"/>
      <c r="IDL844" s="328"/>
      <c r="IDM844" s="328"/>
      <c r="IDN844" s="328"/>
      <c r="IDO844" s="328"/>
      <c r="IDP844" s="328"/>
      <c r="IDQ844" s="328"/>
      <c r="IDR844" s="328"/>
      <c r="IDS844" s="328"/>
      <c r="IDT844" s="328"/>
      <c r="IDU844" s="328"/>
      <c r="IDV844" s="328"/>
      <c r="IDW844" s="328"/>
      <c r="IDX844" s="328"/>
      <c r="IDY844" s="328"/>
      <c r="IDZ844" s="328"/>
      <c r="IEA844" s="328"/>
      <c r="IEB844" s="328"/>
      <c r="IEC844" s="328"/>
      <c r="IED844" s="328"/>
      <c r="IEE844" s="328"/>
      <c r="IEF844" s="328"/>
      <c r="IEG844" s="328"/>
      <c r="IEH844" s="328"/>
      <c r="IEI844" s="328"/>
      <c r="IEJ844" s="328"/>
      <c r="IEK844" s="328"/>
      <c r="IEL844" s="328"/>
      <c r="IEM844" s="328"/>
      <c r="IEN844" s="328"/>
      <c r="IEO844" s="328"/>
      <c r="IEP844" s="328"/>
      <c r="IEQ844" s="328"/>
      <c r="IER844" s="328"/>
      <c r="IES844" s="328"/>
      <c r="IET844" s="328"/>
      <c r="IEU844" s="328"/>
      <c r="IEV844" s="328"/>
      <c r="IEW844" s="328"/>
      <c r="IEX844" s="328"/>
      <c r="IEY844" s="328"/>
      <c r="IEZ844" s="328"/>
      <c r="IFA844" s="328"/>
      <c r="IFB844" s="328"/>
      <c r="IFC844" s="328"/>
      <c r="IFD844" s="328"/>
      <c r="IFE844" s="328"/>
      <c r="IFF844" s="328"/>
      <c r="IFG844" s="328"/>
      <c r="IFH844" s="328"/>
      <c r="IFI844" s="328"/>
      <c r="IFJ844" s="328"/>
      <c r="IFK844" s="328"/>
      <c r="IFL844" s="328"/>
      <c r="IFM844" s="328"/>
      <c r="IFN844" s="328"/>
      <c r="IFO844" s="328"/>
      <c r="IFP844" s="328"/>
      <c r="IFQ844" s="328"/>
      <c r="IFR844" s="328"/>
      <c r="IFS844" s="328"/>
      <c r="IFT844" s="328"/>
      <c r="IFU844" s="328"/>
      <c r="IFV844" s="328"/>
      <c r="IFW844" s="328"/>
      <c r="IFX844" s="328"/>
      <c r="IFY844" s="328"/>
      <c r="IFZ844" s="328"/>
      <c r="IGA844" s="328"/>
      <c r="IGB844" s="328"/>
      <c r="IGC844" s="328"/>
      <c r="IGD844" s="328"/>
      <c r="IGE844" s="328"/>
      <c r="IGF844" s="328"/>
      <c r="IGG844" s="328"/>
      <c r="IGH844" s="328"/>
      <c r="IGI844" s="328"/>
      <c r="IGJ844" s="328"/>
      <c r="IGK844" s="328"/>
      <c r="IGL844" s="328"/>
      <c r="IGM844" s="328"/>
      <c r="IGN844" s="328"/>
      <c r="IGO844" s="328"/>
      <c r="IGP844" s="328"/>
      <c r="IGQ844" s="328"/>
      <c r="IGR844" s="328"/>
      <c r="IGS844" s="328"/>
      <c r="IGT844" s="328"/>
      <c r="IGU844" s="328"/>
      <c r="IGV844" s="328"/>
      <c r="IGW844" s="328"/>
      <c r="IGX844" s="328"/>
      <c r="IGY844" s="328"/>
      <c r="IGZ844" s="328"/>
      <c r="IHA844" s="328"/>
      <c r="IHB844" s="328"/>
      <c r="IHC844" s="328"/>
      <c r="IHD844" s="328"/>
      <c r="IHE844" s="328"/>
      <c r="IHF844" s="328"/>
      <c r="IHG844" s="328"/>
      <c r="IHH844" s="328"/>
      <c r="IHI844" s="328"/>
      <c r="IHJ844" s="328"/>
      <c r="IHK844" s="328"/>
      <c r="IHL844" s="328"/>
      <c r="IHM844" s="328"/>
      <c r="IHN844" s="328"/>
      <c r="IHO844" s="328"/>
      <c r="IHP844" s="328"/>
      <c r="IHQ844" s="328"/>
      <c r="IHR844" s="328"/>
      <c r="IHS844" s="328"/>
      <c r="IHT844" s="328"/>
      <c r="IHU844" s="328"/>
      <c r="IHV844" s="328"/>
      <c r="IHW844" s="328"/>
      <c r="IHX844" s="328"/>
      <c r="IHY844" s="328"/>
      <c r="IHZ844" s="328"/>
      <c r="IIA844" s="328"/>
      <c r="IIB844" s="328"/>
      <c r="IIC844" s="328"/>
      <c r="IID844" s="328"/>
      <c r="IIE844" s="328"/>
      <c r="IIF844" s="328"/>
      <c r="IIG844" s="328"/>
      <c r="IIH844" s="328"/>
      <c r="III844" s="328"/>
      <c r="IIJ844" s="328"/>
      <c r="IIK844" s="328"/>
      <c r="IIL844" s="328"/>
      <c r="IIM844" s="328"/>
      <c r="IIN844" s="328"/>
      <c r="IIO844" s="328"/>
      <c r="IIP844" s="328"/>
      <c r="IIQ844" s="328"/>
      <c r="IIR844" s="328"/>
      <c r="IIS844" s="328"/>
      <c r="IIT844" s="328"/>
      <c r="IIU844" s="328"/>
      <c r="IIV844" s="328"/>
      <c r="IIW844" s="328"/>
      <c r="IIX844" s="328"/>
      <c r="IIY844" s="328"/>
      <c r="IIZ844" s="328"/>
      <c r="IJA844" s="328"/>
      <c r="IJB844" s="328"/>
      <c r="IJC844" s="328"/>
      <c r="IJD844" s="328"/>
      <c r="IJE844" s="328"/>
      <c r="IJF844" s="328"/>
      <c r="IJG844" s="328"/>
      <c r="IJH844" s="328"/>
      <c r="IJI844" s="328"/>
      <c r="IJJ844" s="328"/>
      <c r="IJK844" s="328"/>
      <c r="IJL844" s="328"/>
      <c r="IJM844" s="328"/>
      <c r="IJN844" s="328"/>
      <c r="IJO844" s="328"/>
      <c r="IJP844" s="328"/>
      <c r="IJQ844" s="328"/>
      <c r="IJR844" s="328"/>
      <c r="IJS844" s="328"/>
      <c r="IJT844" s="328"/>
      <c r="IJU844" s="328"/>
      <c r="IJV844" s="328"/>
      <c r="IJW844" s="328"/>
      <c r="IJX844" s="328"/>
      <c r="IJY844" s="328"/>
      <c r="IJZ844" s="328"/>
      <c r="IKA844" s="328"/>
      <c r="IKB844" s="328"/>
      <c r="IKC844" s="328"/>
      <c r="IKD844" s="328"/>
      <c r="IKE844" s="328"/>
      <c r="IKF844" s="328"/>
      <c r="IKG844" s="328"/>
      <c r="IKH844" s="328"/>
      <c r="IKI844" s="328"/>
      <c r="IKJ844" s="328"/>
      <c r="IKK844" s="328"/>
      <c r="IKL844" s="328"/>
      <c r="IKM844" s="328"/>
      <c r="IKN844" s="328"/>
      <c r="IKO844" s="328"/>
      <c r="IKP844" s="328"/>
      <c r="IKQ844" s="328"/>
      <c r="IKR844" s="328"/>
      <c r="IKS844" s="328"/>
      <c r="IKT844" s="328"/>
      <c r="IKU844" s="328"/>
      <c r="IKV844" s="328"/>
      <c r="IKW844" s="328"/>
      <c r="IKX844" s="328"/>
      <c r="IKY844" s="328"/>
      <c r="IKZ844" s="328"/>
      <c r="ILA844" s="328"/>
      <c r="ILB844" s="328"/>
      <c r="ILC844" s="328"/>
      <c r="ILD844" s="328"/>
      <c r="ILE844" s="328"/>
      <c r="ILF844" s="328"/>
      <c r="ILG844" s="328"/>
      <c r="ILH844" s="328"/>
      <c r="ILI844" s="328"/>
      <c r="ILJ844" s="328"/>
      <c r="ILK844" s="328"/>
      <c r="ILL844" s="328"/>
      <c r="ILM844" s="328"/>
      <c r="ILN844" s="328"/>
      <c r="ILO844" s="328"/>
      <c r="ILP844" s="328"/>
      <c r="ILQ844" s="328"/>
      <c r="ILR844" s="328"/>
      <c r="ILS844" s="328"/>
      <c r="ILT844" s="328"/>
      <c r="ILU844" s="328"/>
      <c r="ILV844" s="328"/>
      <c r="ILW844" s="328"/>
      <c r="ILX844" s="328"/>
      <c r="ILY844" s="328"/>
      <c r="ILZ844" s="328"/>
      <c r="IMA844" s="328"/>
      <c r="IMB844" s="328"/>
      <c r="IMC844" s="328"/>
      <c r="IMD844" s="328"/>
      <c r="IME844" s="328"/>
      <c r="IMF844" s="328"/>
      <c r="IMG844" s="328"/>
      <c r="IMH844" s="328"/>
      <c r="IMI844" s="328"/>
      <c r="IMJ844" s="328"/>
      <c r="IMK844" s="328"/>
      <c r="IML844" s="328"/>
      <c r="IMM844" s="328"/>
      <c r="IMN844" s="328"/>
      <c r="IMO844" s="328"/>
      <c r="IMP844" s="328"/>
      <c r="IMQ844" s="328"/>
      <c r="IMR844" s="328"/>
      <c r="IMS844" s="328"/>
      <c r="IMT844" s="328"/>
      <c r="IMU844" s="328"/>
      <c r="IMV844" s="328"/>
      <c r="IMW844" s="328"/>
      <c r="IMX844" s="328"/>
      <c r="IMY844" s="328"/>
      <c r="IMZ844" s="328"/>
      <c r="INA844" s="328"/>
      <c r="INB844" s="328"/>
      <c r="INC844" s="328"/>
      <c r="IND844" s="328"/>
      <c r="INE844" s="328"/>
      <c r="INF844" s="328"/>
      <c r="ING844" s="328"/>
      <c r="INH844" s="328"/>
      <c r="INI844" s="328"/>
      <c r="INJ844" s="328"/>
      <c r="INK844" s="328"/>
      <c r="INL844" s="328"/>
      <c r="INM844" s="328"/>
      <c r="INN844" s="328"/>
      <c r="INO844" s="328"/>
      <c r="INP844" s="328"/>
      <c r="INQ844" s="328"/>
      <c r="INR844" s="328"/>
      <c r="INS844" s="328"/>
      <c r="INT844" s="328"/>
      <c r="INU844" s="328"/>
      <c r="INV844" s="328"/>
      <c r="INW844" s="328"/>
      <c r="INX844" s="328"/>
      <c r="INY844" s="328"/>
      <c r="INZ844" s="328"/>
      <c r="IOA844" s="328"/>
      <c r="IOB844" s="328"/>
      <c r="IOC844" s="328"/>
      <c r="IOD844" s="328"/>
      <c r="IOE844" s="328"/>
      <c r="IOF844" s="328"/>
      <c r="IOG844" s="328"/>
      <c r="IOH844" s="328"/>
      <c r="IOI844" s="328"/>
      <c r="IOJ844" s="328"/>
      <c r="IOK844" s="328"/>
      <c r="IOL844" s="328"/>
      <c r="IOM844" s="328"/>
      <c r="ION844" s="328"/>
      <c r="IOO844" s="328"/>
      <c r="IOP844" s="328"/>
      <c r="IOQ844" s="328"/>
      <c r="IOR844" s="328"/>
      <c r="IOS844" s="328"/>
      <c r="IOT844" s="328"/>
      <c r="IOU844" s="328"/>
      <c r="IOV844" s="328"/>
      <c r="IOW844" s="328"/>
      <c r="IOX844" s="328"/>
      <c r="IOY844" s="328"/>
      <c r="IOZ844" s="328"/>
      <c r="IPA844" s="328"/>
      <c r="IPB844" s="328"/>
      <c r="IPC844" s="328"/>
      <c r="IPD844" s="328"/>
      <c r="IPE844" s="328"/>
      <c r="IPF844" s="328"/>
      <c r="IPG844" s="328"/>
      <c r="IPH844" s="328"/>
      <c r="IPI844" s="328"/>
      <c r="IPJ844" s="328"/>
      <c r="IPK844" s="328"/>
      <c r="IPL844" s="328"/>
      <c r="IPM844" s="328"/>
      <c r="IPN844" s="328"/>
      <c r="IPO844" s="328"/>
      <c r="IPP844" s="328"/>
      <c r="IPQ844" s="328"/>
      <c r="IPR844" s="328"/>
      <c r="IPS844" s="328"/>
      <c r="IPT844" s="328"/>
      <c r="IPU844" s="328"/>
      <c r="IPV844" s="328"/>
      <c r="IPW844" s="328"/>
      <c r="IPX844" s="328"/>
      <c r="IPY844" s="328"/>
      <c r="IPZ844" s="328"/>
      <c r="IQA844" s="328"/>
      <c r="IQB844" s="328"/>
      <c r="IQC844" s="328"/>
      <c r="IQD844" s="328"/>
      <c r="IQE844" s="328"/>
      <c r="IQF844" s="328"/>
      <c r="IQG844" s="328"/>
      <c r="IQH844" s="328"/>
      <c r="IQI844" s="328"/>
      <c r="IQJ844" s="328"/>
      <c r="IQK844" s="328"/>
      <c r="IQL844" s="328"/>
      <c r="IQM844" s="328"/>
      <c r="IQN844" s="328"/>
      <c r="IQO844" s="328"/>
      <c r="IQP844" s="328"/>
      <c r="IQQ844" s="328"/>
      <c r="IQR844" s="328"/>
      <c r="IQS844" s="328"/>
      <c r="IQT844" s="328"/>
      <c r="IQU844" s="328"/>
      <c r="IQV844" s="328"/>
      <c r="IQW844" s="328"/>
      <c r="IQX844" s="328"/>
      <c r="IQY844" s="328"/>
      <c r="IQZ844" s="328"/>
      <c r="IRA844" s="328"/>
      <c r="IRB844" s="328"/>
      <c r="IRC844" s="328"/>
      <c r="IRD844" s="328"/>
      <c r="IRE844" s="328"/>
      <c r="IRF844" s="328"/>
      <c r="IRG844" s="328"/>
      <c r="IRH844" s="328"/>
      <c r="IRI844" s="328"/>
      <c r="IRJ844" s="328"/>
      <c r="IRK844" s="328"/>
      <c r="IRL844" s="328"/>
      <c r="IRM844" s="328"/>
      <c r="IRN844" s="328"/>
      <c r="IRO844" s="328"/>
      <c r="IRP844" s="328"/>
      <c r="IRQ844" s="328"/>
      <c r="IRR844" s="328"/>
      <c r="IRS844" s="328"/>
      <c r="IRT844" s="328"/>
      <c r="IRU844" s="328"/>
      <c r="IRV844" s="328"/>
      <c r="IRW844" s="328"/>
      <c r="IRX844" s="328"/>
      <c r="IRY844" s="328"/>
      <c r="IRZ844" s="328"/>
      <c r="ISA844" s="328"/>
      <c r="ISB844" s="328"/>
      <c r="ISC844" s="328"/>
      <c r="ISD844" s="328"/>
      <c r="ISE844" s="328"/>
      <c r="ISF844" s="328"/>
      <c r="ISG844" s="328"/>
      <c r="ISH844" s="328"/>
      <c r="ISI844" s="328"/>
      <c r="ISJ844" s="328"/>
      <c r="ISK844" s="328"/>
      <c r="ISL844" s="328"/>
      <c r="ISM844" s="328"/>
      <c r="ISN844" s="328"/>
      <c r="ISO844" s="328"/>
      <c r="ISP844" s="328"/>
      <c r="ISQ844" s="328"/>
      <c r="ISR844" s="328"/>
      <c r="ISS844" s="328"/>
      <c r="IST844" s="328"/>
      <c r="ISU844" s="328"/>
      <c r="ISV844" s="328"/>
      <c r="ISW844" s="328"/>
      <c r="ISX844" s="328"/>
      <c r="ISY844" s="328"/>
      <c r="ISZ844" s="328"/>
      <c r="ITA844" s="328"/>
      <c r="ITB844" s="328"/>
      <c r="ITC844" s="328"/>
      <c r="ITD844" s="328"/>
      <c r="ITE844" s="328"/>
      <c r="ITF844" s="328"/>
      <c r="ITG844" s="328"/>
      <c r="ITH844" s="328"/>
      <c r="ITI844" s="328"/>
      <c r="ITJ844" s="328"/>
      <c r="ITK844" s="328"/>
      <c r="ITL844" s="328"/>
      <c r="ITM844" s="328"/>
      <c r="ITN844" s="328"/>
      <c r="ITO844" s="328"/>
      <c r="ITP844" s="328"/>
      <c r="ITQ844" s="328"/>
      <c r="ITR844" s="328"/>
      <c r="ITS844" s="328"/>
      <c r="ITT844" s="328"/>
      <c r="ITU844" s="328"/>
      <c r="ITV844" s="328"/>
      <c r="ITW844" s="328"/>
      <c r="ITX844" s="328"/>
      <c r="ITY844" s="328"/>
      <c r="ITZ844" s="328"/>
      <c r="IUA844" s="328"/>
      <c r="IUB844" s="328"/>
      <c r="IUC844" s="328"/>
      <c r="IUD844" s="328"/>
      <c r="IUE844" s="328"/>
      <c r="IUF844" s="328"/>
      <c r="IUG844" s="328"/>
      <c r="IUH844" s="328"/>
      <c r="IUI844" s="328"/>
      <c r="IUJ844" s="328"/>
      <c r="IUK844" s="328"/>
      <c r="IUL844" s="328"/>
      <c r="IUM844" s="328"/>
      <c r="IUN844" s="328"/>
      <c r="IUO844" s="328"/>
      <c r="IUP844" s="328"/>
      <c r="IUQ844" s="328"/>
      <c r="IUR844" s="328"/>
      <c r="IUS844" s="328"/>
      <c r="IUT844" s="328"/>
      <c r="IUU844" s="328"/>
      <c r="IUV844" s="328"/>
      <c r="IUW844" s="328"/>
      <c r="IUX844" s="328"/>
      <c r="IUY844" s="328"/>
      <c r="IUZ844" s="328"/>
      <c r="IVA844" s="328"/>
      <c r="IVB844" s="328"/>
      <c r="IVC844" s="328"/>
      <c r="IVD844" s="328"/>
      <c r="IVE844" s="328"/>
      <c r="IVF844" s="328"/>
      <c r="IVG844" s="328"/>
      <c r="IVH844" s="328"/>
      <c r="IVI844" s="328"/>
      <c r="IVJ844" s="328"/>
      <c r="IVK844" s="328"/>
      <c r="IVL844" s="328"/>
      <c r="IVM844" s="328"/>
      <c r="IVN844" s="328"/>
      <c r="IVO844" s="328"/>
      <c r="IVP844" s="328"/>
      <c r="IVQ844" s="328"/>
      <c r="IVR844" s="328"/>
      <c r="IVS844" s="328"/>
      <c r="IVT844" s="328"/>
      <c r="IVU844" s="328"/>
      <c r="IVV844" s="328"/>
      <c r="IVW844" s="328"/>
      <c r="IVX844" s="328"/>
      <c r="IVY844" s="328"/>
      <c r="IVZ844" s="328"/>
      <c r="IWA844" s="328"/>
      <c r="IWB844" s="328"/>
      <c r="IWC844" s="328"/>
      <c r="IWD844" s="328"/>
      <c r="IWE844" s="328"/>
      <c r="IWF844" s="328"/>
      <c r="IWG844" s="328"/>
      <c r="IWH844" s="328"/>
      <c r="IWI844" s="328"/>
      <c r="IWJ844" s="328"/>
      <c r="IWK844" s="328"/>
      <c r="IWL844" s="328"/>
      <c r="IWM844" s="328"/>
      <c r="IWN844" s="328"/>
      <c r="IWO844" s="328"/>
      <c r="IWP844" s="328"/>
      <c r="IWQ844" s="328"/>
      <c r="IWR844" s="328"/>
      <c r="IWS844" s="328"/>
      <c r="IWT844" s="328"/>
      <c r="IWU844" s="328"/>
      <c r="IWV844" s="328"/>
      <c r="IWW844" s="328"/>
      <c r="IWX844" s="328"/>
      <c r="IWY844" s="328"/>
      <c r="IWZ844" s="328"/>
      <c r="IXA844" s="328"/>
      <c r="IXB844" s="328"/>
      <c r="IXC844" s="328"/>
      <c r="IXD844" s="328"/>
      <c r="IXE844" s="328"/>
      <c r="IXF844" s="328"/>
      <c r="IXG844" s="328"/>
      <c r="IXH844" s="328"/>
      <c r="IXI844" s="328"/>
      <c r="IXJ844" s="328"/>
      <c r="IXK844" s="328"/>
      <c r="IXL844" s="328"/>
      <c r="IXM844" s="328"/>
      <c r="IXN844" s="328"/>
      <c r="IXO844" s="328"/>
      <c r="IXP844" s="328"/>
      <c r="IXQ844" s="328"/>
      <c r="IXR844" s="328"/>
      <c r="IXS844" s="328"/>
      <c r="IXT844" s="328"/>
      <c r="IXU844" s="328"/>
      <c r="IXV844" s="328"/>
      <c r="IXW844" s="328"/>
      <c r="IXX844" s="328"/>
      <c r="IXY844" s="328"/>
      <c r="IXZ844" s="328"/>
      <c r="IYA844" s="328"/>
      <c r="IYB844" s="328"/>
      <c r="IYC844" s="328"/>
      <c r="IYD844" s="328"/>
      <c r="IYE844" s="328"/>
      <c r="IYF844" s="328"/>
      <c r="IYG844" s="328"/>
      <c r="IYH844" s="328"/>
      <c r="IYI844" s="328"/>
      <c r="IYJ844" s="328"/>
      <c r="IYK844" s="328"/>
      <c r="IYL844" s="328"/>
      <c r="IYM844" s="328"/>
      <c r="IYN844" s="328"/>
      <c r="IYO844" s="328"/>
      <c r="IYP844" s="328"/>
      <c r="IYQ844" s="328"/>
      <c r="IYR844" s="328"/>
      <c r="IYS844" s="328"/>
      <c r="IYT844" s="328"/>
      <c r="IYU844" s="328"/>
      <c r="IYV844" s="328"/>
      <c r="IYW844" s="328"/>
      <c r="IYX844" s="328"/>
      <c r="IYY844" s="328"/>
      <c r="IYZ844" s="328"/>
      <c r="IZA844" s="328"/>
      <c r="IZB844" s="328"/>
      <c r="IZC844" s="328"/>
      <c r="IZD844" s="328"/>
      <c r="IZE844" s="328"/>
      <c r="IZF844" s="328"/>
      <c r="IZG844" s="328"/>
      <c r="IZH844" s="328"/>
      <c r="IZI844" s="328"/>
      <c r="IZJ844" s="328"/>
      <c r="IZK844" s="328"/>
      <c r="IZL844" s="328"/>
      <c r="IZM844" s="328"/>
      <c r="IZN844" s="328"/>
      <c r="IZO844" s="328"/>
      <c r="IZP844" s="328"/>
      <c r="IZQ844" s="328"/>
      <c r="IZR844" s="328"/>
      <c r="IZS844" s="328"/>
      <c r="IZT844" s="328"/>
      <c r="IZU844" s="328"/>
      <c r="IZV844" s="328"/>
      <c r="IZW844" s="328"/>
      <c r="IZX844" s="328"/>
      <c r="IZY844" s="328"/>
      <c r="IZZ844" s="328"/>
      <c r="JAA844" s="328"/>
      <c r="JAB844" s="328"/>
      <c r="JAC844" s="328"/>
      <c r="JAD844" s="328"/>
      <c r="JAE844" s="328"/>
      <c r="JAF844" s="328"/>
      <c r="JAG844" s="328"/>
      <c r="JAH844" s="328"/>
      <c r="JAI844" s="328"/>
      <c r="JAJ844" s="328"/>
      <c r="JAK844" s="328"/>
      <c r="JAL844" s="328"/>
      <c r="JAM844" s="328"/>
      <c r="JAN844" s="328"/>
      <c r="JAO844" s="328"/>
      <c r="JAP844" s="328"/>
      <c r="JAQ844" s="328"/>
      <c r="JAR844" s="328"/>
      <c r="JAS844" s="328"/>
      <c r="JAT844" s="328"/>
      <c r="JAU844" s="328"/>
      <c r="JAV844" s="328"/>
      <c r="JAW844" s="328"/>
      <c r="JAX844" s="328"/>
      <c r="JAY844" s="328"/>
      <c r="JAZ844" s="328"/>
      <c r="JBA844" s="328"/>
      <c r="JBB844" s="328"/>
      <c r="JBC844" s="328"/>
      <c r="JBD844" s="328"/>
      <c r="JBE844" s="328"/>
      <c r="JBF844" s="328"/>
      <c r="JBG844" s="328"/>
      <c r="JBH844" s="328"/>
      <c r="JBI844" s="328"/>
      <c r="JBJ844" s="328"/>
      <c r="JBK844" s="328"/>
      <c r="JBL844" s="328"/>
      <c r="JBM844" s="328"/>
      <c r="JBN844" s="328"/>
      <c r="JBO844" s="328"/>
      <c r="JBP844" s="328"/>
      <c r="JBQ844" s="328"/>
      <c r="JBR844" s="328"/>
      <c r="JBS844" s="328"/>
      <c r="JBT844" s="328"/>
      <c r="JBU844" s="328"/>
      <c r="JBV844" s="328"/>
      <c r="JBW844" s="328"/>
      <c r="JBX844" s="328"/>
      <c r="JBY844" s="328"/>
      <c r="JBZ844" s="328"/>
      <c r="JCA844" s="328"/>
      <c r="JCB844" s="328"/>
      <c r="JCC844" s="328"/>
      <c r="JCD844" s="328"/>
      <c r="JCE844" s="328"/>
      <c r="JCF844" s="328"/>
      <c r="JCG844" s="328"/>
      <c r="JCH844" s="328"/>
      <c r="JCI844" s="328"/>
      <c r="JCJ844" s="328"/>
      <c r="JCK844" s="328"/>
      <c r="JCL844" s="328"/>
      <c r="JCM844" s="328"/>
      <c r="JCN844" s="328"/>
      <c r="JCO844" s="328"/>
      <c r="JCP844" s="328"/>
      <c r="JCQ844" s="328"/>
      <c r="JCR844" s="328"/>
      <c r="JCS844" s="328"/>
      <c r="JCT844" s="328"/>
      <c r="JCU844" s="328"/>
      <c r="JCV844" s="328"/>
      <c r="JCW844" s="328"/>
      <c r="JCX844" s="328"/>
      <c r="JCY844" s="328"/>
      <c r="JCZ844" s="328"/>
      <c r="JDA844" s="328"/>
      <c r="JDB844" s="328"/>
      <c r="JDC844" s="328"/>
      <c r="JDD844" s="328"/>
      <c r="JDE844" s="328"/>
      <c r="JDF844" s="328"/>
      <c r="JDG844" s="328"/>
      <c r="JDH844" s="328"/>
      <c r="JDI844" s="328"/>
      <c r="JDJ844" s="328"/>
      <c r="JDK844" s="328"/>
      <c r="JDL844" s="328"/>
      <c r="JDM844" s="328"/>
      <c r="JDN844" s="328"/>
      <c r="JDO844" s="328"/>
      <c r="JDP844" s="328"/>
      <c r="JDQ844" s="328"/>
      <c r="JDR844" s="328"/>
      <c r="JDS844" s="328"/>
      <c r="JDT844" s="328"/>
      <c r="JDU844" s="328"/>
      <c r="JDV844" s="328"/>
      <c r="JDW844" s="328"/>
      <c r="JDX844" s="328"/>
      <c r="JDY844" s="328"/>
      <c r="JDZ844" s="328"/>
      <c r="JEA844" s="328"/>
      <c r="JEB844" s="328"/>
      <c r="JEC844" s="328"/>
      <c r="JED844" s="328"/>
      <c r="JEE844" s="328"/>
      <c r="JEF844" s="328"/>
      <c r="JEG844" s="328"/>
      <c r="JEH844" s="328"/>
      <c r="JEI844" s="328"/>
      <c r="JEJ844" s="328"/>
      <c r="JEK844" s="328"/>
      <c r="JEL844" s="328"/>
      <c r="JEM844" s="328"/>
      <c r="JEN844" s="328"/>
      <c r="JEO844" s="328"/>
      <c r="JEP844" s="328"/>
      <c r="JEQ844" s="328"/>
      <c r="JER844" s="328"/>
      <c r="JES844" s="328"/>
      <c r="JET844" s="328"/>
      <c r="JEU844" s="328"/>
      <c r="JEV844" s="328"/>
      <c r="JEW844" s="328"/>
      <c r="JEX844" s="328"/>
      <c r="JEY844" s="328"/>
      <c r="JEZ844" s="328"/>
      <c r="JFA844" s="328"/>
      <c r="JFB844" s="328"/>
      <c r="JFC844" s="328"/>
      <c r="JFD844" s="328"/>
      <c r="JFE844" s="328"/>
      <c r="JFF844" s="328"/>
      <c r="JFG844" s="328"/>
      <c r="JFH844" s="328"/>
      <c r="JFI844" s="328"/>
      <c r="JFJ844" s="328"/>
      <c r="JFK844" s="328"/>
      <c r="JFL844" s="328"/>
      <c r="JFM844" s="328"/>
      <c r="JFN844" s="328"/>
      <c r="JFO844" s="328"/>
      <c r="JFP844" s="328"/>
      <c r="JFQ844" s="328"/>
      <c r="JFR844" s="328"/>
      <c r="JFS844" s="328"/>
      <c r="JFT844" s="328"/>
      <c r="JFU844" s="328"/>
      <c r="JFV844" s="328"/>
      <c r="JFW844" s="328"/>
      <c r="JFX844" s="328"/>
      <c r="JFY844" s="328"/>
      <c r="JFZ844" s="328"/>
      <c r="JGA844" s="328"/>
      <c r="JGB844" s="328"/>
      <c r="JGC844" s="328"/>
      <c r="JGD844" s="328"/>
      <c r="JGE844" s="328"/>
      <c r="JGF844" s="328"/>
      <c r="JGG844" s="328"/>
      <c r="JGH844" s="328"/>
      <c r="JGI844" s="328"/>
      <c r="JGJ844" s="328"/>
      <c r="JGK844" s="328"/>
      <c r="JGL844" s="328"/>
      <c r="JGM844" s="328"/>
      <c r="JGN844" s="328"/>
      <c r="JGO844" s="328"/>
      <c r="JGP844" s="328"/>
      <c r="JGQ844" s="328"/>
      <c r="JGR844" s="328"/>
      <c r="JGS844" s="328"/>
      <c r="JGT844" s="328"/>
      <c r="JGU844" s="328"/>
      <c r="JGV844" s="328"/>
      <c r="JGW844" s="328"/>
      <c r="JGX844" s="328"/>
      <c r="JGY844" s="328"/>
      <c r="JGZ844" s="328"/>
      <c r="JHA844" s="328"/>
      <c r="JHB844" s="328"/>
      <c r="JHC844" s="328"/>
      <c r="JHD844" s="328"/>
      <c r="JHE844" s="328"/>
      <c r="JHF844" s="328"/>
      <c r="JHG844" s="328"/>
      <c r="JHH844" s="328"/>
      <c r="JHI844" s="328"/>
      <c r="JHJ844" s="328"/>
      <c r="JHK844" s="328"/>
      <c r="JHL844" s="328"/>
      <c r="JHM844" s="328"/>
      <c r="JHN844" s="328"/>
      <c r="JHO844" s="328"/>
      <c r="JHP844" s="328"/>
      <c r="JHQ844" s="328"/>
      <c r="JHR844" s="328"/>
      <c r="JHS844" s="328"/>
      <c r="JHT844" s="328"/>
      <c r="JHU844" s="328"/>
      <c r="JHV844" s="328"/>
      <c r="JHW844" s="328"/>
      <c r="JHX844" s="328"/>
      <c r="JHY844" s="328"/>
      <c r="JHZ844" s="328"/>
      <c r="JIA844" s="328"/>
      <c r="JIB844" s="328"/>
      <c r="JIC844" s="328"/>
      <c r="JID844" s="328"/>
      <c r="JIE844" s="328"/>
      <c r="JIF844" s="328"/>
      <c r="JIG844" s="328"/>
      <c r="JIH844" s="328"/>
      <c r="JII844" s="328"/>
      <c r="JIJ844" s="328"/>
      <c r="JIK844" s="328"/>
      <c r="JIL844" s="328"/>
      <c r="JIM844" s="328"/>
      <c r="JIN844" s="328"/>
      <c r="JIO844" s="328"/>
      <c r="JIP844" s="328"/>
      <c r="JIQ844" s="328"/>
      <c r="JIR844" s="328"/>
      <c r="JIS844" s="328"/>
      <c r="JIT844" s="328"/>
      <c r="JIU844" s="328"/>
      <c r="JIV844" s="328"/>
      <c r="JIW844" s="328"/>
      <c r="JIX844" s="328"/>
      <c r="JIY844" s="328"/>
      <c r="JIZ844" s="328"/>
      <c r="JJA844" s="328"/>
      <c r="JJB844" s="328"/>
      <c r="JJC844" s="328"/>
      <c r="JJD844" s="328"/>
      <c r="JJE844" s="328"/>
      <c r="JJF844" s="328"/>
      <c r="JJG844" s="328"/>
      <c r="JJH844" s="328"/>
      <c r="JJI844" s="328"/>
      <c r="JJJ844" s="328"/>
      <c r="JJK844" s="328"/>
      <c r="JJL844" s="328"/>
      <c r="JJM844" s="328"/>
      <c r="JJN844" s="328"/>
      <c r="JJO844" s="328"/>
      <c r="JJP844" s="328"/>
      <c r="JJQ844" s="328"/>
      <c r="JJR844" s="328"/>
      <c r="JJS844" s="328"/>
      <c r="JJT844" s="328"/>
      <c r="JJU844" s="328"/>
      <c r="JJV844" s="328"/>
      <c r="JJW844" s="328"/>
      <c r="JJX844" s="328"/>
      <c r="JJY844" s="328"/>
      <c r="JJZ844" s="328"/>
      <c r="JKA844" s="328"/>
      <c r="JKB844" s="328"/>
      <c r="JKC844" s="328"/>
      <c r="JKD844" s="328"/>
      <c r="JKE844" s="328"/>
      <c r="JKF844" s="328"/>
      <c r="JKG844" s="328"/>
      <c r="JKH844" s="328"/>
      <c r="JKI844" s="328"/>
      <c r="JKJ844" s="328"/>
      <c r="JKK844" s="328"/>
      <c r="JKL844" s="328"/>
      <c r="JKM844" s="328"/>
      <c r="JKN844" s="328"/>
      <c r="JKO844" s="328"/>
      <c r="JKP844" s="328"/>
      <c r="JKQ844" s="328"/>
      <c r="JKR844" s="328"/>
      <c r="JKS844" s="328"/>
      <c r="JKT844" s="328"/>
      <c r="JKU844" s="328"/>
      <c r="JKV844" s="328"/>
      <c r="JKW844" s="328"/>
      <c r="JKX844" s="328"/>
      <c r="JKY844" s="328"/>
      <c r="JKZ844" s="328"/>
      <c r="JLA844" s="328"/>
      <c r="JLB844" s="328"/>
      <c r="JLC844" s="328"/>
      <c r="JLD844" s="328"/>
      <c r="JLE844" s="328"/>
      <c r="JLF844" s="328"/>
      <c r="JLG844" s="328"/>
      <c r="JLH844" s="328"/>
      <c r="JLI844" s="328"/>
      <c r="JLJ844" s="328"/>
      <c r="JLK844" s="328"/>
      <c r="JLL844" s="328"/>
      <c r="JLM844" s="328"/>
      <c r="JLN844" s="328"/>
      <c r="JLO844" s="328"/>
      <c r="JLP844" s="328"/>
      <c r="JLQ844" s="328"/>
      <c r="JLR844" s="328"/>
      <c r="JLS844" s="328"/>
      <c r="JLT844" s="328"/>
      <c r="JLU844" s="328"/>
      <c r="JLV844" s="328"/>
      <c r="JLW844" s="328"/>
      <c r="JLX844" s="328"/>
      <c r="JLY844" s="328"/>
      <c r="JLZ844" s="328"/>
      <c r="JMA844" s="328"/>
      <c r="JMB844" s="328"/>
      <c r="JMC844" s="328"/>
      <c r="JMD844" s="328"/>
      <c r="JME844" s="328"/>
      <c r="JMF844" s="328"/>
      <c r="JMG844" s="328"/>
      <c r="JMH844" s="328"/>
      <c r="JMI844" s="328"/>
      <c r="JMJ844" s="328"/>
      <c r="JMK844" s="328"/>
      <c r="JML844" s="328"/>
      <c r="JMM844" s="328"/>
      <c r="JMN844" s="328"/>
      <c r="JMO844" s="328"/>
      <c r="JMP844" s="328"/>
      <c r="JMQ844" s="328"/>
      <c r="JMR844" s="328"/>
      <c r="JMS844" s="328"/>
      <c r="JMT844" s="328"/>
      <c r="JMU844" s="328"/>
      <c r="JMV844" s="328"/>
      <c r="JMW844" s="328"/>
      <c r="JMX844" s="328"/>
      <c r="JMY844" s="328"/>
      <c r="JMZ844" s="328"/>
      <c r="JNA844" s="328"/>
      <c r="JNB844" s="328"/>
      <c r="JNC844" s="328"/>
      <c r="JND844" s="328"/>
      <c r="JNE844" s="328"/>
      <c r="JNF844" s="328"/>
      <c r="JNG844" s="328"/>
      <c r="JNH844" s="328"/>
      <c r="JNI844" s="328"/>
      <c r="JNJ844" s="328"/>
      <c r="JNK844" s="328"/>
      <c r="JNL844" s="328"/>
      <c r="JNM844" s="328"/>
      <c r="JNN844" s="328"/>
      <c r="JNO844" s="328"/>
      <c r="JNP844" s="328"/>
      <c r="JNQ844" s="328"/>
      <c r="JNR844" s="328"/>
      <c r="JNS844" s="328"/>
      <c r="JNT844" s="328"/>
      <c r="JNU844" s="328"/>
      <c r="JNV844" s="328"/>
      <c r="JNW844" s="328"/>
      <c r="JNX844" s="328"/>
      <c r="JNY844" s="328"/>
      <c r="JNZ844" s="328"/>
      <c r="JOA844" s="328"/>
      <c r="JOB844" s="328"/>
      <c r="JOC844" s="328"/>
      <c r="JOD844" s="328"/>
      <c r="JOE844" s="328"/>
      <c r="JOF844" s="328"/>
      <c r="JOG844" s="328"/>
      <c r="JOH844" s="328"/>
      <c r="JOI844" s="328"/>
      <c r="JOJ844" s="328"/>
      <c r="JOK844" s="328"/>
      <c r="JOL844" s="328"/>
      <c r="JOM844" s="328"/>
      <c r="JON844" s="328"/>
      <c r="JOO844" s="328"/>
      <c r="JOP844" s="328"/>
      <c r="JOQ844" s="328"/>
      <c r="JOR844" s="328"/>
      <c r="JOS844" s="328"/>
      <c r="JOT844" s="328"/>
      <c r="JOU844" s="328"/>
      <c r="JOV844" s="328"/>
      <c r="JOW844" s="328"/>
      <c r="JOX844" s="328"/>
      <c r="JOY844" s="328"/>
      <c r="JOZ844" s="328"/>
      <c r="JPA844" s="328"/>
      <c r="JPB844" s="328"/>
      <c r="JPC844" s="328"/>
      <c r="JPD844" s="328"/>
      <c r="JPE844" s="328"/>
      <c r="JPF844" s="328"/>
      <c r="JPG844" s="328"/>
      <c r="JPH844" s="328"/>
      <c r="JPI844" s="328"/>
      <c r="JPJ844" s="328"/>
      <c r="JPK844" s="328"/>
      <c r="JPL844" s="328"/>
      <c r="JPM844" s="328"/>
      <c r="JPN844" s="328"/>
      <c r="JPO844" s="328"/>
      <c r="JPP844" s="328"/>
      <c r="JPQ844" s="328"/>
      <c r="JPR844" s="328"/>
      <c r="JPS844" s="328"/>
      <c r="JPT844" s="328"/>
      <c r="JPU844" s="328"/>
      <c r="JPV844" s="328"/>
      <c r="JPW844" s="328"/>
      <c r="JPX844" s="328"/>
      <c r="JPY844" s="328"/>
      <c r="JPZ844" s="328"/>
      <c r="JQA844" s="328"/>
      <c r="JQB844" s="328"/>
      <c r="JQC844" s="328"/>
      <c r="JQD844" s="328"/>
      <c r="JQE844" s="328"/>
      <c r="JQF844" s="328"/>
      <c r="JQG844" s="328"/>
      <c r="JQH844" s="328"/>
      <c r="JQI844" s="328"/>
      <c r="JQJ844" s="328"/>
      <c r="JQK844" s="328"/>
      <c r="JQL844" s="328"/>
      <c r="JQM844" s="328"/>
      <c r="JQN844" s="328"/>
      <c r="JQO844" s="328"/>
      <c r="JQP844" s="328"/>
      <c r="JQQ844" s="328"/>
      <c r="JQR844" s="328"/>
      <c r="JQS844" s="328"/>
      <c r="JQT844" s="328"/>
      <c r="JQU844" s="328"/>
      <c r="JQV844" s="328"/>
      <c r="JQW844" s="328"/>
      <c r="JQX844" s="328"/>
      <c r="JQY844" s="328"/>
      <c r="JQZ844" s="328"/>
      <c r="JRA844" s="328"/>
      <c r="JRB844" s="328"/>
      <c r="JRC844" s="328"/>
      <c r="JRD844" s="328"/>
      <c r="JRE844" s="328"/>
      <c r="JRF844" s="328"/>
      <c r="JRG844" s="328"/>
      <c r="JRH844" s="328"/>
      <c r="JRI844" s="328"/>
      <c r="JRJ844" s="328"/>
      <c r="JRK844" s="328"/>
      <c r="JRL844" s="328"/>
      <c r="JRM844" s="328"/>
      <c r="JRN844" s="328"/>
      <c r="JRO844" s="328"/>
      <c r="JRP844" s="328"/>
      <c r="JRQ844" s="328"/>
      <c r="JRR844" s="328"/>
      <c r="JRS844" s="328"/>
      <c r="JRT844" s="328"/>
      <c r="JRU844" s="328"/>
      <c r="JRV844" s="328"/>
      <c r="JRW844" s="328"/>
      <c r="JRX844" s="328"/>
      <c r="JRY844" s="328"/>
      <c r="JRZ844" s="328"/>
      <c r="JSA844" s="328"/>
      <c r="JSB844" s="328"/>
      <c r="JSC844" s="328"/>
      <c r="JSD844" s="328"/>
      <c r="JSE844" s="328"/>
      <c r="JSF844" s="328"/>
      <c r="JSG844" s="328"/>
      <c r="JSH844" s="328"/>
      <c r="JSI844" s="328"/>
      <c r="JSJ844" s="328"/>
      <c r="JSK844" s="328"/>
      <c r="JSL844" s="328"/>
      <c r="JSM844" s="328"/>
      <c r="JSN844" s="328"/>
      <c r="JSO844" s="328"/>
      <c r="JSP844" s="328"/>
      <c r="JSQ844" s="328"/>
      <c r="JSR844" s="328"/>
      <c r="JSS844" s="328"/>
      <c r="JST844" s="328"/>
      <c r="JSU844" s="328"/>
      <c r="JSV844" s="328"/>
      <c r="JSW844" s="328"/>
      <c r="JSX844" s="328"/>
      <c r="JSY844" s="328"/>
      <c r="JSZ844" s="328"/>
      <c r="JTA844" s="328"/>
      <c r="JTB844" s="328"/>
      <c r="JTC844" s="328"/>
      <c r="JTD844" s="328"/>
      <c r="JTE844" s="328"/>
      <c r="JTF844" s="328"/>
      <c r="JTG844" s="328"/>
      <c r="JTH844" s="328"/>
      <c r="JTI844" s="328"/>
      <c r="JTJ844" s="328"/>
      <c r="JTK844" s="328"/>
      <c r="JTL844" s="328"/>
      <c r="JTM844" s="328"/>
      <c r="JTN844" s="328"/>
      <c r="JTO844" s="328"/>
      <c r="JTP844" s="328"/>
      <c r="JTQ844" s="328"/>
      <c r="JTR844" s="328"/>
      <c r="JTS844" s="328"/>
      <c r="JTT844" s="328"/>
      <c r="JTU844" s="328"/>
      <c r="JTV844" s="328"/>
      <c r="JTW844" s="328"/>
      <c r="JTX844" s="328"/>
      <c r="JTY844" s="328"/>
      <c r="JTZ844" s="328"/>
      <c r="JUA844" s="328"/>
      <c r="JUB844" s="328"/>
      <c r="JUC844" s="328"/>
      <c r="JUD844" s="328"/>
      <c r="JUE844" s="328"/>
      <c r="JUF844" s="328"/>
      <c r="JUG844" s="328"/>
      <c r="JUH844" s="328"/>
      <c r="JUI844" s="328"/>
      <c r="JUJ844" s="328"/>
      <c r="JUK844" s="328"/>
      <c r="JUL844" s="328"/>
      <c r="JUM844" s="328"/>
      <c r="JUN844" s="328"/>
      <c r="JUO844" s="328"/>
      <c r="JUP844" s="328"/>
      <c r="JUQ844" s="328"/>
      <c r="JUR844" s="328"/>
      <c r="JUS844" s="328"/>
      <c r="JUT844" s="328"/>
      <c r="JUU844" s="328"/>
      <c r="JUV844" s="328"/>
      <c r="JUW844" s="328"/>
      <c r="JUX844" s="328"/>
      <c r="JUY844" s="328"/>
      <c r="JUZ844" s="328"/>
      <c r="JVA844" s="328"/>
      <c r="JVB844" s="328"/>
      <c r="JVC844" s="328"/>
      <c r="JVD844" s="328"/>
      <c r="JVE844" s="328"/>
      <c r="JVF844" s="328"/>
      <c r="JVG844" s="328"/>
      <c r="JVH844" s="328"/>
      <c r="JVI844" s="328"/>
      <c r="JVJ844" s="328"/>
      <c r="JVK844" s="328"/>
      <c r="JVL844" s="328"/>
      <c r="JVM844" s="328"/>
      <c r="JVN844" s="328"/>
      <c r="JVO844" s="328"/>
      <c r="JVP844" s="328"/>
      <c r="JVQ844" s="328"/>
      <c r="JVR844" s="328"/>
      <c r="JVS844" s="328"/>
      <c r="JVT844" s="328"/>
      <c r="JVU844" s="328"/>
      <c r="JVV844" s="328"/>
      <c r="JVW844" s="328"/>
      <c r="JVX844" s="328"/>
      <c r="JVY844" s="328"/>
      <c r="JVZ844" s="328"/>
      <c r="JWA844" s="328"/>
      <c r="JWB844" s="328"/>
      <c r="JWC844" s="328"/>
      <c r="JWD844" s="328"/>
      <c r="JWE844" s="328"/>
      <c r="JWF844" s="328"/>
      <c r="JWG844" s="328"/>
      <c r="JWH844" s="328"/>
      <c r="JWI844" s="328"/>
      <c r="JWJ844" s="328"/>
      <c r="JWK844" s="328"/>
      <c r="JWL844" s="328"/>
      <c r="JWM844" s="328"/>
      <c r="JWN844" s="328"/>
      <c r="JWO844" s="328"/>
      <c r="JWP844" s="328"/>
      <c r="JWQ844" s="328"/>
      <c r="JWR844" s="328"/>
      <c r="JWS844" s="328"/>
      <c r="JWT844" s="328"/>
      <c r="JWU844" s="328"/>
      <c r="JWV844" s="328"/>
      <c r="JWW844" s="328"/>
      <c r="JWX844" s="328"/>
      <c r="JWY844" s="328"/>
      <c r="JWZ844" s="328"/>
      <c r="JXA844" s="328"/>
      <c r="JXB844" s="328"/>
      <c r="JXC844" s="328"/>
      <c r="JXD844" s="328"/>
      <c r="JXE844" s="328"/>
      <c r="JXF844" s="328"/>
      <c r="JXG844" s="328"/>
      <c r="JXH844" s="328"/>
      <c r="JXI844" s="328"/>
      <c r="JXJ844" s="328"/>
      <c r="JXK844" s="328"/>
      <c r="JXL844" s="328"/>
      <c r="JXM844" s="328"/>
      <c r="JXN844" s="328"/>
      <c r="JXO844" s="328"/>
      <c r="JXP844" s="328"/>
      <c r="JXQ844" s="328"/>
      <c r="JXR844" s="328"/>
      <c r="JXS844" s="328"/>
      <c r="JXT844" s="328"/>
      <c r="JXU844" s="328"/>
      <c r="JXV844" s="328"/>
      <c r="JXW844" s="328"/>
      <c r="JXX844" s="328"/>
      <c r="JXY844" s="328"/>
      <c r="JXZ844" s="328"/>
      <c r="JYA844" s="328"/>
      <c r="JYB844" s="328"/>
      <c r="JYC844" s="328"/>
      <c r="JYD844" s="328"/>
      <c r="JYE844" s="328"/>
      <c r="JYF844" s="328"/>
      <c r="JYG844" s="328"/>
      <c r="JYH844" s="328"/>
      <c r="JYI844" s="328"/>
      <c r="JYJ844" s="328"/>
      <c r="JYK844" s="328"/>
      <c r="JYL844" s="328"/>
      <c r="JYM844" s="328"/>
      <c r="JYN844" s="328"/>
      <c r="JYO844" s="328"/>
      <c r="JYP844" s="328"/>
      <c r="JYQ844" s="328"/>
      <c r="JYR844" s="328"/>
      <c r="JYS844" s="328"/>
      <c r="JYT844" s="328"/>
      <c r="JYU844" s="328"/>
      <c r="JYV844" s="328"/>
      <c r="JYW844" s="328"/>
      <c r="JYX844" s="328"/>
      <c r="JYY844" s="328"/>
      <c r="JYZ844" s="328"/>
      <c r="JZA844" s="328"/>
      <c r="JZB844" s="328"/>
      <c r="JZC844" s="328"/>
      <c r="JZD844" s="328"/>
      <c r="JZE844" s="328"/>
      <c r="JZF844" s="328"/>
      <c r="JZG844" s="328"/>
      <c r="JZH844" s="328"/>
      <c r="JZI844" s="328"/>
      <c r="JZJ844" s="328"/>
      <c r="JZK844" s="328"/>
      <c r="JZL844" s="328"/>
      <c r="JZM844" s="328"/>
      <c r="JZN844" s="328"/>
      <c r="JZO844" s="328"/>
      <c r="JZP844" s="328"/>
      <c r="JZQ844" s="328"/>
      <c r="JZR844" s="328"/>
      <c r="JZS844" s="328"/>
      <c r="JZT844" s="328"/>
      <c r="JZU844" s="328"/>
      <c r="JZV844" s="328"/>
      <c r="JZW844" s="328"/>
      <c r="JZX844" s="328"/>
      <c r="JZY844" s="328"/>
      <c r="JZZ844" s="328"/>
      <c r="KAA844" s="328"/>
      <c r="KAB844" s="328"/>
      <c r="KAC844" s="328"/>
      <c r="KAD844" s="328"/>
      <c r="KAE844" s="328"/>
      <c r="KAF844" s="328"/>
      <c r="KAG844" s="328"/>
      <c r="KAH844" s="328"/>
      <c r="KAI844" s="328"/>
      <c r="KAJ844" s="328"/>
      <c r="KAK844" s="328"/>
      <c r="KAL844" s="328"/>
      <c r="KAM844" s="328"/>
      <c r="KAN844" s="328"/>
      <c r="KAO844" s="328"/>
      <c r="KAP844" s="328"/>
      <c r="KAQ844" s="328"/>
      <c r="KAR844" s="328"/>
      <c r="KAS844" s="328"/>
      <c r="KAT844" s="328"/>
      <c r="KAU844" s="328"/>
      <c r="KAV844" s="328"/>
      <c r="KAW844" s="328"/>
      <c r="KAX844" s="328"/>
      <c r="KAY844" s="328"/>
      <c r="KAZ844" s="328"/>
      <c r="KBA844" s="328"/>
      <c r="KBB844" s="328"/>
      <c r="KBC844" s="328"/>
      <c r="KBD844" s="328"/>
      <c r="KBE844" s="328"/>
      <c r="KBF844" s="328"/>
      <c r="KBG844" s="328"/>
      <c r="KBH844" s="328"/>
      <c r="KBI844" s="328"/>
      <c r="KBJ844" s="328"/>
      <c r="KBK844" s="328"/>
      <c r="KBL844" s="328"/>
      <c r="KBM844" s="328"/>
      <c r="KBN844" s="328"/>
      <c r="KBO844" s="328"/>
      <c r="KBP844" s="328"/>
      <c r="KBQ844" s="328"/>
      <c r="KBR844" s="328"/>
      <c r="KBS844" s="328"/>
      <c r="KBT844" s="328"/>
      <c r="KBU844" s="328"/>
      <c r="KBV844" s="328"/>
      <c r="KBW844" s="328"/>
      <c r="KBX844" s="328"/>
      <c r="KBY844" s="328"/>
      <c r="KBZ844" s="328"/>
      <c r="KCA844" s="328"/>
      <c r="KCB844" s="328"/>
      <c r="KCC844" s="328"/>
      <c r="KCD844" s="328"/>
      <c r="KCE844" s="328"/>
      <c r="KCF844" s="328"/>
      <c r="KCG844" s="328"/>
      <c r="KCH844" s="328"/>
      <c r="KCI844" s="328"/>
      <c r="KCJ844" s="328"/>
      <c r="KCK844" s="328"/>
      <c r="KCL844" s="328"/>
      <c r="KCM844" s="328"/>
      <c r="KCN844" s="328"/>
      <c r="KCO844" s="328"/>
      <c r="KCP844" s="328"/>
      <c r="KCQ844" s="328"/>
      <c r="KCR844" s="328"/>
      <c r="KCS844" s="328"/>
      <c r="KCT844" s="328"/>
      <c r="KCU844" s="328"/>
      <c r="KCV844" s="328"/>
      <c r="KCW844" s="328"/>
      <c r="KCX844" s="328"/>
      <c r="KCY844" s="328"/>
      <c r="KCZ844" s="328"/>
      <c r="KDA844" s="328"/>
      <c r="KDB844" s="328"/>
      <c r="KDC844" s="328"/>
      <c r="KDD844" s="328"/>
      <c r="KDE844" s="328"/>
      <c r="KDF844" s="328"/>
      <c r="KDG844" s="328"/>
      <c r="KDH844" s="328"/>
      <c r="KDI844" s="328"/>
      <c r="KDJ844" s="328"/>
      <c r="KDK844" s="328"/>
      <c r="KDL844" s="328"/>
      <c r="KDM844" s="328"/>
      <c r="KDN844" s="328"/>
      <c r="KDO844" s="328"/>
      <c r="KDP844" s="328"/>
      <c r="KDQ844" s="328"/>
      <c r="KDR844" s="328"/>
      <c r="KDS844" s="328"/>
      <c r="KDT844" s="328"/>
      <c r="KDU844" s="328"/>
      <c r="KDV844" s="328"/>
      <c r="KDW844" s="328"/>
      <c r="KDX844" s="328"/>
      <c r="KDY844" s="328"/>
      <c r="KDZ844" s="328"/>
      <c r="KEA844" s="328"/>
      <c r="KEB844" s="328"/>
      <c r="KEC844" s="328"/>
      <c r="KED844" s="328"/>
      <c r="KEE844" s="328"/>
      <c r="KEF844" s="328"/>
      <c r="KEG844" s="328"/>
      <c r="KEH844" s="328"/>
      <c r="KEI844" s="328"/>
      <c r="KEJ844" s="328"/>
      <c r="KEK844" s="328"/>
      <c r="KEL844" s="328"/>
      <c r="KEM844" s="328"/>
      <c r="KEN844" s="328"/>
      <c r="KEO844" s="328"/>
      <c r="KEP844" s="328"/>
      <c r="KEQ844" s="328"/>
      <c r="KER844" s="328"/>
      <c r="KES844" s="328"/>
      <c r="KET844" s="328"/>
      <c r="KEU844" s="328"/>
      <c r="KEV844" s="328"/>
      <c r="KEW844" s="328"/>
      <c r="KEX844" s="328"/>
      <c r="KEY844" s="328"/>
      <c r="KEZ844" s="328"/>
      <c r="KFA844" s="328"/>
      <c r="KFB844" s="328"/>
      <c r="KFC844" s="328"/>
      <c r="KFD844" s="328"/>
      <c r="KFE844" s="328"/>
      <c r="KFF844" s="328"/>
      <c r="KFG844" s="328"/>
      <c r="KFH844" s="328"/>
      <c r="KFI844" s="328"/>
      <c r="KFJ844" s="328"/>
      <c r="KFK844" s="328"/>
      <c r="KFL844" s="328"/>
      <c r="KFM844" s="328"/>
      <c r="KFN844" s="328"/>
      <c r="KFO844" s="328"/>
      <c r="KFP844" s="328"/>
      <c r="KFQ844" s="328"/>
      <c r="KFR844" s="328"/>
      <c r="KFS844" s="328"/>
      <c r="KFT844" s="328"/>
      <c r="KFU844" s="328"/>
      <c r="KFV844" s="328"/>
      <c r="KFW844" s="328"/>
      <c r="KFX844" s="328"/>
      <c r="KFY844" s="328"/>
      <c r="KFZ844" s="328"/>
      <c r="KGA844" s="328"/>
      <c r="KGB844" s="328"/>
      <c r="KGC844" s="328"/>
      <c r="KGD844" s="328"/>
      <c r="KGE844" s="328"/>
      <c r="KGF844" s="328"/>
      <c r="KGG844" s="328"/>
      <c r="KGH844" s="328"/>
      <c r="KGI844" s="328"/>
      <c r="KGJ844" s="328"/>
      <c r="KGK844" s="328"/>
      <c r="KGL844" s="328"/>
      <c r="KGM844" s="328"/>
      <c r="KGN844" s="328"/>
      <c r="KGO844" s="328"/>
      <c r="KGP844" s="328"/>
      <c r="KGQ844" s="328"/>
      <c r="KGR844" s="328"/>
      <c r="KGS844" s="328"/>
      <c r="KGT844" s="328"/>
      <c r="KGU844" s="328"/>
      <c r="KGV844" s="328"/>
      <c r="KGW844" s="328"/>
      <c r="KGX844" s="328"/>
      <c r="KGY844" s="328"/>
      <c r="KGZ844" s="328"/>
      <c r="KHA844" s="328"/>
      <c r="KHB844" s="328"/>
      <c r="KHC844" s="328"/>
      <c r="KHD844" s="328"/>
      <c r="KHE844" s="328"/>
      <c r="KHF844" s="328"/>
      <c r="KHG844" s="328"/>
      <c r="KHH844" s="328"/>
      <c r="KHI844" s="328"/>
      <c r="KHJ844" s="328"/>
      <c r="KHK844" s="328"/>
      <c r="KHL844" s="328"/>
      <c r="KHM844" s="328"/>
      <c r="KHN844" s="328"/>
      <c r="KHO844" s="328"/>
      <c r="KHP844" s="328"/>
      <c r="KHQ844" s="328"/>
      <c r="KHR844" s="328"/>
      <c r="KHS844" s="328"/>
      <c r="KHT844" s="328"/>
      <c r="KHU844" s="328"/>
      <c r="KHV844" s="328"/>
      <c r="KHW844" s="328"/>
      <c r="KHX844" s="328"/>
      <c r="KHY844" s="328"/>
      <c r="KHZ844" s="328"/>
      <c r="KIA844" s="328"/>
      <c r="KIB844" s="328"/>
      <c r="KIC844" s="328"/>
      <c r="KID844" s="328"/>
      <c r="KIE844" s="328"/>
      <c r="KIF844" s="328"/>
      <c r="KIG844" s="328"/>
      <c r="KIH844" s="328"/>
      <c r="KII844" s="328"/>
      <c r="KIJ844" s="328"/>
      <c r="KIK844" s="328"/>
      <c r="KIL844" s="328"/>
      <c r="KIM844" s="328"/>
      <c r="KIN844" s="328"/>
      <c r="KIO844" s="328"/>
      <c r="KIP844" s="328"/>
      <c r="KIQ844" s="328"/>
      <c r="KIR844" s="328"/>
      <c r="KIS844" s="328"/>
      <c r="KIT844" s="328"/>
      <c r="KIU844" s="328"/>
      <c r="KIV844" s="328"/>
      <c r="KIW844" s="328"/>
      <c r="KIX844" s="328"/>
      <c r="KIY844" s="328"/>
      <c r="KIZ844" s="328"/>
      <c r="KJA844" s="328"/>
      <c r="KJB844" s="328"/>
      <c r="KJC844" s="328"/>
      <c r="KJD844" s="328"/>
      <c r="KJE844" s="328"/>
      <c r="KJF844" s="328"/>
      <c r="KJG844" s="328"/>
      <c r="KJH844" s="328"/>
      <c r="KJI844" s="328"/>
      <c r="KJJ844" s="328"/>
      <c r="KJK844" s="328"/>
      <c r="KJL844" s="328"/>
      <c r="KJM844" s="328"/>
      <c r="KJN844" s="328"/>
      <c r="KJO844" s="328"/>
      <c r="KJP844" s="328"/>
      <c r="KJQ844" s="328"/>
      <c r="KJR844" s="328"/>
      <c r="KJS844" s="328"/>
      <c r="KJT844" s="328"/>
      <c r="KJU844" s="328"/>
      <c r="KJV844" s="328"/>
      <c r="KJW844" s="328"/>
      <c r="KJX844" s="328"/>
      <c r="KJY844" s="328"/>
      <c r="KJZ844" s="328"/>
      <c r="KKA844" s="328"/>
      <c r="KKB844" s="328"/>
      <c r="KKC844" s="328"/>
      <c r="KKD844" s="328"/>
      <c r="KKE844" s="328"/>
      <c r="KKF844" s="328"/>
      <c r="KKG844" s="328"/>
      <c r="KKH844" s="328"/>
      <c r="KKI844" s="328"/>
      <c r="KKJ844" s="328"/>
      <c r="KKK844" s="328"/>
      <c r="KKL844" s="328"/>
      <c r="KKM844" s="328"/>
      <c r="KKN844" s="328"/>
      <c r="KKO844" s="328"/>
      <c r="KKP844" s="328"/>
      <c r="KKQ844" s="328"/>
      <c r="KKR844" s="328"/>
      <c r="KKS844" s="328"/>
      <c r="KKT844" s="328"/>
      <c r="KKU844" s="328"/>
      <c r="KKV844" s="328"/>
      <c r="KKW844" s="328"/>
      <c r="KKX844" s="328"/>
      <c r="KKY844" s="328"/>
      <c r="KKZ844" s="328"/>
      <c r="KLA844" s="328"/>
      <c r="KLB844" s="328"/>
      <c r="KLC844" s="328"/>
      <c r="KLD844" s="328"/>
      <c r="KLE844" s="328"/>
      <c r="KLF844" s="328"/>
      <c r="KLG844" s="328"/>
      <c r="KLH844" s="328"/>
      <c r="KLI844" s="328"/>
      <c r="KLJ844" s="328"/>
      <c r="KLK844" s="328"/>
      <c r="KLL844" s="328"/>
      <c r="KLM844" s="328"/>
      <c r="KLN844" s="328"/>
      <c r="KLO844" s="328"/>
      <c r="KLP844" s="328"/>
      <c r="KLQ844" s="328"/>
      <c r="KLR844" s="328"/>
      <c r="KLS844" s="328"/>
      <c r="KLT844" s="328"/>
      <c r="KLU844" s="328"/>
      <c r="KLV844" s="328"/>
      <c r="KLW844" s="328"/>
      <c r="KLX844" s="328"/>
      <c r="KLY844" s="328"/>
      <c r="KLZ844" s="328"/>
      <c r="KMA844" s="328"/>
      <c r="KMB844" s="328"/>
      <c r="KMC844" s="328"/>
      <c r="KMD844" s="328"/>
      <c r="KME844" s="328"/>
      <c r="KMF844" s="328"/>
      <c r="KMG844" s="328"/>
      <c r="KMH844" s="328"/>
      <c r="KMI844" s="328"/>
      <c r="KMJ844" s="328"/>
      <c r="KMK844" s="328"/>
      <c r="KML844" s="328"/>
      <c r="KMM844" s="328"/>
      <c r="KMN844" s="328"/>
      <c r="KMO844" s="328"/>
      <c r="KMP844" s="328"/>
      <c r="KMQ844" s="328"/>
      <c r="KMR844" s="328"/>
      <c r="KMS844" s="328"/>
      <c r="KMT844" s="328"/>
      <c r="KMU844" s="328"/>
      <c r="KMV844" s="328"/>
      <c r="KMW844" s="328"/>
      <c r="KMX844" s="328"/>
      <c r="KMY844" s="328"/>
      <c r="KMZ844" s="328"/>
      <c r="KNA844" s="328"/>
      <c r="KNB844" s="328"/>
      <c r="KNC844" s="328"/>
      <c r="KND844" s="328"/>
      <c r="KNE844" s="328"/>
      <c r="KNF844" s="328"/>
      <c r="KNG844" s="328"/>
      <c r="KNH844" s="328"/>
      <c r="KNI844" s="328"/>
      <c r="KNJ844" s="328"/>
      <c r="KNK844" s="328"/>
      <c r="KNL844" s="328"/>
      <c r="KNM844" s="328"/>
      <c r="KNN844" s="328"/>
      <c r="KNO844" s="328"/>
      <c r="KNP844" s="328"/>
      <c r="KNQ844" s="328"/>
      <c r="KNR844" s="328"/>
      <c r="KNS844" s="328"/>
      <c r="KNT844" s="328"/>
      <c r="KNU844" s="328"/>
      <c r="KNV844" s="328"/>
      <c r="KNW844" s="328"/>
      <c r="KNX844" s="328"/>
      <c r="KNY844" s="328"/>
      <c r="KNZ844" s="328"/>
      <c r="KOA844" s="328"/>
      <c r="KOB844" s="328"/>
      <c r="KOC844" s="328"/>
      <c r="KOD844" s="328"/>
      <c r="KOE844" s="328"/>
      <c r="KOF844" s="328"/>
      <c r="KOG844" s="328"/>
      <c r="KOH844" s="328"/>
      <c r="KOI844" s="328"/>
      <c r="KOJ844" s="328"/>
      <c r="KOK844" s="328"/>
      <c r="KOL844" s="328"/>
      <c r="KOM844" s="328"/>
      <c r="KON844" s="328"/>
      <c r="KOO844" s="328"/>
      <c r="KOP844" s="328"/>
      <c r="KOQ844" s="328"/>
      <c r="KOR844" s="328"/>
      <c r="KOS844" s="328"/>
      <c r="KOT844" s="328"/>
      <c r="KOU844" s="328"/>
      <c r="KOV844" s="328"/>
      <c r="KOW844" s="328"/>
      <c r="KOX844" s="328"/>
      <c r="KOY844" s="328"/>
      <c r="KOZ844" s="328"/>
      <c r="KPA844" s="328"/>
      <c r="KPB844" s="328"/>
      <c r="KPC844" s="328"/>
      <c r="KPD844" s="328"/>
      <c r="KPE844" s="328"/>
      <c r="KPF844" s="328"/>
      <c r="KPG844" s="328"/>
      <c r="KPH844" s="328"/>
      <c r="KPI844" s="328"/>
      <c r="KPJ844" s="328"/>
      <c r="KPK844" s="328"/>
      <c r="KPL844" s="328"/>
      <c r="KPM844" s="328"/>
      <c r="KPN844" s="328"/>
      <c r="KPO844" s="328"/>
      <c r="KPP844" s="328"/>
      <c r="KPQ844" s="328"/>
      <c r="KPR844" s="328"/>
      <c r="KPS844" s="328"/>
      <c r="KPT844" s="328"/>
      <c r="KPU844" s="328"/>
      <c r="KPV844" s="328"/>
      <c r="KPW844" s="328"/>
      <c r="KPX844" s="328"/>
      <c r="KPY844" s="328"/>
      <c r="KPZ844" s="328"/>
      <c r="KQA844" s="328"/>
      <c r="KQB844" s="328"/>
      <c r="KQC844" s="328"/>
      <c r="KQD844" s="328"/>
      <c r="KQE844" s="328"/>
      <c r="KQF844" s="328"/>
      <c r="KQG844" s="328"/>
      <c r="KQH844" s="328"/>
      <c r="KQI844" s="328"/>
      <c r="KQJ844" s="328"/>
      <c r="KQK844" s="328"/>
      <c r="KQL844" s="328"/>
      <c r="KQM844" s="328"/>
      <c r="KQN844" s="328"/>
      <c r="KQO844" s="328"/>
      <c r="KQP844" s="328"/>
      <c r="KQQ844" s="328"/>
      <c r="KQR844" s="328"/>
      <c r="KQS844" s="328"/>
      <c r="KQT844" s="328"/>
      <c r="KQU844" s="328"/>
      <c r="KQV844" s="328"/>
      <c r="KQW844" s="328"/>
      <c r="KQX844" s="328"/>
      <c r="KQY844" s="328"/>
      <c r="KQZ844" s="328"/>
      <c r="KRA844" s="328"/>
      <c r="KRB844" s="328"/>
      <c r="KRC844" s="328"/>
      <c r="KRD844" s="328"/>
      <c r="KRE844" s="328"/>
      <c r="KRF844" s="328"/>
      <c r="KRG844" s="328"/>
      <c r="KRH844" s="328"/>
      <c r="KRI844" s="328"/>
      <c r="KRJ844" s="328"/>
      <c r="KRK844" s="328"/>
      <c r="KRL844" s="328"/>
      <c r="KRM844" s="328"/>
      <c r="KRN844" s="328"/>
      <c r="KRO844" s="328"/>
      <c r="KRP844" s="328"/>
      <c r="KRQ844" s="328"/>
      <c r="KRR844" s="328"/>
      <c r="KRS844" s="328"/>
      <c r="KRT844" s="328"/>
      <c r="KRU844" s="328"/>
      <c r="KRV844" s="328"/>
      <c r="KRW844" s="328"/>
      <c r="KRX844" s="328"/>
      <c r="KRY844" s="328"/>
      <c r="KRZ844" s="328"/>
      <c r="KSA844" s="328"/>
      <c r="KSB844" s="328"/>
      <c r="KSC844" s="328"/>
      <c r="KSD844" s="328"/>
      <c r="KSE844" s="328"/>
      <c r="KSF844" s="328"/>
      <c r="KSG844" s="328"/>
      <c r="KSH844" s="328"/>
      <c r="KSI844" s="328"/>
      <c r="KSJ844" s="328"/>
      <c r="KSK844" s="328"/>
      <c r="KSL844" s="328"/>
      <c r="KSM844" s="328"/>
      <c r="KSN844" s="328"/>
      <c r="KSO844" s="328"/>
      <c r="KSP844" s="328"/>
      <c r="KSQ844" s="328"/>
      <c r="KSR844" s="328"/>
      <c r="KSS844" s="328"/>
      <c r="KST844" s="328"/>
      <c r="KSU844" s="328"/>
      <c r="KSV844" s="328"/>
      <c r="KSW844" s="328"/>
      <c r="KSX844" s="328"/>
      <c r="KSY844" s="328"/>
      <c r="KSZ844" s="328"/>
      <c r="KTA844" s="328"/>
      <c r="KTB844" s="328"/>
      <c r="KTC844" s="328"/>
      <c r="KTD844" s="328"/>
      <c r="KTE844" s="328"/>
      <c r="KTF844" s="328"/>
      <c r="KTG844" s="328"/>
      <c r="KTH844" s="328"/>
      <c r="KTI844" s="328"/>
      <c r="KTJ844" s="328"/>
      <c r="KTK844" s="328"/>
      <c r="KTL844" s="328"/>
      <c r="KTM844" s="328"/>
      <c r="KTN844" s="328"/>
      <c r="KTO844" s="328"/>
      <c r="KTP844" s="328"/>
      <c r="KTQ844" s="328"/>
      <c r="KTR844" s="328"/>
      <c r="KTS844" s="328"/>
      <c r="KTT844" s="328"/>
      <c r="KTU844" s="328"/>
      <c r="KTV844" s="328"/>
      <c r="KTW844" s="328"/>
      <c r="KTX844" s="328"/>
      <c r="KTY844" s="328"/>
      <c r="KTZ844" s="328"/>
      <c r="KUA844" s="328"/>
      <c r="KUB844" s="328"/>
      <c r="KUC844" s="328"/>
      <c r="KUD844" s="328"/>
      <c r="KUE844" s="328"/>
      <c r="KUF844" s="328"/>
      <c r="KUG844" s="328"/>
      <c r="KUH844" s="328"/>
      <c r="KUI844" s="328"/>
      <c r="KUJ844" s="328"/>
      <c r="KUK844" s="328"/>
      <c r="KUL844" s="328"/>
      <c r="KUM844" s="328"/>
      <c r="KUN844" s="328"/>
      <c r="KUO844" s="328"/>
      <c r="KUP844" s="328"/>
      <c r="KUQ844" s="328"/>
      <c r="KUR844" s="328"/>
      <c r="KUS844" s="328"/>
      <c r="KUT844" s="328"/>
      <c r="KUU844" s="328"/>
      <c r="KUV844" s="328"/>
      <c r="KUW844" s="328"/>
      <c r="KUX844" s="328"/>
      <c r="KUY844" s="328"/>
      <c r="KUZ844" s="328"/>
      <c r="KVA844" s="328"/>
      <c r="KVB844" s="328"/>
      <c r="KVC844" s="328"/>
      <c r="KVD844" s="328"/>
      <c r="KVE844" s="328"/>
      <c r="KVF844" s="328"/>
      <c r="KVG844" s="328"/>
      <c r="KVH844" s="328"/>
      <c r="KVI844" s="328"/>
      <c r="KVJ844" s="328"/>
      <c r="KVK844" s="328"/>
      <c r="KVL844" s="328"/>
      <c r="KVM844" s="328"/>
      <c r="KVN844" s="328"/>
      <c r="KVO844" s="328"/>
      <c r="KVP844" s="328"/>
      <c r="KVQ844" s="328"/>
      <c r="KVR844" s="328"/>
      <c r="KVS844" s="328"/>
      <c r="KVT844" s="328"/>
      <c r="KVU844" s="328"/>
      <c r="KVV844" s="328"/>
      <c r="KVW844" s="328"/>
      <c r="KVX844" s="328"/>
      <c r="KVY844" s="328"/>
      <c r="KVZ844" s="328"/>
      <c r="KWA844" s="328"/>
      <c r="KWB844" s="328"/>
      <c r="KWC844" s="328"/>
      <c r="KWD844" s="328"/>
      <c r="KWE844" s="328"/>
      <c r="KWF844" s="328"/>
      <c r="KWG844" s="328"/>
      <c r="KWH844" s="328"/>
      <c r="KWI844" s="328"/>
      <c r="KWJ844" s="328"/>
      <c r="KWK844" s="328"/>
      <c r="KWL844" s="328"/>
      <c r="KWM844" s="328"/>
      <c r="KWN844" s="328"/>
      <c r="KWO844" s="328"/>
      <c r="KWP844" s="328"/>
      <c r="KWQ844" s="328"/>
      <c r="KWR844" s="328"/>
      <c r="KWS844" s="328"/>
      <c r="KWT844" s="328"/>
      <c r="KWU844" s="328"/>
      <c r="KWV844" s="328"/>
      <c r="KWW844" s="328"/>
      <c r="KWX844" s="328"/>
      <c r="KWY844" s="328"/>
      <c r="KWZ844" s="328"/>
      <c r="KXA844" s="328"/>
      <c r="KXB844" s="328"/>
      <c r="KXC844" s="328"/>
      <c r="KXD844" s="328"/>
      <c r="KXE844" s="328"/>
      <c r="KXF844" s="328"/>
      <c r="KXG844" s="328"/>
      <c r="KXH844" s="328"/>
      <c r="KXI844" s="328"/>
      <c r="KXJ844" s="328"/>
      <c r="KXK844" s="328"/>
      <c r="KXL844" s="328"/>
      <c r="KXM844" s="328"/>
      <c r="KXN844" s="328"/>
      <c r="KXO844" s="328"/>
      <c r="KXP844" s="328"/>
      <c r="KXQ844" s="328"/>
      <c r="KXR844" s="328"/>
      <c r="KXS844" s="328"/>
      <c r="KXT844" s="328"/>
      <c r="KXU844" s="328"/>
      <c r="KXV844" s="328"/>
      <c r="KXW844" s="328"/>
      <c r="KXX844" s="328"/>
      <c r="KXY844" s="328"/>
      <c r="KXZ844" s="328"/>
      <c r="KYA844" s="328"/>
      <c r="KYB844" s="328"/>
      <c r="KYC844" s="328"/>
      <c r="KYD844" s="328"/>
      <c r="KYE844" s="328"/>
      <c r="KYF844" s="328"/>
      <c r="KYG844" s="328"/>
      <c r="KYH844" s="328"/>
      <c r="KYI844" s="328"/>
      <c r="KYJ844" s="328"/>
      <c r="KYK844" s="328"/>
      <c r="KYL844" s="328"/>
      <c r="KYM844" s="328"/>
      <c r="KYN844" s="328"/>
      <c r="KYO844" s="328"/>
      <c r="KYP844" s="328"/>
      <c r="KYQ844" s="328"/>
      <c r="KYR844" s="328"/>
      <c r="KYS844" s="328"/>
      <c r="KYT844" s="328"/>
      <c r="KYU844" s="328"/>
      <c r="KYV844" s="328"/>
      <c r="KYW844" s="328"/>
      <c r="KYX844" s="328"/>
      <c r="KYY844" s="328"/>
      <c r="KYZ844" s="328"/>
      <c r="KZA844" s="328"/>
      <c r="KZB844" s="328"/>
      <c r="KZC844" s="328"/>
      <c r="KZD844" s="328"/>
      <c r="KZE844" s="328"/>
      <c r="KZF844" s="328"/>
      <c r="KZG844" s="328"/>
      <c r="KZH844" s="328"/>
      <c r="KZI844" s="328"/>
      <c r="KZJ844" s="328"/>
      <c r="KZK844" s="328"/>
      <c r="KZL844" s="328"/>
      <c r="KZM844" s="328"/>
      <c r="KZN844" s="328"/>
      <c r="KZO844" s="328"/>
      <c r="KZP844" s="328"/>
      <c r="KZQ844" s="328"/>
      <c r="KZR844" s="328"/>
      <c r="KZS844" s="328"/>
      <c r="KZT844" s="328"/>
      <c r="KZU844" s="328"/>
      <c r="KZV844" s="328"/>
      <c r="KZW844" s="328"/>
      <c r="KZX844" s="328"/>
      <c r="KZY844" s="328"/>
      <c r="KZZ844" s="328"/>
      <c r="LAA844" s="328"/>
      <c r="LAB844" s="328"/>
      <c r="LAC844" s="328"/>
      <c r="LAD844" s="328"/>
      <c r="LAE844" s="328"/>
      <c r="LAF844" s="328"/>
      <c r="LAG844" s="328"/>
      <c r="LAH844" s="328"/>
      <c r="LAI844" s="328"/>
      <c r="LAJ844" s="328"/>
      <c r="LAK844" s="328"/>
      <c r="LAL844" s="328"/>
      <c r="LAM844" s="328"/>
      <c r="LAN844" s="328"/>
      <c r="LAO844" s="328"/>
      <c r="LAP844" s="328"/>
      <c r="LAQ844" s="328"/>
      <c r="LAR844" s="328"/>
      <c r="LAS844" s="328"/>
      <c r="LAT844" s="328"/>
      <c r="LAU844" s="328"/>
      <c r="LAV844" s="328"/>
      <c r="LAW844" s="328"/>
      <c r="LAX844" s="328"/>
      <c r="LAY844" s="328"/>
      <c r="LAZ844" s="328"/>
      <c r="LBA844" s="328"/>
      <c r="LBB844" s="328"/>
      <c r="LBC844" s="328"/>
      <c r="LBD844" s="328"/>
      <c r="LBE844" s="328"/>
      <c r="LBF844" s="328"/>
      <c r="LBG844" s="328"/>
      <c r="LBH844" s="328"/>
      <c r="LBI844" s="328"/>
      <c r="LBJ844" s="328"/>
      <c r="LBK844" s="328"/>
      <c r="LBL844" s="328"/>
      <c r="LBM844" s="328"/>
      <c r="LBN844" s="328"/>
      <c r="LBO844" s="328"/>
      <c r="LBP844" s="328"/>
      <c r="LBQ844" s="328"/>
      <c r="LBR844" s="328"/>
      <c r="LBS844" s="328"/>
      <c r="LBT844" s="328"/>
      <c r="LBU844" s="328"/>
      <c r="LBV844" s="328"/>
      <c r="LBW844" s="328"/>
      <c r="LBX844" s="328"/>
      <c r="LBY844" s="328"/>
      <c r="LBZ844" s="328"/>
      <c r="LCA844" s="328"/>
      <c r="LCB844" s="328"/>
      <c r="LCC844" s="328"/>
      <c r="LCD844" s="328"/>
      <c r="LCE844" s="328"/>
      <c r="LCF844" s="328"/>
      <c r="LCG844" s="328"/>
      <c r="LCH844" s="328"/>
      <c r="LCI844" s="328"/>
      <c r="LCJ844" s="328"/>
      <c r="LCK844" s="328"/>
      <c r="LCL844" s="328"/>
      <c r="LCM844" s="328"/>
      <c r="LCN844" s="328"/>
      <c r="LCO844" s="328"/>
      <c r="LCP844" s="328"/>
      <c r="LCQ844" s="328"/>
      <c r="LCR844" s="328"/>
      <c r="LCS844" s="328"/>
      <c r="LCT844" s="328"/>
      <c r="LCU844" s="328"/>
      <c r="LCV844" s="328"/>
      <c r="LCW844" s="328"/>
      <c r="LCX844" s="328"/>
      <c r="LCY844" s="328"/>
      <c r="LCZ844" s="328"/>
      <c r="LDA844" s="328"/>
      <c r="LDB844" s="328"/>
      <c r="LDC844" s="328"/>
      <c r="LDD844" s="328"/>
      <c r="LDE844" s="328"/>
      <c r="LDF844" s="328"/>
      <c r="LDG844" s="328"/>
      <c r="LDH844" s="328"/>
      <c r="LDI844" s="328"/>
      <c r="LDJ844" s="328"/>
      <c r="LDK844" s="328"/>
      <c r="LDL844" s="328"/>
      <c r="LDM844" s="328"/>
      <c r="LDN844" s="328"/>
      <c r="LDO844" s="328"/>
      <c r="LDP844" s="328"/>
      <c r="LDQ844" s="328"/>
      <c r="LDR844" s="328"/>
      <c r="LDS844" s="328"/>
      <c r="LDT844" s="328"/>
      <c r="LDU844" s="328"/>
      <c r="LDV844" s="328"/>
      <c r="LDW844" s="328"/>
      <c r="LDX844" s="328"/>
      <c r="LDY844" s="328"/>
      <c r="LDZ844" s="328"/>
      <c r="LEA844" s="328"/>
      <c r="LEB844" s="328"/>
      <c r="LEC844" s="328"/>
      <c r="LED844" s="328"/>
      <c r="LEE844" s="328"/>
      <c r="LEF844" s="328"/>
      <c r="LEG844" s="328"/>
      <c r="LEH844" s="328"/>
      <c r="LEI844" s="328"/>
      <c r="LEJ844" s="328"/>
      <c r="LEK844" s="328"/>
      <c r="LEL844" s="328"/>
      <c r="LEM844" s="328"/>
      <c r="LEN844" s="328"/>
      <c r="LEO844" s="328"/>
      <c r="LEP844" s="328"/>
      <c r="LEQ844" s="328"/>
      <c r="LER844" s="328"/>
      <c r="LES844" s="328"/>
      <c r="LET844" s="328"/>
      <c r="LEU844" s="328"/>
      <c r="LEV844" s="328"/>
      <c r="LEW844" s="328"/>
      <c r="LEX844" s="328"/>
      <c r="LEY844" s="328"/>
      <c r="LEZ844" s="328"/>
      <c r="LFA844" s="328"/>
      <c r="LFB844" s="328"/>
      <c r="LFC844" s="328"/>
      <c r="LFD844" s="328"/>
      <c r="LFE844" s="328"/>
      <c r="LFF844" s="328"/>
      <c r="LFG844" s="328"/>
      <c r="LFH844" s="328"/>
      <c r="LFI844" s="328"/>
      <c r="LFJ844" s="328"/>
      <c r="LFK844" s="328"/>
      <c r="LFL844" s="328"/>
      <c r="LFM844" s="328"/>
      <c r="LFN844" s="328"/>
      <c r="LFO844" s="328"/>
      <c r="LFP844" s="328"/>
      <c r="LFQ844" s="328"/>
      <c r="LFR844" s="328"/>
      <c r="LFS844" s="328"/>
      <c r="LFT844" s="328"/>
      <c r="LFU844" s="328"/>
      <c r="LFV844" s="328"/>
      <c r="LFW844" s="328"/>
      <c r="LFX844" s="328"/>
      <c r="LFY844" s="328"/>
      <c r="LFZ844" s="328"/>
      <c r="LGA844" s="328"/>
      <c r="LGB844" s="328"/>
      <c r="LGC844" s="328"/>
      <c r="LGD844" s="328"/>
      <c r="LGE844" s="328"/>
      <c r="LGF844" s="328"/>
      <c r="LGG844" s="328"/>
      <c r="LGH844" s="328"/>
      <c r="LGI844" s="328"/>
      <c r="LGJ844" s="328"/>
      <c r="LGK844" s="328"/>
      <c r="LGL844" s="328"/>
      <c r="LGM844" s="328"/>
      <c r="LGN844" s="328"/>
      <c r="LGO844" s="328"/>
      <c r="LGP844" s="328"/>
      <c r="LGQ844" s="328"/>
      <c r="LGR844" s="328"/>
      <c r="LGS844" s="328"/>
      <c r="LGT844" s="328"/>
      <c r="LGU844" s="328"/>
      <c r="LGV844" s="328"/>
      <c r="LGW844" s="328"/>
      <c r="LGX844" s="328"/>
      <c r="LGY844" s="328"/>
      <c r="LGZ844" s="328"/>
      <c r="LHA844" s="328"/>
      <c r="LHB844" s="328"/>
      <c r="LHC844" s="328"/>
      <c r="LHD844" s="328"/>
      <c r="LHE844" s="328"/>
      <c r="LHF844" s="328"/>
      <c r="LHG844" s="328"/>
      <c r="LHH844" s="328"/>
      <c r="LHI844" s="328"/>
      <c r="LHJ844" s="328"/>
      <c r="LHK844" s="328"/>
      <c r="LHL844" s="328"/>
      <c r="LHM844" s="328"/>
      <c r="LHN844" s="328"/>
      <c r="LHO844" s="328"/>
      <c r="LHP844" s="328"/>
      <c r="LHQ844" s="328"/>
      <c r="LHR844" s="328"/>
      <c r="LHS844" s="328"/>
      <c r="LHT844" s="328"/>
      <c r="LHU844" s="328"/>
      <c r="LHV844" s="328"/>
      <c r="LHW844" s="328"/>
      <c r="LHX844" s="328"/>
      <c r="LHY844" s="328"/>
      <c r="LHZ844" s="328"/>
      <c r="LIA844" s="328"/>
      <c r="LIB844" s="328"/>
      <c r="LIC844" s="328"/>
      <c r="LID844" s="328"/>
      <c r="LIE844" s="328"/>
      <c r="LIF844" s="328"/>
      <c r="LIG844" s="328"/>
      <c r="LIH844" s="328"/>
      <c r="LII844" s="328"/>
      <c r="LIJ844" s="328"/>
      <c r="LIK844" s="328"/>
      <c r="LIL844" s="328"/>
      <c r="LIM844" s="328"/>
      <c r="LIN844" s="328"/>
      <c r="LIO844" s="328"/>
      <c r="LIP844" s="328"/>
      <c r="LIQ844" s="328"/>
      <c r="LIR844" s="328"/>
      <c r="LIS844" s="328"/>
      <c r="LIT844" s="328"/>
      <c r="LIU844" s="328"/>
      <c r="LIV844" s="328"/>
      <c r="LIW844" s="328"/>
      <c r="LIX844" s="328"/>
      <c r="LIY844" s="328"/>
      <c r="LIZ844" s="328"/>
      <c r="LJA844" s="328"/>
      <c r="LJB844" s="328"/>
      <c r="LJC844" s="328"/>
      <c r="LJD844" s="328"/>
      <c r="LJE844" s="328"/>
      <c r="LJF844" s="328"/>
      <c r="LJG844" s="328"/>
      <c r="LJH844" s="328"/>
      <c r="LJI844" s="328"/>
      <c r="LJJ844" s="328"/>
      <c r="LJK844" s="328"/>
      <c r="LJL844" s="328"/>
      <c r="LJM844" s="328"/>
      <c r="LJN844" s="328"/>
      <c r="LJO844" s="328"/>
      <c r="LJP844" s="328"/>
      <c r="LJQ844" s="328"/>
      <c r="LJR844" s="328"/>
      <c r="LJS844" s="328"/>
      <c r="LJT844" s="328"/>
      <c r="LJU844" s="328"/>
      <c r="LJV844" s="328"/>
      <c r="LJW844" s="328"/>
      <c r="LJX844" s="328"/>
      <c r="LJY844" s="328"/>
      <c r="LJZ844" s="328"/>
      <c r="LKA844" s="328"/>
      <c r="LKB844" s="328"/>
      <c r="LKC844" s="328"/>
      <c r="LKD844" s="328"/>
      <c r="LKE844" s="328"/>
      <c r="LKF844" s="328"/>
      <c r="LKG844" s="328"/>
      <c r="LKH844" s="328"/>
      <c r="LKI844" s="328"/>
      <c r="LKJ844" s="328"/>
      <c r="LKK844" s="328"/>
      <c r="LKL844" s="328"/>
      <c r="LKM844" s="328"/>
      <c r="LKN844" s="328"/>
      <c r="LKO844" s="328"/>
      <c r="LKP844" s="328"/>
      <c r="LKQ844" s="328"/>
      <c r="LKR844" s="328"/>
      <c r="LKS844" s="328"/>
      <c r="LKT844" s="328"/>
      <c r="LKU844" s="328"/>
      <c r="LKV844" s="328"/>
      <c r="LKW844" s="328"/>
      <c r="LKX844" s="328"/>
      <c r="LKY844" s="328"/>
      <c r="LKZ844" s="328"/>
      <c r="LLA844" s="328"/>
      <c r="LLB844" s="328"/>
      <c r="LLC844" s="328"/>
      <c r="LLD844" s="328"/>
      <c r="LLE844" s="328"/>
      <c r="LLF844" s="328"/>
      <c r="LLG844" s="328"/>
      <c r="LLH844" s="328"/>
      <c r="LLI844" s="328"/>
      <c r="LLJ844" s="328"/>
      <c r="LLK844" s="328"/>
      <c r="LLL844" s="328"/>
      <c r="LLM844" s="328"/>
      <c r="LLN844" s="328"/>
      <c r="LLO844" s="328"/>
      <c r="LLP844" s="328"/>
      <c r="LLQ844" s="328"/>
      <c r="LLR844" s="328"/>
      <c r="LLS844" s="328"/>
      <c r="LLT844" s="328"/>
      <c r="LLU844" s="328"/>
      <c r="LLV844" s="328"/>
      <c r="LLW844" s="328"/>
      <c r="LLX844" s="328"/>
      <c r="LLY844" s="328"/>
      <c r="LLZ844" s="328"/>
      <c r="LMA844" s="328"/>
      <c r="LMB844" s="328"/>
      <c r="LMC844" s="328"/>
      <c r="LMD844" s="328"/>
      <c r="LME844" s="328"/>
      <c r="LMF844" s="328"/>
      <c r="LMG844" s="328"/>
      <c r="LMH844" s="328"/>
      <c r="LMI844" s="328"/>
      <c r="LMJ844" s="328"/>
      <c r="LMK844" s="328"/>
      <c r="LML844" s="328"/>
      <c r="LMM844" s="328"/>
      <c r="LMN844" s="328"/>
      <c r="LMO844" s="328"/>
      <c r="LMP844" s="328"/>
      <c r="LMQ844" s="328"/>
      <c r="LMR844" s="328"/>
      <c r="LMS844" s="328"/>
      <c r="LMT844" s="328"/>
      <c r="LMU844" s="328"/>
      <c r="LMV844" s="328"/>
      <c r="LMW844" s="328"/>
      <c r="LMX844" s="328"/>
      <c r="LMY844" s="328"/>
      <c r="LMZ844" s="328"/>
      <c r="LNA844" s="328"/>
      <c r="LNB844" s="328"/>
      <c r="LNC844" s="328"/>
      <c r="LND844" s="328"/>
      <c r="LNE844" s="328"/>
      <c r="LNF844" s="328"/>
      <c r="LNG844" s="328"/>
      <c r="LNH844" s="328"/>
      <c r="LNI844" s="328"/>
      <c r="LNJ844" s="328"/>
      <c r="LNK844" s="328"/>
      <c r="LNL844" s="328"/>
      <c r="LNM844" s="328"/>
      <c r="LNN844" s="328"/>
      <c r="LNO844" s="328"/>
      <c r="LNP844" s="328"/>
      <c r="LNQ844" s="328"/>
      <c r="LNR844" s="328"/>
      <c r="LNS844" s="328"/>
      <c r="LNT844" s="328"/>
      <c r="LNU844" s="328"/>
      <c r="LNV844" s="328"/>
      <c r="LNW844" s="328"/>
      <c r="LNX844" s="328"/>
      <c r="LNY844" s="328"/>
      <c r="LNZ844" s="328"/>
      <c r="LOA844" s="328"/>
      <c r="LOB844" s="328"/>
      <c r="LOC844" s="328"/>
      <c r="LOD844" s="328"/>
      <c r="LOE844" s="328"/>
      <c r="LOF844" s="328"/>
      <c r="LOG844" s="328"/>
      <c r="LOH844" s="328"/>
      <c r="LOI844" s="328"/>
      <c r="LOJ844" s="328"/>
      <c r="LOK844" s="328"/>
      <c r="LOL844" s="328"/>
      <c r="LOM844" s="328"/>
      <c r="LON844" s="328"/>
      <c r="LOO844" s="328"/>
      <c r="LOP844" s="328"/>
      <c r="LOQ844" s="328"/>
      <c r="LOR844" s="328"/>
      <c r="LOS844" s="328"/>
      <c r="LOT844" s="328"/>
      <c r="LOU844" s="328"/>
      <c r="LOV844" s="328"/>
      <c r="LOW844" s="328"/>
      <c r="LOX844" s="328"/>
      <c r="LOY844" s="328"/>
      <c r="LOZ844" s="328"/>
      <c r="LPA844" s="328"/>
      <c r="LPB844" s="328"/>
      <c r="LPC844" s="328"/>
      <c r="LPD844" s="328"/>
      <c r="LPE844" s="328"/>
      <c r="LPF844" s="328"/>
      <c r="LPG844" s="328"/>
      <c r="LPH844" s="328"/>
      <c r="LPI844" s="328"/>
      <c r="LPJ844" s="328"/>
      <c r="LPK844" s="328"/>
      <c r="LPL844" s="328"/>
      <c r="LPM844" s="328"/>
      <c r="LPN844" s="328"/>
      <c r="LPO844" s="328"/>
      <c r="LPP844" s="328"/>
      <c r="LPQ844" s="328"/>
      <c r="LPR844" s="328"/>
      <c r="LPS844" s="328"/>
      <c r="LPT844" s="328"/>
      <c r="LPU844" s="328"/>
      <c r="LPV844" s="328"/>
      <c r="LPW844" s="328"/>
      <c r="LPX844" s="328"/>
      <c r="LPY844" s="328"/>
      <c r="LPZ844" s="328"/>
      <c r="LQA844" s="328"/>
      <c r="LQB844" s="328"/>
      <c r="LQC844" s="328"/>
      <c r="LQD844" s="328"/>
      <c r="LQE844" s="328"/>
      <c r="LQF844" s="328"/>
      <c r="LQG844" s="328"/>
      <c r="LQH844" s="328"/>
      <c r="LQI844" s="328"/>
      <c r="LQJ844" s="328"/>
      <c r="LQK844" s="328"/>
      <c r="LQL844" s="328"/>
      <c r="LQM844" s="328"/>
      <c r="LQN844" s="328"/>
      <c r="LQO844" s="328"/>
      <c r="LQP844" s="328"/>
      <c r="LQQ844" s="328"/>
      <c r="LQR844" s="328"/>
      <c r="LQS844" s="328"/>
      <c r="LQT844" s="328"/>
      <c r="LQU844" s="328"/>
      <c r="LQV844" s="328"/>
      <c r="LQW844" s="328"/>
      <c r="LQX844" s="328"/>
      <c r="LQY844" s="328"/>
      <c r="LQZ844" s="328"/>
      <c r="LRA844" s="328"/>
      <c r="LRB844" s="328"/>
      <c r="LRC844" s="328"/>
      <c r="LRD844" s="328"/>
      <c r="LRE844" s="328"/>
      <c r="LRF844" s="328"/>
      <c r="LRG844" s="328"/>
      <c r="LRH844" s="328"/>
      <c r="LRI844" s="328"/>
      <c r="LRJ844" s="328"/>
      <c r="LRK844" s="328"/>
      <c r="LRL844" s="328"/>
      <c r="LRM844" s="328"/>
      <c r="LRN844" s="328"/>
      <c r="LRO844" s="328"/>
      <c r="LRP844" s="328"/>
      <c r="LRQ844" s="328"/>
      <c r="LRR844" s="328"/>
      <c r="LRS844" s="328"/>
      <c r="LRT844" s="328"/>
      <c r="LRU844" s="328"/>
      <c r="LRV844" s="328"/>
      <c r="LRW844" s="328"/>
      <c r="LRX844" s="328"/>
      <c r="LRY844" s="328"/>
      <c r="LRZ844" s="328"/>
      <c r="LSA844" s="328"/>
      <c r="LSB844" s="328"/>
      <c r="LSC844" s="328"/>
      <c r="LSD844" s="328"/>
      <c r="LSE844" s="328"/>
      <c r="LSF844" s="328"/>
      <c r="LSG844" s="328"/>
      <c r="LSH844" s="328"/>
      <c r="LSI844" s="328"/>
      <c r="LSJ844" s="328"/>
      <c r="LSK844" s="328"/>
      <c r="LSL844" s="328"/>
      <c r="LSM844" s="328"/>
      <c r="LSN844" s="328"/>
      <c r="LSO844" s="328"/>
      <c r="LSP844" s="328"/>
      <c r="LSQ844" s="328"/>
      <c r="LSR844" s="328"/>
      <c r="LSS844" s="328"/>
      <c r="LST844" s="328"/>
      <c r="LSU844" s="328"/>
      <c r="LSV844" s="328"/>
      <c r="LSW844" s="328"/>
      <c r="LSX844" s="328"/>
      <c r="LSY844" s="328"/>
      <c r="LSZ844" s="328"/>
      <c r="LTA844" s="328"/>
      <c r="LTB844" s="328"/>
      <c r="LTC844" s="328"/>
      <c r="LTD844" s="328"/>
      <c r="LTE844" s="328"/>
      <c r="LTF844" s="328"/>
      <c r="LTG844" s="328"/>
      <c r="LTH844" s="328"/>
      <c r="LTI844" s="328"/>
      <c r="LTJ844" s="328"/>
      <c r="LTK844" s="328"/>
      <c r="LTL844" s="328"/>
      <c r="LTM844" s="328"/>
      <c r="LTN844" s="328"/>
      <c r="LTO844" s="328"/>
      <c r="LTP844" s="328"/>
      <c r="LTQ844" s="328"/>
      <c r="LTR844" s="328"/>
      <c r="LTS844" s="328"/>
      <c r="LTT844" s="328"/>
      <c r="LTU844" s="328"/>
      <c r="LTV844" s="328"/>
      <c r="LTW844" s="328"/>
      <c r="LTX844" s="328"/>
      <c r="LTY844" s="328"/>
      <c r="LTZ844" s="328"/>
      <c r="LUA844" s="328"/>
      <c r="LUB844" s="328"/>
      <c r="LUC844" s="328"/>
      <c r="LUD844" s="328"/>
      <c r="LUE844" s="328"/>
      <c r="LUF844" s="328"/>
      <c r="LUG844" s="328"/>
      <c r="LUH844" s="328"/>
      <c r="LUI844" s="328"/>
      <c r="LUJ844" s="328"/>
      <c r="LUK844" s="328"/>
      <c r="LUL844" s="328"/>
      <c r="LUM844" s="328"/>
      <c r="LUN844" s="328"/>
      <c r="LUO844" s="328"/>
      <c r="LUP844" s="328"/>
      <c r="LUQ844" s="328"/>
      <c r="LUR844" s="328"/>
      <c r="LUS844" s="328"/>
      <c r="LUT844" s="328"/>
      <c r="LUU844" s="328"/>
      <c r="LUV844" s="328"/>
      <c r="LUW844" s="328"/>
      <c r="LUX844" s="328"/>
      <c r="LUY844" s="328"/>
      <c r="LUZ844" s="328"/>
      <c r="LVA844" s="328"/>
      <c r="LVB844" s="328"/>
      <c r="LVC844" s="328"/>
      <c r="LVD844" s="328"/>
      <c r="LVE844" s="328"/>
      <c r="LVF844" s="328"/>
      <c r="LVG844" s="328"/>
      <c r="LVH844" s="328"/>
      <c r="LVI844" s="328"/>
      <c r="LVJ844" s="328"/>
      <c r="LVK844" s="328"/>
      <c r="LVL844" s="328"/>
      <c r="LVM844" s="328"/>
      <c r="LVN844" s="328"/>
      <c r="LVO844" s="328"/>
      <c r="LVP844" s="328"/>
      <c r="LVQ844" s="328"/>
      <c r="LVR844" s="328"/>
      <c r="LVS844" s="328"/>
      <c r="LVT844" s="328"/>
      <c r="LVU844" s="328"/>
      <c r="LVV844" s="328"/>
      <c r="LVW844" s="328"/>
      <c r="LVX844" s="328"/>
      <c r="LVY844" s="328"/>
      <c r="LVZ844" s="328"/>
      <c r="LWA844" s="328"/>
      <c r="LWB844" s="328"/>
      <c r="LWC844" s="328"/>
      <c r="LWD844" s="328"/>
      <c r="LWE844" s="328"/>
      <c r="LWF844" s="328"/>
      <c r="LWG844" s="328"/>
      <c r="LWH844" s="328"/>
      <c r="LWI844" s="328"/>
      <c r="LWJ844" s="328"/>
      <c r="LWK844" s="328"/>
      <c r="LWL844" s="328"/>
      <c r="LWM844" s="328"/>
      <c r="LWN844" s="328"/>
      <c r="LWO844" s="328"/>
      <c r="LWP844" s="328"/>
      <c r="LWQ844" s="328"/>
      <c r="LWR844" s="328"/>
      <c r="LWS844" s="328"/>
      <c r="LWT844" s="328"/>
      <c r="LWU844" s="328"/>
      <c r="LWV844" s="328"/>
      <c r="LWW844" s="328"/>
      <c r="LWX844" s="328"/>
      <c r="LWY844" s="328"/>
      <c r="LWZ844" s="328"/>
      <c r="LXA844" s="328"/>
      <c r="LXB844" s="328"/>
      <c r="LXC844" s="328"/>
      <c r="LXD844" s="328"/>
      <c r="LXE844" s="328"/>
      <c r="LXF844" s="328"/>
      <c r="LXG844" s="328"/>
      <c r="LXH844" s="328"/>
      <c r="LXI844" s="328"/>
      <c r="LXJ844" s="328"/>
      <c r="LXK844" s="328"/>
      <c r="LXL844" s="328"/>
      <c r="LXM844" s="328"/>
      <c r="LXN844" s="328"/>
      <c r="LXO844" s="328"/>
      <c r="LXP844" s="328"/>
      <c r="LXQ844" s="328"/>
      <c r="LXR844" s="328"/>
      <c r="LXS844" s="328"/>
      <c r="LXT844" s="328"/>
      <c r="LXU844" s="328"/>
      <c r="LXV844" s="328"/>
      <c r="LXW844" s="328"/>
      <c r="LXX844" s="328"/>
      <c r="LXY844" s="328"/>
      <c r="LXZ844" s="328"/>
      <c r="LYA844" s="328"/>
      <c r="LYB844" s="328"/>
      <c r="LYC844" s="328"/>
      <c r="LYD844" s="328"/>
      <c r="LYE844" s="328"/>
      <c r="LYF844" s="328"/>
      <c r="LYG844" s="328"/>
      <c r="LYH844" s="328"/>
      <c r="LYI844" s="328"/>
      <c r="LYJ844" s="328"/>
      <c r="LYK844" s="328"/>
      <c r="LYL844" s="328"/>
      <c r="LYM844" s="328"/>
      <c r="LYN844" s="328"/>
      <c r="LYO844" s="328"/>
      <c r="LYP844" s="328"/>
      <c r="LYQ844" s="328"/>
      <c r="LYR844" s="328"/>
      <c r="LYS844" s="328"/>
      <c r="LYT844" s="328"/>
      <c r="LYU844" s="328"/>
      <c r="LYV844" s="328"/>
      <c r="LYW844" s="328"/>
      <c r="LYX844" s="328"/>
      <c r="LYY844" s="328"/>
      <c r="LYZ844" s="328"/>
      <c r="LZA844" s="328"/>
      <c r="LZB844" s="328"/>
      <c r="LZC844" s="328"/>
      <c r="LZD844" s="328"/>
      <c r="LZE844" s="328"/>
      <c r="LZF844" s="328"/>
      <c r="LZG844" s="328"/>
      <c r="LZH844" s="328"/>
      <c r="LZI844" s="328"/>
      <c r="LZJ844" s="328"/>
      <c r="LZK844" s="328"/>
      <c r="LZL844" s="328"/>
      <c r="LZM844" s="328"/>
      <c r="LZN844" s="328"/>
      <c r="LZO844" s="328"/>
      <c r="LZP844" s="328"/>
      <c r="LZQ844" s="328"/>
      <c r="LZR844" s="328"/>
      <c r="LZS844" s="328"/>
      <c r="LZT844" s="328"/>
      <c r="LZU844" s="328"/>
      <c r="LZV844" s="328"/>
      <c r="LZW844" s="328"/>
      <c r="LZX844" s="328"/>
      <c r="LZY844" s="328"/>
      <c r="LZZ844" s="328"/>
      <c r="MAA844" s="328"/>
      <c r="MAB844" s="328"/>
      <c r="MAC844" s="328"/>
      <c r="MAD844" s="328"/>
      <c r="MAE844" s="328"/>
      <c r="MAF844" s="328"/>
      <c r="MAG844" s="328"/>
      <c r="MAH844" s="328"/>
      <c r="MAI844" s="328"/>
      <c r="MAJ844" s="328"/>
      <c r="MAK844" s="328"/>
      <c r="MAL844" s="328"/>
      <c r="MAM844" s="328"/>
      <c r="MAN844" s="328"/>
      <c r="MAO844" s="328"/>
      <c r="MAP844" s="328"/>
      <c r="MAQ844" s="328"/>
      <c r="MAR844" s="328"/>
      <c r="MAS844" s="328"/>
      <c r="MAT844" s="328"/>
      <c r="MAU844" s="328"/>
      <c r="MAV844" s="328"/>
      <c r="MAW844" s="328"/>
      <c r="MAX844" s="328"/>
      <c r="MAY844" s="328"/>
      <c r="MAZ844" s="328"/>
      <c r="MBA844" s="328"/>
      <c r="MBB844" s="328"/>
      <c r="MBC844" s="328"/>
      <c r="MBD844" s="328"/>
      <c r="MBE844" s="328"/>
      <c r="MBF844" s="328"/>
      <c r="MBG844" s="328"/>
      <c r="MBH844" s="328"/>
      <c r="MBI844" s="328"/>
      <c r="MBJ844" s="328"/>
      <c r="MBK844" s="328"/>
      <c r="MBL844" s="328"/>
      <c r="MBM844" s="328"/>
      <c r="MBN844" s="328"/>
      <c r="MBO844" s="328"/>
      <c r="MBP844" s="328"/>
      <c r="MBQ844" s="328"/>
      <c r="MBR844" s="328"/>
      <c r="MBS844" s="328"/>
      <c r="MBT844" s="328"/>
      <c r="MBU844" s="328"/>
      <c r="MBV844" s="328"/>
      <c r="MBW844" s="328"/>
      <c r="MBX844" s="328"/>
      <c r="MBY844" s="328"/>
      <c r="MBZ844" s="328"/>
      <c r="MCA844" s="328"/>
      <c r="MCB844" s="328"/>
      <c r="MCC844" s="328"/>
      <c r="MCD844" s="328"/>
      <c r="MCE844" s="328"/>
      <c r="MCF844" s="328"/>
      <c r="MCG844" s="328"/>
      <c r="MCH844" s="328"/>
      <c r="MCI844" s="328"/>
      <c r="MCJ844" s="328"/>
      <c r="MCK844" s="328"/>
      <c r="MCL844" s="328"/>
      <c r="MCM844" s="328"/>
      <c r="MCN844" s="328"/>
      <c r="MCO844" s="328"/>
      <c r="MCP844" s="328"/>
      <c r="MCQ844" s="328"/>
      <c r="MCR844" s="328"/>
      <c r="MCS844" s="328"/>
      <c r="MCT844" s="328"/>
      <c r="MCU844" s="328"/>
      <c r="MCV844" s="328"/>
      <c r="MCW844" s="328"/>
      <c r="MCX844" s="328"/>
      <c r="MCY844" s="328"/>
      <c r="MCZ844" s="328"/>
      <c r="MDA844" s="328"/>
      <c r="MDB844" s="328"/>
      <c r="MDC844" s="328"/>
      <c r="MDD844" s="328"/>
      <c r="MDE844" s="328"/>
      <c r="MDF844" s="328"/>
      <c r="MDG844" s="328"/>
      <c r="MDH844" s="328"/>
      <c r="MDI844" s="328"/>
      <c r="MDJ844" s="328"/>
      <c r="MDK844" s="328"/>
      <c r="MDL844" s="328"/>
      <c r="MDM844" s="328"/>
      <c r="MDN844" s="328"/>
      <c r="MDO844" s="328"/>
      <c r="MDP844" s="328"/>
      <c r="MDQ844" s="328"/>
      <c r="MDR844" s="328"/>
      <c r="MDS844" s="328"/>
      <c r="MDT844" s="328"/>
      <c r="MDU844" s="328"/>
      <c r="MDV844" s="328"/>
      <c r="MDW844" s="328"/>
      <c r="MDX844" s="328"/>
      <c r="MDY844" s="328"/>
      <c r="MDZ844" s="328"/>
      <c r="MEA844" s="328"/>
      <c r="MEB844" s="328"/>
      <c r="MEC844" s="328"/>
      <c r="MED844" s="328"/>
      <c r="MEE844" s="328"/>
      <c r="MEF844" s="328"/>
      <c r="MEG844" s="328"/>
      <c r="MEH844" s="328"/>
      <c r="MEI844" s="328"/>
      <c r="MEJ844" s="328"/>
      <c r="MEK844" s="328"/>
      <c r="MEL844" s="328"/>
      <c r="MEM844" s="328"/>
      <c r="MEN844" s="328"/>
      <c r="MEO844" s="328"/>
      <c r="MEP844" s="328"/>
      <c r="MEQ844" s="328"/>
      <c r="MER844" s="328"/>
      <c r="MES844" s="328"/>
      <c r="MET844" s="328"/>
      <c r="MEU844" s="328"/>
      <c r="MEV844" s="328"/>
      <c r="MEW844" s="328"/>
      <c r="MEX844" s="328"/>
      <c r="MEY844" s="328"/>
      <c r="MEZ844" s="328"/>
      <c r="MFA844" s="328"/>
      <c r="MFB844" s="328"/>
      <c r="MFC844" s="328"/>
      <c r="MFD844" s="328"/>
      <c r="MFE844" s="328"/>
      <c r="MFF844" s="328"/>
      <c r="MFG844" s="328"/>
      <c r="MFH844" s="328"/>
      <c r="MFI844" s="328"/>
      <c r="MFJ844" s="328"/>
      <c r="MFK844" s="328"/>
      <c r="MFL844" s="328"/>
      <c r="MFM844" s="328"/>
      <c r="MFN844" s="328"/>
      <c r="MFO844" s="328"/>
      <c r="MFP844" s="328"/>
      <c r="MFQ844" s="328"/>
      <c r="MFR844" s="328"/>
      <c r="MFS844" s="328"/>
      <c r="MFT844" s="328"/>
      <c r="MFU844" s="328"/>
      <c r="MFV844" s="328"/>
      <c r="MFW844" s="328"/>
      <c r="MFX844" s="328"/>
      <c r="MFY844" s="328"/>
      <c r="MFZ844" s="328"/>
      <c r="MGA844" s="328"/>
      <c r="MGB844" s="328"/>
      <c r="MGC844" s="328"/>
      <c r="MGD844" s="328"/>
      <c r="MGE844" s="328"/>
      <c r="MGF844" s="328"/>
      <c r="MGG844" s="328"/>
      <c r="MGH844" s="328"/>
      <c r="MGI844" s="328"/>
      <c r="MGJ844" s="328"/>
      <c r="MGK844" s="328"/>
      <c r="MGL844" s="328"/>
      <c r="MGM844" s="328"/>
      <c r="MGN844" s="328"/>
      <c r="MGO844" s="328"/>
      <c r="MGP844" s="328"/>
      <c r="MGQ844" s="328"/>
      <c r="MGR844" s="328"/>
      <c r="MGS844" s="328"/>
      <c r="MGT844" s="328"/>
      <c r="MGU844" s="328"/>
      <c r="MGV844" s="328"/>
      <c r="MGW844" s="328"/>
      <c r="MGX844" s="328"/>
      <c r="MGY844" s="328"/>
      <c r="MGZ844" s="328"/>
      <c r="MHA844" s="328"/>
      <c r="MHB844" s="328"/>
      <c r="MHC844" s="328"/>
      <c r="MHD844" s="328"/>
      <c r="MHE844" s="328"/>
      <c r="MHF844" s="328"/>
      <c r="MHG844" s="328"/>
      <c r="MHH844" s="328"/>
      <c r="MHI844" s="328"/>
      <c r="MHJ844" s="328"/>
      <c r="MHK844" s="328"/>
      <c r="MHL844" s="328"/>
      <c r="MHM844" s="328"/>
      <c r="MHN844" s="328"/>
      <c r="MHO844" s="328"/>
      <c r="MHP844" s="328"/>
      <c r="MHQ844" s="328"/>
      <c r="MHR844" s="328"/>
      <c r="MHS844" s="328"/>
      <c r="MHT844" s="328"/>
      <c r="MHU844" s="328"/>
      <c r="MHV844" s="328"/>
      <c r="MHW844" s="328"/>
      <c r="MHX844" s="328"/>
      <c r="MHY844" s="328"/>
      <c r="MHZ844" s="328"/>
      <c r="MIA844" s="328"/>
      <c r="MIB844" s="328"/>
      <c r="MIC844" s="328"/>
      <c r="MID844" s="328"/>
      <c r="MIE844" s="328"/>
      <c r="MIF844" s="328"/>
      <c r="MIG844" s="328"/>
      <c r="MIH844" s="328"/>
      <c r="MII844" s="328"/>
      <c r="MIJ844" s="328"/>
      <c r="MIK844" s="328"/>
      <c r="MIL844" s="328"/>
      <c r="MIM844" s="328"/>
      <c r="MIN844" s="328"/>
      <c r="MIO844" s="328"/>
      <c r="MIP844" s="328"/>
      <c r="MIQ844" s="328"/>
      <c r="MIR844" s="328"/>
      <c r="MIS844" s="328"/>
      <c r="MIT844" s="328"/>
      <c r="MIU844" s="328"/>
      <c r="MIV844" s="328"/>
      <c r="MIW844" s="328"/>
      <c r="MIX844" s="328"/>
      <c r="MIY844" s="328"/>
      <c r="MIZ844" s="328"/>
      <c r="MJA844" s="328"/>
      <c r="MJB844" s="328"/>
      <c r="MJC844" s="328"/>
      <c r="MJD844" s="328"/>
      <c r="MJE844" s="328"/>
      <c r="MJF844" s="328"/>
      <c r="MJG844" s="328"/>
      <c r="MJH844" s="328"/>
      <c r="MJI844" s="328"/>
      <c r="MJJ844" s="328"/>
      <c r="MJK844" s="328"/>
      <c r="MJL844" s="328"/>
      <c r="MJM844" s="328"/>
      <c r="MJN844" s="328"/>
      <c r="MJO844" s="328"/>
      <c r="MJP844" s="328"/>
      <c r="MJQ844" s="328"/>
      <c r="MJR844" s="328"/>
      <c r="MJS844" s="328"/>
      <c r="MJT844" s="328"/>
      <c r="MJU844" s="328"/>
      <c r="MJV844" s="328"/>
      <c r="MJW844" s="328"/>
      <c r="MJX844" s="328"/>
      <c r="MJY844" s="328"/>
      <c r="MJZ844" s="328"/>
      <c r="MKA844" s="328"/>
      <c r="MKB844" s="328"/>
      <c r="MKC844" s="328"/>
      <c r="MKD844" s="328"/>
      <c r="MKE844" s="328"/>
      <c r="MKF844" s="328"/>
      <c r="MKG844" s="328"/>
      <c r="MKH844" s="328"/>
      <c r="MKI844" s="328"/>
      <c r="MKJ844" s="328"/>
      <c r="MKK844" s="328"/>
      <c r="MKL844" s="328"/>
      <c r="MKM844" s="328"/>
      <c r="MKN844" s="328"/>
      <c r="MKO844" s="328"/>
      <c r="MKP844" s="328"/>
      <c r="MKQ844" s="328"/>
      <c r="MKR844" s="328"/>
      <c r="MKS844" s="328"/>
      <c r="MKT844" s="328"/>
      <c r="MKU844" s="328"/>
      <c r="MKV844" s="328"/>
      <c r="MKW844" s="328"/>
      <c r="MKX844" s="328"/>
      <c r="MKY844" s="328"/>
      <c r="MKZ844" s="328"/>
      <c r="MLA844" s="328"/>
      <c r="MLB844" s="328"/>
      <c r="MLC844" s="328"/>
      <c r="MLD844" s="328"/>
      <c r="MLE844" s="328"/>
      <c r="MLF844" s="328"/>
      <c r="MLG844" s="328"/>
      <c r="MLH844" s="328"/>
      <c r="MLI844" s="328"/>
      <c r="MLJ844" s="328"/>
      <c r="MLK844" s="328"/>
      <c r="MLL844" s="328"/>
      <c r="MLM844" s="328"/>
      <c r="MLN844" s="328"/>
      <c r="MLO844" s="328"/>
      <c r="MLP844" s="328"/>
      <c r="MLQ844" s="328"/>
      <c r="MLR844" s="328"/>
      <c r="MLS844" s="328"/>
      <c r="MLT844" s="328"/>
      <c r="MLU844" s="328"/>
      <c r="MLV844" s="328"/>
      <c r="MLW844" s="328"/>
      <c r="MLX844" s="328"/>
      <c r="MLY844" s="328"/>
      <c r="MLZ844" s="328"/>
      <c r="MMA844" s="328"/>
      <c r="MMB844" s="328"/>
      <c r="MMC844" s="328"/>
      <c r="MMD844" s="328"/>
      <c r="MME844" s="328"/>
      <c r="MMF844" s="328"/>
      <c r="MMG844" s="328"/>
      <c r="MMH844" s="328"/>
      <c r="MMI844" s="328"/>
      <c r="MMJ844" s="328"/>
      <c r="MMK844" s="328"/>
      <c r="MML844" s="328"/>
      <c r="MMM844" s="328"/>
      <c r="MMN844" s="328"/>
      <c r="MMO844" s="328"/>
      <c r="MMP844" s="328"/>
      <c r="MMQ844" s="328"/>
      <c r="MMR844" s="328"/>
      <c r="MMS844" s="328"/>
      <c r="MMT844" s="328"/>
      <c r="MMU844" s="328"/>
      <c r="MMV844" s="328"/>
      <c r="MMW844" s="328"/>
      <c r="MMX844" s="328"/>
      <c r="MMY844" s="328"/>
      <c r="MMZ844" s="328"/>
      <c r="MNA844" s="328"/>
      <c r="MNB844" s="328"/>
      <c r="MNC844" s="328"/>
      <c r="MND844" s="328"/>
      <c r="MNE844" s="328"/>
      <c r="MNF844" s="328"/>
      <c r="MNG844" s="328"/>
      <c r="MNH844" s="328"/>
      <c r="MNI844" s="328"/>
      <c r="MNJ844" s="328"/>
      <c r="MNK844" s="328"/>
      <c r="MNL844" s="328"/>
      <c r="MNM844" s="328"/>
      <c r="MNN844" s="328"/>
      <c r="MNO844" s="328"/>
      <c r="MNP844" s="328"/>
      <c r="MNQ844" s="328"/>
      <c r="MNR844" s="328"/>
      <c r="MNS844" s="328"/>
      <c r="MNT844" s="328"/>
      <c r="MNU844" s="328"/>
      <c r="MNV844" s="328"/>
      <c r="MNW844" s="328"/>
      <c r="MNX844" s="328"/>
      <c r="MNY844" s="328"/>
      <c r="MNZ844" s="328"/>
      <c r="MOA844" s="328"/>
      <c r="MOB844" s="328"/>
      <c r="MOC844" s="328"/>
      <c r="MOD844" s="328"/>
      <c r="MOE844" s="328"/>
      <c r="MOF844" s="328"/>
      <c r="MOG844" s="328"/>
      <c r="MOH844" s="328"/>
      <c r="MOI844" s="328"/>
      <c r="MOJ844" s="328"/>
      <c r="MOK844" s="328"/>
      <c r="MOL844" s="328"/>
      <c r="MOM844" s="328"/>
      <c r="MON844" s="328"/>
      <c r="MOO844" s="328"/>
      <c r="MOP844" s="328"/>
      <c r="MOQ844" s="328"/>
      <c r="MOR844" s="328"/>
      <c r="MOS844" s="328"/>
      <c r="MOT844" s="328"/>
      <c r="MOU844" s="328"/>
      <c r="MOV844" s="328"/>
      <c r="MOW844" s="328"/>
      <c r="MOX844" s="328"/>
      <c r="MOY844" s="328"/>
      <c r="MOZ844" s="328"/>
      <c r="MPA844" s="328"/>
      <c r="MPB844" s="328"/>
      <c r="MPC844" s="328"/>
      <c r="MPD844" s="328"/>
      <c r="MPE844" s="328"/>
      <c r="MPF844" s="328"/>
      <c r="MPG844" s="328"/>
      <c r="MPH844" s="328"/>
      <c r="MPI844" s="328"/>
      <c r="MPJ844" s="328"/>
      <c r="MPK844" s="328"/>
      <c r="MPL844" s="328"/>
      <c r="MPM844" s="328"/>
      <c r="MPN844" s="328"/>
      <c r="MPO844" s="328"/>
      <c r="MPP844" s="328"/>
      <c r="MPQ844" s="328"/>
      <c r="MPR844" s="328"/>
      <c r="MPS844" s="328"/>
      <c r="MPT844" s="328"/>
      <c r="MPU844" s="328"/>
      <c r="MPV844" s="328"/>
      <c r="MPW844" s="328"/>
      <c r="MPX844" s="328"/>
      <c r="MPY844" s="328"/>
      <c r="MPZ844" s="328"/>
      <c r="MQA844" s="328"/>
      <c r="MQB844" s="328"/>
      <c r="MQC844" s="328"/>
      <c r="MQD844" s="328"/>
      <c r="MQE844" s="328"/>
      <c r="MQF844" s="328"/>
      <c r="MQG844" s="328"/>
      <c r="MQH844" s="328"/>
      <c r="MQI844" s="328"/>
      <c r="MQJ844" s="328"/>
      <c r="MQK844" s="328"/>
      <c r="MQL844" s="328"/>
      <c r="MQM844" s="328"/>
      <c r="MQN844" s="328"/>
      <c r="MQO844" s="328"/>
      <c r="MQP844" s="328"/>
      <c r="MQQ844" s="328"/>
      <c r="MQR844" s="328"/>
      <c r="MQS844" s="328"/>
      <c r="MQT844" s="328"/>
      <c r="MQU844" s="328"/>
      <c r="MQV844" s="328"/>
      <c r="MQW844" s="328"/>
      <c r="MQX844" s="328"/>
      <c r="MQY844" s="328"/>
      <c r="MQZ844" s="328"/>
      <c r="MRA844" s="328"/>
      <c r="MRB844" s="328"/>
      <c r="MRC844" s="328"/>
      <c r="MRD844" s="328"/>
      <c r="MRE844" s="328"/>
      <c r="MRF844" s="328"/>
      <c r="MRG844" s="328"/>
      <c r="MRH844" s="328"/>
      <c r="MRI844" s="328"/>
      <c r="MRJ844" s="328"/>
      <c r="MRK844" s="328"/>
      <c r="MRL844" s="328"/>
      <c r="MRM844" s="328"/>
      <c r="MRN844" s="328"/>
      <c r="MRO844" s="328"/>
      <c r="MRP844" s="328"/>
      <c r="MRQ844" s="328"/>
      <c r="MRR844" s="328"/>
      <c r="MRS844" s="328"/>
      <c r="MRT844" s="328"/>
      <c r="MRU844" s="328"/>
      <c r="MRV844" s="328"/>
      <c r="MRW844" s="328"/>
      <c r="MRX844" s="328"/>
      <c r="MRY844" s="328"/>
      <c r="MRZ844" s="328"/>
      <c r="MSA844" s="328"/>
      <c r="MSB844" s="328"/>
      <c r="MSC844" s="328"/>
      <c r="MSD844" s="328"/>
      <c r="MSE844" s="328"/>
      <c r="MSF844" s="328"/>
      <c r="MSG844" s="328"/>
      <c r="MSH844" s="328"/>
      <c r="MSI844" s="328"/>
      <c r="MSJ844" s="328"/>
      <c r="MSK844" s="328"/>
      <c r="MSL844" s="328"/>
      <c r="MSM844" s="328"/>
      <c r="MSN844" s="328"/>
      <c r="MSO844" s="328"/>
      <c r="MSP844" s="328"/>
      <c r="MSQ844" s="328"/>
      <c r="MSR844" s="328"/>
      <c r="MSS844" s="328"/>
      <c r="MST844" s="328"/>
      <c r="MSU844" s="328"/>
      <c r="MSV844" s="328"/>
      <c r="MSW844" s="328"/>
      <c r="MSX844" s="328"/>
      <c r="MSY844" s="328"/>
      <c r="MSZ844" s="328"/>
      <c r="MTA844" s="328"/>
      <c r="MTB844" s="328"/>
      <c r="MTC844" s="328"/>
      <c r="MTD844" s="328"/>
      <c r="MTE844" s="328"/>
      <c r="MTF844" s="328"/>
      <c r="MTG844" s="328"/>
      <c r="MTH844" s="328"/>
      <c r="MTI844" s="328"/>
      <c r="MTJ844" s="328"/>
      <c r="MTK844" s="328"/>
      <c r="MTL844" s="328"/>
      <c r="MTM844" s="328"/>
      <c r="MTN844" s="328"/>
      <c r="MTO844" s="328"/>
      <c r="MTP844" s="328"/>
      <c r="MTQ844" s="328"/>
      <c r="MTR844" s="328"/>
      <c r="MTS844" s="328"/>
      <c r="MTT844" s="328"/>
      <c r="MTU844" s="328"/>
      <c r="MTV844" s="328"/>
      <c r="MTW844" s="328"/>
      <c r="MTX844" s="328"/>
      <c r="MTY844" s="328"/>
      <c r="MTZ844" s="328"/>
      <c r="MUA844" s="328"/>
      <c r="MUB844" s="328"/>
      <c r="MUC844" s="328"/>
      <c r="MUD844" s="328"/>
      <c r="MUE844" s="328"/>
      <c r="MUF844" s="328"/>
      <c r="MUG844" s="328"/>
      <c r="MUH844" s="328"/>
      <c r="MUI844" s="328"/>
      <c r="MUJ844" s="328"/>
      <c r="MUK844" s="328"/>
      <c r="MUL844" s="328"/>
      <c r="MUM844" s="328"/>
      <c r="MUN844" s="328"/>
      <c r="MUO844" s="328"/>
      <c r="MUP844" s="328"/>
      <c r="MUQ844" s="328"/>
      <c r="MUR844" s="328"/>
      <c r="MUS844" s="328"/>
      <c r="MUT844" s="328"/>
      <c r="MUU844" s="328"/>
      <c r="MUV844" s="328"/>
      <c r="MUW844" s="328"/>
      <c r="MUX844" s="328"/>
      <c r="MUY844" s="328"/>
      <c r="MUZ844" s="328"/>
      <c r="MVA844" s="328"/>
      <c r="MVB844" s="328"/>
      <c r="MVC844" s="328"/>
      <c r="MVD844" s="328"/>
      <c r="MVE844" s="328"/>
      <c r="MVF844" s="328"/>
      <c r="MVG844" s="328"/>
      <c r="MVH844" s="328"/>
      <c r="MVI844" s="328"/>
      <c r="MVJ844" s="328"/>
      <c r="MVK844" s="328"/>
      <c r="MVL844" s="328"/>
      <c r="MVM844" s="328"/>
      <c r="MVN844" s="328"/>
      <c r="MVO844" s="328"/>
      <c r="MVP844" s="328"/>
      <c r="MVQ844" s="328"/>
      <c r="MVR844" s="328"/>
      <c r="MVS844" s="328"/>
      <c r="MVT844" s="328"/>
      <c r="MVU844" s="328"/>
      <c r="MVV844" s="328"/>
      <c r="MVW844" s="328"/>
      <c r="MVX844" s="328"/>
      <c r="MVY844" s="328"/>
      <c r="MVZ844" s="328"/>
      <c r="MWA844" s="328"/>
      <c r="MWB844" s="328"/>
      <c r="MWC844" s="328"/>
      <c r="MWD844" s="328"/>
      <c r="MWE844" s="328"/>
      <c r="MWF844" s="328"/>
      <c r="MWG844" s="328"/>
      <c r="MWH844" s="328"/>
      <c r="MWI844" s="328"/>
      <c r="MWJ844" s="328"/>
      <c r="MWK844" s="328"/>
      <c r="MWL844" s="328"/>
      <c r="MWM844" s="328"/>
      <c r="MWN844" s="328"/>
      <c r="MWO844" s="328"/>
      <c r="MWP844" s="328"/>
      <c r="MWQ844" s="328"/>
      <c r="MWR844" s="328"/>
      <c r="MWS844" s="328"/>
      <c r="MWT844" s="328"/>
      <c r="MWU844" s="328"/>
      <c r="MWV844" s="328"/>
      <c r="MWW844" s="328"/>
      <c r="MWX844" s="328"/>
      <c r="MWY844" s="328"/>
      <c r="MWZ844" s="328"/>
      <c r="MXA844" s="328"/>
      <c r="MXB844" s="328"/>
      <c r="MXC844" s="328"/>
      <c r="MXD844" s="328"/>
      <c r="MXE844" s="328"/>
      <c r="MXF844" s="328"/>
      <c r="MXG844" s="328"/>
      <c r="MXH844" s="328"/>
      <c r="MXI844" s="328"/>
      <c r="MXJ844" s="328"/>
      <c r="MXK844" s="328"/>
      <c r="MXL844" s="328"/>
      <c r="MXM844" s="328"/>
      <c r="MXN844" s="328"/>
      <c r="MXO844" s="328"/>
      <c r="MXP844" s="328"/>
      <c r="MXQ844" s="328"/>
      <c r="MXR844" s="328"/>
      <c r="MXS844" s="328"/>
      <c r="MXT844" s="328"/>
      <c r="MXU844" s="328"/>
      <c r="MXV844" s="328"/>
      <c r="MXW844" s="328"/>
      <c r="MXX844" s="328"/>
      <c r="MXY844" s="328"/>
      <c r="MXZ844" s="328"/>
      <c r="MYA844" s="328"/>
      <c r="MYB844" s="328"/>
      <c r="MYC844" s="328"/>
      <c r="MYD844" s="328"/>
      <c r="MYE844" s="328"/>
      <c r="MYF844" s="328"/>
      <c r="MYG844" s="328"/>
      <c r="MYH844" s="328"/>
      <c r="MYI844" s="328"/>
      <c r="MYJ844" s="328"/>
      <c r="MYK844" s="328"/>
      <c r="MYL844" s="328"/>
      <c r="MYM844" s="328"/>
      <c r="MYN844" s="328"/>
      <c r="MYO844" s="328"/>
      <c r="MYP844" s="328"/>
      <c r="MYQ844" s="328"/>
      <c r="MYR844" s="328"/>
      <c r="MYS844" s="328"/>
      <c r="MYT844" s="328"/>
      <c r="MYU844" s="328"/>
      <c r="MYV844" s="328"/>
      <c r="MYW844" s="328"/>
      <c r="MYX844" s="328"/>
      <c r="MYY844" s="328"/>
      <c r="MYZ844" s="328"/>
      <c r="MZA844" s="328"/>
      <c r="MZB844" s="328"/>
      <c r="MZC844" s="328"/>
      <c r="MZD844" s="328"/>
      <c r="MZE844" s="328"/>
      <c r="MZF844" s="328"/>
      <c r="MZG844" s="328"/>
      <c r="MZH844" s="328"/>
      <c r="MZI844" s="328"/>
      <c r="MZJ844" s="328"/>
      <c r="MZK844" s="328"/>
      <c r="MZL844" s="328"/>
      <c r="MZM844" s="328"/>
      <c r="MZN844" s="328"/>
      <c r="MZO844" s="328"/>
      <c r="MZP844" s="328"/>
      <c r="MZQ844" s="328"/>
      <c r="MZR844" s="328"/>
      <c r="MZS844" s="328"/>
      <c r="MZT844" s="328"/>
      <c r="MZU844" s="328"/>
      <c r="MZV844" s="328"/>
      <c r="MZW844" s="328"/>
      <c r="MZX844" s="328"/>
      <c r="MZY844" s="328"/>
      <c r="MZZ844" s="328"/>
      <c r="NAA844" s="328"/>
      <c r="NAB844" s="328"/>
      <c r="NAC844" s="328"/>
      <c r="NAD844" s="328"/>
      <c r="NAE844" s="328"/>
      <c r="NAF844" s="328"/>
      <c r="NAG844" s="328"/>
      <c r="NAH844" s="328"/>
      <c r="NAI844" s="328"/>
      <c r="NAJ844" s="328"/>
      <c r="NAK844" s="328"/>
      <c r="NAL844" s="328"/>
      <c r="NAM844" s="328"/>
      <c r="NAN844" s="328"/>
      <c r="NAO844" s="328"/>
      <c r="NAP844" s="328"/>
      <c r="NAQ844" s="328"/>
      <c r="NAR844" s="328"/>
      <c r="NAS844" s="328"/>
      <c r="NAT844" s="328"/>
      <c r="NAU844" s="328"/>
      <c r="NAV844" s="328"/>
      <c r="NAW844" s="328"/>
      <c r="NAX844" s="328"/>
      <c r="NAY844" s="328"/>
      <c r="NAZ844" s="328"/>
      <c r="NBA844" s="328"/>
      <c r="NBB844" s="328"/>
      <c r="NBC844" s="328"/>
      <c r="NBD844" s="328"/>
      <c r="NBE844" s="328"/>
      <c r="NBF844" s="328"/>
      <c r="NBG844" s="328"/>
      <c r="NBH844" s="328"/>
      <c r="NBI844" s="328"/>
      <c r="NBJ844" s="328"/>
      <c r="NBK844" s="328"/>
      <c r="NBL844" s="328"/>
      <c r="NBM844" s="328"/>
      <c r="NBN844" s="328"/>
      <c r="NBO844" s="328"/>
      <c r="NBP844" s="328"/>
      <c r="NBQ844" s="328"/>
      <c r="NBR844" s="328"/>
      <c r="NBS844" s="328"/>
      <c r="NBT844" s="328"/>
      <c r="NBU844" s="328"/>
      <c r="NBV844" s="328"/>
      <c r="NBW844" s="328"/>
      <c r="NBX844" s="328"/>
      <c r="NBY844" s="328"/>
      <c r="NBZ844" s="328"/>
      <c r="NCA844" s="328"/>
      <c r="NCB844" s="328"/>
      <c r="NCC844" s="328"/>
      <c r="NCD844" s="328"/>
      <c r="NCE844" s="328"/>
      <c r="NCF844" s="328"/>
      <c r="NCG844" s="328"/>
      <c r="NCH844" s="328"/>
      <c r="NCI844" s="328"/>
      <c r="NCJ844" s="328"/>
      <c r="NCK844" s="328"/>
      <c r="NCL844" s="328"/>
      <c r="NCM844" s="328"/>
      <c r="NCN844" s="328"/>
      <c r="NCO844" s="328"/>
      <c r="NCP844" s="328"/>
      <c r="NCQ844" s="328"/>
      <c r="NCR844" s="328"/>
      <c r="NCS844" s="328"/>
      <c r="NCT844" s="328"/>
      <c r="NCU844" s="328"/>
      <c r="NCV844" s="328"/>
      <c r="NCW844" s="328"/>
      <c r="NCX844" s="328"/>
      <c r="NCY844" s="328"/>
      <c r="NCZ844" s="328"/>
      <c r="NDA844" s="328"/>
      <c r="NDB844" s="328"/>
      <c r="NDC844" s="328"/>
      <c r="NDD844" s="328"/>
      <c r="NDE844" s="328"/>
      <c r="NDF844" s="328"/>
      <c r="NDG844" s="328"/>
      <c r="NDH844" s="328"/>
      <c r="NDI844" s="328"/>
      <c r="NDJ844" s="328"/>
      <c r="NDK844" s="328"/>
      <c r="NDL844" s="328"/>
      <c r="NDM844" s="328"/>
      <c r="NDN844" s="328"/>
      <c r="NDO844" s="328"/>
      <c r="NDP844" s="328"/>
      <c r="NDQ844" s="328"/>
      <c r="NDR844" s="328"/>
      <c r="NDS844" s="328"/>
      <c r="NDT844" s="328"/>
      <c r="NDU844" s="328"/>
      <c r="NDV844" s="328"/>
      <c r="NDW844" s="328"/>
      <c r="NDX844" s="328"/>
      <c r="NDY844" s="328"/>
      <c r="NDZ844" s="328"/>
      <c r="NEA844" s="328"/>
      <c r="NEB844" s="328"/>
      <c r="NEC844" s="328"/>
      <c r="NED844" s="328"/>
      <c r="NEE844" s="328"/>
      <c r="NEF844" s="328"/>
      <c r="NEG844" s="328"/>
      <c r="NEH844" s="328"/>
      <c r="NEI844" s="328"/>
      <c r="NEJ844" s="328"/>
      <c r="NEK844" s="328"/>
      <c r="NEL844" s="328"/>
      <c r="NEM844" s="328"/>
      <c r="NEN844" s="328"/>
      <c r="NEO844" s="328"/>
      <c r="NEP844" s="328"/>
      <c r="NEQ844" s="328"/>
      <c r="NER844" s="328"/>
      <c r="NES844" s="328"/>
      <c r="NET844" s="328"/>
      <c r="NEU844" s="328"/>
      <c r="NEV844" s="328"/>
      <c r="NEW844" s="328"/>
      <c r="NEX844" s="328"/>
      <c r="NEY844" s="328"/>
      <c r="NEZ844" s="328"/>
      <c r="NFA844" s="328"/>
      <c r="NFB844" s="328"/>
      <c r="NFC844" s="328"/>
      <c r="NFD844" s="328"/>
      <c r="NFE844" s="328"/>
      <c r="NFF844" s="328"/>
      <c r="NFG844" s="328"/>
      <c r="NFH844" s="328"/>
      <c r="NFI844" s="328"/>
      <c r="NFJ844" s="328"/>
      <c r="NFK844" s="328"/>
      <c r="NFL844" s="328"/>
      <c r="NFM844" s="328"/>
      <c r="NFN844" s="328"/>
      <c r="NFO844" s="328"/>
      <c r="NFP844" s="328"/>
      <c r="NFQ844" s="328"/>
      <c r="NFR844" s="328"/>
      <c r="NFS844" s="328"/>
      <c r="NFT844" s="328"/>
      <c r="NFU844" s="328"/>
      <c r="NFV844" s="328"/>
      <c r="NFW844" s="328"/>
      <c r="NFX844" s="328"/>
      <c r="NFY844" s="328"/>
      <c r="NFZ844" s="328"/>
      <c r="NGA844" s="328"/>
      <c r="NGB844" s="328"/>
      <c r="NGC844" s="328"/>
      <c r="NGD844" s="328"/>
      <c r="NGE844" s="328"/>
      <c r="NGF844" s="328"/>
      <c r="NGG844" s="328"/>
      <c r="NGH844" s="328"/>
      <c r="NGI844" s="328"/>
      <c r="NGJ844" s="328"/>
      <c r="NGK844" s="328"/>
      <c r="NGL844" s="328"/>
      <c r="NGM844" s="328"/>
      <c r="NGN844" s="328"/>
      <c r="NGO844" s="328"/>
      <c r="NGP844" s="328"/>
      <c r="NGQ844" s="328"/>
      <c r="NGR844" s="328"/>
      <c r="NGS844" s="328"/>
      <c r="NGT844" s="328"/>
      <c r="NGU844" s="328"/>
      <c r="NGV844" s="328"/>
      <c r="NGW844" s="328"/>
      <c r="NGX844" s="328"/>
      <c r="NGY844" s="328"/>
      <c r="NGZ844" s="328"/>
      <c r="NHA844" s="328"/>
      <c r="NHB844" s="328"/>
      <c r="NHC844" s="328"/>
      <c r="NHD844" s="328"/>
      <c r="NHE844" s="328"/>
      <c r="NHF844" s="328"/>
      <c r="NHG844" s="328"/>
      <c r="NHH844" s="328"/>
      <c r="NHI844" s="328"/>
      <c r="NHJ844" s="328"/>
      <c r="NHK844" s="328"/>
      <c r="NHL844" s="328"/>
      <c r="NHM844" s="328"/>
      <c r="NHN844" s="328"/>
      <c r="NHO844" s="328"/>
      <c r="NHP844" s="328"/>
      <c r="NHQ844" s="328"/>
      <c r="NHR844" s="328"/>
      <c r="NHS844" s="328"/>
      <c r="NHT844" s="328"/>
      <c r="NHU844" s="328"/>
      <c r="NHV844" s="328"/>
      <c r="NHW844" s="328"/>
      <c r="NHX844" s="328"/>
      <c r="NHY844" s="328"/>
      <c r="NHZ844" s="328"/>
      <c r="NIA844" s="328"/>
      <c r="NIB844" s="328"/>
      <c r="NIC844" s="328"/>
      <c r="NID844" s="328"/>
      <c r="NIE844" s="328"/>
      <c r="NIF844" s="328"/>
      <c r="NIG844" s="328"/>
      <c r="NIH844" s="328"/>
      <c r="NII844" s="328"/>
      <c r="NIJ844" s="328"/>
      <c r="NIK844" s="328"/>
      <c r="NIL844" s="328"/>
      <c r="NIM844" s="328"/>
      <c r="NIN844" s="328"/>
      <c r="NIO844" s="328"/>
      <c r="NIP844" s="328"/>
      <c r="NIQ844" s="328"/>
      <c r="NIR844" s="328"/>
      <c r="NIS844" s="328"/>
      <c r="NIT844" s="328"/>
      <c r="NIU844" s="328"/>
      <c r="NIV844" s="328"/>
      <c r="NIW844" s="328"/>
      <c r="NIX844" s="328"/>
      <c r="NIY844" s="328"/>
      <c r="NIZ844" s="328"/>
      <c r="NJA844" s="328"/>
      <c r="NJB844" s="328"/>
      <c r="NJC844" s="328"/>
      <c r="NJD844" s="328"/>
      <c r="NJE844" s="328"/>
      <c r="NJF844" s="328"/>
      <c r="NJG844" s="328"/>
      <c r="NJH844" s="328"/>
      <c r="NJI844" s="328"/>
      <c r="NJJ844" s="328"/>
      <c r="NJK844" s="328"/>
      <c r="NJL844" s="328"/>
      <c r="NJM844" s="328"/>
      <c r="NJN844" s="328"/>
      <c r="NJO844" s="328"/>
      <c r="NJP844" s="328"/>
      <c r="NJQ844" s="328"/>
      <c r="NJR844" s="328"/>
      <c r="NJS844" s="328"/>
      <c r="NJT844" s="328"/>
      <c r="NJU844" s="328"/>
      <c r="NJV844" s="328"/>
      <c r="NJW844" s="328"/>
      <c r="NJX844" s="328"/>
      <c r="NJY844" s="328"/>
      <c r="NJZ844" s="328"/>
      <c r="NKA844" s="328"/>
      <c r="NKB844" s="328"/>
      <c r="NKC844" s="328"/>
      <c r="NKD844" s="328"/>
      <c r="NKE844" s="328"/>
      <c r="NKF844" s="328"/>
      <c r="NKG844" s="328"/>
      <c r="NKH844" s="328"/>
      <c r="NKI844" s="328"/>
      <c r="NKJ844" s="328"/>
      <c r="NKK844" s="328"/>
      <c r="NKL844" s="328"/>
      <c r="NKM844" s="328"/>
      <c r="NKN844" s="328"/>
      <c r="NKO844" s="328"/>
      <c r="NKP844" s="328"/>
      <c r="NKQ844" s="328"/>
      <c r="NKR844" s="328"/>
      <c r="NKS844" s="328"/>
      <c r="NKT844" s="328"/>
      <c r="NKU844" s="328"/>
      <c r="NKV844" s="328"/>
      <c r="NKW844" s="328"/>
      <c r="NKX844" s="328"/>
      <c r="NKY844" s="328"/>
      <c r="NKZ844" s="328"/>
      <c r="NLA844" s="328"/>
      <c r="NLB844" s="328"/>
      <c r="NLC844" s="328"/>
      <c r="NLD844" s="328"/>
      <c r="NLE844" s="328"/>
      <c r="NLF844" s="328"/>
      <c r="NLG844" s="328"/>
      <c r="NLH844" s="328"/>
      <c r="NLI844" s="328"/>
      <c r="NLJ844" s="328"/>
      <c r="NLK844" s="328"/>
      <c r="NLL844" s="328"/>
      <c r="NLM844" s="328"/>
      <c r="NLN844" s="328"/>
      <c r="NLO844" s="328"/>
      <c r="NLP844" s="328"/>
      <c r="NLQ844" s="328"/>
      <c r="NLR844" s="328"/>
      <c r="NLS844" s="328"/>
      <c r="NLT844" s="328"/>
      <c r="NLU844" s="328"/>
      <c r="NLV844" s="328"/>
      <c r="NLW844" s="328"/>
      <c r="NLX844" s="328"/>
      <c r="NLY844" s="328"/>
      <c r="NLZ844" s="328"/>
      <c r="NMA844" s="328"/>
      <c r="NMB844" s="328"/>
      <c r="NMC844" s="328"/>
      <c r="NMD844" s="328"/>
      <c r="NME844" s="328"/>
      <c r="NMF844" s="328"/>
      <c r="NMG844" s="328"/>
      <c r="NMH844" s="328"/>
      <c r="NMI844" s="328"/>
      <c r="NMJ844" s="328"/>
      <c r="NMK844" s="328"/>
      <c r="NML844" s="328"/>
      <c r="NMM844" s="328"/>
      <c r="NMN844" s="328"/>
      <c r="NMO844" s="328"/>
      <c r="NMP844" s="328"/>
      <c r="NMQ844" s="328"/>
      <c r="NMR844" s="328"/>
      <c r="NMS844" s="328"/>
      <c r="NMT844" s="328"/>
      <c r="NMU844" s="328"/>
      <c r="NMV844" s="328"/>
      <c r="NMW844" s="328"/>
      <c r="NMX844" s="328"/>
      <c r="NMY844" s="328"/>
      <c r="NMZ844" s="328"/>
      <c r="NNA844" s="328"/>
      <c r="NNB844" s="328"/>
      <c r="NNC844" s="328"/>
      <c r="NND844" s="328"/>
      <c r="NNE844" s="328"/>
      <c r="NNF844" s="328"/>
      <c r="NNG844" s="328"/>
      <c r="NNH844" s="328"/>
      <c r="NNI844" s="328"/>
      <c r="NNJ844" s="328"/>
      <c r="NNK844" s="328"/>
      <c r="NNL844" s="328"/>
      <c r="NNM844" s="328"/>
      <c r="NNN844" s="328"/>
      <c r="NNO844" s="328"/>
      <c r="NNP844" s="328"/>
      <c r="NNQ844" s="328"/>
      <c r="NNR844" s="328"/>
      <c r="NNS844" s="328"/>
      <c r="NNT844" s="328"/>
      <c r="NNU844" s="328"/>
      <c r="NNV844" s="328"/>
      <c r="NNW844" s="328"/>
      <c r="NNX844" s="328"/>
      <c r="NNY844" s="328"/>
      <c r="NNZ844" s="328"/>
      <c r="NOA844" s="328"/>
      <c r="NOB844" s="328"/>
      <c r="NOC844" s="328"/>
      <c r="NOD844" s="328"/>
      <c r="NOE844" s="328"/>
      <c r="NOF844" s="328"/>
      <c r="NOG844" s="328"/>
      <c r="NOH844" s="328"/>
      <c r="NOI844" s="328"/>
      <c r="NOJ844" s="328"/>
      <c r="NOK844" s="328"/>
      <c r="NOL844" s="328"/>
      <c r="NOM844" s="328"/>
      <c r="NON844" s="328"/>
      <c r="NOO844" s="328"/>
      <c r="NOP844" s="328"/>
      <c r="NOQ844" s="328"/>
      <c r="NOR844" s="328"/>
      <c r="NOS844" s="328"/>
      <c r="NOT844" s="328"/>
      <c r="NOU844" s="328"/>
      <c r="NOV844" s="328"/>
      <c r="NOW844" s="328"/>
      <c r="NOX844" s="328"/>
      <c r="NOY844" s="328"/>
      <c r="NOZ844" s="328"/>
      <c r="NPA844" s="328"/>
      <c r="NPB844" s="328"/>
      <c r="NPC844" s="328"/>
      <c r="NPD844" s="328"/>
      <c r="NPE844" s="328"/>
      <c r="NPF844" s="328"/>
      <c r="NPG844" s="328"/>
      <c r="NPH844" s="328"/>
      <c r="NPI844" s="328"/>
      <c r="NPJ844" s="328"/>
      <c r="NPK844" s="328"/>
      <c r="NPL844" s="328"/>
      <c r="NPM844" s="328"/>
      <c r="NPN844" s="328"/>
      <c r="NPO844" s="328"/>
      <c r="NPP844" s="328"/>
      <c r="NPQ844" s="328"/>
      <c r="NPR844" s="328"/>
      <c r="NPS844" s="328"/>
      <c r="NPT844" s="328"/>
      <c r="NPU844" s="328"/>
      <c r="NPV844" s="328"/>
      <c r="NPW844" s="328"/>
      <c r="NPX844" s="328"/>
      <c r="NPY844" s="328"/>
      <c r="NPZ844" s="328"/>
      <c r="NQA844" s="328"/>
      <c r="NQB844" s="328"/>
      <c r="NQC844" s="328"/>
      <c r="NQD844" s="328"/>
      <c r="NQE844" s="328"/>
      <c r="NQF844" s="328"/>
      <c r="NQG844" s="328"/>
      <c r="NQH844" s="328"/>
      <c r="NQI844" s="328"/>
      <c r="NQJ844" s="328"/>
      <c r="NQK844" s="328"/>
      <c r="NQL844" s="328"/>
      <c r="NQM844" s="328"/>
      <c r="NQN844" s="328"/>
      <c r="NQO844" s="328"/>
      <c r="NQP844" s="328"/>
      <c r="NQQ844" s="328"/>
      <c r="NQR844" s="328"/>
      <c r="NQS844" s="328"/>
      <c r="NQT844" s="328"/>
      <c r="NQU844" s="328"/>
      <c r="NQV844" s="328"/>
      <c r="NQW844" s="328"/>
      <c r="NQX844" s="328"/>
      <c r="NQY844" s="328"/>
      <c r="NQZ844" s="328"/>
      <c r="NRA844" s="328"/>
      <c r="NRB844" s="328"/>
      <c r="NRC844" s="328"/>
      <c r="NRD844" s="328"/>
      <c r="NRE844" s="328"/>
      <c r="NRF844" s="328"/>
      <c r="NRG844" s="328"/>
      <c r="NRH844" s="328"/>
      <c r="NRI844" s="328"/>
      <c r="NRJ844" s="328"/>
      <c r="NRK844" s="328"/>
      <c r="NRL844" s="328"/>
      <c r="NRM844" s="328"/>
      <c r="NRN844" s="328"/>
      <c r="NRO844" s="328"/>
      <c r="NRP844" s="328"/>
      <c r="NRQ844" s="328"/>
      <c r="NRR844" s="328"/>
      <c r="NRS844" s="328"/>
      <c r="NRT844" s="328"/>
      <c r="NRU844" s="328"/>
      <c r="NRV844" s="328"/>
      <c r="NRW844" s="328"/>
      <c r="NRX844" s="328"/>
      <c r="NRY844" s="328"/>
      <c r="NRZ844" s="328"/>
      <c r="NSA844" s="328"/>
      <c r="NSB844" s="328"/>
      <c r="NSC844" s="328"/>
      <c r="NSD844" s="328"/>
      <c r="NSE844" s="328"/>
      <c r="NSF844" s="328"/>
      <c r="NSG844" s="328"/>
      <c r="NSH844" s="328"/>
      <c r="NSI844" s="328"/>
      <c r="NSJ844" s="328"/>
      <c r="NSK844" s="328"/>
      <c r="NSL844" s="328"/>
      <c r="NSM844" s="328"/>
      <c r="NSN844" s="328"/>
      <c r="NSO844" s="328"/>
      <c r="NSP844" s="328"/>
      <c r="NSQ844" s="328"/>
      <c r="NSR844" s="328"/>
      <c r="NSS844" s="328"/>
      <c r="NST844" s="328"/>
      <c r="NSU844" s="328"/>
      <c r="NSV844" s="328"/>
      <c r="NSW844" s="328"/>
      <c r="NSX844" s="328"/>
      <c r="NSY844" s="328"/>
      <c r="NSZ844" s="328"/>
      <c r="NTA844" s="328"/>
      <c r="NTB844" s="328"/>
      <c r="NTC844" s="328"/>
      <c r="NTD844" s="328"/>
      <c r="NTE844" s="328"/>
      <c r="NTF844" s="328"/>
      <c r="NTG844" s="328"/>
      <c r="NTH844" s="328"/>
      <c r="NTI844" s="328"/>
      <c r="NTJ844" s="328"/>
      <c r="NTK844" s="328"/>
      <c r="NTL844" s="328"/>
      <c r="NTM844" s="328"/>
      <c r="NTN844" s="328"/>
      <c r="NTO844" s="328"/>
      <c r="NTP844" s="328"/>
      <c r="NTQ844" s="328"/>
      <c r="NTR844" s="328"/>
      <c r="NTS844" s="328"/>
      <c r="NTT844" s="328"/>
      <c r="NTU844" s="328"/>
      <c r="NTV844" s="328"/>
      <c r="NTW844" s="328"/>
      <c r="NTX844" s="328"/>
      <c r="NTY844" s="328"/>
      <c r="NTZ844" s="328"/>
      <c r="NUA844" s="328"/>
      <c r="NUB844" s="328"/>
      <c r="NUC844" s="328"/>
      <c r="NUD844" s="328"/>
      <c r="NUE844" s="328"/>
      <c r="NUF844" s="328"/>
      <c r="NUG844" s="328"/>
      <c r="NUH844" s="328"/>
      <c r="NUI844" s="328"/>
      <c r="NUJ844" s="328"/>
      <c r="NUK844" s="328"/>
      <c r="NUL844" s="328"/>
      <c r="NUM844" s="328"/>
      <c r="NUN844" s="328"/>
      <c r="NUO844" s="328"/>
      <c r="NUP844" s="328"/>
      <c r="NUQ844" s="328"/>
      <c r="NUR844" s="328"/>
      <c r="NUS844" s="328"/>
      <c r="NUT844" s="328"/>
      <c r="NUU844" s="328"/>
      <c r="NUV844" s="328"/>
      <c r="NUW844" s="328"/>
      <c r="NUX844" s="328"/>
      <c r="NUY844" s="328"/>
      <c r="NUZ844" s="328"/>
      <c r="NVA844" s="328"/>
      <c r="NVB844" s="328"/>
      <c r="NVC844" s="328"/>
      <c r="NVD844" s="328"/>
      <c r="NVE844" s="328"/>
      <c r="NVF844" s="328"/>
      <c r="NVG844" s="328"/>
      <c r="NVH844" s="328"/>
      <c r="NVI844" s="328"/>
      <c r="NVJ844" s="328"/>
      <c r="NVK844" s="328"/>
      <c r="NVL844" s="328"/>
      <c r="NVM844" s="328"/>
      <c r="NVN844" s="328"/>
      <c r="NVO844" s="328"/>
      <c r="NVP844" s="328"/>
      <c r="NVQ844" s="328"/>
      <c r="NVR844" s="328"/>
      <c r="NVS844" s="328"/>
      <c r="NVT844" s="328"/>
      <c r="NVU844" s="328"/>
      <c r="NVV844" s="328"/>
      <c r="NVW844" s="328"/>
      <c r="NVX844" s="328"/>
      <c r="NVY844" s="328"/>
      <c r="NVZ844" s="328"/>
      <c r="NWA844" s="328"/>
      <c r="NWB844" s="328"/>
      <c r="NWC844" s="328"/>
      <c r="NWD844" s="328"/>
      <c r="NWE844" s="328"/>
      <c r="NWF844" s="328"/>
      <c r="NWG844" s="328"/>
      <c r="NWH844" s="328"/>
      <c r="NWI844" s="328"/>
      <c r="NWJ844" s="328"/>
      <c r="NWK844" s="328"/>
      <c r="NWL844" s="328"/>
      <c r="NWM844" s="328"/>
      <c r="NWN844" s="328"/>
      <c r="NWO844" s="328"/>
      <c r="NWP844" s="328"/>
      <c r="NWQ844" s="328"/>
      <c r="NWR844" s="328"/>
      <c r="NWS844" s="328"/>
      <c r="NWT844" s="328"/>
      <c r="NWU844" s="328"/>
      <c r="NWV844" s="328"/>
      <c r="NWW844" s="328"/>
      <c r="NWX844" s="328"/>
      <c r="NWY844" s="328"/>
      <c r="NWZ844" s="328"/>
      <c r="NXA844" s="328"/>
      <c r="NXB844" s="328"/>
      <c r="NXC844" s="328"/>
      <c r="NXD844" s="328"/>
      <c r="NXE844" s="328"/>
      <c r="NXF844" s="328"/>
      <c r="NXG844" s="328"/>
      <c r="NXH844" s="328"/>
      <c r="NXI844" s="328"/>
      <c r="NXJ844" s="328"/>
      <c r="NXK844" s="328"/>
      <c r="NXL844" s="328"/>
      <c r="NXM844" s="328"/>
      <c r="NXN844" s="328"/>
      <c r="NXO844" s="328"/>
      <c r="NXP844" s="328"/>
      <c r="NXQ844" s="328"/>
      <c r="NXR844" s="328"/>
      <c r="NXS844" s="328"/>
      <c r="NXT844" s="328"/>
      <c r="NXU844" s="328"/>
      <c r="NXV844" s="328"/>
      <c r="NXW844" s="328"/>
      <c r="NXX844" s="328"/>
      <c r="NXY844" s="328"/>
      <c r="NXZ844" s="328"/>
      <c r="NYA844" s="328"/>
      <c r="NYB844" s="328"/>
      <c r="NYC844" s="328"/>
      <c r="NYD844" s="328"/>
      <c r="NYE844" s="328"/>
      <c r="NYF844" s="328"/>
      <c r="NYG844" s="328"/>
      <c r="NYH844" s="328"/>
      <c r="NYI844" s="328"/>
      <c r="NYJ844" s="328"/>
      <c r="NYK844" s="328"/>
      <c r="NYL844" s="328"/>
      <c r="NYM844" s="328"/>
      <c r="NYN844" s="328"/>
      <c r="NYO844" s="328"/>
      <c r="NYP844" s="328"/>
      <c r="NYQ844" s="328"/>
      <c r="NYR844" s="328"/>
      <c r="NYS844" s="328"/>
      <c r="NYT844" s="328"/>
      <c r="NYU844" s="328"/>
      <c r="NYV844" s="328"/>
      <c r="NYW844" s="328"/>
      <c r="NYX844" s="328"/>
      <c r="NYY844" s="328"/>
      <c r="NYZ844" s="328"/>
      <c r="NZA844" s="328"/>
      <c r="NZB844" s="328"/>
      <c r="NZC844" s="328"/>
      <c r="NZD844" s="328"/>
      <c r="NZE844" s="328"/>
      <c r="NZF844" s="328"/>
      <c r="NZG844" s="328"/>
      <c r="NZH844" s="328"/>
      <c r="NZI844" s="328"/>
      <c r="NZJ844" s="328"/>
      <c r="NZK844" s="328"/>
      <c r="NZL844" s="328"/>
      <c r="NZM844" s="328"/>
      <c r="NZN844" s="328"/>
      <c r="NZO844" s="328"/>
      <c r="NZP844" s="328"/>
      <c r="NZQ844" s="328"/>
      <c r="NZR844" s="328"/>
      <c r="NZS844" s="328"/>
      <c r="NZT844" s="328"/>
      <c r="NZU844" s="328"/>
      <c r="NZV844" s="328"/>
      <c r="NZW844" s="328"/>
      <c r="NZX844" s="328"/>
      <c r="NZY844" s="328"/>
      <c r="NZZ844" s="328"/>
      <c r="OAA844" s="328"/>
      <c r="OAB844" s="328"/>
      <c r="OAC844" s="328"/>
      <c r="OAD844" s="328"/>
      <c r="OAE844" s="328"/>
      <c r="OAF844" s="328"/>
      <c r="OAG844" s="328"/>
      <c r="OAH844" s="328"/>
      <c r="OAI844" s="328"/>
      <c r="OAJ844" s="328"/>
      <c r="OAK844" s="328"/>
      <c r="OAL844" s="328"/>
      <c r="OAM844" s="328"/>
      <c r="OAN844" s="328"/>
      <c r="OAO844" s="328"/>
      <c r="OAP844" s="328"/>
      <c r="OAQ844" s="328"/>
      <c r="OAR844" s="328"/>
      <c r="OAS844" s="328"/>
      <c r="OAT844" s="328"/>
      <c r="OAU844" s="328"/>
      <c r="OAV844" s="328"/>
      <c r="OAW844" s="328"/>
      <c r="OAX844" s="328"/>
      <c r="OAY844" s="328"/>
      <c r="OAZ844" s="328"/>
      <c r="OBA844" s="328"/>
      <c r="OBB844" s="328"/>
      <c r="OBC844" s="328"/>
      <c r="OBD844" s="328"/>
      <c r="OBE844" s="328"/>
      <c r="OBF844" s="328"/>
      <c r="OBG844" s="328"/>
      <c r="OBH844" s="328"/>
      <c r="OBI844" s="328"/>
      <c r="OBJ844" s="328"/>
      <c r="OBK844" s="328"/>
      <c r="OBL844" s="328"/>
      <c r="OBM844" s="328"/>
      <c r="OBN844" s="328"/>
      <c r="OBO844" s="328"/>
      <c r="OBP844" s="328"/>
      <c r="OBQ844" s="328"/>
      <c r="OBR844" s="328"/>
      <c r="OBS844" s="328"/>
      <c r="OBT844" s="328"/>
      <c r="OBU844" s="328"/>
      <c r="OBV844" s="328"/>
      <c r="OBW844" s="328"/>
      <c r="OBX844" s="328"/>
      <c r="OBY844" s="328"/>
      <c r="OBZ844" s="328"/>
      <c r="OCA844" s="328"/>
      <c r="OCB844" s="328"/>
      <c r="OCC844" s="328"/>
      <c r="OCD844" s="328"/>
      <c r="OCE844" s="328"/>
      <c r="OCF844" s="328"/>
      <c r="OCG844" s="328"/>
      <c r="OCH844" s="328"/>
      <c r="OCI844" s="328"/>
      <c r="OCJ844" s="328"/>
      <c r="OCK844" s="328"/>
      <c r="OCL844" s="328"/>
      <c r="OCM844" s="328"/>
      <c r="OCN844" s="328"/>
      <c r="OCO844" s="328"/>
      <c r="OCP844" s="328"/>
      <c r="OCQ844" s="328"/>
      <c r="OCR844" s="328"/>
      <c r="OCS844" s="328"/>
      <c r="OCT844" s="328"/>
      <c r="OCU844" s="328"/>
      <c r="OCV844" s="328"/>
      <c r="OCW844" s="328"/>
      <c r="OCX844" s="328"/>
      <c r="OCY844" s="328"/>
      <c r="OCZ844" s="328"/>
      <c r="ODA844" s="328"/>
      <c r="ODB844" s="328"/>
      <c r="ODC844" s="328"/>
      <c r="ODD844" s="328"/>
      <c r="ODE844" s="328"/>
      <c r="ODF844" s="328"/>
      <c r="ODG844" s="328"/>
      <c r="ODH844" s="328"/>
      <c r="ODI844" s="328"/>
      <c r="ODJ844" s="328"/>
      <c r="ODK844" s="328"/>
      <c r="ODL844" s="328"/>
      <c r="ODM844" s="328"/>
      <c r="ODN844" s="328"/>
      <c r="ODO844" s="328"/>
      <c r="ODP844" s="328"/>
      <c r="ODQ844" s="328"/>
      <c r="ODR844" s="328"/>
      <c r="ODS844" s="328"/>
      <c r="ODT844" s="328"/>
      <c r="ODU844" s="328"/>
      <c r="ODV844" s="328"/>
      <c r="ODW844" s="328"/>
      <c r="ODX844" s="328"/>
      <c r="ODY844" s="328"/>
      <c r="ODZ844" s="328"/>
      <c r="OEA844" s="328"/>
      <c r="OEB844" s="328"/>
      <c r="OEC844" s="328"/>
      <c r="OED844" s="328"/>
      <c r="OEE844" s="328"/>
      <c r="OEF844" s="328"/>
      <c r="OEG844" s="328"/>
      <c r="OEH844" s="328"/>
      <c r="OEI844" s="328"/>
      <c r="OEJ844" s="328"/>
      <c r="OEK844" s="328"/>
      <c r="OEL844" s="328"/>
      <c r="OEM844" s="328"/>
      <c r="OEN844" s="328"/>
      <c r="OEO844" s="328"/>
      <c r="OEP844" s="328"/>
      <c r="OEQ844" s="328"/>
      <c r="OER844" s="328"/>
      <c r="OES844" s="328"/>
      <c r="OET844" s="328"/>
      <c r="OEU844" s="328"/>
      <c r="OEV844" s="328"/>
      <c r="OEW844" s="328"/>
      <c r="OEX844" s="328"/>
      <c r="OEY844" s="328"/>
      <c r="OEZ844" s="328"/>
      <c r="OFA844" s="328"/>
      <c r="OFB844" s="328"/>
      <c r="OFC844" s="328"/>
      <c r="OFD844" s="328"/>
      <c r="OFE844" s="328"/>
      <c r="OFF844" s="328"/>
      <c r="OFG844" s="328"/>
      <c r="OFH844" s="328"/>
      <c r="OFI844" s="328"/>
      <c r="OFJ844" s="328"/>
      <c r="OFK844" s="328"/>
      <c r="OFL844" s="328"/>
      <c r="OFM844" s="328"/>
      <c r="OFN844" s="328"/>
      <c r="OFO844" s="328"/>
      <c r="OFP844" s="328"/>
      <c r="OFQ844" s="328"/>
      <c r="OFR844" s="328"/>
      <c r="OFS844" s="328"/>
      <c r="OFT844" s="328"/>
      <c r="OFU844" s="328"/>
      <c r="OFV844" s="328"/>
      <c r="OFW844" s="328"/>
      <c r="OFX844" s="328"/>
      <c r="OFY844" s="328"/>
      <c r="OFZ844" s="328"/>
      <c r="OGA844" s="328"/>
      <c r="OGB844" s="328"/>
      <c r="OGC844" s="328"/>
      <c r="OGD844" s="328"/>
      <c r="OGE844" s="328"/>
      <c r="OGF844" s="328"/>
      <c r="OGG844" s="328"/>
      <c r="OGH844" s="328"/>
      <c r="OGI844" s="328"/>
      <c r="OGJ844" s="328"/>
      <c r="OGK844" s="328"/>
      <c r="OGL844" s="328"/>
      <c r="OGM844" s="328"/>
      <c r="OGN844" s="328"/>
      <c r="OGO844" s="328"/>
      <c r="OGP844" s="328"/>
      <c r="OGQ844" s="328"/>
      <c r="OGR844" s="328"/>
      <c r="OGS844" s="328"/>
      <c r="OGT844" s="328"/>
      <c r="OGU844" s="328"/>
      <c r="OGV844" s="328"/>
      <c r="OGW844" s="328"/>
      <c r="OGX844" s="328"/>
      <c r="OGY844" s="328"/>
      <c r="OGZ844" s="328"/>
      <c r="OHA844" s="328"/>
      <c r="OHB844" s="328"/>
      <c r="OHC844" s="328"/>
      <c r="OHD844" s="328"/>
      <c r="OHE844" s="328"/>
      <c r="OHF844" s="328"/>
      <c r="OHG844" s="328"/>
      <c r="OHH844" s="328"/>
      <c r="OHI844" s="328"/>
      <c r="OHJ844" s="328"/>
      <c r="OHK844" s="328"/>
      <c r="OHL844" s="328"/>
      <c r="OHM844" s="328"/>
      <c r="OHN844" s="328"/>
      <c r="OHO844" s="328"/>
      <c r="OHP844" s="328"/>
      <c r="OHQ844" s="328"/>
      <c r="OHR844" s="328"/>
      <c r="OHS844" s="328"/>
      <c r="OHT844" s="328"/>
      <c r="OHU844" s="328"/>
      <c r="OHV844" s="328"/>
      <c r="OHW844" s="328"/>
      <c r="OHX844" s="328"/>
      <c r="OHY844" s="328"/>
      <c r="OHZ844" s="328"/>
      <c r="OIA844" s="328"/>
      <c r="OIB844" s="328"/>
      <c r="OIC844" s="328"/>
      <c r="OID844" s="328"/>
      <c r="OIE844" s="328"/>
      <c r="OIF844" s="328"/>
      <c r="OIG844" s="328"/>
      <c r="OIH844" s="328"/>
      <c r="OII844" s="328"/>
      <c r="OIJ844" s="328"/>
      <c r="OIK844" s="328"/>
      <c r="OIL844" s="328"/>
      <c r="OIM844" s="328"/>
      <c r="OIN844" s="328"/>
      <c r="OIO844" s="328"/>
      <c r="OIP844" s="328"/>
      <c r="OIQ844" s="328"/>
      <c r="OIR844" s="328"/>
      <c r="OIS844" s="328"/>
      <c r="OIT844" s="328"/>
      <c r="OIU844" s="328"/>
      <c r="OIV844" s="328"/>
      <c r="OIW844" s="328"/>
      <c r="OIX844" s="328"/>
      <c r="OIY844" s="328"/>
      <c r="OIZ844" s="328"/>
      <c r="OJA844" s="328"/>
      <c r="OJB844" s="328"/>
      <c r="OJC844" s="328"/>
      <c r="OJD844" s="328"/>
      <c r="OJE844" s="328"/>
      <c r="OJF844" s="328"/>
      <c r="OJG844" s="328"/>
      <c r="OJH844" s="328"/>
      <c r="OJI844" s="328"/>
      <c r="OJJ844" s="328"/>
      <c r="OJK844" s="328"/>
      <c r="OJL844" s="328"/>
      <c r="OJM844" s="328"/>
      <c r="OJN844" s="328"/>
      <c r="OJO844" s="328"/>
      <c r="OJP844" s="328"/>
      <c r="OJQ844" s="328"/>
      <c r="OJR844" s="328"/>
      <c r="OJS844" s="328"/>
      <c r="OJT844" s="328"/>
      <c r="OJU844" s="328"/>
      <c r="OJV844" s="328"/>
      <c r="OJW844" s="328"/>
      <c r="OJX844" s="328"/>
      <c r="OJY844" s="328"/>
      <c r="OJZ844" s="328"/>
      <c r="OKA844" s="328"/>
      <c r="OKB844" s="328"/>
      <c r="OKC844" s="328"/>
      <c r="OKD844" s="328"/>
      <c r="OKE844" s="328"/>
      <c r="OKF844" s="328"/>
      <c r="OKG844" s="328"/>
      <c r="OKH844" s="328"/>
      <c r="OKI844" s="328"/>
      <c r="OKJ844" s="328"/>
      <c r="OKK844" s="328"/>
      <c r="OKL844" s="328"/>
      <c r="OKM844" s="328"/>
      <c r="OKN844" s="328"/>
      <c r="OKO844" s="328"/>
      <c r="OKP844" s="328"/>
      <c r="OKQ844" s="328"/>
      <c r="OKR844" s="328"/>
      <c r="OKS844" s="328"/>
      <c r="OKT844" s="328"/>
      <c r="OKU844" s="328"/>
      <c r="OKV844" s="328"/>
      <c r="OKW844" s="328"/>
      <c r="OKX844" s="328"/>
      <c r="OKY844" s="328"/>
      <c r="OKZ844" s="328"/>
      <c r="OLA844" s="328"/>
      <c r="OLB844" s="328"/>
      <c r="OLC844" s="328"/>
      <c r="OLD844" s="328"/>
      <c r="OLE844" s="328"/>
      <c r="OLF844" s="328"/>
      <c r="OLG844" s="328"/>
      <c r="OLH844" s="328"/>
      <c r="OLI844" s="328"/>
      <c r="OLJ844" s="328"/>
      <c r="OLK844" s="328"/>
      <c r="OLL844" s="328"/>
      <c r="OLM844" s="328"/>
      <c r="OLN844" s="328"/>
      <c r="OLO844" s="328"/>
      <c r="OLP844" s="328"/>
      <c r="OLQ844" s="328"/>
      <c r="OLR844" s="328"/>
      <c r="OLS844" s="328"/>
      <c r="OLT844" s="328"/>
      <c r="OLU844" s="328"/>
      <c r="OLV844" s="328"/>
      <c r="OLW844" s="328"/>
      <c r="OLX844" s="328"/>
      <c r="OLY844" s="328"/>
      <c r="OLZ844" s="328"/>
      <c r="OMA844" s="328"/>
      <c r="OMB844" s="328"/>
      <c r="OMC844" s="328"/>
      <c r="OMD844" s="328"/>
      <c r="OME844" s="328"/>
      <c r="OMF844" s="328"/>
      <c r="OMG844" s="328"/>
      <c r="OMH844" s="328"/>
      <c r="OMI844" s="328"/>
      <c r="OMJ844" s="328"/>
      <c r="OMK844" s="328"/>
      <c r="OML844" s="328"/>
      <c r="OMM844" s="328"/>
      <c r="OMN844" s="328"/>
      <c r="OMO844" s="328"/>
      <c r="OMP844" s="328"/>
      <c r="OMQ844" s="328"/>
      <c r="OMR844" s="328"/>
      <c r="OMS844" s="328"/>
      <c r="OMT844" s="328"/>
      <c r="OMU844" s="328"/>
      <c r="OMV844" s="328"/>
      <c r="OMW844" s="328"/>
      <c r="OMX844" s="328"/>
      <c r="OMY844" s="328"/>
      <c r="OMZ844" s="328"/>
      <c r="ONA844" s="328"/>
      <c r="ONB844" s="328"/>
      <c r="ONC844" s="328"/>
      <c r="OND844" s="328"/>
      <c r="ONE844" s="328"/>
      <c r="ONF844" s="328"/>
      <c r="ONG844" s="328"/>
      <c r="ONH844" s="328"/>
      <c r="ONI844" s="328"/>
      <c r="ONJ844" s="328"/>
      <c r="ONK844" s="328"/>
      <c r="ONL844" s="328"/>
      <c r="ONM844" s="328"/>
      <c r="ONN844" s="328"/>
      <c r="ONO844" s="328"/>
      <c r="ONP844" s="328"/>
      <c r="ONQ844" s="328"/>
      <c r="ONR844" s="328"/>
      <c r="ONS844" s="328"/>
      <c r="ONT844" s="328"/>
      <c r="ONU844" s="328"/>
      <c r="ONV844" s="328"/>
      <c r="ONW844" s="328"/>
      <c r="ONX844" s="328"/>
      <c r="ONY844" s="328"/>
      <c r="ONZ844" s="328"/>
      <c r="OOA844" s="328"/>
      <c r="OOB844" s="328"/>
      <c r="OOC844" s="328"/>
      <c r="OOD844" s="328"/>
      <c r="OOE844" s="328"/>
      <c r="OOF844" s="328"/>
      <c r="OOG844" s="328"/>
      <c r="OOH844" s="328"/>
      <c r="OOI844" s="328"/>
      <c r="OOJ844" s="328"/>
      <c r="OOK844" s="328"/>
      <c r="OOL844" s="328"/>
      <c r="OOM844" s="328"/>
      <c r="OON844" s="328"/>
      <c r="OOO844" s="328"/>
      <c r="OOP844" s="328"/>
      <c r="OOQ844" s="328"/>
      <c r="OOR844" s="328"/>
      <c r="OOS844" s="328"/>
      <c r="OOT844" s="328"/>
      <c r="OOU844" s="328"/>
      <c r="OOV844" s="328"/>
      <c r="OOW844" s="328"/>
      <c r="OOX844" s="328"/>
      <c r="OOY844" s="328"/>
      <c r="OOZ844" s="328"/>
      <c r="OPA844" s="328"/>
      <c r="OPB844" s="328"/>
      <c r="OPC844" s="328"/>
      <c r="OPD844" s="328"/>
      <c r="OPE844" s="328"/>
      <c r="OPF844" s="328"/>
      <c r="OPG844" s="328"/>
      <c r="OPH844" s="328"/>
      <c r="OPI844" s="328"/>
      <c r="OPJ844" s="328"/>
      <c r="OPK844" s="328"/>
      <c r="OPL844" s="328"/>
      <c r="OPM844" s="328"/>
      <c r="OPN844" s="328"/>
      <c r="OPO844" s="328"/>
      <c r="OPP844" s="328"/>
      <c r="OPQ844" s="328"/>
      <c r="OPR844" s="328"/>
      <c r="OPS844" s="328"/>
      <c r="OPT844" s="328"/>
      <c r="OPU844" s="328"/>
      <c r="OPV844" s="328"/>
      <c r="OPW844" s="328"/>
      <c r="OPX844" s="328"/>
      <c r="OPY844" s="328"/>
      <c r="OPZ844" s="328"/>
      <c r="OQA844" s="328"/>
      <c r="OQB844" s="328"/>
      <c r="OQC844" s="328"/>
      <c r="OQD844" s="328"/>
      <c r="OQE844" s="328"/>
      <c r="OQF844" s="328"/>
      <c r="OQG844" s="328"/>
      <c r="OQH844" s="328"/>
      <c r="OQI844" s="328"/>
      <c r="OQJ844" s="328"/>
      <c r="OQK844" s="328"/>
      <c r="OQL844" s="328"/>
      <c r="OQM844" s="328"/>
      <c r="OQN844" s="328"/>
      <c r="OQO844" s="328"/>
      <c r="OQP844" s="328"/>
      <c r="OQQ844" s="328"/>
      <c r="OQR844" s="328"/>
      <c r="OQS844" s="328"/>
      <c r="OQT844" s="328"/>
      <c r="OQU844" s="328"/>
      <c r="OQV844" s="328"/>
      <c r="OQW844" s="328"/>
      <c r="OQX844" s="328"/>
      <c r="OQY844" s="328"/>
      <c r="OQZ844" s="328"/>
      <c r="ORA844" s="328"/>
      <c r="ORB844" s="328"/>
      <c r="ORC844" s="328"/>
      <c r="ORD844" s="328"/>
      <c r="ORE844" s="328"/>
      <c r="ORF844" s="328"/>
      <c r="ORG844" s="328"/>
      <c r="ORH844" s="328"/>
      <c r="ORI844" s="328"/>
      <c r="ORJ844" s="328"/>
      <c r="ORK844" s="328"/>
      <c r="ORL844" s="328"/>
      <c r="ORM844" s="328"/>
      <c r="ORN844" s="328"/>
      <c r="ORO844" s="328"/>
      <c r="ORP844" s="328"/>
      <c r="ORQ844" s="328"/>
      <c r="ORR844" s="328"/>
      <c r="ORS844" s="328"/>
      <c r="ORT844" s="328"/>
      <c r="ORU844" s="328"/>
      <c r="ORV844" s="328"/>
      <c r="ORW844" s="328"/>
      <c r="ORX844" s="328"/>
      <c r="ORY844" s="328"/>
      <c r="ORZ844" s="328"/>
      <c r="OSA844" s="328"/>
      <c r="OSB844" s="328"/>
      <c r="OSC844" s="328"/>
      <c r="OSD844" s="328"/>
      <c r="OSE844" s="328"/>
      <c r="OSF844" s="328"/>
      <c r="OSG844" s="328"/>
      <c r="OSH844" s="328"/>
      <c r="OSI844" s="328"/>
      <c r="OSJ844" s="328"/>
      <c r="OSK844" s="328"/>
      <c r="OSL844" s="328"/>
      <c r="OSM844" s="328"/>
      <c r="OSN844" s="328"/>
      <c r="OSO844" s="328"/>
      <c r="OSP844" s="328"/>
      <c r="OSQ844" s="328"/>
      <c r="OSR844" s="328"/>
      <c r="OSS844" s="328"/>
      <c r="OST844" s="328"/>
      <c r="OSU844" s="328"/>
      <c r="OSV844" s="328"/>
      <c r="OSW844" s="328"/>
      <c r="OSX844" s="328"/>
      <c r="OSY844" s="328"/>
      <c r="OSZ844" s="328"/>
      <c r="OTA844" s="328"/>
      <c r="OTB844" s="328"/>
      <c r="OTC844" s="328"/>
      <c r="OTD844" s="328"/>
      <c r="OTE844" s="328"/>
      <c r="OTF844" s="328"/>
      <c r="OTG844" s="328"/>
      <c r="OTH844" s="328"/>
      <c r="OTI844" s="328"/>
      <c r="OTJ844" s="328"/>
      <c r="OTK844" s="328"/>
      <c r="OTL844" s="328"/>
      <c r="OTM844" s="328"/>
      <c r="OTN844" s="328"/>
      <c r="OTO844" s="328"/>
      <c r="OTP844" s="328"/>
      <c r="OTQ844" s="328"/>
      <c r="OTR844" s="328"/>
      <c r="OTS844" s="328"/>
      <c r="OTT844" s="328"/>
      <c r="OTU844" s="328"/>
      <c r="OTV844" s="328"/>
      <c r="OTW844" s="328"/>
      <c r="OTX844" s="328"/>
      <c r="OTY844" s="328"/>
      <c r="OTZ844" s="328"/>
      <c r="OUA844" s="328"/>
      <c r="OUB844" s="328"/>
      <c r="OUC844" s="328"/>
      <c r="OUD844" s="328"/>
      <c r="OUE844" s="328"/>
      <c r="OUF844" s="328"/>
      <c r="OUG844" s="328"/>
      <c r="OUH844" s="328"/>
      <c r="OUI844" s="328"/>
      <c r="OUJ844" s="328"/>
      <c r="OUK844" s="328"/>
      <c r="OUL844" s="328"/>
      <c r="OUM844" s="328"/>
      <c r="OUN844" s="328"/>
      <c r="OUO844" s="328"/>
      <c r="OUP844" s="328"/>
      <c r="OUQ844" s="328"/>
      <c r="OUR844" s="328"/>
      <c r="OUS844" s="328"/>
      <c r="OUT844" s="328"/>
      <c r="OUU844" s="328"/>
      <c r="OUV844" s="328"/>
      <c r="OUW844" s="328"/>
      <c r="OUX844" s="328"/>
      <c r="OUY844" s="328"/>
      <c r="OUZ844" s="328"/>
      <c r="OVA844" s="328"/>
      <c r="OVB844" s="328"/>
      <c r="OVC844" s="328"/>
      <c r="OVD844" s="328"/>
      <c r="OVE844" s="328"/>
      <c r="OVF844" s="328"/>
      <c r="OVG844" s="328"/>
      <c r="OVH844" s="328"/>
      <c r="OVI844" s="328"/>
      <c r="OVJ844" s="328"/>
      <c r="OVK844" s="328"/>
      <c r="OVL844" s="328"/>
      <c r="OVM844" s="328"/>
      <c r="OVN844" s="328"/>
      <c r="OVO844" s="328"/>
      <c r="OVP844" s="328"/>
      <c r="OVQ844" s="328"/>
      <c r="OVR844" s="328"/>
      <c r="OVS844" s="328"/>
      <c r="OVT844" s="328"/>
      <c r="OVU844" s="328"/>
      <c r="OVV844" s="328"/>
      <c r="OVW844" s="328"/>
      <c r="OVX844" s="328"/>
      <c r="OVY844" s="328"/>
      <c r="OVZ844" s="328"/>
      <c r="OWA844" s="328"/>
      <c r="OWB844" s="328"/>
      <c r="OWC844" s="328"/>
      <c r="OWD844" s="328"/>
      <c r="OWE844" s="328"/>
      <c r="OWF844" s="328"/>
      <c r="OWG844" s="328"/>
      <c r="OWH844" s="328"/>
      <c r="OWI844" s="328"/>
      <c r="OWJ844" s="328"/>
      <c r="OWK844" s="328"/>
      <c r="OWL844" s="328"/>
      <c r="OWM844" s="328"/>
      <c r="OWN844" s="328"/>
      <c r="OWO844" s="328"/>
      <c r="OWP844" s="328"/>
      <c r="OWQ844" s="328"/>
      <c r="OWR844" s="328"/>
      <c r="OWS844" s="328"/>
      <c r="OWT844" s="328"/>
      <c r="OWU844" s="328"/>
      <c r="OWV844" s="328"/>
      <c r="OWW844" s="328"/>
      <c r="OWX844" s="328"/>
      <c r="OWY844" s="328"/>
      <c r="OWZ844" s="328"/>
      <c r="OXA844" s="328"/>
      <c r="OXB844" s="328"/>
      <c r="OXC844" s="328"/>
      <c r="OXD844" s="328"/>
      <c r="OXE844" s="328"/>
      <c r="OXF844" s="328"/>
      <c r="OXG844" s="328"/>
      <c r="OXH844" s="328"/>
      <c r="OXI844" s="328"/>
      <c r="OXJ844" s="328"/>
      <c r="OXK844" s="328"/>
      <c r="OXL844" s="328"/>
      <c r="OXM844" s="328"/>
      <c r="OXN844" s="328"/>
      <c r="OXO844" s="328"/>
      <c r="OXP844" s="328"/>
      <c r="OXQ844" s="328"/>
      <c r="OXR844" s="328"/>
      <c r="OXS844" s="328"/>
      <c r="OXT844" s="328"/>
      <c r="OXU844" s="328"/>
      <c r="OXV844" s="328"/>
      <c r="OXW844" s="328"/>
      <c r="OXX844" s="328"/>
      <c r="OXY844" s="328"/>
      <c r="OXZ844" s="328"/>
      <c r="OYA844" s="328"/>
      <c r="OYB844" s="328"/>
      <c r="OYC844" s="328"/>
      <c r="OYD844" s="328"/>
      <c r="OYE844" s="328"/>
      <c r="OYF844" s="328"/>
      <c r="OYG844" s="328"/>
      <c r="OYH844" s="328"/>
      <c r="OYI844" s="328"/>
      <c r="OYJ844" s="328"/>
      <c r="OYK844" s="328"/>
      <c r="OYL844" s="328"/>
      <c r="OYM844" s="328"/>
      <c r="OYN844" s="328"/>
      <c r="OYO844" s="328"/>
      <c r="OYP844" s="328"/>
      <c r="OYQ844" s="328"/>
      <c r="OYR844" s="328"/>
      <c r="OYS844" s="328"/>
      <c r="OYT844" s="328"/>
      <c r="OYU844" s="328"/>
      <c r="OYV844" s="328"/>
      <c r="OYW844" s="328"/>
      <c r="OYX844" s="328"/>
      <c r="OYY844" s="328"/>
      <c r="OYZ844" s="328"/>
      <c r="OZA844" s="328"/>
      <c r="OZB844" s="328"/>
      <c r="OZC844" s="328"/>
      <c r="OZD844" s="328"/>
      <c r="OZE844" s="328"/>
      <c r="OZF844" s="328"/>
      <c r="OZG844" s="328"/>
      <c r="OZH844" s="328"/>
      <c r="OZI844" s="328"/>
      <c r="OZJ844" s="328"/>
      <c r="OZK844" s="328"/>
      <c r="OZL844" s="328"/>
      <c r="OZM844" s="328"/>
      <c r="OZN844" s="328"/>
      <c r="OZO844" s="328"/>
      <c r="OZP844" s="328"/>
      <c r="OZQ844" s="328"/>
      <c r="OZR844" s="328"/>
      <c r="OZS844" s="328"/>
      <c r="OZT844" s="328"/>
      <c r="OZU844" s="328"/>
      <c r="OZV844" s="328"/>
      <c r="OZW844" s="328"/>
      <c r="OZX844" s="328"/>
      <c r="OZY844" s="328"/>
      <c r="OZZ844" s="328"/>
      <c r="PAA844" s="328"/>
      <c r="PAB844" s="328"/>
      <c r="PAC844" s="328"/>
      <c r="PAD844" s="328"/>
      <c r="PAE844" s="328"/>
      <c r="PAF844" s="328"/>
      <c r="PAG844" s="328"/>
      <c r="PAH844" s="328"/>
      <c r="PAI844" s="328"/>
      <c r="PAJ844" s="328"/>
      <c r="PAK844" s="328"/>
      <c r="PAL844" s="328"/>
      <c r="PAM844" s="328"/>
      <c r="PAN844" s="328"/>
      <c r="PAO844" s="328"/>
      <c r="PAP844" s="328"/>
      <c r="PAQ844" s="328"/>
      <c r="PAR844" s="328"/>
      <c r="PAS844" s="328"/>
      <c r="PAT844" s="328"/>
      <c r="PAU844" s="328"/>
      <c r="PAV844" s="328"/>
      <c r="PAW844" s="328"/>
      <c r="PAX844" s="328"/>
      <c r="PAY844" s="328"/>
      <c r="PAZ844" s="328"/>
      <c r="PBA844" s="328"/>
      <c r="PBB844" s="328"/>
      <c r="PBC844" s="328"/>
      <c r="PBD844" s="328"/>
      <c r="PBE844" s="328"/>
      <c r="PBF844" s="328"/>
      <c r="PBG844" s="328"/>
      <c r="PBH844" s="328"/>
      <c r="PBI844" s="328"/>
      <c r="PBJ844" s="328"/>
      <c r="PBK844" s="328"/>
      <c r="PBL844" s="328"/>
      <c r="PBM844" s="328"/>
      <c r="PBN844" s="328"/>
      <c r="PBO844" s="328"/>
      <c r="PBP844" s="328"/>
      <c r="PBQ844" s="328"/>
      <c r="PBR844" s="328"/>
      <c r="PBS844" s="328"/>
      <c r="PBT844" s="328"/>
      <c r="PBU844" s="328"/>
      <c r="PBV844" s="328"/>
      <c r="PBW844" s="328"/>
      <c r="PBX844" s="328"/>
      <c r="PBY844" s="328"/>
      <c r="PBZ844" s="328"/>
      <c r="PCA844" s="328"/>
      <c r="PCB844" s="328"/>
      <c r="PCC844" s="328"/>
      <c r="PCD844" s="328"/>
      <c r="PCE844" s="328"/>
      <c r="PCF844" s="328"/>
      <c r="PCG844" s="328"/>
      <c r="PCH844" s="328"/>
      <c r="PCI844" s="328"/>
      <c r="PCJ844" s="328"/>
      <c r="PCK844" s="328"/>
      <c r="PCL844" s="328"/>
      <c r="PCM844" s="328"/>
      <c r="PCN844" s="328"/>
      <c r="PCO844" s="328"/>
      <c r="PCP844" s="328"/>
      <c r="PCQ844" s="328"/>
      <c r="PCR844" s="328"/>
      <c r="PCS844" s="328"/>
      <c r="PCT844" s="328"/>
      <c r="PCU844" s="328"/>
      <c r="PCV844" s="328"/>
      <c r="PCW844" s="328"/>
      <c r="PCX844" s="328"/>
      <c r="PCY844" s="328"/>
      <c r="PCZ844" s="328"/>
      <c r="PDA844" s="328"/>
      <c r="PDB844" s="328"/>
      <c r="PDC844" s="328"/>
      <c r="PDD844" s="328"/>
      <c r="PDE844" s="328"/>
      <c r="PDF844" s="328"/>
      <c r="PDG844" s="328"/>
      <c r="PDH844" s="328"/>
      <c r="PDI844" s="328"/>
      <c r="PDJ844" s="328"/>
      <c r="PDK844" s="328"/>
      <c r="PDL844" s="328"/>
      <c r="PDM844" s="328"/>
      <c r="PDN844" s="328"/>
      <c r="PDO844" s="328"/>
      <c r="PDP844" s="328"/>
      <c r="PDQ844" s="328"/>
      <c r="PDR844" s="328"/>
      <c r="PDS844" s="328"/>
      <c r="PDT844" s="328"/>
      <c r="PDU844" s="328"/>
      <c r="PDV844" s="328"/>
      <c r="PDW844" s="328"/>
      <c r="PDX844" s="328"/>
      <c r="PDY844" s="328"/>
      <c r="PDZ844" s="328"/>
      <c r="PEA844" s="328"/>
      <c r="PEB844" s="328"/>
      <c r="PEC844" s="328"/>
      <c r="PED844" s="328"/>
      <c r="PEE844" s="328"/>
      <c r="PEF844" s="328"/>
      <c r="PEG844" s="328"/>
      <c r="PEH844" s="328"/>
      <c r="PEI844" s="328"/>
      <c r="PEJ844" s="328"/>
      <c r="PEK844" s="328"/>
      <c r="PEL844" s="328"/>
      <c r="PEM844" s="328"/>
      <c r="PEN844" s="328"/>
      <c r="PEO844" s="328"/>
      <c r="PEP844" s="328"/>
      <c r="PEQ844" s="328"/>
      <c r="PER844" s="328"/>
      <c r="PES844" s="328"/>
      <c r="PET844" s="328"/>
      <c r="PEU844" s="328"/>
      <c r="PEV844" s="328"/>
      <c r="PEW844" s="328"/>
      <c r="PEX844" s="328"/>
      <c r="PEY844" s="328"/>
      <c r="PEZ844" s="328"/>
      <c r="PFA844" s="328"/>
      <c r="PFB844" s="328"/>
      <c r="PFC844" s="328"/>
      <c r="PFD844" s="328"/>
      <c r="PFE844" s="328"/>
      <c r="PFF844" s="328"/>
      <c r="PFG844" s="328"/>
      <c r="PFH844" s="328"/>
      <c r="PFI844" s="328"/>
      <c r="PFJ844" s="328"/>
      <c r="PFK844" s="328"/>
      <c r="PFL844" s="328"/>
      <c r="PFM844" s="328"/>
      <c r="PFN844" s="328"/>
      <c r="PFO844" s="328"/>
      <c r="PFP844" s="328"/>
      <c r="PFQ844" s="328"/>
      <c r="PFR844" s="328"/>
      <c r="PFS844" s="328"/>
      <c r="PFT844" s="328"/>
      <c r="PFU844" s="328"/>
      <c r="PFV844" s="328"/>
      <c r="PFW844" s="328"/>
      <c r="PFX844" s="328"/>
      <c r="PFY844" s="328"/>
      <c r="PFZ844" s="328"/>
      <c r="PGA844" s="328"/>
      <c r="PGB844" s="328"/>
      <c r="PGC844" s="328"/>
      <c r="PGD844" s="328"/>
      <c r="PGE844" s="328"/>
      <c r="PGF844" s="328"/>
      <c r="PGG844" s="328"/>
      <c r="PGH844" s="328"/>
      <c r="PGI844" s="328"/>
      <c r="PGJ844" s="328"/>
      <c r="PGK844" s="328"/>
      <c r="PGL844" s="328"/>
      <c r="PGM844" s="328"/>
      <c r="PGN844" s="328"/>
      <c r="PGO844" s="328"/>
      <c r="PGP844" s="328"/>
      <c r="PGQ844" s="328"/>
      <c r="PGR844" s="328"/>
      <c r="PGS844" s="328"/>
      <c r="PGT844" s="328"/>
      <c r="PGU844" s="328"/>
      <c r="PGV844" s="328"/>
      <c r="PGW844" s="328"/>
      <c r="PGX844" s="328"/>
      <c r="PGY844" s="328"/>
      <c r="PGZ844" s="328"/>
      <c r="PHA844" s="328"/>
      <c r="PHB844" s="328"/>
      <c r="PHC844" s="328"/>
      <c r="PHD844" s="328"/>
      <c r="PHE844" s="328"/>
      <c r="PHF844" s="328"/>
      <c r="PHG844" s="328"/>
      <c r="PHH844" s="328"/>
      <c r="PHI844" s="328"/>
      <c r="PHJ844" s="328"/>
      <c r="PHK844" s="328"/>
      <c r="PHL844" s="328"/>
      <c r="PHM844" s="328"/>
      <c r="PHN844" s="328"/>
      <c r="PHO844" s="328"/>
      <c r="PHP844" s="328"/>
      <c r="PHQ844" s="328"/>
      <c r="PHR844" s="328"/>
      <c r="PHS844" s="328"/>
      <c r="PHT844" s="328"/>
      <c r="PHU844" s="328"/>
      <c r="PHV844" s="328"/>
      <c r="PHW844" s="328"/>
      <c r="PHX844" s="328"/>
      <c r="PHY844" s="328"/>
      <c r="PHZ844" s="328"/>
      <c r="PIA844" s="328"/>
      <c r="PIB844" s="328"/>
      <c r="PIC844" s="328"/>
      <c r="PID844" s="328"/>
      <c r="PIE844" s="328"/>
      <c r="PIF844" s="328"/>
      <c r="PIG844" s="328"/>
      <c r="PIH844" s="328"/>
      <c r="PII844" s="328"/>
      <c r="PIJ844" s="328"/>
      <c r="PIK844" s="328"/>
      <c r="PIL844" s="328"/>
      <c r="PIM844" s="328"/>
      <c r="PIN844" s="328"/>
      <c r="PIO844" s="328"/>
      <c r="PIP844" s="328"/>
      <c r="PIQ844" s="328"/>
      <c r="PIR844" s="328"/>
      <c r="PIS844" s="328"/>
      <c r="PIT844" s="328"/>
      <c r="PIU844" s="328"/>
      <c r="PIV844" s="328"/>
      <c r="PIW844" s="328"/>
      <c r="PIX844" s="328"/>
      <c r="PIY844" s="328"/>
      <c r="PIZ844" s="328"/>
      <c r="PJA844" s="328"/>
      <c r="PJB844" s="328"/>
      <c r="PJC844" s="328"/>
      <c r="PJD844" s="328"/>
      <c r="PJE844" s="328"/>
      <c r="PJF844" s="328"/>
      <c r="PJG844" s="328"/>
      <c r="PJH844" s="328"/>
      <c r="PJI844" s="328"/>
      <c r="PJJ844" s="328"/>
      <c r="PJK844" s="328"/>
      <c r="PJL844" s="328"/>
      <c r="PJM844" s="328"/>
      <c r="PJN844" s="328"/>
      <c r="PJO844" s="328"/>
      <c r="PJP844" s="328"/>
      <c r="PJQ844" s="328"/>
      <c r="PJR844" s="328"/>
      <c r="PJS844" s="328"/>
      <c r="PJT844" s="328"/>
      <c r="PJU844" s="328"/>
      <c r="PJV844" s="328"/>
      <c r="PJW844" s="328"/>
      <c r="PJX844" s="328"/>
      <c r="PJY844" s="328"/>
      <c r="PJZ844" s="328"/>
      <c r="PKA844" s="328"/>
      <c r="PKB844" s="328"/>
      <c r="PKC844" s="328"/>
      <c r="PKD844" s="328"/>
      <c r="PKE844" s="328"/>
      <c r="PKF844" s="328"/>
      <c r="PKG844" s="328"/>
      <c r="PKH844" s="328"/>
      <c r="PKI844" s="328"/>
      <c r="PKJ844" s="328"/>
      <c r="PKK844" s="328"/>
      <c r="PKL844" s="328"/>
      <c r="PKM844" s="328"/>
      <c r="PKN844" s="328"/>
      <c r="PKO844" s="328"/>
      <c r="PKP844" s="328"/>
      <c r="PKQ844" s="328"/>
      <c r="PKR844" s="328"/>
      <c r="PKS844" s="328"/>
      <c r="PKT844" s="328"/>
      <c r="PKU844" s="328"/>
      <c r="PKV844" s="328"/>
      <c r="PKW844" s="328"/>
      <c r="PKX844" s="328"/>
      <c r="PKY844" s="328"/>
      <c r="PKZ844" s="328"/>
      <c r="PLA844" s="328"/>
      <c r="PLB844" s="328"/>
      <c r="PLC844" s="328"/>
      <c r="PLD844" s="328"/>
      <c r="PLE844" s="328"/>
      <c r="PLF844" s="328"/>
      <c r="PLG844" s="328"/>
      <c r="PLH844" s="328"/>
      <c r="PLI844" s="328"/>
      <c r="PLJ844" s="328"/>
      <c r="PLK844" s="328"/>
      <c r="PLL844" s="328"/>
      <c r="PLM844" s="328"/>
      <c r="PLN844" s="328"/>
      <c r="PLO844" s="328"/>
      <c r="PLP844" s="328"/>
      <c r="PLQ844" s="328"/>
      <c r="PLR844" s="328"/>
      <c r="PLS844" s="328"/>
      <c r="PLT844" s="328"/>
      <c r="PLU844" s="328"/>
      <c r="PLV844" s="328"/>
      <c r="PLW844" s="328"/>
      <c r="PLX844" s="328"/>
      <c r="PLY844" s="328"/>
      <c r="PLZ844" s="328"/>
      <c r="PMA844" s="328"/>
      <c r="PMB844" s="328"/>
      <c r="PMC844" s="328"/>
      <c r="PMD844" s="328"/>
      <c r="PME844" s="328"/>
      <c r="PMF844" s="328"/>
      <c r="PMG844" s="328"/>
      <c r="PMH844" s="328"/>
      <c r="PMI844" s="328"/>
      <c r="PMJ844" s="328"/>
      <c r="PMK844" s="328"/>
      <c r="PML844" s="328"/>
      <c r="PMM844" s="328"/>
      <c r="PMN844" s="328"/>
      <c r="PMO844" s="328"/>
      <c r="PMP844" s="328"/>
      <c r="PMQ844" s="328"/>
      <c r="PMR844" s="328"/>
      <c r="PMS844" s="328"/>
      <c r="PMT844" s="328"/>
      <c r="PMU844" s="328"/>
      <c r="PMV844" s="328"/>
      <c r="PMW844" s="328"/>
      <c r="PMX844" s="328"/>
      <c r="PMY844" s="328"/>
      <c r="PMZ844" s="328"/>
      <c r="PNA844" s="328"/>
      <c r="PNB844" s="328"/>
      <c r="PNC844" s="328"/>
      <c r="PND844" s="328"/>
      <c r="PNE844" s="328"/>
      <c r="PNF844" s="328"/>
      <c r="PNG844" s="328"/>
      <c r="PNH844" s="328"/>
      <c r="PNI844" s="328"/>
      <c r="PNJ844" s="328"/>
      <c r="PNK844" s="328"/>
      <c r="PNL844" s="328"/>
      <c r="PNM844" s="328"/>
      <c r="PNN844" s="328"/>
      <c r="PNO844" s="328"/>
      <c r="PNP844" s="328"/>
      <c r="PNQ844" s="328"/>
      <c r="PNR844" s="328"/>
      <c r="PNS844" s="328"/>
      <c r="PNT844" s="328"/>
      <c r="PNU844" s="328"/>
      <c r="PNV844" s="328"/>
      <c r="PNW844" s="328"/>
      <c r="PNX844" s="328"/>
      <c r="PNY844" s="328"/>
      <c r="PNZ844" s="328"/>
      <c r="POA844" s="328"/>
      <c r="POB844" s="328"/>
      <c r="POC844" s="328"/>
      <c r="POD844" s="328"/>
      <c r="POE844" s="328"/>
      <c r="POF844" s="328"/>
      <c r="POG844" s="328"/>
      <c r="POH844" s="328"/>
      <c r="POI844" s="328"/>
      <c r="POJ844" s="328"/>
      <c r="POK844" s="328"/>
      <c r="POL844" s="328"/>
      <c r="POM844" s="328"/>
      <c r="PON844" s="328"/>
      <c r="POO844" s="328"/>
      <c r="POP844" s="328"/>
      <c r="POQ844" s="328"/>
      <c r="POR844" s="328"/>
      <c r="POS844" s="328"/>
      <c r="POT844" s="328"/>
      <c r="POU844" s="328"/>
      <c r="POV844" s="328"/>
      <c r="POW844" s="328"/>
      <c r="POX844" s="328"/>
      <c r="POY844" s="328"/>
      <c r="POZ844" s="328"/>
      <c r="PPA844" s="328"/>
      <c r="PPB844" s="328"/>
      <c r="PPC844" s="328"/>
      <c r="PPD844" s="328"/>
      <c r="PPE844" s="328"/>
      <c r="PPF844" s="328"/>
      <c r="PPG844" s="328"/>
      <c r="PPH844" s="328"/>
      <c r="PPI844" s="328"/>
      <c r="PPJ844" s="328"/>
      <c r="PPK844" s="328"/>
      <c r="PPL844" s="328"/>
      <c r="PPM844" s="328"/>
      <c r="PPN844" s="328"/>
      <c r="PPO844" s="328"/>
      <c r="PPP844" s="328"/>
      <c r="PPQ844" s="328"/>
      <c r="PPR844" s="328"/>
      <c r="PPS844" s="328"/>
      <c r="PPT844" s="328"/>
      <c r="PPU844" s="328"/>
      <c r="PPV844" s="328"/>
      <c r="PPW844" s="328"/>
      <c r="PPX844" s="328"/>
      <c r="PPY844" s="328"/>
      <c r="PPZ844" s="328"/>
      <c r="PQA844" s="328"/>
      <c r="PQB844" s="328"/>
      <c r="PQC844" s="328"/>
      <c r="PQD844" s="328"/>
      <c r="PQE844" s="328"/>
      <c r="PQF844" s="328"/>
      <c r="PQG844" s="328"/>
      <c r="PQH844" s="328"/>
      <c r="PQI844" s="328"/>
      <c r="PQJ844" s="328"/>
      <c r="PQK844" s="328"/>
      <c r="PQL844" s="328"/>
      <c r="PQM844" s="328"/>
      <c r="PQN844" s="328"/>
      <c r="PQO844" s="328"/>
      <c r="PQP844" s="328"/>
      <c r="PQQ844" s="328"/>
      <c r="PQR844" s="328"/>
      <c r="PQS844" s="328"/>
      <c r="PQT844" s="328"/>
      <c r="PQU844" s="328"/>
      <c r="PQV844" s="328"/>
      <c r="PQW844" s="328"/>
      <c r="PQX844" s="328"/>
      <c r="PQY844" s="328"/>
      <c r="PQZ844" s="328"/>
      <c r="PRA844" s="328"/>
      <c r="PRB844" s="328"/>
      <c r="PRC844" s="328"/>
      <c r="PRD844" s="328"/>
      <c r="PRE844" s="328"/>
      <c r="PRF844" s="328"/>
      <c r="PRG844" s="328"/>
      <c r="PRH844" s="328"/>
      <c r="PRI844" s="328"/>
      <c r="PRJ844" s="328"/>
      <c r="PRK844" s="328"/>
      <c r="PRL844" s="328"/>
      <c r="PRM844" s="328"/>
      <c r="PRN844" s="328"/>
      <c r="PRO844" s="328"/>
      <c r="PRP844" s="328"/>
      <c r="PRQ844" s="328"/>
      <c r="PRR844" s="328"/>
      <c r="PRS844" s="328"/>
      <c r="PRT844" s="328"/>
      <c r="PRU844" s="328"/>
      <c r="PRV844" s="328"/>
      <c r="PRW844" s="328"/>
      <c r="PRX844" s="328"/>
      <c r="PRY844" s="328"/>
      <c r="PRZ844" s="328"/>
      <c r="PSA844" s="328"/>
      <c r="PSB844" s="328"/>
      <c r="PSC844" s="328"/>
      <c r="PSD844" s="328"/>
      <c r="PSE844" s="328"/>
      <c r="PSF844" s="328"/>
      <c r="PSG844" s="328"/>
      <c r="PSH844" s="328"/>
      <c r="PSI844" s="328"/>
      <c r="PSJ844" s="328"/>
      <c r="PSK844" s="328"/>
      <c r="PSL844" s="328"/>
      <c r="PSM844" s="328"/>
      <c r="PSN844" s="328"/>
      <c r="PSO844" s="328"/>
      <c r="PSP844" s="328"/>
      <c r="PSQ844" s="328"/>
      <c r="PSR844" s="328"/>
      <c r="PSS844" s="328"/>
      <c r="PST844" s="328"/>
      <c r="PSU844" s="328"/>
      <c r="PSV844" s="328"/>
      <c r="PSW844" s="328"/>
      <c r="PSX844" s="328"/>
      <c r="PSY844" s="328"/>
      <c r="PSZ844" s="328"/>
      <c r="PTA844" s="328"/>
      <c r="PTB844" s="328"/>
      <c r="PTC844" s="328"/>
      <c r="PTD844" s="328"/>
      <c r="PTE844" s="328"/>
      <c r="PTF844" s="328"/>
      <c r="PTG844" s="328"/>
      <c r="PTH844" s="328"/>
      <c r="PTI844" s="328"/>
      <c r="PTJ844" s="328"/>
      <c r="PTK844" s="328"/>
      <c r="PTL844" s="328"/>
      <c r="PTM844" s="328"/>
      <c r="PTN844" s="328"/>
      <c r="PTO844" s="328"/>
      <c r="PTP844" s="328"/>
      <c r="PTQ844" s="328"/>
      <c r="PTR844" s="328"/>
      <c r="PTS844" s="328"/>
      <c r="PTT844" s="328"/>
      <c r="PTU844" s="328"/>
      <c r="PTV844" s="328"/>
      <c r="PTW844" s="328"/>
      <c r="PTX844" s="328"/>
      <c r="PTY844" s="328"/>
      <c r="PTZ844" s="328"/>
      <c r="PUA844" s="328"/>
      <c r="PUB844" s="328"/>
      <c r="PUC844" s="328"/>
      <c r="PUD844" s="328"/>
      <c r="PUE844" s="328"/>
      <c r="PUF844" s="328"/>
      <c r="PUG844" s="328"/>
      <c r="PUH844" s="328"/>
      <c r="PUI844" s="328"/>
      <c r="PUJ844" s="328"/>
      <c r="PUK844" s="328"/>
      <c r="PUL844" s="328"/>
      <c r="PUM844" s="328"/>
      <c r="PUN844" s="328"/>
      <c r="PUO844" s="328"/>
      <c r="PUP844" s="328"/>
      <c r="PUQ844" s="328"/>
      <c r="PUR844" s="328"/>
      <c r="PUS844" s="328"/>
      <c r="PUT844" s="328"/>
      <c r="PUU844" s="328"/>
      <c r="PUV844" s="328"/>
      <c r="PUW844" s="328"/>
      <c r="PUX844" s="328"/>
      <c r="PUY844" s="328"/>
      <c r="PUZ844" s="328"/>
      <c r="PVA844" s="328"/>
      <c r="PVB844" s="328"/>
      <c r="PVC844" s="328"/>
      <c r="PVD844" s="328"/>
      <c r="PVE844" s="328"/>
      <c r="PVF844" s="328"/>
      <c r="PVG844" s="328"/>
      <c r="PVH844" s="328"/>
      <c r="PVI844" s="328"/>
      <c r="PVJ844" s="328"/>
      <c r="PVK844" s="328"/>
      <c r="PVL844" s="328"/>
      <c r="PVM844" s="328"/>
      <c r="PVN844" s="328"/>
      <c r="PVO844" s="328"/>
      <c r="PVP844" s="328"/>
      <c r="PVQ844" s="328"/>
      <c r="PVR844" s="328"/>
      <c r="PVS844" s="328"/>
      <c r="PVT844" s="328"/>
      <c r="PVU844" s="328"/>
      <c r="PVV844" s="328"/>
      <c r="PVW844" s="328"/>
      <c r="PVX844" s="328"/>
      <c r="PVY844" s="328"/>
      <c r="PVZ844" s="328"/>
      <c r="PWA844" s="328"/>
      <c r="PWB844" s="328"/>
      <c r="PWC844" s="328"/>
      <c r="PWD844" s="328"/>
      <c r="PWE844" s="328"/>
      <c r="PWF844" s="328"/>
      <c r="PWG844" s="328"/>
      <c r="PWH844" s="328"/>
      <c r="PWI844" s="328"/>
      <c r="PWJ844" s="328"/>
      <c r="PWK844" s="328"/>
      <c r="PWL844" s="328"/>
      <c r="PWM844" s="328"/>
      <c r="PWN844" s="328"/>
      <c r="PWO844" s="328"/>
      <c r="PWP844" s="328"/>
      <c r="PWQ844" s="328"/>
      <c r="PWR844" s="328"/>
      <c r="PWS844" s="328"/>
      <c r="PWT844" s="328"/>
      <c r="PWU844" s="328"/>
      <c r="PWV844" s="328"/>
      <c r="PWW844" s="328"/>
      <c r="PWX844" s="328"/>
      <c r="PWY844" s="328"/>
      <c r="PWZ844" s="328"/>
      <c r="PXA844" s="328"/>
      <c r="PXB844" s="328"/>
      <c r="PXC844" s="328"/>
      <c r="PXD844" s="328"/>
      <c r="PXE844" s="328"/>
      <c r="PXF844" s="328"/>
      <c r="PXG844" s="328"/>
      <c r="PXH844" s="328"/>
      <c r="PXI844" s="328"/>
      <c r="PXJ844" s="328"/>
      <c r="PXK844" s="328"/>
      <c r="PXL844" s="328"/>
      <c r="PXM844" s="328"/>
      <c r="PXN844" s="328"/>
      <c r="PXO844" s="328"/>
      <c r="PXP844" s="328"/>
      <c r="PXQ844" s="328"/>
      <c r="PXR844" s="328"/>
      <c r="PXS844" s="328"/>
      <c r="PXT844" s="328"/>
      <c r="PXU844" s="328"/>
      <c r="PXV844" s="328"/>
      <c r="PXW844" s="328"/>
      <c r="PXX844" s="328"/>
      <c r="PXY844" s="328"/>
      <c r="PXZ844" s="328"/>
      <c r="PYA844" s="328"/>
      <c r="PYB844" s="328"/>
      <c r="PYC844" s="328"/>
      <c r="PYD844" s="328"/>
      <c r="PYE844" s="328"/>
      <c r="PYF844" s="328"/>
      <c r="PYG844" s="328"/>
      <c r="PYH844" s="328"/>
      <c r="PYI844" s="328"/>
      <c r="PYJ844" s="328"/>
      <c r="PYK844" s="328"/>
      <c r="PYL844" s="328"/>
      <c r="PYM844" s="328"/>
      <c r="PYN844" s="328"/>
      <c r="PYO844" s="328"/>
      <c r="PYP844" s="328"/>
      <c r="PYQ844" s="328"/>
      <c r="PYR844" s="328"/>
      <c r="PYS844" s="328"/>
      <c r="PYT844" s="328"/>
      <c r="PYU844" s="328"/>
      <c r="PYV844" s="328"/>
      <c r="PYW844" s="328"/>
      <c r="PYX844" s="328"/>
      <c r="PYY844" s="328"/>
      <c r="PYZ844" s="328"/>
      <c r="PZA844" s="328"/>
      <c r="PZB844" s="328"/>
      <c r="PZC844" s="328"/>
      <c r="PZD844" s="328"/>
      <c r="PZE844" s="328"/>
      <c r="PZF844" s="328"/>
      <c r="PZG844" s="328"/>
      <c r="PZH844" s="328"/>
      <c r="PZI844" s="328"/>
      <c r="PZJ844" s="328"/>
      <c r="PZK844" s="328"/>
      <c r="PZL844" s="328"/>
      <c r="PZM844" s="328"/>
      <c r="PZN844" s="328"/>
      <c r="PZO844" s="328"/>
      <c r="PZP844" s="328"/>
      <c r="PZQ844" s="328"/>
      <c r="PZR844" s="328"/>
      <c r="PZS844" s="328"/>
      <c r="PZT844" s="328"/>
      <c r="PZU844" s="328"/>
      <c r="PZV844" s="328"/>
      <c r="PZW844" s="328"/>
      <c r="PZX844" s="328"/>
      <c r="PZY844" s="328"/>
      <c r="PZZ844" s="328"/>
      <c r="QAA844" s="328"/>
      <c r="QAB844" s="328"/>
      <c r="QAC844" s="328"/>
      <c r="QAD844" s="328"/>
      <c r="QAE844" s="328"/>
      <c r="QAF844" s="328"/>
      <c r="QAG844" s="328"/>
      <c r="QAH844" s="328"/>
      <c r="QAI844" s="328"/>
      <c r="QAJ844" s="328"/>
      <c r="QAK844" s="328"/>
      <c r="QAL844" s="328"/>
      <c r="QAM844" s="328"/>
      <c r="QAN844" s="328"/>
      <c r="QAO844" s="328"/>
      <c r="QAP844" s="328"/>
      <c r="QAQ844" s="328"/>
      <c r="QAR844" s="328"/>
      <c r="QAS844" s="328"/>
      <c r="QAT844" s="328"/>
      <c r="QAU844" s="328"/>
      <c r="QAV844" s="328"/>
      <c r="QAW844" s="328"/>
      <c r="QAX844" s="328"/>
      <c r="QAY844" s="328"/>
      <c r="QAZ844" s="328"/>
      <c r="QBA844" s="328"/>
      <c r="QBB844" s="328"/>
      <c r="QBC844" s="328"/>
      <c r="QBD844" s="328"/>
      <c r="QBE844" s="328"/>
      <c r="QBF844" s="328"/>
      <c r="QBG844" s="328"/>
      <c r="QBH844" s="328"/>
      <c r="QBI844" s="328"/>
      <c r="QBJ844" s="328"/>
      <c r="QBK844" s="328"/>
      <c r="QBL844" s="328"/>
      <c r="QBM844" s="328"/>
      <c r="QBN844" s="328"/>
      <c r="QBO844" s="328"/>
      <c r="QBP844" s="328"/>
      <c r="QBQ844" s="328"/>
      <c r="QBR844" s="328"/>
      <c r="QBS844" s="328"/>
      <c r="QBT844" s="328"/>
      <c r="QBU844" s="328"/>
      <c r="QBV844" s="328"/>
      <c r="QBW844" s="328"/>
      <c r="QBX844" s="328"/>
      <c r="QBY844" s="328"/>
      <c r="QBZ844" s="328"/>
      <c r="QCA844" s="328"/>
      <c r="QCB844" s="328"/>
      <c r="QCC844" s="328"/>
      <c r="QCD844" s="328"/>
      <c r="QCE844" s="328"/>
      <c r="QCF844" s="328"/>
      <c r="QCG844" s="328"/>
      <c r="QCH844" s="328"/>
      <c r="QCI844" s="328"/>
      <c r="QCJ844" s="328"/>
      <c r="QCK844" s="328"/>
      <c r="QCL844" s="328"/>
      <c r="QCM844" s="328"/>
      <c r="QCN844" s="328"/>
      <c r="QCO844" s="328"/>
      <c r="QCP844" s="328"/>
      <c r="QCQ844" s="328"/>
      <c r="QCR844" s="328"/>
      <c r="QCS844" s="328"/>
      <c r="QCT844" s="328"/>
      <c r="QCU844" s="328"/>
      <c r="QCV844" s="328"/>
      <c r="QCW844" s="328"/>
      <c r="QCX844" s="328"/>
      <c r="QCY844" s="328"/>
      <c r="QCZ844" s="328"/>
      <c r="QDA844" s="328"/>
      <c r="QDB844" s="328"/>
      <c r="QDC844" s="328"/>
      <c r="QDD844" s="328"/>
      <c r="QDE844" s="328"/>
      <c r="QDF844" s="328"/>
      <c r="QDG844" s="328"/>
      <c r="QDH844" s="328"/>
      <c r="QDI844" s="328"/>
      <c r="QDJ844" s="328"/>
      <c r="QDK844" s="328"/>
      <c r="QDL844" s="328"/>
      <c r="QDM844" s="328"/>
      <c r="QDN844" s="328"/>
      <c r="QDO844" s="328"/>
      <c r="QDP844" s="328"/>
      <c r="QDQ844" s="328"/>
      <c r="QDR844" s="328"/>
      <c r="QDS844" s="328"/>
      <c r="QDT844" s="328"/>
      <c r="QDU844" s="328"/>
      <c r="QDV844" s="328"/>
      <c r="QDW844" s="328"/>
      <c r="QDX844" s="328"/>
      <c r="QDY844" s="328"/>
      <c r="QDZ844" s="328"/>
      <c r="QEA844" s="328"/>
      <c r="QEB844" s="328"/>
      <c r="QEC844" s="328"/>
      <c r="QED844" s="328"/>
      <c r="QEE844" s="328"/>
      <c r="QEF844" s="328"/>
      <c r="QEG844" s="328"/>
      <c r="QEH844" s="328"/>
      <c r="QEI844" s="328"/>
      <c r="QEJ844" s="328"/>
      <c r="QEK844" s="328"/>
      <c r="QEL844" s="328"/>
      <c r="QEM844" s="328"/>
      <c r="QEN844" s="328"/>
      <c r="QEO844" s="328"/>
      <c r="QEP844" s="328"/>
      <c r="QEQ844" s="328"/>
      <c r="QER844" s="328"/>
      <c r="QES844" s="328"/>
      <c r="QET844" s="328"/>
      <c r="QEU844" s="328"/>
      <c r="QEV844" s="328"/>
      <c r="QEW844" s="328"/>
      <c r="QEX844" s="328"/>
      <c r="QEY844" s="328"/>
      <c r="QEZ844" s="328"/>
      <c r="QFA844" s="328"/>
      <c r="QFB844" s="328"/>
      <c r="QFC844" s="328"/>
      <c r="QFD844" s="328"/>
      <c r="QFE844" s="328"/>
      <c r="QFF844" s="328"/>
      <c r="QFG844" s="328"/>
      <c r="QFH844" s="328"/>
      <c r="QFI844" s="328"/>
      <c r="QFJ844" s="328"/>
      <c r="QFK844" s="328"/>
      <c r="QFL844" s="328"/>
      <c r="QFM844" s="328"/>
      <c r="QFN844" s="328"/>
      <c r="QFO844" s="328"/>
      <c r="QFP844" s="328"/>
      <c r="QFQ844" s="328"/>
      <c r="QFR844" s="328"/>
      <c r="QFS844" s="328"/>
      <c r="QFT844" s="328"/>
      <c r="QFU844" s="328"/>
      <c r="QFV844" s="328"/>
      <c r="QFW844" s="328"/>
      <c r="QFX844" s="328"/>
      <c r="QFY844" s="328"/>
      <c r="QFZ844" s="328"/>
      <c r="QGA844" s="328"/>
      <c r="QGB844" s="328"/>
      <c r="QGC844" s="328"/>
      <c r="QGD844" s="328"/>
      <c r="QGE844" s="328"/>
      <c r="QGF844" s="328"/>
      <c r="QGG844" s="328"/>
      <c r="QGH844" s="328"/>
      <c r="QGI844" s="328"/>
      <c r="QGJ844" s="328"/>
      <c r="QGK844" s="328"/>
      <c r="QGL844" s="328"/>
      <c r="QGM844" s="328"/>
      <c r="QGN844" s="328"/>
      <c r="QGO844" s="328"/>
      <c r="QGP844" s="328"/>
      <c r="QGQ844" s="328"/>
      <c r="QGR844" s="328"/>
      <c r="QGS844" s="328"/>
      <c r="QGT844" s="328"/>
      <c r="QGU844" s="328"/>
      <c r="QGV844" s="328"/>
      <c r="QGW844" s="328"/>
      <c r="QGX844" s="328"/>
      <c r="QGY844" s="328"/>
      <c r="QGZ844" s="328"/>
      <c r="QHA844" s="328"/>
      <c r="QHB844" s="328"/>
      <c r="QHC844" s="328"/>
      <c r="QHD844" s="328"/>
      <c r="QHE844" s="328"/>
      <c r="QHF844" s="328"/>
      <c r="QHG844" s="328"/>
      <c r="QHH844" s="328"/>
      <c r="QHI844" s="328"/>
      <c r="QHJ844" s="328"/>
      <c r="QHK844" s="328"/>
      <c r="QHL844" s="328"/>
      <c r="QHM844" s="328"/>
      <c r="QHN844" s="328"/>
      <c r="QHO844" s="328"/>
      <c r="QHP844" s="328"/>
      <c r="QHQ844" s="328"/>
      <c r="QHR844" s="328"/>
      <c r="QHS844" s="328"/>
      <c r="QHT844" s="328"/>
      <c r="QHU844" s="328"/>
      <c r="QHV844" s="328"/>
      <c r="QHW844" s="328"/>
      <c r="QHX844" s="328"/>
      <c r="QHY844" s="328"/>
      <c r="QHZ844" s="328"/>
      <c r="QIA844" s="328"/>
      <c r="QIB844" s="328"/>
      <c r="QIC844" s="328"/>
      <c r="QID844" s="328"/>
      <c r="QIE844" s="328"/>
      <c r="QIF844" s="328"/>
      <c r="QIG844" s="328"/>
      <c r="QIH844" s="328"/>
      <c r="QII844" s="328"/>
      <c r="QIJ844" s="328"/>
      <c r="QIK844" s="328"/>
      <c r="QIL844" s="328"/>
      <c r="QIM844" s="328"/>
      <c r="QIN844" s="328"/>
      <c r="QIO844" s="328"/>
      <c r="QIP844" s="328"/>
      <c r="QIQ844" s="328"/>
      <c r="QIR844" s="328"/>
      <c r="QIS844" s="328"/>
      <c r="QIT844" s="328"/>
      <c r="QIU844" s="328"/>
      <c r="QIV844" s="328"/>
      <c r="QIW844" s="328"/>
      <c r="QIX844" s="328"/>
      <c r="QIY844" s="328"/>
      <c r="QIZ844" s="328"/>
      <c r="QJA844" s="328"/>
      <c r="QJB844" s="328"/>
      <c r="QJC844" s="328"/>
      <c r="QJD844" s="328"/>
      <c r="QJE844" s="328"/>
      <c r="QJF844" s="328"/>
      <c r="QJG844" s="328"/>
      <c r="QJH844" s="328"/>
      <c r="QJI844" s="328"/>
      <c r="QJJ844" s="328"/>
      <c r="QJK844" s="328"/>
      <c r="QJL844" s="328"/>
      <c r="QJM844" s="328"/>
      <c r="QJN844" s="328"/>
      <c r="QJO844" s="328"/>
      <c r="QJP844" s="328"/>
      <c r="QJQ844" s="328"/>
      <c r="QJR844" s="328"/>
      <c r="QJS844" s="328"/>
      <c r="QJT844" s="328"/>
      <c r="QJU844" s="328"/>
      <c r="QJV844" s="328"/>
      <c r="QJW844" s="328"/>
      <c r="QJX844" s="328"/>
      <c r="QJY844" s="328"/>
      <c r="QJZ844" s="328"/>
      <c r="QKA844" s="328"/>
      <c r="QKB844" s="328"/>
      <c r="QKC844" s="328"/>
      <c r="QKD844" s="328"/>
      <c r="QKE844" s="328"/>
      <c r="QKF844" s="328"/>
      <c r="QKG844" s="328"/>
      <c r="QKH844" s="328"/>
      <c r="QKI844" s="328"/>
      <c r="QKJ844" s="328"/>
      <c r="QKK844" s="328"/>
      <c r="QKL844" s="328"/>
      <c r="QKM844" s="328"/>
      <c r="QKN844" s="328"/>
      <c r="QKO844" s="328"/>
      <c r="QKP844" s="328"/>
      <c r="QKQ844" s="328"/>
      <c r="QKR844" s="328"/>
      <c r="QKS844" s="328"/>
      <c r="QKT844" s="328"/>
      <c r="QKU844" s="328"/>
      <c r="QKV844" s="328"/>
      <c r="QKW844" s="328"/>
      <c r="QKX844" s="328"/>
      <c r="QKY844" s="328"/>
      <c r="QKZ844" s="328"/>
      <c r="QLA844" s="328"/>
      <c r="QLB844" s="328"/>
      <c r="QLC844" s="328"/>
      <c r="QLD844" s="328"/>
      <c r="QLE844" s="328"/>
      <c r="QLF844" s="328"/>
      <c r="QLG844" s="328"/>
      <c r="QLH844" s="328"/>
      <c r="QLI844" s="328"/>
      <c r="QLJ844" s="328"/>
      <c r="QLK844" s="328"/>
      <c r="QLL844" s="328"/>
      <c r="QLM844" s="328"/>
      <c r="QLN844" s="328"/>
      <c r="QLO844" s="328"/>
      <c r="QLP844" s="328"/>
      <c r="QLQ844" s="328"/>
      <c r="QLR844" s="328"/>
      <c r="QLS844" s="328"/>
      <c r="QLT844" s="328"/>
      <c r="QLU844" s="328"/>
      <c r="QLV844" s="328"/>
      <c r="QLW844" s="328"/>
      <c r="QLX844" s="328"/>
      <c r="QLY844" s="328"/>
      <c r="QLZ844" s="328"/>
      <c r="QMA844" s="328"/>
      <c r="QMB844" s="328"/>
      <c r="QMC844" s="328"/>
      <c r="QMD844" s="328"/>
      <c r="QME844" s="328"/>
      <c r="QMF844" s="328"/>
      <c r="QMG844" s="328"/>
      <c r="QMH844" s="328"/>
      <c r="QMI844" s="328"/>
      <c r="QMJ844" s="328"/>
      <c r="QMK844" s="328"/>
      <c r="QML844" s="328"/>
      <c r="QMM844" s="328"/>
      <c r="QMN844" s="328"/>
      <c r="QMO844" s="328"/>
      <c r="QMP844" s="328"/>
      <c r="QMQ844" s="328"/>
      <c r="QMR844" s="328"/>
      <c r="QMS844" s="328"/>
      <c r="QMT844" s="328"/>
      <c r="QMU844" s="328"/>
      <c r="QMV844" s="328"/>
      <c r="QMW844" s="328"/>
      <c r="QMX844" s="328"/>
      <c r="QMY844" s="328"/>
      <c r="QMZ844" s="328"/>
      <c r="QNA844" s="328"/>
      <c r="QNB844" s="328"/>
      <c r="QNC844" s="328"/>
      <c r="QND844" s="328"/>
      <c r="QNE844" s="328"/>
      <c r="QNF844" s="328"/>
      <c r="QNG844" s="328"/>
      <c r="QNH844" s="328"/>
      <c r="QNI844" s="328"/>
      <c r="QNJ844" s="328"/>
      <c r="QNK844" s="328"/>
      <c r="QNL844" s="328"/>
      <c r="QNM844" s="328"/>
      <c r="QNN844" s="328"/>
      <c r="QNO844" s="328"/>
      <c r="QNP844" s="328"/>
      <c r="QNQ844" s="328"/>
      <c r="QNR844" s="328"/>
      <c r="QNS844" s="328"/>
      <c r="QNT844" s="328"/>
      <c r="QNU844" s="328"/>
      <c r="QNV844" s="328"/>
      <c r="QNW844" s="328"/>
      <c r="QNX844" s="328"/>
      <c r="QNY844" s="328"/>
      <c r="QNZ844" s="328"/>
      <c r="QOA844" s="328"/>
      <c r="QOB844" s="328"/>
      <c r="QOC844" s="328"/>
      <c r="QOD844" s="328"/>
      <c r="QOE844" s="328"/>
      <c r="QOF844" s="328"/>
      <c r="QOG844" s="328"/>
      <c r="QOH844" s="328"/>
      <c r="QOI844" s="328"/>
      <c r="QOJ844" s="328"/>
      <c r="QOK844" s="328"/>
      <c r="QOL844" s="328"/>
      <c r="QOM844" s="328"/>
      <c r="QON844" s="328"/>
      <c r="QOO844" s="328"/>
      <c r="QOP844" s="328"/>
      <c r="QOQ844" s="328"/>
      <c r="QOR844" s="328"/>
      <c r="QOS844" s="328"/>
      <c r="QOT844" s="328"/>
      <c r="QOU844" s="328"/>
      <c r="QOV844" s="328"/>
      <c r="QOW844" s="328"/>
      <c r="QOX844" s="328"/>
      <c r="QOY844" s="328"/>
      <c r="QOZ844" s="328"/>
      <c r="QPA844" s="328"/>
      <c r="QPB844" s="328"/>
      <c r="QPC844" s="328"/>
      <c r="QPD844" s="328"/>
      <c r="QPE844" s="328"/>
      <c r="QPF844" s="328"/>
      <c r="QPG844" s="328"/>
      <c r="QPH844" s="328"/>
      <c r="QPI844" s="328"/>
      <c r="QPJ844" s="328"/>
      <c r="QPK844" s="328"/>
      <c r="QPL844" s="328"/>
      <c r="QPM844" s="328"/>
      <c r="QPN844" s="328"/>
      <c r="QPO844" s="328"/>
      <c r="QPP844" s="328"/>
      <c r="QPQ844" s="328"/>
      <c r="QPR844" s="328"/>
      <c r="QPS844" s="328"/>
      <c r="QPT844" s="328"/>
      <c r="QPU844" s="328"/>
      <c r="QPV844" s="328"/>
      <c r="QPW844" s="328"/>
      <c r="QPX844" s="328"/>
      <c r="QPY844" s="328"/>
      <c r="QPZ844" s="328"/>
      <c r="QQA844" s="328"/>
      <c r="QQB844" s="328"/>
      <c r="QQC844" s="328"/>
      <c r="QQD844" s="328"/>
      <c r="QQE844" s="328"/>
      <c r="QQF844" s="328"/>
      <c r="QQG844" s="328"/>
      <c r="QQH844" s="328"/>
      <c r="QQI844" s="328"/>
      <c r="QQJ844" s="328"/>
      <c r="QQK844" s="328"/>
      <c r="QQL844" s="328"/>
      <c r="QQM844" s="328"/>
      <c r="QQN844" s="328"/>
      <c r="QQO844" s="328"/>
      <c r="QQP844" s="328"/>
      <c r="QQQ844" s="328"/>
      <c r="QQR844" s="328"/>
      <c r="QQS844" s="328"/>
      <c r="QQT844" s="328"/>
      <c r="QQU844" s="328"/>
      <c r="QQV844" s="328"/>
      <c r="QQW844" s="328"/>
      <c r="QQX844" s="328"/>
      <c r="QQY844" s="328"/>
      <c r="QQZ844" s="328"/>
      <c r="QRA844" s="328"/>
      <c r="QRB844" s="328"/>
      <c r="QRC844" s="328"/>
      <c r="QRD844" s="328"/>
      <c r="QRE844" s="328"/>
      <c r="QRF844" s="328"/>
      <c r="QRG844" s="328"/>
      <c r="QRH844" s="328"/>
      <c r="QRI844" s="328"/>
      <c r="QRJ844" s="328"/>
      <c r="QRK844" s="328"/>
      <c r="QRL844" s="328"/>
      <c r="QRM844" s="328"/>
      <c r="QRN844" s="328"/>
      <c r="QRO844" s="328"/>
      <c r="QRP844" s="328"/>
      <c r="QRQ844" s="328"/>
      <c r="QRR844" s="328"/>
      <c r="QRS844" s="328"/>
      <c r="QRT844" s="328"/>
      <c r="QRU844" s="328"/>
      <c r="QRV844" s="328"/>
      <c r="QRW844" s="328"/>
      <c r="QRX844" s="328"/>
      <c r="QRY844" s="328"/>
      <c r="QRZ844" s="328"/>
      <c r="QSA844" s="328"/>
      <c r="QSB844" s="328"/>
      <c r="QSC844" s="328"/>
      <c r="QSD844" s="328"/>
      <c r="QSE844" s="328"/>
      <c r="QSF844" s="328"/>
      <c r="QSG844" s="328"/>
      <c r="QSH844" s="328"/>
      <c r="QSI844" s="328"/>
      <c r="QSJ844" s="328"/>
      <c r="QSK844" s="328"/>
      <c r="QSL844" s="328"/>
      <c r="QSM844" s="328"/>
      <c r="QSN844" s="328"/>
      <c r="QSO844" s="328"/>
      <c r="QSP844" s="328"/>
      <c r="QSQ844" s="328"/>
      <c r="QSR844" s="328"/>
      <c r="QSS844" s="328"/>
      <c r="QST844" s="328"/>
      <c r="QSU844" s="328"/>
      <c r="QSV844" s="328"/>
      <c r="QSW844" s="328"/>
      <c r="QSX844" s="328"/>
      <c r="QSY844" s="328"/>
      <c r="QSZ844" s="328"/>
      <c r="QTA844" s="328"/>
      <c r="QTB844" s="328"/>
      <c r="QTC844" s="328"/>
      <c r="QTD844" s="328"/>
      <c r="QTE844" s="328"/>
      <c r="QTF844" s="328"/>
      <c r="QTG844" s="328"/>
      <c r="QTH844" s="328"/>
      <c r="QTI844" s="328"/>
      <c r="QTJ844" s="328"/>
      <c r="QTK844" s="328"/>
      <c r="QTL844" s="328"/>
      <c r="QTM844" s="328"/>
      <c r="QTN844" s="328"/>
      <c r="QTO844" s="328"/>
      <c r="QTP844" s="328"/>
      <c r="QTQ844" s="328"/>
      <c r="QTR844" s="328"/>
      <c r="QTS844" s="328"/>
      <c r="QTT844" s="328"/>
      <c r="QTU844" s="328"/>
      <c r="QTV844" s="328"/>
      <c r="QTW844" s="328"/>
      <c r="QTX844" s="328"/>
      <c r="QTY844" s="328"/>
      <c r="QTZ844" s="328"/>
      <c r="QUA844" s="328"/>
      <c r="QUB844" s="328"/>
      <c r="QUC844" s="328"/>
      <c r="QUD844" s="328"/>
      <c r="QUE844" s="328"/>
      <c r="QUF844" s="328"/>
      <c r="QUG844" s="328"/>
      <c r="QUH844" s="328"/>
      <c r="QUI844" s="328"/>
      <c r="QUJ844" s="328"/>
      <c r="QUK844" s="328"/>
      <c r="QUL844" s="328"/>
      <c r="QUM844" s="328"/>
      <c r="QUN844" s="328"/>
      <c r="QUO844" s="328"/>
      <c r="QUP844" s="328"/>
      <c r="QUQ844" s="328"/>
      <c r="QUR844" s="328"/>
      <c r="QUS844" s="328"/>
      <c r="QUT844" s="328"/>
      <c r="QUU844" s="328"/>
      <c r="QUV844" s="328"/>
      <c r="QUW844" s="328"/>
      <c r="QUX844" s="328"/>
      <c r="QUY844" s="328"/>
      <c r="QUZ844" s="328"/>
      <c r="QVA844" s="328"/>
      <c r="QVB844" s="328"/>
      <c r="QVC844" s="328"/>
      <c r="QVD844" s="328"/>
      <c r="QVE844" s="328"/>
      <c r="QVF844" s="328"/>
      <c r="QVG844" s="328"/>
      <c r="QVH844" s="328"/>
      <c r="QVI844" s="328"/>
      <c r="QVJ844" s="328"/>
      <c r="QVK844" s="328"/>
      <c r="QVL844" s="328"/>
      <c r="QVM844" s="328"/>
      <c r="QVN844" s="328"/>
      <c r="QVO844" s="328"/>
      <c r="QVP844" s="328"/>
      <c r="QVQ844" s="328"/>
      <c r="QVR844" s="328"/>
      <c r="QVS844" s="328"/>
      <c r="QVT844" s="328"/>
      <c r="QVU844" s="328"/>
      <c r="QVV844" s="328"/>
      <c r="QVW844" s="328"/>
      <c r="QVX844" s="328"/>
      <c r="QVY844" s="328"/>
      <c r="QVZ844" s="328"/>
      <c r="QWA844" s="328"/>
      <c r="QWB844" s="328"/>
      <c r="QWC844" s="328"/>
      <c r="QWD844" s="328"/>
      <c r="QWE844" s="328"/>
      <c r="QWF844" s="328"/>
      <c r="QWG844" s="328"/>
      <c r="QWH844" s="328"/>
      <c r="QWI844" s="328"/>
      <c r="QWJ844" s="328"/>
      <c r="QWK844" s="328"/>
      <c r="QWL844" s="328"/>
      <c r="QWM844" s="328"/>
      <c r="QWN844" s="328"/>
      <c r="QWO844" s="328"/>
      <c r="QWP844" s="328"/>
      <c r="QWQ844" s="328"/>
      <c r="QWR844" s="328"/>
      <c r="QWS844" s="328"/>
      <c r="QWT844" s="328"/>
      <c r="QWU844" s="328"/>
      <c r="QWV844" s="328"/>
      <c r="QWW844" s="328"/>
      <c r="QWX844" s="328"/>
      <c r="QWY844" s="328"/>
      <c r="QWZ844" s="328"/>
      <c r="QXA844" s="328"/>
      <c r="QXB844" s="328"/>
      <c r="QXC844" s="328"/>
      <c r="QXD844" s="328"/>
      <c r="QXE844" s="328"/>
      <c r="QXF844" s="328"/>
      <c r="QXG844" s="328"/>
      <c r="QXH844" s="328"/>
      <c r="QXI844" s="328"/>
      <c r="QXJ844" s="328"/>
      <c r="QXK844" s="328"/>
      <c r="QXL844" s="328"/>
      <c r="QXM844" s="328"/>
      <c r="QXN844" s="328"/>
      <c r="QXO844" s="328"/>
      <c r="QXP844" s="328"/>
      <c r="QXQ844" s="328"/>
      <c r="QXR844" s="328"/>
      <c r="QXS844" s="328"/>
      <c r="QXT844" s="328"/>
      <c r="QXU844" s="328"/>
      <c r="QXV844" s="328"/>
      <c r="QXW844" s="328"/>
      <c r="QXX844" s="328"/>
      <c r="QXY844" s="328"/>
      <c r="QXZ844" s="328"/>
      <c r="QYA844" s="328"/>
      <c r="QYB844" s="328"/>
      <c r="QYC844" s="328"/>
      <c r="QYD844" s="328"/>
      <c r="QYE844" s="328"/>
      <c r="QYF844" s="328"/>
      <c r="QYG844" s="328"/>
      <c r="QYH844" s="328"/>
      <c r="QYI844" s="328"/>
      <c r="QYJ844" s="328"/>
      <c r="QYK844" s="328"/>
      <c r="QYL844" s="328"/>
      <c r="QYM844" s="328"/>
      <c r="QYN844" s="328"/>
      <c r="QYO844" s="328"/>
      <c r="QYP844" s="328"/>
      <c r="QYQ844" s="328"/>
      <c r="QYR844" s="328"/>
      <c r="QYS844" s="328"/>
      <c r="QYT844" s="328"/>
      <c r="QYU844" s="328"/>
      <c r="QYV844" s="328"/>
      <c r="QYW844" s="328"/>
      <c r="QYX844" s="328"/>
      <c r="QYY844" s="328"/>
      <c r="QYZ844" s="328"/>
      <c r="QZA844" s="328"/>
      <c r="QZB844" s="328"/>
      <c r="QZC844" s="328"/>
      <c r="QZD844" s="328"/>
      <c r="QZE844" s="328"/>
      <c r="QZF844" s="328"/>
      <c r="QZG844" s="328"/>
      <c r="QZH844" s="328"/>
      <c r="QZI844" s="328"/>
      <c r="QZJ844" s="328"/>
      <c r="QZK844" s="328"/>
      <c r="QZL844" s="328"/>
      <c r="QZM844" s="328"/>
      <c r="QZN844" s="328"/>
      <c r="QZO844" s="328"/>
      <c r="QZP844" s="328"/>
      <c r="QZQ844" s="328"/>
      <c r="QZR844" s="328"/>
      <c r="QZS844" s="328"/>
      <c r="QZT844" s="328"/>
      <c r="QZU844" s="328"/>
      <c r="QZV844" s="328"/>
      <c r="QZW844" s="328"/>
      <c r="QZX844" s="328"/>
      <c r="QZY844" s="328"/>
      <c r="QZZ844" s="328"/>
      <c r="RAA844" s="328"/>
      <c r="RAB844" s="328"/>
      <c r="RAC844" s="328"/>
      <c r="RAD844" s="328"/>
      <c r="RAE844" s="328"/>
      <c r="RAF844" s="328"/>
      <c r="RAG844" s="328"/>
      <c r="RAH844" s="328"/>
      <c r="RAI844" s="328"/>
      <c r="RAJ844" s="328"/>
      <c r="RAK844" s="328"/>
      <c r="RAL844" s="328"/>
      <c r="RAM844" s="328"/>
      <c r="RAN844" s="328"/>
      <c r="RAO844" s="328"/>
      <c r="RAP844" s="328"/>
      <c r="RAQ844" s="328"/>
      <c r="RAR844" s="328"/>
      <c r="RAS844" s="328"/>
      <c r="RAT844" s="328"/>
      <c r="RAU844" s="328"/>
      <c r="RAV844" s="328"/>
      <c r="RAW844" s="328"/>
      <c r="RAX844" s="328"/>
      <c r="RAY844" s="328"/>
      <c r="RAZ844" s="328"/>
      <c r="RBA844" s="328"/>
      <c r="RBB844" s="328"/>
      <c r="RBC844" s="328"/>
      <c r="RBD844" s="328"/>
      <c r="RBE844" s="328"/>
      <c r="RBF844" s="328"/>
      <c r="RBG844" s="328"/>
      <c r="RBH844" s="328"/>
      <c r="RBI844" s="328"/>
      <c r="RBJ844" s="328"/>
      <c r="RBK844" s="328"/>
      <c r="RBL844" s="328"/>
      <c r="RBM844" s="328"/>
      <c r="RBN844" s="328"/>
      <c r="RBO844" s="328"/>
      <c r="RBP844" s="328"/>
      <c r="RBQ844" s="328"/>
      <c r="RBR844" s="328"/>
      <c r="RBS844" s="328"/>
      <c r="RBT844" s="328"/>
      <c r="RBU844" s="328"/>
      <c r="RBV844" s="328"/>
      <c r="RBW844" s="328"/>
      <c r="RBX844" s="328"/>
      <c r="RBY844" s="328"/>
      <c r="RBZ844" s="328"/>
      <c r="RCA844" s="328"/>
      <c r="RCB844" s="328"/>
      <c r="RCC844" s="328"/>
      <c r="RCD844" s="328"/>
      <c r="RCE844" s="328"/>
      <c r="RCF844" s="328"/>
      <c r="RCG844" s="328"/>
      <c r="RCH844" s="328"/>
      <c r="RCI844" s="328"/>
      <c r="RCJ844" s="328"/>
      <c r="RCK844" s="328"/>
      <c r="RCL844" s="328"/>
      <c r="RCM844" s="328"/>
      <c r="RCN844" s="328"/>
      <c r="RCO844" s="328"/>
      <c r="RCP844" s="328"/>
      <c r="RCQ844" s="328"/>
      <c r="RCR844" s="328"/>
      <c r="RCS844" s="328"/>
      <c r="RCT844" s="328"/>
      <c r="RCU844" s="328"/>
      <c r="RCV844" s="328"/>
      <c r="RCW844" s="328"/>
      <c r="RCX844" s="328"/>
      <c r="RCY844" s="328"/>
      <c r="RCZ844" s="328"/>
      <c r="RDA844" s="328"/>
      <c r="RDB844" s="328"/>
      <c r="RDC844" s="328"/>
      <c r="RDD844" s="328"/>
      <c r="RDE844" s="328"/>
      <c r="RDF844" s="328"/>
      <c r="RDG844" s="328"/>
      <c r="RDH844" s="328"/>
      <c r="RDI844" s="328"/>
      <c r="RDJ844" s="328"/>
      <c r="RDK844" s="328"/>
      <c r="RDL844" s="328"/>
      <c r="RDM844" s="328"/>
      <c r="RDN844" s="328"/>
      <c r="RDO844" s="328"/>
      <c r="RDP844" s="328"/>
      <c r="RDQ844" s="328"/>
      <c r="RDR844" s="328"/>
      <c r="RDS844" s="328"/>
      <c r="RDT844" s="328"/>
      <c r="RDU844" s="328"/>
      <c r="RDV844" s="328"/>
      <c r="RDW844" s="328"/>
      <c r="RDX844" s="328"/>
      <c r="RDY844" s="328"/>
      <c r="RDZ844" s="328"/>
      <c r="REA844" s="328"/>
      <c r="REB844" s="328"/>
      <c r="REC844" s="328"/>
      <c r="RED844" s="328"/>
      <c r="REE844" s="328"/>
      <c r="REF844" s="328"/>
      <c r="REG844" s="328"/>
      <c r="REH844" s="328"/>
      <c r="REI844" s="328"/>
      <c r="REJ844" s="328"/>
      <c r="REK844" s="328"/>
      <c r="REL844" s="328"/>
      <c r="REM844" s="328"/>
      <c r="REN844" s="328"/>
      <c r="REO844" s="328"/>
      <c r="REP844" s="328"/>
      <c r="REQ844" s="328"/>
      <c r="RER844" s="328"/>
      <c r="RES844" s="328"/>
      <c r="RET844" s="328"/>
      <c r="REU844" s="328"/>
      <c r="REV844" s="328"/>
      <c r="REW844" s="328"/>
      <c r="REX844" s="328"/>
      <c r="REY844" s="328"/>
      <c r="REZ844" s="328"/>
      <c r="RFA844" s="328"/>
      <c r="RFB844" s="328"/>
      <c r="RFC844" s="328"/>
      <c r="RFD844" s="328"/>
      <c r="RFE844" s="328"/>
      <c r="RFF844" s="328"/>
      <c r="RFG844" s="328"/>
      <c r="RFH844" s="328"/>
      <c r="RFI844" s="328"/>
      <c r="RFJ844" s="328"/>
      <c r="RFK844" s="328"/>
      <c r="RFL844" s="328"/>
      <c r="RFM844" s="328"/>
      <c r="RFN844" s="328"/>
      <c r="RFO844" s="328"/>
      <c r="RFP844" s="328"/>
      <c r="RFQ844" s="328"/>
      <c r="RFR844" s="328"/>
      <c r="RFS844" s="328"/>
      <c r="RFT844" s="328"/>
      <c r="RFU844" s="328"/>
      <c r="RFV844" s="328"/>
      <c r="RFW844" s="328"/>
      <c r="RFX844" s="328"/>
      <c r="RFY844" s="328"/>
      <c r="RFZ844" s="328"/>
      <c r="RGA844" s="328"/>
      <c r="RGB844" s="328"/>
      <c r="RGC844" s="328"/>
      <c r="RGD844" s="328"/>
      <c r="RGE844" s="328"/>
      <c r="RGF844" s="328"/>
      <c r="RGG844" s="328"/>
      <c r="RGH844" s="328"/>
      <c r="RGI844" s="328"/>
      <c r="RGJ844" s="328"/>
      <c r="RGK844" s="328"/>
      <c r="RGL844" s="328"/>
      <c r="RGM844" s="328"/>
      <c r="RGN844" s="328"/>
      <c r="RGO844" s="328"/>
      <c r="RGP844" s="328"/>
      <c r="RGQ844" s="328"/>
      <c r="RGR844" s="328"/>
      <c r="RGS844" s="328"/>
      <c r="RGT844" s="328"/>
      <c r="RGU844" s="328"/>
      <c r="RGV844" s="328"/>
      <c r="RGW844" s="328"/>
      <c r="RGX844" s="328"/>
      <c r="RGY844" s="328"/>
      <c r="RGZ844" s="328"/>
      <c r="RHA844" s="328"/>
      <c r="RHB844" s="328"/>
      <c r="RHC844" s="328"/>
      <c r="RHD844" s="328"/>
      <c r="RHE844" s="328"/>
      <c r="RHF844" s="328"/>
      <c r="RHG844" s="328"/>
      <c r="RHH844" s="328"/>
      <c r="RHI844" s="328"/>
      <c r="RHJ844" s="328"/>
      <c r="RHK844" s="328"/>
      <c r="RHL844" s="328"/>
      <c r="RHM844" s="328"/>
      <c r="RHN844" s="328"/>
      <c r="RHO844" s="328"/>
      <c r="RHP844" s="328"/>
      <c r="RHQ844" s="328"/>
      <c r="RHR844" s="328"/>
      <c r="RHS844" s="328"/>
      <c r="RHT844" s="328"/>
      <c r="RHU844" s="328"/>
      <c r="RHV844" s="328"/>
      <c r="RHW844" s="328"/>
      <c r="RHX844" s="328"/>
      <c r="RHY844" s="328"/>
      <c r="RHZ844" s="328"/>
      <c r="RIA844" s="328"/>
      <c r="RIB844" s="328"/>
      <c r="RIC844" s="328"/>
      <c r="RID844" s="328"/>
      <c r="RIE844" s="328"/>
      <c r="RIF844" s="328"/>
      <c r="RIG844" s="328"/>
      <c r="RIH844" s="328"/>
      <c r="RII844" s="328"/>
      <c r="RIJ844" s="328"/>
      <c r="RIK844" s="328"/>
      <c r="RIL844" s="328"/>
      <c r="RIM844" s="328"/>
      <c r="RIN844" s="328"/>
      <c r="RIO844" s="328"/>
      <c r="RIP844" s="328"/>
      <c r="RIQ844" s="328"/>
      <c r="RIR844" s="328"/>
      <c r="RIS844" s="328"/>
      <c r="RIT844" s="328"/>
      <c r="RIU844" s="328"/>
      <c r="RIV844" s="328"/>
      <c r="RIW844" s="328"/>
      <c r="RIX844" s="328"/>
      <c r="RIY844" s="328"/>
      <c r="RIZ844" s="328"/>
      <c r="RJA844" s="328"/>
      <c r="RJB844" s="328"/>
      <c r="RJC844" s="328"/>
      <c r="RJD844" s="328"/>
      <c r="RJE844" s="328"/>
      <c r="RJF844" s="328"/>
      <c r="RJG844" s="328"/>
      <c r="RJH844" s="328"/>
      <c r="RJI844" s="328"/>
      <c r="RJJ844" s="328"/>
      <c r="RJK844" s="328"/>
      <c r="RJL844" s="328"/>
      <c r="RJM844" s="328"/>
      <c r="RJN844" s="328"/>
      <c r="RJO844" s="328"/>
      <c r="RJP844" s="328"/>
      <c r="RJQ844" s="328"/>
      <c r="RJR844" s="328"/>
      <c r="RJS844" s="328"/>
      <c r="RJT844" s="328"/>
      <c r="RJU844" s="328"/>
      <c r="RJV844" s="328"/>
      <c r="RJW844" s="328"/>
      <c r="RJX844" s="328"/>
      <c r="RJY844" s="328"/>
      <c r="RJZ844" s="328"/>
      <c r="RKA844" s="328"/>
      <c r="RKB844" s="328"/>
      <c r="RKC844" s="328"/>
      <c r="RKD844" s="328"/>
      <c r="RKE844" s="328"/>
      <c r="RKF844" s="328"/>
      <c r="RKG844" s="328"/>
      <c r="RKH844" s="328"/>
      <c r="RKI844" s="328"/>
      <c r="RKJ844" s="328"/>
      <c r="RKK844" s="328"/>
      <c r="RKL844" s="328"/>
      <c r="RKM844" s="328"/>
      <c r="RKN844" s="328"/>
      <c r="RKO844" s="328"/>
      <c r="RKP844" s="328"/>
      <c r="RKQ844" s="328"/>
      <c r="RKR844" s="328"/>
      <c r="RKS844" s="328"/>
      <c r="RKT844" s="328"/>
      <c r="RKU844" s="328"/>
      <c r="RKV844" s="328"/>
      <c r="RKW844" s="328"/>
      <c r="RKX844" s="328"/>
      <c r="RKY844" s="328"/>
      <c r="RKZ844" s="328"/>
      <c r="RLA844" s="328"/>
      <c r="RLB844" s="328"/>
      <c r="RLC844" s="328"/>
      <c r="RLD844" s="328"/>
      <c r="RLE844" s="328"/>
      <c r="RLF844" s="328"/>
      <c r="RLG844" s="328"/>
      <c r="RLH844" s="328"/>
      <c r="RLI844" s="328"/>
      <c r="RLJ844" s="328"/>
      <c r="RLK844" s="328"/>
      <c r="RLL844" s="328"/>
      <c r="RLM844" s="328"/>
      <c r="RLN844" s="328"/>
      <c r="RLO844" s="328"/>
      <c r="RLP844" s="328"/>
      <c r="RLQ844" s="328"/>
      <c r="RLR844" s="328"/>
      <c r="RLS844" s="328"/>
      <c r="RLT844" s="328"/>
      <c r="RLU844" s="328"/>
      <c r="RLV844" s="328"/>
      <c r="RLW844" s="328"/>
      <c r="RLX844" s="328"/>
      <c r="RLY844" s="328"/>
      <c r="RLZ844" s="328"/>
      <c r="RMA844" s="328"/>
      <c r="RMB844" s="328"/>
      <c r="RMC844" s="328"/>
      <c r="RMD844" s="328"/>
      <c r="RME844" s="328"/>
      <c r="RMF844" s="328"/>
      <c r="RMG844" s="328"/>
      <c r="RMH844" s="328"/>
      <c r="RMI844" s="328"/>
      <c r="RMJ844" s="328"/>
      <c r="RMK844" s="328"/>
      <c r="RML844" s="328"/>
      <c r="RMM844" s="328"/>
      <c r="RMN844" s="328"/>
      <c r="RMO844" s="328"/>
      <c r="RMP844" s="328"/>
      <c r="RMQ844" s="328"/>
      <c r="RMR844" s="328"/>
      <c r="RMS844" s="328"/>
      <c r="RMT844" s="328"/>
      <c r="RMU844" s="328"/>
      <c r="RMV844" s="328"/>
      <c r="RMW844" s="328"/>
      <c r="RMX844" s="328"/>
      <c r="RMY844" s="328"/>
      <c r="RMZ844" s="328"/>
      <c r="RNA844" s="328"/>
      <c r="RNB844" s="328"/>
      <c r="RNC844" s="328"/>
      <c r="RND844" s="328"/>
      <c r="RNE844" s="328"/>
      <c r="RNF844" s="328"/>
      <c r="RNG844" s="328"/>
      <c r="RNH844" s="328"/>
      <c r="RNI844" s="328"/>
      <c r="RNJ844" s="328"/>
      <c r="RNK844" s="328"/>
      <c r="RNL844" s="328"/>
      <c r="RNM844" s="328"/>
      <c r="RNN844" s="328"/>
      <c r="RNO844" s="328"/>
      <c r="RNP844" s="328"/>
      <c r="RNQ844" s="328"/>
      <c r="RNR844" s="328"/>
      <c r="RNS844" s="328"/>
      <c r="RNT844" s="328"/>
      <c r="RNU844" s="328"/>
      <c r="RNV844" s="328"/>
      <c r="RNW844" s="328"/>
      <c r="RNX844" s="328"/>
      <c r="RNY844" s="328"/>
      <c r="RNZ844" s="328"/>
      <c r="ROA844" s="328"/>
      <c r="ROB844" s="328"/>
      <c r="ROC844" s="328"/>
      <c r="ROD844" s="328"/>
      <c r="ROE844" s="328"/>
      <c r="ROF844" s="328"/>
      <c r="ROG844" s="328"/>
      <c r="ROH844" s="328"/>
      <c r="ROI844" s="328"/>
      <c r="ROJ844" s="328"/>
      <c r="ROK844" s="328"/>
      <c r="ROL844" s="328"/>
      <c r="ROM844" s="328"/>
      <c r="RON844" s="328"/>
      <c r="ROO844" s="328"/>
      <c r="ROP844" s="328"/>
      <c r="ROQ844" s="328"/>
      <c r="ROR844" s="328"/>
      <c r="ROS844" s="328"/>
      <c r="ROT844" s="328"/>
      <c r="ROU844" s="328"/>
      <c r="ROV844" s="328"/>
      <c r="ROW844" s="328"/>
      <c r="ROX844" s="328"/>
      <c r="ROY844" s="328"/>
      <c r="ROZ844" s="328"/>
      <c r="RPA844" s="328"/>
      <c r="RPB844" s="328"/>
      <c r="RPC844" s="328"/>
      <c r="RPD844" s="328"/>
      <c r="RPE844" s="328"/>
      <c r="RPF844" s="328"/>
      <c r="RPG844" s="328"/>
      <c r="RPH844" s="328"/>
      <c r="RPI844" s="328"/>
      <c r="RPJ844" s="328"/>
      <c r="RPK844" s="328"/>
      <c r="RPL844" s="328"/>
      <c r="RPM844" s="328"/>
      <c r="RPN844" s="328"/>
      <c r="RPO844" s="328"/>
      <c r="RPP844" s="328"/>
      <c r="RPQ844" s="328"/>
      <c r="RPR844" s="328"/>
      <c r="RPS844" s="328"/>
      <c r="RPT844" s="328"/>
      <c r="RPU844" s="328"/>
      <c r="RPV844" s="328"/>
      <c r="RPW844" s="328"/>
      <c r="RPX844" s="328"/>
      <c r="RPY844" s="328"/>
      <c r="RPZ844" s="328"/>
      <c r="RQA844" s="328"/>
      <c r="RQB844" s="328"/>
      <c r="RQC844" s="328"/>
      <c r="RQD844" s="328"/>
      <c r="RQE844" s="328"/>
      <c r="RQF844" s="328"/>
      <c r="RQG844" s="328"/>
      <c r="RQH844" s="328"/>
      <c r="RQI844" s="328"/>
      <c r="RQJ844" s="328"/>
      <c r="RQK844" s="328"/>
      <c r="RQL844" s="328"/>
      <c r="RQM844" s="328"/>
      <c r="RQN844" s="328"/>
      <c r="RQO844" s="328"/>
      <c r="RQP844" s="328"/>
      <c r="RQQ844" s="328"/>
      <c r="RQR844" s="328"/>
      <c r="RQS844" s="328"/>
      <c r="RQT844" s="328"/>
      <c r="RQU844" s="328"/>
      <c r="RQV844" s="328"/>
      <c r="RQW844" s="328"/>
      <c r="RQX844" s="328"/>
      <c r="RQY844" s="328"/>
      <c r="RQZ844" s="328"/>
      <c r="RRA844" s="328"/>
      <c r="RRB844" s="328"/>
      <c r="RRC844" s="328"/>
      <c r="RRD844" s="328"/>
      <c r="RRE844" s="328"/>
      <c r="RRF844" s="328"/>
      <c r="RRG844" s="328"/>
      <c r="RRH844" s="328"/>
      <c r="RRI844" s="328"/>
      <c r="RRJ844" s="328"/>
      <c r="RRK844" s="328"/>
      <c r="RRL844" s="328"/>
      <c r="RRM844" s="328"/>
      <c r="RRN844" s="328"/>
      <c r="RRO844" s="328"/>
      <c r="RRP844" s="328"/>
      <c r="RRQ844" s="328"/>
      <c r="RRR844" s="328"/>
      <c r="RRS844" s="328"/>
      <c r="RRT844" s="328"/>
      <c r="RRU844" s="328"/>
      <c r="RRV844" s="328"/>
      <c r="RRW844" s="328"/>
      <c r="RRX844" s="328"/>
      <c r="RRY844" s="328"/>
      <c r="RRZ844" s="328"/>
      <c r="RSA844" s="328"/>
      <c r="RSB844" s="328"/>
      <c r="RSC844" s="328"/>
      <c r="RSD844" s="328"/>
      <c r="RSE844" s="328"/>
      <c r="RSF844" s="328"/>
      <c r="RSG844" s="328"/>
      <c r="RSH844" s="328"/>
      <c r="RSI844" s="328"/>
      <c r="RSJ844" s="328"/>
      <c r="RSK844" s="328"/>
      <c r="RSL844" s="328"/>
      <c r="RSM844" s="328"/>
      <c r="RSN844" s="328"/>
      <c r="RSO844" s="328"/>
      <c r="RSP844" s="328"/>
      <c r="RSQ844" s="328"/>
      <c r="RSR844" s="328"/>
      <c r="RSS844" s="328"/>
      <c r="RST844" s="328"/>
      <c r="RSU844" s="328"/>
      <c r="RSV844" s="328"/>
      <c r="RSW844" s="328"/>
      <c r="RSX844" s="328"/>
      <c r="RSY844" s="328"/>
      <c r="RSZ844" s="328"/>
      <c r="RTA844" s="328"/>
      <c r="RTB844" s="328"/>
      <c r="RTC844" s="328"/>
      <c r="RTD844" s="328"/>
      <c r="RTE844" s="328"/>
      <c r="RTF844" s="328"/>
      <c r="RTG844" s="328"/>
      <c r="RTH844" s="328"/>
      <c r="RTI844" s="328"/>
      <c r="RTJ844" s="328"/>
      <c r="RTK844" s="328"/>
      <c r="RTL844" s="328"/>
      <c r="RTM844" s="328"/>
      <c r="RTN844" s="328"/>
      <c r="RTO844" s="328"/>
      <c r="RTP844" s="328"/>
      <c r="RTQ844" s="328"/>
      <c r="RTR844" s="328"/>
      <c r="RTS844" s="328"/>
      <c r="RTT844" s="328"/>
      <c r="RTU844" s="328"/>
      <c r="RTV844" s="328"/>
      <c r="RTW844" s="328"/>
      <c r="RTX844" s="328"/>
      <c r="RTY844" s="328"/>
      <c r="RTZ844" s="328"/>
      <c r="RUA844" s="328"/>
      <c r="RUB844" s="328"/>
      <c r="RUC844" s="328"/>
      <c r="RUD844" s="328"/>
      <c r="RUE844" s="328"/>
      <c r="RUF844" s="328"/>
      <c r="RUG844" s="328"/>
      <c r="RUH844" s="328"/>
      <c r="RUI844" s="328"/>
      <c r="RUJ844" s="328"/>
      <c r="RUK844" s="328"/>
      <c r="RUL844" s="328"/>
      <c r="RUM844" s="328"/>
      <c r="RUN844" s="328"/>
      <c r="RUO844" s="328"/>
      <c r="RUP844" s="328"/>
      <c r="RUQ844" s="328"/>
      <c r="RUR844" s="328"/>
      <c r="RUS844" s="328"/>
      <c r="RUT844" s="328"/>
      <c r="RUU844" s="328"/>
      <c r="RUV844" s="328"/>
      <c r="RUW844" s="328"/>
      <c r="RUX844" s="328"/>
      <c r="RUY844" s="328"/>
      <c r="RUZ844" s="328"/>
      <c r="RVA844" s="328"/>
      <c r="RVB844" s="328"/>
      <c r="RVC844" s="328"/>
      <c r="RVD844" s="328"/>
      <c r="RVE844" s="328"/>
      <c r="RVF844" s="328"/>
      <c r="RVG844" s="328"/>
      <c r="RVH844" s="328"/>
      <c r="RVI844" s="328"/>
      <c r="RVJ844" s="328"/>
      <c r="RVK844" s="328"/>
      <c r="RVL844" s="328"/>
      <c r="RVM844" s="328"/>
      <c r="RVN844" s="328"/>
      <c r="RVO844" s="328"/>
      <c r="RVP844" s="328"/>
      <c r="RVQ844" s="328"/>
      <c r="RVR844" s="328"/>
      <c r="RVS844" s="328"/>
      <c r="RVT844" s="328"/>
      <c r="RVU844" s="328"/>
      <c r="RVV844" s="328"/>
      <c r="RVW844" s="328"/>
      <c r="RVX844" s="328"/>
      <c r="RVY844" s="328"/>
      <c r="RVZ844" s="328"/>
      <c r="RWA844" s="328"/>
      <c r="RWB844" s="328"/>
      <c r="RWC844" s="328"/>
      <c r="RWD844" s="328"/>
      <c r="RWE844" s="328"/>
      <c r="RWF844" s="328"/>
      <c r="RWG844" s="328"/>
      <c r="RWH844" s="328"/>
      <c r="RWI844" s="328"/>
      <c r="RWJ844" s="328"/>
      <c r="RWK844" s="328"/>
      <c r="RWL844" s="328"/>
      <c r="RWM844" s="328"/>
      <c r="RWN844" s="328"/>
      <c r="RWO844" s="328"/>
      <c r="RWP844" s="328"/>
      <c r="RWQ844" s="328"/>
      <c r="RWR844" s="328"/>
      <c r="RWS844" s="328"/>
      <c r="RWT844" s="328"/>
      <c r="RWU844" s="328"/>
      <c r="RWV844" s="328"/>
      <c r="RWW844" s="328"/>
      <c r="RWX844" s="328"/>
      <c r="RWY844" s="328"/>
      <c r="RWZ844" s="328"/>
      <c r="RXA844" s="328"/>
      <c r="RXB844" s="328"/>
      <c r="RXC844" s="328"/>
      <c r="RXD844" s="328"/>
      <c r="RXE844" s="328"/>
      <c r="RXF844" s="328"/>
      <c r="RXG844" s="328"/>
      <c r="RXH844" s="328"/>
      <c r="RXI844" s="328"/>
      <c r="RXJ844" s="328"/>
      <c r="RXK844" s="328"/>
      <c r="RXL844" s="328"/>
      <c r="RXM844" s="328"/>
      <c r="RXN844" s="328"/>
      <c r="RXO844" s="328"/>
      <c r="RXP844" s="328"/>
      <c r="RXQ844" s="328"/>
      <c r="RXR844" s="328"/>
      <c r="RXS844" s="328"/>
      <c r="RXT844" s="328"/>
      <c r="RXU844" s="328"/>
      <c r="RXV844" s="328"/>
      <c r="RXW844" s="328"/>
      <c r="RXX844" s="328"/>
      <c r="RXY844" s="328"/>
      <c r="RXZ844" s="328"/>
      <c r="RYA844" s="328"/>
      <c r="RYB844" s="328"/>
      <c r="RYC844" s="328"/>
      <c r="RYD844" s="328"/>
      <c r="RYE844" s="328"/>
      <c r="RYF844" s="328"/>
      <c r="RYG844" s="328"/>
      <c r="RYH844" s="328"/>
      <c r="RYI844" s="328"/>
      <c r="RYJ844" s="328"/>
      <c r="RYK844" s="328"/>
      <c r="RYL844" s="328"/>
      <c r="RYM844" s="328"/>
      <c r="RYN844" s="328"/>
      <c r="RYO844" s="328"/>
      <c r="RYP844" s="328"/>
      <c r="RYQ844" s="328"/>
      <c r="RYR844" s="328"/>
      <c r="RYS844" s="328"/>
      <c r="RYT844" s="328"/>
      <c r="RYU844" s="328"/>
      <c r="RYV844" s="328"/>
      <c r="RYW844" s="328"/>
      <c r="RYX844" s="328"/>
      <c r="RYY844" s="328"/>
      <c r="RYZ844" s="328"/>
      <c r="RZA844" s="328"/>
      <c r="RZB844" s="328"/>
      <c r="RZC844" s="328"/>
      <c r="RZD844" s="328"/>
      <c r="RZE844" s="328"/>
      <c r="RZF844" s="328"/>
      <c r="RZG844" s="328"/>
      <c r="RZH844" s="328"/>
      <c r="RZI844" s="328"/>
      <c r="RZJ844" s="328"/>
      <c r="RZK844" s="328"/>
      <c r="RZL844" s="328"/>
      <c r="RZM844" s="328"/>
      <c r="RZN844" s="328"/>
      <c r="RZO844" s="328"/>
      <c r="RZP844" s="328"/>
      <c r="RZQ844" s="328"/>
      <c r="RZR844" s="328"/>
      <c r="RZS844" s="328"/>
      <c r="RZT844" s="328"/>
      <c r="RZU844" s="328"/>
      <c r="RZV844" s="328"/>
      <c r="RZW844" s="328"/>
      <c r="RZX844" s="328"/>
      <c r="RZY844" s="328"/>
      <c r="RZZ844" s="328"/>
      <c r="SAA844" s="328"/>
      <c r="SAB844" s="328"/>
      <c r="SAC844" s="328"/>
      <c r="SAD844" s="328"/>
      <c r="SAE844" s="328"/>
      <c r="SAF844" s="328"/>
      <c r="SAG844" s="328"/>
      <c r="SAH844" s="328"/>
      <c r="SAI844" s="328"/>
      <c r="SAJ844" s="328"/>
      <c r="SAK844" s="328"/>
      <c r="SAL844" s="328"/>
      <c r="SAM844" s="328"/>
      <c r="SAN844" s="328"/>
      <c r="SAO844" s="328"/>
      <c r="SAP844" s="328"/>
      <c r="SAQ844" s="328"/>
      <c r="SAR844" s="328"/>
      <c r="SAS844" s="328"/>
      <c r="SAT844" s="328"/>
      <c r="SAU844" s="328"/>
      <c r="SAV844" s="328"/>
      <c r="SAW844" s="328"/>
      <c r="SAX844" s="328"/>
      <c r="SAY844" s="328"/>
      <c r="SAZ844" s="328"/>
      <c r="SBA844" s="328"/>
      <c r="SBB844" s="328"/>
      <c r="SBC844" s="328"/>
      <c r="SBD844" s="328"/>
      <c r="SBE844" s="328"/>
      <c r="SBF844" s="328"/>
      <c r="SBG844" s="328"/>
      <c r="SBH844" s="328"/>
      <c r="SBI844" s="328"/>
      <c r="SBJ844" s="328"/>
      <c r="SBK844" s="328"/>
      <c r="SBL844" s="328"/>
      <c r="SBM844" s="328"/>
      <c r="SBN844" s="328"/>
      <c r="SBO844" s="328"/>
      <c r="SBP844" s="328"/>
      <c r="SBQ844" s="328"/>
      <c r="SBR844" s="328"/>
      <c r="SBS844" s="328"/>
      <c r="SBT844" s="328"/>
      <c r="SBU844" s="328"/>
      <c r="SBV844" s="328"/>
      <c r="SBW844" s="328"/>
      <c r="SBX844" s="328"/>
      <c r="SBY844" s="328"/>
      <c r="SBZ844" s="328"/>
      <c r="SCA844" s="328"/>
      <c r="SCB844" s="328"/>
      <c r="SCC844" s="328"/>
      <c r="SCD844" s="328"/>
      <c r="SCE844" s="328"/>
      <c r="SCF844" s="328"/>
      <c r="SCG844" s="328"/>
      <c r="SCH844" s="328"/>
      <c r="SCI844" s="328"/>
      <c r="SCJ844" s="328"/>
      <c r="SCK844" s="328"/>
      <c r="SCL844" s="328"/>
      <c r="SCM844" s="328"/>
      <c r="SCN844" s="328"/>
      <c r="SCO844" s="328"/>
      <c r="SCP844" s="328"/>
      <c r="SCQ844" s="328"/>
      <c r="SCR844" s="328"/>
      <c r="SCS844" s="328"/>
      <c r="SCT844" s="328"/>
      <c r="SCU844" s="328"/>
      <c r="SCV844" s="328"/>
      <c r="SCW844" s="328"/>
      <c r="SCX844" s="328"/>
      <c r="SCY844" s="328"/>
      <c r="SCZ844" s="328"/>
      <c r="SDA844" s="328"/>
      <c r="SDB844" s="328"/>
      <c r="SDC844" s="328"/>
      <c r="SDD844" s="328"/>
      <c r="SDE844" s="328"/>
      <c r="SDF844" s="328"/>
      <c r="SDG844" s="328"/>
      <c r="SDH844" s="328"/>
      <c r="SDI844" s="328"/>
      <c r="SDJ844" s="328"/>
      <c r="SDK844" s="328"/>
      <c r="SDL844" s="328"/>
      <c r="SDM844" s="328"/>
      <c r="SDN844" s="328"/>
      <c r="SDO844" s="328"/>
      <c r="SDP844" s="328"/>
      <c r="SDQ844" s="328"/>
      <c r="SDR844" s="328"/>
      <c r="SDS844" s="328"/>
      <c r="SDT844" s="328"/>
      <c r="SDU844" s="328"/>
      <c r="SDV844" s="328"/>
      <c r="SDW844" s="328"/>
      <c r="SDX844" s="328"/>
      <c r="SDY844" s="328"/>
      <c r="SDZ844" s="328"/>
      <c r="SEA844" s="328"/>
      <c r="SEB844" s="328"/>
      <c r="SEC844" s="328"/>
      <c r="SED844" s="328"/>
      <c r="SEE844" s="328"/>
      <c r="SEF844" s="328"/>
      <c r="SEG844" s="328"/>
      <c r="SEH844" s="328"/>
      <c r="SEI844" s="328"/>
      <c r="SEJ844" s="328"/>
      <c r="SEK844" s="328"/>
      <c r="SEL844" s="328"/>
      <c r="SEM844" s="328"/>
      <c r="SEN844" s="328"/>
      <c r="SEO844" s="328"/>
      <c r="SEP844" s="328"/>
      <c r="SEQ844" s="328"/>
      <c r="SER844" s="328"/>
      <c r="SES844" s="328"/>
      <c r="SET844" s="328"/>
      <c r="SEU844" s="328"/>
      <c r="SEV844" s="328"/>
      <c r="SEW844" s="328"/>
      <c r="SEX844" s="328"/>
      <c r="SEY844" s="328"/>
      <c r="SEZ844" s="328"/>
      <c r="SFA844" s="328"/>
      <c r="SFB844" s="328"/>
      <c r="SFC844" s="328"/>
      <c r="SFD844" s="328"/>
      <c r="SFE844" s="328"/>
      <c r="SFF844" s="328"/>
      <c r="SFG844" s="328"/>
      <c r="SFH844" s="328"/>
      <c r="SFI844" s="328"/>
      <c r="SFJ844" s="328"/>
      <c r="SFK844" s="328"/>
      <c r="SFL844" s="328"/>
      <c r="SFM844" s="328"/>
      <c r="SFN844" s="328"/>
      <c r="SFO844" s="328"/>
      <c r="SFP844" s="328"/>
      <c r="SFQ844" s="328"/>
      <c r="SFR844" s="328"/>
      <c r="SFS844" s="328"/>
      <c r="SFT844" s="328"/>
      <c r="SFU844" s="328"/>
      <c r="SFV844" s="328"/>
      <c r="SFW844" s="328"/>
      <c r="SFX844" s="328"/>
      <c r="SFY844" s="328"/>
      <c r="SFZ844" s="328"/>
      <c r="SGA844" s="328"/>
      <c r="SGB844" s="328"/>
      <c r="SGC844" s="328"/>
      <c r="SGD844" s="328"/>
      <c r="SGE844" s="328"/>
      <c r="SGF844" s="328"/>
      <c r="SGG844" s="328"/>
      <c r="SGH844" s="328"/>
      <c r="SGI844" s="328"/>
      <c r="SGJ844" s="328"/>
      <c r="SGK844" s="328"/>
      <c r="SGL844" s="328"/>
      <c r="SGM844" s="328"/>
      <c r="SGN844" s="328"/>
      <c r="SGO844" s="328"/>
      <c r="SGP844" s="328"/>
      <c r="SGQ844" s="328"/>
      <c r="SGR844" s="328"/>
      <c r="SGS844" s="328"/>
      <c r="SGT844" s="328"/>
      <c r="SGU844" s="328"/>
      <c r="SGV844" s="328"/>
      <c r="SGW844" s="328"/>
      <c r="SGX844" s="328"/>
      <c r="SGY844" s="328"/>
      <c r="SGZ844" s="328"/>
      <c r="SHA844" s="328"/>
      <c r="SHB844" s="328"/>
      <c r="SHC844" s="328"/>
      <c r="SHD844" s="328"/>
      <c r="SHE844" s="328"/>
      <c r="SHF844" s="328"/>
      <c r="SHG844" s="328"/>
      <c r="SHH844" s="328"/>
      <c r="SHI844" s="328"/>
      <c r="SHJ844" s="328"/>
      <c r="SHK844" s="328"/>
      <c r="SHL844" s="328"/>
      <c r="SHM844" s="328"/>
      <c r="SHN844" s="328"/>
      <c r="SHO844" s="328"/>
      <c r="SHP844" s="328"/>
      <c r="SHQ844" s="328"/>
      <c r="SHR844" s="328"/>
      <c r="SHS844" s="328"/>
      <c r="SHT844" s="328"/>
      <c r="SHU844" s="328"/>
      <c r="SHV844" s="328"/>
      <c r="SHW844" s="328"/>
      <c r="SHX844" s="328"/>
      <c r="SHY844" s="328"/>
      <c r="SHZ844" s="328"/>
      <c r="SIA844" s="328"/>
      <c r="SIB844" s="328"/>
      <c r="SIC844" s="328"/>
      <c r="SID844" s="328"/>
      <c r="SIE844" s="328"/>
      <c r="SIF844" s="328"/>
      <c r="SIG844" s="328"/>
      <c r="SIH844" s="328"/>
      <c r="SII844" s="328"/>
      <c r="SIJ844" s="328"/>
      <c r="SIK844" s="328"/>
      <c r="SIL844" s="328"/>
      <c r="SIM844" s="328"/>
      <c r="SIN844" s="328"/>
      <c r="SIO844" s="328"/>
      <c r="SIP844" s="328"/>
      <c r="SIQ844" s="328"/>
      <c r="SIR844" s="328"/>
      <c r="SIS844" s="328"/>
      <c r="SIT844" s="328"/>
      <c r="SIU844" s="328"/>
      <c r="SIV844" s="328"/>
      <c r="SIW844" s="328"/>
      <c r="SIX844" s="328"/>
      <c r="SIY844" s="328"/>
      <c r="SIZ844" s="328"/>
      <c r="SJA844" s="328"/>
      <c r="SJB844" s="328"/>
      <c r="SJC844" s="328"/>
      <c r="SJD844" s="328"/>
      <c r="SJE844" s="328"/>
      <c r="SJF844" s="328"/>
      <c r="SJG844" s="328"/>
      <c r="SJH844" s="328"/>
      <c r="SJI844" s="328"/>
      <c r="SJJ844" s="328"/>
      <c r="SJK844" s="328"/>
      <c r="SJL844" s="328"/>
      <c r="SJM844" s="328"/>
      <c r="SJN844" s="328"/>
      <c r="SJO844" s="328"/>
      <c r="SJP844" s="328"/>
      <c r="SJQ844" s="328"/>
      <c r="SJR844" s="328"/>
      <c r="SJS844" s="328"/>
      <c r="SJT844" s="328"/>
      <c r="SJU844" s="328"/>
      <c r="SJV844" s="328"/>
      <c r="SJW844" s="328"/>
      <c r="SJX844" s="328"/>
      <c r="SJY844" s="328"/>
      <c r="SJZ844" s="328"/>
      <c r="SKA844" s="328"/>
      <c r="SKB844" s="328"/>
      <c r="SKC844" s="328"/>
      <c r="SKD844" s="328"/>
      <c r="SKE844" s="328"/>
      <c r="SKF844" s="328"/>
      <c r="SKG844" s="328"/>
      <c r="SKH844" s="328"/>
      <c r="SKI844" s="328"/>
      <c r="SKJ844" s="328"/>
      <c r="SKK844" s="328"/>
      <c r="SKL844" s="328"/>
      <c r="SKM844" s="328"/>
      <c r="SKN844" s="328"/>
      <c r="SKO844" s="328"/>
      <c r="SKP844" s="328"/>
      <c r="SKQ844" s="328"/>
      <c r="SKR844" s="328"/>
      <c r="SKS844" s="328"/>
      <c r="SKT844" s="328"/>
      <c r="SKU844" s="328"/>
      <c r="SKV844" s="328"/>
      <c r="SKW844" s="328"/>
      <c r="SKX844" s="328"/>
      <c r="SKY844" s="328"/>
      <c r="SKZ844" s="328"/>
      <c r="SLA844" s="328"/>
      <c r="SLB844" s="328"/>
      <c r="SLC844" s="328"/>
      <c r="SLD844" s="328"/>
      <c r="SLE844" s="328"/>
      <c r="SLF844" s="328"/>
      <c r="SLG844" s="328"/>
      <c r="SLH844" s="328"/>
      <c r="SLI844" s="328"/>
      <c r="SLJ844" s="328"/>
      <c r="SLK844" s="328"/>
      <c r="SLL844" s="328"/>
      <c r="SLM844" s="328"/>
      <c r="SLN844" s="328"/>
      <c r="SLO844" s="328"/>
      <c r="SLP844" s="328"/>
      <c r="SLQ844" s="328"/>
      <c r="SLR844" s="328"/>
      <c r="SLS844" s="328"/>
      <c r="SLT844" s="328"/>
      <c r="SLU844" s="328"/>
      <c r="SLV844" s="328"/>
      <c r="SLW844" s="328"/>
      <c r="SLX844" s="328"/>
      <c r="SLY844" s="328"/>
      <c r="SLZ844" s="328"/>
      <c r="SMA844" s="328"/>
      <c r="SMB844" s="328"/>
      <c r="SMC844" s="328"/>
      <c r="SMD844" s="328"/>
      <c r="SME844" s="328"/>
      <c r="SMF844" s="328"/>
      <c r="SMG844" s="328"/>
      <c r="SMH844" s="328"/>
      <c r="SMI844" s="328"/>
      <c r="SMJ844" s="328"/>
      <c r="SMK844" s="328"/>
      <c r="SML844" s="328"/>
      <c r="SMM844" s="328"/>
      <c r="SMN844" s="328"/>
      <c r="SMO844" s="328"/>
      <c r="SMP844" s="328"/>
      <c r="SMQ844" s="328"/>
      <c r="SMR844" s="328"/>
      <c r="SMS844" s="328"/>
      <c r="SMT844" s="328"/>
      <c r="SMU844" s="328"/>
      <c r="SMV844" s="328"/>
      <c r="SMW844" s="328"/>
      <c r="SMX844" s="328"/>
      <c r="SMY844" s="328"/>
      <c r="SMZ844" s="328"/>
      <c r="SNA844" s="328"/>
      <c r="SNB844" s="328"/>
      <c r="SNC844" s="328"/>
      <c r="SND844" s="328"/>
      <c r="SNE844" s="328"/>
      <c r="SNF844" s="328"/>
      <c r="SNG844" s="328"/>
      <c r="SNH844" s="328"/>
      <c r="SNI844" s="328"/>
      <c r="SNJ844" s="328"/>
      <c r="SNK844" s="328"/>
      <c r="SNL844" s="328"/>
      <c r="SNM844" s="328"/>
      <c r="SNN844" s="328"/>
      <c r="SNO844" s="328"/>
      <c r="SNP844" s="328"/>
      <c r="SNQ844" s="328"/>
      <c r="SNR844" s="328"/>
      <c r="SNS844" s="328"/>
      <c r="SNT844" s="328"/>
      <c r="SNU844" s="328"/>
      <c r="SNV844" s="328"/>
      <c r="SNW844" s="328"/>
      <c r="SNX844" s="328"/>
      <c r="SNY844" s="328"/>
      <c r="SNZ844" s="328"/>
      <c r="SOA844" s="328"/>
      <c r="SOB844" s="328"/>
      <c r="SOC844" s="328"/>
      <c r="SOD844" s="328"/>
      <c r="SOE844" s="328"/>
      <c r="SOF844" s="328"/>
      <c r="SOG844" s="328"/>
      <c r="SOH844" s="328"/>
      <c r="SOI844" s="328"/>
      <c r="SOJ844" s="328"/>
      <c r="SOK844" s="328"/>
      <c r="SOL844" s="328"/>
      <c r="SOM844" s="328"/>
      <c r="SON844" s="328"/>
      <c r="SOO844" s="328"/>
      <c r="SOP844" s="328"/>
      <c r="SOQ844" s="328"/>
      <c r="SOR844" s="328"/>
      <c r="SOS844" s="328"/>
      <c r="SOT844" s="328"/>
      <c r="SOU844" s="328"/>
      <c r="SOV844" s="328"/>
      <c r="SOW844" s="328"/>
      <c r="SOX844" s="328"/>
      <c r="SOY844" s="328"/>
      <c r="SOZ844" s="328"/>
      <c r="SPA844" s="328"/>
      <c r="SPB844" s="328"/>
      <c r="SPC844" s="328"/>
      <c r="SPD844" s="328"/>
      <c r="SPE844" s="328"/>
      <c r="SPF844" s="328"/>
      <c r="SPG844" s="328"/>
      <c r="SPH844" s="328"/>
      <c r="SPI844" s="328"/>
      <c r="SPJ844" s="328"/>
      <c r="SPK844" s="328"/>
      <c r="SPL844" s="328"/>
      <c r="SPM844" s="328"/>
      <c r="SPN844" s="328"/>
      <c r="SPO844" s="328"/>
      <c r="SPP844" s="328"/>
      <c r="SPQ844" s="328"/>
      <c r="SPR844" s="328"/>
      <c r="SPS844" s="328"/>
      <c r="SPT844" s="328"/>
      <c r="SPU844" s="328"/>
      <c r="SPV844" s="328"/>
      <c r="SPW844" s="328"/>
      <c r="SPX844" s="328"/>
      <c r="SPY844" s="328"/>
      <c r="SPZ844" s="328"/>
      <c r="SQA844" s="328"/>
      <c r="SQB844" s="328"/>
      <c r="SQC844" s="328"/>
      <c r="SQD844" s="328"/>
      <c r="SQE844" s="328"/>
      <c r="SQF844" s="328"/>
      <c r="SQG844" s="328"/>
      <c r="SQH844" s="328"/>
      <c r="SQI844" s="328"/>
      <c r="SQJ844" s="328"/>
      <c r="SQK844" s="328"/>
      <c r="SQL844" s="328"/>
      <c r="SQM844" s="328"/>
      <c r="SQN844" s="328"/>
      <c r="SQO844" s="328"/>
      <c r="SQP844" s="328"/>
      <c r="SQQ844" s="328"/>
      <c r="SQR844" s="328"/>
      <c r="SQS844" s="328"/>
      <c r="SQT844" s="328"/>
      <c r="SQU844" s="328"/>
      <c r="SQV844" s="328"/>
      <c r="SQW844" s="328"/>
      <c r="SQX844" s="328"/>
      <c r="SQY844" s="328"/>
      <c r="SQZ844" s="328"/>
      <c r="SRA844" s="328"/>
      <c r="SRB844" s="328"/>
      <c r="SRC844" s="328"/>
      <c r="SRD844" s="328"/>
      <c r="SRE844" s="328"/>
      <c r="SRF844" s="328"/>
      <c r="SRG844" s="328"/>
      <c r="SRH844" s="328"/>
      <c r="SRI844" s="328"/>
      <c r="SRJ844" s="328"/>
      <c r="SRK844" s="328"/>
      <c r="SRL844" s="328"/>
      <c r="SRM844" s="328"/>
      <c r="SRN844" s="328"/>
      <c r="SRO844" s="328"/>
      <c r="SRP844" s="328"/>
      <c r="SRQ844" s="328"/>
      <c r="SRR844" s="328"/>
      <c r="SRS844" s="328"/>
      <c r="SRT844" s="328"/>
      <c r="SRU844" s="328"/>
      <c r="SRV844" s="328"/>
      <c r="SRW844" s="328"/>
      <c r="SRX844" s="328"/>
      <c r="SRY844" s="328"/>
      <c r="SRZ844" s="328"/>
      <c r="SSA844" s="328"/>
      <c r="SSB844" s="328"/>
      <c r="SSC844" s="328"/>
      <c r="SSD844" s="328"/>
      <c r="SSE844" s="328"/>
      <c r="SSF844" s="328"/>
      <c r="SSG844" s="328"/>
      <c r="SSH844" s="328"/>
      <c r="SSI844" s="328"/>
      <c r="SSJ844" s="328"/>
      <c r="SSK844" s="328"/>
      <c r="SSL844" s="328"/>
      <c r="SSM844" s="328"/>
      <c r="SSN844" s="328"/>
      <c r="SSO844" s="328"/>
      <c r="SSP844" s="328"/>
      <c r="SSQ844" s="328"/>
      <c r="SSR844" s="328"/>
      <c r="SSS844" s="328"/>
      <c r="SST844" s="328"/>
      <c r="SSU844" s="328"/>
      <c r="SSV844" s="328"/>
      <c r="SSW844" s="328"/>
      <c r="SSX844" s="328"/>
      <c r="SSY844" s="328"/>
      <c r="SSZ844" s="328"/>
      <c r="STA844" s="328"/>
      <c r="STB844" s="328"/>
      <c r="STC844" s="328"/>
      <c r="STD844" s="328"/>
      <c r="STE844" s="328"/>
      <c r="STF844" s="328"/>
      <c r="STG844" s="328"/>
      <c r="STH844" s="328"/>
      <c r="STI844" s="328"/>
      <c r="STJ844" s="328"/>
      <c r="STK844" s="328"/>
      <c r="STL844" s="328"/>
      <c r="STM844" s="328"/>
      <c r="STN844" s="328"/>
      <c r="STO844" s="328"/>
      <c r="STP844" s="328"/>
      <c r="STQ844" s="328"/>
      <c r="STR844" s="328"/>
      <c r="STS844" s="328"/>
      <c r="STT844" s="328"/>
      <c r="STU844" s="328"/>
      <c r="STV844" s="328"/>
      <c r="STW844" s="328"/>
      <c r="STX844" s="328"/>
      <c r="STY844" s="328"/>
      <c r="STZ844" s="328"/>
      <c r="SUA844" s="328"/>
      <c r="SUB844" s="328"/>
      <c r="SUC844" s="328"/>
      <c r="SUD844" s="328"/>
      <c r="SUE844" s="328"/>
      <c r="SUF844" s="328"/>
      <c r="SUG844" s="328"/>
      <c r="SUH844" s="328"/>
      <c r="SUI844" s="328"/>
      <c r="SUJ844" s="328"/>
      <c r="SUK844" s="328"/>
      <c r="SUL844" s="328"/>
      <c r="SUM844" s="328"/>
      <c r="SUN844" s="328"/>
      <c r="SUO844" s="328"/>
      <c r="SUP844" s="328"/>
      <c r="SUQ844" s="328"/>
      <c r="SUR844" s="328"/>
      <c r="SUS844" s="328"/>
      <c r="SUT844" s="328"/>
      <c r="SUU844" s="328"/>
      <c r="SUV844" s="328"/>
      <c r="SUW844" s="328"/>
      <c r="SUX844" s="328"/>
      <c r="SUY844" s="328"/>
      <c r="SUZ844" s="328"/>
      <c r="SVA844" s="328"/>
      <c r="SVB844" s="328"/>
      <c r="SVC844" s="328"/>
      <c r="SVD844" s="328"/>
      <c r="SVE844" s="328"/>
      <c r="SVF844" s="328"/>
      <c r="SVG844" s="328"/>
      <c r="SVH844" s="328"/>
      <c r="SVI844" s="328"/>
      <c r="SVJ844" s="328"/>
      <c r="SVK844" s="328"/>
      <c r="SVL844" s="328"/>
      <c r="SVM844" s="328"/>
      <c r="SVN844" s="328"/>
      <c r="SVO844" s="328"/>
      <c r="SVP844" s="328"/>
      <c r="SVQ844" s="328"/>
      <c r="SVR844" s="328"/>
      <c r="SVS844" s="328"/>
      <c r="SVT844" s="328"/>
      <c r="SVU844" s="328"/>
      <c r="SVV844" s="328"/>
      <c r="SVW844" s="328"/>
      <c r="SVX844" s="328"/>
      <c r="SVY844" s="328"/>
      <c r="SVZ844" s="328"/>
      <c r="SWA844" s="328"/>
      <c r="SWB844" s="328"/>
      <c r="SWC844" s="328"/>
      <c r="SWD844" s="328"/>
      <c r="SWE844" s="328"/>
      <c r="SWF844" s="328"/>
      <c r="SWG844" s="328"/>
      <c r="SWH844" s="328"/>
      <c r="SWI844" s="328"/>
      <c r="SWJ844" s="328"/>
      <c r="SWK844" s="328"/>
      <c r="SWL844" s="328"/>
      <c r="SWM844" s="328"/>
      <c r="SWN844" s="328"/>
      <c r="SWO844" s="328"/>
      <c r="SWP844" s="328"/>
      <c r="SWQ844" s="328"/>
      <c r="SWR844" s="328"/>
      <c r="SWS844" s="328"/>
      <c r="SWT844" s="328"/>
      <c r="SWU844" s="328"/>
      <c r="SWV844" s="328"/>
      <c r="SWW844" s="328"/>
      <c r="SWX844" s="328"/>
      <c r="SWY844" s="328"/>
      <c r="SWZ844" s="328"/>
      <c r="SXA844" s="328"/>
      <c r="SXB844" s="328"/>
      <c r="SXC844" s="328"/>
      <c r="SXD844" s="328"/>
      <c r="SXE844" s="328"/>
      <c r="SXF844" s="328"/>
      <c r="SXG844" s="328"/>
      <c r="SXH844" s="328"/>
      <c r="SXI844" s="328"/>
      <c r="SXJ844" s="328"/>
      <c r="SXK844" s="328"/>
      <c r="SXL844" s="328"/>
      <c r="SXM844" s="328"/>
      <c r="SXN844" s="328"/>
      <c r="SXO844" s="328"/>
      <c r="SXP844" s="328"/>
      <c r="SXQ844" s="328"/>
      <c r="SXR844" s="328"/>
      <c r="SXS844" s="328"/>
      <c r="SXT844" s="328"/>
      <c r="SXU844" s="328"/>
      <c r="SXV844" s="328"/>
      <c r="SXW844" s="328"/>
      <c r="SXX844" s="328"/>
      <c r="SXY844" s="328"/>
      <c r="SXZ844" s="328"/>
      <c r="SYA844" s="328"/>
      <c r="SYB844" s="328"/>
      <c r="SYC844" s="328"/>
      <c r="SYD844" s="328"/>
      <c r="SYE844" s="328"/>
      <c r="SYF844" s="328"/>
      <c r="SYG844" s="328"/>
      <c r="SYH844" s="328"/>
      <c r="SYI844" s="328"/>
      <c r="SYJ844" s="328"/>
      <c r="SYK844" s="328"/>
      <c r="SYL844" s="328"/>
      <c r="SYM844" s="328"/>
      <c r="SYN844" s="328"/>
      <c r="SYO844" s="328"/>
      <c r="SYP844" s="328"/>
      <c r="SYQ844" s="328"/>
      <c r="SYR844" s="328"/>
      <c r="SYS844" s="328"/>
      <c r="SYT844" s="328"/>
      <c r="SYU844" s="328"/>
      <c r="SYV844" s="328"/>
      <c r="SYW844" s="328"/>
      <c r="SYX844" s="328"/>
      <c r="SYY844" s="328"/>
      <c r="SYZ844" s="328"/>
      <c r="SZA844" s="328"/>
      <c r="SZB844" s="328"/>
      <c r="SZC844" s="328"/>
      <c r="SZD844" s="328"/>
      <c r="SZE844" s="328"/>
      <c r="SZF844" s="328"/>
      <c r="SZG844" s="328"/>
      <c r="SZH844" s="328"/>
      <c r="SZI844" s="328"/>
      <c r="SZJ844" s="328"/>
      <c r="SZK844" s="328"/>
      <c r="SZL844" s="328"/>
      <c r="SZM844" s="328"/>
      <c r="SZN844" s="328"/>
      <c r="SZO844" s="328"/>
      <c r="SZP844" s="328"/>
      <c r="SZQ844" s="328"/>
      <c r="SZR844" s="328"/>
      <c r="SZS844" s="328"/>
      <c r="SZT844" s="328"/>
      <c r="SZU844" s="328"/>
      <c r="SZV844" s="328"/>
      <c r="SZW844" s="328"/>
      <c r="SZX844" s="328"/>
      <c r="SZY844" s="328"/>
      <c r="SZZ844" s="328"/>
      <c r="TAA844" s="328"/>
      <c r="TAB844" s="328"/>
      <c r="TAC844" s="328"/>
      <c r="TAD844" s="328"/>
      <c r="TAE844" s="328"/>
      <c r="TAF844" s="328"/>
      <c r="TAG844" s="328"/>
      <c r="TAH844" s="328"/>
      <c r="TAI844" s="328"/>
      <c r="TAJ844" s="328"/>
      <c r="TAK844" s="328"/>
      <c r="TAL844" s="328"/>
      <c r="TAM844" s="328"/>
      <c r="TAN844" s="328"/>
      <c r="TAO844" s="328"/>
      <c r="TAP844" s="328"/>
      <c r="TAQ844" s="328"/>
      <c r="TAR844" s="328"/>
      <c r="TAS844" s="328"/>
      <c r="TAT844" s="328"/>
      <c r="TAU844" s="328"/>
      <c r="TAV844" s="328"/>
      <c r="TAW844" s="328"/>
      <c r="TAX844" s="328"/>
      <c r="TAY844" s="328"/>
      <c r="TAZ844" s="328"/>
      <c r="TBA844" s="328"/>
      <c r="TBB844" s="328"/>
      <c r="TBC844" s="328"/>
      <c r="TBD844" s="328"/>
      <c r="TBE844" s="328"/>
      <c r="TBF844" s="328"/>
      <c r="TBG844" s="328"/>
      <c r="TBH844" s="328"/>
      <c r="TBI844" s="328"/>
      <c r="TBJ844" s="328"/>
      <c r="TBK844" s="328"/>
      <c r="TBL844" s="328"/>
      <c r="TBM844" s="328"/>
      <c r="TBN844" s="328"/>
      <c r="TBO844" s="328"/>
      <c r="TBP844" s="328"/>
      <c r="TBQ844" s="328"/>
      <c r="TBR844" s="328"/>
      <c r="TBS844" s="328"/>
      <c r="TBT844" s="328"/>
      <c r="TBU844" s="328"/>
      <c r="TBV844" s="328"/>
      <c r="TBW844" s="328"/>
      <c r="TBX844" s="328"/>
      <c r="TBY844" s="328"/>
      <c r="TBZ844" s="328"/>
      <c r="TCA844" s="328"/>
      <c r="TCB844" s="328"/>
      <c r="TCC844" s="328"/>
      <c r="TCD844" s="328"/>
      <c r="TCE844" s="328"/>
      <c r="TCF844" s="328"/>
      <c r="TCG844" s="328"/>
      <c r="TCH844" s="328"/>
      <c r="TCI844" s="328"/>
      <c r="TCJ844" s="328"/>
      <c r="TCK844" s="328"/>
      <c r="TCL844" s="328"/>
      <c r="TCM844" s="328"/>
      <c r="TCN844" s="328"/>
      <c r="TCO844" s="328"/>
      <c r="TCP844" s="328"/>
      <c r="TCQ844" s="328"/>
      <c r="TCR844" s="328"/>
      <c r="TCS844" s="328"/>
      <c r="TCT844" s="328"/>
      <c r="TCU844" s="328"/>
      <c r="TCV844" s="328"/>
      <c r="TCW844" s="328"/>
      <c r="TCX844" s="328"/>
      <c r="TCY844" s="328"/>
      <c r="TCZ844" s="328"/>
      <c r="TDA844" s="328"/>
      <c r="TDB844" s="328"/>
      <c r="TDC844" s="328"/>
      <c r="TDD844" s="328"/>
      <c r="TDE844" s="328"/>
      <c r="TDF844" s="328"/>
      <c r="TDG844" s="328"/>
      <c r="TDH844" s="328"/>
      <c r="TDI844" s="328"/>
      <c r="TDJ844" s="328"/>
      <c r="TDK844" s="328"/>
      <c r="TDL844" s="328"/>
      <c r="TDM844" s="328"/>
      <c r="TDN844" s="328"/>
      <c r="TDO844" s="328"/>
      <c r="TDP844" s="328"/>
      <c r="TDQ844" s="328"/>
      <c r="TDR844" s="328"/>
      <c r="TDS844" s="328"/>
      <c r="TDT844" s="328"/>
      <c r="TDU844" s="328"/>
      <c r="TDV844" s="328"/>
      <c r="TDW844" s="328"/>
      <c r="TDX844" s="328"/>
      <c r="TDY844" s="328"/>
      <c r="TDZ844" s="328"/>
      <c r="TEA844" s="328"/>
      <c r="TEB844" s="328"/>
      <c r="TEC844" s="328"/>
      <c r="TED844" s="328"/>
      <c r="TEE844" s="328"/>
      <c r="TEF844" s="328"/>
      <c r="TEG844" s="328"/>
      <c r="TEH844" s="328"/>
      <c r="TEI844" s="328"/>
      <c r="TEJ844" s="328"/>
      <c r="TEK844" s="328"/>
      <c r="TEL844" s="328"/>
      <c r="TEM844" s="328"/>
      <c r="TEN844" s="328"/>
      <c r="TEO844" s="328"/>
      <c r="TEP844" s="328"/>
      <c r="TEQ844" s="328"/>
      <c r="TER844" s="328"/>
      <c r="TES844" s="328"/>
      <c r="TET844" s="328"/>
      <c r="TEU844" s="328"/>
      <c r="TEV844" s="328"/>
      <c r="TEW844" s="328"/>
      <c r="TEX844" s="328"/>
      <c r="TEY844" s="328"/>
      <c r="TEZ844" s="328"/>
      <c r="TFA844" s="328"/>
      <c r="TFB844" s="328"/>
      <c r="TFC844" s="328"/>
      <c r="TFD844" s="328"/>
      <c r="TFE844" s="328"/>
      <c r="TFF844" s="328"/>
      <c r="TFG844" s="328"/>
      <c r="TFH844" s="328"/>
      <c r="TFI844" s="328"/>
      <c r="TFJ844" s="328"/>
      <c r="TFK844" s="328"/>
      <c r="TFL844" s="328"/>
      <c r="TFM844" s="328"/>
      <c r="TFN844" s="328"/>
      <c r="TFO844" s="328"/>
      <c r="TFP844" s="328"/>
      <c r="TFQ844" s="328"/>
      <c r="TFR844" s="328"/>
      <c r="TFS844" s="328"/>
      <c r="TFT844" s="328"/>
      <c r="TFU844" s="328"/>
      <c r="TFV844" s="328"/>
      <c r="TFW844" s="328"/>
      <c r="TFX844" s="328"/>
      <c r="TFY844" s="328"/>
      <c r="TFZ844" s="328"/>
      <c r="TGA844" s="328"/>
      <c r="TGB844" s="328"/>
      <c r="TGC844" s="328"/>
      <c r="TGD844" s="328"/>
      <c r="TGE844" s="328"/>
      <c r="TGF844" s="328"/>
      <c r="TGG844" s="328"/>
      <c r="TGH844" s="328"/>
      <c r="TGI844" s="328"/>
      <c r="TGJ844" s="328"/>
      <c r="TGK844" s="328"/>
      <c r="TGL844" s="328"/>
      <c r="TGM844" s="328"/>
      <c r="TGN844" s="328"/>
      <c r="TGO844" s="328"/>
      <c r="TGP844" s="328"/>
      <c r="TGQ844" s="328"/>
      <c r="TGR844" s="328"/>
      <c r="TGS844" s="328"/>
      <c r="TGT844" s="328"/>
      <c r="TGU844" s="328"/>
      <c r="TGV844" s="328"/>
      <c r="TGW844" s="328"/>
      <c r="TGX844" s="328"/>
      <c r="TGY844" s="328"/>
      <c r="TGZ844" s="328"/>
      <c r="THA844" s="328"/>
      <c r="THB844" s="328"/>
      <c r="THC844" s="328"/>
      <c r="THD844" s="328"/>
      <c r="THE844" s="328"/>
      <c r="THF844" s="328"/>
      <c r="THG844" s="328"/>
      <c r="THH844" s="328"/>
      <c r="THI844" s="328"/>
      <c r="THJ844" s="328"/>
      <c r="THK844" s="328"/>
      <c r="THL844" s="328"/>
      <c r="THM844" s="328"/>
      <c r="THN844" s="328"/>
      <c r="THO844" s="328"/>
      <c r="THP844" s="328"/>
      <c r="THQ844" s="328"/>
      <c r="THR844" s="328"/>
      <c r="THS844" s="328"/>
      <c r="THT844" s="328"/>
      <c r="THU844" s="328"/>
      <c r="THV844" s="328"/>
      <c r="THW844" s="328"/>
      <c r="THX844" s="328"/>
      <c r="THY844" s="328"/>
      <c r="THZ844" s="328"/>
      <c r="TIA844" s="328"/>
      <c r="TIB844" s="328"/>
      <c r="TIC844" s="328"/>
      <c r="TID844" s="328"/>
      <c r="TIE844" s="328"/>
      <c r="TIF844" s="328"/>
      <c r="TIG844" s="328"/>
      <c r="TIH844" s="328"/>
      <c r="TII844" s="328"/>
      <c r="TIJ844" s="328"/>
      <c r="TIK844" s="328"/>
      <c r="TIL844" s="328"/>
      <c r="TIM844" s="328"/>
      <c r="TIN844" s="328"/>
      <c r="TIO844" s="328"/>
      <c r="TIP844" s="328"/>
      <c r="TIQ844" s="328"/>
      <c r="TIR844" s="328"/>
      <c r="TIS844" s="328"/>
      <c r="TIT844" s="328"/>
      <c r="TIU844" s="328"/>
      <c r="TIV844" s="328"/>
      <c r="TIW844" s="328"/>
      <c r="TIX844" s="328"/>
      <c r="TIY844" s="328"/>
      <c r="TIZ844" s="328"/>
      <c r="TJA844" s="328"/>
      <c r="TJB844" s="328"/>
      <c r="TJC844" s="328"/>
      <c r="TJD844" s="328"/>
      <c r="TJE844" s="328"/>
      <c r="TJF844" s="328"/>
      <c r="TJG844" s="328"/>
      <c r="TJH844" s="328"/>
      <c r="TJI844" s="328"/>
      <c r="TJJ844" s="328"/>
      <c r="TJK844" s="328"/>
      <c r="TJL844" s="328"/>
      <c r="TJM844" s="328"/>
      <c r="TJN844" s="328"/>
      <c r="TJO844" s="328"/>
      <c r="TJP844" s="328"/>
      <c r="TJQ844" s="328"/>
      <c r="TJR844" s="328"/>
      <c r="TJS844" s="328"/>
      <c r="TJT844" s="328"/>
      <c r="TJU844" s="328"/>
      <c r="TJV844" s="328"/>
      <c r="TJW844" s="328"/>
      <c r="TJX844" s="328"/>
      <c r="TJY844" s="328"/>
      <c r="TJZ844" s="328"/>
      <c r="TKA844" s="328"/>
      <c r="TKB844" s="328"/>
      <c r="TKC844" s="328"/>
      <c r="TKD844" s="328"/>
      <c r="TKE844" s="328"/>
      <c r="TKF844" s="328"/>
      <c r="TKG844" s="328"/>
      <c r="TKH844" s="328"/>
      <c r="TKI844" s="328"/>
      <c r="TKJ844" s="328"/>
      <c r="TKK844" s="328"/>
      <c r="TKL844" s="328"/>
      <c r="TKM844" s="328"/>
      <c r="TKN844" s="328"/>
      <c r="TKO844" s="328"/>
      <c r="TKP844" s="328"/>
      <c r="TKQ844" s="328"/>
      <c r="TKR844" s="328"/>
      <c r="TKS844" s="328"/>
      <c r="TKT844" s="328"/>
      <c r="TKU844" s="328"/>
      <c r="TKV844" s="328"/>
      <c r="TKW844" s="328"/>
      <c r="TKX844" s="328"/>
      <c r="TKY844" s="328"/>
      <c r="TKZ844" s="328"/>
      <c r="TLA844" s="328"/>
      <c r="TLB844" s="328"/>
      <c r="TLC844" s="328"/>
      <c r="TLD844" s="328"/>
      <c r="TLE844" s="328"/>
      <c r="TLF844" s="328"/>
      <c r="TLG844" s="328"/>
      <c r="TLH844" s="328"/>
      <c r="TLI844" s="328"/>
      <c r="TLJ844" s="328"/>
      <c r="TLK844" s="328"/>
      <c r="TLL844" s="328"/>
      <c r="TLM844" s="328"/>
      <c r="TLN844" s="328"/>
      <c r="TLO844" s="328"/>
      <c r="TLP844" s="328"/>
      <c r="TLQ844" s="328"/>
      <c r="TLR844" s="328"/>
      <c r="TLS844" s="328"/>
      <c r="TLT844" s="328"/>
      <c r="TLU844" s="328"/>
      <c r="TLV844" s="328"/>
      <c r="TLW844" s="328"/>
      <c r="TLX844" s="328"/>
      <c r="TLY844" s="328"/>
      <c r="TLZ844" s="328"/>
      <c r="TMA844" s="328"/>
      <c r="TMB844" s="328"/>
      <c r="TMC844" s="328"/>
      <c r="TMD844" s="328"/>
      <c r="TME844" s="328"/>
      <c r="TMF844" s="328"/>
      <c r="TMG844" s="328"/>
      <c r="TMH844" s="328"/>
      <c r="TMI844" s="328"/>
      <c r="TMJ844" s="328"/>
      <c r="TMK844" s="328"/>
      <c r="TML844" s="328"/>
      <c r="TMM844" s="328"/>
      <c r="TMN844" s="328"/>
      <c r="TMO844" s="328"/>
      <c r="TMP844" s="328"/>
      <c r="TMQ844" s="328"/>
      <c r="TMR844" s="328"/>
      <c r="TMS844" s="328"/>
      <c r="TMT844" s="328"/>
      <c r="TMU844" s="328"/>
      <c r="TMV844" s="328"/>
      <c r="TMW844" s="328"/>
      <c r="TMX844" s="328"/>
      <c r="TMY844" s="328"/>
      <c r="TMZ844" s="328"/>
      <c r="TNA844" s="328"/>
      <c r="TNB844" s="328"/>
      <c r="TNC844" s="328"/>
      <c r="TND844" s="328"/>
      <c r="TNE844" s="328"/>
      <c r="TNF844" s="328"/>
      <c r="TNG844" s="328"/>
      <c r="TNH844" s="328"/>
      <c r="TNI844" s="328"/>
      <c r="TNJ844" s="328"/>
      <c r="TNK844" s="328"/>
      <c r="TNL844" s="328"/>
      <c r="TNM844" s="328"/>
      <c r="TNN844" s="328"/>
      <c r="TNO844" s="328"/>
      <c r="TNP844" s="328"/>
      <c r="TNQ844" s="328"/>
      <c r="TNR844" s="328"/>
      <c r="TNS844" s="328"/>
      <c r="TNT844" s="328"/>
      <c r="TNU844" s="328"/>
      <c r="TNV844" s="328"/>
      <c r="TNW844" s="328"/>
      <c r="TNX844" s="328"/>
      <c r="TNY844" s="328"/>
      <c r="TNZ844" s="328"/>
      <c r="TOA844" s="328"/>
      <c r="TOB844" s="328"/>
      <c r="TOC844" s="328"/>
      <c r="TOD844" s="328"/>
      <c r="TOE844" s="328"/>
      <c r="TOF844" s="328"/>
      <c r="TOG844" s="328"/>
      <c r="TOH844" s="328"/>
      <c r="TOI844" s="328"/>
      <c r="TOJ844" s="328"/>
      <c r="TOK844" s="328"/>
      <c r="TOL844" s="328"/>
      <c r="TOM844" s="328"/>
      <c r="TON844" s="328"/>
      <c r="TOO844" s="328"/>
      <c r="TOP844" s="328"/>
      <c r="TOQ844" s="328"/>
      <c r="TOR844" s="328"/>
      <c r="TOS844" s="328"/>
      <c r="TOT844" s="328"/>
      <c r="TOU844" s="328"/>
      <c r="TOV844" s="328"/>
      <c r="TOW844" s="328"/>
      <c r="TOX844" s="328"/>
      <c r="TOY844" s="328"/>
      <c r="TOZ844" s="328"/>
      <c r="TPA844" s="328"/>
      <c r="TPB844" s="328"/>
      <c r="TPC844" s="328"/>
      <c r="TPD844" s="328"/>
      <c r="TPE844" s="328"/>
      <c r="TPF844" s="328"/>
      <c r="TPG844" s="328"/>
      <c r="TPH844" s="328"/>
      <c r="TPI844" s="328"/>
      <c r="TPJ844" s="328"/>
      <c r="TPK844" s="328"/>
      <c r="TPL844" s="328"/>
      <c r="TPM844" s="328"/>
      <c r="TPN844" s="328"/>
      <c r="TPO844" s="328"/>
      <c r="TPP844" s="328"/>
      <c r="TPQ844" s="328"/>
      <c r="TPR844" s="328"/>
      <c r="TPS844" s="328"/>
      <c r="TPT844" s="328"/>
      <c r="TPU844" s="328"/>
      <c r="TPV844" s="328"/>
      <c r="TPW844" s="328"/>
      <c r="TPX844" s="328"/>
      <c r="TPY844" s="328"/>
      <c r="TPZ844" s="328"/>
      <c r="TQA844" s="328"/>
      <c r="TQB844" s="328"/>
      <c r="TQC844" s="328"/>
      <c r="TQD844" s="328"/>
      <c r="TQE844" s="328"/>
      <c r="TQF844" s="328"/>
      <c r="TQG844" s="328"/>
      <c r="TQH844" s="328"/>
      <c r="TQI844" s="328"/>
      <c r="TQJ844" s="328"/>
      <c r="TQK844" s="328"/>
      <c r="TQL844" s="328"/>
      <c r="TQM844" s="328"/>
      <c r="TQN844" s="328"/>
      <c r="TQO844" s="328"/>
      <c r="TQP844" s="328"/>
      <c r="TQQ844" s="328"/>
      <c r="TQR844" s="328"/>
      <c r="TQS844" s="328"/>
      <c r="TQT844" s="328"/>
      <c r="TQU844" s="328"/>
      <c r="TQV844" s="328"/>
      <c r="TQW844" s="328"/>
      <c r="TQX844" s="328"/>
      <c r="TQY844" s="328"/>
      <c r="TQZ844" s="328"/>
      <c r="TRA844" s="328"/>
      <c r="TRB844" s="328"/>
      <c r="TRC844" s="328"/>
      <c r="TRD844" s="328"/>
      <c r="TRE844" s="328"/>
      <c r="TRF844" s="328"/>
      <c r="TRG844" s="328"/>
      <c r="TRH844" s="328"/>
      <c r="TRI844" s="328"/>
      <c r="TRJ844" s="328"/>
      <c r="TRK844" s="328"/>
      <c r="TRL844" s="328"/>
      <c r="TRM844" s="328"/>
      <c r="TRN844" s="328"/>
      <c r="TRO844" s="328"/>
      <c r="TRP844" s="328"/>
      <c r="TRQ844" s="328"/>
      <c r="TRR844" s="328"/>
      <c r="TRS844" s="328"/>
      <c r="TRT844" s="328"/>
      <c r="TRU844" s="328"/>
      <c r="TRV844" s="328"/>
      <c r="TRW844" s="328"/>
      <c r="TRX844" s="328"/>
      <c r="TRY844" s="328"/>
      <c r="TRZ844" s="328"/>
      <c r="TSA844" s="328"/>
      <c r="TSB844" s="328"/>
      <c r="TSC844" s="328"/>
      <c r="TSD844" s="328"/>
      <c r="TSE844" s="328"/>
      <c r="TSF844" s="328"/>
      <c r="TSG844" s="328"/>
      <c r="TSH844" s="328"/>
      <c r="TSI844" s="328"/>
      <c r="TSJ844" s="328"/>
      <c r="TSK844" s="328"/>
      <c r="TSL844" s="328"/>
      <c r="TSM844" s="328"/>
      <c r="TSN844" s="328"/>
      <c r="TSO844" s="328"/>
      <c r="TSP844" s="328"/>
      <c r="TSQ844" s="328"/>
      <c r="TSR844" s="328"/>
      <c r="TSS844" s="328"/>
      <c r="TST844" s="328"/>
      <c r="TSU844" s="328"/>
      <c r="TSV844" s="328"/>
      <c r="TSW844" s="328"/>
      <c r="TSX844" s="328"/>
      <c r="TSY844" s="328"/>
      <c r="TSZ844" s="328"/>
      <c r="TTA844" s="328"/>
      <c r="TTB844" s="328"/>
      <c r="TTC844" s="328"/>
      <c r="TTD844" s="328"/>
      <c r="TTE844" s="328"/>
      <c r="TTF844" s="328"/>
      <c r="TTG844" s="328"/>
      <c r="TTH844" s="328"/>
      <c r="TTI844" s="328"/>
      <c r="TTJ844" s="328"/>
      <c r="TTK844" s="328"/>
      <c r="TTL844" s="328"/>
      <c r="TTM844" s="328"/>
      <c r="TTN844" s="328"/>
      <c r="TTO844" s="328"/>
      <c r="TTP844" s="328"/>
      <c r="TTQ844" s="328"/>
      <c r="TTR844" s="328"/>
      <c r="TTS844" s="328"/>
      <c r="TTT844" s="328"/>
      <c r="TTU844" s="328"/>
      <c r="TTV844" s="328"/>
      <c r="TTW844" s="328"/>
      <c r="TTX844" s="328"/>
      <c r="TTY844" s="328"/>
      <c r="TTZ844" s="328"/>
      <c r="TUA844" s="328"/>
      <c r="TUB844" s="328"/>
      <c r="TUC844" s="328"/>
      <c r="TUD844" s="328"/>
      <c r="TUE844" s="328"/>
      <c r="TUF844" s="328"/>
      <c r="TUG844" s="328"/>
      <c r="TUH844" s="328"/>
      <c r="TUI844" s="328"/>
      <c r="TUJ844" s="328"/>
      <c r="TUK844" s="328"/>
      <c r="TUL844" s="328"/>
      <c r="TUM844" s="328"/>
      <c r="TUN844" s="328"/>
      <c r="TUO844" s="328"/>
      <c r="TUP844" s="328"/>
      <c r="TUQ844" s="328"/>
      <c r="TUR844" s="328"/>
      <c r="TUS844" s="328"/>
      <c r="TUT844" s="328"/>
      <c r="TUU844" s="328"/>
      <c r="TUV844" s="328"/>
      <c r="TUW844" s="328"/>
      <c r="TUX844" s="328"/>
      <c r="TUY844" s="328"/>
      <c r="TUZ844" s="328"/>
      <c r="TVA844" s="328"/>
      <c r="TVB844" s="328"/>
      <c r="TVC844" s="328"/>
      <c r="TVD844" s="328"/>
      <c r="TVE844" s="328"/>
      <c r="TVF844" s="328"/>
      <c r="TVG844" s="328"/>
      <c r="TVH844" s="328"/>
      <c r="TVI844" s="328"/>
      <c r="TVJ844" s="328"/>
      <c r="TVK844" s="328"/>
      <c r="TVL844" s="328"/>
      <c r="TVM844" s="328"/>
      <c r="TVN844" s="328"/>
      <c r="TVO844" s="328"/>
      <c r="TVP844" s="328"/>
      <c r="TVQ844" s="328"/>
      <c r="TVR844" s="328"/>
      <c r="TVS844" s="328"/>
      <c r="TVT844" s="328"/>
      <c r="TVU844" s="328"/>
      <c r="TVV844" s="328"/>
      <c r="TVW844" s="328"/>
      <c r="TVX844" s="328"/>
      <c r="TVY844" s="328"/>
      <c r="TVZ844" s="328"/>
      <c r="TWA844" s="328"/>
      <c r="TWB844" s="328"/>
      <c r="TWC844" s="328"/>
      <c r="TWD844" s="328"/>
      <c r="TWE844" s="328"/>
      <c r="TWF844" s="328"/>
      <c r="TWG844" s="328"/>
      <c r="TWH844" s="328"/>
      <c r="TWI844" s="328"/>
      <c r="TWJ844" s="328"/>
      <c r="TWK844" s="328"/>
      <c r="TWL844" s="328"/>
      <c r="TWM844" s="328"/>
      <c r="TWN844" s="328"/>
      <c r="TWO844" s="328"/>
      <c r="TWP844" s="328"/>
      <c r="TWQ844" s="328"/>
      <c r="TWR844" s="328"/>
      <c r="TWS844" s="328"/>
      <c r="TWT844" s="328"/>
      <c r="TWU844" s="328"/>
      <c r="TWV844" s="328"/>
      <c r="TWW844" s="328"/>
      <c r="TWX844" s="328"/>
      <c r="TWY844" s="328"/>
      <c r="TWZ844" s="328"/>
      <c r="TXA844" s="328"/>
      <c r="TXB844" s="328"/>
      <c r="TXC844" s="328"/>
      <c r="TXD844" s="328"/>
      <c r="TXE844" s="328"/>
      <c r="TXF844" s="328"/>
      <c r="TXG844" s="328"/>
      <c r="TXH844" s="328"/>
      <c r="TXI844" s="328"/>
      <c r="TXJ844" s="328"/>
      <c r="TXK844" s="328"/>
      <c r="TXL844" s="328"/>
      <c r="TXM844" s="328"/>
      <c r="TXN844" s="328"/>
      <c r="TXO844" s="328"/>
      <c r="TXP844" s="328"/>
      <c r="TXQ844" s="328"/>
      <c r="TXR844" s="328"/>
      <c r="TXS844" s="328"/>
      <c r="TXT844" s="328"/>
      <c r="TXU844" s="328"/>
      <c r="TXV844" s="328"/>
      <c r="TXW844" s="328"/>
      <c r="TXX844" s="328"/>
      <c r="TXY844" s="328"/>
      <c r="TXZ844" s="328"/>
      <c r="TYA844" s="328"/>
      <c r="TYB844" s="328"/>
      <c r="TYC844" s="328"/>
      <c r="TYD844" s="328"/>
      <c r="TYE844" s="328"/>
      <c r="TYF844" s="328"/>
      <c r="TYG844" s="328"/>
      <c r="TYH844" s="328"/>
      <c r="TYI844" s="328"/>
      <c r="TYJ844" s="328"/>
      <c r="TYK844" s="328"/>
      <c r="TYL844" s="328"/>
      <c r="TYM844" s="328"/>
      <c r="TYN844" s="328"/>
      <c r="TYO844" s="328"/>
      <c r="TYP844" s="328"/>
      <c r="TYQ844" s="328"/>
      <c r="TYR844" s="328"/>
      <c r="TYS844" s="328"/>
      <c r="TYT844" s="328"/>
      <c r="TYU844" s="328"/>
      <c r="TYV844" s="328"/>
      <c r="TYW844" s="328"/>
      <c r="TYX844" s="328"/>
      <c r="TYY844" s="328"/>
      <c r="TYZ844" s="328"/>
      <c r="TZA844" s="328"/>
      <c r="TZB844" s="328"/>
      <c r="TZC844" s="328"/>
      <c r="TZD844" s="328"/>
      <c r="TZE844" s="328"/>
      <c r="TZF844" s="328"/>
      <c r="TZG844" s="328"/>
      <c r="TZH844" s="328"/>
      <c r="TZI844" s="328"/>
      <c r="TZJ844" s="328"/>
      <c r="TZK844" s="328"/>
      <c r="TZL844" s="328"/>
      <c r="TZM844" s="328"/>
      <c r="TZN844" s="328"/>
      <c r="TZO844" s="328"/>
      <c r="TZP844" s="328"/>
      <c r="TZQ844" s="328"/>
      <c r="TZR844" s="328"/>
      <c r="TZS844" s="328"/>
      <c r="TZT844" s="328"/>
      <c r="TZU844" s="328"/>
      <c r="TZV844" s="328"/>
      <c r="TZW844" s="328"/>
      <c r="TZX844" s="328"/>
      <c r="TZY844" s="328"/>
      <c r="TZZ844" s="328"/>
      <c r="UAA844" s="328"/>
      <c r="UAB844" s="328"/>
      <c r="UAC844" s="328"/>
      <c r="UAD844" s="328"/>
      <c r="UAE844" s="328"/>
      <c r="UAF844" s="328"/>
      <c r="UAG844" s="328"/>
      <c r="UAH844" s="328"/>
      <c r="UAI844" s="328"/>
      <c r="UAJ844" s="328"/>
      <c r="UAK844" s="328"/>
      <c r="UAL844" s="328"/>
      <c r="UAM844" s="328"/>
      <c r="UAN844" s="328"/>
      <c r="UAO844" s="328"/>
      <c r="UAP844" s="328"/>
      <c r="UAQ844" s="328"/>
      <c r="UAR844" s="328"/>
      <c r="UAS844" s="328"/>
      <c r="UAT844" s="328"/>
      <c r="UAU844" s="328"/>
      <c r="UAV844" s="328"/>
      <c r="UAW844" s="328"/>
      <c r="UAX844" s="328"/>
      <c r="UAY844" s="328"/>
      <c r="UAZ844" s="328"/>
      <c r="UBA844" s="328"/>
      <c r="UBB844" s="328"/>
      <c r="UBC844" s="328"/>
      <c r="UBD844" s="328"/>
      <c r="UBE844" s="328"/>
      <c r="UBF844" s="328"/>
      <c r="UBG844" s="328"/>
      <c r="UBH844" s="328"/>
      <c r="UBI844" s="328"/>
      <c r="UBJ844" s="328"/>
      <c r="UBK844" s="328"/>
      <c r="UBL844" s="328"/>
      <c r="UBM844" s="328"/>
      <c r="UBN844" s="328"/>
      <c r="UBO844" s="328"/>
      <c r="UBP844" s="328"/>
      <c r="UBQ844" s="328"/>
      <c r="UBR844" s="328"/>
      <c r="UBS844" s="328"/>
      <c r="UBT844" s="328"/>
      <c r="UBU844" s="328"/>
      <c r="UBV844" s="328"/>
      <c r="UBW844" s="328"/>
      <c r="UBX844" s="328"/>
      <c r="UBY844" s="328"/>
      <c r="UBZ844" s="328"/>
      <c r="UCA844" s="328"/>
      <c r="UCB844" s="328"/>
      <c r="UCC844" s="328"/>
      <c r="UCD844" s="328"/>
      <c r="UCE844" s="328"/>
      <c r="UCF844" s="328"/>
      <c r="UCG844" s="328"/>
      <c r="UCH844" s="328"/>
      <c r="UCI844" s="328"/>
      <c r="UCJ844" s="328"/>
      <c r="UCK844" s="328"/>
      <c r="UCL844" s="328"/>
      <c r="UCM844" s="328"/>
      <c r="UCN844" s="328"/>
      <c r="UCO844" s="328"/>
      <c r="UCP844" s="328"/>
      <c r="UCQ844" s="328"/>
      <c r="UCR844" s="328"/>
      <c r="UCS844" s="328"/>
      <c r="UCT844" s="328"/>
      <c r="UCU844" s="328"/>
      <c r="UCV844" s="328"/>
      <c r="UCW844" s="328"/>
      <c r="UCX844" s="328"/>
      <c r="UCY844" s="328"/>
      <c r="UCZ844" s="328"/>
      <c r="UDA844" s="328"/>
      <c r="UDB844" s="328"/>
      <c r="UDC844" s="328"/>
      <c r="UDD844" s="328"/>
      <c r="UDE844" s="328"/>
      <c r="UDF844" s="328"/>
      <c r="UDG844" s="328"/>
      <c r="UDH844" s="328"/>
      <c r="UDI844" s="328"/>
      <c r="UDJ844" s="328"/>
      <c r="UDK844" s="328"/>
      <c r="UDL844" s="328"/>
      <c r="UDM844" s="328"/>
      <c r="UDN844" s="328"/>
      <c r="UDO844" s="328"/>
      <c r="UDP844" s="328"/>
      <c r="UDQ844" s="328"/>
      <c r="UDR844" s="328"/>
      <c r="UDS844" s="328"/>
      <c r="UDT844" s="328"/>
      <c r="UDU844" s="328"/>
      <c r="UDV844" s="328"/>
      <c r="UDW844" s="328"/>
      <c r="UDX844" s="328"/>
      <c r="UDY844" s="328"/>
      <c r="UDZ844" s="328"/>
      <c r="UEA844" s="328"/>
      <c r="UEB844" s="328"/>
      <c r="UEC844" s="328"/>
      <c r="UED844" s="328"/>
      <c r="UEE844" s="328"/>
      <c r="UEF844" s="328"/>
      <c r="UEG844" s="328"/>
      <c r="UEH844" s="328"/>
      <c r="UEI844" s="328"/>
      <c r="UEJ844" s="328"/>
      <c r="UEK844" s="328"/>
      <c r="UEL844" s="328"/>
      <c r="UEM844" s="328"/>
      <c r="UEN844" s="328"/>
      <c r="UEO844" s="328"/>
      <c r="UEP844" s="328"/>
      <c r="UEQ844" s="328"/>
      <c r="UER844" s="328"/>
      <c r="UES844" s="328"/>
      <c r="UET844" s="328"/>
      <c r="UEU844" s="328"/>
      <c r="UEV844" s="328"/>
      <c r="UEW844" s="328"/>
      <c r="UEX844" s="328"/>
      <c r="UEY844" s="328"/>
      <c r="UEZ844" s="328"/>
      <c r="UFA844" s="328"/>
      <c r="UFB844" s="328"/>
      <c r="UFC844" s="328"/>
      <c r="UFD844" s="328"/>
      <c r="UFE844" s="328"/>
      <c r="UFF844" s="328"/>
      <c r="UFG844" s="328"/>
      <c r="UFH844" s="328"/>
      <c r="UFI844" s="328"/>
      <c r="UFJ844" s="328"/>
      <c r="UFK844" s="328"/>
      <c r="UFL844" s="328"/>
      <c r="UFM844" s="328"/>
      <c r="UFN844" s="328"/>
      <c r="UFO844" s="328"/>
      <c r="UFP844" s="328"/>
      <c r="UFQ844" s="328"/>
      <c r="UFR844" s="328"/>
      <c r="UFS844" s="328"/>
      <c r="UFT844" s="328"/>
      <c r="UFU844" s="328"/>
      <c r="UFV844" s="328"/>
      <c r="UFW844" s="328"/>
      <c r="UFX844" s="328"/>
      <c r="UFY844" s="328"/>
      <c r="UFZ844" s="328"/>
      <c r="UGA844" s="328"/>
      <c r="UGB844" s="328"/>
      <c r="UGC844" s="328"/>
      <c r="UGD844" s="328"/>
      <c r="UGE844" s="328"/>
      <c r="UGF844" s="328"/>
      <c r="UGG844" s="328"/>
      <c r="UGH844" s="328"/>
      <c r="UGI844" s="328"/>
      <c r="UGJ844" s="328"/>
      <c r="UGK844" s="328"/>
      <c r="UGL844" s="328"/>
      <c r="UGM844" s="328"/>
      <c r="UGN844" s="328"/>
      <c r="UGO844" s="328"/>
      <c r="UGP844" s="328"/>
      <c r="UGQ844" s="328"/>
      <c r="UGR844" s="328"/>
      <c r="UGS844" s="328"/>
      <c r="UGT844" s="328"/>
      <c r="UGU844" s="328"/>
      <c r="UGV844" s="328"/>
      <c r="UGW844" s="328"/>
      <c r="UGX844" s="328"/>
      <c r="UGY844" s="328"/>
      <c r="UGZ844" s="328"/>
      <c r="UHA844" s="328"/>
      <c r="UHB844" s="328"/>
      <c r="UHC844" s="328"/>
      <c r="UHD844" s="328"/>
      <c r="UHE844" s="328"/>
      <c r="UHF844" s="328"/>
      <c r="UHG844" s="328"/>
      <c r="UHH844" s="328"/>
      <c r="UHI844" s="328"/>
      <c r="UHJ844" s="328"/>
      <c r="UHK844" s="328"/>
      <c r="UHL844" s="328"/>
      <c r="UHM844" s="328"/>
      <c r="UHN844" s="328"/>
      <c r="UHO844" s="328"/>
      <c r="UHP844" s="328"/>
      <c r="UHQ844" s="328"/>
      <c r="UHR844" s="328"/>
      <c r="UHS844" s="328"/>
      <c r="UHT844" s="328"/>
      <c r="UHU844" s="328"/>
      <c r="UHV844" s="328"/>
      <c r="UHW844" s="328"/>
      <c r="UHX844" s="328"/>
      <c r="UHY844" s="328"/>
      <c r="UHZ844" s="328"/>
      <c r="UIA844" s="328"/>
      <c r="UIB844" s="328"/>
      <c r="UIC844" s="328"/>
      <c r="UID844" s="328"/>
      <c r="UIE844" s="328"/>
      <c r="UIF844" s="328"/>
      <c r="UIG844" s="328"/>
      <c r="UIH844" s="328"/>
      <c r="UII844" s="328"/>
      <c r="UIJ844" s="328"/>
      <c r="UIK844" s="328"/>
      <c r="UIL844" s="328"/>
      <c r="UIM844" s="328"/>
      <c r="UIN844" s="328"/>
      <c r="UIO844" s="328"/>
      <c r="UIP844" s="328"/>
      <c r="UIQ844" s="328"/>
      <c r="UIR844" s="328"/>
      <c r="UIS844" s="328"/>
      <c r="UIT844" s="328"/>
      <c r="UIU844" s="328"/>
      <c r="UIV844" s="328"/>
      <c r="UIW844" s="328"/>
      <c r="UIX844" s="328"/>
      <c r="UIY844" s="328"/>
      <c r="UIZ844" s="328"/>
      <c r="UJA844" s="328"/>
      <c r="UJB844" s="328"/>
      <c r="UJC844" s="328"/>
      <c r="UJD844" s="328"/>
      <c r="UJE844" s="328"/>
      <c r="UJF844" s="328"/>
      <c r="UJG844" s="328"/>
      <c r="UJH844" s="328"/>
      <c r="UJI844" s="328"/>
      <c r="UJJ844" s="328"/>
      <c r="UJK844" s="328"/>
      <c r="UJL844" s="328"/>
      <c r="UJM844" s="328"/>
      <c r="UJN844" s="328"/>
      <c r="UJO844" s="328"/>
      <c r="UJP844" s="328"/>
      <c r="UJQ844" s="328"/>
      <c r="UJR844" s="328"/>
      <c r="UJS844" s="328"/>
      <c r="UJT844" s="328"/>
      <c r="UJU844" s="328"/>
      <c r="UJV844" s="328"/>
      <c r="UJW844" s="328"/>
      <c r="UJX844" s="328"/>
      <c r="UJY844" s="328"/>
      <c r="UJZ844" s="328"/>
      <c r="UKA844" s="328"/>
      <c r="UKB844" s="328"/>
      <c r="UKC844" s="328"/>
      <c r="UKD844" s="328"/>
      <c r="UKE844" s="328"/>
      <c r="UKF844" s="328"/>
      <c r="UKG844" s="328"/>
      <c r="UKH844" s="328"/>
      <c r="UKI844" s="328"/>
      <c r="UKJ844" s="328"/>
      <c r="UKK844" s="328"/>
      <c r="UKL844" s="328"/>
      <c r="UKM844" s="328"/>
      <c r="UKN844" s="328"/>
      <c r="UKO844" s="328"/>
      <c r="UKP844" s="328"/>
      <c r="UKQ844" s="328"/>
      <c r="UKR844" s="328"/>
      <c r="UKS844" s="328"/>
      <c r="UKT844" s="328"/>
      <c r="UKU844" s="328"/>
      <c r="UKV844" s="328"/>
      <c r="UKW844" s="328"/>
      <c r="UKX844" s="328"/>
      <c r="UKY844" s="328"/>
      <c r="UKZ844" s="328"/>
      <c r="ULA844" s="328"/>
      <c r="ULB844" s="328"/>
      <c r="ULC844" s="328"/>
      <c r="ULD844" s="328"/>
      <c r="ULE844" s="328"/>
      <c r="ULF844" s="328"/>
      <c r="ULG844" s="328"/>
      <c r="ULH844" s="328"/>
      <c r="ULI844" s="328"/>
      <c r="ULJ844" s="328"/>
      <c r="ULK844" s="328"/>
      <c r="ULL844" s="328"/>
      <c r="ULM844" s="328"/>
      <c r="ULN844" s="328"/>
      <c r="ULO844" s="328"/>
      <c r="ULP844" s="328"/>
      <c r="ULQ844" s="328"/>
      <c r="ULR844" s="328"/>
      <c r="ULS844" s="328"/>
      <c r="ULT844" s="328"/>
      <c r="ULU844" s="328"/>
      <c r="ULV844" s="328"/>
      <c r="ULW844" s="328"/>
      <c r="ULX844" s="328"/>
      <c r="ULY844" s="328"/>
      <c r="ULZ844" s="328"/>
      <c r="UMA844" s="328"/>
      <c r="UMB844" s="328"/>
      <c r="UMC844" s="328"/>
      <c r="UMD844" s="328"/>
      <c r="UME844" s="328"/>
      <c r="UMF844" s="328"/>
      <c r="UMG844" s="328"/>
      <c r="UMH844" s="328"/>
      <c r="UMI844" s="328"/>
      <c r="UMJ844" s="328"/>
      <c r="UMK844" s="328"/>
      <c r="UML844" s="328"/>
      <c r="UMM844" s="328"/>
      <c r="UMN844" s="328"/>
      <c r="UMO844" s="328"/>
      <c r="UMP844" s="328"/>
      <c r="UMQ844" s="328"/>
      <c r="UMR844" s="328"/>
      <c r="UMS844" s="328"/>
      <c r="UMT844" s="328"/>
      <c r="UMU844" s="328"/>
      <c r="UMV844" s="328"/>
      <c r="UMW844" s="328"/>
      <c r="UMX844" s="328"/>
      <c r="UMY844" s="328"/>
      <c r="UMZ844" s="328"/>
      <c r="UNA844" s="328"/>
      <c r="UNB844" s="328"/>
      <c r="UNC844" s="328"/>
      <c r="UND844" s="328"/>
      <c r="UNE844" s="328"/>
      <c r="UNF844" s="328"/>
      <c r="UNG844" s="328"/>
      <c r="UNH844" s="328"/>
      <c r="UNI844" s="328"/>
      <c r="UNJ844" s="328"/>
      <c r="UNK844" s="328"/>
      <c r="UNL844" s="328"/>
      <c r="UNM844" s="328"/>
      <c r="UNN844" s="328"/>
      <c r="UNO844" s="328"/>
      <c r="UNP844" s="328"/>
      <c r="UNQ844" s="328"/>
      <c r="UNR844" s="328"/>
      <c r="UNS844" s="328"/>
      <c r="UNT844" s="328"/>
      <c r="UNU844" s="328"/>
      <c r="UNV844" s="328"/>
      <c r="UNW844" s="328"/>
      <c r="UNX844" s="328"/>
      <c r="UNY844" s="328"/>
      <c r="UNZ844" s="328"/>
      <c r="UOA844" s="328"/>
      <c r="UOB844" s="328"/>
      <c r="UOC844" s="328"/>
      <c r="UOD844" s="328"/>
      <c r="UOE844" s="328"/>
      <c r="UOF844" s="328"/>
      <c r="UOG844" s="328"/>
      <c r="UOH844" s="328"/>
      <c r="UOI844" s="328"/>
      <c r="UOJ844" s="328"/>
      <c r="UOK844" s="328"/>
      <c r="UOL844" s="328"/>
      <c r="UOM844" s="328"/>
      <c r="UON844" s="328"/>
      <c r="UOO844" s="328"/>
      <c r="UOP844" s="328"/>
      <c r="UOQ844" s="328"/>
      <c r="UOR844" s="328"/>
      <c r="UOS844" s="328"/>
      <c r="UOT844" s="328"/>
      <c r="UOU844" s="328"/>
      <c r="UOV844" s="328"/>
      <c r="UOW844" s="328"/>
      <c r="UOX844" s="328"/>
      <c r="UOY844" s="328"/>
      <c r="UOZ844" s="328"/>
      <c r="UPA844" s="328"/>
      <c r="UPB844" s="328"/>
      <c r="UPC844" s="328"/>
      <c r="UPD844" s="328"/>
      <c r="UPE844" s="328"/>
      <c r="UPF844" s="328"/>
      <c r="UPG844" s="328"/>
      <c r="UPH844" s="328"/>
      <c r="UPI844" s="328"/>
      <c r="UPJ844" s="328"/>
      <c r="UPK844" s="328"/>
      <c r="UPL844" s="328"/>
      <c r="UPM844" s="328"/>
      <c r="UPN844" s="328"/>
      <c r="UPO844" s="328"/>
      <c r="UPP844" s="328"/>
      <c r="UPQ844" s="328"/>
      <c r="UPR844" s="328"/>
      <c r="UPS844" s="328"/>
      <c r="UPT844" s="328"/>
      <c r="UPU844" s="328"/>
      <c r="UPV844" s="328"/>
      <c r="UPW844" s="328"/>
      <c r="UPX844" s="328"/>
      <c r="UPY844" s="328"/>
      <c r="UPZ844" s="328"/>
      <c r="UQA844" s="328"/>
      <c r="UQB844" s="328"/>
      <c r="UQC844" s="328"/>
      <c r="UQD844" s="328"/>
      <c r="UQE844" s="328"/>
      <c r="UQF844" s="328"/>
      <c r="UQG844" s="328"/>
      <c r="UQH844" s="328"/>
      <c r="UQI844" s="328"/>
      <c r="UQJ844" s="328"/>
      <c r="UQK844" s="328"/>
      <c r="UQL844" s="328"/>
      <c r="UQM844" s="328"/>
      <c r="UQN844" s="328"/>
      <c r="UQO844" s="328"/>
      <c r="UQP844" s="328"/>
      <c r="UQQ844" s="328"/>
      <c r="UQR844" s="328"/>
      <c r="UQS844" s="328"/>
      <c r="UQT844" s="328"/>
      <c r="UQU844" s="328"/>
      <c r="UQV844" s="328"/>
      <c r="UQW844" s="328"/>
      <c r="UQX844" s="328"/>
      <c r="UQY844" s="328"/>
      <c r="UQZ844" s="328"/>
      <c r="URA844" s="328"/>
      <c r="URB844" s="328"/>
      <c r="URC844" s="328"/>
      <c r="URD844" s="328"/>
      <c r="URE844" s="328"/>
      <c r="URF844" s="328"/>
      <c r="URG844" s="328"/>
      <c r="URH844" s="328"/>
      <c r="URI844" s="328"/>
      <c r="URJ844" s="328"/>
      <c r="URK844" s="328"/>
      <c r="URL844" s="328"/>
      <c r="URM844" s="328"/>
      <c r="URN844" s="328"/>
      <c r="URO844" s="328"/>
      <c r="URP844" s="328"/>
      <c r="URQ844" s="328"/>
      <c r="URR844" s="328"/>
      <c r="URS844" s="328"/>
      <c r="URT844" s="328"/>
      <c r="URU844" s="328"/>
      <c r="URV844" s="328"/>
      <c r="URW844" s="328"/>
      <c r="URX844" s="328"/>
      <c r="URY844" s="328"/>
      <c r="URZ844" s="328"/>
      <c r="USA844" s="328"/>
      <c r="USB844" s="328"/>
      <c r="USC844" s="328"/>
      <c r="USD844" s="328"/>
      <c r="USE844" s="328"/>
      <c r="USF844" s="328"/>
      <c r="USG844" s="328"/>
      <c r="USH844" s="328"/>
      <c r="USI844" s="328"/>
      <c r="USJ844" s="328"/>
      <c r="USK844" s="328"/>
      <c r="USL844" s="328"/>
      <c r="USM844" s="328"/>
      <c r="USN844" s="328"/>
      <c r="USO844" s="328"/>
      <c r="USP844" s="328"/>
      <c r="USQ844" s="328"/>
      <c r="USR844" s="328"/>
      <c r="USS844" s="328"/>
      <c r="UST844" s="328"/>
      <c r="USU844" s="328"/>
      <c r="USV844" s="328"/>
      <c r="USW844" s="328"/>
      <c r="USX844" s="328"/>
      <c r="USY844" s="328"/>
      <c r="USZ844" s="328"/>
      <c r="UTA844" s="328"/>
      <c r="UTB844" s="328"/>
      <c r="UTC844" s="328"/>
      <c r="UTD844" s="328"/>
      <c r="UTE844" s="328"/>
      <c r="UTF844" s="328"/>
      <c r="UTG844" s="328"/>
      <c r="UTH844" s="328"/>
      <c r="UTI844" s="328"/>
      <c r="UTJ844" s="328"/>
      <c r="UTK844" s="328"/>
      <c r="UTL844" s="328"/>
      <c r="UTM844" s="328"/>
      <c r="UTN844" s="328"/>
      <c r="UTO844" s="328"/>
      <c r="UTP844" s="328"/>
      <c r="UTQ844" s="328"/>
      <c r="UTR844" s="328"/>
      <c r="UTS844" s="328"/>
      <c r="UTT844" s="328"/>
      <c r="UTU844" s="328"/>
      <c r="UTV844" s="328"/>
      <c r="UTW844" s="328"/>
      <c r="UTX844" s="328"/>
      <c r="UTY844" s="328"/>
      <c r="UTZ844" s="328"/>
      <c r="UUA844" s="328"/>
      <c r="UUB844" s="328"/>
      <c r="UUC844" s="328"/>
      <c r="UUD844" s="328"/>
      <c r="UUE844" s="328"/>
      <c r="UUF844" s="328"/>
      <c r="UUG844" s="328"/>
      <c r="UUH844" s="328"/>
      <c r="UUI844" s="328"/>
      <c r="UUJ844" s="328"/>
      <c r="UUK844" s="328"/>
      <c r="UUL844" s="328"/>
      <c r="UUM844" s="328"/>
      <c r="UUN844" s="328"/>
      <c r="UUO844" s="328"/>
      <c r="UUP844" s="328"/>
      <c r="UUQ844" s="328"/>
      <c r="UUR844" s="328"/>
      <c r="UUS844" s="328"/>
      <c r="UUT844" s="328"/>
      <c r="UUU844" s="328"/>
      <c r="UUV844" s="328"/>
      <c r="UUW844" s="328"/>
      <c r="UUX844" s="328"/>
      <c r="UUY844" s="328"/>
      <c r="UUZ844" s="328"/>
      <c r="UVA844" s="328"/>
      <c r="UVB844" s="328"/>
      <c r="UVC844" s="328"/>
      <c r="UVD844" s="328"/>
      <c r="UVE844" s="328"/>
      <c r="UVF844" s="328"/>
      <c r="UVG844" s="328"/>
      <c r="UVH844" s="328"/>
      <c r="UVI844" s="328"/>
      <c r="UVJ844" s="328"/>
      <c r="UVK844" s="328"/>
      <c r="UVL844" s="328"/>
      <c r="UVM844" s="328"/>
      <c r="UVN844" s="328"/>
      <c r="UVO844" s="328"/>
      <c r="UVP844" s="328"/>
      <c r="UVQ844" s="328"/>
      <c r="UVR844" s="328"/>
      <c r="UVS844" s="328"/>
      <c r="UVT844" s="328"/>
      <c r="UVU844" s="328"/>
      <c r="UVV844" s="328"/>
      <c r="UVW844" s="328"/>
      <c r="UVX844" s="328"/>
      <c r="UVY844" s="328"/>
      <c r="UVZ844" s="328"/>
      <c r="UWA844" s="328"/>
      <c r="UWB844" s="328"/>
      <c r="UWC844" s="328"/>
      <c r="UWD844" s="328"/>
      <c r="UWE844" s="328"/>
      <c r="UWF844" s="328"/>
      <c r="UWG844" s="328"/>
      <c r="UWH844" s="328"/>
      <c r="UWI844" s="328"/>
      <c r="UWJ844" s="328"/>
      <c r="UWK844" s="328"/>
      <c r="UWL844" s="328"/>
      <c r="UWM844" s="328"/>
      <c r="UWN844" s="328"/>
      <c r="UWO844" s="328"/>
      <c r="UWP844" s="328"/>
      <c r="UWQ844" s="328"/>
      <c r="UWR844" s="328"/>
      <c r="UWS844" s="328"/>
      <c r="UWT844" s="328"/>
      <c r="UWU844" s="328"/>
      <c r="UWV844" s="328"/>
      <c r="UWW844" s="328"/>
      <c r="UWX844" s="328"/>
      <c r="UWY844" s="328"/>
      <c r="UWZ844" s="328"/>
      <c r="UXA844" s="328"/>
      <c r="UXB844" s="328"/>
      <c r="UXC844" s="328"/>
      <c r="UXD844" s="328"/>
      <c r="UXE844" s="328"/>
      <c r="UXF844" s="328"/>
      <c r="UXG844" s="328"/>
      <c r="UXH844" s="328"/>
      <c r="UXI844" s="328"/>
      <c r="UXJ844" s="328"/>
      <c r="UXK844" s="328"/>
      <c r="UXL844" s="328"/>
      <c r="UXM844" s="328"/>
      <c r="UXN844" s="328"/>
      <c r="UXO844" s="328"/>
      <c r="UXP844" s="328"/>
      <c r="UXQ844" s="328"/>
      <c r="UXR844" s="328"/>
      <c r="UXS844" s="328"/>
      <c r="UXT844" s="328"/>
      <c r="UXU844" s="328"/>
      <c r="UXV844" s="328"/>
      <c r="UXW844" s="328"/>
      <c r="UXX844" s="328"/>
      <c r="UXY844" s="328"/>
      <c r="UXZ844" s="328"/>
      <c r="UYA844" s="328"/>
      <c r="UYB844" s="328"/>
      <c r="UYC844" s="328"/>
      <c r="UYD844" s="328"/>
      <c r="UYE844" s="328"/>
      <c r="UYF844" s="328"/>
      <c r="UYG844" s="328"/>
      <c r="UYH844" s="328"/>
      <c r="UYI844" s="328"/>
      <c r="UYJ844" s="328"/>
      <c r="UYK844" s="328"/>
      <c r="UYL844" s="328"/>
      <c r="UYM844" s="328"/>
      <c r="UYN844" s="328"/>
      <c r="UYO844" s="328"/>
      <c r="UYP844" s="328"/>
      <c r="UYQ844" s="328"/>
      <c r="UYR844" s="328"/>
      <c r="UYS844" s="328"/>
      <c r="UYT844" s="328"/>
      <c r="UYU844" s="328"/>
      <c r="UYV844" s="328"/>
      <c r="UYW844" s="328"/>
      <c r="UYX844" s="328"/>
      <c r="UYY844" s="328"/>
      <c r="UYZ844" s="328"/>
      <c r="UZA844" s="328"/>
      <c r="UZB844" s="328"/>
      <c r="UZC844" s="328"/>
      <c r="UZD844" s="328"/>
      <c r="UZE844" s="328"/>
      <c r="UZF844" s="328"/>
      <c r="UZG844" s="328"/>
      <c r="UZH844" s="328"/>
      <c r="UZI844" s="328"/>
      <c r="UZJ844" s="328"/>
      <c r="UZK844" s="328"/>
      <c r="UZL844" s="328"/>
      <c r="UZM844" s="328"/>
      <c r="UZN844" s="328"/>
      <c r="UZO844" s="328"/>
      <c r="UZP844" s="328"/>
      <c r="UZQ844" s="328"/>
      <c r="UZR844" s="328"/>
      <c r="UZS844" s="328"/>
      <c r="UZT844" s="328"/>
      <c r="UZU844" s="328"/>
      <c r="UZV844" s="328"/>
      <c r="UZW844" s="328"/>
      <c r="UZX844" s="328"/>
      <c r="UZY844" s="328"/>
      <c r="UZZ844" s="328"/>
      <c r="VAA844" s="328"/>
      <c r="VAB844" s="328"/>
      <c r="VAC844" s="328"/>
      <c r="VAD844" s="328"/>
      <c r="VAE844" s="328"/>
      <c r="VAF844" s="328"/>
      <c r="VAG844" s="328"/>
      <c r="VAH844" s="328"/>
      <c r="VAI844" s="328"/>
      <c r="VAJ844" s="328"/>
      <c r="VAK844" s="328"/>
      <c r="VAL844" s="328"/>
      <c r="VAM844" s="328"/>
      <c r="VAN844" s="328"/>
      <c r="VAO844" s="328"/>
      <c r="VAP844" s="328"/>
      <c r="VAQ844" s="328"/>
      <c r="VAR844" s="328"/>
      <c r="VAS844" s="328"/>
      <c r="VAT844" s="328"/>
      <c r="VAU844" s="328"/>
      <c r="VAV844" s="328"/>
      <c r="VAW844" s="328"/>
      <c r="VAX844" s="328"/>
      <c r="VAY844" s="328"/>
      <c r="VAZ844" s="328"/>
      <c r="VBA844" s="328"/>
      <c r="VBB844" s="328"/>
      <c r="VBC844" s="328"/>
      <c r="VBD844" s="328"/>
      <c r="VBE844" s="328"/>
      <c r="VBF844" s="328"/>
      <c r="VBG844" s="328"/>
      <c r="VBH844" s="328"/>
      <c r="VBI844" s="328"/>
      <c r="VBJ844" s="328"/>
      <c r="VBK844" s="328"/>
      <c r="VBL844" s="328"/>
      <c r="VBM844" s="328"/>
      <c r="VBN844" s="328"/>
      <c r="VBO844" s="328"/>
      <c r="VBP844" s="328"/>
      <c r="VBQ844" s="328"/>
      <c r="VBR844" s="328"/>
      <c r="VBS844" s="328"/>
      <c r="VBT844" s="328"/>
      <c r="VBU844" s="328"/>
      <c r="VBV844" s="328"/>
      <c r="VBW844" s="328"/>
      <c r="VBX844" s="328"/>
      <c r="VBY844" s="328"/>
      <c r="VBZ844" s="328"/>
      <c r="VCA844" s="328"/>
      <c r="VCB844" s="328"/>
      <c r="VCC844" s="328"/>
      <c r="VCD844" s="328"/>
      <c r="VCE844" s="328"/>
      <c r="VCF844" s="328"/>
      <c r="VCG844" s="328"/>
      <c r="VCH844" s="328"/>
      <c r="VCI844" s="328"/>
      <c r="VCJ844" s="328"/>
      <c r="VCK844" s="328"/>
      <c r="VCL844" s="328"/>
      <c r="VCM844" s="328"/>
      <c r="VCN844" s="328"/>
      <c r="VCO844" s="328"/>
      <c r="VCP844" s="328"/>
      <c r="VCQ844" s="328"/>
      <c r="VCR844" s="328"/>
      <c r="VCS844" s="328"/>
      <c r="VCT844" s="328"/>
      <c r="VCU844" s="328"/>
      <c r="VCV844" s="328"/>
      <c r="VCW844" s="328"/>
      <c r="VCX844" s="328"/>
      <c r="VCY844" s="328"/>
      <c r="VCZ844" s="328"/>
      <c r="VDA844" s="328"/>
      <c r="VDB844" s="328"/>
      <c r="VDC844" s="328"/>
      <c r="VDD844" s="328"/>
      <c r="VDE844" s="328"/>
      <c r="VDF844" s="328"/>
      <c r="VDG844" s="328"/>
      <c r="VDH844" s="328"/>
      <c r="VDI844" s="328"/>
      <c r="VDJ844" s="328"/>
      <c r="VDK844" s="328"/>
      <c r="VDL844" s="328"/>
      <c r="VDM844" s="328"/>
      <c r="VDN844" s="328"/>
      <c r="VDO844" s="328"/>
      <c r="VDP844" s="328"/>
      <c r="VDQ844" s="328"/>
      <c r="VDR844" s="328"/>
      <c r="VDS844" s="328"/>
      <c r="VDT844" s="328"/>
      <c r="VDU844" s="328"/>
      <c r="VDV844" s="328"/>
      <c r="VDW844" s="328"/>
      <c r="VDX844" s="328"/>
      <c r="VDY844" s="328"/>
      <c r="VDZ844" s="328"/>
      <c r="VEA844" s="328"/>
      <c r="VEB844" s="328"/>
      <c r="VEC844" s="328"/>
      <c r="VED844" s="328"/>
      <c r="VEE844" s="328"/>
      <c r="VEF844" s="328"/>
      <c r="VEG844" s="328"/>
      <c r="VEH844" s="328"/>
      <c r="VEI844" s="328"/>
      <c r="VEJ844" s="328"/>
      <c r="VEK844" s="328"/>
      <c r="VEL844" s="328"/>
      <c r="VEM844" s="328"/>
      <c r="VEN844" s="328"/>
      <c r="VEO844" s="328"/>
      <c r="VEP844" s="328"/>
      <c r="VEQ844" s="328"/>
      <c r="VER844" s="328"/>
      <c r="VES844" s="328"/>
      <c r="VET844" s="328"/>
      <c r="VEU844" s="328"/>
      <c r="VEV844" s="328"/>
      <c r="VEW844" s="328"/>
      <c r="VEX844" s="328"/>
      <c r="VEY844" s="328"/>
      <c r="VEZ844" s="328"/>
      <c r="VFA844" s="328"/>
      <c r="VFB844" s="328"/>
      <c r="VFC844" s="328"/>
      <c r="VFD844" s="328"/>
      <c r="VFE844" s="328"/>
      <c r="VFF844" s="328"/>
      <c r="VFG844" s="328"/>
      <c r="VFH844" s="328"/>
      <c r="VFI844" s="328"/>
      <c r="VFJ844" s="328"/>
      <c r="VFK844" s="328"/>
      <c r="VFL844" s="328"/>
      <c r="VFM844" s="328"/>
      <c r="VFN844" s="328"/>
      <c r="VFO844" s="328"/>
      <c r="VFP844" s="328"/>
      <c r="VFQ844" s="328"/>
      <c r="VFR844" s="328"/>
      <c r="VFS844" s="328"/>
      <c r="VFT844" s="328"/>
      <c r="VFU844" s="328"/>
      <c r="VFV844" s="328"/>
      <c r="VFW844" s="328"/>
      <c r="VFX844" s="328"/>
      <c r="VFY844" s="328"/>
      <c r="VFZ844" s="328"/>
      <c r="VGA844" s="328"/>
      <c r="VGB844" s="328"/>
      <c r="VGC844" s="328"/>
      <c r="VGD844" s="328"/>
      <c r="VGE844" s="328"/>
      <c r="VGF844" s="328"/>
      <c r="VGG844" s="328"/>
      <c r="VGH844" s="328"/>
      <c r="VGI844" s="328"/>
      <c r="VGJ844" s="328"/>
      <c r="VGK844" s="328"/>
      <c r="VGL844" s="328"/>
      <c r="VGM844" s="328"/>
      <c r="VGN844" s="328"/>
      <c r="VGO844" s="328"/>
      <c r="VGP844" s="328"/>
      <c r="VGQ844" s="328"/>
      <c r="VGR844" s="328"/>
      <c r="VGS844" s="328"/>
      <c r="VGT844" s="328"/>
      <c r="VGU844" s="328"/>
      <c r="VGV844" s="328"/>
      <c r="VGW844" s="328"/>
      <c r="VGX844" s="328"/>
      <c r="VGY844" s="328"/>
      <c r="VGZ844" s="328"/>
      <c r="VHA844" s="328"/>
      <c r="VHB844" s="328"/>
      <c r="VHC844" s="328"/>
      <c r="VHD844" s="328"/>
      <c r="VHE844" s="328"/>
      <c r="VHF844" s="328"/>
      <c r="VHG844" s="328"/>
      <c r="VHH844" s="328"/>
      <c r="VHI844" s="328"/>
      <c r="VHJ844" s="328"/>
      <c r="VHK844" s="328"/>
      <c r="VHL844" s="328"/>
      <c r="VHM844" s="328"/>
      <c r="VHN844" s="328"/>
      <c r="VHO844" s="328"/>
      <c r="VHP844" s="328"/>
      <c r="VHQ844" s="328"/>
      <c r="VHR844" s="328"/>
      <c r="VHS844" s="328"/>
      <c r="VHT844" s="328"/>
      <c r="VHU844" s="328"/>
      <c r="VHV844" s="328"/>
      <c r="VHW844" s="328"/>
      <c r="VHX844" s="328"/>
      <c r="VHY844" s="328"/>
      <c r="VHZ844" s="328"/>
      <c r="VIA844" s="328"/>
      <c r="VIB844" s="328"/>
      <c r="VIC844" s="328"/>
      <c r="VID844" s="328"/>
      <c r="VIE844" s="328"/>
      <c r="VIF844" s="328"/>
      <c r="VIG844" s="328"/>
      <c r="VIH844" s="328"/>
      <c r="VII844" s="328"/>
      <c r="VIJ844" s="328"/>
      <c r="VIK844" s="328"/>
      <c r="VIL844" s="328"/>
      <c r="VIM844" s="328"/>
      <c r="VIN844" s="328"/>
      <c r="VIO844" s="328"/>
      <c r="VIP844" s="328"/>
      <c r="VIQ844" s="328"/>
      <c r="VIR844" s="328"/>
      <c r="VIS844" s="328"/>
      <c r="VIT844" s="328"/>
      <c r="VIU844" s="328"/>
      <c r="VIV844" s="328"/>
      <c r="VIW844" s="328"/>
      <c r="VIX844" s="328"/>
      <c r="VIY844" s="328"/>
      <c r="VIZ844" s="328"/>
      <c r="VJA844" s="328"/>
      <c r="VJB844" s="328"/>
      <c r="VJC844" s="328"/>
      <c r="VJD844" s="328"/>
      <c r="VJE844" s="328"/>
      <c r="VJF844" s="328"/>
      <c r="VJG844" s="328"/>
      <c r="VJH844" s="328"/>
      <c r="VJI844" s="328"/>
      <c r="VJJ844" s="328"/>
      <c r="VJK844" s="328"/>
      <c r="VJL844" s="328"/>
      <c r="VJM844" s="328"/>
      <c r="VJN844" s="328"/>
      <c r="VJO844" s="328"/>
      <c r="VJP844" s="328"/>
      <c r="VJQ844" s="328"/>
      <c r="VJR844" s="328"/>
      <c r="VJS844" s="328"/>
      <c r="VJT844" s="328"/>
      <c r="VJU844" s="328"/>
      <c r="VJV844" s="328"/>
      <c r="VJW844" s="328"/>
      <c r="VJX844" s="328"/>
      <c r="VJY844" s="328"/>
      <c r="VJZ844" s="328"/>
      <c r="VKA844" s="328"/>
      <c r="VKB844" s="328"/>
      <c r="VKC844" s="328"/>
      <c r="VKD844" s="328"/>
      <c r="VKE844" s="328"/>
      <c r="VKF844" s="328"/>
      <c r="VKG844" s="328"/>
      <c r="VKH844" s="328"/>
      <c r="VKI844" s="328"/>
      <c r="VKJ844" s="328"/>
      <c r="VKK844" s="328"/>
      <c r="VKL844" s="328"/>
      <c r="VKM844" s="328"/>
      <c r="VKN844" s="328"/>
      <c r="VKO844" s="328"/>
      <c r="VKP844" s="328"/>
      <c r="VKQ844" s="328"/>
      <c r="VKR844" s="328"/>
      <c r="VKS844" s="328"/>
      <c r="VKT844" s="328"/>
      <c r="VKU844" s="328"/>
      <c r="VKV844" s="328"/>
      <c r="VKW844" s="328"/>
      <c r="VKX844" s="328"/>
      <c r="VKY844" s="328"/>
      <c r="VKZ844" s="328"/>
      <c r="VLA844" s="328"/>
      <c r="VLB844" s="328"/>
      <c r="VLC844" s="328"/>
      <c r="VLD844" s="328"/>
      <c r="VLE844" s="328"/>
      <c r="VLF844" s="328"/>
      <c r="VLG844" s="328"/>
      <c r="VLH844" s="328"/>
      <c r="VLI844" s="328"/>
      <c r="VLJ844" s="328"/>
      <c r="VLK844" s="328"/>
      <c r="VLL844" s="328"/>
      <c r="VLM844" s="328"/>
      <c r="VLN844" s="328"/>
      <c r="VLO844" s="328"/>
      <c r="VLP844" s="328"/>
      <c r="VLQ844" s="328"/>
      <c r="VLR844" s="328"/>
      <c r="VLS844" s="328"/>
      <c r="VLT844" s="328"/>
      <c r="VLU844" s="328"/>
      <c r="VLV844" s="328"/>
      <c r="VLW844" s="328"/>
      <c r="VLX844" s="328"/>
      <c r="VLY844" s="328"/>
      <c r="VLZ844" s="328"/>
      <c r="VMA844" s="328"/>
      <c r="VMB844" s="328"/>
      <c r="VMC844" s="328"/>
      <c r="VMD844" s="328"/>
      <c r="VME844" s="328"/>
      <c r="VMF844" s="328"/>
      <c r="VMG844" s="328"/>
      <c r="VMH844" s="328"/>
      <c r="VMI844" s="328"/>
      <c r="VMJ844" s="328"/>
      <c r="VMK844" s="328"/>
      <c r="VML844" s="328"/>
      <c r="VMM844" s="328"/>
      <c r="VMN844" s="328"/>
      <c r="VMO844" s="328"/>
      <c r="VMP844" s="328"/>
      <c r="VMQ844" s="328"/>
      <c r="VMR844" s="328"/>
      <c r="VMS844" s="328"/>
      <c r="VMT844" s="328"/>
      <c r="VMU844" s="328"/>
      <c r="VMV844" s="328"/>
      <c r="VMW844" s="328"/>
      <c r="VMX844" s="328"/>
      <c r="VMY844" s="328"/>
      <c r="VMZ844" s="328"/>
      <c r="VNA844" s="328"/>
      <c r="VNB844" s="328"/>
      <c r="VNC844" s="328"/>
      <c r="VND844" s="328"/>
      <c r="VNE844" s="328"/>
      <c r="VNF844" s="328"/>
      <c r="VNG844" s="328"/>
      <c r="VNH844" s="328"/>
      <c r="VNI844" s="328"/>
      <c r="VNJ844" s="328"/>
      <c r="VNK844" s="328"/>
      <c r="VNL844" s="328"/>
      <c r="VNM844" s="328"/>
      <c r="VNN844" s="328"/>
      <c r="VNO844" s="328"/>
      <c r="VNP844" s="328"/>
      <c r="VNQ844" s="328"/>
      <c r="VNR844" s="328"/>
      <c r="VNS844" s="328"/>
      <c r="VNT844" s="328"/>
      <c r="VNU844" s="328"/>
      <c r="VNV844" s="328"/>
      <c r="VNW844" s="328"/>
      <c r="VNX844" s="328"/>
      <c r="VNY844" s="328"/>
      <c r="VNZ844" s="328"/>
      <c r="VOA844" s="328"/>
      <c r="VOB844" s="328"/>
      <c r="VOC844" s="328"/>
      <c r="VOD844" s="328"/>
      <c r="VOE844" s="328"/>
      <c r="VOF844" s="328"/>
      <c r="VOG844" s="328"/>
      <c r="VOH844" s="328"/>
      <c r="VOI844" s="328"/>
      <c r="VOJ844" s="328"/>
      <c r="VOK844" s="328"/>
      <c r="VOL844" s="328"/>
      <c r="VOM844" s="328"/>
      <c r="VON844" s="328"/>
      <c r="VOO844" s="328"/>
      <c r="VOP844" s="328"/>
      <c r="VOQ844" s="328"/>
      <c r="VOR844" s="328"/>
      <c r="VOS844" s="328"/>
      <c r="VOT844" s="328"/>
      <c r="VOU844" s="328"/>
      <c r="VOV844" s="328"/>
      <c r="VOW844" s="328"/>
      <c r="VOX844" s="328"/>
      <c r="VOY844" s="328"/>
      <c r="VOZ844" s="328"/>
      <c r="VPA844" s="328"/>
      <c r="VPB844" s="328"/>
      <c r="VPC844" s="328"/>
      <c r="VPD844" s="328"/>
      <c r="VPE844" s="328"/>
      <c r="VPF844" s="328"/>
      <c r="VPG844" s="328"/>
      <c r="VPH844" s="328"/>
      <c r="VPI844" s="328"/>
      <c r="VPJ844" s="328"/>
      <c r="VPK844" s="328"/>
      <c r="VPL844" s="328"/>
      <c r="VPM844" s="328"/>
      <c r="VPN844" s="328"/>
      <c r="VPO844" s="328"/>
      <c r="VPP844" s="328"/>
      <c r="VPQ844" s="328"/>
      <c r="VPR844" s="328"/>
      <c r="VPS844" s="328"/>
      <c r="VPT844" s="328"/>
      <c r="VPU844" s="328"/>
      <c r="VPV844" s="328"/>
      <c r="VPW844" s="328"/>
      <c r="VPX844" s="328"/>
      <c r="VPY844" s="328"/>
      <c r="VPZ844" s="328"/>
      <c r="VQA844" s="328"/>
      <c r="VQB844" s="328"/>
      <c r="VQC844" s="328"/>
      <c r="VQD844" s="328"/>
      <c r="VQE844" s="328"/>
      <c r="VQF844" s="328"/>
      <c r="VQG844" s="328"/>
      <c r="VQH844" s="328"/>
      <c r="VQI844" s="328"/>
      <c r="VQJ844" s="328"/>
      <c r="VQK844" s="328"/>
      <c r="VQL844" s="328"/>
      <c r="VQM844" s="328"/>
      <c r="VQN844" s="328"/>
      <c r="VQO844" s="328"/>
      <c r="VQP844" s="328"/>
      <c r="VQQ844" s="328"/>
      <c r="VQR844" s="328"/>
      <c r="VQS844" s="328"/>
      <c r="VQT844" s="328"/>
      <c r="VQU844" s="328"/>
      <c r="VQV844" s="328"/>
      <c r="VQW844" s="328"/>
      <c r="VQX844" s="328"/>
      <c r="VQY844" s="328"/>
      <c r="VQZ844" s="328"/>
      <c r="VRA844" s="328"/>
      <c r="VRB844" s="328"/>
      <c r="VRC844" s="328"/>
      <c r="VRD844" s="328"/>
      <c r="VRE844" s="328"/>
      <c r="VRF844" s="328"/>
      <c r="VRG844" s="328"/>
      <c r="VRH844" s="328"/>
      <c r="VRI844" s="328"/>
      <c r="VRJ844" s="328"/>
      <c r="VRK844" s="328"/>
      <c r="VRL844" s="328"/>
      <c r="VRM844" s="328"/>
      <c r="VRN844" s="328"/>
      <c r="VRO844" s="328"/>
      <c r="VRP844" s="328"/>
      <c r="VRQ844" s="328"/>
      <c r="VRR844" s="328"/>
      <c r="VRS844" s="328"/>
      <c r="VRT844" s="328"/>
      <c r="VRU844" s="328"/>
      <c r="VRV844" s="328"/>
      <c r="VRW844" s="328"/>
      <c r="VRX844" s="328"/>
      <c r="VRY844" s="328"/>
      <c r="VRZ844" s="328"/>
      <c r="VSA844" s="328"/>
      <c r="VSB844" s="328"/>
      <c r="VSC844" s="328"/>
      <c r="VSD844" s="328"/>
      <c r="VSE844" s="328"/>
      <c r="VSF844" s="328"/>
      <c r="VSG844" s="328"/>
      <c r="VSH844" s="328"/>
      <c r="VSI844" s="328"/>
      <c r="VSJ844" s="328"/>
      <c r="VSK844" s="328"/>
      <c r="VSL844" s="328"/>
      <c r="VSM844" s="328"/>
      <c r="VSN844" s="328"/>
      <c r="VSO844" s="328"/>
      <c r="VSP844" s="328"/>
      <c r="VSQ844" s="328"/>
      <c r="VSR844" s="328"/>
      <c r="VSS844" s="328"/>
      <c r="VST844" s="328"/>
      <c r="VSU844" s="328"/>
      <c r="VSV844" s="328"/>
      <c r="VSW844" s="328"/>
      <c r="VSX844" s="328"/>
      <c r="VSY844" s="328"/>
      <c r="VSZ844" s="328"/>
      <c r="VTA844" s="328"/>
      <c r="VTB844" s="328"/>
      <c r="VTC844" s="328"/>
      <c r="VTD844" s="328"/>
      <c r="VTE844" s="328"/>
      <c r="VTF844" s="328"/>
      <c r="VTG844" s="328"/>
      <c r="VTH844" s="328"/>
      <c r="VTI844" s="328"/>
      <c r="VTJ844" s="328"/>
      <c r="VTK844" s="328"/>
      <c r="VTL844" s="328"/>
      <c r="VTM844" s="328"/>
      <c r="VTN844" s="328"/>
      <c r="VTO844" s="328"/>
      <c r="VTP844" s="328"/>
      <c r="VTQ844" s="328"/>
      <c r="VTR844" s="328"/>
      <c r="VTS844" s="328"/>
      <c r="VTT844" s="328"/>
      <c r="VTU844" s="328"/>
      <c r="VTV844" s="328"/>
      <c r="VTW844" s="328"/>
      <c r="VTX844" s="328"/>
      <c r="VTY844" s="328"/>
      <c r="VTZ844" s="328"/>
      <c r="VUA844" s="328"/>
      <c r="VUB844" s="328"/>
      <c r="VUC844" s="328"/>
      <c r="VUD844" s="328"/>
      <c r="VUE844" s="328"/>
      <c r="VUF844" s="328"/>
      <c r="VUG844" s="328"/>
      <c r="VUH844" s="328"/>
      <c r="VUI844" s="328"/>
      <c r="VUJ844" s="328"/>
      <c r="VUK844" s="328"/>
      <c r="VUL844" s="328"/>
      <c r="VUM844" s="328"/>
      <c r="VUN844" s="328"/>
      <c r="VUO844" s="328"/>
      <c r="VUP844" s="328"/>
      <c r="VUQ844" s="328"/>
      <c r="VUR844" s="328"/>
      <c r="VUS844" s="328"/>
      <c r="VUT844" s="328"/>
      <c r="VUU844" s="328"/>
      <c r="VUV844" s="328"/>
      <c r="VUW844" s="328"/>
      <c r="VUX844" s="328"/>
      <c r="VUY844" s="328"/>
      <c r="VUZ844" s="328"/>
      <c r="VVA844" s="328"/>
      <c r="VVB844" s="328"/>
      <c r="VVC844" s="328"/>
      <c r="VVD844" s="328"/>
      <c r="VVE844" s="328"/>
      <c r="VVF844" s="328"/>
      <c r="VVG844" s="328"/>
      <c r="VVH844" s="328"/>
      <c r="VVI844" s="328"/>
      <c r="VVJ844" s="328"/>
      <c r="VVK844" s="328"/>
      <c r="VVL844" s="328"/>
      <c r="VVM844" s="328"/>
      <c r="VVN844" s="328"/>
      <c r="VVO844" s="328"/>
      <c r="VVP844" s="328"/>
      <c r="VVQ844" s="328"/>
      <c r="VVR844" s="328"/>
      <c r="VVS844" s="328"/>
      <c r="VVT844" s="328"/>
      <c r="VVU844" s="328"/>
      <c r="VVV844" s="328"/>
      <c r="VVW844" s="328"/>
      <c r="VVX844" s="328"/>
      <c r="VVY844" s="328"/>
      <c r="VVZ844" s="328"/>
      <c r="VWA844" s="328"/>
      <c r="VWB844" s="328"/>
      <c r="VWC844" s="328"/>
      <c r="VWD844" s="328"/>
      <c r="VWE844" s="328"/>
      <c r="VWF844" s="328"/>
      <c r="VWG844" s="328"/>
      <c r="VWH844" s="328"/>
      <c r="VWI844" s="328"/>
      <c r="VWJ844" s="328"/>
      <c r="VWK844" s="328"/>
      <c r="VWL844" s="328"/>
      <c r="VWM844" s="328"/>
      <c r="VWN844" s="328"/>
      <c r="VWO844" s="328"/>
      <c r="VWP844" s="328"/>
      <c r="VWQ844" s="328"/>
      <c r="VWR844" s="328"/>
      <c r="VWS844" s="328"/>
      <c r="VWT844" s="328"/>
      <c r="VWU844" s="328"/>
      <c r="VWV844" s="328"/>
      <c r="VWW844" s="328"/>
      <c r="VWX844" s="328"/>
      <c r="VWY844" s="328"/>
      <c r="VWZ844" s="328"/>
      <c r="VXA844" s="328"/>
      <c r="VXB844" s="328"/>
      <c r="VXC844" s="328"/>
      <c r="VXD844" s="328"/>
      <c r="VXE844" s="328"/>
      <c r="VXF844" s="328"/>
      <c r="VXG844" s="328"/>
      <c r="VXH844" s="328"/>
      <c r="VXI844" s="328"/>
      <c r="VXJ844" s="328"/>
      <c r="VXK844" s="328"/>
      <c r="VXL844" s="328"/>
      <c r="VXM844" s="328"/>
      <c r="VXN844" s="328"/>
      <c r="VXO844" s="328"/>
      <c r="VXP844" s="328"/>
      <c r="VXQ844" s="328"/>
      <c r="VXR844" s="328"/>
      <c r="VXS844" s="328"/>
      <c r="VXT844" s="328"/>
      <c r="VXU844" s="328"/>
      <c r="VXV844" s="328"/>
      <c r="VXW844" s="328"/>
      <c r="VXX844" s="328"/>
      <c r="VXY844" s="328"/>
      <c r="VXZ844" s="328"/>
      <c r="VYA844" s="328"/>
      <c r="VYB844" s="328"/>
      <c r="VYC844" s="328"/>
      <c r="VYD844" s="328"/>
      <c r="VYE844" s="328"/>
      <c r="VYF844" s="328"/>
      <c r="VYG844" s="328"/>
      <c r="VYH844" s="328"/>
      <c r="VYI844" s="328"/>
      <c r="VYJ844" s="328"/>
      <c r="VYK844" s="328"/>
      <c r="VYL844" s="328"/>
      <c r="VYM844" s="328"/>
      <c r="VYN844" s="328"/>
      <c r="VYO844" s="328"/>
      <c r="VYP844" s="328"/>
      <c r="VYQ844" s="328"/>
      <c r="VYR844" s="328"/>
      <c r="VYS844" s="328"/>
      <c r="VYT844" s="328"/>
      <c r="VYU844" s="328"/>
      <c r="VYV844" s="328"/>
      <c r="VYW844" s="328"/>
      <c r="VYX844" s="328"/>
      <c r="VYY844" s="328"/>
      <c r="VYZ844" s="328"/>
      <c r="VZA844" s="328"/>
      <c r="VZB844" s="328"/>
      <c r="VZC844" s="328"/>
      <c r="VZD844" s="328"/>
      <c r="VZE844" s="328"/>
      <c r="VZF844" s="328"/>
      <c r="VZG844" s="328"/>
      <c r="VZH844" s="328"/>
      <c r="VZI844" s="328"/>
      <c r="VZJ844" s="328"/>
      <c r="VZK844" s="328"/>
      <c r="VZL844" s="328"/>
      <c r="VZM844" s="328"/>
      <c r="VZN844" s="328"/>
      <c r="VZO844" s="328"/>
      <c r="VZP844" s="328"/>
      <c r="VZQ844" s="328"/>
      <c r="VZR844" s="328"/>
      <c r="VZS844" s="328"/>
      <c r="VZT844" s="328"/>
      <c r="VZU844" s="328"/>
      <c r="VZV844" s="328"/>
      <c r="VZW844" s="328"/>
      <c r="VZX844" s="328"/>
      <c r="VZY844" s="328"/>
      <c r="VZZ844" s="328"/>
      <c r="WAA844" s="328"/>
      <c r="WAB844" s="328"/>
      <c r="WAC844" s="328"/>
      <c r="WAD844" s="328"/>
      <c r="WAE844" s="328"/>
      <c r="WAF844" s="328"/>
      <c r="WAG844" s="328"/>
      <c r="WAH844" s="328"/>
      <c r="WAI844" s="328"/>
      <c r="WAJ844" s="328"/>
      <c r="WAK844" s="328"/>
      <c r="WAL844" s="328"/>
      <c r="WAM844" s="328"/>
      <c r="WAN844" s="328"/>
      <c r="WAO844" s="328"/>
      <c r="WAP844" s="328"/>
      <c r="WAQ844" s="328"/>
      <c r="WAR844" s="328"/>
      <c r="WAS844" s="328"/>
      <c r="WAT844" s="328"/>
      <c r="WAU844" s="328"/>
      <c r="WAV844" s="328"/>
      <c r="WAW844" s="328"/>
      <c r="WAX844" s="328"/>
      <c r="WAY844" s="328"/>
      <c r="WAZ844" s="328"/>
      <c r="WBA844" s="328"/>
      <c r="WBB844" s="328"/>
      <c r="WBC844" s="328"/>
      <c r="WBD844" s="328"/>
      <c r="WBE844" s="328"/>
      <c r="WBF844" s="328"/>
      <c r="WBG844" s="328"/>
      <c r="WBH844" s="328"/>
      <c r="WBI844" s="328"/>
      <c r="WBJ844" s="328"/>
      <c r="WBK844" s="328"/>
      <c r="WBL844" s="328"/>
      <c r="WBM844" s="328"/>
      <c r="WBN844" s="328"/>
      <c r="WBO844" s="328"/>
      <c r="WBP844" s="328"/>
      <c r="WBQ844" s="328"/>
      <c r="WBR844" s="328"/>
      <c r="WBS844" s="328"/>
      <c r="WBT844" s="328"/>
      <c r="WBU844" s="328"/>
      <c r="WBV844" s="328"/>
      <c r="WBW844" s="328"/>
      <c r="WBX844" s="328"/>
      <c r="WBY844" s="328"/>
      <c r="WBZ844" s="328"/>
      <c r="WCA844" s="328"/>
      <c r="WCB844" s="328"/>
      <c r="WCC844" s="328"/>
      <c r="WCD844" s="328"/>
      <c r="WCE844" s="328"/>
      <c r="WCF844" s="328"/>
      <c r="WCG844" s="328"/>
      <c r="WCH844" s="328"/>
      <c r="WCI844" s="328"/>
      <c r="WCJ844" s="328"/>
      <c r="WCK844" s="328"/>
      <c r="WCL844" s="328"/>
      <c r="WCM844" s="328"/>
      <c r="WCN844" s="328"/>
      <c r="WCO844" s="328"/>
      <c r="WCP844" s="328"/>
      <c r="WCQ844" s="328"/>
      <c r="WCR844" s="328"/>
      <c r="WCS844" s="328"/>
      <c r="WCT844" s="328"/>
      <c r="WCU844" s="328"/>
      <c r="WCV844" s="328"/>
      <c r="WCW844" s="328"/>
      <c r="WCX844" s="328"/>
      <c r="WCY844" s="328"/>
      <c r="WCZ844" s="328"/>
      <c r="WDA844" s="328"/>
      <c r="WDB844" s="328"/>
      <c r="WDC844" s="328"/>
      <c r="WDD844" s="328"/>
      <c r="WDE844" s="328"/>
      <c r="WDF844" s="328"/>
      <c r="WDG844" s="328"/>
      <c r="WDH844" s="328"/>
      <c r="WDI844" s="328"/>
      <c r="WDJ844" s="328"/>
      <c r="WDK844" s="328"/>
      <c r="WDL844" s="328"/>
      <c r="WDM844" s="328"/>
      <c r="WDN844" s="328"/>
      <c r="WDO844" s="328"/>
      <c r="WDP844" s="328"/>
      <c r="WDQ844" s="328"/>
      <c r="WDR844" s="328"/>
      <c r="WDS844" s="328"/>
      <c r="WDT844" s="328"/>
      <c r="WDU844" s="328"/>
      <c r="WDV844" s="328"/>
      <c r="WDW844" s="328"/>
      <c r="WDX844" s="328"/>
      <c r="WDY844" s="328"/>
      <c r="WDZ844" s="328"/>
      <c r="WEA844" s="328"/>
      <c r="WEB844" s="328"/>
      <c r="WEC844" s="328"/>
      <c r="WED844" s="328"/>
      <c r="WEE844" s="328"/>
      <c r="WEF844" s="328"/>
      <c r="WEG844" s="328"/>
      <c r="WEH844" s="328"/>
      <c r="WEI844" s="328"/>
      <c r="WEJ844" s="328"/>
      <c r="WEK844" s="328"/>
      <c r="WEL844" s="328"/>
      <c r="WEM844" s="328"/>
      <c r="WEN844" s="328"/>
      <c r="WEO844" s="328"/>
      <c r="WEP844" s="328"/>
      <c r="WEQ844" s="328"/>
      <c r="WER844" s="328"/>
      <c r="WES844" s="328"/>
      <c r="WET844" s="328"/>
      <c r="WEU844" s="328"/>
      <c r="WEV844" s="328"/>
      <c r="WEW844" s="328"/>
      <c r="WEX844" s="328"/>
      <c r="WEY844" s="328"/>
      <c r="WEZ844" s="328"/>
      <c r="WFA844" s="328"/>
      <c r="WFB844" s="328"/>
      <c r="WFC844" s="328"/>
      <c r="WFD844" s="328"/>
      <c r="WFE844" s="328"/>
      <c r="WFF844" s="328"/>
      <c r="WFG844" s="328"/>
      <c r="WFH844" s="328"/>
      <c r="WFI844" s="328"/>
      <c r="WFJ844" s="328"/>
      <c r="WFK844" s="328"/>
      <c r="WFL844" s="328"/>
      <c r="WFM844" s="328"/>
      <c r="WFN844" s="328"/>
      <c r="WFO844" s="328"/>
      <c r="WFP844" s="328"/>
      <c r="WFQ844" s="328"/>
      <c r="WFR844" s="328"/>
      <c r="WFS844" s="328"/>
      <c r="WFT844" s="328"/>
      <c r="WFU844" s="328"/>
      <c r="WFV844" s="328"/>
      <c r="WFW844" s="328"/>
      <c r="WFX844" s="328"/>
      <c r="WFY844" s="328"/>
      <c r="WFZ844" s="328"/>
      <c r="WGA844" s="328"/>
      <c r="WGB844" s="328"/>
      <c r="WGC844" s="328"/>
      <c r="WGD844" s="328"/>
      <c r="WGE844" s="328"/>
      <c r="WGF844" s="328"/>
      <c r="WGG844" s="328"/>
      <c r="WGH844" s="328"/>
      <c r="WGI844" s="328"/>
      <c r="WGJ844" s="328"/>
      <c r="WGK844" s="328"/>
      <c r="WGL844" s="328"/>
      <c r="WGM844" s="328"/>
      <c r="WGN844" s="328"/>
      <c r="WGO844" s="328"/>
      <c r="WGP844" s="328"/>
      <c r="WGQ844" s="328"/>
      <c r="WGR844" s="328"/>
      <c r="WGS844" s="328"/>
      <c r="WGT844" s="328"/>
      <c r="WGU844" s="328"/>
      <c r="WGV844" s="328"/>
      <c r="WGW844" s="328"/>
      <c r="WGX844" s="328"/>
      <c r="WGY844" s="328"/>
      <c r="WGZ844" s="328"/>
      <c r="WHA844" s="328"/>
      <c r="WHB844" s="328"/>
      <c r="WHC844" s="328"/>
      <c r="WHD844" s="328"/>
      <c r="WHE844" s="328"/>
      <c r="WHF844" s="328"/>
      <c r="WHG844" s="328"/>
      <c r="WHH844" s="328"/>
      <c r="WHI844" s="328"/>
      <c r="WHJ844" s="328"/>
      <c r="WHK844" s="328"/>
      <c r="WHL844" s="328"/>
      <c r="WHM844" s="328"/>
      <c r="WHN844" s="328"/>
      <c r="WHO844" s="328"/>
      <c r="WHP844" s="328"/>
      <c r="WHQ844" s="328"/>
      <c r="WHR844" s="328"/>
      <c r="WHS844" s="328"/>
      <c r="WHT844" s="328"/>
      <c r="WHU844" s="328"/>
      <c r="WHV844" s="328"/>
      <c r="WHW844" s="328"/>
      <c r="WHX844" s="328"/>
      <c r="WHY844" s="328"/>
      <c r="WHZ844" s="328"/>
      <c r="WIA844" s="328"/>
      <c r="WIB844" s="328"/>
      <c r="WIC844" s="328"/>
      <c r="WID844" s="328"/>
      <c r="WIE844" s="328"/>
      <c r="WIF844" s="328"/>
      <c r="WIG844" s="328"/>
      <c r="WIH844" s="328"/>
      <c r="WII844" s="328"/>
      <c r="WIJ844" s="328"/>
      <c r="WIK844" s="328"/>
      <c r="WIL844" s="328"/>
      <c r="WIM844" s="328"/>
      <c r="WIN844" s="328"/>
      <c r="WIO844" s="328"/>
      <c r="WIP844" s="328"/>
      <c r="WIQ844" s="328"/>
      <c r="WIR844" s="328"/>
      <c r="WIS844" s="328"/>
      <c r="WIT844" s="328"/>
      <c r="WIU844" s="328"/>
      <c r="WIV844" s="328"/>
      <c r="WIW844" s="328"/>
      <c r="WIX844" s="328"/>
      <c r="WIY844" s="328"/>
      <c r="WIZ844" s="328"/>
      <c r="WJA844" s="328"/>
      <c r="WJB844" s="328"/>
      <c r="WJC844" s="328"/>
      <c r="WJD844" s="328"/>
      <c r="WJE844" s="328"/>
      <c r="WJF844" s="328"/>
      <c r="WJG844" s="328"/>
      <c r="WJH844" s="328"/>
      <c r="WJI844" s="328"/>
      <c r="WJJ844" s="328"/>
      <c r="WJK844" s="328"/>
      <c r="WJL844" s="328"/>
      <c r="WJM844" s="328"/>
      <c r="WJN844" s="328"/>
      <c r="WJO844" s="328"/>
      <c r="WJP844" s="328"/>
      <c r="WJQ844" s="328"/>
      <c r="WJR844" s="328"/>
      <c r="WJS844" s="328"/>
      <c r="WJT844" s="328"/>
      <c r="WJU844" s="328"/>
      <c r="WJV844" s="328"/>
      <c r="WJW844" s="328"/>
      <c r="WJX844" s="328"/>
      <c r="WJY844" s="328"/>
      <c r="WJZ844" s="328"/>
      <c r="WKA844" s="328"/>
      <c r="WKB844" s="328"/>
      <c r="WKC844" s="328"/>
      <c r="WKD844" s="328"/>
      <c r="WKE844" s="328"/>
      <c r="WKF844" s="328"/>
      <c r="WKG844" s="328"/>
      <c r="WKH844" s="328"/>
      <c r="WKI844" s="328"/>
      <c r="WKJ844" s="328"/>
      <c r="WKK844" s="328"/>
      <c r="WKL844" s="328"/>
      <c r="WKM844" s="328"/>
      <c r="WKN844" s="328"/>
      <c r="WKO844" s="328"/>
      <c r="WKP844" s="328"/>
      <c r="WKQ844" s="328"/>
      <c r="WKR844" s="328"/>
      <c r="WKS844" s="328"/>
      <c r="WKT844" s="328"/>
      <c r="WKU844" s="328"/>
      <c r="WKV844" s="328"/>
      <c r="WKW844" s="328"/>
      <c r="WKX844" s="328"/>
      <c r="WKY844" s="328"/>
      <c r="WKZ844" s="328"/>
      <c r="WLA844" s="328"/>
      <c r="WLB844" s="328"/>
      <c r="WLC844" s="328"/>
      <c r="WLD844" s="328"/>
      <c r="WLE844" s="328"/>
      <c r="WLF844" s="328"/>
      <c r="WLG844" s="328"/>
      <c r="WLH844" s="328"/>
      <c r="WLI844" s="328"/>
      <c r="WLJ844" s="328"/>
      <c r="WLK844" s="328"/>
      <c r="WLL844" s="328"/>
      <c r="WLM844" s="328"/>
      <c r="WLN844" s="328"/>
      <c r="WLO844" s="328"/>
      <c r="WLP844" s="328"/>
      <c r="WLQ844" s="328"/>
      <c r="WLR844" s="328"/>
      <c r="WLS844" s="328"/>
      <c r="WLT844" s="328"/>
      <c r="WLU844" s="328"/>
      <c r="WLV844" s="328"/>
      <c r="WLW844" s="328"/>
      <c r="WLX844" s="328"/>
      <c r="WLY844" s="328"/>
      <c r="WLZ844" s="328"/>
      <c r="WMA844" s="328"/>
      <c r="WMB844" s="328"/>
      <c r="WMC844" s="328"/>
      <c r="WMD844" s="328"/>
      <c r="WME844" s="328"/>
      <c r="WMF844" s="328"/>
      <c r="WMG844" s="328"/>
      <c r="WMH844" s="328"/>
      <c r="WMI844" s="328"/>
      <c r="WMJ844" s="328"/>
      <c r="WMK844" s="328"/>
      <c r="WML844" s="328"/>
      <c r="WMM844" s="328"/>
      <c r="WMN844" s="328"/>
      <c r="WMO844" s="328"/>
      <c r="WMP844" s="328"/>
      <c r="WMQ844" s="328"/>
      <c r="WMR844" s="328"/>
      <c r="WMS844" s="328"/>
      <c r="WMT844" s="328"/>
      <c r="WMU844" s="328"/>
      <c r="WMV844" s="328"/>
      <c r="WMW844" s="328"/>
      <c r="WMX844" s="328"/>
      <c r="WMY844" s="328"/>
      <c r="WMZ844" s="328"/>
      <c r="WNA844" s="328"/>
      <c r="WNB844" s="328"/>
      <c r="WNC844" s="328"/>
      <c r="WND844" s="328"/>
      <c r="WNE844" s="328"/>
      <c r="WNF844" s="328"/>
      <c r="WNG844" s="328"/>
      <c r="WNH844" s="328"/>
      <c r="WNI844" s="328"/>
      <c r="WNJ844" s="328"/>
      <c r="WNK844" s="328"/>
      <c r="WNL844" s="328"/>
      <c r="WNM844" s="328"/>
      <c r="WNN844" s="328"/>
      <c r="WNO844" s="328"/>
      <c r="WNP844" s="328"/>
      <c r="WNQ844" s="328"/>
      <c r="WNR844" s="328"/>
      <c r="WNS844" s="328"/>
      <c r="WNT844" s="328"/>
      <c r="WNU844" s="328"/>
      <c r="WNV844" s="328"/>
      <c r="WNW844" s="328"/>
      <c r="WNX844" s="328"/>
      <c r="WNY844" s="328"/>
      <c r="WNZ844" s="328"/>
      <c r="WOA844" s="328"/>
      <c r="WOB844" s="328"/>
      <c r="WOC844" s="328"/>
      <c r="WOD844" s="328"/>
      <c r="WOE844" s="328"/>
      <c r="WOF844" s="328"/>
      <c r="WOG844" s="328"/>
      <c r="WOH844" s="328"/>
      <c r="WOI844" s="328"/>
      <c r="WOJ844" s="328"/>
      <c r="WOK844" s="328"/>
      <c r="WOL844" s="328"/>
      <c r="WOM844" s="328"/>
      <c r="WON844" s="328"/>
      <c r="WOO844" s="328"/>
      <c r="WOP844" s="328"/>
      <c r="WOQ844" s="328"/>
      <c r="WOR844" s="328"/>
      <c r="WOS844" s="328"/>
      <c r="WOT844" s="328"/>
      <c r="WOU844" s="328"/>
      <c r="WOV844" s="328"/>
      <c r="WOW844" s="328"/>
      <c r="WOX844" s="328"/>
      <c r="WOY844" s="328"/>
      <c r="WOZ844" s="328"/>
      <c r="WPA844" s="328"/>
      <c r="WPB844" s="328"/>
      <c r="WPC844" s="328"/>
      <c r="WPD844" s="328"/>
      <c r="WPE844" s="328"/>
      <c r="WPF844" s="328"/>
      <c r="WPG844" s="328"/>
      <c r="WPH844" s="328"/>
      <c r="WPI844" s="328"/>
      <c r="WPJ844" s="328"/>
      <c r="WPK844" s="328"/>
      <c r="WPL844" s="328"/>
      <c r="WPM844" s="328"/>
      <c r="WPN844" s="328"/>
      <c r="WPO844" s="328"/>
      <c r="WPP844" s="328"/>
      <c r="WPQ844" s="328"/>
      <c r="WPR844" s="328"/>
      <c r="WPS844" s="328"/>
      <c r="WPT844" s="328"/>
      <c r="WPU844" s="328"/>
      <c r="WPV844" s="328"/>
      <c r="WPW844" s="328"/>
      <c r="WPX844" s="328"/>
      <c r="WPY844" s="328"/>
      <c r="WPZ844" s="328"/>
      <c r="WQA844" s="328"/>
      <c r="WQB844" s="328"/>
      <c r="WQC844" s="328"/>
      <c r="WQD844" s="328"/>
      <c r="WQE844" s="328"/>
      <c r="WQF844" s="328"/>
      <c r="WQG844" s="328"/>
      <c r="WQH844" s="328"/>
      <c r="WQI844" s="328"/>
      <c r="WQJ844" s="328"/>
      <c r="WQK844" s="328"/>
      <c r="WQL844" s="328"/>
      <c r="WQM844" s="328"/>
      <c r="WQN844" s="328"/>
      <c r="WQO844" s="328"/>
      <c r="WQP844" s="328"/>
      <c r="WQQ844" s="328"/>
      <c r="WQR844" s="328"/>
      <c r="WQS844" s="328"/>
      <c r="WQT844" s="328"/>
      <c r="WQU844" s="328"/>
      <c r="WQV844" s="328"/>
      <c r="WQW844" s="328"/>
      <c r="WQX844" s="328"/>
      <c r="WQY844" s="328"/>
      <c r="WQZ844" s="328"/>
      <c r="WRA844" s="328"/>
      <c r="WRB844" s="328"/>
      <c r="WRC844" s="328"/>
      <c r="WRD844" s="328"/>
      <c r="WRE844" s="328"/>
      <c r="WRF844" s="328"/>
      <c r="WRG844" s="328"/>
      <c r="WRH844" s="328"/>
      <c r="WRI844" s="328"/>
      <c r="WRJ844" s="328"/>
      <c r="WRK844" s="328"/>
      <c r="WRL844" s="328"/>
      <c r="WRM844" s="328"/>
      <c r="WRN844" s="328"/>
      <c r="WRO844" s="328"/>
      <c r="WRP844" s="328"/>
      <c r="WRQ844" s="328"/>
      <c r="WRR844" s="328"/>
      <c r="WRS844" s="328"/>
      <c r="WRT844" s="328"/>
      <c r="WRU844" s="328"/>
      <c r="WRV844" s="328"/>
      <c r="WRW844" s="328"/>
      <c r="WRX844" s="328"/>
      <c r="WRY844" s="328"/>
      <c r="WRZ844" s="328"/>
      <c r="WSA844" s="328"/>
      <c r="WSB844" s="328"/>
      <c r="WSC844" s="328"/>
      <c r="WSD844" s="328"/>
      <c r="WSE844" s="328"/>
      <c r="WSF844" s="328"/>
      <c r="WSG844" s="328"/>
      <c r="WSH844" s="328"/>
      <c r="WSI844" s="328"/>
      <c r="WSJ844" s="328"/>
      <c r="WSK844" s="328"/>
      <c r="WSL844" s="328"/>
      <c r="WSM844" s="328"/>
      <c r="WSN844" s="328"/>
      <c r="WSO844" s="328"/>
      <c r="WSP844" s="328"/>
      <c r="WSQ844" s="328"/>
      <c r="WSR844" s="328"/>
      <c r="WSS844" s="328"/>
      <c r="WST844" s="328"/>
      <c r="WSU844" s="328"/>
      <c r="WSV844" s="328"/>
      <c r="WSW844" s="328"/>
      <c r="WSX844" s="328"/>
      <c r="WSY844" s="328"/>
      <c r="WSZ844" s="328"/>
      <c r="WTA844" s="328"/>
      <c r="WTB844" s="328"/>
      <c r="WTC844" s="328"/>
      <c r="WTD844" s="328"/>
      <c r="WTE844" s="328"/>
      <c r="WTF844" s="328"/>
      <c r="WTG844" s="328"/>
      <c r="WTH844" s="328"/>
      <c r="WTI844" s="328"/>
      <c r="WTJ844" s="328"/>
      <c r="WTK844" s="328"/>
      <c r="WTL844" s="328"/>
      <c r="WTM844" s="328"/>
      <c r="WTN844" s="328"/>
      <c r="WTO844" s="328"/>
      <c r="WTP844" s="328"/>
      <c r="WTQ844" s="328"/>
      <c r="WTR844" s="328"/>
      <c r="WTS844" s="328"/>
      <c r="WTT844" s="328"/>
      <c r="WTU844" s="328"/>
      <c r="WTV844" s="328"/>
      <c r="WTW844" s="328"/>
      <c r="WTX844" s="328"/>
      <c r="WTY844" s="328"/>
      <c r="WTZ844" s="328"/>
      <c r="WUA844" s="328"/>
      <c r="WUB844" s="328"/>
      <c r="WUC844" s="328"/>
      <c r="WUD844" s="328"/>
      <c r="WUE844" s="328"/>
      <c r="WUF844" s="328"/>
      <c r="WUG844" s="328"/>
      <c r="WUH844" s="328"/>
      <c r="WUI844" s="328"/>
      <c r="WUJ844" s="328"/>
      <c r="WUK844" s="328"/>
      <c r="WUL844" s="328"/>
      <c r="WUM844" s="328"/>
      <c r="WUN844" s="328"/>
      <c r="WUO844" s="328"/>
      <c r="WUP844" s="328"/>
      <c r="WUQ844" s="328"/>
      <c r="WUR844" s="328"/>
      <c r="WUS844" s="328"/>
      <c r="WUT844" s="328"/>
      <c r="WUU844" s="328"/>
      <c r="WUV844" s="328"/>
      <c r="WUW844" s="328"/>
      <c r="WUX844" s="328"/>
      <c r="WUY844" s="328"/>
      <c r="WUZ844" s="328"/>
      <c r="WVA844" s="328"/>
      <c r="WVB844" s="328"/>
      <c r="WVC844" s="328"/>
      <c r="WVD844" s="328"/>
      <c r="WVE844" s="328"/>
      <c r="WVF844" s="328"/>
      <c r="WVG844" s="328"/>
      <c r="WVH844" s="328"/>
      <c r="WVI844" s="328"/>
      <c r="WVJ844" s="328"/>
      <c r="WVK844" s="328"/>
      <c r="WVL844" s="328"/>
      <c r="WVM844" s="328"/>
      <c r="WVN844" s="328"/>
      <c r="WVO844" s="328"/>
      <c r="WVP844" s="328"/>
      <c r="WVQ844" s="328"/>
      <c r="WVR844" s="328"/>
      <c r="WVS844" s="328"/>
      <c r="WVT844" s="328"/>
      <c r="WVU844" s="328"/>
      <c r="WVV844" s="328"/>
      <c r="WVW844" s="328"/>
      <c r="WVX844" s="328"/>
      <c r="WVY844" s="328"/>
      <c r="WVZ844" s="328"/>
      <c r="WWA844" s="328"/>
      <c r="WWB844" s="328"/>
      <c r="WWC844" s="328"/>
      <c r="WWD844" s="328"/>
      <c r="WWE844" s="328"/>
      <c r="WWF844" s="328"/>
      <c r="WWG844" s="328"/>
      <c r="WWH844" s="328"/>
      <c r="WWI844" s="328"/>
      <c r="WWJ844" s="328"/>
      <c r="WWK844" s="328"/>
      <c r="WWL844" s="328"/>
      <c r="WWM844" s="328"/>
      <c r="WWN844" s="328"/>
      <c r="WWO844" s="328"/>
      <c r="WWP844" s="328"/>
      <c r="WWQ844" s="328"/>
      <c r="WWR844" s="328"/>
      <c r="WWS844" s="328"/>
      <c r="WWT844" s="328"/>
      <c r="WWU844" s="328"/>
      <c r="WWV844" s="328"/>
      <c r="WWW844" s="328"/>
      <c r="WWX844" s="328"/>
      <c r="WWY844" s="328"/>
      <c r="WWZ844" s="328"/>
      <c r="WXA844" s="328"/>
      <c r="WXB844" s="328"/>
      <c r="WXC844" s="328"/>
      <c r="WXD844" s="328"/>
      <c r="WXE844" s="328"/>
      <c r="WXF844" s="328"/>
      <c r="WXG844" s="328"/>
      <c r="WXH844" s="328"/>
      <c r="WXI844" s="328"/>
      <c r="WXJ844" s="328"/>
      <c r="WXK844" s="328"/>
      <c r="WXL844" s="328"/>
      <c r="WXM844" s="328"/>
      <c r="WXN844" s="328"/>
      <c r="WXO844" s="328"/>
      <c r="WXP844" s="328"/>
      <c r="WXQ844" s="328"/>
      <c r="WXR844" s="328"/>
      <c r="WXS844" s="328"/>
      <c r="WXT844" s="328"/>
      <c r="WXU844" s="328"/>
      <c r="WXV844" s="328"/>
      <c r="WXW844" s="328"/>
      <c r="WXX844" s="328"/>
      <c r="WXY844" s="328"/>
      <c r="WXZ844" s="328"/>
      <c r="WYA844" s="328"/>
      <c r="WYB844" s="328"/>
      <c r="WYC844" s="328"/>
      <c r="WYD844" s="328"/>
      <c r="WYE844" s="328"/>
      <c r="WYF844" s="328"/>
      <c r="WYG844" s="328"/>
      <c r="WYH844" s="328"/>
      <c r="WYI844" s="328"/>
      <c r="WYJ844" s="328"/>
      <c r="WYK844" s="328"/>
      <c r="WYL844" s="328"/>
      <c r="WYM844" s="328"/>
      <c r="WYN844" s="328"/>
      <c r="WYO844" s="328"/>
      <c r="WYP844" s="328"/>
      <c r="WYQ844" s="328"/>
      <c r="WYR844" s="328"/>
      <c r="WYS844" s="328"/>
      <c r="WYT844" s="328"/>
      <c r="WYU844" s="328"/>
      <c r="WYV844" s="328"/>
      <c r="WYW844" s="328"/>
      <c r="WYX844" s="328"/>
      <c r="WYY844" s="328"/>
      <c r="WYZ844" s="328"/>
      <c r="WZA844" s="328"/>
      <c r="WZB844" s="328"/>
      <c r="WZC844" s="328"/>
      <c r="WZD844" s="328"/>
      <c r="WZE844" s="328"/>
      <c r="WZF844" s="328"/>
      <c r="WZG844" s="328"/>
      <c r="WZH844" s="328"/>
      <c r="WZI844" s="328"/>
      <c r="WZJ844" s="328"/>
      <c r="WZK844" s="328"/>
      <c r="WZL844" s="328"/>
      <c r="WZM844" s="328"/>
      <c r="WZN844" s="328"/>
      <c r="WZO844" s="328"/>
      <c r="WZP844" s="328"/>
      <c r="WZQ844" s="328"/>
      <c r="WZR844" s="328"/>
      <c r="WZS844" s="328"/>
      <c r="WZT844" s="328"/>
      <c r="WZU844" s="328"/>
      <c r="WZV844" s="328"/>
      <c r="WZW844" s="328"/>
      <c r="WZX844" s="328"/>
      <c r="WZY844" s="328"/>
      <c r="WZZ844" s="328"/>
      <c r="XAA844" s="328"/>
      <c r="XAB844" s="328"/>
      <c r="XAC844" s="328"/>
      <c r="XAD844" s="328"/>
      <c r="XAE844" s="328"/>
      <c r="XAF844" s="328"/>
      <c r="XAG844" s="328"/>
      <c r="XAH844" s="328"/>
      <c r="XAI844" s="328"/>
      <c r="XAJ844" s="328"/>
      <c r="XAK844" s="328"/>
      <c r="XAL844" s="328"/>
      <c r="XAM844" s="328"/>
      <c r="XAN844" s="328"/>
      <c r="XAO844" s="328"/>
      <c r="XAP844" s="328"/>
      <c r="XAQ844" s="328"/>
      <c r="XAR844" s="328"/>
      <c r="XAS844" s="328"/>
      <c r="XAT844" s="328"/>
      <c r="XAU844" s="328"/>
      <c r="XAV844" s="328"/>
      <c r="XAW844" s="328"/>
      <c r="XAX844" s="328"/>
      <c r="XAY844" s="328"/>
      <c r="XAZ844" s="328"/>
      <c r="XBA844" s="328"/>
      <c r="XBB844" s="328"/>
      <c r="XBC844" s="328"/>
      <c r="XBD844" s="328"/>
      <c r="XBE844" s="328"/>
      <c r="XBF844" s="328"/>
      <c r="XBG844" s="328"/>
      <c r="XBH844" s="328"/>
      <c r="XBI844" s="328"/>
      <c r="XBJ844" s="328"/>
      <c r="XBK844" s="328"/>
      <c r="XBL844" s="328"/>
      <c r="XBM844" s="328"/>
      <c r="XBN844" s="328"/>
      <c r="XBO844" s="328"/>
      <c r="XBP844" s="328"/>
      <c r="XBQ844" s="328"/>
      <c r="XBR844" s="328"/>
      <c r="XBS844" s="328"/>
      <c r="XBT844" s="328"/>
      <c r="XBU844" s="328"/>
      <c r="XBV844" s="328"/>
      <c r="XBW844" s="328"/>
      <c r="XBX844" s="328"/>
      <c r="XBY844" s="328"/>
      <c r="XBZ844" s="328"/>
      <c r="XCA844" s="328"/>
      <c r="XCB844" s="328"/>
      <c r="XCC844" s="328"/>
      <c r="XCD844" s="328"/>
      <c r="XCE844" s="328"/>
      <c r="XCF844" s="328"/>
      <c r="XCG844" s="328"/>
      <c r="XCH844" s="328"/>
      <c r="XCI844" s="328"/>
      <c r="XCJ844" s="328"/>
      <c r="XCK844" s="328"/>
      <c r="XCL844" s="328"/>
      <c r="XCM844" s="328"/>
      <c r="XCN844" s="328"/>
      <c r="XCO844" s="328"/>
      <c r="XCP844" s="328"/>
      <c r="XCQ844" s="328"/>
      <c r="XCR844" s="328"/>
      <c r="XCS844" s="328"/>
      <c r="XCT844" s="328"/>
      <c r="XCU844" s="328"/>
      <c r="XCV844" s="328"/>
      <c r="XCW844" s="328"/>
      <c r="XCX844" s="328"/>
      <c r="XCY844" s="328"/>
      <c r="XCZ844" s="328"/>
      <c r="XDA844" s="328"/>
      <c r="XDB844" s="328"/>
      <c r="XDC844" s="328"/>
      <c r="XDD844" s="328"/>
      <c r="XDE844" s="328"/>
      <c r="XDF844" s="328"/>
      <c r="XDG844" s="328"/>
      <c r="XDH844" s="328"/>
      <c r="XDI844" s="328"/>
      <c r="XDJ844" s="328"/>
      <c r="XDK844" s="328"/>
      <c r="XDL844" s="328"/>
      <c r="XDM844" s="328"/>
      <c r="XDN844" s="328"/>
      <c r="XDO844" s="328"/>
      <c r="XDP844" s="328"/>
      <c r="XDQ844" s="328"/>
      <c r="XDR844" s="328"/>
      <c r="XDS844" s="328"/>
      <c r="XDT844" s="328"/>
      <c r="XDU844" s="328"/>
      <c r="XDV844" s="328"/>
      <c r="XDW844" s="328"/>
      <c r="XDX844" s="328"/>
      <c r="XDY844" s="328"/>
      <c r="XDZ844" s="328"/>
      <c r="XEA844" s="328"/>
      <c r="XEB844" s="328"/>
      <c r="XEC844" s="328"/>
      <c r="XED844" s="328"/>
      <c r="XEE844" s="328"/>
      <c r="XEF844" s="328"/>
      <c r="XEG844" s="328"/>
      <c r="XEH844" s="328"/>
      <c r="XEI844" s="328"/>
      <c r="XEJ844" s="328"/>
      <c r="XEK844" s="328"/>
      <c r="XEL844" s="328"/>
      <c r="XEM844" s="328"/>
      <c r="XEN844" s="328"/>
      <c r="XEO844" s="328"/>
      <c r="XEP844" s="328"/>
      <c r="XEQ844" s="328"/>
      <c r="XER844" s="328"/>
    </row>
    <row r="845" spans="1:16372" x14ac:dyDescent="0.25">
      <c r="A845" s="268"/>
      <c r="B845" s="46">
        <f>SUBTOTAL(103,$C$10:C845)</f>
        <v>836</v>
      </c>
      <c r="C845" s="24" t="s">
        <v>131</v>
      </c>
      <c r="D845" s="226" t="s">
        <v>962</v>
      </c>
      <c r="E845" s="203" t="s">
        <v>588</v>
      </c>
      <c r="F845" s="208" t="s">
        <v>589</v>
      </c>
      <c r="G845" s="239">
        <v>45197</v>
      </c>
      <c r="H845" s="249">
        <v>0</v>
      </c>
      <c r="I845" s="101">
        <v>-160000</v>
      </c>
      <c r="J845" s="250">
        <f t="shared" ref="J845:J908" si="13">H845+J844+I845</f>
        <v>380756.43550000014</v>
      </c>
      <c r="K845" s="259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  <c r="AH845" s="328"/>
      <c r="AI845" s="328"/>
      <c r="AJ845" s="328"/>
      <c r="AK845" s="328"/>
      <c r="AL845" s="328"/>
      <c r="AM845" s="328"/>
      <c r="AN845" s="328"/>
      <c r="AO845" s="328"/>
      <c r="AP845" s="328"/>
      <c r="AQ845" s="328"/>
      <c r="AR845" s="328"/>
      <c r="AS845" s="328"/>
      <c r="AT845" s="328"/>
      <c r="AU845" s="328"/>
      <c r="AV845" s="328"/>
      <c r="AW845" s="328"/>
      <c r="AX845" s="328"/>
      <c r="AY845" s="328"/>
      <c r="AZ845" s="328"/>
      <c r="BA845" s="328"/>
      <c r="BB845" s="328"/>
      <c r="BC845" s="328"/>
      <c r="BD845" s="328"/>
      <c r="BE845" s="328"/>
      <c r="BF845" s="328"/>
      <c r="BG845" s="328"/>
      <c r="BH845" s="328"/>
      <c r="BI845" s="328"/>
      <c r="BJ845" s="328"/>
      <c r="BK845" s="328"/>
      <c r="BL845" s="328"/>
      <c r="BM845" s="328"/>
      <c r="BN845" s="328"/>
      <c r="BO845" s="328"/>
      <c r="BP845" s="328"/>
      <c r="BQ845" s="328"/>
      <c r="BR845" s="328"/>
      <c r="BS845" s="328"/>
      <c r="BT845" s="328"/>
      <c r="BU845" s="328"/>
      <c r="BV845" s="328"/>
      <c r="BW845" s="328"/>
      <c r="BX845" s="328"/>
      <c r="BY845" s="328"/>
      <c r="BZ845" s="328"/>
      <c r="CA845" s="328"/>
      <c r="CB845" s="328"/>
      <c r="CC845" s="328"/>
      <c r="CD845" s="328"/>
      <c r="CE845" s="328"/>
      <c r="CF845" s="328"/>
      <c r="CG845" s="328"/>
      <c r="CH845" s="328"/>
      <c r="CI845" s="328"/>
      <c r="CJ845" s="328"/>
      <c r="CK845" s="328"/>
      <c r="CL845" s="328"/>
      <c r="CM845" s="328"/>
      <c r="CN845" s="328"/>
      <c r="CO845" s="328"/>
      <c r="CP845" s="328"/>
      <c r="CQ845" s="328"/>
      <c r="CR845" s="328"/>
      <c r="CS845" s="328"/>
      <c r="CT845" s="328"/>
      <c r="CU845" s="328"/>
      <c r="CV845" s="328"/>
      <c r="CW845" s="328"/>
      <c r="CX845" s="328"/>
      <c r="CY845" s="328"/>
      <c r="CZ845" s="328"/>
      <c r="DA845" s="328"/>
      <c r="DB845" s="328"/>
      <c r="DC845" s="328"/>
      <c r="DD845" s="328"/>
      <c r="DE845" s="328"/>
      <c r="DF845" s="328"/>
      <c r="DG845" s="328"/>
      <c r="DH845" s="328"/>
      <c r="DI845" s="328"/>
      <c r="DJ845" s="328"/>
      <c r="DK845" s="328"/>
      <c r="DL845" s="328"/>
      <c r="DM845" s="328"/>
      <c r="DN845" s="328"/>
      <c r="DO845" s="328"/>
      <c r="DP845" s="328"/>
      <c r="DQ845" s="328"/>
      <c r="DR845" s="328"/>
      <c r="DS845" s="328"/>
      <c r="DT845" s="328"/>
      <c r="DU845" s="328"/>
      <c r="DV845" s="328"/>
      <c r="DW845" s="328"/>
      <c r="DX845" s="328"/>
      <c r="DY845" s="328"/>
      <c r="DZ845" s="328"/>
      <c r="EA845" s="328"/>
      <c r="EB845" s="328"/>
      <c r="EC845" s="328"/>
      <c r="ED845" s="328"/>
      <c r="EE845" s="328"/>
      <c r="EF845" s="328"/>
      <c r="EG845" s="328"/>
      <c r="EH845" s="328"/>
      <c r="EI845" s="328"/>
      <c r="EJ845" s="328"/>
      <c r="EK845" s="328"/>
      <c r="EL845" s="328"/>
      <c r="EM845" s="328"/>
      <c r="EN845" s="328"/>
      <c r="EO845" s="328"/>
      <c r="EP845" s="328"/>
      <c r="EQ845" s="328"/>
      <c r="ER845" s="328"/>
      <c r="ES845" s="328"/>
      <c r="ET845" s="328"/>
      <c r="EU845" s="328"/>
      <c r="EV845" s="328"/>
      <c r="EW845" s="328"/>
      <c r="EX845" s="328"/>
      <c r="EY845" s="328"/>
      <c r="EZ845" s="328"/>
      <c r="FA845" s="328"/>
      <c r="FB845" s="328"/>
      <c r="FC845" s="328"/>
      <c r="FD845" s="328"/>
      <c r="FE845" s="328"/>
      <c r="FF845" s="328"/>
      <c r="FG845" s="328"/>
      <c r="FH845" s="328"/>
      <c r="FI845" s="328"/>
      <c r="FJ845" s="328"/>
      <c r="FK845" s="328"/>
      <c r="FL845" s="328"/>
      <c r="FM845" s="328"/>
      <c r="FN845" s="328"/>
      <c r="FO845" s="328"/>
      <c r="FP845" s="328"/>
      <c r="FQ845" s="328"/>
      <c r="FR845" s="328"/>
      <c r="FS845" s="328"/>
      <c r="FT845" s="328"/>
      <c r="FU845" s="328"/>
      <c r="FV845" s="328"/>
      <c r="FW845" s="328"/>
      <c r="FX845" s="328"/>
      <c r="FY845" s="328"/>
      <c r="FZ845" s="328"/>
      <c r="GA845" s="328"/>
      <c r="GB845" s="328"/>
      <c r="GC845" s="328"/>
      <c r="GD845" s="328"/>
      <c r="GE845" s="328"/>
      <c r="GF845" s="328"/>
      <c r="GG845" s="328"/>
      <c r="GH845" s="328"/>
      <c r="GI845" s="328"/>
      <c r="GJ845" s="328"/>
      <c r="GK845" s="328"/>
      <c r="GL845" s="328"/>
      <c r="GM845" s="328"/>
      <c r="GN845" s="328"/>
      <c r="GO845" s="328"/>
      <c r="GP845" s="328"/>
      <c r="GQ845" s="328"/>
      <c r="GR845" s="328"/>
      <c r="GS845" s="328"/>
      <c r="GT845" s="328"/>
      <c r="GU845" s="328"/>
      <c r="GV845" s="328"/>
      <c r="GW845" s="328"/>
      <c r="GX845" s="328"/>
      <c r="GY845" s="328"/>
      <c r="GZ845" s="328"/>
      <c r="HA845" s="328"/>
      <c r="HB845" s="328"/>
      <c r="HC845" s="328"/>
      <c r="HD845" s="328"/>
      <c r="HE845" s="328"/>
      <c r="HF845" s="328"/>
      <c r="HG845" s="328"/>
      <c r="HH845" s="328"/>
      <c r="HI845" s="328"/>
      <c r="HJ845" s="328"/>
      <c r="HK845" s="328"/>
      <c r="HL845" s="328"/>
      <c r="HM845" s="328"/>
      <c r="HN845" s="328"/>
      <c r="HO845" s="328"/>
      <c r="HP845" s="328"/>
      <c r="HQ845" s="328"/>
      <c r="HR845" s="328"/>
      <c r="HS845" s="328"/>
      <c r="HT845" s="328"/>
      <c r="HU845" s="328"/>
      <c r="HV845" s="328"/>
      <c r="HW845" s="328"/>
      <c r="HX845" s="328"/>
      <c r="HY845" s="328"/>
      <c r="HZ845" s="328"/>
      <c r="IA845" s="328"/>
      <c r="IB845" s="328"/>
      <c r="IC845" s="328"/>
      <c r="ID845" s="328"/>
      <c r="IE845" s="328"/>
      <c r="IF845" s="328"/>
      <c r="IG845" s="328"/>
      <c r="IH845" s="328"/>
      <c r="II845" s="328"/>
      <c r="IJ845" s="328"/>
      <c r="IK845" s="328"/>
      <c r="IL845" s="328"/>
      <c r="IM845" s="328"/>
      <c r="IN845" s="328"/>
      <c r="IO845" s="328"/>
      <c r="IP845" s="328"/>
      <c r="IQ845" s="328"/>
      <c r="IR845" s="328"/>
      <c r="IS845" s="328"/>
      <c r="IT845" s="328"/>
      <c r="IU845" s="328"/>
      <c r="IV845" s="328"/>
      <c r="IW845" s="328"/>
      <c r="IX845" s="328"/>
      <c r="IY845" s="328"/>
      <c r="IZ845" s="328"/>
      <c r="JA845" s="328"/>
      <c r="JB845" s="328"/>
      <c r="JC845" s="328"/>
      <c r="JD845" s="328"/>
      <c r="JE845" s="328"/>
      <c r="JF845" s="328"/>
      <c r="JG845" s="328"/>
      <c r="JH845" s="328"/>
      <c r="JI845" s="328"/>
      <c r="JJ845" s="328"/>
      <c r="JK845" s="328"/>
      <c r="JL845" s="328"/>
      <c r="JM845" s="328"/>
      <c r="JN845" s="328"/>
      <c r="JO845" s="328"/>
      <c r="JP845" s="328"/>
      <c r="JQ845" s="328"/>
      <c r="JR845" s="328"/>
      <c r="JS845" s="328"/>
      <c r="JT845" s="328"/>
      <c r="JU845" s="328"/>
      <c r="JV845" s="328"/>
      <c r="JW845" s="328"/>
      <c r="JX845" s="328"/>
      <c r="JY845" s="328"/>
      <c r="JZ845" s="328"/>
      <c r="KA845" s="328"/>
      <c r="KB845" s="328"/>
      <c r="KC845" s="328"/>
      <c r="KD845" s="328"/>
      <c r="KE845" s="328"/>
      <c r="KF845" s="328"/>
      <c r="KG845" s="328"/>
      <c r="KH845" s="328"/>
      <c r="KI845" s="328"/>
      <c r="KJ845" s="328"/>
      <c r="KK845" s="328"/>
      <c r="KL845" s="328"/>
      <c r="KM845" s="328"/>
      <c r="KN845" s="328"/>
      <c r="KO845" s="328"/>
      <c r="KP845" s="328"/>
      <c r="KQ845" s="328"/>
      <c r="KR845" s="328"/>
      <c r="KS845" s="328"/>
      <c r="KT845" s="328"/>
      <c r="KU845" s="328"/>
      <c r="KV845" s="328"/>
      <c r="KW845" s="328"/>
      <c r="KX845" s="328"/>
      <c r="KY845" s="328"/>
      <c r="KZ845" s="328"/>
      <c r="LA845" s="328"/>
      <c r="LB845" s="328"/>
      <c r="LC845" s="328"/>
      <c r="LD845" s="328"/>
      <c r="LE845" s="328"/>
      <c r="LF845" s="328"/>
      <c r="LG845" s="328"/>
      <c r="LH845" s="328"/>
      <c r="LI845" s="328"/>
      <c r="LJ845" s="328"/>
      <c r="LK845" s="328"/>
      <c r="LL845" s="328"/>
      <c r="LM845" s="328"/>
      <c r="LN845" s="328"/>
      <c r="LO845" s="328"/>
      <c r="LP845" s="328"/>
      <c r="LQ845" s="328"/>
      <c r="LR845" s="328"/>
      <c r="LS845" s="328"/>
      <c r="LT845" s="328"/>
      <c r="LU845" s="328"/>
      <c r="LV845" s="328"/>
      <c r="LW845" s="328"/>
      <c r="LX845" s="328"/>
      <c r="LY845" s="328"/>
      <c r="LZ845" s="328"/>
      <c r="MA845" s="328"/>
      <c r="MB845" s="328"/>
      <c r="MC845" s="328"/>
      <c r="MD845" s="328"/>
      <c r="ME845" s="328"/>
      <c r="MF845" s="328"/>
      <c r="MG845" s="328"/>
      <c r="MH845" s="328"/>
      <c r="MI845" s="328"/>
      <c r="MJ845" s="328"/>
      <c r="MK845" s="328"/>
      <c r="ML845" s="328"/>
      <c r="MM845" s="328"/>
      <c r="MN845" s="328"/>
      <c r="MO845" s="328"/>
      <c r="MP845" s="328"/>
      <c r="MQ845" s="328"/>
      <c r="MR845" s="328"/>
      <c r="MS845" s="328"/>
      <c r="MT845" s="328"/>
      <c r="MU845" s="328"/>
      <c r="MV845" s="328"/>
      <c r="MW845" s="328"/>
      <c r="MX845" s="328"/>
      <c r="MY845" s="328"/>
      <c r="MZ845" s="328"/>
      <c r="NA845" s="328"/>
      <c r="NB845" s="328"/>
      <c r="NC845" s="328"/>
      <c r="ND845" s="328"/>
      <c r="NE845" s="328"/>
      <c r="NF845" s="328"/>
      <c r="NG845" s="328"/>
      <c r="NH845" s="328"/>
      <c r="NI845" s="328"/>
      <c r="NJ845" s="328"/>
      <c r="NK845" s="328"/>
      <c r="NL845" s="328"/>
      <c r="NM845" s="328"/>
      <c r="NN845" s="328"/>
      <c r="NO845" s="328"/>
      <c r="NP845" s="328"/>
      <c r="NQ845" s="328"/>
      <c r="NR845" s="328"/>
      <c r="NS845" s="328"/>
      <c r="NT845" s="328"/>
      <c r="NU845" s="328"/>
      <c r="NV845" s="328"/>
      <c r="NW845" s="328"/>
      <c r="NX845" s="328"/>
      <c r="NY845" s="328"/>
      <c r="NZ845" s="328"/>
      <c r="OA845" s="328"/>
      <c r="OB845" s="328"/>
      <c r="OC845" s="328"/>
      <c r="OD845" s="328"/>
      <c r="OE845" s="328"/>
      <c r="OF845" s="328"/>
      <c r="OG845" s="328"/>
      <c r="OH845" s="328"/>
      <c r="OI845" s="328"/>
      <c r="OJ845" s="328"/>
      <c r="OK845" s="328"/>
      <c r="OL845" s="328"/>
      <c r="OM845" s="328"/>
      <c r="ON845" s="328"/>
      <c r="OO845" s="328"/>
      <c r="OP845" s="328"/>
      <c r="OQ845" s="328"/>
      <c r="OR845" s="328"/>
      <c r="OS845" s="328"/>
      <c r="OT845" s="328"/>
      <c r="OU845" s="328"/>
      <c r="OV845" s="328"/>
      <c r="OW845" s="328"/>
      <c r="OX845" s="328"/>
      <c r="OY845" s="328"/>
      <c r="OZ845" s="328"/>
      <c r="PA845" s="328"/>
      <c r="PB845" s="328"/>
      <c r="PC845" s="328"/>
      <c r="PD845" s="328"/>
      <c r="PE845" s="328"/>
      <c r="PF845" s="328"/>
      <c r="PG845" s="328"/>
      <c r="PH845" s="328"/>
      <c r="PI845" s="328"/>
      <c r="PJ845" s="328"/>
      <c r="PK845" s="328"/>
      <c r="PL845" s="328"/>
      <c r="PM845" s="328"/>
      <c r="PN845" s="328"/>
      <c r="PO845" s="328"/>
      <c r="PP845" s="328"/>
      <c r="PQ845" s="328"/>
      <c r="PR845" s="328"/>
      <c r="PS845" s="328"/>
      <c r="PT845" s="328"/>
      <c r="PU845" s="328"/>
      <c r="PV845" s="328"/>
      <c r="PW845" s="328"/>
      <c r="PX845" s="328"/>
      <c r="PY845" s="328"/>
      <c r="PZ845" s="328"/>
      <c r="QA845" s="328"/>
      <c r="QB845" s="328"/>
      <c r="QC845" s="328"/>
      <c r="QD845" s="328"/>
      <c r="QE845" s="328"/>
      <c r="QF845" s="328"/>
      <c r="QG845" s="328"/>
      <c r="QH845" s="328"/>
      <c r="QI845" s="328"/>
      <c r="QJ845" s="328"/>
      <c r="QK845" s="328"/>
      <c r="QL845" s="328"/>
      <c r="QM845" s="328"/>
      <c r="QN845" s="328"/>
      <c r="QO845" s="328"/>
      <c r="QP845" s="328"/>
      <c r="QQ845" s="328"/>
      <c r="QR845" s="328"/>
      <c r="QS845" s="328"/>
      <c r="QT845" s="328"/>
      <c r="QU845" s="328"/>
      <c r="QV845" s="328"/>
      <c r="QW845" s="328"/>
      <c r="QX845" s="328"/>
      <c r="QY845" s="328"/>
      <c r="QZ845" s="328"/>
      <c r="RA845" s="328"/>
      <c r="RB845" s="328"/>
      <c r="RC845" s="328"/>
      <c r="RD845" s="328"/>
      <c r="RE845" s="328"/>
      <c r="RF845" s="328"/>
      <c r="RG845" s="328"/>
      <c r="RH845" s="328"/>
      <c r="RI845" s="328"/>
      <c r="RJ845" s="328"/>
      <c r="RK845" s="328"/>
      <c r="RL845" s="328"/>
      <c r="RM845" s="328"/>
      <c r="RN845" s="328"/>
      <c r="RO845" s="328"/>
      <c r="RP845" s="328"/>
      <c r="RQ845" s="328"/>
      <c r="RR845" s="328"/>
      <c r="RS845" s="328"/>
      <c r="RT845" s="328"/>
      <c r="RU845" s="328"/>
      <c r="RV845" s="328"/>
      <c r="RW845" s="328"/>
      <c r="RX845" s="328"/>
      <c r="RY845" s="328"/>
      <c r="RZ845" s="328"/>
      <c r="SA845" s="328"/>
      <c r="SB845" s="328"/>
      <c r="SC845" s="328"/>
      <c r="SD845" s="328"/>
      <c r="SE845" s="328"/>
      <c r="SF845" s="328"/>
      <c r="SG845" s="328"/>
      <c r="SH845" s="328"/>
      <c r="SI845" s="328"/>
      <c r="SJ845" s="328"/>
      <c r="SK845" s="328"/>
      <c r="SL845" s="328"/>
      <c r="SM845" s="328"/>
      <c r="SN845" s="328"/>
      <c r="SO845" s="328"/>
      <c r="SP845" s="328"/>
      <c r="SQ845" s="328"/>
      <c r="SR845" s="328"/>
      <c r="SS845" s="328"/>
      <c r="ST845" s="328"/>
      <c r="SU845" s="328"/>
      <c r="SV845" s="328"/>
      <c r="SW845" s="328"/>
      <c r="SX845" s="328"/>
      <c r="SY845" s="328"/>
      <c r="SZ845" s="328"/>
      <c r="TA845" s="328"/>
      <c r="TB845" s="328"/>
      <c r="TC845" s="328"/>
      <c r="TD845" s="328"/>
      <c r="TE845" s="328"/>
      <c r="TF845" s="328"/>
      <c r="TG845" s="328"/>
      <c r="TH845" s="328"/>
      <c r="TI845" s="328"/>
      <c r="TJ845" s="328"/>
      <c r="TK845" s="328"/>
      <c r="TL845" s="328"/>
      <c r="TM845" s="328"/>
      <c r="TN845" s="328"/>
      <c r="TO845" s="328"/>
      <c r="TP845" s="328"/>
      <c r="TQ845" s="328"/>
      <c r="TR845" s="328"/>
      <c r="TS845" s="328"/>
      <c r="TT845" s="328"/>
      <c r="TU845" s="328"/>
      <c r="TV845" s="328"/>
      <c r="TW845" s="328"/>
      <c r="TX845" s="328"/>
      <c r="TY845" s="328"/>
      <c r="TZ845" s="328"/>
      <c r="UA845" s="328"/>
      <c r="UB845" s="328"/>
      <c r="UC845" s="328"/>
      <c r="UD845" s="328"/>
      <c r="UE845" s="328"/>
      <c r="UF845" s="328"/>
      <c r="UG845" s="328"/>
      <c r="UH845" s="328"/>
      <c r="UI845" s="328"/>
      <c r="UJ845" s="328"/>
      <c r="UK845" s="328"/>
      <c r="UL845" s="328"/>
      <c r="UM845" s="328"/>
      <c r="UN845" s="328"/>
      <c r="UO845" s="328"/>
      <c r="UP845" s="328"/>
      <c r="UQ845" s="328"/>
      <c r="UR845" s="328"/>
      <c r="US845" s="328"/>
      <c r="UT845" s="328"/>
      <c r="UU845" s="328"/>
      <c r="UV845" s="328"/>
      <c r="UW845" s="328"/>
      <c r="UX845" s="328"/>
      <c r="UY845" s="328"/>
      <c r="UZ845" s="328"/>
      <c r="VA845" s="328"/>
      <c r="VB845" s="328"/>
      <c r="VC845" s="328"/>
      <c r="VD845" s="328"/>
      <c r="VE845" s="328"/>
      <c r="VF845" s="328"/>
      <c r="VG845" s="328"/>
      <c r="VH845" s="328"/>
      <c r="VI845" s="328"/>
      <c r="VJ845" s="328"/>
      <c r="VK845" s="328"/>
      <c r="VL845" s="328"/>
      <c r="VM845" s="328"/>
      <c r="VN845" s="328"/>
      <c r="VO845" s="328"/>
      <c r="VP845" s="328"/>
      <c r="VQ845" s="328"/>
      <c r="VR845" s="328"/>
      <c r="VS845" s="328"/>
      <c r="VT845" s="328"/>
      <c r="VU845" s="328"/>
      <c r="VV845" s="328"/>
      <c r="VW845" s="328"/>
      <c r="VX845" s="328"/>
      <c r="VY845" s="328"/>
      <c r="VZ845" s="328"/>
      <c r="WA845" s="328"/>
      <c r="WB845" s="328"/>
      <c r="WC845" s="328"/>
      <c r="WD845" s="328"/>
      <c r="WE845" s="328"/>
      <c r="WF845" s="328"/>
      <c r="WG845" s="328"/>
      <c r="WH845" s="328"/>
      <c r="WI845" s="328"/>
      <c r="WJ845" s="328"/>
      <c r="WK845" s="328"/>
      <c r="WL845" s="328"/>
      <c r="WM845" s="328"/>
      <c r="WN845" s="328"/>
      <c r="WO845" s="328"/>
      <c r="WP845" s="328"/>
      <c r="WQ845" s="328"/>
      <c r="WR845" s="328"/>
      <c r="WS845" s="328"/>
      <c r="WT845" s="328"/>
      <c r="WU845" s="328"/>
      <c r="WV845" s="328"/>
      <c r="WW845" s="328"/>
      <c r="WX845" s="328"/>
      <c r="WY845" s="328"/>
      <c r="WZ845" s="328"/>
      <c r="XA845" s="328"/>
      <c r="XB845" s="328"/>
      <c r="XC845" s="328"/>
      <c r="XD845" s="328"/>
      <c r="XE845" s="328"/>
      <c r="XF845" s="328"/>
      <c r="XG845" s="328"/>
      <c r="XH845" s="328"/>
      <c r="XI845" s="328"/>
      <c r="XJ845" s="328"/>
      <c r="XK845" s="328"/>
      <c r="XL845" s="328"/>
      <c r="XM845" s="328"/>
      <c r="XN845" s="328"/>
      <c r="XO845" s="328"/>
      <c r="XP845" s="328"/>
      <c r="XQ845" s="328"/>
      <c r="XR845" s="328"/>
      <c r="XS845" s="328"/>
      <c r="XT845" s="328"/>
      <c r="XU845" s="328"/>
      <c r="XV845" s="328"/>
      <c r="XW845" s="328"/>
      <c r="XX845" s="328"/>
      <c r="XY845" s="328"/>
      <c r="XZ845" s="328"/>
      <c r="YA845" s="328"/>
      <c r="YB845" s="328"/>
      <c r="YC845" s="328"/>
      <c r="YD845" s="328"/>
      <c r="YE845" s="328"/>
      <c r="YF845" s="328"/>
      <c r="YG845" s="328"/>
      <c r="YH845" s="328"/>
      <c r="YI845" s="328"/>
      <c r="YJ845" s="328"/>
      <c r="YK845" s="328"/>
      <c r="YL845" s="328"/>
      <c r="YM845" s="328"/>
      <c r="YN845" s="328"/>
      <c r="YO845" s="328"/>
      <c r="YP845" s="328"/>
      <c r="YQ845" s="328"/>
      <c r="YR845" s="328"/>
      <c r="YS845" s="328"/>
      <c r="YT845" s="328"/>
      <c r="YU845" s="328"/>
      <c r="YV845" s="328"/>
      <c r="YW845" s="328"/>
      <c r="YX845" s="328"/>
      <c r="YY845" s="328"/>
      <c r="YZ845" s="328"/>
      <c r="ZA845" s="328"/>
      <c r="ZB845" s="328"/>
      <c r="ZC845" s="328"/>
      <c r="ZD845" s="328"/>
      <c r="ZE845" s="328"/>
      <c r="ZF845" s="328"/>
      <c r="ZG845" s="328"/>
      <c r="ZH845" s="328"/>
      <c r="ZI845" s="328"/>
      <c r="ZJ845" s="328"/>
      <c r="ZK845" s="328"/>
      <c r="ZL845" s="328"/>
      <c r="ZM845" s="328"/>
      <c r="ZN845" s="328"/>
      <c r="ZO845" s="328"/>
      <c r="ZP845" s="328"/>
      <c r="ZQ845" s="328"/>
      <c r="ZR845" s="328"/>
      <c r="ZS845" s="328"/>
      <c r="ZT845" s="328"/>
      <c r="ZU845" s="328"/>
      <c r="ZV845" s="328"/>
      <c r="ZW845" s="328"/>
      <c r="ZX845" s="328"/>
      <c r="ZY845" s="328"/>
      <c r="ZZ845" s="328"/>
      <c r="AAA845" s="328"/>
      <c r="AAB845" s="328"/>
      <c r="AAC845" s="328"/>
      <c r="AAD845" s="328"/>
      <c r="AAE845" s="328"/>
      <c r="AAF845" s="328"/>
      <c r="AAG845" s="328"/>
      <c r="AAH845" s="328"/>
      <c r="AAI845" s="328"/>
      <c r="AAJ845" s="328"/>
      <c r="AAK845" s="328"/>
      <c r="AAL845" s="328"/>
      <c r="AAM845" s="328"/>
      <c r="AAN845" s="328"/>
      <c r="AAO845" s="328"/>
      <c r="AAP845" s="328"/>
      <c r="AAQ845" s="328"/>
      <c r="AAR845" s="328"/>
      <c r="AAS845" s="328"/>
      <c r="AAT845" s="328"/>
      <c r="AAU845" s="328"/>
      <c r="AAV845" s="328"/>
      <c r="AAW845" s="328"/>
      <c r="AAX845" s="328"/>
      <c r="AAY845" s="328"/>
      <c r="AAZ845" s="328"/>
      <c r="ABA845" s="328"/>
      <c r="ABB845" s="328"/>
      <c r="ABC845" s="328"/>
      <c r="ABD845" s="328"/>
      <c r="ABE845" s="328"/>
      <c r="ABF845" s="328"/>
      <c r="ABG845" s="328"/>
      <c r="ABH845" s="328"/>
      <c r="ABI845" s="328"/>
      <c r="ABJ845" s="328"/>
      <c r="ABK845" s="328"/>
      <c r="ABL845" s="328"/>
      <c r="ABM845" s="328"/>
      <c r="ABN845" s="328"/>
      <c r="ABO845" s="328"/>
      <c r="ABP845" s="328"/>
      <c r="ABQ845" s="328"/>
      <c r="ABR845" s="328"/>
      <c r="ABS845" s="328"/>
      <c r="ABT845" s="328"/>
      <c r="ABU845" s="328"/>
      <c r="ABV845" s="328"/>
      <c r="ABW845" s="328"/>
      <c r="ABX845" s="328"/>
      <c r="ABY845" s="328"/>
      <c r="ABZ845" s="328"/>
      <c r="ACA845" s="328"/>
      <c r="ACB845" s="328"/>
      <c r="ACC845" s="328"/>
      <c r="ACD845" s="328"/>
      <c r="ACE845" s="328"/>
      <c r="ACF845" s="328"/>
      <c r="ACG845" s="328"/>
      <c r="ACH845" s="328"/>
      <c r="ACI845" s="328"/>
      <c r="ACJ845" s="328"/>
      <c r="ACK845" s="328"/>
      <c r="ACL845" s="328"/>
      <c r="ACM845" s="328"/>
      <c r="ACN845" s="328"/>
      <c r="ACO845" s="328"/>
      <c r="ACP845" s="328"/>
      <c r="ACQ845" s="328"/>
      <c r="ACR845" s="328"/>
      <c r="ACS845" s="328"/>
      <c r="ACT845" s="328"/>
      <c r="ACU845" s="328"/>
      <c r="ACV845" s="328"/>
      <c r="ACW845" s="328"/>
      <c r="ACX845" s="328"/>
      <c r="ACY845" s="328"/>
      <c r="ACZ845" s="328"/>
      <c r="ADA845" s="328"/>
      <c r="ADB845" s="328"/>
      <c r="ADC845" s="328"/>
      <c r="ADD845" s="328"/>
      <c r="ADE845" s="328"/>
      <c r="ADF845" s="328"/>
      <c r="ADG845" s="328"/>
      <c r="ADH845" s="328"/>
      <c r="ADI845" s="328"/>
      <c r="ADJ845" s="328"/>
      <c r="ADK845" s="328"/>
      <c r="ADL845" s="328"/>
      <c r="ADM845" s="328"/>
      <c r="ADN845" s="328"/>
      <c r="ADO845" s="328"/>
      <c r="ADP845" s="328"/>
      <c r="ADQ845" s="328"/>
      <c r="ADR845" s="328"/>
      <c r="ADS845" s="328"/>
      <c r="ADT845" s="328"/>
      <c r="ADU845" s="328"/>
      <c r="ADV845" s="328"/>
      <c r="ADW845" s="328"/>
      <c r="ADX845" s="328"/>
      <c r="ADY845" s="328"/>
      <c r="ADZ845" s="328"/>
      <c r="AEA845" s="328"/>
      <c r="AEB845" s="328"/>
      <c r="AEC845" s="328"/>
      <c r="AED845" s="328"/>
      <c r="AEE845" s="328"/>
      <c r="AEF845" s="328"/>
      <c r="AEG845" s="328"/>
      <c r="AEH845" s="328"/>
      <c r="AEI845" s="328"/>
      <c r="AEJ845" s="328"/>
      <c r="AEK845" s="328"/>
      <c r="AEL845" s="328"/>
      <c r="AEM845" s="328"/>
      <c r="AEN845" s="328"/>
      <c r="AEO845" s="328"/>
      <c r="AEP845" s="328"/>
      <c r="AEQ845" s="328"/>
      <c r="AER845" s="328"/>
      <c r="AES845" s="328"/>
      <c r="AET845" s="328"/>
      <c r="AEU845" s="328"/>
      <c r="AEV845" s="328"/>
      <c r="AEW845" s="328"/>
      <c r="AEX845" s="328"/>
      <c r="AEY845" s="328"/>
      <c r="AEZ845" s="328"/>
      <c r="AFA845" s="328"/>
      <c r="AFB845" s="328"/>
      <c r="AFC845" s="328"/>
      <c r="AFD845" s="328"/>
      <c r="AFE845" s="328"/>
      <c r="AFF845" s="328"/>
      <c r="AFG845" s="328"/>
      <c r="AFH845" s="328"/>
      <c r="AFI845" s="328"/>
      <c r="AFJ845" s="328"/>
      <c r="AFK845" s="328"/>
      <c r="AFL845" s="328"/>
      <c r="AFM845" s="328"/>
      <c r="AFN845" s="328"/>
      <c r="AFO845" s="328"/>
      <c r="AFP845" s="328"/>
      <c r="AFQ845" s="328"/>
      <c r="AFR845" s="328"/>
      <c r="AFS845" s="328"/>
      <c r="AFT845" s="328"/>
      <c r="AFU845" s="328"/>
      <c r="AFV845" s="328"/>
      <c r="AFW845" s="328"/>
      <c r="AFX845" s="328"/>
      <c r="AFY845" s="328"/>
      <c r="AFZ845" s="328"/>
      <c r="AGA845" s="328"/>
      <c r="AGB845" s="328"/>
      <c r="AGC845" s="328"/>
      <c r="AGD845" s="328"/>
      <c r="AGE845" s="328"/>
      <c r="AGF845" s="328"/>
      <c r="AGG845" s="328"/>
      <c r="AGH845" s="328"/>
      <c r="AGI845" s="328"/>
      <c r="AGJ845" s="328"/>
      <c r="AGK845" s="328"/>
      <c r="AGL845" s="328"/>
      <c r="AGM845" s="328"/>
      <c r="AGN845" s="328"/>
      <c r="AGO845" s="328"/>
      <c r="AGP845" s="328"/>
      <c r="AGQ845" s="328"/>
      <c r="AGR845" s="328"/>
      <c r="AGS845" s="328"/>
      <c r="AGT845" s="328"/>
      <c r="AGU845" s="328"/>
      <c r="AGV845" s="328"/>
      <c r="AGW845" s="328"/>
      <c r="AGX845" s="328"/>
      <c r="AGY845" s="328"/>
      <c r="AGZ845" s="328"/>
      <c r="AHA845" s="328"/>
      <c r="AHB845" s="328"/>
      <c r="AHC845" s="328"/>
      <c r="AHD845" s="328"/>
      <c r="AHE845" s="328"/>
      <c r="AHF845" s="328"/>
      <c r="AHG845" s="328"/>
      <c r="AHH845" s="328"/>
      <c r="AHI845" s="328"/>
      <c r="AHJ845" s="328"/>
      <c r="AHK845" s="328"/>
      <c r="AHL845" s="328"/>
      <c r="AHM845" s="328"/>
      <c r="AHN845" s="328"/>
      <c r="AHO845" s="328"/>
      <c r="AHP845" s="328"/>
      <c r="AHQ845" s="328"/>
      <c r="AHR845" s="328"/>
      <c r="AHS845" s="328"/>
      <c r="AHT845" s="328"/>
      <c r="AHU845" s="328"/>
      <c r="AHV845" s="328"/>
      <c r="AHW845" s="328"/>
      <c r="AHX845" s="328"/>
      <c r="AHY845" s="328"/>
      <c r="AHZ845" s="328"/>
      <c r="AIA845" s="328"/>
      <c r="AIB845" s="328"/>
      <c r="AIC845" s="328"/>
      <c r="AID845" s="328"/>
      <c r="AIE845" s="328"/>
      <c r="AIF845" s="328"/>
      <c r="AIG845" s="328"/>
      <c r="AIH845" s="328"/>
      <c r="AII845" s="328"/>
      <c r="AIJ845" s="328"/>
      <c r="AIK845" s="328"/>
      <c r="AIL845" s="328"/>
      <c r="AIM845" s="328"/>
      <c r="AIN845" s="328"/>
      <c r="AIO845" s="328"/>
      <c r="AIP845" s="328"/>
      <c r="AIQ845" s="328"/>
      <c r="AIR845" s="328"/>
      <c r="AIS845" s="328"/>
      <c r="AIT845" s="328"/>
      <c r="AIU845" s="328"/>
      <c r="AIV845" s="328"/>
      <c r="AIW845" s="328"/>
      <c r="AIX845" s="328"/>
      <c r="AIY845" s="328"/>
      <c r="AIZ845" s="328"/>
      <c r="AJA845" s="328"/>
      <c r="AJB845" s="328"/>
      <c r="AJC845" s="328"/>
      <c r="AJD845" s="328"/>
      <c r="AJE845" s="328"/>
      <c r="AJF845" s="328"/>
      <c r="AJG845" s="328"/>
      <c r="AJH845" s="328"/>
      <c r="AJI845" s="328"/>
      <c r="AJJ845" s="328"/>
      <c r="AJK845" s="328"/>
      <c r="AJL845" s="328"/>
      <c r="AJM845" s="328"/>
      <c r="AJN845" s="328"/>
      <c r="AJO845" s="328"/>
      <c r="AJP845" s="328"/>
      <c r="AJQ845" s="328"/>
      <c r="AJR845" s="328"/>
      <c r="AJS845" s="328"/>
      <c r="AJT845" s="328"/>
      <c r="AJU845" s="328"/>
      <c r="AJV845" s="328"/>
      <c r="AJW845" s="328"/>
      <c r="AJX845" s="328"/>
      <c r="AJY845" s="328"/>
      <c r="AJZ845" s="328"/>
      <c r="AKA845" s="328"/>
      <c r="AKB845" s="328"/>
      <c r="AKC845" s="328"/>
      <c r="AKD845" s="328"/>
      <c r="AKE845" s="328"/>
      <c r="AKF845" s="328"/>
      <c r="AKG845" s="328"/>
      <c r="AKH845" s="328"/>
      <c r="AKI845" s="328"/>
      <c r="AKJ845" s="328"/>
      <c r="AKK845" s="328"/>
      <c r="AKL845" s="328"/>
      <c r="AKM845" s="328"/>
      <c r="AKN845" s="328"/>
      <c r="AKO845" s="328"/>
      <c r="AKP845" s="328"/>
      <c r="AKQ845" s="328"/>
      <c r="AKR845" s="328"/>
      <c r="AKS845" s="328"/>
      <c r="AKT845" s="328"/>
      <c r="AKU845" s="328"/>
      <c r="AKV845" s="328"/>
      <c r="AKW845" s="328"/>
      <c r="AKX845" s="328"/>
      <c r="AKY845" s="328"/>
      <c r="AKZ845" s="328"/>
      <c r="ALA845" s="328"/>
      <c r="ALB845" s="328"/>
      <c r="ALC845" s="328"/>
      <c r="ALD845" s="328"/>
      <c r="ALE845" s="328"/>
      <c r="ALF845" s="328"/>
      <c r="ALG845" s="328"/>
      <c r="ALH845" s="328"/>
      <c r="ALI845" s="328"/>
      <c r="ALJ845" s="328"/>
      <c r="ALK845" s="328"/>
      <c r="ALL845" s="328"/>
      <c r="ALM845" s="328"/>
      <c r="ALN845" s="328"/>
      <c r="ALO845" s="328"/>
      <c r="ALP845" s="328"/>
      <c r="ALQ845" s="328"/>
      <c r="ALR845" s="328"/>
      <c r="ALS845" s="328"/>
      <c r="ALT845" s="328"/>
      <c r="ALU845" s="328"/>
      <c r="ALV845" s="328"/>
      <c r="ALW845" s="328"/>
      <c r="ALX845" s="328"/>
      <c r="ALY845" s="328"/>
      <c r="ALZ845" s="328"/>
      <c r="AMA845" s="328"/>
      <c r="AMB845" s="328"/>
      <c r="AMC845" s="328"/>
      <c r="AMD845" s="328"/>
      <c r="AME845" s="328"/>
      <c r="AMF845" s="328"/>
      <c r="AMG845" s="328"/>
      <c r="AMH845" s="328"/>
      <c r="AMI845" s="328"/>
      <c r="AMJ845" s="328"/>
      <c r="AMK845" s="328"/>
      <c r="AML845" s="328"/>
      <c r="AMM845" s="328"/>
      <c r="AMN845" s="328"/>
      <c r="AMO845" s="328"/>
      <c r="AMP845" s="328"/>
      <c r="AMQ845" s="328"/>
      <c r="AMR845" s="328"/>
      <c r="AMS845" s="328"/>
      <c r="AMT845" s="328"/>
      <c r="AMU845" s="328"/>
      <c r="AMV845" s="328"/>
      <c r="AMW845" s="328"/>
      <c r="AMX845" s="328"/>
      <c r="AMY845" s="328"/>
      <c r="AMZ845" s="328"/>
      <c r="ANA845" s="328"/>
      <c r="ANB845" s="328"/>
      <c r="ANC845" s="328"/>
      <c r="AND845" s="328"/>
      <c r="ANE845" s="328"/>
      <c r="ANF845" s="328"/>
      <c r="ANG845" s="328"/>
      <c r="ANH845" s="328"/>
      <c r="ANI845" s="328"/>
      <c r="ANJ845" s="328"/>
      <c r="ANK845" s="328"/>
      <c r="ANL845" s="328"/>
      <c r="ANM845" s="328"/>
      <c r="ANN845" s="328"/>
      <c r="ANO845" s="328"/>
      <c r="ANP845" s="328"/>
      <c r="ANQ845" s="328"/>
      <c r="ANR845" s="328"/>
      <c r="ANS845" s="328"/>
      <c r="ANT845" s="328"/>
      <c r="ANU845" s="328"/>
      <c r="ANV845" s="328"/>
      <c r="ANW845" s="328"/>
      <c r="ANX845" s="328"/>
      <c r="ANY845" s="328"/>
      <c r="ANZ845" s="328"/>
      <c r="AOA845" s="328"/>
      <c r="AOB845" s="328"/>
      <c r="AOC845" s="328"/>
      <c r="AOD845" s="328"/>
      <c r="AOE845" s="328"/>
      <c r="AOF845" s="328"/>
      <c r="AOG845" s="328"/>
      <c r="AOH845" s="328"/>
      <c r="AOI845" s="328"/>
      <c r="AOJ845" s="328"/>
      <c r="AOK845" s="328"/>
      <c r="AOL845" s="328"/>
      <c r="AOM845" s="328"/>
      <c r="AON845" s="328"/>
      <c r="AOO845" s="328"/>
      <c r="AOP845" s="328"/>
      <c r="AOQ845" s="328"/>
      <c r="AOR845" s="328"/>
      <c r="AOS845" s="328"/>
      <c r="AOT845" s="328"/>
      <c r="AOU845" s="328"/>
      <c r="AOV845" s="328"/>
      <c r="AOW845" s="328"/>
      <c r="AOX845" s="328"/>
      <c r="AOY845" s="328"/>
      <c r="AOZ845" s="328"/>
      <c r="APA845" s="328"/>
      <c r="APB845" s="328"/>
      <c r="APC845" s="328"/>
      <c r="APD845" s="328"/>
      <c r="APE845" s="328"/>
      <c r="APF845" s="328"/>
      <c r="APG845" s="328"/>
      <c r="APH845" s="328"/>
      <c r="API845" s="328"/>
      <c r="APJ845" s="328"/>
      <c r="APK845" s="328"/>
      <c r="APL845" s="328"/>
      <c r="APM845" s="328"/>
      <c r="APN845" s="328"/>
      <c r="APO845" s="328"/>
      <c r="APP845" s="328"/>
      <c r="APQ845" s="328"/>
      <c r="APR845" s="328"/>
      <c r="APS845" s="328"/>
      <c r="APT845" s="328"/>
      <c r="APU845" s="328"/>
      <c r="APV845" s="328"/>
      <c r="APW845" s="328"/>
      <c r="APX845" s="328"/>
      <c r="APY845" s="328"/>
      <c r="APZ845" s="328"/>
      <c r="AQA845" s="328"/>
      <c r="AQB845" s="328"/>
      <c r="AQC845" s="328"/>
      <c r="AQD845" s="328"/>
      <c r="AQE845" s="328"/>
      <c r="AQF845" s="328"/>
      <c r="AQG845" s="328"/>
      <c r="AQH845" s="328"/>
      <c r="AQI845" s="328"/>
      <c r="AQJ845" s="328"/>
      <c r="AQK845" s="328"/>
      <c r="AQL845" s="328"/>
      <c r="AQM845" s="328"/>
      <c r="AQN845" s="328"/>
      <c r="AQO845" s="328"/>
      <c r="AQP845" s="328"/>
      <c r="AQQ845" s="328"/>
      <c r="AQR845" s="328"/>
      <c r="AQS845" s="328"/>
      <c r="AQT845" s="328"/>
      <c r="AQU845" s="328"/>
      <c r="AQV845" s="328"/>
      <c r="AQW845" s="328"/>
      <c r="AQX845" s="328"/>
      <c r="AQY845" s="328"/>
      <c r="AQZ845" s="328"/>
      <c r="ARA845" s="328"/>
      <c r="ARB845" s="328"/>
      <c r="ARC845" s="328"/>
      <c r="ARD845" s="328"/>
      <c r="ARE845" s="328"/>
      <c r="ARF845" s="328"/>
      <c r="ARG845" s="328"/>
      <c r="ARH845" s="328"/>
      <c r="ARI845" s="328"/>
      <c r="ARJ845" s="328"/>
      <c r="ARK845" s="328"/>
      <c r="ARL845" s="328"/>
      <c r="ARM845" s="328"/>
      <c r="ARN845" s="328"/>
      <c r="ARO845" s="328"/>
      <c r="ARP845" s="328"/>
      <c r="ARQ845" s="328"/>
      <c r="ARR845" s="328"/>
      <c r="ARS845" s="328"/>
      <c r="ART845" s="328"/>
      <c r="ARU845" s="328"/>
      <c r="ARV845" s="328"/>
      <c r="ARW845" s="328"/>
      <c r="ARX845" s="328"/>
      <c r="ARY845" s="328"/>
      <c r="ARZ845" s="328"/>
      <c r="ASA845" s="328"/>
      <c r="ASB845" s="328"/>
      <c r="ASC845" s="328"/>
      <c r="ASD845" s="328"/>
      <c r="ASE845" s="328"/>
      <c r="ASF845" s="328"/>
      <c r="ASG845" s="328"/>
      <c r="ASH845" s="328"/>
      <c r="ASI845" s="328"/>
      <c r="ASJ845" s="328"/>
      <c r="ASK845" s="328"/>
      <c r="ASL845" s="328"/>
      <c r="ASM845" s="328"/>
      <c r="ASN845" s="328"/>
      <c r="ASO845" s="328"/>
      <c r="ASP845" s="328"/>
      <c r="ASQ845" s="328"/>
      <c r="ASR845" s="328"/>
      <c r="ASS845" s="328"/>
      <c r="AST845" s="328"/>
      <c r="ASU845" s="328"/>
      <c r="ASV845" s="328"/>
      <c r="ASW845" s="328"/>
      <c r="ASX845" s="328"/>
      <c r="ASY845" s="328"/>
      <c r="ASZ845" s="328"/>
      <c r="ATA845" s="328"/>
      <c r="ATB845" s="328"/>
      <c r="ATC845" s="328"/>
      <c r="ATD845" s="328"/>
      <c r="ATE845" s="328"/>
      <c r="ATF845" s="328"/>
      <c r="ATG845" s="328"/>
      <c r="ATH845" s="328"/>
      <c r="ATI845" s="328"/>
      <c r="ATJ845" s="328"/>
      <c r="ATK845" s="328"/>
      <c r="ATL845" s="328"/>
      <c r="ATM845" s="328"/>
      <c r="ATN845" s="328"/>
      <c r="ATO845" s="328"/>
      <c r="ATP845" s="328"/>
      <c r="ATQ845" s="328"/>
      <c r="ATR845" s="328"/>
      <c r="ATS845" s="328"/>
      <c r="ATT845" s="328"/>
      <c r="ATU845" s="328"/>
      <c r="ATV845" s="328"/>
      <c r="ATW845" s="328"/>
      <c r="ATX845" s="328"/>
      <c r="ATY845" s="328"/>
      <c r="ATZ845" s="328"/>
      <c r="AUA845" s="328"/>
      <c r="AUB845" s="328"/>
      <c r="AUC845" s="328"/>
      <c r="AUD845" s="328"/>
      <c r="AUE845" s="328"/>
      <c r="AUF845" s="328"/>
      <c r="AUG845" s="328"/>
      <c r="AUH845" s="328"/>
      <c r="AUI845" s="328"/>
      <c r="AUJ845" s="328"/>
      <c r="AUK845" s="328"/>
      <c r="AUL845" s="328"/>
      <c r="AUM845" s="328"/>
      <c r="AUN845" s="328"/>
      <c r="AUO845" s="328"/>
      <c r="AUP845" s="328"/>
      <c r="AUQ845" s="328"/>
      <c r="AUR845" s="328"/>
      <c r="AUS845" s="328"/>
      <c r="AUT845" s="328"/>
      <c r="AUU845" s="328"/>
      <c r="AUV845" s="328"/>
      <c r="AUW845" s="328"/>
      <c r="AUX845" s="328"/>
      <c r="AUY845" s="328"/>
      <c r="AUZ845" s="328"/>
      <c r="AVA845" s="328"/>
      <c r="AVB845" s="328"/>
      <c r="AVC845" s="328"/>
      <c r="AVD845" s="328"/>
      <c r="AVE845" s="328"/>
      <c r="AVF845" s="328"/>
      <c r="AVG845" s="328"/>
      <c r="AVH845" s="328"/>
      <c r="AVI845" s="328"/>
      <c r="AVJ845" s="328"/>
      <c r="AVK845" s="328"/>
      <c r="AVL845" s="328"/>
      <c r="AVM845" s="328"/>
      <c r="AVN845" s="328"/>
      <c r="AVO845" s="328"/>
      <c r="AVP845" s="328"/>
      <c r="AVQ845" s="328"/>
      <c r="AVR845" s="328"/>
      <c r="AVS845" s="328"/>
      <c r="AVT845" s="328"/>
      <c r="AVU845" s="328"/>
      <c r="AVV845" s="328"/>
      <c r="AVW845" s="328"/>
      <c r="AVX845" s="328"/>
      <c r="AVY845" s="328"/>
      <c r="AVZ845" s="328"/>
      <c r="AWA845" s="328"/>
      <c r="AWB845" s="328"/>
      <c r="AWC845" s="328"/>
      <c r="AWD845" s="328"/>
      <c r="AWE845" s="328"/>
      <c r="AWF845" s="328"/>
      <c r="AWG845" s="328"/>
      <c r="AWH845" s="328"/>
      <c r="AWI845" s="328"/>
      <c r="AWJ845" s="328"/>
      <c r="AWK845" s="328"/>
      <c r="AWL845" s="328"/>
      <c r="AWM845" s="328"/>
      <c r="AWN845" s="328"/>
      <c r="AWO845" s="328"/>
      <c r="AWP845" s="328"/>
      <c r="AWQ845" s="328"/>
      <c r="AWR845" s="328"/>
      <c r="AWS845" s="328"/>
      <c r="AWT845" s="328"/>
      <c r="AWU845" s="328"/>
      <c r="AWV845" s="328"/>
      <c r="AWW845" s="328"/>
      <c r="AWX845" s="328"/>
      <c r="AWY845" s="328"/>
      <c r="AWZ845" s="328"/>
      <c r="AXA845" s="328"/>
      <c r="AXB845" s="328"/>
      <c r="AXC845" s="328"/>
      <c r="AXD845" s="328"/>
      <c r="AXE845" s="328"/>
      <c r="AXF845" s="328"/>
      <c r="AXG845" s="328"/>
      <c r="AXH845" s="328"/>
      <c r="AXI845" s="328"/>
      <c r="AXJ845" s="328"/>
      <c r="AXK845" s="328"/>
      <c r="AXL845" s="328"/>
      <c r="AXM845" s="328"/>
      <c r="AXN845" s="328"/>
      <c r="AXO845" s="328"/>
      <c r="AXP845" s="328"/>
      <c r="AXQ845" s="328"/>
      <c r="AXR845" s="328"/>
      <c r="AXS845" s="328"/>
      <c r="AXT845" s="328"/>
      <c r="AXU845" s="328"/>
      <c r="AXV845" s="328"/>
      <c r="AXW845" s="328"/>
      <c r="AXX845" s="328"/>
      <c r="AXY845" s="328"/>
      <c r="AXZ845" s="328"/>
      <c r="AYA845" s="328"/>
      <c r="AYB845" s="328"/>
      <c r="AYC845" s="328"/>
      <c r="AYD845" s="328"/>
      <c r="AYE845" s="328"/>
      <c r="AYF845" s="328"/>
      <c r="AYG845" s="328"/>
      <c r="AYH845" s="328"/>
      <c r="AYI845" s="328"/>
      <c r="AYJ845" s="328"/>
      <c r="AYK845" s="328"/>
      <c r="AYL845" s="328"/>
      <c r="AYM845" s="328"/>
      <c r="AYN845" s="328"/>
      <c r="AYO845" s="328"/>
      <c r="AYP845" s="328"/>
      <c r="AYQ845" s="328"/>
      <c r="AYR845" s="328"/>
      <c r="AYS845" s="328"/>
      <c r="AYT845" s="328"/>
      <c r="AYU845" s="328"/>
      <c r="AYV845" s="328"/>
      <c r="AYW845" s="328"/>
      <c r="AYX845" s="328"/>
      <c r="AYY845" s="328"/>
      <c r="AYZ845" s="328"/>
      <c r="AZA845" s="328"/>
      <c r="AZB845" s="328"/>
      <c r="AZC845" s="328"/>
      <c r="AZD845" s="328"/>
      <c r="AZE845" s="328"/>
      <c r="AZF845" s="328"/>
      <c r="AZG845" s="328"/>
      <c r="AZH845" s="328"/>
      <c r="AZI845" s="328"/>
      <c r="AZJ845" s="328"/>
      <c r="AZK845" s="328"/>
      <c r="AZL845" s="328"/>
      <c r="AZM845" s="328"/>
      <c r="AZN845" s="328"/>
      <c r="AZO845" s="328"/>
      <c r="AZP845" s="328"/>
      <c r="AZQ845" s="328"/>
      <c r="AZR845" s="328"/>
      <c r="AZS845" s="328"/>
      <c r="AZT845" s="328"/>
      <c r="AZU845" s="328"/>
      <c r="AZV845" s="328"/>
      <c r="AZW845" s="328"/>
      <c r="AZX845" s="328"/>
      <c r="AZY845" s="328"/>
      <c r="AZZ845" s="328"/>
      <c r="BAA845" s="328"/>
      <c r="BAB845" s="328"/>
      <c r="BAC845" s="328"/>
      <c r="BAD845" s="328"/>
      <c r="BAE845" s="328"/>
      <c r="BAF845" s="328"/>
      <c r="BAG845" s="328"/>
      <c r="BAH845" s="328"/>
      <c r="BAI845" s="328"/>
      <c r="BAJ845" s="328"/>
      <c r="BAK845" s="328"/>
      <c r="BAL845" s="328"/>
      <c r="BAM845" s="328"/>
      <c r="BAN845" s="328"/>
      <c r="BAO845" s="328"/>
      <c r="BAP845" s="328"/>
      <c r="BAQ845" s="328"/>
      <c r="BAR845" s="328"/>
      <c r="BAS845" s="328"/>
      <c r="BAT845" s="328"/>
      <c r="BAU845" s="328"/>
      <c r="BAV845" s="328"/>
      <c r="BAW845" s="328"/>
      <c r="BAX845" s="328"/>
      <c r="BAY845" s="328"/>
      <c r="BAZ845" s="328"/>
      <c r="BBA845" s="328"/>
      <c r="BBB845" s="328"/>
      <c r="BBC845" s="328"/>
      <c r="BBD845" s="328"/>
      <c r="BBE845" s="328"/>
      <c r="BBF845" s="328"/>
      <c r="BBG845" s="328"/>
      <c r="BBH845" s="328"/>
      <c r="BBI845" s="328"/>
      <c r="BBJ845" s="328"/>
      <c r="BBK845" s="328"/>
      <c r="BBL845" s="328"/>
      <c r="BBM845" s="328"/>
      <c r="BBN845" s="328"/>
      <c r="BBO845" s="328"/>
      <c r="BBP845" s="328"/>
      <c r="BBQ845" s="328"/>
      <c r="BBR845" s="328"/>
      <c r="BBS845" s="328"/>
      <c r="BBT845" s="328"/>
      <c r="BBU845" s="328"/>
      <c r="BBV845" s="328"/>
      <c r="BBW845" s="328"/>
      <c r="BBX845" s="328"/>
      <c r="BBY845" s="328"/>
      <c r="BBZ845" s="328"/>
      <c r="BCA845" s="328"/>
      <c r="BCB845" s="328"/>
      <c r="BCC845" s="328"/>
      <c r="BCD845" s="328"/>
      <c r="BCE845" s="328"/>
      <c r="BCF845" s="328"/>
      <c r="BCG845" s="328"/>
      <c r="BCH845" s="328"/>
      <c r="BCI845" s="328"/>
      <c r="BCJ845" s="328"/>
      <c r="BCK845" s="328"/>
      <c r="BCL845" s="328"/>
      <c r="BCM845" s="328"/>
      <c r="BCN845" s="328"/>
      <c r="BCO845" s="328"/>
      <c r="BCP845" s="328"/>
      <c r="BCQ845" s="328"/>
      <c r="BCR845" s="328"/>
      <c r="BCS845" s="328"/>
      <c r="BCT845" s="328"/>
      <c r="BCU845" s="328"/>
      <c r="BCV845" s="328"/>
      <c r="BCW845" s="328"/>
      <c r="BCX845" s="328"/>
      <c r="BCY845" s="328"/>
      <c r="BCZ845" s="328"/>
      <c r="BDA845" s="328"/>
      <c r="BDB845" s="328"/>
      <c r="BDC845" s="328"/>
      <c r="BDD845" s="328"/>
      <c r="BDE845" s="328"/>
      <c r="BDF845" s="328"/>
      <c r="BDG845" s="328"/>
      <c r="BDH845" s="328"/>
      <c r="BDI845" s="328"/>
      <c r="BDJ845" s="328"/>
      <c r="BDK845" s="328"/>
      <c r="BDL845" s="328"/>
      <c r="BDM845" s="328"/>
      <c r="BDN845" s="328"/>
      <c r="BDO845" s="328"/>
      <c r="BDP845" s="328"/>
      <c r="BDQ845" s="328"/>
      <c r="BDR845" s="328"/>
      <c r="BDS845" s="328"/>
      <c r="BDT845" s="328"/>
      <c r="BDU845" s="328"/>
      <c r="BDV845" s="328"/>
      <c r="BDW845" s="328"/>
      <c r="BDX845" s="328"/>
      <c r="BDY845" s="328"/>
      <c r="BDZ845" s="328"/>
      <c r="BEA845" s="328"/>
      <c r="BEB845" s="328"/>
      <c r="BEC845" s="328"/>
      <c r="BED845" s="328"/>
      <c r="BEE845" s="328"/>
      <c r="BEF845" s="328"/>
      <c r="BEG845" s="328"/>
      <c r="BEH845" s="328"/>
      <c r="BEI845" s="328"/>
      <c r="BEJ845" s="328"/>
      <c r="BEK845" s="328"/>
      <c r="BEL845" s="328"/>
      <c r="BEM845" s="328"/>
      <c r="BEN845" s="328"/>
      <c r="BEO845" s="328"/>
      <c r="BEP845" s="328"/>
      <c r="BEQ845" s="328"/>
      <c r="BER845" s="328"/>
      <c r="BES845" s="328"/>
      <c r="BET845" s="328"/>
      <c r="BEU845" s="328"/>
      <c r="BEV845" s="328"/>
      <c r="BEW845" s="328"/>
      <c r="BEX845" s="328"/>
      <c r="BEY845" s="328"/>
      <c r="BEZ845" s="328"/>
      <c r="BFA845" s="328"/>
      <c r="BFB845" s="328"/>
      <c r="BFC845" s="328"/>
      <c r="BFD845" s="328"/>
      <c r="BFE845" s="328"/>
      <c r="BFF845" s="328"/>
      <c r="BFG845" s="328"/>
      <c r="BFH845" s="328"/>
      <c r="BFI845" s="328"/>
      <c r="BFJ845" s="328"/>
      <c r="BFK845" s="328"/>
      <c r="BFL845" s="328"/>
      <c r="BFM845" s="328"/>
      <c r="BFN845" s="328"/>
      <c r="BFO845" s="328"/>
      <c r="BFP845" s="328"/>
      <c r="BFQ845" s="328"/>
      <c r="BFR845" s="328"/>
      <c r="BFS845" s="328"/>
      <c r="BFT845" s="328"/>
      <c r="BFU845" s="328"/>
      <c r="BFV845" s="328"/>
      <c r="BFW845" s="328"/>
      <c r="BFX845" s="328"/>
      <c r="BFY845" s="328"/>
      <c r="BFZ845" s="328"/>
      <c r="BGA845" s="328"/>
      <c r="BGB845" s="328"/>
      <c r="BGC845" s="328"/>
      <c r="BGD845" s="328"/>
      <c r="BGE845" s="328"/>
      <c r="BGF845" s="328"/>
      <c r="BGG845" s="328"/>
      <c r="BGH845" s="328"/>
      <c r="BGI845" s="328"/>
      <c r="BGJ845" s="328"/>
      <c r="BGK845" s="328"/>
      <c r="BGL845" s="328"/>
      <c r="BGM845" s="328"/>
      <c r="BGN845" s="328"/>
      <c r="BGO845" s="328"/>
      <c r="BGP845" s="328"/>
      <c r="BGQ845" s="328"/>
      <c r="BGR845" s="328"/>
      <c r="BGS845" s="328"/>
      <c r="BGT845" s="328"/>
      <c r="BGU845" s="328"/>
      <c r="BGV845" s="328"/>
      <c r="BGW845" s="328"/>
      <c r="BGX845" s="328"/>
      <c r="BGY845" s="328"/>
      <c r="BGZ845" s="328"/>
      <c r="BHA845" s="328"/>
      <c r="BHB845" s="328"/>
      <c r="BHC845" s="328"/>
      <c r="BHD845" s="328"/>
      <c r="BHE845" s="328"/>
      <c r="BHF845" s="328"/>
      <c r="BHG845" s="328"/>
      <c r="BHH845" s="328"/>
      <c r="BHI845" s="328"/>
      <c r="BHJ845" s="328"/>
      <c r="BHK845" s="328"/>
      <c r="BHL845" s="328"/>
      <c r="BHM845" s="328"/>
      <c r="BHN845" s="328"/>
      <c r="BHO845" s="328"/>
      <c r="BHP845" s="328"/>
      <c r="BHQ845" s="328"/>
      <c r="BHR845" s="328"/>
      <c r="BHS845" s="328"/>
      <c r="BHT845" s="328"/>
      <c r="BHU845" s="328"/>
      <c r="BHV845" s="328"/>
      <c r="BHW845" s="328"/>
      <c r="BHX845" s="328"/>
      <c r="BHY845" s="328"/>
      <c r="BHZ845" s="328"/>
      <c r="BIA845" s="328"/>
      <c r="BIB845" s="328"/>
      <c r="BIC845" s="328"/>
      <c r="BID845" s="328"/>
      <c r="BIE845" s="328"/>
      <c r="BIF845" s="328"/>
      <c r="BIG845" s="328"/>
      <c r="BIH845" s="328"/>
      <c r="BII845" s="328"/>
      <c r="BIJ845" s="328"/>
      <c r="BIK845" s="328"/>
      <c r="BIL845" s="328"/>
      <c r="BIM845" s="328"/>
      <c r="BIN845" s="328"/>
      <c r="BIO845" s="328"/>
      <c r="BIP845" s="328"/>
      <c r="BIQ845" s="328"/>
      <c r="BIR845" s="328"/>
      <c r="BIS845" s="328"/>
      <c r="BIT845" s="328"/>
      <c r="BIU845" s="328"/>
      <c r="BIV845" s="328"/>
      <c r="BIW845" s="328"/>
      <c r="BIX845" s="328"/>
      <c r="BIY845" s="328"/>
      <c r="BIZ845" s="328"/>
      <c r="BJA845" s="328"/>
      <c r="BJB845" s="328"/>
      <c r="BJC845" s="328"/>
      <c r="BJD845" s="328"/>
      <c r="BJE845" s="328"/>
      <c r="BJF845" s="328"/>
      <c r="BJG845" s="328"/>
      <c r="BJH845" s="328"/>
      <c r="BJI845" s="328"/>
      <c r="BJJ845" s="328"/>
      <c r="BJK845" s="328"/>
      <c r="BJL845" s="328"/>
      <c r="BJM845" s="328"/>
      <c r="BJN845" s="328"/>
      <c r="BJO845" s="328"/>
      <c r="BJP845" s="328"/>
      <c r="BJQ845" s="328"/>
      <c r="BJR845" s="328"/>
      <c r="BJS845" s="328"/>
      <c r="BJT845" s="328"/>
      <c r="BJU845" s="328"/>
      <c r="BJV845" s="328"/>
      <c r="BJW845" s="328"/>
      <c r="BJX845" s="328"/>
      <c r="BJY845" s="328"/>
      <c r="BJZ845" s="328"/>
      <c r="BKA845" s="328"/>
      <c r="BKB845" s="328"/>
      <c r="BKC845" s="328"/>
      <c r="BKD845" s="328"/>
      <c r="BKE845" s="328"/>
      <c r="BKF845" s="328"/>
      <c r="BKG845" s="328"/>
      <c r="BKH845" s="328"/>
      <c r="BKI845" s="328"/>
      <c r="BKJ845" s="328"/>
      <c r="BKK845" s="328"/>
      <c r="BKL845" s="328"/>
      <c r="BKM845" s="328"/>
      <c r="BKN845" s="328"/>
      <c r="BKO845" s="328"/>
      <c r="BKP845" s="328"/>
      <c r="BKQ845" s="328"/>
      <c r="BKR845" s="328"/>
      <c r="BKS845" s="328"/>
      <c r="BKT845" s="328"/>
      <c r="BKU845" s="328"/>
      <c r="BKV845" s="328"/>
      <c r="BKW845" s="328"/>
      <c r="BKX845" s="328"/>
      <c r="BKY845" s="328"/>
      <c r="BKZ845" s="328"/>
      <c r="BLA845" s="328"/>
      <c r="BLB845" s="328"/>
      <c r="BLC845" s="328"/>
      <c r="BLD845" s="328"/>
      <c r="BLE845" s="328"/>
      <c r="BLF845" s="328"/>
      <c r="BLG845" s="328"/>
      <c r="BLH845" s="328"/>
      <c r="BLI845" s="328"/>
      <c r="BLJ845" s="328"/>
      <c r="BLK845" s="328"/>
      <c r="BLL845" s="328"/>
      <c r="BLM845" s="328"/>
      <c r="BLN845" s="328"/>
      <c r="BLO845" s="328"/>
      <c r="BLP845" s="328"/>
      <c r="BLQ845" s="328"/>
      <c r="BLR845" s="328"/>
      <c r="BLS845" s="328"/>
      <c r="BLT845" s="328"/>
      <c r="BLU845" s="328"/>
      <c r="BLV845" s="328"/>
      <c r="BLW845" s="328"/>
      <c r="BLX845" s="328"/>
      <c r="BLY845" s="328"/>
      <c r="BLZ845" s="328"/>
      <c r="BMA845" s="328"/>
      <c r="BMB845" s="328"/>
      <c r="BMC845" s="328"/>
      <c r="BMD845" s="328"/>
      <c r="BME845" s="328"/>
      <c r="BMF845" s="328"/>
      <c r="BMG845" s="328"/>
      <c r="BMH845" s="328"/>
      <c r="BMI845" s="328"/>
      <c r="BMJ845" s="328"/>
      <c r="BMK845" s="328"/>
      <c r="BML845" s="328"/>
      <c r="BMM845" s="328"/>
      <c r="BMN845" s="328"/>
      <c r="BMO845" s="328"/>
      <c r="BMP845" s="328"/>
      <c r="BMQ845" s="328"/>
      <c r="BMR845" s="328"/>
      <c r="BMS845" s="328"/>
      <c r="BMT845" s="328"/>
      <c r="BMU845" s="328"/>
      <c r="BMV845" s="328"/>
      <c r="BMW845" s="328"/>
      <c r="BMX845" s="328"/>
      <c r="BMY845" s="328"/>
      <c r="BMZ845" s="328"/>
      <c r="BNA845" s="328"/>
      <c r="BNB845" s="328"/>
      <c r="BNC845" s="328"/>
      <c r="BND845" s="328"/>
      <c r="BNE845" s="328"/>
      <c r="BNF845" s="328"/>
      <c r="BNG845" s="328"/>
      <c r="BNH845" s="328"/>
      <c r="BNI845" s="328"/>
      <c r="BNJ845" s="328"/>
      <c r="BNK845" s="328"/>
      <c r="BNL845" s="328"/>
      <c r="BNM845" s="328"/>
      <c r="BNN845" s="328"/>
      <c r="BNO845" s="328"/>
      <c r="BNP845" s="328"/>
      <c r="BNQ845" s="328"/>
      <c r="BNR845" s="328"/>
      <c r="BNS845" s="328"/>
      <c r="BNT845" s="328"/>
      <c r="BNU845" s="328"/>
      <c r="BNV845" s="328"/>
      <c r="BNW845" s="328"/>
      <c r="BNX845" s="328"/>
      <c r="BNY845" s="328"/>
      <c r="BNZ845" s="328"/>
      <c r="BOA845" s="328"/>
      <c r="BOB845" s="328"/>
      <c r="BOC845" s="328"/>
      <c r="BOD845" s="328"/>
      <c r="BOE845" s="328"/>
      <c r="BOF845" s="328"/>
      <c r="BOG845" s="328"/>
      <c r="BOH845" s="328"/>
      <c r="BOI845" s="328"/>
      <c r="BOJ845" s="328"/>
      <c r="BOK845" s="328"/>
      <c r="BOL845" s="328"/>
      <c r="BOM845" s="328"/>
      <c r="BON845" s="328"/>
      <c r="BOO845" s="328"/>
      <c r="BOP845" s="328"/>
      <c r="BOQ845" s="328"/>
      <c r="BOR845" s="328"/>
      <c r="BOS845" s="328"/>
      <c r="BOT845" s="328"/>
      <c r="BOU845" s="328"/>
      <c r="BOV845" s="328"/>
      <c r="BOW845" s="328"/>
      <c r="BOX845" s="328"/>
      <c r="BOY845" s="328"/>
      <c r="BOZ845" s="328"/>
      <c r="BPA845" s="328"/>
      <c r="BPB845" s="328"/>
      <c r="BPC845" s="328"/>
      <c r="BPD845" s="328"/>
      <c r="BPE845" s="328"/>
      <c r="BPF845" s="328"/>
      <c r="BPG845" s="328"/>
      <c r="BPH845" s="328"/>
      <c r="BPI845" s="328"/>
      <c r="BPJ845" s="328"/>
      <c r="BPK845" s="328"/>
      <c r="BPL845" s="328"/>
      <c r="BPM845" s="328"/>
      <c r="BPN845" s="328"/>
      <c r="BPO845" s="328"/>
      <c r="BPP845" s="328"/>
      <c r="BPQ845" s="328"/>
      <c r="BPR845" s="328"/>
      <c r="BPS845" s="328"/>
      <c r="BPT845" s="328"/>
      <c r="BPU845" s="328"/>
      <c r="BPV845" s="328"/>
      <c r="BPW845" s="328"/>
      <c r="BPX845" s="328"/>
      <c r="BPY845" s="328"/>
      <c r="BPZ845" s="328"/>
      <c r="BQA845" s="328"/>
      <c r="BQB845" s="328"/>
      <c r="BQC845" s="328"/>
      <c r="BQD845" s="328"/>
      <c r="BQE845" s="328"/>
      <c r="BQF845" s="328"/>
      <c r="BQG845" s="328"/>
      <c r="BQH845" s="328"/>
      <c r="BQI845" s="328"/>
      <c r="BQJ845" s="328"/>
      <c r="BQK845" s="328"/>
      <c r="BQL845" s="328"/>
      <c r="BQM845" s="328"/>
      <c r="BQN845" s="328"/>
      <c r="BQO845" s="328"/>
      <c r="BQP845" s="328"/>
      <c r="BQQ845" s="328"/>
      <c r="BQR845" s="328"/>
      <c r="BQS845" s="328"/>
      <c r="BQT845" s="328"/>
      <c r="BQU845" s="328"/>
      <c r="BQV845" s="328"/>
      <c r="BQW845" s="328"/>
      <c r="BQX845" s="328"/>
      <c r="BQY845" s="328"/>
      <c r="BQZ845" s="328"/>
      <c r="BRA845" s="328"/>
      <c r="BRB845" s="328"/>
      <c r="BRC845" s="328"/>
      <c r="BRD845" s="328"/>
      <c r="BRE845" s="328"/>
      <c r="BRF845" s="328"/>
      <c r="BRG845" s="328"/>
      <c r="BRH845" s="328"/>
      <c r="BRI845" s="328"/>
      <c r="BRJ845" s="328"/>
      <c r="BRK845" s="328"/>
      <c r="BRL845" s="328"/>
      <c r="BRM845" s="328"/>
      <c r="BRN845" s="328"/>
      <c r="BRO845" s="328"/>
      <c r="BRP845" s="328"/>
      <c r="BRQ845" s="328"/>
      <c r="BRR845" s="328"/>
      <c r="BRS845" s="328"/>
      <c r="BRT845" s="328"/>
      <c r="BRU845" s="328"/>
      <c r="BRV845" s="328"/>
      <c r="BRW845" s="328"/>
      <c r="BRX845" s="328"/>
      <c r="BRY845" s="328"/>
      <c r="BRZ845" s="328"/>
      <c r="BSA845" s="328"/>
      <c r="BSB845" s="328"/>
      <c r="BSC845" s="328"/>
      <c r="BSD845" s="328"/>
      <c r="BSE845" s="328"/>
      <c r="BSF845" s="328"/>
      <c r="BSG845" s="328"/>
      <c r="BSH845" s="328"/>
      <c r="BSI845" s="328"/>
      <c r="BSJ845" s="328"/>
      <c r="BSK845" s="328"/>
      <c r="BSL845" s="328"/>
      <c r="BSM845" s="328"/>
      <c r="BSN845" s="328"/>
      <c r="BSO845" s="328"/>
      <c r="BSP845" s="328"/>
      <c r="BSQ845" s="328"/>
      <c r="BSR845" s="328"/>
      <c r="BSS845" s="328"/>
      <c r="BST845" s="328"/>
      <c r="BSU845" s="328"/>
      <c r="BSV845" s="328"/>
      <c r="BSW845" s="328"/>
      <c r="BSX845" s="328"/>
      <c r="BSY845" s="328"/>
      <c r="BSZ845" s="328"/>
      <c r="BTA845" s="328"/>
      <c r="BTB845" s="328"/>
      <c r="BTC845" s="328"/>
      <c r="BTD845" s="328"/>
      <c r="BTE845" s="328"/>
      <c r="BTF845" s="328"/>
      <c r="BTG845" s="328"/>
      <c r="BTH845" s="328"/>
      <c r="BTI845" s="328"/>
      <c r="BTJ845" s="328"/>
      <c r="BTK845" s="328"/>
      <c r="BTL845" s="328"/>
      <c r="BTM845" s="328"/>
      <c r="BTN845" s="328"/>
      <c r="BTO845" s="328"/>
      <c r="BTP845" s="328"/>
      <c r="BTQ845" s="328"/>
      <c r="BTR845" s="328"/>
      <c r="BTS845" s="328"/>
      <c r="BTT845" s="328"/>
      <c r="BTU845" s="328"/>
      <c r="BTV845" s="328"/>
      <c r="BTW845" s="328"/>
      <c r="BTX845" s="328"/>
      <c r="BTY845" s="328"/>
      <c r="BTZ845" s="328"/>
      <c r="BUA845" s="328"/>
      <c r="BUB845" s="328"/>
      <c r="BUC845" s="328"/>
      <c r="BUD845" s="328"/>
      <c r="BUE845" s="328"/>
      <c r="BUF845" s="328"/>
      <c r="BUG845" s="328"/>
      <c r="BUH845" s="328"/>
      <c r="BUI845" s="328"/>
      <c r="BUJ845" s="328"/>
      <c r="BUK845" s="328"/>
      <c r="BUL845" s="328"/>
      <c r="BUM845" s="328"/>
      <c r="BUN845" s="328"/>
      <c r="BUO845" s="328"/>
      <c r="BUP845" s="328"/>
      <c r="BUQ845" s="328"/>
      <c r="BUR845" s="328"/>
      <c r="BUS845" s="328"/>
      <c r="BUT845" s="328"/>
      <c r="BUU845" s="328"/>
      <c r="BUV845" s="328"/>
      <c r="BUW845" s="328"/>
      <c r="BUX845" s="328"/>
      <c r="BUY845" s="328"/>
      <c r="BUZ845" s="328"/>
      <c r="BVA845" s="328"/>
      <c r="BVB845" s="328"/>
      <c r="BVC845" s="328"/>
      <c r="BVD845" s="328"/>
      <c r="BVE845" s="328"/>
      <c r="BVF845" s="328"/>
      <c r="BVG845" s="328"/>
      <c r="BVH845" s="328"/>
      <c r="BVI845" s="328"/>
      <c r="BVJ845" s="328"/>
      <c r="BVK845" s="328"/>
      <c r="BVL845" s="328"/>
      <c r="BVM845" s="328"/>
      <c r="BVN845" s="328"/>
      <c r="BVO845" s="328"/>
      <c r="BVP845" s="328"/>
      <c r="BVQ845" s="328"/>
      <c r="BVR845" s="328"/>
      <c r="BVS845" s="328"/>
      <c r="BVT845" s="328"/>
      <c r="BVU845" s="328"/>
      <c r="BVV845" s="328"/>
      <c r="BVW845" s="328"/>
      <c r="BVX845" s="328"/>
      <c r="BVY845" s="328"/>
      <c r="BVZ845" s="328"/>
      <c r="BWA845" s="328"/>
      <c r="BWB845" s="328"/>
      <c r="BWC845" s="328"/>
      <c r="BWD845" s="328"/>
      <c r="BWE845" s="328"/>
      <c r="BWF845" s="328"/>
      <c r="BWG845" s="328"/>
      <c r="BWH845" s="328"/>
      <c r="BWI845" s="328"/>
      <c r="BWJ845" s="328"/>
      <c r="BWK845" s="328"/>
      <c r="BWL845" s="328"/>
      <c r="BWM845" s="328"/>
      <c r="BWN845" s="328"/>
      <c r="BWO845" s="328"/>
      <c r="BWP845" s="328"/>
      <c r="BWQ845" s="328"/>
      <c r="BWR845" s="328"/>
      <c r="BWS845" s="328"/>
      <c r="BWT845" s="328"/>
      <c r="BWU845" s="328"/>
      <c r="BWV845" s="328"/>
      <c r="BWW845" s="328"/>
      <c r="BWX845" s="328"/>
      <c r="BWY845" s="328"/>
      <c r="BWZ845" s="328"/>
      <c r="BXA845" s="328"/>
      <c r="BXB845" s="328"/>
      <c r="BXC845" s="328"/>
      <c r="BXD845" s="328"/>
      <c r="BXE845" s="328"/>
      <c r="BXF845" s="328"/>
      <c r="BXG845" s="328"/>
      <c r="BXH845" s="328"/>
      <c r="BXI845" s="328"/>
      <c r="BXJ845" s="328"/>
      <c r="BXK845" s="328"/>
      <c r="BXL845" s="328"/>
      <c r="BXM845" s="328"/>
      <c r="BXN845" s="328"/>
      <c r="BXO845" s="328"/>
      <c r="BXP845" s="328"/>
      <c r="BXQ845" s="328"/>
      <c r="BXR845" s="328"/>
      <c r="BXS845" s="328"/>
      <c r="BXT845" s="328"/>
      <c r="BXU845" s="328"/>
      <c r="BXV845" s="328"/>
      <c r="BXW845" s="328"/>
      <c r="BXX845" s="328"/>
      <c r="BXY845" s="328"/>
      <c r="BXZ845" s="328"/>
      <c r="BYA845" s="328"/>
      <c r="BYB845" s="328"/>
      <c r="BYC845" s="328"/>
      <c r="BYD845" s="328"/>
      <c r="BYE845" s="328"/>
      <c r="BYF845" s="328"/>
      <c r="BYG845" s="328"/>
      <c r="BYH845" s="328"/>
      <c r="BYI845" s="328"/>
      <c r="BYJ845" s="328"/>
      <c r="BYK845" s="328"/>
      <c r="BYL845" s="328"/>
      <c r="BYM845" s="328"/>
      <c r="BYN845" s="328"/>
      <c r="BYO845" s="328"/>
      <c r="BYP845" s="328"/>
      <c r="BYQ845" s="328"/>
      <c r="BYR845" s="328"/>
      <c r="BYS845" s="328"/>
      <c r="BYT845" s="328"/>
      <c r="BYU845" s="328"/>
      <c r="BYV845" s="328"/>
      <c r="BYW845" s="328"/>
      <c r="BYX845" s="328"/>
      <c r="BYY845" s="328"/>
      <c r="BYZ845" s="328"/>
      <c r="BZA845" s="328"/>
      <c r="BZB845" s="328"/>
      <c r="BZC845" s="328"/>
      <c r="BZD845" s="328"/>
      <c r="BZE845" s="328"/>
      <c r="BZF845" s="328"/>
      <c r="BZG845" s="328"/>
      <c r="BZH845" s="328"/>
      <c r="BZI845" s="328"/>
      <c r="BZJ845" s="328"/>
      <c r="BZK845" s="328"/>
      <c r="BZL845" s="328"/>
      <c r="BZM845" s="328"/>
      <c r="BZN845" s="328"/>
      <c r="BZO845" s="328"/>
      <c r="BZP845" s="328"/>
      <c r="BZQ845" s="328"/>
      <c r="BZR845" s="328"/>
      <c r="BZS845" s="328"/>
      <c r="BZT845" s="328"/>
      <c r="BZU845" s="328"/>
      <c r="BZV845" s="328"/>
      <c r="BZW845" s="328"/>
      <c r="BZX845" s="328"/>
      <c r="BZY845" s="328"/>
      <c r="BZZ845" s="328"/>
      <c r="CAA845" s="328"/>
      <c r="CAB845" s="328"/>
      <c r="CAC845" s="328"/>
      <c r="CAD845" s="328"/>
      <c r="CAE845" s="328"/>
      <c r="CAF845" s="328"/>
      <c r="CAG845" s="328"/>
      <c r="CAH845" s="328"/>
      <c r="CAI845" s="328"/>
      <c r="CAJ845" s="328"/>
      <c r="CAK845" s="328"/>
      <c r="CAL845" s="328"/>
      <c r="CAM845" s="328"/>
      <c r="CAN845" s="328"/>
      <c r="CAO845" s="328"/>
      <c r="CAP845" s="328"/>
      <c r="CAQ845" s="328"/>
      <c r="CAR845" s="328"/>
      <c r="CAS845" s="328"/>
      <c r="CAT845" s="328"/>
      <c r="CAU845" s="328"/>
      <c r="CAV845" s="328"/>
      <c r="CAW845" s="328"/>
      <c r="CAX845" s="328"/>
      <c r="CAY845" s="328"/>
      <c r="CAZ845" s="328"/>
      <c r="CBA845" s="328"/>
      <c r="CBB845" s="328"/>
      <c r="CBC845" s="328"/>
      <c r="CBD845" s="328"/>
      <c r="CBE845" s="328"/>
      <c r="CBF845" s="328"/>
      <c r="CBG845" s="328"/>
      <c r="CBH845" s="328"/>
      <c r="CBI845" s="328"/>
      <c r="CBJ845" s="328"/>
      <c r="CBK845" s="328"/>
      <c r="CBL845" s="328"/>
      <c r="CBM845" s="328"/>
      <c r="CBN845" s="328"/>
      <c r="CBO845" s="328"/>
      <c r="CBP845" s="328"/>
      <c r="CBQ845" s="328"/>
      <c r="CBR845" s="328"/>
      <c r="CBS845" s="328"/>
      <c r="CBT845" s="328"/>
      <c r="CBU845" s="328"/>
      <c r="CBV845" s="328"/>
      <c r="CBW845" s="328"/>
      <c r="CBX845" s="328"/>
      <c r="CBY845" s="328"/>
      <c r="CBZ845" s="328"/>
      <c r="CCA845" s="328"/>
      <c r="CCB845" s="328"/>
      <c r="CCC845" s="328"/>
      <c r="CCD845" s="328"/>
      <c r="CCE845" s="328"/>
      <c r="CCF845" s="328"/>
      <c r="CCG845" s="328"/>
      <c r="CCH845" s="328"/>
      <c r="CCI845" s="328"/>
      <c r="CCJ845" s="328"/>
      <c r="CCK845" s="328"/>
      <c r="CCL845" s="328"/>
      <c r="CCM845" s="328"/>
      <c r="CCN845" s="328"/>
      <c r="CCO845" s="328"/>
      <c r="CCP845" s="328"/>
      <c r="CCQ845" s="328"/>
      <c r="CCR845" s="328"/>
      <c r="CCS845" s="328"/>
      <c r="CCT845" s="328"/>
      <c r="CCU845" s="328"/>
      <c r="CCV845" s="328"/>
      <c r="CCW845" s="328"/>
      <c r="CCX845" s="328"/>
      <c r="CCY845" s="328"/>
      <c r="CCZ845" s="328"/>
      <c r="CDA845" s="328"/>
      <c r="CDB845" s="328"/>
      <c r="CDC845" s="328"/>
      <c r="CDD845" s="328"/>
      <c r="CDE845" s="328"/>
      <c r="CDF845" s="328"/>
      <c r="CDG845" s="328"/>
      <c r="CDH845" s="328"/>
      <c r="CDI845" s="328"/>
      <c r="CDJ845" s="328"/>
      <c r="CDK845" s="328"/>
      <c r="CDL845" s="328"/>
      <c r="CDM845" s="328"/>
      <c r="CDN845" s="328"/>
      <c r="CDO845" s="328"/>
      <c r="CDP845" s="328"/>
      <c r="CDQ845" s="328"/>
      <c r="CDR845" s="328"/>
      <c r="CDS845" s="328"/>
      <c r="CDT845" s="328"/>
      <c r="CDU845" s="328"/>
      <c r="CDV845" s="328"/>
      <c r="CDW845" s="328"/>
      <c r="CDX845" s="328"/>
      <c r="CDY845" s="328"/>
      <c r="CDZ845" s="328"/>
      <c r="CEA845" s="328"/>
      <c r="CEB845" s="328"/>
      <c r="CEC845" s="328"/>
      <c r="CED845" s="328"/>
      <c r="CEE845" s="328"/>
      <c r="CEF845" s="328"/>
      <c r="CEG845" s="328"/>
      <c r="CEH845" s="328"/>
      <c r="CEI845" s="328"/>
      <c r="CEJ845" s="328"/>
      <c r="CEK845" s="328"/>
      <c r="CEL845" s="328"/>
      <c r="CEM845" s="328"/>
      <c r="CEN845" s="328"/>
      <c r="CEO845" s="328"/>
      <c r="CEP845" s="328"/>
      <c r="CEQ845" s="328"/>
      <c r="CER845" s="328"/>
      <c r="CES845" s="328"/>
      <c r="CET845" s="328"/>
      <c r="CEU845" s="328"/>
      <c r="CEV845" s="328"/>
      <c r="CEW845" s="328"/>
      <c r="CEX845" s="328"/>
      <c r="CEY845" s="328"/>
      <c r="CEZ845" s="328"/>
      <c r="CFA845" s="328"/>
      <c r="CFB845" s="328"/>
      <c r="CFC845" s="328"/>
      <c r="CFD845" s="328"/>
      <c r="CFE845" s="328"/>
      <c r="CFF845" s="328"/>
      <c r="CFG845" s="328"/>
      <c r="CFH845" s="328"/>
      <c r="CFI845" s="328"/>
      <c r="CFJ845" s="328"/>
      <c r="CFK845" s="328"/>
      <c r="CFL845" s="328"/>
      <c r="CFM845" s="328"/>
      <c r="CFN845" s="328"/>
      <c r="CFO845" s="328"/>
      <c r="CFP845" s="328"/>
      <c r="CFQ845" s="328"/>
      <c r="CFR845" s="328"/>
      <c r="CFS845" s="328"/>
      <c r="CFT845" s="328"/>
      <c r="CFU845" s="328"/>
      <c r="CFV845" s="328"/>
      <c r="CFW845" s="328"/>
      <c r="CFX845" s="328"/>
      <c r="CFY845" s="328"/>
      <c r="CFZ845" s="328"/>
      <c r="CGA845" s="328"/>
      <c r="CGB845" s="328"/>
      <c r="CGC845" s="328"/>
      <c r="CGD845" s="328"/>
      <c r="CGE845" s="328"/>
      <c r="CGF845" s="328"/>
      <c r="CGG845" s="328"/>
      <c r="CGH845" s="328"/>
      <c r="CGI845" s="328"/>
      <c r="CGJ845" s="328"/>
      <c r="CGK845" s="328"/>
      <c r="CGL845" s="328"/>
      <c r="CGM845" s="328"/>
      <c r="CGN845" s="328"/>
      <c r="CGO845" s="328"/>
      <c r="CGP845" s="328"/>
      <c r="CGQ845" s="328"/>
      <c r="CGR845" s="328"/>
      <c r="CGS845" s="328"/>
      <c r="CGT845" s="328"/>
      <c r="CGU845" s="328"/>
      <c r="CGV845" s="328"/>
      <c r="CGW845" s="328"/>
      <c r="CGX845" s="328"/>
      <c r="CGY845" s="328"/>
      <c r="CGZ845" s="328"/>
      <c r="CHA845" s="328"/>
      <c r="CHB845" s="328"/>
      <c r="CHC845" s="328"/>
      <c r="CHD845" s="328"/>
      <c r="CHE845" s="328"/>
      <c r="CHF845" s="328"/>
      <c r="CHG845" s="328"/>
      <c r="CHH845" s="328"/>
      <c r="CHI845" s="328"/>
      <c r="CHJ845" s="328"/>
      <c r="CHK845" s="328"/>
      <c r="CHL845" s="328"/>
      <c r="CHM845" s="328"/>
      <c r="CHN845" s="328"/>
      <c r="CHO845" s="328"/>
      <c r="CHP845" s="328"/>
      <c r="CHQ845" s="328"/>
      <c r="CHR845" s="328"/>
      <c r="CHS845" s="328"/>
      <c r="CHT845" s="328"/>
      <c r="CHU845" s="328"/>
      <c r="CHV845" s="328"/>
      <c r="CHW845" s="328"/>
      <c r="CHX845" s="328"/>
      <c r="CHY845" s="328"/>
      <c r="CHZ845" s="328"/>
      <c r="CIA845" s="328"/>
      <c r="CIB845" s="328"/>
      <c r="CIC845" s="328"/>
      <c r="CID845" s="328"/>
      <c r="CIE845" s="328"/>
      <c r="CIF845" s="328"/>
      <c r="CIG845" s="328"/>
      <c r="CIH845" s="328"/>
      <c r="CII845" s="328"/>
      <c r="CIJ845" s="328"/>
      <c r="CIK845" s="328"/>
      <c r="CIL845" s="328"/>
      <c r="CIM845" s="328"/>
      <c r="CIN845" s="328"/>
      <c r="CIO845" s="328"/>
      <c r="CIP845" s="328"/>
      <c r="CIQ845" s="328"/>
      <c r="CIR845" s="328"/>
      <c r="CIS845" s="328"/>
      <c r="CIT845" s="328"/>
      <c r="CIU845" s="328"/>
      <c r="CIV845" s="328"/>
      <c r="CIW845" s="328"/>
      <c r="CIX845" s="328"/>
      <c r="CIY845" s="328"/>
      <c r="CIZ845" s="328"/>
      <c r="CJA845" s="328"/>
      <c r="CJB845" s="328"/>
      <c r="CJC845" s="328"/>
      <c r="CJD845" s="328"/>
      <c r="CJE845" s="328"/>
      <c r="CJF845" s="328"/>
      <c r="CJG845" s="328"/>
      <c r="CJH845" s="328"/>
      <c r="CJI845" s="328"/>
      <c r="CJJ845" s="328"/>
      <c r="CJK845" s="328"/>
      <c r="CJL845" s="328"/>
      <c r="CJM845" s="328"/>
      <c r="CJN845" s="328"/>
      <c r="CJO845" s="328"/>
      <c r="CJP845" s="328"/>
      <c r="CJQ845" s="328"/>
      <c r="CJR845" s="328"/>
      <c r="CJS845" s="328"/>
      <c r="CJT845" s="328"/>
      <c r="CJU845" s="328"/>
      <c r="CJV845" s="328"/>
      <c r="CJW845" s="328"/>
      <c r="CJX845" s="328"/>
      <c r="CJY845" s="328"/>
      <c r="CJZ845" s="328"/>
      <c r="CKA845" s="328"/>
      <c r="CKB845" s="328"/>
      <c r="CKC845" s="328"/>
      <c r="CKD845" s="328"/>
      <c r="CKE845" s="328"/>
      <c r="CKF845" s="328"/>
      <c r="CKG845" s="328"/>
      <c r="CKH845" s="328"/>
      <c r="CKI845" s="328"/>
      <c r="CKJ845" s="328"/>
      <c r="CKK845" s="328"/>
      <c r="CKL845" s="328"/>
      <c r="CKM845" s="328"/>
      <c r="CKN845" s="328"/>
      <c r="CKO845" s="328"/>
      <c r="CKP845" s="328"/>
      <c r="CKQ845" s="328"/>
      <c r="CKR845" s="328"/>
      <c r="CKS845" s="328"/>
      <c r="CKT845" s="328"/>
      <c r="CKU845" s="328"/>
      <c r="CKV845" s="328"/>
      <c r="CKW845" s="328"/>
      <c r="CKX845" s="328"/>
      <c r="CKY845" s="328"/>
      <c r="CKZ845" s="328"/>
      <c r="CLA845" s="328"/>
      <c r="CLB845" s="328"/>
      <c r="CLC845" s="328"/>
      <c r="CLD845" s="328"/>
      <c r="CLE845" s="328"/>
      <c r="CLF845" s="328"/>
      <c r="CLG845" s="328"/>
      <c r="CLH845" s="328"/>
      <c r="CLI845" s="328"/>
      <c r="CLJ845" s="328"/>
      <c r="CLK845" s="328"/>
      <c r="CLL845" s="328"/>
      <c r="CLM845" s="328"/>
      <c r="CLN845" s="328"/>
      <c r="CLO845" s="328"/>
      <c r="CLP845" s="328"/>
      <c r="CLQ845" s="328"/>
      <c r="CLR845" s="328"/>
      <c r="CLS845" s="328"/>
      <c r="CLT845" s="328"/>
      <c r="CLU845" s="328"/>
      <c r="CLV845" s="328"/>
      <c r="CLW845" s="328"/>
      <c r="CLX845" s="328"/>
      <c r="CLY845" s="328"/>
      <c r="CLZ845" s="328"/>
      <c r="CMA845" s="328"/>
      <c r="CMB845" s="328"/>
      <c r="CMC845" s="328"/>
      <c r="CMD845" s="328"/>
      <c r="CME845" s="328"/>
      <c r="CMF845" s="328"/>
      <c r="CMG845" s="328"/>
      <c r="CMH845" s="328"/>
      <c r="CMI845" s="328"/>
      <c r="CMJ845" s="328"/>
      <c r="CMK845" s="328"/>
      <c r="CML845" s="328"/>
      <c r="CMM845" s="328"/>
      <c r="CMN845" s="328"/>
      <c r="CMO845" s="328"/>
      <c r="CMP845" s="328"/>
      <c r="CMQ845" s="328"/>
      <c r="CMR845" s="328"/>
      <c r="CMS845" s="328"/>
      <c r="CMT845" s="328"/>
      <c r="CMU845" s="328"/>
      <c r="CMV845" s="328"/>
      <c r="CMW845" s="328"/>
      <c r="CMX845" s="328"/>
      <c r="CMY845" s="328"/>
      <c r="CMZ845" s="328"/>
      <c r="CNA845" s="328"/>
      <c r="CNB845" s="328"/>
      <c r="CNC845" s="328"/>
      <c r="CND845" s="328"/>
      <c r="CNE845" s="328"/>
      <c r="CNF845" s="328"/>
      <c r="CNG845" s="328"/>
      <c r="CNH845" s="328"/>
      <c r="CNI845" s="328"/>
      <c r="CNJ845" s="328"/>
      <c r="CNK845" s="328"/>
      <c r="CNL845" s="328"/>
      <c r="CNM845" s="328"/>
      <c r="CNN845" s="328"/>
      <c r="CNO845" s="328"/>
      <c r="CNP845" s="328"/>
      <c r="CNQ845" s="328"/>
      <c r="CNR845" s="328"/>
      <c r="CNS845" s="328"/>
      <c r="CNT845" s="328"/>
      <c r="CNU845" s="328"/>
      <c r="CNV845" s="328"/>
      <c r="CNW845" s="328"/>
      <c r="CNX845" s="328"/>
      <c r="CNY845" s="328"/>
      <c r="CNZ845" s="328"/>
      <c r="COA845" s="328"/>
      <c r="COB845" s="328"/>
      <c r="COC845" s="328"/>
      <c r="COD845" s="328"/>
      <c r="COE845" s="328"/>
      <c r="COF845" s="328"/>
      <c r="COG845" s="328"/>
      <c r="COH845" s="328"/>
      <c r="COI845" s="328"/>
      <c r="COJ845" s="328"/>
      <c r="COK845" s="328"/>
      <c r="COL845" s="328"/>
      <c r="COM845" s="328"/>
      <c r="CON845" s="328"/>
      <c r="COO845" s="328"/>
      <c r="COP845" s="328"/>
      <c r="COQ845" s="328"/>
      <c r="COR845" s="328"/>
      <c r="COS845" s="328"/>
      <c r="COT845" s="328"/>
      <c r="COU845" s="328"/>
      <c r="COV845" s="328"/>
      <c r="COW845" s="328"/>
      <c r="COX845" s="328"/>
      <c r="COY845" s="328"/>
      <c r="COZ845" s="328"/>
      <c r="CPA845" s="328"/>
      <c r="CPB845" s="328"/>
      <c r="CPC845" s="328"/>
      <c r="CPD845" s="328"/>
      <c r="CPE845" s="328"/>
      <c r="CPF845" s="328"/>
      <c r="CPG845" s="328"/>
      <c r="CPH845" s="328"/>
      <c r="CPI845" s="328"/>
      <c r="CPJ845" s="328"/>
      <c r="CPK845" s="328"/>
      <c r="CPL845" s="328"/>
      <c r="CPM845" s="328"/>
      <c r="CPN845" s="328"/>
      <c r="CPO845" s="328"/>
      <c r="CPP845" s="328"/>
      <c r="CPQ845" s="328"/>
      <c r="CPR845" s="328"/>
      <c r="CPS845" s="328"/>
      <c r="CPT845" s="328"/>
      <c r="CPU845" s="328"/>
      <c r="CPV845" s="328"/>
      <c r="CPW845" s="328"/>
      <c r="CPX845" s="328"/>
      <c r="CPY845" s="328"/>
      <c r="CPZ845" s="328"/>
      <c r="CQA845" s="328"/>
      <c r="CQB845" s="328"/>
      <c r="CQC845" s="328"/>
      <c r="CQD845" s="328"/>
      <c r="CQE845" s="328"/>
      <c r="CQF845" s="328"/>
      <c r="CQG845" s="328"/>
      <c r="CQH845" s="328"/>
      <c r="CQI845" s="328"/>
      <c r="CQJ845" s="328"/>
      <c r="CQK845" s="328"/>
      <c r="CQL845" s="328"/>
      <c r="CQM845" s="328"/>
      <c r="CQN845" s="328"/>
      <c r="CQO845" s="328"/>
      <c r="CQP845" s="328"/>
      <c r="CQQ845" s="328"/>
      <c r="CQR845" s="328"/>
      <c r="CQS845" s="328"/>
      <c r="CQT845" s="328"/>
      <c r="CQU845" s="328"/>
      <c r="CQV845" s="328"/>
      <c r="CQW845" s="328"/>
      <c r="CQX845" s="328"/>
      <c r="CQY845" s="328"/>
      <c r="CQZ845" s="328"/>
      <c r="CRA845" s="328"/>
      <c r="CRB845" s="328"/>
      <c r="CRC845" s="328"/>
      <c r="CRD845" s="328"/>
      <c r="CRE845" s="328"/>
      <c r="CRF845" s="328"/>
      <c r="CRG845" s="328"/>
      <c r="CRH845" s="328"/>
      <c r="CRI845" s="328"/>
      <c r="CRJ845" s="328"/>
      <c r="CRK845" s="328"/>
      <c r="CRL845" s="328"/>
      <c r="CRM845" s="328"/>
      <c r="CRN845" s="328"/>
      <c r="CRO845" s="328"/>
      <c r="CRP845" s="328"/>
      <c r="CRQ845" s="328"/>
      <c r="CRR845" s="328"/>
      <c r="CRS845" s="328"/>
      <c r="CRT845" s="328"/>
      <c r="CRU845" s="328"/>
      <c r="CRV845" s="328"/>
      <c r="CRW845" s="328"/>
      <c r="CRX845" s="328"/>
      <c r="CRY845" s="328"/>
      <c r="CRZ845" s="328"/>
      <c r="CSA845" s="328"/>
      <c r="CSB845" s="328"/>
      <c r="CSC845" s="328"/>
      <c r="CSD845" s="328"/>
      <c r="CSE845" s="328"/>
      <c r="CSF845" s="328"/>
      <c r="CSG845" s="328"/>
      <c r="CSH845" s="328"/>
      <c r="CSI845" s="328"/>
      <c r="CSJ845" s="328"/>
      <c r="CSK845" s="328"/>
      <c r="CSL845" s="328"/>
      <c r="CSM845" s="328"/>
      <c r="CSN845" s="328"/>
      <c r="CSO845" s="328"/>
      <c r="CSP845" s="328"/>
      <c r="CSQ845" s="328"/>
      <c r="CSR845" s="328"/>
      <c r="CSS845" s="328"/>
      <c r="CST845" s="328"/>
      <c r="CSU845" s="328"/>
      <c r="CSV845" s="328"/>
      <c r="CSW845" s="328"/>
      <c r="CSX845" s="328"/>
      <c r="CSY845" s="328"/>
      <c r="CSZ845" s="328"/>
      <c r="CTA845" s="328"/>
      <c r="CTB845" s="328"/>
      <c r="CTC845" s="328"/>
      <c r="CTD845" s="328"/>
      <c r="CTE845" s="328"/>
      <c r="CTF845" s="328"/>
      <c r="CTG845" s="328"/>
      <c r="CTH845" s="328"/>
      <c r="CTI845" s="328"/>
      <c r="CTJ845" s="328"/>
      <c r="CTK845" s="328"/>
      <c r="CTL845" s="328"/>
      <c r="CTM845" s="328"/>
      <c r="CTN845" s="328"/>
      <c r="CTO845" s="328"/>
      <c r="CTP845" s="328"/>
      <c r="CTQ845" s="328"/>
      <c r="CTR845" s="328"/>
      <c r="CTS845" s="328"/>
      <c r="CTT845" s="328"/>
      <c r="CTU845" s="328"/>
      <c r="CTV845" s="328"/>
      <c r="CTW845" s="328"/>
      <c r="CTX845" s="328"/>
      <c r="CTY845" s="328"/>
      <c r="CTZ845" s="328"/>
      <c r="CUA845" s="328"/>
      <c r="CUB845" s="328"/>
      <c r="CUC845" s="328"/>
      <c r="CUD845" s="328"/>
      <c r="CUE845" s="328"/>
      <c r="CUF845" s="328"/>
      <c r="CUG845" s="328"/>
      <c r="CUH845" s="328"/>
      <c r="CUI845" s="328"/>
      <c r="CUJ845" s="328"/>
      <c r="CUK845" s="328"/>
      <c r="CUL845" s="328"/>
      <c r="CUM845" s="328"/>
      <c r="CUN845" s="328"/>
      <c r="CUO845" s="328"/>
      <c r="CUP845" s="328"/>
      <c r="CUQ845" s="328"/>
      <c r="CUR845" s="328"/>
      <c r="CUS845" s="328"/>
      <c r="CUT845" s="328"/>
      <c r="CUU845" s="328"/>
      <c r="CUV845" s="328"/>
      <c r="CUW845" s="328"/>
      <c r="CUX845" s="328"/>
      <c r="CUY845" s="328"/>
      <c r="CUZ845" s="328"/>
      <c r="CVA845" s="328"/>
      <c r="CVB845" s="328"/>
      <c r="CVC845" s="328"/>
      <c r="CVD845" s="328"/>
      <c r="CVE845" s="328"/>
      <c r="CVF845" s="328"/>
      <c r="CVG845" s="328"/>
      <c r="CVH845" s="328"/>
      <c r="CVI845" s="328"/>
      <c r="CVJ845" s="328"/>
      <c r="CVK845" s="328"/>
      <c r="CVL845" s="328"/>
      <c r="CVM845" s="328"/>
      <c r="CVN845" s="328"/>
      <c r="CVO845" s="328"/>
      <c r="CVP845" s="328"/>
      <c r="CVQ845" s="328"/>
      <c r="CVR845" s="328"/>
      <c r="CVS845" s="328"/>
      <c r="CVT845" s="328"/>
      <c r="CVU845" s="328"/>
      <c r="CVV845" s="328"/>
      <c r="CVW845" s="328"/>
      <c r="CVX845" s="328"/>
      <c r="CVY845" s="328"/>
      <c r="CVZ845" s="328"/>
      <c r="CWA845" s="328"/>
      <c r="CWB845" s="328"/>
      <c r="CWC845" s="328"/>
      <c r="CWD845" s="328"/>
      <c r="CWE845" s="328"/>
      <c r="CWF845" s="328"/>
      <c r="CWG845" s="328"/>
      <c r="CWH845" s="328"/>
      <c r="CWI845" s="328"/>
      <c r="CWJ845" s="328"/>
      <c r="CWK845" s="328"/>
      <c r="CWL845" s="328"/>
      <c r="CWM845" s="328"/>
      <c r="CWN845" s="328"/>
      <c r="CWO845" s="328"/>
      <c r="CWP845" s="328"/>
      <c r="CWQ845" s="328"/>
      <c r="CWR845" s="328"/>
      <c r="CWS845" s="328"/>
      <c r="CWT845" s="328"/>
      <c r="CWU845" s="328"/>
      <c r="CWV845" s="328"/>
      <c r="CWW845" s="328"/>
      <c r="CWX845" s="328"/>
      <c r="CWY845" s="328"/>
      <c r="CWZ845" s="328"/>
      <c r="CXA845" s="328"/>
      <c r="CXB845" s="328"/>
      <c r="CXC845" s="328"/>
      <c r="CXD845" s="328"/>
      <c r="CXE845" s="328"/>
      <c r="CXF845" s="328"/>
      <c r="CXG845" s="328"/>
      <c r="CXH845" s="328"/>
      <c r="CXI845" s="328"/>
      <c r="CXJ845" s="328"/>
      <c r="CXK845" s="328"/>
      <c r="CXL845" s="328"/>
      <c r="CXM845" s="328"/>
      <c r="CXN845" s="328"/>
      <c r="CXO845" s="328"/>
      <c r="CXP845" s="328"/>
      <c r="CXQ845" s="328"/>
      <c r="CXR845" s="328"/>
      <c r="CXS845" s="328"/>
      <c r="CXT845" s="328"/>
      <c r="CXU845" s="328"/>
      <c r="CXV845" s="328"/>
      <c r="CXW845" s="328"/>
      <c r="CXX845" s="328"/>
      <c r="CXY845" s="328"/>
      <c r="CXZ845" s="328"/>
      <c r="CYA845" s="328"/>
      <c r="CYB845" s="328"/>
      <c r="CYC845" s="328"/>
      <c r="CYD845" s="328"/>
      <c r="CYE845" s="328"/>
      <c r="CYF845" s="328"/>
      <c r="CYG845" s="328"/>
      <c r="CYH845" s="328"/>
      <c r="CYI845" s="328"/>
      <c r="CYJ845" s="328"/>
      <c r="CYK845" s="328"/>
      <c r="CYL845" s="328"/>
      <c r="CYM845" s="328"/>
      <c r="CYN845" s="328"/>
      <c r="CYO845" s="328"/>
      <c r="CYP845" s="328"/>
      <c r="CYQ845" s="328"/>
      <c r="CYR845" s="328"/>
      <c r="CYS845" s="328"/>
      <c r="CYT845" s="328"/>
      <c r="CYU845" s="328"/>
      <c r="CYV845" s="328"/>
      <c r="CYW845" s="328"/>
      <c r="CYX845" s="328"/>
      <c r="CYY845" s="328"/>
      <c r="CYZ845" s="328"/>
      <c r="CZA845" s="328"/>
      <c r="CZB845" s="328"/>
      <c r="CZC845" s="328"/>
      <c r="CZD845" s="328"/>
      <c r="CZE845" s="328"/>
      <c r="CZF845" s="328"/>
      <c r="CZG845" s="328"/>
      <c r="CZH845" s="328"/>
      <c r="CZI845" s="328"/>
      <c r="CZJ845" s="328"/>
      <c r="CZK845" s="328"/>
      <c r="CZL845" s="328"/>
      <c r="CZM845" s="328"/>
      <c r="CZN845" s="328"/>
      <c r="CZO845" s="328"/>
      <c r="CZP845" s="328"/>
      <c r="CZQ845" s="328"/>
      <c r="CZR845" s="328"/>
      <c r="CZS845" s="328"/>
      <c r="CZT845" s="328"/>
      <c r="CZU845" s="328"/>
      <c r="CZV845" s="328"/>
      <c r="CZW845" s="328"/>
      <c r="CZX845" s="328"/>
      <c r="CZY845" s="328"/>
      <c r="CZZ845" s="328"/>
      <c r="DAA845" s="328"/>
      <c r="DAB845" s="328"/>
      <c r="DAC845" s="328"/>
      <c r="DAD845" s="328"/>
      <c r="DAE845" s="328"/>
      <c r="DAF845" s="328"/>
      <c r="DAG845" s="328"/>
      <c r="DAH845" s="328"/>
      <c r="DAI845" s="328"/>
      <c r="DAJ845" s="328"/>
      <c r="DAK845" s="328"/>
      <c r="DAL845" s="328"/>
      <c r="DAM845" s="328"/>
      <c r="DAN845" s="328"/>
      <c r="DAO845" s="328"/>
      <c r="DAP845" s="328"/>
      <c r="DAQ845" s="328"/>
      <c r="DAR845" s="328"/>
      <c r="DAS845" s="328"/>
      <c r="DAT845" s="328"/>
      <c r="DAU845" s="328"/>
      <c r="DAV845" s="328"/>
      <c r="DAW845" s="328"/>
      <c r="DAX845" s="328"/>
      <c r="DAY845" s="328"/>
      <c r="DAZ845" s="328"/>
      <c r="DBA845" s="328"/>
      <c r="DBB845" s="328"/>
      <c r="DBC845" s="328"/>
      <c r="DBD845" s="328"/>
      <c r="DBE845" s="328"/>
      <c r="DBF845" s="328"/>
      <c r="DBG845" s="328"/>
      <c r="DBH845" s="328"/>
      <c r="DBI845" s="328"/>
      <c r="DBJ845" s="328"/>
      <c r="DBK845" s="328"/>
      <c r="DBL845" s="328"/>
      <c r="DBM845" s="328"/>
      <c r="DBN845" s="328"/>
      <c r="DBO845" s="328"/>
      <c r="DBP845" s="328"/>
      <c r="DBQ845" s="328"/>
      <c r="DBR845" s="328"/>
      <c r="DBS845" s="328"/>
      <c r="DBT845" s="328"/>
      <c r="DBU845" s="328"/>
      <c r="DBV845" s="328"/>
      <c r="DBW845" s="328"/>
      <c r="DBX845" s="328"/>
      <c r="DBY845" s="328"/>
      <c r="DBZ845" s="328"/>
      <c r="DCA845" s="328"/>
      <c r="DCB845" s="328"/>
      <c r="DCC845" s="328"/>
      <c r="DCD845" s="328"/>
      <c r="DCE845" s="328"/>
      <c r="DCF845" s="328"/>
      <c r="DCG845" s="328"/>
      <c r="DCH845" s="328"/>
      <c r="DCI845" s="328"/>
      <c r="DCJ845" s="328"/>
      <c r="DCK845" s="328"/>
      <c r="DCL845" s="328"/>
      <c r="DCM845" s="328"/>
      <c r="DCN845" s="328"/>
      <c r="DCO845" s="328"/>
      <c r="DCP845" s="328"/>
      <c r="DCQ845" s="328"/>
      <c r="DCR845" s="328"/>
      <c r="DCS845" s="328"/>
      <c r="DCT845" s="328"/>
      <c r="DCU845" s="328"/>
      <c r="DCV845" s="328"/>
      <c r="DCW845" s="328"/>
      <c r="DCX845" s="328"/>
      <c r="DCY845" s="328"/>
      <c r="DCZ845" s="328"/>
      <c r="DDA845" s="328"/>
      <c r="DDB845" s="328"/>
      <c r="DDC845" s="328"/>
      <c r="DDD845" s="328"/>
      <c r="DDE845" s="328"/>
      <c r="DDF845" s="328"/>
      <c r="DDG845" s="328"/>
      <c r="DDH845" s="328"/>
      <c r="DDI845" s="328"/>
      <c r="DDJ845" s="328"/>
      <c r="DDK845" s="328"/>
      <c r="DDL845" s="328"/>
      <c r="DDM845" s="328"/>
      <c r="DDN845" s="328"/>
      <c r="DDO845" s="328"/>
      <c r="DDP845" s="328"/>
      <c r="DDQ845" s="328"/>
      <c r="DDR845" s="328"/>
      <c r="DDS845" s="328"/>
      <c r="DDT845" s="328"/>
      <c r="DDU845" s="328"/>
      <c r="DDV845" s="328"/>
      <c r="DDW845" s="328"/>
      <c r="DDX845" s="328"/>
      <c r="DDY845" s="328"/>
      <c r="DDZ845" s="328"/>
      <c r="DEA845" s="328"/>
      <c r="DEB845" s="328"/>
      <c r="DEC845" s="328"/>
      <c r="DED845" s="328"/>
      <c r="DEE845" s="328"/>
      <c r="DEF845" s="328"/>
      <c r="DEG845" s="328"/>
      <c r="DEH845" s="328"/>
      <c r="DEI845" s="328"/>
      <c r="DEJ845" s="328"/>
      <c r="DEK845" s="328"/>
      <c r="DEL845" s="328"/>
      <c r="DEM845" s="328"/>
      <c r="DEN845" s="328"/>
      <c r="DEO845" s="328"/>
      <c r="DEP845" s="328"/>
      <c r="DEQ845" s="328"/>
      <c r="DER845" s="328"/>
      <c r="DES845" s="328"/>
      <c r="DET845" s="328"/>
      <c r="DEU845" s="328"/>
      <c r="DEV845" s="328"/>
      <c r="DEW845" s="328"/>
      <c r="DEX845" s="328"/>
      <c r="DEY845" s="328"/>
      <c r="DEZ845" s="328"/>
      <c r="DFA845" s="328"/>
      <c r="DFB845" s="328"/>
      <c r="DFC845" s="328"/>
      <c r="DFD845" s="328"/>
      <c r="DFE845" s="328"/>
      <c r="DFF845" s="328"/>
      <c r="DFG845" s="328"/>
      <c r="DFH845" s="328"/>
      <c r="DFI845" s="328"/>
      <c r="DFJ845" s="328"/>
      <c r="DFK845" s="328"/>
      <c r="DFL845" s="328"/>
      <c r="DFM845" s="328"/>
      <c r="DFN845" s="328"/>
      <c r="DFO845" s="328"/>
      <c r="DFP845" s="328"/>
      <c r="DFQ845" s="328"/>
      <c r="DFR845" s="328"/>
      <c r="DFS845" s="328"/>
      <c r="DFT845" s="328"/>
      <c r="DFU845" s="328"/>
      <c r="DFV845" s="328"/>
      <c r="DFW845" s="328"/>
      <c r="DFX845" s="328"/>
      <c r="DFY845" s="328"/>
      <c r="DFZ845" s="328"/>
      <c r="DGA845" s="328"/>
      <c r="DGB845" s="328"/>
      <c r="DGC845" s="328"/>
      <c r="DGD845" s="328"/>
      <c r="DGE845" s="328"/>
      <c r="DGF845" s="328"/>
      <c r="DGG845" s="328"/>
      <c r="DGH845" s="328"/>
      <c r="DGI845" s="328"/>
      <c r="DGJ845" s="328"/>
      <c r="DGK845" s="328"/>
      <c r="DGL845" s="328"/>
      <c r="DGM845" s="328"/>
      <c r="DGN845" s="328"/>
      <c r="DGO845" s="328"/>
      <c r="DGP845" s="328"/>
      <c r="DGQ845" s="328"/>
      <c r="DGR845" s="328"/>
      <c r="DGS845" s="328"/>
      <c r="DGT845" s="328"/>
      <c r="DGU845" s="328"/>
      <c r="DGV845" s="328"/>
      <c r="DGW845" s="328"/>
      <c r="DGX845" s="328"/>
      <c r="DGY845" s="328"/>
      <c r="DGZ845" s="328"/>
      <c r="DHA845" s="328"/>
      <c r="DHB845" s="328"/>
      <c r="DHC845" s="328"/>
      <c r="DHD845" s="328"/>
      <c r="DHE845" s="328"/>
      <c r="DHF845" s="328"/>
      <c r="DHG845" s="328"/>
      <c r="DHH845" s="328"/>
      <c r="DHI845" s="328"/>
      <c r="DHJ845" s="328"/>
      <c r="DHK845" s="328"/>
      <c r="DHL845" s="328"/>
      <c r="DHM845" s="328"/>
      <c r="DHN845" s="328"/>
      <c r="DHO845" s="328"/>
      <c r="DHP845" s="328"/>
      <c r="DHQ845" s="328"/>
      <c r="DHR845" s="328"/>
      <c r="DHS845" s="328"/>
      <c r="DHT845" s="328"/>
      <c r="DHU845" s="328"/>
      <c r="DHV845" s="328"/>
      <c r="DHW845" s="328"/>
      <c r="DHX845" s="328"/>
      <c r="DHY845" s="328"/>
      <c r="DHZ845" s="328"/>
      <c r="DIA845" s="328"/>
      <c r="DIB845" s="328"/>
      <c r="DIC845" s="328"/>
      <c r="DID845" s="328"/>
      <c r="DIE845" s="328"/>
      <c r="DIF845" s="328"/>
      <c r="DIG845" s="328"/>
      <c r="DIH845" s="328"/>
      <c r="DII845" s="328"/>
      <c r="DIJ845" s="328"/>
      <c r="DIK845" s="328"/>
      <c r="DIL845" s="328"/>
      <c r="DIM845" s="328"/>
      <c r="DIN845" s="328"/>
      <c r="DIO845" s="328"/>
      <c r="DIP845" s="328"/>
      <c r="DIQ845" s="328"/>
      <c r="DIR845" s="328"/>
      <c r="DIS845" s="328"/>
      <c r="DIT845" s="328"/>
      <c r="DIU845" s="328"/>
      <c r="DIV845" s="328"/>
      <c r="DIW845" s="328"/>
      <c r="DIX845" s="328"/>
      <c r="DIY845" s="328"/>
      <c r="DIZ845" s="328"/>
      <c r="DJA845" s="328"/>
      <c r="DJB845" s="328"/>
      <c r="DJC845" s="328"/>
      <c r="DJD845" s="328"/>
      <c r="DJE845" s="328"/>
      <c r="DJF845" s="328"/>
      <c r="DJG845" s="328"/>
      <c r="DJH845" s="328"/>
      <c r="DJI845" s="328"/>
      <c r="DJJ845" s="328"/>
      <c r="DJK845" s="328"/>
      <c r="DJL845" s="328"/>
      <c r="DJM845" s="328"/>
      <c r="DJN845" s="328"/>
      <c r="DJO845" s="328"/>
      <c r="DJP845" s="328"/>
      <c r="DJQ845" s="328"/>
      <c r="DJR845" s="328"/>
      <c r="DJS845" s="328"/>
      <c r="DJT845" s="328"/>
      <c r="DJU845" s="328"/>
      <c r="DJV845" s="328"/>
      <c r="DJW845" s="328"/>
      <c r="DJX845" s="328"/>
      <c r="DJY845" s="328"/>
      <c r="DJZ845" s="328"/>
      <c r="DKA845" s="328"/>
      <c r="DKB845" s="328"/>
      <c r="DKC845" s="328"/>
      <c r="DKD845" s="328"/>
      <c r="DKE845" s="328"/>
      <c r="DKF845" s="328"/>
      <c r="DKG845" s="328"/>
      <c r="DKH845" s="328"/>
      <c r="DKI845" s="328"/>
      <c r="DKJ845" s="328"/>
      <c r="DKK845" s="328"/>
      <c r="DKL845" s="328"/>
      <c r="DKM845" s="328"/>
      <c r="DKN845" s="328"/>
      <c r="DKO845" s="328"/>
      <c r="DKP845" s="328"/>
      <c r="DKQ845" s="328"/>
      <c r="DKR845" s="328"/>
      <c r="DKS845" s="328"/>
      <c r="DKT845" s="328"/>
      <c r="DKU845" s="328"/>
      <c r="DKV845" s="328"/>
      <c r="DKW845" s="328"/>
      <c r="DKX845" s="328"/>
      <c r="DKY845" s="328"/>
      <c r="DKZ845" s="328"/>
      <c r="DLA845" s="328"/>
      <c r="DLB845" s="328"/>
      <c r="DLC845" s="328"/>
      <c r="DLD845" s="328"/>
      <c r="DLE845" s="328"/>
      <c r="DLF845" s="328"/>
      <c r="DLG845" s="328"/>
      <c r="DLH845" s="328"/>
      <c r="DLI845" s="328"/>
      <c r="DLJ845" s="328"/>
      <c r="DLK845" s="328"/>
      <c r="DLL845" s="328"/>
      <c r="DLM845" s="328"/>
      <c r="DLN845" s="328"/>
      <c r="DLO845" s="328"/>
      <c r="DLP845" s="328"/>
      <c r="DLQ845" s="328"/>
      <c r="DLR845" s="328"/>
      <c r="DLS845" s="328"/>
      <c r="DLT845" s="328"/>
      <c r="DLU845" s="328"/>
      <c r="DLV845" s="328"/>
      <c r="DLW845" s="328"/>
      <c r="DLX845" s="328"/>
      <c r="DLY845" s="328"/>
      <c r="DLZ845" s="328"/>
      <c r="DMA845" s="328"/>
      <c r="DMB845" s="328"/>
      <c r="DMC845" s="328"/>
      <c r="DMD845" s="328"/>
      <c r="DME845" s="328"/>
      <c r="DMF845" s="328"/>
      <c r="DMG845" s="328"/>
      <c r="DMH845" s="328"/>
      <c r="DMI845" s="328"/>
      <c r="DMJ845" s="328"/>
      <c r="DMK845" s="328"/>
      <c r="DML845" s="328"/>
      <c r="DMM845" s="328"/>
      <c r="DMN845" s="328"/>
      <c r="DMO845" s="328"/>
      <c r="DMP845" s="328"/>
      <c r="DMQ845" s="328"/>
      <c r="DMR845" s="328"/>
      <c r="DMS845" s="328"/>
      <c r="DMT845" s="328"/>
      <c r="DMU845" s="328"/>
      <c r="DMV845" s="328"/>
      <c r="DMW845" s="328"/>
      <c r="DMX845" s="328"/>
      <c r="DMY845" s="328"/>
      <c r="DMZ845" s="328"/>
      <c r="DNA845" s="328"/>
      <c r="DNB845" s="328"/>
      <c r="DNC845" s="328"/>
      <c r="DND845" s="328"/>
      <c r="DNE845" s="328"/>
      <c r="DNF845" s="328"/>
      <c r="DNG845" s="328"/>
      <c r="DNH845" s="328"/>
      <c r="DNI845" s="328"/>
      <c r="DNJ845" s="328"/>
      <c r="DNK845" s="328"/>
      <c r="DNL845" s="328"/>
      <c r="DNM845" s="328"/>
      <c r="DNN845" s="328"/>
      <c r="DNO845" s="328"/>
      <c r="DNP845" s="328"/>
      <c r="DNQ845" s="328"/>
      <c r="DNR845" s="328"/>
      <c r="DNS845" s="328"/>
      <c r="DNT845" s="328"/>
      <c r="DNU845" s="328"/>
      <c r="DNV845" s="328"/>
      <c r="DNW845" s="328"/>
      <c r="DNX845" s="328"/>
      <c r="DNY845" s="328"/>
      <c r="DNZ845" s="328"/>
      <c r="DOA845" s="328"/>
      <c r="DOB845" s="328"/>
      <c r="DOC845" s="328"/>
      <c r="DOD845" s="328"/>
      <c r="DOE845" s="328"/>
      <c r="DOF845" s="328"/>
      <c r="DOG845" s="328"/>
      <c r="DOH845" s="328"/>
      <c r="DOI845" s="328"/>
      <c r="DOJ845" s="328"/>
      <c r="DOK845" s="328"/>
      <c r="DOL845" s="328"/>
      <c r="DOM845" s="328"/>
      <c r="DON845" s="328"/>
      <c r="DOO845" s="328"/>
      <c r="DOP845" s="328"/>
      <c r="DOQ845" s="328"/>
      <c r="DOR845" s="328"/>
      <c r="DOS845" s="328"/>
      <c r="DOT845" s="328"/>
      <c r="DOU845" s="328"/>
      <c r="DOV845" s="328"/>
      <c r="DOW845" s="328"/>
      <c r="DOX845" s="328"/>
      <c r="DOY845" s="328"/>
      <c r="DOZ845" s="328"/>
      <c r="DPA845" s="328"/>
      <c r="DPB845" s="328"/>
      <c r="DPC845" s="328"/>
      <c r="DPD845" s="328"/>
      <c r="DPE845" s="328"/>
      <c r="DPF845" s="328"/>
      <c r="DPG845" s="328"/>
      <c r="DPH845" s="328"/>
      <c r="DPI845" s="328"/>
      <c r="DPJ845" s="328"/>
      <c r="DPK845" s="328"/>
      <c r="DPL845" s="328"/>
      <c r="DPM845" s="328"/>
      <c r="DPN845" s="328"/>
      <c r="DPO845" s="328"/>
      <c r="DPP845" s="328"/>
      <c r="DPQ845" s="328"/>
      <c r="DPR845" s="328"/>
      <c r="DPS845" s="328"/>
      <c r="DPT845" s="328"/>
      <c r="DPU845" s="328"/>
      <c r="DPV845" s="328"/>
      <c r="DPW845" s="328"/>
      <c r="DPX845" s="328"/>
      <c r="DPY845" s="328"/>
      <c r="DPZ845" s="328"/>
      <c r="DQA845" s="328"/>
      <c r="DQB845" s="328"/>
      <c r="DQC845" s="328"/>
      <c r="DQD845" s="328"/>
      <c r="DQE845" s="328"/>
      <c r="DQF845" s="328"/>
      <c r="DQG845" s="328"/>
      <c r="DQH845" s="328"/>
      <c r="DQI845" s="328"/>
      <c r="DQJ845" s="328"/>
      <c r="DQK845" s="328"/>
      <c r="DQL845" s="328"/>
      <c r="DQM845" s="328"/>
      <c r="DQN845" s="328"/>
      <c r="DQO845" s="328"/>
      <c r="DQP845" s="328"/>
      <c r="DQQ845" s="328"/>
      <c r="DQR845" s="328"/>
      <c r="DQS845" s="328"/>
      <c r="DQT845" s="328"/>
      <c r="DQU845" s="328"/>
      <c r="DQV845" s="328"/>
      <c r="DQW845" s="328"/>
      <c r="DQX845" s="328"/>
      <c r="DQY845" s="328"/>
      <c r="DQZ845" s="328"/>
      <c r="DRA845" s="328"/>
      <c r="DRB845" s="328"/>
      <c r="DRC845" s="328"/>
      <c r="DRD845" s="328"/>
      <c r="DRE845" s="328"/>
      <c r="DRF845" s="328"/>
      <c r="DRG845" s="328"/>
      <c r="DRH845" s="328"/>
      <c r="DRI845" s="328"/>
      <c r="DRJ845" s="328"/>
      <c r="DRK845" s="328"/>
      <c r="DRL845" s="328"/>
      <c r="DRM845" s="328"/>
      <c r="DRN845" s="328"/>
      <c r="DRO845" s="328"/>
      <c r="DRP845" s="328"/>
      <c r="DRQ845" s="328"/>
      <c r="DRR845" s="328"/>
      <c r="DRS845" s="328"/>
      <c r="DRT845" s="328"/>
      <c r="DRU845" s="328"/>
      <c r="DRV845" s="328"/>
      <c r="DRW845" s="328"/>
      <c r="DRX845" s="328"/>
      <c r="DRY845" s="328"/>
      <c r="DRZ845" s="328"/>
      <c r="DSA845" s="328"/>
      <c r="DSB845" s="328"/>
      <c r="DSC845" s="328"/>
      <c r="DSD845" s="328"/>
      <c r="DSE845" s="328"/>
      <c r="DSF845" s="328"/>
      <c r="DSG845" s="328"/>
      <c r="DSH845" s="328"/>
      <c r="DSI845" s="328"/>
      <c r="DSJ845" s="328"/>
      <c r="DSK845" s="328"/>
      <c r="DSL845" s="328"/>
      <c r="DSM845" s="328"/>
      <c r="DSN845" s="328"/>
      <c r="DSO845" s="328"/>
      <c r="DSP845" s="328"/>
      <c r="DSQ845" s="328"/>
      <c r="DSR845" s="328"/>
      <c r="DSS845" s="328"/>
      <c r="DST845" s="328"/>
      <c r="DSU845" s="328"/>
      <c r="DSV845" s="328"/>
      <c r="DSW845" s="328"/>
      <c r="DSX845" s="328"/>
      <c r="DSY845" s="328"/>
      <c r="DSZ845" s="328"/>
      <c r="DTA845" s="328"/>
      <c r="DTB845" s="328"/>
      <c r="DTC845" s="328"/>
      <c r="DTD845" s="328"/>
      <c r="DTE845" s="328"/>
      <c r="DTF845" s="328"/>
      <c r="DTG845" s="328"/>
      <c r="DTH845" s="328"/>
      <c r="DTI845" s="328"/>
      <c r="DTJ845" s="328"/>
      <c r="DTK845" s="328"/>
      <c r="DTL845" s="328"/>
      <c r="DTM845" s="328"/>
      <c r="DTN845" s="328"/>
      <c r="DTO845" s="328"/>
      <c r="DTP845" s="328"/>
      <c r="DTQ845" s="328"/>
      <c r="DTR845" s="328"/>
      <c r="DTS845" s="328"/>
      <c r="DTT845" s="328"/>
      <c r="DTU845" s="328"/>
      <c r="DTV845" s="328"/>
      <c r="DTW845" s="328"/>
      <c r="DTX845" s="328"/>
      <c r="DTY845" s="328"/>
      <c r="DTZ845" s="328"/>
      <c r="DUA845" s="328"/>
      <c r="DUB845" s="328"/>
      <c r="DUC845" s="328"/>
      <c r="DUD845" s="328"/>
      <c r="DUE845" s="328"/>
      <c r="DUF845" s="328"/>
      <c r="DUG845" s="328"/>
      <c r="DUH845" s="328"/>
      <c r="DUI845" s="328"/>
      <c r="DUJ845" s="328"/>
      <c r="DUK845" s="328"/>
      <c r="DUL845" s="328"/>
      <c r="DUM845" s="328"/>
      <c r="DUN845" s="328"/>
      <c r="DUO845" s="328"/>
      <c r="DUP845" s="328"/>
      <c r="DUQ845" s="328"/>
      <c r="DUR845" s="328"/>
      <c r="DUS845" s="328"/>
      <c r="DUT845" s="328"/>
      <c r="DUU845" s="328"/>
      <c r="DUV845" s="328"/>
      <c r="DUW845" s="328"/>
      <c r="DUX845" s="328"/>
      <c r="DUY845" s="328"/>
      <c r="DUZ845" s="328"/>
      <c r="DVA845" s="328"/>
      <c r="DVB845" s="328"/>
      <c r="DVC845" s="328"/>
      <c r="DVD845" s="328"/>
      <c r="DVE845" s="328"/>
      <c r="DVF845" s="328"/>
      <c r="DVG845" s="328"/>
      <c r="DVH845" s="328"/>
      <c r="DVI845" s="328"/>
      <c r="DVJ845" s="328"/>
      <c r="DVK845" s="328"/>
      <c r="DVL845" s="328"/>
      <c r="DVM845" s="328"/>
      <c r="DVN845" s="328"/>
      <c r="DVO845" s="328"/>
      <c r="DVP845" s="328"/>
      <c r="DVQ845" s="328"/>
      <c r="DVR845" s="328"/>
      <c r="DVS845" s="328"/>
      <c r="DVT845" s="328"/>
      <c r="DVU845" s="328"/>
      <c r="DVV845" s="328"/>
      <c r="DVW845" s="328"/>
      <c r="DVX845" s="328"/>
      <c r="DVY845" s="328"/>
      <c r="DVZ845" s="328"/>
      <c r="DWA845" s="328"/>
      <c r="DWB845" s="328"/>
      <c r="DWC845" s="328"/>
      <c r="DWD845" s="328"/>
      <c r="DWE845" s="328"/>
      <c r="DWF845" s="328"/>
      <c r="DWG845" s="328"/>
      <c r="DWH845" s="328"/>
      <c r="DWI845" s="328"/>
      <c r="DWJ845" s="328"/>
      <c r="DWK845" s="328"/>
      <c r="DWL845" s="328"/>
      <c r="DWM845" s="328"/>
      <c r="DWN845" s="328"/>
      <c r="DWO845" s="328"/>
      <c r="DWP845" s="328"/>
      <c r="DWQ845" s="328"/>
      <c r="DWR845" s="328"/>
      <c r="DWS845" s="328"/>
      <c r="DWT845" s="328"/>
      <c r="DWU845" s="328"/>
      <c r="DWV845" s="328"/>
      <c r="DWW845" s="328"/>
      <c r="DWX845" s="328"/>
      <c r="DWY845" s="328"/>
      <c r="DWZ845" s="328"/>
      <c r="DXA845" s="328"/>
      <c r="DXB845" s="328"/>
      <c r="DXC845" s="328"/>
      <c r="DXD845" s="328"/>
      <c r="DXE845" s="328"/>
      <c r="DXF845" s="328"/>
      <c r="DXG845" s="328"/>
      <c r="DXH845" s="328"/>
      <c r="DXI845" s="328"/>
      <c r="DXJ845" s="328"/>
      <c r="DXK845" s="328"/>
      <c r="DXL845" s="328"/>
      <c r="DXM845" s="328"/>
      <c r="DXN845" s="328"/>
      <c r="DXO845" s="328"/>
      <c r="DXP845" s="328"/>
      <c r="DXQ845" s="328"/>
      <c r="DXR845" s="328"/>
      <c r="DXS845" s="328"/>
      <c r="DXT845" s="328"/>
      <c r="DXU845" s="328"/>
      <c r="DXV845" s="328"/>
      <c r="DXW845" s="328"/>
      <c r="DXX845" s="328"/>
      <c r="DXY845" s="328"/>
      <c r="DXZ845" s="328"/>
      <c r="DYA845" s="328"/>
      <c r="DYB845" s="328"/>
      <c r="DYC845" s="328"/>
      <c r="DYD845" s="328"/>
      <c r="DYE845" s="328"/>
      <c r="DYF845" s="328"/>
      <c r="DYG845" s="328"/>
      <c r="DYH845" s="328"/>
      <c r="DYI845" s="328"/>
      <c r="DYJ845" s="328"/>
      <c r="DYK845" s="328"/>
      <c r="DYL845" s="328"/>
      <c r="DYM845" s="328"/>
      <c r="DYN845" s="328"/>
      <c r="DYO845" s="328"/>
      <c r="DYP845" s="328"/>
      <c r="DYQ845" s="328"/>
      <c r="DYR845" s="328"/>
      <c r="DYS845" s="328"/>
      <c r="DYT845" s="328"/>
      <c r="DYU845" s="328"/>
      <c r="DYV845" s="328"/>
      <c r="DYW845" s="328"/>
      <c r="DYX845" s="328"/>
      <c r="DYY845" s="328"/>
      <c r="DYZ845" s="328"/>
      <c r="DZA845" s="328"/>
      <c r="DZB845" s="328"/>
      <c r="DZC845" s="328"/>
      <c r="DZD845" s="328"/>
      <c r="DZE845" s="328"/>
      <c r="DZF845" s="328"/>
      <c r="DZG845" s="328"/>
      <c r="DZH845" s="328"/>
      <c r="DZI845" s="328"/>
      <c r="DZJ845" s="328"/>
      <c r="DZK845" s="328"/>
      <c r="DZL845" s="328"/>
      <c r="DZM845" s="328"/>
      <c r="DZN845" s="328"/>
      <c r="DZO845" s="328"/>
      <c r="DZP845" s="328"/>
      <c r="DZQ845" s="328"/>
      <c r="DZR845" s="328"/>
      <c r="DZS845" s="328"/>
      <c r="DZT845" s="328"/>
      <c r="DZU845" s="328"/>
      <c r="DZV845" s="328"/>
      <c r="DZW845" s="328"/>
      <c r="DZX845" s="328"/>
      <c r="DZY845" s="328"/>
      <c r="DZZ845" s="328"/>
      <c r="EAA845" s="328"/>
      <c r="EAB845" s="328"/>
      <c r="EAC845" s="328"/>
      <c r="EAD845" s="328"/>
      <c r="EAE845" s="328"/>
      <c r="EAF845" s="328"/>
      <c r="EAG845" s="328"/>
      <c r="EAH845" s="328"/>
      <c r="EAI845" s="328"/>
      <c r="EAJ845" s="328"/>
      <c r="EAK845" s="328"/>
      <c r="EAL845" s="328"/>
      <c r="EAM845" s="328"/>
      <c r="EAN845" s="328"/>
      <c r="EAO845" s="328"/>
      <c r="EAP845" s="328"/>
      <c r="EAQ845" s="328"/>
      <c r="EAR845" s="328"/>
      <c r="EAS845" s="328"/>
      <c r="EAT845" s="328"/>
      <c r="EAU845" s="328"/>
      <c r="EAV845" s="328"/>
      <c r="EAW845" s="328"/>
      <c r="EAX845" s="328"/>
      <c r="EAY845" s="328"/>
      <c r="EAZ845" s="328"/>
      <c r="EBA845" s="328"/>
      <c r="EBB845" s="328"/>
      <c r="EBC845" s="328"/>
      <c r="EBD845" s="328"/>
      <c r="EBE845" s="328"/>
      <c r="EBF845" s="328"/>
      <c r="EBG845" s="328"/>
      <c r="EBH845" s="328"/>
      <c r="EBI845" s="328"/>
      <c r="EBJ845" s="328"/>
      <c r="EBK845" s="328"/>
      <c r="EBL845" s="328"/>
      <c r="EBM845" s="328"/>
      <c r="EBN845" s="328"/>
      <c r="EBO845" s="328"/>
      <c r="EBP845" s="328"/>
      <c r="EBQ845" s="328"/>
      <c r="EBR845" s="328"/>
      <c r="EBS845" s="328"/>
      <c r="EBT845" s="328"/>
      <c r="EBU845" s="328"/>
      <c r="EBV845" s="328"/>
      <c r="EBW845" s="328"/>
      <c r="EBX845" s="328"/>
      <c r="EBY845" s="328"/>
      <c r="EBZ845" s="328"/>
      <c r="ECA845" s="328"/>
      <c r="ECB845" s="328"/>
      <c r="ECC845" s="328"/>
      <c r="ECD845" s="328"/>
      <c r="ECE845" s="328"/>
      <c r="ECF845" s="328"/>
      <c r="ECG845" s="328"/>
      <c r="ECH845" s="328"/>
      <c r="ECI845" s="328"/>
      <c r="ECJ845" s="328"/>
      <c r="ECK845" s="328"/>
      <c r="ECL845" s="328"/>
      <c r="ECM845" s="328"/>
      <c r="ECN845" s="328"/>
      <c r="ECO845" s="328"/>
      <c r="ECP845" s="328"/>
      <c r="ECQ845" s="328"/>
      <c r="ECR845" s="328"/>
      <c r="ECS845" s="328"/>
      <c r="ECT845" s="328"/>
      <c r="ECU845" s="328"/>
      <c r="ECV845" s="328"/>
      <c r="ECW845" s="328"/>
      <c r="ECX845" s="328"/>
      <c r="ECY845" s="328"/>
      <c r="ECZ845" s="328"/>
      <c r="EDA845" s="328"/>
      <c r="EDB845" s="328"/>
      <c r="EDC845" s="328"/>
      <c r="EDD845" s="328"/>
      <c r="EDE845" s="328"/>
      <c r="EDF845" s="328"/>
      <c r="EDG845" s="328"/>
      <c r="EDH845" s="328"/>
      <c r="EDI845" s="328"/>
      <c r="EDJ845" s="328"/>
      <c r="EDK845" s="328"/>
      <c r="EDL845" s="328"/>
      <c r="EDM845" s="328"/>
      <c r="EDN845" s="328"/>
      <c r="EDO845" s="328"/>
      <c r="EDP845" s="328"/>
      <c r="EDQ845" s="328"/>
      <c r="EDR845" s="328"/>
      <c r="EDS845" s="328"/>
      <c r="EDT845" s="328"/>
      <c r="EDU845" s="328"/>
      <c r="EDV845" s="328"/>
      <c r="EDW845" s="328"/>
      <c r="EDX845" s="328"/>
      <c r="EDY845" s="328"/>
      <c r="EDZ845" s="328"/>
      <c r="EEA845" s="328"/>
      <c r="EEB845" s="328"/>
      <c r="EEC845" s="328"/>
      <c r="EED845" s="328"/>
      <c r="EEE845" s="328"/>
      <c r="EEF845" s="328"/>
      <c r="EEG845" s="328"/>
      <c r="EEH845" s="328"/>
      <c r="EEI845" s="328"/>
      <c r="EEJ845" s="328"/>
      <c r="EEK845" s="328"/>
      <c r="EEL845" s="328"/>
      <c r="EEM845" s="328"/>
      <c r="EEN845" s="328"/>
      <c r="EEO845" s="328"/>
      <c r="EEP845" s="328"/>
      <c r="EEQ845" s="328"/>
      <c r="EER845" s="328"/>
      <c r="EES845" s="328"/>
      <c r="EET845" s="328"/>
      <c r="EEU845" s="328"/>
      <c r="EEV845" s="328"/>
      <c r="EEW845" s="328"/>
      <c r="EEX845" s="328"/>
      <c r="EEY845" s="328"/>
      <c r="EEZ845" s="328"/>
      <c r="EFA845" s="328"/>
      <c r="EFB845" s="328"/>
      <c r="EFC845" s="328"/>
      <c r="EFD845" s="328"/>
      <c r="EFE845" s="328"/>
      <c r="EFF845" s="328"/>
      <c r="EFG845" s="328"/>
      <c r="EFH845" s="328"/>
      <c r="EFI845" s="328"/>
      <c r="EFJ845" s="328"/>
      <c r="EFK845" s="328"/>
      <c r="EFL845" s="328"/>
      <c r="EFM845" s="328"/>
      <c r="EFN845" s="328"/>
      <c r="EFO845" s="328"/>
      <c r="EFP845" s="328"/>
      <c r="EFQ845" s="328"/>
      <c r="EFR845" s="328"/>
      <c r="EFS845" s="328"/>
      <c r="EFT845" s="328"/>
      <c r="EFU845" s="328"/>
      <c r="EFV845" s="328"/>
      <c r="EFW845" s="328"/>
      <c r="EFX845" s="328"/>
      <c r="EFY845" s="328"/>
      <c r="EFZ845" s="328"/>
      <c r="EGA845" s="328"/>
      <c r="EGB845" s="328"/>
      <c r="EGC845" s="328"/>
      <c r="EGD845" s="328"/>
      <c r="EGE845" s="328"/>
      <c r="EGF845" s="328"/>
      <c r="EGG845" s="328"/>
      <c r="EGH845" s="328"/>
      <c r="EGI845" s="328"/>
      <c r="EGJ845" s="328"/>
      <c r="EGK845" s="328"/>
      <c r="EGL845" s="328"/>
      <c r="EGM845" s="328"/>
      <c r="EGN845" s="328"/>
      <c r="EGO845" s="328"/>
      <c r="EGP845" s="328"/>
      <c r="EGQ845" s="328"/>
      <c r="EGR845" s="328"/>
      <c r="EGS845" s="328"/>
      <c r="EGT845" s="328"/>
      <c r="EGU845" s="328"/>
      <c r="EGV845" s="328"/>
      <c r="EGW845" s="328"/>
      <c r="EGX845" s="328"/>
      <c r="EGY845" s="328"/>
      <c r="EGZ845" s="328"/>
      <c r="EHA845" s="328"/>
      <c r="EHB845" s="328"/>
      <c r="EHC845" s="328"/>
      <c r="EHD845" s="328"/>
      <c r="EHE845" s="328"/>
      <c r="EHF845" s="328"/>
      <c r="EHG845" s="328"/>
      <c r="EHH845" s="328"/>
      <c r="EHI845" s="328"/>
      <c r="EHJ845" s="328"/>
      <c r="EHK845" s="328"/>
      <c r="EHL845" s="328"/>
      <c r="EHM845" s="328"/>
      <c r="EHN845" s="328"/>
      <c r="EHO845" s="328"/>
      <c r="EHP845" s="328"/>
      <c r="EHQ845" s="328"/>
      <c r="EHR845" s="328"/>
      <c r="EHS845" s="328"/>
      <c r="EHT845" s="328"/>
      <c r="EHU845" s="328"/>
      <c r="EHV845" s="328"/>
      <c r="EHW845" s="328"/>
      <c r="EHX845" s="328"/>
      <c r="EHY845" s="328"/>
      <c r="EHZ845" s="328"/>
      <c r="EIA845" s="328"/>
      <c r="EIB845" s="328"/>
      <c r="EIC845" s="328"/>
      <c r="EID845" s="328"/>
      <c r="EIE845" s="328"/>
      <c r="EIF845" s="328"/>
      <c r="EIG845" s="328"/>
      <c r="EIH845" s="328"/>
      <c r="EII845" s="328"/>
      <c r="EIJ845" s="328"/>
      <c r="EIK845" s="328"/>
      <c r="EIL845" s="328"/>
      <c r="EIM845" s="328"/>
      <c r="EIN845" s="328"/>
      <c r="EIO845" s="328"/>
      <c r="EIP845" s="328"/>
      <c r="EIQ845" s="328"/>
      <c r="EIR845" s="328"/>
      <c r="EIS845" s="328"/>
      <c r="EIT845" s="328"/>
      <c r="EIU845" s="328"/>
      <c r="EIV845" s="328"/>
      <c r="EIW845" s="328"/>
      <c r="EIX845" s="328"/>
      <c r="EIY845" s="328"/>
      <c r="EIZ845" s="328"/>
      <c r="EJA845" s="328"/>
      <c r="EJB845" s="328"/>
      <c r="EJC845" s="328"/>
      <c r="EJD845" s="328"/>
      <c r="EJE845" s="328"/>
      <c r="EJF845" s="328"/>
      <c r="EJG845" s="328"/>
      <c r="EJH845" s="328"/>
      <c r="EJI845" s="328"/>
      <c r="EJJ845" s="328"/>
      <c r="EJK845" s="328"/>
      <c r="EJL845" s="328"/>
      <c r="EJM845" s="328"/>
      <c r="EJN845" s="328"/>
      <c r="EJO845" s="328"/>
      <c r="EJP845" s="328"/>
      <c r="EJQ845" s="328"/>
      <c r="EJR845" s="328"/>
      <c r="EJS845" s="328"/>
      <c r="EJT845" s="328"/>
      <c r="EJU845" s="328"/>
      <c r="EJV845" s="328"/>
      <c r="EJW845" s="328"/>
      <c r="EJX845" s="328"/>
      <c r="EJY845" s="328"/>
      <c r="EJZ845" s="328"/>
      <c r="EKA845" s="328"/>
      <c r="EKB845" s="328"/>
      <c r="EKC845" s="328"/>
      <c r="EKD845" s="328"/>
      <c r="EKE845" s="328"/>
      <c r="EKF845" s="328"/>
      <c r="EKG845" s="328"/>
      <c r="EKH845" s="328"/>
      <c r="EKI845" s="328"/>
      <c r="EKJ845" s="328"/>
      <c r="EKK845" s="328"/>
      <c r="EKL845" s="328"/>
      <c r="EKM845" s="328"/>
      <c r="EKN845" s="328"/>
      <c r="EKO845" s="328"/>
      <c r="EKP845" s="328"/>
      <c r="EKQ845" s="328"/>
      <c r="EKR845" s="328"/>
      <c r="EKS845" s="328"/>
      <c r="EKT845" s="328"/>
      <c r="EKU845" s="328"/>
      <c r="EKV845" s="328"/>
      <c r="EKW845" s="328"/>
      <c r="EKX845" s="328"/>
      <c r="EKY845" s="328"/>
      <c r="EKZ845" s="328"/>
      <c r="ELA845" s="328"/>
      <c r="ELB845" s="328"/>
      <c r="ELC845" s="328"/>
      <c r="ELD845" s="328"/>
      <c r="ELE845" s="328"/>
      <c r="ELF845" s="328"/>
      <c r="ELG845" s="328"/>
      <c r="ELH845" s="328"/>
      <c r="ELI845" s="328"/>
      <c r="ELJ845" s="328"/>
      <c r="ELK845" s="328"/>
      <c r="ELL845" s="328"/>
      <c r="ELM845" s="328"/>
      <c r="ELN845" s="328"/>
      <c r="ELO845" s="328"/>
      <c r="ELP845" s="328"/>
      <c r="ELQ845" s="328"/>
      <c r="ELR845" s="328"/>
      <c r="ELS845" s="328"/>
      <c r="ELT845" s="328"/>
      <c r="ELU845" s="328"/>
      <c r="ELV845" s="328"/>
      <c r="ELW845" s="328"/>
      <c r="ELX845" s="328"/>
      <c r="ELY845" s="328"/>
      <c r="ELZ845" s="328"/>
      <c r="EMA845" s="328"/>
      <c r="EMB845" s="328"/>
      <c r="EMC845" s="328"/>
      <c r="EMD845" s="328"/>
      <c r="EME845" s="328"/>
      <c r="EMF845" s="328"/>
      <c r="EMG845" s="328"/>
      <c r="EMH845" s="328"/>
      <c r="EMI845" s="328"/>
      <c r="EMJ845" s="328"/>
      <c r="EMK845" s="328"/>
      <c r="EML845" s="328"/>
      <c r="EMM845" s="328"/>
      <c r="EMN845" s="328"/>
      <c r="EMO845" s="328"/>
      <c r="EMP845" s="328"/>
      <c r="EMQ845" s="328"/>
      <c r="EMR845" s="328"/>
      <c r="EMS845" s="328"/>
      <c r="EMT845" s="328"/>
      <c r="EMU845" s="328"/>
      <c r="EMV845" s="328"/>
      <c r="EMW845" s="328"/>
      <c r="EMX845" s="328"/>
      <c r="EMY845" s="328"/>
      <c r="EMZ845" s="328"/>
      <c r="ENA845" s="328"/>
      <c r="ENB845" s="328"/>
      <c r="ENC845" s="328"/>
      <c r="END845" s="328"/>
      <c r="ENE845" s="328"/>
      <c r="ENF845" s="328"/>
      <c r="ENG845" s="328"/>
      <c r="ENH845" s="328"/>
      <c r="ENI845" s="328"/>
      <c r="ENJ845" s="328"/>
      <c r="ENK845" s="328"/>
      <c r="ENL845" s="328"/>
      <c r="ENM845" s="328"/>
      <c r="ENN845" s="328"/>
      <c r="ENO845" s="328"/>
      <c r="ENP845" s="328"/>
      <c r="ENQ845" s="328"/>
      <c r="ENR845" s="328"/>
      <c r="ENS845" s="328"/>
      <c r="ENT845" s="328"/>
      <c r="ENU845" s="328"/>
      <c r="ENV845" s="328"/>
      <c r="ENW845" s="328"/>
      <c r="ENX845" s="328"/>
      <c r="ENY845" s="328"/>
      <c r="ENZ845" s="328"/>
      <c r="EOA845" s="328"/>
      <c r="EOB845" s="328"/>
      <c r="EOC845" s="328"/>
      <c r="EOD845" s="328"/>
      <c r="EOE845" s="328"/>
      <c r="EOF845" s="328"/>
      <c r="EOG845" s="328"/>
      <c r="EOH845" s="328"/>
      <c r="EOI845" s="328"/>
      <c r="EOJ845" s="328"/>
      <c r="EOK845" s="328"/>
      <c r="EOL845" s="328"/>
      <c r="EOM845" s="328"/>
      <c r="EON845" s="328"/>
      <c r="EOO845" s="328"/>
      <c r="EOP845" s="328"/>
      <c r="EOQ845" s="328"/>
      <c r="EOR845" s="328"/>
      <c r="EOS845" s="328"/>
      <c r="EOT845" s="328"/>
      <c r="EOU845" s="328"/>
      <c r="EOV845" s="328"/>
      <c r="EOW845" s="328"/>
      <c r="EOX845" s="328"/>
      <c r="EOY845" s="328"/>
      <c r="EOZ845" s="328"/>
      <c r="EPA845" s="328"/>
      <c r="EPB845" s="328"/>
      <c r="EPC845" s="328"/>
      <c r="EPD845" s="328"/>
      <c r="EPE845" s="328"/>
      <c r="EPF845" s="328"/>
      <c r="EPG845" s="328"/>
      <c r="EPH845" s="328"/>
      <c r="EPI845" s="328"/>
      <c r="EPJ845" s="328"/>
      <c r="EPK845" s="328"/>
      <c r="EPL845" s="328"/>
      <c r="EPM845" s="328"/>
      <c r="EPN845" s="328"/>
      <c r="EPO845" s="328"/>
      <c r="EPP845" s="328"/>
      <c r="EPQ845" s="328"/>
      <c r="EPR845" s="328"/>
      <c r="EPS845" s="328"/>
      <c r="EPT845" s="328"/>
      <c r="EPU845" s="328"/>
      <c r="EPV845" s="328"/>
      <c r="EPW845" s="328"/>
      <c r="EPX845" s="328"/>
      <c r="EPY845" s="328"/>
      <c r="EPZ845" s="328"/>
      <c r="EQA845" s="328"/>
      <c r="EQB845" s="328"/>
      <c r="EQC845" s="328"/>
      <c r="EQD845" s="328"/>
      <c r="EQE845" s="328"/>
      <c r="EQF845" s="328"/>
      <c r="EQG845" s="328"/>
      <c r="EQH845" s="328"/>
      <c r="EQI845" s="328"/>
      <c r="EQJ845" s="328"/>
      <c r="EQK845" s="328"/>
      <c r="EQL845" s="328"/>
      <c r="EQM845" s="328"/>
      <c r="EQN845" s="328"/>
      <c r="EQO845" s="328"/>
      <c r="EQP845" s="328"/>
      <c r="EQQ845" s="328"/>
      <c r="EQR845" s="328"/>
      <c r="EQS845" s="328"/>
      <c r="EQT845" s="328"/>
      <c r="EQU845" s="328"/>
      <c r="EQV845" s="328"/>
      <c r="EQW845" s="328"/>
      <c r="EQX845" s="328"/>
      <c r="EQY845" s="328"/>
      <c r="EQZ845" s="328"/>
      <c r="ERA845" s="328"/>
      <c r="ERB845" s="328"/>
      <c r="ERC845" s="328"/>
      <c r="ERD845" s="328"/>
      <c r="ERE845" s="328"/>
      <c r="ERF845" s="328"/>
      <c r="ERG845" s="328"/>
      <c r="ERH845" s="328"/>
      <c r="ERI845" s="328"/>
      <c r="ERJ845" s="328"/>
      <c r="ERK845" s="328"/>
      <c r="ERL845" s="328"/>
      <c r="ERM845" s="328"/>
      <c r="ERN845" s="328"/>
      <c r="ERO845" s="328"/>
      <c r="ERP845" s="328"/>
      <c r="ERQ845" s="328"/>
      <c r="ERR845" s="328"/>
      <c r="ERS845" s="328"/>
      <c r="ERT845" s="328"/>
      <c r="ERU845" s="328"/>
      <c r="ERV845" s="328"/>
      <c r="ERW845" s="328"/>
      <c r="ERX845" s="328"/>
      <c r="ERY845" s="328"/>
      <c r="ERZ845" s="328"/>
      <c r="ESA845" s="328"/>
      <c r="ESB845" s="328"/>
      <c r="ESC845" s="328"/>
      <c r="ESD845" s="328"/>
      <c r="ESE845" s="328"/>
      <c r="ESF845" s="328"/>
      <c r="ESG845" s="328"/>
      <c r="ESH845" s="328"/>
      <c r="ESI845" s="328"/>
      <c r="ESJ845" s="328"/>
      <c r="ESK845" s="328"/>
      <c r="ESL845" s="328"/>
      <c r="ESM845" s="328"/>
      <c r="ESN845" s="328"/>
      <c r="ESO845" s="328"/>
      <c r="ESP845" s="328"/>
      <c r="ESQ845" s="328"/>
      <c r="ESR845" s="328"/>
      <c r="ESS845" s="328"/>
      <c r="EST845" s="328"/>
      <c r="ESU845" s="328"/>
      <c r="ESV845" s="328"/>
      <c r="ESW845" s="328"/>
      <c r="ESX845" s="328"/>
      <c r="ESY845" s="328"/>
      <c r="ESZ845" s="328"/>
      <c r="ETA845" s="328"/>
      <c r="ETB845" s="328"/>
      <c r="ETC845" s="328"/>
      <c r="ETD845" s="328"/>
      <c r="ETE845" s="328"/>
      <c r="ETF845" s="328"/>
      <c r="ETG845" s="328"/>
      <c r="ETH845" s="328"/>
      <c r="ETI845" s="328"/>
      <c r="ETJ845" s="328"/>
      <c r="ETK845" s="328"/>
      <c r="ETL845" s="328"/>
      <c r="ETM845" s="328"/>
      <c r="ETN845" s="328"/>
      <c r="ETO845" s="328"/>
      <c r="ETP845" s="328"/>
      <c r="ETQ845" s="328"/>
      <c r="ETR845" s="328"/>
      <c r="ETS845" s="328"/>
      <c r="ETT845" s="328"/>
      <c r="ETU845" s="328"/>
      <c r="ETV845" s="328"/>
      <c r="ETW845" s="328"/>
      <c r="ETX845" s="328"/>
      <c r="ETY845" s="328"/>
      <c r="ETZ845" s="328"/>
      <c r="EUA845" s="328"/>
      <c r="EUB845" s="328"/>
      <c r="EUC845" s="328"/>
      <c r="EUD845" s="328"/>
      <c r="EUE845" s="328"/>
      <c r="EUF845" s="328"/>
      <c r="EUG845" s="328"/>
      <c r="EUH845" s="328"/>
      <c r="EUI845" s="328"/>
      <c r="EUJ845" s="328"/>
      <c r="EUK845" s="328"/>
      <c r="EUL845" s="328"/>
      <c r="EUM845" s="328"/>
      <c r="EUN845" s="328"/>
      <c r="EUO845" s="328"/>
      <c r="EUP845" s="328"/>
      <c r="EUQ845" s="328"/>
      <c r="EUR845" s="328"/>
      <c r="EUS845" s="328"/>
      <c r="EUT845" s="328"/>
      <c r="EUU845" s="328"/>
      <c r="EUV845" s="328"/>
      <c r="EUW845" s="328"/>
      <c r="EUX845" s="328"/>
      <c r="EUY845" s="328"/>
      <c r="EUZ845" s="328"/>
      <c r="EVA845" s="328"/>
      <c r="EVB845" s="328"/>
      <c r="EVC845" s="328"/>
      <c r="EVD845" s="328"/>
      <c r="EVE845" s="328"/>
      <c r="EVF845" s="328"/>
      <c r="EVG845" s="328"/>
      <c r="EVH845" s="328"/>
      <c r="EVI845" s="328"/>
      <c r="EVJ845" s="328"/>
      <c r="EVK845" s="328"/>
      <c r="EVL845" s="328"/>
      <c r="EVM845" s="328"/>
      <c r="EVN845" s="328"/>
      <c r="EVO845" s="328"/>
      <c r="EVP845" s="328"/>
      <c r="EVQ845" s="328"/>
      <c r="EVR845" s="328"/>
      <c r="EVS845" s="328"/>
      <c r="EVT845" s="328"/>
      <c r="EVU845" s="328"/>
      <c r="EVV845" s="328"/>
      <c r="EVW845" s="328"/>
      <c r="EVX845" s="328"/>
      <c r="EVY845" s="328"/>
      <c r="EVZ845" s="328"/>
      <c r="EWA845" s="328"/>
      <c r="EWB845" s="328"/>
      <c r="EWC845" s="328"/>
      <c r="EWD845" s="328"/>
      <c r="EWE845" s="328"/>
      <c r="EWF845" s="328"/>
      <c r="EWG845" s="328"/>
      <c r="EWH845" s="328"/>
      <c r="EWI845" s="328"/>
      <c r="EWJ845" s="328"/>
      <c r="EWK845" s="328"/>
      <c r="EWL845" s="328"/>
      <c r="EWM845" s="328"/>
      <c r="EWN845" s="328"/>
      <c r="EWO845" s="328"/>
      <c r="EWP845" s="328"/>
      <c r="EWQ845" s="328"/>
      <c r="EWR845" s="328"/>
      <c r="EWS845" s="328"/>
      <c r="EWT845" s="328"/>
      <c r="EWU845" s="328"/>
      <c r="EWV845" s="328"/>
      <c r="EWW845" s="328"/>
      <c r="EWX845" s="328"/>
      <c r="EWY845" s="328"/>
      <c r="EWZ845" s="328"/>
      <c r="EXA845" s="328"/>
      <c r="EXB845" s="328"/>
      <c r="EXC845" s="328"/>
      <c r="EXD845" s="328"/>
      <c r="EXE845" s="328"/>
      <c r="EXF845" s="328"/>
      <c r="EXG845" s="328"/>
      <c r="EXH845" s="328"/>
      <c r="EXI845" s="328"/>
      <c r="EXJ845" s="328"/>
      <c r="EXK845" s="328"/>
      <c r="EXL845" s="328"/>
      <c r="EXM845" s="328"/>
      <c r="EXN845" s="328"/>
      <c r="EXO845" s="328"/>
      <c r="EXP845" s="328"/>
      <c r="EXQ845" s="328"/>
      <c r="EXR845" s="328"/>
      <c r="EXS845" s="328"/>
      <c r="EXT845" s="328"/>
      <c r="EXU845" s="328"/>
      <c r="EXV845" s="328"/>
      <c r="EXW845" s="328"/>
      <c r="EXX845" s="328"/>
      <c r="EXY845" s="328"/>
      <c r="EXZ845" s="328"/>
      <c r="EYA845" s="328"/>
      <c r="EYB845" s="328"/>
      <c r="EYC845" s="328"/>
      <c r="EYD845" s="328"/>
      <c r="EYE845" s="328"/>
      <c r="EYF845" s="328"/>
      <c r="EYG845" s="328"/>
      <c r="EYH845" s="328"/>
      <c r="EYI845" s="328"/>
      <c r="EYJ845" s="328"/>
      <c r="EYK845" s="328"/>
      <c r="EYL845" s="328"/>
      <c r="EYM845" s="328"/>
      <c r="EYN845" s="328"/>
      <c r="EYO845" s="328"/>
      <c r="EYP845" s="328"/>
      <c r="EYQ845" s="328"/>
      <c r="EYR845" s="328"/>
      <c r="EYS845" s="328"/>
      <c r="EYT845" s="328"/>
      <c r="EYU845" s="328"/>
      <c r="EYV845" s="328"/>
      <c r="EYW845" s="328"/>
      <c r="EYX845" s="328"/>
      <c r="EYY845" s="328"/>
      <c r="EYZ845" s="328"/>
      <c r="EZA845" s="328"/>
      <c r="EZB845" s="328"/>
      <c r="EZC845" s="328"/>
      <c r="EZD845" s="328"/>
      <c r="EZE845" s="328"/>
      <c r="EZF845" s="328"/>
      <c r="EZG845" s="328"/>
      <c r="EZH845" s="328"/>
      <c r="EZI845" s="328"/>
      <c r="EZJ845" s="328"/>
      <c r="EZK845" s="328"/>
      <c r="EZL845" s="328"/>
      <c r="EZM845" s="328"/>
      <c r="EZN845" s="328"/>
      <c r="EZO845" s="328"/>
      <c r="EZP845" s="328"/>
      <c r="EZQ845" s="328"/>
      <c r="EZR845" s="328"/>
      <c r="EZS845" s="328"/>
      <c r="EZT845" s="328"/>
      <c r="EZU845" s="328"/>
      <c r="EZV845" s="328"/>
      <c r="EZW845" s="328"/>
      <c r="EZX845" s="328"/>
      <c r="EZY845" s="328"/>
      <c r="EZZ845" s="328"/>
      <c r="FAA845" s="328"/>
      <c r="FAB845" s="328"/>
      <c r="FAC845" s="328"/>
      <c r="FAD845" s="328"/>
      <c r="FAE845" s="328"/>
      <c r="FAF845" s="328"/>
      <c r="FAG845" s="328"/>
      <c r="FAH845" s="328"/>
      <c r="FAI845" s="328"/>
      <c r="FAJ845" s="328"/>
      <c r="FAK845" s="328"/>
      <c r="FAL845" s="328"/>
      <c r="FAM845" s="328"/>
      <c r="FAN845" s="328"/>
      <c r="FAO845" s="328"/>
      <c r="FAP845" s="328"/>
      <c r="FAQ845" s="328"/>
      <c r="FAR845" s="328"/>
      <c r="FAS845" s="328"/>
      <c r="FAT845" s="328"/>
      <c r="FAU845" s="328"/>
      <c r="FAV845" s="328"/>
      <c r="FAW845" s="328"/>
      <c r="FAX845" s="328"/>
      <c r="FAY845" s="328"/>
      <c r="FAZ845" s="328"/>
      <c r="FBA845" s="328"/>
      <c r="FBB845" s="328"/>
      <c r="FBC845" s="328"/>
      <c r="FBD845" s="328"/>
      <c r="FBE845" s="328"/>
      <c r="FBF845" s="328"/>
      <c r="FBG845" s="328"/>
      <c r="FBH845" s="328"/>
      <c r="FBI845" s="328"/>
      <c r="FBJ845" s="328"/>
      <c r="FBK845" s="328"/>
      <c r="FBL845" s="328"/>
      <c r="FBM845" s="328"/>
      <c r="FBN845" s="328"/>
      <c r="FBO845" s="328"/>
      <c r="FBP845" s="328"/>
      <c r="FBQ845" s="328"/>
      <c r="FBR845" s="328"/>
      <c r="FBS845" s="328"/>
      <c r="FBT845" s="328"/>
      <c r="FBU845" s="328"/>
      <c r="FBV845" s="328"/>
      <c r="FBW845" s="328"/>
      <c r="FBX845" s="328"/>
      <c r="FBY845" s="328"/>
      <c r="FBZ845" s="328"/>
      <c r="FCA845" s="328"/>
      <c r="FCB845" s="328"/>
      <c r="FCC845" s="328"/>
      <c r="FCD845" s="328"/>
      <c r="FCE845" s="328"/>
      <c r="FCF845" s="328"/>
      <c r="FCG845" s="328"/>
      <c r="FCH845" s="328"/>
      <c r="FCI845" s="328"/>
      <c r="FCJ845" s="328"/>
      <c r="FCK845" s="328"/>
      <c r="FCL845" s="328"/>
      <c r="FCM845" s="328"/>
      <c r="FCN845" s="328"/>
      <c r="FCO845" s="328"/>
      <c r="FCP845" s="328"/>
      <c r="FCQ845" s="328"/>
      <c r="FCR845" s="328"/>
      <c r="FCS845" s="328"/>
      <c r="FCT845" s="328"/>
      <c r="FCU845" s="328"/>
      <c r="FCV845" s="328"/>
      <c r="FCW845" s="328"/>
      <c r="FCX845" s="328"/>
      <c r="FCY845" s="328"/>
      <c r="FCZ845" s="328"/>
      <c r="FDA845" s="328"/>
      <c r="FDB845" s="328"/>
      <c r="FDC845" s="328"/>
      <c r="FDD845" s="328"/>
      <c r="FDE845" s="328"/>
      <c r="FDF845" s="328"/>
      <c r="FDG845" s="328"/>
      <c r="FDH845" s="328"/>
      <c r="FDI845" s="328"/>
      <c r="FDJ845" s="328"/>
      <c r="FDK845" s="328"/>
      <c r="FDL845" s="328"/>
      <c r="FDM845" s="328"/>
      <c r="FDN845" s="328"/>
      <c r="FDO845" s="328"/>
      <c r="FDP845" s="328"/>
      <c r="FDQ845" s="328"/>
      <c r="FDR845" s="328"/>
      <c r="FDS845" s="328"/>
      <c r="FDT845" s="328"/>
      <c r="FDU845" s="328"/>
      <c r="FDV845" s="328"/>
      <c r="FDW845" s="328"/>
      <c r="FDX845" s="328"/>
      <c r="FDY845" s="328"/>
      <c r="FDZ845" s="328"/>
      <c r="FEA845" s="328"/>
      <c r="FEB845" s="328"/>
      <c r="FEC845" s="328"/>
      <c r="FED845" s="328"/>
      <c r="FEE845" s="328"/>
      <c r="FEF845" s="328"/>
      <c r="FEG845" s="328"/>
      <c r="FEH845" s="328"/>
      <c r="FEI845" s="328"/>
      <c r="FEJ845" s="328"/>
      <c r="FEK845" s="328"/>
      <c r="FEL845" s="328"/>
      <c r="FEM845" s="328"/>
      <c r="FEN845" s="328"/>
      <c r="FEO845" s="328"/>
      <c r="FEP845" s="328"/>
      <c r="FEQ845" s="328"/>
      <c r="FER845" s="328"/>
      <c r="FES845" s="328"/>
      <c r="FET845" s="328"/>
      <c r="FEU845" s="328"/>
      <c r="FEV845" s="328"/>
      <c r="FEW845" s="328"/>
      <c r="FEX845" s="328"/>
      <c r="FEY845" s="328"/>
      <c r="FEZ845" s="328"/>
      <c r="FFA845" s="328"/>
      <c r="FFB845" s="328"/>
      <c r="FFC845" s="328"/>
      <c r="FFD845" s="328"/>
      <c r="FFE845" s="328"/>
      <c r="FFF845" s="328"/>
      <c r="FFG845" s="328"/>
      <c r="FFH845" s="328"/>
      <c r="FFI845" s="328"/>
      <c r="FFJ845" s="328"/>
      <c r="FFK845" s="328"/>
      <c r="FFL845" s="328"/>
      <c r="FFM845" s="328"/>
      <c r="FFN845" s="328"/>
      <c r="FFO845" s="328"/>
      <c r="FFP845" s="328"/>
      <c r="FFQ845" s="328"/>
      <c r="FFR845" s="328"/>
      <c r="FFS845" s="328"/>
      <c r="FFT845" s="328"/>
      <c r="FFU845" s="328"/>
      <c r="FFV845" s="328"/>
      <c r="FFW845" s="328"/>
      <c r="FFX845" s="328"/>
      <c r="FFY845" s="328"/>
      <c r="FFZ845" s="328"/>
      <c r="FGA845" s="328"/>
      <c r="FGB845" s="328"/>
      <c r="FGC845" s="328"/>
      <c r="FGD845" s="328"/>
      <c r="FGE845" s="328"/>
      <c r="FGF845" s="328"/>
      <c r="FGG845" s="328"/>
      <c r="FGH845" s="328"/>
      <c r="FGI845" s="328"/>
      <c r="FGJ845" s="328"/>
      <c r="FGK845" s="328"/>
      <c r="FGL845" s="328"/>
      <c r="FGM845" s="328"/>
      <c r="FGN845" s="328"/>
      <c r="FGO845" s="328"/>
      <c r="FGP845" s="328"/>
      <c r="FGQ845" s="328"/>
      <c r="FGR845" s="328"/>
      <c r="FGS845" s="328"/>
      <c r="FGT845" s="328"/>
      <c r="FGU845" s="328"/>
      <c r="FGV845" s="328"/>
      <c r="FGW845" s="328"/>
      <c r="FGX845" s="328"/>
      <c r="FGY845" s="328"/>
      <c r="FGZ845" s="328"/>
      <c r="FHA845" s="328"/>
      <c r="FHB845" s="328"/>
      <c r="FHC845" s="328"/>
      <c r="FHD845" s="328"/>
      <c r="FHE845" s="328"/>
      <c r="FHF845" s="328"/>
      <c r="FHG845" s="328"/>
      <c r="FHH845" s="328"/>
      <c r="FHI845" s="328"/>
      <c r="FHJ845" s="328"/>
      <c r="FHK845" s="328"/>
      <c r="FHL845" s="328"/>
      <c r="FHM845" s="328"/>
      <c r="FHN845" s="328"/>
      <c r="FHO845" s="328"/>
      <c r="FHP845" s="328"/>
      <c r="FHQ845" s="328"/>
      <c r="FHR845" s="328"/>
      <c r="FHS845" s="328"/>
      <c r="FHT845" s="328"/>
      <c r="FHU845" s="328"/>
      <c r="FHV845" s="328"/>
      <c r="FHW845" s="328"/>
      <c r="FHX845" s="328"/>
      <c r="FHY845" s="328"/>
      <c r="FHZ845" s="328"/>
      <c r="FIA845" s="328"/>
      <c r="FIB845" s="328"/>
      <c r="FIC845" s="328"/>
      <c r="FID845" s="328"/>
      <c r="FIE845" s="328"/>
      <c r="FIF845" s="328"/>
      <c r="FIG845" s="328"/>
      <c r="FIH845" s="328"/>
      <c r="FII845" s="328"/>
      <c r="FIJ845" s="328"/>
      <c r="FIK845" s="328"/>
      <c r="FIL845" s="328"/>
      <c r="FIM845" s="328"/>
      <c r="FIN845" s="328"/>
      <c r="FIO845" s="328"/>
      <c r="FIP845" s="328"/>
      <c r="FIQ845" s="328"/>
      <c r="FIR845" s="328"/>
      <c r="FIS845" s="328"/>
      <c r="FIT845" s="328"/>
      <c r="FIU845" s="328"/>
      <c r="FIV845" s="328"/>
      <c r="FIW845" s="328"/>
      <c r="FIX845" s="328"/>
      <c r="FIY845" s="328"/>
      <c r="FIZ845" s="328"/>
      <c r="FJA845" s="328"/>
      <c r="FJB845" s="328"/>
      <c r="FJC845" s="328"/>
      <c r="FJD845" s="328"/>
      <c r="FJE845" s="328"/>
      <c r="FJF845" s="328"/>
      <c r="FJG845" s="328"/>
      <c r="FJH845" s="328"/>
      <c r="FJI845" s="328"/>
      <c r="FJJ845" s="328"/>
      <c r="FJK845" s="328"/>
      <c r="FJL845" s="328"/>
      <c r="FJM845" s="328"/>
      <c r="FJN845" s="328"/>
      <c r="FJO845" s="328"/>
      <c r="FJP845" s="328"/>
      <c r="FJQ845" s="328"/>
      <c r="FJR845" s="328"/>
      <c r="FJS845" s="328"/>
      <c r="FJT845" s="328"/>
      <c r="FJU845" s="328"/>
      <c r="FJV845" s="328"/>
      <c r="FJW845" s="328"/>
      <c r="FJX845" s="328"/>
      <c r="FJY845" s="328"/>
      <c r="FJZ845" s="328"/>
      <c r="FKA845" s="328"/>
      <c r="FKB845" s="328"/>
      <c r="FKC845" s="328"/>
      <c r="FKD845" s="328"/>
      <c r="FKE845" s="328"/>
      <c r="FKF845" s="328"/>
      <c r="FKG845" s="328"/>
      <c r="FKH845" s="328"/>
      <c r="FKI845" s="328"/>
      <c r="FKJ845" s="328"/>
      <c r="FKK845" s="328"/>
      <c r="FKL845" s="328"/>
      <c r="FKM845" s="328"/>
      <c r="FKN845" s="328"/>
      <c r="FKO845" s="328"/>
      <c r="FKP845" s="328"/>
      <c r="FKQ845" s="328"/>
      <c r="FKR845" s="328"/>
      <c r="FKS845" s="328"/>
      <c r="FKT845" s="328"/>
      <c r="FKU845" s="328"/>
      <c r="FKV845" s="328"/>
      <c r="FKW845" s="328"/>
      <c r="FKX845" s="328"/>
      <c r="FKY845" s="328"/>
      <c r="FKZ845" s="328"/>
      <c r="FLA845" s="328"/>
      <c r="FLB845" s="328"/>
      <c r="FLC845" s="328"/>
      <c r="FLD845" s="328"/>
      <c r="FLE845" s="328"/>
      <c r="FLF845" s="328"/>
      <c r="FLG845" s="328"/>
      <c r="FLH845" s="328"/>
      <c r="FLI845" s="328"/>
      <c r="FLJ845" s="328"/>
      <c r="FLK845" s="328"/>
      <c r="FLL845" s="328"/>
      <c r="FLM845" s="328"/>
      <c r="FLN845" s="328"/>
      <c r="FLO845" s="328"/>
      <c r="FLP845" s="328"/>
      <c r="FLQ845" s="328"/>
      <c r="FLR845" s="328"/>
      <c r="FLS845" s="328"/>
      <c r="FLT845" s="328"/>
      <c r="FLU845" s="328"/>
      <c r="FLV845" s="328"/>
      <c r="FLW845" s="328"/>
      <c r="FLX845" s="328"/>
      <c r="FLY845" s="328"/>
      <c r="FLZ845" s="328"/>
      <c r="FMA845" s="328"/>
      <c r="FMB845" s="328"/>
      <c r="FMC845" s="328"/>
      <c r="FMD845" s="328"/>
      <c r="FME845" s="328"/>
      <c r="FMF845" s="328"/>
      <c r="FMG845" s="328"/>
      <c r="FMH845" s="328"/>
      <c r="FMI845" s="328"/>
      <c r="FMJ845" s="328"/>
      <c r="FMK845" s="328"/>
      <c r="FML845" s="328"/>
      <c r="FMM845" s="328"/>
      <c r="FMN845" s="328"/>
      <c r="FMO845" s="328"/>
      <c r="FMP845" s="328"/>
      <c r="FMQ845" s="328"/>
      <c r="FMR845" s="328"/>
      <c r="FMS845" s="328"/>
      <c r="FMT845" s="328"/>
      <c r="FMU845" s="328"/>
      <c r="FMV845" s="328"/>
      <c r="FMW845" s="328"/>
      <c r="FMX845" s="328"/>
      <c r="FMY845" s="328"/>
      <c r="FMZ845" s="328"/>
      <c r="FNA845" s="328"/>
      <c r="FNB845" s="328"/>
      <c r="FNC845" s="328"/>
      <c r="FND845" s="328"/>
      <c r="FNE845" s="328"/>
      <c r="FNF845" s="328"/>
      <c r="FNG845" s="328"/>
      <c r="FNH845" s="328"/>
      <c r="FNI845" s="328"/>
      <c r="FNJ845" s="328"/>
      <c r="FNK845" s="328"/>
      <c r="FNL845" s="328"/>
      <c r="FNM845" s="328"/>
      <c r="FNN845" s="328"/>
      <c r="FNO845" s="328"/>
      <c r="FNP845" s="328"/>
      <c r="FNQ845" s="328"/>
      <c r="FNR845" s="328"/>
      <c r="FNS845" s="328"/>
      <c r="FNT845" s="328"/>
      <c r="FNU845" s="328"/>
      <c r="FNV845" s="328"/>
      <c r="FNW845" s="328"/>
      <c r="FNX845" s="328"/>
      <c r="FNY845" s="328"/>
      <c r="FNZ845" s="328"/>
      <c r="FOA845" s="328"/>
      <c r="FOB845" s="328"/>
      <c r="FOC845" s="328"/>
      <c r="FOD845" s="328"/>
      <c r="FOE845" s="328"/>
      <c r="FOF845" s="328"/>
      <c r="FOG845" s="328"/>
      <c r="FOH845" s="328"/>
      <c r="FOI845" s="328"/>
      <c r="FOJ845" s="328"/>
      <c r="FOK845" s="328"/>
      <c r="FOL845" s="328"/>
      <c r="FOM845" s="328"/>
      <c r="FON845" s="328"/>
      <c r="FOO845" s="328"/>
      <c r="FOP845" s="328"/>
      <c r="FOQ845" s="328"/>
      <c r="FOR845" s="328"/>
      <c r="FOS845" s="328"/>
      <c r="FOT845" s="328"/>
      <c r="FOU845" s="328"/>
      <c r="FOV845" s="328"/>
      <c r="FOW845" s="328"/>
      <c r="FOX845" s="328"/>
      <c r="FOY845" s="328"/>
      <c r="FOZ845" s="328"/>
      <c r="FPA845" s="328"/>
      <c r="FPB845" s="328"/>
      <c r="FPC845" s="328"/>
      <c r="FPD845" s="328"/>
      <c r="FPE845" s="328"/>
      <c r="FPF845" s="328"/>
      <c r="FPG845" s="328"/>
      <c r="FPH845" s="328"/>
      <c r="FPI845" s="328"/>
      <c r="FPJ845" s="328"/>
      <c r="FPK845" s="328"/>
      <c r="FPL845" s="328"/>
      <c r="FPM845" s="328"/>
      <c r="FPN845" s="328"/>
      <c r="FPO845" s="328"/>
      <c r="FPP845" s="328"/>
      <c r="FPQ845" s="328"/>
      <c r="FPR845" s="328"/>
      <c r="FPS845" s="328"/>
      <c r="FPT845" s="328"/>
      <c r="FPU845" s="328"/>
      <c r="FPV845" s="328"/>
      <c r="FPW845" s="328"/>
      <c r="FPX845" s="328"/>
      <c r="FPY845" s="328"/>
      <c r="FPZ845" s="328"/>
      <c r="FQA845" s="328"/>
      <c r="FQB845" s="328"/>
      <c r="FQC845" s="328"/>
      <c r="FQD845" s="328"/>
      <c r="FQE845" s="328"/>
      <c r="FQF845" s="328"/>
      <c r="FQG845" s="328"/>
      <c r="FQH845" s="328"/>
      <c r="FQI845" s="328"/>
      <c r="FQJ845" s="328"/>
      <c r="FQK845" s="328"/>
      <c r="FQL845" s="328"/>
      <c r="FQM845" s="328"/>
      <c r="FQN845" s="328"/>
      <c r="FQO845" s="328"/>
      <c r="FQP845" s="328"/>
      <c r="FQQ845" s="328"/>
      <c r="FQR845" s="328"/>
      <c r="FQS845" s="328"/>
      <c r="FQT845" s="328"/>
      <c r="FQU845" s="328"/>
      <c r="FQV845" s="328"/>
      <c r="FQW845" s="328"/>
      <c r="FQX845" s="328"/>
      <c r="FQY845" s="328"/>
      <c r="FQZ845" s="328"/>
      <c r="FRA845" s="328"/>
      <c r="FRB845" s="328"/>
      <c r="FRC845" s="328"/>
      <c r="FRD845" s="328"/>
      <c r="FRE845" s="328"/>
      <c r="FRF845" s="328"/>
      <c r="FRG845" s="328"/>
      <c r="FRH845" s="328"/>
      <c r="FRI845" s="328"/>
      <c r="FRJ845" s="328"/>
      <c r="FRK845" s="328"/>
      <c r="FRL845" s="328"/>
      <c r="FRM845" s="328"/>
      <c r="FRN845" s="328"/>
      <c r="FRO845" s="328"/>
      <c r="FRP845" s="328"/>
      <c r="FRQ845" s="328"/>
      <c r="FRR845" s="328"/>
      <c r="FRS845" s="328"/>
      <c r="FRT845" s="328"/>
      <c r="FRU845" s="328"/>
      <c r="FRV845" s="328"/>
      <c r="FRW845" s="328"/>
      <c r="FRX845" s="328"/>
      <c r="FRY845" s="328"/>
      <c r="FRZ845" s="328"/>
      <c r="FSA845" s="328"/>
      <c r="FSB845" s="328"/>
      <c r="FSC845" s="328"/>
      <c r="FSD845" s="328"/>
      <c r="FSE845" s="328"/>
      <c r="FSF845" s="328"/>
      <c r="FSG845" s="328"/>
      <c r="FSH845" s="328"/>
      <c r="FSI845" s="328"/>
      <c r="FSJ845" s="328"/>
      <c r="FSK845" s="328"/>
      <c r="FSL845" s="328"/>
      <c r="FSM845" s="328"/>
      <c r="FSN845" s="328"/>
      <c r="FSO845" s="328"/>
      <c r="FSP845" s="328"/>
      <c r="FSQ845" s="328"/>
      <c r="FSR845" s="328"/>
      <c r="FSS845" s="328"/>
      <c r="FST845" s="328"/>
      <c r="FSU845" s="328"/>
      <c r="FSV845" s="328"/>
      <c r="FSW845" s="328"/>
      <c r="FSX845" s="328"/>
      <c r="FSY845" s="328"/>
      <c r="FSZ845" s="328"/>
      <c r="FTA845" s="328"/>
      <c r="FTB845" s="328"/>
      <c r="FTC845" s="328"/>
      <c r="FTD845" s="328"/>
      <c r="FTE845" s="328"/>
      <c r="FTF845" s="328"/>
      <c r="FTG845" s="328"/>
      <c r="FTH845" s="328"/>
      <c r="FTI845" s="328"/>
      <c r="FTJ845" s="328"/>
      <c r="FTK845" s="328"/>
      <c r="FTL845" s="328"/>
      <c r="FTM845" s="328"/>
      <c r="FTN845" s="328"/>
      <c r="FTO845" s="328"/>
      <c r="FTP845" s="328"/>
      <c r="FTQ845" s="328"/>
      <c r="FTR845" s="328"/>
      <c r="FTS845" s="328"/>
      <c r="FTT845" s="328"/>
      <c r="FTU845" s="328"/>
      <c r="FTV845" s="328"/>
      <c r="FTW845" s="328"/>
      <c r="FTX845" s="328"/>
      <c r="FTY845" s="328"/>
      <c r="FTZ845" s="328"/>
      <c r="FUA845" s="328"/>
      <c r="FUB845" s="328"/>
      <c r="FUC845" s="328"/>
      <c r="FUD845" s="328"/>
      <c r="FUE845" s="328"/>
      <c r="FUF845" s="328"/>
      <c r="FUG845" s="328"/>
      <c r="FUH845" s="328"/>
      <c r="FUI845" s="328"/>
      <c r="FUJ845" s="328"/>
      <c r="FUK845" s="328"/>
      <c r="FUL845" s="328"/>
      <c r="FUM845" s="328"/>
      <c r="FUN845" s="328"/>
      <c r="FUO845" s="328"/>
      <c r="FUP845" s="328"/>
      <c r="FUQ845" s="328"/>
      <c r="FUR845" s="328"/>
      <c r="FUS845" s="328"/>
      <c r="FUT845" s="328"/>
      <c r="FUU845" s="328"/>
      <c r="FUV845" s="328"/>
      <c r="FUW845" s="328"/>
      <c r="FUX845" s="328"/>
      <c r="FUY845" s="328"/>
      <c r="FUZ845" s="328"/>
      <c r="FVA845" s="328"/>
      <c r="FVB845" s="328"/>
      <c r="FVC845" s="328"/>
      <c r="FVD845" s="328"/>
      <c r="FVE845" s="328"/>
      <c r="FVF845" s="328"/>
      <c r="FVG845" s="328"/>
      <c r="FVH845" s="328"/>
      <c r="FVI845" s="328"/>
      <c r="FVJ845" s="328"/>
      <c r="FVK845" s="328"/>
      <c r="FVL845" s="328"/>
      <c r="FVM845" s="328"/>
      <c r="FVN845" s="328"/>
      <c r="FVO845" s="328"/>
      <c r="FVP845" s="328"/>
      <c r="FVQ845" s="328"/>
      <c r="FVR845" s="328"/>
      <c r="FVS845" s="328"/>
      <c r="FVT845" s="328"/>
      <c r="FVU845" s="328"/>
      <c r="FVV845" s="328"/>
      <c r="FVW845" s="328"/>
      <c r="FVX845" s="328"/>
      <c r="FVY845" s="328"/>
      <c r="FVZ845" s="328"/>
      <c r="FWA845" s="328"/>
      <c r="FWB845" s="328"/>
      <c r="FWC845" s="328"/>
      <c r="FWD845" s="328"/>
      <c r="FWE845" s="328"/>
      <c r="FWF845" s="328"/>
      <c r="FWG845" s="328"/>
      <c r="FWH845" s="328"/>
      <c r="FWI845" s="328"/>
      <c r="FWJ845" s="328"/>
      <c r="FWK845" s="328"/>
      <c r="FWL845" s="328"/>
      <c r="FWM845" s="328"/>
      <c r="FWN845" s="328"/>
      <c r="FWO845" s="328"/>
      <c r="FWP845" s="328"/>
      <c r="FWQ845" s="328"/>
      <c r="FWR845" s="328"/>
      <c r="FWS845" s="328"/>
      <c r="FWT845" s="328"/>
      <c r="FWU845" s="328"/>
      <c r="FWV845" s="328"/>
      <c r="FWW845" s="328"/>
      <c r="FWX845" s="328"/>
      <c r="FWY845" s="328"/>
      <c r="FWZ845" s="328"/>
      <c r="FXA845" s="328"/>
      <c r="FXB845" s="328"/>
      <c r="FXC845" s="328"/>
      <c r="FXD845" s="328"/>
      <c r="FXE845" s="328"/>
      <c r="FXF845" s="328"/>
      <c r="FXG845" s="328"/>
      <c r="FXH845" s="328"/>
      <c r="FXI845" s="328"/>
      <c r="FXJ845" s="328"/>
      <c r="FXK845" s="328"/>
      <c r="FXL845" s="328"/>
      <c r="FXM845" s="328"/>
      <c r="FXN845" s="328"/>
      <c r="FXO845" s="328"/>
      <c r="FXP845" s="328"/>
      <c r="FXQ845" s="328"/>
      <c r="FXR845" s="328"/>
      <c r="FXS845" s="328"/>
      <c r="FXT845" s="328"/>
      <c r="FXU845" s="328"/>
      <c r="FXV845" s="328"/>
      <c r="FXW845" s="328"/>
      <c r="FXX845" s="328"/>
      <c r="FXY845" s="328"/>
      <c r="FXZ845" s="328"/>
      <c r="FYA845" s="328"/>
      <c r="FYB845" s="328"/>
      <c r="FYC845" s="328"/>
      <c r="FYD845" s="328"/>
      <c r="FYE845" s="328"/>
      <c r="FYF845" s="328"/>
      <c r="FYG845" s="328"/>
      <c r="FYH845" s="328"/>
      <c r="FYI845" s="328"/>
      <c r="FYJ845" s="328"/>
      <c r="FYK845" s="328"/>
      <c r="FYL845" s="328"/>
      <c r="FYM845" s="328"/>
      <c r="FYN845" s="328"/>
      <c r="FYO845" s="328"/>
      <c r="FYP845" s="328"/>
      <c r="FYQ845" s="328"/>
      <c r="FYR845" s="328"/>
      <c r="FYS845" s="328"/>
      <c r="FYT845" s="328"/>
      <c r="FYU845" s="328"/>
      <c r="FYV845" s="328"/>
      <c r="FYW845" s="328"/>
      <c r="FYX845" s="328"/>
      <c r="FYY845" s="328"/>
      <c r="FYZ845" s="328"/>
      <c r="FZA845" s="328"/>
      <c r="FZB845" s="328"/>
      <c r="FZC845" s="328"/>
      <c r="FZD845" s="328"/>
      <c r="FZE845" s="328"/>
      <c r="FZF845" s="328"/>
      <c r="FZG845" s="328"/>
      <c r="FZH845" s="328"/>
      <c r="FZI845" s="328"/>
      <c r="FZJ845" s="328"/>
      <c r="FZK845" s="328"/>
      <c r="FZL845" s="328"/>
      <c r="FZM845" s="328"/>
      <c r="FZN845" s="328"/>
      <c r="FZO845" s="328"/>
      <c r="FZP845" s="328"/>
      <c r="FZQ845" s="328"/>
      <c r="FZR845" s="328"/>
      <c r="FZS845" s="328"/>
      <c r="FZT845" s="328"/>
      <c r="FZU845" s="328"/>
      <c r="FZV845" s="328"/>
      <c r="FZW845" s="328"/>
      <c r="FZX845" s="328"/>
      <c r="FZY845" s="328"/>
      <c r="FZZ845" s="328"/>
      <c r="GAA845" s="328"/>
      <c r="GAB845" s="328"/>
      <c r="GAC845" s="328"/>
      <c r="GAD845" s="328"/>
      <c r="GAE845" s="328"/>
      <c r="GAF845" s="328"/>
      <c r="GAG845" s="328"/>
      <c r="GAH845" s="328"/>
      <c r="GAI845" s="328"/>
      <c r="GAJ845" s="328"/>
      <c r="GAK845" s="328"/>
      <c r="GAL845" s="328"/>
      <c r="GAM845" s="328"/>
      <c r="GAN845" s="328"/>
      <c r="GAO845" s="328"/>
      <c r="GAP845" s="328"/>
      <c r="GAQ845" s="328"/>
      <c r="GAR845" s="328"/>
      <c r="GAS845" s="328"/>
      <c r="GAT845" s="328"/>
      <c r="GAU845" s="328"/>
      <c r="GAV845" s="328"/>
      <c r="GAW845" s="328"/>
      <c r="GAX845" s="328"/>
      <c r="GAY845" s="328"/>
      <c r="GAZ845" s="328"/>
      <c r="GBA845" s="328"/>
      <c r="GBB845" s="328"/>
      <c r="GBC845" s="328"/>
      <c r="GBD845" s="328"/>
      <c r="GBE845" s="328"/>
      <c r="GBF845" s="328"/>
      <c r="GBG845" s="328"/>
      <c r="GBH845" s="328"/>
      <c r="GBI845" s="328"/>
      <c r="GBJ845" s="328"/>
      <c r="GBK845" s="328"/>
      <c r="GBL845" s="328"/>
      <c r="GBM845" s="328"/>
      <c r="GBN845" s="328"/>
      <c r="GBO845" s="328"/>
      <c r="GBP845" s="328"/>
      <c r="GBQ845" s="328"/>
      <c r="GBR845" s="328"/>
      <c r="GBS845" s="328"/>
      <c r="GBT845" s="328"/>
      <c r="GBU845" s="328"/>
      <c r="GBV845" s="328"/>
      <c r="GBW845" s="328"/>
      <c r="GBX845" s="328"/>
      <c r="GBY845" s="328"/>
      <c r="GBZ845" s="328"/>
      <c r="GCA845" s="328"/>
      <c r="GCB845" s="328"/>
      <c r="GCC845" s="328"/>
      <c r="GCD845" s="328"/>
      <c r="GCE845" s="328"/>
      <c r="GCF845" s="328"/>
      <c r="GCG845" s="328"/>
      <c r="GCH845" s="328"/>
      <c r="GCI845" s="328"/>
      <c r="GCJ845" s="328"/>
      <c r="GCK845" s="328"/>
      <c r="GCL845" s="328"/>
      <c r="GCM845" s="328"/>
      <c r="GCN845" s="328"/>
      <c r="GCO845" s="328"/>
      <c r="GCP845" s="328"/>
      <c r="GCQ845" s="328"/>
      <c r="GCR845" s="328"/>
      <c r="GCS845" s="328"/>
      <c r="GCT845" s="328"/>
      <c r="GCU845" s="328"/>
      <c r="GCV845" s="328"/>
      <c r="GCW845" s="328"/>
      <c r="GCX845" s="328"/>
      <c r="GCY845" s="328"/>
      <c r="GCZ845" s="328"/>
      <c r="GDA845" s="328"/>
      <c r="GDB845" s="328"/>
      <c r="GDC845" s="328"/>
      <c r="GDD845" s="328"/>
      <c r="GDE845" s="328"/>
      <c r="GDF845" s="328"/>
      <c r="GDG845" s="328"/>
      <c r="GDH845" s="328"/>
      <c r="GDI845" s="328"/>
      <c r="GDJ845" s="328"/>
      <c r="GDK845" s="328"/>
      <c r="GDL845" s="328"/>
      <c r="GDM845" s="328"/>
      <c r="GDN845" s="328"/>
      <c r="GDO845" s="328"/>
      <c r="GDP845" s="328"/>
      <c r="GDQ845" s="328"/>
      <c r="GDR845" s="328"/>
      <c r="GDS845" s="328"/>
      <c r="GDT845" s="328"/>
      <c r="GDU845" s="328"/>
      <c r="GDV845" s="328"/>
      <c r="GDW845" s="328"/>
      <c r="GDX845" s="328"/>
      <c r="GDY845" s="328"/>
      <c r="GDZ845" s="328"/>
      <c r="GEA845" s="328"/>
      <c r="GEB845" s="328"/>
      <c r="GEC845" s="328"/>
      <c r="GED845" s="328"/>
      <c r="GEE845" s="328"/>
      <c r="GEF845" s="328"/>
      <c r="GEG845" s="328"/>
      <c r="GEH845" s="328"/>
      <c r="GEI845" s="328"/>
      <c r="GEJ845" s="328"/>
      <c r="GEK845" s="328"/>
      <c r="GEL845" s="328"/>
      <c r="GEM845" s="328"/>
      <c r="GEN845" s="328"/>
      <c r="GEO845" s="328"/>
      <c r="GEP845" s="328"/>
      <c r="GEQ845" s="328"/>
      <c r="GER845" s="328"/>
      <c r="GES845" s="328"/>
      <c r="GET845" s="328"/>
      <c r="GEU845" s="328"/>
      <c r="GEV845" s="328"/>
      <c r="GEW845" s="328"/>
      <c r="GEX845" s="328"/>
      <c r="GEY845" s="328"/>
      <c r="GEZ845" s="328"/>
      <c r="GFA845" s="328"/>
      <c r="GFB845" s="328"/>
      <c r="GFC845" s="328"/>
      <c r="GFD845" s="328"/>
      <c r="GFE845" s="328"/>
      <c r="GFF845" s="328"/>
      <c r="GFG845" s="328"/>
      <c r="GFH845" s="328"/>
      <c r="GFI845" s="328"/>
      <c r="GFJ845" s="328"/>
      <c r="GFK845" s="328"/>
      <c r="GFL845" s="328"/>
      <c r="GFM845" s="328"/>
      <c r="GFN845" s="328"/>
      <c r="GFO845" s="328"/>
      <c r="GFP845" s="328"/>
      <c r="GFQ845" s="328"/>
      <c r="GFR845" s="328"/>
      <c r="GFS845" s="328"/>
      <c r="GFT845" s="328"/>
      <c r="GFU845" s="328"/>
      <c r="GFV845" s="328"/>
      <c r="GFW845" s="328"/>
      <c r="GFX845" s="328"/>
      <c r="GFY845" s="328"/>
      <c r="GFZ845" s="328"/>
      <c r="GGA845" s="328"/>
      <c r="GGB845" s="328"/>
      <c r="GGC845" s="328"/>
      <c r="GGD845" s="328"/>
      <c r="GGE845" s="328"/>
      <c r="GGF845" s="328"/>
      <c r="GGG845" s="328"/>
      <c r="GGH845" s="328"/>
      <c r="GGI845" s="328"/>
      <c r="GGJ845" s="328"/>
      <c r="GGK845" s="328"/>
      <c r="GGL845" s="328"/>
      <c r="GGM845" s="328"/>
      <c r="GGN845" s="328"/>
      <c r="GGO845" s="328"/>
      <c r="GGP845" s="328"/>
      <c r="GGQ845" s="328"/>
      <c r="GGR845" s="328"/>
      <c r="GGS845" s="328"/>
      <c r="GGT845" s="328"/>
      <c r="GGU845" s="328"/>
      <c r="GGV845" s="328"/>
      <c r="GGW845" s="328"/>
      <c r="GGX845" s="328"/>
      <c r="GGY845" s="328"/>
      <c r="GGZ845" s="328"/>
      <c r="GHA845" s="328"/>
      <c r="GHB845" s="328"/>
      <c r="GHC845" s="328"/>
      <c r="GHD845" s="328"/>
      <c r="GHE845" s="328"/>
      <c r="GHF845" s="328"/>
      <c r="GHG845" s="328"/>
      <c r="GHH845" s="328"/>
      <c r="GHI845" s="328"/>
      <c r="GHJ845" s="328"/>
      <c r="GHK845" s="328"/>
      <c r="GHL845" s="328"/>
      <c r="GHM845" s="328"/>
      <c r="GHN845" s="328"/>
      <c r="GHO845" s="328"/>
      <c r="GHP845" s="328"/>
      <c r="GHQ845" s="328"/>
      <c r="GHR845" s="328"/>
      <c r="GHS845" s="328"/>
      <c r="GHT845" s="328"/>
      <c r="GHU845" s="328"/>
      <c r="GHV845" s="328"/>
      <c r="GHW845" s="328"/>
      <c r="GHX845" s="328"/>
      <c r="GHY845" s="328"/>
      <c r="GHZ845" s="328"/>
      <c r="GIA845" s="328"/>
      <c r="GIB845" s="328"/>
      <c r="GIC845" s="328"/>
      <c r="GID845" s="328"/>
      <c r="GIE845" s="328"/>
      <c r="GIF845" s="328"/>
      <c r="GIG845" s="328"/>
      <c r="GIH845" s="328"/>
      <c r="GII845" s="328"/>
      <c r="GIJ845" s="328"/>
      <c r="GIK845" s="328"/>
      <c r="GIL845" s="328"/>
      <c r="GIM845" s="328"/>
      <c r="GIN845" s="328"/>
      <c r="GIO845" s="328"/>
      <c r="GIP845" s="328"/>
      <c r="GIQ845" s="328"/>
      <c r="GIR845" s="328"/>
      <c r="GIS845" s="328"/>
      <c r="GIT845" s="328"/>
      <c r="GIU845" s="328"/>
      <c r="GIV845" s="328"/>
      <c r="GIW845" s="328"/>
      <c r="GIX845" s="328"/>
      <c r="GIY845" s="328"/>
      <c r="GIZ845" s="328"/>
      <c r="GJA845" s="328"/>
      <c r="GJB845" s="328"/>
      <c r="GJC845" s="328"/>
      <c r="GJD845" s="328"/>
      <c r="GJE845" s="328"/>
      <c r="GJF845" s="328"/>
      <c r="GJG845" s="328"/>
      <c r="GJH845" s="328"/>
      <c r="GJI845" s="328"/>
      <c r="GJJ845" s="328"/>
      <c r="GJK845" s="328"/>
      <c r="GJL845" s="328"/>
      <c r="GJM845" s="328"/>
      <c r="GJN845" s="328"/>
      <c r="GJO845" s="328"/>
      <c r="GJP845" s="328"/>
      <c r="GJQ845" s="328"/>
      <c r="GJR845" s="328"/>
      <c r="GJS845" s="328"/>
      <c r="GJT845" s="328"/>
      <c r="GJU845" s="328"/>
      <c r="GJV845" s="328"/>
      <c r="GJW845" s="328"/>
      <c r="GJX845" s="328"/>
      <c r="GJY845" s="328"/>
      <c r="GJZ845" s="328"/>
      <c r="GKA845" s="328"/>
      <c r="GKB845" s="328"/>
      <c r="GKC845" s="328"/>
      <c r="GKD845" s="328"/>
      <c r="GKE845" s="328"/>
      <c r="GKF845" s="328"/>
      <c r="GKG845" s="328"/>
      <c r="GKH845" s="328"/>
      <c r="GKI845" s="328"/>
      <c r="GKJ845" s="328"/>
      <c r="GKK845" s="328"/>
      <c r="GKL845" s="328"/>
      <c r="GKM845" s="328"/>
      <c r="GKN845" s="328"/>
      <c r="GKO845" s="328"/>
      <c r="GKP845" s="328"/>
      <c r="GKQ845" s="328"/>
      <c r="GKR845" s="328"/>
      <c r="GKS845" s="328"/>
      <c r="GKT845" s="328"/>
      <c r="GKU845" s="328"/>
      <c r="GKV845" s="328"/>
      <c r="GKW845" s="328"/>
      <c r="GKX845" s="328"/>
      <c r="GKY845" s="328"/>
      <c r="GKZ845" s="328"/>
      <c r="GLA845" s="328"/>
      <c r="GLB845" s="328"/>
      <c r="GLC845" s="328"/>
      <c r="GLD845" s="328"/>
      <c r="GLE845" s="328"/>
      <c r="GLF845" s="328"/>
      <c r="GLG845" s="328"/>
      <c r="GLH845" s="328"/>
      <c r="GLI845" s="328"/>
      <c r="GLJ845" s="328"/>
      <c r="GLK845" s="328"/>
      <c r="GLL845" s="328"/>
      <c r="GLM845" s="328"/>
      <c r="GLN845" s="328"/>
      <c r="GLO845" s="328"/>
      <c r="GLP845" s="328"/>
      <c r="GLQ845" s="328"/>
      <c r="GLR845" s="328"/>
      <c r="GLS845" s="328"/>
      <c r="GLT845" s="328"/>
      <c r="GLU845" s="328"/>
      <c r="GLV845" s="328"/>
      <c r="GLW845" s="328"/>
      <c r="GLX845" s="328"/>
      <c r="GLY845" s="328"/>
      <c r="GLZ845" s="328"/>
      <c r="GMA845" s="328"/>
      <c r="GMB845" s="328"/>
      <c r="GMC845" s="328"/>
      <c r="GMD845" s="328"/>
      <c r="GME845" s="328"/>
      <c r="GMF845" s="328"/>
      <c r="GMG845" s="328"/>
      <c r="GMH845" s="328"/>
      <c r="GMI845" s="328"/>
      <c r="GMJ845" s="328"/>
      <c r="GMK845" s="328"/>
      <c r="GML845" s="328"/>
      <c r="GMM845" s="328"/>
      <c r="GMN845" s="328"/>
      <c r="GMO845" s="328"/>
      <c r="GMP845" s="328"/>
      <c r="GMQ845" s="328"/>
      <c r="GMR845" s="328"/>
      <c r="GMS845" s="328"/>
      <c r="GMT845" s="328"/>
      <c r="GMU845" s="328"/>
      <c r="GMV845" s="328"/>
      <c r="GMW845" s="328"/>
      <c r="GMX845" s="328"/>
      <c r="GMY845" s="328"/>
      <c r="GMZ845" s="328"/>
      <c r="GNA845" s="328"/>
      <c r="GNB845" s="328"/>
      <c r="GNC845" s="328"/>
      <c r="GND845" s="328"/>
      <c r="GNE845" s="328"/>
      <c r="GNF845" s="328"/>
      <c r="GNG845" s="328"/>
      <c r="GNH845" s="328"/>
      <c r="GNI845" s="328"/>
      <c r="GNJ845" s="328"/>
      <c r="GNK845" s="328"/>
      <c r="GNL845" s="328"/>
      <c r="GNM845" s="328"/>
      <c r="GNN845" s="328"/>
      <c r="GNO845" s="328"/>
      <c r="GNP845" s="328"/>
      <c r="GNQ845" s="328"/>
      <c r="GNR845" s="328"/>
      <c r="GNS845" s="328"/>
      <c r="GNT845" s="328"/>
      <c r="GNU845" s="328"/>
      <c r="GNV845" s="328"/>
      <c r="GNW845" s="328"/>
      <c r="GNX845" s="328"/>
      <c r="GNY845" s="328"/>
      <c r="GNZ845" s="328"/>
      <c r="GOA845" s="328"/>
      <c r="GOB845" s="328"/>
      <c r="GOC845" s="328"/>
      <c r="GOD845" s="328"/>
      <c r="GOE845" s="328"/>
      <c r="GOF845" s="328"/>
      <c r="GOG845" s="328"/>
      <c r="GOH845" s="328"/>
      <c r="GOI845" s="328"/>
      <c r="GOJ845" s="328"/>
      <c r="GOK845" s="328"/>
      <c r="GOL845" s="328"/>
      <c r="GOM845" s="328"/>
      <c r="GON845" s="328"/>
      <c r="GOO845" s="328"/>
      <c r="GOP845" s="328"/>
      <c r="GOQ845" s="328"/>
      <c r="GOR845" s="328"/>
      <c r="GOS845" s="328"/>
      <c r="GOT845" s="328"/>
      <c r="GOU845" s="328"/>
      <c r="GOV845" s="328"/>
      <c r="GOW845" s="328"/>
      <c r="GOX845" s="328"/>
      <c r="GOY845" s="328"/>
      <c r="GOZ845" s="328"/>
      <c r="GPA845" s="328"/>
      <c r="GPB845" s="328"/>
      <c r="GPC845" s="328"/>
      <c r="GPD845" s="328"/>
      <c r="GPE845" s="328"/>
      <c r="GPF845" s="328"/>
      <c r="GPG845" s="328"/>
      <c r="GPH845" s="328"/>
      <c r="GPI845" s="328"/>
      <c r="GPJ845" s="328"/>
      <c r="GPK845" s="328"/>
      <c r="GPL845" s="328"/>
      <c r="GPM845" s="328"/>
      <c r="GPN845" s="328"/>
      <c r="GPO845" s="328"/>
      <c r="GPP845" s="328"/>
      <c r="GPQ845" s="328"/>
      <c r="GPR845" s="328"/>
      <c r="GPS845" s="328"/>
      <c r="GPT845" s="328"/>
      <c r="GPU845" s="328"/>
      <c r="GPV845" s="328"/>
      <c r="GPW845" s="328"/>
      <c r="GPX845" s="328"/>
      <c r="GPY845" s="328"/>
      <c r="GPZ845" s="328"/>
      <c r="GQA845" s="328"/>
      <c r="GQB845" s="328"/>
      <c r="GQC845" s="328"/>
      <c r="GQD845" s="328"/>
      <c r="GQE845" s="328"/>
      <c r="GQF845" s="328"/>
      <c r="GQG845" s="328"/>
      <c r="GQH845" s="328"/>
      <c r="GQI845" s="328"/>
      <c r="GQJ845" s="328"/>
      <c r="GQK845" s="328"/>
      <c r="GQL845" s="328"/>
      <c r="GQM845" s="328"/>
      <c r="GQN845" s="328"/>
      <c r="GQO845" s="328"/>
      <c r="GQP845" s="328"/>
      <c r="GQQ845" s="328"/>
      <c r="GQR845" s="328"/>
      <c r="GQS845" s="328"/>
      <c r="GQT845" s="328"/>
      <c r="GQU845" s="328"/>
      <c r="GQV845" s="328"/>
      <c r="GQW845" s="328"/>
      <c r="GQX845" s="328"/>
      <c r="GQY845" s="328"/>
      <c r="GQZ845" s="328"/>
      <c r="GRA845" s="328"/>
      <c r="GRB845" s="328"/>
      <c r="GRC845" s="328"/>
      <c r="GRD845" s="328"/>
      <c r="GRE845" s="328"/>
      <c r="GRF845" s="328"/>
      <c r="GRG845" s="328"/>
      <c r="GRH845" s="328"/>
      <c r="GRI845" s="328"/>
      <c r="GRJ845" s="328"/>
      <c r="GRK845" s="328"/>
      <c r="GRL845" s="328"/>
      <c r="GRM845" s="328"/>
      <c r="GRN845" s="328"/>
      <c r="GRO845" s="328"/>
      <c r="GRP845" s="328"/>
      <c r="GRQ845" s="328"/>
      <c r="GRR845" s="328"/>
      <c r="GRS845" s="328"/>
      <c r="GRT845" s="328"/>
      <c r="GRU845" s="328"/>
      <c r="GRV845" s="328"/>
      <c r="GRW845" s="328"/>
      <c r="GRX845" s="328"/>
      <c r="GRY845" s="328"/>
      <c r="GRZ845" s="328"/>
      <c r="GSA845" s="328"/>
      <c r="GSB845" s="328"/>
      <c r="GSC845" s="328"/>
      <c r="GSD845" s="328"/>
      <c r="GSE845" s="328"/>
      <c r="GSF845" s="328"/>
      <c r="GSG845" s="328"/>
      <c r="GSH845" s="328"/>
      <c r="GSI845" s="328"/>
      <c r="GSJ845" s="328"/>
      <c r="GSK845" s="328"/>
      <c r="GSL845" s="328"/>
      <c r="GSM845" s="328"/>
      <c r="GSN845" s="328"/>
      <c r="GSO845" s="328"/>
      <c r="GSP845" s="328"/>
      <c r="GSQ845" s="328"/>
      <c r="GSR845" s="328"/>
      <c r="GSS845" s="328"/>
      <c r="GST845" s="328"/>
      <c r="GSU845" s="328"/>
      <c r="GSV845" s="328"/>
      <c r="GSW845" s="328"/>
      <c r="GSX845" s="328"/>
      <c r="GSY845" s="328"/>
      <c r="GSZ845" s="328"/>
      <c r="GTA845" s="328"/>
      <c r="GTB845" s="328"/>
      <c r="GTC845" s="328"/>
      <c r="GTD845" s="328"/>
      <c r="GTE845" s="328"/>
      <c r="GTF845" s="328"/>
      <c r="GTG845" s="328"/>
      <c r="GTH845" s="328"/>
      <c r="GTI845" s="328"/>
      <c r="GTJ845" s="328"/>
      <c r="GTK845" s="328"/>
      <c r="GTL845" s="328"/>
      <c r="GTM845" s="328"/>
      <c r="GTN845" s="328"/>
      <c r="GTO845" s="328"/>
      <c r="GTP845" s="328"/>
      <c r="GTQ845" s="328"/>
      <c r="GTR845" s="328"/>
      <c r="GTS845" s="328"/>
      <c r="GTT845" s="328"/>
      <c r="GTU845" s="328"/>
      <c r="GTV845" s="328"/>
      <c r="GTW845" s="328"/>
      <c r="GTX845" s="328"/>
      <c r="GTY845" s="328"/>
      <c r="GTZ845" s="328"/>
      <c r="GUA845" s="328"/>
      <c r="GUB845" s="328"/>
      <c r="GUC845" s="328"/>
      <c r="GUD845" s="328"/>
      <c r="GUE845" s="328"/>
      <c r="GUF845" s="328"/>
      <c r="GUG845" s="328"/>
      <c r="GUH845" s="328"/>
      <c r="GUI845" s="328"/>
      <c r="GUJ845" s="328"/>
      <c r="GUK845" s="328"/>
      <c r="GUL845" s="328"/>
      <c r="GUM845" s="328"/>
      <c r="GUN845" s="328"/>
      <c r="GUO845" s="328"/>
      <c r="GUP845" s="328"/>
      <c r="GUQ845" s="328"/>
      <c r="GUR845" s="328"/>
      <c r="GUS845" s="328"/>
      <c r="GUT845" s="328"/>
      <c r="GUU845" s="328"/>
      <c r="GUV845" s="328"/>
      <c r="GUW845" s="328"/>
      <c r="GUX845" s="328"/>
      <c r="GUY845" s="328"/>
      <c r="GUZ845" s="328"/>
      <c r="GVA845" s="328"/>
      <c r="GVB845" s="328"/>
      <c r="GVC845" s="328"/>
      <c r="GVD845" s="328"/>
      <c r="GVE845" s="328"/>
      <c r="GVF845" s="328"/>
      <c r="GVG845" s="328"/>
      <c r="GVH845" s="328"/>
      <c r="GVI845" s="328"/>
      <c r="GVJ845" s="328"/>
      <c r="GVK845" s="328"/>
      <c r="GVL845" s="328"/>
      <c r="GVM845" s="328"/>
      <c r="GVN845" s="328"/>
      <c r="GVO845" s="328"/>
      <c r="GVP845" s="328"/>
      <c r="GVQ845" s="328"/>
      <c r="GVR845" s="328"/>
      <c r="GVS845" s="328"/>
      <c r="GVT845" s="328"/>
      <c r="GVU845" s="328"/>
      <c r="GVV845" s="328"/>
      <c r="GVW845" s="328"/>
      <c r="GVX845" s="328"/>
      <c r="GVY845" s="328"/>
      <c r="GVZ845" s="328"/>
      <c r="GWA845" s="328"/>
      <c r="GWB845" s="328"/>
      <c r="GWC845" s="328"/>
      <c r="GWD845" s="328"/>
      <c r="GWE845" s="328"/>
      <c r="GWF845" s="328"/>
      <c r="GWG845" s="328"/>
      <c r="GWH845" s="328"/>
      <c r="GWI845" s="328"/>
      <c r="GWJ845" s="328"/>
      <c r="GWK845" s="328"/>
      <c r="GWL845" s="328"/>
      <c r="GWM845" s="328"/>
      <c r="GWN845" s="328"/>
      <c r="GWO845" s="328"/>
      <c r="GWP845" s="328"/>
      <c r="GWQ845" s="328"/>
      <c r="GWR845" s="328"/>
      <c r="GWS845" s="328"/>
      <c r="GWT845" s="328"/>
      <c r="GWU845" s="328"/>
      <c r="GWV845" s="328"/>
      <c r="GWW845" s="328"/>
      <c r="GWX845" s="328"/>
      <c r="GWY845" s="328"/>
      <c r="GWZ845" s="328"/>
      <c r="GXA845" s="328"/>
      <c r="GXB845" s="328"/>
      <c r="GXC845" s="328"/>
      <c r="GXD845" s="328"/>
      <c r="GXE845" s="328"/>
      <c r="GXF845" s="328"/>
      <c r="GXG845" s="328"/>
      <c r="GXH845" s="328"/>
      <c r="GXI845" s="328"/>
      <c r="GXJ845" s="328"/>
      <c r="GXK845" s="328"/>
      <c r="GXL845" s="328"/>
      <c r="GXM845" s="328"/>
      <c r="GXN845" s="328"/>
      <c r="GXO845" s="328"/>
      <c r="GXP845" s="328"/>
      <c r="GXQ845" s="328"/>
      <c r="GXR845" s="328"/>
      <c r="GXS845" s="328"/>
      <c r="GXT845" s="328"/>
      <c r="GXU845" s="328"/>
      <c r="GXV845" s="328"/>
      <c r="GXW845" s="328"/>
      <c r="GXX845" s="328"/>
      <c r="GXY845" s="328"/>
      <c r="GXZ845" s="328"/>
      <c r="GYA845" s="328"/>
      <c r="GYB845" s="328"/>
      <c r="GYC845" s="328"/>
      <c r="GYD845" s="328"/>
      <c r="GYE845" s="328"/>
      <c r="GYF845" s="328"/>
      <c r="GYG845" s="328"/>
      <c r="GYH845" s="328"/>
      <c r="GYI845" s="328"/>
      <c r="GYJ845" s="328"/>
      <c r="GYK845" s="328"/>
      <c r="GYL845" s="328"/>
      <c r="GYM845" s="328"/>
      <c r="GYN845" s="328"/>
      <c r="GYO845" s="328"/>
      <c r="GYP845" s="328"/>
      <c r="GYQ845" s="328"/>
      <c r="GYR845" s="328"/>
      <c r="GYS845" s="328"/>
      <c r="GYT845" s="328"/>
      <c r="GYU845" s="328"/>
      <c r="GYV845" s="328"/>
      <c r="GYW845" s="328"/>
      <c r="GYX845" s="328"/>
      <c r="GYY845" s="328"/>
      <c r="GYZ845" s="328"/>
      <c r="GZA845" s="328"/>
      <c r="GZB845" s="328"/>
      <c r="GZC845" s="328"/>
      <c r="GZD845" s="328"/>
      <c r="GZE845" s="328"/>
      <c r="GZF845" s="328"/>
      <c r="GZG845" s="328"/>
      <c r="GZH845" s="328"/>
      <c r="GZI845" s="328"/>
      <c r="GZJ845" s="328"/>
      <c r="GZK845" s="328"/>
      <c r="GZL845" s="328"/>
      <c r="GZM845" s="328"/>
      <c r="GZN845" s="328"/>
      <c r="GZO845" s="328"/>
      <c r="GZP845" s="328"/>
      <c r="GZQ845" s="328"/>
      <c r="GZR845" s="328"/>
      <c r="GZS845" s="328"/>
      <c r="GZT845" s="328"/>
      <c r="GZU845" s="328"/>
      <c r="GZV845" s="328"/>
      <c r="GZW845" s="328"/>
      <c r="GZX845" s="328"/>
      <c r="GZY845" s="328"/>
      <c r="GZZ845" s="328"/>
      <c r="HAA845" s="328"/>
      <c r="HAB845" s="328"/>
      <c r="HAC845" s="328"/>
      <c r="HAD845" s="328"/>
      <c r="HAE845" s="328"/>
      <c r="HAF845" s="328"/>
      <c r="HAG845" s="328"/>
      <c r="HAH845" s="328"/>
      <c r="HAI845" s="328"/>
      <c r="HAJ845" s="328"/>
      <c r="HAK845" s="328"/>
      <c r="HAL845" s="328"/>
      <c r="HAM845" s="328"/>
      <c r="HAN845" s="328"/>
      <c r="HAO845" s="328"/>
      <c r="HAP845" s="328"/>
      <c r="HAQ845" s="328"/>
      <c r="HAR845" s="328"/>
      <c r="HAS845" s="328"/>
      <c r="HAT845" s="328"/>
      <c r="HAU845" s="328"/>
      <c r="HAV845" s="328"/>
      <c r="HAW845" s="328"/>
      <c r="HAX845" s="328"/>
      <c r="HAY845" s="328"/>
      <c r="HAZ845" s="328"/>
      <c r="HBA845" s="328"/>
      <c r="HBB845" s="328"/>
      <c r="HBC845" s="328"/>
      <c r="HBD845" s="328"/>
      <c r="HBE845" s="328"/>
      <c r="HBF845" s="328"/>
      <c r="HBG845" s="328"/>
      <c r="HBH845" s="328"/>
      <c r="HBI845" s="328"/>
      <c r="HBJ845" s="328"/>
      <c r="HBK845" s="328"/>
      <c r="HBL845" s="328"/>
      <c r="HBM845" s="328"/>
      <c r="HBN845" s="328"/>
      <c r="HBO845" s="328"/>
      <c r="HBP845" s="328"/>
      <c r="HBQ845" s="328"/>
      <c r="HBR845" s="328"/>
      <c r="HBS845" s="328"/>
      <c r="HBT845" s="328"/>
      <c r="HBU845" s="328"/>
      <c r="HBV845" s="328"/>
      <c r="HBW845" s="328"/>
      <c r="HBX845" s="328"/>
      <c r="HBY845" s="328"/>
      <c r="HBZ845" s="328"/>
      <c r="HCA845" s="328"/>
      <c r="HCB845" s="328"/>
      <c r="HCC845" s="328"/>
      <c r="HCD845" s="328"/>
      <c r="HCE845" s="328"/>
      <c r="HCF845" s="328"/>
      <c r="HCG845" s="328"/>
      <c r="HCH845" s="328"/>
      <c r="HCI845" s="328"/>
      <c r="HCJ845" s="328"/>
      <c r="HCK845" s="328"/>
      <c r="HCL845" s="328"/>
      <c r="HCM845" s="328"/>
      <c r="HCN845" s="328"/>
      <c r="HCO845" s="328"/>
      <c r="HCP845" s="328"/>
      <c r="HCQ845" s="328"/>
      <c r="HCR845" s="328"/>
      <c r="HCS845" s="328"/>
      <c r="HCT845" s="328"/>
      <c r="HCU845" s="328"/>
      <c r="HCV845" s="328"/>
      <c r="HCW845" s="328"/>
      <c r="HCX845" s="328"/>
      <c r="HCY845" s="328"/>
      <c r="HCZ845" s="328"/>
      <c r="HDA845" s="328"/>
      <c r="HDB845" s="328"/>
      <c r="HDC845" s="328"/>
      <c r="HDD845" s="328"/>
      <c r="HDE845" s="328"/>
      <c r="HDF845" s="328"/>
      <c r="HDG845" s="328"/>
      <c r="HDH845" s="328"/>
      <c r="HDI845" s="328"/>
      <c r="HDJ845" s="328"/>
      <c r="HDK845" s="328"/>
      <c r="HDL845" s="328"/>
      <c r="HDM845" s="328"/>
      <c r="HDN845" s="328"/>
      <c r="HDO845" s="328"/>
      <c r="HDP845" s="328"/>
      <c r="HDQ845" s="328"/>
      <c r="HDR845" s="328"/>
      <c r="HDS845" s="328"/>
      <c r="HDT845" s="328"/>
      <c r="HDU845" s="328"/>
      <c r="HDV845" s="328"/>
      <c r="HDW845" s="328"/>
      <c r="HDX845" s="328"/>
      <c r="HDY845" s="328"/>
      <c r="HDZ845" s="328"/>
      <c r="HEA845" s="328"/>
      <c r="HEB845" s="328"/>
      <c r="HEC845" s="328"/>
      <c r="HED845" s="328"/>
      <c r="HEE845" s="328"/>
      <c r="HEF845" s="328"/>
      <c r="HEG845" s="328"/>
      <c r="HEH845" s="328"/>
      <c r="HEI845" s="328"/>
      <c r="HEJ845" s="328"/>
      <c r="HEK845" s="328"/>
      <c r="HEL845" s="328"/>
      <c r="HEM845" s="328"/>
      <c r="HEN845" s="328"/>
      <c r="HEO845" s="328"/>
      <c r="HEP845" s="328"/>
      <c r="HEQ845" s="328"/>
      <c r="HER845" s="328"/>
      <c r="HES845" s="328"/>
      <c r="HET845" s="328"/>
      <c r="HEU845" s="328"/>
      <c r="HEV845" s="328"/>
      <c r="HEW845" s="328"/>
      <c r="HEX845" s="328"/>
      <c r="HEY845" s="328"/>
      <c r="HEZ845" s="328"/>
      <c r="HFA845" s="328"/>
      <c r="HFB845" s="328"/>
      <c r="HFC845" s="328"/>
      <c r="HFD845" s="328"/>
      <c r="HFE845" s="328"/>
      <c r="HFF845" s="328"/>
      <c r="HFG845" s="328"/>
      <c r="HFH845" s="328"/>
      <c r="HFI845" s="328"/>
      <c r="HFJ845" s="328"/>
      <c r="HFK845" s="328"/>
      <c r="HFL845" s="328"/>
      <c r="HFM845" s="328"/>
      <c r="HFN845" s="328"/>
      <c r="HFO845" s="328"/>
      <c r="HFP845" s="328"/>
      <c r="HFQ845" s="328"/>
      <c r="HFR845" s="328"/>
      <c r="HFS845" s="328"/>
      <c r="HFT845" s="328"/>
      <c r="HFU845" s="328"/>
      <c r="HFV845" s="328"/>
      <c r="HFW845" s="328"/>
      <c r="HFX845" s="328"/>
      <c r="HFY845" s="328"/>
      <c r="HFZ845" s="328"/>
      <c r="HGA845" s="328"/>
      <c r="HGB845" s="328"/>
      <c r="HGC845" s="328"/>
      <c r="HGD845" s="328"/>
      <c r="HGE845" s="328"/>
      <c r="HGF845" s="328"/>
      <c r="HGG845" s="328"/>
      <c r="HGH845" s="328"/>
      <c r="HGI845" s="328"/>
      <c r="HGJ845" s="328"/>
      <c r="HGK845" s="328"/>
      <c r="HGL845" s="328"/>
      <c r="HGM845" s="328"/>
      <c r="HGN845" s="328"/>
      <c r="HGO845" s="328"/>
      <c r="HGP845" s="328"/>
      <c r="HGQ845" s="328"/>
      <c r="HGR845" s="328"/>
      <c r="HGS845" s="328"/>
      <c r="HGT845" s="328"/>
      <c r="HGU845" s="328"/>
      <c r="HGV845" s="328"/>
      <c r="HGW845" s="328"/>
      <c r="HGX845" s="328"/>
      <c r="HGY845" s="328"/>
      <c r="HGZ845" s="328"/>
      <c r="HHA845" s="328"/>
      <c r="HHB845" s="328"/>
      <c r="HHC845" s="328"/>
      <c r="HHD845" s="328"/>
      <c r="HHE845" s="328"/>
      <c r="HHF845" s="328"/>
      <c r="HHG845" s="328"/>
      <c r="HHH845" s="328"/>
      <c r="HHI845" s="328"/>
      <c r="HHJ845" s="328"/>
      <c r="HHK845" s="328"/>
      <c r="HHL845" s="328"/>
      <c r="HHM845" s="328"/>
      <c r="HHN845" s="328"/>
      <c r="HHO845" s="328"/>
      <c r="HHP845" s="328"/>
      <c r="HHQ845" s="328"/>
      <c r="HHR845" s="328"/>
      <c r="HHS845" s="328"/>
      <c r="HHT845" s="328"/>
      <c r="HHU845" s="328"/>
      <c r="HHV845" s="328"/>
      <c r="HHW845" s="328"/>
      <c r="HHX845" s="328"/>
      <c r="HHY845" s="328"/>
      <c r="HHZ845" s="328"/>
      <c r="HIA845" s="328"/>
      <c r="HIB845" s="328"/>
      <c r="HIC845" s="328"/>
      <c r="HID845" s="328"/>
      <c r="HIE845" s="328"/>
      <c r="HIF845" s="328"/>
      <c r="HIG845" s="328"/>
      <c r="HIH845" s="328"/>
      <c r="HII845" s="328"/>
      <c r="HIJ845" s="328"/>
      <c r="HIK845" s="328"/>
      <c r="HIL845" s="328"/>
      <c r="HIM845" s="328"/>
      <c r="HIN845" s="328"/>
      <c r="HIO845" s="328"/>
      <c r="HIP845" s="328"/>
      <c r="HIQ845" s="328"/>
      <c r="HIR845" s="328"/>
      <c r="HIS845" s="328"/>
      <c r="HIT845" s="328"/>
      <c r="HIU845" s="328"/>
      <c r="HIV845" s="328"/>
      <c r="HIW845" s="328"/>
      <c r="HIX845" s="328"/>
      <c r="HIY845" s="328"/>
      <c r="HIZ845" s="328"/>
      <c r="HJA845" s="328"/>
      <c r="HJB845" s="328"/>
      <c r="HJC845" s="328"/>
      <c r="HJD845" s="328"/>
      <c r="HJE845" s="328"/>
      <c r="HJF845" s="328"/>
      <c r="HJG845" s="328"/>
      <c r="HJH845" s="328"/>
      <c r="HJI845" s="328"/>
      <c r="HJJ845" s="328"/>
      <c r="HJK845" s="328"/>
      <c r="HJL845" s="328"/>
      <c r="HJM845" s="328"/>
      <c r="HJN845" s="328"/>
      <c r="HJO845" s="328"/>
      <c r="HJP845" s="328"/>
      <c r="HJQ845" s="328"/>
      <c r="HJR845" s="328"/>
      <c r="HJS845" s="328"/>
      <c r="HJT845" s="328"/>
      <c r="HJU845" s="328"/>
      <c r="HJV845" s="328"/>
      <c r="HJW845" s="328"/>
      <c r="HJX845" s="328"/>
      <c r="HJY845" s="328"/>
      <c r="HJZ845" s="328"/>
      <c r="HKA845" s="328"/>
      <c r="HKB845" s="328"/>
      <c r="HKC845" s="328"/>
      <c r="HKD845" s="328"/>
      <c r="HKE845" s="328"/>
      <c r="HKF845" s="328"/>
      <c r="HKG845" s="328"/>
      <c r="HKH845" s="328"/>
      <c r="HKI845" s="328"/>
      <c r="HKJ845" s="328"/>
      <c r="HKK845" s="328"/>
      <c r="HKL845" s="328"/>
      <c r="HKM845" s="328"/>
      <c r="HKN845" s="328"/>
      <c r="HKO845" s="328"/>
      <c r="HKP845" s="328"/>
      <c r="HKQ845" s="328"/>
      <c r="HKR845" s="328"/>
      <c r="HKS845" s="328"/>
      <c r="HKT845" s="328"/>
      <c r="HKU845" s="328"/>
      <c r="HKV845" s="328"/>
      <c r="HKW845" s="328"/>
      <c r="HKX845" s="328"/>
      <c r="HKY845" s="328"/>
      <c r="HKZ845" s="328"/>
      <c r="HLA845" s="328"/>
      <c r="HLB845" s="328"/>
      <c r="HLC845" s="328"/>
      <c r="HLD845" s="328"/>
      <c r="HLE845" s="328"/>
      <c r="HLF845" s="328"/>
      <c r="HLG845" s="328"/>
      <c r="HLH845" s="328"/>
      <c r="HLI845" s="328"/>
      <c r="HLJ845" s="328"/>
      <c r="HLK845" s="328"/>
      <c r="HLL845" s="328"/>
      <c r="HLM845" s="328"/>
      <c r="HLN845" s="328"/>
      <c r="HLO845" s="328"/>
      <c r="HLP845" s="328"/>
      <c r="HLQ845" s="328"/>
      <c r="HLR845" s="328"/>
      <c r="HLS845" s="328"/>
      <c r="HLT845" s="328"/>
      <c r="HLU845" s="328"/>
      <c r="HLV845" s="328"/>
      <c r="HLW845" s="328"/>
      <c r="HLX845" s="328"/>
      <c r="HLY845" s="328"/>
      <c r="HLZ845" s="328"/>
      <c r="HMA845" s="328"/>
      <c r="HMB845" s="328"/>
      <c r="HMC845" s="328"/>
      <c r="HMD845" s="328"/>
      <c r="HME845" s="328"/>
      <c r="HMF845" s="328"/>
      <c r="HMG845" s="328"/>
      <c r="HMH845" s="328"/>
      <c r="HMI845" s="328"/>
      <c r="HMJ845" s="328"/>
      <c r="HMK845" s="328"/>
      <c r="HML845" s="328"/>
      <c r="HMM845" s="328"/>
      <c r="HMN845" s="328"/>
      <c r="HMO845" s="328"/>
      <c r="HMP845" s="328"/>
      <c r="HMQ845" s="328"/>
      <c r="HMR845" s="328"/>
      <c r="HMS845" s="328"/>
      <c r="HMT845" s="328"/>
      <c r="HMU845" s="328"/>
      <c r="HMV845" s="328"/>
      <c r="HMW845" s="328"/>
      <c r="HMX845" s="328"/>
      <c r="HMY845" s="328"/>
      <c r="HMZ845" s="328"/>
      <c r="HNA845" s="328"/>
      <c r="HNB845" s="328"/>
      <c r="HNC845" s="328"/>
      <c r="HND845" s="328"/>
      <c r="HNE845" s="328"/>
      <c r="HNF845" s="328"/>
      <c r="HNG845" s="328"/>
      <c r="HNH845" s="328"/>
      <c r="HNI845" s="328"/>
      <c r="HNJ845" s="328"/>
      <c r="HNK845" s="328"/>
      <c r="HNL845" s="328"/>
      <c r="HNM845" s="328"/>
      <c r="HNN845" s="328"/>
      <c r="HNO845" s="328"/>
      <c r="HNP845" s="328"/>
      <c r="HNQ845" s="328"/>
      <c r="HNR845" s="328"/>
      <c r="HNS845" s="328"/>
      <c r="HNT845" s="328"/>
      <c r="HNU845" s="328"/>
      <c r="HNV845" s="328"/>
      <c r="HNW845" s="328"/>
      <c r="HNX845" s="328"/>
      <c r="HNY845" s="328"/>
      <c r="HNZ845" s="328"/>
      <c r="HOA845" s="328"/>
      <c r="HOB845" s="328"/>
      <c r="HOC845" s="328"/>
      <c r="HOD845" s="328"/>
      <c r="HOE845" s="328"/>
      <c r="HOF845" s="328"/>
      <c r="HOG845" s="328"/>
      <c r="HOH845" s="328"/>
      <c r="HOI845" s="328"/>
      <c r="HOJ845" s="328"/>
      <c r="HOK845" s="328"/>
      <c r="HOL845" s="328"/>
      <c r="HOM845" s="328"/>
      <c r="HON845" s="328"/>
      <c r="HOO845" s="328"/>
      <c r="HOP845" s="328"/>
      <c r="HOQ845" s="328"/>
      <c r="HOR845" s="328"/>
      <c r="HOS845" s="328"/>
      <c r="HOT845" s="328"/>
      <c r="HOU845" s="328"/>
      <c r="HOV845" s="328"/>
      <c r="HOW845" s="328"/>
      <c r="HOX845" s="328"/>
      <c r="HOY845" s="328"/>
      <c r="HOZ845" s="328"/>
      <c r="HPA845" s="328"/>
      <c r="HPB845" s="328"/>
      <c r="HPC845" s="328"/>
      <c r="HPD845" s="328"/>
      <c r="HPE845" s="328"/>
      <c r="HPF845" s="328"/>
      <c r="HPG845" s="328"/>
      <c r="HPH845" s="328"/>
      <c r="HPI845" s="328"/>
      <c r="HPJ845" s="328"/>
      <c r="HPK845" s="328"/>
      <c r="HPL845" s="328"/>
      <c r="HPM845" s="328"/>
      <c r="HPN845" s="328"/>
      <c r="HPO845" s="328"/>
      <c r="HPP845" s="328"/>
      <c r="HPQ845" s="328"/>
      <c r="HPR845" s="328"/>
      <c r="HPS845" s="328"/>
      <c r="HPT845" s="328"/>
      <c r="HPU845" s="328"/>
      <c r="HPV845" s="328"/>
      <c r="HPW845" s="328"/>
      <c r="HPX845" s="328"/>
      <c r="HPY845" s="328"/>
      <c r="HPZ845" s="328"/>
      <c r="HQA845" s="328"/>
      <c r="HQB845" s="328"/>
      <c r="HQC845" s="328"/>
      <c r="HQD845" s="328"/>
      <c r="HQE845" s="328"/>
      <c r="HQF845" s="328"/>
      <c r="HQG845" s="328"/>
      <c r="HQH845" s="328"/>
      <c r="HQI845" s="328"/>
      <c r="HQJ845" s="328"/>
      <c r="HQK845" s="328"/>
      <c r="HQL845" s="328"/>
      <c r="HQM845" s="328"/>
      <c r="HQN845" s="328"/>
      <c r="HQO845" s="328"/>
      <c r="HQP845" s="328"/>
      <c r="HQQ845" s="328"/>
      <c r="HQR845" s="328"/>
      <c r="HQS845" s="328"/>
      <c r="HQT845" s="328"/>
      <c r="HQU845" s="328"/>
      <c r="HQV845" s="328"/>
      <c r="HQW845" s="328"/>
      <c r="HQX845" s="328"/>
      <c r="HQY845" s="328"/>
      <c r="HQZ845" s="328"/>
      <c r="HRA845" s="328"/>
      <c r="HRB845" s="328"/>
      <c r="HRC845" s="328"/>
      <c r="HRD845" s="328"/>
      <c r="HRE845" s="328"/>
      <c r="HRF845" s="328"/>
      <c r="HRG845" s="328"/>
      <c r="HRH845" s="328"/>
      <c r="HRI845" s="328"/>
      <c r="HRJ845" s="328"/>
      <c r="HRK845" s="328"/>
      <c r="HRL845" s="328"/>
      <c r="HRM845" s="328"/>
      <c r="HRN845" s="328"/>
      <c r="HRO845" s="328"/>
      <c r="HRP845" s="328"/>
      <c r="HRQ845" s="328"/>
      <c r="HRR845" s="328"/>
      <c r="HRS845" s="328"/>
      <c r="HRT845" s="328"/>
      <c r="HRU845" s="328"/>
      <c r="HRV845" s="328"/>
      <c r="HRW845" s="328"/>
      <c r="HRX845" s="328"/>
      <c r="HRY845" s="328"/>
      <c r="HRZ845" s="328"/>
      <c r="HSA845" s="328"/>
      <c r="HSB845" s="328"/>
      <c r="HSC845" s="328"/>
      <c r="HSD845" s="328"/>
      <c r="HSE845" s="328"/>
      <c r="HSF845" s="328"/>
      <c r="HSG845" s="328"/>
      <c r="HSH845" s="328"/>
      <c r="HSI845" s="328"/>
      <c r="HSJ845" s="328"/>
      <c r="HSK845" s="328"/>
      <c r="HSL845" s="328"/>
      <c r="HSM845" s="328"/>
      <c r="HSN845" s="328"/>
      <c r="HSO845" s="328"/>
      <c r="HSP845" s="328"/>
      <c r="HSQ845" s="328"/>
      <c r="HSR845" s="328"/>
      <c r="HSS845" s="328"/>
      <c r="HST845" s="328"/>
      <c r="HSU845" s="328"/>
      <c r="HSV845" s="328"/>
      <c r="HSW845" s="328"/>
      <c r="HSX845" s="328"/>
      <c r="HSY845" s="328"/>
      <c r="HSZ845" s="328"/>
      <c r="HTA845" s="328"/>
      <c r="HTB845" s="328"/>
      <c r="HTC845" s="328"/>
      <c r="HTD845" s="328"/>
      <c r="HTE845" s="328"/>
      <c r="HTF845" s="328"/>
      <c r="HTG845" s="328"/>
      <c r="HTH845" s="328"/>
      <c r="HTI845" s="328"/>
      <c r="HTJ845" s="328"/>
      <c r="HTK845" s="328"/>
      <c r="HTL845" s="328"/>
      <c r="HTM845" s="328"/>
      <c r="HTN845" s="328"/>
      <c r="HTO845" s="328"/>
      <c r="HTP845" s="328"/>
      <c r="HTQ845" s="328"/>
      <c r="HTR845" s="328"/>
      <c r="HTS845" s="328"/>
      <c r="HTT845" s="328"/>
      <c r="HTU845" s="328"/>
      <c r="HTV845" s="328"/>
      <c r="HTW845" s="328"/>
      <c r="HTX845" s="328"/>
      <c r="HTY845" s="328"/>
      <c r="HTZ845" s="328"/>
      <c r="HUA845" s="328"/>
      <c r="HUB845" s="328"/>
      <c r="HUC845" s="328"/>
      <c r="HUD845" s="328"/>
      <c r="HUE845" s="328"/>
      <c r="HUF845" s="328"/>
      <c r="HUG845" s="328"/>
      <c r="HUH845" s="328"/>
      <c r="HUI845" s="328"/>
      <c r="HUJ845" s="328"/>
      <c r="HUK845" s="328"/>
      <c r="HUL845" s="328"/>
      <c r="HUM845" s="328"/>
      <c r="HUN845" s="328"/>
      <c r="HUO845" s="328"/>
      <c r="HUP845" s="328"/>
      <c r="HUQ845" s="328"/>
      <c r="HUR845" s="328"/>
      <c r="HUS845" s="328"/>
      <c r="HUT845" s="328"/>
      <c r="HUU845" s="328"/>
      <c r="HUV845" s="328"/>
      <c r="HUW845" s="328"/>
      <c r="HUX845" s="328"/>
      <c r="HUY845" s="328"/>
      <c r="HUZ845" s="328"/>
      <c r="HVA845" s="328"/>
      <c r="HVB845" s="328"/>
      <c r="HVC845" s="328"/>
      <c r="HVD845" s="328"/>
      <c r="HVE845" s="328"/>
      <c r="HVF845" s="328"/>
      <c r="HVG845" s="328"/>
      <c r="HVH845" s="328"/>
      <c r="HVI845" s="328"/>
      <c r="HVJ845" s="328"/>
      <c r="HVK845" s="328"/>
      <c r="HVL845" s="328"/>
      <c r="HVM845" s="328"/>
      <c r="HVN845" s="328"/>
      <c r="HVO845" s="328"/>
      <c r="HVP845" s="328"/>
      <c r="HVQ845" s="328"/>
      <c r="HVR845" s="328"/>
      <c r="HVS845" s="328"/>
      <c r="HVT845" s="328"/>
      <c r="HVU845" s="328"/>
      <c r="HVV845" s="328"/>
      <c r="HVW845" s="328"/>
      <c r="HVX845" s="328"/>
      <c r="HVY845" s="328"/>
      <c r="HVZ845" s="328"/>
      <c r="HWA845" s="328"/>
      <c r="HWB845" s="328"/>
      <c r="HWC845" s="328"/>
      <c r="HWD845" s="328"/>
      <c r="HWE845" s="328"/>
      <c r="HWF845" s="328"/>
      <c r="HWG845" s="328"/>
      <c r="HWH845" s="328"/>
      <c r="HWI845" s="328"/>
      <c r="HWJ845" s="328"/>
      <c r="HWK845" s="328"/>
      <c r="HWL845" s="328"/>
      <c r="HWM845" s="328"/>
      <c r="HWN845" s="328"/>
      <c r="HWO845" s="328"/>
      <c r="HWP845" s="328"/>
      <c r="HWQ845" s="328"/>
      <c r="HWR845" s="328"/>
      <c r="HWS845" s="328"/>
      <c r="HWT845" s="328"/>
      <c r="HWU845" s="328"/>
      <c r="HWV845" s="328"/>
      <c r="HWW845" s="328"/>
      <c r="HWX845" s="328"/>
      <c r="HWY845" s="328"/>
      <c r="HWZ845" s="328"/>
      <c r="HXA845" s="328"/>
      <c r="HXB845" s="328"/>
      <c r="HXC845" s="328"/>
      <c r="HXD845" s="328"/>
      <c r="HXE845" s="328"/>
      <c r="HXF845" s="328"/>
      <c r="HXG845" s="328"/>
      <c r="HXH845" s="328"/>
      <c r="HXI845" s="328"/>
      <c r="HXJ845" s="328"/>
      <c r="HXK845" s="328"/>
      <c r="HXL845" s="328"/>
      <c r="HXM845" s="328"/>
      <c r="HXN845" s="328"/>
      <c r="HXO845" s="328"/>
      <c r="HXP845" s="328"/>
      <c r="HXQ845" s="328"/>
      <c r="HXR845" s="328"/>
      <c r="HXS845" s="328"/>
      <c r="HXT845" s="328"/>
      <c r="HXU845" s="328"/>
      <c r="HXV845" s="328"/>
      <c r="HXW845" s="328"/>
      <c r="HXX845" s="328"/>
      <c r="HXY845" s="328"/>
      <c r="HXZ845" s="328"/>
      <c r="HYA845" s="328"/>
      <c r="HYB845" s="328"/>
      <c r="HYC845" s="328"/>
      <c r="HYD845" s="328"/>
      <c r="HYE845" s="328"/>
      <c r="HYF845" s="328"/>
      <c r="HYG845" s="328"/>
      <c r="HYH845" s="328"/>
      <c r="HYI845" s="328"/>
      <c r="HYJ845" s="328"/>
      <c r="HYK845" s="328"/>
      <c r="HYL845" s="328"/>
      <c r="HYM845" s="328"/>
      <c r="HYN845" s="328"/>
      <c r="HYO845" s="328"/>
      <c r="HYP845" s="328"/>
      <c r="HYQ845" s="328"/>
      <c r="HYR845" s="328"/>
      <c r="HYS845" s="328"/>
      <c r="HYT845" s="328"/>
      <c r="HYU845" s="328"/>
      <c r="HYV845" s="328"/>
      <c r="HYW845" s="328"/>
      <c r="HYX845" s="328"/>
      <c r="HYY845" s="328"/>
      <c r="HYZ845" s="328"/>
      <c r="HZA845" s="328"/>
      <c r="HZB845" s="328"/>
      <c r="HZC845" s="328"/>
      <c r="HZD845" s="328"/>
      <c r="HZE845" s="328"/>
      <c r="HZF845" s="328"/>
      <c r="HZG845" s="328"/>
      <c r="HZH845" s="328"/>
      <c r="HZI845" s="328"/>
      <c r="HZJ845" s="328"/>
      <c r="HZK845" s="328"/>
      <c r="HZL845" s="328"/>
      <c r="HZM845" s="328"/>
      <c r="HZN845" s="328"/>
      <c r="HZO845" s="328"/>
      <c r="HZP845" s="328"/>
      <c r="HZQ845" s="328"/>
      <c r="HZR845" s="328"/>
      <c r="HZS845" s="328"/>
      <c r="HZT845" s="328"/>
      <c r="HZU845" s="328"/>
      <c r="HZV845" s="328"/>
      <c r="HZW845" s="328"/>
      <c r="HZX845" s="328"/>
      <c r="HZY845" s="328"/>
      <c r="HZZ845" s="328"/>
      <c r="IAA845" s="328"/>
      <c r="IAB845" s="328"/>
      <c r="IAC845" s="328"/>
      <c r="IAD845" s="328"/>
      <c r="IAE845" s="328"/>
      <c r="IAF845" s="328"/>
      <c r="IAG845" s="328"/>
      <c r="IAH845" s="328"/>
      <c r="IAI845" s="328"/>
      <c r="IAJ845" s="328"/>
      <c r="IAK845" s="328"/>
      <c r="IAL845" s="328"/>
      <c r="IAM845" s="328"/>
      <c r="IAN845" s="328"/>
      <c r="IAO845" s="328"/>
      <c r="IAP845" s="328"/>
      <c r="IAQ845" s="328"/>
      <c r="IAR845" s="328"/>
      <c r="IAS845" s="328"/>
      <c r="IAT845" s="328"/>
      <c r="IAU845" s="328"/>
      <c r="IAV845" s="328"/>
      <c r="IAW845" s="328"/>
      <c r="IAX845" s="328"/>
      <c r="IAY845" s="328"/>
      <c r="IAZ845" s="328"/>
      <c r="IBA845" s="328"/>
      <c r="IBB845" s="328"/>
      <c r="IBC845" s="328"/>
      <c r="IBD845" s="328"/>
      <c r="IBE845" s="328"/>
      <c r="IBF845" s="328"/>
      <c r="IBG845" s="328"/>
      <c r="IBH845" s="328"/>
      <c r="IBI845" s="328"/>
      <c r="IBJ845" s="328"/>
      <c r="IBK845" s="328"/>
      <c r="IBL845" s="328"/>
      <c r="IBM845" s="328"/>
      <c r="IBN845" s="328"/>
      <c r="IBO845" s="328"/>
      <c r="IBP845" s="328"/>
      <c r="IBQ845" s="328"/>
      <c r="IBR845" s="328"/>
      <c r="IBS845" s="328"/>
      <c r="IBT845" s="328"/>
      <c r="IBU845" s="328"/>
      <c r="IBV845" s="328"/>
      <c r="IBW845" s="328"/>
      <c r="IBX845" s="328"/>
      <c r="IBY845" s="328"/>
      <c r="IBZ845" s="328"/>
      <c r="ICA845" s="328"/>
      <c r="ICB845" s="328"/>
      <c r="ICC845" s="328"/>
      <c r="ICD845" s="328"/>
      <c r="ICE845" s="328"/>
      <c r="ICF845" s="328"/>
      <c r="ICG845" s="328"/>
      <c r="ICH845" s="328"/>
      <c r="ICI845" s="328"/>
      <c r="ICJ845" s="328"/>
      <c r="ICK845" s="328"/>
      <c r="ICL845" s="328"/>
      <c r="ICM845" s="328"/>
      <c r="ICN845" s="328"/>
      <c r="ICO845" s="328"/>
      <c r="ICP845" s="328"/>
      <c r="ICQ845" s="328"/>
      <c r="ICR845" s="328"/>
      <c r="ICS845" s="328"/>
      <c r="ICT845" s="328"/>
      <c r="ICU845" s="328"/>
      <c r="ICV845" s="328"/>
      <c r="ICW845" s="328"/>
      <c r="ICX845" s="328"/>
      <c r="ICY845" s="328"/>
      <c r="ICZ845" s="328"/>
      <c r="IDA845" s="328"/>
      <c r="IDB845" s="328"/>
      <c r="IDC845" s="328"/>
      <c r="IDD845" s="328"/>
      <c r="IDE845" s="328"/>
      <c r="IDF845" s="328"/>
      <c r="IDG845" s="328"/>
      <c r="IDH845" s="328"/>
      <c r="IDI845" s="328"/>
      <c r="IDJ845" s="328"/>
      <c r="IDK845" s="328"/>
      <c r="IDL845" s="328"/>
      <c r="IDM845" s="328"/>
      <c r="IDN845" s="328"/>
      <c r="IDO845" s="328"/>
      <c r="IDP845" s="328"/>
      <c r="IDQ845" s="328"/>
      <c r="IDR845" s="328"/>
      <c r="IDS845" s="328"/>
      <c r="IDT845" s="328"/>
      <c r="IDU845" s="328"/>
      <c r="IDV845" s="328"/>
      <c r="IDW845" s="328"/>
      <c r="IDX845" s="328"/>
      <c r="IDY845" s="328"/>
      <c r="IDZ845" s="328"/>
      <c r="IEA845" s="328"/>
      <c r="IEB845" s="328"/>
      <c r="IEC845" s="328"/>
      <c r="IED845" s="328"/>
      <c r="IEE845" s="328"/>
      <c r="IEF845" s="328"/>
      <c r="IEG845" s="328"/>
      <c r="IEH845" s="328"/>
      <c r="IEI845" s="328"/>
      <c r="IEJ845" s="328"/>
      <c r="IEK845" s="328"/>
      <c r="IEL845" s="328"/>
      <c r="IEM845" s="328"/>
      <c r="IEN845" s="328"/>
      <c r="IEO845" s="328"/>
      <c r="IEP845" s="328"/>
      <c r="IEQ845" s="328"/>
      <c r="IER845" s="328"/>
      <c r="IES845" s="328"/>
      <c r="IET845" s="328"/>
      <c r="IEU845" s="328"/>
      <c r="IEV845" s="328"/>
      <c r="IEW845" s="328"/>
      <c r="IEX845" s="328"/>
      <c r="IEY845" s="328"/>
      <c r="IEZ845" s="328"/>
      <c r="IFA845" s="328"/>
      <c r="IFB845" s="328"/>
      <c r="IFC845" s="328"/>
      <c r="IFD845" s="328"/>
      <c r="IFE845" s="328"/>
      <c r="IFF845" s="328"/>
      <c r="IFG845" s="328"/>
      <c r="IFH845" s="328"/>
      <c r="IFI845" s="328"/>
      <c r="IFJ845" s="328"/>
      <c r="IFK845" s="328"/>
      <c r="IFL845" s="328"/>
      <c r="IFM845" s="328"/>
      <c r="IFN845" s="328"/>
      <c r="IFO845" s="328"/>
      <c r="IFP845" s="328"/>
      <c r="IFQ845" s="328"/>
      <c r="IFR845" s="328"/>
      <c r="IFS845" s="328"/>
      <c r="IFT845" s="328"/>
      <c r="IFU845" s="328"/>
      <c r="IFV845" s="328"/>
      <c r="IFW845" s="328"/>
      <c r="IFX845" s="328"/>
      <c r="IFY845" s="328"/>
      <c r="IFZ845" s="328"/>
      <c r="IGA845" s="328"/>
      <c r="IGB845" s="328"/>
      <c r="IGC845" s="328"/>
      <c r="IGD845" s="328"/>
      <c r="IGE845" s="328"/>
      <c r="IGF845" s="328"/>
      <c r="IGG845" s="328"/>
      <c r="IGH845" s="328"/>
      <c r="IGI845" s="328"/>
      <c r="IGJ845" s="328"/>
      <c r="IGK845" s="328"/>
      <c r="IGL845" s="328"/>
      <c r="IGM845" s="328"/>
      <c r="IGN845" s="328"/>
      <c r="IGO845" s="328"/>
      <c r="IGP845" s="328"/>
      <c r="IGQ845" s="328"/>
      <c r="IGR845" s="328"/>
      <c r="IGS845" s="328"/>
      <c r="IGT845" s="328"/>
      <c r="IGU845" s="328"/>
      <c r="IGV845" s="328"/>
      <c r="IGW845" s="328"/>
      <c r="IGX845" s="328"/>
      <c r="IGY845" s="328"/>
      <c r="IGZ845" s="328"/>
      <c r="IHA845" s="328"/>
      <c r="IHB845" s="328"/>
      <c r="IHC845" s="328"/>
      <c r="IHD845" s="328"/>
      <c r="IHE845" s="328"/>
      <c r="IHF845" s="328"/>
      <c r="IHG845" s="328"/>
      <c r="IHH845" s="328"/>
      <c r="IHI845" s="328"/>
      <c r="IHJ845" s="328"/>
      <c r="IHK845" s="328"/>
      <c r="IHL845" s="328"/>
      <c r="IHM845" s="328"/>
      <c r="IHN845" s="328"/>
      <c r="IHO845" s="328"/>
      <c r="IHP845" s="328"/>
      <c r="IHQ845" s="328"/>
      <c r="IHR845" s="328"/>
      <c r="IHS845" s="328"/>
      <c r="IHT845" s="328"/>
      <c r="IHU845" s="328"/>
      <c r="IHV845" s="328"/>
      <c r="IHW845" s="328"/>
      <c r="IHX845" s="328"/>
      <c r="IHY845" s="328"/>
      <c r="IHZ845" s="328"/>
      <c r="IIA845" s="328"/>
      <c r="IIB845" s="328"/>
      <c r="IIC845" s="328"/>
      <c r="IID845" s="328"/>
      <c r="IIE845" s="328"/>
      <c r="IIF845" s="328"/>
      <c r="IIG845" s="328"/>
      <c r="IIH845" s="328"/>
      <c r="III845" s="328"/>
      <c r="IIJ845" s="328"/>
      <c r="IIK845" s="328"/>
      <c r="IIL845" s="328"/>
      <c r="IIM845" s="328"/>
      <c r="IIN845" s="328"/>
      <c r="IIO845" s="328"/>
      <c r="IIP845" s="328"/>
      <c r="IIQ845" s="328"/>
      <c r="IIR845" s="328"/>
      <c r="IIS845" s="328"/>
      <c r="IIT845" s="328"/>
      <c r="IIU845" s="328"/>
      <c r="IIV845" s="328"/>
      <c r="IIW845" s="328"/>
      <c r="IIX845" s="328"/>
      <c r="IIY845" s="328"/>
      <c r="IIZ845" s="328"/>
      <c r="IJA845" s="328"/>
      <c r="IJB845" s="328"/>
      <c r="IJC845" s="328"/>
      <c r="IJD845" s="328"/>
      <c r="IJE845" s="328"/>
      <c r="IJF845" s="328"/>
      <c r="IJG845" s="328"/>
      <c r="IJH845" s="328"/>
      <c r="IJI845" s="328"/>
      <c r="IJJ845" s="328"/>
      <c r="IJK845" s="328"/>
      <c r="IJL845" s="328"/>
      <c r="IJM845" s="328"/>
      <c r="IJN845" s="328"/>
      <c r="IJO845" s="328"/>
      <c r="IJP845" s="328"/>
      <c r="IJQ845" s="328"/>
      <c r="IJR845" s="328"/>
      <c r="IJS845" s="328"/>
      <c r="IJT845" s="328"/>
      <c r="IJU845" s="328"/>
      <c r="IJV845" s="328"/>
      <c r="IJW845" s="328"/>
      <c r="IJX845" s="328"/>
      <c r="IJY845" s="328"/>
      <c r="IJZ845" s="328"/>
      <c r="IKA845" s="328"/>
      <c r="IKB845" s="328"/>
      <c r="IKC845" s="328"/>
      <c r="IKD845" s="328"/>
      <c r="IKE845" s="328"/>
      <c r="IKF845" s="328"/>
      <c r="IKG845" s="328"/>
      <c r="IKH845" s="328"/>
      <c r="IKI845" s="328"/>
      <c r="IKJ845" s="328"/>
      <c r="IKK845" s="328"/>
      <c r="IKL845" s="328"/>
      <c r="IKM845" s="328"/>
      <c r="IKN845" s="328"/>
      <c r="IKO845" s="328"/>
      <c r="IKP845" s="328"/>
      <c r="IKQ845" s="328"/>
      <c r="IKR845" s="328"/>
      <c r="IKS845" s="328"/>
      <c r="IKT845" s="328"/>
      <c r="IKU845" s="328"/>
      <c r="IKV845" s="328"/>
      <c r="IKW845" s="328"/>
      <c r="IKX845" s="328"/>
      <c r="IKY845" s="328"/>
      <c r="IKZ845" s="328"/>
      <c r="ILA845" s="328"/>
      <c r="ILB845" s="328"/>
      <c r="ILC845" s="328"/>
      <c r="ILD845" s="328"/>
      <c r="ILE845" s="328"/>
      <c r="ILF845" s="328"/>
      <c r="ILG845" s="328"/>
      <c r="ILH845" s="328"/>
      <c r="ILI845" s="328"/>
      <c r="ILJ845" s="328"/>
      <c r="ILK845" s="328"/>
      <c r="ILL845" s="328"/>
      <c r="ILM845" s="328"/>
      <c r="ILN845" s="328"/>
      <c r="ILO845" s="328"/>
      <c r="ILP845" s="328"/>
      <c r="ILQ845" s="328"/>
      <c r="ILR845" s="328"/>
      <c r="ILS845" s="328"/>
      <c r="ILT845" s="328"/>
      <c r="ILU845" s="328"/>
      <c r="ILV845" s="328"/>
      <c r="ILW845" s="328"/>
      <c r="ILX845" s="328"/>
      <c r="ILY845" s="328"/>
      <c r="ILZ845" s="328"/>
      <c r="IMA845" s="328"/>
      <c r="IMB845" s="328"/>
      <c r="IMC845" s="328"/>
      <c r="IMD845" s="328"/>
      <c r="IME845" s="328"/>
      <c r="IMF845" s="328"/>
      <c r="IMG845" s="328"/>
      <c r="IMH845" s="328"/>
      <c r="IMI845" s="328"/>
      <c r="IMJ845" s="328"/>
      <c r="IMK845" s="328"/>
      <c r="IML845" s="328"/>
      <c r="IMM845" s="328"/>
      <c r="IMN845" s="328"/>
      <c r="IMO845" s="328"/>
      <c r="IMP845" s="328"/>
      <c r="IMQ845" s="328"/>
      <c r="IMR845" s="328"/>
      <c r="IMS845" s="328"/>
      <c r="IMT845" s="328"/>
      <c r="IMU845" s="328"/>
      <c r="IMV845" s="328"/>
      <c r="IMW845" s="328"/>
      <c r="IMX845" s="328"/>
      <c r="IMY845" s="328"/>
      <c r="IMZ845" s="328"/>
      <c r="INA845" s="328"/>
      <c r="INB845" s="328"/>
      <c r="INC845" s="328"/>
      <c r="IND845" s="328"/>
      <c r="INE845" s="328"/>
      <c r="INF845" s="328"/>
      <c r="ING845" s="328"/>
      <c r="INH845" s="328"/>
      <c r="INI845" s="328"/>
      <c r="INJ845" s="328"/>
      <c r="INK845" s="328"/>
      <c r="INL845" s="328"/>
      <c r="INM845" s="328"/>
      <c r="INN845" s="328"/>
      <c r="INO845" s="328"/>
      <c r="INP845" s="328"/>
      <c r="INQ845" s="328"/>
      <c r="INR845" s="328"/>
      <c r="INS845" s="328"/>
      <c r="INT845" s="328"/>
      <c r="INU845" s="328"/>
      <c r="INV845" s="328"/>
      <c r="INW845" s="328"/>
      <c r="INX845" s="328"/>
      <c r="INY845" s="328"/>
      <c r="INZ845" s="328"/>
      <c r="IOA845" s="328"/>
      <c r="IOB845" s="328"/>
      <c r="IOC845" s="328"/>
      <c r="IOD845" s="328"/>
      <c r="IOE845" s="328"/>
      <c r="IOF845" s="328"/>
      <c r="IOG845" s="328"/>
      <c r="IOH845" s="328"/>
      <c r="IOI845" s="328"/>
      <c r="IOJ845" s="328"/>
      <c r="IOK845" s="328"/>
      <c r="IOL845" s="328"/>
      <c r="IOM845" s="328"/>
      <c r="ION845" s="328"/>
      <c r="IOO845" s="328"/>
      <c r="IOP845" s="328"/>
      <c r="IOQ845" s="328"/>
      <c r="IOR845" s="328"/>
      <c r="IOS845" s="328"/>
      <c r="IOT845" s="328"/>
      <c r="IOU845" s="328"/>
      <c r="IOV845" s="328"/>
      <c r="IOW845" s="328"/>
      <c r="IOX845" s="328"/>
      <c r="IOY845" s="328"/>
      <c r="IOZ845" s="328"/>
      <c r="IPA845" s="328"/>
      <c r="IPB845" s="328"/>
      <c r="IPC845" s="328"/>
      <c r="IPD845" s="328"/>
      <c r="IPE845" s="328"/>
      <c r="IPF845" s="328"/>
      <c r="IPG845" s="328"/>
      <c r="IPH845" s="328"/>
      <c r="IPI845" s="328"/>
      <c r="IPJ845" s="328"/>
      <c r="IPK845" s="328"/>
      <c r="IPL845" s="328"/>
      <c r="IPM845" s="328"/>
      <c r="IPN845" s="328"/>
      <c r="IPO845" s="328"/>
      <c r="IPP845" s="328"/>
      <c r="IPQ845" s="328"/>
      <c r="IPR845" s="328"/>
      <c r="IPS845" s="328"/>
      <c r="IPT845" s="328"/>
      <c r="IPU845" s="328"/>
      <c r="IPV845" s="328"/>
      <c r="IPW845" s="328"/>
      <c r="IPX845" s="328"/>
      <c r="IPY845" s="328"/>
      <c r="IPZ845" s="328"/>
      <c r="IQA845" s="328"/>
      <c r="IQB845" s="328"/>
      <c r="IQC845" s="328"/>
      <c r="IQD845" s="328"/>
      <c r="IQE845" s="328"/>
      <c r="IQF845" s="328"/>
      <c r="IQG845" s="328"/>
      <c r="IQH845" s="328"/>
      <c r="IQI845" s="328"/>
      <c r="IQJ845" s="328"/>
      <c r="IQK845" s="328"/>
      <c r="IQL845" s="328"/>
      <c r="IQM845" s="328"/>
      <c r="IQN845" s="328"/>
      <c r="IQO845" s="328"/>
      <c r="IQP845" s="328"/>
      <c r="IQQ845" s="328"/>
      <c r="IQR845" s="328"/>
      <c r="IQS845" s="328"/>
      <c r="IQT845" s="328"/>
      <c r="IQU845" s="328"/>
      <c r="IQV845" s="328"/>
      <c r="IQW845" s="328"/>
      <c r="IQX845" s="328"/>
      <c r="IQY845" s="328"/>
      <c r="IQZ845" s="328"/>
      <c r="IRA845" s="328"/>
      <c r="IRB845" s="328"/>
      <c r="IRC845" s="328"/>
      <c r="IRD845" s="328"/>
      <c r="IRE845" s="328"/>
      <c r="IRF845" s="328"/>
      <c r="IRG845" s="328"/>
      <c r="IRH845" s="328"/>
      <c r="IRI845" s="328"/>
      <c r="IRJ845" s="328"/>
      <c r="IRK845" s="328"/>
      <c r="IRL845" s="328"/>
      <c r="IRM845" s="328"/>
      <c r="IRN845" s="328"/>
      <c r="IRO845" s="328"/>
      <c r="IRP845" s="328"/>
      <c r="IRQ845" s="328"/>
      <c r="IRR845" s="328"/>
      <c r="IRS845" s="328"/>
      <c r="IRT845" s="328"/>
      <c r="IRU845" s="328"/>
      <c r="IRV845" s="328"/>
      <c r="IRW845" s="328"/>
      <c r="IRX845" s="328"/>
      <c r="IRY845" s="328"/>
      <c r="IRZ845" s="328"/>
      <c r="ISA845" s="328"/>
      <c r="ISB845" s="328"/>
      <c r="ISC845" s="328"/>
      <c r="ISD845" s="328"/>
      <c r="ISE845" s="328"/>
      <c r="ISF845" s="328"/>
      <c r="ISG845" s="328"/>
      <c r="ISH845" s="328"/>
      <c r="ISI845" s="328"/>
      <c r="ISJ845" s="328"/>
      <c r="ISK845" s="328"/>
      <c r="ISL845" s="328"/>
      <c r="ISM845" s="328"/>
      <c r="ISN845" s="328"/>
      <c r="ISO845" s="328"/>
      <c r="ISP845" s="328"/>
      <c r="ISQ845" s="328"/>
      <c r="ISR845" s="328"/>
      <c r="ISS845" s="328"/>
      <c r="IST845" s="328"/>
      <c r="ISU845" s="328"/>
      <c r="ISV845" s="328"/>
      <c r="ISW845" s="328"/>
      <c r="ISX845" s="328"/>
      <c r="ISY845" s="328"/>
      <c r="ISZ845" s="328"/>
      <c r="ITA845" s="328"/>
      <c r="ITB845" s="328"/>
      <c r="ITC845" s="328"/>
      <c r="ITD845" s="328"/>
      <c r="ITE845" s="328"/>
      <c r="ITF845" s="328"/>
      <c r="ITG845" s="328"/>
      <c r="ITH845" s="328"/>
      <c r="ITI845" s="328"/>
      <c r="ITJ845" s="328"/>
      <c r="ITK845" s="328"/>
      <c r="ITL845" s="328"/>
      <c r="ITM845" s="328"/>
      <c r="ITN845" s="328"/>
      <c r="ITO845" s="328"/>
      <c r="ITP845" s="328"/>
      <c r="ITQ845" s="328"/>
      <c r="ITR845" s="328"/>
      <c r="ITS845" s="328"/>
      <c r="ITT845" s="328"/>
      <c r="ITU845" s="328"/>
      <c r="ITV845" s="328"/>
      <c r="ITW845" s="328"/>
      <c r="ITX845" s="328"/>
      <c r="ITY845" s="328"/>
      <c r="ITZ845" s="328"/>
      <c r="IUA845" s="328"/>
      <c r="IUB845" s="328"/>
      <c r="IUC845" s="328"/>
      <c r="IUD845" s="328"/>
      <c r="IUE845" s="328"/>
      <c r="IUF845" s="328"/>
      <c r="IUG845" s="328"/>
      <c r="IUH845" s="328"/>
      <c r="IUI845" s="328"/>
      <c r="IUJ845" s="328"/>
      <c r="IUK845" s="328"/>
      <c r="IUL845" s="328"/>
      <c r="IUM845" s="328"/>
      <c r="IUN845" s="328"/>
      <c r="IUO845" s="328"/>
      <c r="IUP845" s="328"/>
      <c r="IUQ845" s="328"/>
      <c r="IUR845" s="328"/>
      <c r="IUS845" s="328"/>
      <c r="IUT845" s="328"/>
      <c r="IUU845" s="328"/>
      <c r="IUV845" s="328"/>
      <c r="IUW845" s="328"/>
      <c r="IUX845" s="328"/>
      <c r="IUY845" s="328"/>
      <c r="IUZ845" s="328"/>
      <c r="IVA845" s="328"/>
      <c r="IVB845" s="328"/>
      <c r="IVC845" s="328"/>
      <c r="IVD845" s="328"/>
      <c r="IVE845" s="328"/>
      <c r="IVF845" s="328"/>
      <c r="IVG845" s="328"/>
      <c r="IVH845" s="328"/>
      <c r="IVI845" s="328"/>
      <c r="IVJ845" s="328"/>
      <c r="IVK845" s="328"/>
      <c r="IVL845" s="328"/>
      <c r="IVM845" s="328"/>
      <c r="IVN845" s="328"/>
      <c r="IVO845" s="328"/>
      <c r="IVP845" s="328"/>
      <c r="IVQ845" s="328"/>
      <c r="IVR845" s="328"/>
      <c r="IVS845" s="328"/>
      <c r="IVT845" s="328"/>
      <c r="IVU845" s="328"/>
      <c r="IVV845" s="328"/>
      <c r="IVW845" s="328"/>
      <c r="IVX845" s="328"/>
      <c r="IVY845" s="328"/>
      <c r="IVZ845" s="328"/>
      <c r="IWA845" s="328"/>
      <c r="IWB845" s="328"/>
      <c r="IWC845" s="328"/>
      <c r="IWD845" s="328"/>
      <c r="IWE845" s="328"/>
      <c r="IWF845" s="328"/>
      <c r="IWG845" s="328"/>
      <c r="IWH845" s="328"/>
      <c r="IWI845" s="328"/>
      <c r="IWJ845" s="328"/>
      <c r="IWK845" s="328"/>
      <c r="IWL845" s="328"/>
      <c r="IWM845" s="328"/>
      <c r="IWN845" s="328"/>
      <c r="IWO845" s="328"/>
      <c r="IWP845" s="328"/>
      <c r="IWQ845" s="328"/>
      <c r="IWR845" s="328"/>
      <c r="IWS845" s="328"/>
      <c r="IWT845" s="328"/>
      <c r="IWU845" s="328"/>
      <c r="IWV845" s="328"/>
      <c r="IWW845" s="328"/>
      <c r="IWX845" s="328"/>
      <c r="IWY845" s="328"/>
      <c r="IWZ845" s="328"/>
      <c r="IXA845" s="328"/>
      <c r="IXB845" s="328"/>
      <c r="IXC845" s="328"/>
      <c r="IXD845" s="328"/>
      <c r="IXE845" s="328"/>
      <c r="IXF845" s="328"/>
      <c r="IXG845" s="328"/>
      <c r="IXH845" s="328"/>
      <c r="IXI845" s="328"/>
      <c r="IXJ845" s="328"/>
      <c r="IXK845" s="328"/>
      <c r="IXL845" s="328"/>
      <c r="IXM845" s="328"/>
      <c r="IXN845" s="328"/>
      <c r="IXO845" s="328"/>
      <c r="IXP845" s="328"/>
      <c r="IXQ845" s="328"/>
      <c r="IXR845" s="328"/>
      <c r="IXS845" s="328"/>
      <c r="IXT845" s="328"/>
      <c r="IXU845" s="328"/>
      <c r="IXV845" s="328"/>
      <c r="IXW845" s="328"/>
      <c r="IXX845" s="328"/>
      <c r="IXY845" s="328"/>
      <c r="IXZ845" s="328"/>
      <c r="IYA845" s="328"/>
      <c r="IYB845" s="328"/>
      <c r="IYC845" s="328"/>
      <c r="IYD845" s="328"/>
      <c r="IYE845" s="328"/>
      <c r="IYF845" s="328"/>
      <c r="IYG845" s="328"/>
      <c r="IYH845" s="328"/>
      <c r="IYI845" s="328"/>
      <c r="IYJ845" s="328"/>
      <c r="IYK845" s="328"/>
      <c r="IYL845" s="328"/>
      <c r="IYM845" s="328"/>
      <c r="IYN845" s="328"/>
      <c r="IYO845" s="328"/>
      <c r="IYP845" s="328"/>
      <c r="IYQ845" s="328"/>
      <c r="IYR845" s="328"/>
      <c r="IYS845" s="328"/>
      <c r="IYT845" s="328"/>
      <c r="IYU845" s="328"/>
      <c r="IYV845" s="328"/>
      <c r="IYW845" s="328"/>
      <c r="IYX845" s="328"/>
      <c r="IYY845" s="328"/>
      <c r="IYZ845" s="328"/>
      <c r="IZA845" s="328"/>
      <c r="IZB845" s="328"/>
      <c r="IZC845" s="328"/>
      <c r="IZD845" s="328"/>
      <c r="IZE845" s="328"/>
      <c r="IZF845" s="328"/>
      <c r="IZG845" s="328"/>
      <c r="IZH845" s="328"/>
      <c r="IZI845" s="328"/>
      <c r="IZJ845" s="328"/>
      <c r="IZK845" s="328"/>
      <c r="IZL845" s="328"/>
      <c r="IZM845" s="328"/>
      <c r="IZN845" s="328"/>
      <c r="IZO845" s="328"/>
      <c r="IZP845" s="328"/>
      <c r="IZQ845" s="328"/>
      <c r="IZR845" s="328"/>
      <c r="IZS845" s="328"/>
      <c r="IZT845" s="328"/>
      <c r="IZU845" s="328"/>
      <c r="IZV845" s="328"/>
      <c r="IZW845" s="328"/>
      <c r="IZX845" s="328"/>
      <c r="IZY845" s="328"/>
      <c r="IZZ845" s="328"/>
      <c r="JAA845" s="328"/>
      <c r="JAB845" s="328"/>
      <c r="JAC845" s="328"/>
      <c r="JAD845" s="328"/>
      <c r="JAE845" s="328"/>
      <c r="JAF845" s="328"/>
      <c r="JAG845" s="328"/>
      <c r="JAH845" s="328"/>
      <c r="JAI845" s="328"/>
      <c r="JAJ845" s="328"/>
      <c r="JAK845" s="328"/>
      <c r="JAL845" s="328"/>
      <c r="JAM845" s="328"/>
      <c r="JAN845" s="328"/>
      <c r="JAO845" s="328"/>
      <c r="JAP845" s="328"/>
      <c r="JAQ845" s="328"/>
      <c r="JAR845" s="328"/>
      <c r="JAS845" s="328"/>
      <c r="JAT845" s="328"/>
      <c r="JAU845" s="328"/>
      <c r="JAV845" s="328"/>
      <c r="JAW845" s="328"/>
      <c r="JAX845" s="328"/>
      <c r="JAY845" s="328"/>
      <c r="JAZ845" s="328"/>
      <c r="JBA845" s="328"/>
      <c r="JBB845" s="328"/>
      <c r="JBC845" s="328"/>
      <c r="JBD845" s="328"/>
      <c r="JBE845" s="328"/>
      <c r="JBF845" s="328"/>
      <c r="JBG845" s="328"/>
      <c r="JBH845" s="328"/>
      <c r="JBI845" s="328"/>
      <c r="JBJ845" s="328"/>
      <c r="JBK845" s="328"/>
      <c r="JBL845" s="328"/>
      <c r="JBM845" s="328"/>
      <c r="JBN845" s="328"/>
      <c r="JBO845" s="328"/>
      <c r="JBP845" s="328"/>
      <c r="JBQ845" s="328"/>
      <c r="JBR845" s="328"/>
      <c r="JBS845" s="328"/>
      <c r="JBT845" s="328"/>
      <c r="JBU845" s="328"/>
      <c r="JBV845" s="328"/>
      <c r="JBW845" s="328"/>
      <c r="JBX845" s="328"/>
      <c r="JBY845" s="328"/>
      <c r="JBZ845" s="328"/>
      <c r="JCA845" s="328"/>
      <c r="JCB845" s="328"/>
      <c r="JCC845" s="328"/>
      <c r="JCD845" s="328"/>
      <c r="JCE845" s="328"/>
      <c r="JCF845" s="328"/>
      <c r="JCG845" s="328"/>
      <c r="JCH845" s="328"/>
      <c r="JCI845" s="328"/>
      <c r="JCJ845" s="328"/>
      <c r="JCK845" s="328"/>
      <c r="JCL845" s="328"/>
      <c r="JCM845" s="328"/>
      <c r="JCN845" s="328"/>
      <c r="JCO845" s="328"/>
      <c r="JCP845" s="328"/>
      <c r="JCQ845" s="328"/>
      <c r="JCR845" s="328"/>
      <c r="JCS845" s="328"/>
      <c r="JCT845" s="328"/>
      <c r="JCU845" s="328"/>
      <c r="JCV845" s="328"/>
      <c r="JCW845" s="328"/>
      <c r="JCX845" s="328"/>
      <c r="JCY845" s="328"/>
      <c r="JCZ845" s="328"/>
      <c r="JDA845" s="328"/>
      <c r="JDB845" s="328"/>
      <c r="JDC845" s="328"/>
      <c r="JDD845" s="328"/>
      <c r="JDE845" s="328"/>
      <c r="JDF845" s="328"/>
      <c r="JDG845" s="328"/>
      <c r="JDH845" s="328"/>
      <c r="JDI845" s="328"/>
      <c r="JDJ845" s="328"/>
      <c r="JDK845" s="328"/>
      <c r="JDL845" s="328"/>
      <c r="JDM845" s="328"/>
      <c r="JDN845" s="328"/>
      <c r="JDO845" s="328"/>
      <c r="JDP845" s="328"/>
      <c r="JDQ845" s="328"/>
      <c r="JDR845" s="328"/>
      <c r="JDS845" s="328"/>
      <c r="JDT845" s="328"/>
      <c r="JDU845" s="328"/>
      <c r="JDV845" s="328"/>
      <c r="JDW845" s="328"/>
      <c r="JDX845" s="328"/>
      <c r="JDY845" s="328"/>
      <c r="JDZ845" s="328"/>
      <c r="JEA845" s="328"/>
      <c r="JEB845" s="328"/>
      <c r="JEC845" s="328"/>
      <c r="JED845" s="328"/>
      <c r="JEE845" s="328"/>
      <c r="JEF845" s="328"/>
      <c r="JEG845" s="328"/>
      <c r="JEH845" s="328"/>
      <c r="JEI845" s="328"/>
      <c r="JEJ845" s="328"/>
      <c r="JEK845" s="328"/>
      <c r="JEL845" s="328"/>
      <c r="JEM845" s="328"/>
      <c r="JEN845" s="328"/>
      <c r="JEO845" s="328"/>
      <c r="JEP845" s="328"/>
      <c r="JEQ845" s="328"/>
      <c r="JER845" s="328"/>
      <c r="JES845" s="328"/>
      <c r="JET845" s="328"/>
      <c r="JEU845" s="328"/>
      <c r="JEV845" s="328"/>
      <c r="JEW845" s="328"/>
      <c r="JEX845" s="328"/>
      <c r="JEY845" s="328"/>
      <c r="JEZ845" s="328"/>
      <c r="JFA845" s="328"/>
      <c r="JFB845" s="328"/>
      <c r="JFC845" s="328"/>
      <c r="JFD845" s="328"/>
      <c r="JFE845" s="328"/>
      <c r="JFF845" s="328"/>
      <c r="JFG845" s="328"/>
      <c r="JFH845" s="328"/>
      <c r="JFI845" s="328"/>
      <c r="JFJ845" s="328"/>
      <c r="JFK845" s="328"/>
      <c r="JFL845" s="328"/>
      <c r="JFM845" s="328"/>
      <c r="JFN845" s="328"/>
      <c r="JFO845" s="328"/>
      <c r="JFP845" s="328"/>
      <c r="JFQ845" s="328"/>
      <c r="JFR845" s="328"/>
      <c r="JFS845" s="328"/>
      <c r="JFT845" s="328"/>
      <c r="JFU845" s="328"/>
      <c r="JFV845" s="328"/>
      <c r="JFW845" s="328"/>
      <c r="JFX845" s="328"/>
      <c r="JFY845" s="328"/>
      <c r="JFZ845" s="328"/>
      <c r="JGA845" s="328"/>
      <c r="JGB845" s="328"/>
      <c r="JGC845" s="328"/>
      <c r="JGD845" s="328"/>
      <c r="JGE845" s="328"/>
      <c r="JGF845" s="328"/>
      <c r="JGG845" s="328"/>
      <c r="JGH845" s="328"/>
      <c r="JGI845" s="328"/>
      <c r="JGJ845" s="328"/>
      <c r="JGK845" s="328"/>
      <c r="JGL845" s="328"/>
      <c r="JGM845" s="328"/>
      <c r="JGN845" s="328"/>
      <c r="JGO845" s="328"/>
      <c r="JGP845" s="328"/>
      <c r="JGQ845" s="328"/>
      <c r="JGR845" s="328"/>
      <c r="JGS845" s="328"/>
      <c r="JGT845" s="328"/>
      <c r="JGU845" s="328"/>
      <c r="JGV845" s="328"/>
      <c r="JGW845" s="328"/>
      <c r="JGX845" s="328"/>
      <c r="JGY845" s="328"/>
      <c r="JGZ845" s="328"/>
      <c r="JHA845" s="328"/>
      <c r="JHB845" s="328"/>
      <c r="JHC845" s="328"/>
      <c r="JHD845" s="328"/>
      <c r="JHE845" s="328"/>
      <c r="JHF845" s="328"/>
      <c r="JHG845" s="328"/>
      <c r="JHH845" s="328"/>
      <c r="JHI845" s="328"/>
      <c r="JHJ845" s="328"/>
      <c r="JHK845" s="328"/>
      <c r="JHL845" s="328"/>
      <c r="JHM845" s="328"/>
      <c r="JHN845" s="328"/>
      <c r="JHO845" s="328"/>
      <c r="JHP845" s="328"/>
      <c r="JHQ845" s="328"/>
      <c r="JHR845" s="328"/>
      <c r="JHS845" s="328"/>
      <c r="JHT845" s="328"/>
      <c r="JHU845" s="328"/>
      <c r="JHV845" s="328"/>
      <c r="JHW845" s="328"/>
      <c r="JHX845" s="328"/>
      <c r="JHY845" s="328"/>
      <c r="JHZ845" s="328"/>
      <c r="JIA845" s="328"/>
      <c r="JIB845" s="328"/>
      <c r="JIC845" s="328"/>
      <c r="JID845" s="328"/>
      <c r="JIE845" s="328"/>
      <c r="JIF845" s="328"/>
      <c r="JIG845" s="328"/>
      <c r="JIH845" s="328"/>
      <c r="JII845" s="328"/>
      <c r="JIJ845" s="328"/>
      <c r="JIK845" s="328"/>
      <c r="JIL845" s="328"/>
      <c r="JIM845" s="328"/>
      <c r="JIN845" s="328"/>
      <c r="JIO845" s="328"/>
      <c r="JIP845" s="328"/>
      <c r="JIQ845" s="328"/>
      <c r="JIR845" s="328"/>
      <c r="JIS845" s="328"/>
      <c r="JIT845" s="328"/>
      <c r="JIU845" s="328"/>
      <c r="JIV845" s="328"/>
      <c r="JIW845" s="328"/>
      <c r="JIX845" s="328"/>
      <c r="JIY845" s="328"/>
      <c r="JIZ845" s="328"/>
      <c r="JJA845" s="328"/>
      <c r="JJB845" s="328"/>
      <c r="JJC845" s="328"/>
      <c r="JJD845" s="328"/>
      <c r="JJE845" s="328"/>
      <c r="JJF845" s="328"/>
      <c r="JJG845" s="328"/>
      <c r="JJH845" s="328"/>
      <c r="JJI845" s="328"/>
      <c r="JJJ845" s="328"/>
      <c r="JJK845" s="328"/>
      <c r="JJL845" s="328"/>
      <c r="JJM845" s="328"/>
      <c r="JJN845" s="328"/>
      <c r="JJO845" s="328"/>
      <c r="JJP845" s="328"/>
      <c r="JJQ845" s="328"/>
      <c r="JJR845" s="328"/>
      <c r="JJS845" s="328"/>
      <c r="JJT845" s="328"/>
      <c r="JJU845" s="328"/>
      <c r="JJV845" s="328"/>
      <c r="JJW845" s="328"/>
      <c r="JJX845" s="328"/>
      <c r="JJY845" s="328"/>
      <c r="JJZ845" s="328"/>
      <c r="JKA845" s="328"/>
      <c r="JKB845" s="328"/>
      <c r="JKC845" s="328"/>
      <c r="JKD845" s="328"/>
      <c r="JKE845" s="328"/>
      <c r="JKF845" s="328"/>
      <c r="JKG845" s="328"/>
      <c r="JKH845" s="328"/>
      <c r="JKI845" s="328"/>
      <c r="JKJ845" s="328"/>
      <c r="JKK845" s="328"/>
      <c r="JKL845" s="328"/>
      <c r="JKM845" s="328"/>
      <c r="JKN845" s="328"/>
      <c r="JKO845" s="328"/>
      <c r="JKP845" s="328"/>
      <c r="JKQ845" s="328"/>
      <c r="JKR845" s="328"/>
      <c r="JKS845" s="328"/>
      <c r="JKT845" s="328"/>
      <c r="JKU845" s="328"/>
      <c r="JKV845" s="328"/>
      <c r="JKW845" s="328"/>
      <c r="JKX845" s="328"/>
      <c r="JKY845" s="328"/>
      <c r="JKZ845" s="328"/>
      <c r="JLA845" s="328"/>
      <c r="JLB845" s="328"/>
      <c r="JLC845" s="328"/>
      <c r="JLD845" s="328"/>
      <c r="JLE845" s="328"/>
      <c r="JLF845" s="328"/>
      <c r="JLG845" s="328"/>
      <c r="JLH845" s="328"/>
      <c r="JLI845" s="328"/>
      <c r="JLJ845" s="328"/>
      <c r="JLK845" s="328"/>
      <c r="JLL845" s="328"/>
      <c r="JLM845" s="328"/>
      <c r="JLN845" s="328"/>
      <c r="JLO845" s="328"/>
      <c r="JLP845" s="328"/>
      <c r="JLQ845" s="328"/>
      <c r="JLR845" s="328"/>
      <c r="JLS845" s="328"/>
      <c r="JLT845" s="328"/>
      <c r="JLU845" s="328"/>
      <c r="JLV845" s="328"/>
      <c r="JLW845" s="328"/>
      <c r="JLX845" s="328"/>
      <c r="JLY845" s="328"/>
      <c r="JLZ845" s="328"/>
      <c r="JMA845" s="328"/>
      <c r="JMB845" s="328"/>
      <c r="JMC845" s="328"/>
      <c r="JMD845" s="328"/>
      <c r="JME845" s="328"/>
      <c r="JMF845" s="328"/>
      <c r="JMG845" s="328"/>
      <c r="JMH845" s="328"/>
      <c r="JMI845" s="328"/>
      <c r="JMJ845" s="328"/>
      <c r="JMK845" s="328"/>
      <c r="JML845" s="328"/>
      <c r="JMM845" s="328"/>
      <c r="JMN845" s="328"/>
      <c r="JMO845" s="328"/>
      <c r="JMP845" s="328"/>
      <c r="JMQ845" s="328"/>
      <c r="JMR845" s="328"/>
      <c r="JMS845" s="328"/>
      <c r="JMT845" s="328"/>
      <c r="JMU845" s="328"/>
      <c r="JMV845" s="328"/>
      <c r="JMW845" s="328"/>
      <c r="JMX845" s="328"/>
      <c r="JMY845" s="328"/>
      <c r="JMZ845" s="328"/>
      <c r="JNA845" s="328"/>
      <c r="JNB845" s="328"/>
      <c r="JNC845" s="328"/>
      <c r="JND845" s="328"/>
      <c r="JNE845" s="328"/>
      <c r="JNF845" s="328"/>
      <c r="JNG845" s="328"/>
      <c r="JNH845" s="328"/>
      <c r="JNI845" s="328"/>
      <c r="JNJ845" s="328"/>
      <c r="JNK845" s="328"/>
      <c r="JNL845" s="328"/>
      <c r="JNM845" s="328"/>
      <c r="JNN845" s="328"/>
      <c r="JNO845" s="328"/>
      <c r="JNP845" s="328"/>
      <c r="JNQ845" s="328"/>
      <c r="JNR845" s="328"/>
      <c r="JNS845" s="328"/>
      <c r="JNT845" s="328"/>
      <c r="JNU845" s="328"/>
      <c r="JNV845" s="328"/>
      <c r="JNW845" s="328"/>
      <c r="JNX845" s="328"/>
      <c r="JNY845" s="328"/>
      <c r="JNZ845" s="328"/>
      <c r="JOA845" s="328"/>
      <c r="JOB845" s="328"/>
      <c r="JOC845" s="328"/>
      <c r="JOD845" s="328"/>
      <c r="JOE845" s="328"/>
      <c r="JOF845" s="328"/>
      <c r="JOG845" s="328"/>
      <c r="JOH845" s="328"/>
      <c r="JOI845" s="328"/>
      <c r="JOJ845" s="328"/>
      <c r="JOK845" s="328"/>
      <c r="JOL845" s="328"/>
      <c r="JOM845" s="328"/>
      <c r="JON845" s="328"/>
      <c r="JOO845" s="328"/>
      <c r="JOP845" s="328"/>
      <c r="JOQ845" s="328"/>
      <c r="JOR845" s="328"/>
      <c r="JOS845" s="328"/>
      <c r="JOT845" s="328"/>
      <c r="JOU845" s="328"/>
      <c r="JOV845" s="328"/>
      <c r="JOW845" s="328"/>
      <c r="JOX845" s="328"/>
      <c r="JOY845" s="328"/>
      <c r="JOZ845" s="328"/>
      <c r="JPA845" s="328"/>
      <c r="JPB845" s="328"/>
      <c r="JPC845" s="328"/>
      <c r="JPD845" s="328"/>
      <c r="JPE845" s="328"/>
      <c r="JPF845" s="328"/>
      <c r="JPG845" s="328"/>
      <c r="JPH845" s="328"/>
      <c r="JPI845" s="328"/>
      <c r="JPJ845" s="328"/>
      <c r="JPK845" s="328"/>
      <c r="JPL845" s="328"/>
      <c r="JPM845" s="328"/>
      <c r="JPN845" s="328"/>
      <c r="JPO845" s="328"/>
      <c r="JPP845" s="328"/>
      <c r="JPQ845" s="328"/>
      <c r="JPR845" s="328"/>
      <c r="JPS845" s="328"/>
      <c r="JPT845" s="328"/>
      <c r="JPU845" s="328"/>
      <c r="JPV845" s="328"/>
      <c r="JPW845" s="328"/>
      <c r="JPX845" s="328"/>
      <c r="JPY845" s="328"/>
      <c r="JPZ845" s="328"/>
      <c r="JQA845" s="328"/>
      <c r="JQB845" s="328"/>
      <c r="JQC845" s="328"/>
      <c r="JQD845" s="328"/>
      <c r="JQE845" s="328"/>
      <c r="JQF845" s="328"/>
      <c r="JQG845" s="328"/>
      <c r="JQH845" s="328"/>
      <c r="JQI845" s="328"/>
      <c r="JQJ845" s="328"/>
      <c r="JQK845" s="328"/>
      <c r="JQL845" s="328"/>
      <c r="JQM845" s="328"/>
      <c r="JQN845" s="328"/>
      <c r="JQO845" s="328"/>
      <c r="JQP845" s="328"/>
      <c r="JQQ845" s="328"/>
      <c r="JQR845" s="328"/>
      <c r="JQS845" s="328"/>
      <c r="JQT845" s="328"/>
      <c r="JQU845" s="328"/>
      <c r="JQV845" s="328"/>
      <c r="JQW845" s="328"/>
      <c r="JQX845" s="328"/>
      <c r="JQY845" s="328"/>
      <c r="JQZ845" s="328"/>
      <c r="JRA845" s="328"/>
      <c r="JRB845" s="328"/>
      <c r="JRC845" s="328"/>
      <c r="JRD845" s="328"/>
      <c r="JRE845" s="328"/>
      <c r="JRF845" s="328"/>
      <c r="JRG845" s="328"/>
      <c r="JRH845" s="328"/>
      <c r="JRI845" s="328"/>
      <c r="JRJ845" s="328"/>
      <c r="JRK845" s="328"/>
      <c r="JRL845" s="328"/>
      <c r="JRM845" s="328"/>
      <c r="JRN845" s="328"/>
      <c r="JRO845" s="328"/>
      <c r="JRP845" s="328"/>
      <c r="JRQ845" s="328"/>
      <c r="JRR845" s="328"/>
      <c r="JRS845" s="328"/>
      <c r="JRT845" s="328"/>
      <c r="JRU845" s="328"/>
      <c r="JRV845" s="328"/>
      <c r="JRW845" s="328"/>
      <c r="JRX845" s="328"/>
      <c r="JRY845" s="328"/>
      <c r="JRZ845" s="328"/>
      <c r="JSA845" s="328"/>
      <c r="JSB845" s="328"/>
      <c r="JSC845" s="328"/>
      <c r="JSD845" s="328"/>
      <c r="JSE845" s="328"/>
      <c r="JSF845" s="328"/>
      <c r="JSG845" s="328"/>
      <c r="JSH845" s="328"/>
      <c r="JSI845" s="328"/>
      <c r="JSJ845" s="328"/>
      <c r="JSK845" s="328"/>
      <c r="JSL845" s="328"/>
      <c r="JSM845" s="328"/>
      <c r="JSN845" s="328"/>
      <c r="JSO845" s="328"/>
      <c r="JSP845" s="328"/>
      <c r="JSQ845" s="328"/>
      <c r="JSR845" s="328"/>
      <c r="JSS845" s="328"/>
      <c r="JST845" s="328"/>
      <c r="JSU845" s="328"/>
      <c r="JSV845" s="328"/>
      <c r="JSW845" s="328"/>
      <c r="JSX845" s="328"/>
      <c r="JSY845" s="328"/>
      <c r="JSZ845" s="328"/>
      <c r="JTA845" s="328"/>
      <c r="JTB845" s="328"/>
      <c r="JTC845" s="328"/>
      <c r="JTD845" s="328"/>
      <c r="JTE845" s="328"/>
      <c r="JTF845" s="328"/>
      <c r="JTG845" s="328"/>
      <c r="JTH845" s="328"/>
      <c r="JTI845" s="328"/>
      <c r="JTJ845" s="328"/>
      <c r="JTK845" s="328"/>
      <c r="JTL845" s="328"/>
      <c r="JTM845" s="328"/>
      <c r="JTN845" s="328"/>
      <c r="JTO845" s="328"/>
      <c r="JTP845" s="328"/>
      <c r="JTQ845" s="328"/>
      <c r="JTR845" s="328"/>
      <c r="JTS845" s="328"/>
      <c r="JTT845" s="328"/>
      <c r="JTU845" s="328"/>
      <c r="JTV845" s="328"/>
      <c r="JTW845" s="328"/>
      <c r="JTX845" s="328"/>
      <c r="JTY845" s="328"/>
      <c r="JTZ845" s="328"/>
      <c r="JUA845" s="328"/>
      <c r="JUB845" s="328"/>
      <c r="JUC845" s="328"/>
      <c r="JUD845" s="328"/>
      <c r="JUE845" s="328"/>
      <c r="JUF845" s="328"/>
      <c r="JUG845" s="328"/>
      <c r="JUH845" s="328"/>
      <c r="JUI845" s="328"/>
      <c r="JUJ845" s="328"/>
      <c r="JUK845" s="328"/>
      <c r="JUL845" s="328"/>
      <c r="JUM845" s="328"/>
      <c r="JUN845" s="328"/>
      <c r="JUO845" s="328"/>
      <c r="JUP845" s="328"/>
      <c r="JUQ845" s="328"/>
      <c r="JUR845" s="328"/>
      <c r="JUS845" s="328"/>
      <c r="JUT845" s="328"/>
      <c r="JUU845" s="328"/>
      <c r="JUV845" s="328"/>
      <c r="JUW845" s="328"/>
      <c r="JUX845" s="328"/>
      <c r="JUY845" s="328"/>
      <c r="JUZ845" s="328"/>
      <c r="JVA845" s="328"/>
      <c r="JVB845" s="328"/>
      <c r="JVC845" s="328"/>
      <c r="JVD845" s="328"/>
      <c r="JVE845" s="328"/>
      <c r="JVF845" s="328"/>
      <c r="JVG845" s="328"/>
      <c r="JVH845" s="328"/>
      <c r="JVI845" s="328"/>
      <c r="JVJ845" s="328"/>
      <c r="JVK845" s="328"/>
      <c r="JVL845" s="328"/>
      <c r="JVM845" s="328"/>
      <c r="JVN845" s="328"/>
      <c r="JVO845" s="328"/>
      <c r="JVP845" s="328"/>
      <c r="JVQ845" s="328"/>
      <c r="JVR845" s="328"/>
      <c r="JVS845" s="328"/>
      <c r="JVT845" s="328"/>
      <c r="JVU845" s="328"/>
      <c r="JVV845" s="328"/>
      <c r="JVW845" s="328"/>
      <c r="JVX845" s="328"/>
      <c r="JVY845" s="328"/>
      <c r="JVZ845" s="328"/>
      <c r="JWA845" s="328"/>
      <c r="JWB845" s="328"/>
      <c r="JWC845" s="328"/>
      <c r="JWD845" s="328"/>
      <c r="JWE845" s="328"/>
      <c r="JWF845" s="328"/>
      <c r="JWG845" s="328"/>
      <c r="JWH845" s="328"/>
      <c r="JWI845" s="328"/>
      <c r="JWJ845" s="328"/>
      <c r="JWK845" s="328"/>
      <c r="JWL845" s="328"/>
      <c r="JWM845" s="328"/>
      <c r="JWN845" s="328"/>
      <c r="JWO845" s="328"/>
      <c r="JWP845" s="328"/>
      <c r="JWQ845" s="328"/>
      <c r="JWR845" s="328"/>
      <c r="JWS845" s="328"/>
      <c r="JWT845" s="328"/>
      <c r="JWU845" s="328"/>
      <c r="JWV845" s="328"/>
      <c r="JWW845" s="328"/>
      <c r="JWX845" s="328"/>
      <c r="JWY845" s="328"/>
      <c r="JWZ845" s="328"/>
      <c r="JXA845" s="328"/>
      <c r="JXB845" s="328"/>
      <c r="JXC845" s="328"/>
      <c r="JXD845" s="328"/>
      <c r="JXE845" s="328"/>
      <c r="JXF845" s="328"/>
      <c r="JXG845" s="328"/>
      <c r="JXH845" s="328"/>
      <c r="JXI845" s="328"/>
      <c r="JXJ845" s="328"/>
      <c r="JXK845" s="328"/>
      <c r="JXL845" s="328"/>
      <c r="JXM845" s="328"/>
      <c r="JXN845" s="328"/>
      <c r="JXO845" s="328"/>
      <c r="JXP845" s="328"/>
      <c r="JXQ845" s="328"/>
      <c r="JXR845" s="328"/>
      <c r="JXS845" s="328"/>
      <c r="JXT845" s="328"/>
      <c r="JXU845" s="328"/>
      <c r="JXV845" s="328"/>
      <c r="JXW845" s="328"/>
      <c r="JXX845" s="328"/>
      <c r="JXY845" s="328"/>
      <c r="JXZ845" s="328"/>
      <c r="JYA845" s="328"/>
      <c r="JYB845" s="328"/>
      <c r="JYC845" s="328"/>
      <c r="JYD845" s="328"/>
      <c r="JYE845" s="328"/>
      <c r="JYF845" s="328"/>
      <c r="JYG845" s="328"/>
      <c r="JYH845" s="328"/>
      <c r="JYI845" s="328"/>
      <c r="JYJ845" s="328"/>
      <c r="JYK845" s="328"/>
      <c r="JYL845" s="328"/>
      <c r="JYM845" s="328"/>
      <c r="JYN845" s="328"/>
      <c r="JYO845" s="328"/>
      <c r="JYP845" s="328"/>
      <c r="JYQ845" s="328"/>
      <c r="JYR845" s="328"/>
      <c r="JYS845" s="328"/>
      <c r="JYT845" s="328"/>
      <c r="JYU845" s="328"/>
      <c r="JYV845" s="328"/>
      <c r="JYW845" s="328"/>
      <c r="JYX845" s="328"/>
      <c r="JYY845" s="328"/>
      <c r="JYZ845" s="328"/>
      <c r="JZA845" s="328"/>
      <c r="JZB845" s="328"/>
      <c r="JZC845" s="328"/>
      <c r="JZD845" s="328"/>
      <c r="JZE845" s="328"/>
      <c r="JZF845" s="328"/>
      <c r="JZG845" s="328"/>
      <c r="JZH845" s="328"/>
      <c r="JZI845" s="328"/>
      <c r="JZJ845" s="328"/>
      <c r="JZK845" s="328"/>
      <c r="JZL845" s="328"/>
      <c r="JZM845" s="328"/>
      <c r="JZN845" s="328"/>
      <c r="JZO845" s="328"/>
      <c r="JZP845" s="328"/>
      <c r="JZQ845" s="328"/>
      <c r="JZR845" s="328"/>
      <c r="JZS845" s="328"/>
      <c r="JZT845" s="328"/>
      <c r="JZU845" s="328"/>
      <c r="JZV845" s="328"/>
      <c r="JZW845" s="328"/>
      <c r="JZX845" s="328"/>
      <c r="JZY845" s="328"/>
      <c r="JZZ845" s="328"/>
      <c r="KAA845" s="328"/>
      <c r="KAB845" s="328"/>
      <c r="KAC845" s="328"/>
      <c r="KAD845" s="328"/>
      <c r="KAE845" s="328"/>
      <c r="KAF845" s="328"/>
      <c r="KAG845" s="328"/>
      <c r="KAH845" s="328"/>
      <c r="KAI845" s="328"/>
      <c r="KAJ845" s="328"/>
      <c r="KAK845" s="328"/>
      <c r="KAL845" s="328"/>
      <c r="KAM845" s="328"/>
      <c r="KAN845" s="328"/>
      <c r="KAO845" s="328"/>
      <c r="KAP845" s="328"/>
      <c r="KAQ845" s="328"/>
      <c r="KAR845" s="328"/>
      <c r="KAS845" s="328"/>
      <c r="KAT845" s="328"/>
      <c r="KAU845" s="328"/>
      <c r="KAV845" s="328"/>
      <c r="KAW845" s="328"/>
      <c r="KAX845" s="328"/>
      <c r="KAY845" s="328"/>
      <c r="KAZ845" s="328"/>
      <c r="KBA845" s="328"/>
      <c r="KBB845" s="328"/>
      <c r="KBC845" s="328"/>
      <c r="KBD845" s="328"/>
      <c r="KBE845" s="328"/>
      <c r="KBF845" s="328"/>
      <c r="KBG845" s="328"/>
      <c r="KBH845" s="328"/>
      <c r="KBI845" s="328"/>
      <c r="KBJ845" s="328"/>
      <c r="KBK845" s="328"/>
      <c r="KBL845" s="328"/>
      <c r="KBM845" s="328"/>
      <c r="KBN845" s="328"/>
      <c r="KBO845" s="328"/>
      <c r="KBP845" s="328"/>
      <c r="KBQ845" s="328"/>
      <c r="KBR845" s="328"/>
      <c r="KBS845" s="328"/>
      <c r="KBT845" s="328"/>
      <c r="KBU845" s="328"/>
      <c r="KBV845" s="328"/>
      <c r="KBW845" s="328"/>
      <c r="KBX845" s="328"/>
      <c r="KBY845" s="328"/>
      <c r="KBZ845" s="328"/>
      <c r="KCA845" s="328"/>
      <c r="KCB845" s="328"/>
      <c r="KCC845" s="328"/>
      <c r="KCD845" s="328"/>
      <c r="KCE845" s="328"/>
      <c r="KCF845" s="328"/>
      <c r="KCG845" s="328"/>
      <c r="KCH845" s="328"/>
      <c r="KCI845" s="328"/>
      <c r="KCJ845" s="328"/>
      <c r="KCK845" s="328"/>
      <c r="KCL845" s="328"/>
      <c r="KCM845" s="328"/>
      <c r="KCN845" s="328"/>
      <c r="KCO845" s="328"/>
      <c r="KCP845" s="328"/>
      <c r="KCQ845" s="328"/>
      <c r="KCR845" s="328"/>
      <c r="KCS845" s="328"/>
      <c r="KCT845" s="328"/>
      <c r="KCU845" s="328"/>
      <c r="KCV845" s="328"/>
      <c r="KCW845" s="328"/>
      <c r="KCX845" s="328"/>
      <c r="KCY845" s="328"/>
      <c r="KCZ845" s="328"/>
      <c r="KDA845" s="328"/>
      <c r="KDB845" s="328"/>
      <c r="KDC845" s="328"/>
      <c r="KDD845" s="328"/>
      <c r="KDE845" s="328"/>
      <c r="KDF845" s="328"/>
      <c r="KDG845" s="328"/>
      <c r="KDH845" s="328"/>
      <c r="KDI845" s="328"/>
      <c r="KDJ845" s="328"/>
      <c r="KDK845" s="328"/>
      <c r="KDL845" s="328"/>
      <c r="KDM845" s="328"/>
      <c r="KDN845" s="328"/>
      <c r="KDO845" s="328"/>
      <c r="KDP845" s="328"/>
      <c r="KDQ845" s="328"/>
      <c r="KDR845" s="328"/>
      <c r="KDS845" s="328"/>
      <c r="KDT845" s="328"/>
      <c r="KDU845" s="328"/>
      <c r="KDV845" s="328"/>
      <c r="KDW845" s="328"/>
      <c r="KDX845" s="328"/>
      <c r="KDY845" s="328"/>
      <c r="KDZ845" s="328"/>
      <c r="KEA845" s="328"/>
      <c r="KEB845" s="328"/>
      <c r="KEC845" s="328"/>
      <c r="KED845" s="328"/>
      <c r="KEE845" s="328"/>
      <c r="KEF845" s="328"/>
      <c r="KEG845" s="328"/>
      <c r="KEH845" s="328"/>
      <c r="KEI845" s="328"/>
      <c r="KEJ845" s="328"/>
      <c r="KEK845" s="328"/>
      <c r="KEL845" s="328"/>
      <c r="KEM845" s="328"/>
      <c r="KEN845" s="328"/>
      <c r="KEO845" s="328"/>
      <c r="KEP845" s="328"/>
      <c r="KEQ845" s="328"/>
      <c r="KER845" s="328"/>
      <c r="KES845" s="328"/>
      <c r="KET845" s="328"/>
      <c r="KEU845" s="328"/>
      <c r="KEV845" s="328"/>
      <c r="KEW845" s="328"/>
      <c r="KEX845" s="328"/>
      <c r="KEY845" s="328"/>
      <c r="KEZ845" s="328"/>
      <c r="KFA845" s="328"/>
      <c r="KFB845" s="328"/>
      <c r="KFC845" s="328"/>
      <c r="KFD845" s="328"/>
      <c r="KFE845" s="328"/>
      <c r="KFF845" s="328"/>
      <c r="KFG845" s="328"/>
      <c r="KFH845" s="328"/>
      <c r="KFI845" s="328"/>
      <c r="KFJ845" s="328"/>
      <c r="KFK845" s="328"/>
      <c r="KFL845" s="328"/>
      <c r="KFM845" s="328"/>
      <c r="KFN845" s="328"/>
      <c r="KFO845" s="328"/>
      <c r="KFP845" s="328"/>
      <c r="KFQ845" s="328"/>
      <c r="KFR845" s="328"/>
      <c r="KFS845" s="328"/>
      <c r="KFT845" s="328"/>
      <c r="KFU845" s="328"/>
      <c r="KFV845" s="328"/>
      <c r="KFW845" s="328"/>
      <c r="KFX845" s="328"/>
      <c r="KFY845" s="328"/>
      <c r="KFZ845" s="328"/>
      <c r="KGA845" s="328"/>
      <c r="KGB845" s="328"/>
      <c r="KGC845" s="328"/>
      <c r="KGD845" s="328"/>
      <c r="KGE845" s="328"/>
      <c r="KGF845" s="328"/>
      <c r="KGG845" s="328"/>
      <c r="KGH845" s="328"/>
      <c r="KGI845" s="328"/>
      <c r="KGJ845" s="328"/>
      <c r="KGK845" s="328"/>
      <c r="KGL845" s="328"/>
      <c r="KGM845" s="328"/>
      <c r="KGN845" s="328"/>
      <c r="KGO845" s="328"/>
      <c r="KGP845" s="328"/>
      <c r="KGQ845" s="328"/>
      <c r="KGR845" s="328"/>
      <c r="KGS845" s="328"/>
      <c r="KGT845" s="328"/>
      <c r="KGU845" s="328"/>
      <c r="KGV845" s="328"/>
      <c r="KGW845" s="328"/>
      <c r="KGX845" s="328"/>
      <c r="KGY845" s="328"/>
      <c r="KGZ845" s="328"/>
      <c r="KHA845" s="328"/>
      <c r="KHB845" s="328"/>
      <c r="KHC845" s="328"/>
      <c r="KHD845" s="328"/>
      <c r="KHE845" s="328"/>
      <c r="KHF845" s="328"/>
      <c r="KHG845" s="328"/>
      <c r="KHH845" s="328"/>
      <c r="KHI845" s="328"/>
      <c r="KHJ845" s="328"/>
      <c r="KHK845" s="328"/>
      <c r="KHL845" s="328"/>
      <c r="KHM845" s="328"/>
      <c r="KHN845" s="328"/>
      <c r="KHO845" s="328"/>
      <c r="KHP845" s="328"/>
      <c r="KHQ845" s="328"/>
      <c r="KHR845" s="328"/>
      <c r="KHS845" s="328"/>
      <c r="KHT845" s="328"/>
      <c r="KHU845" s="328"/>
      <c r="KHV845" s="328"/>
      <c r="KHW845" s="328"/>
      <c r="KHX845" s="328"/>
      <c r="KHY845" s="328"/>
      <c r="KHZ845" s="328"/>
      <c r="KIA845" s="328"/>
      <c r="KIB845" s="328"/>
      <c r="KIC845" s="328"/>
      <c r="KID845" s="328"/>
      <c r="KIE845" s="328"/>
      <c r="KIF845" s="328"/>
      <c r="KIG845" s="328"/>
      <c r="KIH845" s="328"/>
      <c r="KII845" s="328"/>
      <c r="KIJ845" s="328"/>
      <c r="KIK845" s="328"/>
      <c r="KIL845" s="328"/>
      <c r="KIM845" s="328"/>
      <c r="KIN845" s="328"/>
      <c r="KIO845" s="328"/>
      <c r="KIP845" s="328"/>
      <c r="KIQ845" s="328"/>
      <c r="KIR845" s="328"/>
      <c r="KIS845" s="328"/>
      <c r="KIT845" s="328"/>
      <c r="KIU845" s="328"/>
      <c r="KIV845" s="328"/>
      <c r="KIW845" s="328"/>
      <c r="KIX845" s="328"/>
      <c r="KIY845" s="328"/>
      <c r="KIZ845" s="328"/>
      <c r="KJA845" s="328"/>
      <c r="KJB845" s="328"/>
      <c r="KJC845" s="328"/>
      <c r="KJD845" s="328"/>
      <c r="KJE845" s="328"/>
      <c r="KJF845" s="328"/>
      <c r="KJG845" s="328"/>
      <c r="KJH845" s="328"/>
      <c r="KJI845" s="328"/>
      <c r="KJJ845" s="328"/>
      <c r="KJK845" s="328"/>
      <c r="KJL845" s="328"/>
      <c r="KJM845" s="328"/>
      <c r="KJN845" s="328"/>
      <c r="KJO845" s="328"/>
      <c r="KJP845" s="328"/>
      <c r="KJQ845" s="328"/>
      <c r="KJR845" s="328"/>
      <c r="KJS845" s="328"/>
      <c r="KJT845" s="328"/>
      <c r="KJU845" s="328"/>
      <c r="KJV845" s="328"/>
      <c r="KJW845" s="328"/>
      <c r="KJX845" s="328"/>
      <c r="KJY845" s="328"/>
      <c r="KJZ845" s="328"/>
      <c r="KKA845" s="328"/>
      <c r="KKB845" s="328"/>
      <c r="KKC845" s="328"/>
      <c r="KKD845" s="328"/>
      <c r="KKE845" s="328"/>
      <c r="KKF845" s="328"/>
      <c r="KKG845" s="328"/>
      <c r="KKH845" s="328"/>
      <c r="KKI845" s="328"/>
      <c r="KKJ845" s="328"/>
      <c r="KKK845" s="328"/>
      <c r="KKL845" s="328"/>
      <c r="KKM845" s="328"/>
      <c r="KKN845" s="328"/>
      <c r="KKO845" s="328"/>
      <c r="KKP845" s="328"/>
      <c r="KKQ845" s="328"/>
      <c r="KKR845" s="328"/>
      <c r="KKS845" s="328"/>
      <c r="KKT845" s="328"/>
      <c r="KKU845" s="328"/>
      <c r="KKV845" s="328"/>
      <c r="KKW845" s="328"/>
      <c r="KKX845" s="328"/>
      <c r="KKY845" s="328"/>
      <c r="KKZ845" s="328"/>
      <c r="KLA845" s="328"/>
      <c r="KLB845" s="328"/>
      <c r="KLC845" s="328"/>
      <c r="KLD845" s="328"/>
      <c r="KLE845" s="328"/>
      <c r="KLF845" s="328"/>
      <c r="KLG845" s="328"/>
      <c r="KLH845" s="328"/>
      <c r="KLI845" s="328"/>
      <c r="KLJ845" s="328"/>
      <c r="KLK845" s="328"/>
      <c r="KLL845" s="328"/>
      <c r="KLM845" s="328"/>
      <c r="KLN845" s="328"/>
      <c r="KLO845" s="328"/>
      <c r="KLP845" s="328"/>
      <c r="KLQ845" s="328"/>
      <c r="KLR845" s="328"/>
      <c r="KLS845" s="328"/>
      <c r="KLT845" s="328"/>
      <c r="KLU845" s="328"/>
      <c r="KLV845" s="328"/>
      <c r="KLW845" s="328"/>
      <c r="KLX845" s="328"/>
      <c r="KLY845" s="328"/>
      <c r="KLZ845" s="328"/>
      <c r="KMA845" s="328"/>
      <c r="KMB845" s="328"/>
      <c r="KMC845" s="328"/>
      <c r="KMD845" s="328"/>
      <c r="KME845" s="328"/>
      <c r="KMF845" s="328"/>
      <c r="KMG845" s="328"/>
      <c r="KMH845" s="328"/>
      <c r="KMI845" s="328"/>
      <c r="KMJ845" s="328"/>
      <c r="KMK845" s="328"/>
      <c r="KML845" s="328"/>
      <c r="KMM845" s="328"/>
      <c r="KMN845" s="328"/>
      <c r="KMO845" s="328"/>
      <c r="KMP845" s="328"/>
      <c r="KMQ845" s="328"/>
      <c r="KMR845" s="328"/>
      <c r="KMS845" s="328"/>
      <c r="KMT845" s="328"/>
      <c r="KMU845" s="328"/>
      <c r="KMV845" s="328"/>
      <c r="KMW845" s="328"/>
      <c r="KMX845" s="328"/>
      <c r="KMY845" s="328"/>
      <c r="KMZ845" s="328"/>
      <c r="KNA845" s="328"/>
      <c r="KNB845" s="328"/>
      <c r="KNC845" s="328"/>
      <c r="KND845" s="328"/>
      <c r="KNE845" s="328"/>
      <c r="KNF845" s="328"/>
      <c r="KNG845" s="328"/>
      <c r="KNH845" s="328"/>
      <c r="KNI845" s="328"/>
      <c r="KNJ845" s="328"/>
      <c r="KNK845" s="328"/>
      <c r="KNL845" s="328"/>
      <c r="KNM845" s="328"/>
      <c r="KNN845" s="328"/>
      <c r="KNO845" s="328"/>
      <c r="KNP845" s="328"/>
      <c r="KNQ845" s="328"/>
      <c r="KNR845" s="328"/>
      <c r="KNS845" s="328"/>
      <c r="KNT845" s="328"/>
      <c r="KNU845" s="328"/>
      <c r="KNV845" s="328"/>
      <c r="KNW845" s="328"/>
      <c r="KNX845" s="328"/>
      <c r="KNY845" s="328"/>
      <c r="KNZ845" s="328"/>
      <c r="KOA845" s="328"/>
      <c r="KOB845" s="328"/>
      <c r="KOC845" s="328"/>
      <c r="KOD845" s="328"/>
      <c r="KOE845" s="328"/>
      <c r="KOF845" s="328"/>
      <c r="KOG845" s="328"/>
      <c r="KOH845" s="328"/>
      <c r="KOI845" s="328"/>
      <c r="KOJ845" s="328"/>
      <c r="KOK845" s="328"/>
      <c r="KOL845" s="328"/>
      <c r="KOM845" s="328"/>
      <c r="KON845" s="328"/>
      <c r="KOO845" s="328"/>
      <c r="KOP845" s="328"/>
      <c r="KOQ845" s="328"/>
      <c r="KOR845" s="328"/>
      <c r="KOS845" s="328"/>
      <c r="KOT845" s="328"/>
      <c r="KOU845" s="328"/>
      <c r="KOV845" s="328"/>
      <c r="KOW845" s="328"/>
      <c r="KOX845" s="328"/>
      <c r="KOY845" s="328"/>
      <c r="KOZ845" s="328"/>
      <c r="KPA845" s="328"/>
      <c r="KPB845" s="328"/>
      <c r="KPC845" s="328"/>
      <c r="KPD845" s="328"/>
      <c r="KPE845" s="328"/>
      <c r="KPF845" s="328"/>
      <c r="KPG845" s="328"/>
      <c r="KPH845" s="328"/>
      <c r="KPI845" s="328"/>
      <c r="KPJ845" s="328"/>
      <c r="KPK845" s="328"/>
      <c r="KPL845" s="328"/>
      <c r="KPM845" s="328"/>
      <c r="KPN845" s="328"/>
      <c r="KPO845" s="328"/>
      <c r="KPP845" s="328"/>
      <c r="KPQ845" s="328"/>
      <c r="KPR845" s="328"/>
      <c r="KPS845" s="328"/>
      <c r="KPT845" s="328"/>
      <c r="KPU845" s="328"/>
      <c r="KPV845" s="328"/>
      <c r="KPW845" s="328"/>
      <c r="KPX845" s="328"/>
      <c r="KPY845" s="328"/>
      <c r="KPZ845" s="328"/>
      <c r="KQA845" s="328"/>
      <c r="KQB845" s="328"/>
      <c r="KQC845" s="328"/>
      <c r="KQD845" s="328"/>
      <c r="KQE845" s="328"/>
      <c r="KQF845" s="328"/>
      <c r="KQG845" s="328"/>
      <c r="KQH845" s="328"/>
      <c r="KQI845" s="328"/>
      <c r="KQJ845" s="328"/>
      <c r="KQK845" s="328"/>
      <c r="KQL845" s="328"/>
      <c r="KQM845" s="328"/>
      <c r="KQN845" s="328"/>
      <c r="KQO845" s="328"/>
      <c r="KQP845" s="328"/>
      <c r="KQQ845" s="328"/>
      <c r="KQR845" s="328"/>
      <c r="KQS845" s="328"/>
      <c r="KQT845" s="328"/>
      <c r="KQU845" s="328"/>
      <c r="KQV845" s="328"/>
      <c r="KQW845" s="328"/>
      <c r="KQX845" s="328"/>
      <c r="KQY845" s="328"/>
      <c r="KQZ845" s="328"/>
      <c r="KRA845" s="328"/>
      <c r="KRB845" s="328"/>
      <c r="KRC845" s="328"/>
      <c r="KRD845" s="328"/>
      <c r="KRE845" s="328"/>
      <c r="KRF845" s="328"/>
      <c r="KRG845" s="328"/>
      <c r="KRH845" s="328"/>
      <c r="KRI845" s="328"/>
      <c r="KRJ845" s="328"/>
      <c r="KRK845" s="328"/>
      <c r="KRL845" s="328"/>
      <c r="KRM845" s="328"/>
      <c r="KRN845" s="328"/>
      <c r="KRO845" s="328"/>
      <c r="KRP845" s="328"/>
      <c r="KRQ845" s="328"/>
      <c r="KRR845" s="328"/>
      <c r="KRS845" s="328"/>
      <c r="KRT845" s="328"/>
      <c r="KRU845" s="328"/>
      <c r="KRV845" s="328"/>
      <c r="KRW845" s="328"/>
      <c r="KRX845" s="328"/>
      <c r="KRY845" s="328"/>
      <c r="KRZ845" s="328"/>
      <c r="KSA845" s="328"/>
      <c r="KSB845" s="328"/>
      <c r="KSC845" s="328"/>
      <c r="KSD845" s="328"/>
      <c r="KSE845" s="328"/>
      <c r="KSF845" s="328"/>
      <c r="KSG845" s="328"/>
      <c r="KSH845" s="328"/>
      <c r="KSI845" s="328"/>
      <c r="KSJ845" s="328"/>
      <c r="KSK845" s="328"/>
      <c r="KSL845" s="328"/>
      <c r="KSM845" s="328"/>
      <c r="KSN845" s="328"/>
      <c r="KSO845" s="328"/>
      <c r="KSP845" s="328"/>
      <c r="KSQ845" s="328"/>
      <c r="KSR845" s="328"/>
      <c r="KSS845" s="328"/>
      <c r="KST845" s="328"/>
      <c r="KSU845" s="328"/>
      <c r="KSV845" s="328"/>
      <c r="KSW845" s="328"/>
      <c r="KSX845" s="328"/>
      <c r="KSY845" s="328"/>
      <c r="KSZ845" s="328"/>
      <c r="KTA845" s="328"/>
      <c r="KTB845" s="328"/>
      <c r="KTC845" s="328"/>
      <c r="KTD845" s="328"/>
      <c r="KTE845" s="328"/>
      <c r="KTF845" s="328"/>
      <c r="KTG845" s="328"/>
      <c r="KTH845" s="328"/>
      <c r="KTI845" s="328"/>
      <c r="KTJ845" s="328"/>
      <c r="KTK845" s="328"/>
      <c r="KTL845" s="328"/>
      <c r="KTM845" s="328"/>
      <c r="KTN845" s="328"/>
      <c r="KTO845" s="328"/>
      <c r="KTP845" s="328"/>
      <c r="KTQ845" s="328"/>
      <c r="KTR845" s="328"/>
      <c r="KTS845" s="328"/>
      <c r="KTT845" s="328"/>
      <c r="KTU845" s="328"/>
      <c r="KTV845" s="328"/>
      <c r="KTW845" s="328"/>
      <c r="KTX845" s="328"/>
      <c r="KTY845" s="328"/>
      <c r="KTZ845" s="328"/>
      <c r="KUA845" s="328"/>
      <c r="KUB845" s="328"/>
      <c r="KUC845" s="328"/>
      <c r="KUD845" s="328"/>
      <c r="KUE845" s="328"/>
      <c r="KUF845" s="328"/>
      <c r="KUG845" s="328"/>
      <c r="KUH845" s="328"/>
      <c r="KUI845" s="328"/>
      <c r="KUJ845" s="328"/>
      <c r="KUK845" s="328"/>
      <c r="KUL845" s="328"/>
      <c r="KUM845" s="328"/>
      <c r="KUN845" s="328"/>
      <c r="KUO845" s="328"/>
      <c r="KUP845" s="328"/>
      <c r="KUQ845" s="328"/>
      <c r="KUR845" s="328"/>
      <c r="KUS845" s="328"/>
      <c r="KUT845" s="328"/>
      <c r="KUU845" s="328"/>
      <c r="KUV845" s="328"/>
      <c r="KUW845" s="328"/>
      <c r="KUX845" s="328"/>
      <c r="KUY845" s="328"/>
      <c r="KUZ845" s="328"/>
      <c r="KVA845" s="328"/>
      <c r="KVB845" s="328"/>
      <c r="KVC845" s="328"/>
      <c r="KVD845" s="328"/>
      <c r="KVE845" s="328"/>
      <c r="KVF845" s="328"/>
      <c r="KVG845" s="328"/>
      <c r="KVH845" s="328"/>
      <c r="KVI845" s="328"/>
      <c r="KVJ845" s="328"/>
      <c r="KVK845" s="328"/>
      <c r="KVL845" s="328"/>
      <c r="KVM845" s="328"/>
      <c r="KVN845" s="328"/>
      <c r="KVO845" s="328"/>
      <c r="KVP845" s="328"/>
      <c r="KVQ845" s="328"/>
      <c r="KVR845" s="328"/>
      <c r="KVS845" s="328"/>
      <c r="KVT845" s="328"/>
      <c r="KVU845" s="328"/>
      <c r="KVV845" s="328"/>
      <c r="KVW845" s="328"/>
      <c r="KVX845" s="328"/>
      <c r="KVY845" s="328"/>
      <c r="KVZ845" s="328"/>
      <c r="KWA845" s="328"/>
      <c r="KWB845" s="328"/>
      <c r="KWC845" s="328"/>
      <c r="KWD845" s="328"/>
      <c r="KWE845" s="328"/>
      <c r="KWF845" s="328"/>
      <c r="KWG845" s="328"/>
      <c r="KWH845" s="328"/>
      <c r="KWI845" s="328"/>
      <c r="KWJ845" s="328"/>
      <c r="KWK845" s="328"/>
      <c r="KWL845" s="328"/>
      <c r="KWM845" s="328"/>
      <c r="KWN845" s="328"/>
      <c r="KWO845" s="328"/>
      <c r="KWP845" s="328"/>
      <c r="KWQ845" s="328"/>
      <c r="KWR845" s="328"/>
      <c r="KWS845" s="328"/>
      <c r="KWT845" s="328"/>
      <c r="KWU845" s="328"/>
      <c r="KWV845" s="328"/>
      <c r="KWW845" s="328"/>
      <c r="KWX845" s="328"/>
      <c r="KWY845" s="328"/>
      <c r="KWZ845" s="328"/>
      <c r="KXA845" s="328"/>
      <c r="KXB845" s="328"/>
      <c r="KXC845" s="328"/>
      <c r="KXD845" s="328"/>
      <c r="KXE845" s="328"/>
      <c r="KXF845" s="328"/>
      <c r="KXG845" s="328"/>
      <c r="KXH845" s="328"/>
      <c r="KXI845" s="328"/>
      <c r="KXJ845" s="328"/>
      <c r="KXK845" s="328"/>
      <c r="KXL845" s="328"/>
      <c r="KXM845" s="328"/>
      <c r="KXN845" s="328"/>
      <c r="KXO845" s="328"/>
      <c r="KXP845" s="328"/>
      <c r="KXQ845" s="328"/>
      <c r="KXR845" s="328"/>
      <c r="KXS845" s="328"/>
      <c r="KXT845" s="328"/>
      <c r="KXU845" s="328"/>
      <c r="KXV845" s="328"/>
      <c r="KXW845" s="328"/>
      <c r="KXX845" s="328"/>
      <c r="KXY845" s="328"/>
      <c r="KXZ845" s="328"/>
      <c r="KYA845" s="328"/>
      <c r="KYB845" s="328"/>
      <c r="KYC845" s="328"/>
      <c r="KYD845" s="328"/>
      <c r="KYE845" s="328"/>
      <c r="KYF845" s="328"/>
      <c r="KYG845" s="328"/>
      <c r="KYH845" s="328"/>
      <c r="KYI845" s="328"/>
      <c r="KYJ845" s="328"/>
      <c r="KYK845" s="328"/>
      <c r="KYL845" s="328"/>
      <c r="KYM845" s="328"/>
      <c r="KYN845" s="328"/>
      <c r="KYO845" s="328"/>
      <c r="KYP845" s="328"/>
      <c r="KYQ845" s="328"/>
      <c r="KYR845" s="328"/>
      <c r="KYS845" s="328"/>
      <c r="KYT845" s="328"/>
      <c r="KYU845" s="328"/>
      <c r="KYV845" s="328"/>
      <c r="KYW845" s="328"/>
      <c r="KYX845" s="328"/>
      <c r="KYY845" s="328"/>
      <c r="KYZ845" s="328"/>
      <c r="KZA845" s="328"/>
      <c r="KZB845" s="328"/>
      <c r="KZC845" s="328"/>
      <c r="KZD845" s="328"/>
      <c r="KZE845" s="328"/>
      <c r="KZF845" s="328"/>
      <c r="KZG845" s="328"/>
      <c r="KZH845" s="328"/>
      <c r="KZI845" s="328"/>
      <c r="KZJ845" s="328"/>
      <c r="KZK845" s="328"/>
      <c r="KZL845" s="328"/>
      <c r="KZM845" s="328"/>
      <c r="KZN845" s="328"/>
      <c r="KZO845" s="328"/>
      <c r="KZP845" s="328"/>
      <c r="KZQ845" s="328"/>
      <c r="KZR845" s="328"/>
      <c r="KZS845" s="328"/>
      <c r="KZT845" s="328"/>
      <c r="KZU845" s="328"/>
      <c r="KZV845" s="328"/>
      <c r="KZW845" s="328"/>
      <c r="KZX845" s="328"/>
      <c r="KZY845" s="328"/>
      <c r="KZZ845" s="328"/>
      <c r="LAA845" s="328"/>
      <c r="LAB845" s="328"/>
      <c r="LAC845" s="328"/>
      <c r="LAD845" s="328"/>
      <c r="LAE845" s="328"/>
      <c r="LAF845" s="328"/>
      <c r="LAG845" s="328"/>
      <c r="LAH845" s="328"/>
      <c r="LAI845" s="328"/>
      <c r="LAJ845" s="328"/>
      <c r="LAK845" s="328"/>
      <c r="LAL845" s="328"/>
      <c r="LAM845" s="328"/>
      <c r="LAN845" s="328"/>
      <c r="LAO845" s="328"/>
      <c r="LAP845" s="328"/>
      <c r="LAQ845" s="328"/>
      <c r="LAR845" s="328"/>
      <c r="LAS845" s="328"/>
      <c r="LAT845" s="328"/>
      <c r="LAU845" s="328"/>
      <c r="LAV845" s="328"/>
      <c r="LAW845" s="328"/>
      <c r="LAX845" s="328"/>
      <c r="LAY845" s="328"/>
      <c r="LAZ845" s="328"/>
      <c r="LBA845" s="328"/>
      <c r="LBB845" s="328"/>
      <c r="LBC845" s="328"/>
      <c r="LBD845" s="328"/>
      <c r="LBE845" s="328"/>
      <c r="LBF845" s="328"/>
      <c r="LBG845" s="328"/>
      <c r="LBH845" s="328"/>
      <c r="LBI845" s="328"/>
      <c r="LBJ845" s="328"/>
      <c r="LBK845" s="328"/>
      <c r="LBL845" s="328"/>
      <c r="LBM845" s="328"/>
      <c r="LBN845" s="328"/>
      <c r="LBO845" s="328"/>
      <c r="LBP845" s="328"/>
      <c r="LBQ845" s="328"/>
      <c r="LBR845" s="328"/>
      <c r="LBS845" s="328"/>
      <c r="LBT845" s="328"/>
      <c r="LBU845" s="328"/>
      <c r="LBV845" s="328"/>
      <c r="LBW845" s="328"/>
      <c r="LBX845" s="328"/>
      <c r="LBY845" s="328"/>
      <c r="LBZ845" s="328"/>
      <c r="LCA845" s="328"/>
      <c r="LCB845" s="328"/>
      <c r="LCC845" s="328"/>
      <c r="LCD845" s="328"/>
      <c r="LCE845" s="328"/>
      <c r="LCF845" s="328"/>
      <c r="LCG845" s="328"/>
      <c r="LCH845" s="328"/>
      <c r="LCI845" s="328"/>
      <c r="LCJ845" s="328"/>
      <c r="LCK845" s="328"/>
      <c r="LCL845" s="328"/>
      <c r="LCM845" s="328"/>
      <c r="LCN845" s="328"/>
      <c r="LCO845" s="328"/>
      <c r="LCP845" s="328"/>
      <c r="LCQ845" s="328"/>
      <c r="LCR845" s="328"/>
      <c r="LCS845" s="328"/>
      <c r="LCT845" s="328"/>
      <c r="LCU845" s="328"/>
      <c r="LCV845" s="328"/>
      <c r="LCW845" s="328"/>
      <c r="LCX845" s="328"/>
      <c r="LCY845" s="328"/>
      <c r="LCZ845" s="328"/>
      <c r="LDA845" s="328"/>
      <c r="LDB845" s="328"/>
      <c r="LDC845" s="328"/>
      <c r="LDD845" s="328"/>
      <c r="LDE845" s="328"/>
      <c r="LDF845" s="328"/>
      <c r="LDG845" s="328"/>
      <c r="LDH845" s="328"/>
      <c r="LDI845" s="328"/>
      <c r="LDJ845" s="328"/>
      <c r="LDK845" s="328"/>
      <c r="LDL845" s="328"/>
      <c r="LDM845" s="328"/>
      <c r="LDN845" s="328"/>
      <c r="LDO845" s="328"/>
      <c r="LDP845" s="328"/>
      <c r="LDQ845" s="328"/>
      <c r="LDR845" s="328"/>
      <c r="LDS845" s="328"/>
      <c r="LDT845" s="328"/>
      <c r="LDU845" s="328"/>
      <c r="LDV845" s="328"/>
      <c r="LDW845" s="328"/>
      <c r="LDX845" s="328"/>
      <c r="LDY845" s="328"/>
      <c r="LDZ845" s="328"/>
      <c r="LEA845" s="328"/>
      <c r="LEB845" s="328"/>
      <c r="LEC845" s="328"/>
      <c r="LED845" s="328"/>
      <c r="LEE845" s="328"/>
      <c r="LEF845" s="328"/>
      <c r="LEG845" s="328"/>
      <c r="LEH845" s="328"/>
      <c r="LEI845" s="328"/>
      <c r="LEJ845" s="328"/>
      <c r="LEK845" s="328"/>
      <c r="LEL845" s="328"/>
      <c r="LEM845" s="328"/>
      <c r="LEN845" s="328"/>
      <c r="LEO845" s="328"/>
      <c r="LEP845" s="328"/>
      <c r="LEQ845" s="328"/>
      <c r="LER845" s="328"/>
      <c r="LES845" s="328"/>
      <c r="LET845" s="328"/>
      <c r="LEU845" s="328"/>
      <c r="LEV845" s="328"/>
      <c r="LEW845" s="328"/>
      <c r="LEX845" s="328"/>
      <c r="LEY845" s="328"/>
      <c r="LEZ845" s="328"/>
      <c r="LFA845" s="328"/>
      <c r="LFB845" s="328"/>
      <c r="LFC845" s="328"/>
      <c r="LFD845" s="328"/>
      <c r="LFE845" s="328"/>
      <c r="LFF845" s="328"/>
      <c r="LFG845" s="328"/>
      <c r="LFH845" s="328"/>
      <c r="LFI845" s="328"/>
      <c r="LFJ845" s="328"/>
      <c r="LFK845" s="328"/>
      <c r="LFL845" s="328"/>
      <c r="LFM845" s="328"/>
      <c r="LFN845" s="328"/>
      <c r="LFO845" s="328"/>
      <c r="LFP845" s="328"/>
      <c r="LFQ845" s="328"/>
      <c r="LFR845" s="328"/>
      <c r="LFS845" s="328"/>
      <c r="LFT845" s="328"/>
      <c r="LFU845" s="328"/>
      <c r="LFV845" s="328"/>
      <c r="LFW845" s="328"/>
      <c r="LFX845" s="328"/>
      <c r="LFY845" s="328"/>
      <c r="LFZ845" s="328"/>
      <c r="LGA845" s="328"/>
      <c r="LGB845" s="328"/>
      <c r="LGC845" s="328"/>
      <c r="LGD845" s="328"/>
      <c r="LGE845" s="328"/>
      <c r="LGF845" s="328"/>
      <c r="LGG845" s="328"/>
      <c r="LGH845" s="328"/>
      <c r="LGI845" s="328"/>
      <c r="LGJ845" s="328"/>
      <c r="LGK845" s="328"/>
      <c r="LGL845" s="328"/>
      <c r="LGM845" s="328"/>
      <c r="LGN845" s="328"/>
      <c r="LGO845" s="328"/>
      <c r="LGP845" s="328"/>
      <c r="LGQ845" s="328"/>
      <c r="LGR845" s="328"/>
      <c r="LGS845" s="328"/>
      <c r="LGT845" s="328"/>
      <c r="LGU845" s="328"/>
      <c r="LGV845" s="328"/>
      <c r="LGW845" s="328"/>
      <c r="LGX845" s="328"/>
      <c r="LGY845" s="328"/>
      <c r="LGZ845" s="328"/>
      <c r="LHA845" s="328"/>
      <c r="LHB845" s="328"/>
      <c r="LHC845" s="328"/>
      <c r="LHD845" s="328"/>
      <c r="LHE845" s="328"/>
      <c r="LHF845" s="328"/>
      <c r="LHG845" s="328"/>
      <c r="LHH845" s="328"/>
      <c r="LHI845" s="328"/>
      <c r="LHJ845" s="328"/>
      <c r="LHK845" s="328"/>
      <c r="LHL845" s="328"/>
      <c r="LHM845" s="328"/>
      <c r="LHN845" s="328"/>
      <c r="LHO845" s="328"/>
      <c r="LHP845" s="328"/>
      <c r="LHQ845" s="328"/>
      <c r="LHR845" s="328"/>
      <c r="LHS845" s="328"/>
      <c r="LHT845" s="328"/>
      <c r="LHU845" s="328"/>
      <c r="LHV845" s="328"/>
      <c r="LHW845" s="328"/>
      <c r="LHX845" s="328"/>
      <c r="LHY845" s="328"/>
      <c r="LHZ845" s="328"/>
      <c r="LIA845" s="328"/>
      <c r="LIB845" s="328"/>
      <c r="LIC845" s="328"/>
      <c r="LID845" s="328"/>
      <c r="LIE845" s="328"/>
      <c r="LIF845" s="328"/>
      <c r="LIG845" s="328"/>
      <c r="LIH845" s="328"/>
      <c r="LII845" s="328"/>
      <c r="LIJ845" s="328"/>
      <c r="LIK845" s="328"/>
      <c r="LIL845" s="328"/>
      <c r="LIM845" s="328"/>
      <c r="LIN845" s="328"/>
      <c r="LIO845" s="328"/>
      <c r="LIP845" s="328"/>
      <c r="LIQ845" s="328"/>
      <c r="LIR845" s="328"/>
      <c r="LIS845" s="328"/>
      <c r="LIT845" s="328"/>
      <c r="LIU845" s="328"/>
      <c r="LIV845" s="328"/>
      <c r="LIW845" s="328"/>
      <c r="LIX845" s="328"/>
      <c r="LIY845" s="328"/>
      <c r="LIZ845" s="328"/>
      <c r="LJA845" s="328"/>
      <c r="LJB845" s="328"/>
      <c r="LJC845" s="328"/>
      <c r="LJD845" s="328"/>
      <c r="LJE845" s="328"/>
      <c r="LJF845" s="328"/>
      <c r="LJG845" s="328"/>
      <c r="LJH845" s="328"/>
      <c r="LJI845" s="328"/>
      <c r="LJJ845" s="328"/>
      <c r="LJK845" s="328"/>
      <c r="LJL845" s="328"/>
      <c r="LJM845" s="328"/>
      <c r="LJN845" s="328"/>
      <c r="LJO845" s="328"/>
      <c r="LJP845" s="328"/>
      <c r="LJQ845" s="328"/>
      <c r="LJR845" s="328"/>
      <c r="LJS845" s="328"/>
      <c r="LJT845" s="328"/>
      <c r="LJU845" s="328"/>
      <c r="LJV845" s="328"/>
      <c r="LJW845" s="328"/>
      <c r="LJX845" s="328"/>
      <c r="LJY845" s="328"/>
      <c r="LJZ845" s="328"/>
      <c r="LKA845" s="328"/>
      <c r="LKB845" s="328"/>
      <c r="LKC845" s="328"/>
      <c r="LKD845" s="328"/>
      <c r="LKE845" s="328"/>
      <c r="LKF845" s="328"/>
      <c r="LKG845" s="328"/>
      <c r="LKH845" s="328"/>
      <c r="LKI845" s="328"/>
      <c r="LKJ845" s="328"/>
      <c r="LKK845" s="328"/>
      <c r="LKL845" s="328"/>
      <c r="LKM845" s="328"/>
      <c r="LKN845" s="328"/>
      <c r="LKO845" s="328"/>
      <c r="LKP845" s="328"/>
      <c r="LKQ845" s="328"/>
      <c r="LKR845" s="328"/>
      <c r="LKS845" s="328"/>
      <c r="LKT845" s="328"/>
      <c r="LKU845" s="328"/>
      <c r="LKV845" s="328"/>
      <c r="LKW845" s="328"/>
      <c r="LKX845" s="328"/>
      <c r="LKY845" s="328"/>
      <c r="LKZ845" s="328"/>
      <c r="LLA845" s="328"/>
      <c r="LLB845" s="328"/>
      <c r="LLC845" s="328"/>
      <c r="LLD845" s="328"/>
      <c r="LLE845" s="328"/>
      <c r="LLF845" s="328"/>
      <c r="LLG845" s="328"/>
      <c r="LLH845" s="328"/>
      <c r="LLI845" s="328"/>
      <c r="LLJ845" s="328"/>
      <c r="LLK845" s="328"/>
      <c r="LLL845" s="328"/>
      <c r="LLM845" s="328"/>
      <c r="LLN845" s="328"/>
      <c r="LLO845" s="328"/>
      <c r="LLP845" s="328"/>
      <c r="LLQ845" s="328"/>
      <c r="LLR845" s="328"/>
      <c r="LLS845" s="328"/>
      <c r="LLT845" s="328"/>
      <c r="LLU845" s="328"/>
      <c r="LLV845" s="328"/>
      <c r="LLW845" s="328"/>
      <c r="LLX845" s="328"/>
      <c r="LLY845" s="328"/>
      <c r="LLZ845" s="328"/>
      <c r="LMA845" s="328"/>
      <c r="LMB845" s="328"/>
      <c r="LMC845" s="328"/>
      <c r="LMD845" s="328"/>
      <c r="LME845" s="328"/>
      <c r="LMF845" s="328"/>
      <c r="LMG845" s="328"/>
      <c r="LMH845" s="328"/>
      <c r="LMI845" s="328"/>
      <c r="LMJ845" s="328"/>
      <c r="LMK845" s="328"/>
      <c r="LML845" s="328"/>
      <c r="LMM845" s="328"/>
      <c r="LMN845" s="328"/>
      <c r="LMO845" s="328"/>
      <c r="LMP845" s="328"/>
      <c r="LMQ845" s="328"/>
      <c r="LMR845" s="328"/>
      <c r="LMS845" s="328"/>
      <c r="LMT845" s="328"/>
      <c r="LMU845" s="328"/>
      <c r="LMV845" s="328"/>
      <c r="LMW845" s="328"/>
      <c r="LMX845" s="328"/>
      <c r="LMY845" s="328"/>
      <c r="LMZ845" s="328"/>
      <c r="LNA845" s="328"/>
      <c r="LNB845" s="328"/>
      <c r="LNC845" s="328"/>
      <c r="LND845" s="328"/>
      <c r="LNE845" s="328"/>
      <c r="LNF845" s="328"/>
      <c r="LNG845" s="328"/>
      <c r="LNH845" s="328"/>
      <c r="LNI845" s="328"/>
      <c r="LNJ845" s="328"/>
      <c r="LNK845" s="328"/>
      <c r="LNL845" s="328"/>
      <c r="LNM845" s="328"/>
      <c r="LNN845" s="328"/>
      <c r="LNO845" s="328"/>
      <c r="LNP845" s="328"/>
      <c r="LNQ845" s="328"/>
      <c r="LNR845" s="328"/>
      <c r="LNS845" s="328"/>
      <c r="LNT845" s="328"/>
      <c r="LNU845" s="328"/>
      <c r="LNV845" s="328"/>
      <c r="LNW845" s="328"/>
      <c r="LNX845" s="328"/>
      <c r="LNY845" s="328"/>
      <c r="LNZ845" s="328"/>
      <c r="LOA845" s="328"/>
      <c r="LOB845" s="328"/>
      <c r="LOC845" s="328"/>
      <c r="LOD845" s="328"/>
      <c r="LOE845" s="328"/>
      <c r="LOF845" s="328"/>
      <c r="LOG845" s="328"/>
      <c r="LOH845" s="328"/>
      <c r="LOI845" s="328"/>
      <c r="LOJ845" s="328"/>
      <c r="LOK845" s="328"/>
      <c r="LOL845" s="328"/>
      <c r="LOM845" s="328"/>
      <c r="LON845" s="328"/>
      <c r="LOO845" s="328"/>
      <c r="LOP845" s="328"/>
      <c r="LOQ845" s="328"/>
      <c r="LOR845" s="328"/>
      <c r="LOS845" s="328"/>
      <c r="LOT845" s="328"/>
      <c r="LOU845" s="328"/>
      <c r="LOV845" s="328"/>
      <c r="LOW845" s="328"/>
      <c r="LOX845" s="328"/>
      <c r="LOY845" s="328"/>
      <c r="LOZ845" s="328"/>
      <c r="LPA845" s="328"/>
      <c r="LPB845" s="328"/>
      <c r="LPC845" s="328"/>
      <c r="LPD845" s="328"/>
      <c r="LPE845" s="328"/>
      <c r="LPF845" s="328"/>
      <c r="LPG845" s="328"/>
      <c r="LPH845" s="328"/>
      <c r="LPI845" s="328"/>
      <c r="LPJ845" s="328"/>
      <c r="LPK845" s="328"/>
      <c r="LPL845" s="328"/>
      <c r="LPM845" s="328"/>
      <c r="LPN845" s="328"/>
      <c r="LPO845" s="328"/>
      <c r="LPP845" s="328"/>
      <c r="LPQ845" s="328"/>
      <c r="LPR845" s="328"/>
      <c r="LPS845" s="328"/>
      <c r="LPT845" s="328"/>
      <c r="LPU845" s="328"/>
      <c r="LPV845" s="328"/>
      <c r="LPW845" s="328"/>
      <c r="LPX845" s="328"/>
      <c r="LPY845" s="328"/>
      <c r="LPZ845" s="328"/>
      <c r="LQA845" s="328"/>
      <c r="LQB845" s="328"/>
      <c r="LQC845" s="328"/>
      <c r="LQD845" s="328"/>
      <c r="LQE845" s="328"/>
      <c r="LQF845" s="328"/>
      <c r="LQG845" s="328"/>
      <c r="LQH845" s="328"/>
      <c r="LQI845" s="328"/>
      <c r="LQJ845" s="328"/>
      <c r="LQK845" s="328"/>
      <c r="LQL845" s="328"/>
      <c r="LQM845" s="328"/>
      <c r="LQN845" s="328"/>
      <c r="LQO845" s="328"/>
      <c r="LQP845" s="328"/>
      <c r="LQQ845" s="328"/>
      <c r="LQR845" s="328"/>
      <c r="LQS845" s="328"/>
      <c r="LQT845" s="328"/>
      <c r="LQU845" s="328"/>
      <c r="LQV845" s="328"/>
      <c r="LQW845" s="328"/>
      <c r="LQX845" s="328"/>
      <c r="LQY845" s="328"/>
      <c r="LQZ845" s="328"/>
      <c r="LRA845" s="328"/>
      <c r="LRB845" s="328"/>
      <c r="LRC845" s="328"/>
      <c r="LRD845" s="328"/>
      <c r="LRE845" s="328"/>
      <c r="LRF845" s="328"/>
      <c r="LRG845" s="328"/>
      <c r="LRH845" s="328"/>
      <c r="LRI845" s="328"/>
      <c r="LRJ845" s="328"/>
      <c r="LRK845" s="328"/>
      <c r="LRL845" s="328"/>
      <c r="LRM845" s="328"/>
      <c r="LRN845" s="328"/>
      <c r="LRO845" s="328"/>
      <c r="LRP845" s="328"/>
      <c r="LRQ845" s="328"/>
      <c r="LRR845" s="328"/>
      <c r="LRS845" s="328"/>
      <c r="LRT845" s="328"/>
      <c r="LRU845" s="328"/>
      <c r="LRV845" s="328"/>
      <c r="LRW845" s="328"/>
      <c r="LRX845" s="328"/>
      <c r="LRY845" s="328"/>
      <c r="LRZ845" s="328"/>
      <c r="LSA845" s="328"/>
      <c r="LSB845" s="328"/>
      <c r="LSC845" s="328"/>
      <c r="LSD845" s="328"/>
      <c r="LSE845" s="328"/>
      <c r="LSF845" s="328"/>
      <c r="LSG845" s="328"/>
      <c r="LSH845" s="328"/>
      <c r="LSI845" s="328"/>
      <c r="LSJ845" s="328"/>
      <c r="LSK845" s="328"/>
      <c r="LSL845" s="328"/>
      <c r="LSM845" s="328"/>
      <c r="LSN845" s="328"/>
      <c r="LSO845" s="328"/>
      <c r="LSP845" s="328"/>
      <c r="LSQ845" s="328"/>
      <c r="LSR845" s="328"/>
      <c r="LSS845" s="328"/>
      <c r="LST845" s="328"/>
      <c r="LSU845" s="328"/>
      <c r="LSV845" s="328"/>
      <c r="LSW845" s="328"/>
      <c r="LSX845" s="328"/>
      <c r="LSY845" s="328"/>
      <c r="LSZ845" s="328"/>
      <c r="LTA845" s="328"/>
      <c r="LTB845" s="328"/>
      <c r="LTC845" s="328"/>
      <c r="LTD845" s="328"/>
      <c r="LTE845" s="328"/>
      <c r="LTF845" s="328"/>
      <c r="LTG845" s="328"/>
      <c r="LTH845" s="328"/>
      <c r="LTI845" s="328"/>
      <c r="LTJ845" s="328"/>
      <c r="LTK845" s="328"/>
      <c r="LTL845" s="328"/>
      <c r="LTM845" s="328"/>
      <c r="LTN845" s="328"/>
      <c r="LTO845" s="328"/>
      <c r="LTP845" s="328"/>
      <c r="LTQ845" s="328"/>
      <c r="LTR845" s="328"/>
      <c r="LTS845" s="328"/>
      <c r="LTT845" s="328"/>
      <c r="LTU845" s="328"/>
      <c r="LTV845" s="328"/>
      <c r="LTW845" s="328"/>
      <c r="LTX845" s="328"/>
      <c r="LTY845" s="328"/>
      <c r="LTZ845" s="328"/>
      <c r="LUA845" s="328"/>
      <c r="LUB845" s="328"/>
      <c r="LUC845" s="328"/>
      <c r="LUD845" s="328"/>
      <c r="LUE845" s="328"/>
      <c r="LUF845" s="328"/>
      <c r="LUG845" s="328"/>
      <c r="LUH845" s="328"/>
      <c r="LUI845" s="328"/>
      <c r="LUJ845" s="328"/>
      <c r="LUK845" s="328"/>
      <c r="LUL845" s="328"/>
      <c r="LUM845" s="328"/>
      <c r="LUN845" s="328"/>
      <c r="LUO845" s="328"/>
      <c r="LUP845" s="328"/>
      <c r="LUQ845" s="328"/>
      <c r="LUR845" s="328"/>
      <c r="LUS845" s="328"/>
      <c r="LUT845" s="328"/>
      <c r="LUU845" s="328"/>
      <c r="LUV845" s="328"/>
      <c r="LUW845" s="328"/>
      <c r="LUX845" s="328"/>
      <c r="LUY845" s="328"/>
      <c r="LUZ845" s="328"/>
      <c r="LVA845" s="328"/>
      <c r="LVB845" s="328"/>
      <c r="LVC845" s="328"/>
      <c r="LVD845" s="328"/>
      <c r="LVE845" s="328"/>
      <c r="LVF845" s="328"/>
      <c r="LVG845" s="328"/>
      <c r="LVH845" s="328"/>
      <c r="LVI845" s="328"/>
      <c r="LVJ845" s="328"/>
      <c r="LVK845" s="328"/>
      <c r="LVL845" s="328"/>
      <c r="LVM845" s="328"/>
      <c r="LVN845" s="328"/>
      <c r="LVO845" s="328"/>
      <c r="LVP845" s="328"/>
      <c r="LVQ845" s="328"/>
      <c r="LVR845" s="328"/>
      <c r="LVS845" s="328"/>
      <c r="LVT845" s="328"/>
      <c r="LVU845" s="328"/>
      <c r="LVV845" s="328"/>
      <c r="LVW845" s="328"/>
      <c r="LVX845" s="328"/>
      <c r="LVY845" s="328"/>
      <c r="LVZ845" s="328"/>
      <c r="LWA845" s="328"/>
      <c r="LWB845" s="328"/>
      <c r="LWC845" s="328"/>
      <c r="LWD845" s="328"/>
      <c r="LWE845" s="328"/>
      <c r="LWF845" s="328"/>
      <c r="LWG845" s="328"/>
      <c r="LWH845" s="328"/>
      <c r="LWI845" s="328"/>
      <c r="LWJ845" s="328"/>
      <c r="LWK845" s="328"/>
      <c r="LWL845" s="328"/>
      <c r="LWM845" s="328"/>
      <c r="LWN845" s="328"/>
      <c r="LWO845" s="328"/>
      <c r="LWP845" s="328"/>
      <c r="LWQ845" s="328"/>
      <c r="LWR845" s="328"/>
      <c r="LWS845" s="328"/>
      <c r="LWT845" s="328"/>
      <c r="LWU845" s="328"/>
      <c r="LWV845" s="328"/>
      <c r="LWW845" s="328"/>
      <c r="LWX845" s="328"/>
      <c r="LWY845" s="328"/>
      <c r="LWZ845" s="328"/>
      <c r="LXA845" s="328"/>
      <c r="LXB845" s="328"/>
      <c r="LXC845" s="328"/>
      <c r="LXD845" s="328"/>
      <c r="LXE845" s="328"/>
      <c r="LXF845" s="328"/>
      <c r="LXG845" s="328"/>
      <c r="LXH845" s="328"/>
      <c r="LXI845" s="328"/>
      <c r="LXJ845" s="328"/>
      <c r="LXK845" s="328"/>
      <c r="LXL845" s="328"/>
      <c r="LXM845" s="328"/>
      <c r="LXN845" s="328"/>
      <c r="LXO845" s="328"/>
      <c r="LXP845" s="328"/>
      <c r="LXQ845" s="328"/>
      <c r="LXR845" s="328"/>
      <c r="LXS845" s="328"/>
      <c r="LXT845" s="328"/>
      <c r="LXU845" s="328"/>
      <c r="LXV845" s="328"/>
      <c r="LXW845" s="328"/>
      <c r="LXX845" s="328"/>
      <c r="LXY845" s="328"/>
      <c r="LXZ845" s="328"/>
      <c r="LYA845" s="328"/>
      <c r="LYB845" s="328"/>
      <c r="LYC845" s="328"/>
      <c r="LYD845" s="328"/>
      <c r="LYE845" s="328"/>
      <c r="LYF845" s="328"/>
      <c r="LYG845" s="328"/>
      <c r="LYH845" s="328"/>
      <c r="LYI845" s="328"/>
      <c r="LYJ845" s="328"/>
      <c r="LYK845" s="328"/>
      <c r="LYL845" s="328"/>
      <c r="LYM845" s="328"/>
      <c r="LYN845" s="328"/>
      <c r="LYO845" s="328"/>
      <c r="LYP845" s="328"/>
      <c r="LYQ845" s="328"/>
      <c r="LYR845" s="328"/>
      <c r="LYS845" s="328"/>
      <c r="LYT845" s="328"/>
      <c r="LYU845" s="328"/>
      <c r="LYV845" s="328"/>
      <c r="LYW845" s="328"/>
      <c r="LYX845" s="328"/>
      <c r="LYY845" s="328"/>
      <c r="LYZ845" s="328"/>
      <c r="LZA845" s="328"/>
      <c r="LZB845" s="328"/>
      <c r="LZC845" s="328"/>
      <c r="LZD845" s="328"/>
      <c r="LZE845" s="328"/>
      <c r="LZF845" s="328"/>
      <c r="LZG845" s="328"/>
      <c r="LZH845" s="328"/>
      <c r="LZI845" s="328"/>
      <c r="LZJ845" s="328"/>
      <c r="LZK845" s="328"/>
      <c r="LZL845" s="328"/>
      <c r="LZM845" s="328"/>
      <c r="LZN845" s="328"/>
      <c r="LZO845" s="328"/>
      <c r="LZP845" s="328"/>
      <c r="LZQ845" s="328"/>
      <c r="LZR845" s="328"/>
      <c r="LZS845" s="328"/>
      <c r="LZT845" s="328"/>
      <c r="LZU845" s="328"/>
      <c r="LZV845" s="328"/>
      <c r="LZW845" s="328"/>
      <c r="LZX845" s="328"/>
      <c r="LZY845" s="328"/>
      <c r="LZZ845" s="328"/>
      <c r="MAA845" s="328"/>
      <c r="MAB845" s="328"/>
      <c r="MAC845" s="328"/>
      <c r="MAD845" s="328"/>
      <c r="MAE845" s="328"/>
      <c r="MAF845" s="328"/>
      <c r="MAG845" s="328"/>
      <c r="MAH845" s="328"/>
      <c r="MAI845" s="328"/>
      <c r="MAJ845" s="328"/>
      <c r="MAK845" s="328"/>
      <c r="MAL845" s="328"/>
      <c r="MAM845" s="328"/>
      <c r="MAN845" s="328"/>
      <c r="MAO845" s="328"/>
      <c r="MAP845" s="328"/>
      <c r="MAQ845" s="328"/>
      <c r="MAR845" s="328"/>
      <c r="MAS845" s="328"/>
      <c r="MAT845" s="328"/>
      <c r="MAU845" s="328"/>
      <c r="MAV845" s="328"/>
      <c r="MAW845" s="328"/>
      <c r="MAX845" s="328"/>
      <c r="MAY845" s="328"/>
      <c r="MAZ845" s="328"/>
      <c r="MBA845" s="328"/>
      <c r="MBB845" s="328"/>
      <c r="MBC845" s="328"/>
      <c r="MBD845" s="328"/>
      <c r="MBE845" s="328"/>
      <c r="MBF845" s="328"/>
      <c r="MBG845" s="328"/>
      <c r="MBH845" s="328"/>
      <c r="MBI845" s="328"/>
      <c r="MBJ845" s="328"/>
      <c r="MBK845" s="328"/>
      <c r="MBL845" s="328"/>
      <c r="MBM845" s="328"/>
      <c r="MBN845" s="328"/>
      <c r="MBO845" s="328"/>
      <c r="MBP845" s="328"/>
      <c r="MBQ845" s="328"/>
      <c r="MBR845" s="328"/>
      <c r="MBS845" s="328"/>
      <c r="MBT845" s="328"/>
      <c r="MBU845" s="328"/>
      <c r="MBV845" s="328"/>
      <c r="MBW845" s="328"/>
      <c r="MBX845" s="328"/>
      <c r="MBY845" s="328"/>
      <c r="MBZ845" s="328"/>
      <c r="MCA845" s="328"/>
      <c r="MCB845" s="328"/>
      <c r="MCC845" s="328"/>
      <c r="MCD845" s="328"/>
      <c r="MCE845" s="328"/>
      <c r="MCF845" s="328"/>
      <c r="MCG845" s="328"/>
      <c r="MCH845" s="328"/>
      <c r="MCI845" s="328"/>
      <c r="MCJ845" s="328"/>
      <c r="MCK845" s="328"/>
      <c r="MCL845" s="328"/>
      <c r="MCM845" s="328"/>
      <c r="MCN845" s="328"/>
      <c r="MCO845" s="328"/>
      <c r="MCP845" s="328"/>
      <c r="MCQ845" s="328"/>
      <c r="MCR845" s="328"/>
      <c r="MCS845" s="328"/>
      <c r="MCT845" s="328"/>
      <c r="MCU845" s="328"/>
      <c r="MCV845" s="328"/>
      <c r="MCW845" s="328"/>
      <c r="MCX845" s="328"/>
      <c r="MCY845" s="328"/>
      <c r="MCZ845" s="328"/>
      <c r="MDA845" s="328"/>
      <c r="MDB845" s="328"/>
      <c r="MDC845" s="328"/>
      <c r="MDD845" s="328"/>
      <c r="MDE845" s="328"/>
      <c r="MDF845" s="328"/>
      <c r="MDG845" s="328"/>
      <c r="MDH845" s="328"/>
      <c r="MDI845" s="328"/>
      <c r="MDJ845" s="328"/>
      <c r="MDK845" s="328"/>
      <c r="MDL845" s="328"/>
      <c r="MDM845" s="328"/>
      <c r="MDN845" s="328"/>
      <c r="MDO845" s="328"/>
      <c r="MDP845" s="328"/>
      <c r="MDQ845" s="328"/>
      <c r="MDR845" s="328"/>
      <c r="MDS845" s="328"/>
      <c r="MDT845" s="328"/>
      <c r="MDU845" s="328"/>
      <c r="MDV845" s="328"/>
      <c r="MDW845" s="328"/>
      <c r="MDX845" s="328"/>
      <c r="MDY845" s="328"/>
      <c r="MDZ845" s="328"/>
      <c r="MEA845" s="328"/>
      <c r="MEB845" s="328"/>
      <c r="MEC845" s="328"/>
      <c r="MED845" s="328"/>
      <c r="MEE845" s="328"/>
      <c r="MEF845" s="328"/>
      <c r="MEG845" s="328"/>
      <c r="MEH845" s="328"/>
      <c r="MEI845" s="328"/>
      <c r="MEJ845" s="328"/>
      <c r="MEK845" s="328"/>
      <c r="MEL845" s="328"/>
      <c r="MEM845" s="328"/>
      <c r="MEN845" s="328"/>
      <c r="MEO845" s="328"/>
      <c r="MEP845" s="328"/>
      <c r="MEQ845" s="328"/>
      <c r="MER845" s="328"/>
      <c r="MES845" s="328"/>
      <c r="MET845" s="328"/>
      <c r="MEU845" s="328"/>
      <c r="MEV845" s="328"/>
      <c r="MEW845" s="328"/>
      <c r="MEX845" s="328"/>
      <c r="MEY845" s="328"/>
      <c r="MEZ845" s="328"/>
      <c r="MFA845" s="328"/>
      <c r="MFB845" s="328"/>
      <c r="MFC845" s="328"/>
      <c r="MFD845" s="328"/>
      <c r="MFE845" s="328"/>
      <c r="MFF845" s="328"/>
      <c r="MFG845" s="328"/>
      <c r="MFH845" s="328"/>
      <c r="MFI845" s="328"/>
      <c r="MFJ845" s="328"/>
      <c r="MFK845" s="328"/>
      <c r="MFL845" s="328"/>
      <c r="MFM845" s="328"/>
      <c r="MFN845" s="328"/>
      <c r="MFO845" s="328"/>
      <c r="MFP845" s="328"/>
      <c r="MFQ845" s="328"/>
      <c r="MFR845" s="328"/>
      <c r="MFS845" s="328"/>
      <c r="MFT845" s="328"/>
      <c r="MFU845" s="328"/>
      <c r="MFV845" s="328"/>
      <c r="MFW845" s="328"/>
      <c r="MFX845" s="328"/>
      <c r="MFY845" s="328"/>
      <c r="MFZ845" s="328"/>
      <c r="MGA845" s="328"/>
      <c r="MGB845" s="328"/>
      <c r="MGC845" s="328"/>
      <c r="MGD845" s="328"/>
      <c r="MGE845" s="328"/>
      <c r="MGF845" s="328"/>
      <c r="MGG845" s="328"/>
      <c r="MGH845" s="328"/>
      <c r="MGI845" s="328"/>
      <c r="MGJ845" s="328"/>
      <c r="MGK845" s="328"/>
      <c r="MGL845" s="328"/>
      <c r="MGM845" s="328"/>
      <c r="MGN845" s="328"/>
      <c r="MGO845" s="328"/>
      <c r="MGP845" s="328"/>
      <c r="MGQ845" s="328"/>
      <c r="MGR845" s="328"/>
      <c r="MGS845" s="328"/>
      <c r="MGT845" s="328"/>
      <c r="MGU845" s="328"/>
      <c r="MGV845" s="328"/>
      <c r="MGW845" s="328"/>
      <c r="MGX845" s="328"/>
      <c r="MGY845" s="328"/>
      <c r="MGZ845" s="328"/>
      <c r="MHA845" s="328"/>
      <c r="MHB845" s="328"/>
      <c r="MHC845" s="328"/>
      <c r="MHD845" s="328"/>
      <c r="MHE845" s="328"/>
      <c r="MHF845" s="328"/>
      <c r="MHG845" s="328"/>
      <c r="MHH845" s="328"/>
      <c r="MHI845" s="328"/>
      <c r="MHJ845" s="328"/>
      <c r="MHK845" s="328"/>
      <c r="MHL845" s="328"/>
      <c r="MHM845" s="328"/>
      <c r="MHN845" s="328"/>
      <c r="MHO845" s="328"/>
      <c r="MHP845" s="328"/>
      <c r="MHQ845" s="328"/>
      <c r="MHR845" s="328"/>
      <c r="MHS845" s="328"/>
      <c r="MHT845" s="328"/>
      <c r="MHU845" s="328"/>
      <c r="MHV845" s="328"/>
      <c r="MHW845" s="328"/>
      <c r="MHX845" s="328"/>
      <c r="MHY845" s="328"/>
      <c r="MHZ845" s="328"/>
      <c r="MIA845" s="328"/>
      <c r="MIB845" s="328"/>
      <c r="MIC845" s="328"/>
      <c r="MID845" s="328"/>
      <c r="MIE845" s="328"/>
      <c r="MIF845" s="328"/>
      <c r="MIG845" s="328"/>
      <c r="MIH845" s="328"/>
      <c r="MII845" s="328"/>
      <c r="MIJ845" s="328"/>
      <c r="MIK845" s="328"/>
      <c r="MIL845" s="328"/>
      <c r="MIM845" s="328"/>
      <c r="MIN845" s="328"/>
      <c r="MIO845" s="328"/>
      <c r="MIP845" s="328"/>
      <c r="MIQ845" s="328"/>
      <c r="MIR845" s="328"/>
      <c r="MIS845" s="328"/>
      <c r="MIT845" s="328"/>
      <c r="MIU845" s="328"/>
      <c r="MIV845" s="328"/>
      <c r="MIW845" s="328"/>
      <c r="MIX845" s="328"/>
      <c r="MIY845" s="328"/>
      <c r="MIZ845" s="328"/>
      <c r="MJA845" s="328"/>
      <c r="MJB845" s="328"/>
      <c r="MJC845" s="328"/>
      <c r="MJD845" s="328"/>
      <c r="MJE845" s="328"/>
      <c r="MJF845" s="328"/>
      <c r="MJG845" s="328"/>
      <c r="MJH845" s="328"/>
      <c r="MJI845" s="328"/>
      <c r="MJJ845" s="328"/>
      <c r="MJK845" s="328"/>
      <c r="MJL845" s="328"/>
      <c r="MJM845" s="328"/>
      <c r="MJN845" s="328"/>
      <c r="MJO845" s="328"/>
      <c r="MJP845" s="328"/>
      <c r="MJQ845" s="328"/>
      <c r="MJR845" s="328"/>
      <c r="MJS845" s="328"/>
      <c r="MJT845" s="328"/>
      <c r="MJU845" s="328"/>
      <c r="MJV845" s="328"/>
      <c r="MJW845" s="328"/>
      <c r="MJX845" s="328"/>
      <c r="MJY845" s="328"/>
      <c r="MJZ845" s="328"/>
      <c r="MKA845" s="328"/>
      <c r="MKB845" s="328"/>
      <c r="MKC845" s="328"/>
      <c r="MKD845" s="328"/>
      <c r="MKE845" s="328"/>
      <c r="MKF845" s="328"/>
      <c r="MKG845" s="328"/>
      <c r="MKH845" s="328"/>
      <c r="MKI845" s="328"/>
      <c r="MKJ845" s="328"/>
      <c r="MKK845" s="328"/>
      <c r="MKL845" s="328"/>
      <c r="MKM845" s="328"/>
      <c r="MKN845" s="328"/>
      <c r="MKO845" s="328"/>
      <c r="MKP845" s="328"/>
      <c r="MKQ845" s="328"/>
      <c r="MKR845" s="328"/>
      <c r="MKS845" s="328"/>
      <c r="MKT845" s="328"/>
      <c r="MKU845" s="328"/>
      <c r="MKV845" s="328"/>
      <c r="MKW845" s="328"/>
      <c r="MKX845" s="328"/>
      <c r="MKY845" s="328"/>
      <c r="MKZ845" s="328"/>
      <c r="MLA845" s="328"/>
      <c r="MLB845" s="328"/>
      <c r="MLC845" s="328"/>
      <c r="MLD845" s="328"/>
      <c r="MLE845" s="328"/>
      <c r="MLF845" s="328"/>
      <c r="MLG845" s="328"/>
      <c r="MLH845" s="328"/>
      <c r="MLI845" s="328"/>
      <c r="MLJ845" s="328"/>
      <c r="MLK845" s="328"/>
      <c r="MLL845" s="328"/>
      <c r="MLM845" s="328"/>
      <c r="MLN845" s="328"/>
      <c r="MLO845" s="328"/>
      <c r="MLP845" s="328"/>
      <c r="MLQ845" s="328"/>
      <c r="MLR845" s="328"/>
      <c r="MLS845" s="328"/>
      <c r="MLT845" s="328"/>
      <c r="MLU845" s="328"/>
      <c r="MLV845" s="328"/>
      <c r="MLW845" s="328"/>
      <c r="MLX845" s="328"/>
      <c r="MLY845" s="328"/>
      <c r="MLZ845" s="328"/>
      <c r="MMA845" s="328"/>
      <c r="MMB845" s="328"/>
      <c r="MMC845" s="328"/>
      <c r="MMD845" s="328"/>
      <c r="MME845" s="328"/>
      <c r="MMF845" s="328"/>
      <c r="MMG845" s="328"/>
      <c r="MMH845" s="328"/>
      <c r="MMI845" s="328"/>
      <c r="MMJ845" s="328"/>
      <c r="MMK845" s="328"/>
      <c r="MML845" s="328"/>
      <c r="MMM845" s="328"/>
      <c r="MMN845" s="328"/>
      <c r="MMO845" s="328"/>
      <c r="MMP845" s="328"/>
      <c r="MMQ845" s="328"/>
      <c r="MMR845" s="328"/>
      <c r="MMS845" s="328"/>
      <c r="MMT845" s="328"/>
      <c r="MMU845" s="328"/>
      <c r="MMV845" s="328"/>
      <c r="MMW845" s="328"/>
      <c r="MMX845" s="328"/>
      <c r="MMY845" s="328"/>
      <c r="MMZ845" s="328"/>
      <c r="MNA845" s="328"/>
      <c r="MNB845" s="328"/>
      <c r="MNC845" s="328"/>
      <c r="MND845" s="328"/>
      <c r="MNE845" s="328"/>
      <c r="MNF845" s="328"/>
      <c r="MNG845" s="328"/>
      <c r="MNH845" s="328"/>
      <c r="MNI845" s="328"/>
      <c r="MNJ845" s="328"/>
      <c r="MNK845" s="328"/>
      <c r="MNL845" s="328"/>
      <c r="MNM845" s="328"/>
      <c r="MNN845" s="328"/>
      <c r="MNO845" s="328"/>
      <c r="MNP845" s="328"/>
      <c r="MNQ845" s="328"/>
      <c r="MNR845" s="328"/>
      <c r="MNS845" s="328"/>
      <c r="MNT845" s="328"/>
      <c r="MNU845" s="328"/>
      <c r="MNV845" s="328"/>
      <c r="MNW845" s="328"/>
      <c r="MNX845" s="328"/>
      <c r="MNY845" s="328"/>
      <c r="MNZ845" s="328"/>
      <c r="MOA845" s="328"/>
      <c r="MOB845" s="328"/>
      <c r="MOC845" s="328"/>
      <c r="MOD845" s="328"/>
      <c r="MOE845" s="328"/>
      <c r="MOF845" s="328"/>
      <c r="MOG845" s="328"/>
      <c r="MOH845" s="328"/>
      <c r="MOI845" s="328"/>
      <c r="MOJ845" s="328"/>
      <c r="MOK845" s="328"/>
      <c r="MOL845" s="328"/>
      <c r="MOM845" s="328"/>
      <c r="MON845" s="328"/>
      <c r="MOO845" s="328"/>
      <c r="MOP845" s="328"/>
      <c r="MOQ845" s="328"/>
      <c r="MOR845" s="328"/>
      <c r="MOS845" s="328"/>
      <c r="MOT845" s="328"/>
      <c r="MOU845" s="328"/>
      <c r="MOV845" s="328"/>
      <c r="MOW845" s="328"/>
      <c r="MOX845" s="328"/>
      <c r="MOY845" s="328"/>
      <c r="MOZ845" s="328"/>
      <c r="MPA845" s="328"/>
      <c r="MPB845" s="328"/>
      <c r="MPC845" s="328"/>
      <c r="MPD845" s="328"/>
      <c r="MPE845" s="328"/>
      <c r="MPF845" s="328"/>
      <c r="MPG845" s="328"/>
      <c r="MPH845" s="328"/>
      <c r="MPI845" s="328"/>
      <c r="MPJ845" s="328"/>
      <c r="MPK845" s="328"/>
      <c r="MPL845" s="328"/>
      <c r="MPM845" s="328"/>
      <c r="MPN845" s="328"/>
      <c r="MPO845" s="328"/>
      <c r="MPP845" s="328"/>
      <c r="MPQ845" s="328"/>
      <c r="MPR845" s="328"/>
      <c r="MPS845" s="328"/>
      <c r="MPT845" s="328"/>
      <c r="MPU845" s="328"/>
      <c r="MPV845" s="328"/>
      <c r="MPW845" s="328"/>
      <c r="MPX845" s="328"/>
      <c r="MPY845" s="328"/>
      <c r="MPZ845" s="328"/>
      <c r="MQA845" s="328"/>
      <c r="MQB845" s="328"/>
      <c r="MQC845" s="328"/>
      <c r="MQD845" s="328"/>
      <c r="MQE845" s="328"/>
      <c r="MQF845" s="328"/>
      <c r="MQG845" s="328"/>
      <c r="MQH845" s="328"/>
      <c r="MQI845" s="328"/>
      <c r="MQJ845" s="328"/>
      <c r="MQK845" s="328"/>
      <c r="MQL845" s="328"/>
      <c r="MQM845" s="328"/>
      <c r="MQN845" s="328"/>
      <c r="MQO845" s="328"/>
      <c r="MQP845" s="328"/>
      <c r="MQQ845" s="328"/>
      <c r="MQR845" s="328"/>
      <c r="MQS845" s="328"/>
      <c r="MQT845" s="328"/>
      <c r="MQU845" s="328"/>
      <c r="MQV845" s="328"/>
      <c r="MQW845" s="328"/>
      <c r="MQX845" s="328"/>
      <c r="MQY845" s="328"/>
      <c r="MQZ845" s="328"/>
      <c r="MRA845" s="328"/>
      <c r="MRB845" s="328"/>
      <c r="MRC845" s="328"/>
      <c r="MRD845" s="328"/>
      <c r="MRE845" s="328"/>
      <c r="MRF845" s="328"/>
      <c r="MRG845" s="328"/>
      <c r="MRH845" s="328"/>
      <c r="MRI845" s="328"/>
      <c r="MRJ845" s="328"/>
      <c r="MRK845" s="328"/>
      <c r="MRL845" s="328"/>
      <c r="MRM845" s="328"/>
      <c r="MRN845" s="328"/>
      <c r="MRO845" s="328"/>
      <c r="MRP845" s="328"/>
      <c r="MRQ845" s="328"/>
      <c r="MRR845" s="328"/>
      <c r="MRS845" s="328"/>
      <c r="MRT845" s="328"/>
      <c r="MRU845" s="328"/>
      <c r="MRV845" s="328"/>
      <c r="MRW845" s="328"/>
      <c r="MRX845" s="328"/>
      <c r="MRY845" s="328"/>
      <c r="MRZ845" s="328"/>
      <c r="MSA845" s="328"/>
      <c r="MSB845" s="328"/>
      <c r="MSC845" s="328"/>
      <c r="MSD845" s="328"/>
      <c r="MSE845" s="328"/>
      <c r="MSF845" s="328"/>
      <c r="MSG845" s="328"/>
      <c r="MSH845" s="328"/>
      <c r="MSI845" s="328"/>
      <c r="MSJ845" s="328"/>
      <c r="MSK845" s="328"/>
      <c r="MSL845" s="328"/>
      <c r="MSM845" s="328"/>
      <c r="MSN845" s="328"/>
      <c r="MSO845" s="328"/>
      <c r="MSP845" s="328"/>
      <c r="MSQ845" s="328"/>
      <c r="MSR845" s="328"/>
      <c r="MSS845" s="328"/>
      <c r="MST845" s="328"/>
      <c r="MSU845" s="328"/>
      <c r="MSV845" s="328"/>
      <c r="MSW845" s="328"/>
      <c r="MSX845" s="328"/>
      <c r="MSY845" s="328"/>
      <c r="MSZ845" s="328"/>
      <c r="MTA845" s="328"/>
      <c r="MTB845" s="328"/>
      <c r="MTC845" s="328"/>
      <c r="MTD845" s="328"/>
      <c r="MTE845" s="328"/>
      <c r="MTF845" s="328"/>
      <c r="MTG845" s="328"/>
      <c r="MTH845" s="328"/>
      <c r="MTI845" s="328"/>
      <c r="MTJ845" s="328"/>
      <c r="MTK845" s="328"/>
      <c r="MTL845" s="328"/>
      <c r="MTM845" s="328"/>
      <c r="MTN845" s="328"/>
      <c r="MTO845" s="328"/>
      <c r="MTP845" s="328"/>
      <c r="MTQ845" s="328"/>
      <c r="MTR845" s="328"/>
      <c r="MTS845" s="328"/>
      <c r="MTT845" s="328"/>
      <c r="MTU845" s="328"/>
      <c r="MTV845" s="328"/>
      <c r="MTW845" s="328"/>
      <c r="MTX845" s="328"/>
      <c r="MTY845" s="328"/>
      <c r="MTZ845" s="328"/>
      <c r="MUA845" s="328"/>
      <c r="MUB845" s="328"/>
      <c r="MUC845" s="328"/>
      <c r="MUD845" s="328"/>
      <c r="MUE845" s="328"/>
      <c r="MUF845" s="328"/>
      <c r="MUG845" s="328"/>
      <c r="MUH845" s="328"/>
      <c r="MUI845" s="328"/>
      <c r="MUJ845" s="328"/>
      <c r="MUK845" s="328"/>
      <c r="MUL845" s="328"/>
      <c r="MUM845" s="328"/>
      <c r="MUN845" s="328"/>
      <c r="MUO845" s="328"/>
      <c r="MUP845" s="328"/>
      <c r="MUQ845" s="328"/>
      <c r="MUR845" s="328"/>
      <c r="MUS845" s="328"/>
      <c r="MUT845" s="328"/>
      <c r="MUU845" s="328"/>
      <c r="MUV845" s="328"/>
      <c r="MUW845" s="328"/>
      <c r="MUX845" s="328"/>
      <c r="MUY845" s="328"/>
      <c r="MUZ845" s="328"/>
      <c r="MVA845" s="328"/>
      <c r="MVB845" s="328"/>
      <c r="MVC845" s="328"/>
      <c r="MVD845" s="328"/>
      <c r="MVE845" s="328"/>
      <c r="MVF845" s="328"/>
      <c r="MVG845" s="328"/>
      <c r="MVH845" s="328"/>
      <c r="MVI845" s="328"/>
      <c r="MVJ845" s="328"/>
      <c r="MVK845" s="328"/>
      <c r="MVL845" s="328"/>
      <c r="MVM845" s="328"/>
      <c r="MVN845" s="328"/>
      <c r="MVO845" s="328"/>
      <c r="MVP845" s="328"/>
      <c r="MVQ845" s="328"/>
      <c r="MVR845" s="328"/>
      <c r="MVS845" s="328"/>
      <c r="MVT845" s="328"/>
      <c r="MVU845" s="328"/>
      <c r="MVV845" s="328"/>
      <c r="MVW845" s="328"/>
      <c r="MVX845" s="328"/>
      <c r="MVY845" s="328"/>
      <c r="MVZ845" s="328"/>
      <c r="MWA845" s="328"/>
      <c r="MWB845" s="328"/>
      <c r="MWC845" s="328"/>
      <c r="MWD845" s="328"/>
      <c r="MWE845" s="328"/>
      <c r="MWF845" s="328"/>
      <c r="MWG845" s="328"/>
      <c r="MWH845" s="328"/>
      <c r="MWI845" s="328"/>
      <c r="MWJ845" s="328"/>
      <c r="MWK845" s="328"/>
      <c r="MWL845" s="328"/>
      <c r="MWM845" s="328"/>
      <c r="MWN845" s="328"/>
      <c r="MWO845" s="328"/>
      <c r="MWP845" s="328"/>
      <c r="MWQ845" s="328"/>
      <c r="MWR845" s="328"/>
      <c r="MWS845" s="328"/>
      <c r="MWT845" s="328"/>
      <c r="MWU845" s="328"/>
      <c r="MWV845" s="328"/>
      <c r="MWW845" s="328"/>
      <c r="MWX845" s="328"/>
      <c r="MWY845" s="328"/>
      <c r="MWZ845" s="328"/>
      <c r="MXA845" s="328"/>
      <c r="MXB845" s="328"/>
      <c r="MXC845" s="328"/>
      <c r="MXD845" s="328"/>
      <c r="MXE845" s="328"/>
      <c r="MXF845" s="328"/>
      <c r="MXG845" s="328"/>
      <c r="MXH845" s="328"/>
      <c r="MXI845" s="328"/>
      <c r="MXJ845" s="328"/>
      <c r="MXK845" s="328"/>
      <c r="MXL845" s="328"/>
      <c r="MXM845" s="328"/>
      <c r="MXN845" s="328"/>
      <c r="MXO845" s="328"/>
      <c r="MXP845" s="328"/>
      <c r="MXQ845" s="328"/>
      <c r="MXR845" s="328"/>
      <c r="MXS845" s="328"/>
      <c r="MXT845" s="328"/>
      <c r="MXU845" s="328"/>
      <c r="MXV845" s="328"/>
      <c r="MXW845" s="328"/>
      <c r="MXX845" s="328"/>
      <c r="MXY845" s="328"/>
      <c r="MXZ845" s="328"/>
      <c r="MYA845" s="328"/>
      <c r="MYB845" s="328"/>
      <c r="MYC845" s="328"/>
      <c r="MYD845" s="328"/>
      <c r="MYE845" s="328"/>
      <c r="MYF845" s="328"/>
      <c r="MYG845" s="328"/>
      <c r="MYH845" s="328"/>
      <c r="MYI845" s="328"/>
      <c r="MYJ845" s="328"/>
      <c r="MYK845" s="328"/>
      <c r="MYL845" s="328"/>
      <c r="MYM845" s="328"/>
      <c r="MYN845" s="328"/>
      <c r="MYO845" s="328"/>
      <c r="MYP845" s="328"/>
      <c r="MYQ845" s="328"/>
      <c r="MYR845" s="328"/>
      <c r="MYS845" s="328"/>
      <c r="MYT845" s="328"/>
      <c r="MYU845" s="328"/>
      <c r="MYV845" s="328"/>
      <c r="MYW845" s="328"/>
      <c r="MYX845" s="328"/>
      <c r="MYY845" s="328"/>
      <c r="MYZ845" s="328"/>
      <c r="MZA845" s="328"/>
      <c r="MZB845" s="328"/>
      <c r="MZC845" s="328"/>
      <c r="MZD845" s="328"/>
      <c r="MZE845" s="328"/>
      <c r="MZF845" s="328"/>
      <c r="MZG845" s="328"/>
      <c r="MZH845" s="328"/>
      <c r="MZI845" s="328"/>
      <c r="MZJ845" s="328"/>
      <c r="MZK845" s="328"/>
      <c r="MZL845" s="328"/>
      <c r="MZM845" s="328"/>
      <c r="MZN845" s="328"/>
      <c r="MZO845" s="328"/>
      <c r="MZP845" s="328"/>
      <c r="MZQ845" s="328"/>
      <c r="MZR845" s="328"/>
      <c r="MZS845" s="328"/>
      <c r="MZT845" s="328"/>
      <c r="MZU845" s="328"/>
      <c r="MZV845" s="328"/>
      <c r="MZW845" s="328"/>
      <c r="MZX845" s="328"/>
      <c r="MZY845" s="328"/>
      <c r="MZZ845" s="328"/>
      <c r="NAA845" s="328"/>
      <c r="NAB845" s="328"/>
      <c r="NAC845" s="328"/>
      <c r="NAD845" s="328"/>
      <c r="NAE845" s="328"/>
      <c r="NAF845" s="328"/>
      <c r="NAG845" s="328"/>
      <c r="NAH845" s="328"/>
      <c r="NAI845" s="328"/>
      <c r="NAJ845" s="328"/>
      <c r="NAK845" s="328"/>
      <c r="NAL845" s="328"/>
      <c r="NAM845" s="328"/>
      <c r="NAN845" s="328"/>
      <c r="NAO845" s="328"/>
      <c r="NAP845" s="328"/>
      <c r="NAQ845" s="328"/>
      <c r="NAR845" s="328"/>
      <c r="NAS845" s="328"/>
      <c r="NAT845" s="328"/>
      <c r="NAU845" s="328"/>
      <c r="NAV845" s="328"/>
      <c r="NAW845" s="328"/>
      <c r="NAX845" s="328"/>
      <c r="NAY845" s="328"/>
      <c r="NAZ845" s="328"/>
      <c r="NBA845" s="328"/>
      <c r="NBB845" s="328"/>
      <c r="NBC845" s="328"/>
      <c r="NBD845" s="328"/>
      <c r="NBE845" s="328"/>
      <c r="NBF845" s="328"/>
      <c r="NBG845" s="328"/>
      <c r="NBH845" s="328"/>
      <c r="NBI845" s="328"/>
      <c r="NBJ845" s="328"/>
      <c r="NBK845" s="328"/>
      <c r="NBL845" s="328"/>
      <c r="NBM845" s="328"/>
      <c r="NBN845" s="328"/>
      <c r="NBO845" s="328"/>
      <c r="NBP845" s="328"/>
      <c r="NBQ845" s="328"/>
      <c r="NBR845" s="328"/>
      <c r="NBS845" s="328"/>
      <c r="NBT845" s="328"/>
      <c r="NBU845" s="328"/>
      <c r="NBV845" s="328"/>
      <c r="NBW845" s="328"/>
      <c r="NBX845" s="328"/>
      <c r="NBY845" s="328"/>
      <c r="NBZ845" s="328"/>
      <c r="NCA845" s="328"/>
      <c r="NCB845" s="328"/>
      <c r="NCC845" s="328"/>
      <c r="NCD845" s="328"/>
      <c r="NCE845" s="328"/>
      <c r="NCF845" s="328"/>
      <c r="NCG845" s="328"/>
      <c r="NCH845" s="328"/>
      <c r="NCI845" s="328"/>
      <c r="NCJ845" s="328"/>
      <c r="NCK845" s="328"/>
      <c r="NCL845" s="328"/>
      <c r="NCM845" s="328"/>
      <c r="NCN845" s="328"/>
      <c r="NCO845" s="328"/>
      <c r="NCP845" s="328"/>
      <c r="NCQ845" s="328"/>
      <c r="NCR845" s="328"/>
      <c r="NCS845" s="328"/>
      <c r="NCT845" s="328"/>
      <c r="NCU845" s="328"/>
      <c r="NCV845" s="328"/>
      <c r="NCW845" s="328"/>
      <c r="NCX845" s="328"/>
      <c r="NCY845" s="328"/>
      <c r="NCZ845" s="328"/>
      <c r="NDA845" s="328"/>
      <c r="NDB845" s="328"/>
      <c r="NDC845" s="328"/>
      <c r="NDD845" s="328"/>
      <c r="NDE845" s="328"/>
      <c r="NDF845" s="328"/>
      <c r="NDG845" s="328"/>
      <c r="NDH845" s="328"/>
      <c r="NDI845" s="328"/>
      <c r="NDJ845" s="328"/>
      <c r="NDK845" s="328"/>
      <c r="NDL845" s="328"/>
      <c r="NDM845" s="328"/>
      <c r="NDN845" s="328"/>
      <c r="NDO845" s="328"/>
      <c r="NDP845" s="328"/>
      <c r="NDQ845" s="328"/>
      <c r="NDR845" s="328"/>
      <c r="NDS845" s="328"/>
      <c r="NDT845" s="328"/>
      <c r="NDU845" s="328"/>
      <c r="NDV845" s="328"/>
      <c r="NDW845" s="328"/>
      <c r="NDX845" s="328"/>
      <c r="NDY845" s="328"/>
      <c r="NDZ845" s="328"/>
      <c r="NEA845" s="328"/>
      <c r="NEB845" s="328"/>
      <c r="NEC845" s="328"/>
      <c r="NED845" s="328"/>
      <c r="NEE845" s="328"/>
      <c r="NEF845" s="328"/>
      <c r="NEG845" s="328"/>
      <c r="NEH845" s="328"/>
      <c r="NEI845" s="328"/>
      <c r="NEJ845" s="328"/>
      <c r="NEK845" s="328"/>
      <c r="NEL845" s="328"/>
      <c r="NEM845" s="328"/>
      <c r="NEN845" s="328"/>
      <c r="NEO845" s="328"/>
      <c r="NEP845" s="328"/>
      <c r="NEQ845" s="328"/>
      <c r="NER845" s="328"/>
      <c r="NES845" s="328"/>
      <c r="NET845" s="328"/>
      <c r="NEU845" s="328"/>
      <c r="NEV845" s="328"/>
      <c r="NEW845" s="328"/>
      <c r="NEX845" s="328"/>
      <c r="NEY845" s="328"/>
      <c r="NEZ845" s="328"/>
      <c r="NFA845" s="328"/>
      <c r="NFB845" s="328"/>
      <c r="NFC845" s="328"/>
      <c r="NFD845" s="328"/>
      <c r="NFE845" s="328"/>
      <c r="NFF845" s="328"/>
      <c r="NFG845" s="328"/>
      <c r="NFH845" s="328"/>
      <c r="NFI845" s="328"/>
      <c r="NFJ845" s="328"/>
      <c r="NFK845" s="328"/>
      <c r="NFL845" s="328"/>
      <c r="NFM845" s="328"/>
      <c r="NFN845" s="328"/>
      <c r="NFO845" s="328"/>
      <c r="NFP845" s="328"/>
      <c r="NFQ845" s="328"/>
      <c r="NFR845" s="328"/>
      <c r="NFS845" s="328"/>
      <c r="NFT845" s="328"/>
      <c r="NFU845" s="328"/>
      <c r="NFV845" s="328"/>
      <c r="NFW845" s="328"/>
      <c r="NFX845" s="328"/>
      <c r="NFY845" s="328"/>
      <c r="NFZ845" s="328"/>
      <c r="NGA845" s="328"/>
      <c r="NGB845" s="328"/>
      <c r="NGC845" s="328"/>
      <c r="NGD845" s="328"/>
      <c r="NGE845" s="328"/>
      <c r="NGF845" s="328"/>
      <c r="NGG845" s="328"/>
      <c r="NGH845" s="328"/>
      <c r="NGI845" s="328"/>
      <c r="NGJ845" s="328"/>
      <c r="NGK845" s="328"/>
      <c r="NGL845" s="328"/>
      <c r="NGM845" s="328"/>
      <c r="NGN845" s="328"/>
      <c r="NGO845" s="328"/>
      <c r="NGP845" s="328"/>
      <c r="NGQ845" s="328"/>
      <c r="NGR845" s="328"/>
      <c r="NGS845" s="328"/>
      <c r="NGT845" s="328"/>
      <c r="NGU845" s="328"/>
      <c r="NGV845" s="328"/>
      <c r="NGW845" s="328"/>
      <c r="NGX845" s="328"/>
      <c r="NGY845" s="328"/>
      <c r="NGZ845" s="328"/>
      <c r="NHA845" s="328"/>
      <c r="NHB845" s="328"/>
      <c r="NHC845" s="328"/>
      <c r="NHD845" s="328"/>
      <c r="NHE845" s="328"/>
      <c r="NHF845" s="328"/>
      <c r="NHG845" s="328"/>
      <c r="NHH845" s="328"/>
      <c r="NHI845" s="328"/>
      <c r="NHJ845" s="328"/>
      <c r="NHK845" s="328"/>
      <c r="NHL845" s="328"/>
      <c r="NHM845" s="328"/>
      <c r="NHN845" s="328"/>
      <c r="NHO845" s="328"/>
      <c r="NHP845" s="328"/>
      <c r="NHQ845" s="328"/>
      <c r="NHR845" s="328"/>
      <c r="NHS845" s="328"/>
      <c r="NHT845" s="328"/>
      <c r="NHU845" s="328"/>
      <c r="NHV845" s="328"/>
      <c r="NHW845" s="328"/>
      <c r="NHX845" s="328"/>
      <c r="NHY845" s="328"/>
      <c r="NHZ845" s="328"/>
      <c r="NIA845" s="328"/>
      <c r="NIB845" s="328"/>
      <c r="NIC845" s="328"/>
      <c r="NID845" s="328"/>
      <c r="NIE845" s="328"/>
      <c r="NIF845" s="328"/>
      <c r="NIG845" s="328"/>
      <c r="NIH845" s="328"/>
      <c r="NII845" s="328"/>
      <c r="NIJ845" s="328"/>
      <c r="NIK845" s="328"/>
      <c r="NIL845" s="328"/>
      <c r="NIM845" s="328"/>
      <c r="NIN845" s="328"/>
      <c r="NIO845" s="328"/>
      <c r="NIP845" s="328"/>
      <c r="NIQ845" s="328"/>
      <c r="NIR845" s="328"/>
      <c r="NIS845" s="328"/>
      <c r="NIT845" s="328"/>
      <c r="NIU845" s="328"/>
      <c r="NIV845" s="328"/>
      <c r="NIW845" s="328"/>
      <c r="NIX845" s="328"/>
      <c r="NIY845" s="328"/>
      <c r="NIZ845" s="328"/>
      <c r="NJA845" s="328"/>
      <c r="NJB845" s="328"/>
      <c r="NJC845" s="328"/>
      <c r="NJD845" s="328"/>
      <c r="NJE845" s="328"/>
      <c r="NJF845" s="328"/>
      <c r="NJG845" s="328"/>
      <c r="NJH845" s="328"/>
      <c r="NJI845" s="328"/>
      <c r="NJJ845" s="328"/>
      <c r="NJK845" s="328"/>
      <c r="NJL845" s="328"/>
      <c r="NJM845" s="328"/>
      <c r="NJN845" s="328"/>
      <c r="NJO845" s="328"/>
      <c r="NJP845" s="328"/>
      <c r="NJQ845" s="328"/>
      <c r="NJR845" s="328"/>
      <c r="NJS845" s="328"/>
      <c r="NJT845" s="328"/>
      <c r="NJU845" s="328"/>
      <c r="NJV845" s="328"/>
      <c r="NJW845" s="328"/>
      <c r="NJX845" s="328"/>
      <c r="NJY845" s="328"/>
      <c r="NJZ845" s="328"/>
      <c r="NKA845" s="328"/>
      <c r="NKB845" s="328"/>
      <c r="NKC845" s="328"/>
      <c r="NKD845" s="328"/>
      <c r="NKE845" s="328"/>
      <c r="NKF845" s="328"/>
      <c r="NKG845" s="328"/>
      <c r="NKH845" s="328"/>
      <c r="NKI845" s="328"/>
      <c r="NKJ845" s="328"/>
      <c r="NKK845" s="328"/>
      <c r="NKL845" s="328"/>
      <c r="NKM845" s="328"/>
      <c r="NKN845" s="328"/>
      <c r="NKO845" s="328"/>
      <c r="NKP845" s="328"/>
      <c r="NKQ845" s="328"/>
      <c r="NKR845" s="328"/>
      <c r="NKS845" s="328"/>
      <c r="NKT845" s="328"/>
      <c r="NKU845" s="328"/>
      <c r="NKV845" s="328"/>
      <c r="NKW845" s="328"/>
      <c r="NKX845" s="328"/>
      <c r="NKY845" s="328"/>
      <c r="NKZ845" s="328"/>
      <c r="NLA845" s="328"/>
      <c r="NLB845" s="328"/>
      <c r="NLC845" s="328"/>
      <c r="NLD845" s="328"/>
      <c r="NLE845" s="328"/>
      <c r="NLF845" s="328"/>
      <c r="NLG845" s="328"/>
      <c r="NLH845" s="328"/>
      <c r="NLI845" s="328"/>
      <c r="NLJ845" s="328"/>
      <c r="NLK845" s="328"/>
      <c r="NLL845" s="328"/>
      <c r="NLM845" s="328"/>
      <c r="NLN845" s="328"/>
      <c r="NLO845" s="328"/>
      <c r="NLP845" s="328"/>
      <c r="NLQ845" s="328"/>
      <c r="NLR845" s="328"/>
      <c r="NLS845" s="328"/>
      <c r="NLT845" s="328"/>
      <c r="NLU845" s="328"/>
      <c r="NLV845" s="328"/>
      <c r="NLW845" s="328"/>
      <c r="NLX845" s="328"/>
      <c r="NLY845" s="328"/>
      <c r="NLZ845" s="328"/>
      <c r="NMA845" s="328"/>
      <c r="NMB845" s="328"/>
      <c r="NMC845" s="328"/>
      <c r="NMD845" s="328"/>
      <c r="NME845" s="328"/>
      <c r="NMF845" s="328"/>
      <c r="NMG845" s="328"/>
      <c r="NMH845" s="328"/>
      <c r="NMI845" s="328"/>
      <c r="NMJ845" s="328"/>
      <c r="NMK845" s="328"/>
      <c r="NML845" s="328"/>
      <c r="NMM845" s="328"/>
      <c r="NMN845" s="328"/>
      <c r="NMO845" s="328"/>
      <c r="NMP845" s="328"/>
      <c r="NMQ845" s="328"/>
      <c r="NMR845" s="328"/>
      <c r="NMS845" s="328"/>
      <c r="NMT845" s="328"/>
      <c r="NMU845" s="328"/>
      <c r="NMV845" s="328"/>
      <c r="NMW845" s="328"/>
      <c r="NMX845" s="328"/>
      <c r="NMY845" s="328"/>
      <c r="NMZ845" s="328"/>
      <c r="NNA845" s="328"/>
      <c r="NNB845" s="328"/>
      <c r="NNC845" s="328"/>
      <c r="NND845" s="328"/>
      <c r="NNE845" s="328"/>
      <c r="NNF845" s="328"/>
      <c r="NNG845" s="328"/>
      <c r="NNH845" s="328"/>
      <c r="NNI845" s="328"/>
      <c r="NNJ845" s="328"/>
      <c r="NNK845" s="328"/>
      <c r="NNL845" s="328"/>
      <c r="NNM845" s="328"/>
      <c r="NNN845" s="328"/>
      <c r="NNO845" s="328"/>
      <c r="NNP845" s="328"/>
      <c r="NNQ845" s="328"/>
      <c r="NNR845" s="328"/>
      <c r="NNS845" s="328"/>
      <c r="NNT845" s="328"/>
      <c r="NNU845" s="328"/>
      <c r="NNV845" s="328"/>
      <c r="NNW845" s="328"/>
      <c r="NNX845" s="328"/>
      <c r="NNY845" s="328"/>
      <c r="NNZ845" s="328"/>
      <c r="NOA845" s="328"/>
      <c r="NOB845" s="328"/>
      <c r="NOC845" s="328"/>
      <c r="NOD845" s="328"/>
      <c r="NOE845" s="328"/>
      <c r="NOF845" s="328"/>
      <c r="NOG845" s="328"/>
      <c r="NOH845" s="328"/>
      <c r="NOI845" s="328"/>
      <c r="NOJ845" s="328"/>
      <c r="NOK845" s="328"/>
      <c r="NOL845" s="328"/>
      <c r="NOM845" s="328"/>
      <c r="NON845" s="328"/>
      <c r="NOO845" s="328"/>
      <c r="NOP845" s="328"/>
      <c r="NOQ845" s="328"/>
      <c r="NOR845" s="328"/>
      <c r="NOS845" s="328"/>
      <c r="NOT845" s="328"/>
      <c r="NOU845" s="328"/>
      <c r="NOV845" s="328"/>
      <c r="NOW845" s="328"/>
      <c r="NOX845" s="328"/>
      <c r="NOY845" s="328"/>
      <c r="NOZ845" s="328"/>
      <c r="NPA845" s="328"/>
      <c r="NPB845" s="328"/>
      <c r="NPC845" s="328"/>
      <c r="NPD845" s="328"/>
      <c r="NPE845" s="328"/>
      <c r="NPF845" s="328"/>
      <c r="NPG845" s="328"/>
      <c r="NPH845" s="328"/>
      <c r="NPI845" s="328"/>
      <c r="NPJ845" s="328"/>
      <c r="NPK845" s="328"/>
      <c r="NPL845" s="328"/>
      <c r="NPM845" s="328"/>
      <c r="NPN845" s="328"/>
      <c r="NPO845" s="328"/>
      <c r="NPP845" s="328"/>
      <c r="NPQ845" s="328"/>
      <c r="NPR845" s="328"/>
      <c r="NPS845" s="328"/>
      <c r="NPT845" s="328"/>
      <c r="NPU845" s="328"/>
      <c r="NPV845" s="328"/>
      <c r="NPW845" s="328"/>
      <c r="NPX845" s="328"/>
      <c r="NPY845" s="328"/>
      <c r="NPZ845" s="328"/>
      <c r="NQA845" s="328"/>
      <c r="NQB845" s="328"/>
      <c r="NQC845" s="328"/>
      <c r="NQD845" s="328"/>
      <c r="NQE845" s="328"/>
      <c r="NQF845" s="328"/>
      <c r="NQG845" s="328"/>
      <c r="NQH845" s="328"/>
      <c r="NQI845" s="328"/>
      <c r="NQJ845" s="328"/>
      <c r="NQK845" s="328"/>
      <c r="NQL845" s="328"/>
      <c r="NQM845" s="328"/>
      <c r="NQN845" s="328"/>
      <c r="NQO845" s="328"/>
      <c r="NQP845" s="328"/>
      <c r="NQQ845" s="328"/>
      <c r="NQR845" s="328"/>
      <c r="NQS845" s="328"/>
      <c r="NQT845" s="328"/>
      <c r="NQU845" s="328"/>
      <c r="NQV845" s="328"/>
      <c r="NQW845" s="328"/>
      <c r="NQX845" s="328"/>
      <c r="NQY845" s="328"/>
      <c r="NQZ845" s="328"/>
      <c r="NRA845" s="328"/>
      <c r="NRB845" s="328"/>
      <c r="NRC845" s="328"/>
      <c r="NRD845" s="328"/>
      <c r="NRE845" s="328"/>
      <c r="NRF845" s="328"/>
      <c r="NRG845" s="328"/>
      <c r="NRH845" s="328"/>
      <c r="NRI845" s="328"/>
      <c r="NRJ845" s="328"/>
      <c r="NRK845" s="328"/>
      <c r="NRL845" s="328"/>
      <c r="NRM845" s="328"/>
      <c r="NRN845" s="328"/>
      <c r="NRO845" s="328"/>
      <c r="NRP845" s="328"/>
      <c r="NRQ845" s="328"/>
      <c r="NRR845" s="328"/>
      <c r="NRS845" s="328"/>
      <c r="NRT845" s="328"/>
      <c r="NRU845" s="328"/>
      <c r="NRV845" s="328"/>
      <c r="NRW845" s="328"/>
      <c r="NRX845" s="328"/>
      <c r="NRY845" s="328"/>
      <c r="NRZ845" s="328"/>
      <c r="NSA845" s="328"/>
      <c r="NSB845" s="328"/>
      <c r="NSC845" s="328"/>
      <c r="NSD845" s="328"/>
      <c r="NSE845" s="328"/>
      <c r="NSF845" s="328"/>
      <c r="NSG845" s="328"/>
      <c r="NSH845" s="328"/>
      <c r="NSI845" s="328"/>
      <c r="NSJ845" s="328"/>
      <c r="NSK845" s="328"/>
      <c r="NSL845" s="328"/>
      <c r="NSM845" s="328"/>
      <c r="NSN845" s="328"/>
      <c r="NSO845" s="328"/>
      <c r="NSP845" s="328"/>
      <c r="NSQ845" s="328"/>
      <c r="NSR845" s="328"/>
      <c r="NSS845" s="328"/>
      <c r="NST845" s="328"/>
      <c r="NSU845" s="328"/>
      <c r="NSV845" s="328"/>
      <c r="NSW845" s="328"/>
      <c r="NSX845" s="328"/>
      <c r="NSY845" s="328"/>
      <c r="NSZ845" s="328"/>
      <c r="NTA845" s="328"/>
      <c r="NTB845" s="328"/>
      <c r="NTC845" s="328"/>
      <c r="NTD845" s="328"/>
      <c r="NTE845" s="328"/>
      <c r="NTF845" s="328"/>
      <c r="NTG845" s="328"/>
      <c r="NTH845" s="328"/>
      <c r="NTI845" s="328"/>
      <c r="NTJ845" s="328"/>
      <c r="NTK845" s="328"/>
      <c r="NTL845" s="328"/>
      <c r="NTM845" s="328"/>
      <c r="NTN845" s="328"/>
      <c r="NTO845" s="328"/>
      <c r="NTP845" s="328"/>
      <c r="NTQ845" s="328"/>
      <c r="NTR845" s="328"/>
      <c r="NTS845" s="328"/>
      <c r="NTT845" s="328"/>
      <c r="NTU845" s="328"/>
      <c r="NTV845" s="328"/>
      <c r="NTW845" s="328"/>
      <c r="NTX845" s="328"/>
      <c r="NTY845" s="328"/>
      <c r="NTZ845" s="328"/>
      <c r="NUA845" s="328"/>
      <c r="NUB845" s="328"/>
      <c r="NUC845" s="328"/>
      <c r="NUD845" s="328"/>
      <c r="NUE845" s="328"/>
      <c r="NUF845" s="328"/>
      <c r="NUG845" s="328"/>
      <c r="NUH845" s="328"/>
      <c r="NUI845" s="328"/>
      <c r="NUJ845" s="328"/>
      <c r="NUK845" s="328"/>
      <c r="NUL845" s="328"/>
      <c r="NUM845" s="328"/>
      <c r="NUN845" s="328"/>
      <c r="NUO845" s="328"/>
      <c r="NUP845" s="328"/>
      <c r="NUQ845" s="328"/>
      <c r="NUR845" s="328"/>
      <c r="NUS845" s="328"/>
      <c r="NUT845" s="328"/>
      <c r="NUU845" s="328"/>
      <c r="NUV845" s="328"/>
      <c r="NUW845" s="328"/>
      <c r="NUX845" s="328"/>
      <c r="NUY845" s="328"/>
      <c r="NUZ845" s="328"/>
      <c r="NVA845" s="328"/>
      <c r="NVB845" s="328"/>
      <c r="NVC845" s="328"/>
      <c r="NVD845" s="328"/>
      <c r="NVE845" s="328"/>
      <c r="NVF845" s="328"/>
      <c r="NVG845" s="328"/>
      <c r="NVH845" s="328"/>
      <c r="NVI845" s="328"/>
      <c r="NVJ845" s="328"/>
      <c r="NVK845" s="328"/>
      <c r="NVL845" s="328"/>
      <c r="NVM845" s="328"/>
      <c r="NVN845" s="328"/>
      <c r="NVO845" s="328"/>
      <c r="NVP845" s="328"/>
      <c r="NVQ845" s="328"/>
      <c r="NVR845" s="328"/>
      <c r="NVS845" s="328"/>
      <c r="NVT845" s="328"/>
      <c r="NVU845" s="328"/>
      <c r="NVV845" s="328"/>
      <c r="NVW845" s="328"/>
      <c r="NVX845" s="328"/>
      <c r="NVY845" s="328"/>
      <c r="NVZ845" s="328"/>
      <c r="NWA845" s="328"/>
      <c r="NWB845" s="328"/>
      <c r="NWC845" s="328"/>
      <c r="NWD845" s="328"/>
      <c r="NWE845" s="328"/>
      <c r="NWF845" s="328"/>
      <c r="NWG845" s="328"/>
      <c r="NWH845" s="328"/>
      <c r="NWI845" s="328"/>
      <c r="NWJ845" s="328"/>
      <c r="NWK845" s="328"/>
      <c r="NWL845" s="328"/>
      <c r="NWM845" s="328"/>
      <c r="NWN845" s="328"/>
      <c r="NWO845" s="328"/>
      <c r="NWP845" s="328"/>
      <c r="NWQ845" s="328"/>
      <c r="NWR845" s="328"/>
      <c r="NWS845" s="328"/>
      <c r="NWT845" s="328"/>
      <c r="NWU845" s="328"/>
      <c r="NWV845" s="328"/>
      <c r="NWW845" s="328"/>
      <c r="NWX845" s="328"/>
      <c r="NWY845" s="328"/>
      <c r="NWZ845" s="328"/>
      <c r="NXA845" s="328"/>
      <c r="NXB845" s="328"/>
      <c r="NXC845" s="328"/>
      <c r="NXD845" s="328"/>
      <c r="NXE845" s="328"/>
      <c r="NXF845" s="328"/>
      <c r="NXG845" s="328"/>
      <c r="NXH845" s="328"/>
      <c r="NXI845" s="328"/>
      <c r="NXJ845" s="328"/>
      <c r="NXK845" s="328"/>
      <c r="NXL845" s="328"/>
      <c r="NXM845" s="328"/>
      <c r="NXN845" s="328"/>
      <c r="NXO845" s="328"/>
      <c r="NXP845" s="328"/>
      <c r="NXQ845" s="328"/>
      <c r="NXR845" s="328"/>
      <c r="NXS845" s="328"/>
      <c r="NXT845" s="328"/>
      <c r="NXU845" s="328"/>
      <c r="NXV845" s="328"/>
      <c r="NXW845" s="328"/>
      <c r="NXX845" s="328"/>
      <c r="NXY845" s="328"/>
      <c r="NXZ845" s="328"/>
      <c r="NYA845" s="328"/>
      <c r="NYB845" s="328"/>
      <c r="NYC845" s="328"/>
      <c r="NYD845" s="328"/>
      <c r="NYE845" s="328"/>
      <c r="NYF845" s="328"/>
      <c r="NYG845" s="328"/>
      <c r="NYH845" s="328"/>
      <c r="NYI845" s="328"/>
      <c r="NYJ845" s="328"/>
      <c r="NYK845" s="328"/>
      <c r="NYL845" s="328"/>
      <c r="NYM845" s="328"/>
      <c r="NYN845" s="328"/>
      <c r="NYO845" s="328"/>
      <c r="NYP845" s="328"/>
      <c r="NYQ845" s="328"/>
      <c r="NYR845" s="328"/>
      <c r="NYS845" s="328"/>
      <c r="NYT845" s="328"/>
      <c r="NYU845" s="328"/>
      <c r="NYV845" s="328"/>
      <c r="NYW845" s="328"/>
      <c r="NYX845" s="328"/>
      <c r="NYY845" s="328"/>
      <c r="NYZ845" s="328"/>
      <c r="NZA845" s="328"/>
      <c r="NZB845" s="328"/>
      <c r="NZC845" s="328"/>
      <c r="NZD845" s="328"/>
      <c r="NZE845" s="328"/>
      <c r="NZF845" s="328"/>
      <c r="NZG845" s="328"/>
      <c r="NZH845" s="328"/>
      <c r="NZI845" s="328"/>
      <c r="NZJ845" s="328"/>
      <c r="NZK845" s="328"/>
      <c r="NZL845" s="328"/>
      <c r="NZM845" s="328"/>
      <c r="NZN845" s="328"/>
      <c r="NZO845" s="328"/>
      <c r="NZP845" s="328"/>
      <c r="NZQ845" s="328"/>
      <c r="NZR845" s="328"/>
      <c r="NZS845" s="328"/>
      <c r="NZT845" s="328"/>
      <c r="NZU845" s="328"/>
      <c r="NZV845" s="328"/>
      <c r="NZW845" s="328"/>
      <c r="NZX845" s="328"/>
      <c r="NZY845" s="328"/>
      <c r="NZZ845" s="328"/>
      <c r="OAA845" s="328"/>
      <c r="OAB845" s="328"/>
      <c r="OAC845" s="328"/>
      <c r="OAD845" s="328"/>
      <c r="OAE845" s="328"/>
      <c r="OAF845" s="328"/>
      <c r="OAG845" s="328"/>
      <c r="OAH845" s="328"/>
      <c r="OAI845" s="328"/>
      <c r="OAJ845" s="328"/>
      <c r="OAK845" s="328"/>
      <c r="OAL845" s="328"/>
      <c r="OAM845" s="328"/>
      <c r="OAN845" s="328"/>
      <c r="OAO845" s="328"/>
      <c r="OAP845" s="328"/>
      <c r="OAQ845" s="328"/>
      <c r="OAR845" s="328"/>
      <c r="OAS845" s="328"/>
      <c r="OAT845" s="328"/>
      <c r="OAU845" s="328"/>
      <c r="OAV845" s="328"/>
      <c r="OAW845" s="328"/>
      <c r="OAX845" s="328"/>
      <c r="OAY845" s="328"/>
      <c r="OAZ845" s="328"/>
      <c r="OBA845" s="328"/>
      <c r="OBB845" s="328"/>
      <c r="OBC845" s="328"/>
      <c r="OBD845" s="328"/>
      <c r="OBE845" s="328"/>
      <c r="OBF845" s="328"/>
      <c r="OBG845" s="328"/>
      <c r="OBH845" s="328"/>
      <c r="OBI845" s="328"/>
      <c r="OBJ845" s="328"/>
      <c r="OBK845" s="328"/>
      <c r="OBL845" s="328"/>
      <c r="OBM845" s="328"/>
      <c r="OBN845" s="328"/>
      <c r="OBO845" s="328"/>
      <c r="OBP845" s="328"/>
      <c r="OBQ845" s="328"/>
      <c r="OBR845" s="328"/>
      <c r="OBS845" s="328"/>
      <c r="OBT845" s="328"/>
      <c r="OBU845" s="328"/>
      <c r="OBV845" s="328"/>
      <c r="OBW845" s="328"/>
      <c r="OBX845" s="328"/>
      <c r="OBY845" s="328"/>
      <c r="OBZ845" s="328"/>
      <c r="OCA845" s="328"/>
      <c r="OCB845" s="328"/>
      <c r="OCC845" s="328"/>
      <c r="OCD845" s="328"/>
      <c r="OCE845" s="328"/>
      <c r="OCF845" s="328"/>
      <c r="OCG845" s="328"/>
      <c r="OCH845" s="328"/>
      <c r="OCI845" s="328"/>
      <c r="OCJ845" s="328"/>
      <c r="OCK845" s="328"/>
      <c r="OCL845" s="328"/>
      <c r="OCM845" s="328"/>
      <c r="OCN845" s="328"/>
      <c r="OCO845" s="328"/>
      <c r="OCP845" s="328"/>
      <c r="OCQ845" s="328"/>
      <c r="OCR845" s="328"/>
      <c r="OCS845" s="328"/>
      <c r="OCT845" s="328"/>
      <c r="OCU845" s="328"/>
      <c r="OCV845" s="328"/>
      <c r="OCW845" s="328"/>
      <c r="OCX845" s="328"/>
      <c r="OCY845" s="328"/>
      <c r="OCZ845" s="328"/>
      <c r="ODA845" s="328"/>
      <c r="ODB845" s="328"/>
      <c r="ODC845" s="328"/>
      <c r="ODD845" s="328"/>
      <c r="ODE845" s="328"/>
      <c r="ODF845" s="328"/>
      <c r="ODG845" s="328"/>
      <c r="ODH845" s="328"/>
      <c r="ODI845" s="328"/>
      <c r="ODJ845" s="328"/>
      <c r="ODK845" s="328"/>
      <c r="ODL845" s="328"/>
      <c r="ODM845" s="328"/>
      <c r="ODN845" s="328"/>
      <c r="ODO845" s="328"/>
      <c r="ODP845" s="328"/>
      <c r="ODQ845" s="328"/>
      <c r="ODR845" s="328"/>
      <c r="ODS845" s="328"/>
      <c r="ODT845" s="328"/>
      <c r="ODU845" s="328"/>
      <c r="ODV845" s="328"/>
      <c r="ODW845" s="328"/>
      <c r="ODX845" s="328"/>
      <c r="ODY845" s="328"/>
      <c r="ODZ845" s="328"/>
      <c r="OEA845" s="328"/>
      <c r="OEB845" s="328"/>
      <c r="OEC845" s="328"/>
      <c r="OED845" s="328"/>
      <c r="OEE845" s="328"/>
      <c r="OEF845" s="328"/>
      <c r="OEG845" s="328"/>
      <c r="OEH845" s="328"/>
      <c r="OEI845" s="328"/>
      <c r="OEJ845" s="328"/>
      <c r="OEK845" s="328"/>
      <c r="OEL845" s="328"/>
      <c r="OEM845" s="328"/>
      <c r="OEN845" s="328"/>
      <c r="OEO845" s="328"/>
      <c r="OEP845" s="328"/>
      <c r="OEQ845" s="328"/>
      <c r="OER845" s="328"/>
      <c r="OES845" s="328"/>
      <c r="OET845" s="328"/>
      <c r="OEU845" s="328"/>
      <c r="OEV845" s="328"/>
      <c r="OEW845" s="328"/>
      <c r="OEX845" s="328"/>
      <c r="OEY845" s="328"/>
      <c r="OEZ845" s="328"/>
      <c r="OFA845" s="328"/>
      <c r="OFB845" s="328"/>
      <c r="OFC845" s="328"/>
      <c r="OFD845" s="328"/>
      <c r="OFE845" s="328"/>
      <c r="OFF845" s="328"/>
      <c r="OFG845" s="328"/>
      <c r="OFH845" s="328"/>
      <c r="OFI845" s="328"/>
      <c r="OFJ845" s="328"/>
      <c r="OFK845" s="328"/>
      <c r="OFL845" s="328"/>
      <c r="OFM845" s="328"/>
      <c r="OFN845" s="328"/>
      <c r="OFO845" s="328"/>
      <c r="OFP845" s="328"/>
      <c r="OFQ845" s="328"/>
      <c r="OFR845" s="328"/>
      <c r="OFS845" s="328"/>
      <c r="OFT845" s="328"/>
      <c r="OFU845" s="328"/>
      <c r="OFV845" s="328"/>
      <c r="OFW845" s="328"/>
      <c r="OFX845" s="328"/>
      <c r="OFY845" s="328"/>
      <c r="OFZ845" s="328"/>
      <c r="OGA845" s="328"/>
      <c r="OGB845" s="328"/>
      <c r="OGC845" s="328"/>
      <c r="OGD845" s="328"/>
      <c r="OGE845" s="328"/>
      <c r="OGF845" s="328"/>
      <c r="OGG845" s="328"/>
      <c r="OGH845" s="328"/>
      <c r="OGI845" s="328"/>
      <c r="OGJ845" s="328"/>
      <c r="OGK845" s="328"/>
      <c r="OGL845" s="328"/>
      <c r="OGM845" s="328"/>
      <c r="OGN845" s="328"/>
      <c r="OGO845" s="328"/>
      <c r="OGP845" s="328"/>
      <c r="OGQ845" s="328"/>
      <c r="OGR845" s="328"/>
      <c r="OGS845" s="328"/>
      <c r="OGT845" s="328"/>
      <c r="OGU845" s="328"/>
      <c r="OGV845" s="328"/>
      <c r="OGW845" s="328"/>
      <c r="OGX845" s="328"/>
      <c r="OGY845" s="328"/>
      <c r="OGZ845" s="328"/>
      <c r="OHA845" s="328"/>
      <c r="OHB845" s="328"/>
      <c r="OHC845" s="328"/>
      <c r="OHD845" s="328"/>
      <c r="OHE845" s="328"/>
      <c r="OHF845" s="328"/>
      <c r="OHG845" s="328"/>
      <c r="OHH845" s="328"/>
      <c r="OHI845" s="328"/>
      <c r="OHJ845" s="328"/>
      <c r="OHK845" s="328"/>
      <c r="OHL845" s="328"/>
      <c r="OHM845" s="328"/>
      <c r="OHN845" s="328"/>
      <c r="OHO845" s="328"/>
      <c r="OHP845" s="328"/>
      <c r="OHQ845" s="328"/>
      <c r="OHR845" s="328"/>
      <c r="OHS845" s="328"/>
      <c r="OHT845" s="328"/>
      <c r="OHU845" s="328"/>
      <c r="OHV845" s="328"/>
      <c r="OHW845" s="328"/>
      <c r="OHX845" s="328"/>
      <c r="OHY845" s="328"/>
      <c r="OHZ845" s="328"/>
      <c r="OIA845" s="328"/>
      <c r="OIB845" s="328"/>
      <c r="OIC845" s="328"/>
      <c r="OID845" s="328"/>
      <c r="OIE845" s="328"/>
      <c r="OIF845" s="328"/>
      <c r="OIG845" s="328"/>
      <c r="OIH845" s="328"/>
      <c r="OII845" s="328"/>
      <c r="OIJ845" s="328"/>
      <c r="OIK845" s="328"/>
      <c r="OIL845" s="328"/>
      <c r="OIM845" s="328"/>
      <c r="OIN845" s="328"/>
      <c r="OIO845" s="328"/>
      <c r="OIP845" s="328"/>
      <c r="OIQ845" s="328"/>
      <c r="OIR845" s="328"/>
      <c r="OIS845" s="328"/>
      <c r="OIT845" s="328"/>
      <c r="OIU845" s="328"/>
      <c r="OIV845" s="328"/>
      <c r="OIW845" s="328"/>
      <c r="OIX845" s="328"/>
      <c r="OIY845" s="328"/>
      <c r="OIZ845" s="328"/>
      <c r="OJA845" s="328"/>
      <c r="OJB845" s="328"/>
      <c r="OJC845" s="328"/>
      <c r="OJD845" s="328"/>
      <c r="OJE845" s="328"/>
      <c r="OJF845" s="328"/>
      <c r="OJG845" s="328"/>
      <c r="OJH845" s="328"/>
      <c r="OJI845" s="328"/>
      <c r="OJJ845" s="328"/>
      <c r="OJK845" s="328"/>
      <c r="OJL845" s="328"/>
      <c r="OJM845" s="328"/>
      <c r="OJN845" s="328"/>
      <c r="OJO845" s="328"/>
      <c r="OJP845" s="328"/>
      <c r="OJQ845" s="328"/>
      <c r="OJR845" s="328"/>
      <c r="OJS845" s="328"/>
      <c r="OJT845" s="328"/>
      <c r="OJU845" s="328"/>
      <c r="OJV845" s="328"/>
      <c r="OJW845" s="328"/>
      <c r="OJX845" s="328"/>
      <c r="OJY845" s="328"/>
      <c r="OJZ845" s="328"/>
      <c r="OKA845" s="328"/>
      <c r="OKB845" s="328"/>
      <c r="OKC845" s="328"/>
      <c r="OKD845" s="328"/>
      <c r="OKE845" s="328"/>
      <c r="OKF845" s="328"/>
      <c r="OKG845" s="328"/>
      <c r="OKH845" s="328"/>
      <c r="OKI845" s="328"/>
      <c r="OKJ845" s="328"/>
      <c r="OKK845" s="328"/>
      <c r="OKL845" s="328"/>
      <c r="OKM845" s="328"/>
      <c r="OKN845" s="328"/>
      <c r="OKO845" s="328"/>
      <c r="OKP845" s="328"/>
      <c r="OKQ845" s="328"/>
      <c r="OKR845" s="328"/>
      <c r="OKS845" s="328"/>
      <c r="OKT845" s="328"/>
      <c r="OKU845" s="328"/>
      <c r="OKV845" s="328"/>
      <c r="OKW845" s="328"/>
      <c r="OKX845" s="328"/>
      <c r="OKY845" s="328"/>
      <c r="OKZ845" s="328"/>
      <c r="OLA845" s="328"/>
      <c r="OLB845" s="328"/>
      <c r="OLC845" s="328"/>
      <c r="OLD845" s="328"/>
      <c r="OLE845" s="328"/>
      <c r="OLF845" s="328"/>
      <c r="OLG845" s="328"/>
      <c r="OLH845" s="328"/>
      <c r="OLI845" s="328"/>
      <c r="OLJ845" s="328"/>
      <c r="OLK845" s="328"/>
      <c r="OLL845" s="328"/>
      <c r="OLM845" s="328"/>
      <c r="OLN845" s="328"/>
      <c r="OLO845" s="328"/>
      <c r="OLP845" s="328"/>
      <c r="OLQ845" s="328"/>
      <c r="OLR845" s="328"/>
      <c r="OLS845" s="328"/>
      <c r="OLT845" s="328"/>
      <c r="OLU845" s="328"/>
      <c r="OLV845" s="328"/>
      <c r="OLW845" s="328"/>
      <c r="OLX845" s="328"/>
      <c r="OLY845" s="328"/>
      <c r="OLZ845" s="328"/>
      <c r="OMA845" s="328"/>
      <c r="OMB845" s="328"/>
      <c r="OMC845" s="328"/>
      <c r="OMD845" s="328"/>
      <c r="OME845" s="328"/>
      <c r="OMF845" s="328"/>
      <c r="OMG845" s="328"/>
      <c r="OMH845" s="328"/>
      <c r="OMI845" s="328"/>
      <c r="OMJ845" s="328"/>
      <c r="OMK845" s="328"/>
      <c r="OML845" s="328"/>
      <c r="OMM845" s="328"/>
      <c r="OMN845" s="328"/>
      <c r="OMO845" s="328"/>
      <c r="OMP845" s="328"/>
      <c r="OMQ845" s="328"/>
      <c r="OMR845" s="328"/>
      <c r="OMS845" s="328"/>
      <c r="OMT845" s="328"/>
      <c r="OMU845" s="328"/>
      <c r="OMV845" s="328"/>
      <c r="OMW845" s="328"/>
      <c r="OMX845" s="328"/>
      <c r="OMY845" s="328"/>
      <c r="OMZ845" s="328"/>
      <c r="ONA845" s="328"/>
      <c r="ONB845" s="328"/>
      <c r="ONC845" s="328"/>
      <c r="OND845" s="328"/>
      <c r="ONE845" s="328"/>
      <c r="ONF845" s="328"/>
      <c r="ONG845" s="328"/>
      <c r="ONH845" s="328"/>
      <c r="ONI845" s="328"/>
      <c r="ONJ845" s="328"/>
      <c r="ONK845" s="328"/>
      <c r="ONL845" s="328"/>
      <c r="ONM845" s="328"/>
      <c r="ONN845" s="328"/>
      <c r="ONO845" s="328"/>
      <c r="ONP845" s="328"/>
      <c r="ONQ845" s="328"/>
      <c r="ONR845" s="328"/>
      <c r="ONS845" s="328"/>
      <c r="ONT845" s="328"/>
      <c r="ONU845" s="328"/>
      <c r="ONV845" s="328"/>
      <c r="ONW845" s="328"/>
      <c r="ONX845" s="328"/>
      <c r="ONY845" s="328"/>
      <c r="ONZ845" s="328"/>
      <c r="OOA845" s="328"/>
      <c r="OOB845" s="328"/>
      <c r="OOC845" s="328"/>
      <c r="OOD845" s="328"/>
      <c r="OOE845" s="328"/>
      <c r="OOF845" s="328"/>
      <c r="OOG845" s="328"/>
      <c r="OOH845" s="328"/>
      <c r="OOI845" s="328"/>
      <c r="OOJ845" s="328"/>
      <c r="OOK845" s="328"/>
      <c r="OOL845" s="328"/>
      <c r="OOM845" s="328"/>
      <c r="OON845" s="328"/>
      <c r="OOO845" s="328"/>
      <c r="OOP845" s="328"/>
      <c r="OOQ845" s="328"/>
      <c r="OOR845" s="328"/>
      <c r="OOS845" s="328"/>
      <c r="OOT845" s="328"/>
      <c r="OOU845" s="328"/>
      <c r="OOV845" s="328"/>
      <c r="OOW845" s="328"/>
      <c r="OOX845" s="328"/>
      <c r="OOY845" s="328"/>
      <c r="OOZ845" s="328"/>
      <c r="OPA845" s="328"/>
      <c r="OPB845" s="328"/>
      <c r="OPC845" s="328"/>
      <c r="OPD845" s="328"/>
      <c r="OPE845" s="328"/>
      <c r="OPF845" s="328"/>
      <c r="OPG845" s="328"/>
      <c r="OPH845" s="328"/>
      <c r="OPI845" s="328"/>
      <c r="OPJ845" s="328"/>
      <c r="OPK845" s="328"/>
      <c r="OPL845" s="328"/>
      <c r="OPM845" s="328"/>
      <c r="OPN845" s="328"/>
      <c r="OPO845" s="328"/>
      <c r="OPP845" s="328"/>
      <c r="OPQ845" s="328"/>
      <c r="OPR845" s="328"/>
      <c r="OPS845" s="328"/>
      <c r="OPT845" s="328"/>
      <c r="OPU845" s="328"/>
      <c r="OPV845" s="328"/>
      <c r="OPW845" s="328"/>
      <c r="OPX845" s="328"/>
      <c r="OPY845" s="328"/>
      <c r="OPZ845" s="328"/>
      <c r="OQA845" s="328"/>
      <c r="OQB845" s="328"/>
      <c r="OQC845" s="328"/>
      <c r="OQD845" s="328"/>
      <c r="OQE845" s="328"/>
      <c r="OQF845" s="328"/>
      <c r="OQG845" s="328"/>
      <c r="OQH845" s="328"/>
      <c r="OQI845" s="328"/>
      <c r="OQJ845" s="328"/>
      <c r="OQK845" s="328"/>
      <c r="OQL845" s="328"/>
      <c r="OQM845" s="328"/>
      <c r="OQN845" s="328"/>
      <c r="OQO845" s="328"/>
      <c r="OQP845" s="328"/>
      <c r="OQQ845" s="328"/>
      <c r="OQR845" s="328"/>
      <c r="OQS845" s="328"/>
      <c r="OQT845" s="328"/>
      <c r="OQU845" s="328"/>
      <c r="OQV845" s="328"/>
      <c r="OQW845" s="328"/>
      <c r="OQX845" s="328"/>
      <c r="OQY845" s="328"/>
      <c r="OQZ845" s="328"/>
      <c r="ORA845" s="328"/>
      <c r="ORB845" s="328"/>
      <c r="ORC845" s="328"/>
      <c r="ORD845" s="328"/>
      <c r="ORE845" s="328"/>
      <c r="ORF845" s="328"/>
      <c r="ORG845" s="328"/>
      <c r="ORH845" s="328"/>
      <c r="ORI845" s="328"/>
      <c r="ORJ845" s="328"/>
      <c r="ORK845" s="328"/>
      <c r="ORL845" s="328"/>
      <c r="ORM845" s="328"/>
      <c r="ORN845" s="328"/>
      <c r="ORO845" s="328"/>
      <c r="ORP845" s="328"/>
      <c r="ORQ845" s="328"/>
      <c r="ORR845" s="328"/>
      <c r="ORS845" s="328"/>
      <c r="ORT845" s="328"/>
      <c r="ORU845" s="328"/>
      <c r="ORV845" s="328"/>
      <c r="ORW845" s="328"/>
      <c r="ORX845" s="328"/>
      <c r="ORY845" s="328"/>
      <c r="ORZ845" s="328"/>
      <c r="OSA845" s="328"/>
      <c r="OSB845" s="328"/>
      <c r="OSC845" s="328"/>
      <c r="OSD845" s="328"/>
      <c r="OSE845" s="328"/>
      <c r="OSF845" s="328"/>
      <c r="OSG845" s="328"/>
      <c r="OSH845" s="328"/>
      <c r="OSI845" s="328"/>
      <c r="OSJ845" s="328"/>
      <c r="OSK845" s="328"/>
      <c r="OSL845" s="328"/>
      <c r="OSM845" s="328"/>
      <c r="OSN845" s="328"/>
      <c r="OSO845" s="328"/>
      <c r="OSP845" s="328"/>
      <c r="OSQ845" s="328"/>
      <c r="OSR845" s="328"/>
      <c r="OSS845" s="328"/>
      <c r="OST845" s="328"/>
      <c r="OSU845" s="328"/>
      <c r="OSV845" s="328"/>
      <c r="OSW845" s="328"/>
      <c r="OSX845" s="328"/>
      <c r="OSY845" s="328"/>
      <c r="OSZ845" s="328"/>
      <c r="OTA845" s="328"/>
      <c r="OTB845" s="328"/>
      <c r="OTC845" s="328"/>
      <c r="OTD845" s="328"/>
      <c r="OTE845" s="328"/>
      <c r="OTF845" s="328"/>
      <c r="OTG845" s="328"/>
      <c r="OTH845" s="328"/>
      <c r="OTI845" s="328"/>
      <c r="OTJ845" s="328"/>
      <c r="OTK845" s="328"/>
      <c r="OTL845" s="328"/>
      <c r="OTM845" s="328"/>
      <c r="OTN845" s="328"/>
      <c r="OTO845" s="328"/>
      <c r="OTP845" s="328"/>
      <c r="OTQ845" s="328"/>
      <c r="OTR845" s="328"/>
      <c r="OTS845" s="328"/>
      <c r="OTT845" s="328"/>
      <c r="OTU845" s="328"/>
      <c r="OTV845" s="328"/>
      <c r="OTW845" s="328"/>
      <c r="OTX845" s="328"/>
      <c r="OTY845" s="328"/>
      <c r="OTZ845" s="328"/>
      <c r="OUA845" s="328"/>
      <c r="OUB845" s="328"/>
      <c r="OUC845" s="328"/>
      <c r="OUD845" s="328"/>
      <c r="OUE845" s="328"/>
      <c r="OUF845" s="328"/>
      <c r="OUG845" s="328"/>
      <c r="OUH845" s="328"/>
      <c r="OUI845" s="328"/>
      <c r="OUJ845" s="328"/>
      <c r="OUK845" s="328"/>
      <c r="OUL845" s="328"/>
      <c r="OUM845" s="328"/>
      <c r="OUN845" s="328"/>
      <c r="OUO845" s="328"/>
      <c r="OUP845" s="328"/>
      <c r="OUQ845" s="328"/>
      <c r="OUR845" s="328"/>
      <c r="OUS845" s="328"/>
      <c r="OUT845" s="328"/>
      <c r="OUU845" s="328"/>
      <c r="OUV845" s="328"/>
      <c r="OUW845" s="328"/>
      <c r="OUX845" s="328"/>
      <c r="OUY845" s="328"/>
      <c r="OUZ845" s="328"/>
      <c r="OVA845" s="328"/>
      <c r="OVB845" s="328"/>
      <c r="OVC845" s="328"/>
      <c r="OVD845" s="328"/>
      <c r="OVE845" s="328"/>
      <c r="OVF845" s="328"/>
      <c r="OVG845" s="328"/>
      <c r="OVH845" s="328"/>
      <c r="OVI845" s="328"/>
      <c r="OVJ845" s="328"/>
      <c r="OVK845" s="328"/>
      <c r="OVL845" s="328"/>
      <c r="OVM845" s="328"/>
      <c r="OVN845" s="328"/>
      <c r="OVO845" s="328"/>
      <c r="OVP845" s="328"/>
      <c r="OVQ845" s="328"/>
      <c r="OVR845" s="328"/>
      <c r="OVS845" s="328"/>
      <c r="OVT845" s="328"/>
      <c r="OVU845" s="328"/>
      <c r="OVV845" s="328"/>
      <c r="OVW845" s="328"/>
      <c r="OVX845" s="328"/>
      <c r="OVY845" s="328"/>
      <c r="OVZ845" s="328"/>
      <c r="OWA845" s="328"/>
      <c r="OWB845" s="328"/>
      <c r="OWC845" s="328"/>
      <c r="OWD845" s="328"/>
      <c r="OWE845" s="328"/>
      <c r="OWF845" s="328"/>
      <c r="OWG845" s="328"/>
      <c r="OWH845" s="328"/>
      <c r="OWI845" s="328"/>
      <c r="OWJ845" s="328"/>
      <c r="OWK845" s="328"/>
      <c r="OWL845" s="328"/>
      <c r="OWM845" s="328"/>
      <c r="OWN845" s="328"/>
      <c r="OWO845" s="328"/>
      <c r="OWP845" s="328"/>
      <c r="OWQ845" s="328"/>
      <c r="OWR845" s="328"/>
      <c r="OWS845" s="328"/>
      <c r="OWT845" s="328"/>
      <c r="OWU845" s="328"/>
      <c r="OWV845" s="328"/>
      <c r="OWW845" s="328"/>
      <c r="OWX845" s="328"/>
      <c r="OWY845" s="328"/>
      <c r="OWZ845" s="328"/>
      <c r="OXA845" s="328"/>
      <c r="OXB845" s="328"/>
      <c r="OXC845" s="328"/>
      <c r="OXD845" s="328"/>
      <c r="OXE845" s="328"/>
      <c r="OXF845" s="328"/>
      <c r="OXG845" s="328"/>
      <c r="OXH845" s="328"/>
      <c r="OXI845" s="328"/>
      <c r="OXJ845" s="328"/>
      <c r="OXK845" s="328"/>
      <c r="OXL845" s="328"/>
      <c r="OXM845" s="328"/>
      <c r="OXN845" s="328"/>
      <c r="OXO845" s="328"/>
      <c r="OXP845" s="328"/>
      <c r="OXQ845" s="328"/>
      <c r="OXR845" s="328"/>
      <c r="OXS845" s="328"/>
      <c r="OXT845" s="328"/>
      <c r="OXU845" s="328"/>
      <c r="OXV845" s="328"/>
      <c r="OXW845" s="328"/>
      <c r="OXX845" s="328"/>
      <c r="OXY845" s="328"/>
      <c r="OXZ845" s="328"/>
      <c r="OYA845" s="328"/>
      <c r="OYB845" s="328"/>
      <c r="OYC845" s="328"/>
      <c r="OYD845" s="328"/>
      <c r="OYE845" s="328"/>
      <c r="OYF845" s="328"/>
      <c r="OYG845" s="328"/>
      <c r="OYH845" s="328"/>
      <c r="OYI845" s="328"/>
      <c r="OYJ845" s="328"/>
      <c r="OYK845" s="328"/>
      <c r="OYL845" s="328"/>
      <c r="OYM845" s="328"/>
      <c r="OYN845" s="328"/>
      <c r="OYO845" s="328"/>
      <c r="OYP845" s="328"/>
      <c r="OYQ845" s="328"/>
      <c r="OYR845" s="328"/>
      <c r="OYS845" s="328"/>
      <c r="OYT845" s="328"/>
      <c r="OYU845" s="328"/>
      <c r="OYV845" s="328"/>
      <c r="OYW845" s="328"/>
      <c r="OYX845" s="328"/>
      <c r="OYY845" s="328"/>
      <c r="OYZ845" s="328"/>
      <c r="OZA845" s="328"/>
      <c r="OZB845" s="328"/>
      <c r="OZC845" s="328"/>
      <c r="OZD845" s="328"/>
      <c r="OZE845" s="328"/>
      <c r="OZF845" s="328"/>
      <c r="OZG845" s="328"/>
      <c r="OZH845" s="328"/>
      <c r="OZI845" s="328"/>
      <c r="OZJ845" s="328"/>
      <c r="OZK845" s="328"/>
      <c r="OZL845" s="328"/>
      <c r="OZM845" s="328"/>
      <c r="OZN845" s="328"/>
      <c r="OZO845" s="328"/>
      <c r="OZP845" s="328"/>
      <c r="OZQ845" s="328"/>
      <c r="OZR845" s="328"/>
      <c r="OZS845" s="328"/>
      <c r="OZT845" s="328"/>
      <c r="OZU845" s="328"/>
      <c r="OZV845" s="328"/>
      <c r="OZW845" s="328"/>
      <c r="OZX845" s="328"/>
      <c r="OZY845" s="328"/>
      <c r="OZZ845" s="328"/>
      <c r="PAA845" s="328"/>
      <c r="PAB845" s="328"/>
      <c r="PAC845" s="328"/>
      <c r="PAD845" s="328"/>
      <c r="PAE845" s="328"/>
      <c r="PAF845" s="328"/>
      <c r="PAG845" s="328"/>
      <c r="PAH845" s="328"/>
      <c r="PAI845" s="328"/>
      <c r="PAJ845" s="328"/>
      <c r="PAK845" s="328"/>
      <c r="PAL845" s="328"/>
      <c r="PAM845" s="328"/>
      <c r="PAN845" s="328"/>
      <c r="PAO845" s="328"/>
      <c r="PAP845" s="328"/>
      <c r="PAQ845" s="328"/>
      <c r="PAR845" s="328"/>
      <c r="PAS845" s="328"/>
      <c r="PAT845" s="328"/>
      <c r="PAU845" s="328"/>
      <c r="PAV845" s="328"/>
      <c r="PAW845" s="328"/>
      <c r="PAX845" s="328"/>
      <c r="PAY845" s="328"/>
      <c r="PAZ845" s="328"/>
      <c r="PBA845" s="328"/>
      <c r="PBB845" s="328"/>
      <c r="PBC845" s="328"/>
      <c r="PBD845" s="328"/>
      <c r="PBE845" s="328"/>
      <c r="PBF845" s="328"/>
      <c r="PBG845" s="328"/>
      <c r="PBH845" s="328"/>
      <c r="PBI845" s="328"/>
      <c r="PBJ845" s="328"/>
      <c r="PBK845" s="328"/>
      <c r="PBL845" s="328"/>
      <c r="PBM845" s="328"/>
      <c r="PBN845" s="328"/>
      <c r="PBO845" s="328"/>
      <c r="PBP845" s="328"/>
      <c r="PBQ845" s="328"/>
      <c r="PBR845" s="328"/>
      <c r="PBS845" s="328"/>
      <c r="PBT845" s="328"/>
      <c r="PBU845" s="328"/>
      <c r="PBV845" s="328"/>
      <c r="PBW845" s="328"/>
      <c r="PBX845" s="328"/>
      <c r="PBY845" s="328"/>
      <c r="PBZ845" s="328"/>
      <c r="PCA845" s="328"/>
      <c r="PCB845" s="328"/>
      <c r="PCC845" s="328"/>
      <c r="PCD845" s="328"/>
      <c r="PCE845" s="328"/>
      <c r="PCF845" s="328"/>
      <c r="PCG845" s="328"/>
      <c r="PCH845" s="328"/>
      <c r="PCI845" s="328"/>
      <c r="PCJ845" s="328"/>
      <c r="PCK845" s="328"/>
      <c r="PCL845" s="328"/>
      <c r="PCM845" s="328"/>
      <c r="PCN845" s="328"/>
      <c r="PCO845" s="328"/>
      <c r="PCP845" s="328"/>
      <c r="PCQ845" s="328"/>
      <c r="PCR845" s="328"/>
      <c r="PCS845" s="328"/>
      <c r="PCT845" s="328"/>
      <c r="PCU845" s="328"/>
      <c r="PCV845" s="328"/>
      <c r="PCW845" s="328"/>
      <c r="PCX845" s="328"/>
      <c r="PCY845" s="328"/>
      <c r="PCZ845" s="328"/>
      <c r="PDA845" s="328"/>
      <c r="PDB845" s="328"/>
      <c r="PDC845" s="328"/>
      <c r="PDD845" s="328"/>
      <c r="PDE845" s="328"/>
      <c r="PDF845" s="328"/>
      <c r="PDG845" s="328"/>
      <c r="PDH845" s="328"/>
      <c r="PDI845" s="328"/>
      <c r="PDJ845" s="328"/>
      <c r="PDK845" s="328"/>
      <c r="PDL845" s="328"/>
      <c r="PDM845" s="328"/>
      <c r="PDN845" s="328"/>
      <c r="PDO845" s="328"/>
      <c r="PDP845" s="328"/>
      <c r="PDQ845" s="328"/>
      <c r="PDR845" s="328"/>
      <c r="PDS845" s="328"/>
      <c r="PDT845" s="328"/>
      <c r="PDU845" s="328"/>
      <c r="PDV845" s="328"/>
      <c r="PDW845" s="328"/>
      <c r="PDX845" s="328"/>
      <c r="PDY845" s="328"/>
      <c r="PDZ845" s="328"/>
      <c r="PEA845" s="328"/>
      <c r="PEB845" s="328"/>
      <c r="PEC845" s="328"/>
      <c r="PED845" s="328"/>
      <c r="PEE845" s="328"/>
      <c r="PEF845" s="328"/>
      <c r="PEG845" s="328"/>
      <c r="PEH845" s="328"/>
      <c r="PEI845" s="328"/>
      <c r="PEJ845" s="328"/>
      <c r="PEK845" s="328"/>
      <c r="PEL845" s="328"/>
      <c r="PEM845" s="328"/>
      <c r="PEN845" s="328"/>
      <c r="PEO845" s="328"/>
      <c r="PEP845" s="328"/>
      <c r="PEQ845" s="328"/>
      <c r="PER845" s="328"/>
      <c r="PES845" s="328"/>
      <c r="PET845" s="328"/>
      <c r="PEU845" s="328"/>
      <c r="PEV845" s="328"/>
      <c r="PEW845" s="328"/>
      <c r="PEX845" s="328"/>
      <c r="PEY845" s="328"/>
      <c r="PEZ845" s="328"/>
      <c r="PFA845" s="328"/>
      <c r="PFB845" s="328"/>
      <c r="PFC845" s="328"/>
      <c r="PFD845" s="328"/>
      <c r="PFE845" s="328"/>
      <c r="PFF845" s="328"/>
      <c r="PFG845" s="328"/>
      <c r="PFH845" s="328"/>
      <c r="PFI845" s="328"/>
      <c r="PFJ845" s="328"/>
      <c r="PFK845" s="328"/>
      <c r="PFL845" s="328"/>
      <c r="PFM845" s="328"/>
      <c r="PFN845" s="328"/>
      <c r="PFO845" s="328"/>
      <c r="PFP845" s="328"/>
      <c r="PFQ845" s="328"/>
      <c r="PFR845" s="328"/>
      <c r="PFS845" s="328"/>
      <c r="PFT845" s="328"/>
      <c r="PFU845" s="328"/>
      <c r="PFV845" s="328"/>
      <c r="PFW845" s="328"/>
      <c r="PFX845" s="328"/>
      <c r="PFY845" s="328"/>
      <c r="PFZ845" s="328"/>
      <c r="PGA845" s="328"/>
      <c r="PGB845" s="328"/>
      <c r="PGC845" s="328"/>
      <c r="PGD845" s="328"/>
      <c r="PGE845" s="328"/>
      <c r="PGF845" s="328"/>
      <c r="PGG845" s="328"/>
      <c r="PGH845" s="328"/>
      <c r="PGI845" s="328"/>
      <c r="PGJ845" s="328"/>
      <c r="PGK845" s="328"/>
      <c r="PGL845" s="328"/>
      <c r="PGM845" s="328"/>
      <c r="PGN845" s="328"/>
      <c r="PGO845" s="328"/>
      <c r="PGP845" s="328"/>
      <c r="PGQ845" s="328"/>
      <c r="PGR845" s="328"/>
      <c r="PGS845" s="328"/>
      <c r="PGT845" s="328"/>
      <c r="PGU845" s="328"/>
      <c r="PGV845" s="328"/>
      <c r="PGW845" s="328"/>
      <c r="PGX845" s="328"/>
      <c r="PGY845" s="328"/>
      <c r="PGZ845" s="328"/>
      <c r="PHA845" s="328"/>
      <c r="PHB845" s="328"/>
      <c r="PHC845" s="328"/>
      <c r="PHD845" s="328"/>
      <c r="PHE845" s="328"/>
      <c r="PHF845" s="328"/>
      <c r="PHG845" s="328"/>
      <c r="PHH845" s="328"/>
      <c r="PHI845" s="328"/>
      <c r="PHJ845" s="328"/>
      <c r="PHK845" s="328"/>
      <c r="PHL845" s="328"/>
      <c r="PHM845" s="328"/>
      <c r="PHN845" s="328"/>
      <c r="PHO845" s="328"/>
      <c r="PHP845" s="328"/>
      <c r="PHQ845" s="328"/>
      <c r="PHR845" s="328"/>
      <c r="PHS845" s="328"/>
      <c r="PHT845" s="328"/>
      <c r="PHU845" s="328"/>
      <c r="PHV845" s="328"/>
      <c r="PHW845" s="328"/>
      <c r="PHX845" s="328"/>
      <c r="PHY845" s="328"/>
      <c r="PHZ845" s="328"/>
      <c r="PIA845" s="328"/>
      <c r="PIB845" s="328"/>
      <c r="PIC845" s="328"/>
      <c r="PID845" s="328"/>
      <c r="PIE845" s="328"/>
      <c r="PIF845" s="328"/>
      <c r="PIG845" s="328"/>
      <c r="PIH845" s="328"/>
      <c r="PII845" s="328"/>
      <c r="PIJ845" s="328"/>
      <c r="PIK845" s="328"/>
      <c r="PIL845" s="328"/>
      <c r="PIM845" s="328"/>
      <c r="PIN845" s="328"/>
      <c r="PIO845" s="328"/>
      <c r="PIP845" s="328"/>
      <c r="PIQ845" s="328"/>
      <c r="PIR845" s="328"/>
      <c r="PIS845" s="328"/>
      <c r="PIT845" s="328"/>
      <c r="PIU845" s="328"/>
      <c r="PIV845" s="328"/>
      <c r="PIW845" s="328"/>
      <c r="PIX845" s="328"/>
      <c r="PIY845" s="328"/>
      <c r="PIZ845" s="328"/>
      <c r="PJA845" s="328"/>
      <c r="PJB845" s="328"/>
      <c r="PJC845" s="328"/>
      <c r="PJD845" s="328"/>
      <c r="PJE845" s="328"/>
      <c r="PJF845" s="328"/>
      <c r="PJG845" s="328"/>
      <c r="PJH845" s="328"/>
      <c r="PJI845" s="328"/>
      <c r="PJJ845" s="328"/>
      <c r="PJK845" s="328"/>
      <c r="PJL845" s="328"/>
      <c r="PJM845" s="328"/>
      <c r="PJN845" s="328"/>
      <c r="PJO845" s="328"/>
      <c r="PJP845" s="328"/>
      <c r="PJQ845" s="328"/>
      <c r="PJR845" s="328"/>
      <c r="PJS845" s="328"/>
      <c r="PJT845" s="328"/>
      <c r="PJU845" s="328"/>
      <c r="PJV845" s="328"/>
      <c r="PJW845" s="328"/>
      <c r="PJX845" s="328"/>
      <c r="PJY845" s="328"/>
      <c r="PJZ845" s="328"/>
      <c r="PKA845" s="328"/>
      <c r="PKB845" s="328"/>
      <c r="PKC845" s="328"/>
      <c r="PKD845" s="328"/>
      <c r="PKE845" s="328"/>
      <c r="PKF845" s="328"/>
      <c r="PKG845" s="328"/>
      <c r="PKH845" s="328"/>
      <c r="PKI845" s="328"/>
      <c r="PKJ845" s="328"/>
      <c r="PKK845" s="328"/>
      <c r="PKL845" s="328"/>
      <c r="PKM845" s="328"/>
      <c r="PKN845" s="328"/>
      <c r="PKO845" s="328"/>
      <c r="PKP845" s="328"/>
      <c r="PKQ845" s="328"/>
      <c r="PKR845" s="328"/>
      <c r="PKS845" s="328"/>
      <c r="PKT845" s="328"/>
      <c r="PKU845" s="328"/>
      <c r="PKV845" s="328"/>
      <c r="PKW845" s="328"/>
      <c r="PKX845" s="328"/>
      <c r="PKY845" s="328"/>
      <c r="PKZ845" s="328"/>
      <c r="PLA845" s="328"/>
      <c r="PLB845" s="328"/>
      <c r="PLC845" s="328"/>
      <c r="PLD845" s="328"/>
      <c r="PLE845" s="328"/>
      <c r="PLF845" s="328"/>
      <c r="PLG845" s="328"/>
      <c r="PLH845" s="328"/>
      <c r="PLI845" s="328"/>
      <c r="PLJ845" s="328"/>
      <c r="PLK845" s="328"/>
      <c r="PLL845" s="328"/>
      <c r="PLM845" s="328"/>
      <c r="PLN845" s="328"/>
      <c r="PLO845" s="328"/>
      <c r="PLP845" s="328"/>
      <c r="PLQ845" s="328"/>
      <c r="PLR845" s="328"/>
      <c r="PLS845" s="328"/>
      <c r="PLT845" s="328"/>
      <c r="PLU845" s="328"/>
      <c r="PLV845" s="328"/>
      <c r="PLW845" s="328"/>
      <c r="PLX845" s="328"/>
      <c r="PLY845" s="328"/>
      <c r="PLZ845" s="328"/>
      <c r="PMA845" s="328"/>
      <c r="PMB845" s="328"/>
      <c r="PMC845" s="328"/>
      <c r="PMD845" s="328"/>
      <c r="PME845" s="328"/>
      <c r="PMF845" s="328"/>
      <c r="PMG845" s="328"/>
      <c r="PMH845" s="328"/>
      <c r="PMI845" s="328"/>
      <c r="PMJ845" s="328"/>
      <c r="PMK845" s="328"/>
      <c r="PML845" s="328"/>
      <c r="PMM845" s="328"/>
      <c r="PMN845" s="328"/>
      <c r="PMO845" s="328"/>
      <c r="PMP845" s="328"/>
      <c r="PMQ845" s="328"/>
      <c r="PMR845" s="328"/>
      <c r="PMS845" s="328"/>
      <c r="PMT845" s="328"/>
      <c r="PMU845" s="328"/>
      <c r="PMV845" s="328"/>
      <c r="PMW845" s="328"/>
      <c r="PMX845" s="328"/>
      <c r="PMY845" s="328"/>
      <c r="PMZ845" s="328"/>
      <c r="PNA845" s="328"/>
      <c r="PNB845" s="328"/>
      <c r="PNC845" s="328"/>
      <c r="PND845" s="328"/>
      <c r="PNE845" s="328"/>
      <c r="PNF845" s="328"/>
      <c r="PNG845" s="328"/>
      <c r="PNH845" s="328"/>
      <c r="PNI845" s="328"/>
      <c r="PNJ845" s="328"/>
      <c r="PNK845" s="328"/>
      <c r="PNL845" s="328"/>
      <c r="PNM845" s="328"/>
      <c r="PNN845" s="328"/>
      <c r="PNO845" s="328"/>
      <c r="PNP845" s="328"/>
      <c r="PNQ845" s="328"/>
      <c r="PNR845" s="328"/>
      <c r="PNS845" s="328"/>
      <c r="PNT845" s="328"/>
      <c r="PNU845" s="328"/>
      <c r="PNV845" s="328"/>
      <c r="PNW845" s="328"/>
      <c r="PNX845" s="328"/>
      <c r="PNY845" s="328"/>
      <c r="PNZ845" s="328"/>
      <c r="POA845" s="328"/>
      <c r="POB845" s="328"/>
      <c r="POC845" s="328"/>
      <c r="POD845" s="328"/>
      <c r="POE845" s="328"/>
      <c r="POF845" s="328"/>
      <c r="POG845" s="328"/>
      <c r="POH845" s="328"/>
      <c r="POI845" s="328"/>
      <c r="POJ845" s="328"/>
      <c r="POK845" s="328"/>
      <c r="POL845" s="328"/>
      <c r="POM845" s="328"/>
      <c r="PON845" s="328"/>
      <c r="POO845" s="328"/>
      <c r="POP845" s="328"/>
      <c r="POQ845" s="328"/>
      <c r="POR845" s="328"/>
      <c r="POS845" s="328"/>
      <c r="POT845" s="328"/>
      <c r="POU845" s="328"/>
      <c r="POV845" s="328"/>
      <c r="POW845" s="328"/>
      <c r="POX845" s="328"/>
      <c r="POY845" s="328"/>
      <c r="POZ845" s="328"/>
      <c r="PPA845" s="328"/>
      <c r="PPB845" s="328"/>
      <c r="PPC845" s="328"/>
      <c r="PPD845" s="328"/>
      <c r="PPE845" s="328"/>
      <c r="PPF845" s="328"/>
      <c r="PPG845" s="328"/>
      <c r="PPH845" s="328"/>
      <c r="PPI845" s="328"/>
      <c r="PPJ845" s="328"/>
      <c r="PPK845" s="328"/>
      <c r="PPL845" s="328"/>
      <c r="PPM845" s="328"/>
      <c r="PPN845" s="328"/>
      <c r="PPO845" s="328"/>
      <c r="PPP845" s="328"/>
      <c r="PPQ845" s="328"/>
      <c r="PPR845" s="328"/>
      <c r="PPS845" s="328"/>
      <c r="PPT845" s="328"/>
      <c r="PPU845" s="328"/>
      <c r="PPV845" s="328"/>
      <c r="PPW845" s="328"/>
      <c r="PPX845" s="328"/>
      <c r="PPY845" s="328"/>
      <c r="PPZ845" s="328"/>
      <c r="PQA845" s="328"/>
      <c r="PQB845" s="328"/>
      <c r="PQC845" s="328"/>
      <c r="PQD845" s="328"/>
      <c r="PQE845" s="328"/>
      <c r="PQF845" s="328"/>
      <c r="PQG845" s="328"/>
      <c r="PQH845" s="328"/>
      <c r="PQI845" s="328"/>
      <c r="PQJ845" s="328"/>
      <c r="PQK845" s="328"/>
      <c r="PQL845" s="328"/>
      <c r="PQM845" s="328"/>
      <c r="PQN845" s="328"/>
      <c r="PQO845" s="328"/>
      <c r="PQP845" s="328"/>
      <c r="PQQ845" s="328"/>
      <c r="PQR845" s="328"/>
      <c r="PQS845" s="328"/>
      <c r="PQT845" s="328"/>
      <c r="PQU845" s="328"/>
      <c r="PQV845" s="328"/>
      <c r="PQW845" s="328"/>
      <c r="PQX845" s="328"/>
      <c r="PQY845" s="328"/>
      <c r="PQZ845" s="328"/>
      <c r="PRA845" s="328"/>
      <c r="PRB845" s="328"/>
      <c r="PRC845" s="328"/>
      <c r="PRD845" s="328"/>
      <c r="PRE845" s="328"/>
      <c r="PRF845" s="328"/>
      <c r="PRG845" s="328"/>
      <c r="PRH845" s="328"/>
      <c r="PRI845" s="328"/>
      <c r="PRJ845" s="328"/>
      <c r="PRK845" s="328"/>
      <c r="PRL845" s="328"/>
      <c r="PRM845" s="328"/>
      <c r="PRN845" s="328"/>
      <c r="PRO845" s="328"/>
      <c r="PRP845" s="328"/>
      <c r="PRQ845" s="328"/>
      <c r="PRR845" s="328"/>
      <c r="PRS845" s="328"/>
      <c r="PRT845" s="328"/>
      <c r="PRU845" s="328"/>
      <c r="PRV845" s="328"/>
      <c r="PRW845" s="328"/>
      <c r="PRX845" s="328"/>
      <c r="PRY845" s="328"/>
      <c r="PRZ845" s="328"/>
      <c r="PSA845" s="328"/>
      <c r="PSB845" s="328"/>
      <c r="PSC845" s="328"/>
      <c r="PSD845" s="328"/>
      <c r="PSE845" s="328"/>
      <c r="PSF845" s="328"/>
      <c r="PSG845" s="328"/>
      <c r="PSH845" s="328"/>
      <c r="PSI845" s="328"/>
      <c r="PSJ845" s="328"/>
      <c r="PSK845" s="328"/>
      <c r="PSL845" s="328"/>
      <c r="PSM845" s="328"/>
      <c r="PSN845" s="328"/>
      <c r="PSO845" s="328"/>
      <c r="PSP845" s="328"/>
      <c r="PSQ845" s="328"/>
      <c r="PSR845" s="328"/>
      <c r="PSS845" s="328"/>
      <c r="PST845" s="328"/>
      <c r="PSU845" s="328"/>
      <c r="PSV845" s="328"/>
      <c r="PSW845" s="328"/>
      <c r="PSX845" s="328"/>
      <c r="PSY845" s="328"/>
      <c r="PSZ845" s="328"/>
      <c r="PTA845" s="328"/>
      <c r="PTB845" s="328"/>
      <c r="PTC845" s="328"/>
      <c r="PTD845" s="328"/>
      <c r="PTE845" s="328"/>
      <c r="PTF845" s="328"/>
      <c r="PTG845" s="328"/>
      <c r="PTH845" s="328"/>
      <c r="PTI845" s="328"/>
      <c r="PTJ845" s="328"/>
      <c r="PTK845" s="328"/>
      <c r="PTL845" s="328"/>
      <c r="PTM845" s="328"/>
      <c r="PTN845" s="328"/>
      <c r="PTO845" s="328"/>
      <c r="PTP845" s="328"/>
      <c r="PTQ845" s="328"/>
      <c r="PTR845" s="328"/>
      <c r="PTS845" s="328"/>
      <c r="PTT845" s="328"/>
      <c r="PTU845" s="328"/>
      <c r="PTV845" s="328"/>
      <c r="PTW845" s="328"/>
      <c r="PTX845" s="328"/>
      <c r="PTY845" s="328"/>
      <c r="PTZ845" s="328"/>
      <c r="PUA845" s="328"/>
      <c r="PUB845" s="328"/>
      <c r="PUC845" s="328"/>
      <c r="PUD845" s="328"/>
      <c r="PUE845" s="328"/>
      <c r="PUF845" s="328"/>
      <c r="PUG845" s="328"/>
      <c r="PUH845" s="328"/>
      <c r="PUI845" s="328"/>
      <c r="PUJ845" s="328"/>
      <c r="PUK845" s="328"/>
      <c r="PUL845" s="328"/>
      <c r="PUM845" s="328"/>
      <c r="PUN845" s="328"/>
      <c r="PUO845" s="328"/>
      <c r="PUP845" s="328"/>
      <c r="PUQ845" s="328"/>
      <c r="PUR845" s="328"/>
      <c r="PUS845" s="328"/>
      <c r="PUT845" s="328"/>
      <c r="PUU845" s="328"/>
      <c r="PUV845" s="328"/>
      <c r="PUW845" s="328"/>
      <c r="PUX845" s="328"/>
      <c r="PUY845" s="328"/>
      <c r="PUZ845" s="328"/>
      <c r="PVA845" s="328"/>
      <c r="PVB845" s="328"/>
      <c r="PVC845" s="328"/>
      <c r="PVD845" s="328"/>
      <c r="PVE845" s="328"/>
      <c r="PVF845" s="328"/>
      <c r="PVG845" s="328"/>
      <c r="PVH845" s="328"/>
      <c r="PVI845" s="328"/>
      <c r="PVJ845" s="328"/>
      <c r="PVK845" s="328"/>
      <c r="PVL845" s="328"/>
      <c r="PVM845" s="328"/>
      <c r="PVN845" s="328"/>
      <c r="PVO845" s="328"/>
      <c r="PVP845" s="328"/>
      <c r="PVQ845" s="328"/>
      <c r="PVR845" s="328"/>
      <c r="PVS845" s="328"/>
      <c r="PVT845" s="328"/>
      <c r="PVU845" s="328"/>
      <c r="PVV845" s="328"/>
      <c r="PVW845" s="328"/>
      <c r="PVX845" s="328"/>
      <c r="PVY845" s="328"/>
      <c r="PVZ845" s="328"/>
      <c r="PWA845" s="328"/>
      <c r="PWB845" s="328"/>
      <c r="PWC845" s="328"/>
      <c r="PWD845" s="328"/>
      <c r="PWE845" s="328"/>
      <c r="PWF845" s="328"/>
      <c r="PWG845" s="328"/>
      <c r="PWH845" s="328"/>
      <c r="PWI845" s="328"/>
      <c r="PWJ845" s="328"/>
      <c r="PWK845" s="328"/>
      <c r="PWL845" s="328"/>
      <c r="PWM845" s="328"/>
      <c r="PWN845" s="328"/>
      <c r="PWO845" s="328"/>
      <c r="PWP845" s="328"/>
      <c r="PWQ845" s="328"/>
      <c r="PWR845" s="328"/>
      <c r="PWS845" s="328"/>
      <c r="PWT845" s="328"/>
      <c r="PWU845" s="328"/>
      <c r="PWV845" s="328"/>
      <c r="PWW845" s="328"/>
      <c r="PWX845" s="328"/>
      <c r="PWY845" s="328"/>
      <c r="PWZ845" s="328"/>
      <c r="PXA845" s="328"/>
      <c r="PXB845" s="328"/>
      <c r="PXC845" s="328"/>
      <c r="PXD845" s="328"/>
      <c r="PXE845" s="328"/>
      <c r="PXF845" s="328"/>
      <c r="PXG845" s="328"/>
      <c r="PXH845" s="328"/>
      <c r="PXI845" s="328"/>
      <c r="PXJ845" s="328"/>
      <c r="PXK845" s="328"/>
      <c r="PXL845" s="328"/>
      <c r="PXM845" s="328"/>
      <c r="PXN845" s="328"/>
      <c r="PXO845" s="328"/>
      <c r="PXP845" s="328"/>
      <c r="PXQ845" s="328"/>
      <c r="PXR845" s="328"/>
      <c r="PXS845" s="328"/>
      <c r="PXT845" s="328"/>
      <c r="PXU845" s="328"/>
      <c r="PXV845" s="328"/>
      <c r="PXW845" s="328"/>
      <c r="PXX845" s="328"/>
      <c r="PXY845" s="328"/>
      <c r="PXZ845" s="328"/>
      <c r="PYA845" s="328"/>
      <c r="PYB845" s="328"/>
      <c r="PYC845" s="328"/>
      <c r="PYD845" s="328"/>
      <c r="PYE845" s="328"/>
      <c r="PYF845" s="328"/>
      <c r="PYG845" s="328"/>
      <c r="PYH845" s="328"/>
      <c r="PYI845" s="328"/>
      <c r="PYJ845" s="328"/>
      <c r="PYK845" s="328"/>
      <c r="PYL845" s="328"/>
      <c r="PYM845" s="328"/>
      <c r="PYN845" s="328"/>
      <c r="PYO845" s="328"/>
      <c r="PYP845" s="328"/>
      <c r="PYQ845" s="328"/>
      <c r="PYR845" s="328"/>
      <c r="PYS845" s="328"/>
      <c r="PYT845" s="328"/>
      <c r="PYU845" s="328"/>
      <c r="PYV845" s="328"/>
      <c r="PYW845" s="328"/>
      <c r="PYX845" s="328"/>
      <c r="PYY845" s="328"/>
      <c r="PYZ845" s="328"/>
      <c r="PZA845" s="328"/>
      <c r="PZB845" s="328"/>
      <c r="PZC845" s="328"/>
      <c r="PZD845" s="328"/>
      <c r="PZE845" s="328"/>
      <c r="PZF845" s="328"/>
      <c r="PZG845" s="328"/>
      <c r="PZH845" s="328"/>
      <c r="PZI845" s="328"/>
      <c r="PZJ845" s="328"/>
      <c r="PZK845" s="328"/>
      <c r="PZL845" s="328"/>
      <c r="PZM845" s="328"/>
      <c r="PZN845" s="328"/>
      <c r="PZO845" s="328"/>
      <c r="PZP845" s="328"/>
      <c r="PZQ845" s="328"/>
      <c r="PZR845" s="328"/>
      <c r="PZS845" s="328"/>
      <c r="PZT845" s="328"/>
      <c r="PZU845" s="328"/>
      <c r="PZV845" s="328"/>
      <c r="PZW845" s="328"/>
      <c r="PZX845" s="328"/>
      <c r="PZY845" s="328"/>
      <c r="PZZ845" s="328"/>
      <c r="QAA845" s="328"/>
      <c r="QAB845" s="328"/>
      <c r="QAC845" s="328"/>
      <c r="QAD845" s="328"/>
      <c r="QAE845" s="328"/>
      <c r="QAF845" s="328"/>
      <c r="QAG845" s="328"/>
      <c r="QAH845" s="328"/>
      <c r="QAI845" s="328"/>
      <c r="QAJ845" s="328"/>
      <c r="QAK845" s="328"/>
      <c r="QAL845" s="328"/>
      <c r="QAM845" s="328"/>
      <c r="QAN845" s="328"/>
      <c r="QAO845" s="328"/>
      <c r="QAP845" s="328"/>
      <c r="QAQ845" s="328"/>
      <c r="QAR845" s="328"/>
      <c r="QAS845" s="328"/>
      <c r="QAT845" s="328"/>
      <c r="QAU845" s="328"/>
      <c r="QAV845" s="328"/>
      <c r="QAW845" s="328"/>
      <c r="QAX845" s="328"/>
      <c r="QAY845" s="328"/>
      <c r="QAZ845" s="328"/>
      <c r="QBA845" s="328"/>
      <c r="QBB845" s="328"/>
      <c r="QBC845" s="328"/>
      <c r="QBD845" s="328"/>
      <c r="QBE845" s="328"/>
      <c r="QBF845" s="328"/>
      <c r="QBG845" s="328"/>
      <c r="QBH845" s="328"/>
      <c r="QBI845" s="328"/>
      <c r="QBJ845" s="328"/>
      <c r="QBK845" s="328"/>
      <c r="QBL845" s="328"/>
      <c r="QBM845" s="328"/>
      <c r="QBN845" s="328"/>
      <c r="QBO845" s="328"/>
      <c r="QBP845" s="328"/>
      <c r="QBQ845" s="328"/>
      <c r="QBR845" s="328"/>
      <c r="QBS845" s="328"/>
      <c r="QBT845" s="328"/>
      <c r="QBU845" s="328"/>
      <c r="QBV845" s="328"/>
      <c r="QBW845" s="328"/>
      <c r="QBX845" s="328"/>
      <c r="QBY845" s="328"/>
      <c r="QBZ845" s="328"/>
      <c r="QCA845" s="328"/>
      <c r="QCB845" s="328"/>
      <c r="QCC845" s="328"/>
      <c r="QCD845" s="328"/>
      <c r="QCE845" s="328"/>
      <c r="QCF845" s="328"/>
      <c r="QCG845" s="328"/>
      <c r="QCH845" s="328"/>
      <c r="QCI845" s="328"/>
      <c r="QCJ845" s="328"/>
      <c r="QCK845" s="328"/>
      <c r="QCL845" s="328"/>
      <c r="QCM845" s="328"/>
      <c r="QCN845" s="328"/>
      <c r="QCO845" s="328"/>
      <c r="QCP845" s="328"/>
      <c r="QCQ845" s="328"/>
      <c r="QCR845" s="328"/>
      <c r="QCS845" s="328"/>
      <c r="QCT845" s="328"/>
      <c r="QCU845" s="328"/>
      <c r="QCV845" s="328"/>
      <c r="QCW845" s="328"/>
      <c r="QCX845" s="328"/>
      <c r="QCY845" s="328"/>
      <c r="QCZ845" s="328"/>
      <c r="QDA845" s="328"/>
      <c r="QDB845" s="328"/>
      <c r="QDC845" s="328"/>
      <c r="QDD845" s="328"/>
      <c r="QDE845" s="328"/>
      <c r="QDF845" s="328"/>
      <c r="QDG845" s="328"/>
      <c r="QDH845" s="328"/>
      <c r="QDI845" s="328"/>
      <c r="QDJ845" s="328"/>
      <c r="QDK845" s="328"/>
      <c r="QDL845" s="328"/>
      <c r="QDM845" s="328"/>
      <c r="QDN845" s="328"/>
      <c r="QDO845" s="328"/>
      <c r="QDP845" s="328"/>
      <c r="QDQ845" s="328"/>
      <c r="QDR845" s="328"/>
      <c r="QDS845" s="328"/>
      <c r="QDT845" s="328"/>
      <c r="QDU845" s="328"/>
      <c r="QDV845" s="328"/>
      <c r="QDW845" s="328"/>
      <c r="QDX845" s="328"/>
      <c r="QDY845" s="328"/>
      <c r="QDZ845" s="328"/>
      <c r="QEA845" s="328"/>
      <c r="QEB845" s="328"/>
      <c r="QEC845" s="328"/>
      <c r="QED845" s="328"/>
      <c r="QEE845" s="328"/>
      <c r="QEF845" s="328"/>
      <c r="QEG845" s="328"/>
      <c r="QEH845" s="328"/>
      <c r="QEI845" s="328"/>
      <c r="QEJ845" s="328"/>
      <c r="QEK845" s="328"/>
      <c r="QEL845" s="328"/>
      <c r="QEM845" s="328"/>
      <c r="QEN845" s="328"/>
      <c r="QEO845" s="328"/>
      <c r="QEP845" s="328"/>
      <c r="QEQ845" s="328"/>
      <c r="QER845" s="328"/>
      <c r="QES845" s="328"/>
      <c r="QET845" s="328"/>
      <c r="QEU845" s="328"/>
      <c r="QEV845" s="328"/>
      <c r="QEW845" s="328"/>
      <c r="QEX845" s="328"/>
      <c r="QEY845" s="328"/>
      <c r="QEZ845" s="328"/>
      <c r="QFA845" s="328"/>
      <c r="QFB845" s="328"/>
      <c r="QFC845" s="328"/>
      <c r="QFD845" s="328"/>
      <c r="QFE845" s="328"/>
      <c r="QFF845" s="328"/>
      <c r="QFG845" s="328"/>
      <c r="QFH845" s="328"/>
      <c r="QFI845" s="328"/>
      <c r="QFJ845" s="328"/>
      <c r="QFK845" s="328"/>
      <c r="QFL845" s="328"/>
      <c r="QFM845" s="328"/>
      <c r="QFN845" s="328"/>
      <c r="QFO845" s="328"/>
      <c r="QFP845" s="328"/>
      <c r="QFQ845" s="328"/>
      <c r="QFR845" s="328"/>
      <c r="QFS845" s="328"/>
      <c r="QFT845" s="328"/>
      <c r="QFU845" s="328"/>
      <c r="QFV845" s="328"/>
      <c r="QFW845" s="328"/>
      <c r="QFX845" s="328"/>
      <c r="QFY845" s="328"/>
      <c r="QFZ845" s="328"/>
      <c r="QGA845" s="328"/>
      <c r="QGB845" s="328"/>
      <c r="QGC845" s="328"/>
      <c r="QGD845" s="328"/>
      <c r="QGE845" s="328"/>
      <c r="QGF845" s="328"/>
      <c r="QGG845" s="328"/>
      <c r="QGH845" s="328"/>
      <c r="QGI845" s="328"/>
      <c r="QGJ845" s="328"/>
      <c r="QGK845" s="328"/>
      <c r="QGL845" s="328"/>
      <c r="QGM845" s="328"/>
      <c r="QGN845" s="328"/>
      <c r="QGO845" s="328"/>
      <c r="QGP845" s="328"/>
      <c r="QGQ845" s="328"/>
      <c r="QGR845" s="328"/>
      <c r="QGS845" s="328"/>
      <c r="QGT845" s="328"/>
      <c r="QGU845" s="328"/>
      <c r="QGV845" s="328"/>
      <c r="QGW845" s="328"/>
      <c r="QGX845" s="328"/>
      <c r="QGY845" s="328"/>
      <c r="QGZ845" s="328"/>
      <c r="QHA845" s="328"/>
      <c r="QHB845" s="328"/>
      <c r="QHC845" s="328"/>
      <c r="QHD845" s="328"/>
      <c r="QHE845" s="328"/>
      <c r="QHF845" s="328"/>
      <c r="QHG845" s="328"/>
      <c r="QHH845" s="328"/>
      <c r="QHI845" s="328"/>
      <c r="QHJ845" s="328"/>
      <c r="QHK845" s="328"/>
      <c r="QHL845" s="328"/>
      <c r="QHM845" s="328"/>
      <c r="QHN845" s="328"/>
      <c r="QHO845" s="328"/>
      <c r="QHP845" s="328"/>
      <c r="QHQ845" s="328"/>
      <c r="QHR845" s="328"/>
      <c r="QHS845" s="328"/>
      <c r="QHT845" s="328"/>
      <c r="QHU845" s="328"/>
      <c r="QHV845" s="328"/>
      <c r="QHW845" s="328"/>
      <c r="QHX845" s="328"/>
      <c r="QHY845" s="328"/>
      <c r="QHZ845" s="328"/>
      <c r="QIA845" s="328"/>
      <c r="QIB845" s="328"/>
      <c r="QIC845" s="328"/>
      <c r="QID845" s="328"/>
      <c r="QIE845" s="328"/>
      <c r="QIF845" s="328"/>
      <c r="QIG845" s="328"/>
      <c r="QIH845" s="328"/>
      <c r="QII845" s="328"/>
      <c r="QIJ845" s="328"/>
      <c r="QIK845" s="328"/>
      <c r="QIL845" s="328"/>
      <c r="QIM845" s="328"/>
      <c r="QIN845" s="328"/>
      <c r="QIO845" s="328"/>
      <c r="QIP845" s="328"/>
      <c r="QIQ845" s="328"/>
      <c r="QIR845" s="328"/>
      <c r="QIS845" s="328"/>
      <c r="QIT845" s="328"/>
      <c r="QIU845" s="328"/>
      <c r="QIV845" s="328"/>
      <c r="QIW845" s="328"/>
      <c r="QIX845" s="328"/>
      <c r="QIY845" s="328"/>
      <c r="QIZ845" s="328"/>
      <c r="QJA845" s="328"/>
      <c r="QJB845" s="328"/>
      <c r="QJC845" s="328"/>
      <c r="QJD845" s="328"/>
      <c r="QJE845" s="328"/>
      <c r="QJF845" s="328"/>
      <c r="QJG845" s="328"/>
      <c r="QJH845" s="328"/>
      <c r="QJI845" s="328"/>
      <c r="QJJ845" s="328"/>
      <c r="QJK845" s="328"/>
      <c r="QJL845" s="328"/>
      <c r="QJM845" s="328"/>
      <c r="QJN845" s="328"/>
      <c r="QJO845" s="328"/>
      <c r="QJP845" s="328"/>
      <c r="QJQ845" s="328"/>
      <c r="QJR845" s="328"/>
      <c r="QJS845" s="328"/>
      <c r="QJT845" s="328"/>
      <c r="QJU845" s="328"/>
      <c r="QJV845" s="328"/>
      <c r="QJW845" s="328"/>
      <c r="QJX845" s="328"/>
      <c r="QJY845" s="328"/>
      <c r="QJZ845" s="328"/>
      <c r="QKA845" s="328"/>
      <c r="QKB845" s="328"/>
      <c r="QKC845" s="328"/>
      <c r="QKD845" s="328"/>
      <c r="QKE845" s="328"/>
      <c r="QKF845" s="328"/>
      <c r="QKG845" s="328"/>
      <c r="QKH845" s="328"/>
      <c r="QKI845" s="328"/>
      <c r="QKJ845" s="328"/>
      <c r="QKK845" s="328"/>
      <c r="QKL845" s="328"/>
      <c r="QKM845" s="328"/>
      <c r="QKN845" s="328"/>
      <c r="QKO845" s="328"/>
      <c r="QKP845" s="328"/>
      <c r="QKQ845" s="328"/>
      <c r="QKR845" s="328"/>
      <c r="QKS845" s="328"/>
      <c r="QKT845" s="328"/>
      <c r="QKU845" s="328"/>
      <c r="QKV845" s="328"/>
      <c r="QKW845" s="328"/>
      <c r="QKX845" s="328"/>
      <c r="QKY845" s="328"/>
      <c r="QKZ845" s="328"/>
      <c r="QLA845" s="328"/>
      <c r="QLB845" s="328"/>
      <c r="QLC845" s="328"/>
      <c r="QLD845" s="328"/>
      <c r="QLE845" s="328"/>
      <c r="QLF845" s="328"/>
      <c r="QLG845" s="328"/>
      <c r="QLH845" s="328"/>
      <c r="QLI845" s="328"/>
      <c r="QLJ845" s="328"/>
      <c r="QLK845" s="328"/>
      <c r="QLL845" s="328"/>
      <c r="QLM845" s="328"/>
      <c r="QLN845" s="328"/>
      <c r="QLO845" s="328"/>
      <c r="QLP845" s="328"/>
      <c r="QLQ845" s="328"/>
      <c r="QLR845" s="328"/>
      <c r="QLS845" s="328"/>
      <c r="QLT845" s="328"/>
      <c r="QLU845" s="328"/>
      <c r="QLV845" s="328"/>
      <c r="QLW845" s="328"/>
      <c r="QLX845" s="328"/>
      <c r="QLY845" s="328"/>
      <c r="QLZ845" s="328"/>
      <c r="QMA845" s="328"/>
      <c r="QMB845" s="328"/>
      <c r="QMC845" s="328"/>
      <c r="QMD845" s="328"/>
      <c r="QME845" s="328"/>
      <c r="QMF845" s="328"/>
      <c r="QMG845" s="328"/>
      <c r="QMH845" s="328"/>
      <c r="QMI845" s="328"/>
      <c r="QMJ845" s="328"/>
      <c r="QMK845" s="328"/>
      <c r="QML845" s="328"/>
      <c r="QMM845" s="328"/>
      <c r="QMN845" s="328"/>
      <c r="QMO845" s="328"/>
      <c r="QMP845" s="328"/>
      <c r="QMQ845" s="328"/>
      <c r="QMR845" s="328"/>
      <c r="QMS845" s="328"/>
      <c r="QMT845" s="328"/>
      <c r="QMU845" s="328"/>
      <c r="QMV845" s="328"/>
      <c r="QMW845" s="328"/>
      <c r="QMX845" s="328"/>
      <c r="QMY845" s="328"/>
      <c r="QMZ845" s="328"/>
      <c r="QNA845" s="328"/>
      <c r="QNB845" s="328"/>
      <c r="QNC845" s="328"/>
      <c r="QND845" s="328"/>
      <c r="QNE845" s="328"/>
      <c r="QNF845" s="328"/>
      <c r="QNG845" s="328"/>
      <c r="QNH845" s="328"/>
      <c r="QNI845" s="328"/>
      <c r="QNJ845" s="328"/>
      <c r="QNK845" s="328"/>
      <c r="QNL845" s="328"/>
      <c r="QNM845" s="328"/>
      <c r="QNN845" s="328"/>
      <c r="QNO845" s="328"/>
      <c r="QNP845" s="328"/>
      <c r="QNQ845" s="328"/>
      <c r="QNR845" s="328"/>
      <c r="QNS845" s="328"/>
      <c r="QNT845" s="328"/>
      <c r="QNU845" s="328"/>
      <c r="QNV845" s="328"/>
      <c r="QNW845" s="328"/>
      <c r="QNX845" s="328"/>
      <c r="QNY845" s="328"/>
      <c r="QNZ845" s="328"/>
      <c r="QOA845" s="328"/>
      <c r="QOB845" s="328"/>
      <c r="QOC845" s="328"/>
      <c r="QOD845" s="328"/>
      <c r="QOE845" s="328"/>
      <c r="QOF845" s="328"/>
      <c r="QOG845" s="328"/>
      <c r="QOH845" s="328"/>
      <c r="QOI845" s="328"/>
      <c r="QOJ845" s="328"/>
      <c r="QOK845" s="328"/>
      <c r="QOL845" s="328"/>
      <c r="QOM845" s="328"/>
      <c r="QON845" s="328"/>
      <c r="QOO845" s="328"/>
      <c r="QOP845" s="328"/>
      <c r="QOQ845" s="328"/>
      <c r="QOR845" s="328"/>
      <c r="QOS845" s="328"/>
      <c r="QOT845" s="328"/>
      <c r="QOU845" s="328"/>
      <c r="QOV845" s="328"/>
      <c r="QOW845" s="328"/>
      <c r="QOX845" s="328"/>
      <c r="QOY845" s="328"/>
      <c r="QOZ845" s="328"/>
      <c r="QPA845" s="328"/>
      <c r="QPB845" s="328"/>
      <c r="QPC845" s="328"/>
      <c r="QPD845" s="328"/>
      <c r="QPE845" s="328"/>
      <c r="QPF845" s="328"/>
      <c r="QPG845" s="328"/>
      <c r="QPH845" s="328"/>
      <c r="QPI845" s="328"/>
      <c r="QPJ845" s="328"/>
      <c r="QPK845" s="328"/>
      <c r="QPL845" s="328"/>
      <c r="QPM845" s="328"/>
      <c r="QPN845" s="328"/>
      <c r="QPO845" s="328"/>
      <c r="QPP845" s="328"/>
      <c r="QPQ845" s="328"/>
      <c r="QPR845" s="328"/>
      <c r="QPS845" s="328"/>
      <c r="QPT845" s="328"/>
      <c r="QPU845" s="328"/>
      <c r="QPV845" s="328"/>
      <c r="QPW845" s="328"/>
      <c r="QPX845" s="328"/>
      <c r="QPY845" s="328"/>
      <c r="QPZ845" s="328"/>
      <c r="QQA845" s="328"/>
      <c r="QQB845" s="328"/>
      <c r="QQC845" s="328"/>
      <c r="QQD845" s="328"/>
      <c r="QQE845" s="328"/>
      <c r="QQF845" s="328"/>
      <c r="QQG845" s="328"/>
      <c r="QQH845" s="328"/>
      <c r="QQI845" s="328"/>
      <c r="QQJ845" s="328"/>
      <c r="QQK845" s="328"/>
      <c r="QQL845" s="328"/>
      <c r="QQM845" s="328"/>
      <c r="QQN845" s="328"/>
      <c r="QQO845" s="328"/>
      <c r="QQP845" s="328"/>
      <c r="QQQ845" s="328"/>
      <c r="QQR845" s="328"/>
      <c r="QQS845" s="328"/>
      <c r="QQT845" s="328"/>
      <c r="QQU845" s="328"/>
      <c r="QQV845" s="328"/>
      <c r="QQW845" s="328"/>
      <c r="QQX845" s="328"/>
      <c r="QQY845" s="328"/>
      <c r="QQZ845" s="328"/>
      <c r="QRA845" s="328"/>
      <c r="QRB845" s="328"/>
      <c r="QRC845" s="328"/>
      <c r="QRD845" s="328"/>
      <c r="QRE845" s="328"/>
      <c r="QRF845" s="328"/>
      <c r="QRG845" s="328"/>
      <c r="QRH845" s="328"/>
      <c r="QRI845" s="328"/>
      <c r="QRJ845" s="328"/>
      <c r="QRK845" s="328"/>
      <c r="QRL845" s="328"/>
      <c r="QRM845" s="328"/>
      <c r="QRN845" s="328"/>
      <c r="QRO845" s="328"/>
      <c r="QRP845" s="328"/>
      <c r="QRQ845" s="328"/>
      <c r="QRR845" s="328"/>
      <c r="QRS845" s="328"/>
      <c r="QRT845" s="328"/>
      <c r="QRU845" s="328"/>
      <c r="QRV845" s="328"/>
      <c r="QRW845" s="328"/>
      <c r="QRX845" s="328"/>
      <c r="QRY845" s="328"/>
      <c r="QRZ845" s="328"/>
      <c r="QSA845" s="328"/>
      <c r="QSB845" s="328"/>
      <c r="QSC845" s="328"/>
      <c r="QSD845" s="328"/>
      <c r="QSE845" s="328"/>
      <c r="QSF845" s="328"/>
      <c r="QSG845" s="328"/>
      <c r="QSH845" s="328"/>
      <c r="QSI845" s="328"/>
      <c r="QSJ845" s="328"/>
      <c r="QSK845" s="328"/>
      <c r="QSL845" s="328"/>
      <c r="QSM845" s="328"/>
      <c r="QSN845" s="328"/>
      <c r="QSO845" s="328"/>
      <c r="QSP845" s="328"/>
      <c r="QSQ845" s="328"/>
      <c r="QSR845" s="328"/>
      <c r="QSS845" s="328"/>
      <c r="QST845" s="328"/>
      <c r="QSU845" s="328"/>
      <c r="QSV845" s="328"/>
      <c r="QSW845" s="328"/>
      <c r="QSX845" s="328"/>
      <c r="QSY845" s="328"/>
      <c r="QSZ845" s="328"/>
      <c r="QTA845" s="328"/>
      <c r="QTB845" s="328"/>
      <c r="QTC845" s="328"/>
      <c r="QTD845" s="328"/>
      <c r="QTE845" s="328"/>
      <c r="QTF845" s="328"/>
      <c r="QTG845" s="328"/>
      <c r="QTH845" s="328"/>
      <c r="QTI845" s="328"/>
      <c r="QTJ845" s="328"/>
      <c r="QTK845" s="328"/>
      <c r="QTL845" s="328"/>
      <c r="QTM845" s="328"/>
      <c r="QTN845" s="328"/>
      <c r="QTO845" s="328"/>
      <c r="QTP845" s="328"/>
      <c r="QTQ845" s="328"/>
      <c r="QTR845" s="328"/>
      <c r="QTS845" s="328"/>
      <c r="QTT845" s="328"/>
      <c r="QTU845" s="328"/>
      <c r="QTV845" s="328"/>
      <c r="QTW845" s="328"/>
      <c r="QTX845" s="328"/>
      <c r="QTY845" s="328"/>
      <c r="QTZ845" s="328"/>
      <c r="QUA845" s="328"/>
      <c r="QUB845" s="328"/>
      <c r="QUC845" s="328"/>
      <c r="QUD845" s="328"/>
      <c r="QUE845" s="328"/>
      <c r="QUF845" s="328"/>
      <c r="QUG845" s="328"/>
      <c r="QUH845" s="328"/>
      <c r="QUI845" s="328"/>
      <c r="QUJ845" s="328"/>
      <c r="QUK845" s="328"/>
      <c r="QUL845" s="328"/>
      <c r="QUM845" s="328"/>
      <c r="QUN845" s="328"/>
      <c r="QUO845" s="328"/>
      <c r="QUP845" s="328"/>
      <c r="QUQ845" s="328"/>
      <c r="QUR845" s="328"/>
      <c r="QUS845" s="328"/>
      <c r="QUT845" s="328"/>
      <c r="QUU845" s="328"/>
      <c r="QUV845" s="328"/>
      <c r="QUW845" s="328"/>
      <c r="QUX845" s="328"/>
      <c r="QUY845" s="328"/>
      <c r="QUZ845" s="328"/>
      <c r="QVA845" s="328"/>
      <c r="QVB845" s="328"/>
      <c r="QVC845" s="328"/>
      <c r="QVD845" s="328"/>
      <c r="QVE845" s="328"/>
      <c r="QVF845" s="328"/>
      <c r="QVG845" s="328"/>
      <c r="QVH845" s="328"/>
      <c r="QVI845" s="328"/>
      <c r="QVJ845" s="328"/>
      <c r="QVK845" s="328"/>
      <c r="QVL845" s="328"/>
      <c r="QVM845" s="328"/>
      <c r="QVN845" s="328"/>
      <c r="QVO845" s="328"/>
      <c r="QVP845" s="328"/>
      <c r="QVQ845" s="328"/>
      <c r="QVR845" s="328"/>
      <c r="QVS845" s="328"/>
      <c r="QVT845" s="328"/>
      <c r="QVU845" s="328"/>
      <c r="QVV845" s="328"/>
      <c r="QVW845" s="328"/>
      <c r="QVX845" s="328"/>
      <c r="QVY845" s="328"/>
      <c r="QVZ845" s="328"/>
      <c r="QWA845" s="328"/>
      <c r="QWB845" s="328"/>
      <c r="QWC845" s="328"/>
      <c r="QWD845" s="328"/>
      <c r="QWE845" s="328"/>
      <c r="QWF845" s="328"/>
      <c r="QWG845" s="328"/>
      <c r="QWH845" s="328"/>
      <c r="QWI845" s="328"/>
      <c r="QWJ845" s="328"/>
      <c r="QWK845" s="328"/>
      <c r="QWL845" s="328"/>
      <c r="QWM845" s="328"/>
      <c r="QWN845" s="328"/>
      <c r="QWO845" s="328"/>
      <c r="QWP845" s="328"/>
      <c r="QWQ845" s="328"/>
      <c r="QWR845" s="328"/>
      <c r="QWS845" s="328"/>
      <c r="QWT845" s="328"/>
      <c r="QWU845" s="328"/>
      <c r="QWV845" s="328"/>
      <c r="QWW845" s="328"/>
      <c r="QWX845" s="328"/>
      <c r="QWY845" s="328"/>
      <c r="QWZ845" s="328"/>
      <c r="QXA845" s="328"/>
      <c r="QXB845" s="328"/>
      <c r="QXC845" s="328"/>
      <c r="QXD845" s="328"/>
      <c r="QXE845" s="328"/>
      <c r="QXF845" s="328"/>
      <c r="QXG845" s="328"/>
      <c r="QXH845" s="328"/>
      <c r="QXI845" s="328"/>
      <c r="QXJ845" s="328"/>
      <c r="QXK845" s="328"/>
      <c r="QXL845" s="328"/>
      <c r="QXM845" s="328"/>
      <c r="QXN845" s="328"/>
      <c r="QXO845" s="328"/>
      <c r="QXP845" s="328"/>
      <c r="QXQ845" s="328"/>
      <c r="QXR845" s="328"/>
      <c r="QXS845" s="328"/>
      <c r="QXT845" s="328"/>
      <c r="QXU845" s="328"/>
      <c r="QXV845" s="328"/>
      <c r="QXW845" s="328"/>
      <c r="QXX845" s="328"/>
      <c r="QXY845" s="328"/>
      <c r="QXZ845" s="328"/>
      <c r="QYA845" s="328"/>
      <c r="QYB845" s="328"/>
      <c r="QYC845" s="328"/>
      <c r="QYD845" s="328"/>
      <c r="QYE845" s="328"/>
      <c r="QYF845" s="328"/>
      <c r="QYG845" s="328"/>
      <c r="QYH845" s="328"/>
      <c r="QYI845" s="328"/>
      <c r="QYJ845" s="328"/>
      <c r="QYK845" s="328"/>
      <c r="QYL845" s="328"/>
      <c r="QYM845" s="328"/>
      <c r="QYN845" s="328"/>
      <c r="QYO845" s="328"/>
      <c r="QYP845" s="328"/>
      <c r="QYQ845" s="328"/>
      <c r="QYR845" s="328"/>
      <c r="QYS845" s="328"/>
      <c r="QYT845" s="328"/>
      <c r="QYU845" s="328"/>
      <c r="QYV845" s="328"/>
      <c r="QYW845" s="328"/>
      <c r="QYX845" s="328"/>
      <c r="QYY845" s="328"/>
      <c r="QYZ845" s="328"/>
      <c r="QZA845" s="328"/>
      <c r="QZB845" s="328"/>
      <c r="QZC845" s="328"/>
      <c r="QZD845" s="328"/>
      <c r="QZE845" s="328"/>
      <c r="QZF845" s="328"/>
      <c r="QZG845" s="328"/>
      <c r="QZH845" s="328"/>
      <c r="QZI845" s="328"/>
      <c r="QZJ845" s="328"/>
      <c r="QZK845" s="328"/>
      <c r="QZL845" s="328"/>
      <c r="QZM845" s="328"/>
      <c r="QZN845" s="328"/>
      <c r="QZO845" s="328"/>
      <c r="QZP845" s="328"/>
      <c r="QZQ845" s="328"/>
      <c r="QZR845" s="328"/>
      <c r="QZS845" s="328"/>
      <c r="QZT845" s="328"/>
      <c r="QZU845" s="328"/>
      <c r="QZV845" s="328"/>
      <c r="QZW845" s="328"/>
      <c r="QZX845" s="328"/>
      <c r="QZY845" s="328"/>
      <c r="QZZ845" s="328"/>
      <c r="RAA845" s="328"/>
      <c r="RAB845" s="328"/>
      <c r="RAC845" s="328"/>
      <c r="RAD845" s="328"/>
      <c r="RAE845" s="328"/>
      <c r="RAF845" s="328"/>
      <c r="RAG845" s="328"/>
      <c r="RAH845" s="328"/>
      <c r="RAI845" s="328"/>
      <c r="RAJ845" s="328"/>
      <c r="RAK845" s="328"/>
      <c r="RAL845" s="328"/>
      <c r="RAM845" s="328"/>
      <c r="RAN845" s="328"/>
      <c r="RAO845" s="328"/>
      <c r="RAP845" s="328"/>
      <c r="RAQ845" s="328"/>
      <c r="RAR845" s="328"/>
      <c r="RAS845" s="328"/>
      <c r="RAT845" s="328"/>
      <c r="RAU845" s="328"/>
      <c r="RAV845" s="328"/>
      <c r="RAW845" s="328"/>
      <c r="RAX845" s="328"/>
      <c r="RAY845" s="328"/>
      <c r="RAZ845" s="328"/>
      <c r="RBA845" s="328"/>
      <c r="RBB845" s="328"/>
      <c r="RBC845" s="328"/>
      <c r="RBD845" s="328"/>
      <c r="RBE845" s="328"/>
      <c r="RBF845" s="328"/>
      <c r="RBG845" s="328"/>
      <c r="RBH845" s="328"/>
      <c r="RBI845" s="328"/>
      <c r="RBJ845" s="328"/>
      <c r="RBK845" s="328"/>
      <c r="RBL845" s="328"/>
      <c r="RBM845" s="328"/>
      <c r="RBN845" s="328"/>
      <c r="RBO845" s="328"/>
      <c r="RBP845" s="328"/>
      <c r="RBQ845" s="328"/>
      <c r="RBR845" s="328"/>
      <c r="RBS845" s="328"/>
      <c r="RBT845" s="328"/>
      <c r="RBU845" s="328"/>
      <c r="RBV845" s="328"/>
      <c r="RBW845" s="328"/>
      <c r="RBX845" s="328"/>
      <c r="RBY845" s="328"/>
      <c r="RBZ845" s="328"/>
      <c r="RCA845" s="328"/>
      <c r="RCB845" s="328"/>
      <c r="RCC845" s="328"/>
      <c r="RCD845" s="328"/>
      <c r="RCE845" s="328"/>
      <c r="RCF845" s="328"/>
      <c r="RCG845" s="328"/>
      <c r="RCH845" s="328"/>
      <c r="RCI845" s="328"/>
      <c r="RCJ845" s="328"/>
      <c r="RCK845" s="328"/>
      <c r="RCL845" s="328"/>
      <c r="RCM845" s="328"/>
      <c r="RCN845" s="328"/>
      <c r="RCO845" s="328"/>
      <c r="RCP845" s="328"/>
      <c r="RCQ845" s="328"/>
      <c r="RCR845" s="328"/>
      <c r="RCS845" s="328"/>
      <c r="RCT845" s="328"/>
      <c r="RCU845" s="328"/>
      <c r="RCV845" s="328"/>
      <c r="RCW845" s="328"/>
      <c r="RCX845" s="328"/>
      <c r="RCY845" s="328"/>
      <c r="RCZ845" s="328"/>
      <c r="RDA845" s="328"/>
      <c r="RDB845" s="328"/>
      <c r="RDC845" s="328"/>
      <c r="RDD845" s="328"/>
      <c r="RDE845" s="328"/>
      <c r="RDF845" s="328"/>
      <c r="RDG845" s="328"/>
      <c r="RDH845" s="328"/>
      <c r="RDI845" s="328"/>
      <c r="RDJ845" s="328"/>
      <c r="RDK845" s="328"/>
      <c r="RDL845" s="328"/>
      <c r="RDM845" s="328"/>
      <c r="RDN845" s="328"/>
      <c r="RDO845" s="328"/>
      <c r="RDP845" s="328"/>
      <c r="RDQ845" s="328"/>
      <c r="RDR845" s="328"/>
      <c r="RDS845" s="328"/>
      <c r="RDT845" s="328"/>
      <c r="RDU845" s="328"/>
      <c r="RDV845" s="328"/>
      <c r="RDW845" s="328"/>
      <c r="RDX845" s="328"/>
      <c r="RDY845" s="328"/>
      <c r="RDZ845" s="328"/>
      <c r="REA845" s="328"/>
      <c r="REB845" s="328"/>
      <c r="REC845" s="328"/>
      <c r="RED845" s="328"/>
      <c r="REE845" s="328"/>
      <c r="REF845" s="328"/>
      <c r="REG845" s="328"/>
      <c r="REH845" s="328"/>
      <c r="REI845" s="328"/>
      <c r="REJ845" s="328"/>
      <c r="REK845" s="328"/>
      <c r="REL845" s="328"/>
      <c r="REM845" s="328"/>
      <c r="REN845" s="328"/>
      <c r="REO845" s="328"/>
      <c r="REP845" s="328"/>
      <c r="REQ845" s="328"/>
      <c r="RER845" s="328"/>
      <c r="RES845" s="328"/>
      <c r="RET845" s="328"/>
      <c r="REU845" s="328"/>
      <c r="REV845" s="328"/>
      <c r="REW845" s="328"/>
      <c r="REX845" s="328"/>
      <c r="REY845" s="328"/>
      <c r="REZ845" s="328"/>
      <c r="RFA845" s="328"/>
      <c r="RFB845" s="328"/>
      <c r="RFC845" s="328"/>
      <c r="RFD845" s="328"/>
      <c r="RFE845" s="328"/>
      <c r="RFF845" s="328"/>
      <c r="RFG845" s="328"/>
      <c r="RFH845" s="328"/>
      <c r="RFI845" s="328"/>
      <c r="RFJ845" s="328"/>
      <c r="RFK845" s="328"/>
      <c r="RFL845" s="328"/>
      <c r="RFM845" s="328"/>
      <c r="RFN845" s="328"/>
      <c r="RFO845" s="328"/>
      <c r="RFP845" s="328"/>
      <c r="RFQ845" s="328"/>
      <c r="RFR845" s="328"/>
      <c r="RFS845" s="328"/>
      <c r="RFT845" s="328"/>
      <c r="RFU845" s="328"/>
      <c r="RFV845" s="328"/>
      <c r="RFW845" s="328"/>
      <c r="RFX845" s="328"/>
      <c r="RFY845" s="328"/>
      <c r="RFZ845" s="328"/>
      <c r="RGA845" s="328"/>
      <c r="RGB845" s="328"/>
      <c r="RGC845" s="328"/>
      <c r="RGD845" s="328"/>
      <c r="RGE845" s="328"/>
      <c r="RGF845" s="328"/>
      <c r="RGG845" s="328"/>
      <c r="RGH845" s="328"/>
      <c r="RGI845" s="328"/>
      <c r="RGJ845" s="328"/>
      <c r="RGK845" s="328"/>
      <c r="RGL845" s="328"/>
      <c r="RGM845" s="328"/>
      <c r="RGN845" s="328"/>
      <c r="RGO845" s="328"/>
      <c r="RGP845" s="328"/>
      <c r="RGQ845" s="328"/>
      <c r="RGR845" s="328"/>
      <c r="RGS845" s="328"/>
      <c r="RGT845" s="328"/>
      <c r="RGU845" s="328"/>
      <c r="RGV845" s="328"/>
      <c r="RGW845" s="328"/>
      <c r="RGX845" s="328"/>
      <c r="RGY845" s="328"/>
      <c r="RGZ845" s="328"/>
      <c r="RHA845" s="328"/>
      <c r="RHB845" s="328"/>
      <c r="RHC845" s="328"/>
      <c r="RHD845" s="328"/>
      <c r="RHE845" s="328"/>
      <c r="RHF845" s="328"/>
      <c r="RHG845" s="328"/>
      <c r="RHH845" s="328"/>
      <c r="RHI845" s="328"/>
      <c r="RHJ845" s="328"/>
      <c r="RHK845" s="328"/>
      <c r="RHL845" s="328"/>
      <c r="RHM845" s="328"/>
      <c r="RHN845" s="328"/>
      <c r="RHO845" s="328"/>
      <c r="RHP845" s="328"/>
      <c r="RHQ845" s="328"/>
      <c r="RHR845" s="328"/>
      <c r="RHS845" s="328"/>
      <c r="RHT845" s="328"/>
      <c r="RHU845" s="328"/>
      <c r="RHV845" s="328"/>
      <c r="RHW845" s="328"/>
      <c r="RHX845" s="328"/>
      <c r="RHY845" s="328"/>
      <c r="RHZ845" s="328"/>
      <c r="RIA845" s="328"/>
      <c r="RIB845" s="328"/>
      <c r="RIC845" s="328"/>
      <c r="RID845" s="328"/>
      <c r="RIE845" s="328"/>
      <c r="RIF845" s="328"/>
      <c r="RIG845" s="328"/>
      <c r="RIH845" s="328"/>
      <c r="RII845" s="328"/>
      <c r="RIJ845" s="328"/>
      <c r="RIK845" s="328"/>
      <c r="RIL845" s="328"/>
      <c r="RIM845" s="328"/>
      <c r="RIN845" s="328"/>
      <c r="RIO845" s="328"/>
      <c r="RIP845" s="328"/>
      <c r="RIQ845" s="328"/>
      <c r="RIR845" s="328"/>
      <c r="RIS845" s="328"/>
      <c r="RIT845" s="328"/>
      <c r="RIU845" s="328"/>
      <c r="RIV845" s="328"/>
      <c r="RIW845" s="328"/>
      <c r="RIX845" s="328"/>
      <c r="RIY845" s="328"/>
      <c r="RIZ845" s="328"/>
      <c r="RJA845" s="328"/>
      <c r="RJB845" s="328"/>
      <c r="RJC845" s="328"/>
      <c r="RJD845" s="328"/>
      <c r="RJE845" s="328"/>
      <c r="RJF845" s="328"/>
      <c r="RJG845" s="328"/>
      <c r="RJH845" s="328"/>
      <c r="RJI845" s="328"/>
      <c r="RJJ845" s="328"/>
      <c r="RJK845" s="328"/>
      <c r="RJL845" s="328"/>
      <c r="RJM845" s="328"/>
      <c r="RJN845" s="328"/>
      <c r="RJO845" s="328"/>
      <c r="RJP845" s="328"/>
      <c r="RJQ845" s="328"/>
      <c r="RJR845" s="328"/>
      <c r="RJS845" s="328"/>
      <c r="RJT845" s="328"/>
      <c r="RJU845" s="328"/>
      <c r="RJV845" s="328"/>
      <c r="RJW845" s="328"/>
      <c r="RJX845" s="328"/>
      <c r="RJY845" s="328"/>
      <c r="RJZ845" s="328"/>
      <c r="RKA845" s="328"/>
      <c r="RKB845" s="328"/>
      <c r="RKC845" s="328"/>
      <c r="RKD845" s="328"/>
      <c r="RKE845" s="328"/>
      <c r="RKF845" s="328"/>
      <c r="RKG845" s="328"/>
      <c r="RKH845" s="328"/>
      <c r="RKI845" s="328"/>
      <c r="RKJ845" s="328"/>
      <c r="RKK845" s="328"/>
      <c r="RKL845" s="328"/>
      <c r="RKM845" s="328"/>
      <c r="RKN845" s="328"/>
      <c r="RKO845" s="328"/>
      <c r="RKP845" s="328"/>
      <c r="RKQ845" s="328"/>
      <c r="RKR845" s="328"/>
      <c r="RKS845" s="328"/>
      <c r="RKT845" s="328"/>
      <c r="RKU845" s="328"/>
      <c r="RKV845" s="328"/>
      <c r="RKW845" s="328"/>
      <c r="RKX845" s="328"/>
      <c r="RKY845" s="328"/>
      <c r="RKZ845" s="328"/>
      <c r="RLA845" s="328"/>
      <c r="RLB845" s="328"/>
      <c r="RLC845" s="328"/>
      <c r="RLD845" s="328"/>
      <c r="RLE845" s="328"/>
      <c r="RLF845" s="328"/>
      <c r="RLG845" s="328"/>
      <c r="RLH845" s="328"/>
      <c r="RLI845" s="328"/>
      <c r="RLJ845" s="328"/>
      <c r="RLK845" s="328"/>
      <c r="RLL845" s="328"/>
      <c r="RLM845" s="328"/>
      <c r="RLN845" s="328"/>
      <c r="RLO845" s="328"/>
      <c r="RLP845" s="328"/>
      <c r="RLQ845" s="328"/>
      <c r="RLR845" s="328"/>
      <c r="RLS845" s="328"/>
      <c r="RLT845" s="328"/>
      <c r="RLU845" s="328"/>
      <c r="RLV845" s="328"/>
      <c r="RLW845" s="328"/>
      <c r="RLX845" s="328"/>
      <c r="RLY845" s="328"/>
      <c r="RLZ845" s="328"/>
      <c r="RMA845" s="328"/>
      <c r="RMB845" s="328"/>
      <c r="RMC845" s="328"/>
      <c r="RMD845" s="328"/>
      <c r="RME845" s="328"/>
      <c r="RMF845" s="328"/>
      <c r="RMG845" s="328"/>
      <c r="RMH845" s="328"/>
      <c r="RMI845" s="328"/>
      <c r="RMJ845" s="328"/>
      <c r="RMK845" s="328"/>
      <c r="RML845" s="328"/>
      <c r="RMM845" s="328"/>
      <c r="RMN845" s="328"/>
      <c r="RMO845" s="328"/>
      <c r="RMP845" s="328"/>
      <c r="RMQ845" s="328"/>
      <c r="RMR845" s="328"/>
      <c r="RMS845" s="328"/>
      <c r="RMT845" s="328"/>
      <c r="RMU845" s="328"/>
      <c r="RMV845" s="328"/>
      <c r="RMW845" s="328"/>
      <c r="RMX845" s="328"/>
      <c r="RMY845" s="328"/>
      <c r="RMZ845" s="328"/>
      <c r="RNA845" s="328"/>
      <c r="RNB845" s="328"/>
      <c r="RNC845" s="328"/>
      <c r="RND845" s="328"/>
      <c r="RNE845" s="328"/>
      <c r="RNF845" s="328"/>
      <c r="RNG845" s="328"/>
      <c r="RNH845" s="328"/>
      <c r="RNI845" s="328"/>
      <c r="RNJ845" s="328"/>
      <c r="RNK845" s="328"/>
      <c r="RNL845" s="328"/>
      <c r="RNM845" s="328"/>
      <c r="RNN845" s="328"/>
      <c r="RNO845" s="328"/>
      <c r="RNP845" s="328"/>
      <c r="RNQ845" s="328"/>
      <c r="RNR845" s="328"/>
      <c r="RNS845" s="328"/>
      <c r="RNT845" s="328"/>
      <c r="RNU845" s="328"/>
      <c r="RNV845" s="328"/>
      <c r="RNW845" s="328"/>
      <c r="RNX845" s="328"/>
      <c r="RNY845" s="328"/>
      <c r="RNZ845" s="328"/>
      <c r="ROA845" s="328"/>
      <c r="ROB845" s="328"/>
      <c r="ROC845" s="328"/>
      <c r="ROD845" s="328"/>
      <c r="ROE845" s="328"/>
      <c r="ROF845" s="328"/>
      <c r="ROG845" s="328"/>
      <c r="ROH845" s="328"/>
      <c r="ROI845" s="328"/>
      <c r="ROJ845" s="328"/>
      <c r="ROK845" s="328"/>
      <c r="ROL845" s="328"/>
      <c r="ROM845" s="328"/>
      <c r="RON845" s="328"/>
      <c r="ROO845" s="328"/>
      <c r="ROP845" s="328"/>
      <c r="ROQ845" s="328"/>
      <c r="ROR845" s="328"/>
      <c r="ROS845" s="328"/>
      <c r="ROT845" s="328"/>
      <c r="ROU845" s="328"/>
      <c r="ROV845" s="328"/>
      <c r="ROW845" s="328"/>
      <c r="ROX845" s="328"/>
      <c r="ROY845" s="328"/>
      <c r="ROZ845" s="328"/>
      <c r="RPA845" s="328"/>
      <c r="RPB845" s="328"/>
      <c r="RPC845" s="328"/>
      <c r="RPD845" s="328"/>
      <c r="RPE845" s="328"/>
      <c r="RPF845" s="328"/>
      <c r="RPG845" s="328"/>
      <c r="RPH845" s="328"/>
      <c r="RPI845" s="328"/>
      <c r="RPJ845" s="328"/>
      <c r="RPK845" s="328"/>
      <c r="RPL845" s="328"/>
      <c r="RPM845" s="328"/>
      <c r="RPN845" s="328"/>
      <c r="RPO845" s="328"/>
      <c r="RPP845" s="328"/>
      <c r="RPQ845" s="328"/>
      <c r="RPR845" s="328"/>
      <c r="RPS845" s="328"/>
      <c r="RPT845" s="328"/>
      <c r="RPU845" s="328"/>
      <c r="RPV845" s="328"/>
      <c r="RPW845" s="328"/>
      <c r="RPX845" s="328"/>
      <c r="RPY845" s="328"/>
      <c r="RPZ845" s="328"/>
      <c r="RQA845" s="328"/>
      <c r="RQB845" s="328"/>
      <c r="RQC845" s="328"/>
      <c r="RQD845" s="328"/>
      <c r="RQE845" s="328"/>
      <c r="RQF845" s="328"/>
      <c r="RQG845" s="328"/>
      <c r="RQH845" s="328"/>
      <c r="RQI845" s="328"/>
      <c r="RQJ845" s="328"/>
      <c r="RQK845" s="328"/>
      <c r="RQL845" s="328"/>
      <c r="RQM845" s="328"/>
      <c r="RQN845" s="328"/>
      <c r="RQO845" s="328"/>
      <c r="RQP845" s="328"/>
      <c r="RQQ845" s="328"/>
      <c r="RQR845" s="328"/>
      <c r="RQS845" s="328"/>
      <c r="RQT845" s="328"/>
      <c r="RQU845" s="328"/>
      <c r="RQV845" s="328"/>
      <c r="RQW845" s="328"/>
      <c r="RQX845" s="328"/>
      <c r="RQY845" s="328"/>
      <c r="RQZ845" s="328"/>
      <c r="RRA845" s="328"/>
      <c r="RRB845" s="328"/>
      <c r="RRC845" s="328"/>
      <c r="RRD845" s="328"/>
      <c r="RRE845" s="328"/>
      <c r="RRF845" s="328"/>
      <c r="RRG845" s="328"/>
      <c r="RRH845" s="328"/>
      <c r="RRI845" s="328"/>
      <c r="RRJ845" s="328"/>
      <c r="RRK845" s="328"/>
      <c r="RRL845" s="328"/>
      <c r="RRM845" s="328"/>
      <c r="RRN845" s="328"/>
      <c r="RRO845" s="328"/>
      <c r="RRP845" s="328"/>
      <c r="RRQ845" s="328"/>
      <c r="RRR845" s="328"/>
      <c r="RRS845" s="328"/>
      <c r="RRT845" s="328"/>
      <c r="RRU845" s="328"/>
      <c r="RRV845" s="328"/>
      <c r="RRW845" s="328"/>
      <c r="RRX845" s="328"/>
      <c r="RRY845" s="328"/>
      <c r="RRZ845" s="328"/>
      <c r="RSA845" s="328"/>
      <c r="RSB845" s="328"/>
      <c r="RSC845" s="328"/>
      <c r="RSD845" s="328"/>
      <c r="RSE845" s="328"/>
      <c r="RSF845" s="328"/>
      <c r="RSG845" s="328"/>
      <c r="RSH845" s="328"/>
      <c r="RSI845" s="328"/>
      <c r="RSJ845" s="328"/>
      <c r="RSK845" s="328"/>
      <c r="RSL845" s="328"/>
      <c r="RSM845" s="328"/>
      <c r="RSN845" s="328"/>
      <c r="RSO845" s="328"/>
      <c r="RSP845" s="328"/>
      <c r="RSQ845" s="328"/>
      <c r="RSR845" s="328"/>
      <c r="RSS845" s="328"/>
      <c r="RST845" s="328"/>
      <c r="RSU845" s="328"/>
      <c r="RSV845" s="328"/>
      <c r="RSW845" s="328"/>
      <c r="RSX845" s="328"/>
      <c r="RSY845" s="328"/>
      <c r="RSZ845" s="328"/>
      <c r="RTA845" s="328"/>
      <c r="RTB845" s="328"/>
      <c r="RTC845" s="328"/>
      <c r="RTD845" s="328"/>
      <c r="RTE845" s="328"/>
      <c r="RTF845" s="328"/>
      <c r="RTG845" s="328"/>
      <c r="RTH845" s="328"/>
      <c r="RTI845" s="328"/>
      <c r="RTJ845" s="328"/>
      <c r="RTK845" s="328"/>
      <c r="RTL845" s="328"/>
      <c r="RTM845" s="328"/>
      <c r="RTN845" s="328"/>
      <c r="RTO845" s="328"/>
      <c r="RTP845" s="328"/>
      <c r="RTQ845" s="328"/>
      <c r="RTR845" s="328"/>
      <c r="RTS845" s="328"/>
      <c r="RTT845" s="328"/>
      <c r="RTU845" s="328"/>
      <c r="RTV845" s="328"/>
      <c r="RTW845" s="328"/>
      <c r="RTX845" s="328"/>
      <c r="RTY845" s="328"/>
      <c r="RTZ845" s="328"/>
      <c r="RUA845" s="328"/>
      <c r="RUB845" s="328"/>
      <c r="RUC845" s="328"/>
      <c r="RUD845" s="328"/>
      <c r="RUE845" s="328"/>
      <c r="RUF845" s="328"/>
      <c r="RUG845" s="328"/>
      <c r="RUH845" s="328"/>
      <c r="RUI845" s="328"/>
      <c r="RUJ845" s="328"/>
      <c r="RUK845" s="328"/>
      <c r="RUL845" s="328"/>
      <c r="RUM845" s="328"/>
      <c r="RUN845" s="328"/>
      <c r="RUO845" s="328"/>
      <c r="RUP845" s="328"/>
      <c r="RUQ845" s="328"/>
      <c r="RUR845" s="328"/>
      <c r="RUS845" s="328"/>
      <c r="RUT845" s="328"/>
      <c r="RUU845" s="328"/>
      <c r="RUV845" s="328"/>
      <c r="RUW845" s="328"/>
      <c r="RUX845" s="328"/>
      <c r="RUY845" s="328"/>
      <c r="RUZ845" s="328"/>
      <c r="RVA845" s="328"/>
      <c r="RVB845" s="328"/>
      <c r="RVC845" s="328"/>
      <c r="RVD845" s="328"/>
      <c r="RVE845" s="328"/>
      <c r="RVF845" s="328"/>
      <c r="RVG845" s="328"/>
      <c r="RVH845" s="328"/>
      <c r="RVI845" s="328"/>
      <c r="RVJ845" s="328"/>
      <c r="RVK845" s="328"/>
      <c r="RVL845" s="328"/>
      <c r="RVM845" s="328"/>
      <c r="RVN845" s="328"/>
      <c r="RVO845" s="328"/>
      <c r="RVP845" s="328"/>
      <c r="RVQ845" s="328"/>
      <c r="RVR845" s="328"/>
      <c r="RVS845" s="328"/>
      <c r="RVT845" s="328"/>
      <c r="RVU845" s="328"/>
      <c r="RVV845" s="328"/>
      <c r="RVW845" s="328"/>
      <c r="RVX845" s="328"/>
      <c r="RVY845" s="328"/>
      <c r="RVZ845" s="328"/>
      <c r="RWA845" s="328"/>
      <c r="RWB845" s="328"/>
      <c r="RWC845" s="328"/>
      <c r="RWD845" s="328"/>
      <c r="RWE845" s="328"/>
      <c r="RWF845" s="328"/>
      <c r="RWG845" s="328"/>
      <c r="RWH845" s="328"/>
      <c r="RWI845" s="328"/>
      <c r="RWJ845" s="328"/>
      <c r="RWK845" s="328"/>
      <c r="RWL845" s="328"/>
      <c r="RWM845" s="328"/>
      <c r="RWN845" s="328"/>
      <c r="RWO845" s="328"/>
      <c r="RWP845" s="328"/>
      <c r="RWQ845" s="328"/>
      <c r="RWR845" s="328"/>
      <c r="RWS845" s="328"/>
      <c r="RWT845" s="328"/>
      <c r="RWU845" s="328"/>
      <c r="RWV845" s="328"/>
      <c r="RWW845" s="328"/>
      <c r="RWX845" s="328"/>
      <c r="RWY845" s="328"/>
      <c r="RWZ845" s="328"/>
      <c r="RXA845" s="328"/>
      <c r="RXB845" s="328"/>
      <c r="RXC845" s="328"/>
      <c r="RXD845" s="328"/>
      <c r="RXE845" s="328"/>
      <c r="RXF845" s="328"/>
      <c r="RXG845" s="328"/>
      <c r="RXH845" s="328"/>
      <c r="RXI845" s="328"/>
      <c r="RXJ845" s="328"/>
      <c r="RXK845" s="328"/>
      <c r="RXL845" s="328"/>
      <c r="RXM845" s="328"/>
      <c r="RXN845" s="328"/>
      <c r="RXO845" s="328"/>
      <c r="RXP845" s="328"/>
      <c r="RXQ845" s="328"/>
      <c r="RXR845" s="328"/>
      <c r="RXS845" s="328"/>
      <c r="RXT845" s="328"/>
      <c r="RXU845" s="328"/>
      <c r="RXV845" s="328"/>
      <c r="RXW845" s="328"/>
      <c r="RXX845" s="328"/>
      <c r="RXY845" s="328"/>
      <c r="RXZ845" s="328"/>
      <c r="RYA845" s="328"/>
      <c r="RYB845" s="328"/>
      <c r="RYC845" s="328"/>
      <c r="RYD845" s="328"/>
      <c r="RYE845" s="328"/>
      <c r="RYF845" s="328"/>
      <c r="RYG845" s="328"/>
      <c r="RYH845" s="328"/>
      <c r="RYI845" s="328"/>
      <c r="RYJ845" s="328"/>
      <c r="RYK845" s="328"/>
      <c r="RYL845" s="328"/>
      <c r="RYM845" s="328"/>
      <c r="RYN845" s="328"/>
      <c r="RYO845" s="328"/>
      <c r="RYP845" s="328"/>
      <c r="RYQ845" s="328"/>
      <c r="RYR845" s="328"/>
      <c r="RYS845" s="328"/>
      <c r="RYT845" s="328"/>
      <c r="RYU845" s="328"/>
      <c r="RYV845" s="328"/>
      <c r="RYW845" s="328"/>
      <c r="RYX845" s="328"/>
      <c r="RYY845" s="328"/>
      <c r="RYZ845" s="328"/>
      <c r="RZA845" s="328"/>
      <c r="RZB845" s="328"/>
      <c r="RZC845" s="328"/>
      <c r="RZD845" s="328"/>
      <c r="RZE845" s="328"/>
      <c r="RZF845" s="328"/>
      <c r="RZG845" s="328"/>
      <c r="RZH845" s="328"/>
      <c r="RZI845" s="328"/>
      <c r="RZJ845" s="328"/>
      <c r="RZK845" s="328"/>
      <c r="RZL845" s="328"/>
      <c r="RZM845" s="328"/>
      <c r="RZN845" s="328"/>
      <c r="RZO845" s="328"/>
      <c r="RZP845" s="328"/>
      <c r="RZQ845" s="328"/>
      <c r="RZR845" s="328"/>
      <c r="RZS845" s="328"/>
      <c r="RZT845" s="328"/>
      <c r="RZU845" s="328"/>
      <c r="RZV845" s="328"/>
      <c r="RZW845" s="328"/>
      <c r="RZX845" s="328"/>
      <c r="RZY845" s="328"/>
      <c r="RZZ845" s="328"/>
      <c r="SAA845" s="328"/>
      <c r="SAB845" s="328"/>
      <c r="SAC845" s="328"/>
      <c r="SAD845" s="328"/>
      <c r="SAE845" s="328"/>
      <c r="SAF845" s="328"/>
      <c r="SAG845" s="328"/>
      <c r="SAH845" s="328"/>
      <c r="SAI845" s="328"/>
      <c r="SAJ845" s="328"/>
      <c r="SAK845" s="328"/>
      <c r="SAL845" s="328"/>
      <c r="SAM845" s="328"/>
      <c r="SAN845" s="328"/>
      <c r="SAO845" s="328"/>
      <c r="SAP845" s="328"/>
      <c r="SAQ845" s="328"/>
      <c r="SAR845" s="328"/>
      <c r="SAS845" s="328"/>
      <c r="SAT845" s="328"/>
      <c r="SAU845" s="328"/>
      <c r="SAV845" s="328"/>
      <c r="SAW845" s="328"/>
      <c r="SAX845" s="328"/>
      <c r="SAY845" s="328"/>
      <c r="SAZ845" s="328"/>
      <c r="SBA845" s="328"/>
      <c r="SBB845" s="328"/>
      <c r="SBC845" s="328"/>
      <c r="SBD845" s="328"/>
      <c r="SBE845" s="328"/>
      <c r="SBF845" s="328"/>
      <c r="SBG845" s="328"/>
      <c r="SBH845" s="328"/>
      <c r="SBI845" s="328"/>
      <c r="SBJ845" s="328"/>
      <c r="SBK845" s="328"/>
      <c r="SBL845" s="328"/>
      <c r="SBM845" s="328"/>
      <c r="SBN845" s="328"/>
      <c r="SBO845" s="328"/>
      <c r="SBP845" s="328"/>
      <c r="SBQ845" s="328"/>
      <c r="SBR845" s="328"/>
      <c r="SBS845" s="328"/>
      <c r="SBT845" s="328"/>
      <c r="SBU845" s="328"/>
      <c r="SBV845" s="328"/>
      <c r="SBW845" s="328"/>
      <c r="SBX845" s="328"/>
      <c r="SBY845" s="328"/>
      <c r="SBZ845" s="328"/>
      <c r="SCA845" s="328"/>
      <c r="SCB845" s="328"/>
      <c r="SCC845" s="328"/>
      <c r="SCD845" s="328"/>
      <c r="SCE845" s="328"/>
      <c r="SCF845" s="328"/>
      <c r="SCG845" s="328"/>
      <c r="SCH845" s="328"/>
      <c r="SCI845" s="328"/>
      <c r="SCJ845" s="328"/>
      <c r="SCK845" s="328"/>
      <c r="SCL845" s="328"/>
      <c r="SCM845" s="328"/>
      <c r="SCN845" s="328"/>
      <c r="SCO845" s="328"/>
      <c r="SCP845" s="328"/>
      <c r="SCQ845" s="328"/>
      <c r="SCR845" s="328"/>
      <c r="SCS845" s="328"/>
      <c r="SCT845" s="328"/>
      <c r="SCU845" s="328"/>
      <c r="SCV845" s="328"/>
      <c r="SCW845" s="328"/>
      <c r="SCX845" s="328"/>
      <c r="SCY845" s="328"/>
      <c r="SCZ845" s="328"/>
      <c r="SDA845" s="328"/>
      <c r="SDB845" s="328"/>
      <c r="SDC845" s="328"/>
      <c r="SDD845" s="328"/>
      <c r="SDE845" s="328"/>
      <c r="SDF845" s="328"/>
      <c r="SDG845" s="328"/>
      <c r="SDH845" s="328"/>
      <c r="SDI845" s="328"/>
      <c r="SDJ845" s="328"/>
      <c r="SDK845" s="328"/>
      <c r="SDL845" s="328"/>
      <c r="SDM845" s="328"/>
      <c r="SDN845" s="328"/>
      <c r="SDO845" s="328"/>
      <c r="SDP845" s="328"/>
      <c r="SDQ845" s="328"/>
      <c r="SDR845" s="328"/>
      <c r="SDS845" s="328"/>
      <c r="SDT845" s="328"/>
      <c r="SDU845" s="328"/>
      <c r="SDV845" s="328"/>
      <c r="SDW845" s="328"/>
      <c r="SDX845" s="328"/>
      <c r="SDY845" s="328"/>
      <c r="SDZ845" s="328"/>
      <c r="SEA845" s="328"/>
      <c r="SEB845" s="328"/>
      <c r="SEC845" s="328"/>
      <c r="SED845" s="328"/>
      <c r="SEE845" s="328"/>
      <c r="SEF845" s="328"/>
      <c r="SEG845" s="328"/>
      <c r="SEH845" s="328"/>
      <c r="SEI845" s="328"/>
      <c r="SEJ845" s="328"/>
      <c r="SEK845" s="328"/>
      <c r="SEL845" s="328"/>
      <c r="SEM845" s="328"/>
      <c r="SEN845" s="328"/>
      <c r="SEO845" s="328"/>
      <c r="SEP845" s="328"/>
      <c r="SEQ845" s="328"/>
      <c r="SER845" s="328"/>
      <c r="SES845" s="328"/>
      <c r="SET845" s="328"/>
      <c r="SEU845" s="328"/>
      <c r="SEV845" s="328"/>
      <c r="SEW845" s="328"/>
      <c r="SEX845" s="328"/>
      <c r="SEY845" s="328"/>
      <c r="SEZ845" s="328"/>
      <c r="SFA845" s="328"/>
      <c r="SFB845" s="328"/>
      <c r="SFC845" s="328"/>
      <c r="SFD845" s="328"/>
      <c r="SFE845" s="328"/>
      <c r="SFF845" s="328"/>
      <c r="SFG845" s="328"/>
      <c r="SFH845" s="328"/>
      <c r="SFI845" s="328"/>
      <c r="SFJ845" s="328"/>
      <c r="SFK845" s="328"/>
      <c r="SFL845" s="328"/>
      <c r="SFM845" s="328"/>
      <c r="SFN845" s="328"/>
      <c r="SFO845" s="328"/>
      <c r="SFP845" s="328"/>
      <c r="SFQ845" s="328"/>
      <c r="SFR845" s="328"/>
      <c r="SFS845" s="328"/>
      <c r="SFT845" s="328"/>
      <c r="SFU845" s="328"/>
      <c r="SFV845" s="328"/>
      <c r="SFW845" s="328"/>
      <c r="SFX845" s="328"/>
      <c r="SFY845" s="328"/>
      <c r="SFZ845" s="328"/>
      <c r="SGA845" s="328"/>
      <c r="SGB845" s="328"/>
      <c r="SGC845" s="328"/>
      <c r="SGD845" s="328"/>
      <c r="SGE845" s="328"/>
      <c r="SGF845" s="328"/>
      <c r="SGG845" s="328"/>
      <c r="SGH845" s="328"/>
      <c r="SGI845" s="328"/>
      <c r="SGJ845" s="328"/>
      <c r="SGK845" s="328"/>
      <c r="SGL845" s="328"/>
      <c r="SGM845" s="328"/>
      <c r="SGN845" s="328"/>
      <c r="SGO845" s="328"/>
      <c r="SGP845" s="328"/>
      <c r="SGQ845" s="328"/>
      <c r="SGR845" s="328"/>
      <c r="SGS845" s="328"/>
      <c r="SGT845" s="328"/>
      <c r="SGU845" s="328"/>
      <c r="SGV845" s="328"/>
      <c r="SGW845" s="328"/>
      <c r="SGX845" s="328"/>
      <c r="SGY845" s="328"/>
      <c r="SGZ845" s="328"/>
      <c r="SHA845" s="328"/>
      <c r="SHB845" s="328"/>
      <c r="SHC845" s="328"/>
      <c r="SHD845" s="328"/>
      <c r="SHE845" s="328"/>
      <c r="SHF845" s="328"/>
      <c r="SHG845" s="328"/>
      <c r="SHH845" s="328"/>
      <c r="SHI845" s="328"/>
      <c r="SHJ845" s="328"/>
      <c r="SHK845" s="328"/>
      <c r="SHL845" s="328"/>
      <c r="SHM845" s="328"/>
      <c r="SHN845" s="328"/>
      <c r="SHO845" s="328"/>
      <c r="SHP845" s="328"/>
      <c r="SHQ845" s="328"/>
      <c r="SHR845" s="328"/>
      <c r="SHS845" s="328"/>
      <c r="SHT845" s="328"/>
      <c r="SHU845" s="328"/>
      <c r="SHV845" s="328"/>
      <c r="SHW845" s="328"/>
      <c r="SHX845" s="328"/>
      <c r="SHY845" s="328"/>
      <c r="SHZ845" s="328"/>
      <c r="SIA845" s="328"/>
      <c r="SIB845" s="328"/>
      <c r="SIC845" s="328"/>
      <c r="SID845" s="328"/>
      <c r="SIE845" s="328"/>
      <c r="SIF845" s="328"/>
      <c r="SIG845" s="328"/>
      <c r="SIH845" s="328"/>
      <c r="SII845" s="328"/>
      <c r="SIJ845" s="328"/>
      <c r="SIK845" s="328"/>
      <c r="SIL845" s="328"/>
      <c r="SIM845" s="328"/>
      <c r="SIN845" s="328"/>
      <c r="SIO845" s="328"/>
      <c r="SIP845" s="328"/>
      <c r="SIQ845" s="328"/>
      <c r="SIR845" s="328"/>
      <c r="SIS845" s="328"/>
      <c r="SIT845" s="328"/>
      <c r="SIU845" s="328"/>
      <c r="SIV845" s="328"/>
      <c r="SIW845" s="328"/>
      <c r="SIX845" s="328"/>
      <c r="SIY845" s="328"/>
      <c r="SIZ845" s="328"/>
      <c r="SJA845" s="328"/>
      <c r="SJB845" s="328"/>
      <c r="SJC845" s="328"/>
      <c r="SJD845" s="328"/>
      <c r="SJE845" s="328"/>
      <c r="SJF845" s="328"/>
      <c r="SJG845" s="328"/>
      <c r="SJH845" s="328"/>
      <c r="SJI845" s="328"/>
      <c r="SJJ845" s="328"/>
      <c r="SJK845" s="328"/>
      <c r="SJL845" s="328"/>
      <c r="SJM845" s="328"/>
      <c r="SJN845" s="328"/>
      <c r="SJO845" s="328"/>
      <c r="SJP845" s="328"/>
      <c r="SJQ845" s="328"/>
      <c r="SJR845" s="328"/>
      <c r="SJS845" s="328"/>
      <c r="SJT845" s="328"/>
      <c r="SJU845" s="328"/>
      <c r="SJV845" s="328"/>
      <c r="SJW845" s="328"/>
      <c r="SJX845" s="328"/>
      <c r="SJY845" s="328"/>
      <c r="SJZ845" s="328"/>
      <c r="SKA845" s="328"/>
      <c r="SKB845" s="328"/>
      <c r="SKC845" s="328"/>
      <c r="SKD845" s="328"/>
      <c r="SKE845" s="328"/>
      <c r="SKF845" s="328"/>
      <c r="SKG845" s="328"/>
      <c r="SKH845" s="328"/>
      <c r="SKI845" s="328"/>
      <c r="SKJ845" s="328"/>
      <c r="SKK845" s="328"/>
      <c r="SKL845" s="328"/>
      <c r="SKM845" s="328"/>
      <c r="SKN845" s="328"/>
      <c r="SKO845" s="328"/>
      <c r="SKP845" s="328"/>
      <c r="SKQ845" s="328"/>
      <c r="SKR845" s="328"/>
      <c r="SKS845" s="328"/>
      <c r="SKT845" s="328"/>
      <c r="SKU845" s="328"/>
      <c r="SKV845" s="328"/>
      <c r="SKW845" s="328"/>
      <c r="SKX845" s="328"/>
      <c r="SKY845" s="328"/>
      <c r="SKZ845" s="328"/>
      <c r="SLA845" s="328"/>
      <c r="SLB845" s="328"/>
      <c r="SLC845" s="328"/>
      <c r="SLD845" s="328"/>
      <c r="SLE845" s="328"/>
      <c r="SLF845" s="328"/>
      <c r="SLG845" s="328"/>
      <c r="SLH845" s="328"/>
      <c r="SLI845" s="328"/>
      <c r="SLJ845" s="328"/>
      <c r="SLK845" s="328"/>
      <c r="SLL845" s="328"/>
      <c r="SLM845" s="328"/>
      <c r="SLN845" s="328"/>
      <c r="SLO845" s="328"/>
      <c r="SLP845" s="328"/>
      <c r="SLQ845" s="328"/>
      <c r="SLR845" s="328"/>
      <c r="SLS845" s="328"/>
      <c r="SLT845" s="328"/>
      <c r="SLU845" s="328"/>
      <c r="SLV845" s="328"/>
      <c r="SLW845" s="328"/>
      <c r="SLX845" s="328"/>
      <c r="SLY845" s="328"/>
      <c r="SLZ845" s="328"/>
      <c r="SMA845" s="328"/>
      <c r="SMB845" s="328"/>
      <c r="SMC845" s="328"/>
      <c r="SMD845" s="328"/>
      <c r="SME845" s="328"/>
      <c r="SMF845" s="328"/>
      <c r="SMG845" s="328"/>
      <c r="SMH845" s="328"/>
      <c r="SMI845" s="328"/>
      <c r="SMJ845" s="328"/>
      <c r="SMK845" s="328"/>
      <c r="SML845" s="328"/>
      <c r="SMM845" s="328"/>
      <c r="SMN845" s="328"/>
      <c r="SMO845" s="328"/>
      <c r="SMP845" s="328"/>
      <c r="SMQ845" s="328"/>
      <c r="SMR845" s="328"/>
      <c r="SMS845" s="328"/>
      <c r="SMT845" s="328"/>
      <c r="SMU845" s="328"/>
      <c r="SMV845" s="328"/>
      <c r="SMW845" s="328"/>
      <c r="SMX845" s="328"/>
      <c r="SMY845" s="328"/>
      <c r="SMZ845" s="328"/>
      <c r="SNA845" s="328"/>
      <c r="SNB845" s="328"/>
      <c r="SNC845" s="328"/>
      <c r="SND845" s="328"/>
      <c r="SNE845" s="328"/>
      <c r="SNF845" s="328"/>
      <c r="SNG845" s="328"/>
      <c r="SNH845" s="328"/>
      <c r="SNI845" s="328"/>
      <c r="SNJ845" s="328"/>
      <c r="SNK845" s="328"/>
      <c r="SNL845" s="328"/>
      <c r="SNM845" s="328"/>
      <c r="SNN845" s="328"/>
      <c r="SNO845" s="328"/>
      <c r="SNP845" s="328"/>
      <c r="SNQ845" s="328"/>
      <c r="SNR845" s="328"/>
      <c r="SNS845" s="328"/>
      <c r="SNT845" s="328"/>
      <c r="SNU845" s="328"/>
      <c r="SNV845" s="328"/>
      <c r="SNW845" s="328"/>
      <c r="SNX845" s="328"/>
      <c r="SNY845" s="328"/>
      <c r="SNZ845" s="328"/>
      <c r="SOA845" s="328"/>
      <c r="SOB845" s="328"/>
      <c r="SOC845" s="328"/>
      <c r="SOD845" s="328"/>
      <c r="SOE845" s="328"/>
      <c r="SOF845" s="328"/>
      <c r="SOG845" s="328"/>
      <c r="SOH845" s="328"/>
      <c r="SOI845" s="328"/>
      <c r="SOJ845" s="328"/>
      <c r="SOK845" s="328"/>
      <c r="SOL845" s="328"/>
      <c r="SOM845" s="328"/>
      <c r="SON845" s="328"/>
      <c r="SOO845" s="328"/>
      <c r="SOP845" s="328"/>
      <c r="SOQ845" s="328"/>
      <c r="SOR845" s="328"/>
      <c r="SOS845" s="328"/>
      <c r="SOT845" s="328"/>
      <c r="SOU845" s="328"/>
      <c r="SOV845" s="328"/>
      <c r="SOW845" s="328"/>
      <c r="SOX845" s="328"/>
      <c r="SOY845" s="328"/>
      <c r="SOZ845" s="328"/>
      <c r="SPA845" s="328"/>
      <c r="SPB845" s="328"/>
      <c r="SPC845" s="328"/>
      <c r="SPD845" s="328"/>
      <c r="SPE845" s="328"/>
      <c r="SPF845" s="328"/>
      <c r="SPG845" s="328"/>
      <c r="SPH845" s="328"/>
      <c r="SPI845" s="328"/>
      <c r="SPJ845" s="328"/>
      <c r="SPK845" s="328"/>
      <c r="SPL845" s="328"/>
      <c r="SPM845" s="328"/>
      <c r="SPN845" s="328"/>
      <c r="SPO845" s="328"/>
      <c r="SPP845" s="328"/>
      <c r="SPQ845" s="328"/>
      <c r="SPR845" s="328"/>
      <c r="SPS845" s="328"/>
      <c r="SPT845" s="328"/>
      <c r="SPU845" s="328"/>
      <c r="SPV845" s="328"/>
      <c r="SPW845" s="328"/>
      <c r="SPX845" s="328"/>
      <c r="SPY845" s="328"/>
      <c r="SPZ845" s="328"/>
      <c r="SQA845" s="328"/>
      <c r="SQB845" s="328"/>
      <c r="SQC845" s="328"/>
      <c r="SQD845" s="328"/>
      <c r="SQE845" s="328"/>
      <c r="SQF845" s="328"/>
      <c r="SQG845" s="328"/>
      <c r="SQH845" s="328"/>
      <c r="SQI845" s="328"/>
      <c r="SQJ845" s="328"/>
      <c r="SQK845" s="328"/>
      <c r="SQL845" s="328"/>
      <c r="SQM845" s="328"/>
      <c r="SQN845" s="328"/>
      <c r="SQO845" s="328"/>
      <c r="SQP845" s="328"/>
      <c r="SQQ845" s="328"/>
      <c r="SQR845" s="328"/>
      <c r="SQS845" s="328"/>
      <c r="SQT845" s="328"/>
      <c r="SQU845" s="328"/>
      <c r="SQV845" s="328"/>
      <c r="SQW845" s="328"/>
      <c r="SQX845" s="328"/>
      <c r="SQY845" s="328"/>
      <c r="SQZ845" s="328"/>
      <c r="SRA845" s="328"/>
      <c r="SRB845" s="328"/>
      <c r="SRC845" s="328"/>
      <c r="SRD845" s="328"/>
      <c r="SRE845" s="328"/>
      <c r="SRF845" s="328"/>
      <c r="SRG845" s="328"/>
      <c r="SRH845" s="328"/>
      <c r="SRI845" s="328"/>
      <c r="SRJ845" s="328"/>
      <c r="SRK845" s="328"/>
      <c r="SRL845" s="328"/>
      <c r="SRM845" s="328"/>
      <c r="SRN845" s="328"/>
      <c r="SRO845" s="328"/>
      <c r="SRP845" s="328"/>
      <c r="SRQ845" s="328"/>
      <c r="SRR845" s="328"/>
      <c r="SRS845" s="328"/>
      <c r="SRT845" s="328"/>
      <c r="SRU845" s="328"/>
      <c r="SRV845" s="328"/>
      <c r="SRW845" s="328"/>
      <c r="SRX845" s="328"/>
      <c r="SRY845" s="328"/>
      <c r="SRZ845" s="328"/>
      <c r="SSA845" s="328"/>
      <c r="SSB845" s="328"/>
      <c r="SSC845" s="328"/>
      <c r="SSD845" s="328"/>
      <c r="SSE845" s="328"/>
      <c r="SSF845" s="328"/>
      <c r="SSG845" s="328"/>
      <c r="SSH845" s="328"/>
      <c r="SSI845" s="328"/>
      <c r="SSJ845" s="328"/>
      <c r="SSK845" s="328"/>
      <c r="SSL845" s="328"/>
      <c r="SSM845" s="328"/>
      <c r="SSN845" s="328"/>
      <c r="SSO845" s="328"/>
      <c r="SSP845" s="328"/>
      <c r="SSQ845" s="328"/>
      <c r="SSR845" s="328"/>
      <c r="SSS845" s="328"/>
      <c r="SST845" s="328"/>
      <c r="SSU845" s="328"/>
      <c r="SSV845" s="328"/>
      <c r="SSW845" s="328"/>
      <c r="SSX845" s="328"/>
      <c r="SSY845" s="328"/>
      <c r="SSZ845" s="328"/>
      <c r="STA845" s="328"/>
      <c r="STB845" s="328"/>
      <c r="STC845" s="328"/>
      <c r="STD845" s="328"/>
      <c r="STE845" s="328"/>
      <c r="STF845" s="328"/>
      <c r="STG845" s="328"/>
      <c r="STH845" s="328"/>
      <c r="STI845" s="328"/>
      <c r="STJ845" s="328"/>
      <c r="STK845" s="328"/>
      <c r="STL845" s="328"/>
      <c r="STM845" s="328"/>
      <c r="STN845" s="328"/>
      <c r="STO845" s="328"/>
      <c r="STP845" s="328"/>
      <c r="STQ845" s="328"/>
      <c r="STR845" s="328"/>
      <c r="STS845" s="328"/>
      <c r="STT845" s="328"/>
      <c r="STU845" s="328"/>
      <c r="STV845" s="328"/>
      <c r="STW845" s="328"/>
      <c r="STX845" s="328"/>
      <c r="STY845" s="328"/>
      <c r="STZ845" s="328"/>
      <c r="SUA845" s="328"/>
      <c r="SUB845" s="328"/>
      <c r="SUC845" s="328"/>
      <c r="SUD845" s="328"/>
      <c r="SUE845" s="328"/>
      <c r="SUF845" s="328"/>
      <c r="SUG845" s="328"/>
      <c r="SUH845" s="328"/>
      <c r="SUI845" s="328"/>
      <c r="SUJ845" s="328"/>
      <c r="SUK845" s="328"/>
      <c r="SUL845" s="328"/>
      <c r="SUM845" s="328"/>
      <c r="SUN845" s="328"/>
      <c r="SUO845" s="328"/>
      <c r="SUP845" s="328"/>
      <c r="SUQ845" s="328"/>
      <c r="SUR845" s="328"/>
      <c r="SUS845" s="328"/>
      <c r="SUT845" s="328"/>
      <c r="SUU845" s="328"/>
      <c r="SUV845" s="328"/>
      <c r="SUW845" s="328"/>
      <c r="SUX845" s="328"/>
      <c r="SUY845" s="328"/>
      <c r="SUZ845" s="328"/>
      <c r="SVA845" s="328"/>
      <c r="SVB845" s="328"/>
      <c r="SVC845" s="328"/>
      <c r="SVD845" s="328"/>
      <c r="SVE845" s="328"/>
      <c r="SVF845" s="328"/>
      <c r="SVG845" s="328"/>
      <c r="SVH845" s="328"/>
      <c r="SVI845" s="328"/>
      <c r="SVJ845" s="328"/>
      <c r="SVK845" s="328"/>
      <c r="SVL845" s="328"/>
      <c r="SVM845" s="328"/>
      <c r="SVN845" s="328"/>
      <c r="SVO845" s="328"/>
      <c r="SVP845" s="328"/>
      <c r="SVQ845" s="328"/>
      <c r="SVR845" s="328"/>
      <c r="SVS845" s="328"/>
      <c r="SVT845" s="328"/>
      <c r="SVU845" s="328"/>
      <c r="SVV845" s="328"/>
      <c r="SVW845" s="328"/>
      <c r="SVX845" s="328"/>
      <c r="SVY845" s="328"/>
      <c r="SVZ845" s="328"/>
      <c r="SWA845" s="328"/>
      <c r="SWB845" s="328"/>
      <c r="SWC845" s="328"/>
      <c r="SWD845" s="328"/>
      <c r="SWE845" s="328"/>
      <c r="SWF845" s="328"/>
      <c r="SWG845" s="328"/>
      <c r="SWH845" s="328"/>
      <c r="SWI845" s="328"/>
      <c r="SWJ845" s="328"/>
      <c r="SWK845" s="328"/>
      <c r="SWL845" s="328"/>
      <c r="SWM845" s="328"/>
      <c r="SWN845" s="328"/>
      <c r="SWO845" s="328"/>
      <c r="SWP845" s="328"/>
      <c r="SWQ845" s="328"/>
      <c r="SWR845" s="328"/>
      <c r="SWS845" s="328"/>
      <c r="SWT845" s="328"/>
      <c r="SWU845" s="328"/>
      <c r="SWV845" s="328"/>
      <c r="SWW845" s="328"/>
      <c r="SWX845" s="328"/>
      <c r="SWY845" s="328"/>
      <c r="SWZ845" s="328"/>
      <c r="SXA845" s="328"/>
      <c r="SXB845" s="328"/>
      <c r="SXC845" s="328"/>
      <c r="SXD845" s="328"/>
      <c r="SXE845" s="328"/>
      <c r="SXF845" s="328"/>
      <c r="SXG845" s="328"/>
      <c r="SXH845" s="328"/>
      <c r="SXI845" s="328"/>
      <c r="SXJ845" s="328"/>
      <c r="SXK845" s="328"/>
      <c r="SXL845" s="328"/>
      <c r="SXM845" s="328"/>
      <c r="SXN845" s="328"/>
      <c r="SXO845" s="328"/>
      <c r="SXP845" s="328"/>
      <c r="SXQ845" s="328"/>
      <c r="SXR845" s="328"/>
      <c r="SXS845" s="328"/>
      <c r="SXT845" s="328"/>
      <c r="SXU845" s="328"/>
      <c r="SXV845" s="328"/>
      <c r="SXW845" s="328"/>
      <c r="SXX845" s="328"/>
      <c r="SXY845" s="328"/>
      <c r="SXZ845" s="328"/>
      <c r="SYA845" s="328"/>
      <c r="SYB845" s="328"/>
      <c r="SYC845" s="328"/>
      <c r="SYD845" s="328"/>
      <c r="SYE845" s="328"/>
      <c r="SYF845" s="328"/>
      <c r="SYG845" s="328"/>
      <c r="SYH845" s="328"/>
      <c r="SYI845" s="328"/>
      <c r="SYJ845" s="328"/>
      <c r="SYK845" s="328"/>
      <c r="SYL845" s="328"/>
      <c r="SYM845" s="328"/>
      <c r="SYN845" s="328"/>
      <c r="SYO845" s="328"/>
      <c r="SYP845" s="328"/>
      <c r="SYQ845" s="328"/>
      <c r="SYR845" s="328"/>
      <c r="SYS845" s="328"/>
      <c r="SYT845" s="328"/>
      <c r="SYU845" s="328"/>
      <c r="SYV845" s="328"/>
      <c r="SYW845" s="328"/>
      <c r="SYX845" s="328"/>
      <c r="SYY845" s="328"/>
      <c r="SYZ845" s="328"/>
      <c r="SZA845" s="328"/>
      <c r="SZB845" s="328"/>
      <c r="SZC845" s="328"/>
      <c r="SZD845" s="328"/>
      <c r="SZE845" s="328"/>
      <c r="SZF845" s="328"/>
      <c r="SZG845" s="328"/>
      <c r="SZH845" s="328"/>
      <c r="SZI845" s="328"/>
      <c r="SZJ845" s="328"/>
      <c r="SZK845" s="328"/>
      <c r="SZL845" s="328"/>
      <c r="SZM845" s="328"/>
      <c r="SZN845" s="328"/>
      <c r="SZO845" s="328"/>
      <c r="SZP845" s="328"/>
      <c r="SZQ845" s="328"/>
      <c r="SZR845" s="328"/>
      <c r="SZS845" s="328"/>
      <c r="SZT845" s="328"/>
      <c r="SZU845" s="328"/>
      <c r="SZV845" s="328"/>
      <c r="SZW845" s="328"/>
      <c r="SZX845" s="328"/>
      <c r="SZY845" s="328"/>
      <c r="SZZ845" s="328"/>
      <c r="TAA845" s="328"/>
      <c r="TAB845" s="328"/>
      <c r="TAC845" s="328"/>
      <c r="TAD845" s="328"/>
      <c r="TAE845" s="328"/>
      <c r="TAF845" s="328"/>
      <c r="TAG845" s="328"/>
      <c r="TAH845" s="328"/>
      <c r="TAI845" s="328"/>
      <c r="TAJ845" s="328"/>
      <c r="TAK845" s="328"/>
      <c r="TAL845" s="328"/>
      <c r="TAM845" s="328"/>
      <c r="TAN845" s="328"/>
      <c r="TAO845" s="328"/>
      <c r="TAP845" s="328"/>
      <c r="TAQ845" s="328"/>
      <c r="TAR845" s="328"/>
      <c r="TAS845" s="328"/>
      <c r="TAT845" s="328"/>
      <c r="TAU845" s="328"/>
      <c r="TAV845" s="328"/>
      <c r="TAW845" s="328"/>
      <c r="TAX845" s="328"/>
      <c r="TAY845" s="328"/>
      <c r="TAZ845" s="328"/>
      <c r="TBA845" s="328"/>
      <c r="TBB845" s="328"/>
      <c r="TBC845" s="328"/>
      <c r="TBD845" s="328"/>
      <c r="TBE845" s="328"/>
      <c r="TBF845" s="328"/>
      <c r="TBG845" s="328"/>
      <c r="TBH845" s="328"/>
      <c r="TBI845" s="328"/>
      <c r="TBJ845" s="328"/>
      <c r="TBK845" s="328"/>
      <c r="TBL845" s="328"/>
      <c r="TBM845" s="328"/>
      <c r="TBN845" s="328"/>
      <c r="TBO845" s="328"/>
      <c r="TBP845" s="328"/>
      <c r="TBQ845" s="328"/>
      <c r="TBR845" s="328"/>
      <c r="TBS845" s="328"/>
      <c r="TBT845" s="328"/>
      <c r="TBU845" s="328"/>
      <c r="TBV845" s="328"/>
      <c r="TBW845" s="328"/>
      <c r="TBX845" s="328"/>
      <c r="TBY845" s="328"/>
      <c r="TBZ845" s="328"/>
      <c r="TCA845" s="328"/>
      <c r="TCB845" s="328"/>
      <c r="TCC845" s="328"/>
      <c r="TCD845" s="328"/>
      <c r="TCE845" s="328"/>
      <c r="TCF845" s="328"/>
      <c r="TCG845" s="328"/>
      <c r="TCH845" s="328"/>
      <c r="TCI845" s="328"/>
      <c r="TCJ845" s="328"/>
      <c r="TCK845" s="328"/>
      <c r="TCL845" s="328"/>
      <c r="TCM845" s="328"/>
      <c r="TCN845" s="328"/>
      <c r="TCO845" s="328"/>
      <c r="TCP845" s="328"/>
      <c r="TCQ845" s="328"/>
      <c r="TCR845" s="328"/>
      <c r="TCS845" s="328"/>
      <c r="TCT845" s="328"/>
      <c r="TCU845" s="328"/>
      <c r="TCV845" s="328"/>
      <c r="TCW845" s="328"/>
      <c r="TCX845" s="328"/>
      <c r="TCY845" s="328"/>
      <c r="TCZ845" s="328"/>
      <c r="TDA845" s="328"/>
      <c r="TDB845" s="328"/>
      <c r="TDC845" s="328"/>
      <c r="TDD845" s="328"/>
      <c r="TDE845" s="328"/>
      <c r="TDF845" s="328"/>
      <c r="TDG845" s="328"/>
      <c r="TDH845" s="328"/>
      <c r="TDI845" s="328"/>
      <c r="TDJ845" s="328"/>
      <c r="TDK845" s="328"/>
      <c r="TDL845" s="328"/>
      <c r="TDM845" s="328"/>
      <c r="TDN845" s="328"/>
      <c r="TDO845" s="328"/>
      <c r="TDP845" s="328"/>
      <c r="TDQ845" s="328"/>
      <c r="TDR845" s="328"/>
      <c r="TDS845" s="328"/>
      <c r="TDT845" s="328"/>
      <c r="TDU845" s="328"/>
      <c r="TDV845" s="328"/>
      <c r="TDW845" s="328"/>
      <c r="TDX845" s="328"/>
      <c r="TDY845" s="328"/>
      <c r="TDZ845" s="328"/>
      <c r="TEA845" s="328"/>
      <c r="TEB845" s="328"/>
      <c r="TEC845" s="328"/>
      <c r="TED845" s="328"/>
      <c r="TEE845" s="328"/>
      <c r="TEF845" s="328"/>
      <c r="TEG845" s="328"/>
      <c r="TEH845" s="328"/>
      <c r="TEI845" s="328"/>
      <c r="TEJ845" s="328"/>
      <c r="TEK845" s="328"/>
      <c r="TEL845" s="328"/>
      <c r="TEM845" s="328"/>
      <c r="TEN845" s="328"/>
      <c r="TEO845" s="328"/>
      <c r="TEP845" s="328"/>
      <c r="TEQ845" s="328"/>
      <c r="TER845" s="328"/>
      <c r="TES845" s="328"/>
      <c r="TET845" s="328"/>
      <c r="TEU845" s="328"/>
      <c r="TEV845" s="328"/>
      <c r="TEW845" s="328"/>
      <c r="TEX845" s="328"/>
      <c r="TEY845" s="328"/>
      <c r="TEZ845" s="328"/>
      <c r="TFA845" s="328"/>
      <c r="TFB845" s="328"/>
      <c r="TFC845" s="328"/>
      <c r="TFD845" s="328"/>
      <c r="TFE845" s="328"/>
      <c r="TFF845" s="328"/>
      <c r="TFG845" s="328"/>
      <c r="TFH845" s="328"/>
      <c r="TFI845" s="328"/>
      <c r="TFJ845" s="328"/>
      <c r="TFK845" s="328"/>
      <c r="TFL845" s="328"/>
      <c r="TFM845" s="328"/>
      <c r="TFN845" s="328"/>
      <c r="TFO845" s="328"/>
      <c r="TFP845" s="328"/>
      <c r="TFQ845" s="328"/>
      <c r="TFR845" s="328"/>
      <c r="TFS845" s="328"/>
      <c r="TFT845" s="328"/>
      <c r="TFU845" s="328"/>
      <c r="TFV845" s="328"/>
      <c r="TFW845" s="328"/>
      <c r="TFX845" s="328"/>
      <c r="TFY845" s="328"/>
      <c r="TFZ845" s="328"/>
      <c r="TGA845" s="328"/>
      <c r="TGB845" s="328"/>
      <c r="TGC845" s="328"/>
      <c r="TGD845" s="328"/>
      <c r="TGE845" s="328"/>
      <c r="TGF845" s="328"/>
      <c r="TGG845" s="328"/>
      <c r="TGH845" s="328"/>
      <c r="TGI845" s="328"/>
      <c r="TGJ845" s="328"/>
      <c r="TGK845" s="328"/>
      <c r="TGL845" s="328"/>
      <c r="TGM845" s="328"/>
      <c r="TGN845" s="328"/>
      <c r="TGO845" s="328"/>
      <c r="TGP845" s="328"/>
      <c r="TGQ845" s="328"/>
      <c r="TGR845" s="328"/>
      <c r="TGS845" s="328"/>
      <c r="TGT845" s="328"/>
      <c r="TGU845" s="328"/>
      <c r="TGV845" s="328"/>
      <c r="TGW845" s="328"/>
      <c r="TGX845" s="328"/>
      <c r="TGY845" s="328"/>
      <c r="TGZ845" s="328"/>
      <c r="THA845" s="328"/>
      <c r="THB845" s="328"/>
      <c r="THC845" s="328"/>
      <c r="THD845" s="328"/>
      <c r="THE845" s="328"/>
      <c r="THF845" s="328"/>
      <c r="THG845" s="328"/>
      <c r="THH845" s="328"/>
      <c r="THI845" s="328"/>
      <c r="THJ845" s="328"/>
      <c r="THK845" s="328"/>
      <c r="THL845" s="328"/>
      <c r="THM845" s="328"/>
      <c r="THN845" s="328"/>
      <c r="THO845" s="328"/>
      <c r="THP845" s="328"/>
      <c r="THQ845" s="328"/>
      <c r="THR845" s="328"/>
      <c r="THS845" s="328"/>
      <c r="THT845" s="328"/>
      <c r="THU845" s="328"/>
      <c r="THV845" s="328"/>
      <c r="THW845" s="328"/>
      <c r="THX845" s="328"/>
      <c r="THY845" s="328"/>
      <c r="THZ845" s="328"/>
      <c r="TIA845" s="328"/>
      <c r="TIB845" s="328"/>
      <c r="TIC845" s="328"/>
      <c r="TID845" s="328"/>
      <c r="TIE845" s="328"/>
      <c r="TIF845" s="328"/>
      <c r="TIG845" s="328"/>
      <c r="TIH845" s="328"/>
      <c r="TII845" s="328"/>
      <c r="TIJ845" s="328"/>
      <c r="TIK845" s="328"/>
      <c r="TIL845" s="328"/>
      <c r="TIM845" s="328"/>
      <c r="TIN845" s="328"/>
      <c r="TIO845" s="328"/>
      <c r="TIP845" s="328"/>
      <c r="TIQ845" s="328"/>
      <c r="TIR845" s="328"/>
      <c r="TIS845" s="328"/>
      <c r="TIT845" s="328"/>
      <c r="TIU845" s="328"/>
      <c r="TIV845" s="328"/>
      <c r="TIW845" s="328"/>
      <c r="TIX845" s="328"/>
      <c r="TIY845" s="328"/>
      <c r="TIZ845" s="328"/>
      <c r="TJA845" s="328"/>
      <c r="TJB845" s="328"/>
      <c r="TJC845" s="328"/>
      <c r="TJD845" s="328"/>
      <c r="TJE845" s="328"/>
      <c r="TJF845" s="328"/>
      <c r="TJG845" s="328"/>
      <c r="TJH845" s="328"/>
      <c r="TJI845" s="328"/>
      <c r="TJJ845" s="328"/>
      <c r="TJK845" s="328"/>
      <c r="TJL845" s="328"/>
      <c r="TJM845" s="328"/>
      <c r="TJN845" s="328"/>
      <c r="TJO845" s="328"/>
      <c r="TJP845" s="328"/>
      <c r="TJQ845" s="328"/>
      <c r="TJR845" s="328"/>
      <c r="TJS845" s="328"/>
      <c r="TJT845" s="328"/>
      <c r="TJU845" s="328"/>
      <c r="TJV845" s="328"/>
      <c r="TJW845" s="328"/>
      <c r="TJX845" s="328"/>
      <c r="TJY845" s="328"/>
      <c r="TJZ845" s="328"/>
      <c r="TKA845" s="328"/>
      <c r="TKB845" s="328"/>
      <c r="TKC845" s="328"/>
      <c r="TKD845" s="328"/>
      <c r="TKE845" s="328"/>
      <c r="TKF845" s="328"/>
      <c r="TKG845" s="328"/>
      <c r="TKH845" s="328"/>
      <c r="TKI845" s="328"/>
      <c r="TKJ845" s="328"/>
      <c r="TKK845" s="328"/>
      <c r="TKL845" s="328"/>
      <c r="TKM845" s="328"/>
      <c r="TKN845" s="328"/>
      <c r="TKO845" s="328"/>
      <c r="TKP845" s="328"/>
      <c r="TKQ845" s="328"/>
      <c r="TKR845" s="328"/>
      <c r="TKS845" s="328"/>
      <c r="TKT845" s="328"/>
      <c r="TKU845" s="328"/>
      <c r="TKV845" s="328"/>
      <c r="TKW845" s="328"/>
      <c r="TKX845" s="328"/>
      <c r="TKY845" s="328"/>
      <c r="TKZ845" s="328"/>
      <c r="TLA845" s="328"/>
      <c r="TLB845" s="328"/>
      <c r="TLC845" s="328"/>
      <c r="TLD845" s="328"/>
      <c r="TLE845" s="328"/>
      <c r="TLF845" s="328"/>
      <c r="TLG845" s="328"/>
      <c r="TLH845" s="328"/>
      <c r="TLI845" s="328"/>
      <c r="TLJ845" s="328"/>
      <c r="TLK845" s="328"/>
      <c r="TLL845" s="328"/>
      <c r="TLM845" s="328"/>
      <c r="TLN845" s="328"/>
      <c r="TLO845" s="328"/>
      <c r="TLP845" s="328"/>
      <c r="TLQ845" s="328"/>
      <c r="TLR845" s="328"/>
      <c r="TLS845" s="328"/>
      <c r="TLT845" s="328"/>
      <c r="TLU845" s="328"/>
      <c r="TLV845" s="328"/>
      <c r="TLW845" s="328"/>
      <c r="TLX845" s="328"/>
      <c r="TLY845" s="328"/>
      <c r="TLZ845" s="328"/>
      <c r="TMA845" s="328"/>
      <c r="TMB845" s="328"/>
      <c r="TMC845" s="328"/>
      <c r="TMD845" s="328"/>
      <c r="TME845" s="328"/>
      <c r="TMF845" s="328"/>
      <c r="TMG845" s="328"/>
      <c r="TMH845" s="328"/>
      <c r="TMI845" s="328"/>
      <c r="TMJ845" s="328"/>
      <c r="TMK845" s="328"/>
      <c r="TML845" s="328"/>
      <c r="TMM845" s="328"/>
      <c r="TMN845" s="328"/>
      <c r="TMO845" s="328"/>
      <c r="TMP845" s="328"/>
      <c r="TMQ845" s="328"/>
      <c r="TMR845" s="328"/>
      <c r="TMS845" s="328"/>
      <c r="TMT845" s="328"/>
      <c r="TMU845" s="328"/>
      <c r="TMV845" s="328"/>
      <c r="TMW845" s="328"/>
      <c r="TMX845" s="328"/>
      <c r="TMY845" s="328"/>
      <c r="TMZ845" s="328"/>
      <c r="TNA845" s="328"/>
      <c r="TNB845" s="328"/>
      <c r="TNC845" s="328"/>
      <c r="TND845" s="328"/>
      <c r="TNE845" s="328"/>
      <c r="TNF845" s="328"/>
      <c r="TNG845" s="328"/>
      <c r="TNH845" s="328"/>
      <c r="TNI845" s="328"/>
      <c r="TNJ845" s="328"/>
      <c r="TNK845" s="328"/>
      <c r="TNL845" s="328"/>
      <c r="TNM845" s="328"/>
      <c r="TNN845" s="328"/>
      <c r="TNO845" s="328"/>
      <c r="TNP845" s="328"/>
      <c r="TNQ845" s="328"/>
      <c r="TNR845" s="328"/>
      <c r="TNS845" s="328"/>
      <c r="TNT845" s="328"/>
      <c r="TNU845" s="328"/>
      <c r="TNV845" s="328"/>
      <c r="TNW845" s="328"/>
      <c r="TNX845" s="328"/>
      <c r="TNY845" s="328"/>
      <c r="TNZ845" s="328"/>
      <c r="TOA845" s="328"/>
      <c r="TOB845" s="328"/>
      <c r="TOC845" s="328"/>
      <c r="TOD845" s="328"/>
      <c r="TOE845" s="328"/>
      <c r="TOF845" s="328"/>
      <c r="TOG845" s="328"/>
      <c r="TOH845" s="328"/>
      <c r="TOI845" s="328"/>
      <c r="TOJ845" s="328"/>
      <c r="TOK845" s="328"/>
      <c r="TOL845" s="328"/>
      <c r="TOM845" s="328"/>
      <c r="TON845" s="328"/>
      <c r="TOO845" s="328"/>
      <c r="TOP845" s="328"/>
      <c r="TOQ845" s="328"/>
      <c r="TOR845" s="328"/>
      <c r="TOS845" s="328"/>
      <c r="TOT845" s="328"/>
      <c r="TOU845" s="328"/>
      <c r="TOV845" s="328"/>
      <c r="TOW845" s="328"/>
      <c r="TOX845" s="328"/>
      <c r="TOY845" s="328"/>
      <c r="TOZ845" s="328"/>
      <c r="TPA845" s="328"/>
      <c r="TPB845" s="328"/>
      <c r="TPC845" s="328"/>
      <c r="TPD845" s="328"/>
      <c r="TPE845" s="328"/>
      <c r="TPF845" s="328"/>
      <c r="TPG845" s="328"/>
      <c r="TPH845" s="328"/>
      <c r="TPI845" s="328"/>
      <c r="TPJ845" s="328"/>
      <c r="TPK845" s="328"/>
      <c r="TPL845" s="328"/>
      <c r="TPM845" s="328"/>
      <c r="TPN845" s="328"/>
      <c r="TPO845" s="328"/>
      <c r="TPP845" s="328"/>
      <c r="TPQ845" s="328"/>
      <c r="TPR845" s="328"/>
      <c r="TPS845" s="328"/>
      <c r="TPT845" s="328"/>
      <c r="TPU845" s="328"/>
      <c r="TPV845" s="328"/>
      <c r="TPW845" s="328"/>
      <c r="TPX845" s="328"/>
      <c r="TPY845" s="328"/>
      <c r="TPZ845" s="328"/>
      <c r="TQA845" s="328"/>
      <c r="TQB845" s="328"/>
      <c r="TQC845" s="328"/>
      <c r="TQD845" s="328"/>
      <c r="TQE845" s="328"/>
      <c r="TQF845" s="328"/>
      <c r="TQG845" s="328"/>
      <c r="TQH845" s="328"/>
      <c r="TQI845" s="328"/>
      <c r="TQJ845" s="328"/>
      <c r="TQK845" s="328"/>
      <c r="TQL845" s="328"/>
      <c r="TQM845" s="328"/>
      <c r="TQN845" s="328"/>
      <c r="TQO845" s="328"/>
      <c r="TQP845" s="328"/>
      <c r="TQQ845" s="328"/>
      <c r="TQR845" s="328"/>
      <c r="TQS845" s="328"/>
      <c r="TQT845" s="328"/>
      <c r="TQU845" s="328"/>
      <c r="TQV845" s="328"/>
      <c r="TQW845" s="328"/>
      <c r="TQX845" s="328"/>
      <c r="TQY845" s="328"/>
      <c r="TQZ845" s="328"/>
      <c r="TRA845" s="328"/>
      <c r="TRB845" s="328"/>
      <c r="TRC845" s="328"/>
      <c r="TRD845" s="328"/>
      <c r="TRE845" s="328"/>
      <c r="TRF845" s="328"/>
      <c r="TRG845" s="328"/>
      <c r="TRH845" s="328"/>
      <c r="TRI845" s="328"/>
      <c r="TRJ845" s="328"/>
      <c r="TRK845" s="328"/>
      <c r="TRL845" s="328"/>
      <c r="TRM845" s="328"/>
      <c r="TRN845" s="328"/>
      <c r="TRO845" s="328"/>
      <c r="TRP845" s="328"/>
      <c r="TRQ845" s="328"/>
      <c r="TRR845" s="328"/>
      <c r="TRS845" s="328"/>
      <c r="TRT845" s="328"/>
      <c r="TRU845" s="328"/>
      <c r="TRV845" s="328"/>
      <c r="TRW845" s="328"/>
      <c r="TRX845" s="328"/>
      <c r="TRY845" s="328"/>
      <c r="TRZ845" s="328"/>
      <c r="TSA845" s="328"/>
      <c r="TSB845" s="328"/>
      <c r="TSC845" s="328"/>
      <c r="TSD845" s="328"/>
      <c r="TSE845" s="328"/>
      <c r="TSF845" s="328"/>
      <c r="TSG845" s="328"/>
      <c r="TSH845" s="328"/>
      <c r="TSI845" s="328"/>
      <c r="TSJ845" s="328"/>
      <c r="TSK845" s="328"/>
      <c r="TSL845" s="328"/>
      <c r="TSM845" s="328"/>
      <c r="TSN845" s="328"/>
      <c r="TSO845" s="328"/>
      <c r="TSP845" s="328"/>
      <c r="TSQ845" s="328"/>
      <c r="TSR845" s="328"/>
      <c r="TSS845" s="328"/>
      <c r="TST845" s="328"/>
      <c r="TSU845" s="328"/>
      <c r="TSV845" s="328"/>
      <c r="TSW845" s="328"/>
      <c r="TSX845" s="328"/>
      <c r="TSY845" s="328"/>
      <c r="TSZ845" s="328"/>
      <c r="TTA845" s="328"/>
      <c r="TTB845" s="328"/>
      <c r="TTC845" s="328"/>
      <c r="TTD845" s="328"/>
      <c r="TTE845" s="328"/>
      <c r="TTF845" s="328"/>
      <c r="TTG845" s="328"/>
      <c r="TTH845" s="328"/>
      <c r="TTI845" s="328"/>
      <c r="TTJ845" s="328"/>
      <c r="TTK845" s="328"/>
      <c r="TTL845" s="328"/>
      <c r="TTM845" s="328"/>
      <c r="TTN845" s="328"/>
      <c r="TTO845" s="328"/>
      <c r="TTP845" s="328"/>
      <c r="TTQ845" s="328"/>
      <c r="TTR845" s="328"/>
      <c r="TTS845" s="328"/>
      <c r="TTT845" s="328"/>
      <c r="TTU845" s="328"/>
      <c r="TTV845" s="328"/>
      <c r="TTW845" s="328"/>
      <c r="TTX845" s="328"/>
      <c r="TTY845" s="328"/>
      <c r="TTZ845" s="328"/>
      <c r="TUA845" s="328"/>
      <c r="TUB845" s="328"/>
      <c r="TUC845" s="328"/>
      <c r="TUD845" s="328"/>
      <c r="TUE845" s="328"/>
      <c r="TUF845" s="328"/>
      <c r="TUG845" s="328"/>
      <c r="TUH845" s="328"/>
      <c r="TUI845" s="328"/>
      <c r="TUJ845" s="328"/>
      <c r="TUK845" s="328"/>
      <c r="TUL845" s="328"/>
      <c r="TUM845" s="328"/>
      <c r="TUN845" s="328"/>
      <c r="TUO845" s="328"/>
      <c r="TUP845" s="328"/>
      <c r="TUQ845" s="328"/>
      <c r="TUR845" s="328"/>
      <c r="TUS845" s="328"/>
      <c r="TUT845" s="328"/>
      <c r="TUU845" s="328"/>
      <c r="TUV845" s="328"/>
      <c r="TUW845" s="328"/>
      <c r="TUX845" s="328"/>
      <c r="TUY845" s="328"/>
      <c r="TUZ845" s="328"/>
      <c r="TVA845" s="328"/>
      <c r="TVB845" s="328"/>
      <c r="TVC845" s="328"/>
      <c r="TVD845" s="328"/>
      <c r="TVE845" s="328"/>
      <c r="TVF845" s="328"/>
      <c r="TVG845" s="328"/>
      <c r="TVH845" s="328"/>
      <c r="TVI845" s="328"/>
      <c r="TVJ845" s="328"/>
      <c r="TVK845" s="328"/>
      <c r="TVL845" s="328"/>
      <c r="TVM845" s="328"/>
      <c r="TVN845" s="328"/>
      <c r="TVO845" s="328"/>
      <c r="TVP845" s="328"/>
      <c r="TVQ845" s="328"/>
      <c r="TVR845" s="328"/>
      <c r="TVS845" s="328"/>
      <c r="TVT845" s="328"/>
      <c r="TVU845" s="328"/>
      <c r="TVV845" s="328"/>
      <c r="TVW845" s="328"/>
      <c r="TVX845" s="328"/>
      <c r="TVY845" s="328"/>
      <c r="TVZ845" s="328"/>
      <c r="TWA845" s="328"/>
      <c r="TWB845" s="328"/>
      <c r="TWC845" s="328"/>
      <c r="TWD845" s="328"/>
      <c r="TWE845" s="328"/>
      <c r="TWF845" s="328"/>
      <c r="TWG845" s="328"/>
      <c r="TWH845" s="328"/>
      <c r="TWI845" s="328"/>
      <c r="TWJ845" s="328"/>
      <c r="TWK845" s="328"/>
      <c r="TWL845" s="328"/>
      <c r="TWM845" s="328"/>
      <c r="TWN845" s="328"/>
      <c r="TWO845" s="328"/>
      <c r="TWP845" s="328"/>
      <c r="TWQ845" s="328"/>
      <c r="TWR845" s="328"/>
      <c r="TWS845" s="328"/>
      <c r="TWT845" s="328"/>
      <c r="TWU845" s="328"/>
      <c r="TWV845" s="328"/>
      <c r="TWW845" s="328"/>
      <c r="TWX845" s="328"/>
      <c r="TWY845" s="328"/>
      <c r="TWZ845" s="328"/>
      <c r="TXA845" s="328"/>
      <c r="TXB845" s="328"/>
      <c r="TXC845" s="328"/>
      <c r="TXD845" s="328"/>
      <c r="TXE845" s="328"/>
      <c r="TXF845" s="328"/>
      <c r="TXG845" s="328"/>
      <c r="TXH845" s="328"/>
      <c r="TXI845" s="328"/>
      <c r="TXJ845" s="328"/>
      <c r="TXK845" s="328"/>
      <c r="TXL845" s="328"/>
      <c r="TXM845" s="328"/>
      <c r="TXN845" s="328"/>
      <c r="TXO845" s="328"/>
      <c r="TXP845" s="328"/>
      <c r="TXQ845" s="328"/>
      <c r="TXR845" s="328"/>
      <c r="TXS845" s="328"/>
      <c r="TXT845" s="328"/>
      <c r="TXU845" s="328"/>
      <c r="TXV845" s="328"/>
      <c r="TXW845" s="328"/>
      <c r="TXX845" s="328"/>
      <c r="TXY845" s="328"/>
      <c r="TXZ845" s="328"/>
      <c r="TYA845" s="328"/>
      <c r="TYB845" s="328"/>
      <c r="TYC845" s="328"/>
      <c r="TYD845" s="328"/>
      <c r="TYE845" s="328"/>
      <c r="TYF845" s="328"/>
      <c r="TYG845" s="328"/>
      <c r="TYH845" s="328"/>
      <c r="TYI845" s="328"/>
      <c r="TYJ845" s="328"/>
      <c r="TYK845" s="328"/>
      <c r="TYL845" s="328"/>
      <c r="TYM845" s="328"/>
      <c r="TYN845" s="328"/>
      <c r="TYO845" s="328"/>
      <c r="TYP845" s="328"/>
      <c r="TYQ845" s="328"/>
      <c r="TYR845" s="328"/>
      <c r="TYS845" s="328"/>
      <c r="TYT845" s="328"/>
      <c r="TYU845" s="328"/>
      <c r="TYV845" s="328"/>
      <c r="TYW845" s="328"/>
      <c r="TYX845" s="328"/>
      <c r="TYY845" s="328"/>
      <c r="TYZ845" s="328"/>
      <c r="TZA845" s="328"/>
      <c r="TZB845" s="328"/>
      <c r="TZC845" s="328"/>
      <c r="TZD845" s="328"/>
      <c r="TZE845" s="328"/>
      <c r="TZF845" s="328"/>
      <c r="TZG845" s="328"/>
      <c r="TZH845" s="328"/>
      <c r="TZI845" s="328"/>
      <c r="TZJ845" s="328"/>
      <c r="TZK845" s="328"/>
      <c r="TZL845" s="328"/>
      <c r="TZM845" s="328"/>
      <c r="TZN845" s="328"/>
      <c r="TZO845" s="328"/>
      <c r="TZP845" s="328"/>
      <c r="TZQ845" s="328"/>
      <c r="TZR845" s="328"/>
      <c r="TZS845" s="328"/>
      <c r="TZT845" s="328"/>
      <c r="TZU845" s="328"/>
      <c r="TZV845" s="328"/>
      <c r="TZW845" s="328"/>
      <c r="TZX845" s="328"/>
      <c r="TZY845" s="328"/>
      <c r="TZZ845" s="328"/>
      <c r="UAA845" s="328"/>
      <c r="UAB845" s="328"/>
      <c r="UAC845" s="328"/>
      <c r="UAD845" s="328"/>
      <c r="UAE845" s="328"/>
      <c r="UAF845" s="328"/>
      <c r="UAG845" s="328"/>
      <c r="UAH845" s="328"/>
      <c r="UAI845" s="328"/>
      <c r="UAJ845" s="328"/>
      <c r="UAK845" s="328"/>
      <c r="UAL845" s="328"/>
      <c r="UAM845" s="328"/>
      <c r="UAN845" s="328"/>
      <c r="UAO845" s="328"/>
      <c r="UAP845" s="328"/>
      <c r="UAQ845" s="328"/>
      <c r="UAR845" s="328"/>
      <c r="UAS845" s="328"/>
      <c r="UAT845" s="328"/>
      <c r="UAU845" s="328"/>
      <c r="UAV845" s="328"/>
      <c r="UAW845" s="328"/>
      <c r="UAX845" s="328"/>
      <c r="UAY845" s="328"/>
      <c r="UAZ845" s="328"/>
      <c r="UBA845" s="328"/>
      <c r="UBB845" s="328"/>
      <c r="UBC845" s="328"/>
      <c r="UBD845" s="328"/>
      <c r="UBE845" s="328"/>
      <c r="UBF845" s="328"/>
      <c r="UBG845" s="328"/>
      <c r="UBH845" s="328"/>
      <c r="UBI845" s="328"/>
      <c r="UBJ845" s="328"/>
      <c r="UBK845" s="328"/>
      <c r="UBL845" s="328"/>
      <c r="UBM845" s="328"/>
      <c r="UBN845" s="328"/>
      <c r="UBO845" s="328"/>
      <c r="UBP845" s="328"/>
      <c r="UBQ845" s="328"/>
      <c r="UBR845" s="328"/>
      <c r="UBS845" s="328"/>
      <c r="UBT845" s="328"/>
      <c r="UBU845" s="328"/>
      <c r="UBV845" s="328"/>
      <c r="UBW845" s="328"/>
      <c r="UBX845" s="328"/>
      <c r="UBY845" s="328"/>
      <c r="UBZ845" s="328"/>
      <c r="UCA845" s="328"/>
      <c r="UCB845" s="328"/>
      <c r="UCC845" s="328"/>
      <c r="UCD845" s="328"/>
      <c r="UCE845" s="328"/>
      <c r="UCF845" s="328"/>
      <c r="UCG845" s="328"/>
      <c r="UCH845" s="328"/>
      <c r="UCI845" s="328"/>
      <c r="UCJ845" s="328"/>
      <c r="UCK845" s="328"/>
      <c r="UCL845" s="328"/>
      <c r="UCM845" s="328"/>
      <c r="UCN845" s="328"/>
      <c r="UCO845" s="328"/>
      <c r="UCP845" s="328"/>
      <c r="UCQ845" s="328"/>
      <c r="UCR845" s="328"/>
      <c r="UCS845" s="328"/>
      <c r="UCT845" s="328"/>
      <c r="UCU845" s="328"/>
      <c r="UCV845" s="328"/>
      <c r="UCW845" s="328"/>
      <c r="UCX845" s="328"/>
      <c r="UCY845" s="328"/>
      <c r="UCZ845" s="328"/>
      <c r="UDA845" s="328"/>
      <c r="UDB845" s="328"/>
      <c r="UDC845" s="328"/>
      <c r="UDD845" s="328"/>
      <c r="UDE845" s="328"/>
      <c r="UDF845" s="328"/>
      <c r="UDG845" s="328"/>
      <c r="UDH845" s="328"/>
      <c r="UDI845" s="328"/>
      <c r="UDJ845" s="328"/>
      <c r="UDK845" s="328"/>
      <c r="UDL845" s="328"/>
      <c r="UDM845" s="328"/>
      <c r="UDN845" s="328"/>
      <c r="UDO845" s="328"/>
      <c r="UDP845" s="328"/>
      <c r="UDQ845" s="328"/>
      <c r="UDR845" s="328"/>
      <c r="UDS845" s="328"/>
      <c r="UDT845" s="328"/>
      <c r="UDU845" s="328"/>
      <c r="UDV845" s="328"/>
      <c r="UDW845" s="328"/>
      <c r="UDX845" s="328"/>
      <c r="UDY845" s="328"/>
      <c r="UDZ845" s="328"/>
      <c r="UEA845" s="328"/>
      <c r="UEB845" s="328"/>
      <c r="UEC845" s="328"/>
      <c r="UED845" s="328"/>
      <c r="UEE845" s="328"/>
      <c r="UEF845" s="328"/>
      <c r="UEG845" s="328"/>
      <c r="UEH845" s="328"/>
      <c r="UEI845" s="328"/>
      <c r="UEJ845" s="328"/>
      <c r="UEK845" s="328"/>
      <c r="UEL845" s="328"/>
      <c r="UEM845" s="328"/>
      <c r="UEN845" s="328"/>
      <c r="UEO845" s="328"/>
      <c r="UEP845" s="328"/>
      <c r="UEQ845" s="328"/>
      <c r="UER845" s="328"/>
      <c r="UES845" s="328"/>
      <c r="UET845" s="328"/>
      <c r="UEU845" s="328"/>
      <c r="UEV845" s="328"/>
      <c r="UEW845" s="328"/>
      <c r="UEX845" s="328"/>
      <c r="UEY845" s="328"/>
      <c r="UEZ845" s="328"/>
      <c r="UFA845" s="328"/>
      <c r="UFB845" s="328"/>
      <c r="UFC845" s="328"/>
      <c r="UFD845" s="328"/>
      <c r="UFE845" s="328"/>
      <c r="UFF845" s="328"/>
      <c r="UFG845" s="328"/>
      <c r="UFH845" s="328"/>
      <c r="UFI845" s="328"/>
      <c r="UFJ845" s="328"/>
      <c r="UFK845" s="328"/>
      <c r="UFL845" s="328"/>
      <c r="UFM845" s="328"/>
      <c r="UFN845" s="328"/>
      <c r="UFO845" s="328"/>
      <c r="UFP845" s="328"/>
      <c r="UFQ845" s="328"/>
      <c r="UFR845" s="328"/>
      <c r="UFS845" s="328"/>
      <c r="UFT845" s="328"/>
      <c r="UFU845" s="328"/>
      <c r="UFV845" s="328"/>
      <c r="UFW845" s="328"/>
      <c r="UFX845" s="328"/>
      <c r="UFY845" s="328"/>
      <c r="UFZ845" s="328"/>
      <c r="UGA845" s="328"/>
      <c r="UGB845" s="328"/>
      <c r="UGC845" s="328"/>
      <c r="UGD845" s="328"/>
      <c r="UGE845" s="328"/>
      <c r="UGF845" s="328"/>
      <c r="UGG845" s="328"/>
      <c r="UGH845" s="328"/>
      <c r="UGI845" s="328"/>
      <c r="UGJ845" s="328"/>
      <c r="UGK845" s="328"/>
      <c r="UGL845" s="328"/>
      <c r="UGM845" s="328"/>
      <c r="UGN845" s="328"/>
      <c r="UGO845" s="328"/>
      <c r="UGP845" s="328"/>
      <c r="UGQ845" s="328"/>
      <c r="UGR845" s="328"/>
      <c r="UGS845" s="328"/>
      <c r="UGT845" s="328"/>
      <c r="UGU845" s="328"/>
      <c r="UGV845" s="328"/>
      <c r="UGW845" s="328"/>
      <c r="UGX845" s="328"/>
      <c r="UGY845" s="328"/>
      <c r="UGZ845" s="328"/>
      <c r="UHA845" s="328"/>
      <c r="UHB845" s="328"/>
      <c r="UHC845" s="328"/>
      <c r="UHD845" s="328"/>
      <c r="UHE845" s="328"/>
      <c r="UHF845" s="328"/>
      <c r="UHG845" s="328"/>
      <c r="UHH845" s="328"/>
      <c r="UHI845" s="328"/>
      <c r="UHJ845" s="328"/>
      <c r="UHK845" s="328"/>
      <c r="UHL845" s="328"/>
      <c r="UHM845" s="328"/>
      <c r="UHN845" s="328"/>
      <c r="UHO845" s="328"/>
      <c r="UHP845" s="328"/>
      <c r="UHQ845" s="328"/>
      <c r="UHR845" s="328"/>
      <c r="UHS845" s="328"/>
      <c r="UHT845" s="328"/>
      <c r="UHU845" s="328"/>
      <c r="UHV845" s="328"/>
      <c r="UHW845" s="328"/>
      <c r="UHX845" s="328"/>
      <c r="UHY845" s="328"/>
      <c r="UHZ845" s="328"/>
      <c r="UIA845" s="328"/>
      <c r="UIB845" s="328"/>
      <c r="UIC845" s="328"/>
      <c r="UID845" s="328"/>
      <c r="UIE845" s="328"/>
      <c r="UIF845" s="328"/>
      <c r="UIG845" s="328"/>
      <c r="UIH845" s="328"/>
      <c r="UII845" s="328"/>
      <c r="UIJ845" s="328"/>
      <c r="UIK845" s="328"/>
      <c r="UIL845" s="328"/>
      <c r="UIM845" s="328"/>
      <c r="UIN845" s="328"/>
      <c r="UIO845" s="328"/>
      <c r="UIP845" s="328"/>
      <c r="UIQ845" s="328"/>
      <c r="UIR845" s="328"/>
      <c r="UIS845" s="328"/>
      <c r="UIT845" s="328"/>
      <c r="UIU845" s="328"/>
      <c r="UIV845" s="328"/>
      <c r="UIW845" s="328"/>
      <c r="UIX845" s="328"/>
      <c r="UIY845" s="328"/>
      <c r="UIZ845" s="328"/>
      <c r="UJA845" s="328"/>
      <c r="UJB845" s="328"/>
      <c r="UJC845" s="328"/>
      <c r="UJD845" s="328"/>
      <c r="UJE845" s="328"/>
      <c r="UJF845" s="328"/>
      <c r="UJG845" s="328"/>
      <c r="UJH845" s="328"/>
      <c r="UJI845" s="328"/>
      <c r="UJJ845" s="328"/>
      <c r="UJK845" s="328"/>
      <c r="UJL845" s="328"/>
      <c r="UJM845" s="328"/>
      <c r="UJN845" s="328"/>
      <c r="UJO845" s="328"/>
      <c r="UJP845" s="328"/>
      <c r="UJQ845" s="328"/>
      <c r="UJR845" s="328"/>
      <c r="UJS845" s="328"/>
      <c r="UJT845" s="328"/>
      <c r="UJU845" s="328"/>
      <c r="UJV845" s="328"/>
      <c r="UJW845" s="328"/>
      <c r="UJX845" s="328"/>
      <c r="UJY845" s="328"/>
      <c r="UJZ845" s="328"/>
      <c r="UKA845" s="328"/>
      <c r="UKB845" s="328"/>
      <c r="UKC845" s="328"/>
      <c r="UKD845" s="328"/>
      <c r="UKE845" s="328"/>
      <c r="UKF845" s="328"/>
      <c r="UKG845" s="328"/>
      <c r="UKH845" s="328"/>
      <c r="UKI845" s="328"/>
      <c r="UKJ845" s="328"/>
      <c r="UKK845" s="328"/>
      <c r="UKL845" s="328"/>
      <c r="UKM845" s="328"/>
      <c r="UKN845" s="328"/>
      <c r="UKO845" s="328"/>
      <c r="UKP845" s="328"/>
      <c r="UKQ845" s="328"/>
      <c r="UKR845" s="328"/>
      <c r="UKS845" s="328"/>
      <c r="UKT845" s="328"/>
      <c r="UKU845" s="328"/>
      <c r="UKV845" s="328"/>
      <c r="UKW845" s="328"/>
      <c r="UKX845" s="328"/>
      <c r="UKY845" s="328"/>
      <c r="UKZ845" s="328"/>
      <c r="ULA845" s="328"/>
      <c r="ULB845" s="328"/>
      <c r="ULC845" s="328"/>
      <c r="ULD845" s="328"/>
      <c r="ULE845" s="328"/>
      <c r="ULF845" s="328"/>
      <c r="ULG845" s="328"/>
      <c r="ULH845" s="328"/>
      <c r="ULI845" s="328"/>
      <c r="ULJ845" s="328"/>
      <c r="ULK845" s="328"/>
      <c r="ULL845" s="328"/>
      <c r="ULM845" s="328"/>
      <c r="ULN845" s="328"/>
      <c r="ULO845" s="328"/>
      <c r="ULP845" s="328"/>
      <c r="ULQ845" s="328"/>
      <c r="ULR845" s="328"/>
      <c r="ULS845" s="328"/>
      <c r="ULT845" s="328"/>
      <c r="ULU845" s="328"/>
      <c r="ULV845" s="328"/>
      <c r="ULW845" s="328"/>
      <c r="ULX845" s="328"/>
      <c r="ULY845" s="328"/>
      <c r="ULZ845" s="328"/>
      <c r="UMA845" s="328"/>
      <c r="UMB845" s="328"/>
      <c r="UMC845" s="328"/>
      <c r="UMD845" s="328"/>
      <c r="UME845" s="328"/>
      <c r="UMF845" s="328"/>
      <c r="UMG845" s="328"/>
      <c r="UMH845" s="328"/>
      <c r="UMI845" s="328"/>
      <c r="UMJ845" s="328"/>
      <c r="UMK845" s="328"/>
      <c r="UML845" s="328"/>
      <c r="UMM845" s="328"/>
      <c r="UMN845" s="328"/>
      <c r="UMO845" s="328"/>
      <c r="UMP845" s="328"/>
      <c r="UMQ845" s="328"/>
      <c r="UMR845" s="328"/>
      <c r="UMS845" s="328"/>
      <c r="UMT845" s="328"/>
      <c r="UMU845" s="328"/>
      <c r="UMV845" s="328"/>
      <c r="UMW845" s="328"/>
      <c r="UMX845" s="328"/>
      <c r="UMY845" s="328"/>
      <c r="UMZ845" s="328"/>
      <c r="UNA845" s="328"/>
      <c r="UNB845" s="328"/>
      <c r="UNC845" s="328"/>
      <c r="UND845" s="328"/>
      <c r="UNE845" s="328"/>
      <c r="UNF845" s="328"/>
      <c r="UNG845" s="328"/>
      <c r="UNH845" s="328"/>
      <c r="UNI845" s="328"/>
      <c r="UNJ845" s="328"/>
      <c r="UNK845" s="328"/>
      <c r="UNL845" s="328"/>
      <c r="UNM845" s="328"/>
      <c r="UNN845" s="328"/>
      <c r="UNO845" s="328"/>
      <c r="UNP845" s="328"/>
      <c r="UNQ845" s="328"/>
      <c r="UNR845" s="328"/>
      <c r="UNS845" s="328"/>
      <c r="UNT845" s="328"/>
      <c r="UNU845" s="328"/>
      <c r="UNV845" s="328"/>
      <c r="UNW845" s="328"/>
      <c r="UNX845" s="328"/>
      <c r="UNY845" s="328"/>
      <c r="UNZ845" s="328"/>
      <c r="UOA845" s="328"/>
      <c r="UOB845" s="328"/>
      <c r="UOC845" s="328"/>
      <c r="UOD845" s="328"/>
      <c r="UOE845" s="328"/>
      <c r="UOF845" s="328"/>
      <c r="UOG845" s="328"/>
      <c r="UOH845" s="328"/>
      <c r="UOI845" s="328"/>
      <c r="UOJ845" s="328"/>
      <c r="UOK845" s="328"/>
      <c r="UOL845" s="328"/>
      <c r="UOM845" s="328"/>
      <c r="UON845" s="328"/>
      <c r="UOO845" s="328"/>
      <c r="UOP845" s="328"/>
      <c r="UOQ845" s="328"/>
      <c r="UOR845" s="328"/>
      <c r="UOS845" s="328"/>
      <c r="UOT845" s="328"/>
      <c r="UOU845" s="328"/>
      <c r="UOV845" s="328"/>
      <c r="UOW845" s="328"/>
      <c r="UOX845" s="328"/>
      <c r="UOY845" s="328"/>
      <c r="UOZ845" s="328"/>
      <c r="UPA845" s="328"/>
      <c r="UPB845" s="328"/>
      <c r="UPC845" s="328"/>
      <c r="UPD845" s="328"/>
      <c r="UPE845" s="328"/>
      <c r="UPF845" s="328"/>
      <c r="UPG845" s="328"/>
      <c r="UPH845" s="328"/>
      <c r="UPI845" s="328"/>
      <c r="UPJ845" s="328"/>
      <c r="UPK845" s="328"/>
      <c r="UPL845" s="328"/>
      <c r="UPM845" s="328"/>
      <c r="UPN845" s="328"/>
      <c r="UPO845" s="328"/>
      <c r="UPP845" s="328"/>
      <c r="UPQ845" s="328"/>
      <c r="UPR845" s="328"/>
      <c r="UPS845" s="328"/>
      <c r="UPT845" s="328"/>
      <c r="UPU845" s="328"/>
      <c r="UPV845" s="328"/>
      <c r="UPW845" s="328"/>
      <c r="UPX845" s="328"/>
      <c r="UPY845" s="328"/>
      <c r="UPZ845" s="328"/>
      <c r="UQA845" s="328"/>
      <c r="UQB845" s="328"/>
      <c r="UQC845" s="328"/>
      <c r="UQD845" s="328"/>
      <c r="UQE845" s="328"/>
      <c r="UQF845" s="328"/>
      <c r="UQG845" s="328"/>
      <c r="UQH845" s="328"/>
      <c r="UQI845" s="328"/>
      <c r="UQJ845" s="328"/>
      <c r="UQK845" s="328"/>
      <c r="UQL845" s="328"/>
      <c r="UQM845" s="328"/>
      <c r="UQN845" s="328"/>
      <c r="UQO845" s="328"/>
      <c r="UQP845" s="328"/>
      <c r="UQQ845" s="328"/>
      <c r="UQR845" s="328"/>
      <c r="UQS845" s="328"/>
      <c r="UQT845" s="328"/>
      <c r="UQU845" s="328"/>
      <c r="UQV845" s="328"/>
      <c r="UQW845" s="328"/>
      <c r="UQX845" s="328"/>
      <c r="UQY845" s="328"/>
      <c r="UQZ845" s="328"/>
      <c r="URA845" s="328"/>
      <c r="URB845" s="328"/>
      <c r="URC845" s="328"/>
      <c r="URD845" s="328"/>
      <c r="URE845" s="328"/>
      <c r="URF845" s="328"/>
      <c r="URG845" s="328"/>
      <c r="URH845" s="328"/>
      <c r="URI845" s="328"/>
      <c r="URJ845" s="328"/>
      <c r="URK845" s="328"/>
      <c r="URL845" s="328"/>
      <c r="URM845" s="328"/>
      <c r="URN845" s="328"/>
      <c r="URO845" s="328"/>
      <c r="URP845" s="328"/>
      <c r="URQ845" s="328"/>
      <c r="URR845" s="328"/>
      <c r="URS845" s="328"/>
      <c r="URT845" s="328"/>
      <c r="URU845" s="328"/>
      <c r="URV845" s="328"/>
      <c r="URW845" s="328"/>
      <c r="URX845" s="328"/>
      <c r="URY845" s="328"/>
      <c r="URZ845" s="328"/>
      <c r="USA845" s="328"/>
      <c r="USB845" s="328"/>
      <c r="USC845" s="328"/>
      <c r="USD845" s="328"/>
      <c r="USE845" s="328"/>
      <c r="USF845" s="328"/>
      <c r="USG845" s="328"/>
      <c r="USH845" s="328"/>
      <c r="USI845" s="328"/>
      <c r="USJ845" s="328"/>
      <c r="USK845" s="328"/>
      <c r="USL845" s="328"/>
      <c r="USM845" s="328"/>
      <c r="USN845" s="328"/>
      <c r="USO845" s="328"/>
      <c r="USP845" s="328"/>
      <c r="USQ845" s="328"/>
      <c r="USR845" s="328"/>
      <c r="USS845" s="328"/>
      <c r="UST845" s="328"/>
      <c r="USU845" s="328"/>
      <c r="USV845" s="328"/>
      <c r="USW845" s="328"/>
      <c r="USX845" s="328"/>
      <c r="USY845" s="328"/>
      <c r="USZ845" s="328"/>
      <c r="UTA845" s="328"/>
      <c r="UTB845" s="328"/>
      <c r="UTC845" s="328"/>
      <c r="UTD845" s="328"/>
      <c r="UTE845" s="328"/>
      <c r="UTF845" s="328"/>
      <c r="UTG845" s="328"/>
      <c r="UTH845" s="328"/>
      <c r="UTI845" s="328"/>
      <c r="UTJ845" s="328"/>
      <c r="UTK845" s="328"/>
      <c r="UTL845" s="328"/>
      <c r="UTM845" s="328"/>
      <c r="UTN845" s="328"/>
      <c r="UTO845" s="328"/>
      <c r="UTP845" s="328"/>
      <c r="UTQ845" s="328"/>
      <c r="UTR845" s="328"/>
      <c r="UTS845" s="328"/>
      <c r="UTT845" s="328"/>
      <c r="UTU845" s="328"/>
      <c r="UTV845" s="328"/>
      <c r="UTW845" s="328"/>
      <c r="UTX845" s="328"/>
      <c r="UTY845" s="328"/>
      <c r="UTZ845" s="328"/>
      <c r="UUA845" s="328"/>
      <c r="UUB845" s="328"/>
      <c r="UUC845" s="328"/>
      <c r="UUD845" s="328"/>
      <c r="UUE845" s="328"/>
      <c r="UUF845" s="328"/>
      <c r="UUG845" s="328"/>
      <c r="UUH845" s="328"/>
      <c r="UUI845" s="328"/>
      <c r="UUJ845" s="328"/>
      <c r="UUK845" s="328"/>
      <c r="UUL845" s="328"/>
      <c r="UUM845" s="328"/>
      <c r="UUN845" s="328"/>
      <c r="UUO845" s="328"/>
      <c r="UUP845" s="328"/>
      <c r="UUQ845" s="328"/>
      <c r="UUR845" s="328"/>
      <c r="UUS845" s="328"/>
      <c r="UUT845" s="328"/>
      <c r="UUU845" s="328"/>
      <c r="UUV845" s="328"/>
      <c r="UUW845" s="328"/>
      <c r="UUX845" s="328"/>
      <c r="UUY845" s="328"/>
      <c r="UUZ845" s="328"/>
      <c r="UVA845" s="328"/>
      <c r="UVB845" s="328"/>
      <c r="UVC845" s="328"/>
      <c r="UVD845" s="328"/>
      <c r="UVE845" s="328"/>
      <c r="UVF845" s="328"/>
      <c r="UVG845" s="328"/>
      <c r="UVH845" s="328"/>
      <c r="UVI845" s="328"/>
      <c r="UVJ845" s="328"/>
      <c r="UVK845" s="328"/>
      <c r="UVL845" s="328"/>
      <c r="UVM845" s="328"/>
      <c r="UVN845" s="328"/>
      <c r="UVO845" s="328"/>
      <c r="UVP845" s="328"/>
      <c r="UVQ845" s="328"/>
      <c r="UVR845" s="328"/>
      <c r="UVS845" s="328"/>
      <c r="UVT845" s="328"/>
      <c r="UVU845" s="328"/>
      <c r="UVV845" s="328"/>
      <c r="UVW845" s="328"/>
      <c r="UVX845" s="328"/>
      <c r="UVY845" s="328"/>
      <c r="UVZ845" s="328"/>
      <c r="UWA845" s="328"/>
      <c r="UWB845" s="328"/>
      <c r="UWC845" s="328"/>
      <c r="UWD845" s="328"/>
      <c r="UWE845" s="328"/>
      <c r="UWF845" s="328"/>
      <c r="UWG845" s="328"/>
      <c r="UWH845" s="328"/>
      <c r="UWI845" s="328"/>
      <c r="UWJ845" s="328"/>
      <c r="UWK845" s="328"/>
      <c r="UWL845" s="328"/>
      <c r="UWM845" s="328"/>
      <c r="UWN845" s="328"/>
      <c r="UWO845" s="328"/>
      <c r="UWP845" s="328"/>
      <c r="UWQ845" s="328"/>
      <c r="UWR845" s="328"/>
      <c r="UWS845" s="328"/>
      <c r="UWT845" s="328"/>
      <c r="UWU845" s="328"/>
      <c r="UWV845" s="328"/>
      <c r="UWW845" s="328"/>
      <c r="UWX845" s="328"/>
      <c r="UWY845" s="328"/>
      <c r="UWZ845" s="328"/>
      <c r="UXA845" s="328"/>
      <c r="UXB845" s="328"/>
      <c r="UXC845" s="328"/>
      <c r="UXD845" s="328"/>
      <c r="UXE845" s="328"/>
      <c r="UXF845" s="328"/>
      <c r="UXG845" s="328"/>
      <c r="UXH845" s="328"/>
      <c r="UXI845" s="328"/>
      <c r="UXJ845" s="328"/>
      <c r="UXK845" s="328"/>
      <c r="UXL845" s="328"/>
      <c r="UXM845" s="328"/>
      <c r="UXN845" s="328"/>
      <c r="UXO845" s="328"/>
      <c r="UXP845" s="328"/>
      <c r="UXQ845" s="328"/>
      <c r="UXR845" s="328"/>
      <c r="UXS845" s="328"/>
      <c r="UXT845" s="328"/>
      <c r="UXU845" s="328"/>
      <c r="UXV845" s="328"/>
      <c r="UXW845" s="328"/>
      <c r="UXX845" s="328"/>
      <c r="UXY845" s="328"/>
      <c r="UXZ845" s="328"/>
      <c r="UYA845" s="328"/>
      <c r="UYB845" s="328"/>
      <c r="UYC845" s="328"/>
      <c r="UYD845" s="328"/>
      <c r="UYE845" s="328"/>
      <c r="UYF845" s="328"/>
      <c r="UYG845" s="328"/>
      <c r="UYH845" s="328"/>
      <c r="UYI845" s="328"/>
      <c r="UYJ845" s="328"/>
      <c r="UYK845" s="328"/>
      <c r="UYL845" s="328"/>
      <c r="UYM845" s="328"/>
      <c r="UYN845" s="328"/>
      <c r="UYO845" s="328"/>
      <c r="UYP845" s="328"/>
      <c r="UYQ845" s="328"/>
      <c r="UYR845" s="328"/>
      <c r="UYS845" s="328"/>
      <c r="UYT845" s="328"/>
      <c r="UYU845" s="328"/>
      <c r="UYV845" s="328"/>
      <c r="UYW845" s="328"/>
      <c r="UYX845" s="328"/>
      <c r="UYY845" s="328"/>
      <c r="UYZ845" s="328"/>
      <c r="UZA845" s="328"/>
      <c r="UZB845" s="328"/>
      <c r="UZC845" s="328"/>
      <c r="UZD845" s="328"/>
      <c r="UZE845" s="328"/>
      <c r="UZF845" s="328"/>
      <c r="UZG845" s="328"/>
      <c r="UZH845" s="328"/>
      <c r="UZI845" s="328"/>
      <c r="UZJ845" s="328"/>
      <c r="UZK845" s="328"/>
      <c r="UZL845" s="328"/>
      <c r="UZM845" s="328"/>
      <c r="UZN845" s="328"/>
      <c r="UZO845" s="328"/>
      <c r="UZP845" s="328"/>
      <c r="UZQ845" s="328"/>
      <c r="UZR845" s="328"/>
      <c r="UZS845" s="328"/>
      <c r="UZT845" s="328"/>
      <c r="UZU845" s="328"/>
      <c r="UZV845" s="328"/>
      <c r="UZW845" s="328"/>
      <c r="UZX845" s="328"/>
      <c r="UZY845" s="328"/>
      <c r="UZZ845" s="328"/>
      <c r="VAA845" s="328"/>
      <c r="VAB845" s="328"/>
      <c r="VAC845" s="328"/>
      <c r="VAD845" s="328"/>
      <c r="VAE845" s="328"/>
      <c r="VAF845" s="328"/>
      <c r="VAG845" s="328"/>
      <c r="VAH845" s="328"/>
      <c r="VAI845" s="328"/>
      <c r="VAJ845" s="328"/>
      <c r="VAK845" s="328"/>
      <c r="VAL845" s="328"/>
      <c r="VAM845" s="328"/>
      <c r="VAN845" s="328"/>
      <c r="VAO845" s="328"/>
      <c r="VAP845" s="328"/>
      <c r="VAQ845" s="328"/>
      <c r="VAR845" s="328"/>
      <c r="VAS845" s="328"/>
      <c r="VAT845" s="328"/>
      <c r="VAU845" s="328"/>
      <c r="VAV845" s="328"/>
      <c r="VAW845" s="328"/>
      <c r="VAX845" s="328"/>
      <c r="VAY845" s="328"/>
      <c r="VAZ845" s="328"/>
      <c r="VBA845" s="328"/>
      <c r="VBB845" s="328"/>
      <c r="VBC845" s="328"/>
      <c r="VBD845" s="328"/>
      <c r="VBE845" s="328"/>
      <c r="VBF845" s="328"/>
      <c r="VBG845" s="328"/>
      <c r="VBH845" s="328"/>
      <c r="VBI845" s="328"/>
      <c r="VBJ845" s="328"/>
      <c r="VBK845" s="328"/>
      <c r="VBL845" s="328"/>
      <c r="VBM845" s="328"/>
      <c r="VBN845" s="328"/>
      <c r="VBO845" s="328"/>
      <c r="VBP845" s="328"/>
      <c r="VBQ845" s="328"/>
      <c r="VBR845" s="328"/>
      <c r="VBS845" s="328"/>
      <c r="VBT845" s="328"/>
      <c r="VBU845" s="328"/>
      <c r="VBV845" s="328"/>
      <c r="VBW845" s="328"/>
      <c r="VBX845" s="328"/>
      <c r="VBY845" s="328"/>
      <c r="VBZ845" s="328"/>
      <c r="VCA845" s="328"/>
      <c r="VCB845" s="328"/>
      <c r="VCC845" s="328"/>
      <c r="VCD845" s="328"/>
      <c r="VCE845" s="328"/>
      <c r="VCF845" s="328"/>
      <c r="VCG845" s="328"/>
      <c r="VCH845" s="328"/>
      <c r="VCI845" s="328"/>
      <c r="VCJ845" s="328"/>
      <c r="VCK845" s="328"/>
      <c r="VCL845" s="328"/>
      <c r="VCM845" s="328"/>
      <c r="VCN845" s="328"/>
      <c r="VCO845" s="328"/>
      <c r="VCP845" s="328"/>
      <c r="VCQ845" s="328"/>
      <c r="VCR845" s="328"/>
      <c r="VCS845" s="328"/>
      <c r="VCT845" s="328"/>
      <c r="VCU845" s="328"/>
      <c r="VCV845" s="328"/>
      <c r="VCW845" s="328"/>
      <c r="VCX845" s="328"/>
      <c r="VCY845" s="328"/>
      <c r="VCZ845" s="328"/>
      <c r="VDA845" s="328"/>
      <c r="VDB845" s="328"/>
      <c r="VDC845" s="328"/>
      <c r="VDD845" s="328"/>
      <c r="VDE845" s="328"/>
      <c r="VDF845" s="328"/>
      <c r="VDG845" s="328"/>
      <c r="VDH845" s="328"/>
      <c r="VDI845" s="328"/>
      <c r="VDJ845" s="328"/>
      <c r="VDK845" s="328"/>
      <c r="VDL845" s="328"/>
      <c r="VDM845" s="328"/>
      <c r="VDN845" s="328"/>
      <c r="VDO845" s="328"/>
      <c r="VDP845" s="328"/>
      <c r="VDQ845" s="328"/>
      <c r="VDR845" s="328"/>
      <c r="VDS845" s="328"/>
      <c r="VDT845" s="328"/>
      <c r="VDU845" s="328"/>
      <c r="VDV845" s="328"/>
      <c r="VDW845" s="328"/>
      <c r="VDX845" s="328"/>
      <c r="VDY845" s="328"/>
      <c r="VDZ845" s="328"/>
      <c r="VEA845" s="328"/>
      <c r="VEB845" s="328"/>
      <c r="VEC845" s="328"/>
      <c r="VED845" s="328"/>
      <c r="VEE845" s="328"/>
      <c r="VEF845" s="328"/>
      <c r="VEG845" s="328"/>
      <c r="VEH845" s="328"/>
      <c r="VEI845" s="328"/>
      <c r="VEJ845" s="328"/>
      <c r="VEK845" s="328"/>
      <c r="VEL845" s="328"/>
      <c r="VEM845" s="328"/>
      <c r="VEN845" s="328"/>
      <c r="VEO845" s="328"/>
      <c r="VEP845" s="328"/>
      <c r="VEQ845" s="328"/>
      <c r="VER845" s="328"/>
      <c r="VES845" s="328"/>
      <c r="VET845" s="328"/>
      <c r="VEU845" s="328"/>
      <c r="VEV845" s="328"/>
      <c r="VEW845" s="328"/>
      <c r="VEX845" s="328"/>
      <c r="VEY845" s="328"/>
      <c r="VEZ845" s="328"/>
      <c r="VFA845" s="328"/>
      <c r="VFB845" s="328"/>
      <c r="VFC845" s="328"/>
      <c r="VFD845" s="328"/>
      <c r="VFE845" s="328"/>
      <c r="VFF845" s="328"/>
      <c r="VFG845" s="328"/>
      <c r="VFH845" s="328"/>
      <c r="VFI845" s="328"/>
      <c r="VFJ845" s="328"/>
      <c r="VFK845" s="328"/>
      <c r="VFL845" s="328"/>
      <c r="VFM845" s="328"/>
      <c r="VFN845" s="328"/>
      <c r="VFO845" s="328"/>
      <c r="VFP845" s="328"/>
      <c r="VFQ845" s="328"/>
      <c r="VFR845" s="328"/>
      <c r="VFS845" s="328"/>
      <c r="VFT845" s="328"/>
      <c r="VFU845" s="328"/>
      <c r="VFV845" s="328"/>
      <c r="VFW845" s="328"/>
      <c r="VFX845" s="328"/>
      <c r="VFY845" s="328"/>
      <c r="VFZ845" s="328"/>
      <c r="VGA845" s="328"/>
      <c r="VGB845" s="328"/>
      <c r="VGC845" s="328"/>
      <c r="VGD845" s="328"/>
      <c r="VGE845" s="328"/>
      <c r="VGF845" s="328"/>
      <c r="VGG845" s="328"/>
      <c r="VGH845" s="328"/>
      <c r="VGI845" s="328"/>
      <c r="VGJ845" s="328"/>
      <c r="VGK845" s="328"/>
      <c r="VGL845" s="328"/>
      <c r="VGM845" s="328"/>
      <c r="VGN845" s="328"/>
      <c r="VGO845" s="328"/>
      <c r="VGP845" s="328"/>
      <c r="VGQ845" s="328"/>
      <c r="VGR845" s="328"/>
      <c r="VGS845" s="328"/>
      <c r="VGT845" s="328"/>
      <c r="VGU845" s="328"/>
      <c r="VGV845" s="328"/>
      <c r="VGW845" s="328"/>
      <c r="VGX845" s="328"/>
      <c r="VGY845" s="328"/>
      <c r="VGZ845" s="328"/>
      <c r="VHA845" s="328"/>
      <c r="VHB845" s="328"/>
      <c r="VHC845" s="328"/>
      <c r="VHD845" s="328"/>
      <c r="VHE845" s="328"/>
      <c r="VHF845" s="328"/>
      <c r="VHG845" s="328"/>
      <c r="VHH845" s="328"/>
      <c r="VHI845" s="328"/>
      <c r="VHJ845" s="328"/>
      <c r="VHK845" s="328"/>
      <c r="VHL845" s="328"/>
      <c r="VHM845" s="328"/>
      <c r="VHN845" s="328"/>
      <c r="VHO845" s="328"/>
      <c r="VHP845" s="328"/>
      <c r="VHQ845" s="328"/>
      <c r="VHR845" s="328"/>
      <c r="VHS845" s="328"/>
      <c r="VHT845" s="328"/>
      <c r="VHU845" s="328"/>
      <c r="VHV845" s="328"/>
      <c r="VHW845" s="328"/>
      <c r="VHX845" s="328"/>
      <c r="VHY845" s="328"/>
      <c r="VHZ845" s="328"/>
      <c r="VIA845" s="328"/>
      <c r="VIB845" s="328"/>
      <c r="VIC845" s="328"/>
      <c r="VID845" s="328"/>
      <c r="VIE845" s="328"/>
      <c r="VIF845" s="328"/>
      <c r="VIG845" s="328"/>
      <c r="VIH845" s="328"/>
      <c r="VII845" s="328"/>
      <c r="VIJ845" s="328"/>
      <c r="VIK845" s="328"/>
      <c r="VIL845" s="328"/>
      <c r="VIM845" s="328"/>
      <c r="VIN845" s="328"/>
      <c r="VIO845" s="328"/>
      <c r="VIP845" s="328"/>
      <c r="VIQ845" s="328"/>
      <c r="VIR845" s="328"/>
      <c r="VIS845" s="328"/>
      <c r="VIT845" s="328"/>
      <c r="VIU845" s="328"/>
      <c r="VIV845" s="328"/>
      <c r="VIW845" s="328"/>
      <c r="VIX845" s="328"/>
      <c r="VIY845" s="328"/>
      <c r="VIZ845" s="328"/>
      <c r="VJA845" s="328"/>
      <c r="VJB845" s="328"/>
      <c r="VJC845" s="328"/>
      <c r="VJD845" s="328"/>
      <c r="VJE845" s="328"/>
      <c r="VJF845" s="328"/>
      <c r="VJG845" s="328"/>
      <c r="VJH845" s="328"/>
      <c r="VJI845" s="328"/>
      <c r="VJJ845" s="328"/>
      <c r="VJK845" s="328"/>
      <c r="VJL845" s="328"/>
      <c r="VJM845" s="328"/>
      <c r="VJN845" s="328"/>
      <c r="VJO845" s="328"/>
      <c r="VJP845" s="328"/>
      <c r="VJQ845" s="328"/>
      <c r="VJR845" s="328"/>
      <c r="VJS845" s="328"/>
      <c r="VJT845" s="328"/>
      <c r="VJU845" s="328"/>
      <c r="VJV845" s="328"/>
      <c r="VJW845" s="328"/>
      <c r="VJX845" s="328"/>
      <c r="VJY845" s="328"/>
      <c r="VJZ845" s="328"/>
      <c r="VKA845" s="328"/>
      <c r="VKB845" s="328"/>
      <c r="VKC845" s="328"/>
      <c r="VKD845" s="328"/>
      <c r="VKE845" s="328"/>
      <c r="VKF845" s="328"/>
      <c r="VKG845" s="328"/>
      <c r="VKH845" s="328"/>
      <c r="VKI845" s="328"/>
      <c r="VKJ845" s="328"/>
      <c r="VKK845" s="328"/>
      <c r="VKL845" s="328"/>
      <c r="VKM845" s="328"/>
      <c r="VKN845" s="328"/>
      <c r="VKO845" s="328"/>
      <c r="VKP845" s="328"/>
      <c r="VKQ845" s="328"/>
      <c r="VKR845" s="328"/>
      <c r="VKS845" s="328"/>
      <c r="VKT845" s="328"/>
      <c r="VKU845" s="328"/>
      <c r="VKV845" s="328"/>
      <c r="VKW845" s="328"/>
      <c r="VKX845" s="328"/>
      <c r="VKY845" s="328"/>
      <c r="VKZ845" s="328"/>
      <c r="VLA845" s="328"/>
      <c r="VLB845" s="328"/>
      <c r="VLC845" s="328"/>
      <c r="VLD845" s="328"/>
      <c r="VLE845" s="328"/>
      <c r="VLF845" s="328"/>
      <c r="VLG845" s="328"/>
      <c r="VLH845" s="328"/>
      <c r="VLI845" s="328"/>
      <c r="VLJ845" s="328"/>
      <c r="VLK845" s="328"/>
      <c r="VLL845" s="328"/>
      <c r="VLM845" s="328"/>
      <c r="VLN845" s="328"/>
      <c r="VLO845" s="328"/>
      <c r="VLP845" s="328"/>
      <c r="VLQ845" s="328"/>
      <c r="VLR845" s="328"/>
      <c r="VLS845" s="328"/>
      <c r="VLT845" s="328"/>
      <c r="VLU845" s="328"/>
      <c r="VLV845" s="328"/>
      <c r="VLW845" s="328"/>
      <c r="VLX845" s="328"/>
      <c r="VLY845" s="328"/>
      <c r="VLZ845" s="328"/>
      <c r="VMA845" s="328"/>
      <c r="VMB845" s="328"/>
      <c r="VMC845" s="328"/>
      <c r="VMD845" s="328"/>
      <c r="VME845" s="328"/>
      <c r="VMF845" s="328"/>
      <c r="VMG845" s="328"/>
      <c r="VMH845" s="328"/>
      <c r="VMI845" s="328"/>
      <c r="VMJ845" s="328"/>
      <c r="VMK845" s="328"/>
      <c r="VML845" s="328"/>
      <c r="VMM845" s="328"/>
      <c r="VMN845" s="328"/>
      <c r="VMO845" s="328"/>
      <c r="VMP845" s="328"/>
      <c r="VMQ845" s="328"/>
      <c r="VMR845" s="328"/>
      <c r="VMS845" s="328"/>
      <c r="VMT845" s="328"/>
      <c r="VMU845" s="328"/>
      <c r="VMV845" s="328"/>
      <c r="VMW845" s="328"/>
      <c r="VMX845" s="328"/>
      <c r="VMY845" s="328"/>
      <c r="VMZ845" s="328"/>
      <c r="VNA845" s="328"/>
      <c r="VNB845" s="328"/>
      <c r="VNC845" s="328"/>
      <c r="VND845" s="328"/>
      <c r="VNE845" s="328"/>
      <c r="VNF845" s="328"/>
      <c r="VNG845" s="328"/>
      <c r="VNH845" s="328"/>
      <c r="VNI845" s="328"/>
      <c r="VNJ845" s="328"/>
      <c r="VNK845" s="328"/>
      <c r="VNL845" s="328"/>
      <c r="VNM845" s="328"/>
      <c r="VNN845" s="328"/>
      <c r="VNO845" s="328"/>
      <c r="VNP845" s="328"/>
      <c r="VNQ845" s="328"/>
      <c r="VNR845" s="328"/>
      <c r="VNS845" s="328"/>
      <c r="VNT845" s="328"/>
      <c r="VNU845" s="328"/>
      <c r="VNV845" s="328"/>
      <c r="VNW845" s="328"/>
      <c r="VNX845" s="328"/>
      <c r="VNY845" s="328"/>
      <c r="VNZ845" s="328"/>
      <c r="VOA845" s="328"/>
      <c r="VOB845" s="328"/>
      <c r="VOC845" s="328"/>
      <c r="VOD845" s="328"/>
      <c r="VOE845" s="328"/>
      <c r="VOF845" s="328"/>
      <c r="VOG845" s="328"/>
      <c r="VOH845" s="328"/>
      <c r="VOI845" s="328"/>
      <c r="VOJ845" s="328"/>
      <c r="VOK845" s="328"/>
      <c r="VOL845" s="328"/>
      <c r="VOM845" s="328"/>
      <c r="VON845" s="328"/>
      <c r="VOO845" s="328"/>
      <c r="VOP845" s="328"/>
      <c r="VOQ845" s="328"/>
      <c r="VOR845" s="328"/>
      <c r="VOS845" s="328"/>
      <c r="VOT845" s="328"/>
      <c r="VOU845" s="328"/>
      <c r="VOV845" s="328"/>
      <c r="VOW845" s="328"/>
      <c r="VOX845" s="328"/>
      <c r="VOY845" s="328"/>
      <c r="VOZ845" s="328"/>
      <c r="VPA845" s="328"/>
      <c r="VPB845" s="328"/>
      <c r="VPC845" s="328"/>
      <c r="VPD845" s="328"/>
      <c r="VPE845" s="328"/>
      <c r="VPF845" s="328"/>
      <c r="VPG845" s="328"/>
      <c r="VPH845" s="328"/>
      <c r="VPI845" s="328"/>
      <c r="VPJ845" s="328"/>
      <c r="VPK845" s="328"/>
      <c r="VPL845" s="328"/>
      <c r="VPM845" s="328"/>
      <c r="VPN845" s="328"/>
      <c r="VPO845" s="328"/>
      <c r="VPP845" s="328"/>
      <c r="VPQ845" s="328"/>
      <c r="VPR845" s="328"/>
      <c r="VPS845" s="328"/>
      <c r="VPT845" s="328"/>
      <c r="VPU845" s="328"/>
      <c r="VPV845" s="328"/>
      <c r="VPW845" s="328"/>
      <c r="VPX845" s="328"/>
      <c r="VPY845" s="328"/>
      <c r="VPZ845" s="328"/>
      <c r="VQA845" s="328"/>
      <c r="VQB845" s="328"/>
      <c r="VQC845" s="328"/>
      <c r="VQD845" s="328"/>
      <c r="VQE845" s="328"/>
      <c r="VQF845" s="328"/>
      <c r="VQG845" s="328"/>
      <c r="VQH845" s="328"/>
      <c r="VQI845" s="328"/>
      <c r="VQJ845" s="328"/>
      <c r="VQK845" s="328"/>
      <c r="VQL845" s="328"/>
      <c r="VQM845" s="328"/>
      <c r="VQN845" s="328"/>
      <c r="VQO845" s="328"/>
      <c r="VQP845" s="328"/>
      <c r="VQQ845" s="328"/>
      <c r="VQR845" s="328"/>
      <c r="VQS845" s="328"/>
      <c r="VQT845" s="328"/>
      <c r="VQU845" s="328"/>
      <c r="VQV845" s="328"/>
      <c r="VQW845" s="328"/>
      <c r="VQX845" s="328"/>
      <c r="VQY845" s="328"/>
      <c r="VQZ845" s="328"/>
      <c r="VRA845" s="328"/>
      <c r="VRB845" s="328"/>
      <c r="VRC845" s="328"/>
      <c r="VRD845" s="328"/>
      <c r="VRE845" s="328"/>
      <c r="VRF845" s="328"/>
      <c r="VRG845" s="328"/>
      <c r="VRH845" s="328"/>
      <c r="VRI845" s="328"/>
      <c r="VRJ845" s="328"/>
      <c r="VRK845" s="328"/>
      <c r="VRL845" s="328"/>
      <c r="VRM845" s="328"/>
      <c r="VRN845" s="328"/>
      <c r="VRO845" s="328"/>
      <c r="VRP845" s="328"/>
      <c r="VRQ845" s="328"/>
      <c r="VRR845" s="328"/>
      <c r="VRS845" s="328"/>
      <c r="VRT845" s="328"/>
      <c r="VRU845" s="328"/>
      <c r="VRV845" s="328"/>
      <c r="VRW845" s="328"/>
      <c r="VRX845" s="328"/>
      <c r="VRY845" s="328"/>
      <c r="VRZ845" s="328"/>
      <c r="VSA845" s="328"/>
      <c r="VSB845" s="328"/>
      <c r="VSC845" s="328"/>
      <c r="VSD845" s="328"/>
      <c r="VSE845" s="328"/>
      <c r="VSF845" s="328"/>
      <c r="VSG845" s="328"/>
      <c r="VSH845" s="328"/>
      <c r="VSI845" s="328"/>
      <c r="VSJ845" s="328"/>
      <c r="VSK845" s="328"/>
      <c r="VSL845" s="328"/>
      <c r="VSM845" s="328"/>
      <c r="VSN845" s="328"/>
      <c r="VSO845" s="328"/>
      <c r="VSP845" s="328"/>
      <c r="VSQ845" s="328"/>
      <c r="VSR845" s="328"/>
      <c r="VSS845" s="328"/>
      <c r="VST845" s="328"/>
      <c r="VSU845" s="328"/>
      <c r="VSV845" s="328"/>
      <c r="VSW845" s="328"/>
      <c r="VSX845" s="328"/>
      <c r="VSY845" s="328"/>
      <c r="VSZ845" s="328"/>
      <c r="VTA845" s="328"/>
      <c r="VTB845" s="328"/>
      <c r="VTC845" s="328"/>
      <c r="VTD845" s="328"/>
      <c r="VTE845" s="328"/>
      <c r="VTF845" s="328"/>
      <c r="VTG845" s="328"/>
      <c r="VTH845" s="328"/>
      <c r="VTI845" s="328"/>
      <c r="VTJ845" s="328"/>
      <c r="VTK845" s="328"/>
      <c r="VTL845" s="328"/>
      <c r="VTM845" s="328"/>
      <c r="VTN845" s="328"/>
      <c r="VTO845" s="328"/>
      <c r="VTP845" s="328"/>
      <c r="VTQ845" s="328"/>
      <c r="VTR845" s="328"/>
      <c r="VTS845" s="328"/>
      <c r="VTT845" s="328"/>
      <c r="VTU845" s="328"/>
      <c r="VTV845" s="328"/>
      <c r="VTW845" s="328"/>
      <c r="VTX845" s="328"/>
      <c r="VTY845" s="328"/>
      <c r="VTZ845" s="328"/>
      <c r="VUA845" s="328"/>
      <c r="VUB845" s="328"/>
      <c r="VUC845" s="328"/>
      <c r="VUD845" s="328"/>
      <c r="VUE845" s="328"/>
      <c r="VUF845" s="328"/>
      <c r="VUG845" s="328"/>
      <c r="VUH845" s="328"/>
      <c r="VUI845" s="328"/>
      <c r="VUJ845" s="328"/>
      <c r="VUK845" s="328"/>
      <c r="VUL845" s="328"/>
      <c r="VUM845" s="328"/>
      <c r="VUN845" s="328"/>
      <c r="VUO845" s="328"/>
      <c r="VUP845" s="328"/>
      <c r="VUQ845" s="328"/>
      <c r="VUR845" s="328"/>
      <c r="VUS845" s="328"/>
      <c r="VUT845" s="328"/>
      <c r="VUU845" s="328"/>
      <c r="VUV845" s="328"/>
      <c r="VUW845" s="328"/>
      <c r="VUX845" s="328"/>
      <c r="VUY845" s="328"/>
      <c r="VUZ845" s="328"/>
      <c r="VVA845" s="328"/>
      <c r="VVB845" s="328"/>
      <c r="VVC845" s="328"/>
      <c r="VVD845" s="328"/>
      <c r="VVE845" s="328"/>
      <c r="VVF845" s="328"/>
      <c r="VVG845" s="328"/>
      <c r="VVH845" s="328"/>
      <c r="VVI845" s="328"/>
      <c r="VVJ845" s="328"/>
      <c r="VVK845" s="328"/>
      <c r="VVL845" s="328"/>
      <c r="VVM845" s="328"/>
      <c r="VVN845" s="328"/>
      <c r="VVO845" s="328"/>
      <c r="VVP845" s="328"/>
      <c r="VVQ845" s="328"/>
      <c r="VVR845" s="328"/>
      <c r="VVS845" s="328"/>
      <c r="VVT845" s="328"/>
      <c r="VVU845" s="328"/>
      <c r="VVV845" s="328"/>
      <c r="VVW845" s="328"/>
      <c r="VVX845" s="328"/>
      <c r="VVY845" s="328"/>
      <c r="VVZ845" s="328"/>
      <c r="VWA845" s="328"/>
      <c r="VWB845" s="328"/>
      <c r="VWC845" s="328"/>
      <c r="VWD845" s="328"/>
      <c r="VWE845" s="328"/>
      <c r="VWF845" s="328"/>
      <c r="VWG845" s="328"/>
      <c r="VWH845" s="328"/>
      <c r="VWI845" s="328"/>
      <c r="VWJ845" s="328"/>
      <c r="VWK845" s="328"/>
      <c r="VWL845" s="328"/>
      <c r="VWM845" s="328"/>
      <c r="VWN845" s="328"/>
      <c r="VWO845" s="328"/>
      <c r="VWP845" s="328"/>
      <c r="VWQ845" s="328"/>
      <c r="VWR845" s="328"/>
      <c r="VWS845" s="328"/>
      <c r="VWT845" s="328"/>
      <c r="VWU845" s="328"/>
      <c r="VWV845" s="328"/>
      <c r="VWW845" s="328"/>
      <c r="VWX845" s="328"/>
      <c r="VWY845" s="328"/>
      <c r="VWZ845" s="328"/>
      <c r="VXA845" s="328"/>
      <c r="VXB845" s="328"/>
      <c r="VXC845" s="328"/>
      <c r="VXD845" s="328"/>
      <c r="VXE845" s="328"/>
      <c r="VXF845" s="328"/>
      <c r="VXG845" s="328"/>
      <c r="VXH845" s="328"/>
      <c r="VXI845" s="328"/>
      <c r="VXJ845" s="328"/>
      <c r="VXK845" s="328"/>
      <c r="VXL845" s="328"/>
      <c r="VXM845" s="328"/>
      <c r="VXN845" s="328"/>
      <c r="VXO845" s="328"/>
      <c r="VXP845" s="328"/>
      <c r="VXQ845" s="328"/>
      <c r="VXR845" s="328"/>
      <c r="VXS845" s="328"/>
      <c r="VXT845" s="328"/>
      <c r="VXU845" s="328"/>
      <c r="VXV845" s="328"/>
      <c r="VXW845" s="328"/>
      <c r="VXX845" s="328"/>
      <c r="VXY845" s="328"/>
      <c r="VXZ845" s="328"/>
      <c r="VYA845" s="328"/>
      <c r="VYB845" s="328"/>
      <c r="VYC845" s="328"/>
      <c r="VYD845" s="328"/>
      <c r="VYE845" s="328"/>
      <c r="VYF845" s="328"/>
      <c r="VYG845" s="328"/>
      <c r="VYH845" s="328"/>
      <c r="VYI845" s="328"/>
      <c r="VYJ845" s="328"/>
      <c r="VYK845" s="328"/>
      <c r="VYL845" s="328"/>
      <c r="VYM845" s="328"/>
      <c r="VYN845" s="328"/>
      <c r="VYO845" s="328"/>
      <c r="VYP845" s="328"/>
      <c r="VYQ845" s="328"/>
      <c r="VYR845" s="328"/>
      <c r="VYS845" s="328"/>
      <c r="VYT845" s="328"/>
      <c r="VYU845" s="328"/>
      <c r="VYV845" s="328"/>
      <c r="VYW845" s="328"/>
      <c r="VYX845" s="328"/>
      <c r="VYY845" s="328"/>
      <c r="VYZ845" s="328"/>
      <c r="VZA845" s="328"/>
      <c r="VZB845" s="328"/>
      <c r="VZC845" s="328"/>
      <c r="VZD845" s="328"/>
      <c r="VZE845" s="328"/>
      <c r="VZF845" s="328"/>
      <c r="VZG845" s="328"/>
      <c r="VZH845" s="328"/>
      <c r="VZI845" s="328"/>
      <c r="VZJ845" s="328"/>
      <c r="VZK845" s="328"/>
      <c r="VZL845" s="328"/>
      <c r="VZM845" s="328"/>
      <c r="VZN845" s="328"/>
      <c r="VZO845" s="328"/>
      <c r="VZP845" s="328"/>
      <c r="VZQ845" s="328"/>
      <c r="VZR845" s="328"/>
      <c r="VZS845" s="328"/>
      <c r="VZT845" s="328"/>
      <c r="VZU845" s="328"/>
      <c r="VZV845" s="328"/>
      <c r="VZW845" s="328"/>
      <c r="VZX845" s="328"/>
      <c r="VZY845" s="328"/>
      <c r="VZZ845" s="328"/>
      <c r="WAA845" s="328"/>
      <c r="WAB845" s="328"/>
      <c r="WAC845" s="328"/>
      <c r="WAD845" s="328"/>
      <c r="WAE845" s="328"/>
      <c r="WAF845" s="328"/>
      <c r="WAG845" s="328"/>
      <c r="WAH845" s="328"/>
      <c r="WAI845" s="328"/>
      <c r="WAJ845" s="328"/>
      <c r="WAK845" s="328"/>
      <c r="WAL845" s="328"/>
      <c r="WAM845" s="328"/>
      <c r="WAN845" s="328"/>
      <c r="WAO845" s="328"/>
      <c r="WAP845" s="328"/>
      <c r="WAQ845" s="328"/>
      <c r="WAR845" s="328"/>
      <c r="WAS845" s="328"/>
      <c r="WAT845" s="328"/>
      <c r="WAU845" s="328"/>
      <c r="WAV845" s="328"/>
      <c r="WAW845" s="328"/>
      <c r="WAX845" s="328"/>
      <c r="WAY845" s="328"/>
      <c r="WAZ845" s="328"/>
      <c r="WBA845" s="328"/>
      <c r="WBB845" s="328"/>
      <c r="WBC845" s="328"/>
      <c r="WBD845" s="328"/>
      <c r="WBE845" s="328"/>
      <c r="WBF845" s="328"/>
      <c r="WBG845" s="328"/>
      <c r="WBH845" s="328"/>
      <c r="WBI845" s="328"/>
      <c r="WBJ845" s="328"/>
      <c r="WBK845" s="328"/>
      <c r="WBL845" s="328"/>
      <c r="WBM845" s="328"/>
      <c r="WBN845" s="328"/>
      <c r="WBO845" s="328"/>
      <c r="WBP845" s="328"/>
      <c r="WBQ845" s="328"/>
      <c r="WBR845" s="328"/>
      <c r="WBS845" s="328"/>
      <c r="WBT845" s="328"/>
      <c r="WBU845" s="328"/>
      <c r="WBV845" s="328"/>
      <c r="WBW845" s="328"/>
      <c r="WBX845" s="328"/>
      <c r="WBY845" s="328"/>
      <c r="WBZ845" s="328"/>
      <c r="WCA845" s="328"/>
      <c r="WCB845" s="328"/>
      <c r="WCC845" s="328"/>
      <c r="WCD845" s="328"/>
      <c r="WCE845" s="328"/>
      <c r="WCF845" s="328"/>
      <c r="WCG845" s="328"/>
      <c r="WCH845" s="328"/>
      <c r="WCI845" s="328"/>
      <c r="WCJ845" s="328"/>
      <c r="WCK845" s="328"/>
      <c r="WCL845" s="328"/>
      <c r="WCM845" s="328"/>
      <c r="WCN845" s="328"/>
      <c r="WCO845" s="328"/>
      <c r="WCP845" s="328"/>
      <c r="WCQ845" s="328"/>
      <c r="WCR845" s="328"/>
      <c r="WCS845" s="328"/>
      <c r="WCT845" s="328"/>
      <c r="WCU845" s="328"/>
      <c r="WCV845" s="328"/>
      <c r="WCW845" s="328"/>
      <c r="WCX845" s="328"/>
      <c r="WCY845" s="328"/>
      <c r="WCZ845" s="328"/>
      <c r="WDA845" s="328"/>
      <c r="WDB845" s="328"/>
      <c r="WDC845" s="328"/>
      <c r="WDD845" s="328"/>
      <c r="WDE845" s="328"/>
      <c r="WDF845" s="328"/>
      <c r="WDG845" s="328"/>
      <c r="WDH845" s="328"/>
      <c r="WDI845" s="328"/>
      <c r="WDJ845" s="328"/>
      <c r="WDK845" s="328"/>
      <c r="WDL845" s="328"/>
      <c r="WDM845" s="328"/>
      <c r="WDN845" s="328"/>
      <c r="WDO845" s="328"/>
      <c r="WDP845" s="328"/>
      <c r="WDQ845" s="328"/>
      <c r="WDR845" s="328"/>
      <c r="WDS845" s="328"/>
      <c r="WDT845" s="328"/>
      <c r="WDU845" s="328"/>
      <c r="WDV845" s="328"/>
      <c r="WDW845" s="328"/>
      <c r="WDX845" s="328"/>
      <c r="WDY845" s="328"/>
      <c r="WDZ845" s="328"/>
      <c r="WEA845" s="328"/>
      <c r="WEB845" s="328"/>
      <c r="WEC845" s="328"/>
      <c r="WED845" s="328"/>
      <c r="WEE845" s="328"/>
      <c r="WEF845" s="328"/>
      <c r="WEG845" s="328"/>
      <c r="WEH845" s="328"/>
      <c r="WEI845" s="328"/>
      <c r="WEJ845" s="328"/>
      <c r="WEK845" s="328"/>
      <c r="WEL845" s="328"/>
      <c r="WEM845" s="328"/>
      <c r="WEN845" s="328"/>
      <c r="WEO845" s="328"/>
      <c r="WEP845" s="328"/>
      <c r="WEQ845" s="328"/>
      <c r="WER845" s="328"/>
      <c r="WES845" s="328"/>
      <c r="WET845" s="328"/>
      <c r="WEU845" s="328"/>
      <c r="WEV845" s="328"/>
      <c r="WEW845" s="328"/>
      <c r="WEX845" s="328"/>
      <c r="WEY845" s="328"/>
      <c r="WEZ845" s="328"/>
      <c r="WFA845" s="328"/>
      <c r="WFB845" s="328"/>
      <c r="WFC845" s="328"/>
      <c r="WFD845" s="328"/>
      <c r="WFE845" s="328"/>
      <c r="WFF845" s="328"/>
      <c r="WFG845" s="328"/>
      <c r="WFH845" s="328"/>
      <c r="WFI845" s="328"/>
      <c r="WFJ845" s="328"/>
      <c r="WFK845" s="328"/>
      <c r="WFL845" s="328"/>
      <c r="WFM845" s="328"/>
      <c r="WFN845" s="328"/>
      <c r="WFO845" s="328"/>
      <c r="WFP845" s="328"/>
      <c r="WFQ845" s="328"/>
      <c r="WFR845" s="328"/>
      <c r="WFS845" s="328"/>
      <c r="WFT845" s="328"/>
      <c r="WFU845" s="328"/>
      <c r="WFV845" s="328"/>
      <c r="WFW845" s="328"/>
      <c r="WFX845" s="328"/>
      <c r="WFY845" s="328"/>
      <c r="WFZ845" s="328"/>
      <c r="WGA845" s="328"/>
      <c r="WGB845" s="328"/>
      <c r="WGC845" s="328"/>
      <c r="WGD845" s="328"/>
      <c r="WGE845" s="328"/>
      <c r="WGF845" s="328"/>
      <c r="WGG845" s="328"/>
      <c r="WGH845" s="328"/>
      <c r="WGI845" s="328"/>
      <c r="WGJ845" s="328"/>
      <c r="WGK845" s="328"/>
      <c r="WGL845" s="328"/>
      <c r="WGM845" s="328"/>
      <c r="WGN845" s="328"/>
      <c r="WGO845" s="328"/>
      <c r="WGP845" s="328"/>
      <c r="WGQ845" s="328"/>
      <c r="WGR845" s="328"/>
      <c r="WGS845" s="328"/>
      <c r="WGT845" s="328"/>
      <c r="WGU845" s="328"/>
      <c r="WGV845" s="328"/>
      <c r="WGW845" s="328"/>
      <c r="WGX845" s="328"/>
      <c r="WGY845" s="328"/>
      <c r="WGZ845" s="328"/>
      <c r="WHA845" s="328"/>
      <c r="WHB845" s="328"/>
      <c r="WHC845" s="328"/>
      <c r="WHD845" s="328"/>
      <c r="WHE845" s="328"/>
      <c r="WHF845" s="328"/>
      <c r="WHG845" s="328"/>
      <c r="WHH845" s="328"/>
      <c r="WHI845" s="328"/>
      <c r="WHJ845" s="328"/>
      <c r="WHK845" s="328"/>
      <c r="WHL845" s="328"/>
      <c r="WHM845" s="328"/>
      <c r="WHN845" s="328"/>
      <c r="WHO845" s="328"/>
      <c r="WHP845" s="328"/>
      <c r="WHQ845" s="328"/>
      <c r="WHR845" s="328"/>
      <c r="WHS845" s="328"/>
      <c r="WHT845" s="328"/>
      <c r="WHU845" s="328"/>
      <c r="WHV845" s="328"/>
      <c r="WHW845" s="328"/>
      <c r="WHX845" s="328"/>
      <c r="WHY845" s="328"/>
      <c r="WHZ845" s="328"/>
      <c r="WIA845" s="328"/>
      <c r="WIB845" s="328"/>
      <c r="WIC845" s="328"/>
      <c r="WID845" s="328"/>
      <c r="WIE845" s="328"/>
      <c r="WIF845" s="328"/>
      <c r="WIG845" s="328"/>
      <c r="WIH845" s="328"/>
      <c r="WII845" s="328"/>
      <c r="WIJ845" s="328"/>
      <c r="WIK845" s="328"/>
      <c r="WIL845" s="328"/>
      <c r="WIM845" s="328"/>
      <c r="WIN845" s="328"/>
      <c r="WIO845" s="328"/>
      <c r="WIP845" s="328"/>
      <c r="WIQ845" s="328"/>
      <c r="WIR845" s="328"/>
      <c r="WIS845" s="328"/>
      <c r="WIT845" s="328"/>
      <c r="WIU845" s="328"/>
      <c r="WIV845" s="328"/>
      <c r="WIW845" s="328"/>
      <c r="WIX845" s="328"/>
      <c r="WIY845" s="328"/>
      <c r="WIZ845" s="328"/>
      <c r="WJA845" s="328"/>
      <c r="WJB845" s="328"/>
      <c r="WJC845" s="328"/>
      <c r="WJD845" s="328"/>
      <c r="WJE845" s="328"/>
      <c r="WJF845" s="328"/>
      <c r="WJG845" s="328"/>
      <c r="WJH845" s="328"/>
      <c r="WJI845" s="328"/>
      <c r="WJJ845" s="328"/>
      <c r="WJK845" s="328"/>
      <c r="WJL845" s="328"/>
      <c r="WJM845" s="328"/>
      <c r="WJN845" s="328"/>
      <c r="WJO845" s="328"/>
      <c r="WJP845" s="328"/>
      <c r="WJQ845" s="328"/>
      <c r="WJR845" s="328"/>
      <c r="WJS845" s="328"/>
      <c r="WJT845" s="328"/>
      <c r="WJU845" s="328"/>
      <c r="WJV845" s="328"/>
      <c r="WJW845" s="328"/>
      <c r="WJX845" s="328"/>
      <c r="WJY845" s="328"/>
      <c r="WJZ845" s="328"/>
      <c r="WKA845" s="328"/>
      <c r="WKB845" s="328"/>
      <c r="WKC845" s="328"/>
      <c r="WKD845" s="328"/>
      <c r="WKE845" s="328"/>
      <c r="WKF845" s="328"/>
      <c r="WKG845" s="328"/>
      <c r="WKH845" s="328"/>
      <c r="WKI845" s="328"/>
      <c r="WKJ845" s="328"/>
      <c r="WKK845" s="328"/>
      <c r="WKL845" s="328"/>
      <c r="WKM845" s="328"/>
      <c r="WKN845" s="328"/>
      <c r="WKO845" s="328"/>
      <c r="WKP845" s="328"/>
      <c r="WKQ845" s="328"/>
      <c r="WKR845" s="328"/>
      <c r="WKS845" s="328"/>
      <c r="WKT845" s="328"/>
      <c r="WKU845" s="328"/>
      <c r="WKV845" s="328"/>
      <c r="WKW845" s="328"/>
      <c r="WKX845" s="328"/>
      <c r="WKY845" s="328"/>
      <c r="WKZ845" s="328"/>
      <c r="WLA845" s="328"/>
      <c r="WLB845" s="328"/>
      <c r="WLC845" s="328"/>
      <c r="WLD845" s="328"/>
      <c r="WLE845" s="328"/>
      <c r="WLF845" s="328"/>
      <c r="WLG845" s="328"/>
      <c r="WLH845" s="328"/>
      <c r="WLI845" s="328"/>
      <c r="WLJ845" s="328"/>
      <c r="WLK845" s="328"/>
      <c r="WLL845" s="328"/>
      <c r="WLM845" s="328"/>
      <c r="WLN845" s="328"/>
      <c r="WLO845" s="328"/>
      <c r="WLP845" s="328"/>
      <c r="WLQ845" s="328"/>
      <c r="WLR845" s="328"/>
      <c r="WLS845" s="328"/>
      <c r="WLT845" s="328"/>
      <c r="WLU845" s="328"/>
      <c r="WLV845" s="328"/>
      <c r="WLW845" s="328"/>
      <c r="WLX845" s="328"/>
      <c r="WLY845" s="328"/>
      <c r="WLZ845" s="328"/>
      <c r="WMA845" s="328"/>
      <c r="WMB845" s="328"/>
      <c r="WMC845" s="328"/>
      <c r="WMD845" s="328"/>
      <c r="WME845" s="328"/>
      <c r="WMF845" s="328"/>
      <c r="WMG845" s="328"/>
      <c r="WMH845" s="328"/>
      <c r="WMI845" s="328"/>
      <c r="WMJ845" s="328"/>
      <c r="WMK845" s="328"/>
      <c r="WML845" s="328"/>
      <c r="WMM845" s="328"/>
      <c r="WMN845" s="328"/>
      <c r="WMO845" s="328"/>
      <c r="WMP845" s="328"/>
      <c r="WMQ845" s="328"/>
      <c r="WMR845" s="328"/>
      <c r="WMS845" s="328"/>
      <c r="WMT845" s="328"/>
      <c r="WMU845" s="328"/>
      <c r="WMV845" s="328"/>
      <c r="WMW845" s="328"/>
      <c r="WMX845" s="328"/>
      <c r="WMY845" s="328"/>
      <c r="WMZ845" s="328"/>
      <c r="WNA845" s="328"/>
      <c r="WNB845" s="328"/>
      <c r="WNC845" s="328"/>
      <c r="WND845" s="328"/>
      <c r="WNE845" s="328"/>
      <c r="WNF845" s="328"/>
      <c r="WNG845" s="328"/>
      <c r="WNH845" s="328"/>
      <c r="WNI845" s="328"/>
      <c r="WNJ845" s="328"/>
      <c r="WNK845" s="328"/>
      <c r="WNL845" s="328"/>
      <c r="WNM845" s="328"/>
      <c r="WNN845" s="328"/>
      <c r="WNO845" s="328"/>
      <c r="WNP845" s="328"/>
      <c r="WNQ845" s="328"/>
      <c r="WNR845" s="328"/>
      <c r="WNS845" s="328"/>
      <c r="WNT845" s="328"/>
      <c r="WNU845" s="328"/>
      <c r="WNV845" s="328"/>
      <c r="WNW845" s="328"/>
      <c r="WNX845" s="328"/>
      <c r="WNY845" s="328"/>
      <c r="WNZ845" s="328"/>
      <c r="WOA845" s="328"/>
      <c r="WOB845" s="328"/>
      <c r="WOC845" s="328"/>
      <c r="WOD845" s="328"/>
      <c r="WOE845" s="328"/>
      <c r="WOF845" s="328"/>
      <c r="WOG845" s="328"/>
      <c r="WOH845" s="328"/>
      <c r="WOI845" s="328"/>
      <c r="WOJ845" s="328"/>
      <c r="WOK845" s="328"/>
      <c r="WOL845" s="328"/>
      <c r="WOM845" s="328"/>
      <c r="WON845" s="328"/>
      <c r="WOO845" s="328"/>
      <c r="WOP845" s="328"/>
      <c r="WOQ845" s="328"/>
      <c r="WOR845" s="328"/>
      <c r="WOS845" s="328"/>
      <c r="WOT845" s="328"/>
      <c r="WOU845" s="328"/>
      <c r="WOV845" s="328"/>
      <c r="WOW845" s="328"/>
      <c r="WOX845" s="328"/>
      <c r="WOY845" s="328"/>
      <c r="WOZ845" s="328"/>
      <c r="WPA845" s="328"/>
      <c r="WPB845" s="328"/>
      <c r="WPC845" s="328"/>
      <c r="WPD845" s="328"/>
      <c r="WPE845" s="328"/>
      <c r="WPF845" s="328"/>
      <c r="WPG845" s="328"/>
      <c r="WPH845" s="328"/>
      <c r="WPI845" s="328"/>
      <c r="WPJ845" s="328"/>
      <c r="WPK845" s="328"/>
      <c r="WPL845" s="328"/>
      <c r="WPM845" s="328"/>
      <c r="WPN845" s="328"/>
      <c r="WPO845" s="328"/>
      <c r="WPP845" s="328"/>
      <c r="WPQ845" s="328"/>
      <c r="WPR845" s="328"/>
      <c r="WPS845" s="328"/>
      <c r="WPT845" s="328"/>
      <c r="WPU845" s="328"/>
      <c r="WPV845" s="328"/>
      <c r="WPW845" s="328"/>
      <c r="WPX845" s="328"/>
      <c r="WPY845" s="328"/>
      <c r="WPZ845" s="328"/>
      <c r="WQA845" s="328"/>
      <c r="WQB845" s="328"/>
      <c r="WQC845" s="328"/>
      <c r="WQD845" s="328"/>
      <c r="WQE845" s="328"/>
      <c r="WQF845" s="328"/>
      <c r="WQG845" s="328"/>
      <c r="WQH845" s="328"/>
      <c r="WQI845" s="328"/>
      <c r="WQJ845" s="328"/>
      <c r="WQK845" s="328"/>
      <c r="WQL845" s="328"/>
      <c r="WQM845" s="328"/>
      <c r="WQN845" s="328"/>
      <c r="WQO845" s="328"/>
      <c r="WQP845" s="328"/>
      <c r="WQQ845" s="328"/>
      <c r="WQR845" s="328"/>
      <c r="WQS845" s="328"/>
      <c r="WQT845" s="328"/>
      <c r="WQU845" s="328"/>
      <c r="WQV845" s="328"/>
      <c r="WQW845" s="328"/>
      <c r="WQX845" s="328"/>
      <c r="WQY845" s="328"/>
      <c r="WQZ845" s="328"/>
      <c r="WRA845" s="328"/>
      <c r="WRB845" s="328"/>
      <c r="WRC845" s="328"/>
      <c r="WRD845" s="328"/>
      <c r="WRE845" s="328"/>
      <c r="WRF845" s="328"/>
      <c r="WRG845" s="328"/>
      <c r="WRH845" s="328"/>
      <c r="WRI845" s="328"/>
      <c r="WRJ845" s="328"/>
      <c r="WRK845" s="328"/>
      <c r="WRL845" s="328"/>
      <c r="WRM845" s="328"/>
      <c r="WRN845" s="328"/>
      <c r="WRO845" s="328"/>
      <c r="WRP845" s="328"/>
      <c r="WRQ845" s="328"/>
      <c r="WRR845" s="328"/>
      <c r="WRS845" s="328"/>
      <c r="WRT845" s="328"/>
      <c r="WRU845" s="328"/>
      <c r="WRV845" s="328"/>
      <c r="WRW845" s="328"/>
      <c r="WRX845" s="328"/>
      <c r="WRY845" s="328"/>
      <c r="WRZ845" s="328"/>
      <c r="WSA845" s="328"/>
      <c r="WSB845" s="328"/>
      <c r="WSC845" s="328"/>
      <c r="WSD845" s="328"/>
      <c r="WSE845" s="328"/>
      <c r="WSF845" s="328"/>
      <c r="WSG845" s="328"/>
      <c r="WSH845" s="328"/>
      <c r="WSI845" s="328"/>
      <c r="WSJ845" s="328"/>
      <c r="WSK845" s="328"/>
      <c r="WSL845" s="328"/>
      <c r="WSM845" s="328"/>
      <c r="WSN845" s="328"/>
      <c r="WSO845" s="328"/>
      <c r="WSP845" s="328"/>
      <c r="WSQ845" s="328"/>
      <c r="WSR845" s="328"/>
      <c r="WSS845" s="328"/>
      <c r="WST845" s="328"/>
      <c r="WSU845" s="328"/>
      <c r="WSV845" s="328"/>
      <c r="WSW845" s="328"/>
      <c r="WSX845" s="328"/>
      <c r="WSY845" s="328"/>
      <c r="WSZ845" s="328"/>
      <c r="WTA845" s="328"/>
      <c r="WTB845" s="328"/>
      <c r="WTC845" s="328"/>
      <c r="WTD845" s="328"/>
      <c r="WTE845" s="328"/>
      <c r="WTF845" s="328"/>
      <c r="WTG845" s="328"/>
      <c r="WTH845" s="328"/>
      <c r="WTI845" s="328"/>
      <c r="WTJ845" s="328"/>
      <c r="WTK845" s="328"/>
      <c r="WTL845" s="328"/>
      <c r="WTM845" s="328"/>
      <c r="WTN845" s="328"/>
      <c r="WTO845" s="328"/>
      <c r="WTP845" s="328"/>
      <c r="WTQ845" s="328"/>
      <c r="WTR845" s="328"/>
      <c r="WTS845" s="328"/>
      <c r="WTT845" s="328"/>
      <c r="WTU845" s="328"/>
      <c r="WTV845" s="328"/>
      <c r="WTW845" s="328"/>
      <c r="WTX845" s="328"/>
      <c r="WTY845" s="328"/>
      <c r="WTZ845" s="328"/>
      <c r="WUA845" s="328"/>
      <c r="WUB845" s="328"/>
      <c r="WUC845" s="328"/>
      <c r="WUD845" s="328"/>
      <c r="WUE845" s="328"/>
      <c r="WUF845" s="328"/>
      <c r="WUG845" s="328"/>
      <c r="WUH845" s="328"/>
      <c r="WUI845" s="328"/>
      <c r="WUJ845" s="328"/>
      <c r="WUK845" s="328"/>
      <c r="WUL845" s="328"/>
      <c r="WUM845" s="328"/>
      <c r="WUN845" s="328"/>
      <c r="WUO845" s="328"/>
      <c r="WUP845" s="328"/>
      <c r="WUQ845" s="328"/>
      <c r="WUR845" s="328"/>
      <c r="WUS845" s="328"/>
      <c r="WUT845" s="328"/>
      <c r="WUU845" s="328"/>
      <c r="WUV845" s="328"/>
      <c r="WUW845" s="328"/>
      <c r="WUX845" s="328"/>
      <c r="WUY845" s="328"/>
      <c r="WUZ845" s="328"/>
      <c r="WVA845" s="328"/>
      <c r="WVB845" s="328"/>
      <c r="WVC845" s="328"/>
      <c r="WVD845" s="328"/>
      <c r="WVE845" s="328"/>
      <c r="WVF845" s="328"/>
      <c r="WVG845" s="328"/>
      <c r="WVH845" s="328"/>
      <c r="WVI845" s="328"/>
      <c r="WVJ845" s="328"/>
      <c r="WVK845" s="328"/>
      <c r="WVL845" s="328"/>
      <c r="WVM845" s="328"/>
      <c r="WVN845" s="328"/>
      <c r="WVO845" s="328"/>
      <c r="WVP845" s="328"/>
      <c r="WVQ845" s="328"/>
      <c r="WVR845" s="328"/>
      <c r="WVS845" s="328"/>
      <c r="WVT845" s="328"/>
      <c r="WVU845" s="328"/>
      <c r="WVV845" s="328"/>
      <c r="WVW845" s="328"/>
      <c r="WVX845" s="328"/>
      <c r="WVY845" s="328"/>
      <c r="WVZ845" s="328"/>
      <c r="WWA845" s="328"/>
      <c r="WWB845" s="328"/>
      <c r="WWC845" s="328"/>
      <c r="WWD845" s="328"/>
      <c r="WWE845" s="328"/>
      <c r="WWF845" s="328"/>
      <c r="WWG845" s="328"/>
      <c r="WWH845" s="328"/>
      <c r="WWI845" s="328"/>
      <c r="WWJ845" s="328"/>
      <c r="WWK845" s="328"/>
      <c r="WWL845" s="328"/>
      <c r="WWM845" s="328"/>
      <c r="WWN845" s="328"/>
      <c r="WWO845" s="328"/>
      <c r="WWP845" s="328"/>
      <c r="WWQ845" s="328"/>
      <c r="WWR845" s="328"/>
      <c r="WWS845" s="328"/>
      <c r="WWT845" s="328"/>
      <c r="WWU845" s="328"/>
      <c r="WWV845" s="328"/>
      <c r="WWW845" s="328"/>
      <c r="WWX845" s="328"/>
      <c r="WWY845" s="328"/>
      <c r="WWZ845" s="328"/>
      <c r="WXA845" s="328"/>
      <c r="WXB845" s="328"/>
      <c r="WXC845" s="328"/>
      <c r="WXD845" s="328"/>
      <c r="WXE845" s="328"/>
      <c r="WXF845" s="328"/>
      <c r="WXG845" s="328"/>
      <c r="WXH845" s="328"/>
      <c r="WXI845" s="328"/>
      <c r="WXJ845" s="328"/>
      <c r="WXK845" s="328"/>
      <c r="WXL845" s="328"/>
      <c r="WXM845" s="328"/>
      <c r="WXN845" s="328"/>
      <c r="WXO845" s="328"/>
      <c r="WXP845" s="328"/>
      <c r="WXQ845" s="328"/>
      <c r="WXR845" s="328"/>
      <c r="WXS845" s="328"/>
      <c r="WXT845" s="328"/>
      <c r="WXU845" s="328"/>
      <c r="WXV845" s="328"/>
      <c r="WXW845" s="328"/>
      <c r="WXX845" s="328"/>
      <c r="WXY845" s="328"/>
      <c r="WXZ845" s="328"/>
      <c r="WYA845" s="328"/>
      <c r="WYB845" s="328"/>
      <c r="WYC845" s="328"/>
      <c r="WYD845" s="328"/>
      <c r="WYE845" s="328"/>
      <c r="WYF845" s="328"/>
      <c r="WYG845" s="328"/>
      <c r="WYH845" s="328"/>
      <c r="WYI845" s="328"/>
      <c r="WYJ845" s="328"/>
      <c r="WYK845" s="328"/>
      <c r="WYL845" s="328"/>
      <c r="WYM845" s="328"/>
      <c r="WYN845" s="328"/>
      <c r="WYO845" s="328"/>
      <c r="WYP845" s="328"/>
      <c r="WYQ845" s="328"/>
      <c r="WYR845" s="328"/>
      <c r="WYS845" s="328"/>
      <c r="WYT845" s="328"/>
      <c r="WYU845" s="328"/>
      <c r="WYV845" s="328"/>
      <c r="WYW845" s="328"/>
      <c r="WYX845" s="328"/>
      <c r="WYY845" s="328"/>
      <c r="WYZ845" s="328"/>
      <c r="WZA845" s="328"/>
      <c r="WZB845" s="328"/>
      <c r="WZC845" s="328"/>
      <c r="WZD845" s="328"/>
      <c r="WZE845" s="328"/>
      <c r="WZF845" s="328"/>
      <c r="WZG845" s="328"/>
      <c r="WZH845" s="328"/>
      <c r="WZI845" s="328"/>
      <c r="WZJ845" s="328"/>
      <c r="WZK845" s="328"/>
      <c r="WZL845" s="328"/>
      <c r="WZM845" s="328"/>
      <c r="WZN845" s="328"/>
      <c r="WZO845" s="328"/>
      <c r="WZP845" s="328"/>
      <c r="WZQ845" s="328"/>
      <c r="WZR845" s="328"/>
      <c r="WZS845" s="328"/>
      <c r="WZT845" s="328"/>
      <c r="WZU845" s="328"/>
      <c r="WZV845" s="328"/>
      <c r="WZW845" s="328"/>
      <c r="WZX845" s="328"/>
      <c r="WZY845" s="328"/>
      <c r="WZZ845" s="328"/>
      <c r="XAA845" s="328"/>
      <c r="XAB845" s="328"/>
      <c r="XAC845" s="328"/>
      <c r="XAD845" s="328"/>
      <c r="XAE845" s="328"/>
      <c r="XAF845" s="328"/>
      <c r="XAG845" s="328"/>
      <c r="XAH845" s="328"/>
      <c r="XAI845" s="328"/>
      <c r="XAJ845" s="328"/>
      <c r="XAK845" s="328"/>
      <c r="XAL845" s="328"/>
      <c r="XAM845" s="328"/>
      <c r="XAN845" s="328"/>
      <c r="XAO845" s="328"/>
      <c r="XAP845" s="328"/>
      <c r="XAQ845" s="328"/>
      <c r="XAR845" s="328"/>
      <c r="XAS845" s="328"/>
      <c r="XAT845" s="328"/>
      <c r="XAU845" s="328"/>
      <c r="XAV845" s="328"/>
      <c r="XAW845" s="328"/>
      <c r="XAX845" s="328"/>
      <c r="XAY845" s="328"/>
      <c r="XAZ845" s="328"/>
      <c r="XBA845" s="328"/>
      <c r="XBB845" s="328"/>
      <c r="XBC845" s="328"/>
      <c r="XBD845" s="328"/>
      <c r="XBE845" s="328"/>
      <c r="XBF845" s="328"/>
      <c r="XBG845" s="328"/>
      <c r="XBH845" s="328"/>
      <c r="XBI845" s="328"/>
      <c r="XBJ845" s="328"/>
      <c r="XBK845" s="328"/>
      <c r="XBL845" s="328"/>
      <c r="XBM845" s="328"/>
      <c r="XBN845" s="328"/>
      <c r="XBO845" s="328"/>
      <c r="XBP845" s="328"/>
      <c r="XBQ845" s="328"/>
      <c r="XBR845" s="328"/>
      <c r="XBS845" s="328"/>
      <c r="XBT845" s="328"/>
      <c r="XBU845" s="328"/>
      <c r="XBV845" s="328"/>
      <c r="XBW845" s="328"/>
      <c r="XBX845" s="328"/>
      <c r="XBY845" s="328"/>
      <c r="XBZ845" s="328"/>
      <c r="XCA845" s="328"/>
      <c r="XCB845" s="328"/>
      <c r="XCC845" s="328"/>
      <c r="XCD845" s="328"/>
      <c r="XCE845" s="328"/>
      <c r="XCF845" s="328"/>
      <c r="XCG845" s="328"/>
      <c r="XCH845" s="328"/>
      <c r="XCI845" s="328"/>
      <c r="XCJ845" s="328"/>
      <c r="XCK845" s="328"/>
      <c r="XCL845" s="328"/>
      <c r="XCM845" s="328"/>
      <c r="XCN845" s="328"/>
      <c r="XCO845" s="328"/>
      <c r="XCP845" s="328"/>
      <c r="XCQ845" s="328"/>
      <c r="XCR845" s="328"/>
      <c r="XCS845" s="328"/>
      <c r="XCT845" s="328"/>
      <c r="XCU845" s="328"/>
      <c r="XCV845" s="328"/>
      <c r="XCW845" s="328"/>
      <c r="XCX845" s="328"/>
      <c r="XCY845" s="328"/>
      <c r="XCZ845" s="328"/>
      <c r="XDA845" s="328"/>
      <c r="XDB845" s="328"/>
      <c r="XDC845" s="328"/>
      <c r="XDD845" s="328"/>
      <c r="XDE845" s="328"/>
      <c r="XDF845" s="328"/>
      <c r="XDG845" s="328"/>
      <c r="XDH845" s="328"/>
      <c r="XDI845" s="328"/>
      <c r="XDJ845" s="328"/>
      <c r="XDK845" s="328"/>
      <c r="XDL845" s="328"/>
      <c r="XDM845" s="328"/>
      <c r="XDN845" s="328"/>
      <c r="XDO845" s="328"/>
      <c r="XDP845" s="328"/>
      <c r="XDQ845" s="328"/>
      <c r="XDR845" s="328"/>
      <c r="XDS845" s="328"/>
      <c r="XDT845" s="328"/>
      <c r="XDU845" s="328"/>
      <c r="XDV845" s="328"/>
      <c r="XDW845" s="328"/>
      <c r="XDX845" s="328"/>
      <c r="XDY845" s="328"/>
      <c r="XDZ845" s="328"/>
      <c r="XEA845" s="328"/>
      <c r="XEB845" s="328"/>
      <c r="XEC845" s="328"/>
      <c r="XED845" s="328"/>
      <c r="XEE845" s="328"/>
      <c r="XEF845" s="328"/>
      <c r="XEG845" s="328"/>
      <c r="XEH845" s="328"/>
      <c r="XEI845" s="328"/>
      <c r="XEJ845" s="328"/>
      <c r="XEK845" s="328"/>
      <c r="XEL845" s="328"/>
      <c r="XEM845" s="328"/>
      <c r="XEN845" s="328"/>
      <c r="XEO845" s="328"/>
      <c r="XEP845" s="328"/>
      <c r="XEQ845" s="328"/>
      <c r="XER845" s="328"/>
    </row>
    <row r="846" spans="1:16372" x14ac:dyDescent="0.25">
      <c r="A846" s="268"/>
      <c r="B846" s="46">
        <f>SUBTOTAL(103,$C$10:C846)</f>
        <v>837</v>
      </c>
      <c r="C846" s="154" t="s">
        <v>836</v>
      </c>
      <c r="D846" s="226" t="s">
        <v>963</v>
      </c>
      <c r="E846" s="203" t="s">
        <v>641</v>
      </c>
      <c r="F846" s="208" t="s">
        <v>642</v>
      </c>
      <c r="G846" s="239">
        <v>45197</v>
      </c>
      <c r="H846" s="249">
        <v>0</v>
      </c>
      <c r="I846" s="101">
        <v>-16250</v>
      </c>
      <c r="J846" s="250">
        <f t="shared" si="13"/>
        <v>364506.43550000014</v>
      </c>
      <c r="K846" s="259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  <c r="AH846" s="328"/>
      <c r="AI846" s="328"/>
      <c r="AJ846" s="328"/>
      <c r="AK846" s="328"/>
      <c r="AL846" s="328"/>
      <c r="AM846" s="328"/>
      <c r="AN846" s="328"/>
      <c r="AO846" s="328"/>
      <c r="AP846" s="328"/>
      <c r="AQ846" s="328"/>
      <c r="AR846" s="328"/>
      <c r="AS846" s="328"/>
      <c r="AT846" s="328"/>
      <c r="AU846" s="328"/>
      <c r="AV846" s="328"/>
      <c r="AW846" s="328"/>
      <c r="AX846" s="328"/>
      <c r="AY846" s="328"/>
      <c r="AZ846" s="328"/>
      <c r="BA846" s="328"/>
      <c r="BB846" s="328"/>
      <c r="BC846" s="328"/>
      <c r="BD846" s="328"/>
      <c r="BE846" s="328"/>
      <c r="BF846" s="328"/>
      <c r="BG846" s="328"/>
      <c r="BH846" s="328"/>
      <c r="BI846" s="328"/>
      <c r="BJ846" s="328"/>
      <c r="BK846" s="328"/>
      <c r="BL846" s="328"/>
      <c r="BM846" s="328"/>
      <c r="BN846" s="328"/>
      <c r="BO846" s="328"/>
      <c r="BP846" s="328"/>
      <c r="BQ846" s="328"/>
      <c r="BR846" s="328"/>
      <c r="BS846" s="328"/>
      <c r="BT846" s="328"/>
      <c r="BU846" s="328"/>
      <c r="BV846" s="328"/>
      <c r="BW846" s="328"/>
      <c r="BX846" s="328"/>
      <c r="BY846" s="328"/>
      <c r="BZ846" s="328"/>
      <c r="CA846" s="328"/>
      <c r="CB846" s="328"/>
      <c r="CC846" s="328"/>
      <c r="CD846" s="328"/>
      <c r="CE846" s="328"/>
      <c r="CF846" s="328"/>
      <c r="CG846" s="328"/>
      <c r="CH846" s="328"/>
      <c r="CI846" s="328"/>
      <c r="CJ846" s="328"/>
      <c r="CK846" s="328"/>
      <c r="CL846" s="328"/>
      <c r="CM846" s="328"/>
      <c r="CN846" s="328"/>
      <c r="CO846" s="328"/>
      <c r="CP846" s="328"/>
      <c r="CQ846" s="328"/>
      <c r="CR846" s="328"/>
      <c r="CS846" s="328"/>
      <c r="CT846" s="328"/>
      <c r="CU846" s="328"/>
      <c r="CV846" s="328"/>
      <c r="CW846" s="328"/>
      <c r="CX846" s="328"/>
      <c r="CY846" s="328"/>
      <c r="CZ846" s="328"/>
      <c r="DA846" s="328"/>
      <c r="DB846" s="328"/>
      <c r="DC846" s="328"/>
      <c r="DD846" s="328"/>
      <c r="DE846" s="328"/>
      <c r="DF846" s="328"/>
      <c r="DG846" s="328"/>
      <c r="DH846" s="328"/>
      <c r="DI846" s="328"/>
      <c r="DJ846" s="328"/>
      <c r="DK846" s="328"/>
      <c r="DL846" s="328"/>
      <c r="DM846" s="328"/>
      <c r="DN846" s="328"/>
      <c r="DO846" s="328"/>
      <c r="DP846" s="328"/>
      <c r="DQ846" s="328"/>
      <c r="DR846" s="328"/>
      <c r="DS846" s="328"/>
      <c r="DT846" s="328"/>
      <c r="DU846" s="328"/>
      <c r="DV846" s="328"/>
      <c r="DW846" s="328"/>
      <c r="DX846" s="328"/>
      <c r="DY846" s="328"/>
      <c r="DZ846" s="328"/>
      <c r="EA846" s="328"/>
      <c r="EB846" s="328"/>
      <c r="EC846" s="328"/>
      <c r="ED846" s="328"/>
      <c r="EE846" s="328"/>
      <c r="EF846" s="328"/>
      <c r="EG846" s="328"/>
      <c r="EH846" s="328"/>
      <c r="EI846" s="328"/>
      <c r="EJ846" s="328"/>
      <c r="EK846" s="328"/>
      <c r="EL846" s="328"/>
      <c r="EM846" s="328"/>
      <c r="EN846" s="328"/>
      <c r="EO846" s="328"/>
      <c r="EP846" s="328"/>
      <c r="EQ846" s="328"/>
      <c r="ER846" s="328"/>
      <c r="ES846" s="328"/>
      <c r="ET846" s="328"/>
      <c r="EU846" s="328"/>
      <c r="EV846" s="328"/>
      <c r="EW846" s="328"/>
      <c r="EX846" s="328"/>
      <c r="EY846" s="328"/>
      <c r="EZ846" s="328"/>
      <c r="FA846" s="328"/>
      <c r="FB846" s="328"/>
      <c r="FC846" s="328"/>
      <c r="FD846" s="328"/>
      <c r="FE846" s="328"/>
      <c r="FF846" s="328"/>
      <c r="FG846" s="328"/>
      <c r="FH846" s="328"/>
      <c r="FI846" s="328"/>
      <c r="FJ846" s="328"/>
      <c r="FK846" s="328"/>
      <c r="FL846" s="328"/>
      <c r="FM846" s="328"/>
      <c r="FN846" s="328"/>
      <c r="FO846" s="328"/>
      <c r="FP846" s="328"/>
      <c r="FQ846" s="328"/>
      <c r="FR846" s="328"/>
      <c r="FS846" s="328"/>
      <c r="FT846" s="328"/>
      <c r="FU846" s="328"/>
      <c r="FV846" s="328"/>
      <c r="FW846" s="328"/>
      <c r="FX846" s="328"/>
      <c r="FY846" s="328"/>
      <c r="FZ846" s="328"/>
      <c r="GA846" s="328"/>
      <c r="GB846" s="328"/>
      <c r="GC846" s="328"/>
      <c r="GD846" s="328"/>
      <c r="GE846" s="328"/>
      <c r="GF846" s="328"/>
      <c r="GG846" s="328"/>
      <c r="GH846" s="328"/>
      <c r="GI846" s="328"/>
      <c r="GJ846" s="328"/>
      <c r="GK846" s="328"/>
      <c r="GL846" s="328"/>
      <c r="GM846" s="328"/>
      <c r="GN846" s="328"/>
      <c r="GO846" s="328"/>
      <c r="GP846" s="328"/>
      <c r="GQ846" s="328"/>
      <c r="GR846" s="328"/>
      <c r="GS846" s="328"/>
      <c r="GT846" s="328"/>
      <c r="GU846" s="328"/>
      <c r="GV846" s="328"/>
      <c r="GW846" s="328"/>
      <c r="GX846" s="328"/>
      <c r="GY846" s="328"/>
      <c r="GZ846" s="328"/>
      <c r="HA846" s="328"/>
      <c r="HB846" s="328"/>
      <c r="HC846" s="328"/>
      <c r="HD846" s="328"/>
      <c r="HE846" s="328"/>
      <c r="HF846" s="328"/>
      <c r="HG846" s="328"/>
      <c r="HH846" s="328"/>
      <c r="HI846" s="328"/>
      <c r="HJ846" s="328"/>
      <c r="HK846" s="328"/>
      <c r="HL846" s="328"/>
      <c r="HM846" s="328"/>
      <c r="HN846" s="328"/>
      <c r="HO846" s="328"/>
      <c r="HP846" s="328"/>
      <c r="HQ846" s="328"/>
      <c r="HR846" s="328"/>
      <c r="HS846" s="328"/>
      <c r="HT846" s="328"/>
      <c r="HU846" s="328"/>
      <c r="HV846" s="328"/>
      <c r="HW846" s="328"/>
      <c r="HX846" s="328"/>
      <c r="HY846" s="328"/>
      <c r="HZ846" s="328"/>
      <c r="IA846" s="328"/>
      <c r="IB846" s="328"/>
      <c r="IC846" s="328"/>
      <c r="ID846" s="328"/>
      <c r="IE846" s="328"/>
      <c r="IF846" s="328"/>
      <c r="IG846" s="328"/>
      <c r="IH846" s="328"/>
      <c r="II846" s="328"/>
      <c r="IJ846" s="328"/>
      <c r="IK846" s="328"/>
      <c r="IL846" s="328"/>
      <c r="IM846" s="328"/>
      <c r="IN846" s="328"/>
      <c r="IO846" s="328"/>
      <c r="IP846" s="328"/>
      <c r="IQ846" s="328"/>
      <c r="IR846" s="328"/>
      <c r="IS846" s="328"/>
      <c r="IT846" s="328"/>
      <c r="IU846" s="328"/>
      <c r="IV846" s="328"/>
      <c r="IW846" s="328"/>
      <c r="IX846" s="328"/>
      <c r="IY846" s="328"/>
      <c r="IZ846" s="328"/>
      <c r="JA846" s="328"/>
      <c r="JB846" s="328"/>
      <c r="JC846" s="328"/>
      <c r="JD846" s="328"/>
      <c r="JE846" s="328"/>
      <c r="JF846" s="328"/>
      <c r="JG846" s="328"/>
      <c r="JH846" s="328"/>
      <c r="JI846" s="328"/>
      <c r="JJ846" s="328"/>
      <c r="JK846" s="328"/>
      <c r="JL846" s="328"/>
      <c r="JM846" s="328"/>
      <c r="JN846" s="328"/>
      <c r="JO846" s="328"/>
      <c r="JP846" s="328"/>
      <c r="JQ846" s="328"/>
      <c r="JR846" s="328"/>
      <c r="JS846" s="328"/>
      <c r="JT846" s="328"/>
      <c r="JU846" s="328"/>
      <c r="JV846" s="328"/>
      <c r="JW846" s="328"/>
      <c r="JX846" s="328"/>
      <c r="JY846" s="328"/>
      <c r="JZ846" s="328"/>
      <c r="KA846" s="328"/>
      <c r="KB846" s="328"/>
      <c r="KC846" s="328"/>
      <c r="KD846" s="328"/>
      <c r="KE846" s="328"/>
      <c r="KF846" s="328"/>
      <c r="KG846" s="328"/>
      <c r="KH846" s="328"/>
      <c r="KI846" s="328"/>
      <c r="KJ846" s="328"/>
      <c r="KK846" s="328"/>
      <c r="KL846" s="328"/>
      <c r="KM846" s="328"/>
      <c r="KN846" s="328"/>
      <c r="KO846" s="328"/>
      <c r="KP846" s="328"/>
      <c r="KQ846" s="328"/>
      <c r="KR846" s="328"/>
      <c r="KS846" s="328"/>
      <c r="KT846" s="328"/>
      <c r="KU846" s="328"/>
      <c r="KV846" s="328"/>
      <c r="KW846" s="328"/>
      <c r="KX846" s="328"/>
      <c r="KY846" s="328"/>
      <c r="KZ846" s="328"/>
      <c r="LA846" s="328"/>
      <c r="LB846" s="328"/>
      <c r="LC846" s="328"/>
      <c r="LD846" s="328"/>
      <c r="LE846" s="328"/>
      <c r="LF846" s="328"/>
      <c r="LG846" s="328"/>
      <c r="LH846" s="328"/>
      <c r="LI846" s="328"/>
      <c r="LJ846" s="328"/>
      <c r="LK846" s="328"/>
      <c r="LL846" s="328"/>
      <c r="LM846" s="328"/>
      <c r="LN846" s="328"/>
      <c r="LO846" s="328"/>
      <c r="LP846" s="328"/>
      <c r="LQ846" s="328"/>
      <c r="LR846" s="328"/>
      <c r="LS846" s="328"/>
      <c r="LT846" s="328"/>
      <c r="LU846" s="328"/>
      <c r="LV846" s="328"/>
      <c r="LW846" s="328"/>
      <c r="LX846" s="328"/>
      <c r="LY846" s="328"/>
      <c r="LZ846" s="328"/>
      <c r="MA846" s="328"/>
      <c r="MB846" s="328"/>
      <c r="MC846" s="328"/>
      <c r="MD846" s="328"/>
      <c r="ME846" s="328"/>
      <c r="MF846" s="328"/>
      <c r="MG846" s="328"/>
      <c r="MH846" s="328"/>
      <c r="MI846" s="328"/>
      <c r="MJ846" s="328"/>
      <c r="MK846" s="328"/>
      <c r="ML846" s="328"/>
      <c r="MM846" s="328"/>
      <c r="MN846" s="328"/>
      <c r="MO846" s="328"/>
      <c r="MP846" s="328"/>
      <c r="MQ846" s="328"/>
      <c r="MR846" s="328"/>
      <c r="MS846" s="328"/>
      <c r="MT846" s="328"/>
      <c r="MU846" s="328"/>
      <c r="MV846" s="328"/>
      <c r="MW846" s="328"/>
      <c r="MX846" s="328"/>
      <c r="MY846" s="328"/>
      <c r="MZ846" s="328"/>
      <c r="NA846" s="328"/>
      <c r="NB846" s="328"/>
      <c r="NC846" s="328"/>
      <c r="ND846" s="328"/>
      <c r="NE846" s="328"/>
      <c r="NF846" s="328"/>
      <c r="NG846" s="328"/>
      <c r="NH846" s="328"/>
      <c r="NI846" s="328"/>
      <c r="NJ846" s="328"/>
      <c r="NK846" s="328"/>
      <c r="NL846" s="328"/>
      <c r="NM846" s="328"/>
      <c r="NN846" s="328"/>
      <c r="NO846" s="328"/>
      <c r="NP846" s="328"/>
      <c r="NQ846" s="328"/>
      <c r="NR846" s="328"/>
      <c r="NS846" s="328"/>
      <c r="NT846" s="328"/>
      <c r="NU846" s="328"/>
      <c r="NV846" s="328"/>
      <c r="NW846" s="328"/>
      <c r="NX846" s="328"/>
      <c r="NY846" s="328"/>
      <c r="NZ846" s="328"/>
      <c r="OA846" s="328"/>
      <c r="OB846" s="328"/>
      <c r="OC846" s="328"/>
      <c r="OD846" s="328"/>
      <c r="OE846" s="328"/>
      <c r="OF846" s="328"/>
      <c r="OG846" s="328"/>
      <c r="OH846" s="328"/>
      <c r="OI846" s="328"/>
      <c r="OJ846" s="328"/>
      <c r="OK846" s="328"/>
      <c r="OL846" s="328"/>
      <c r="OM846" s="328"/>
      <c r="ON846" s="328"/>
      <c r="OO846" s="328"/>
      <c r="OP846" s="328"/>
      <c r="OQ846" s="328"/>
      <c r="OR846" s="328"/>
      <c r="OS846" s="328"/>
      <c r="OT846" s="328"/>
      <c r="OU846" s="328"/>
      <c r="OV846" s="328"/>
      <c r="OW846" s="328"/>
      <c r="OX846" s="328"/>
      <c r="OY846" s="328"/>
      <c r="OZ846" s="328"/>
      <c r="PA846" s="328"/>
      <c r="PB846" s="328"/>
      <c r="PC846" s="328"/>
      <c r="PD846" s="328"/>
      <c r="PE846" s="328"/>
      <c r="PF846" s="328"/>
      <c r="PG846" s="328"/>
      <c r="PH846" s="328"/>
      <c r="PI846" s="328"/>
      <c r="PJ846" s="328"/>
      <c r="PK846" s="328"/>
      <c r="PL846" s="328"/>
      <c r="PM846" s="328"/>
      <c r="PN846" s="328"/>
      <c r="PO846" s="328"/>
      <c r="PP846" s="328"/>
      <c r="PQ846" s="328"/>
      <c r="PR846" s="328"/>
      <c r="PS846" s="328"/>
      <c r="PT846" s="328"/>
      <c r="PU846" s="328"/>
      <c r="PV846" s="328"/>
      <c r="PW846" s="328"/>
      <c r="PX846" s="328"/>
      <c r="PY846" s="328"/>
      <c r="PZ846" s="328"/>
      <c r="QA846" s="328"/>
      <c r="QB846" s="328"/>
      <c r="QC846" s="328"/>
      <c r="QD846" s="328"/>
      <c r="QE846" s="328"/>
      <c r="QF846" s="328"/>
      <c r="QG846" s="328"/>
      <c r="QH846" s="328"/>
      <c r="QI846" s="328"/>
      <c r="QJ846" s="328"/>
      <c r="QK846" s="328"/>
      <c r="QL846" s="328"/>
      <c r="QM846" s="328"/>
      <c r="QN846" s="328"/>
      <c r="QO846" s="328"/>
      <c r="QP846" s="328"/>
      <c r="QQ846" s="328"/>
      <c r="QR846" s="328"/>
      <c r="QS846" s="328"/>
      <c r="QT846" s="328"/>
      <c r="QU846" s="328"/>
      <c r="QV846" s="328"/>
      <c r="QW846" s="328"/>
      <c r="QX846" s="328"/>
      <c r="QY846" s="328"/>
      <c r="QZ846" s="328"/>
      <c r="RA846" s="328"/>
      <c r="RB846" s="328"/>
      <c r="RC846" s="328"/>
      <c r="RD846" s="328"/>
      <c r="RE846" s="328"/>
      <c r="RF846" s="328"/>
      <c r="RG846" s="328"/>
      <c r="RH846" s="328"/>
      <c r="RI846" s="328"/>
      <c r="RJ846" s="328"/>
      <c r="RK846" s="328"/>
      <c r="RL846" s="328"/>
      <c r="RM846" s="328"/>
      <c r="RN846" s="328"/>
      <c r="RO846" s="328"/>
      <c r="RP846" s="328"/>
      <c r="RQ846" s="328"/>
      <c r="RR846" s="328"/>
      <c r="RS846" s="328"/>
      <c r="RT846" s="328"/>
      <c r="RU846" s="328"/>
      <c r="RV846" s="328"/>
      <c r="RW846" s="328"/>
      <c r="RX846" s="328"/>
      <c r="RY846" s="328"/>
      <c r="RZ846" s="328"/>
      <c r="SA846" s="328"/>
      <c r="SB846" s="328"/>
      <c r="SC846" s="328"/>
      <c r="SD846" s="328"/>
      <c r="SE846" s="328"/>
      <c r="SF846" s="328"/>
      <c r="SG846" s="328"/>
      <c r="SH846" s="328"/>
      <c r="SI846" s="328"/>
      <c r="SJ846" s="328"/>
      <c r="SK846" s="328"/>
      <c r="SL846" s="328"/>
      <c r="SM846" s="328"/>
      <c r="SN846" s="328"/>
      <c r="SO846" s="328"/>
      <c r="SP846" s="328"/>
      <c r="SQ846" s="328"/>
      <c r="SR846" s="328"/>
      <c r="SS846" s="328"/>
      <c r="ST846" s="328"/>
      <c r="SU846" s="328"/>
      <c r="SV846" s="328"/>
      <c r="SW846" s="328"/>
      <c r="SX846" s="328"/>
      <c r="SY846" s="328"/>
      <c r="SZ846" s="328"/>
      <c r="TA846" s="328"/>
      <c r="TB846" s="328"/>
      <c r="TC846" s="328"/>
      <c r="TD846" s="328"/>
      <c r="TE846" s="328"/>
      <c r="TF846" s="328"/>
      <c r="TG846" s="328"/>
      <c r="TH846" s="328"/>
      <c r="TI846" s="328"/>
      <c r="TJ846" s="328"/>
      <c r="TK846" s="328"/>
      <c r="TL846" s="328"/>
      <c r="TM846" s="328"/>
      <c r="TN846" s="328"/>
      <c r="TO846" s="328"/>
      <c r="TP846" s="328"/>
      <c r="TQ846" s="328"/>
      <c r="TR846" s="328"/>
      <c r="TS846" s="328"/>
      <c r="TT846" s="328"/>
      <c r="TU846" s="328"/>
      <c r="TV846" s="328"/>
      <c r="TW846" s="328"/>
      <c r="TX846" s="328"/>
      <c r="TY846" s="328"/>
      <c r="TZ846" s="328"/>
      <c r="UA846" s="328"/>
      <c r="UB846" s="328"/>
      <c r="UC846" s="328"/>
      <c r="UD846" s="328"/>
      <c r="UE846" s="328"/>
      <c r="UF846" s="328"/>
      <c r="UG846" s="328"/>
      <c r="UH846" s="328"/>
      <c r="UI846" s="328"/>
      <c r="UJ846" s="328"/>
      <c r="UK846" s="328"/>
      <c r="UL846" s="328"/>
      <c r="UM846" s="328"/>
      <c r="UN846" s="328"/>
      <c r="UO846" s="328"/>
      <c r="UP846" s="328"/>
      <c r="UQ846" s="328"/>
      <c r="UR846" s="328"/>
      <c r="US846" s="328"/>
      <c r="UT846" s="328"/>
      <c r="UU846" s="328"/>
      <c r="UV846" s="328"/>
      <c r="UW846" s="328"/>
      <c r="UX846" s="328"/>
      <c r="UY846" s="328"/>
      <c r="UZ846" s="328"/>
      <c r="VA846" s="328"/>
      <c r="VB846" s="328"/>
      <c r="VC846" s="328"/>
      <c r="VD846" s="328"/>
      <c r="VE846" s="328"/>
      <c r="VF846" s="328"/>
      <c r="VG846" s="328"/>
      <c r="VH846" s="328"/>
      <c r="VI846" s="328"/>
      <c r="VJ846" s="328"/>
      <c r="VK846" s="328"/>
      <c r="VL846" s="328"/>
      <c r="VM846" s="328"/>
      <c r="VN846" s="328"/>
      <c r="VO846" s="328"/>
      <c r="VP846" s="328"/>
      <c r="VQ846" s="328"/>
      <c r="VR846" s="328"/>
      <c r="VS846" s="328"/>
      <c r="VT846" s="328"/>
      <c r="VU846" s="328"/>
      <c r="VV846" s="328"/>
      <c r="VW846" s="328"/>
      <c r="VX846" s="328"/>
      <c r="VY846" s="328"/>
      <c r="VZ846" s="328"/>
      <c r="WA846" s="328"/>
      <c r="WB846" s="328"/>
      <c r="WC846" s="328"/>
      <c r="WD846" s="328"/>
      <c r="WE846" s="328"/>
      <c r="WF846" s="328"/>
      <c r="WG846" s="328"/>
      <c r="WH846" s="328"/>
      <c r="WI846" s="328"/>
      <c r="WJ846" s="328"/>
      <c r="WK846" s="328"/>
      <c r="WL846" s="328"/>
      <c r="WM846" s="328"/>
      <c r="WN846" s="328"/>
      <c r="WO846" s="328"/>
      <c r="WP846" s="328"/>
      <c r="WQ846" s="328"/>
      <c r="WR846" s="328"/>
      <c r="WS846" s="328"/>
      <c r="WT846" s="328"/>
      <c r="WU846" s="328"/>
      <c r="WV846" s="328"/>
      <c r="WW846" s="328"/>
      <c r="WX846" s="328"/>
      <c r="WY846" s="328"/>
      <c r="WZ846" s="328"/>
      <c r="XA846" s="328"/>
      <c r="XB846" s="328"/>
      <c r="XC846" s="328"/>
      <c r="XD846" s="328"/>
      <c r="XE846" s="328"/>
      <c r="XF846" s="328"/>
      <c r="XG846" s="328"/>
      <c r="XH846" s="328"/>
      <c r="XI846" s="328"/>
      <c r="XJ846" s="328"/>
      <c r="XK846" s="328"/>
      <c r="XL846" s="328"/>
      <c r="XM846" s="328"/>
      <c r="XN846" s="328"/>
      <c r="XO846" s="328"/>
      <c r="XP846" s="328"/>
      <c r="XQ846" s="328"/>
      <c r="XR846" s="328"/>
      <c r="XS846" s="328"/>
      <c r="XT846" s="328"/>
      <c r="XU846" s="328"/>
      <c r="XV846" s="328"/>
      <c r="XW846" s="328"/>
      <c r="XX846" s="328"/>
      <c r="XY846" s="328"/>
      <c r="XZ846" s="328"/>
      <c r="YA846" s="328"/>
      <c r="YB846" s="328"/>
      <c r="YC846" s="328"/>
      <c r="YD846" s="328"/>
      <c r="YE846" s="328"/>
      <c r="YF846" s="328"/>
      <c r="YG846" s="328"/>
      <c r="YH846" s="328"/>
      <c r="YI846" s="328"/>
      <c r="YJ846" s="328"/>
      <c r="YK846" s="328"/>
      <c r="YL846" s="328"/>
      <c r="YM846" s="328"/>
      <c r="YN846" s="328"/>
      <c r="YO846" s="328"/>
      <c r="YP846" s="328"/>
      <c r="YQ846" s="328"/>
      <c r="YR846" s="328"/>
      <c r="YS846" s="328"/>
      <c r="YT846" s="328"/>
      <c r="YU846" s="328"/>
      <c r="YV846" s="328"/>
      <c r="YW846" s="328"/>
      <c r="YX846" s="328"/>
      <c r="YY846" s="328"/>
      <c r="YZ846" s="328"/>
      <c r="ZA846" s="328"/>
      <c r="ZB846" s="328"/>
      <c r="ZC846" s="328"/>
      <c r="ZD846" s="328"/>
      <c r="ZE846" s="328"/>
      <c r="ZF846" s="328"/>
      <c r="ZG846" s="328"/>
      <c r="ZH846" s="328"/>
      <c r="ZI846" s="328"/>
      <c r="ZJ846" s="328"/>
      <c r="ZK846" s="328"/>
      <c r="ZL846" s="328"/>
      <c r="ZM846" s="328"/>
      <c r="ZN846" s="328"/>
      <c r="ZO846" s="328"/>
      <c r="ZP846" s="328"/>
      <c r="ZQ846" s="328"/>
      <c r="ZR846" s="328"/>
      <c r="ZS846" s="328"/>
      <c r="ZT846" s="328"/>
      <c r="ZU846" s="328"/>
      <c r="ZV846" s="328"/>
      <c r="ZW846" s="328"/>
      <c r="ZX846" s="328"/>
      <c r="ZY846" s="328"/>
      <c r="ZZ846" s="328"/>
      <c r="AAA846" s="328"/>
      <c r="AAB846" s="328"/>
      <c r="AAC846" s="328"/>
      <c r="AAD846" s="328"/>
      <c r="AAE846" s="328"/>
      <c r="AAF846" s="328"/>
      <c r="AAG846" s="328"/>
      <c r="AAH846" s="328"/>
      <c r="AAI846" s="328"/>
      <c r="AAJ846" s="328"/>
      <c r="AAK846" s="328"/>
      <c r="AAL846" s="328"/>
      <c r="AAM846" s="328"/>
      <c r="AAN846" s="328"/>
      <c r="AAO846" s="328"/>
      <c r="AAP846" s="328"/>
      <c r="AAQ846" s="328"/>
      <c r="AAR846" s="328"/>
      <c r="AAS846" s="328"/>
      <c r="AAT846" s="328"/>
      <c r="AAU846" s="328"/>
      <c r="AAV846" s="328"/>
      <c r="AAW846" s="328"/>
      <c r="AAX846" s="328"/>
      <c r="AAY846" s="328"/>
      <c r="AAZ846" s="328"/>
      <c r="ABA846" s="328"/>
      <c r="ABB846" s="328"/>
      <c r="ABC846" s="328"/>
      <c r="ABD846" s="328"/>
      <c r="ABE846" s="328"/>
      <c r="ABF846" s="328"/>
      <c r="ABG846" s="328"/>
      <c r="ABH846" s="328"/>
      <c r="ABI846" s="328"/>
      <c r="ABJ846" s="328"/>
      <c r="ABK846" s="328"/>
      <c r="ABL846" s="328"/>
      <c r="ABM846" s="328"/>
      <c r="ABN846" s="328"/>
      <c r="ABO846" s="328"/>
      <c r="ABP846" s="328"/>
      <c r="ABQ846" s="328"/>
      <c r="ABR846" s="328"/>
      <c r="ABS846" s="328"/>
      <c r="ABT846" s="328"/>
      <c r="ABU846" s="328"/>
      <c r="ABV846" s="328"/>
      <c r="ABW846" s="328"/>
      <c r="ABX846" s="328"/>
      <c r="ABY846" s="328"/>
      <c r="ABZ846" s="328"/>
      <c r="ACA846" s="328"/>
      <c r="ACB846" s="328"/>
      <c r="ACC846" s="328"/>
      <c r="ACD846" s="328"/>
      <c r="ACE846" s="328"/>
      <c r="ACF846" s="328"/>
      <c r="ACG846" s="328"/>
      <c r="ACH846" s="328"/>
      <c r="ACI846" s="328"/>
      <c r="ACJ846" s="328"/>
      <c r="ACK846" s="328"/>
      <c r="ACL846" s="328"/>
      <c r="ACM846" s="328"/>
      <c r="ACN846" s="328"/>
      <c r="ACO846" s="328"/>
      <c r="ACP846" s="328"/>
      <c r="ACQ846" s="328"/>
      <c r="ACR846" s="328"/>
      <c r="ACS846" s="328"/>
      <c r="ACT846" s="328"/>
      <c r="ACU846" s="328"/>
      <c r="ACV846" s="328"/>
      <c r="ACW846" s="328"/>
      <c r="ACX846" s="328"/>
      <c r="ACY846" s="328"/>
      <c r="ACZ846" s="328"/>
      <c r="ADA846" s="328"/>
      <c r="ADB846" s="328"/>
      <c r="ADC846" s="328"/>
      <c r="ADD846" s="328"/>
      <c r="ADE846" s="328"/>
      <c r="ADF846" s="328"/>
      <c r="ADG846" s="328"/>
      <c r="ADH846" s="328"/>
      <c r="ADI846" s="328"/>
      <c r="ADJ846" s="328"/>
      <c r="ADK846" s="328"/>
      <c r="ADL846" s="328"/>
      <c r="ADM846" s="328"/>
      <c r="ADN846" s="328"/>
      <c r="ADO846" s="328"/>
      <c r="ADP846" s="328"/>
      <c r="ADQ846" s="328"/>
      <c r="ADR846" s="328"/>
      <c r="ADS846" s="328"/>
      <c r="ADT846" s="328"/>
      <c r="ADU846" s="328"/>
      <c r="ADV846" s="328"/>
      <c r="ADW846" s="328"/>
      <c r="ADX846" s="328"/>
      <c r="ADY846" s="328"/>
      <c r="ADZ846" s="328"/>
      <c r="AEA846" s="328"/>
      <c r="AEB846" s="328"/>
      <c r="AEC846" s="328"/>
      <c r="AED846" s="328"/>
      <c r="AEE846" s="328"/>
      <c r="AEF846" s="328"/>
      <c r="AEG846" s="328"/>
      <c r="AEH846" s="328"/>
      <c r="AEI846" s="328"/>
      <c r="AEJ846" s="328"/>
      <c r="AEK846" s="328"/>
      <c r="AEL846" s="328"/>
      <c r="AEM846" s="328"/>
      <c r="AEN846" s="328"/>
      <c r="AEO846" s="328"/>
      <c r="AEP846" s="328"/>
      <c r="AEQ846" s="328"/>
      <c r="AER846" s="328"/>
      <c r="AES846" s="328"/>
      <c r="AET846" s="328"/>
      <c r="AEU846" s="328"/>
      <c r="AEV846" s="328"/>
      <c r="AEW846" s="328"/>
      <c r="AEX846" s="328"/>
      <c r="AEY846" s="328"/>
      <c r="AEZ846" s="328"/>
      <c r="AFA846" s="328"/>
      <c r="AFB846" s="328"/>
      <c r="AFC846" s="328"/>
      <c r="AFD846" s="328"/>
      <c r="AFE846" s="328"/>
      <c r="AFF846" s="328"/>
      <c r="AFG846" s="328"/>
      <c r="AFH846" s="328"/>
      <c r="AFI846" s="328"/>
      <c r="AFJ846" s="328"/>
      <c r="AFK846" s="328"/>
      <c r="AFL846" s="328"/>
      <c r="AFM846" s="328"/>
      <c r="AFN846" s="328"/>
      <c r="AFO846" s="328"/>
      <c r="AFP846" s="328"/>
      <c r="AFQ846" s="328"/>
      <c r="AFR846" s="328"/>
      <c r="AFS846" s="328"/>
      <c r="AFT846" s="328"/>
      <c r="AFU846" s="328"/>
      <c r="AFV846" s="328"/>
      <c r="AFW846" s="328"/>
      <c r="AFX846" s="328"/>
      <c r="AFY846" s="328"/>
      <c r="AFZ846" s="328"/>
      <c r="AGA846" s="328"/>
      <c r="AGB846" s="328"/>
      <c r="AGC846" s="328"/>
      <c r="AGD846" s="328"/>
      <c r="AGE846" s="328"/>
      <c r="AGF846" s="328"/>
      <c r="AGG846" s="328"/>
      <c r="AGH846" s="328"/>
      <c r="AGI846" s="328"/>
      <c r="AGJ846" s="328"/>
      <c r="AGK846" s="328"/>
      <c r="AGL846" s="328"/>
      <c r="AGM846" s="328"/>
      <c r="AGN846" s="328"/>
      <c r="AGO846" s="328"/>
      <c r="AGP846" s="328"/>
      <c r="AGQ846" s="328"/>
      <c r="AGR846" s="328"/>
      <c r="AGS846" s="328"/>
      <c r="AGT846" s="328"/>
      <c r="AGU846" s="328"/>
      <c r="AGV846" s="328"/>
      <c r="AGW846" s="328"/>
      <c r="AGX846" s="328"/>
      <c r="AGY846" s="328"/>
      <c r="AGZ846" s="328"/>
      <c r="AHA846" s="328"/>
      <c r="AHB846" s="328"/>
      <c r="AHC846" s="328"/>
      <c r="AHD846" s="328"/>
      <c r="AHE846" s="328"/>
      <c r="AHF846" s="328"/>
      <c r="AHG846" s="328"/>
      <c r="AHH846" s="328"/>
      <c r="AHI846" s="328"/>
      <c r="AHJ846" s="328"/>
      <c r="AHK846" s="328"/>
      <c r="AHL846" s="328"/>
      <c r="AHM846" s="328"/>
      <c r="AHN846" s="328"/>
      <c r="AHO846" s="328"/>
      <c r="AHP846" s="328"/>
      <c r="AHQ846" s="328"/>
      <c r="AHR846" s="328"/>
      <c r="AHS846" s="328"/>
      <c r="AHT846" s="328"/>
      <c r="AHU846" s="328"/>
      <c r="AHV846" s="328"/>
      <c r="AHW846" s="328"/>
      <c r="AHX846" s="328"/>
      <c r="AHY846" s="328"/>
      <c r="AHZ846" s="328"/>
      <c r="AIA846" s="328"/>
      <c r="AIB846" s="328"/>
      <c r="AIC846" s="328"/>
      <c r="AID846" s="328"/>
      <c r="AIE846" s="328"/>
      <c r="AIF846" s="328"/>
      <c r="AIG846" s="328"/>
      <c r="AIH846" s="328"/>
      <c r="AII846" s="328"/>
      <c r="AIJ846" s="328"/>
      <c r="AIK846" s="328"/>
      <c r="AIL846" s="328"/>
      <c r="AIM846" s="328"/>
      <c r="AIN846" s="328"/>
      <c r="AIO846" s="328"/>
      <c r="AIP846" s="328"/>
      <c r="AIQ846" s="328"/>
      <c r="AIR846" s="328"/>
      <c r="AIS846" s="328"/>
      <c r="AIT846" s="328"/>
      <c r="AIU846" s="328"/>
      <c r="AIV846" s="328"/>
      <c r="AIW846" s="328"/>
      <c r="AIX846" s="328"/>
      <c r="AIY846" s="328"/>
      <c r="AIZ846" s="328"/>
      <c r="AJA846" s="328"/>
      <c r="AJB846" s="328"/>
      <c r="AJC846" s="328"/>
      <c r="AJD846" s="328"/>
      <c r="AJE846" s="328"/>
      <c r="AJF846" s="328"/>
      <c r="AJG846" s="328"/>
      <c r="AJH846" s="328"/>
      <c r="AJI846" s="328"/>
      <c r="AJJ846" s="328"/>
      <c r="AJK846" s="328"/>
      <c r="AJL846" s="328"/>
      <c r="AJM846" s="328"/>
      <c r="AJN846" s="328"/>
      <c r="AJO846" s="328"/>
      <c r="AJP846" s="328"/>
      <c r="AJQ846" s="328"/>
      <c r="AJR846" s="328"/>
      <c r="AJS846" s="328"/>
      <c r="AJT846" s="328"/>
      <c r="AJU846" s="328"/>
      <c r="AJV846" s="328"/>
      <c r="AJW846" s="328"/>
      <c r="AJX846" s="328"/>
      <c r="AJY846" s="328"/>
      <c r="AJZ846" s="328"/>
      <c r="AKA846" s="328"/>
      <c r="AKB846" s="328"/>
      <c r="AKC846" s="328"/>
      <c r="AKD846" s="328"/>
      <c r="AKE846" s="328"/>
      <c r="AKF846" s="328"/>
      <c r="AKG846" s="328"/>
      <c r="AKH846" s="328"/>
      <c r="AKI846" s="328"/>
      <c r="AKJ846" s="328"/>
      <c r="AKK846" s="328"/>
      <c r="AKL846" s="328"/>
      <c r="AKM846" s="328"/>
      <c r="AKN846" s="328"/>
      <c r="AKO846" s="328"/>
      <c r="AKP846" s="328"/>
      <c r="AKQ846" s="328"/>
      <c r="AKR846" s="328"/>
      <c r="AKS846" s="328"/>
      <c r="AKT846" s="328"/>
      <c r="AKU846" s="328"/>
      <c r="AKV846" s="328"/>
      <c r="AKW846" s="328"/>
      <c r="AKX846" s="328"/>
      <c r="AKY846" s="328"/>
      <c r="AKZ846" s="328"/>
      <c r="ALA846" s="328"/>
      <c r="ALB846" s="328"/>
      <c r="ALC846" s="328"/>
      <c r="ALD846" s="328"/>
      <c r="ALE846" s="328"/>
      <c r="ALF846" s="328"/>
      <c r="ALG846" s="328"/>
      <c r="ALH846" s="328"/>
      <c r="ALI846" s="328"/>
      <c r="ALJ846" s="328"/>
      <c r="ALK846" s="328"/>
      <c r="ALL846" s="328"/>
      <c r="ALM846" s="328"/>
      <c r="ALN846" s="328"/>
      <c r="ALO846" s="328"/>
      <c r="ALP846" s="328"/>
      <c r="ALQ846" s="328"/>
      <c r="ALR846" s="328"/>
      <c r="ALS846" s="328"/>
      <c r="ALT846" s="328"/>
      <c r="ALU846" s="328"/>
      <c r="ALV846" s="328"/>
      <c r="ALW846" s="328"/>
      <c r="ALX846" s="328"/>
      <c r="ALY846" s="328"/>
      <c r="ALZ846" s="328"/>
      <c r="AMA846" s="328"/>
      <c r="AMB846" s="328"/>
      <c r="AMC846" s="328"/>
      <c r="AMD846" s="328"/>
      <c r="AME846" s="328"/>
      <c r="AMF846" s="328"/>
      <c r="AMG846" s="328"/>
      <c r="AMH846" s="328"/>
      <c r="AMI846" s="328"/>
      <c r="AMJ846" s="328"/>
      <c r="AMK846" s="328"/>
      <c r="AML846" s="328"/>
      <c r="AMM846" s="328"/>
      <c r="AMN846" s="328"/>
      <c r="AMO846" s="328"/>
      <c r="AMP846" s="328"/>
      <c r="AMQ846" s="328"/>
      <c r="AMR846" s="328"/>
      <c r="AMS846" s="328"/>
      <c r="AMT846" s="328"/>
      <c r="AMU846" s="328"/>
      <c r="AMV846" s="328"/>
      <c r="AMW846" s="328"/>
      <c r="AMX846" s="328"/>
      <c r="AMY846" s="328"/>
      <c r="AMZ846" s="328"/>
      <c r="ANA846" s="328"/>
      <c r="ANB846" s="328"/>
      <c r="ANC846" s="328"/>
      <c r="AND846" s="328"/>
      <c r="ANE846" s="328"/>
      <c r="ANF846" s="328"/>
      <c r="ANG846" s="328"/>
      <c r="ANH846" s="328"/>
      <c r="ANI846" s="328"/>
      <c r="ANJ846" s="328"/>
      <c r="ANK846" s="328"/>
      <c r="ANL846" s="328"/>
      <c r="ANM846" s="328"/>
      <c r="ANN846" s="328"/>
      <c r="ANO846" s="328"/>
      <c r="ANP846" s="328"/>
      <c r="ANQ846" s="328"/>
      <c r="ANR846" s="328"/>
      <c r="ANS846" s="328"/>
      <c r="ANT846" s="328"/>
      <c r="ANU846" s="328"/>
      <c r="ANV846" s="328"/>
      <c r="ANW846" s="328"/>
      <c r="ANX846" s="328"/>
      <c r="ANY846" s="328"/>
      <c r="ANZ846" s="328"/>
      <c r="AOA846" s="328"/>
      <c r="AOB846" s="328"/>
      <c r="AOC846" s="328"/>
      <c r="AOD846" s="328"/>
      <c r="AOE846" s="328"/>
      <c r="AOF846" s="328"/>
      <c r="AOG846" s="328"/>
      <c r="AOH846" s="328"/>
      <c r="AOI846" s="328"/>
      <c r="AOJ846" s="328"/>
      <c r="AOK846" s="328"/>
      <c r="AOL846" s="328"/>
      <c r="AOM846" s="328"/>
      <c r="AON846" s="328"/>
      <c r="AOO846" s="328"/>
      <c r="AOP846" s="328"/>
      <c r="AOQ846" s="328"/>
      <c r="AOR846" s="328"/>
      <c r="AOS846" s="328"/>
      <c r="AOT846" s="328"/>
      <c r="AOU846" s="328"/>
      <c r="AOV846" s="328"/>
      <c r="AOW846" s="328"/>
      <c r="AOX846" s="328"/>
      <c r="AOY846" s="328"/>
      <c r="AOZ846" s="328"/>
      <c r="APA846" s="328"/>
      <c r="APB846" s="328"/>
      <c r="APC846" s="328"/>
      <c r="APD846" s="328"/>
      <c r="APE846" s="328"/>
      <c r="APF846" s="328"/>
      <c r="APG846" s="328"/>
      <c r="APH846" s="328"/>
      <c r="API846" s="328"/>
      <c r="APJ846" s="328"/>
      <c r="APK846" s="328"/>
      <c r="APL846" s="328"/>
      <c r="APM846" s="328"/>
      <c r="APN846" s="328"/>
      <c r="APO846" s="328"/>
      <c r="APP846" s="328"/>
      <c r="APQ846" s="328"/>
      <c r="APR846" s="328"/>
      <c r="APS846" s="328"/>
      <c r="APT846" s="328"/>
      <c r="APU846" s="328"/>
      <c r="APV846" s="328"/>
      <c r="APW846" s="328"/>
      <c r="APX846" s="328"/>
      <c r="APY846" s="328"/>
      <c r="APZ846" s="328"/>
      <c r="AQA846" s="328"/>
      <c r="AQB846" s="328"/>
      <c r="AQC846" s="328"/>
      <c r="AQD846" s="328"/>
      <c r="AQE846" s="328"/>
      <c r="AQF846" s="328"/>
      <c r="AQG846" s="328"/>
      <c r="AQH846" s="328"/>
      <c r="AQI846" s="328"/>
      <c r="AQJ846" s="328"/>
      <c r="AQK846" s="328"/>
      <c r="AQL846" s="328"/>
      <c r="AQM846" s="328"/>
      <c r="AQN846" s="328"/>
      <c r="AQO846" s="328"/>
      <c r="AQP846" s="328"/>
      <c r="AQQ846" s="328"/>
      <c r="AQR846" s="328"/>
      <c r="AQS846" s="328"/>
      <c r="AQT846" s="328"/>
      <c r="AQU846" s="328"/>
      <c r="AQV846" s="328"/>
      <c r="AQW846" s="328"/>
      <c r="AQX846" s="328"/>
      <c r="AQY846" s="328"/>
      <c r="AQZ846" s="328"/>
      <c r="ARA846" s="328"/>
      <c r="ARB846" s="328"/>
      <c r="ARC846" s="328"/>
      <c r="ARD846" s="328"/>
      <c r="ARE846" s="328"/>
      <c r="ARF846" s="328"/>
      <c r="ARG846" s="328"/>
      <c r="ARH846" s="328"/>
      <c r="ARI846" s="328"/>
      <c r="ARJ846" s="328"/>
      <c r="ARK846" s="328"/>
      <c r="ARL846" s="328"/>
      <c r="ARM846" s="328"/>
      <c r="ARN846" s="328"/>
      <c r="ARO846" s="328"/>
      <c r="ARP846" s="328"/>
      <c r="ARQ846" s="328"/>
      <c r="ARR846" s="328"/>
      <c r="ARS846" s="328"/>
      <c r="ART846" s="328"/>
      <c r="ARU846" s="328"/>
      <c r="ARV846" s="328"/>
      <c r="ARW846" s="328"/>
      <c r="ARX846" s="328"/>
      <c r="ARY846" s="328"/>
      <c r="ARZ846" s="328"/>
      <c r="ASA846" s="328"/>
      <c r="ASB846" s="328"/>
      <c r="ASC846" s="328"/>
      <c r="ASD846" s="328"/>
      <c r="ASE846" s="328"/>
      <c r="ASF846" s="328"/>
      <c r="ASG846" s="328"/>
      <c r="ASH846" s="328"/>
      <c r="ASI846" s="328"/>
      <c r="ASJ846" s="328"/>
      <c r="ASK846" s="328"/>
      <c r="ASL846" s="328"/>
      <c r="ASM846" s="328"/>
      <c r="ASN846" s="328"/>
      <c r="ASO846" s="328"/>
      <c r="ASP846" s="328"/>
      <c r="ASQ846" s="328"/>
      <c r="ASR846" s="328"/>
      <c r="ASS846" s="328"/>
      <c r="AST846" s="328"/>
      <c r="ASU846" s="328"/>
      <c r="ASV846" s="328"/>
      <c r="ASW846" s="328"/>
      <c r="ASX846" s="328"/>
      <c r="ASY846" s="328"/>
      <c r="ASZ846" s="328"/>
      <c r="ATA846" s="328"/>
      <c r="ATB846" s="328"/>
      <c r="ATC846" s="328"/>
      <c r="ATD846" s="328"/>
      <c r="ATE846" s="328"/>
      <c r="ATF846" s="328"/>
      <c r="ATG846" s="328"/>
      <c r="ATH846" s="328"/>
      <c r="ATI846" s="328"/>
      <c r="ATJ846" s="328"/>
      <c r="ATK846" s="328"/>
      <c r="ATL846" s="328"/>
      <c r="ATM846" s="328"/>
      <c r="ATN846" s="328"/>
      <c r="ATO846" s="328"/>
      <c r="ATP846" s="328"/>
      <c r="ATQ846" s="328"/>
      <c r="ATR846" s="328"/>
      <c r="ATS846" s="328"/>
      <c r="ATT846" s="328"/>
      <c r="ATU846" s="328"/>
      <c r="ATV846" s="328"/>
      <c r="ATW846" s="328"/>
      <c r="ATX846" s="328"/>
      <c r="ATY846" s="328"/>
      <c r="ATZ846" s="328"/>
      <c r="AUA846" s="328"/>
      <c r="AUB846" s="328"/>
      <c r="AUC846" s="328"/>
      <c r="AUD846" s="328"/>
      <c r="AUE846" s="328"/>
      <c r="AUF846" s="328"/>
      <c r="AUG846" s="328"/>
      <c r="AUH846" s="328"/>
      <c r="AUI846" s="328"/>
      <c r="AUJ846" s="328"/>
      <c r="AUK846" s="328"/>
      <c r="AUL846" s="328"/>
      <c r="AUM846" s="328"/>
      <c r="AUN846" s="328"/>
      <c r="AUO846" s="328"/>
      <c r="AUP846" s="328"/>
      <c r="AUQ846" s="328"/>
      <c r="AUR846" s="328"/>
      <c r="AUS846" s="328"/>
      <c r="AUT846" s="328"/>
      <c r="AUU846" s="328"/>
      <c r="AUV846" s="328"/>
      <c r="AUW846" s="328"/>
      <c r="AUX846" s="328"/>
      <c r="AUY846" s="328"/>
      <c r="AUZ846" s="328"/>
      <c r="AVA846" s="328"/>
      <c r="AVB846" s="328"/>
      <c r="AVC846" s="328"/>
      <c r="AVD846" s="328"/>
      <c r="AVE846" s="328"/>
      <c r="AVF846" s="328"/>
      <c r="AVG846" s="328"/>
      <c r="AVH846" s="328"/>
      <c r="AVI846" s="328"/>
      <c r="AVJ846" s="328"/>
      <c r="AVK846" s="328"/>
      <c r="AVL846" s="328"/>
      <c r="AVM846" s="328"/>
      <c r="AVN846" s="328"/>
      <c r="AVO846" s="328"/>
      <c r="AVP846" s="328"/>
      <c r="AVQ846" s="328"/>
      <c r="AVR846" s="328"/>
      <c r="AVS846" s="328"/>
      <c r="AVT846" s="328"/>
      <c r="AVU846" s="328"/>
      <c r="AVV846" s="328"/>
      <c r="AVW846" s="328"/>
      <c r="AVX846" s="328"/>
      <c r="AVY846" s="328"/>
      <c r="AVZ846" s="328"/>
      <c r="AWA846" s="328"/>
      <c r="AWB846" s="328"/>
      <c r="AWC846" s="328"/>
      <c r="AWD846" s="328"/>
      <c r="AWE846" s="328"/>
      <c r="AWF846" s="328"/>
      <c r="AWG846" s="328"/>
      <c r="AWH846" s="328"/>
      <c r="AWI846" s="328"/>
      <c r="AWJ846" s="328"/>
      <c r="AWK846" s="328"/>
      <c r="AWL846" s="328"/>
      <c r="AWM846" s="328"/>
      <c r="AWN846" s="328"/>
      <c r="AWO846" s="328"/>
      <c r="AWP846" s="328"/>
      <c r="AWQ846" s="328"/>
      <c r="AWR846" s="328"/>
      <c r="AWS846" s="328"/>
      <c r="AWT846" s="328"/>
      <c r="AWU846" s="328"/>
      <c r="AWV846" s="328"/>
      <c r="AWW846" s="328"/>
      <c r="AWX846" s="328"/>
      <c r="AWY846" s="328"/>
      <c r="AWZ846" s="328"/>
      <c r="AXA846" s="328"/>
      <c r="AXB846" s="328"/>
      <c r="AXC846" s="328"/>
      <c r="AXD846" s="328"/>
      <c r="AXE846" s="328"/>
      <c r="AXF846" s="328"/>
      <c r="AXG846" s="328"/>
      <c r="AXH846" s="328"/>
      <c r="AXI846" s="328"/>
      <c r="AXJ846" s="328"/>
      <c r="AXK846" s="328"/>
      <c r="AXL846" s="328"/>
      <c r="AXM846" s="328"/>
      <c r="AXN846" s="328"/>
      <c r="AXO846" s="328"/>
      <c r="AXP846" s="328"/>
      <c r="AXQ846" s="328"/>
      <c r="AXR846" s="328"/>
      <c r="AXS846" s="328"/>
      <c r="AXT846" s="328"/>
      <c r="AXU846" s="328"/>
      <c r="AXV846" s="328"/>
      <c r="AXW846" s="328"/>
      <c r="AXX846" s="328"/>
      <c r="AXY846" s="328"/>
      <c r="AXZ846" s="328"/>
      <c r="AYA846" s="328"/>
      <c r="AYB846" s="328"/>
      <c r="AYC846" s="328"/>
      <c r="AYD846" s="328"/>
      <c r="AYE846" s="328"/>
      <c r="AYF846" s="328"/>
      <c r="AYG846" s="328"/>
      <c r="AYH846" s="328"/>
      <c r="AYI846" s="328"/>
      <c r="AYJ846" s="328"/>
      <c r="AYK846" s="328"/>
      <c r="AYL846" s="328"/>
      <c r="AYM846" s="328"/>
      <c r="AYN846" s="328"/>
      <c r="AYO846" s="328"/>
      <c r="AYP846" s="328"/>
      <c r="AYQ846" s="328"/>
      <c r="AYR846" s="328"/>
      <c r="AYS846" s="328"/>
      <c r="AYT846" s="328"/>
      <c r="AYU846" s="328"/>
      <c r="AYV846" s="328"/>
      <c r="AYW846" s="328"/>
      <c r="AYX846" s="328"/>
      <c r="AYY846" s="328"/>
      <c r="AYZ846" s="328"/>
      <c r="AZA846" s="328"/>
      <c r="AZB846" s="328"/>
      <c r="AZC846" s="328"/>
      <c r="AZD846" s="328"/>
      <c r="AZE846" s="328"/>
      <c r="AZF846" s="328"/>
      <c r="AZG846" s="328"/>
      <c r="AZH846" s="328"/>
      <c r="AZI846" s="328"/>
      <c r="AZJ846" s="328"/>
      <c r="AZK846" s="328"/>
      <c r="AZL846" s="328"/>
      <c r="AZM846" s="328"/>
      <c r="AZN846" s="328"/>
      <c r="AZO846" s="328"/>
      <c r="AZP846" s="328"/>
      <c r="AZQ846" s="328"/>
      <c r="AZR846" s="328"/>
      <c r="AZS846" s="328"/>
      <c r="AZT846" s="328"/>
      <c r="AZU846" s="328"/>
      <c r="AZV846" s="328"/>
      <c r="AZW846" s="328"/>
      <c r="AZX846" s="328"/>
      <c r="AZY846" s="328"/>
      <c r="AZZ846" s="328"/>
      <c r="BAA846" s="328"/>
      <c r="BAB846" s="328"/>
      <c r="BAC846" s="328"/>
      <c r="BAD846" s="328"/>
      <c r="BAE846" s="328"/>
      <c r="BAF846" s="328"/>
      <c r="BAG846" s="328"/>
      <c r="BAH846" s="328"/>
      <c r="BAI846" s="328"/>
      <c r="BAJ846" s="328"/>
      <c r="BAK846" s="328"/>
      <c r="BAL846" s="328"/>
      <c r="BAM846" s="328"/>
      <c r="BAN846" s="328"/>
      <c r="BAO846" s="328"/>
      <c r="BAP846" s="328"/>
      <c r="BAQ846" s="328"/>
      <c r="BAR846" s="328"/>
      <c r="BAS846" s="328"/>
      <c r="BAT846" s="328"/>
      <c r="BAU846" s="328"/>
      <c r="BAV846" s="328"/>
      <c r="BAW846" s="328"/>
      <c r="BAX846" s="328"/>
      <c r="BAY846" s="328"/>
      <c r="BAZ846" s="328"/>
      <c r="BBA846" s="328"/>
      <c r="BBB846" s="328"/>
      <c r="BBC846" s="328"/>
      <c r="BBD846" s="328"/>
      <c r="BBE846" s="328"/>
      <c r="BBF846" s="328"/>
      <c r="BBG846" s="328"/>
      <c r="BBH846" s="328"/>
      <c r="BBI846" s="328"/>
      <c r="BBJ846" s="328"/>
      <c r="BBK846" s="328"/>
      <c r="BBL846" s="328"/>
      <c r="BBM846" s="328"/>
      <c r="BBN846" s="328"/>
      <c r="BBO846" s="328"/>
      <c r="BBP846" s="328"/>
      <c r="BBQ846" s="328"/>
      <c r="BBR846" s="328"/>
      <c r="BBS846" s="328"/>
      <c r="BBT846" s="328"/>
      <c r="BBU846" s="328"/>
      <c r="BBV846" s="328"/>
      <c r="BBW846" s="328"/>
      <c r="BBX846" s="328"/>
      <c r="BBY846" s="328"/>
      <c r="BBZ846" s="328"/>
      <c r="BCA846" s="328"/>
      <c r="BCB846" s="328"/>
      <c r="BCC846" s="328"/>
      <c r="BCD846" s="328"/>
      <c r="BCE846" s="328"/>
      <c r="BCF846" s="328"/>
      <c r="BCG846" s="328"/>
      <c r="BCH846" s="328"/>
      <c r="BCI846" s="328"/>
      <c r="BCJ846" s="328"/>
      <c r="BCK846" s="328"/>
      <c r="BCL846" s="328"/>
      <c r="BCM846" s="328"/>
      <c r="BCN846" s="328"/>
      <c r="BCO846" s="328"/>
      <c r="BCP846" s="328"/>
      <c r="BCQ846" s="328"/>
      <c r="BCR846" s="328"/>
      <c r="BCS846" s="328"/>
      <c r="BCT846" s="328"/>
      <c r="BCU846" s="328"/>
      <c r="BCV846" s="328"/>
      <c r="BCW846" s="328"/>
      <c r="BCX846" s="328"/>
      <c r="BCY846" s="328"/>
      <c r="BCZ846" s="328"/>
      <c r="BDA846" s="328"/>
      <c r="BDB846" s="328"/>
      <c r="BDC846" s="328"/>
      <c r="BDD846" s="328"/>
      <c r="BDE846" s="328"/>
      <c r="BDF846" s="328"/>
      <c r="BDG846" s="328"/>
      <c r="BDH846" s="328"/>
      <c r="BDI846" s="328"/>
      <c r="BDJ846" s="328"/>
      <c r="BDK846" s="328"/>
      <c r="BDL846" s="328"/>
      <c r="BDM846" s="328"/>
      <c r="BDN846" s="328"/>
      <c r="BDO846" s="328"/>
      <c r="BDP846" s="328"/>
      <c r="BDQ846" s="328"/>
      <c r="BDR846" s="328"/>
      <c r="BDS846" s="328"/>
      <c r="BDT846" s="328"/>
      <c r="BDU846" s="328"/>
      <c r="BDV846" s="328"/>
      <c r="BDW846" s="328"/>
      <c r="BDX846" s="328"/>
      <c r="BDY846" s="328"/>
      <c r="BDZ846" s="328"/>
      <c r="BEA846" s="328"/>
      <c r="BEB846" s="328"/>
      <c r="BEC846" s="328"/>
      <c r="BED846" s="328"/>
      <c r="BEE846" s="328"/>
      <c r="BEF846" s="328"/>
      <c r="BEG846" s="328"/>
      <c r="BEH846" s="328"/>
      <c r="BEI846" s="328"/>
      <c r="BEJ846" s="328"/>
      <c r="BEK846" s="328"/>
      <c r="BEL846" s="328"/>
      <c r="BEM846" s="328"/>
      <c r="BEN846" s="328"/>
      <c r="BEO846" s="328"/>
      <c r="BEP846" s="328"/>
      <c r="BEQ846" s="328"/>
      <c r="BER846" s="328"/>
      <c r="BES846" s="328"/>
      <c r="BET846" s="328"/>
      <c r="BEU846" s="328"/>
      <c r="BEV846" s="328"/>
      <c r="BEW846" s="328"/>
      <c r="BEX846" s="328"/>
      <c r="BEY846" s="328"/>
      <c r="BEZ846" s="328"/>
      <c r="BFA846" s="328"/>
      <c r="BFB846" s="328"/>
      <c r="BFC846" s="328"/>
      <c r="BFD846" s="328"/>
      <c r="BFE846" s="328"/>
      <c r="BFF846" s="328"/>
      <c r="BFG846" s="328"/>
      <c r="BFH846" s="328"/>
      <c r="BFI846" s="328"/>
      <c r="BFJ846" s="328"/>
      <c r="BFK846" s="328"/>
      <c r="BFL846" s="328"/>
      <c r="BFM846" s="328"/>
      <c r="BFN846" s="328"/>
      <c r="BFO846" s="328"/>
      <c r="BFP846" s="328"/>
      <c r="BFQ846" s="328"/>
      <c r="BFR846" s="328"/>
      <c r="BFS846" s="328"/>
      <c r="BFT846" s="328"/>
      <c r="BFU846" s="328"/>
      <c r="BFV846" s="328"/>
      <c r="BFW846" s="328"/>
      <c r="BFX846" s="328"/>
      <c r="BFY846" s="328"/>
      <c r="BFZ846" s="328"/>
      <c r="BGA846" s="328"/>
      <c r="BGB846" s="328"/>
      <c r="BGC846" s="328"/>
      <c r="BGD846" s="328"/>
      <c r="BGE846" s="328"/>
      <c r="BGF846" s="328"/>
      <c r="BGG846" s="328"/>
      <c r="BGH846" s="328"/>
      <c r="BGI846" s="328"/>
      <c r="BGJ846" s="328"/>
      <c r="BGK846" s="328"/>
      <c r="BGL846" s="328"/>
      <c r="BGM846" s="328"/>
      <c r="BGN846" s="328"/>
      <c r="BGO846" s="328"/>
      <c r="BGP846" s="328"/>
      <c r="BGQ846" s="328"/>
      <c r="BGR846" s="328"/>
      <c r="BGS846" s="328"/>
      <c r="BGT846" s="328"/>
      <c r="BGU846" s="328"/>
      <c r="BGV846" s="328"/>
      <c r="BGW846" s="328"/>
      <c r="BGX846" s="328"/>
      <c r="BGY846" s="328"/>
      <c r="BGZ846" s="328"/>
      <c r="BHA846" s="328"/>
      <c r="BHB846" s="328"/>
      <c r="BHC846" s="328"/>
      <c r="BHD846" s="328"/>
      <c r="BHE846" s="328"/>
      <c r="BHF846" s="328"/>
      <c r="BHG846" s="328"/>
      <c r="BHH846" s="328"/>
      <c r="BHI846" s="328"/>
      <c r="BHJ846" s="328"/>
      <c r="BHK846" s="328"/>
      <c r="BHL846" s="328"/>
      <c r="BHM846" s="328"/>
      <c r="BHN846" s="328"/>
      <c r="BHO846" s="328"/>
      <c r="BHP846" s="328"/>
      <c r="BHQ846" s="328"/>
      <c r="BHR846" s="328"/>
      <c r="BHS846" s="328"/>
      <c r="BHT846" s="328"/>
      <c r="BHU846" s="328"/>
      <c r="BHV846" s="328"/>
      <c r="BHW846" s="328"/>
      <c r="BHX846" s="328"/>
      <c r="BHY846" s="328"/>
      <c r="BHZ846" s="328"/>
      <c r="BIA846" s="328"/>
      <c r="BIB846" s="328"/>
      <c r="BIC846" s="328"/>
      <c r="BID846" s="328"/>
      <c r="BIE846" s="328"/>
      <c r="BIF846" s="328"/>
      <c r="BIG846" s="328"/>
      <c r="BIH846" s="328"/>
      <c r="BII846" s="328"/>
      <c r="BIJ846" s="328"/>
      <c r="BIK846" s="328"/>
      <c r="BIL846" s="328"/>
      <c r="BIM846" s="328"/>
      <c r="BIN846" s="328"/>
      <c r="BIO846" s="328"/>
      <c r="BIP846" s="328"/>
      <c r="BIQ846" s="328"/>
      <c r="BIR846" s="328"/>
      <c r="BIS846" s="328"/>
      <c r="BIT846" s="328"/>
      <c r="BIU846" s="328"/>
      <c r="BIV846" s="328"/>
      <c r="BIW846" s="328"/>
      <c r="BIX846" s="328"/>
      <c r="BIY846" s="328"/>
      <c r="BIZ846" s="328"/>
      <c r="BJA846" s="328"/>
      <c r="BJB846" s="328"/>
      <c r="BJC846" s="328"/>
      <c r="BJD846" s="328"/>
      <c r="BJE846" s="328"/>
      <c r="BJF846" s="328"/>
      <c r="BJG846" s="328"/>
      <c r="BJH846" s="328"/>
      <c r="BJI846" s="328"/>
      <c r="BJJ846" s="328"/>
      <c r="BJK846" s="328"/>
      <c r="BJL846" s="328"/>
      <c r="BJM846" s="328"/>
      <c r="BJN846" s="328"/>
      <c r="BJO846" s="328"/>
      <c r="BJP846" s="328"/>
      <c r="BJQ846" s="328"/>
      <c r="BJR846" s="328"/>
      <c r="BJS846" s="328"/>
      <c r="BJT846" s="328"/>
      <c r="BJU846" s="328"/>
      <c r="BJV846" s="328"/>
      <c r="BJW846" s="328"/>
      <c r="BJX846" s="328"/>
      <c r="BJY846" s="328"/>
      <c r="BJZ846" s="328"/>
      <c r="BKA846" s="328"/>
      <c r="BKB846" s="328"/>
      <c r="BKC846" s="328"/>
      <c r="BKD846" s="328"/>
      <c r="BKE846" s="328"/>
      <c r="BKF846" s="328"/>
      <c r="BKG846" s="328"/>
      <c r="BKH846" s="328"/>
      <c r="BKI846" s="328"/>
      <c r="BKJ846" s="328"/>
      <c r="BKK846" s="328"/>
      <c r="BKL846" s="328"/>
      <c r="BKM846" s="328"/>
      <c r="BKN846" s="328"/>
      <c r="BKO846" s="328"/>
      <c r="BKP846" s="328"/>
      <c r="BKQ846" s="328"/>
      <c r="BKR846" s="328"/>
      <c r="BKS846" s="328"/>
      <c r="BKT846" s="328"/>
      <c r="BKU846" s="328"/>
      <c r="BKV846" s="328"/>
      <c r="BKW846" s="328"/>
      <c r="BKX846" s="328"/>
      <c r="BKY846" s="328"/>
      <c r="BKZ846" s="328"/>
      <c r="BLA846" s="328"/>
      <c r="BLB846" s="328"/>
      <c r="BLC846" s="328"/>
      <c r="BLD846" s="328"/>
      <c r="BLE846" s="328"/>
      <c r="BLF846" s="328"/>
      <c r="BLG846" s="328"/>
      <c r="BLH846" s="328"/>
      <c r="BLI846" s="328"/>
      <c r="BLJ846" s="328"/>
      <c r="BLK846" s="328"/>
      <c r="BLL846" s="328"/>
      <c r="BLM846" s="328"/>
      <c r="BLN846" s="328"/>
      <c r="BLO846" s="328"/>
      <c r="BLP846" s="328"/>
      <c r="BLQ846" s="328"/>
      <c r="BLR846" s="328"/>
      <c r="BLS846" s="328"/>
      <c r="BLT846" s="328"/>
      <c r="BLU846" s="328"/>
      <c r="BLV846" s="328"/>
      <c r="BLW846" s="328"/>
      <c r="BLX846" s="328"/>
      <c r="BLY846" s="328"/>
      <c r="BLZ846" s="328"/>
      <c r="BMA846" s="328"/>
      <c r="BMB846" s="328"/>
      <c r="BMC846" s="328"/>
      <c r="BMD846" s="328"/>
      <c r="BME846" s="328"/>
      <c r="BMF846" s="328"/>
      <c r="BMG846" s="328"/>
      <c r="BMH846" s="328"/>
      <c r="BMI846" s="328"/>
      <c r="BMJ846" s="328"/>
      <c r="BMK846" s="328"/>
      <c r="BML846" s="328"/>
      <c r="BMM846" s="328"/>
      <c r="BMN846" s="328"/>
      <c r="BMO846" s="328"/>
      <c r="BMP846" s="328"/>
      <c r="BMQ846" s="328"/>
      <c r="BMR846" s="328"/>
      <c r="BMS846" s="328"/>
      <c r="BMT846" s="328"/>
      <c r="BMU846" s="328"/>
      <c r="BMV846" s="328"/>
      <c r="BMW846" s="328"/>
      <c r="BMX846" s="328"/>
      <c r="BMY846" s="328"/>
      <c r="BMZ846" s="328"/>
      <c r="BNA846" s="328"/>
      <c r="BNB846" s="328"/>
      <c r="BNC846" s="328"/>
      <c r="BND846" s="328"/>
      <c r="BNE846" s="328"/>
      <c r="BNF846" s="328"/>
      <c r="BNG846" s="328"/>
      <c r="BNH846" s="328"/>
      <c r="BNI846" s="328"/>
      <c r="BNJ846" s="328"/>
      <c r="BNK846" s="328"/>
      <c r="BNL846" s="328"/>
      <c r="BNM846" s="328"/>
      <c r="BNN846" s="328"/>
      <c r="BNO846" s="328"/>
      <c r="BNP846" s="328"/>
      <c r="BNQ846" s="328"/>
      <c r="BNR846" s="328"/>
      <c r="BNS846" s="328"/>
      <c r="BNT846" s="328"/>
      <c r="BNU846" s="328"/>
      <c r="BNV846" s="328"/>
      <c r="BNW846" s="328"/>
      <c r="BNX846" s="328"/>
      <c r="BNY846" s="328"/>
      <c r="BNZ846" s="328"/>
      <c r="BOA846" s="328"/>
      <c r="BOB846" s="328"/>
      <c r="BOC846" s="328"/>
      <c r="BOD846" s="328"/>
      <c r="BOE846" s="328"/>
      <c r="BOF846" s="328"/>
      <c r="BOG846" s="328"/>
      <c r="BOH846" s="328"/>
      <c r="BOI846" s="328"/>
      <c r="BOJ846" s="328"/>
      <c r="BOK846" s="328"/>
      <c r="BOL846" s="328"/>
      <c r="BOM846" s="328"/>
      <c r="BON846" s="328"/>
      <c r="BOO846" s="328"/>
      <c r="BOP846" s="328"/>
      <c r="BOQ846" s="328"/>
      <c r="BOR846" s="328"/>
      <c r="BOS846" s="328"/>
      <c r="BOT846" s="328"/>
      <c r="BOU846" s="328"/>
      <c r="BOV846" s="328"/>
      <c r="BOW846" s="328"/>
      <c r="BOX846" s="328"/>
      <c r="BOY846" s="328"/>
      <c r="BOZ846" s="328"/>
      <c r="BPA846" s="328"/>
      <c r="BPB846" s="328"/>
      <c r="BPC846" s="328"/>
      <c r="BPD846" s="328"/>
      <c r="BPE846" s="328"/>
      <c r="BPF846" s="328"/>
      <c r="BPG846" s="328"/>
      <c r="BPH846" s="328"/>
      <c r="BPI846" s="328"/>
      <c r="BPJ846" s="328"/>
      <c r="BPK846" s="328"/>
      <c r="BPL846" s="328"/>
      <c r="BPM846" s="328"/>
      <c r="BPN846" s="328"/>
      <c r="BPO846" s="328"/>
      <c r="BPP846" s="328"/>
      <c r="BPQ846" s="328"/>
      <c r="BPR846" s="328"/>
      <c r="BPS846" s="328"/>
      <c r="BPT846" s="328"/>
      <c r="BPU846" s="328"/>
      <c r="BPV846" s="328"/>
      <c r="BPW846" s="328"/>
      <c r="BPX846" s="328"/>
      <c r="BPY846" s="328"/>
      <c r="BPZ846" s="328"/>
      <c r="BQA846" s="328"/>
      <c r="BQB846" s="328"/>
      <c r="BQC846" s="328"/>
      <c r="BQD846" s="328"/>
      <c r="BQE846" s="328"/>
      <c r="BQF846" s="328"/>
      <c r="BQG846" s="328"/>
      <c r="BQH846" s="328"/>
      <c r="BQI846" s="328"/>
      <c r="BQJ846" s="328"/>
      <c r="BQK846" s="328"/>
      <c r="BQL846" s="328"/>
      <c r="BQM846" s="328"/>
      <c r="BQN846" s="328"/>
      <c r="BQO846" s="328"/>
      <c r="BQP846" s="328"/>
      <c r="BQQ846" s="328"/>
      <c r="BQR846" s="328"/>
      <c r="BQS846" s="328"/>
      <c r="BQT846" s="328"/>
      <c r="BQU846" s="328"/>
      <c r="BQV846" s="328"/>
      <c r="BQW846" s="328"/>
      <c r="BQX846" s="328"/>
      <c r="BQY846" s="328"/>
      <c r="BQZ846" s="328"/>
      <c r="BRA846" s="328"/>
      <c r="BRB846" s="328"/>
      <c r="BRC846" s="328"/>
      <c r="BRD846" s="328"/>
      <c r="BRE846" s="328"/>
      <c r="BRF846" s="328"/>
      <c r="BRG846" s="328"/>
      <c r="BRH846" s="328"/>
      <c r="BRI846" s="328"/>
      <c r="BRJ846" s="328"/>
      <c r="BRK846" s="328"/>
      <c r="BRL846" s="328"/>
      <c r="BRM846" s="328"/>
      <c r="BRN846" s="328"/>
      <c r="BRO846" s="328"/>
      <c r="BRP846" s="328"/>
      <c r="BRQ846" s="328"/>
      <c r="BRR846" s="328"/>
      <c r="BRS846" s="328"/>
      <c r="BRT846" s="328"/>
      <c r="BRU846" s="328"/>
      <c r="BRV846" s="328"/>
      <c r="BRW846" s="328"/>
      <c r="BRX846" s="328"/>
      <c r="BRY846" s="328"/>
      <c r="BRZ846" s="328"/>
      <c r="BSA846" s="328"/>
      <c r="BSB846" s="328"/>
      <c r="BSC846" s="328"/>
      <c r="BSD846" s="328"/>
      <c r="BSE846" s="328"/>
      <c r="BSF846" s="328"/>
      <c r="BSG846" s="328"/>
      <c r="BSH846" s="328"/>
      <c r="BSI846" s="328"/>
      <c r="BSJ846" s="328"/>
      <c r="BSK846" s="328"/>
      <c r="BSL846" s="328"/>
      <c r="BSM846" s="328"/>
      <c r="BSN846" s="328"/>
      <c r="BSO846" s="328"/>
      <c r="BSP846" s="328"/>
      <c r="BSQ846" s="328"/>
      <c r="BSR846" s="328"/>
      <c r="BSS846" s="328"/>
      <c r="BST846" s="328"/>
      <c r="BSU846" s="328"/>
      <c r="BSV846" s="328"/>
      <c r="BSW846" s="328"/>
      <c r="BSX846" s="328"/>
      <c r="BSY846" s="328"/>
      <c r="BSZ846" s="328"/>
      <c r="BTA846" s="328"/>
      <c r="BTB846" s="328"/>
      <c r="BTC846" s="328"/>
      <c r="BTD846" s="328"/>
      <c r="BTE846" s="328"/>
      <c r="BTF846" s="328"/>
      <c r="BTG846" s="328"/>
      <c r="BTH846" s="328"/>
      <c r="BTI846" s="328"/>
      <c r="BTJ846" s="328"/>
      <c r="BTK846" s="328"/>
      <c r="BTL846" s="328"/>
      <c r="BTM846" s="328"/>
      <c r="BTN846" s="328"/>
      <c r="BTO846" s="328"/>
      <c r="BTP846" s="328"/>
      <c r="BTQ846" s="328"/>
      <c r="BTR846" s="328"/>
      <c r="BTS846" s="328"/>
      <c r="BTT846" s="328"/>
      <c r="BTU846" s="328"/>
      <c r="BTV846" s="328"/>
      <c r="BTW846" s="328"/>
      <c r="BTX846" s="328"/>
      <c r="BTY846" s="328"/>
      <c r="BTZ846" s="328"/>
      <c r="BUA846" s="328"/>
      <c r="BUB846" s="328"/>
      <c r="BUC846" s="328"/>
      <c r="BUD846" s="328"/>
      <c r="BUE846" s="328"/>
      <c r="BUF846" s="328"/>
      <c r="BUG846" s="328"/>
      <c r="BUH846" s="328"/>
      <c r="BUI846" s="328"/>
      <c r="BUJ846" s="328"/>
      <c r="BUK846" s="328"/>
      <c r="BUL846" s="328"/>
      <c r="BUM846" s="328"/>
      <c r="BUN846" s="328"/>
      <c r="BUO846" s="328"/>
      <c r="BUP846" s="328"/>
      <c r="BUQ846" s="328"/>
      <c r="BUR846" s="328"/>
      <c r="BUS846" s="328"/>
      <c r="BUT846" s="328"/>
      <c r="BUU846" s="328"/>
      <c r="BUV846" s="328"/>
      <c r="BUW846" s="328"/>
      <c r="BUX846" s="328"/>
      <c r="BUY846" s="328"/>
      <c r="BUZ846" s="328"/>
      <c r="BVA846" s="328"/>
      <c r="BVB846" s="328"/>
      <c r="BVC846" s="328"/>
      <c r="BVD846" s="328"/>
      <c r="BVE846" s="328"/>
      <c r="BVF846" s="328"/>
      <c r="BVG846" s="328"/>
      <c r="BVH846" s="328"/>
      <c r="BVI846" s="328"/>
      <c r="BVJ846" s="328"/>
      <c r="BVK846" s="328"/>
      <c r="BVL846" s="328"/>
      <c r="BVM846" s="328"/>
      <c r="BVN846" s="328"/>
      <c r="BVO846" s="328"/>
      <c r="BVP846" s="328"/>
      <c r="BVQ846" s="328"/>
      <c r="BVR846" s="328"/>
      <c r="BVS846" s="328"/>
      <c r="BVT846" s="328"/>
      <c r="BVU846" s="328"/>
      <c r="BVV846" s="328"/>
      <c r="BVW846" s="328"/>
      <c r="BVX846" s="328"/>
      <c r="BVY846" s="328"/>
      <c r="BVZ846" s="328"/>
      <c r="BWA846" s="328"/>
      <c r="BWB846" s="328"/>
      <c r="BWC846" s="328"/>
      <c r="BWD846" s="328"/>
      <c r="BWE846" s="328"/>
      <c r="BWF846" s="328"/>
      <c r="BWG846" s="328"/>
      <c r="BWH846" s="328"/>
      <c r="BWI846" s="328"/>
      <c r="BWJ846" s="328"/>
      <c r="BWK846" s="328"/>
      <c r="BWL846" s="328"/>
      <c r="BWM846" s="328"/>
      <c r="BWN846" s="328"/>
      <c r="BWO846" s="328"/>
      <c r="BWP846" s="328"/>
      <c r="BWQ846" s="328"/>
      <c r="BWR846" s="328"/>
      <c r="BWS846" s="328"/>
      <c r="BWT846" s="328"/>
      <c r="BWU846" s="328"/>
      <c r="BWV846" s="328"/>
      <c r="BWW846" s="328"/>
      <c r="BWX846" s="328"/>
      <c r="BWY846" s="328"/>
      <c r="BWZ846" s="328"/>
      <c r="BXA846" s="328"/>
      <c r="BXB846" s="328"/>
      <c r="BXC846" s="328"/>
      <c r="BXD846" s="328"/>
      <c r="BXE846" s="328"/>
      <c r="BXF846" s="328"/>
      <c r="BXG846" s="328"/>
      <c r="BXH846" s="328"/>
      <c r="BXI846" s="328"/>
      <c r="BXJ846" s="328"/>
      <c r="BXK846" s="328"/>
      <c r="BXL846" s="328"/>
      <c r="BXM846" s="328"/>
      <c r="BXN846" s="328"/>
      <c r="BXO846" s="328"/>
      <c r="BXP846" s="328"/>
      <c r="BXQ846" s="328"/>
      <c r="BXR846" s="328"/>
      <c r="BXS846" s="328"/>
      <c r="BXT846" s="328"/>
      <c r="BXU846" s="328"/>
      <c r="BXV846" s="328"/>
      <c r="BXW846" s="328"/>
      <c r="BXX846" s="328"/>
      <c r="BXY846" s="328"/>
      <c r="BXZ846" s="328"/>
      <c r="BYA846" s="328"/>
      <c r="BYB846" s="328"/>
      <c r="BYC846" s="328"/>
      <c r="BYD846" s="328"/>
      <c r="BYE846" s="328"/>
      <c r="BYF846" s="328"/>
      <c r="BYG846" s="328"/>
      <c r="BYH846" s="328"/>
      <c r="BYI846" s="328"/>
      <c r="BYJ846" s="328"/>
      <c r="BYK846" s="328"/>
      <c r="BYL846" s="328"/>
      <c r="BYM846" s="328"/>
      <c r="BYN846" s="328"/>
      <c r="BYO846" s="328"/>
      <c r="BYP846" s="328"/>
      <c r="BYQ846" s="328"/>
      <c r="BYR846" s="328"/>
      <c r="BYS846" s="328"/>
      <c r="BYT846" s="328"/>
      <c r="BYU846" s="328"/>
      <c r="BYV846" s="328"/>
      <c r="BYW846" s="328"/>
      <c r="BYX846" s="328"/>
      <c r="BYY846" s="328"/>
      <c r="BYZ846" s="328"/>
      <c r="BZA846" s="328"/>
      <c r="BZB846" s="328"/>
      <c r="BZC846" s="328"/>
      <c r="BZD846" s="328"/>
      <c r="BZE846" s="328"/>
      <c r="BZF846" s="328"/>
      <c r="BZG846" s="328"/>
      <c r="BZH846" s="328"/>
      <c r="BZI846" s="328"/>
      <c r="BZJ846" s="328"/>
      <c r="BZK846" s="328"/>
      <c r="BZL846" s="328"/>
      <c r="BZM846" s="328"/>
      <c r="BZN846" s="328"/>
      <c r="BZO846" s="328"/>
      <c r="BZP846" s="328"/>
      <c r="BZQ846" s="328"/>
      <c r="BZR846" s="328"/>
      <c r="BZS846" s="328"/>
      <c r="BZT846" s="328"/>
      <c r="BZU846" s="328"/>
      <c r="BZV846" s="328"/>
      <c r="BZW846" s="328"/>
      <c r="BZX846" s="328"/>
      <c r="BZY846" s="328"/>
      <c r="BZZ846" s="328"/>
      <c r="CAA846" s="328"/>
      <c r="CAB846" s="328"/>
      <c r="CAC846" s="328"/>
      <c r="CAD846" s="328"/>
      <c r="CAE846" s="328"/>
      <c r="CAF846" s="328"/>
      <c r="CAG846" s="328"/>
      <c r="CAH846" s="328"/>
      <c r="CAI846" s="328"/>
      <c r="CAJ846" s="328"/>
      <c r="CAK846" s="328"/>
      <c r="CAL846" s="328"/>
      <c r="CAM846" s="328"/>
      <c r="CAN846" s="328"/>
      <c r="CAO846" s="328"/>
      <c r="CAP846" s="328"/>
      <c r="CAQ846" s="328"/>
      <c r="CAR846" s="328"/>
      <c r="CAS846" s="328"/>
      <c r="CAT846" s="328"/>
      <c r="CAU846" s="328"/>
      <c r="CAV846" s="328"/>
      <c r="CAW846" s="328"/>
      <c r="CAX846" s="328"/>
      <c r="CAY846" s="328"/>
      <c r="CAZ846" s="328"/>
      <c r="CBA846" s="328"/>
      <c r="CBB846" s="328"/>
      <c r="CBC846" s="328"/>
      <c r="CBD846" s="328"/>
      <c r="CBE846" s="328"/>
      <c r="CBF846" s="328"/>
      <c r="CBG846" s="328"/>
      <c r="CBH846" s="328"/>
      <c r="CBI846" s="328"/>
      <c r="CBJ846" s="328"/>
      <c r="CBK846" s="328"/>
      <c r="CBL846" s="328"/>
      <c r="CBM846" s="328"/>
      <c r="CBN846" s="328"/>
      <c r="CBO846" s="328"/>
      <c r="CBP846" s="328"/>
      <c r="CBQ846" s="328"/>
      <c r="CBR846" s="328"/>
      <c r="CBS846" s="328"/>
      <c r="CBT846" s="328"/>
      <c r="CBU846" s="328"/>
      <c r="CBV846" s="328"/>
      <c r="CBW846" s="328"/>
      <c r="CBX846" s="328"/>
      <c r="CBY846" s="328"/>
      <c r="CBZ846" s="328"/>
      <c r="CCA846" s="328"/>
      <c r="CCB846" s="328"/>
      <c r="CCC846" s="328"/>
      <c r="CCD846" s="328"/>
      <c r="CCE846" s="328"/>
      <c r="CCF846" s="328"/>
      <c r="CCG846" s="328"/>
      <c r="CCH846" s="328"/>
      <c r="CCI846" s="328"/>
      <c r="CCJ846" s="328"/>
      <c r="CCK846" s="328"/>
      <c r="CCL846" s="328"/>
      <c r="CCM846" s="328"/>
      <c r="CCN846" s="328"/>
      <c r="CCO846" s="328"/>
      <c r="CCP846" s="328"/>
      <c r="CCQ846" s="328"/>
      <c r="CCR846" s="328"/>
      <c r="CCS846" s="328"/>
      <c r="CCT846" s="328"/>
      <c r="CCU846" s="328"/>
      <c r="CCV846" s="328"/>
      <c r="CCW846" s="328"/>
      <c r="CCX846" s="328"/>
      <c r="CCY846" s="328"/>
      <c r="CCZ846" s="328"/>
      <c r="CDA846" s="328"/>
      <c r="CDB846" s="328"/>
      <c r="CDC846" s="328"/>
      <c r="CDD846" s="328"/>
      <c r="CDE846" s="328"/>
      <c r="CDF846" s="328"/>
      <c r="CDG846" s="328"/>
      <c r="CDH846" s="328"/>
      <c r="CDI846" s="328"/>
      <c r="CDJ846" s="328"/>
      <c r="CDK846" s="328"/>
      <c r="CDL846" s="328"/>
      <c r="CDM846" s="328"/>
      <c r="CDN846" s="328"/>
      <c r="CDO846" s="328"/>
      <c r="CDP846" s="328"/>
      <c r="CDQ846" s="328"/>
      <c r="CDR846" s="328"/>
      <c r="CDS846" s="328"/>
      <c r="CDT846" s="328"/>
      <c r="CDU846" s="328"/>
      <c r="CDV846" s="328"/>
      <c r="CDW846" s="328"/>
      <c r="CDX846" s="328"/>
      <c r="CDY846" s="328"/>
      <c r="CDZ846" s="328"/>
      <c r="CEA846" s="328"/>
      <c r="CEB846" s="328"/>
      <c r="CEC846" s="328"/>
      <c r="CED846" s="328"/>
      <c r="CEE846" s="328"/>
      <c r="CEF846" s="328"/>
      <c r="CEG846" s="328"/>
      <c r="CEH846" s="328"/>
      <c r="CEI846" s="328"/>
      <c r="CEJ846" s="328"/>
      <c r="CEK846" s="328"/>
      <c r="CEL846" s="328"/>
      <c r="CEM846" s="328"/>
      <c r="CEN846" s="328"/>
      <c r="CEO846" s="328"/>
      <c r="CEP846" s="328"/>
      <c r="CEQ846" s="328"/>
      <c r="CER846" s="328"/>
      <c r="CES846" s="328"/>
      <c r="CET846" s="328"/>
      <c r="CEU846" s="328"/>
      <c r="CEV846" s="328"/>
      <c r="CEW846" s="328"/>
      <c r="CEX846" s="328"/>
      <c r="CEY846" s="328"/>
      <c r="CEZ846" s="328"/>
      <c r="CFA846" s="328"/>
      <c r="CFB846" s="328"/>
      <c r="CFC846" s="328"/>
      <c r="CFD846" s="328"/>
      <c r="CFE846" s="328"/>
      <c r="CFF846" s="328"/>
      <c r="CFG846" s="328"/>
      <c r="CFH846" s="328"/>
      <c r="CFI846" s="328"/>
      <c r="CFJ846" s="328"/>
      <c r="CFK846" s="328"/>
      <c r="CFL846" s="328"/>
      <c r="CFM846" s="328"/>
      <c r="CFN846" s="328"/>
      <c r="CFO846" s="328"/>
      <c r="CFP846" s="328"/>
      <c r="CFQ846" s="328"/>
      <c r="CFR846" s="328"/>
      <c r="CFS846" s="328"/>
      <c r="CFT846" s="328"/>
      <c r="CFU846" s="328"/>
      <c r="CFV846" s="328"/>
      <c r="CFW846" s="328"/>
      <c r="CFX846" s="328"/>
      <c r="CFY846" s="328"/>
      <c r="CFZ846" s="328"/>
      <c r="CGA846" s="328"/>
      <c r="CGB846" s="328"/>
      <c r="CGC846" s="328"/>
      <c r="CGD846" s="328"/>
      <c r="CGE846" s="328"/>
      <c r="CGF846" s="328"/>
      <c r="CGG846" s="328"/>
      <c r="CGH846" s="328"/>
      <c r="CGI846" s="328"/>
      <c r="CGJ846" s="328"/>
      <c r="CGK846" s="328"/>
      <c r="CGL846" s="328"/>
      <c r="CGM846" s="328"/>
      <c r="CGN846" s="328"/>
      <c r="CGO846" s="328"/>
      <c r="CGP846" s="328"/>
      <c r="CGQ846" s="328"/>
      <c r="CGR846" s="328"/>
      <c r="CGS846" s="328"/>
      <c r="CGT846" s="328"/>
      <c r="CGU846" s="328"/>
      <c r="CGV846" s="328"/>
      <c r="CGW846" s="328"/>
      <c r="CGX846" s="328"/>
      <c r="CGY846" s="328"/>
      <c r="CGZ846" s="328"/>
      <c r="CHA846" s="328"/>
      <c r="CHB846" s="328"/>
      <c r="CHC846" s="328"/>
      <c r="CHD846" s="328"/>
      <c r="CHE846" s="328"/>
      <c r="CHF846" s="328"/>
      <c r="CHG846" s="328"/>
      <c r="CHH846" s="328"/>
      <c r="CHI846" s="328"/>
      <c r="CHJ846" s="328"/>
      <c r="CHK846" s="328"/>
      <c r="CHL846" s="328"/>
      <c r="CHM846" s="328"/>
      <c r="CHN846" s="328"/>
      <c r="CHO846" s="328"/>
      <c r="CHP846" s="328"/>
      <c r="CHQ846" s="328"/>
      <c r="CHR846" s="328"/>
      <c r="CHS846" s="328"/>
      <c r="CHT846" s="328"/>
      <c r="CHU846" s="328"/>
      <c r="CHV846" s="328"/>
      <c r="CHW846" s="328"/>
      <c r="CHX846" s="328"/>
      <c r="CHY846" s="328"/>
      <c r="CHZ846" s="328"/>
      <c r="CIA846" s="328"/>
      <c r="CIB846" s="328"/>
      <c r="CIC846" s="328"/>
      <c r="CID846" s="328"/>
      <c r="CIE846" s="328"/>
      <c r="CIF846" s="328"/>
      <c r="CIG846" s="328"/>
      <c r="CIH846" s="328"/>
      <c r="CII846" s="328"/>
      <c r="CIJ846" s="328"/>
      <c r="CIK846" s="328"/>
      <c r="CIL846" s="328"/>
      <c r="CIM846" s="328"/>
      <c r="CIN846" s="328"/>
      <c r="CIO846" s="328"/>
      <c r="CIP846" s="328"/>
      <c r="CIQ846" s="328"/>
      <c r="CIR846" s="328"/>
      <c r="CIS846" s="328"/>
      <c r="CIT846" s="328"/>
      <c r="CIU846" s="328"/>
      <c r="CIV846" s="328"/>
      <c r="CIW846" s="328"/>
      <c r="CIX846" s="328"/>
      <c r="CIY846" s="328"/>
      <c r="CIZ846" s="328"/>
      <c r="CJA846" s="328"/>
      <c r="CJB846" s="328"/>
      <c r="CJC846" s="328"/>
      <c r="CJD846" s="328"/>
      <c r="CJE846" s="328"/>
      <c r="CJF846" s="328"/>
      <c r="CJG846" s="328"/>
      <c r="CJH846" s="328"/>
      <c r="CJI846" s="328"/>
      <c r="CJJ846" s="328"/>
      <c r="CJK846" s="328"/>
      <c r="CJL846" s="328"/>
      <c r="CJM846" s="328"/>
      <c r="CJN846" s="328"/>
      <c r="CJO846" s="328"/>
      <c r="CJP846" s="328"/>
      <c r="CJQ846" s="328"/>
      <c r="CJR846" s="328"/>
      <c r="CJS846" s="328"/>
      <c r="CJT846" s="328"/>
      <c r="CJU846" s="328"/>
      <c r="CJV846" s="328"/>
      <c r="CJW846" s="328"/>
      <c r="CJX846" s="328"/>
      <c r="CJY846" s="328"/>
      <c r="CJZ846" s="328"/>
      <c r="CKA846" s="328"/>
      <c r="CKB846" s="328"/>
      <c r="CKC846" s="328"/>
      <c r="CKD846" s="328"/>
      <c r="CKE846" s="328"/>
      <c r="CKF846" s="328"/>
      <c r="CKG846" s="328"/>
      <c r="CKH846" s="328"/>
      <c r="CKI846" s="328"/>
      <c r="CKJ846" s="328"/>
      <c r="CKK846" s="328"/>
      <c r="CKL846" s="328"/>
      <c r="CKM846" s="328"/>
      <c r="CKN846" s="328"/>
      <c r="CKO846" s="328"/>
      <c r="CKP846" s="328"/>
      <c r="CKQ846" s="328"/>
      <c r="CKR846" s="328"/>
      <c r="CKS846" s="328"/>
      <c r="CKT846" s="328"/>
      <c r="CKU846" s="328"/>
      <c r="CKV846" s="328"/>
      <c r="CKW846" s="328"/>
      <c r="CKX846" s="328"/>
      <c r="CKY846" s="328"/>
      <c r="CKZ846" s="328"/>
      <c r="CLA846" s="328"/>
      <c r="CLB846" s="328"/>
      <c r="CLC846" s="328"/>
      <c r="CLD846" s="328"/>
      <c r="CLE846" s="328"/>
      <c r="CLF846" s="328"/>
      <c r="CLG846" s="328"/>
      <c r="CLH846" s="328"/>
      <c r="CLI846" s="328"/>
      <c r="CLJ846" s="328"/>
      <c r="CLK846" s="328"/>
      <c r="CLL846" s="328"/>
      <c r="CLM846" s="328"/>
      <c r="CLN846" s="328"/>
      <c r="CLO846" s="328"/>
      <c r="CLP846" s="328"/>
      <c r="CLQ846" s="328"/>
      <c r="CLR846" s="328"/>
      <c r="CLS846" s="328"/>
      <c r="CLT846" s="328"/>
      <c r="CLU846" s="328"/>
      <c r="CLV846" s="328"/>
      <c r="CLW846" s="328"/>
      <c r="CLX846" s="328"/>
      <c r="CLY846" s="328"/>
      <c r="CLZ846" s="328"/>
      <c r="CMA846" s="328"/>
      <c r="CMB846" s="328"/>
      <c r="CMC846" s="328"/>
      <c r="CMD846" s="328"/>
      <c r="CME846" s="328"/>
      <c r="CMF846" s="328"/>
      <c r="CMG846" s="328"/>
      <c r="CMH846" s="328"/>
      <c r="CMI846" s="328"/>
      <c r="CMJ846" s="328"/>
      <c r="CMK846" s="328"/>
      <c r="CML846" s="328"/>
      <c r="CMM846" s="328"/>
      <c r="CMN846" s="328"/>
      <c r="CMO846" s="328"/>
      <c r="CMP846" s="328"/>
      <c r="CMQ846" s="328"/>
      <c r="CMR846" s="328"/>
      <c r="CMS846" s="328"/>
      <c r="CMT846" s="328"/>
      <c r="CMU846" s="328"/>
      <c r="CMV846" s="328"/>
      <c r="CMW846" s="328"/>
      <c r="CMX846" s="328"/>
      <c r="CMY846" s="328"/>
      <c r="CMZ846" s="328"/>
      <c r="CNA846" s="328"/>
      <c r="CNB846" s="328"/>
      <c r="CNC846" s="328"/>
      <c r="CND846" s="328"/>
      <c r="CNE846" s="328"/>
      <c r="CNF846" s="328"/>
      <c r="CNG846" s="328"/>
      <c r="CNH846" s="328"/>
      <c r="CNI846" s="328"/>
      <c r="CNJ846" s="328"/>
      <c r="CNK846" s="328"/>
      <c r="CNL846" s="328"/>
      <c r="CNM846" s="328"/>
      <c r="CNN846" s="328"/>
      <c r="CNO846" s="328"/>
      <c r="CNP846" s="328"/>
      <c r="CNQ846" s="328"/>
      <c r="CNR846" s="328"/>
      <c r="CNS846" s="328"/>
      <c r="CNT846" s="328"/>
      <c r="CNU846" s="328"/>
      <c r="CNV846" s="328"/>
      <c r="CNW846" s="328"/>
      <c r="CNX846" s="328"/>
      <c r="CNY846" s="328"/>
      <c r="CNZ846" s="328"/>
      <c r="COA846" s="328"/>
      <c r="COB846" s="328"/>
      <c r="COC846" s="328"/>
      <c r="COD846" s="328"/>
      <c r="COE846" s="328"/>
      <c r="COF846" s="328"/>
      <c r="COG846" s="328"/>
      <c r="COH846" s="328"/>
      <c r="COI846" s="328"/>
      <c r="COJ846" s="328"/>
      <c r="COK846" s="328"/>
      <c r="COL846" s="328"/>
      <c r="COM846" s="328"/>
      <c r="CON846" s="328"/>
      <c r="COO846" s="328"/>
      <c r="COP846" s="328"/>
      <c r="COQ846" s="328"/>
      <c r="COR846" s="328"/>
      <c r="COS846" s="328"/>
      <c r="COT846" s="328"/>
      <c r="COU846" s="328"/>
      <c r="COV846" s="328"/>
      <c r="COW846" s="328"/>
      <c r="COX846" s="328"/>
      <c r="COY846" s="328"/>
      <c r="COZ846" s="328"/>
      <c r="CPA846" s="328"/>
      <c r="CPB846" s="328"/>
      <c r="CPC846" s="328"/>
      <c r="CPD846" s="328"/>
      <c r="CPE846" s="328"/>
      <c r="CPF846" s="328"/>
      <c r="CPG846" s="328"/>
      <c r="CPH846" s="328"/>
      <c r="CPI846" s="328"/>
      <c r="CPJ846" s="328"/>
      <c r="CPK846" s="328"/>
      <c r="CPL846" s="328"/>
      <c r="CPM846" s="328"/>
      <c r="CPN846" s="328"/>
      <c r="CPO846" s="328"/>
      <c r="CPP846" s="328"/>
      <c r="CPQ846" s="328"/>
      <c r="CPR846" s="328"/>
      <c r="CPS846" s="328"/>
      <c r="CPT846" s="328"/>
      <c r="CPU846" s="328"/>
      <c r="CPV846" s="328"/>
      <c r="CPW846" s="328"/>
      <c r="CPX846" s="328"/>
      <c r="CPY846" s="328"/>
      <c r="CPZ846" s="328"/>
      <c r="CQA846" s="328"/>
      <c r="CQB846" s="328"/>
      <c r="CQC846" s="328"/>
      <c r="CQD846" s="328"/>
      <c r="CQE846" s="328"/>
      <c r="CQF846" s="328"/>
      <c r="CQG846" s="328"/>
      <c r="CQH846" s="328"/>
      <c r="CQI846" s="328"/>
      <c r="CQJ846" s="328"/>
      <c r="CQK846" s="328"/>
      <c r="CQL846" s="328"/>
      <c r="CQM846" s="328"/>
      <c r="CQN846" s="328"/>
      <c r="CQO846" s="328"/>
      <c r="CQP846" s="328"/>
      <c r="CQQ846" s="328"/>
      <c r="CQR846" s="328"/>
      <c r="CQS846" s="328"/>
      <c r="CQT846" s="328"/>
      <c r="CQU846" s="328"/>
      <c r="CQV846" s="328"/>
      <c r="CQW846" s="328"/>
      <c r="CQX846" s="328"/>
      <c r="CQY846" s="328"/>
      <c r="CQZ846" s="328"/>
      <c r="CRA846" s="328"/>
      <c r="CRB846" s="328"/>
      <c r="CRC846" s="328"/>
      <c r="CRD846" s="328"/>
      <c r="CRE846" s="328"/>
      <c r="CRF846" s="328"/>
      <c r="CRG846" s="328"/>
      <c r="CRH846" s="328"/>
      <c r="CRI846" s="328"/>
      <c r="CRJ846" s="328"/>
      <c r="CRK846" s="328"/>
      <c r="CRL846" s="328"/>
      <c r="CRM846" s="328"/>
      <c r="CRN846" s="328"/>
      <c r="CRO846" s="328"/>
      <c r="CRP846" s="328"/>
      <c r="CRQ846" s="328"/>
      <c r="CRR846" s="328"/>
      <c r="CRS846" s="328"/>
      <c r="CRT846" s="328"/>
      <c r="CRU846" s="328"/>
      <c r="CRV846" s="328"/>
      <c r="CRW846" s="328"/>
      <c r="CRX846" s="328"/>
      <c r="CRY846" s="328"/>
      <c r="CRZ846" s="328"/>
      <c r="CSA846" s="328"/>
      <c r="CSB846" s="328"/>
      <c r="CSC846" s="328"/>
      <c r="CSD846" s="328"/>
      <c r="CSE846" s="328"/>
      <c r="CSF846" s="328"/>
      <c r="CSG846" s="328"/>
      <c r="CSH846" s="328"/>
      <c r="CSI846" s="328"/>
      <c r="CSJ846" s="328"/>
      <c r="CSK846" s="328"/>
      <c r="CSL846" s="328"/>
      <c r="CSM846" s="328"/>
      <c r="CSN846" s="328"/>
      <c r="CSO846" s="328"/>
      <c r="CSP846" s="328"/>
      <c r="CSQ846" s="328"/>
      <c r="CSR846" s="328"/>
      <c r="CSS846" s="328"/>
      <c r="CST846" s="328"/>
      <c r="CSU846" s="328"/>
      <c r="CSV846" s="328"/>
      <c r="CSW846" s="328"/>
      <c r="CSX846" s="328"/>
      <c r="CSY846" s="328"/>
      <c r="CSZ846" s="328"/>
      <c r="CTA846" s="328"/>
      <c r="CTB846" s="328"/>
      <c r="CTC846" s="328"/>
      <c r="CTD846" s="328"/>
      <c r="CTE846" s="328"/>
      <c r="CTF846" s="328"/>
      <c r="CTG846" s="328"/>
      <c r="CTH846" s="328"/>
      <c r="CTI846" s="328"/>
      <c r="CTJ846" s="328"/>
      <c r="CTK846" s="328"/>
      <c r="CTL846" s="328"/>
      <c r="CTM846" s="328"/>
      <c r="CTN846" s="328"/>
      <c r="CTO846" s="328"/>
      <c r="CTP846" s="328"/>
      <c r="CTQ846" s="328"/>
      <c r="CTR846" s="328"/>
      <c r="CTS846" s="328"/>
      <c r="CTT846" s="328"/>
      <c r="CTU846" s="328"/>
      <c r="CTV846" s="328"/>
      <c r="CTW846" s="328"/>
      <c r="CTX846" s="328"/>
      <c r="CTY846" s="328"/>
      <c r="CTZ846" s="328"/>
      <c r="CUA846" s="328"/>
      <c r="CUB846" s="328"/>
      <c r="CUC846" s="328"/>
      <c r="CUD846" s="328"/>
      <c r="CUE846" s="328"/>
      <c r="CUF846" s="328"/>
      <c r="CUG846" s="328"/>
      <c r="CUH846" s="328"/>
      <c r="CUI846" s="328"/>
      <c r="CUJ846" s="328"/>
      <c r="CUK846" s="328"/>
      <c r="CUL846" s="328"/>
      <c r="CUM846" s="328"/>
      <c r="CUN846" s="328"/>
      <c r="CUO846" s="328"/>
      <c r="CUP846" s="328"/>
      <c r="CUQ846" s="328"/>
      <c r="CUR846" s="328"/>
      <c r="CUS846" s="328"/>
      <c r="CUT846" s="328"/>
      <c r="CUU846" s="328"/>
      <c r="CUV846" s="328"/>
      <c r="CUW846" s="328"/>
      <c r="CUX846" s="328"/>
      <c r="CUY846" s="328"/>
      <c r="CUZ846" s="328"/>
      <c r="CVA846" s="328"/>
      <c r="CVB846" s="328"/>
      <c r="CVC846" s="328"/>
      <c r="CVD846" s="328"/>
      <c r="CVE846" s="328"/>
      <c r="CVF846" s="328"/>
      <c r="CVG846" s="328"/>
      <c r="CVH846" s="328"/>
      <c r="CVI846" s="328"/>
      <c r="CVJ846" s="328"/>
      <c r="CVK846" s="328"/>
      <c r="CVL846" s="328"/>
      <c r="CVM846" s="328"/>
      <c r="CVN846" s="328"/>
      <c r="CVO846" s="328"/>
      <c r="CVP846" s="328"/>
      <c r="CVQ846" s="328"/>
      <c r="CVR846" s="328"/>
      <c r="CVS846" s="328"/>
      <c r="CVT846" s="328"/>
      <c r="CVU846" s="328"/>
      <c r="CVV846" s="328"/>
      <c r="CVW846" s="328"/>
      <c r="CVX846" s="328"/>
      <c r="CVY846" s="328"/>
      <c r="CVZ846" s="328"/>
      <c r="CWA846" s="328"/>
      <c r="CWB846" s="328"/>
      <c r="CWC846" s="328"/>
      <c r="CWD846" s="328"/>
      <c r="CWE846" s="328"/>
      <c r="CWF846" s="328"/>
      <c r="CWG846" s="328"/>
      <c r="CWH846" s="328"/>
      <c r="CWI846" s="328"/>
      <c r="CWJ846" s="328"/>
      <c r="CWK846" s="328"/>
      <c r="CWL846" s="328"/>
      <c r="CWM846" s="328"/>
      <c r="CWN846" s="328"/>
      <c r="CWO846" s="328"/>
      <c r="CWP846" s="328"/>
      <c r="CWQ846" s="328"/>
      <c r="CWR846" s="328"/>
      <c r="CWS846" s="328"/>
      <c r="CWT846" s="328"/>
      <c r="CWU846" s="328"/>
      <c r="CWV846" s="328"/>
      <c r="CWW846" s="328"/>
      <c r="CWX846" s="328"/>
      <c r="CWY846" s="328"/>
      <c r="CWZ846" s="328"/>
      <c r="CXA846" s="328"/>
      <c r="CXB846" s="328"/>
      <c r="CXC846" s="328"/>
      <c r="CXD846" s="328"/>
      <c r="CXE846" s="328"/>
      <c r="CXF846" s="328"/>
      <c r="CXG846" s="328"/>
      <c r="CXH846" s="328"/>
      <c r="CXI846" s="328"/>
      <c r="CXJ846" s="328"/>
      <c r="CXK846" s="328"/>
      <c r="CXL846" s="328"/>
      <c r="CXM846" s="328"/>
      <c r="CXN846" s="328"/>
      <c r="CXO846" s="328"/>
      <c r="CXP846" s="328"/>
      <c r="CXQ846" s="328"/>
      <c r="CXR846" s="328"/>
      <c r="CXS846" s="328"/>
      <c r="CXT846" s="328"/>
      <c r="CXU846" s="328"/>
      <c r="CXV846" s="328"/>
      <c r="CXW846" s="328"/>
      <c r="CXX846" s="328"/>
      <c r="CXY846" s="328"/>
      <c r="CXZ846" s="328"/>
      <c r="CYA846" s="328"/>
      <c r="CYB846" s="328"/>
      <c r="CYC846" s="328"/>
      <c r="CYD846" s="328"/>
      <c r="CYE846" s="328"/>
      <c r="CYF846" s="328"/>
      <c r="CYG846" s="328"/>
      <c r="CYH846" s="328"/>
      <c r="CYI846" s="328"/>
      <c r="CYJ846" s="328"/>
      <c r="CYK846" s="328"/>
      <c r="CYL846" s="328"/>
      <c r="CYM846" s="328"/>
      <c r="CYN846" s="328"/>
      <c r="CYO846" s="328"/>
      <c r="CYP846" s="328"/>
      <c r="CYQ846" s="328"/>
      <c r="CYR846" s="328"/>
      <c r="CYS846" s="328"/>
      <c r="CYT846" s="328"/>
      <c r="CYU846" s="328"/>
      <c r="CYV846" s="328"/>
      <c r="CYW846" s="328"/>
      <c r="CYX846" s="328"/>
      <c r="CYY846" s="328"/>
      <c r="CYZ846" s="328"/>
      <c r="CZA846" s="328"/>
      <c r="CZB846" s="328"/>
      <c r="CZC846" s="328"/>
      <c r="CZD846" s="328"/>
      <c r="CZE846" s="328"/>
      <c r="CZF846" s="328"/>
      <c r="CZG846" s="328"/>
      <c r="CZH846" s="328"/>
      <c r="CZI846" s="328"/>
      <c r="CZJ846" s="328"/>
      <c r="CZK846" s="328"/>
      <c r="CZL846" s="328"/>
      <c r="CZM846" s="328"/>
      <c r="CZN846" s="328"/>
      <c r="CZO846" s="328"/>
      <c r="CZP846" s="328"/>
      <c r="CZQ846" s="328"/>
      <c r="CZR846" s="328"/>
      <c r="CZS846" s="328"/>
      <c r="CZT846" s="328"/>
      <c r="CZU846" s="328"/>
      <c r="CZV846" s="328"/>
      <c r="CZW846" s="328"/>
      <c r="CZX846" s="328"/>
      <c r="CZY846" s="328"/>
      <c r="CZZ846" s="328"/>
      <c r="DAA846" s="328"/>
      <c r="DAB846" s="328"/>
      <c r="DAC846" s="328"/>
      <c r="DAD846" s="328"/>
      <c r="DAE846" s="328"/>
      <c r="DAF846" s="328"/>
      <c r="DAG846" s="328"/>
      <c r="DAH846" s="328"/>
      <c r="DAI846" s="328"/>
      <c r="DAJ846" s="328"/>
      <c r="DAK846" s="328"/>
      <c r="DAL846" s="328"/>
      <c r="DAM846" s="328"/>
      <c r="DAN846" s="328"/>
      <c r="DAO846" s="328"/>
      <c r="DAP846" s="328"/>
      <c r="DAQ846" s="328"/>
      <c r="DAR846" s="328"/>
      <c r="DAS846" s="328"/>
      <c r="DAT846" s="328"/>
      <c r="DAU846" s="328"/>
      <c r="DAV846" s="328"/>
      <c r="DAW846" s="328"/>
      <c r="DAX846" s="328"/>
      <c r="DAY846" s="328"/>
      <c r="DAZ846" s="328"/>
      <c r="DBA846" s="328"/>
      <c r="DBB846" s="328"/>
      <c r="DBC846" s="328"/>
      <c r="DBD846" s="328"/>
      <c r="DBE846" s="328"/>
      <c r="DBF846" s="328"/>
      <c r="DBG846" s="328"/>
      <c r="DBH846" s="328"/>
      <c r="DBI846" s="328"/>
      <c r="DBJ846" s="328"/>
      <c r="DBK846" s="328"/>
      <c r="DBL846" s="328"/>
      <c r="DBM846" s="328"/>
      <c r="DBN846" s="328"/>
      <c r="DBO846" s="328"/>
      <c r="DBP846" s="328"/>
      <c r="DBQ846" s="328"/>
      <c r="DBR846" s="328"/>
      <c r="DBS846" s="328"/>
      <c r="DBT846" s="328"/>
      <c r="DBU846" s="328"/>
      <c r="DBV846" s="328"/>
      <c r="DBW846" s="328"/>
      <c r="DBX846" s="328"/>
      <c r="DBY846" s="328"/>
      <c r="DBZ846" s="328"/>
      <c r="DCA846" s="328"/>
      <c r="DCB846" s="328"/>
      <c r="DCC846" s="328"/>
      <c r="DCD846" s="328"/>
      <c r="DCE846" s="328"/>
      <c r="DCF846" s="328"/>
      <c r="DCG846" s="328"/>
      <c r="DCH846" s="328"/>
      <c r="DCI846" s="328"/>
      <c r="DCJ846" s="328"/>
      <c r="DCK846" s="328"/>
      <c r="DCL846" s="328"/>
      <c r="DCM846" s="328"/>
      <c r="DCN846" s="328"/>
      <c r="DCO846" s="328"/>
      <c r="DCP846" s="328"/>
      <c r="DCQ846" s="328"/>
      <c r="DCR846" s="328"/>
      <c r="DCS846" s="328"/>
      <c r="DCT846" s="328"/>
      <c r="DCU846" s="328"/>
      <c r="DCV846" s="328"/>
      <c r="DCW846" s="328"/>
      <c r="DCX846" s="328"/>
      <c r="DCY846" s="328"/>
      <c r="DCZ846" s="328"/>
      <c r="DDA846" s="328"/>
      <c r="DDB846" s="328"/>
      <c r="DDC846" s="328"/>
      <c r="DDD846" s="328"/>
      <c r="DDE846" s="328"/>
      <c r="DDF846" s="328"/>
      <c r="DDG846" s="328"/>
      <c r="DDH846" s="328"/>
      <c r="DDI846" s="328"/>
      <c r="DDJ846" s="328"/>
      <c r="DDK846" s="328"/>
      <c r="DDL846" s="328"/>
      <c r="DDM846" s="328"/>
      <c r="DDN846" s="328"/>
      <c r="DDO846" s="328"/>
      <c r="DDP846" s="328"/>
      <c r="DDQ846" s="328"/>
      <c r="DDR846" s="328"/>
      <c r="DDS846" s="328"/>
      <c r="DDT846" s="328"/>
      <c r="DDU846" s="328"/>
      <c r="DDV846" s="328"/>
      <c r="DDW846" s="328"/>
      <c r="DDX846" s="328"/>
      <c r="DDY846" s="328"/>
      <c r="DDZ846" s="328"/>
      <c r="DEA846" s="328"/>
      <c r="DEB846" s="328"/>
      <c r="DEC846" s="328"/>
      <c r="DED846" s="328"/>
      <c r="DEE846" s="328"/>
      <c r="DEF846" s="328"/>
      <c r="DEG846" s="328"/>
      <c r="DEH846" s="328"/>
      <c r="DEI846" s="328"/>
      <c r="DEJ846" s="328"/>
      <c r="DEK846" s="328"/>
      <c r="DEL846" s="328"/>
      <c r="DEM846" s="328"/>
      <c r="DEN846" s="328"/>
      <c r="DEO846" s="328"/>
      <c r="DEP846" s="328"/>
      <c r="DEQ846" s="328"/>
      <c r="DER846" s="328"/>
      <c r="DES846" s="328"/>
      <c r="DET846" s="328"/>
      <c r="DEU846" s="328"/>
      <c r="DEV846" s="328"/>
      <c r="DEW846" s="328"/>
      <c r="DEX846" s="328"/>
      <c r="DEY846" s="328"/>
      <c r="DEZ846" s="328"/>
      <c r="DFA846" s="328"/>
      <c r="DFB846" s="328"/>
      <c r="DFC846" s="328"/>
      <c r="DFD846" s="328"/>
      <c r="DFE846" s="328"/>
      <c r="DFF846" s="328"/>
      <c r="DFG846" s="328"/>
      <c r="DFH846" s="328"/>
      <c r="DFI846" s="328"/>
      <c r="DFJ846" s="328"/>
      <c r="DFK846" s="328"/>
      <c r="DFL846" s="328"/>
      <c r="DFM846" s="328"/>
      <c r="DFN846" s="328"/>
      <c r="DFO846" s="328"/>
      <c r="DFP846" s="328"/>
      <c r="DFQ846" s="328"/>
      <c r="DFR846" s="328"/>
      <c r="DFS846" s="328"/>
      <c r="DFT846" s="328"/>
      <c r="DFU846" s="328"/>
      <c r="DFV846" s="328"/>
      <c r="DFW846" s="328"/>
      <c r="DFX846" s="328"/>
      <c r="DFY846" s="328"/>
      <c r="DFZ846" s="328"/>
      <c r="DGA846" s="328"/>
      <c r="DGB846" s="328"/>
      <c r="DGC846" s="328"/>
      <c r="DGD846" s="328"/>
      <c r="DGE846" s="328"/>
      <c r="DGF846" s="328"/>
      <c r="DGG846" s="328"/>
      <c r="DGH846" s="328"/>
      <c r="DGI846" s="328"/>
      <c r="DGJ846" s="328"/>
      <c r="DGK846" s="328"/>
      <c r="DGL846" s="328"/>
      <c r="DGM846" s="328"/>
      <c r="DGN846" s="328"/>
      <c r="DGO846" s="328"/>
      <c r="DGP846" s="328"/>
      <c r="DGQ846" s="328"/>
      <c r="DGR846" s="328"/>
      <c r="DGS846" s="328"/>
      <c r="DGT846" s="328"/>
      <c r="DGU846" s="328"/>
      <c r="DGV846" s="328"/>
      <c r="DGW846" s="328"/>
      <c r="DGX846" s="328"/>
      <c r="DGY846" s="328"/>
      <c r="DGZ846" s="328"/>
      <c r="DHA846" s="328"/>
      <c r="DHB846" s="328"/>
      <c r="DHC846" s="328"/>
      <c r="DHD846" s="328"/>
      <c r="DHE846" s="328"/>
      <c r="DHF846" s="328"/>
      <c r="DHG846" s="328"/>
      <c r="DHH846" s="328"/>
      <c r="DHI846" s="328"/>
      <c r="DHJ846" s="328"/>
      <c r="DHK846" s="328"/>
      <c r="DHL846" s="328"/>
      <c r="DHM846" s="328"/>
      <c r="DHN846" s="328"/>
      <c r="DHO846" s="328"/>
      <c r="DHP846" s="328"/>
      <c r="DHQ846" s="328"/>
      <c r="DHR846" s="328"/>
      <c r="DHS846" s="328"/>
      <c r="DHT846" s="328"/>
      <c r="DHU846" s="328"/>
      <c r="DHV846" s="328"/>
      <c r="DHW846" s="328"/>
      <c r="DHX846" s="328"/>
      <c r="DHY846" s="328"/>
      <c r="DHZ846" s="328"/>
      <c r="DIA846" s="328"/>
      <c r="DIB846" s="328"/>
      <c r="DIC846" s="328"/>
      <c r="DID846" s="328"/>
      <c r="DIE846" s="328"/>
      <c r="DIF846" s="328"/>
      <c r="DIG846" s="328"/>
      <c r="DIH846" s="328"/>
      <c r="DII846" s="328"/>
      <c r="DIJ846" s="328"/>
      <c r="DIK846" s="328"/>
      <c r="DIL846" s="328"/>
      <c r="DIM846" s="328"/>
      <c r="DIN846" s="328"/>
      <c r="DIO846" s="328"/>
      <c r="DIP846" s="328"/>
      <c r="DIQ846" s="328"/>
      <c r="DIR846" s="328"/>
      <c r="DIS846" s="328"/>
      <c r="DIT846" s="328"/>
      <c r="DIU846" s="328"/>
      <c r="DIV846" s="328"/>
      <c r="DIW846" s="328"/>
      <c r="DIX846" s="328"/>
      <c r="DIY846" s="328"/>
      <c r="DIZ846" s="328"/>
      <c r="DJA846" s="328"/>
      <c r="DJB846" s="328"/>
      <c r="DJC846" s="328"/>
      <c r="DJD846" s="328"/>
      <c r="DJE846" s="328"/>
      <c r="DJF846" s="328"/>
      <c r="DJG846" s="328"/>
      <c r="DJH846" s="328"/>
      <c r="DJI846" s="328"/>
      <c r="DJJ846" s="328"/>
      <c r="DJK846" s="328"/>
      <c r="DJL846" s="328"/>
      <c r="DJM846" s="328"/>
      <c r="DJN846" s="328"/>
      <c r="DJO846" s="328"/>
      <c r="DJP846" s="328"/>
      <c r="DJQ846" s="328"/>
      <c r="DJR846" s="328"/>
      <c r="DJS846" s="328"/>
      <c r="DJT846" s="328"/>
      <c r="DJU846" s="328"/>
      <c r="DJV846" s="328"/>
      <c r="DJW846" s="328"/>
      <c r="DJX846" s="328"/>
      <c r="DJY846" s="328"/>
      <c r="DJZ846" s="328"/>
      <c r="DKA846" s="328"/>
      <c r="DKB846" s="328"/>
      <c r="DKC846" s="328"/>
      <c r="DKD846" s="328"/>
      <c r="DKE846" s="328"/>
      <c r="DKF846" s="328"/>
      <c r="DKG846" s="328"/>
      <c r="DKH846" s="328"/>
      <c r="DKI846" s="328"/>
      <c r="DKJ846" s="328"/>
      <c r="DKK846" s="328"/>
      <c r="DKL846" s="328"/>
      <c r="DKM846" s="328"/>
      <c r="DKN846" s="328"/>
      <c r="DKO846" s="328"/>
      <c r="DKP846" s="328"/>
      <c r="DKQ846" s="328"/>
      <c r="DKR846" s="328"/>
      <c r="DKS846" s="328"/>
      <c r="DKT846" s="328"/>
      <c r="DKU846" s="328"/>
      <c r="DKV846" s="328"/>
      <c r="DKW846" s="328"/>
      <c r="DKX846" s="328"/>
      <c r="DKY846" s="328"/>
      <c r="DKZ846" s="328"/>
      <c r="DLA846" s="328"/>
      <c r="DLB846" s="328"/>
      <c r="DLC846" s="328"/>
      <c r="DLD846" s="328"/>
      <c r="DLE846" s="328"/>
      <c r="DLF846" s="328"/>
      <c r="DLG846" s="328"/>
      <c r="DLH846" s="328"/>
      <c r="DLI846" s="328"/>
      <c r="DLJ846" s="328"/>
      <c r="DLK846" s="328"/>
      <c r="DLL846" s="328"/>
      <c r="DLM846" s="328"/>
      <c r="DLN846" s="328"/>
      <c r="DLO846" s="328"/>
      <c r="DLP846" s="328"/>
      <c r="DLQ846" s="328"/>
      <c r="DLR846" s="328"/>
      <c r="DLS846" s="328"/>
      <c r="DLT846" s="328"/>
      <c r="DLU846" s="328"/>
      <c r="DLV846" s="328"/>
      <c r="DLW846" s="328"/>
      <c r="DLX846" s="328"/>
      <c r="DLY846" s="328"/>
      <c r="DLZ846" s="328"/>
      <c r="DMA846" s="328"/>
      <c r="DMB846" s="328"/>
      <c r="DMC846" s="328"/>
      <c r="DMD846" s="328"/>
      <c r="DME846" s="328"/>
      <c r="DMF846" s="328"/>
      <c r="DMG846" s="328"/>
      <c r="DMH846" s="328"/>
      <c r="DMI846" s="328"/>
      <c r="DMJ846" s="328"/>
      <c r="DMK846" s="328"/>
      <c r="DML846" s="328"/>
      <c r="DMM846" s="328"/>
      <c r="DMN846" s="328"/>
      <c r="DMO846" s="328"/>
      <c r="DMP846" s="328"/>
      <c r="DMQ846" s="328"/>
      <c r="DMR846" s="328"/>
      <c r="DMS846" s="328"/>
      <c r="DMT846" s="328"/>
      <c r="DMU846" s="328"/>
      <c r="DMV846" s="328"/>
      <c r="DMW846" s="328"/>
      <c r="DMX846" s="328"/>
      <c r="DMY846" s="328"/>
      <c r="DMZ846" s="328"/>
      <c r="DNA846" s="328"/>
      <c r="DNB846" s="328"/>
      <c r="DNC846" s="328"/>
      <c r="DND846" s="328"/>
      <c r="DNE846" s="328"/>
      <c r="DNF846" s="328"/>
      <c r="DNG846" s="328"/>
      <c r="DNH846" s="328"/>
      <c r="DNI846" s="328"/>
      <c r="DNJ846" s="328"/>
      <c r="DNK846" s="328"/>
      <c r="DNL846" s="328"/>
      <c r="DNM846" s="328"/>
      <c r="DNN846" s="328"/>
      <c r="DNO846" s="328"/>
      <c r="DNP846" s="328"/>
      <c r="DNQ846" s="328"/>
      <c r="DNR846" s="328"/>
      <c r="DNS846" s="328"/>
      <c r="DNT846" s="328"/>
      <c r="DNU846" s="328"/>
      <c r="DNV846" s="328"/>
      <c r="DNW846" s="328"/>
      <c r="DNX846" s="328"/>
      <c r="DNY846" s="328"/>
      <c r="DNZ846" s="328"/>
      <c r="DOA846" s="328"/>
      <c r="DOB846" s="328"/>
      <c r="DOC846" s="328"/>
      <c r="DOD846" s="328"/>
      <c r="DOE846" s="328"/>
      <c r="DOF846" s="328"/>
      <c r="DOG846" s="328"/>
      <c r="DOH846" s="328"/>
      <c r="DOI846" s="328"/>
      <c r="DOJ846" s="328"/>
      <c r="DOK846" s="328"/>
      <c r="DOL846" s="328"/>
      <c r="DOM846" s="328"/>
      <c r="DON846" s="328"/>
      <c r="DOO846" s="328"/>
      <c r="DOP846" s="328"/>
      <c r="DOQ846" s="328"/>
      <c r="DOR846" s="328"/>
      <c r="DOS846" s="328"/>
      <c r="DOT846" s="328"/>
      <c r="DOU846" s="328"/>
      <c r="DOV846" s="328"/>
      <c r="DOW846" s="328"/>
      <c r="DOX846" s="328"/>
      <c r="DOY846" s="328"/>
      <c r="DOZ846" s="328"/>
      <c r="DPA846" s="328"/>
      <c r="DPB846" s="328"/>
      <c r="DPC846" s="328"/>
      <c r="DPD846" s="328"/>
      <c r="DPE846" s="328"/>
      <c r="DPF846" s="328"/>
      <c r="DPG846" s="328"/>
      <c r="DPH846" s="328"/>
      <c r="DPI846" s="328"/>
      <c r="DPJ846" s="328"/>
      <c r="DPK846" s="328"/>
      <c r="DPL846" s="328"/>
      <c r="DPM846" s="328"/>
      <c r="DPN846" s="328"/>
      <c r="DPO846" s="328"/>
      <c r="DPP846" s="328"/>
      <c r="DPQ846" s="328"/>
      <c r="DPR846" s="328"/>
      <c r="DPS846" s="328"/>
      <c r="DPT846" s="328"/>
      <c r="DPU846" s="328"/>
      <c r="DPV846" s="328"/>
      <c r="DPW846" s="328"/>
      <c r="DPX846" s="328"/>
      <c r="DPY846" s="328"/>
      <c r="DPZ846" s="328"/>
      <c r="DQA846" s="328"/>
      <c r="DQB846" s="328"/>
      <c r="DQC846" s="328"/>
      <c r="DQD846" s="328"/>
      <c r="DQE846" s="328"/>
      <c r="DQF846" s="328"/>
      <c r="DQG846" s="328"/>
      <c r="DQH846" s="328"/>
      <c r="DQI846" s="328"/>
      <c r="DQJ846" s="328"/>
      <c r="DQK846" s="328"/>
      <c r="DQL846" s="328"/>
      <c r="DQM846" s="328"/>
      <c r="DQN846" s="328"/>
      <c r="DQO846" s="328"/>
      <c r="DQP846" s="328"/>
      <c r="DQQ846" s="328"/>
      <c r="DQR846" s="328"/>
      <c r="DQS846" s="328"/>
      <c r="DQT846" s="328"/>
      <c r="DQU846" s="328"/>
      <c r="DQV846" s="328"/>
      <c r="DQW846" s="328"/>
      <c r="DQX846" s="328"/>
      <c r="DQY846" s="328"/>
      <c r="DQZ846" s="328"/>
      <c r="DRA846" s="328"/>
      <c r="DRB846" s="328"/>
      <c r="DRC846" s="328"/>
      <c r="DRD846" s="328"/>
      <c r="DRE846" s="328"/>
      <c r="DRF846" s="328"/>
      <c r="DRG846" s="328"/>
      <c r="DRH846" s="328"/>
      <c r="DRI846" s="328"/>
      <c r="DRJ846" s="328"/>
      <c r="DRK846" s="328"/>
      <c r="DRL846" s="328"/>
      <c r="DRM846" s="328"/>
      <c r="DRN846" s="328"/>
      <c r="DRO846" s="328"/>
      <c r="DRP846" s="328"/>
      <c r="DRQ846" s="328"/>
      <c r="DRR846" s="328"/>
      <c r="DRS846" s="328"/>
      <c r="DRT846" s="328"/>
      <c r="DRU846" s="328"/>
      <c r="DRV846" s="328"/>
      <c r="DRW846" s="328"/>
      <c r="DRX846" s="328"/>
      <c r="DRY846" s="328"/>
      <c r="DRZ846" s="328"/>
      <c r="DSA846" s="328"/>
      <c r="DSB846" s="328"/>
      <c r="DSC846" s="328"/>
      <c r="DSD846" s="328"/>
      <c r="DSE846" s="328"/>
      <c r="DSF846" s="328"/>
      <c r="DSG846" s="328"/>
      <c r="DSH846" s="328"/>
      <c r="DSI846" s="328"/>
      <c r="DSJ846" s="328"/>
      <c r="DSK846" s="328"/>
      <c r="DSL846" s="328"/>
      <c r="DSM846" s="328"/>
      <c r="DSN846" s="328"/>
      <c r="DSO846" s="328"/>
      <c r="DSP846" s="328"/>
      <c r="DSQ846" s="328"/>
      <c r="DSR846" s="328"/>
      <c r="DSS846" s="328"/>
      <c r="DST846" s="328"/>
      <c r="DSU846" s="328"/>
      <c r="DSV846" s="328"/>
      <c r="DSW846" s="328"/>
      <c r="DSX846" s="328"/>
      <c r="DSY846" s="328"/>
      <c r="DSZ846" s="328"/>
      <c r="DTA846" s="328"/>
      <c r="DTB846" s="328"/>
      <c r="DTC846" s="328"/>
      <c r="DTD846" s="328"/>
      <c r="DTE846" s="328"/>
      <c r="DTF846" s="328"/>
      <c r="DTG846" s="328"/>
      <c r="DTH846" s="328"/>
      <c r="DTI846" s="328"/>
      <c r="DTJ846" s="328"/>
      <c r="DTK846" s="328"/>
      <c r="DTL846" s="328"/>
      <c r="DTM846" s="328"/>
      <c r="DTN846" s="328"/>
      <c r="DTO846" s="328"/>
      <c r="DTP846" s="328"/>
      <c r="DTQ846" s="328"/>
      <c r="DTR846" s="328"/>
      <c r="DTS846" s="328"/>
      <c r="DTT846" s="328"/>
      <c r="DTU846" s="328"/>
      <c r="DTV846" s="328"/>
      <c r="DTW846" s="328"/>
      <c r="DTX846" s="328"/>
      <c r="DTY846" s="328"/>
      <c r="DTZ846" s="328"/>
      <c r="DUA846" s="328"/>
      <c r="DUB846" s="328"/>
      <c r="DUC846" s="328"/>
      <c r="DUD846" s="328"/>
      <c r="DUE846" s="328"/>
      <c r="DUF846" s="328"/>
      <c r="DUG846" s="328"/>
      <c r="DUH846" s="328"/>
      <c r="DUI846" s="328"/>
      <c r="DUJ846" s="328"/>
      <c r="DUK846" s="328"/>
      <c r="DUL846" s="328"/>
      <c r="DUM846" s="328"/>
      <c r="DUN846" s="328"/>
      <c r="DUO846" s="328"/>
      <c r="DUP846" s="328"/>
      <c r="DUQ846" s="328"/>
      <c r="DUR846" s="328"/>
      <c r="DUS846" s="328"/>
      <c r="DUT846" s="328"/>
      <c r="DUU846" s="328"/>
      <c r="DUV846" s="328"/>
      <c r="DUW846" s="328"/>
      <c r="DUX846" s="328"/>
      <c r="DUY846" s="328"/>
      <c r="DUZ846" s="328"/>
      <c r="DVA846" s="328"/>
      <c r="DVB846" s="328"/>
      <c r="DVC846" s="328"/>
      <c r="DVD846" s="328"/>
      <c r="DVE846" s="328"/>
      <c r="DVF846" s="328"/>
      <c r="DVG846" s="328"/>
      <c r="DVH846" s="328"/>
      <c r="DVI846" s="328"/>
      <c r="DVJ846" s="328"/>
      <c r="DVK846" s="328"/>
      <c r="DVL846" s="328"/>
      <c r="DVM846" s="328"/>
      <c r="DVN846" s="328"/>
      <c r="DVO846" s="328"/>
      <c r="DVP846" s="328"/>
      <c r="DVQ846" s="328"/>
      <c r="DVR846" s="328"/>
      <c r="DVS846" s="328"/>
      <c r="DVT846" s="328"/>
      <c r="DVU846" s="328"/>
      <c r="DVV846" s="328"/>
      <c r="DVW846" s="328"/>
      <c r="DVX846" s="328"/>
      <c r="DVY846" s="328"/>
      <c r="DVZ846" s="328"/>
      <c r="DWA846" s="328"/>
      <c r="DWB846" s="328"/>
      <c r="DWC846" s="328"/>
      <c r="DWD846" s="328"/>
      <c r="DWE846" s="328"/>
      <c r="DWF846" s="328"/>
      <c r="DWG846" s="328"/>
      <c r="DWH846" s="328"/>
      <c r="DWI846" s="328"/>
      <c r="DWJ846" s="328"/>
      <c r="DWK846" s="328"/>
      <c r="DWL846" s="328"/>
      <c r="DWM846" s="328"/>
      <c r="DWN846" s="328"/>
      <c r="DWO846" s="328"/>
      <c r="DWP846" s="328"/>
      <c r="DWQ846" s="328"/>
      <c r="DWR846" s="328"/>
      <c r="DWS846" s="328"/>
      <c r="DWT846" s="328"/>
      <c r="DWU846" s="328"/>
      <c r="DWV846" s="328"/>
      <c r="DWW846" s="328"/>
      <c r="DWX846" s="328"/>
      <c r="DWY846" s="328"/>
      <c r="DWZ846" s="328"/>
      <c r="DXA846" s="328"/>
      <c r="DXB846" s="328"/>
      <c r="DXC846" s="328"/>
      <c r="DXD846" s="328"/>
      <c r="DXE846" s="328"/>
      <c r="DXF846" s="328"/>
      <c r="DXG846" s="328"/>
      <c r="DXH846" s="328"/>
      <c r="DXI846" s="328"/>
      <c r="DXJ846" s="328"/>
      <c r="DXK846" s="328"/>
      <c r="DXL846" s="328"/>
      <c r="DXM846" s="328"/>
      <c r="DXN846" s="328"/>
      <c r="DXO846" s="328"/>
      <c r="DXP846" s="328"/>
      <c r="DXQ846" s="328"/>
      <c r="DXR846" s="328"/>
      <c r="DXS846" s="328"/>
      <c r="DXT846" s="328"/>
      <c r="DXU846" s="328"/>
      <c r="DXV846" s="328"/>
      <c r="DXW846" s="328"/>
      <c r="DXX846" s="328"/>
      <c r="DXY846" s="328"/>
      <c r="DXZ846" s="328"/>
      <c r="DYA846" s="328"/>
      <c r="DYB846" s="328"/>
      <c r="DYC846" s="328"/>
      <c r="DYD846" s="328"/>
      <c r="DYE846" s="328"/>
      <c r="DYF846" s="328"/>
      <c r="DYG846" s="328"/>
      <c r="DYH846" s="328"/>
      <c r="DYI846" s="328"/>
      <c r="DYJ846" s="328"/>
      <c r="DYK846" s="328"/>
      <c r="DYL846" s="328"/>
      <c r="DYM846" s="328"/>
      <c r="DYN846" s="328"/>
      <c r="DYO846" s="328"/>
      <c r="DYP846" s="328"/>
      <c r="DYQ846" s="328"/>
      <c r="DYR846" s="328"/>
      <c r="DYS846" s="328"/>
      <c r="DYT846" s="328"/>
      <c r="DYU846" s="328"/>
      <c r="DYV846" s="328"/>
      <c r="DYW846" s="328"/>
      <c r="DYX846" s="328"/>
      <c r="DYY846" s="328"/>
      <c r="DYZ846" s="328"/>
      <c r="DZA846" s="328"/>
      <c r="DZB846" s="328"/>
      <c r="DZC846" s="328"/>
      <c r="DZD846" s="328"/>
      <c r="DZE846" s="328"/>
      <c r="DZF846" s="328"/>
      <c r="DZG846" s="328"/>
      <c r="DZH846" s="328"/>
      <c r="DZI846" s="328"/>
      <c r="DZJ846" s="328"/>
      <c r="DZK846" s="328"/>
      <c r="DZL846" s="328"/>
      <c r="DZM846" s="328"/>
      <c r="DZN846" s="328"/>
      <c r="DZO846" s="328"/>
      <c r="DZP846" s="328"/>
      <c r="DZQ846" s="328"/>
      <c r="DZR846" s="328"/>
      <c r="DZS846" s="328"/>
      <c r="DZT846" s="328"/>
      <c r="DZU846" s="328"/>
      <c r="DZV846" s="328"/>
      <c r="DZW846" s="328"/>
      <c r="DZX846" s="328"/>
      <c r="DZY846" s="328"/>
      <c r="DZZ846" s="328"/>
      <c r="EAA846" s="328"/>
      <c r="EAB846" s="328"/>
      <c r="EAC846" s="328"/>
      <c r="EAD846" s="328"/>
      <c r="EAE846" s="328"/>
      <c r="EAF846" s="328"/>
      <c r="EAG846" s="328"/>
      <c r="EAH846" s="328"/>
      <c r="EAI846" s="328"/>
      <c r="EAJ846" s="328"/>
      <c r="EAK846" s="328"/>
      <c r="EAL846" s="328"/>
      <c r="EAM846" s="328"/>
      <c r="EAN846" s="328"/>
      <c r="EAO846" s="328"/>
      <c r="EAP846" s="328"/>
      <c r="EAQ846" s="328"/>
      <c r="EAR846" s="328"/>
      <c r="EAS846" s="328"/>
      <c r="EAT846" s="328"/>
      <c r="EAU846" s="328"/>
      <c r="EAV846" s="328"/>
      <c r="EAW846" s="328"/>
      <c r="EAX846" s="328"/>
      <c r="EAY846" s="328"/>
      <c r="EAZ846" s="328"/>
      <c r="EBA846" s="328"/>
      <c r="EBB846" s="328"/>
      <c r="EBC846" s="328"/>
      <c r="EBD846" s="328"/>
      <c r="EBE846" s="328"/>
      <c r="EBF846" s="328"/>
      <c r="EBG846" s="328"/>
      <c r="EBH846" s="328"/>
      <c r="EBI846" s="328"/>
      <c r="EBJ846" s="328"/>
      <c r="EBK846" s="328"/>
      <c r="EBL846" s="328"/>
      <c r="EBM846" s="328"/>
      <c r="EBN846" s="328"/>
      <c r="EBO846" s="328"/>
      <c r="EBP846" s="328"/>
      <c r="EBQ846" s="328"/>
      <c r="EBR846" s="328"/>
      <c r="EBS846" s="328"/>
      <c r="EBT846" s="328"/>
      <c r="EBU846" s="328"/>
      <c r="EBV846" s="328"/>
      <c r="EBW846" s="328"/>
      <c r="EBX846" s="328"/>
      <c r="EBY846" s="328"/>
      <c r="EBZ846" s="328"/>
      <c r="ECA846" s="328"/>
      <c r="ECB846" s="328"/>
      <c r="ECC846" s="328"/>
      <c r="ECD846" s="328"/>
      <c r="ECE846" s="328"/>
      <c r="ECF846" s="328"/>
      <c r="ECG846" s="328"/>
      <c r="ECH846" s="328"/>
      <c r="ECI846" s="328"/>
      <c r="ECJ846" s="328"/>
      <c r="ECK846" s="328"/>
      <c r="ECL846" s="328"/>
      <c r="ECM846" s="328"/>
      <c r="ECN846" s="328"/>
      <c r="ECO846" s="328"/>
      <c r="ECP846" s="328"/>
      <c r="ECQ846" s="328"/>
      <c r="ECR846" s="328"/>
      <c r="ECS846" s="328"/>
      <c r="ECT846" s="328"/>
      <c r="ECU846" s="328"/>
      <c r="ECV846" s="328"/>
      <c r="ECW846" s="328"/>
      <c r="ECX846" s="328"/>
      <c r="ECY846" s="328"/>
      <c r="ECZ846" s="328"/>
      <c r="EDA846" s="328"/>
      <c r="EDB846" s="328"/>
      <c r="EDC846" s="328"/>
      <c r="EDD846" s="328"/>
      <c r="EDE846" s="328"/>
      <c r="EDF846" s="328"/>
      <c r="EDG846" s="328"/>
      <c r="EDH846" s="328"/>
      <c r="EDI846" s="328"/>
      <c r="EDJ846" s="328"/>
      <c r="EDK846" s="328"/>
      <c r="EDL846" s="328"/>
      <c r="EDM846" s="328"/>
      <c r="EDN846" s="328"/>
      <c r="EDO846" s="328"/>
      <c r="EDP846" s="328"/>
      <c r="EDQ846" s="328"/>
      <c r="EDR846" s="328"/>
      <c r="EDS846" s="328"/>
      <c r="EDT846" s="328"/>
      <c r="EDU846" s="328"/>
      <c r="EDV846" s="328"/>
      <c r="EDW846" s="328"/>
      <c r="EDX846" s="328"/>
      <c r="EDY846" s="328"/>
      <c r="EDZ846" s="328"/>
      <c r="EEA846" s="328"/>
      <c r="EEB846" s="328"/>
      <c r="EEC846" s="328"/>
      <c r="EED846" s="328"/>
      <c r="EEE846" s="328"/>
      <c r="EEF846" s="328"/>
      <c r="EEG846" s="328"/>
      <c r="EEH846" s="328"/>
      <c r="EEI846" s="328"/>
      <c r="EEJ846" s="328"/>
      <c r="EEK846" s="328"/>
      <c r="EEL846" s="328"/>
      <c r="EEM846" s="328"/>
      <c r="EEN846" s="328"/>
      <c r="EEO846" s="328"/>
      <c r="EEP846" s="328"/>
      <c r="EEQ846" s="328"/>
      <c r="EER846" s="328"/>
      <c r="EES846" s="328"/>
      <c r="EET846" s="328"/>
      <c r="EEU846" s="328"/>
      <c r="EEV846" s="328"/>
      <c r="EEW846" s="328"/>
      <c r="EEX846" s="328"/>
      <c r="EEY846" s="328"/>
      <c r="EEZ846" s="328"/>
      <c r="EFA846" s="328"/>
      <c r="EFB846" s="328"/>
      <c r="EFC846" s="328"/>
      <c r="EFD846" s="328"/>
      <c r="EFE846" s="328"/>
      <c r="EFF846" s="328"/>
      <c r="EFG846" s="328"/>
      <c r="EFH846" s="328"/>
      <c r="EFI846" s="328"/>
      <c r="EFJ846" s="328"/>
      <c r="EFK846" s="328"/>
      <c r="EFL846" s="328"/>
      <c r="EFM846" s="328"/>
      <c r="EFN846" s="328"/>
      <c r="EFO846" s="328"/>
      <c r="EFP846" s="328"/>
      <c r="EFQ846" s="328"/>
      <c r="EFR846" s="328"/>
      <c r="EFS846" s="328"/>
      <c r="EFT846" s="328"/>
      <c r="EFU846" s="328"/>
      <c r="EFV846" s="328"/>
      <c r="EFW846" s="328"/>
      <c r="EFX846" s="328"/>
      <c r="EFY846" s="328"/>
      <c r="EFZ846" s="328"/>
      <c r="EGA846" s="328"/>
      <c r="EGB846" s="328"/>
      <c r="EGC846" s="328"/>
      <c r="EGD846" s="328"/>
      <c r="EGE846" s="328"/>
      <c r="EGF846" s="328"/>
      <c r="EGG846" s="328"/>
      <c r="EGH846" s="328"/>
      <c r="EGI846" s="328"/>
      <c r="EGJ846" s="328"/>
      <c r="EGK846" s="328"/>
      <c r="EGL846" s="328"/>
      <c r="EGM846" s="328"/>
      <c r="EGN846" s="328"/>
      <c r="EGO846" s="328"/>
      <c r="EGP846" s="328"/>
      <c r="EGQ846" s="328"/>
      <c r="EGR846" s="328"/>
      <c r="EGS846" s="328"/>
      <c r="EGT846" s="328"/>
      <c r="EGU846" s="328"/>
      <c r="EGV846" s="328"/>
      <c r="EGW846" s="328"/>
      <c r="EGX846" s="328"/>
      <c r="EGY846" s="328"/>
      <c r="EGZ846" s="328"/>
      <c r="EHA846" s="328"/>
      <c r="EHB846" s="328"/>
      <c r="EHC846" s="328"/>
      <c r="EHD846" s="328"/>
      <c r="EHE846" s="328"/>
      <c r="EHF846" s="328"/>
      <c r="EHG846" s="328"/>
      <c r="EHH846" s="328"/>
      <c r="EHI846" s="328"/>
      <c r="EHJ846" s="328"/>
      <c r="EHK846" s="328"/>
      <c r="EHL846" s="328"/>
      <c r="EHM846" s="328"/>
      <c r="EHN846" s="328"/>
      <c r="EHO846" s="328"/>
      <c r="EHP846" s="328"/>
      <c r="EHQ846" s="328"/>
      <c r="EHR846" s="328"/>
      <c r="EHS846" s="328"/>
      <c r="EHT846" s="328"/>
      <c r="EHU846" s="328"/>
      <c r="EHV846" s="328"/>
      <c r="EHW846" s="328"/>
      <c r="EHX846" s="328"/>
      <c r="EHY846" s="328"/>
      <c r="EHZ846" s="328"/>
      <c r="EIA846" s="328"/>
      <c r="EIB846" s="328"/>
      <c r="EIC846" s="328"/>
      <c r="EID846" s="328"/>
      <c r="EIE846" s="328"/>
      <c r="EIF846" s="328"/>
      <c r="EIG846" s="328"/>
      <c r="EIH846" s="328"/>
      <c r="EII846" s="328"/>
      <c r="EIJ846" s="328"/>
      <c r="EIK846" s="328"/>
      <c r="EIL846" s="328"/>
      <c r="EIM846" s="328"/>
      <c r="EIN846" s="328"/>
      <c r="EIO846" s="328"/>
      <c r="EIP846" s="328"/>
      <c r="EIQ846" s="328"/>
      <c r="EIR846" s="328"/>
      <c r="EIS846" s="328"/>
      <c r="EIT846" s="328"/>
      <c r="EIU846" s="328"/>
      <c r="EIV846" s="328"/>
      <c r="EIW846" s="328"/>
      <c r="EIX846" s="328"/>
      <c r="EIY846" s="328"/>
      <c r="EIZ846" s="328"/>
      <c r="EJA846" s="328"/>
      <c r="EJB846" s="328"/>
      <c r="EJC846" s="328"/>
      <c r="EJD846" s="328"/>
      <c r="EJE846" s="328"/>
      <c r="EJF846" s="328"/>
      <c r="EJG846" s="328"/>
      <c r="EJH846" s="328"/>
      <c r="EJI846" s="328"/>
      <c r="EJJ846" s="328"/>
      <c r="EJK846" s="328"/>
      <c r="EJL846" s="328"/>
      <c r="EJM846" s="328"/>
      <c r="EJN846" s="328"/>
      <c r="EJO846" s="328"/>
      <c r="EJP846" s="328"/>
      <c r="EJQ846" s="328"/>
      <c r="EJR846" s="328"/>
      <c r="EJS846" s="328"/>
      <c r="EJT846" s="328"/>
      <c r="EJU846" s="328"/>
      <c r="EJV846" s="328"/>
      <c r="EJW846" s="328"/>
      <c r="EJX846" s="328"/>
      <c r="EJY846" s="328"/>
      <c r="EJZ846" s="328"/>
      <c r="EKA846" s="328"/>
      <c r="EKB846" s="328"/>
      <c r="EKC846" s="328"/>
      <c r="EKD846" s="328"/>
      <c r="EKE846" s="328"/>
      <c r="EKF846" s="328"/>
      <c r="EKG846" s="328"/>
      <c r="EKH846" s="328"/>
      <c r="EKI846" s="328"/>
      <c r="EKJ846" s="328"/>
      <c r="EKK846" s="328"/>
      <c r="EKL846" s="328"/>
      <c r="EKM846" s="328"/>
      <c r="EKN846" s="328"/>
      <c r="EKO846" s="328"/>
      <c r="EKP846" s="328"/>
      <c r="EKQ846" s="328"/>
      <c r="EKR846" s="328"/>
      <c r="EKS846" s="328"/>
      <c r="EKT846" s="328"/>
      <c r="EKU846" s="328"/>
      <c r="EKV846" s="328"/>
      <c r="EKW846" s="328"/>
      <c r="EKX846" s="328"/>
      <c r="EKY846" s="328"/>
      <c r="EKZ846" s="328"/>
      <c r="ELA846" s="328"/>
      <c r="ELB846" s="328"/>
      <c r="ELC846" s="328"/>
      <c r="ELD846" s="328"/>
      <c r="ELE846" s="328"/>
      <c r="ELF846" s="328"/>
      <c r="ELG846" s="328"/>
      <c r="ELH846" s="328"/>
      <c r="ELI846" s="328"/>
      <c r="ELJ846" s="328"/>
      <c r="ELK846" s="328"/>
      <c r="ELL846" s="328"/>
      <c r="ELM846" s="328"/>
      <c r="ELN846" s="328"/>
      <c r="ELO846" s="328"/>
      <c r="ELP846" s="328"/>
      <c r="ELQ846" s="328"/>
      <c r="ELR846" s="328"/>
      <c r="ELS846" s="328"/>
      <c r="ELT846" s="328"/>
      <c r="ELU846" s="328"/>
      <c r="ELV846" s="328"/>
      <c r="ELW846" s="328"/>
      <c r="ELX846" s="328"/>
      <c r="ELY846" s="328"/>
      <c r="ELZ846" s="328"/>
      <c r="EMA846" s="328"/>
      <c r="EMB846" s="328"/>
      <c r="EMC846" s="328"/>
      <c r="EMD846" s="328"/>
      <c r="EME846" s="328"/>
      <c r="EMF846" s="328"/>
      <c r="EMG846" s="328"/>
      <c r="EMH846" s="328"/>
      <c r="EMI846" s="328"/>
      <c r="EMJ846" s="328"/>
      <c r="EMK846" s="328"/>
      <c r="EML846" s="328"/>
      <c r="EMM846" s="328"/>
      <c r="EMN846" s="328"/>
      <c r="EMO846" s="328"/>
      <c r="EMP846" s="328"/>
      <c r="EMQ846" s="328"/>
      <c r="EMR846" s="328"/>
      <c r="EMS846" s="328"/>
      <c r="EMT846" s="328"/>
      <c r="EMU846" s="328"/>
      <c r="EMV846" s="328"/>
      <c r="EMW846" s="328"/>
      <c r="EMX846" s="328"/>
      <c r="EMY846" s="328"/>
      <c r="EMZ846" s="328"/>
      <c r="ENA846" s="328"/>
      <c r="ENB846" s="328"/>
      <c r="ENC846" s="328"/>
      <c r="END846" s="328"/>
      <c r="ENE846" s="328"/>
      <c r="ENF846" s="328"/>
      <c r="ENG846" s="328"/>
      <c r="ENH846" s="328"/>
      <c r="ENI846" s="328"/>
      <c r="ENJ846" s="328"/>
      <c r="ENK846" s="328"/>
      <c r="ENL846" s="328"/>
      <c r="ENM846" s="328"/>
      <c r="ENN846" s="328"/>
      <c r="ENO846" s="328"/>
      <c r="ENP846" s="328"/>
      <c r="ENQ846" s="328"/>
      <c r="ENR846" s="328"/>
      <c r="ENS846" s="328"/>
      <c r="ENT846" s="328"/>
      <c r="ENU846" s="328"/>
      <c r="ENV846" s="328"/>
      <c r="ENW846" s="328"/>
      <c r="ENX846" s="328"/>
      <c r="ENY846" s="328"/>
      <c r="ENZ846" s="328"/>
      <c r="EOA846" s="328"/>
      <c r="EOB846" s="328"/>
      <c r="EOC846" s="328"/>
      <c r="EOD846" s="328"/>
      <c r="EOE846" s="328"/>
      <c r="EOF846" s="328"/>
      <c r="EOG846" s="328"/>
      <c r="EOH846" s="328"/>
      <c r="EOI846" s="328"/>
      <c r="EOJ846" s="328"/>
      <c r="EOK846" s="328"/>
      <c r="EOL846" s="328"/>
      <c r="EOM846" s="328"/>
      <c r="EON846" s="328"/>
      <c r="EOO846" s="328"/>
      <c r="EOP846" s="328"/>
      <c r="EOQ846" s="328"/>
      <c r="EOR846" s="328"/>
      <c r="EOS846" s="328"/>
      <c r="EOT846" s="328"/>
      <c r="EOU846" s="328"/>
      <c r="EOV846" s="328"/>
      <c r="EOW846" s="328"/>
      <c r="EOX846" s="328"/>
      <c r="EOY846" s="328"/>
      <c r="EOZ846" s="328"/>
      <c r="EPA846" s="328"/>
      <c r="EPB846" s="328"/>
      <c r="EPC846" s="328"/>
      <c r="EPD846" s="328"/>
      <c r="EPE846" s="328"/>
      <c r="EPF846" s="328"/>
      <c r="EPG846" s="328"/>
      <c r="EPH846" s="328"/>
      <c r="EPI846" s="328"/>
      <c r="EPJ846" s="328"/>
      <c r="EPK846" s="328"/>
      <c r="EPL846" s="328"/>
      <c r="EPM846" s="328"/>
      <c r="EPN846" s="328"/>
      <c r="EPO846" s="328"/>
      <c r="EPP846" s="328"/>
      <c r="EPQ846" s="328"/>
      <c r="EPR846" s="328"/>
      <c r="EPS846" s="328"/>
      <c r="EPT846" s="328"/>
      <c r="EPU846" s="328"/>
      <c r="EPV846" s="328"/>
      <c r="EPW846" s="328"/>
      <c r="EPX846" s="328"/>
      <c r="EPY846" s="328"/>
      <c r="EPZ846" s="328"/>
      <c r="EQA846" s="328"/>
      <c r="EQB846" s="328"/>
      <c r="EQC846" s="328"/>
      <c r="EQD846" s="328"/>
      <c r="EQE846" s="328"/>
      <c r="EQF846" s="328"/>
      <c r="EQG846" s="328"/>
      <c r="EQH846" s="328"/>
      <c r="EQI846" s="328"/>
      <c r="EQJ846" s="328"/>
      <c r="EQK846" s="328"/>
      <c r="EQL846" s="328"/>
      <c r="EQM846" s="328"/>
      <c r="EQN846" s="328"/>
      <c r="EQO846" s="328"/>
      <c r="EQP846" s="328"/>
      <c r="EQQ846" s="328"/>
      <c r="EQR846" s="328"/>
      <c r="EQS846" s="328"/>
      <c r="EQT846" s="328"/>
      <c r="EQU846" s="328"/>
      <c r="EQV846" s="328"/>
      <c r="EQW846" s="328"/>
      <c r="EQX846" s="328"/>
      <c r="EQY846" s="328"/>
      <c r="EQZ846" s="328"/>
      <c r="ERA846" s="328"/>
      <c r="ERB846" s="328"/>
      <c r="ERC846" s="328"/>
      <c r="ERD846" s="328"/>
      <c r="ERE846" s="328"/>
      <c r="ERF846" s="328"/>
      <c r="ERG846" s="328"/>
      <c r="ERH846" s="328"/>
      <c r="ERI846" s="328"/>
      <c r="ERJ846" s="328"/>
      <c r="ERK846" s="328"/>
      <c r="ERL846" s="328"/>
      <c r="ERM846" s="328"/>
      <c r="ERN846" s="328"/>
      <c r="ERO846" s="328"/>
      <c r="ERP846" s="328"/>
      <c r="ERQ846" s="328"/>
      <c r="ERR846" s="328"/>
      <c r="ERS846" s="328"/>
      <c r="ERT846" s="328"/>
      <c r="ERU846" s="328"/>
      <c r="ERV846" s="328"/>
      <c r="ERW846" s="328"/>
      <c r="ERX846" s="328"/>
      <c r="ERY846" s="328"/>
      <c r="ERZ846" s="328"/>
      <c r="ESA846" s="328"/>
      <c r="ESB846" s="328"/>
      <c r="ESC846" s="328"/>
      <c r="ESD846" s="328"/>
      <c r="ESE846" s="328"/>
      <c r="ESF846" s="328"/>
      <c r="ESG846" s="328"/>
      <c r="ESH846" s="328"/>
      <c r="ESI846" s="328"/>
      <c r="ESJ846" s="328"/>
      <c r="ESK846" s="328"/>
      <c r="ESL846" s="328"/>
      <c r="ESM846" s="328"/>
      <c r="ESN846" s="328"/>
      <c r="ESO846" s="328"/>
      <c r="ESP846" s="328"/>
      <c r="ESQ846" s="328"/>
      <c r="ESR846" s="328"/>
      <c r="ESS846" s="328"/>
      <c r="EST846" s="328"/>
      <c r="ESU846" s="328"/>
      <c r="ESV846" s="328"/>
      <c r="ESW846" s="328"/>
      <c r="ESX846" s="328"/>
      <c r="ESY846" s="328"/>
      <c r="ESZ846" s="328"/>
      <c r="ETA846" s="328"/>
      <c r="ETB846" s="328"/>
      <c r="ETC846" s="328"/>
      <c r="ETD846" s="328"/>
      <c r="ETE846" s="328"/>
      <c r="ETF846" s="328"/>
      <c r="ETG846" s="328"/>
      <c r="ETH846" s="328"/>
      <c r="ETI846" s="328"/>
      <c r="ETJ846" s="328"/>
      <c r="ETK846" s="328"/>
      <c r="ETL846" s="328"/>
      <c r="ETM846" s="328"/>
      <c r="ETN846" s="328"/>
      <c r="ETO846" s="328"/>
      <c r="ETP846" s="328"/>
      <c r="ETQ846" s="328"/>
      <c r="ETR846" s="328"/>
      <c r="ETS846" s="328"/>
      <c r="ETT846" s="328"/>
      <c r="ETU846" s="328"/>
      <c r="ETV846" s="328"/>
      <c r="ETW846" s="328"/>
      <c r="ETX846" s="328"/>
      <c r="ETY846" s="328"/>
      <c r="ETZ846" s="328"/>
      <c r="EUA846" s="328"/>
      <c r="EUB846" s="328"/>
      <c r="EUC846" s="328"/>
      <c r="EUD846" s="328"/>
      <c r="EUE846" s="328"/>
      <c r="EUF846" s="328"/>
      <c r="EUG846" s="328"/>
      <c r="EUH846" s="328"/>
      <c r="EUI846" s="328"/>
      <c r="EUJ846" s="328"/>
      <c r="EUK846" s="328"/>
      <c r="EUL846" s="328"/>
      <c r="EUM846" s="328"/>
      <c r="EUN846" s="328"/>
      <c r="EUO846" s="328"/>
      <c r="EUP846" s="328"/>
      <c r="EUQ846" s="328"/>
      <c r="EUR846" s="328"/>
      <c r="EUS846" s="328"/>
      <c r="EUT846" s="328"/>
      <c r="EUU846" s="328"/>
      <c r="EUV846" s="328"/>
      <c r="EUW846" s="328"/>
      <c r="EUX846" s="328"/>
      <c r="EUY846" s="328"/>
      <c r="EUZ846" s="328"/>
      <c r="EVA846" s="328"/>
      <c r="EVB846" s="328"/>
      <c r="EVC846" s="328"/>
      <c r="EVD846" s="328"/>
      <c r="EVE846" s="328"/>
      <c r="EVF846" s="328"/>
      <c r="EVG846" s="328"/>
      <c r="EVH846" s="328"/>
      <c r="EVI846" s="328"/>
      <c r="EVJ846" s="328"/>
      <c r="EVK846" s="328"/>
      <c r="EVL846" s="328"/>
      <c r="EVM846" s="328"/>
      <c r="EVN846" s="328"/>
      <c r="EVO846" s="328"/>
      <c r="EVP846" s="328"/>
      <c r="EVQ846" s="328"/>
      <c r="EVR846" s="328"/>
      <c r="EVS846" s="328"/>
      <c r="EVT846" s="328"/>
      <c r="EVU846" s="328"/>
      <c r="EVV846" s="328"/>
      <c r="EVW846" s="328"/>
      <c r="EVX846" s="328"/>
      <c r="EVY846" s="328"/>
      <c r="EVZ846" s="328"/>
      <c r="EWA846" s="328"/>
      <c r="EWB846" s="328"/>
      <c r="EWC846" s="328"/>
      <c r="EWD846" s="328"/>
      <c r="EWE846" s="328"/>
      <c r="EWF846" s="328"/>
      <c r="EWG846" s="328"/>
      <c r="EWH846" s="328"/>
      <c r="EWI846" s="328"/>
      <c r="EWJ846" s="328"/>
      <c r="EWK846" s="328"/>
      <c r="EWL846" s="328"/>
      <c r="EWM846" s="328"/>
      <c r="EWN846" s="328"/>
      <c r="EWO846" s="328"/>
      <c r="EWP846" s="328"/>
      <c r="EWQ846" s="328"/>
      <c r="EWR846" s="328"/>
      <c r="EWS846" s="328"/>
      <c r="EWT846" s="328"/>
      <c r="EWU846" s="328"/>
      <c r="EWV846" s="328"/>
      <c r="EWW846" s="328"/>
      <c r="EWX846" s="328"/>
      <c r="EWY846" s="328"/>
      <c r="EWZ846" s="328"/>
      <c r="EXA846" s="328"/>
      <c r="EXB846" s="328"/>
      <c r="EXC846" s="328"/>
      <c r="EXD846" s="328"/>
      <c r="EXE846" s="328"/>
      <c r="EXF846" s="328"/>
      <c r="EXG846" s="328"/>
      <c r="EXH846" s="328"/>
      <c r="EXI846" s="328"/>
      <c r="EXJ846" s="328"/>
      <c r="EXK846" s="328"/>
      <c r="EXL846" s="328"/>
      <c r="EXM846" s="328"/>
      <c r="EXN846" s="328"/>
      <c r="EXO846" s="328"/>
      <c r="EXP846" s="328"/>
      <c r="EXQ846" s="328"/>
      <c r="EXR846" s="328"/>
      <c r="EXS846" s="328"/>
      <c r="EXT846" s="328"/>
      <c r="EXU846" s="328"/>
      <c r="EXV846" s="328"/>
      <c r="EXW846" s="328"/>
      <c r="EXX846" s="328"/>
      <c r="EXY846" s="328"/>
      <c r="EXZ846" s="328"/>
      <c r="EYA846" s="328"/>
      <c r="EYB846" s="328"/>
      <c r="EYC846" s="328"/>
      <c r="EYD846" s="328"/>
      <c r="EYE846" s="328"/>
      <c r="EYF846" s="328"/>
      <c r="EYG846" s="328"/>
      <c r="EYH846" s="328"/>
      <c r="EYI846" s="328"/>
      <c r="EYJ846" s="328"/>
      <c r="EYK846" s="328"/>
      <c r="EYL846" s="328"/>
      <c r="EYM846" s="328"/>
      <c r="EYN846" s="328"/>
      <c r="EYO846" s="328"/>
      <c r="EYP846" s="328"/>
      <c r="EYQ846" s="328"/>
      <c r="EYR846" s="328"/>
      <c r="EYS846" s="328"/>
      <c r="EYT846" s="328"/>
      <c r="EYU846" s="328"/>
      <c r="EYV846" s="328"/>
      <c r="EYW846" s="328"/>
      <c r="EYX846" s="328"/>
      <c r="EYY846" s="328"/>
      <c r="EYZ846" s="328"/>
      <c r="EZA846" s="328"/>
      <c r="EZB846" s="328"/>
      <c r="EZC846" s="328"/>
      <c r="EZD846" s="328"/>
      <c r="EZE846" s="328"/>
      <c r="EZF846" s="328"/>
      <c r="EZG846" s="328"/>
      <c r="EZH846" s="328"/>
      <c r="EZI846" s="328"/>
      <c r="EZJ846" s="328"/>
      <c r="EZK846" s="328"/>
      <c r="EZL846" s="328"/>
      <c r="EZM846" s="328"/>
      <c r="EZN846" s="328"/>
      <c r="EZO846" s="328"/>
      <c r="EZP846" s="328"/>
      <c r="EZQ846" s="328"/>
      <c r="EZR846" s="328"/>
      <c r="EZS846" s="328"/>
      <c r="EZT846" s="328"/>
      <c r="EZU846" s="328"/>
      <c r="EZV846" s="328"/>
      <c r="EZW846" s="328"/>
      <c r="EZX846" s="328"/>
      <c r="EZY846" s="328"/>
      <c r="EZZ846" s="328"/>
      <c r="FAA846" s="328"/>
      <c r="FAB846" s="328"/>
      <c r="FAC846" s="328"/>
      <c r="FAD846" s="328"/>
      <c r="FAE846" s="328"/>
      <c r="FAF846" s="328"/>
      <c r="FAG846" s="328"/>
      <c r="FAH846" s="328"/>
      <c r="FAI846" s="328"/>
      <c r="FAJ846" s="328"/>
      <c r="FAK846" s="328"/>
      <c r="FAL846" s="328"/>
      <c r="FAM846" s="328"/>
      <c r="FAN846" s="328"/>
      <c r="FAO846" s="328"/>
      <c r="FAP846" s="328"/>
      <c r="FAQ846" s="328"/>
      <c r="FAR846" s="328"/>
      <c r="FAS846" s="328"/>
      <c r="FAT846" s="328"/>
      <c r="FAU846" s="328"/>
      <c r="FAV846" s="328"/>
      <c r="FAW846" s="328"/>
      <c r="FAX846" s="328"/>
      <c r="FAY846" s="328"/>
      <c r="FAZ846" s="328"/>
      <c r="FBA846" s="328"/>
      <c r="FBB846" s="328"/>
      <c r="FBC846" s="328"/>
      <c r="FBD846" s="328"/>
      <c r="FBE846" s="328"/>
      <c r="FBF846" s="328"/>
      <c r="FBG846" s="328"/>
      <c r="FBH846" s="328"/>
      <c r="FBI846" s="328"/>
      <c r="FBJ846" s="328"/>
      <c r="FBK846" s="328"/>
      <c r="FBL846" s="328"/>
      <c r="FBM846" s="328"/>
      <c r="FBN846" s="328"/>
      <c r="FBO846" s="328"/>
      <c r="FBP846" s="328"/>
      <c r="FBQ846" s="328"/>
      <c r="FBR846" s="328"/>
      <c r="FBS846" s="328"/>
      <c r="FBT846" s="328"/>
      <c r="FBU846" s="328"/>
      <c r="FBV846" s="328"/>
      <c r="FBW846" s="328"/>
      <c r="FBX846" s="328"/>
      <c r="FBY846" s="328"/>
      <c r="FBZ846" s="328"/>
      <c r="FCA846" s="328"/>
      <c r="FCB846" s="328"/>
      <c r="FCC846" s="328"/>
      <c r="FCD846" s="328"/>
      <c r="FCE846" s="328"/>
      <c r="FCF846" s="328"/>
      <c r="FCG846" s="328"/>
      <c r="FCH846" s="328"/>
      <c r="FCI846" s="328"/>
      <c r="FCJ846" s="328"/>
      <c r="FCK846" s="328"/>
      <c r="FCL846" s="328"/>
      <c r="FCM846" s="328"/>
      <c r="FCN846" s="328"/>
      <c r="FCO846" s="328"/>
      <c r="FCP846" s="328"/>
      <c r="FCQ846" s="328"/>
      <c r="FCR846" s="328"/>
      <c r="FCS846" s="328"/>
      <c r="FCT846" s="328"/>
      <c r="FCU846" s="328"/>
      <c r="FCV846" s="328"/>
      <c r="FCW846" s="328"/>
      <c r="FCX846" s="328"/>
      <c r="FCY846" s="328"/>
      <c r="FCZ846" s="328"/>
      <c r="FDA846" s="328"/>
      <c r="FDB846" s="328"/>
      <c r="FDC846" s="328"/>
      <c r="FDD846" s="328"/>
      <c r="FDE846" s="328"/>
      <c r="FDF846" s="328"/>
      <c r="FDG846" s="328"/>
      <c r="FDH846" s="328"/>
      <c r="FDI846" s="328"/>
      <c r="FDJ846" s="328"/>
      <c r="FDK846" s="328"/>
      <c r="FDL846" s="328"/>
      <c r="FDM846" s="328"/>
      <c r="FDN846" s="328"/>
      <c r="FDO846" s="328"/>
      <c r="FDP846" s="328"/>
      <c r="FDQ846" s="328"/>
      <c r="FDR846" s="328"/>
      <c r="FDS846" s="328"/>
      <c r="FDT846" s="328"/>
      <c r="FDU846" s="328"/>
      <c r="FDV846" s="328"/>
      <c r="FDW846" s="328"/>
      <c r="FDX846" s="328"/>
      <c r="FDY846" s="328"/>
      <c r="FDZ846" s="328"/>
      <c r="FEA846" s="328"/>
      <c r="FEB846" s="328"/>
      <c r="FEC846" s="328"/>
      <c r="FED846" s="328"/>
      <c r="FEE846" s="328"/>
      <c r="FEF846" s="328"/>
      <c r="FEG846" s="328"/>
      <c r="FEH846" s="328"/>
      <c r="FEI846" s="328"/>
      <c r="FEJ846" s="328"/>
      <c r="FEK846" s="328"/>
      <c r="FEL846" s="328"/>
      <c r="FEM846" s="328"/>
      <c r="FEN846" s="328"/>
      <c r="FEO846" s="328"/>
      <c r="FEP846" s="328"/>
      <c r="FEQ846" s="328"/>
      <c r="FER846" s="328"/>
      <c r="FES846" s="328"/>
      <c r="FET846" s="328"/>
      <c r="FEU846" s="328"/>
      <c r="FEV846" s="328"/>
      <c r="FEW846" s="328"/>
      <c r="FEX846" s="328"/>
      <c r="FEY846" s="328"/>
      <c r="FEZ846" s="328"/>
      <c r="FFA846" s="328"/>
      <c r="FFB846" s="328"/>
      <c r="FFC846" s="328"/>
      <c r="FFD846" s="328"/>
      <c r="FFE846" s="328"/>
      <c r="FFF846" s="328"/>
      <c r="FFG846" s="328"/>
      <c r="FFH846" s="328"/>
      <c r="FFI846" s="328"/>
      <c r="FFJ846" s="328"/>
      <c r="FFK846" s="328"/>
      <c r="FFL846" s="328"/>
      <c r="FFM846" s="328"/>
      <c r="FFN846" s="328"/>
      <c r="FFO846" s="328"/>
      <c r="FFP846" s="328"/>
      <c r="FFQ846" s="328"/>
      <c r="FFR846" s="328"/>
      <c r="FFS846" s="328"/>
      <c r="FFT846" s="328"/>
      <c r="FFU846" s="328"/>
      <c r="FFV846" s="328"/>
      <c r="FFW846" s="328"/>
      <c r="FFX846" s="328"/>
      <c r="FFY846" s="328"/>
      <c r="FFZ846" s="328"/>
      <c r="FGA846" s="328"/>
      <c r="FGB846" s="328"/>
      <c r="FGC846" s="328"/>
      <c r="FGD846" s="328"/>
      <c r="FGE846" s="328"/>
      <c r="FGF846" s="328"/>
      <c r="FGG846" s="328"/>
      <c r="FGH846" s="328"/>
      <c r="FGI846" s="328"/>
      <c r="FGJ846" s="328"/>
      <c r="FGK846" s="328"/>
      <c r="FGL846" s="328"/>
      <c r="FGM846" s="328"/>
      <c r="FGN846" s="328"/>
      <c r="FGO846" s="328"/>
      <c r="FGP846" s="328"/>
      <c r="FGQ846" s="328"/>
      <c r="FGR846" s="328"/>
      <c r="FGS846" s="328"/>
      <c r="FGT846" s="328"/>
      <c r="FGU846" s="328"/>
      <c r="FGV846" s="328"/>
      <c r="FGW846" s="328"/>
      <c r="FGX846" s="328"/>
      <c r="FGY846" s="328"/>
      <c r="FGZ846" s="328"/>
      <c r="FHA846" s="328"/>
      <c r="FHB846" s="328"/>
      <c r="FHC846" s="328"/>
      <c r="FHD846" s="328"/>
      <c r="FHE846" s="328"/>
      <c r="FHF846" s="328"/>
      <c r="FHG846" s="328"/>
      <c r="FHH846" s="328"/>
      <c r="FHI846" s="328"/>
      <c r="FHJ846" s="328"/>
      <c r="FHK846" s="328"/>
      <c r="FHL846" s="328"/>
      <c r="FHM846" s="328"/>
      <c r="FHN846" s="328"/>
      <c r="FHO846" s="328"/>
      <c r="FHP846" s="328"/>
      <c r="FHQ846" s="328"/>
      <c r="FHR846" s="328"/>
      <c r="FHS846" s="328"/>
      <c r="FHT846" s="328"/>
      <c r="FHU846" s="328"/>
      <c r="FHV846" s="328"/>
      <c r="FHW846" s="328"/>
      <c r="FHX846" s="328"/>
      <c r="FHY846" s="328"/>
      <c r="FHZ846" s="328"/>
      <c r="FIA846" s="328"/>
      <c r="FIB846" s="328"/>
      <c r="FIC846" s="328"/>
      <c r="FID846" s="328"/>
      <c r="FIE846" s="328"/>
      <c r="FIF846" s="328"/>
      <c r="FIG846" s="328"/>
      <c r="FIH846" s="328"/>
      <c r="FII846" s="328"/>
      <c r="FIJ846" s="328"/>
      <c r="FIK846" s="328"/>
      <c r="FIL846" s="328"/>
      <c r="FIM846" s="328"/>
      <c r="FIN846" s="328"/>
      <c r="FIO846" s="328"/>
      <c r="FIP846" s="328"/>
      <c r="FIQ846" s="328"/>
      <c r="FIR846" s="328"/>
      <c r="FIS846" s="328"/>
      <c r="FIT846" s="328"/>
      <c r="FIU846" s="328"/>
      <c r="FIV846" s="328"/>
      <c r="FIW846" s="328"/>
      <c r="FIX846" s="328"/>
      <c r="FIY846" s="328"/>
      <c r="FIZ846" s="328"/>
      <c r="FJA846" s="328"/>
      <c r="FJB846" s="328"/>
      <c r="FJC846" s="328"/>
      <c r="FJD846" s="328"/>
      <c r="FJE846" s="328"/>
      <c r="FJF846" s="328"/>
      <c r="FJG846" s="328"/>
      <c r="FJH846" s="328"/>
      <c r="FJI846" s="328"/>
      <c r="FJJ846" s="328"/>
      <c r="FJK846" s="328"/>
      <c r="FJL846" s="328"/>
      <c r="FJM846" s="328"/>
      <c r="FJN846" s="328"/>
      <c r="FJO846" s="328"/>
      <c r="FJP846" s="328"/>
      <c r="FJQ846" s="328"/>
      <c r="FJR846" s="328"/>
      <c r="FJS846" s="328"/>
      <c r="FJT846" s="328"/>
      <c r="FJU846" s="328"/>
      <c r="FJV846" s="328"/>
      <c r="FJW846" s="328"/>
      <c r="FJX846" s="328"/>
      <c r="FJY846" s="328"/>
      <c r="FJZ846" s="328"/>
      <c r="FKA846" s="328"/>
      <c r="FKB846" s="328"/>
      <c r="FKC846" s="328"/>
      <c r="FKD846" s="328"/>
      <c r="FKE846" s="328"/>
      <c r="FKF846" s="328"/>
      <c r="FKG846" s="328"/>
      <c r="FKH846" s="328"/>
      <c r="FKI846" s="328"/>
      <c r="FKJ846" s="328"/>
      <c r="FKK846" s="328"/>
      <c r="FKL846" s="328"/>
      <c r="FKM846" s="328"/>
      <c r="FKN846" s="328"/>
      <c r="FKO846" s="328"/>
      <c r="FKP846" s="328"/>
      <c r="FKQ846" s="328"/>
      <c r="FKR846" s="328"/>
      <c r="FKS846" s="328"/>
      <c r="FKT846" s="328"/>
      <c r="FKU846" s="328"/>
      <c r="FKV846" s="328"/>
      <c r="FKW846" s="328"/>
      <c r="FKX846" s="328"/>
      <c r="FKY846" s="328"/>
      <c r="FKZ846" s="328"/>
      <c r="FLA846" s="328"/>
      <c r="FLB846" s="328"/>
      <c r="FLC846" s="328"/>
      <c r="FLD846" s="328"/>
      <c r="FLE846" s="328"/>
      <c r="FLF846" s="328"/>
      <c r="FLG846" s="328"/>
      <c r="FLH846" s="328"/>
      <c r="FLI846" s="328"/>
      <c r="FLJ846" s="328"/>
      <c r="FLK846" s="328"/>
      <c r="FLL846" s="328"/>
      <c r="FLM846" s="328"/>
      <c r="FLN846" s="328"/>
      <c r="FLO846" s="328"/>
      <c r="FLP846" s="328"/>
      <c r="FLQ846" s="328"/>
      <c r="FLR846" s="328"/>
      <c r="FLS846" s="328"/>
      <c r="FLT846" s="328"/>
      <c r="FLU846" s="328"/>
      <c r="FLV846" s="328"/>
      <c r="FLW846" s="328"/>
      <c r="FLX846" s="328"/>
      <c r="FLY846" s="328"/>
      <c r="FLZ846" s="328"/>
      <c r="FMA846" s="328"/>
      <c r="FMB846" s="328"/>
      <c r="FMC846" s="328"/>
      <c r="FMD846" s="328"/>
      <c r="FME846" s="328"/>
      <c r="FMF846" s="328"/>
      <c r="FMG846" s="328"/>
      <c r="FMH846" s="328"/>
      <c r="FMI846" s="328"/>
      <c r="FMJ846" s="328"/>
      <c r="FMK846" s="328"/>
      <c r="FML846" s="328"/>
      <c r="FMM846" s="328"/>
      <c r="FMN846" s="328"/>
      <c r="FMO846" s="328"/>
      <c r="FMP846" s="328"/>
      <c r="FMQ846" s="328"/>
      <c r="FMR846" s="328"/>
      <c r="FMS846" s="328"/>
      <c r="FMT846" s="328"/>
      <c r="FMU846" s="328"/>
      <c r="FMV846" s="328"/>
      <c r="FMW846" s="328"/>
      <c r="FMX846" s="328"/>
      <c r="FMY846" s="328"/>
      <c r="FMZ846" s="328"/>
      <c r="FNA846" s="328"/>
      <c r="FNB846" s="328"/>
      <c r="FNC846" s="328"/>
      <c r="FND846" s="328"/>
      <c r="FNE846" s="328"/>
      <c r="FNF846" s="328"/>
      <c r="FNG846" s="328"/>
      <c r="FNH846" s="328"/>
      <c r="FNI846" s="328"/>
      <c r="FNJ846" s="328"/>
      <c r="FNK846" s="328"/>
      <c r="FNL846" s="328"/>
      <c r="FNM846" s="328"/>
      <c r="FNN846" s="328"/>
      <c r="FNO846" s="328"/>
      <c r="FNP846" s="328"/>
      <c r="FNQ846" s="328"/>
      <c r="FNR846" s="328"/>
      <c r="FNS846" s="328"/>
      <c r="FNT846" s="328"/>
      <c r="FNU846" s="328"/>
      <c r="FNV846" s="328"/>
      <c r="FNW846" s="328"/>
      <c r="FNX846" s="328"/>
      <c r="FNY846" s="328"/>
      <c r="FNZ846" s="328"/>
      <c r="FOA846" s="328"/>
      <c r="FOB846" s="328"/>
      <c r="FOC846" s="328"/>
      <c r="FOD846" s="328"/>
      <c r="FOE846" s="328"/>
      <c r="FOF846" s="328"/>
      <c r="FOG846" s="328"/>
      <c r="FOH846" s="328"/>
      <c r="FOI846" s="328"/>
      <c r="FOJ846" s="328"/>
      <c r="FOK846" s="328"/>
      <c r="FOL846" s="328"/>
      <c r="FOM846" s="328"/>
      <c r="FON846" s="328"/>
      <c r="FOO846" s="328"/>
      <c r="FOP846" s="328"/>
      <c r="FOQ846" s="328"/>
      <c r="FOR846" s="328"/>
      <c r="FOS846" s="328"/>
      <c r="FOT846" s="328"/>
      <c r="FOU846" s="328"/>
      <c r="FOV846" s="328"/>
      <c r="FOW846" s="328"/>
      <c r="FOX846" s="328"/>
      <c r="FOY846" s="328"/>
      <c r="FOZ846" s="328"/>
      <c r="FPA846" s="328"/>
      <c r="FPB846" s="328"/>
      <c r="FPC846" s="328"/>
      <c r="FPD846" s="328"/>
      <c r="FPE846" s="328"/>
      <c r="FPF846" s="328"/>
      <c r="FPG846" s="328"/>
      <c r="FPH846" s="328"/>
      <c r="FPI846" s="328"/>
      <c r="FPJ846" s="328"/>
      <c r="FPK846" s="328"/>
      <c r="FPL846" s="328"/>
      <c r="FPM846" s="328"/>
      <c r="FPN846" s="328"/>
      <c r="FPO846" s="328"/>
      <c r="FPP846" s="328"/>
      <c r="FPQ846" s="328"/>
      <c r="FPR846" s="328"/>
      <c r="FPS846" s="328"/>
      <c r="FPT846" s="328"/>
      <c r="FPU846" s="328"/>
      <c r="FPV846" s="328"/>
      <c r="FPW846" s="328"/>
      <c r="FPX846" s="328"/>
      <c r="FPY846" s="328"/>
      <c r="FPZ846" s="328"/>
      <c r="FQA846" s="328"/>
      <c r="FQB846" s="328"/>
      <c r="FQC846" s="328"/>
      <c r="FQD846" s="328"/>
      <c r="FQE846" s="328"/>
      <c r="FQF846" s="328"/>
      <c r="FQG846" s="328"/>
      <c r="FQH846" s="328"/>
      <c r="FQI846" s="328"/>
      <c r="FQJ846" s="328"/>
      <c r="FQK846" s="328"/>
      <c r="FQL846" s="328"/>
      <c r="FQM846" s="328"/>
      <c r="FQN846" s="328"/>
      <c r="FQO846" s="328"/>
      <c r="FQP846" s="328"/>
      <c r="FQQ846" s="328"/>
      <c r="FQR846" s="328"/>
      <c r="FQS846" s="328"/>
      <c r="FQT846" s="328"/>
      <c r="FQU846" s="328"/>
      <c r="FQV846" s="328"/>
      <c r="FQW846" s="328"/>
      <c r="FQX846" s="328"/>
      <c r="FQY846" s="328"/>
      <c r="FQZ846" s="328"/>
      <c r="FRA846" s="328"/>
      <c r="FRB846" s="328"/>
      <c r="FRC846" s="328"/>
      <c r="FRD846" s="328"/>
      <c r="FRE846" s="328"/>
      <c r="FRF846" s="328"/>
      <c r="FRG846" s="328"/>
      <c r="FRH846" s="328"/>
      <c r="FRI846" s="328"/>
      <c r="FRJ846" s="328"/>
      <c r="FRK846" s="328"/>
      <c r="FRL846" s="328"/>
      <c r="FRM846" s="328"/>
      <c r="FRN846" s="328"/>
      <c r="FRO846" s="328"/>
      <c r="FRP846" s="328"/>
      <c r="FRQ846" s="328"/>
      <c r="FRR846" s="328"/>
      <c r="FRS846" s="328"/>
      <c r="FRT846" s="328"/>
      <c r="FRU846" s="328"/>
      <c r="FRV846" s="328"/>
      <c r="FRW846" s="328"/>
      <c r="FRX846" s="328"/>
      <c r="FRY846" s="328"/>
      <c r="FRZ846" s="328"/>
      <c r="FSA846" s="328"/>
      <c r="FSB846" s="328"/>
      <c r="FSC846" s="328"/>
      <c r="FSD846" s="328"/>
      <c r="FSE846" s="328"/>
      <c r="FSF846" s="328"/>
      <c r="FSG846" s="328"/>
      <c r="FSH846" s="328"/>
      <c r="FSI846" s="328"/>
      <c r="FSJ846" s="328"/>
      <c r="FSK846" s="328"/>
      <c r="FSL846" s="328"/>
      <c r="FSM846" s="328"/>
      <c r="FSN846" s="328"/>
      <c r="FSO846" s="328"/>
      <c r="FSP846" s="328"/>
      <c r="FSQ846" s="328"/>
      <c r="FSR846" s="328"/>
      <c r="FSS846" s="328"/>
      <c r="FST846" s="328"/>
      <c r="FSU846" s="328"/>
      <c r="FSV846" s="328"/>
      <c r="FSW846" s="328"/>
      <c r="FSX846" s="328"/>
      <c r="FSY846" s="328"/>
      <c r="FSZ846" s="328"/>
      <c r="FTA846" s="328"/>
      <c r="FTB846" s="328"/>
      <c r="FTC846" s="328"/>
      <c r="FTD846" s="328"/>
      <c r="FTE846" s="328"/>
      <c r="FTF846" s="328"/>
      <c r="FTG846" s="328"/>
      <c r="FTH846" s="328"/>
      <c r="FTI846" s="328"/>
      <c r="FTJ846" s="328"/>
      <c r="FTK846" s="328"/>
      <c r="FTL846" s="328"/>
      <c r="FTM846" s="328"/>
      <c r="FTN846" s="328"/>
      <c r="FTO846" s="328"/>
      <c r="FTP846" s="328"/>
      <c r="FTQ846" s="328"/>
      <c r="FTR846" s="328"/>
      <c r="FTS846" s="328"/>
      <c r="FTT846" s="328"/>
      <c r="FTU846" s="328"/>
      <c r="FTV846" s="328"/>
      <c r="FTW846" s="328"/>
      <c r="FTX846" s="328"/>
      <c r="FTY846" s="328"/>
      <c r="FTZ846" s="328"/>
      <c r="FUA846" s="328"/>
      <c r="FUB846" s="328"/>
      <c r="FUC846" s="328"/>
      <c r="FUD846" s="328"/>
      <c r="FUE846" s="328"/>
      <c r="FUF846" s="328"/>
      <c r="FUG846" s="328"/>
      <c r="FUH846" s="328"/>
      <c r="FUI846" s="328"/>
      <c r="FUJ846" s="328"/>
      <c r="FUK846" s="328"/>
      <c r="FUL846" s="328"/>
      <c r="FUM846" s="328"/>
      <c r="FUN846" s="328"/>
      <c r="FUO846" s="328"/>
      <c r="FUP846" s="328"/>
      <c r="FUQ846" s="328"/>
      <c r="FUR846" s="328"/>
      <c r="FUS846" s="328"/>
      <c r="FUT846" s="328"/>
      <c r="FUU846" s="328"/>
      <c r="FUV846" s="328"/>
      <c r="FUW846" s="328"/>
      <c r="FUX846" s="328"/>
      <c r="FUY846" s="328"/>
      <c r="FUZ846" s="328"/>
      <c r="FVA846" s="328"/>
      <c r="FVB846" s="328"/>
      <c r="FVC846" s="328"/>
      <c r="FVD846" s="328"/>
      <c r="FVE846" s="328"/>
      <c r="FVF846" s="328"/>
      <c r="FVG846" s="328"/>
      <c r="FVH846" s="328"/>
      <c r="FVI846" s="328"/>
      <c r="FVJ846" s="328"/>
      <c r="FVK846" s="328"/>
      <c r="FVL846" s="328"/>
      <c r="FVM846" s="328"/>
      <c r="FVN846" s="328"/>
      <c r="FVO846" s="328"/>
      <c r="FVP846" s="328"/>
      <c r="FVQ846" s="328"/>
      <c r="FVR846" s="328"/>
      <c r="FVS846" s="328"/>
      <c r="FVT846" s="328"/>
      <c r="FVU846" s="328"/>
      <c r="FVV846" s="328"/>
      <c r="FVW846" s="328"/>
      <c r="FVX846" s="328"/>
      <c r="FVY846" s="328"/>
      <c r="FVZ846" s="328"/>
      <c r="FWA846" s="328"/>
      <c r="FWB846" s="328"/>
      <c r="FWC846" s="328"/>
      <c r="FWD846" s="328"/>
      <c r="FWE846" s="328"/>
      <c r="FWF846" s="328"/>
      <c r="FWG846" s="328"/>
      <c r="FWH846" s="328"/>
      <c r="FWI846" s="328"/>
      <c r="FWJ846" s="328"/>
      <c r="FWK846" s="328"/>
      <c r="FWL846" s="328"/>
      <c r="FWM846" s="328"/>
      <c r="FWN846" s="328"/>
      <c r="FWO846" s="328"/>
      <c r="FWP846" s="328"/>
      <c r="FWQ846" s="328"/>
      <c r="FWR846" s="328"/>
      <c r="FWS846" s="328"/>
      <c r="FWT846" s="328"/>
      <c r="FWU846" s="328"/>
      <c r="FWV846" s="328"/>
      <c r="FWW846" s="328"/>
      <c r="FWX846" s="328"/>
      <c r="FWY846" s="328"/>
      <c r="FWZ846" s="328"/>
      <c r="FXA846" s="328"/>
      <c r="FXB846" s="328"/>
      <c r="FXC846" s="328"/>
      <c r="FXD846" s="328"/>
      <c r="FXE846" s="328"/>
      <c r="FXF846" s="328"/>
      <c r="FXG846" s="328"/>
      <c r="FXH846" s="328"/>
      <c r="FXI846" s="328"/>
      <c r="FXJ846" s="328"/>
      <c r="FXK846" s="328"/>
      <c r="FXL846" s="328"/>
      <c r="FXM846" s="328"/>
      <c r="FXN846" s="328"/>
      <c r="FXO846" s="328"/>
      <c r="FXP846" s="328"/>
      <c r="FXQ846" s="328"/>
      <c r="FXR846" s="328"/>
      <c r="FXS846" s="328"/>
      <c r="FXT846" s="328"/>
      <c r="FXU846" s="328"/>
      <c r="FXV846" s="328"/>
      <c r="FXW846" s="328"/>
      <c r="FXX846" s="328"/>
      <c r="FXY846" s="328"/>
      <c r="FXZ846" s="328"/>
      <c r="FYA846" s="328"/>
      <c r="FYB846" s="328"/>
      <c r="FYC846" s="328"/>
      <c r="FYD846" s="328"/>
      <c r="FYE846" s="328"/>
      <c r="FYF846" s="328"/>
      <c r="FYG846" s="328"/>
      <c r="FYH846" s="328"/>
      <c r="FYI846" s="328"/>
      <c r="FYJ846" s="328"/>
      <c r="FYK846" s="328"/>
      <c r="FYL846" s="328"/>
      <c r="FYM846" s="328"/>
      <c r="FYN846" s="328"/>
      <c r="FYO846" s="328"/>
      <c r="FYP846" s="328"/>
      <c r="FYQ846" s="328"/>
      <c r="FYR846" s="328"/>
      <c r="FYS846" s="328"/>
      <c r="FYT846" s="328"/>
      <c r="FYU846" s="328"/>
      <c r="FYV846" s="328"/>
      <c r="FYW846" s="328"/>
      <c r="FYX846" s="328"/>
      <c r="FYY846" s="328"/>
      <c r="FYZ846" s="328"/>
      <c r="FZA846" s="328"/>
      <c r="FZB846" s="328"/>
      <c r="FZC846" s="328"/>
      <c r="FZD846" s="328"/>
      <c r="FZE846" s="328"/>
      <c r="FZF846" s="328"/>
      <c r="FZG846" s="328"/>
      <c r="FZH846" s="328"/>
      <c r="FZI846" s="328"/>
      <c r="FZJ846" s="328"/>
      <c r="FZK846" s="328"/>
      <c r="FZL846" s="328"/>
      <c r="FZM846" s="328"/>
      <c r="FZN846" s="328"/>
      <c r="FZO846" s="328"/>
      <c r="FZP846" s="328"/>
      <c r="FZQ846" s="328"/>
      <c r="FZR846" s="328"/>
      <c r="FZS846" s="328"/>
      <c r="FZT846" s="328"/>
      <c r="FZU846" s="328"/>
      <c r="FZV846" s="328"/>
      <c r="FZW846" s="328"/>
      <c r="FZX846" s="328"/>
      <c r="FZY846" s="328"/>
      <c r="FZZ846" s="328"/>
      <c r="GAA846" s="328"/>
      <c r="GAB846" s="328"/>
      <c r="GAC846" s="328"/>
      <c r="GAD846" s="328"/>
      <c r="GAE846" s="328"/>
      <c r="GAF846" s="328"/>
      <c r="GAG846" s="328"/>
      <c r="GAH846" s="328"/>
      <c r="GAI846" s="328"/>
      <c r="GAJ846" s="328"/>
      <c r="GAK846" s="328"/>
      <c r="GAL846" s="328"/>
      <c r="GAM846" s="328"/>
      <c r="GAN846" s="328"/>
      <c r="GAO846" s="328"/>
      <c r="GAP846" s="328"/>
      <c r="GAQ846" s="328"/>
      <c r="GAR846" s="328"/>
      <c r="GAS846" s="328"/>
      <c r="GAT846" s="328"/>
      <c r="GAU846" s="328"/>
      <c r="GAV846" s="328"/>
      <c r="GAW846" s="328"/>
      <c r="GAX846" s="328"/>
      <c r="GAY846" s="328"/>
      <c r="GAZ846" s="328"/>
      <c r="GBA846" s="328"/>
      <c r="GBB846" s="328"/>
      <c r="GBC846" s="328"/>
      <c r="GBD846" s="328"/>
      <c r="GBE846" s="328"/>
      <c r="GBF846" s="328"/>
      <c r="GBG846" s="328"/>
      <c r="GBH846" s="328"/>
      <c r="GBI846" s="328"/>
      <c r="GBJ846" s="328"/>
      <c r="GBK846" s="328"/>
      <c r="GBL846" s="328"/>
      <c r="GBM846" s="328"/>
      <c r="GBN846" s="328"/>
      <c r="GBO846" s="328"/>
      <c r="GBP846" s="328"/>
      <c r="GBQ846" s="328"/>
      <c r="GBR846" s="328"/>
      <c r="GBS846" s="328"/>
      <c r="GBT846" s="328"/>
      <c r="GBU846" s="328"/>
      <c r="GBV846" s="328"/>
      <c r="GBW846" s="328"/>
      <c r="GBX846" s="328"/>
      <c r="GBY846" s="328"/>
      <c r="GBZ846" s="328"/>
      <c r="GCA846" s="328"/>
      <c r="GCB846" s="328"/>
      <c r="GCC846" s="328"/>
      <c r="GCD846" s="328"/>
      <c r="GCE846" s="328"/>
      <c r="GCF846" s="328"/>
      <c r="GCG846" s="328"/>
      <c r="GCH846" s="328"/>
      <c r="GCI846" s="328"/>
      <c r="GCJ846" s="328"/>
      <c r="GCK846" s="328"/>
      <c r="GCL846" s="328"/>
      <c r="GCM846" s="328"/>
      <c r="GCN846" s="328"/>
      <c r="GCO846" s="328"/>
      <c r="GCP846" s="328"/>
      <c r="GCQ846" s="328"/>
      <c r="GCR846" s="328"/>
      <c r="GCS846" s="328"/>
      <c r="GCT846" s="328"/>
      <c r="GCU846" s="328"/>
      <c r="GCV846" s="328"/>
      <c r="GCW846" s="328"/>
      <c r="GCX846" s="328"/>
      <c r="GCY846" s="328"/>
      <c r="GCZ846" s="328"/>
      <c r="GDA846" s="328"/>
      <c r="GDB846" s="328"/>
      <c r="GDC846" s="328"/>
      <c r="GDD846" s="328"/>
      <c r="GDE846" s="328"/>
      <c r="GDF846" s="328"/>
      <c r="GDG846" s="328"/>
      <c r="GDH846" s="328"/>
      <c r="GDI846" s="328"/>
      <c r="GDJ846" s="328"/>
      <c r="GDK846" s="328"/>
      <c r="GDL846" s="328"/>
      <c r="GDM846" s="328"/>
      <c r="GDN846" s="328"/>
      <c r="GDO846" s="328"/>
      <c r="GDP846" s="328"/>
      <c r="GDQ846" s="328"/>
      <c r="GDR846" s="328"/>
      <c r="GDS846" s="328"/>
      <c r="GDT846" s="328"/>
      <c r="GDU846" s="328"/>
      <c r="GDV846" s="328"/>
      <c r="GDW846" s="328"/>
      <c r="GDX846" s="328"/>
      <c r="GDY846" s="328"/>
      <c r="GDZ846" s="328"/>
      <c r="GEA846" s="328"/>
      <c r="GEB846" s="328"/>
      <c r="GEC846" s="328"/>
      <c r="GED846" s="328"/>
      <c r="GEE846" s="328"/>
      <c r="GEF846" s="328"/>
      <c r="GEG846" s="328"/>
      <c r="GEH846" s="328"/>
      <c r="GEI846" s="328"/>
      <c r="GEJ846" s="328"/>
      <c r="GEK846" s="328"/>
      <c r="GEL846" s="328"/>
      <c r="GEM846" s="328"/>
      <c r="GEN846" s="328"/>
      <c r="GEO846" s="328"/>
      <c r="GEP846" s="328"/>
      <c r="GEQ846" s="328"/>
      <c r="GER846" s="328"/>
      <c r="GES846" s="328"/>
      <c r="GET846" s="328"/>
      <c r="GEU846" s="328"/>
      <c r="GEV846" s="328"/>
      <c r="GEW846" s="328"/>
      <c r="GEX846" s="328"/>
      <c r="GEY846" s="328"/>
      <c r="GEZ846" s="328"/>
      <c r="GFA846" s="328"/>
      <c r="GFB846" s="328"/>
      <c r="GFC846" s="328"/>
      <c r="GFD846" s="328"/>
      <c r="GFE846" s="328"/>
      <c r="GFF846" s="328"/>
      <c r="GFG846" s="328"/>
      <c r="GFH846" s="328"/>
      <c r="GFI846" s="328"/>
      <c r="GFJ846" s="328"/>
      <c r="GFK846" s="328"/>
      <c r="GFL846" s="328"/>
      <c r="GFM846" s="328"/>
      <c r="GFN846" s="328"/>
      <c r="GFO846" s="328"/>
      <c r="GFP846" s="328"/>
      <c r="GFQ846" s="328"/>
      <c r="GFR846" s="328"/>
      <c r="GFS846" s="328"/>
      <c r="GFT846" s="328"/>
      <c r="GFU846" s="328"/>
      <c r="GFV846" s="328"/>
      <c r="GFW846" s="328"/>
      <c r="GFX846" s="328"/>
      <c r="GFY846" s="328"/>
      <c r="GFZ846" s="328"/>
      <c r="GGA846" s="328"/>
      <c r="GGB846" s="328"/>
      <c r="GGC846" s="328"/>
      <c r="GGD846" s="328"/>
      <c r="GGE846" s="328"/>
      <c r="GGF846" s="328"/>
      <c r="GGG846" s="328"/>
      <c r="GGH846" s="328"/>
      <c r="GGI846" s="328"/>
      <c r="GGJ846" s="328"/>
      <c r="GGK846" s="328"/>
      <c r="GGL846" s="328"/>
      <c r="GGM846" s="328"/>
      <c r="GGN846" s="328"/>
      <c r="GGO846" s="328"/>
      <c r="GGP846" s="328"/>
      <c r="GGQ846" s="328"/>
      <c r="GGR846" s="328"/>
      <c r="GGS846" s="328"/>
      <c r="GGT846" s="328"/>
      <c r="GGU846" s="328"/>
      <c r="GGV846" s="328"/>
      <c r="GGW846" s="328"/>
      <c r="GGX846" s="328"/>
      <c r="GGY846" s="328"/>
      <c r="GGZ846" s="328"/>
      <c r="GHA846" s="328"/>
      <c r="GHB846" s="328"/>
      <c r="GHC846" s="328"/>
      <c r="GHD846" s="328"/>
      <c r="GHE846" s="328"/>
      <c r="GHF846" s="328"/>
      <c r="GHG846" s="328"/>
      <c r="GHH846" s="328"/>
      <c r="GHI846" s="328"/>
      <c r="GHJ846" s="328"/>
      <c r="GHK846" s="328"/>
      <c r="GHL846" s="328"/>
      <c r="GHM846" s="328"/>
      <c r="GHN846" s="328"/>
      <c r="GHO846" s="328"/>
      <c r="GHP846" s="328"/>
      <c r="GHQ846" s="328"/>
      <c r="GHR846" s="328"/>
      <c r="GHS846" s="328"/>
      <c r="GHT846" s="328"/>
      <c r="GHU846" s="328"/>
      <c r="GHV846" s="328"/>
      <c r="GHW846" s="328"/>
      <c r="GHX846" s="328"/>
      <c r="GHY846" s="328"/>
      <c r="GHZ846" s="328"/>
      <c r="GIA846" s="328"/>
      <c r="GIB846" s="328"/>
      <c r="GIC846" s="328"/>
      <c r="GID846" s="328"/>
      <c r="GIE846" s="328"/>
      <c r="GIF846" s="328"/>
      <c r="GIG846" s="328"/>
      <c r="GIH846" s="328"/>
      <c r="GII846" s="328"/>
      <c r="GIJ846" s="328"/>
      <c r="GIK846" s="328"/>
      <c r="GIL846" s="328"/>
      <c r="GIM846" s="328"/>
      <c r="GIN846" s="328"/>
      <c r="GIO846" s="328"/>
      <c r="GIP846" s="328"/>
      <c r="GIQ846" s="328"/>
      <c r="GIR846" s="328"/>
      <c r="GIS846" s="328"/>
      <c r="GIT846" s="328"/>
      <c r="GIU846" s="328"/>
      <c r="GIV846" s="328"/>
      <c r="GIW846" s="328"/>
      <c r="GIX846" s="328"/>
      <c r="GIY846" s="328"/>
      <c r="GIZ846" s="328"/>
      <c r="GJA846" s="328"/>
      <c r="GJB846" s="328"/>
      <c r="GJC846" s="328"/>
      <c r="GJD846" s="328"/>
      <c r="GJE846" s="328"/>
      <c r="GJF846" s="328"/>
      <c r="GJG846" s="328"/>
      <c r="GJH846" s="328"/>
      <c r="GJI846" s="328"/>
      <c r="GJJ846" s="328"/>
      <c r="GJK846" s="328"/>
      <c r="GJL846" s="328"/>
      <c r="GJM846" s="328"/>
      <c r="GJN846" s="328"/>
      <c r="GJO846" s="328"/>
      <c r="GJP846" s="328"/>
      <c r="GJQ846" s="328"/>
      <c r="GJR846" s="328"/>
      <c r="GJS846" s="328"/>
      <c r="GJT846" s="328"/>
      <c r="GJU846" s="328"/>
      <c r="GJV846" s="328"/>
      <c r="GJW846" s="328"/>
      <c r="GJX846" s="328"/>
      <c r="GJY846" s="328"/>
      <c r="GJZ846" s="328"/>
      <c r="GKA846" s="328"/>
      <c r="GKB846" s="328"/>
      <c r="GKC846" s="328"/>
      <c r="GKD846" s="328"/>
      <c r="GKE846" s="328"/>
      <c r="GKF846" s="328"/>
      <c r="GKG846" s="328"/>
      <c r="GKH846" s="328"/>
      <c r="GKI846" s="328"/>
      <c r="GKJ846" s="328"/>
      <c r="GKK846" s="328"/>
      <c r="GKL846" s="328"/>
      <c r="GKM846" s="328"/>
      <c r="GKN846" s="328"/>
      <c r="GKO846" s="328"/>
      <c r="GKP846" s="328"/>
      <c r="GKQ846" s="328"/>
      <c r="GKR846" s="328"/>
      <c r="GKS846" s="328"/>
      <c r="GKT846" s="328"/>
      <c r="GKU846" s="328"/>
      <c r="GKV846" s="328"/>
      <c r="GKW846" s="328"/>
      <c r="GKX846" s="328"/>
      <c r="GKY846" s="328"/>
      <c r="GKZ846" s="328"/>
      <c r="GLA846" s="328"/>
      <c r="GLB846" s="328"/>
      <c r="GLC846" s="328"/>
      <c r="GLD846" s="328"/>
      <c r="GLE846" s="328"/>
      <c r="GLF846" s="328"/>
      <c r="GLG846" s="328"/>
      <c r="GLH846" s="328"/>
      <c r="GLI846" s="328"/>
      <c r="GLJ846" s="328"/>
      <c r="GLK846" s="328"/>
      <c r="GLL846" s="328"/>
      <c r="GLM846" s="328"/>
      <c r="GLN846" s="328"/>
      <c r="GLO846" s="328"/>
      <c r="GLP846" s="328"/>
      <c r="GLQ846" s="328"/>
      <c r="GLR846" s="328"/>
      <c r="GLS846" s="328"/>
      <c r="GLT846" s="328"/>
      <c r="GLU846" s="328"/>
      <c r="GLV846" s="328"/>
      <c r="GLW846" s="328"/>
      <c r="GLX846" s="328"/>
      <c r="GLY846" s="328"/>
      <c r="GLZ846" s="328"/>
      <c r="GMA846" s="328"/>
      <c r="GMB846" s="328"/>
      <c r="GMC846" s="328"/>
      <c r="GMD846" s="328"/>
      <c r="GME846" s="328"/>
      <c r="GMF846" s="328"/>
      <c r="GMG846" s="328"/>
      <c r="GMH846" s="328"/>
      <c r="GMI846" s="328"/>
      <c r="GMJ846" s="328"/>
      <c r="GMK846" s="328"/>
      <c r="GML846" s="328"/>
      <c r="GMM846" s="328"/>
      <c r="GMN846" s="328"/>
      <c r="GMO846" s="328"/>
      <c r="GMP846" s="328"/>
      <c r="GMQ846" s="328"/>
      <c r="GMR846" s="328"/>
      <c r="GMS846" s="328"/>
      <c r="GMT846" s="328"/>
      <c r="GMU846" s="328"/>
      <c r="GMV846" s="328"/>
      <c r="GMW846" s="328"/>
      <c r="GMX846" s="328"/>
      <c r="GMY846" s="328"/>
      <c r="GMZ846" s="328"/>
      <c r="GNA846" s="328"/>
      <c r="GNB846" s="328"/>
      <c r="GNC846" s="328"/>
      <c r="GND846" s="328"/>
      <c r="GNE846" s="328"/>
      <c r="GNF846" s="328"/>
      <c r="GNG846" s="328"/>
      <c r="GNH846" s="328"/>
      <c r="GNI846" s="328"/>
      <c r="GNJ846" s="328"/>
      <c r="GNK846" s="328"/>
      <c r="GNL846" s="328"/>
      <c r="GNM846" s="328"/>
      <c r="GNN846" s="328"/>
      <c r="GNO846" s="328"/>
      <c r="GNP846" s="328"/>
      <c r="GNQ846" s="328"/>
      <c r="GNR846" s="328"/>
      <c r="GNS846" s="328"/>
      <c r="GNT846" s="328"/>
      <c r="GNU846" s="328"/>
      <c r="GNV846" s="328"/>
      <c r="GNW846" s="328"/>
      <c r="GNX846" s="328"/>
      <c r="GNY846" s="328"/>
      <c r="GNZ846" s="328"/>
      <c r="GOA846" s="328"/>
      <c r="GOB846" s="328"/>
      <c r="GOC846" s="328"/>
      <c r="GOD846" s="328"/>
      <c r="GOE846" s="328"/>
      <c r="GOF846" s="328"/>
      <c r="GOG846" s="328"/>
      <c r="GOH846" s="328"/>
      <c r="GOI846" s="328"/>
      <c r="GOJ846" s="328"/>
      <c r="GOK846" s="328"/>
      <c r="GOL846" s="328"/>
      <c r="GOM846" s="328"/>
      <c r="GON846" s="328"/>
      <c r="GOO846" s="328"/>
      <c r="GOP846" s="328"/>
      <c r="GOQ846" s="328"/>
      <c r="GOR846" s="328"/>
      <c r="GOS846" s="328"/>
      <c r="GOT846" s="328"/>
      <c r="GOU846" s="328"/>
      <c r="GOV846" s="328"/>
      <c r="GOW846" s="328"/>
      <c r="GOX846" s="328"/>
      <c r="GOY846" s="328"/>
      <c r="GOZ846" s="328"/>
      <c r="GPA846" s="328"/>
      <c r="GPB846" s="328"/>
      <c r="GPC846" s="328"/>
      <c r="GPD846" s="328"/>
      <c r="GPE846" s="328"/>
      <c r="GPF846" s="328"/>
      <c r="GPG846" s="328"/>
      <c r="GPH846" s="328"/>
      <c r="GPI846" s="328"/>
      <c r="GPJ846" s="328"/>
      <c r="GPK846" s="328"/>
      <c r="GPL846" s="328"/>
      <c r="GPM846" s="328"/>
      <c r="GPN846" s="328"/>
      <c r="GPO846" s="328"/>
      <c r="GPP846" s="328"/>
      <c r="GPQ846" s="328"/>
      <c r="GPR846" s="328"/>
      <c r="GPS846" s="328"/>
      <c r="GPT846" s="328"/>
      <c r="GPU846" s="328"/>
      <c r="GPV846" s="328"/>
      <c r="GPW846" s="328"/>
      <c r="GPX846" s="328"/>
      <c r="GPY846" s="328"/>
      <c r="GPZ846" s="328"/>
      <c r="GQA846" s="328"/>
      <c r="GQB846" s="328"/>
      <c r="GQC846" s="328"/>
      <c r="GQD846" s="328"/>
      <c r="GQE846" s="328"/>
      <c r="GQF846" s="328"/>
      <c r="GQG846" s="328"/>
      <c r="GQH846" s="328"/>
      <c r="GQI846" s="328"/>
      <c r="GQJ846" s="328"/>
      <c r="GQK846" s="328"/>
      <c r="GQL846" s="328"/>
      <c r="GQM846" s="328"/>
      <c r="GQN846" s="328"/>
      <c r="GQO846" s="328"/>
      <c r="GQP846" s="328"/>
      <c r="GQQ846" s="328"/>
      <c r="GQR846" s="328"/>
      <c r="GQS846" s="328"/>
      <c r="GQT846" s="328"/>
      <c r="GQU846" s="328"/>
      <c r="GQV846" s="328"/>
      <c r="GQW846" s="328"/>
      <c r="GQX846" s="328"/>
      <c r="GQY846" s="328"/>
      <c r="GQZ846" s="328"/>
      <c r="GRA846" s="328"/>
      <c r="GRB846" s="328"/>
      <c r="GRC846" s="328"/>
      <c r="GRD846" s="328"/>
      <c r="GRE846" s="328"/>
      <c r="GRF846" s="328"/>
      <c r="GRG846" s="328"/>
      <c r="GRH846" s="328"/>
      <c r="GRI846" s="328"/>
      <c r="GRJ846" s="328"/>
      <c r="GRK846" s="328"/>
      <c r="GRL846" s="328"/>
      <c r="GRM846" s="328"/>
      <c r="GRN846" s="328"/>
      <c r="GRO846" s="328"/>
      <c r="GRP846" s="328"/>
      <c r="GRQ846" s="328"/>
      <c r="GRR846" s="328"/>
      <c r="GRS846" s="328"/>
      <c r="GRT846" s="328"/>
      <c r="GRU846" s="328"/>
      <c r="GRV846" s="328"/>
      <c r="GRW846" s="328"/>
      <c r="GRX846" s="328"/>
      <c r="GRY846" s="328"/>
      <c r="GRZ846" s="328"/>
      <c r="GSA846" s="328"/>
      <c r="GSB846" s="328"/>
      <c r="GSC846" s="328"/>
      <c r="GSD846" s="328"/>
      <c r="GSE846" s="328"/>
      <c r="GSF846" s="328"/>
      <c r="GSG846" s="328"/>
      <c r="GSH846" s="328"/>
      <c r="GSI846" s="328"/>
      <c r="GSJ846" s="328"/>
      <c r="GSK846" s="328"/>
      <c r="GSL846" s="328"/>
      <c r="GSM846" s="328"/>
      <c r="GSN846" s="328"/>
      <c r="GSO846" s="328"/>
      <c r="GSP846" s="328"/>
      <c r="GSQ846" s="328"/>
      <c r="GSR846" s="328"/>
      <c r="GSS846" s="328"/>
      <c r="GST846" s="328"/>
      <c r="GSU846" s="328"/>
      <c r="GSV846" s="328"/>
      <c r="GSW846" s="328"/>
      <c r="GSX846" s="328"/>
      <c r="GSY846" s="328"/>
      <c r="GSZ846" s="328"/>
      <c r="GTA846" s="328"/>
      <c r="GTB846" s="328"/>
      <c r="GTC846" s="328"/>
      <c r="GTD846" s="328"/>
      <c r="GTE846" s="328"/>
      <c r="GTF846" s="328"/>
      <c r="GTG846" s="328"/>
      <c r="GTH846" s="328"/>
      <c r="GTI846" s="328"/>
      <c r="GTJ846" s="328"/>
      <c r="GTK846" s="328"/>
      <c r="GTL846" s="328"/>
      <c r="GTM846" s="328"/>
      <c r="GTN846" s="328"/>
      <c r="GTO846" s="328"/>
      <c r="GTP846" s="328"/>
      <c r="GTQ846" s="328"/>
      <c r="GTR846" s="328"/>
      <c r="GTS846" s="328"/>
      <c r="GTT846" s="328"/>
      <c r="GTU846" s="328"/>
      <c r="GTV846" s="328"/>
      <c r="GTW846" s="328"/>
      <c r="GTX846" s="328"/>
      <c r="GTY846" s="328"/>
      <c r="GTZ846" s="328"/>
      <c r="GUA846" s="328"/>
      <c r="GUB846" s="328"/>
      <c r="GUC846" s="328"/>
      <c r="GUD846" s="328"/>
      <c r="GUE846" s="328"/>
      <c r="GUF846" s="328"/>
      <c r="GUG846" s="328"/>
      <c r="GUH846" s="328"/>
      <c r="GUI846" s="328"/>
      <c r="GUJ846" s="328"/>
      <c r="GUK846" s="328"/>
      <c r="GUL846" s="328"/>
      <c r="GUM846" s="328"/>
      <c r="GUN846" s="328"/>
      <c r="GUO846" s="328"/>
      <c r="GUP846" s="328"/>
      <c r="GUQ846" s="328"/>
      <c r="GUR846" s="328"/>
      <c r="GUS846" s="328"/>
      <c r="GUT846" s="328"/>
      <c r="GUU846" s="328"/>
      <c r="GUV846" s="328"/>
      <c r="GUW846" s="328"/>
      <c r="GUX846" s="328"/>
      <c r="GUY846" s="328"/>
      <c r="GUZ846" s="328"/>
      <c r="GVA846" s="328"/>
      <c r="GVB846" s="328"/>
      <c r="GVC846" s="328"/>
      <c r="GVD846" s="328"/>
      <c r="GVE846" s="328"/>
      <c r="GVF846" s="328"/>
      <c r="GVG846" s="328"/>
      <c r="GVH846" s="328"/>
      <c r="GVI846" s="328"/>
      <c r="GVJ846" s="328"/>
      <c r="GVK846" s="328"/>
      <c r="GVL846" s="328"/>
      <c r="GVM846" s="328"/>
      <c r="GVN846" s="328"/>
      <c r="GVO846" s="328"/>
      <c r="GVP846" s="328"/>
      <c r="GVQ846" s="328"/>
      <c r="GVR846" s="328"/>
      <c r="GVS846" s="328"/>
      <c r="GVT846" s="328"/>
      <c r="GVU846" s="328"/>
      <c r="GVV846" s="328"/>
      <c r="GVW846" s="328"/>
      <c r="GVX846" s="328"/>
      <c r="GVY846" s="328"/>
      <c r="GVZ846" s="328"/>
      <c r="GWA846" s="328"/>
      <c r="GWB846" s="328"/>
      <c r="GWC846" s="328"/>
      <c r="GWD846" s="328"/>
      <c r="GWE846" s="328"/>
      <c r="GWF846" s="328"/>
      <c r="GWG846" s="328"/>
      <c r="GWH846" s="328"/>
      <c r="GWI846" s="328"/>
      <c r="GWJ846" s="328"/>
      <c r="GWK846" s="328"/>
      <c r="GWL846" s="328"/>
      <c r="GWM846" s="328"/>
      <c r="GWN846" s="328"/>
      <c r="GWO846" s="328"/>
      <c r="GWP846" s="328"/>
      <c r="GWQ846" s="328"/>
      <c r="GWR846" s="328"/>
      <c r="GWS846" s="328"/>
      <c r="GWT846" s="328"/>
      <c r="GWU846" s="328"/>
      <c r="GWV846" s="328"/>
      <c r="GWW846" s="328"/>
      <c r="GWX846" s="328"/>
      <c r="GWY846" s="328"/>
      <c r="GWZ846" s="328"/>
      <c r="GXA846" s="328"/>
      <c r="GXB846" s="328"/>
      <c r="GXC846" s="328"/>
      <c r="GXD846" s="328"/>
      <c r="GXE846" s="328"/>
      <c r="GXF846" s="328"/>
      <c r="GXG846" s="328"/>
      <c r="GXH846" s="328"/>
      <c r="GXI846" s="328"/>
      <c r="GXJ846" s="328"/>
      <c r="GXK846" s="328"/>
      <c r="GXL846" s="328"/>
      <c r="GXM846" s="328"/>
      <c r="GXN846" s="328"/>
      <c r="GXO846" s="328"/>
      <c r="GXP846" s="328"/>
      <c r="GXQ846" s="328"/>
      <c r="GXR846" s="328"/>
      <c r="GXS846" s="328"/>
      <c r="GXT846" s="328"/>
      <c r="GXU846" s="328"/>
      <c r="GXV846" s="328"/>
      <c r="GXW846" s="328"/>
      <c r="GXX846" s="328"/>
      <c r="GXY846" s="328"/>
      <c r="GXZ846" s="328"/>
      <c r="GYA846" s="328"/>
      <c r="GYB846" s="328"/>
      <c r="GYC846" s="328"/>
      <c r="GYD846" s="328"/>
      <c r="GYE846" s="328"/>
      <c r="GYF846" s="328"/>
      <c r="GYG846" s="328"/>
      <c r="GYH846" s="328"/>
      <c r="GYI846" s="328"/>
      <c r="GYJ846" s="328"/>
      <c r="GYK846" s="328"/>
      <c r="GYL846" s="328"/>
      <c r="GYM846" s="328"/>
      <c r="GYN846" s="328"/>
      <c r="GYO846" s="328"/>
      <c r="GYP846" s="328"/>
      <c r="GYQ846" s="328"/>
      <c r="GYR846" s="328"/>
      <c r="GYS846" s="328"/>
      <c r="GYT846" s="328"/>
      <c r="GYU846" s="328"/>
      <c r="GYV846" s="328"/>
      <c r="GYW846" s="328"/>
      <c r="GYX846" s="328"/>
      <c r="GYY846" s="328"/>
      <c r="GYZ846" s="328"/>
      <c r="GZA846" s="328"/>
      <c r="GZB846" s="328"/>
      <c r="GZC846" s="328"/>
      <c r="GZD846" s="328"/>
      <c r="GZE846" s="328"/>
      <c r="GZF846" s="328"/>
      <c r="GZG846" s="328"/>
      <c r="GZH846" s="328"/>
      <c r="GZI846" s="328"/>
      <c r="GZJ846" s="328"/>
      <c r="GZK846" s="328"/>
      <c r="GZL846" s="328"/>
      <c r="GZM846" s="328"/>
      <c r="GZN846" s="328"/>
      <c r="GZO846" s="328"/>
      <c r="GZP846" s="328"/>
      <c r="GZQ846" s="328"/>
      <c r="GZR846" s="328"/>
      <c r="GZS846" s="328"/>
      <c r="GZT846" s="328"/>
      <c r="GZU846" s="328"/>
      <c r="GZV846" s="328"/>
      <c r="GZW846" s="328"/>
      <c r="GZX846" s="328"/>
      <c r="GZY846" s="328"/>
      <c r="GZZ846" s="328"/>
      <c r="HAA846" s="328"/>
      <c r="HAB846" s="328"/>
      <c r="HAC846" s="328"/>
      <c r="HAD846" s="328"/>
      <c r="HAE846" s="328"/>
      <c r="HAF846" s="328"/>
      <c r="HAG846" s="328"/>
      <c r="HAH846" s="328"/>
      <c r="HAI846" s="328"/>
      <c r="HAJ846" s="328"/>
      <c r="HAK846" s="328"/>
      <c r="HAL846" s="328"/>
      <c r="HAM846" s="328"/>
      <c r="HAN846" s="328"/>
      <c r="HAO846" s="328"/>
      <c r="HAP846" s="328"/>
      <c r="HAQ846" s="328"/>
      <c r="HAR846" s="328"/>
      <c r="HAS846" s="328"/>
      <c r="HAT846" s="328"/>
      <c r="HAU846" s="328"/>
      <c r="HAV846" s="328"/>
      <c r="HAW846" s="328"/>
      <c r="HAX846" s="328"/>
      <c r="HAY846" s="328"/>
      <c r="HAZ846" s="328"/>
      <c r="HBA846" s="328"/>
      <c r="HBB846" s="328"/>
      <c r="HBC846" s="328"/>
      <c r="HBD846" s="328"/>
      <c r="HBE846" s="328"/>
      <c r="HBF846" s="328"/>
      <c r="HBG846" s="328"/>
      <c r="HBH846" s="328"/>
      <c r="HBI846" s="328"/>
      <c r="HBJ846" s="328"/>
      <c r="HBK846" s="328"/>
      <c r="HBL846" s="328"/>
      <c r="HBM846" s="328"/>
      <c r="HBN846" s="328"/>
      <c r="HBO846" s="328"/>
      <c r="HBP846" s="328"/>
      <c r="HBQ846" s="328"/>
      <c r="HBR846" s="328"/>
      <c r="HBS846" s="328"/>
      <c r="HBT846" s="328"/>
      <c r="HBU846" s="328"/>
      <c r="HBV846" s="328"/>
      <c r="HBW846" s="328"/>
      <c r="HBX846" s="328"/>
      <c r="HBY846" s="328"/>
      <c r="HBZ846" s="328"/>
      <c r="HCA846" s="328"/>
      <c r="HCB846" s="328"/>
      <c r="HCC846" s="328"/>
      <c r="HCD846" s="328"/>
      <c r="HCE846" s="328"/>
      <c r="HCF846" s="328"/>
      <c r="HCG846" s="328"/>
      <c r="HCH846" s="328"/>
      <c r="HCI846" s="328"/>
      <c r="HCJ846" s="328"/>
      <c r="HCK846" s="328"/>
      <c r="HCL846" s="328"/>
      <c r="HCM846" s="328"/>
      <c r="HCN846" s="328"/>
      <c r="HCO846" s="328"/>
      <c r="HCP846" s="328"/>
      <c r="HCQ846" s="328"/>
      <c r="HCR846" s="328"/>
      <c r="HCS846" s="328"/>
      <c r="HCT846" s="328"/>
      <c r="HCU846" s="328"/>
      <c r="HCV846" s="328"/>
      <c r="HCW846" s="328"/>
      <c r="HCX846" s="328"/>
      <c r="HCY846" s="328"/>
      <c r="HCZ846" s="328"/>
      <c r="HDA846" s="328"/>
      <c r="HDB846" s="328"/>
      <c r="HDC846" s="328"/>
      <c r="HDD846" s="328"/>
      <c r="HDE846" s="328"/>
      <c r="HDF846" s="328"/>
      <c r="HDG846" s="328"/>
      <c r="HDH846" s="328"/>
      <c r="HDI846" s="328"/>
      <c r="HDJ846" s="328"/>
      <c r="HDK846" s="328"/>
      <c r="HDL846" s="328"/>
      <c r="HDM846" s="328"/>
      <c r="HDN846" s="328"/>
      <c r="HDO846" s="328"/>
      <c r="HDP846" s="328"/>
      <c r="HDQ846" s="328"/>
      <c r="HDR846" s="328"/>
      <c r="HDS846" s="328"/>
      <c r="HDT846" s="328"/>
      <c r="HDU846" s="328"/>
      <c r="HDV846" s="328"/>
      <c r="HDW846" s="328"/>
      <c r="HDX846" s="328"/>
      <c r="HDY846" s="328"/>
      <c r="HDZ846" s="328"/>
      <c r="HEA846" s="328"/>
      <c r="HEB846" s="328"/>
      <c r="HEC846" s="328"/>
      <c r="HED846" s="328"/>
      <c r="HEE846" s="328"/>
      <c r="HEF846" s="328"/>
      <c r="HEG846" s="328"/>
      <c r="HEH846" s="328"/>
      <c r="HEI846" s="328"/>
      <c r="HEJ846" s="328"/>
      <c r="HEK846" s="328"/>
      <c r="HEL846" s="328"/>
      <c r="HEM846" s="328"/>
      <c r="HEN846" s="328"/>
      <c r="HEO846" s="328"/>
      <c r="HEP846" s="328"/>
      <c r="HEQ846" s="328"/>
      <c r="HER846" s="328"/>
      <c r="HES846" s="328"/>
      <c r="HET846" s="328"/>
      <c r="HEU846" s="328"/>
      <c r="HEV846" s="328"/>
      <c r="HEW846" s="328"/>
      <c r="HEX846" s="328"/>
      <c r="HEY846" s="328"/>
      <c r="HEZ846" s="328"/>
      <c r="HFA846" s="328"/>
      <c r="HFB846" s="328"/>
      <c r="HFC846" s="328"/>
      <c r="HFD846" s="328"/>
      <c r="HFE846" s="328"/>
      <c r="HFF846" s="328"/>
      <c r="HFG846" s="328"/>
      <c r="HFH846" s="328"/>
      <c r="HFI846" s="328"/>
      <c r="HFJ846" s="328"/>
      <c r="HFK846" s="328"/>
      <c r="HFL846" s="328"/>
      <c r="HFM846" s="328"/>
      <c r="HFN846" s="328"/>
      <c r="HFO846" s="328"/>
      <c r="HFP846" s="328"/>
      <c r="HFQ846" s="328"/>
      <c r="HFR846" s="328"/>
      <c r="HFS846" s="328"/>
      <c r="HFT846" s="328"/>
      <c r="HFU846" s="328"/>
      <c r="HFV846" s="328"/>
      <c r="HFW846" s="328"/>
      <c r="HFX846" s="328"/>
      <c r="HFY846" s="328"/>
      <c r="HFZ846" s="328"/>
      <c r="HGA846" s="328"/>
      <c r="HGB846" s="328"/>
      <c r="HGC846" s="328"/>
      <c r="HGD846" s="328"/>
      <c r="HGE846" s="328"/>
      <c r="HGF846" s="328"/>
      <c r="HGG846" s="328"/>
      <c r="HGH846" s="328"/>
      <c r="HGI846" s="328"/>
      <c r="HGJ846" s="328"/>
      <c r="HGK846" s="328"/>
      <c r="HGL846" s="328"/>
      <c r="HGM846" s="328"/>
      <c r="HGN846" s="328"/>
      <c r="HGO846" s="328"/>
      <c r="HGP846" s="328"/>
      <c r="HGQ846" s="328"/>
      <c r="HGR846" s="328"/>
      <c r="HGS846" s="328"/>
      <c r="HGT846" s="328"/>
      <c r="HGU846" s="328"/>
      <c r="HGV846" s="328"/>
      <c r="HGW846" s="328"/>
      <c r="HGX846" s="328"/>
      <c r="HGY846" s="328"/>
      <c r="HGZ846" s="328"/>
      <c r="HHA846" s="328"/>
      <c r="HHB846" s="328"/>
      <c r="HHC846" s="328"/>
      <c r="HHD846" s="328"/>
      <c r="HHE846" s="328"/>
      <c r="HHF846" s="328"/>
      <c r="HHG846" s="328"/>
      <c r="HHH846" s="328"/>
      <c r="HHI846" s="328"/>
      <c r="HHJ846" s="328"/>
      <c r="HHK846" s="328"/>
      <c r="HHL846" s="328"/>
      <c r="HHM846" s="328"/>
      <c r="HHN846" s="328"/>
      <c r="HHO846" s="328"/>
      <c r="HHP846" s="328"/>
      <c r="HHQ846" s="328"/>
      <c r="HHR846" s="328"/>
      <c r="HHS846" s="328"/>
      <c r="HHT846" s="328"/>
      <c r="HHU846" s="328"/>
      <c r="HHV846" s="328"/>
      <c r="HHW846" s="328"/>
      <c r="HHX846" s="328"/>
      <c r="HHY846" s="328"/>
      <c r="HHZ846" s="328"/>
      <c r="HIA846" s="328"/>
      <c r="HIB846" s="328"/>
      <c r="HIC846" s="328"/>
      <c r="HID846" s="328"/>
      <c r="HIE846" s="328"/>
      <c r="HIF846" s="328"/>
      <c r="HIG846" s="328"/>
      <c r="HIH846" s="328"/>
      <c r="HII846" s="328"/>
      <c r="HIJ846" s="328"/>
      <c r="HIK846" s="328"/>
      <c r="HIL846" s="328"/>
      <c r="HIM846" s="328"/>
      <c r="HIN846" s="328"/>
      <c r="HIO846" s="328"/>
      <c r="HIP846" s="328"/>
      <c r="HIQ846" s="328"/>
      <c r="HIR846" s="328"/>
      <c r="HIS846" s="328"/>
      <c r="HIT846" s="328"/>
      <c r="HIU846" s="328"/>
      <c r="HIV846" s="328"/>
      <c r="HIW846" s="328"/>
      <c r="HIX846" s="328"/>
      <c r="HIY846" s="328"/>
      <c r="HIZ846" s="328"/>
      <c r="HJA846" s="328"/>
      <c r="HJB846" s="328"/>
      <c r="HJC846" s="328"/>
      <c r="HJD846" s="328"/>
      <c r="HJE846" s="328"/>
      <c r="HJF846" s="328"/>
      <c r="HJG846" s="328"/>
      <c r="HJH846" s="328"/>
      <c r="HJI846" s="328"/>
      <c r="HJJ846" s="328"/>
      <c r="HJK846" s="328"/>
      <c r="HJL846" s="328"/>
      <c r="HJM846" s="328"/>
      <c r="HJN846" s="328"/>
      <c r="HJO846" s="328"/>
      <c r="HJP846" s="328"/>
      <c r="HJQ846" s="328"/>
      <c r="HJR846" s="328"/>
      <c r="HJS846" s="328"/>
      <c r="HJT846" s="328"/>
      <c r="HJU846" s="328"/>
      <c r="HJV846" s="328"/>
      <c r="HJW846" s="328"/>
      <c r="HJX846" s="328"/>
      <c r="HJY846" s="328"/>
      <c r="HJZ846" s="328"/>
      <c r="HKA846" s="328"/>
      <c r="HKB846" s="328"/>
      <c r="HKC846" s="328"/>
      <c r="HKD846" s="328"/>
      <c r="HKE846" s="328"/>
      <c r="HKF846" s="328"/>
      <c r="HKG846" s="328"/>
      <c r="HKH846" s="328"/>
      <c r="HKI846" s="328"/>
      <c r="HKJ846" s="328"/>
      <c r="HKK846" s="328"/>
      <c r="HKL846" s="328"/>
      <c r="HKM846" s="328"/>
      <c r="HKN846" s="328"/>
      <c r="HKO846" s="328"/>
      <c r="HKP846" s="328"/>
      <c r="HKQ846" s="328"/>
      <c r="HKR846" s="328"/>
      <c r="HKS846" s="328"/>
      <c r="HKT846" s="328"/>
      <c r="HKU846" s="328"/>
      <c r="HKV846" s="328"/>
      <c r="HKW846" s="328"/>
      <c r="HKX846" s="328"/>
      <c r="HKY846" s="328"/>
      <c r="HKZ846" s="328"/>
      <c r="HLA846" s="328"/>
      <c r="HLB846" s="328"/>
      <c r="HLC846" s="328"/>
      <c r="HLD846" s="328"/>
      <c r="HLE846" s="328"/>
      <c r="HLF846" s="328"/>
      <c r="HLG846" s="328"/>
      <c r="HLH846" s="328"/>
      <c r="HLI846" s="328"/>
      <c r="HLJ846" s="328"/>
      <c r="HLK846" s="328"/>
      <c r="HLL846" s="328"/>
      <c r="HLM846" s="328"/>
      <c r="HLN846" s="328"/>
      <c r="HLO846" s="328"/>
      <c r="HLP846" s="328"/>
      <c r="HLQ846" s="328"/>
      <c r="HLR846" s="328"/>
      <c r="HLS846" s="328"/>
      <c r="HLT846" s="328"/>
      <c r="HLU846" s="328"/>
      <c r="HLV846" s="328"/>
      <c r="HLW846" s="328"/>
      <c r="HLX846" s="328"/>
      <c r="HLY846" s="328"/>
      <c r="HLZ846" s="328"/>
      <c r="HMA846" s="328"/>
      <c r="HMB846" s="328"/>
      <c r="HMC846" s="328"/>
      <c r="HMD846" s="328"/>
      <c r="HME846" s="328"/>
      <c r="HMF846" s="328"/>
      <c r="HMG846" s="328"/>
      <c r="HMH846" s="328"/>
      <c r="HMI846" s="328"/>
      <c r="HMJ846" s="328"/>
      <c r="HMK846" s="328"/>
      <c r="HML846" s="328"/>
      <c r="HMM846" s="328"/>
      <c r="HMN846" s="328"/>
      <c r="HMO846" s="328"/>
      <c r="HMP846" s="328"/>
      <c r="HMQ846" s="328"/>
      <c r="HMR846" s="328"/>
      <c r="HMS846" s="328"/>
      <c r="HMT846" s="328"/>
      <c r="HMU846" s="328"/>
      <c r="HMV846" s="328"/>
      <c r="HMW846" s="328"/>
      <c r="HMX846" s="328"/>
      <c r="HMY846" s="328"/>
      <c r="HMZ846" s="328"/>
      <c r="HNA846" s="328"/>
      <c r="HNB846" s="328"/>
      <c r="HNC846" s="328"/>
      <c r="HND846" s="328"/>
      <c r="HNE846" s="328"/>
      <c r="HNF846" s="328"/>
      <c r="HNG846" s="328"/>
      <c r="HNH846" s="328"/>
      <c r="HNI846" s="328"/>
      <c r="HNJ846" s="328"/>
      <c r="HNK846" s="328"/>
      <c r="HNL846" s="328"/>
      <c r="HNM846" s="328"/>
      <c r="HNN846" s="328"/>
      <c r="HNO846" s="328"/>
      <c r="HNP846" s="328"/>
      <c r="HNQ846" s="328"/>
      <c r="HNR846" s="328"/>
      <c r="HNS846" s="328"/>
      <c r="HNT846" s="328"/>
      <c r="HNU846" s="328"/>
      <c r="HNV846" s="328"/>
      <c r="HNW846" s="328"/>
      <c r="HNX846" s="328"/>
      <c r="HNY846" s="328"/>
      <c r="HNZ846" s="328"/>
      <c r="HOA846" s="328"/>
      <c r="HOB846" s="328"/>
      <c r="HOC846" s="328"/>
      <c r="HOD846" s="328"/>
      <c r="HOE846" s="328"/>
      <c r="HOF846" s="328"/>
      <c r="HOG846" s="328"/>
      <c r="HOH846" s="328"/>
      <c r="HOI846" s="328"/>
      <c r="HOJ846" s="328"/>
      <c r="HOK846" s="328"/>
      <c r="HOL846" s="328"/>
      <c r="HOM846" s="328"/>
      <c r="HON846" s="328"/>
      <c r="HOO846" s="328"/>
      <c r="HOP846" s="328"/>
      <c r="HOQ846" s="328"/>
      <c r="HOR846" s="328"/>
      <c r="HOS846" s="328"/>
      <c r="HOT846" s="328"/>
      <c r="HOU846" s="328"/>
      <c r="HOV846" s="328"/>
      <c r="HOW846" s="328"/>
      <c r="HOX846" s="328"/>
      <c r="HOY846" s="328"/>
      <c r="HOZ846" s="328"/>
      <c r="HPA846" s="328"/>
      <c r="HPB846" s="328"/>
      <c r="HPC846" s="328"/>
      <c r="HPD846" s="328"/>
      <c r="HPE846" s="328"/>
      <c r="HPF846" s="328"/>
      <c r="HPG846" s="328"/>
      <c r="HPH846" s="328"/>
      <c r="HPI846" s="328"/>
      <c r="HPJ846" s="328"/>
      <c r="HPK846" s="328"/>
      <c r="HPL846" s="328"/>
      <c r="HPM846" s="328"/>
      <c r="HPN846" s="328"/>
      <c r="HPO846" s="328"/>
      <c r="HPP846" s="328"/>
      <c r="HPQ846" s="328"/>
      <c r="HPR846" s="328"/>
      <c r="HPS846" s="328"/>
      <c r="HPT846" s="328"/>
      <c r="HPU846" s="328"/>
      <c r="HPV846" s="328"/>
      <c r="HPW846" s="328"/>
      <c r="HPX846" s="328"/>
      <c r="HPY846" s="328"/>
      <c r="HPZ846" s="328"/>
      <c r="HQA846" s="328"/>
      <c r="HQB846" s="328"/>
      <c r="HQC846" s="328"/>
      <c r="HQD846" s="328"/>
      <c r="HQE846" s="328"/>
      <c r="HQF846" s="328"/>
      <c r="HQG846" s="328"/>
      <c r="HQH846" s="328"/>
      <c r="HQI846" s="328"/>
      <c r="HQJ846" s="328"/>
      <c r="HQK846" s="328"/>
      <c r="HQL846" s="328"/>
      <c r="HQM846" s="328"/>
      <c r="HQN846" s="328"/>
      <c r="HQO846" s="328"/>
      <c r="HQP846" s="328"/>
      <c r="HQQ846" s="328"/>
      <c r="HQR846" s="328"/>
      <c r="HQS846" s="328"/>
      <c r="HQT846" s="328"/>
      <c r="HQU846" s="328"/>
      <c r="HQV846" s="328"/>
      <c r="HQW846" s="328"/>
      <c r="HQX846" s="328"/>
      <c r="HQY846" s="328"/>
      <c r="HQZ846" s="328"/>
      <c r="HRA846" s="328"/>
      <c r="HRB846" s="328"/>
      <c r="HRC846" s="328"/>
      <c r="HRD846" s="328"/>
      <c r="HRE846" s="328"/>
      <c r="HRF846" s="328"/>
      <c r="HRG846" s="328"/>
      <c r="HRH846" s="328"/>
      <c r="HRI846" s="328"/>
      <c r="HRJ846" s="328"/>
      <c r="HRK846" s="328"/>
      <c r="HRL846" s="328"/>
      <c r="HRM846" s="328"/>
      <c r="HRN846" s="328"/>
      <c r="HRO846" s="328"/>
      <c r="HRP846" s="328"/>
      <c r="HRQ846" s="328"/>
      <c r="HRR846" s="328"/>
      <c r="HRS846" s="328"/>
      <c r="HRT846" s="328"/>
      <c r="HRU846" s="328"/>
      <c r="HRV846" s="328"/>
      <c r="HRW846" s="328"/>
      <c r="HRX846" s="328"/>
      <c r="HRY846" s="328"/>
      <c r="HRZ846" s="328"/>
      <c r="HSA846" s="328"/>
      <c r="HSB846" s="328"/>
      <c r="HSC846" s="328"/>
      <c r="HSD846" s="328"/>
      <c r="HSE846" s="328"/>
      <c r="HSF846" s="328"/>
      <c r="HSG846" s="328"/>
      <c r="HSH846" s="328"/>
      <c r="HSI846" s="328"/>
      <c r="HSJ846" s="328"/>
      <c r="HSK846" s="328"/>
      <c r="HSL846" s="328"/>
      <c r="HSM846" s="328"/>
      <c r="HSN846" s="328"/>
      <c r="HSO846" s="328"/>
      <c r="HSP846" s="328"/>
      <c r="HSQ846" s="328"/>
      <c r="HSR846" s="328"/>
      <c r="HSS846" s="328"/>
      <c r="HST846" s="328"/>
      <c r="HSU846" s="328"/>
      <c r="HSV846" s="328"/>
      <c r="HSW846" s="328"/>
      <c r="HSX846" s="328"/>
      <c r="HSY846" s="328"/>
      <c r="HSZ846" s="328"/>
      <c r="HTA846" s="328"/>
      <c r="HTB846" s="328"/>
      <c r="HTC846" s="328"/>
      <c r="HTD846" s="328"/>
      <c r="HTE846" s="328"/>
      <c r="HTF846" s="328"/>
      <c r="HTG846" s="328"/>
      <c r="HTH846" s="328"/>
      <c r="HTI846" s="328"/>
      <c r="HTJ846" s="328"/>
      <c r="HTK846" s="328"/>
      <c r="HTL846" s="328"/>
      <c r="HTM846" s="328"/>
      <c r="HTN846" s="328"/>
      <c r="HTO846" s="328"/>
      <c r="HTP846" s="328"/>
      <c r="HTQ846" s="328"/>
      <c r="HTR846" s="328"/>
      <c r="HTS846" s="328"/>
      <c r="HTT846" s="328"/>
      <c r="HTU846" s="328"/>
      <c r="HTV846" s="328"/>
      <c r="HTW846" s="328"/>
      <c r="HTX846" s="328"/>
      <c r="HTY846" s="328"/>
      <c r="HTZ846" s="328"/>
      <c r="HUA846" s="328"/>
      <c r="HUB846" s="328"/>
      <c r="HUC846" s="328"/>
      <c r="HUD846" s="328"/>
      <c r="HUE846" s="328"/>
      <c r="HUF846" s="328"/>
      <c r="HUG846" s="328"/>
      <c r="HUH846" s="328"/>
      <c r="HUI846" s="328"/>
      <c r="HUJ846" s="328"/>
      <c r="HUK846" s="328"/>
      <c r="HUL846" s="328"/>
      <c r="HUM846" s="328"/>
      <c r="HUN846" s="328"/>
      <c r="HUO846" s="328"/>
      <c r="HUP846" s="328"/>
      <c r="HUQ846" s="328"/>
      <c r="HUR846" s="328"/>
      <c r="HUS846" s="328"/>
      <c r="HUT846" s="328"/>
      <c r="HUU846" s="328"/>
      <c r="HUV846" s="328"/>
      <c r="HUW846" s="328"/>
      <c r="HUX846" s="328"/>
      <c r="HUY846" s="328"/>
      <c r="HUZ846" s="328"/>
      <c r="HVA846" s="328"/>
      <c r="HVB846" s="328"/>
      <c r="HVC846" s="328"/>
      <c r="HVD846" s="328"/>
      <c r="HVE846" s="328"/>
      <c r="HVF846" s="328"/>
      <c r="HVG846" s="328"/>
      <c r="HVH846" s="328"/>
      <c r="HVI846" s="328"/>
      <c r="HVJ846" s="328"/>
      <c r="HVK846" s="328"/>
      <c r="HVL846" s="328"/>
      <c r="HVM846" s="328"/>
      <c r="HVN846" s="328"/>
      <c r="HVO846" s="328"/>
      <c r="HVP846" s="328"/>
      <c r="HVQ846" s="328"/>
      <c r="HVR846" s="328"/>
      <c r="HVS846" s="328"/>
      <c r="HVT846" s="328"/>
      <c r="HVU846" s="328"/>
      <c r="HVV846" s="328"/>
      <c r="HVW846" s="328"/>
      <c r="HVX846" s="328"/>
      <c r="HVY846" s="328"/>
      <c r="HVZ846" s="328"/>
      <c r="HWA846" s="328"/>
      <c r="HWB846" s="328"/>
      <c r="HWC846" s="328"/>
      <c r="HWD846" s="328"/>
      <c r="HWE846" s="328"/>
      <c r="HWF846" s="328"/>
      <c r="HWG846" s="328"/>
      <c r="HWH846" s="328"/>
      <c r="HWI846" s="328"/>
      <c r="HWJ846" s="328"/>
      <c r="HWK846" s="328"/>
      <c r="HWL846" s="328"/>
      <c r="HWM846" s="328"/>
      <c r="HWN846" s="328"/>
      <c r="HWO846" s="328"/>
      <c r="HWP846" s="328"/>
      <c r="HWQ846" s="328"/>
      <c r="HWR846" s="328"/>
      <c r="HWS846" s="328"/>
      <c r="HWT846" s="328"/>
      <c r="HWU846" s="328"/>
      <c r="HWV846" s="328"/>
      <c r="HWW846" s="328"/>
      <c r="HWX846" s="328"/>
      <c r="HWY846" s="328"/>
      <c r="HWZ846" s="328"/>
      <c r="HXA846" s="328"/>
      <c r="HXB846" s="328"/>
      <c r="HXC846" s="328"/>
      <c r="HXD846" s="328"/>
      <c r="HXE846" s="328"/>
      <c r="HXF846" s="328"/>
      <c r="HXG846" s="328"/>
      <c r="HXH846" s="328"/>
      <c r="HXI846" s="328"/>
      <c r="HXJ846" s="328"/>
      <c r="HXK846" s="328"/>
      <c r="HXL846" s="328"/>
      <c r="HXM846" s="328"/>
      <c r="HXN846" s="328"/>
      <c r="HXO846" s="328"/>
      <c r="HXP846" s="328"/>
      <c r="HXQ846" s="328"/>
      <c r="HXR846" s="328"/>
      <c r="HXS846" s="328"/>
      <c r="HXT846" s="328"/>
      <c r="HXU846" s="328"/>
      <c r="HXV846" s="328"/>
      <c r="HXW846" s="328"/>
      <c r="HXX846" s="328"/>
      <c r="HXY846" s="328"/>
      <c r="HXZ846" s="328"/>
      <c r="HYA846" s="328"/>
      <c r="HYB846" s="328"/>
      <c r="HYC846" s="328"/>
      <c r="HYD846" s="328"/>
      <c r="HYE846" s="328"/>
      <c r="HYF846" s="328"/>
      <c r="HYG846" s="328"/>
      <c r="HYH846" s="328"/>
      <c r="HYI846" s="328"/>
      <c r="HYJ846" s="328"/>
      <c r="HYK846" s="328"/>
      <c r="HYL846" s="328"/>
      <c r="HYM846" s="328"/>
      <c r="HYN846" s="328"/>
      <c r="HYO846" s="328"/>
      <c r="HYP846" s="328"/>
      <c r="HYQ846" s="328"/>
      <c r="HYR846" s="328"/>
      <c r="HYS846" s="328"/>
      <c r="HYT846" s="328"/>
      <c r="HYU846" s="328"/>
      <c r="HYV846" s="328"/>
      <c r="HYW846" s="328"/>
      <c r="HYX846" s="328"/>
      <c r="HYY846" s="328"/>
      <c r="HYZ846" s="328"/>
      <c r="HZA846" s="328"/>
      <c r="HZB846" s="328"/>
      <c r="HZC846" s="328"/>
      <c r="HZD846" s="328"/>
      <c r="HZE846" s="328"/>
      <c r="HZF846" s="328"/>
      <c r="HZG846" s="328"/>
      <c r="HZH846" s="328"/>
      <c r="HZI846" s="328"/>
      <c r="HZJ846" s="328"/>
      <c r="HZK846" s="328"/>
      <c r="HZL846" s="328"/>
      <c r="HZM846" s="328"/>
      <c r="HZN846" s="328"/>
      <c r="HZO846" s="328"/>
      <c r="HZP846" s="328"/>
      <c r="HZQ846" s="328"/>
      <c r="HZR846" s="328"/>
      <c r="HZS846" s="328"/>
      <c r="HZT846" s="328"/>
      <c r="HZU846" s="328"/>
      <c r="HZV846" s="328"/>
      <c r="HZW846" s="328"/>
      <c r="HZX846" s="328"/>
      <c r="HZY846" s="328"/>
      <c r="HZZ846" s="328"/>
      <c r="IAA846" s="328"/>
      <c r="IAB846" s="328"/>
      <c r="IAC846" s="328"/>
      <c r="IAD846" s="328"/>
      <c r="IAE846" s="328"/>
      <c r="IAF846" s="328"/>
      <c r="IAG846" s="328"/>
      <c r="IAH846" s="328"/>
      <c r="IAI846" s="328"/>
      <c r="IAJ846" s="328"/>
      <c r="IAK846" s="328"/>
      <c r="IAL846" s="328"/>
      <c r="IAM846" s="328"/>
      <c r="IAN846" s="328"/>
      <c r="IAO846" s="328"/>
      <c r="IAP846" s="328"/>
      <c r="IAQ846" s="328"/>
      <c r="IAR846" s="328"/>
      <c r="IAS846" s="328"/>
      <c r="IAT846" s="328"/>
      <c r="IAU846" s="328"/>
      <c r="IAV846" s="328"/>
      <c r="IAW846" s="328"/>
      <c r="IAX846" s="328"/>
      <c r="IAY846" s="328"/>
      <c r="IAZ846" s="328"/>
      <c r="IBA846" s="328"/>
      <c r="IBB846" s="328"/>
      <c r="IBC846" s="328"/>
      <c r="IBD846" s="328"/>
      <c r="IBE846" s="328"/>
      <c r="IBF846" s="328"/>
      <c r="IBG846" s="328"/>
      <c r="IBH846" s="328"/>
      <c r="IBI846" s="328"/>
      <c r="IBJ846" s="328"/>
      <c r="IBK846" s="328"/>
      <c r="IBL846" s="328"/>
      <c r="IBM846" s="328"/>
      <c r="IBN846" s="328"/>
      <c r="IBO846" s="328"/>
      <c r="IBP846" s="328"/>
      <c r="IBQ846" s="328"/>
      <c r="IBR846" s="328"/>
      <c r="IBS846" s="328"/>
      <c r="IBT846" s="328"/>
      <c r="IBU846" s="328"/>
      <c r="IBV846" s="328"/>
      <c r="IBW846" s="328"/>
      <c r="IBX846" s="328"/>
      <c r="IBY846" s="328"/>
      <c r="IBZ846" s="328"/>
      <c r="ICA846" s="328"/>
      <c r="ICB846" s="328"/>
      <c r="ICC846" s="328"/>
      <c r="ICD846" s="328"/>
      <c r="ICE846" s="328"/>
      <c r="ICF846" s="328"/>
      <c r="ICG846" s="328"/>
      <c r="ICH846" s="328"/>
      <c r="ICI846" s="328"/>
      <c r="ICJ846" s="328"/>
      <c r="ICK846" s="328"/>
      <c r="ICL846" s="328"/>
      <c r="ICM846" s="328"/>
      <c r="ICN846" s="328"/>
      <c r="ICO846" s="328"/>
      <c r="ICP846" s="328"/>
      <c r="ICQ846" s="328"/>
      <c r="ICR846" s="328"/>
      <c r="ICS846" s="328"/>
      <c r="ICT846" s="328"/>
      <c r="ICU846" s="328"/>
      <c r="ICV846" s="328"/>
      <c r="ICW846" s="328"/>
      <c r="ICX846" s="328"/>
      <c r="ICY846" s="328"/>
      <c r="ICZ846" s="328"/>
      <c r="IDA846" s="328"/>
      <c r="IDB846" s="328"/>
      <c r="IDC846" s="328"/>
      <c r="IDD846" s="328"/>
      <c r="IDE846" s="328"/>
      <c r="IDF846" s="328"/>
      <c r="IDG846" s="328"/>
      <c r="IDH846" s="328"/>
      <c r="IDI846" s="328"/>
      <c r="IDJ846" s="328"/>
      <c r="IDK846" s="328"/>
      <c r="IDL846" s="328"/>
      <c r="IDM846" s="328"/>
      <c r="IDN846" s="328"/>
      <c r="IDO846" s="328"/>
      <c r="IDP846" s="328"/>
      <c r="IDQ846" s="328"/>
      <c r="IDR846" s="328"/>
      <c r="IDS846" s="328"/>
      <c r="IDT846" s="328"/>
      <c r="IDU846" s="328"/>
      <c r="IDV846" s="328"/>
      <c r="IDW846" s="328"/>
      <c r="IDX846" s="328"/>
      <c r="IDY846" s="328"/>
      <c r="IDZ846" s="328"/>
      <c r="IEA846" s="328"/>
      <c r="IEB846" s="328"/>
      <c r="IEC846" s="328"/>
      <c r="IED846" s="328"/>
      <c r="IEE846" s="328"/>
      <c r="IEF846" s="328"/>
      <c r="IEG846" s="328"/>
      <c r="IEH846" s="328"/>
      <c r="IEI846" s="328"/>
      <c r="IEJ846" s="328"/>
      <c r="IEK846" s="328"/>
      <c r="IEL846" s="328"/>
      <c r="IEM846" s="328"/>
      <c r="IEN846" s="328"/>
      <c r="IEO846" s="328"/>
      <c r="IEP846" s="328"/>
      <c r="IEQ846" s="328"/>
      <c r="IER846" s="328"/>
      <c r="IES846" s="328"/>
      <c r="IET846" s="328"/>
      <c r="IEU846" s="328"/>
      <c r="IEV846" s="328"/>
      <c r="IEW846" s="328"/>
      <c r="IEX846" s="328"/>
      <c r="IEY846" s="328"/>
      <c r="IEZ846" s="328"/>
      <c r="IFA846" s="328"/>
      <c r="IFB846" s="328"/>
      <c r="IFC846" s="328"/>
      <c r="IFD846" s="328"/>
      <c r="IFE846" s="328"/>
      <c r="IFF846" s="328"/>
      <c r="IFG846" s="328"/>
      <c r="IFH846" s="328"/>
      <c r="IFI846" s="328"/>
      <c r="IFJ846" s="328"/>
      <c r="IFK846" s="328"/>
      <c r="IFL846" s="328"/>
      <c r="IFM846" s="328"/>
      <c r="IFN846" s="328"/>
      <c r="IFO846" s="328"/>
      <c r="IFP846" s="328"/>
      <c r="IFQ846" s="328"/>
      <c r="IFR846" s="328"/>
      <c r="IFS846" s="328"/>
      <c r="IFT846" s="328"/>
      <c r="IFU846" s="328"/>
      <c r="IFV846" s="328"/>
      <c r="IFW846" s="328"/>
      <c r="IFX846" s="328"/>
      <c r="IFY846" s="328"/>
      <c r="IFZ846" s="328"/>
      <c r="IGA846" s="328"/>
      <c r="IGB846" s="328"/>
      <c r="IGC846" s="328"/>
      <c r="IGD846" s="328"/>
      <c r="IGE846" s="328"/>
      <c r="IGF846" s="328"/>
      <c r="IGG846" s="328"/>
      <c r="IGH846" s="328"/>
      <c r="IGI846" s="328"/>
      <c r="IGJ846" s="328"/>
      <c r="IGK846" s="328"/>
      <c r="IGL846" s="328"/>
      <c r="IGM846" s="328"/>
      <c r="IGN846" s="328"/>
      <c r="IGO846" s="328"/>
      <c r="IGP846" s="328"/>
      <c r="IGQ846" s="328"/>
      <c r="IGR846" s="328"/>
      <c r="IGS846" s="328"/>
      <c r="IGT846" s="328"/>
      <c r="IGU846" s="328"/>
      <c r="IGV846" s="328"/>
      <c r="IGW846" s="328"/>
      <c r="IGX846" s="328"/>
      <c r="IGY846" s="328"/>
      <c r="IGZ846" s="328"/>
      <c r="IHA846" s="328"/>
      <c r="IHB846" s="328"/>
      <c r="IHC846" s="328"/>
      <c r="IHD846" s="328"/>
      <c r="IHE846" s="328"/>
      <c r="IHF846" s="328"/>
      <c r="IHG846" s="328"/>
      <c r="IHH846" s="328"/>
      <c r="IHI846" s="328"/>
      <c r="IHJ846" s="328"/>
      <c r="IHK846" s="328"/>
      <c r="IHL846" s="328"/>
      <c r="IHM846" s="328"/>
      <c r="IHN846" s="328"/>
      <c r="IHO846" s="328"/>
      <c r="IHP846" s="328"/>
      <c r="IHQ846" s="328"/>
      <c r="IHR846" s="328"/>
      <c r="IHS846" s="328"/>
      <c r="IHT846" s="328"/>
      <c r="IHU846" s="328"/>
      <c r="IHV846" s="328"/>
      <c r="IHW846" s="328"/>
      <c r="IHX846" s="328"/>
      <c r="IHY846" s="328"/>
      <c r="IHZ846" s="328"/>
      <c r="IIA846" s="328"/>
      <c r="IIB846" s="328"/>
      <c r="IIC846" s="328"/>
      <c r="IID846" s="328"/>
      <c r="IIE846" s="328"/>
      <c r="IIF846" s="328"/>
      <c r="IIG846" s="328"/>
      <c r="IIH846" s="328"/>
      <c r="III846" s="328"/>
      <c r="IIJ846" s="328"/>
      <c r="IIK846" s="328"/>
      <c r="IIL846" s="328"/>
      <c r="IIM846" s="328"/>
      <c r="IIN846" s="328"/>
      <c r="IIO846" s="328"/>
      <c r="IIP846" s="328"/>
      <c r="IIQ846" s="328"/>
      <c r="IIR846" s="328"/>
      <c r="IIS846" s="328"/>
      <c r="IIT846" s="328"/>
      <c r="IIU846" s="328"/>
      <c r="IIV846" s="328"/>
      <c r="IIW846" s="328"/>
      <c r="IIX846" s="328"/>
      <c r="IIY846" s="328"/>
      <c r="IIZ846" s="328"/>
      <c r="IJA846" s="328"/>
      <c r="IJB846" s="328"/>
      <c r="IJC846" s="328"/>
      <c r="IJD846" s="328"/>
      <c r="IJE846" s="328"/>
      <c r="IJF846" s="328"/>
      <c r="IJG846" s="328"/>
      <c r="IJH846" s="328"/>
      <c r="IJI846" s="328"/>
      <c r="IJJ846" s="328"/>
      <c r="IJK846" s="328"/>
      <c r="IJL846" s="328"/>
      <c r="IJM846" s="328"/>
      <c r="IJN846" s="328"/>
      <c r="IJO846" s="328"/>
      <c r="IJP846" s="328"/>
      <c r="IJQ846" s="328"/>
      <c r="IJR846" s="328"/>
      <c r="IJS846" s="328"/>
      <c r="IJT846" s="328"/>
      <c r="IJU846" s="328"/>
      <c r="IJV846" s="328"/>
      <c r="IJW846" s="328"/>
      <c r="IJX846" s="328"/>
      <c r="IJY846" s="328"/>
      <c r="IJZ846" s="328"/>
      <c r="IKA846" s="328"/>
      <c r="IKB846" s="328"/>
      <c r="IKC846" s="328"/>
      <c r="IKD846" s="328"/>
      <c r="IKE846" s="328"/>
      <c r="IKF846" s="328"/>
      <c r="IKG846" s="328"/>
      <c r="IKH846" s="328"/>
      <c r="IKI846" s="328"/>
      <c r="IKJ846" s="328"/>
      <c r="IKK846" s="328"/>
      <c r="IKL846" s="328"/>
      <c r="IKM846" s="328"/>
      <c r="IKN846" s="328"/>
      <c r="IKO846" s="328"/>
      <c r="IKP846" s="328"/>
      <c r="IKQ846" s="328"/>
      <c r="IKR846" s="328"/>
      <c r="IKS846" s="328"/>
      <c r="IKT846" s="328"/>
      <c r="IKU846" s="328"/>
      <c r="IKV846" s="328"/>
      <c r="IKW846" s="328"/>
      <c r="IKX846" s="328"/>
      <c r="IKY846" s="328"/>
      <c r="IKZ846" s="328"/>
      <c r="ILA846" s="328"/>
      <c r="ILB846" s="328"/>
      <c r="ILC846" s="328"/>
      <c r="ILD846" s="328"/>
      <c r="ILE846" s="328"/>
      <c r="ILF846" s="328"/>
      <c r="ILG846" s="328"/>
      <c r="ILH846" s="328"/>
      <c r="ILI846" s="328"/>
      <c r="ILJ846" s="328"/>
      <c r="ILK846" s="328"/>
      <c r="ILL846" s="328"/>
      <c r="ILM846" s="328"/>
      <c r="ILN846" s="328"/>
      <c r="ILO846" s="328"/>
      <c r="ILP846" s="328"/>
      <c r="ILQ846" s="328"/>
      <c r="ILR846" s="328"/>
      <c r="ILS846" s="328"/>
      <c r="ILT846" s="328"/>
      <c r="ILU846" s="328"/>
      <c r="ILV846" s="328"/>
      <c r="ILW846" s="328"/>
      <c r="ILX846" s="328"/>
      <c r="ILY846" s="328"/>
      <c r="ILZ846" s="328"/>
      <c r="IMA846" s="328"/>
      <c r="IMB846" s="328"/>
      <c r="IMC846" s="328"/>
      <c r="IMD846" s="328"/>
      <c r="IME846" s="328"/>
      <c r="IMF846" s="328"/>
      <c r="IMG846" s="328"/>
      <c r="IMH846" s="328"/>
      <c r="IMI846" s="328"/>
      <c r="IMJ846" s="328"/>
      <c r="IMK846" s="328"/>
      <c r="IML846" s="328"/>
      <c r="IMM846" s="328"/>
      <c r="IMN846" s="328"/>
      <c r="IMO846" s="328"/>
      <c r="IMP846" s="328"/>
      <c r="IMQ846" s="328"/>
      <c r="IMR846" s="328"/>
      <c r="IMS846" s="328"/>
      <c r="IMT846" s="328"/>
      <c r="IMU846" s="328"/>
      <c r="IMV846" s="328"/>
      <c r="IMW846" s="328"/>
      <c r="IMX846" s="328"/>
      <c r="IMY846" s="328"/>
      <c r="IMZ846" s="328"/>
      <c r="INA846" s="328"/>
      <c r="INB846" s="328"/>
      <c r="INC846" s="328"/>
      <c r="IND846" s="328"/>
      <c r="INE846" s="328"/>
      <c r="INF846" s="328"/>
      <c r="ING846" s="328"/>
      <c r="INH846" s="328"/>
      <c r="INI846" s="328"/>
      <c r="INJ846" s="328"/>
      <c r="INK846" s="328"/>
      <c r="INL846" s="328"/>
      <c r="INM846" s="328"/>
      <c r="INN846" s="328"/>
      <c r="INO846" s="328"/>
      <c r="INP846" s="328"/>
      <c r="INQ846" s="328"/>
      <c r="INR846" s="328"/>
      <c r="INS846" s="328"/>
      <c r="INT846" s="328"/>
      <c r="INU846" s="328"/>
      <c r="INV846" s="328"/>
      <c r="INW846" s="328"/>
      <c r="INX846" s="328"/>
      <c r="INY846" s="328"/>
      <c r="INZ846" s="328"/>
      <c r="IOA846" s="328"/>
      <c r="IOB846" s="328"/>
      <c r="IOC846" s="328"/>
      <c r="IOD846" s="328"/>
      <c r="IOE846" s="328"/>
      <c r="IOF846" s="328"/>
      <c r="IOG846" s="328"/>
      <c r="IOH846" s="328"/>
      <c r="IOI846" s="328"/>
      <c r="IOJ846" s="328"/>
      <c r="IOK846" s="328"/>
      <c r="IOL846" s="328"/>
      <c r="IOM846" s="328"/>
      <c r="ION846" s="328"/>
      <c r="IOO846" s="328"/>
      <c r="IOP846" s="328"/>
      <c r="IOQ846" s="328"/>
      <c r="IOR846" s="328"/>
      <c r="IOS846" s="328"/>
      <c r="IOT846" s="328"/>
      <c r="IOU846" s="328"/>
      <c r="IOV846" s="328"/>
      <c r="IOW846" s="328"/>
      <c r="IOX846" s="328"/>
      <c r="IOY846" s="328"/>
      <c r="IOZ846" s="328"/>
      <c r="IPA846" s="328"/>
      <c r="IPB846" s="328"/>
      <c r="IPC846" s="328"/>
      <c r="IPD846" s="328"/>
      <c r="IPE846" s="328"/>
      <c r="IPF846" s="328"/>
      <c r="IPG846" s="328"/>
      <c r="IPH846" s="328"/>
      <c r="IPI846" s="328"/>
      <c r="IPJ846" s="328"/>
      <c r="IPK846" s="328"/>
      <c r="IPL846" s="328"/>
      <c r="IPM846" s="328"/>
      <c r="IPN846" s="328"/>
      <c r="IPO846" s="328"/>
      <c r="IPP846" s="328"/>
      <c r="IPQ846" s="328"/>
      <c r="IPR846" s="328"/>
      <c r="IPS846" s="328"/>
      <c r="IPT846" s="328"/>
      <c r="IPU846" s="328"/>
      <c r="IPV846" s="328"/>
      <c r="IPW846" s="328"/>
      <c r="IPX846" s="328"/>
      <c r="IPY846" s="328"/>
      <c r="IPZ846" s="328"/>
      <c r="IQA846" s="328"/>
      <c r="IQB846" s="328"/>
      <c r="IQC846" s="328"/>
      <c r="IQD846" s="328"/>
      <c r="IQE846" s="328"/>
      <c r="IQF846" s="328"/>
      <c r="IQG846" s="328"/>
      <c r="IQH846" s="328"/>
      <c r="IQI846" s="328"/>
      <c r="IQJ846" s="328"/>
      <c r="IQK846" s="328"/>
      <c r="IQL846" s="328"/>
      <c r="IQM846" s="328"/>
      <c r="IQN846" s="328"/>
      <c r="IQO846" s="328"/>
      <c r="IQP846" s="328"/>
      <c r="IQQ846" s="328"/>
      <c r="IQR846" s="328"/>
      <c r="IQS846" s="328"/>
      <c r="IQT846" s="328"/>
      <c r="IQU846" s="328"/>
      <c r="IQV846" s="328"/>
      <c r="IQW846" s="328"/>
      <c r="IQX846" s="328"/>
      <c r="IQY846" s="328"/>
      <c r="IQZ846" s="328"/>
      <c r="IRA846" s="328"/>
      <c r="IRB846" s="328"/>
      <c r="IRC846" s="328"/>
      <c r="IRD846" s="328"/>
      <c r="IRE846" s="328"/>
      <c r="IRF846" s="328"/>
      <c r="IRG846" s="328"/>
      <c r="IRH846" s="328"/>
      <c r="IRI846" s="328"/>
      <c r="IRJ846" s="328"/>
      <c r="IRK846" s="328"/>
      <c r="IRL846" s="328"/>
      <c r="IRM846" s="328"/>
      <c r="IRN846" s="328"/>
      <c r="IRO846" s="328"/>
      <c r="IRP846" s="328"/>
      <c r="IRQ846" s="328"/>
      <c r="IRR846" s="328"/>
      <c r="IRS846" s="328"/>
      <c r="IRT846" s="328"/>
      <c r="IRU846" s="328"/>
      <c r="IRV846" s="328"/>
      <c r="IRW846" s="328"/>
      <c r="IRX846" s="328"/>
      <c r="IRY846" s="328"/>
      <c r="IRZ846" s="328"/>
      <c r="ISA846" s="328"/>
      <c r="ISB846" s="328"/>
      <c r="ISC846" s="328"/>
      <c r="ISD846" s="328"/>
      <c r="ISE846" s="328"/>
      <c r="ISF846" s="328"/>
      <c r="ISG846" s="328"/>
      <c r="ISH846" s="328"/>
      <c r="ISI846" s="328"/>
      <c r="ISJ846" s="328"/>
      <c r="ISK846" s="328"/>
      <c r="ISL846" s="328"/>
      <c r="ISM846" s="328"/>
      <c r="ISN846" s="328"/>
      <c r="ISO846" s="328"/>
      <c r="ISP846" s="328"/>
      <c r="ISQ846" s="328"/>
      <c r="ISR846" s="328"/>
      <c r="ISS846" s="328"/>
      <c r="IST846" s="328"/>
      <c r="ISU846" s="328"/>
      <c r="ISV846" s="328"/>
      <c r="ISW846" s="328"/>
      <c r="ISX846" s="328"/>
      <c r="ISY846" s="328"/>
      <c r="ISZ846" s="328"/>
      <c r="ITA846" s="328"/>
      <c r="ITB846" s="328"/>
      <c r="ITC846" s="328"/>
      <c r="ITD846" s="328"/>
      <c r="ITE846" s="328"/>
      <c r="ITF846" s="328"/>
      <c r="ITG846" s="328"/>
      <c r="ITH846" s="328"/>
      <c r="ITI846" s="328"/>
      <c r="ITJ846" s="328"/>
      <c r="ITK846" s="328"/>
      <c r="ITL846" s="328"/>
      <c r="ITM846" s="328"/>
      <c r="ITN846" s="328"/>
      <c r="ITO846" s="328"/>
      <c r="ITP846" s="328"/>
      <c r="ITQ846" s="328"/>
      <c r="ITR846" s="328"/>
      <c r="ITS846" s="328"/>
      <c r="ITT846" s="328"/>
      <c r="ITU846" s="328"/>
      <c r="ITV846" s="328"/>
      <c r="ITW846" s="328"/>
      <c r="ITX846" s="328"/>
      <c r="ITY846" s="328"/>
      <c r="ITZ846" s="328"/>
      <c r="IUA846" s="328"/>
      <c r="IUB846" s="328"/>
      <c r="IUC846" s="328"/>
      <c r="IUD846" s="328"/>
      <c r="IUE846" s="328"/>
      <c r="IUF846" s="328"/>
      <c r="IUG846" s="328"/>
      <c r="IUH846" s="328"/>
      <c r="IUI846" s="328"/>
      <c r="IUJ846" s="328"/>
      <c r="IUK846" s="328"/>
      <c r="IUL846" s="328"/>
      <c r="IUM846" s="328"/>
      <c r="IUN846" s="328"/>
      <c r="IUO846" s="328"/>
      <c r="IUP846" s="328"/>
      <c r="IUQ846" s="328"/>
      <c r="IUR846" s="328"/>
      <c r="IUS846" s="328"/>
      <c r="IUT846" s="328"/>
      <c r="IUU846" s="328"/>
      <c r="IUV846" s="328"/>
      <c r="IUW846" s="328"/>
      <c r="IUX846" s="328"/>
      <c r="IUY846" s="328"/>
      <c r="IUZ846" s="328"/>
      <c r="IVA846" s="328"/>
      <c r="IVB846" s="328"/>
      <c r="IVC846" s="328"/>
      <c r="IVD846" s="328"/>
      <c r="IVE846" s="328"/>
      <c r="IVF846" s="328"/>
      <c r="IVG846" s="328"/>
      <c r="IVH846" s="328"/>
      <c r="IVI846" s="328"/>
      <c r="IVJ846" s="328"/>
      <c r="IVK846" s="328"/>
      <c r="IVL846" s="328"/>
      <c r="IVM846" s="328"/>
      <c r="IVN846" s="328"/>
      <c r="IVO846" s="328"/>
      <c r="IVP846" s="328"/>
      <c r="IVQ846" s="328"/>
      <c r="IVR846" s="328"/>
      <c r="IVS846" s="328"/>
      <c r="IVT846" s="328"/>
      <c r="IVU846" s="328"/>
      <c r="IVV846" s="328"/>
      <c r="IVW846" s="328"/>
      <c r="IVX846" s="328"/>
      <c r="IVY846" s="328"/>
      <c r="IVZ846" s="328"/>
      <c r="IWA846" s="328"/>
      <c r="IWB846" s="328"/>
      <c r="IWC846" s="328"/>
      <c r="IWD846" s="328"/>
      <c r="IWE846" s="328"/>
      <c r="IWF846" s="328"/>
      <c r="IWG846" s="328"/>
      <c r="IWH846" s="328"/>
      <c r="IWI846" s="328"/>
      <c r="IWJ846" s="328"/>
      <c r="IWK846" s="328"/>
      <c r="IWL846" s="328"/>
      <c r="IWM846" s="328"/>
      <c r="IWN846" s="328"/>
      <c r="IWO846" s="328"/>
      <c r="IWP846" s="328"/>
      <c r="IWQ846" s="328"/>
      <c r="IWR846" s="328"/>
      <c r="IWS846" s="328"/>
      <c r="IWT846" s="328"/>
      <c r="IWU846" s="328"/>
      <c r="IWV846" s="328"/>
      <c r="IWW846" s="328"/>
      <c r="IWX846" s="328"/>
      <c r="IWY846" s="328"/>
      <c r="IWZ846" s="328"/>
      <c r="IXA846" s="328"/>
      <c r="IXB846" s="328"/>
      <c r="IXC846" s="328"/>
      <c r="IXD846" s="328"/>
      <c r="IXE846" s="328"/>
      <c r="IXF846" s="328"/>
      <c r="IXG846" s="328"/>
      <c r="IXH846" s="328"/>
      <c r="IXI846" s="328"/>
      <c r="IXJ846" s="328"/>
      <c r="IXK846" s="328"/>
      <c r="IXL846" s="328"/>
      <c r="IXM846" s="328"/>
      <c r="IXN846" s="328"/>
      <c r="IXO846" s="328"/>
      <c r="IXP846" s="328"/>
      <c r="IXQ846" s="328"/>
      <c r="IXR846" s="328"/>
      <c r="IXS846" s="328"/>
      <c r="IXT846" s="328"/>
      <c r="IXU846" s="328"/>
      <c r="IXV846" s="328"/>
      <c r="IXW846" s="328"/>
      <c r="IXX846" s="328"/>
      <c r="IXY846" s="328"/>
      <c r="IXZ846" s="328"/>
      <c r="IYA846" s="328"/>
      <c r="IYB846" s="328"/>
      <c r="IYC846" s="328"/>
      <c r="IYD846" s="328"/>
      <c r="IYE846" s="328"/>
      <c r="IYF846" s="328"/>
      <c r="IYG846" s="328"/>
      <c r="IYH846" s="328"/>
      <c r="IYI846" s="328"/>
      <c r="IYJ846" s="328"/>
      <c r="IYK846" s="328"/>
      <c r="IYL846" s="328"/>
      <c r="IYM846" s="328"/>
      <c r="IYN846" s="328"/>
      <c r="IYO846" s="328"/>
      <c r="IYP846" s="328"/>
      <c r="IYQ846" s="328"/>
      <c r="IYR846" s="328"/>
      <c r="IYS846" s="328"/>
      <c r="IYT846" s="328"/>
      <c r="IYU846" s="328"/>
      <c r="IYV846" s="328"/>
      <c r="IYW846" s="328"/>
      <c r="IYX846" s="328"/>
      <c r="IYY846" s="328"/>
      <c r="IYZ846" s="328"/>
      <c r="IZA846" s="328"/>
      <c r="IZB846" s="328"/>
      <c r="IZC846" s="328"/>
      <c r="IZD846" s="328"/>
      <c r="IZE846" s="328"/>
      <c r="IZF846" s="328"/>
      <c r="IZG846" s="328"/>
      <c r="IZH846" s="328"/>
      <c r="IZI846" s="328"/>
      <c r="IZJ846" s="328"/>
      <c r="IZK846" s="328"/>
      <c r="IZL846" s="328"/>
      <c r="IZM846" s="328"/>
      <c r="IZN846" s="328"/>
      <c r="IZO846" s="328"/>
      <c r="IZP846" s="328"/>
      <c r="IZQ846" s="328"/>
      <c r="IZR846" s="328"/>
      <c r="IZS846" s="328"/>
      <c r="IZT846" s="328"/>
      <c r="IZU846" s="328"/>
      <c r="IZV846" s="328"/>
      <c r="IZW846" s="328"/>
      <c r="IZX846" s="328"/>
      <c r="IZY846" s="328"/>
      <c r="IZZ846" s="328"/>
      <c r="JAA846" s="328"/>
      <c r="JAB846" s="328"/>
      <c r="JAC846" s="328"/>
      <c r="JAD846" s="328"/>
      <c r="JAE846" s="328"/>
      <c r="JAF846" s="328"/>
      <c r="JAG846" s="328"/>
      <c r="JAH846" s="328"/>
      <c r="JAI846" s="328"/>
      <c r="JAJ846" s="328"/>
      <c r="JAK846" s="328"/>
      <c r="JAL846" s="328"/>
      <c r="JAM846" s="328"/>
      <c r="JAN846" s="328"/>
      <c r="JAO846" s="328"/>
      <c r="JAP846" s="328"/>
      <c r="JAQ846" s="328"/>
      <c r="JAR846" s="328"/>
      <c r="JAS846" s="328"/>
      <c r="JAT846" s="328"/>
      <c r="JAU846" s="328"/>
      <c r="JAV846" s="328"/>
      <c r="JAW846" s="328"/>
      <c r="JAX846" s="328"/>
      <c r="JAY846" s="328"/>
      <c r="JAZ846" s="328"/>
      <c r="JBA846" s="328"/>
      <c r="JBB846" s="328"/>
      <c r="JBC846" s="328"/>
      <c r="JBD846" s="328"/>
      <c r="JBE846" s="328"/>
      <c r="JBF846" s="328"/>
      <c r="JBG846" s="328"/>
      <c r="JBH846" s="328"/>
      <c r="JBI846" s="328"/>
      <c r="JBJ846" s="328"/>
      <c r="JBK846" s="328"/>
      <c r="JBL846" s="328"/>
      <c r="JBM846" s="328"/>
      <c r="JBN846" s="328"/>
      <c r="JBO846" s="328"/>
      <c r="JBP846" s="328"/>
      <c r="JBQ846" s="328"/>
      <c r="JBR846" s="328"/>
      <c r="JBS846" s="328"/>
      <c r="JBT846" s="328"/>
      <c r="JBU846" s="328"/>
      <c r="JBV846" s="328"/>
      <c r="JBW846" s="328"/>
      <c r="JBX846" s="328"/>
      <c r="JBY846" s="328"/>
      <c r="JBZ846" s="328"/>
      <c r="JCA846" s="328"/>
      <c r="JCB846" s="328"/>
      <c r="JCC846" s="328"/>
      <c r="JCD846" s="328"/>
      <c r="JCE846" s="328"/>
      <c r="JCF846" s="328"/>
      <c r="JCG846" s="328"/>
      <c r="JCH846" s="328"/>
      <c r="JCI846" s="328"/>
      <c r="JCJ846" s="328"/>
      <c r="JCK846" s="328"/>
      <c r="JCL846" s="328"/>
      <c r="JCM846" s="328"/>
      <c r="JCN846" s="328"/>
      <c r="JCO846" s="328"/>
      <c r="JCP846" s="328"/>
      <c r="JCQ846" s="328"/>
      <c r="JCR846" s="328"/>
      <c r="JCS846" s="328"/>
      <c r="JCT846" s="328"/>
      <c r="JCU846" s="328"/>
      <c r="JCV846" s="328"/>
      <c r="JCW846" s="328"/>
      <c r="JCX846" s="328"/>
      <c r="JCY846" s="328"/>
      <c r="JCZ846" s="328"/>
      <c r="JDA846" s="328"/>
      <c r="JDB846" s="328"/>
      <c r="JDC846" s="328"/>
      <c r="JDD846" s="328"/>
      <c r="JDE846" s="328"/>
      <c r="JDF846" s="328"/>
      <c r="JDG846" s="328"/>
      <c r="JDH846" s="328"/>
      <c r="JDI846" s="328"/>
      <c r="JDJ846" s="328"/>
      <c r="JDK846" s="328"/>
      <c r="JDL846" s="328"/>
      <c r="JDM846" s="328"/>
      <c r="JDN846" s="328"/>
      <c r="JDO846" s="328"/>
      <c r="JDP846" s="328"/>
      <c r="JDQ846" s="328"/>
      <c r="JDR846" s="328"/>
      <c r="JDS846" s="328"/>
      <c r="JDT846" s="328"/>
      <c r="JDU846" s="328"/>
      <c r="JDV846" s="328"/>
      <c r="JDW846" s="328"/>
      <c r="JDX846" s="328"/>
      <c r="JDY846" s="328"/>
      <c r="JDZ846" s="328"/>
      <c r="JEA846" s="328"/>
      <c r="JEB846" s="328"/>
      <c r="JEC846" s="328"/>
      <c r="JED846" s="328"/>
      <c r="JEE846" s="328"/>
      <c r="JEF846" s="328"/>
      <c r="JEG846" s="328"/>
      <c r="JEH846" s="328"/>
      <c r="JEI846" s="328"/>
      <c r="JEJ846" s="328"/>
      <c r="JEK846" s="328"/>
      <c r="JEL846" s="328"/>
      <c r="JEM846" s="328"/>
      <c r="JEN846" s="328"/>
      <c r="JEO846" s="328"/>
      <c r="JEP846" s="328"/>
      <c r="JEQ846" s="328"/>
      <c r="JER846" s="328"/>
      <c r="JES846" s="328"/>
      <c r="JET846" s="328"/>
      <c r="JEU846" s="328"/>
      <c r="JEV846" s="328"/>
      <c r="JEW846" s="328"/>
      <c r="JEX846" s="328"/>
      <c r="JEY846" s="328"/>
      <c r="JEZ846" s="328"/>
      <c r="JFA846" s="328"/>
      <c r="JFB846" s="328"/>
      <c r="JFC846" s="328"/>
      <c r="JFD846" s="328"/>
      <c r="JFE846" s="328"/>
      <c r="JFF846" s="328"/>
      <c r="JFG846" s="328"/>
      <c r="JFH846" s="328"/>
      <c r="JFI846" s="328"/>
      <c r="JFJ846" s="328"/>
      <c r="JFK846" s="328"/>
      <c r="JFL846" s="328"/>
      <c r="JFM846" s="328"/>
      <c r="JFN846" s="328"/>
      <c r="JFO846" s="328"/>
      <c r="JFP846" s="328"/>
      <c r="JFQ846" s="328"/>
      <c r="JFR846" s="328"/>
      <c r="JFS846" s="328"/>
      <c r="JFT846" s="328"/>
      <c r="JFU846" s="328"/>
      <c r="JFV846" s="328"/>
      <c r="JFW846" s="328"/>
      <c r="JFX846" s="328"/>
      <c r="JFY846" s="328"/>
      <c r="JFZ846" s="328"/>
      <c r="JGA846" s="328"/>
      <c r="JGB846" s="328"/>
      <c r="JGC846" s="328"/>
      <c r="JGD846" s="328"/>
      <c r="JGE846" s="328"/>
      <c r="JGF846" s="328"/>
      <c r="JGG846" s="328"/>
      <c r="JGH846" s="328"/>
      <c r="JGI846" s="328"/>
      <c r="JGJ846" s="328"/>
      <c r="JGK846" s="328"/>
      <c r="JGL846" s="328"/>
      <c r="JGM846" s="328"/>
      <c r="JGN846" s="328"/>
      <c r="JGO846" s="328"/>
      <c r="JGP846" s="328"/>
      <c r="JGQ846" s="328"/>
      <c r="JGR846" s="328"/>
      <c r="JGS846" s="328"/>
      <c r="JGT846" s="328"/>
      <c r="JGU846" s="328"/>
      <c r="JGV846" s="328"/>
      <c r="JGW846" s="328"/>
      <c r="JGX846" s="328"/>
      <c r="JGY846" s="328"/>
      <c r="JGZ846" s="328"/>
      <c r="JHA846" s="328"/>
      <c r="JHB846" s="328"/>
      <c r="JHC846" s="328"/>
      <c r="JHD846" s="328"/>
      <c r="JHE846" s="328"/>
      <c r="JHF846" s="328"/>
      <c r="JHG846" s="328"/>
      <c r="JHH846" s="328"/>
      <c r="JHI846" s="328"/>
      <c r="JHJ846" s="328"/>
      <c r="JHK846" s="328"/>
      <c r="JHL846" s="328"/>
      <c r="JHM846" s="328"/>
      <c r="JHN846" s="328"/>
      <c r="JHO846" s="328"/>
      <c r="JHP846" s="328"/>
      <c r="JHQ846" s="328"/>
      <c r="JHR846" s="328"/>
      <c r="JHS846" s="328"/>
      <c r="JHT846" s="328"/>
      <c r="JHU846" s="328"/>
      <c r="JHV846" s="328"/>
      <c r="JHW846" s="328"/>
      <c r="JHX846" s="328"/>
      <c r="JHY846" s="328"/>
      <c r="JHZ846" s="328"/>
      <c r="JIA846" s="328"/>
      <c r="JIB846" s="328"/>
      <c r="JIC846" s="328"/>
      <c r="JID846" s="328"/>
      <c r="JIE846" s="328"/>
      <c r="JIF846" s="328"/>
      <c r="JIG846" s="328"/>
      <c r="JIH846" s="328"/>
      <c r="JII846" s="328"/>
      <c r="JIJ846" s="328"/>
      <c r="JIK846" s="328"/>
      <c r="JIL846" s="328"/>
      <c r="JIM846" s="328"/>
      <c r="JIN846" s="328"/>
      <c r="JIO846" s="328"/>
      <c r="JIP846" s="328"/>
      <c r="JIQ846" s="328"/>
      <c r="JIR846" s="328"/>
      <c r="JIS846" s="328"/>
      <c r="JIT846" s="328"/>
      <c r="JIU846" s="328"/>
      <c r="JIV846" s="328"/>
      <c r="JIW846" s="328"/>
      <c r="JIX846" s="328"/>
      <c r="JIY846" s="328"/>
      <c r="JIZ846" s="328"/>
      <c r="JJA846" s="328"/>
      <c r="JJB846" s="328"/>
      <c r="JJC846" s="328"/>
      <c r="JJD846" s="328"/>
      <c r="JJE846" s="328"/>
      <c r="JJF846" s="328"/>
      <c r="JJG846" s="328"/>
      <c r="JJH846" s="328"/>
      <c r="JJI846" s="328"/>
      <c r="JJJ846" s="328"/>
      <c r="JJK846" s="328"/>
      <c r="JJL846" s="328"/>
      <c r="JJM846" s="328"/>
      <c r="JJN846" s="328"/>
      <c r="JJO846" s="328"/>
      <c r="JJP846" s="328"/>
      <c r="JJQ846" s="328"/>
      <c r="JJR846" s="328"/>
      <c r="JJS846" s="328"/>
      <c r="JJT846" s="328"/>
      <c r="JJU846" s="328"/>
      <c r="JJV846" s="328"/>
      <c r="JJW846" s="328"/>
      <c r="JJX846" s="328"/>
      <c r="JJY846" s="328"/>
      <c r="JJZ846" s="328"/>
      <c r="JKA846" s="328"/>
      <c r="JKB846" s="328"/>
      <c r="JKC846" s="328"/>
      <c r="JKD846" s="328"/>
      <c r="JKE846" s="328"/>
      <c r="JKF846" s="328"/>
      <c r="JKG846" s="328"/>
      <c r="JKH846" s="328"/>
      <c r="JKI846" s="328"/>
      <c r="JKJ846" s="328"/>
      <c r="JKK846" s="328"/>
      <c r="JKL846" s="328"/>
      <c r="JKM846" s="328"/>
      <c r="JKN846" s="328"/>
      <c r="JKO846" s="328"/>
      <c r="JKP846" s="328"/>
      <c r="JKQ846" s="328"/>
      <c r="JKR846" s="328"/>
      <c r="JKS846" s="328"/>
      <c r="JKT846" s="328"/>
      <c r="JKU846" s="328"/>
      <c r="JKV846" s="328"/>
      <c r="JKW846" s="328"/>
      <c r="JKX846" s="328"/>
      <c r="JKY846" s="328"/>
      <c r="JKZ846" s="328"/>
      <c r="JLA846" s="328"/>
      <c r="JLB846" s="328"/>
      <c r="JLC846" s="328"/>
      <c r="JLD846" s="328"/>
      <c r="JLE846" s="328"/>
      <c r="JLF846" s="328"/>
      <c r="JLG846" s="328"/>
      <c r="JLH846" s="328"/>
      <c r="JLI846" s="328"/>
      <c r="JLJ846" s="328"/>
      <c r="JLK846" s="328"/>
      <c r="JLL846" s="328"/>
      <c r="JLM846" s="328"/>
      <c r="JLN846" s="328"/>
      <c r="JLO846" s="328"/>
      <c r="JLP846" s="328"/>
      <c r="JLQ846" s="328"/>
      <c r="JLR846" s="328"/>
      <c r="JLS846" s="328"/>
      <c r="JLT846" s="328"/>
      <c r="JLU846" s="328"/>
      <c r="JLV846" s="328"/>
      <c r="JLW846" s="328"/>
      <c r="JLX846" s="328"/>
      <c r="JLY846" s="328"/>
      <c r="JLZ846" s="328"/>
      <c r="JMA846" s="328"/>
      <c r="JMB846" s="328"/>
      <c r="JMC846" s="328"/>
      <c r="JMD846" s="328"/>
      <c r="JME846" s="328"/>
      <c r="JMF846" s="328"/>
      <c r="JMG846" s="328"/>
      <c r="JMH846" s="328"/>
      <c r="JMI846" s="328"/>
      <c r="JMJ846" s="328"/>
      <c r="JMK846" s="328"/>
      <c r="JML846" s="328"/>
      <c r="JMM846" s="328"/>
      <c r="JMN846" s="328"/>
      <c r="JMO846" s="328"/>
      <c r="JMP846" s="328"/>
      <c r="JMQ846" s="328"/>
      <c r="JMR846" s="328"/>
      <c r="JMS846" s="328"/>
      <c r="JMT846" s="328"/>
      <c r="JMU846" s="328"/>
      <c r="JMV846" s="328"/>
      <c r="JMW846" s="328"/>
      <c r="JMX846" s="328"/>
      <c r="JMY846" s="328"/>
      <c r="JMZ846" s="328"/>
      <c r="JNA846" s="328"/>
      <c r="JNB846" s="328"/>
      <c r="JNC846" s="328"/>
      <c r="JND846" s="328"/>
      <c r="JNE846" s="328"/>
      <c r="JNF846" s="328"/>
      <c r="JNG846" s="328"/>
      <c r="JNH846" s="328"/>
      <c r="JNI846" s="328"/>
      <c r="JNJ846" s="328"/>
      <c r="JNK846" s="328"/>
      <c r="JNL846" s="328"/>
      <c r="JNM846" s="328"/>
      <c r="JNN846" s="328"/>
      <c r="JNO846" s="328"/>
      <c r="JNP846" s="328"/>
      <c r="JNQ846" s="328"/>
      <c r="JNR846" s="328"/>
      <c r="JNS846" s="328"/>
      <c r="JNT846" s="328"/>
      <c r="JNU846" s="328"/>
      <c r="JNV846" s="328"/>
      <c r="JNW846" s="328"/>
      <c r="JNX846" s="328"/>
      <c r="JNY846" s="328"/>
      <c r="JNZ846" s="328"/>
      <c r="JOA846" s="328"/>
      <c r="JOB846" s="328"/>
      <c r="JOC846" s="328"/>
      <c r="JOD846" s="328"/>
      <c r="JOE846" s="328"/>
      <c r="JOF846" s="328"/>
      <c r="JOG846" s="328"/>
      <c r="JOH846" s="328"/>
      <c r="JOI846" s="328"/>
      <c r="JOJ846" s="328"/>
      <c r="JOK846" s="328"/>
      <c r="JOL846" s="328"/>
      <c r="JOM846" s="328"/>
      <c r="JON846" s="328"/>
      <c r="JOO846" s="328"/>
      <c r="JOP846" s="328"/>
      <c r="JOQ846" s="328"/>
      <c r="JOR846" s="328"/>
      <c r="JOS846" s="328"/>
      <c r="JOT846" s="328"/>
      <c r="JOU846" s="328"/>
      <c r="JOV846" s="328"/>
      <c r="JOW846" s="328"/>
      <c r="JOX846" s="328"/>
      <c r="JOY846" s="328"/>
      <c r="JOZ846" s="328"/>
      <c r="JPA846" s="328"/>
      <c r="JPB846" s="328"/>
      <c r="JPC846" s="328"/>
      <c r="JPD846" s="328"/>
      <c r="JPE846" s="328"/>
      <c r="JPF846" s="328"/>
      <c r="JPG846" s="328"/>
      <c r="JPH846" s="328"/>
      <c r="JPI846" s="328"/>
      <c r="JPJ846" s="328"/>
      <c r="JPK846" s="328"/>
      <c r="JPL846" s="328"/>
      <c r="JPM846" s="328"/>
      <c r="JPN846" s="328"/>
      <c r="JPO846" s="328"/>
      <c r="JPP846" s="328"/>
      <c r="JPQ846" s="328"/>
      <c r="JPR846" s="328"/>
      <c r="JPS846" s="328"/>
      <c r="JPT846" s="328"/>
      <c r="JPU846" s="328"/>
      <c r="JPV846" s="328"/>
      <c r="JPW846" s="328"/>
      <c r="JPX846" s="328"/>
      <c r="JPY846" s="328"/>
      <c r="JPZ846" s="328"/>
      <c r="JQA846" s="328"/>
      <c r="JQB846" s="328"/>
      <c r="JQC846" s="328"/>
      <c r="JQD846" s="328"/>
      <c r="JQE846" s="328"/>
      <c r="JQF846" s="328"/>
      <c r="JQG846" s="328"/>
      <c r="JQH846" s="328"/>
      <c r="JQI846" s="328"/>
      <c r="JQJ846" s="328"/>
      <c r="JQK846" s="328"/>
      <c r="JQL846" s="328"/>
      <c r="JQM846" s="328"/>
      <c r="JQN846" s="328"/>
      <c r="JQO846" s="328"/>
      <c r="JQP846" s="328"/>
      <c r="JQQ846" s="328"/>
      <c r="JQR846" s="328"/>
      <c r="JQS846" s="328"/>
      <c r="JQT846" s="328"/>
      <c r="JQU846" s="328"/>
      <c r="JQV846" s="328"/>
      <c r="JQW846" s="328"/>
      <c r="JQX846" s="328"/>
      <c r="JQY846" s="328"/>
      <c r="JQZ846" s="328"/>
      <c r="JRA846" s="328"/>
      <c r="JRB846" s="328"/>
      <c r="JRC846" s="328"/>
      <c r="JRD846" s="328"/>
      <c r="JRE846" s="328"/>
      <c r="JRF846" s="328"/>
      <c r="JRG846" s="328"/>
      <c r="JRH846" s="328"/>
      <c r="JRI846" s="328"/>
      <c r="JRJ846" s="328"/>
      <c r="JRK846" s="328"/>
      <c r="JRL846" s="328"/>
      <c r="JRM846" s="328"/>
      <c r="JRN846" s="328"/>
      <c r="JRO846" s="328"/>
      <c r="JRP846" s="328"/>
      <c r="JRQ846" s="328"/>
      <c r="JRR846" s="328"/>
      <c r="JRS846" s="328"/>
      <c r="JRT846" s="328"/>
      <c r="JRU846" s="328"/>
      <c r="JRV846" s="328"/>
      <c r="JRW846" s="328"/>
      <c r="JRX846" s="328"/>
      <c r="JRY846" s="328"/>
      <c r="JRZ846" s="328"/>
      <c r="JSA846" s="328"/>
      <c r="JSB846" s="328"/>
      <c r="JSC846" s="328"/>
      <c r="JSD846" s="328"/>
      <c r="JSE846" s="328"/>
      <c r="JSF846" s="328"/>
      <c r="JSG846" s="328"/>
      <c r="JSH846" s="328"/>
      <c r="JSI846" s="328"/>
      <c r="JSJ846" s="328"/>
      <c r="JSK846" s="328"/>
      <c r="JSL846" s="328"/>
      <c r="JSM846" s="328"/>
      <c r="JSN846" s="328"/>
      <c r="JSO846" s="328"/>
      <c r="JSP846" s="328"/>
      <c r="JSQ846" s="328"/>
      <c r="JSR846" s="328"/>
      <c r="JSS846" s="328"/>
      <c r="JST846" s="328"/>
      <c r="JSU846" s="328"/>
      <c r="JSV846" s="328"/>
      <c r="JSW846" s="328"/>
      <c r="JSX846" s="328"/>
      <c r="JSY846" s="328"/>
      <c r="JSZ846" s="328"/>
      <c r="JTA846" s="328"/>
      <c r="JTB846" s="328"/>
      <c r="JTC846" s="328"/>
      <c r="JTD846" s="328"/>
      <c r="JTE846" s="328"/>
      <c r="JTF846" s="328"/>
      <c r="JTG846" s="328"/>
      <c r="JTH846" s="328"/>
      <c r="JTI846" s="328"/>
      <c r="JTJ846" s="328"/>
      <c r="JTK846" s="328"/>
      <c r="JTL846" s="328"/>
      <c r="JTM846" s="328"/>
      <c r="JTN846" s="328"/>
      <c r="JTO846" s="328"/>
      <c r="JTP846" s="328"/>
      <c r="JTQ846" s="328"/>
      <c r="JTR846" s="328"/>
      <c r="JTS846" s="328"/>
      <c r="JTT846" s="328"/>
      <c r="JTU846" s="328"/>
      <c r="JTV846" s="328"/>
      <c r="JTW846" s="328"/>
      <c r="JTX846" s="328"/>
      <c r="JTY846" s="328"/>
      <c r="JTZ846" s="328"/>
      <c r="JUA846" s="328"/>
      <c r="JUB846" s="328"/>
      <c r="JUC846" s="328"/>
      <c r="JUD846" s="328"/>
      <c r="JUE846" s="328"/>
      <c r="JUF846" s="328"/>
      <c r="JUG846" s="328"/>
      <c r="JUH846" s="328"/>
      <c r="JUI846" s="328"/>
      <c r="JUJ846" s="328"/>
      <c r="JUK846" s="328"/>
      <c r="JUL846" s="328"/>
      <c r="JUM846" s="328"/>
      <c r="JUN846" s="328"/>
      <c r="JUO846" s="328"/>
      <c r="JUP846" s="328"/>
      <c r="JUQ846" s="328"/>
      <c r="JUR846" s="328"/>
      <c r="JUS846" s="328"/>
      <c r="JUT846" s="328"/>
      <c r="JUU846" s="328"/>
      <c r="JUV846" s="328"/>
      <c r="JUW846" s="328"/>
      <c r="JUX846" s="328"/>
      <c r="JUY846" s="328"/>
      <c r="JUZ846" s="328"/>
      <c r="JVA846" s="328"/>
      <c r="JVB846" s="328"/>
      <c r="JVC846" s="328"/>
      <c r="JVD846" s="328"/>
      <c r="JVE846" s="328"/>
      <c r="JVF846" s="328"/>
      <c r="JVG846" s="328"/>
      <c r="JVH846" s="328"/>
      <c r="JVI846" s="328"/>
      <c r="JVJ846" s="328"/>
      <c r="JVK846" s="328"/>
      <c r="JVL846" s="328"/>
      <c r="JVM846" s="328"/>
      <c r="JVN846" s="328"/>
      <c r="JVO846" s="328"/>
      <c r="JVP846" s="328"/>
      <c r="JVQ846" s="328"/>
      <c r="JVR846" s="328"/>
      <c r="JVS846" s="328"/>
      <c r="JVT846" s="328"/>
      <c r="JVU846" s="328"/>
      <c r="JVV846" s="328"/>
      <c r="JVW846" s="328"/>
      <c r="JVX846" s="328"/>
      <c r="JVY846" s="328"/>
      <c r="JVZ846" s="328"/>
      <c r="JWA846" s="328"/>
      <c r="JWB846" s="328"/>
      <c r="JWC846" s="328"/>
      <c r="JWD846" s="328"/>
      <c r="JWE846" s="328"/>
      <c r="JWF846" s="328"/>
      <c r="JWG846" s="328"/>
      <c r="JWH846" s="328"/>
      <c r="JWI846" s="328"/>
      <c r="JWJ846" s="328"/>
      <c r="JWK846" s="328"/>
      <c r="JWL846" s="328"/>
      <c r="JWM846" s="328"/>
      <c r="JWN846" s="328"/>
      <c r="JWO846" s="328"/>
      <c r="JWP846" s="328"/>
      <c r="JWQ846" s="328"/>
      <c r="JWR846" s="328"/>
      <c r="JWS846" s="328"/>
      <c r="JWT846" s="328"/>
      <c r="JWU846" s="328"/>
      <c r="JWV846" s="328"/>
      <c r="JWW846" s="328"/>
      <c r="JWX846" s="328"/>
      <c r="JWY846" s="328"/>
      <c r="JWZ846" s="328"/>
      <c r="JXA846" s="328"/>
      <c r="JXB846" s="328"/>
      <c r="JXC846" s="328"/>
      <c r="JXD846" s="328"/>
      <c r="JXE846" s="328"/>
      <c r="JXF846" s="328"/>
      <c r="JXG846" s="328"/>
      <c r="JXH846" s="328"/>
      <c r="JXI846" s="328"/>
      <c r="JXJ846" s="328"/>
      <c r="JXK846" s="328"/>
      <c r="JXL846" s="328"/>
      <c r="JXM846" s="328"/>
      <c r="JXN846" s="328"/>
      <c r="JXO846" s="328"/>
      <c r="JXP846" s="328"/>
      <c r="JXQ846" s="328"/>
      <c r="JXR846" s="328"/>
      <c r="JXS846" s="328"/>
      <c r="JXT846" s="328"/>
      <c r="JXU846" s="328"/>
      <c r="JXV846" s="328"/>
      <c r="JXW846" s="328"/>
      <c r="JXX846" s="328"/>
      <c r="JXY846" s="328"/>
      <c r="JXZ846" s="328"/>
      <c r="JYA846" s="328"/>
      <c r="JYB846" s="328"/>
      <c r="JYC846" s="328"/>
      <c r="JYD846" s="328"/>
      <c r="JYE846" s="328"/>
      <c r="JYF846" s="328"/>
      <c r="JYG846" s="328"/>
      <c r="JYH846" s="328"/>
      <c r="JYI846" s="328"/>
      <c r="JYJ846" s="328"/>
      <c r="JYK846" s="328"/>
      <c r="JYL846" s="328"/>
      <c r="JYM846" s="328"/>
      <c r="JYN846" s="328"/>
      <c r="JYO846" s="328"/>
      <c r="JYP846" s="328"/>
      <c r="JYQ846" s="328"/>
      <c r="JYR846" s="328"/>
      <c r="JYS846" s="328"/>
      <c r="JYT846" s="328"/>
      <c r="JYU846" s="328"/>
      <c r="JYV846" s="328"/>
      <c r="JYW846" s="328"/>
      <c r="JYX846" s="328"/>
      <c r="JYY846" s="328"/>
      <c r="JYZ846" s="328"/>
      <c r="JZA846" s="328"/>
      <c r="JZB846" s="328"/>
      <c r="JZC846" s="328"/>
      <c r="JZD846" s="328"/>
      <c r="JZE846" s="328"/>
      <c r="JZF846" s="328"/>
      <c r="JZG846" s="328"/>
      <c r="JZH846" s="328"/>
      <c r="JZI846" s="328"/>
      <c r="JZJ846" s="328"/>
      <c r="JZK846" s="328"/>
      <c r="JZL846" s="328"/>
      <c r="JZM846" s="328"/>
      <c r="JZN846" s="328"/>
      <c r="JZO846" s="328"/>
      <c r="JZP846" s="328"/>
      <c r="JZQ846" s="328"/>
      <c r="JZR846" s="328"/>
      <c r="JZS846" s="328"/>
      <c r="JZT846" s="328"/>
      <c r="JZU846" s="328"/>
      <c r="JZV846" s="328"/>
      <c r="JZW846" s="328"/>
      <c r="JZX846" s="328"/>
      <c r="JZY846" s="328"/>
      <c r="JZZ846" s="328"/>
      <c r="KAA846" s="328"/>
      <c r="KAB846" s="328"/>
      <c r="KAC846" s="328"/>
      <c r="KAD846" s="328"/>
      <c r="KAE846" s="328"/>
      <c r="KAF846" s="328"/>
      <c r="KAG846" s="328"/>
      <c r="KAH846" s="328"/>
      <c r="KAI846" s="328"/>
      <c r="KAJ846" s="328"/>
      <c r="KAK846" s="328"/>
      <c r="KAL846" s="328"/>
      <c r="KAM846" s="328"/>
      <c r="KAN846" s="328"/>
      <c r="KAO846" s="328"/>
      <c r="KAP846" s="328"/>
      <c r="KAQ846" s="328"/>
      <c r="KAR846" s="328"/>
      <c r="KAS846" s="328"/>
      <c r="KAT846" s="328"/>
      <c r="KAU846" s="328"/>
      <c r="KAV846" s="328"/>
      <c r="KAW846" s="328"/>
      <c r="KAX846" s="328"/>
      <c r="KAY846" s="328"/>
      <c r="KAZ846" s="328"/>
      <c r="KBA846" s="328"/>
      <c r="KBB846" s="328"/>
      <c r="KBC846" s="328"/>
      <c r="KBD846" s="328"/>
      <c r="KBE846" s="328"/>
      <c r="KBF846" s="328"/>
      <c r="KBG846" s="328"/>
      <c r="KBH846" s="328"/>
      <c r="KBI846" s="328"/>
      <c r="KBJ846" s="328"/>
      <c r="KBK846" s="328"/>
      <c r="KBL846" s="328"/>
      <c r="KBM846" s="328"/>
      <c r="KBN846" s="328"/>
      <c r="KBO846" s="328"/>
      <c r="KBP846" s="328"/>
      <c r="KBQ846" s="328"/>
      <c r="KBR846" s="328"/>
      <c r="KBS846" s="328"/>
      <c r="KBT846" s="328"/>
      <c r="KBU846" s="328"/>
      <c r="KBV846" s="328"/>
      <c r="KBW846" s="328"/>
      <c r="KBX846" s="328"/>
      <c r="KBY846" s="328"/>
      <c r="KBZ846" s="328"/>
      <c r="KCA846" s="328"/>
      <c r="KCB846" s="328"/>
      <c r="KCC846" s="328"/>
      <c r="KCD846" s="328"/>
      <c r="KCE846" s="328"/>
      <c r="KCF846" s="328"/>
      <c r="KCG846" s="328"/>
      <c r="KCH846" s="328"/>
      <c r="KCI846" s="328"/>
      <c r="KCJ846" s="328"/>
      <c r="KCK846" s="328"/>
      <c r="KCL846" s="328"/>
      <c r="KCM846" s="328"/>
      <c r="KCN846" s="328"/>
      <c r="KCO846" s="328"/>
      <c r="KCP846" s="328"/>
      <c r="KCQ846" s="328"/>
      <c r="KCR846" s="328"/>
      <c r="KCS846" s="328"/>
      <c r="KCT846" s="328"/>
      <c r="KCU846" s="328"/>
      <c r="KCV846" s="328"/>
      <c r="KCW846" s="328"/>
      <c r="KCX846" s="328"/>
      <c r="KCY846" s="328"/>
      <c r="KCZ846" s="328"/>
      <c r="KDA846" s="328"/>
      <c r="KDB846" s="328"/>
      <c r="KDC846" s="328"/>
      <c r="KDD846" s="328"/>
      <c r="KDE846" s="328"/>
      <c r="KDF846" s="328"/>
      <c r="KDG846" s="328"/>
      <c r="KDH846" s="328"/>
      <c r="KDI846" s="328"/>
      <c r="KDJ846" s="328"/>
      <c r="KDK846" s="328"/>
      <c r="KDL846" s="328"/>
      <c r="KDM846" s="328"/>
      <c r="KDN846" s="328"/>
      <c r="KDO846" s="328"/>
      <c r="KDP846" s="328"/>
      <c r="KDQ846" s="328"/>
      <c r="KDR846" s="328"/>
      <c r="KDS846" s="328"/>
      <c r="KDT846" s="328"/>
      <c r="KDU846" s="328"/>
      <c r="KDV846" s="328"/>
      <c r="KDW846" s="328"/>
      <c r="KDX846" s="328"/>
      <c r="KDY846" s="328"/>
      <c r="KDZ846" s="328"/>
      <c r="KEA846" s="328"/>
      <c r="KEB846" s="328"/>
      <c r="KEC846" s="328"/>
      <c r="KED846" s="328"/>
      <c r="KEE846" s="328"/>
      <c r="KEF846" s="328"/>
      <c r="KEG846" s="328"/>
      <c r="KEH846" s="328"/>
      <c r="KEI846" s="328"/>
      <c r="KEJ846" s="328"/>
      <c r="KEK846" s="328"/>
      <c r="KEL846" s="328"/>
      <c r="KEM846" s="328"/>
      <c r="KEN846" s="328"/>
      <c r="KEO846" s="328"/>
      <c r="KEP846" s="328"/>
      <c r="KEQ846" s="328"/>
      <c r="KER846" s="328"/>
      <c r="KES846" s="328"/>
      <c r="KET846" s="328"/>
      <c r="KEU846" s="328"/>
      <c r="KEV846" s="328"/>
      <c r="KEW846" s="328"/>
      <c r="KEX846" s="328"/>
      <c r="KEY846" s="328"/>
      <c r="KEZ846" s="328"/>
      <c r="KFA846" s="328"/>
      <c r="KFB846" s="328"/>
      <c r="KFC846" s="328"/>
      <c r="KFD846" s="328"/>
      <c r="KFE846" s="328"/>
      <c r="KFF846" s="328"/>
      <c r="KFG846" s="328"/>
      <c r="KFH846" s="328"/>
      <c r="KFI846" s="328"/>
      <c r="KFJ846" s="328"/>
      <c r="KFK846" s="328"/>
      <c r="KFL846" s="328"/>
      <c r="KFM846" s="328"/>
      <c r="KFN846" s="328"/>
      <c r="KFO846" s="328"/>
      <c r="KFP846" s="328"/>
      <c r="KFQ846" s="328"/>
      <c r="KFR846" s="328"/>
      <c r="KFS846" s="328"/>
      <c r="KFT846" s="328"/>
      <c r="KFU846" s="328"/>
      <c r="KFV846" s="328"/>
      <c r="KFW846" s="328"/>
      <c r="KFX846" s="328"/>
      <c r="KFY846" s="328"/>
      <c r="KFZ846" s="328"/>
      <c r="KGA846" s="328"/>
      <c r="KGB846" s="328"/>
      <c r="KGC846" s="328"/>
      <c r="KGD846" s="328"/>
      <c r="KGE846" s="328"/>
      <c r="KGF846" s="328"/>
      <c r="KGG846" s="328"/>
      <c r="KGH846" s="328"/>
      <c r="KGI846" s="328"/>
      <c r="KGJ846" s="328"/>
      <c r="KGK846" s="328"/>
      <c r="KGL846" s="328"/>
      <c r="KGM846" s="328"/>
      <c r="KGN846" s="328"/>
      <c r="KGO846" s="328"/>
      <c r="KGP846" s="328"/>
      <c r="KGQ846" s="328"/>
      <c r="KGR846" s="328"/>
      <c r="KGS846" s="328"/>
      <c r="KGT846" s="328"/>
      <c r="KGU846" s="328"/>
      <c r="KGV846" s="328"/>
      <c r="KGW846" s="328"/>
      <c r="KGX846" s="328"/>
      <c r="KGY846" s="328"/>
      <c r="KGZ846" s="328"/>
      <c r="KHA846" s="328"/>
      <c r="KHB846" s="328"/>
      <c r="KHC846" s="328"/>
      <c r="KHD846" s="328"/>
      <c r="KHE846" s="328"/>
      <c r="KHF846" s="328"/>
      <c r="KHG846" s="328"/>
      <c r="KHH846" s="328"/>
      <c r="KHI846" s="328"/>
      <c r="KHJ846" s="328"/>
      <c r="KHK846" s="328"/>
      <c r="KHL846" s="328"/>
      <c r="KHM846" s="328"/>
      <c r="KHN846" s="328"/>
      <c r="KHO846" s="328"/>
      <c r="KHP846" s="328"/>
      <c r="KHQ846" s="328"/>
      <c r="KHR846" s="328"/>
      <c r="KHS846" s="328"/>
      <c r="KHT846" s="328"/>
      <c r="KHU846" s="328"/>
      <c r="KHV846" s="328"/>
      <c r="KHW846" s="328"/>
      <c r="KHX846" s="328"/>
      <c r="KHY846" s="328"/>
      <c r="KHZ846" s="328"/>
      <c r="KIA846" s="328"/>
      <c r="KIB846" s="328"/>
      <c r="KIC846" s="328"/>
      <c r="KID846" s="328"/>
      <c r="KIE846" s="328"/>
      <c r="KIF846" s="328"/>
      <c r="KIG846" s="328"/>
      <c r="KIH846" s="328"/>
      <c r="KII846" s="328"/>
      <c r="KIJ846" s="328"/>
      <c r="KIK846" s="328"/>
      <c r="KIL846" s="328"/>
      <c r="KIM846" s="328"/>
      <c r="KIN846" s="328"/>
      <c r="KIO846" s="328"/>
      <c r="KIP846" s="328"/>
      <c r="KIQ846" s="328"/>
      <c r="KIR846" s="328"/>
      <c r="KIS846" s="328"/>
      <c r="KIT846" s="328"/>
      <c r="KIU846" s="328"/>
      <c r="KIV846" s="328"/>
      <c r="KIW846" s="328"/>
      <c r="KIX846" s="328"/>
      <c r="KIY846" s="328"/>
      <c r="KIZ846" s="328"/>
      <c r="KJA846" s="328"/>
      <c r="KJB846" s="328"/>
      <c r="KJC846" s="328"/>
      <c r="KJD846" s="328"/>
      <c r="KJE846" s="328"/>
      <c r="KJF846" s="328"/>
      <c r="KJG846" s="328"/>
      <c r="KJH846" s="328"/>
      <c r="KJI846" s="328"/>
      <c r="KJJ846" s="328"/>
      <c r="KJK846" s="328"/>
      <c r="KJL846" s="328"/>
      <c r="KJM846" s="328"/>
      <c r="KJN846" s="328"/>
      <c r="KJO846" s="328"/>
      <c r="KJP846" s="328"/>
      <c r="KJQ846" s="328"/>
      <c r="KJR846" s="328"/>
      <c r="KJS846" s="328"/>
      <c r="KJT846" s="328"/>
      <c r="KJU846" s="328"/>
      <c r="KJV846" s="328"/>
      <c r="KJW846" s="328"/>
      <c r="KJX846" s="328"/>
      <c r="KJY846" s="328"/>
      <c r="KJZ846" s="328"/>
      <c r="KKA846" s="328"/>
      <c r="KKB846" s="328"/>
      <c r="KKC846" s="328"/>
      <c r="KKD846" s="328"/>
      <c r="KKE846" s="328"/>
      <c r="KKF846" s="328"/>
      <c r="KKG846" s="328"/>
      <c r="KKH846" s="328"/>
      <c r="KKI846" s="328"/>
      <c r="KKJ846" s="328"/>
      <c r="KKK846" s="328"/>
      <c r="KKL846" s="328"/>
      <c r="KKM846" s="328"/>
      <c r="KKN846" s="328"/>
      <c r="KKO846" s="328"/>
      <c r="KKP846" s="328"/>
      <c r="KKQ846" s="328"/>
      <c r="KKR846" s="328"/>
      <c r="KKS846" s="328"/>
      <c r="KKT846" s="328"/>
      <c r="KKU846" s="328"/>
      <c r="KKV846" s="328"/>
      <c r="KKW846" s="328"/>
      <c r="KKX846" s="328"/>
      <c r="KKY846" s="328"/>
      <c r="KKZ846" s="328"/>
      <c r="KLA846" s="328"/>
      <c r="KLB846" s="328"/>
      <c r="KLC846" s="328"/>
      <c r="KLD846" s="328"/>
      <c r="KLE846" s="328"/>
      <c r="KLF846" s="328"/>
      <c r="KLG846" s="328"/>
      <c r="KLH846" s="328"/>
      <c r="KLI846" s="328"/>
      <c r="KLJ846" s="328"/>
      <c r="KLK846" s="328"/>
      <c r="KLL846" s="328"/>
      <c r="KLM846" s="328"/>
      <c r="KLN846" s="328"/>
      <c r="KLO846" s="328"/>
      <c r="KLP846" s="328"/>
      <c r="KLQ846" s="328"/>
      <c r="KLR846" s="328"/>
      <c r="KLS846" s="328"/>
      <c r="KLT846" s="328"/>
      <c r="KLU846" s="328"/>
      <c r="KLV846" s="328"/>
      <c r="KLW846" s="328"/>
      <c r="KLX846" s="328"/>
      <c r="KLY846" s="328"/>
      <c r="KLZ846" s="328"/>
      <c r="KMA846" s="328"/>
      <c r="KMB846" s="328"/>
      <c r="KMC846" s="328"/>
      <c r="KMD846" s="328"/>
      <c r="KME846" s="328"/>
      <c r="KMF846" s="328"/>
      <c r="KMG846" s="328"/>
      <c r="KMH846" s="328"/>
      <c r="KMI846" s="328"/>
      <c r="KMJ846" s="328"/>
      <c r="KMK846" s="328"/>
      <c r="KML846" s="328"/>
      <c r="KMM846" s="328"/>
      <c r="KMN846" s="328"/>
      <c r="KMO846" s="328"/>
      <c r="KMP846" s="328"/>
      <c r="KMQ846" s="328"/>
      <c r="KMR846" s="328"/>
      <c r="KMS846" s="328"/>
      <c r="KMT846" s="328"/>
      <c r="KMU846" s="328"/>
      <c r="KMV846" s="328"/>
      <c r="KMW846" s="328"/>
      <c r="KMX846" s="328"/>
      <c r="KMY846" s="328"/>
      <c r="KMZ846" s="328"/>
      <c r="KNA846" s="328"/>
      <c r="KNB846" s="328"/>
      <c r="KNC846" s="328"/>
      <c r="KND846" s="328"/>
      <c r="KNE846" s="328"/>
      <c r="KNF846" s="328"/>
      <c r="KNG846" s="328"/>
      <c r="KNH846" s="328"/>
      <c r="KNI846" s="328"/>
      <c r="KNJ846" s="328"/>
      <c r="KNK846" s="328"/>
      <c r="KNL846" s="328"/>
      <c r="KNM846" s="328"/>
      <c r="KNN846" s="328"/>
      <c r="KNO846" s="328"/>
      <c r="KNP846" s="328"/>
      <c r="KNQ846" s="328"/>
      <c r="KNR846" s="328"/>
      <c r="KNS846" s="328"/>
      <c r="KNT846" s="328"/>
      <c r="KNU846" s="328"/>
      <c r="KNV846" s="328"/>
      <c r="KNW846" s="328"/>
      <c r="KNX846" s="328"/>
      <c r="KNY846" s="328"/>
      <c r="KNZ846" s="328"/>
      <c r="KOA846" s="328"/>
      <c r="KOB846" s="328"/>
      <c r="KOC846" s="328"/>
      <c r="KOD846" s="328"/>
      <c r="KOE846" s="328"/>
      <c r="KOF846" s="328"/>
      <c r="KOG846" s="328"/>
      <c r="KOH846" s="328"/>
      <c r="KOI846" s="328"/>
      <c r="KOJ846" s="328"/>
      <c r="KOK846" s="328"/>
      <c r="KOL846" s="328"/>
      <c r="KOM846" s="328"/>
      <c r="KON846" s="328"/>
      <c r="KOO846" s="328"/>
      <c r="KOP846" s="328"/>
      <c r="KOQ846" s="328"/>
      <c r="KOR846" s="328"/>
      <c r="KOS846" s="328"/>
      <c r="KOT846" s="328"/>
      <c r="KOU846" s="328"/>
      <c r="KOV846" s="328"/>
      <c r="KOW846" s="328"/>
      <c r="KOX846" s="328"/>
      <c r="KOY846" s="328"/>
      <c r="KOZ846" s="328"/>
      <c r="KPA846" s="328"/>
      <c r="KPB846" s="328"/>
      <c r="KPC846" s="328"/>
      <c r="KPD846" s="328"/>
      <c r="KPE846" s="328"/>
      <c r="KPF846" s="328"/>
      <c r="KPG846" s="328"/>
      <c r="KPH846" s="328"/>
      <c r="KPI846" s="328"/>
      <c r="KPJ846" s="328"/>
      <c r="KPK846" s="328"/>
      <c r="KPL846" s="328"/>
      <c r="KPM846" s="328"/>
      <c r="KPN846" s="328"/>
      <c r="KPO846" s="328"/>
      <c r="KPP846" s="328"/>
      <c r="KPQ846" s="328"/>
      <c r="KPR846" s="328"/>
      <c r="KPS846" s="328"/>
      <c r="KPT846" s="328"/>
      <c r="KPU846" s="328"/>
      <c r="KPV846" s="328"/>
      <c r="KPW846" s="328"/>
      <c r="KPX846" s="328"/>
      <c r="KPY846" s="328"/>
      <c r="KPZ846" s="328"/>
      <c r="KQA846" s="328"/>
      <c r="KQB846" s="328"/>
      <c r="KQC846" s="328"/>
      <c r="KQD846" s="328"/>
      <c r="KQE846" s="328"/>
      <c r="KQF846" s="328"/>
      <c r="KQG846" s="328"/>
      <c r="KQH846" s="328"/>
      <c r="KQI846" s="328"/>
      <c r="KQJ846" s="328"/>
      <c r="KQK846" s="328"/>
      <c r="KQL846" s="328"/>
      <c r="KQM846" s="328"/>
      <c r="KQN846" s="328"/>
      <c r="KQO846" s="328"/>
      <c r="KQP846" s="328"/>
      <c r="KQQ846" s="328"/>
      <c r="KQR846" s="328"/>
      <c r="KQS846" s="328"/>
      <c r="KQT846" s="328"/>
      <c r="KQU846" s="328"/>
      <c r="KQV846" s="328"/>
      <c r="KQW846" s="328"/>
      <c r="KQX846" s="328"/>
      <c r="KQY846" s="328"/>
      <c r="KQZ846" s="328"/>
      <c r="KRA846" s="328"/>
      <c r="KRB846" s="328"/>
      <c r="KRC846" s="328"/>
      <c r="KRD846" s="328"/>
      <c r="KRE846" s="328"/>
      <c r="KRF846" s="328"/>
      <c r="KRG846" s="328"/>
      <c r="KRH846" s="328"/>
      <c r="KRI846" s="328"/>
      <c r="KRJ846" s="328"/>
      <c r="KRK846" s="328"/>
      <c r="KRL846" s="328"/>
      <c r="KRM846" s="328"/>
      <c r="KRN846" s="328"/>
      <c r="KRO846" s="328"/>
      <c r="KRP846" s="328"/>
      <c r="KRQ846" s="328"/>
      <c r="KRR846" s="328"/>
      <c r="KRS846" s="328"/>
      <c r="KRT846" s="328"/>
      <c r="KRU846" s="328"/>
      <c r="KRV846" s="328"/>
      <c r="KRW846" s="328"/>
      <c r="KRX846" s="328"/>
      <c r="KRY846" s="328"/>
      <c r="KRZ846" s="328"/>
      <c r="KSA846" s="328"/>
      <c r="KSB846" s="328"/>
      <c r="KSC846" s="328"/>
      <c r="KSD846" s="328"/>
      <c r="KSE846" s="328"/>
      <c r="KSF846" s="328"/>
      <c r="KSG846" s="328"/>
      <c r="KSH846" s="328"/>
      <c r="KSI846" s="328"/>
      <c r="KSJ846" s="328"/>
      <c r="KSK846" s="328"/>
      <c r="KSL846" s="328"/>
      <c r="KSM846" s="328"/>
      <c r="KSN846" s="328"/>
      <c r="KSO846" s="328"/>
      <c r="KSP846" s="328"/>
      <c r="KSQ846" s="328"/>
      <c r="KSR846" s="328"/>
      <c r="KSS846" s="328"/>
      <c r="KST846" s="328"/>
      <c r="KSU846" s="328"/>
      <c r="KSV846" s="328"/>
      <c r="KSW846" s="328"/>
      <c r="KSX846" s="328"/>
      <c r="KSY846" s="328"/>
      <c r="KSZ846" s="328"/>
      <c r="KTA846" s="328"/>
      <c r="KTB846" s="328"/>
      <c r="KTC846" s="328"/>
      <c r="KTD846" s="328"/>
      <c r="KTE846" s="328"/>
      <c r="KTF846" s="328"/>
      <c r="KTG846" s="328"/>
      <c r="KTH846" s="328"/>
      <c r="KTI846" s="328"/>
      <c r="KTJ846" s="328"/>
      <c r="KTK846" s="328"/>
      <c r="KTL846" s="328"/>
      <c r="KTM846" s="328"/>
      <c r="KTN846" s="328"/>
      <c r="KTO846" s="328"/>
      <c r="KTP846" s="328"/>
      <c r="KTQ846" s="328"/>
      <c r="KTR846" s="328"/>
      <c r="KTS846" s="328"/>
      <c r="KTT846" s="328"/>
      <c r="KTU846" s="328"/>
      <c r="KTV846" s="328"/>
      <c r="KTW846" s="328"/>
      <c r="KTX846" s="328"/>
      <c r="KTY846" s="328"/>
      <c r="KTZ846" s="328"/>
      <c r="KUA846" s="328"/>
      <c r="KUB846" s="328"/>
      <c r="KUC846" s="328"/>
      <c r="KUD846" s="328"/>
      <c r="KUE846" s="328"/>
      <c r="KUF846" s="328"/>
      <c r="KUG846" s="328"/>
      <c r="KUH846" s="328"/>
      <c r="KUI846" s="328"/>
      <c r="KUJ846" s="328"/>
      <c r="KUK846" s="328"/>
      <c r="KUL846" s="328"/>
      <c r="KUM846" s="328"/>
      <c r="KUN846" s="328"/>
      <c r="KUO846" s="328"/>
      <c r="KUP846" s="328"/>
      <c r="KUQ846" s="328"/>
      <c r="KUR846" s="328"/>
      <c r="KUS846" s="328"/>
      <c r="KUT846" s="328"/>
      <c r="KUU846" s="328"/>
      <c r="KUV846" s="328"/>
      <c r="KUW846" s="328"/>
      <c r="KUX846" s="328"/>
      <c r="KUY846" s="328"/>
      <c r="KUZ846" s="328"/>
      <c r="KVA846" s="328"/>
      <c r="KVB846" s="328"/>
      <c r="KVC846" s="328"/>
      <c r="KVD846" s="328"/>
      <c r="KVE846" s="328"/>
      <c r="KVF846" s="328"/>
      <c r="KVG846" s="328"/>
      <c r="KVH846" s="328"/>
      <c r="KVI846" s="328"/>
      <c r="KVJ846" s="328"/>
      <c r="KVK846" s="328"/>
      <c r="KVL846" s="328"/>
      <c r="KVM846" s="328"/>
      <c r="KVN846" s="328"/>
      <c r="KVO846" s="328"/>
      <c r="KVP846" s="328"/>
      <c r="KVQ846" s="328"/>
      <c r="KVR846" s="328"/>
      <c r="KVS846" s="328"/>
      <c r="KVT846" s="328"/>
      <c r="KVU846" s="328"/>
      <c r="KVV846" s="328"/>
      <c r="KVW846" s="328"/>
      <c r="KVX846" s="328"/>
      <c r="KVY846" s="328"/>
      <c r="KVZ846" s="328"/>
      <c r="KWA846" s="328"/>
      <c r="KWB846" s="328"/>
      <c r="KWC846" s="328"/>
      <c r="KWD846" s="328"/>
      <c r="KWE846" s="328"/>
      <c r="KWF846" s="328"/>
      <c r="KWG846" s="328"/>
      <c r="KWH846" s="328"/>
      <c r="KWI846" s="328"/>
      <c r="KWJ846" s="328"/>
      <c r="KWK846" s="328"/>
      <c r="KWL846" s="328"/>
      <c r="KWM846" s="328"/>
      <c r="KWN846" s="328"/>
      <c r="KWO846" s="328"/>
      <c r="KWP846" s="328"/>
      <c r="KWQ846" s="328"/>
      <c r="KWR846" s="328"/>
      <c r="KWS846" s="328"/>
      <c r="KWT846" s="328"/>
      <c r="KWU846" s="328"/>
      <c r="KWV846" s="328"/>
      <c r="KWW846" s="328"/>
      <c r="KWX846" s="328"/>
      <c r="KWY846" s="328"/>
      <c r="KWZ846" s="328"/>
      <c r="KXA846" s="328"/>
      <c r="KXB846" s="328"/>
      <c r="KXC846" s="328"/>
      <c r="KXD846" s="328"/>
      <c r="KXE846" s="328"/>
      <c r="KXF846" s="328"/>
      <c r="KXG846" s="328"/>
      <c r="KXH846" s="328"/>
      <c r="KXI846" s="328"/>
      <c r="KXJ846" s="328"/>
      <c r="KXK846" s="328"/>
      <c r="KXL846" s="328"/>
      <c r="KXM846" s="328"/>
      <c r="KXN846" s="328"/>
      <c r="KXO846" s="328"/>
      <c r="KXP846" s="328"/>
      <c r="KXQ846" s="328"/>
      <c r="KXR846" s="328"/>
      <c r="KXS846" s="328"/>
      <c r="KXT846" s="328"/>
      <c r="KXU846" s="328"/>
      <c r="KXV846" s="328"/>
      <c r="KXW846" s="328"/>
      <c r="KXX846" s="328"/>
      <c r="KXY846" s="328"/>
      <c r="KXZ846" s="328"/>
      <c r="KYA846" s="328"/>
      <c r="KYB846" s="328"/>
      <c r="KYC846" s="328"/>
      <c r="KYD846" s="328"/>
      <c r="KYE846" s="328"/>
      <c r="KYF846" s="328"/>
      <c r="KYG846" s="328"/>
      <c r="KYH846" s="328"/>
      <c r="KYI846" s="328"/>
      <c r="KYJ846" s="328"/>
      <c r="KYK846" s="328"/>
      <c r="KYL846" s="328"/>
      <c r="KYM846" s="328"/>
      <c r="KYN846" s="328"/>
      <c r="KYO846" s="328"/>
      <c r="KYP846" s="328"/>
      <c r="KYQ846" s="328"/>
      <c r="KYR846" s="328"/>
      <c r="KYS846" s="328"/>
      <c r="KYT846" s="328"/>
      <c r="KYU846" s="328"/>
      <c r="KYV846" s="328"/>
      <c r="KYW846" s="328"/>
      <c r="KYX846" s="328"/>
      <c r="KYY846" s="328"/>
      <c r="KYZ846" s="328"/>
      <c r="KZA846" s="328"/>
      <c r="KZB846" s="328"/>
      <c r="KZC846" s="328"/>
      <c r="KZD846" s="328"/>
      <c r="KZE846" s="328"/>
      <c r="KZF846" s="328"/>
      <c r="KZG846" s="328"/>
      <c r="KZH846" s="328"/>
      <c r="KZI846" s="328"/>
      <c r="KZJ846" s="328"/>
      <c r="KZK846" s="328"/>
      <c r="KZL846" s="328"/>
      <c r="KZM846" s="328"/>
      <c r="KZN846" s="328"/>
      <c r="KZO846" s="328"/>
      <c r="KZP846" s="328"/>
      <c r="KZQ846" s="328"/>
      <c r="KZR846" s="328"/>
      <c r="KZS846" s="328"/>
      <c r="KZT846" s="328"/>
      <c r="KZU846" s="328"/>
      <c r="KZV846" s="328"/>
      <c r="KZW846" s="328"/>
      <c r="KZX846" s="328"/>
      <c r="KZY846" s="328"/>
      <c r="KZZ846" s="328"/>
      <c r="LAA846" s="328"/>
      <c r="LAB846" s="328"/>
      <c r="LAC846" s="328"/>
      <c r="LAD846" s="328"/>
      <c r="LAE846" s="328"/>
      <c r="LAF846" s="328"/>
      <c r="LAG846" s="328"/>
      <c r="LAH846" s="328"/>
      <c r="LAI846" s="328"/>
      <c r="LAJ846" s="328"/>
      <c r="LAK846" s="328"/>
      <c r="LAL846" s="328"/>
      <c r="LAM846" s="328"/>
      <c r="LAN846" s="328"/>
      <c r="LAO846" s="328"/>
      <c r="LAP846" s="328"/>
      <c r="LAQ846" s="328"/>
      <c r="LAR846" s="328"/>
      <c r="LAS846" s="328"/>
      <c r="LAT846" s="328"/>
      <c r="LAU846" s="328"/>
      <c r="LAV846" s="328"/>
      <c r="LAW846" s="328"/>
      <c r="LAX846" s="328"/>
      <c r="LAY846" s="328"/>
      <c r="LAZ846" s="328"/>
      <c r="LBA846" s="328"/>
      <c r="LBB846" s="328"/>
      <c r="LBC846" s="328"/>
      <c r="LBD846" s="328"/>
      <c r="LBE846" s="328"/>
      <c r="LBF846" s="328"/>
      <c r="LBG846" s="328"/>
      <c r="LBH846" s="328"/>
      <c r="LBI846" s="328"/>
      <c r="LBJ846" s="328"/>
      <c r="LBK846" s="328"/>
      <c r="LBL846" s="328"/>
      <c r="LBM846" s="328"/>
      <c r="LBN846" s="328"/>
      <c r="LBO846" s="328"/>
      <c r="LBP846" s="328"/>
      <c r="LBQ846" s="328"/>
      <c r="LBR846" s="328"/>
      <c r="LBS846" s="328"/>
      <c r="LBT846" s="328"/>
      <c r="LBU846" s="328"/>
      <c r="LBV846" s="328"/>
      <c r="LBW846" s="328"/>
      <c r="LBX846" s="328"/>
      <c r="LBY846" s="328"/>
      <c r="LBZ846" s="328"/>
      <c r="LCA846" s="328"/>
      <c r="LCB846" s="328"/>
      <c r="LCC846" s="328"/>
      <c r="LCD846" s="328"/>
      <c r="LCE846" s="328"/>
      <c r="LCF846" s="328"/>
      <c r="LCG846" s="328"/>
      <c r="LCH846" s="328"/>
      <c r="LCI846" s="328"/>
      <c r="LCJ846" s="328"/>
      <c r="LCK846" s="328"/>
      <c r="LCL846" s="328"/>
      <c r="LCM846" s="328"/>
      <c r="LCN846" s="328"/>
      <c r="LCO846" s="328"/>
      <c r="LCP846" s="328"/>
      <c r="LCQ846" s="328"/>
      <c r="LCR846" s="328"/>
      <c r="LCS846" s="328"/>
      <c r="LCT846" s="328"/>
      <c r="LCU846" s="328"/>
      <c r="LCV846" s="328"/>
      <c r="LCW846" s="328"/>
      <c r="LCX846" s="328"/>
      <c r="LCY846" s="328"/>
      <c r="LCZ846" s="328"/>
      <c r="LDA846" s="328"/>
      <c r="LDB846" s="328"/>
      <c r="LDC846" s="328"/>
      <c r="LDD846" s="328"/>
      <c r="LDE846" s="328"/>
      <c r="LDF846" s="328"/>
      <c r="LDG846" s="328"/>
      <c r="LDH846" s="328"/>
      <c r="LDI846" s="328"/>
      <c r="LDJ846" s="328"/>
      <c r="LDK846" s="328"/>
      <c r="LDL846" s="328"/>
      <c r="LDM846" s="328"/>
      <c r="LDN846" s="328"/>
      <c r="LDO846" s="328"/>
      <c r="LDP846" s="328"/>
      <c r="LDQ846" s="328"/>
      <c r="LDR846" s="328"/>
      <c r="LDS846" s="328"/>
      <c r="LDT846" s="328"/>
      <c r="LDU846" s="328"/>
      <c r="LDV846" s="328"/>
      <c r="LDW846" s="328"/>
      <c r="LDX846" s="328"/>
      <c r="LDY846" s="328"/>
      <c r="LDZ846" s="328"/>
      <c r="LEA846" s="328"/>
      <c r="LEB846" s="328"/>
      <c r="LEC846" s="328"/>
      <c r="LED846" s="328"/>
      <c r="LEE846" s="328"/>
      <c r="LEF846" s="328"/>
      <c r="LEG846" s="328"/>
      <c r="LEH846" s="328"/>
      <c r="LEI846" s="328"/>
      <c r="LEJ846" s="328"/>
      <c r="LEK846" s="328"/>
      <c r="LEL846" s="328"/>
      <c r="LEM846" s="328"/>
      <c r="LEN846" s="328"/>
      <c r="LEO846" s="328"/>
      <c r="LEP846" s="328"/>
      <c r="LEQ846" s="328"/>
      <c r="LER846" s="328"/>
      <c r="LES846" s="328"/>
      <c r="LET846" s="328"/>
      <c r="LEU846" s="328"/>
      <c r="LEV846" s="328"/>
      <c r="LEW846" s="328"/>
      <c r="LEX846" s="328"/>
      <c r="LEY846" s="328"/>
      <c r="LEZ846" s="328"/>
      <c r="LFA846" s="328"/>
      <c r="LFB846" s="328"/>
      <c r="LFC846" s="328"/>
      <c r="LFD846" s="328"/>
      <c r="LFE846" s="328"/>
      <c r="LFF846" s="328"/>
      <c r="LFG846" s="328"/>
      <c r="LFH846" s="328"/>
      <c r="LFI846" s="328"/>
      <c r="LFJ846" s="328"/>
      <c r="LFK846" s="328"/>
      <c r="LFL846" s="328"/>
      <c r="LFM846" s="328"/>
      <c r="LFN846" s="328"/>
      <c r="LFO846" s="328"/>
      <c r="LFP846" s="328"/>
      <c r="LFQ846" s="328"/>
      <c r="LFR846" s="328"/>
      <c r="LFS846" s="328"/>
      <c r="LFT846" s="328"/>
      <c r="LFU846" s="328"/>
      <c r="LFV846" s="328"/>
      <c r="LFW846" s="328"/>
      <c r="LFX846" s="328"/>
      <c r="LFY846" s="328"/>
      <c r="LFZ846" s="328"/>
      <c r="LGA846" s="328"/>
      <c r="LGB846" s="328"/>
      <c r="LGC846" s="328"/>
      <c r="LGD846" s="328"/>
      <c r="LGE846" s="328"/>
      <c r="LGF846" s="328"/>
      <c r="LGG846" s="328"/>
      <c r="LGH846" s="328"/>
      <c r="LGI846" s="328"/>
      <c r="LGJ846" s="328"/>
      <c r="LGK846" s="328"/>
      <c r="LGL846" s="328"/>
      <c r="LGM846" s="328"/>
      <c r="LGN846" s="328"/>
      <c r="LGO846" s="328"/>
      <c r="LGP846" s="328"/>
      <c r="LGQ846" s="328"/>
      <c r="LGR846" s="328"/>
      <c r="LGS846" s="328"/>
      <c r="LGT846" s="328"/>
      <c r="LGU846" s="328"/>
      <c r="LGV846" s="328"/>
      <c r="LGW846" s="328"/>
      <c r="LGX846" s="328"/>
      <c r="LGY846" s="328"/>
      <c r="LGZ846" s="328"/>
      <c r="LHA846" s="328"/>
      <c r="LHB846" s="328"/>
      <c r="LHC846" s="328"/>
      <c r="LHD846" s="328"/>
      <c r="LHE846" s="328"/>
      <c r="LHF846" s="328"/>
      <c r="LHG846" s="328"/>
      <c r="LHH846" s="328"/>
      <c r="LHI846" s="328"/>
      <c r="LHJ846" s="328"/>
      <c r="LHK846" s="328"/>
      <c r="LHL846" s="328"/>
      <c r="LHM846" s="328"/>
      <c r="LHN846" s="328"/>
      <c r="LHO846" s="328"/>
      <c r="LHP846" s="328"/>
      <c r="LHQ846" s="328"/>
      <c r="LHR846" s="328"/>
      <c r="LHS846" s="328"/>
      <c r="LHT846" s="328"/>
      <c r="LHU846" s="328"/>
      <c r="LHV846" s="328"/>
      <c r="LHW846" s="328"/>
      <c r="LHX846" s="328"/>
      <c r="LHY846" s="328"/>
      <c r="LHZ846" s="328"/>
      <c r="LIA846" s="328"/>
      <c r="LIB846" s="328"/>
      <c r="LIC846" s="328"/>
      <c r="LID846" s="328"/>
      <c r="LIE846" s="328"/>
      <c r="LIF846" s="328"/>
      <c r="LIG846" s="328"/>
      <c r="LIH846" s="328"/>
      <c r="LII846" s="328"/>
      <c r="LIJ846" s="328"/>
      <c r="LIK846" s="328"/>
      <c r="LIL846" s="328"/>
      <c r="LIM846" s="328"/>
      <c r="LIN846" s="328"/>
      <c r="LIO846" s="328"/>
      <c r="LIP846" s="328"/>
      <c r="LIQ846" s="328"/>
      <c r="LIR846" s="328"/>
      <c r="LIS846" s="328"/>
      <c r="LIT846" s="328"/>
      <c r="LIU846" s="328"/>
      <c r="LIV846" s="328"/>
      <c r="LIW846" s="328"/>
      <c r="LIX846" s="328"/>
      <c r="LIY846" s="328"/>
      <c r="LIZ846" s="328"/>
      <c r="LJA846" s="328"/>
      <c r="LJB846" s="328"/>
      <c r="LJC846" s="328"/>
      <c r="LJD846" s="328"/>
      <c r="LJE846" s="328"/>
      <c r="LJF846" s="328"/>
      <c r="LJG846" s="328"/>
      <c r="LJH846" s="328"/>
      <c r="LJI846" s="328"/>
      <c r="LJJ846" s="328"/>
      <c r="LJK846" s="328"/>
      <c r="LJL846" s="328"/>
      <c r="LJM846" s="328"/>
      <c r="LJN846" s="328"/>
      <c r="LJO846" s="328"/>
      <c r="LJP846" s="328"/>
      <c r="LJQ846" s="328"/>
      <c r="LJR846" s="328"/>
      <c r="LJS846" s="328"/>
      <c r="LJT846" s="328"/>
      <c r="LJU846" s="328"/>
      <c r="LJV846" s="328"/>
      <c r="LJW846" s="328"/>
      <c r="LJX846" s="328"/>
      <c r="LJY846" s="328"/>
      <c r="LJZ846" s="328"/>
      <c r="LKA846" s="328"/>
      <c r="LKB846" s="328"/>
      <c r="LKC846" s="328"/>
      <c r="LKD846" s="328"/>
      <c r="LKE846" s="328"/>
      <c r="LKF846" s="328"/>
      <c r="LKG846" s="328"/>
      <c r="LKH846" s="328"/>
      <c r="LKI846" s="328"/>
      <c r="LKJ846" s="328"/>
      <c r="LKK846" s="328"/>
      <c r="LKL846" s="328"/>
      <c r="LKM846" s="328"/>
      <c r="LKN846" s="328"/>
      <c r="LKO846" s="328"/>
      <c r="LKP846" s="328"/>
      <c r="LKQ846" s="328"/>
      <c r="LKR846" s="328"/>
      <c r="LKS846" s="328"/>
      <c r="LKT846" s="328"/>
      <c r="LKU846" s="328"/>
      <c r="LKV846" s="328"/>
      <c r="LKW846" s="328"/>
      <c r="LKX846" s="328"/>
      <c r="LKY846" s="328"/>
      <c r="LKZ846" s="328"/>
      <c r="LLA846" s="328"/>
      <c r="LLB846" s="328"/>
      <c r="LLC846" s="328"/>
      <c r="LLD846" s="328"/>
      <c r="LLE846" s="328"/>
      <c r="LLF846" s="328"/>
      <c r="LLG846" s="328"/>
      <c r="LLH846" s="328"/>
      <c r="LLI846" s="328"/>
      <c r="LLJ846" s="328"/>
      <c r="LLK846" s="328"/>
      <c r="LLL846" s="328"/>
      <c r="LLM846" s="328"/>
      <c r="LLN846" s="328"/>
      <c r="LLO846" s="328"/>
      <c r="LLP846" s="328"/>
      <c r="LLQ846" s="328"/>
      <c r="LLR846" s="328"/>
      <c r="LLS846" s="328"/>
      <c r="LLT846" s="328"/>
      <c r="LLU846" s="328"/>
      <c r="LLV846" s="328"/>
      <c r="LLW846" s="328"/>
      <c r="LLX846" s="328"/>
      <c r="LLY846" s="328"/>
      <c r="LLZ846" s="328"/>
      <c r="LMA846" s="328"/>
      <c r="LMB846" s="328"/>
      <c r="LMC846" s="328"/>
      <c r="LMD846" s="328"/>
      <c r="LME846" s="328"/>
      <c r="LMF846" s="328"/>
      <c r="LMG846" s="328"/>
      <c r="LMH846" s="328"/>
      <c r="LMI846" s="328"/>
      <c r="LMJ846" s="328"/>
      <c r="LMK846" s="328"/>
      <c r="LML846" s="328"/>
      <c r="LMM846" s="328"/>
      <c r="LMN846" s="328"/>
      <c r="LMO846" s="328"/>
      <c r="LMP846" s="328"/>
      <c r="LMQ846" s="328"/>
      <c r="LMR846" s="328"/>
      <c r="LMS846" s="328"/>
      <c r="LMT846" s="328"/>
      <c r="LMU846" s="328"/>
      <c r="LMV846" s="328"/>
      <c r="LMW846" s="328"/>
      <c r="LMX846" s="328"/>
      <c r="LMY846" s="328"/>
      <c r="LMZ846" s="328"/>
      <c r="LNA846" s="328"/>
      <c r="LNB846" s="328"/>
      <c r="LNC846" s="328"/>
      <c r="LND846" s="328"/>
      <c r="LNE846" s="328"/>
      <c r="LNF846" s="328"/>
      <c r="LNG846" s="328"/>
      <c r="LNH846" s="328"/>
      <c r="LNI846" s="328"/>
      <c r="LNJ846" s="328"/>
      <c r="LNK846" s="328"/>
      <c r="LNL846" s="328"/>
      <c r="LNM846" s="328"/>
      <c r="LNN846" s="328"/>
      <c r="LNO846" s="328"/>
      <c r="LNP846" s="328"/>
      <c r="LNQ846" s="328"/>
      <c r="LNR846" s="328"/>
      <c r="LNS846" s="328"/>
      <c r="LNT846" s="328"/>
      <c r="LNU846" s="328"/>
      <c r="LNV846" s="328"/>
      <c r="LNW846" s="328"/>
      <c r="LNX846" s="328"/>
      <c r="LNY846" s="328"/>
      <c r="LNZ846" s="328"/>
      <c r="LOA846" s="328"/>
      <c r="LOB846" s="328"/>
      <c r="LOC846" s="328"/>
      <c r="LOD846" s="328"/>
      <c r="LOE846" s="328"/>
      <c r="LOF846" s="328"/>
      <c r="LOG846" s="328"/>
      <c r="LOH846" s="328"/>
      <c r="LOI846" s="328"/>
      <c r="LOJ846" s="328"/>
      <c r="LOK846" s="328"/>
      <c r="LOL846" s="328"/>
      <c r="LOM846" s="328"/>
      <c r="LON846" s="328"/>
      <c r="LOO846" s="328"/>
      <c r="LOP846" s="328"/>
      <c r="LOQ846" s="328"/>
      <c r="LOR846" s="328"/>
      <c r="LOS846" s="328"/>
      <c r="LOT846" s="328"/>
      <c r="LOU846" s="328"/>
      <c r="LOV846" s="328"/>
      <c r="LOW846" s="328"/>
      <c r="LOX846" s="328"/>
      <c r="LOY846" s="328"/>
      <c r="LOZ846" s="328"/>
      <c r="LPA846" s="328"/>
      <c r="LPB846" s="328"/>
      <c r="LPC846" s="328"/>
      <c r="LPD846" s="328"/>
      <c r="LPE846" s="328"/>
      <c r="LPF846" s="328"/>
      <c r="LPG846" s="328"/>
      <c r="LPH846" s="328"/>
      <c r="LPI846" s="328"/>
      <c r="LPJ846" s="328"/>
      <c r="LPK846" s="328"/>
      <c r="LPL846" s="328"/>
      <c r="LPM846" s="328"/>
      <c r="LPN846" s="328"/>
      <c r="LPO846" s="328"/>
      <c r="LPP846" s="328"/>
      <c r="LPQ846" s="328"/>
      <c r="LPR846" s="328"/>
      <c r="LPS846" s="328"/>
      <c r="LPT846" s="328"/>
      <c r="LPU846" s="328"/>
      <c r="LPV846" s="328"/>
      <c r="LPW846" s="328"/>
      <c r="LPX846" s="328"/>
      <c r="LPY846" s="328"/>
      <c r="LPZ846" s="328"/>
      <c r="LQA846" s="328"/>
      <c r="LQB846" s="328"/>
      <c r="LQC846" s="328"/>
      <c r="LQD846" s="328"/>
      <c r="LQE846" s="328"/>
      <c r="LQF846" s="328"/>
      <c r="LQG846" s="328"/>
      <c r="LQH846" s="328"/>
      <c r="LQI846" s="328"/>
      <c r="LQJ846" s="328"/>
      <c r="LQK846" s="328"/>
      <c r="LQL846" s="328"/>
      <c r="LQM846" s="328"/>
      <c r="LQN846" s="328"/>
      <c r="LQO846" s="328"/>
      <c r="LQP846" s="328"/>
      <c r="LQQ846" s="328"/>
      <c r="LQR846" s="328"/>
      <c r="LQS846" s="328"/>
      <c r="LQT846" s="328"/>
      <c r="LQU846" s="328"/>
      <c r="LQV846" s="328"/>
      <c r="LQW846" s="328"/>
      <c r="LQX846" s="328"/>
      <c r="LQY846" s="328"/>
      <c r="LQZ846" s="328"/>
      <c r="LRA846" s="328"/>
      <c r="LRB846" s="328"/>
      <c r="LRC846" s="328"/>
      <c r="LRD846" s="328"/>
      <c r="LRE846" s="328"/>
      <c r="LRF846" s="328"/>
      <c r="LRG846" s="328"/>
      <c r="LRH846" s="328"/>
      <c r="LRI846" s="328"/>
      <c r="LRJ846" s="328"/>
      <c r="LRK846" s="328"/>
      <c r="LRL846" s="328"/>
      <c r="LRM846" s="328"/>
      <c r="LRN846" s="328"/>
      <c r="LRO846" s="328"/>
      <c r="LRP846" s="328"/>
      <c r="LRQ846" s="328"/>
      <c r="LRR846" s="328"/>
      <c r="LRS846" s="328"/>
      <c r="LRT846" s="328"/>
      <c r="LRU846" s="328"/>
      <c r="LRV846" s="328"/>
      <c r="LRW846" s="328"/>
      <c r="LRX846" s="328"/>
      <c r="LRY846" s="328"/>
      <c r="LRZ846" s="328"/>
      <c r="LSA846" s="328"/>
      <c r="LSB846" s="328"/>
      <c r="LSC846" s="328"/>
      <c r="LSD846" s="328"/>
      <c r="LSE846" s="328"/>
      <c r="LSF846" s="328"/>
      <c r="LSG846" s="328"/>
      <c r="LSH846" s="328"/>
      <c r="LSI846" s="328"/>
      <c r="LSJ846" s="328"/>
      <c r="LSK846" s="328"/>
      <c r="LSL846" s="328"/>
      <c r="LSM846" s="328"/>
      <c r="LSN846" s="328"/>
      <c r="LSO846" s="328"/>
      <c r="LSP846" s="328"/>
      <c r="LSQ846" s="328"/>
      <c r="LSR846" s="328"/>
      <c r="LSS846" s="328"/>
      <c r="LST846" s="328"/>
      <c r="LSU846" s="328"/>
      <c r="LSV846" s="328"/>
      <c r="LSW846" s="328"/>
      <c r="LSX846" s="328"/>
      <c r="LSY846" s="328"/>
      <c r="LSZ846" s="328"/>
      <c r="LTA846" s="328"/>
      <c r="LTB846" s="328"/>
      <c r="LTC846" s="328"/>
      <c r="LTD846" s="328"/>
      <c r="LTE846" s="328"/>
      <c r="LTF846" s="328"/>
      <c r="LTG846" s="328"/>
      <c r="LTH846" s="328"/>
      <c r="LTI846" s="328"/>
      <c r="LTJ846" s="328"/>
      <c r="LTK846" s="328"/>
      <c r="LTL846" s="328"/>
      <c r="LTM846" s="328"/>
      <c r="LTN846" s="328"/>
      <c r="LTO846" s="328"/>
      <c r="LTP846" s="328"/>
      <c r="LTQ846" s="328"/>
      <c r="LTR846" s="328"/>
      <c r="LTS846" s="328"/>
      <c r="LTT846" s="328"/>
      <c r="LTU846" s="328"/>
      <c r="LTV846" s="328"/>
      <c r="LTW846" s="328"/>
      <c r="LTX846" s="328"/>
      <c r="LTY846" s="328"/>
      <c r="LTZ846" s="328"/>
      <c r="LUA846" s="328"/>
      <c r="LUB846" s="328"/>
      <c r="LUC846" s="328"/>
      <c r="LUD846" s="328"/>
      <c r="LUE846" s="328"/>
      <c r="LUF846" s="328"/>
      <c r="LUG846" s="328"/>
      <c r="LUH846" s="328"/>
      <c r="LUI846" s="328"/>
      <c r="LUJ846" s="328"/>
      <c r="LUK846" s="328"/>
      <c r="LUL846" s="328"/>
      <c r="LUM846" s="328"/>
      <c r="LUN846" s="328"/>
      <c r="LUO846" s="328"/>
      <c r="LUP846" s="328"/>
      <c r="LUQ846" s="328"/>
      <c r="LUR846" s="328"/>
      <c r="LUS846" s="328"/>
      <c r="LUT846" s="328"/>
      <c r="LUU846" s="328"/>
      <c r="LUV846" s="328"/>
      <c r="LUW846" s="328"/>
      <c r="LUX846" s="328"/>
      <c r="LUY846" s="328"/>
      <c r="LUZ846" s="328"/>
      <c r="LVA846" s="328"/>
      <c r="LVB846" s="328"/>
      <c r="LVC846" s="328"/>
      <c r="LVD846" s="328"/>
      <c r="LVE846" s="328"/>
      <c r="LVF846" s="328"/>
      <c r="LVG846" s="328"/>
      <c r="LVH846" s="328"/>
      <c r="LVI846" s="328"/>
      <c r="LVJ846" s="328"/>
      <c r="LVK846" s="328"/>
      <c r="LVL846" s="328"/>
      <c r="LVM846" s="328"/>
      <c r="LVN846" s="328"/>
      <c r="LVO846" s="328"/>
      <c r="LVP846" s="328"/>
      <c r="LVQ846" s="328"/>
      <c r="LVR846" s="328"/>
      <c r="LVS846" s="328"/>
      <c r="LVT846" s="328"/>
      <c r="LVU846" s="328"/>
      <c r="LVV846" s="328"/>
      <c r="LVW846" s="328"/>
      <c r="LVX846" s="328"/>
      <c r="LVY846" s="328"/>
      <c r="LVZ846" s="328"/>
      <c r="LWA846" s="328"/>
      <c r="LWB846" s="328"/>
      <c r="LWC846" s="328"/>
      <c r="LWD846" s="328"/>
      <c r="LWE846" s="328"/>
      <c r="LWF846" s="328"/>
      <c r="LWG846" s="328"/>
      <c r="LWH846" s="328"/>
      <c r="LWI846" s="328"/>
      <c r="LWJ846" s="328"/>
      <c r="LWK846" s="328"/>
      <c r="LWL846" s="328"/>
      <c r="LWM846" s="328"/>
      <c r="LWN846" s="328"/>
      <c r="LWO846" s="328"/>
      <c r="LWP846" s="328"/>
      <c r="LWQ846" s="328"/>
      <c r="LWR846" s="328"/>
      <c r="LWS846" s="328"/>
      <c r="LWT846" s="328"/>
      <c r="LWU846" s="328"/>
      <c r="LWV846" s="328"/>
      <c r="LWW846" s="328"/>
      <c r="LWX846" s="328"/>
      <c r="LWY846" s="328"/>
      <c r="LWZ846" s="328"/>
      <c r="LXA846" s="328"/>
      <c r="LXB846" s="328"/>
      <c r="LXC846" s="328"/>
      <c r="LXD846" s="328"/>
      <c r="LXE846" s="328"/>
      <c r="LXF846" s="328"/>
      <c r="LXG846" s="328"/>
      <c r="LXH846" s="328"/>
      <c r="LXI846" s="328"/>
      <c r="LXJ846" s="328"/>
      <c r="LXK846" s="328"/>
      <c r="LXL846" s="328"/>
      <c r="LXM846" s="328"/>
      <c r="LXN846" s="328"/>
      <c r="LXO846" s="328"/>
      <c r="LXP846" s="328"/>
      <c r="LXQ846" s="328"/>
      <c r="LXR846" s="328"/>
      <c r="LXS846" s="328"/>
      <c r="LXT846" s="328"/>
      <c r="LXU846" s="328"/>
      <c r="LXV846" s="328"/>
      <c r="LXW846" s="328"/>
      <c r="LXX846" s="328"/>
      <c r="LXY846" s="328"/>
      <c r="LXZ846" s="328"/>
      <c r="LYA846" s="328"/>
      <c r="LYB846" s="328"/>
      <c r="LYC846" s="328"/>
      <c r="LYD846" s="328"/>
      <c r="LYE846" s="328"/>
      <c r="LYF846" s="328"/>
      <c r="LYG846" s="328"/>
      <c r="LYH846" s="328"/>
      <c r="LYI846" s="328"/>
      <c r="LYJ846" s="328"/>
      <c r="LYK846" s="328"/>
      <c r="LYL846" s="328"/>
      <c r="LYM846" s="328"/>
      <c r="LYN846" s="328"/>
      <c r="LYO846" s="328"/>
      <c r="LYP846" s="328"/>
      <c r="LYQ846" s="328"/>
      <c r="LYR846" s="328"/>
      <c r="LYS846" s="328"/>
      <c r="LYT846" s="328"/>
      <c r="LYU846" s="328"/>
      <c r="LYV846" s="328"/>
      <c r="LYW846" s="328"/>
      <c r="LYX846" s="328"/>
      <c r="LYY846" s="328"/>
      <c r="LYZ846" s="328"/>
      <c r="LZA846" s="328"/>
      <c r="LZB846" s="328"/>
      <c r="LZC846" s="328"/>
      <c r="LZD846" s="328"/>
      <c r="LZE846" s="328"/>
      <c r="LZF846" s="328"/>
      <c r="LZG846" s="328"/>
      <c r="LZH846" s="328"/>
      <c r="LZI846" s="328"/>
      <c r="LZJ846" s="328"/>
      <c r="LZK846" s="328"/>
      <c r="LZL846" s="328"/>
      <c r="LZM846" s="328"/>
      <c r="LZN846" s="328"/>
      <c r="LZO846" s="328"/>
      <c r="LZP846" s="328"/>
      <c r="LZQ846" s="328"/>
      <c r="LZR846" s="328"/>
      <c r="LZS846" s="328"/>
      <c r="LZT846" s="328"/>
      <c r="LZU846" s="328"/>
      <c r="LZV846" s="328"/>
      <c r="LZW846" s="328"/>
      <c r="LZX846" s="328"/>
      <c r="LZY846" s="328"/>
      <c r="LZZ846" s="328"/>
      <c r="MAA846" s="328"/>
      <c r="MAB846" s="328"/>
      <c r="MAC846" s="328"/>
      <c r="MAD846" s="328"/>
      <c r="MAE846" s="328"/>
      <c r="MAF846" s="328"/>
      <c r="MAG846" s="328"/>
      <c r="MAH846" s="328"/>
      <c r="MAI846" s="328"/>
      <c r="MAJ846" s="328"/>
      <c r="MAK846" s="328"/>
      <c r="MAL846" s="328"/>
      <c r="MAM846" s="328"/>
      <c r="MAN846" s="328"/>
      <c r="MAO846" s="328"/>
      <c r="MAP846" s="328"/>
      <c r="MAQ846" s="328"/>
      <c r="MAR846" s="328"/>
      <c r="MAS846" s="328"/>
      <c r="MAT846" s="328"/>
      <c r="MAU846" s="328"/>
      <c r="MAV846" s="328"/>
      <c r="MAW846" s="328"/>
      <c r="MAX846" s="328"/>
      <c r="MAY846" s="328"/>
      <c r="MAZ846" s="328"/>
      <c r="MBA846" s="328"/>
      <c r="MBB846" s="328"/>
      <c r="MBC846" s="328"/>
      <c r="MBD846" s="328"/>
      <c r="MBE846" s="328"/>
      <c r="MBF846" s="328"/>
      <c r="MBG846" s="328"/>
      <c r="MBH846" s="328"/>
      <c r="MBI846" s="328"/>
      <c r="MBJ846" s="328"/>
      <c r="MBK846" s="328"/>
      <c r="MBL846" s="328"/>
      <c r="MBM846" s="328"/>
      <c r="MBN846" s="328"/>
      <c r="MBO846" s="328"/>
      <c r="MBP846" s="328"/>
      <c r="MBQ846" s="328"/>
      <c r="MBR846" s="328"/>
      <c r="MBS846" s="328"/>
      <c r="MBT846" s="328"/>
      <c r="MBU846" s="328"/>
      <c r="MBV846" s="328"/>
      <c r="MBW846" s="328"/>
      <c r="MBX846" s="328"/>
      <c r="MBY846" s="328"/>
      <c r="MBZ846" s="328"/>
      <c r="MCA846" s="328"/>
      <c r="MCB846" s="328"/>
      <c r="MCC846" s="328"/>
      <c r="MCD846" s="328"/>
      <c r="MCE846" s="328"/>
      <c r="MCF846" s="328"/>
      <c r="MCG846" s="328"/>
      <c r="MCH846" s="328"/>
      <c r="MCI846" s="328"/>
      <c r="MCJ846" s="328"/>
      <c r="MCK846" s="328"/>
      <c r="MCL846" s="328"/>
      <c r="MCM846" s="328"/>
      <c r="MCN846" s="328"/>
      <c r="MCO846" s="328"/>
      <c r="MCP846" s="328"/>
      <c r="MCQ846" s="328"/>
      <c r="MCR846" s="328"/>
      <c r="MCS846" s="328"/>
      <c r="MCT846" s="328"/>
      <c r="MCU846" s="328"/>
      <c r="MCV846" s="328"/>
      <c r="MCW846" s="328"/>
      <c r="MCX846" s="328"/>
      <c r="MCY846" s="328"/>
      <c r="MCZ846" s="328"/>
      <c r="MDA846" s="328"/>
      <c r="MDB846" s="328"/>
      <c r="MDC846" s="328"/>
      <c r="MDD846" s="328"/>
      <c r="MDE846" s="328"/>
      <c r="MDF846" s="328"/>
      <c r="MDG846" s="328"/>
      <c r="MDH846" s="328"/>
      <c r="MDI846" s="328"/>
      <c r="MDJ846" s="328"/>
      <c r="MDK846" s="328"/>
      <c r="MDL846" s="328"/>
      <c r="MDM846" s="328"/>
      <c r="MDN846" s="328"/>
      <c r="MDO846" s="328"/>
      <c r="MDP846" s="328"/>
      <c r="MDQ846" s="328"/>
      <c r="MDR846" s="328"/>
      <c r="MDS846" s="328"/>
      <c r="MDT846" s="328"/>
      <c r="MDU846" s="328"/>
      <c r="MDV846" s="328"/>
      <c r="MDW846" s="328"/>
      <c r="MDX846" s="328"/>
      <c r="MDY846" s="328"/>
      <c r="MDZ846" s="328"/>
      <c r="MEA846" s="328"/>
      <c r="MEB846" s="328"/>
      <c r="MEC846" s="328"/>
      <c r="MED846" s="328"/>
      <c r="MEE846" s="328"/>
      <c r="MEF846" s="328"/>
      <c r="MEG846" s="328"/>
      <c r="MEH846" s="328"/>
      <c r="MEI846" s="328"/>
      <c r="MEJ846" s="328"/>
      <c r="MEK846" s="328"/>
      <c r="MEL846" s="328"/>
      <c r="MEM846" s="328"/>
      <c r="MEN846" s="328"/>
      <c r="MEO846" s="328"/>
      <c r="MEP846" s="328"/>
      <c r="MEQ846" s="328"/>
      <c r="MER846" s="328"/>
      <c r="MES846" s="328"/>
      <c r="MET846" s="328"/>
      <c r="MEU846" s="328"/>
      <c r="MEV846" s="328"/>
      <c r="MEW846" s="328"/>
      <c r="MEX846" s="328"/>
      <c r="MEY846" s="328"/>
      <c r="MEZ846" s="328"/>
      <c r="MFA846" s="328"/>
      <c r="MFB846" s="328"/>
      <c r="MFC846" s="328"/>
      <c r="MFD846" s="328"/>
      <c r="MFE846" s="328"/>
      <c r="MFF846" s="328"/>
      <c r="MFG846" s="328"/>
      <c r="MFH846" s="328"/>
      <c r="MFI846" s="328"/>
      <c r="MFJ846" s="328"/>
      <c r="MFK846" s="328"/>
      <c r="MFL846" s="328"/>
      <c r="MFM846" s="328"/>
      <c r="MFN846" s="328"/>
      <c r="MFO846" s="328"/>
      <c r="MFP846" s="328"/>
      <c r="MFQ846" s="328"/>
      <c r="MFR846" s="328"/>
      <c r="MFS846" s="328"/>
      <c r="MFT846" s="328"/>
      <c r="MFU846" s="328"/>
      <c r="MFV846" s="328"/>
      <c r="MFW846" s="328"/>
      <c r="MFX846" s="328"/>
      <c r="MFY846" s="328"/>
      <c r="MFZ846" s="328"/>
      <c r="MGA846" s="328"/>
      <c r="MGB846" s="328"/>
      <c r="MGC846" s="328"/>
      <c r="MGD846" s="328"/>
      <c r="MGE846" s="328"/>
      <c r="MGF846" s="328"/>
      <c r="MGG846" s="328"/>
      <c r="MGH846" s="328"/>
      <c r="MGI846" s="328"/>
      <c r="MGJ846" s="328"/>
      <c r="MGK846" s="328"/>
      <c r="MGL846" s="328"/>
      <c r="MGM846" s="328"/>
      <c r="MGN846" s="328"/>
      <c r="MGO846" s="328"/>
      <c r="MGP846" s="328"/>
      <c r="MGQ846" s="328"/>
      <c r="MGR846" s="328"/>
      <c r="MGS846" s="328"/>
      <c r="MGT846" s="328"/>
      <c r="MGU846" s="328"/>
      <c r="MGV846" s="328"/>
      <c r="MGW846" s="328"/>
      <c r="MGX846" s="328"/>
      <c r="MGY846" s="328"/>
      <c r="MGZ846" s="328"/>
      <c r="MHA846" s="328"/>
      <c r="MHB846" s="328"/>
      <c r="MHC846" s="328"/>
      <c r="MHD846" s="328"/>
      <c r="MHE846" s="328"/>
      <c r="MHF846" s="328"/>
      <c r="MHG846" s="328"/>
      <c r="MHH846" s="328"/>
      <c r="MHI846" s="328"/>
      <c r="MHJ846" s="328"/>
      <c r="MHK846" s="328"/>
      <c r="MHL846" s="328"/>
      <c r="MHM846" s="328"/>
      <c r="MHN846" s="328"/>
      <c r="MHO846" s="328"/>
      <c r="MHP846" s="328"/>
      <c r="MHQ846" s="328"/>
      <c r="MHR846" s="328"/>
      <c r="MHS846" s="328"/>
      <c r="MHT846" s="328"/>
      <c r="MHU846" s="328"/>
      <c r="MHV846" s="328"/>
      <c r="MHW846" s="328"/>
      <c r="MHX846" s="328"/>
      <c r="MHY846" s="328"/>
      <c r="MHZ846" s="328"/>
      <c r="MIA846" s="328"/>
      <c r="MIB846" s="328"/>
      <c r="MIC846" s="328"/>
      <c r="MID846" s="328"/>
      <c r="MIE846" s="328"/>
      <c r="MIF846" s="328"/>
      <c r="MIG846" s="328"/>
      <c r="MIH846" s="328"/>
      <c r="MII846" s="328"/>
      <c r="MIJ846" s="328"/>
      <c r="MIK846" s="328"/>
      <c r="MIL846" s="328"/>
      <c r="MIM846" s="328"/>
      <c r="MIN846" s="328"/>
      <c r="MIO846" s="328"/>
      <c r="MIP846" s="328"/>
      <c r="MIQ846" s="328"/>
      <c r="MIR846" s="328"/>
      <c r="MIS846" s="328"/>
      <c r="MIT846" s="328"/>
      <c r="MIU846" s="328"/>
      <c r="MIV846" s="328"/>
      <c r="MIW846" s="328"/>
      <c r="MIX846" s="328"/>
      <c r="MIY846" s="328"/>
      <c r="MIZ846" s="328"/>
      <c r="MJA846" s="328"/>
      <c r="MJB846" s="328"/>
      <c r="MJC846" s="328"/>
      <c r="MJD846" s="328"/>
      <c r="MJE846" s="328"/>
      <c r="MJF846" s="328"/>
      <c r="MJG846" s="328"/>
      <c r="MJH846" s="328"/>
      <c r="MJI846" s="328"/>
      <c r="MJJ846" s="328"/>
      <c r="MJK846" s="328"/>
      <c r="MJL846" s="328"/>
      <c r="MJM846" s="328"/>
      <c r="MJN846" s="328"/>
      <c r="MJO846" s="328"/>
      <c r="MJP846" s="328"/>
      <c r="MJQ846" s="328"/>
      <c r="MJR846" s="328"/>
      <c r="MJS846" s="328"/>
      <c r="MJT846" s="328"/>
      <c r="MJU846" s="328"/>
      <c r="MJV846" s="328"/>
      <c r="MJW846" s="328"/>
      <c r="MJX846" s="328"/>
      <c r="MJY846" s="328"/>
      <c r="MJZ846" s="328"/>
      <c r="MKA846" s="328"/>
      <c r="MKB846" s="328"/>
      <c r="MKC846" s="328"/>
      <c r="MKD846" s="328"/>
      <c r="MKE846" s="328"/>
      <c r="MKF846" s="328"/>
      <c r="MKG846" s="328"/>
      <c r="MKH846" s="328"/>
      <c r="MKI846" s="328"/>
      <c r="MKJ846" s="328"/>
      <c r="MKK846" s="328"/>
      <c r="MKL846" s="328"/>
      <c r="MKM846" s="328"/>
      <c r="MKN846" s="328"/>
      <c r="MKO846" s="328"/>
      <c r="MKP846" s="328"/>
      <c r="MKQ846" s="328"/>
      <c r="MKR846" s="328"/>
      <c r="MKS846" s="328"/>
      <c r="MKT846" s="328"/>
      <c r="MKU846" s="328"/>
      <c r="MKV846" s="328"/>
      <c r="MKW846" s="328"/>
      <c r="MKX846" s="328"/>
      <c r="MKY846" s="328"/>
      <c r="MKZ846" s="328"/>
      <c r="MLA846" s="328"/>
      <c r="MLB846" s="328"/>
      <c r="MLC846" s="328"/>
      <c r="MLD846" s="328"/>
      <c r="MLE846" s="328"/>
      <c r="MLF846" s="328"/>
      <c r="MLG846" s="328"/>
      <c r="MLH846" s="328"/>
      <c r="MLI846" s="328"/>
      <c r="MLJ846" s="328"/>
      <c r="MLK846" s="328"/>
      <c r="MLL846" s="328"/>
      <c r="MLM846" s="328"/>
      <c r="MLN846" s="328"/>
      <c r="MLO846" s="328"/>
      <c r="MLP846" s="328"/>
      <c r="MLQ846" s="328"/>
      <c r="MLR846" s="328"/>
      <c r="MLS846" s="328"/>
      <c r="MLT846" s="328"/>
      <c r="MLU846" s="328"/>
      <c r="MLV846" s="328"/>
      <c r="MLW846" s="328"/>
      <c r="MLX846" s="328"/>
      <c r="MLY846" s="328"/>
      <c r="MLZ846" s="328"/>
      <c r="MMA846" s="328"/>
      <c r="MMB846" s="328"/>
      <c r="MMC846" s="328"/>
      <c r="MMD846" s="328"/>
      <c r="MME846" s="328"/>
      <c r="MMF846" s="328"/>
      <c r="MMG846" s="328"/>
      <c r="MMH846" s="328"/>
      <c r="MMI846" s="328"/>
      <c r="MMJ846" s="328"/>
      <c r="MMK846" s="328"/>
      <c r="MML846" s="328"/>
      <c r="MMM846" s="328"/>
      <c r="MMN846" s="328"/>
      <c r="MMO846" s="328"/>
      <c r="MMP846" s="328"/>
      <c r="MMQ846" s="328"/>
      <c r="MMR846" s="328"/>
      <c r="MMS846" s="328"/>
      <c r="MMT846" s="328"/>
      <c r="MMU846" s="328"/>
      <c r="MMV846" s="328"/>
      <c r="MMW846" s="328"/>
      <c r="MMX846" s="328"/>
      <c r="MMY846" s="328"/>
      <c r="MMZ846" s="328"/>
      <c r="MNA846" s="328"/>
      <c r="MNB846" s="328"/>
      <c r="MNC846" s="328"/>
      <c r="MND846" s="328"/>
      <c r="MNE846" s="328"/>
      <c r="MNF846" s="328"/>
      <c r="MNG846" s="328"/>
      <c r="MNH846" s="328"/>
      <c r="MNI846" s="328"/>
      <c r="MNJ846" s="328"/>
      <c r="MNK846" s="328"/>
      <c r="MNL846" s="328"/>
      <c r="MNM846" s="328"/>
      <c r="MNN846" s="328"/>
      <c r="MNO846" s="328"/>
      <c r="MNP846" s="328"/>
      <c r="MNQ846" s="328"/>
      <c r="MNR846" s="328"/>
      <c r="MNS846" s="328"/>
      <c r="MNT846" s="328"/>
      <c r="MNU846" s="328"/>
      <c r="MNV846" s="328"/>
      <c r="MNW846" s="328"/>
      <c r="MNX846" s="328"/>
      <c r="MNY846" s="328"/>
      <c r="MNZ846" s="328"/>
      <c r="MOA846" s="328"/>
      <c r="MOB846" s="328"/>
      <c r="MOC846" s="328"/>
      <c r="MOD846" s="328"/>
      <c r="MOE846" s="328"/>
      <c r="MOF846" s="328"/>
      <c r="MOG846" s="328"/>
      <c r="MOH846" s="328"/>
      <c r="MOI846" s="328"/>
      <c r="MOJ846" s="328"/>
      <c r="MOK846" s="328"/>
      <c r="MOL846" s="328"/>
      <c r="MOM846" s="328"/>
      <c r="MON846" s="328"/>
      <c r="MOO846" s="328"/>
      <c r="MOP846" s="328"/>
      <c r="MOQ846" s="328"/>
      <c r="MOR846" s="328"/>
      <c r="MOS846" s="328"/>
      <c r="MOT846" s="328"/>
      <c r="MOU846" s="328"/>
      <c r="MOV846" s="328"/>
      <c r="MOW846" s="328"/>
      <c r="MOX846" s="328"/>
      <c r="MOY846" s="328"/>
      <c r="MOZ846" s="328"/>
      <c r="MPA846" s="328"/>
      <c r="MPB846" s="328"/>
      <c r="MPC846" s="328"/>
      <c r="MPD846" s="328"/>
      <c r="MPE846" s="328"/>
      <c r="MPF846" s="328"/>
      <c r="MPG846" s="328"/>
      <c r="MPH846" s="328"/>
      <c r="MPI846" s="328"/>
      <c r="MPJ846" s="328"/>
      <c r="MPK846" s="328"/>
      <c r="MPL846" s="328"/>
      <c r="MPM846" s="328"/>
      <c r="MPN846" s="328"/>
      <c r="MPO846" s="328"/>
      <c r="MPP846" s="328"/>
      <c r="MPQ846" s="328"/>
      <c r="MPR846" s="328"/>
      <c r="MPS846" s="328"/>
      <c r="MPT846" s="328"/>
      <c r="MPU846" s="328"/>
      <c r="MPV846" s="328"/>
      <c r="MPW846" s="328"/>
      <c r="MPX846" s="328"/>
      <c r="MPY846" s="328"/>
      <c r="MPZ846" s="328"/>
      <c r="MQA846" s="328"/>
      <c r="MQB846" s="328"/>
      <c r="MQC846" s="328"/>
      <c r="MQD846" s="328"/>
      <c r="MQE846" s="328"/>
      <c r="MQF846" s="328"/>
      <c r="MQG846" s="328"/>
      <c r="MQH846" s="328"/>
      <c r="MQI846" s="328"/>
      <c r="MQJ846" s="328"/>
      <c r="MQK846" s="328"/>
      <c r="MQL846" s="328"/>
      <c r="MQM846" s="328"/>
      <c r="MQN846" s="328"/>
      <c r="MQO846" s="328"/>
      <c r="MQP846" s="328"/>
      <c r="MQQ846" s="328"/>
      <c r="MQR846" s="328"/>
      <c r="MQS846" s="328"/>
      <c r="MQT846" s="328"/>
      <c r="MQU846" s="328"/>
      <c r="MQV846" s="328"/>
      <c r="MQW846" s="328"/>
      <c r="MQX846" s="328"/>
      <c r="MQY846" s="328"/>
      <c r="MQZ846" s="328"/>
      <c r="MRA846" s="328"/>
      <c r="MRB846" s="328"/>
      <c r="MRC846" s="328"/>
      <c r="MRD846" s="328"/>
      <c r="MRE846" s="328"/>
      <c r="MRF846" s="328"/>
      <c r="MRG846" s="328"/>
      <c r="MRH846" s="328"/>
      <c r="MRI846" s="328"/>
      <c r="MRJ846" s="328"/>
      <c r="MRK846" s="328"/>
      <c r="MRL846" s="328"/>
      <c r="MRM846" s="328"/>
      <c r="MRN846" s="328"/>
      <c r="MRO846" s="328"/>
      <c r="MRP846" s="328"/>
      <c r="MRQ846" s="328"/>
      <c r="MRR846" s="328"/>
      <c r="MRS846" s="328"/>
      <c r="MRT846" s="328"/>
      <c r="MRU846" s="328"/>
      <c r="MRV846" s="328"/>
      <c r="MRW846" s="328"/>
      <c r="MRX846" s="328"/>
      <c r="MRY846" s="328"/>
      <c r="MRZ846" s="328"/>
      <c r="MSA846" s="328"/>
      <c r="MSB846" s="328"/>
      <c r="MSC846" s="328"/>
      <c r="MSD846" s="328"/>
      <c r="MSE846" s="328"/>
      <c r="MSF846" s="328"/>
      <c r="MSG846" s="328"/>
      <c r="MSH846" s="328"/>
      <c r="MSI846" s="328"/>
      <c r="MSJ846" s="328"/>
      <c r="MSK846" s="328"/>
      <c r="MSL846" s="328"/>
      <c r="MSM846" s="328"/>
      <c r="MSN846" s="328"/>
      <c r="MSO846" s="328"/>
      <c r="MSP846" s="328"/>
      <c r="MSQ846" s="328"/>
      <c r="MSR846" s="328"/>
      <c r="MSS846" s="328"/>
      <c r="MST846" s="328"/>
      <c r="MSU846" s="328"/>
      <c r="MSV846" s="328"/>
      <c r="MSW846" s="328"/>
      <c r="MSX846" s="328"/>
      <c r="MSY846" s="328"/>
      <c r="MSZ846" s="328"/>
      <c r="MTA846" s="328"/>
      <c r="MTB846" s="328"/>
      <c r="MTC846" s="328"/>
      <c r="MTD846" s="328"/>
      <c r="MTE846" s="328"/>
      <c r="MTF846" s="328"/>
      <c r="MTG846" s="328"/>
      <c r="MTH846" s="328"/>
      <c r="MTI846" s="328"/>
      <c r="MTJ846" s="328"/>
      <c r="MTK846" s="328"/>
      <c r="MTL846" s="328"/>
      <c r="MTM846" s="328"/>
      <c r="MTN846" s="328"/>
      <c r="MTO846" s="328"/>
      <c r="MTP846" s="328"/>
      <c r="MTQ846" s="328"/>
      <c r="MTR846" s="328"/>
      <c r="MTS846" s="328"/>
      <c r="MTT846" s="328"/>
      <c r="MTU846" s="328"/>
      <c r="MTV846" s="328"/>
      <c r="MTW846" s="328"/>
      <c r="MTX846" s="328"/>
      <c r="MTY846" s="328"/>
      <c r="MTZ846" s="328"/>
      <c r="MUA846" s="328"/>
      <c r="MUB846" s="328"/>
      <c r="MUC846" s="328"/>
      <c r="MUD846" s="328"/>
      <c r="MUE846" s="328"/>
      <c r="MUF846" s="328"/>
      <c r="MUG846" s="328"/>
      <c r="MUH846" s="328"/>
      <c r="MUI846" s="328"/>
      <c r="MUJ846" s="328"/>
      <c r="MUK846" s="328"/>
      <c r="MUL846" s="328"/>
      <c r="MUM846" s="328"/>
      <c r="MUN846" s="328"/>
      <c r="MUO846" s="328"/>
      <c r="MUP846" s="328"/>
      <c r="MUQ846" s="328"/>
      <c r="MUR846" s="328"/>
      <c r="MUS846" s="328"/>
      <c r="MUT846" s="328"/>
      <c r="MUU846" s="328"/>
      <c r="MUV846" s="328"/>
      <c r="MUW846" s="328"/>
      <c r="MUX846" s="328"/>
      <c r="MUY846" s="328"/>
      <c r="MUZ846" s="328"/>
      <c r="MVA846" s="328"/>
      <c r="MVB846" s="328"/>
      <c r="MVC846" s="328"/>
      <c r="MVD846" s="328"/>
      <c r="MVE846" s="328"/>
      <c r="MVF846" s="328"/>
      <c r="MVG846" s="328"/>
      <c r="MVH846" s="328"/>
      <c r="MVI846" s="328"/>
      <c r="MVJ846" s="328"/>
      <c r="MVK846" s="328"/>
      <c r="MVL846" s="328"/>
      <c r="MVM846" s="328"/>
      <c r="MVN846" s="328"/>
      <c r="MVO846" s="328"/>
      <c r="MVP846" s="328"/>
      <c r="MVQ846" s="328"/>
      <c r="MVR846" s="328"/>
      <c r="MVS846" s="328"/>
      <c r="MVT846" s="328"/>
      <c r="MVU846" s="328"/>
      <c r="MVV846" s="328"/>
      <c r="MVW846" s="328"/>
      <c r="MVX846" s="328"/>
      <c r="MVY846" s="328"/>
      <c r="MVZ846" s="328"/>
      <c r="MWA846" s="328"/>
      <c r="MWB846" s="328"/>
      <c r="MWC846" s="328"/>
      <c r="MWD846" s="328"/>
      <c r="MWE846" s="328"/>
      <c r="MWF846" s="328"/>
      <c r="MWG846" s="328"/>
      <c r="MWH846" s="328"/>
      <c r="MWI846" s="328"/>
      <c r="MWJ846" s="328"/>
      <c r="MWK846" s="328"/>
      <c r="MWL846" s="328"/>
      <c r="MWM846" s="328"/>
      <c r="MWN846" s="328"/>
      <c r="MWO846" s="328"/>
      <c r="MWP846" s="328"/>
      <c r="MWQ846" s="328"/>
      <c r="MWR846" s="328"/>
      <c r="MWS846" s="328"/>
      <c r="MWT846" s="328"/>
      <c r="MWU846" s="328"/>
      <c r="MWV846" s="328"/>
      <c r="MWW846" s="328"/>
      <c r="MWX846" s="328"/>
      <c r="MWY846" s="328"/>
      <c r="MWZ846" s="328"/>
      <c r="MXA846" s="328"/>
      <c r="MXB846" s="328"/>
      <c r="MXC846" s="328"/>
      <c r="MXD846" s="328"/>
      <c r="MXE846" s="328"/>
      <c r="MXF846" s="328"/>
      <c r="MXG846" s="328"/>
      <c r="MXH846" s="328"/>
      <c r="MXI846" s="328"/>
      <c r="MXJ846" s="328"/>
      <c r="MXK846" s="328"/>
      <c r="MXL846" s="328"/>
      <c r="MXM846" s="328"/>
      <c r="MXN846" s="328"/>
      <c r="MXO846" s="328"/>
      <c r="MXP846" s="328"/>
      <c r="MXQ846" s="328"/>
      <c r="MXR846" s="328"/>
      <c r="MXS846" s="328"/>
      <c r="MXT846" s="328"/>
      <c r="MXU846" s="328"/>
      <c r="MXV846" s="328"/>
      <c r="MXW846" s="328"/>
      <c r="MXX846" s="328"/>
      <c r="MXY846" s="328"/>
      <c r="MXZ846" s="328"/>
      <c r="MYA846" s="328"/>
      <c r="MYB846" s="328"/>
      <c r="MYC846" s="328"/>
      <c r="MYD846" s="328"/>
      <c r="MYE846" s="328"/>
      <c r="MYF846" s="328"/>
      <c r="MYG846" s="328"/>
      <c r="MYH846" s="328"/>
      <c r="MYI846" s="328"/>
      <c r="MYJ846" s="328"/>
      <c r="MYK846" s="328"/>
      <c r="MYL846" s="328"/>
      <c r="MYM846" s="328"/>
      <c r="MYN846" s="328"/>
      <c r="MYO846" s="328"/>
      <c r="MYP846" s="328"/>
      <c r="MYQ846" s="328"/>
      <c r="MYR846" s="328"/>
      <c r="MYS846" s="328"/>
      <c r="MYT846" s="328"/>
      <c r="MYU846" s="328"/>
      <c r="MYV846" s="328"/>
      <c r="MYW846" s="328"/>
      <c r="MYX846" s="328"/>
      <c r="MYY846" s="328"/>
      <c r="MYZ846" s="328"/>
      <c r="MZA846" s="328"/>
      <c r="MZB846" s="328"/>
      <c r="MZC846" s="328"/>
      <c r="MZD846" s="328"/>
      <c r="MZE846" s="328"/>
      <c r="MZF846" s="328"/>
      <c r="MZG846" s="328"/>
      <c r="MZH846" s="328"/>
      <c r="MZI846" s="328"/>
      <c r="MZJ846" s="328"/>
      <c r="MZK846" s="328"/>
      <c r="MZL846" s="328"/>
      <c r="MZM846" s="328"/>
      <c r="MZN846" s="328"/>
      <c r="MZO846" s="328"/>
      <c r="MZP846" s="328"/>
      <c r="MZQ846" s="328"/>
      <c r="MZR846" s="328"/>
      <c r="MZS846" s="328"/>
      <c r="MZT846" s="328"/>
      <c r="MZU846" s="328"/>
      <c r="MZV846" s="328"/>
      <c r="MZW846" s="328"/>
      <c r="MZX846" s="328"/>
      <c r="MZY846" s="328"/>
      <c r="MZZ846" s="328"/>
      <c r="NAA846" s="328"/>
      <c r="NAB846" s="328"/>
      <c r="NAC846" s="328"/>
      <c r="NAD846" s="328"/>
      <c r="NAE846" s="328"/>
      <c r="NAF846" s="328"/>
      <c r="NAG846" s="328"/>
      <c r="NAH846" s="328"/>
      <c r="NAI846" s="328"/>
      <c r="NAJ846" s="328"/>
      <c r="NAK846" s="328"/>
      <c r="NAL846" s="328"/>
      <c r="NAM846" s="328"/>
      <c r="NAN846" s="328"/>
      <c r="NAO846" s="328"/>
      <c r="NAP846" s="328"/>
      <c r="NAQ846" s="328"/>
      <c r="NAR846" s="328"/>
      <c r="NAS846" s="328"/>
      <c r="NAT846" s="328"/>
      <c r="NAU846" s="328"/>
      <c r="NAV846" s="328"/>
      <c r="NAW846" s="328"/>
      <c r="NAX846" s="328"/>
      <c r="NAY846" s="328"/>
      <c r="NAZ846" s="328"/>
      <c r="NBA846" s="328"/>
      <c r="NBB846" s="328"/>
      <c r="NBC846" s="328"/>
      <c r="NBD846" s="328"/>
      <c r="NBE846" s="328"/>
      <c r="NBF846" s="328"/>
      <c r="NBG846" s="328"/>
      <c r="NBH846" s="328"/>
      <c r="NBI846" s="328"/>
      <c r="NBJ846" s="328"/>
      <c r="NBK846" s="328"/>
      <c r="NBL846" s="328"/>
      <c r="NBM846" s="328"/>
      <c r="NBN846" s="328"/>
      <c r="NBO846" s="328"/>
      <c r="NBP846" s="328"/>
      <c r="NBQ846" s="328"/>
      <c r="NBR846" s="328"/>
      <c r="NBS846" s="328"/>
      <c r="NBT846" s="328"/>
      <c r="NBU846" s="328"/>
      <c r="NBV846" s="328"/>
      <c r="NBW846" s="328"/>
      <c r="NBX846" s="328"/>
      <c r="NBY846" s="328"/>
      <c r="NBZ846" s="328"/>
      <c r="NCA846" s="328"/>
      <c r="NCB846" s="328"/>
      <c r="NCC846" s="328"/>
      <c r="NCD846" s="328"/>
      <c r="NCE846" s="328"/>
      <c r="NCF846" s="328"/>
      <c r="NCG846" s="328"/>
      <c r="NCH846" s="328"/>
      <c r="NCI846" s="328"/>
      <c r="NCJ846" s="328"/>
      <c r="NCK846" s="328"/>
      <c r="NCL846" s="328"/>
      <c r="NCM846" s="328"/>
      <c r="NCN846" s="328"/>
      <c r="NCO846" s="328"/>
      <c r="NCP846" s="328"/>
      <c r="NCQ846" s="328"/>
      <c r="NCR846" s="328"/>
      <c r="NCS846" s="328"/>
      <c r="NCT846" s="328"/>
      <c r="NCU846" s="328"/>
      <c r="NCV846" s="328"/>
      <c r="NCW846" s="328"/>
      <c r="NCX846" s="328"/>
      <c r="NCY846" s="328"/>
      <c r="NCZ846" s="328"/>
      <c r="NDA846" s="328"/>
      <c r="NDB846" s="328"/>
      <c r="NDC846" s="328"/>
      <c r="NDD846" s="328"/>
      <c r="NDE846" s="328"/>
      <c r="NDF846" s="328"/>
      <c r="NDG846" s="328"/>
      <c r="NDH846" s="328"/>
      <c r="NDI846" s="328"/>
      <c r="NDJ846" s="328"/>
      <c r="NDK846" s="328"/>
      <c r="NDL846" s="328"/>
      <c r="NDM846" s="328"/>
      <c r="NDN846" s="328"/>
      <c r="NDO846" s="328"/>
      <c r="NDP846" s="328"/>
      <c r="NDQ846" s="328"/>
      <c r="NDR846" s="328"/>
      <c r="NDS846" s="328"/>
      <c r="NDT846" s="328"/>
      <c r="NDU846" s="328"/>
      <c r="NDV846" s="328"/>
      <c r="NDW846" s="328"/>
      <c r="NDX846" s="328"/>
      <c r="NDY846" s="328"/>
      <c r="NDZ846" s="328"/>
      <c r="NEA846" s="328"/>
      <c r="NEB846" s="328"/>
      <c r="NEC846" s="328"/>
      <c r="NED846" s="328"/>
      <c r="NEE846" s="328"/>
      <c r="NEF846" s="328"/>
      <c r="NEG846" s="328"/>
      <c r="NEH846" s="328"/>
      <c r="NEI846" s="328"/>
      <c r="NEJ846" s="328"/>
      <c r="NEK846" s="328"/>
      <c r="NEL846" s="328"/>
      <c r="NEM846" s="328"/>
      <c r="NEN846" s="328"/>
      <c r="NEO846" s="328"/>
      <c r="NEP846" s="328"/>
      <c r="NEQ846" s="328"/>
      <c r="NER846" s="328"/>
      <c r="NES846" s="328"/>
      <c r="NET846" s="328"/>
      <c r="NEU846" s="328"/>
      <c r="NEV846" s="328"/>
      <c r="NEW846" s="328"/>
      <c r="NEX846" s="328"/>
      <c r="NEY846" s="328"/>
      <c r="NEZ846" s="328"/>
      <c r="NFA846" s="328"/>
      <c r="NFB846" s="328"/>
      <c r="NFC846" s="328"/>
      <c r="NFD846" s="328"/>
      <c r="NFE846" s="328"/>
      <c r="NFF846" s="328"/>
      <c r="NFG846" s="328"/>
      <c r="NFH846" s="328"/>
      <c r="NFI846" s="328"/>
      <c r="NFJ846" s="328"/>
      <c r="NFK846" s="328"/>
      <c r="NFL846" s="328"/>
      <c r="NFM846" s="328"/>
      <c r="NFN846" s="328"/>
      <c r="NFO846" s="328"/>
      <c r="NFP846" s="328"/>
      <c r="NFQ846" s="328"/>
      <c r="NFR846" s="328"/>
      <c r="NFS846" s="328"/>
      <c r="NFT846" s="328"/>
      <c r="NFU846" s="328"/>
      <c r="NFV846" s="328"/>
      <c r="NFW846" s="328"/>
      <c r="NFX846" s="328"/>
      <c r="NFY846" s="328"/>
      <c r="NFZ846" s="328"/>
      <c r="NGA846" s="328"/>
      <c r="NGB846" s="328"/>
      <c r="NGC846" s="328"/>
      <c r="NGD846" s="328"/>
      <c r="NGE846" s="328"/>
      <c r="NGF846" s="328"/>
      <c r="NGG846" s="328"/>
      <c r="NGH846" s="328"/>
      <c r="NGI846" s="328"/>
      <c r="NGJ846" s="328"/>
      <c r="NGK846" s="328"/>
      <c r="NGL846" s="328"/>
      <c r="NGM846" s="328"/>
      <c r="NGN846" s="328"/>
      <c r="NGO846" s="328"/>
      <c r="NGP846" s="328"/>
      <c r="NGQ846" s="328"/>
      <c r="NGR846" s="328"/>
      <c r="NGS846" s="328"/>
      <c r="NGT846" s="328"/>
      <c r="NGU846" s="328"/>
      <c r="NGV846" s="328"/>
      <c r="NGW846" s="328"/>
      <c r="NGX846" s="328"/>
      <c r="NGY846" s="328"/>
      <c r="NGZ846" s="328"/>
      <c r="NHA846" s="328"/>
      <c r="NHB846" s="328"/>
      <c r="NHC846" s="328"/>
      <c r="NHD846" s="328"/>
      <c r="NHE846" s="328"/>
      <c r="NHF846" s="328"/>
      <c r="NHG846" s="328"/>
      <c r="NHH846" s="328"/>
      <c r="NHI846" s="328"/>
      <c r="NHJ846" s="328"/>
      <c r="NHK846" s="328"/>
      <c r="NHL846" s="328"/>
      <c r="NHM846" s="328"/>
      <c r="NHN846" s="328"/>
      <c r="NHO846" s="328"/>
      <c r="NHP846" s="328"/>
      <c r="NHQ846" s="328"/>
      <c r="NHR846" s="328"/>
      <c r="NHS846" s="328"/>
      <c r="NHT846" s="328"/>
      <c r="NHU846" s="328"/>
      <c r="NHV846" s="328"/>
      <c r="NHW846" s="328"/>
      <c r="NHX846" s="328"/>
      <c r="NHY846" s="328"/>
      <c r="NHZ846" s="328"/>
      <c r="NIA846" s="328"/>
      <c r="NIB846" s="328"/>
      <c r="NIC846" s="328"/>
      <c r="NID846" s="328"/>
      <c r="NIE846" s="328"/>
      <c r="NIF846" s="328"/>
      <c r="NIG846" s="328"/>
      <c r="NIH846" s="328"/>
      <c r="NII846" s="328"/>
      <c r="NIJ846" s="328"/>
      <c r="NIK846" s="328"/>
      <c r="NIL846" s="328"/>
      <c r="NIM846" s="328"/>
      <c r="NIN846" s="328"/>
      <c r="NIO846" s="328"/>
      <c r="NIP846" s="328"/>
      <c r="NIQ846" s="328"/>
      <c r="NIR846" s="328"/>
      <c r="NIS846" s="328"/>
      <c r="NIT846" s="328"/>
      <c r="NIU846" s="328"/>
      <c r="NIV846" s="328"/>
      <c r="NIW846" s="328"/>
      <c r="NIX846" s="328"/>
      <c r="NIY846" s="328"/>
      <c r="NIZ846" s="328"/>
      <c r="NJA846" s="328"/>
      <c r="NJB846" s="328"/>
      <c r="NJC846" s="328"/>
      <c r="NJD846" s="328"/>
      <c r="NJE846" s="328"/>
      <c r="NJF846" s="328"/>
      <c r="NJG846" s="328"/>
      <c r="NJH846" s="328"/>
      <c r="NJI846" s="328"/>
      <c r="NJJ846" s="328"/>
      <c r="NJK846" s="328"/>
      <c r="NJL846" s="328"/>
      <c r="NJM846" s="328"/>
      <c r="NJN846" s="328"/>
      <c r="NJO846" s="328"/>
      <c r="NJP846" s="328"/>
      <c r="NJQ846" s="328"/>
      <c r="NJR846" s="328"/>
      <c r="NJS846" s="328"/>
      <c r="NJT846" s="328"/>
      <c r="NJU846" s="328"/>
      <c r="NJV846" s="328"/>
      <c r="NJW846" s="328"/>
      <c r="NJX846" s="328"/>
      <c r="NJY846" s="328"/>
      <c r="NJZ846" s="328"/>
      <c r="NKA846" s="328"/>
      <c r="NKB846" s="328"/>
      <c r="NKC846" s="328"/>
      <c r="NKD846" s="328"/>
      <c r="NKE846" s="328"/>
      <c r="NKF846" s="328"/>
      <c r="NKG846" s="328"/>
      <c r="NKH846" s="328"/>
      <c r="NKI846" s="328"/>
      <c r="NKJ846" s="328"/>
      <c r="NKK846" s="328"/>
      <c r="NKL846" s="328"/>
      <c r="NKM846" s="328"/>
      <c r="NKN846" s="328"/>
      <c r="NKO846" s="328"/>
      <c r="NKP846" s="328"/>
      <c r="NKQ846" s="328"/>
      <c r="NKR846" s="328"/>
      <c r="NKS846" s="328"/>
      <c r="NKT846" s="328"/>
      <c r="NKU846" s="328"/>
      <c r="NKV846" s="328"/>
      <c r="NKW846" s="328"/>
      <c r="NKX846" s="328"/>
      <c r="NKY846" s="328"/>
      <c r="NKZ846" s="328"/>
      <c r="NLA846" s="328"/>
      <c r="NLB846" s="328"/>
      <c r="NLC846" s="328"/>
      <c r="NLD846" s="328"/>
      <c r="NLE846" s="328"/>
      <c r="NLF846" s="328"/>
      <c r="NLG846" s="328"/>
      <c r="NLH846" s="328"/>
      <c r="NLI846" s="328"/>
      <c r="NLJ846" s="328"/>
      <c r="NLK846" s="328"/>
      <c r="NLL846" s="328"/>
      <c r="NLM846" s="328"/>
      <c r="NLN846" s="328"/>
      <c r="NLO846" s="328"/>
      <c r="NLP846" s="328"/>
      <c r="NLQ846" s="328"/>
      <c r="NLR846" s="328"/>
      <c r="NLS846" s="328"/>
      <c r="NLT846" s="328"/>
      <c r="NLU846" s="328"/>
      <c r="NLV846" s="328"/>
      <c r="NLW846" s="328"/>
      <c r="NLX846" s="328"/>
      <c r="NLY846" s="328"/>
      <c r="NLZ846" s="328"/>
      <c r="NMA846" s="328"/>
      <c r="NMB846" s="328"/>
      <c r="NMC846" s="328"/>
      <c r="NMD846" s="328"/>
      <c r="NME846" s="328"/>
      <c r="NMF846" s="328"/>
      <c r="NMG846" s="328"/>
      <c r="NMH846" s="328"/>
      <c r="NMI846" s="328"/>
      <c r="NMJ846" s="328"/>
      <c r="NMK846" s="328"/>
      <c r="NML846" s="328"/>
      <c r="NMM846" s="328"/>
      <c r="NMN846" s="328"/>
      <c r="NMO846" s="328"/>
      <c r="NMP846" s="328"/>
      <c r="NMQ846" s="328"/>
      <c r="NMR846" s="328"/>
      <c r="NMS846" s="328"/>
      <c r="NMT846" s="328"/>
      <c r="NMU846" s="328"/>
      <c r="NMV846" s="328"/>
      <c r="NMW846" s="328"/>
      <c r="NMX846" s="328"/>
      <c r="NMY846" s="328"/>
      <c r="NMZ846" s="328"/>
      <c r="NNA846" s="328"/>
      <c r="NNB846" s="328"/>
      <c r="NNC846" s="328"/>
      <c r="NND846" s="328"/>
      <c r="NNE846" s="328"/>
      <c r="NNF846" s="328"/>
      <c r="NNG846" s="328"/>
      <c r="NNH846" s="328"/>
      <c r="NNI846" s="328"/>
      <c r="NNJ846" s="328"/>
      <c r="NNK846" s="328"/>
      <c r="NNL846" s="328"/>
      <c r="NNM846" s="328"/>
      <c r="NNN846" s="328"/>
      <c r="NNO846" s="328"/>
      <c r="NNP846" s="328"/>
      <c r="NNQ846" s="328"/>
      <c r="NNR846" s="328"/>
      <c r="NNS846" s="328"/>
      <c r="NNT846" s="328"/>
      <c r="NNU846" s="328"/>
      <c r="NNV846" s="328"/>
      <c r="NNW846" s="328"/>
      <c r="NNX846" s="328"/>
      <c r="NNY846" s="328"/>
      <c r="NNZ846" s="328"/>
      <c r="NOA846" s="328"/>
      <c r="NOB846" s="328"/>
      <c r="NOC846" s="328"/>
      <c r="NOD846" s="328"/>
      <c r="NOE846" s="328"/>
      <c r="NOF846" s="328"/>
      <c r="NOG846" s="328"/>
      <c r="NOH846" s="328"/>
      <c r="NOI846" s="328"/>
      <c r="NOJ846" s="328"/>
      <c r="NOK846" s="328"/>
      <c r="NOL846" s="328"/>
      <c r="NOM846" s="328"/>
      <c r="NON846" s="328"/>
      <c r="NOO846" s="328"/>
      <c r="NOP846" s="328"/>
      <c r="NOQ846" s="328"/>
      <c r="NOR846" s="328"/>
      <c r="NOS846" s="328"/>
      <c r="NOT846" s="328"/>
      <c r="NOU846" s="328"/>
      <c r="NOV846" s="328"/>
      <c r="NOW846" s="328"/>
      <c r="NOX846" s="328"/>
      <c r="NOY846" s="328"/>
      <c r="NOZ846" s="328"/>
      <c r="NPA846" s="328"/>
      <c r="NPB846" s="328"/>
      <c r="NPC846" s="328"/>
      <c r="NPD846" s="328"/>
      <c r="NPE846" s="328"/>
      <c r="NPF846" s="328"/>
      <c r="NPG846" s="328"/>
      <c r="NPH846" s="328"/>
      <c r="NPI846" s="328"/>
      <c r="NPJ846" s="328"/>
      <c r="NPK846" s="328"/>
      <c r="NPL846" s="328"/>
      <c r="NPM846" s="328"/>
      <c r="NPN846" s="328"/>
      <c r="NPO846" s="328"/>
      <c r="NPP846" s="328"/>
      <c r="NPQ846" s="328"/>
      <c r="NPR846" s="328"/>
      <c r="NPS846" s="328"/>
      <c r="NPT846" s="328"/>
      <c r="NPU846" s="328"/>
      <c r="NPV846" s="328"/>
      <c r="NPW846" s="328"/>
      <c r="NPX846" s="328"/>
      <c r="NPY846" s="328"/>
      <c r="NPZ846" s="328"/>
      <c r="NQA846" s="328"/>
      <c r="NQB846" s="328"/>
      <c r="NQC846" s="328"/>
      <c r="NQD846" s="328"/>
      <c r="NQE846" s="328"/>
      <c r="NQF846" s="328"/>
      <c r="NQG846" s="328"/>
      <c r="NQH846" s="328"/>
      <c r="NQI846" s="328"/>
      <c r="NQJ846" s="328"/>
      <c r="NQK846" s="328"/>
      <c r="NQL846" s="328"/>
      <c r="NQM846" s="328"/>
      <c r="NQN846" s="328"/>
      <c r="NQO846" s="328"/>
      <c r="NQP846" s="328"/>
      <c r="NQQ846" s="328"/>
      <c r="NQR846" s="328"/>
      <c r="NQS846" s="328"/>
      <c r="NQT846" s="328"/>
      <c r="NQU846" s="328"/>
      <c r="NQV846" s="328"/>
      <c r="NQW846" s="328"/>
      <c r="NQX846" s="328"/>
      <c r="NQY846" s="328"/>
      <c r="NQZ846" s="328"/>
      <c r="NRA846" s="328"/>
      <c r="NRB846" s="328"/>
      <c r="NRC846" s="328"/>
      <c r="NRD846" s="328"/>
      <c r="NRE846" s="328"/>
      <c r="NRF846" s="328"/>
      <c r="NRG846" s="328"/>
      <c r="NRH846" s="328"/>
      <c r="NRI846" s="328"/>
      <c r="NRJ846" s="328"/>
      <c r="NRK846" s="328"/>
      <c r="NRL846" s="328"/>
      <c r="NRM846" s="328"/>
      <c r="NRN846" s="328"/>
      <c r="NRO846" s="328"/>
      <c r="NRP846" s="328"/>
      <c r="NRQ846" s="328"/>
      <c r="NRR846" s="328"/>
      <c r="NRS846" s="328"/>
      <c r="NRT846" s="328"/>
      <c r="NRU846" s="328"/>
      <c r="NRV846" s="328"/>
      <c r="NRW846" s="328"/>
      <c r="NRX846" s="328"/>
      <c r="NRY846" s="328"/>
      <c r="NRZ846" s="328"/>
      <c r="NSA846" s="328"/>
      <c r="NSB846" s="328"/>
      <c r="NSC846" s="328"/>
      <c r="NSD846" s="328"/>
      <c r="NSE846" s="328"/>
      <c r="NSF846" s="328"/>
      <c r="NSG846" s="328"/>
      <c r="NSH846" s="328"/>
      <c r="NSI846" s="328"/>
      <c r="NSJ846" s="328"/>
      <c r="NSK846" s="328"/>
      <c r="NSL846" s="328"/>
      <c r="NSM846" s="328"/>
      <c r="NSN846" s="328"/>
      <c r="NSO846" s="328"/>
      <c r="NSP846" s="328"/>
      <c r="NSQ846" s="328"/>
      <c r="NSR846" s="328"/>
      <c r="NSS846" s="328"/>
      <c r="NST846" s="328"/>
      <c r="NSU846" s="328"/>
      <c r="NSV846" s="328"/>
      <c r="NSW846" s="328"/>
      <c r="NSX846" s="328"/>
      <c r="NSY846" s="328"/>
      <c r="NSZ846" s="328"/>
      <c r="NTA846" s="328"/>
      <c r="NTB846" s="328"/>
      <c r="NTC846" s="328"/>
      <c r="NTD846" s="328"/>
      <c r="NTE846" s="328"/>
      <c r="NTF846" s="328"/>
      <c r="NTG846" s="328"/>
      <c r="NTH846" s="328"/>
      <c r="NTI846" s="328"/>
      <c r="NTJ846" s="328"/>
      <c r="NTK846" s="328"/>
      <c r="NTL846" s="328"/>
      <c r="NTM846" s="328"/>
      <c r="NTN846" s="328"/>
      <c r="NTO846" s="328"/>
      <c r="NTP846" s="328"/>
      <c r="NTQ846" s="328"/>
      <c r="NTR846" s="328"/>
      <c r="NTS846" s="328"/>
      <c r="NTT846" s="328"/>
      <c r="NTU846" s="328"/>
      <c r="NTV846" s="328"/>
      <c r="NTW846" s="328"/>
      <c r="NTX846" s="328"/>
      <c r="NTY846" s="328"/>
      <c r="NTZ846" s="328"/>
      <c r="NUA846" s="328"/>
      <c r="NUB846" s="328"/>
      <c r="NUC846" s="328"/>
      <c r="NUD846" s="328"/>
      <c r="NUE846" s="328"/>
      <c r="NUF846" s="328"/>
      <c r="NUG846" s="328"/>
      <c r="NUH846" s="328"/>
      <c r="NUI846" s="328"/>
      <c r="NUJ846" s="328"/>
      <c r="NUK846" s="328"/>
      <c r="NUL846" s="328"/>
      <c r="NUM846" s="328"/>
      <c r="NUN846" s="328"/>
      <c r="NUO846" s="328"/>
      <c r="NUP846" s="328"/>
      <c r="NUQ846" s="328"/>
      <c r="NUR846" s="328"/>
      <c r="NUS846" s="328"/>
      <c r="NUT846" s="328"/>
      <c r="NUU846" s="328"/>
      <c r="NUV846" s="328"/>
      <c r="NUW846" s="328"/>
      <c r="NUX846" s="328"/>
      <c r="NUY846" s="328"/>
      <c r="NUZ846" s="328"/>
      <c r="NVA846" s="328"/>
      <c r="NVB846" s="328"/>
      <c r="NVC846" s="328"/>
      <c r="NVD846" s="328"/>
      <c r="NVE846" s="328"/>
      <c r="NVF846" s="328"/>
      <c r="NVG846" s="328"/>
      <c r="NVH846" s="328"/>
      <c r="NVI846" s="328"/>
      <c r="NVJ846" s="328"/>
      <c r="NVK846" s="328"/>
      <c r="NVL846" s="328"/>
      <c r="NVM846" s="328"/>
      <c r="NVN846" s="328"/>
      <c r="NVO846" s="328"/>
      <c r="NVP846" s="328"/>
      <c r="NVQ846" s="328"/>
      <c r="NVR846" s="328"/>
      <c r="NVS846" s="328"/>
      <c r="NVT846" s="328"/>
      <c r="NVU846" s="328"/>
      <c r="NVV846" s="328"/>
      <c r="NVW846" s="328"/>
      <c r="NVX846" s="328"/>
      <c r="NVY846" s="328"/>
      <c r="NVZ846" s="328"/>
      <c r="NWA846" s="328"/>
      <c r="NWB846" s="328"/>
      <c r="NWC846" s="328"/>
      <c r="NWD846" s="328"/>
      <c r="NWE846" s="328"/>
      <c r="NWF846" s="328"/>
      <c r="NWG846" s="328"/>
      <c r="NWH846" s="328"/>
      <c r="NWI846" s="328"/>
      <c r="NWJ846" s="328"/>
      <c r="NWK846" s="328"/>
      <c r="NWL846" s="328"/>
      <c r="NWM846" s="328"/>
      <c r="NWN846" s="328"/>
      <c r="NWO846" s="328"/>
      <c r="NWP846" s="328"/>
      <c r="NWQ846" s="328"/>
      <c r="NWR846" s="328"/>
      <c r="NWS846" s="328"/>
      <c r="NWT846" s="328"/>
      <c r="NWU846" s="328"/>
      <c r="NWV846" s="328"/>
      <c r="NWW846" s="328"/>
      <c r="NWX846" s="328"/>
      <c r="NWY846" s="328"/>
      <c r="NWZ846" s="328"/>
      <c r="NXA846" s="328"/>
      <c r="NXB846" s="328"/>
      <c r="NXC846" s="328"/>
      <c r="NXD846" s="328"/>
      <c r="NXE846" s="328"/>
      <c r="NXF846" s="328"/>
      <c r="NXG846" s="328"/>
      <c r="NXH846" s="328"/>
      <c r="NXI846" s="328"/>
      <c r="NXJ846" s="328"/>
      <c r="NXK846" s="328"/>
      <c r="NXL846" s="328"/>
      <c r="NXM846" s="328"/>
      <c r="NXN846" s="328"/>
      <c r="NXO846" s="328"/>
      <c r="NXP846" s="328"/>
      <c r="NXQ846" s="328"/>
      <c r="NXR846" s="328"/>
      <c r="NXS846" s="328"/>
      <c r="NXT846" s="328"/>
      <c r="NXU846" s="328"/>
      <c r="NXV846" s="328"/>
      <c r="NXW846" s="328"/>
      <c r="NXX846" s="328"/>
      <c r="NXY846" s="328"/>
      <c r="NXZ846" s="328"/>
      <c r="NYA846" s="328"/>
      <c r="NYB846" s="328"/>
      <c r="NYC846" s="328"/>
      <c r="NYD846" s="328"/>
      <c r="NYE846" s="328"/>
      <c r="NYF846" s="328"/>
      <c r="NYG846" s="328"/>
      <c r="NYH846" s="328"/>
      <c r="NYI846" s="328"/>
      <c r="NYJ846" s="328"/>
      <c r="NYK846" s="328"/>
      <c r="NYL846" s="328"/>
      <c r="NYM846" s="328"/>
      <c r="NYN846" s="328"/>
      <c r="NYO846" s="328"/>
      <c r="NYP846" s="328"/>
      <c r="NYQ846" s="328"/>
      <c r="NYR846" s="328"/>
      <c r="NYS846" s="328"/>
      <c r="NYT846" s="328"/>
      <c r="NYU846" s="328"/>
      <c r="NYV846" s="328"/>
      <c r="NYW846" s="328"/>
      <c r="NYX846" s="328"/>
      <c r="NYY846" s="328"/>
      <c r="NYZ846" s="328"/>
      <c r="NZA846" s="328"/>
      <c r="NZB846" s="328"/>
      <c r="NZC846" s="328"/>
      <c r="NZD846" s="328"/>
      <c r="NZE846" s="328"/>
      <c r="NZF846" s="328"/>
      <c r="NZG846" s="328"/>
      <c r="NZH846" s="328"/>
      <c r="NZI846" s="328"/>
      <c r="NZJ846" s="328"/>
      <c r="NZK846" s="328"/>
      <c r="NZL846" s="328"/>
      <c r="NZM846" s="328"/>
      <c r="NZN846" s="328"/>
      <c r="NZO846" s="328"/>
      <c r="NZP846" s="328"/>
      <c r="NZQ846" s="328"/>
      <c r="NZR846" s="328"/>
      <c r="NZS846" s="328"/>
      <c r="NZT846" s="328"/>
      <c r="NZU846" s="328"/>
      <c r="NZV846" s="328"/>
      <c r="NZW846" s="328"/>
      <c r="NZX846" s="328"/>
      <c r="NZY846" s="328"/>
      <c r="NZZ846" s="328"/>
      <c r="OAA846" s="328"/>
      <c r="OAB846" s="328"/>
      <c r="OAC846" s="328"/>
      <c r="OAD846" s="328"/>
      <c r="OAE846" s="328"/>
      <c r="OAF846" s="328"/>
      <c r="OAG846" s="328"/>
      <c r="OAH846" s="328"/>
      <c r="OAI846" s="328"/>
      <c r="OAJ846" s="328"/>
      <c r="OAK846" s="328"/>
      <c r="OAL846" s="328"/>
      <c r="OAM846" s="328"/>
      <c r="OAN846" s="328"/>
      <c r="OAO846" s="328"/>
      <c r="OAP846" s="328"/>
      <c r="OAQ846" s="328"/>
      <c r="OAR846" s="328"/>
      <c r="OAS846" s="328"/>
      <c r="OAT846" s="328"/>
      <c r="OAU846" s="328"/>
      <c r="OAV846" s="328"/>
      <c r="OAW846" s="328"/>
      <c r="OAX846" s="328"/>
      <c r="OAY846" s="328"/>
      <c r="OAZ846" s="328"/>
      <c r="OBA846" s="328"/>
      <c r="OBB846" s="328"/>
      <c r="OBC846" s="328"/>
      <c r="OBD846" s="328"/>
      <c r="OBE846" s="328"/>
      <c r="OBF846" s="328"/>
      <c r="OBG846" s="328"/>
      <c r="OBH846" s="328"/>
      <c r="OBI846" s="328"/>
      <c r="OBJ846" s="328"/>
      <c r="OBK846" s="328"/>
      <c r="OBL846" s="328"/>
      <c r="OBM846" s="328"/>
      <c r="OBN846" s="328"/>
      <c r="OBO846" s="328"/>
      <c r="OBP846" s="328"/>
      <c r="OBQ846" s="328"/>
      <c r="OBR846" s="328"/>
      <c r="OBS846" s="328"/>
      <c r="OBT846" s="328"/>
      <c r="OBU846" s="328"/>
      <c r="OBV846" s="328"/>
      <c r="OBW846" s="328"/>
      <c r="OBX846" s="328"/>
      <c r="OBY846" s="328"/>
      <c r="OBZ846" s="328"/>
      <c r="OCA846" s="328"/>
      <c r="OCB846" s="328"/>
      <c r="OCC846" s="328"/>
      <c r="OCD846" s="328"/>
      <c r="OCE846" s="328"/>
      <c r="OCF846" s="328"/>
      <c r="OCG846" s="328"/>
      <c r="OCH846" s="328"/>
      <c r="OCI846" s="328"/>
      <c r="OCJ846" s="328"/>
      <c r="OCK846" s="328"/>
      <c r="OCL846" s="328"/>
      <c r="OCM846" s="328"/>
      <c r="OCN846" s="328"/>
      <c r="OCO846" s="328"/>
      <c r="OCP846" s="328"/>
      <c r="OCQ846" s="328"/>
      <c r="OCR846" s="328"/>
      <c r="OCS846" s="328"/>
      <c r="OCT846" s="328"/>
      <c r="OCU846" s="328"/>
      <c r="OCV846" s="328"/>
      <c r="OCW846" s="328"/>
      <c r="OCX846" s="328"/>
      <c r="OCY846" s="328"/>
      <c r="OCZ846" s="328"/>
      <c r="ODA846" s="328"/>
      <c r="ODB846" s="328"/>
      <c r="ODC846" s="328"/>
      <c r="ODD846" s="328"/>
      <c r="ODE846" s="328"/>
      <c r="ODF846" s="328"/>
      <c r="ODG846" s="328"/>
      <c r="ODH846" s="328"/>
      <c r="ODI846" s="328"/>
      <c r="ODJ846" s="328"/>
      <c r="ODK846" s="328"/>
      <c r="ODL846" s="328"/>
      <c r="ODM846" s="328"/>
      <c r="ODN846" s="328"/>
      <c r="ODO846" s="328"/>
      <c r="ODP846" s="328"/>
      <c r="ODQ846" s="328"/>
      <c r="ODR846" s="328"/>
      <c r="ODS846" s="328"/>
      <c r="ODT846" s="328"/>
      <c r="ODU846" s="328"/>
      <c r="ODV846" s="328"/>
      <c r="ODW846" s="328"/>
      <c r="ODX846" s="328"/>
      <c r="ODY846" s="328"/>
      <c r="ODZ846" s="328"/>
      <c r="OEA846" s="328"/>
      <c r="OEB846" s="328"/>
      <c r="OEC846" s="328"/>
      <c r="OED846" s="328"/>
      <c r="OEE846" s="328"/>
      <c r="OEF846" s="328"/>
      <c r="OEG846" s="328"/>
      <c r="OEH846" s="328"/>
      <c r="OEI846" s="328"/>
      <c r="OEJ846" s="328"/>
      <c r="OEK846" s="328"/>
      <c r="OEL846" s="328"/>
      <c r="OEM846" s="328"/>
      <c r="OEN846" s="328"/>
      <c r="OEO846" s="328"/>
      <c r="OEP846" s="328"/>
      <c r="OEQ846" s="328"/>
      <c r="OER846" s="328"/>
      <c r="OES846" s="328"/>
      <c r="OET846" s="328"/>
      <c r="OEU846" s="328"/>
      <c r="OEV846" s="328"/>
      <c r="OEW846" s="328"/>
      <c r="OEX846" s="328"/>
      <c r="OEY846" s="328"/>
      <c r="OEZ846" s="328"/>
      <c r="OFA846" s="328"/>
      <c r="OFB846" s="328"/>
      <c r="OFC846" s="328"/>
      <c r="OFD846" s="328"/>
      <c r="OFE846" s="328"/>
      <c r="OFF846" s="328"/>
      <c r="OFG846" s="328"/>
      <c r="OFH846" s="328"/>
      <c r="OFI846" s="328"/>
      <c r="OFJ846" s="328"/>
      <c r="OFK846" s="328"/>
      <c r="OFL846" s="328"/>
      <c r="OFM846" s="328"/>
      <c r="OFN846" s="328"/>
      <c r="OFO846" s="328"/>
      <c r="OFP846" s="328"/>
      <c r="OFQ846" s="328"/>
      <c r="OFR846" s="328"/>
      <c r="OFS846" s="328"/>
      <c r="OFT846" s="328"/>
      <c r="OFU846" s="328"/>
      <c r="OFV846" s="328"/>
      <c r="OFW846" s="328"/>
      <c r="OFX846" s="328"/>
      <c r="OFY846" s="328"/>
      <c r="OFZ846" s="328"/>
      <c r="OGA846" s="328"/>
      <c r="OGB846" s="328"/>
      <c r="OGC846" s="328"/>
      <c r="OGD846" s="328"/>
      <c r="OGE846" s="328"/>
      <c r="OGF846" s="328"/>
      <c r="OGG846" s="328"/>
      <c r="OGH846" s="328"/>
      <c r="OGI846" s="328"/>
      <c r="OGJ846" s="328"/>
      <c r="OGK846" s="328"/>
      <c r="OGL846" s="328"/>
      <c r="OGM846" s="328"/>
      <c r="OGN846" s="328"/>
      <c r="OGO846" s="328"/>
      <c r="OGP846" s="328"/>
      <c r="OGQ846" s="328"/>
      <c r="OGR846" s="328"/>
      <c r="OGS846" s="328"/>
      <c r="OGT846" s="328"/>
      <c r="OGU846" s="328"/>
      <c r="OGV846" s="328"/>
      <c r="OGW846" s="328"/>
      <c r="OGX846" s="328"/>
      <c r="OGY846" s="328"/>
      <c r="OGZ846" s="328"/>
      <c r="OHA846" s="328"/>
      <c r="OHB846" s="328"/>
      <c r="OHC846" s="328"/>
      <c r="OHD846" s="328"/>
      <c r="OHE846" s="328"/>
      <c r="OHF846" s="328"/>
      <c r="OHG846" s="328"/>
      <c r="OHH846" s="328"/>
      <c r="OHI846" s="328"/>
      <c r="OHJ846" s="328"/>
      <c r="OHK846" s="328"/>
      <c r="OHL846" s="328"/>
      <c r="OHM846" s="328"/>
      <c r="OHN846" s="328"/>
      <c r="OHO846" s="328"/>
      <c r="OHP846" s="328"/>
      <c r="OHQ846" s="328"/>
      <c r="OHR846" s="328"/>
      <c r="OHS846" s="328"/>
      <c r="OHT846" s="328"/>
      <c r="OHU846" s="328"/>
      <c r="OHV846" s="328"/>
      <c r="OHW846" s="328"/>
      <c r="OHX846" s="328"/>
      <c r="OHY846" s="328"/>
      <c r="OHZ846" s="328"/>
      <c r="OIA846" s="328"/>
      <c r="OIB846" s="328"/>
      <c r="OIC846" s="328"/>
      <c r="OID846" s="328"/>
      <c r="OIE846" s="328"/>
      <c r="OIF846" s="328"/>
      <c r="OIG846" s="328"/>
      <c r="OIH846" s="328"/>
      <c r="OII846" s="328"/>
      <c r="OIJ846" s="328"/>
      <c r="OIK846" s="328"/>
      <c r="OIL846" s="328"/>
      <c r="OIM846" s="328"/>
      <c r="OIN846" s="328"/>
      <c r="OIO846" s="328"/>
      <c r="OIP846" s="328"/>
      <c r="OIQ846" s="328"/>
      <c r="OIR846" s="328"/>
      <c r="OIS846" s="328"/>
      <c r="OIT846" s="328"/>
      <c r="OIU846" s="328"/>
      <c r="OIV846" s="328"/>
      <c r="OIW846" s="328"/>
      <c r="OIX846" s="328"/>
      <c r="OIY846" s="328"/>
      <c r="OIZ846" s="328"/>
      <c r="OJA846" s="328"/>
      <c r="OJB846" s="328"/>
      <c r="OJC846" s="328"/>
      <c r="OJD846" s="328"/>
      <c r="OJE846" s="328"/>
      <c r="OJF846" s="328"/>
      <c r="OJG846" s="328"/>
      <c r="OJH846" s="328"/>
      <c r="OJI846" s="328"/>
      <c r="OJJ846" s="328"/>
      <c r="OJK846" s="328"/>
      <c r="OJL846" s="328"/>
      <c r="OJM846" s="328"/>
      <c r="OJN846" s="328"/>
      <c r="OJO846" s="328"/>
      <c r="OJP846" s="328"/>
      <c r="OJQ846" s="328"/>
      <c r="OJR846" s="328"/>
      <c r="OJS846" s="328"/>
      <c r="OJT846" s="328"/>
      <c r="OJU846" s="328"/>
      <c r="OJV846" s="328"/>
      <c r="OJW846" s="328"/>
      <c r="OJX846" s="328"/>
      <c r="OJY846" s="328"/>
      <c r="OJZ846" s="328"/>
      <c r="OKA846" s="328"/>
      <c r="OKB846" s="328"/>
      <c r="OKC846" s="328"/>
      <c r="OKD846" s="328"/>
      <c r="OKE846" s="328"/>
      <c r="OKF846" s="328"/>
      <c r="OKG846" s="328"/>
      <c r="OKH846" s="328"/>
      <c r="OKI846" s="328"/>
      <c r="OKJ846" s="328"/>
      <c r="OKK846" s="328"/>
      <c r="OKL846" s="328"/>
      <c r="OKM846" s="328"/>
      <c r="OKN846" s="328"/>
      <c r="OKO846" s="328"/>
      <c r="OKP846" s="328"/>
      <c r="OKQ846" s="328"/>
      <c r="OKR846" s="328"/>
      <c r="OKS846" s="328"/>
      <c r="OKT846" s="328"/>
      <c r="OKU846" s="328"/>
      <c r="OKV846" s="328"/>
      <c r="OKW846" s="328"/>
      <c r="OKX846" s="328"/>
      <c r="OKY846" s="328"/>
      <c r="OKZ846" s="328"/>
      <c r="OLA846" s="328"/>
      <c r="OLB846" s="328"/>
      <c r="OLC846" s="328"/>
      <c r="OLD846" s="328"/>
      <c r="OLE846" s="328"/>
      <c r="OLF846" s="328"/>
      <c r="OLG846" s="328"/>
      <c r="OLH846" s="328"/>
      <c r="OLI846" s="328"/>
      <c r="OLJ846" s="328"/>
      <c r="OLK846" s="328"/>
      <c r="OLL846" s="328"/>
      <c r="OLM846" s="328"/>
      <c r="OLN846" s="328"/>
      <c r="OLO846" s="328"/>
      <c r="OLP846" s="328"/>
      <c r="OLQ846" s="328"/>
      <c r="OLR846" s="328"/>
      <c r="OLS846" s="328"/>
      <c r="OLT846" s="328"/>
      <c r="OLU846" s="328"/>
      <c r="OLV846" s="328"/>
      <c r="OLW846" s="328"/>
      <c r="OLX846" s="328"/>
      <c r="OLY846" s="328"/>
      <c r="OLZ846" s="328"/>
      <c r="OMA846" s="328"/>
      <c r="OMB846" s="328"/>
      <c r="OMC846" s="328"/>
      <c r="OMD846" s="328"/>
      <c r="OME846" s="328"/>
      <c r="OMF846" s="328"/>
      <c r="OMG846" s="328"/>
      <c r="OMH846" s="328"/>
      <c r="OMI846" s="328"/>
      <c r="OMJ846" s="328"/>
      <c r="OMK846" s="328"/>
      <c r="OML846" s="328"/>
      <c r="OMM846" s="328"/>
      <c r="OMN846" s="328"/>
      <c r="OMO846" s="328"/>
      <c r="OMP846" s="328"/>
      <c r="OMQ846" s="328"/>
      <c r="OMR846" s="328"/>
      <c r="OMS846" s="328"/>
      <c r="OMT846" s="328"/>
      <c r="OMU846" s="328"/>
      <c r="OMV846" s="328"/>
      <c r="OMW846" s="328"/>
      <c r="OMX846" s="328"/>
      <c r="OMY846" s="328"/>
      <c r="OMZ846" s="328"/>
      <c r="ONA846" s="328"/>
      <c r="ONB846" s="328"/>
      <c r="ONC846" s="328"/>
      <c r="OND846" s="328"/>
      <c r="ONE846" s="328"/>
      <c r="ONF846" s="328"/>
      <c r="ONG846" s="328"/>
      <c r="ONH846" s="328"/>
      <c r="ONI846" s="328"/>
      <c r="ONJ846" s="328"/>
      <c r="ONK846" s="328"/>
      <c r="ONL846" s="328"/>
      <c r="ONM846" s="328"/>
      <c r="ONN846" s="328"/>
      <c r="ONO846" s="328"/>
      <c r="ONP846" s="328"/>
      <c r="ONQ846" s="328"/>
      <c r="ONR846" s="328"/>
      <c r="ONS846" s="328"/>
      <c r="ONT846" s="328"/>
      <c r="ONU846" s="328"/>
      <c r="ONV846" s="328"/>
      <c r="ONW846" s="328"/>
      <c r="ONX846" s="328"/>
      <c r="ONY846" s="328"/>
      <c r="ONZ846" s="328"/>
      <c r="OOA846" s="328"/>
      <c r="OOB846" s="328"/>
      <c r="OOC846" s="328"/>
      <c r="OOD846" s="328"/>
      <c r="OOE846" s="328"/>
      <c r="OOF846" s="328"/>
      <c r="OOG846" s="328"/>
      <c r="OOH846" s="328"/>
      <c r="OOI846" s="328"/>
      <c r="OOJ846" s="328"/>
      <c r="OOK846" s="328"/>
      <c r="OOL846" s="328"/>
      <c r="OOM846" s="328"/>
      <c r="OON846" s="328"/>
      <c r="OOO846" s="328"/>
      <c r="OOP846" s="328"/>
      <c r="OOQ846" s="328"/>
      <c r="OOR846" s="328"/>
      <c r="OOS846" s="328"/>
      <c r="OOT846" s="328"/>
      <c r="OOU846" s="328"/>
      <c r="OOV846" s="328"/>
      <c r="OOW846" s="328"/>
      <c r="OOX846" s="328"/>
      <c r="OOY846" s="328"/>
      <c r="OOZ846" s="328"/>
      <c r="OPA846" s="328"/>
      <c r="OPB846" s="328"/>
      <c r="OPC846" s="328"/>
      <c r="OPD846" s="328"/>
      <c r="OPE846" s="328"/>
      <c r="OPF846" s="328"/>
      <c r="OPG846" s="328"/>
      <c r="OPH846" s="328"/>
      <c r="OPI846" s="328"/>
      <c r="OPJ846" s="328"/>
      <c r="OPK846" s="328"/>
      <c r="OPL846" s="328"/>
      <c r="OPM846" s="328"/>
      <c r="OPN846" s="328"/>
      <c r="OPO846" s="328"/>
      <c r="OPP846" s="328"/>
      <c r="OPQ846" s="328"/>
      <c r="OPR846" s="328"/>
      <c r="OPS846" s="328"/>
      <c r="OPT846" s="328"/>
      <c r="OPU846" s="328"/>
      <c r="OPV846" s="328"/>
      <c r="OPW846" s="328"/>
      <c r="OPX846" s="328"/>
      <c r="OPY846" s="328"/>
      <c r="OPZ846" s="328"/>
      <c r="OQA846" s="328"/>
      <c r="OQB846" s="328"/>
      <c r="OQC846" s="328"/>
      <c r="OQD846" s="328"/>
      <c r="OQE846" s="328"/>
      <c r="OQF846" s="328"/>
      <c r="OQG846" s="328"/>
      <c r="OQH846" s="328"/>
      <c r="OQI846" s="328"/>
      <c r="OQJ846" s="328"/>
      <c r="OQK846" s="328"/>
      <c r="OQL846" s="328"/>
      <c r="OQM846" s="328"/>
      <c r="OQN846" s="328"/>
      <c r="OQO846" s="328"/>
      <c r="OQP846" s="328"/>
      <c r="OQQ846" s="328"/>
      <c r="OQR846" s="328"/>
      <c r="OQS846" s="328"/>
      <c r="OQT846" s="328"/>
      <c r="OQU846" s="328"/>
      <c r="OQV846" s="328"/>
      <c r="OQW846" s="328"/>
      <c r="OQX846" s="328"/>
      <c r="OQY846" s="328"/>
      <c r="OQZ846" s="328"/>
      <c r="ORA846" s="328"/>
      <c r="ORB846" s="328"/>
      <c r="ORC846" s="328"/>
      <c r="ORD846" s="328"/>
      <c r="ORE846" s="328"/>
      <c r="ORF846" s="328"/>
      <c r="ORG846" s="328"/>
      <c r="ORH846" s="328"/>
      <c r="ORI846" s="328"/>
      <c r="ORJ846" s="328"/>
      <c r="ORK846" s="328"/>
      <c r="ORL846" s="328"/>
      <c r="ORM846" s="328"/>
      <c r="ORN846" s="328"/>
      <c r="ORO846" s="328"/>
      <c r="ORP846" s="328"/>
      <c r="ORQ846" s="328"/>
      <c r="ORR846" s="328"/>
      <c r="ORS846" s="328"/>
      <c r="ORT846" s="328"/>
      <c r="ORU846" s="328"/>
      <c r="ORV846" s="328"/>
      <c r="ORW846" s="328"/>
      <c r="ORX846" s="328"/>
      <c r="ORY846" s="328"/>
      <c r="ORZ846" s="328"/>
      <c r="OSA846" s="328"/>
      <c r="OSB846" s="328"/>
      <c r="OSC846" s="328"/>
      <c r="OSD846" s="328"/>
      <c r="OSE846" s="328"/>
      <c r="OSF846" s="328"/>
      <c r="OSG846" s="328"/>
      <c r="OSH846" s="328"/>
      <c r="OSI846" s="328"/>
      <c r="OSJ846" s="328"/>
      <c r="OSK846" s="328"/>
      <c r="OSL846" s="328"/>
      <c r="OSM846" s="328"/>
      <c r="OSN846" s="328"/>
      <c r="OSO846" s="328"/>
      <c r="OSP846" s="328"/>
      <c r="OSQ846" s="328"/>
      <c r="OSR846" s="328"/>
      <c r="OSS846" s="328"/>
      <c r="OST846" s="328"/>
      <c r="OSU846" s="328"/>
      <c r="OSV846" s="328"/>
      <c r="OSW846" s="328"/>
      <c r="OSX846" s="328"/>
      <c r="OSY846" s="328"/>
      <c r="OSZ846" s="328"/>
      <c r="OTA846" s="328"/>
      <c r="OTB846" s="328"/>
      <c r="OTC846" s="328"/>
      <c r="OTD846" s="328"/>
      <c r="OTE846" s="328"/>
      <c r="OTF846" s="328"/>
      <c r="OTG846" s="328"/>
      <c r="OTH846" s="328"/>
      <c r="OTI846" s="328"/>
      <c r="OTJ846" s="328"/>
      <c r="OTK846" s="328"/>
      <c r="OTL846" s="328"/>
      <c r="OTM846" s="328"/>
      <c r="OTN846" s="328"/>
      <c r="OTO846" s="328"/>
      <c r="OTP846" s="328"/>
      <c r="OTQ846" s="328"/>
      <c r="OTR846" s="328"/>
      <c r="OTS846" s="328"/>
      <c r="OTT846" s="328"/>
      <c r="OTU846" s="328"/>
      <c r="OTV846" s="328"/>
      <c r="OTW846" s="328"/>
      <c r="OTX846" s="328"/>
      <c r="OTY846" s="328"/>
      <c r="OTZ846" s="328"/>
      <c r="OUA846" s="328"/>
      <c r="OUB846" s="328"/>
      <c r="OUC846" s="328"/>
      <c r="OUD846" s="328"/>
      <c r="OUE846" s="328"/>
      <c r="OUF846" s="328"/>
      <c r="OUG846" s="328"/>
      <c r="OUH846" s="328"/>
      <c r="OUI846" s="328"/>
      <c r="OUJ846" s="328"/>
      <c r="OUK846" s="328"/>
      <c r="OUL846" s="328"/>
      <c r="OUM846" s="328"/>
      <c r="OUN846" s="328"/>
      <c r="OUO846" s="328"/>
      <c r="OUP846" s="328"/>
      <c r="OUQ846" s="328"/>
      <c r="OUR846" s="328"/>
      <c r="OUS846" s="328"/>
      <c r="OUT846" s="328"/>
      <c r="OUU846" s="328"/>
      <c r="OUV846" s="328"/>
      <c r="OUW846" s="328"/>
      <c r="OUX846" s="328"/>
      <c r="OUY846" s="328"/>
      <c r="OUZ846" s="328"/>
      <c r="OVA846" s="328"/>
      <c r="OVB846" s="328"/>
      <c r="OVC846" s="328"/>
      <c r="OVD846" s="328"/>
      <c r="OVE846" s="328"/>
      <c r="OVF846" s="328"/>
      <c r="OVG846" s="328"/>
      <c r="OVH846" s="328"/>
      <c r="OVI846" s="328"/>
      <c r="OVJ846" s="328"/>
      <c r="OVK846" s="328"/>
      <c r="OVL846" s="328"/>
      <c r="OVM846" s="328"/>
      <c r="OVN846" s="328"/>
      <c r="OVO846" s="328"/>
      <c r="OVP846" s="328"/>
      <c r="OVQ846" s="328"/>
      <c r="OVR846" s="328"/>
      <c r="OVS846" s="328"/>
      <c r="OVT846" s="328"/>
      <c r="OVU846" s="328"/>
      <c r="OVV846" s="328"/>
      <c r="OVW846" s="328"/>
      <c r="OVX846" s="328"/>
      <c r="OVY846" s="328"/>
      <c r="OVZ846" s="328"/>
      <c r="OWA846" s="328"/>
      <c r="OWB846" s="328"/>
      <c r="OWC846" s="328"/>
      <c r="OWD846" s="328"/>
      <c r="OWE846" s="328"/>
      <c r="OWF846" s="328"/>
      <c r="OWG846" s="328"/>
      <c r="OWH846" s="328"/>
      <c r="OWI846" s="328"/>
      <c r="OWJ846" s="328"/>
      <c r="OWK846" s="328"/>
      <c r="OWL846" s="328"/>
      <c r="OWM846" s="328"/>
      <c r="OWN846" s="328"/>
      <c r="OWO846" s="328"/>
      <c r="OWP846" s="328"/>
      <c r="OWQ846" s="328"/>
      <c r="OWR846" s="328"/>
      <c r="OWS846" s="328"/>
      <c r="OWT846" s="328"/>
      <c r="OWU846" s="328"/>
      <c r="OWV846" s="328"/>
      <c r="OWW846" s="328"/>
      <c r="OWX846" s="328"/>
      <c r="OWY846" s="328"/>
      <c r="OWZ846" s="328"/>
      <c r="OXA846" s="328"/>
      <c r="OXB846" s="328"/>
      <c r="OXC846" s="328"/>
      <c r="OXD846" s="328"/>
      <c r="OXE846" s="328"/>
      <c r="OXF846" s="328"/>
      <c r="OXG846" s="328"/>
      <c r="OXH846" s="328"/>
      <c r="OXI846" s="328"/>
      <c r="OXJ846" s="328"/>
      <c r="OXK846" s="328"/>
      <c r="OXL846" s="328"/>
      <c r="OXM846" s="328"/>
      <c r="OXN846" s="328"/>
      <c r="OXO846" s="328"/>
      <c r="OXP846" s="328"/>
      <c r="OXQ846" s="328"/>
      <c r="OXR846" s="328"/>
      <c r="OXS846" s="328"/>
      <c r="OXT846" s="328"/>
      <c r="OXU846" s="328"/>
      <c r="OXV846" s="328"/>
      <c r="OXW846" s="328"/>
      <c r="OXX846" s="328"/>
      <c r="OXY846" s="328"/>
      <c r="OXZ846" s="328"/>
      <c r="OYA846" s="328"/>
      <c r="OYB846" s="328"/>
      <c r="OYC846" s="328"/>
      <c r="OYD846" s="328"/>
      <c r="OYE846" s="328"/>
      <c r="OYF846" s="328"/>
      <c r="OYG846" s="328"/>
      <c r="OYH846" s="328"/>
      <c r="OYI846" s="328"/>
      <c r="OYJ846" s="328"/>
      <c r="OYK846" s="328"/>
      <c r="OYL846" s="328"/>
      <c r="OYM846" s="328"/>
      <c r="OYN846" s="328"/>
      <c r="OYO846" s="328"/>
      <c r="OYP846" s="328"/>
      <c r="OYQ846" s="328"/>
      <c r="OYR846" s="328"/>
      <c r="OYS846" s="328"/>
      <c r="OYT846" s="328"/>
      <c r="OYU846" s="328"/>
      <c r="OYV846" s="328"/>
      <c r="OYW846" s="328"/>
      <c r="OYX846" s="328"/>
      <c r="OYY846" s="328"/>
      <c r="OYZ846" s="328"/>
      <c r="OZA846" s="328"/>
      <c r="OZB846" s="328"/>
      <c r="OZC846" s="328"/>
      <c r="OZD846" s="328"/>
      <c r="OZE846" s="328"/>
      <c r="OZF846" s="328"/>
      <c r="OZG846" s="328"/>
      <c r="OZH846" s="328"/>
      <c r="OZI846" s="328"/>
      <c r="OZJ846" s="328"/>
      <c r="OZK846" s="328"/>
      <c r="OZL846" s="328"/>
      <c r="OZM846" s="328"/>
      <c r="OZN846" s="328"/>
      <c r="OZO846" s="328"/>
      <c r="OZP846" s="328"/>
      <c r="OZQ846" s="328"/>
      <c r="OZR846" s="328"/>
      <c r="OZS846" s="328"/>
      <c r="OZT846" s="328"/>
      <c r="OZU846" s="328"/>
      <c r="OZV846" s="328"/>
      <c r="OZW846" s="328"/>
      <c r="OZX846" s="328"/>
      <c r="OZY846" s="328"/>
      <c r="OZZ846" s="328"/>
      <c r="PAA846" s="328"/>
      <c r="PAB846" s="328"/>
      <c r="PAC846" s="328"/>
      <c r="PAD846" s="328"/>
      <c r="PAE846" s="328"/>
      <c r="PAF846" s="328"/>
      <c r="PAG846" s="328"/>
      <c r="PAH846" s="328"/>
      <c r="PAI846" s="328"/>
      <c r="PAJ846" s="328"/>
      <c r="PAK846" s="328"/>
      <c r="PAL846" s="328"/>
      <c r="PAM846" s="328"/>
      <c r="PAN846" s="328"/>
      <c r="PAO846" s="328"/>
      <c r="PAP846" s="328"/>
      <c r="PAQ846" s="328"/>
      <c r="PAR846" s="328"/>
      <c r="PAS846" s="328"/>
      <c r="PAT846" s="328"/>
      <c r="PAU846" s="328"/>
      <c r="PAV846" s="328"/>
      <c r="PAW846" s="328"/>
      <c r="PAX846" s="328"/>
      <c r="PAY846" s="328"/>
      <c r="PAZ846" s="328"/>
      <c r="PBA846" s="328"/>
      <c r="PBB846" s="328"/>
      <c r="PBC846" s="328"/>
      <c r="PBD846" s="328"/>
      <c r="PBE846" s="328"/>
      <c r="PBF846" s="328"/>
      <c r="PBG846" s="328"/>
      <c r="PBH846" s="328"/>
      <c r="PBI846" s="328"/>
      <c r="PBJ846" s="328"/>
      <c r="PBK846" s="328"/>
      <c r="PBL846" s="328"/>
      <c r="PBM846" s="328"/>
      <c r="PBN846" s="328"/>
      <c r="PBO846" s="328"/>
      <c r="PBP846" s="328"/>
      <c r="PBQ846" s="328"/>
      <c r="PBR846" s="328"/>
      <c r="PBS846" s="328"/>
      <c r="PBT846" s="328"/>
      <c r="PBU846" s="328"/>
      <c r="PBV846" s="328"/>
      <c r="PBW846" s="328"/>
      <c r="PBX846" s="328"/>
      <c r="PBY846" s="328"/>
      <c r="PBZ846" s="328"/>
      <c r="PCA846" s="328"/>
      <c r="PCB846" s="328"/>
      <c r="PCC846" s="328"/>
      <c r="PCD846" s="328"/>
      <c r="PCE846" s="328"/>
      <c r="PCF846" s="328"/>
      <c r="PCG846" s="328"/>
      <c r="PCH846" s="328"/>
      <c r="PCI846" s="328"/>
      <c r="PCJ846" s="328"/>
      <c r="PCK846" s="328"/>
      <c r="PCL846" s="328"/>
      <c r="PCM846" s="328"/>
      <c r="PCN846" s="328"/>
      <c r="PCO846" s="328"/>
      <c r="PCP846" s="328"/>
      <c r="PCQ846" s="328"/>
      <c r="PCR846" s="328"/>
      <c r="PCS846" s="328"/>
      <c r="PCT846" s="328"/>
      <c r="PCU846" s="328"/>
      <c r="PCV846" s="328"/>
      <c r="PCW846" s="328"/>
      <c r="PCX846" s="328"/>
      <c r="PCY846" s="328"/>
      <c r="PCZ846" s="328"/>
      <c r="PDA846" s="328"/>
      <c r="PDB846" s="328"/>
      <c r="PDC846" s="328"/>
      <c r="PDD846" s="328"/>
      <c r="PDE846" s="328"/>
      <c r="PDF846" s="328"/>
      <c r="PDG846" s="328"/>
      <c r="PDH846" s="328"/>
      <c r="PDI846" s="328"/>
      <c r="PDJ846" s="328"/>
      <c r="PDK846" s="328"/>
      <c r="PDL846" s="328"/>
      <c r="PDM846" s="328"/>
      <c r="PDN846" s="328"/>
      <c r="PDO846" s="328"/>
      <c r="PDP846" s="328"/>
      <c r="PDQ846" s="328"/>
      <c r="PDR846" s="328"/>
      <c r="PDS846" s="328"/>
      <c r="PDT846" s="328"/>
      <c r="PDU846" s="328"/>
      <c r="PDV846" s="328"/>
      <c r="PDW846" s="328"/>
      <c r="PDX846" s="328"/>
      <c r="PDY846" s="328"/>
      <c r="PDZ846" s="328"/>
      <c r="PEA846" s="328"/>
      <c r="PEB846" s="328"/>
      <c r="PEC846" s="328"/>
      <c r="PED846" s="328"/>
      <c r="PEE846" s="328"/>
      <c r="PEF846" s="328"/>
      <c r="PEG846" s="328"/>
      <c r="PEH846" s="328"/>
      <c r="PEI846" s="328"/>
      <c r="PEJ846" s="328"/>
      <c r="PEK846" s="328"/>
      <c r="PEL846" s="328"/>
      <c r="PEM846" s="328"/>
      <c r="PEN846" s="328"/>
      <c r="PEO846" s="328"/>
      <c r="PEP846" s="328"/>
      <c r="PEQ846" s="328"/>
      <c r="PER846" s="328"/>
      <c r="PES846" s="328"/>
      <c r="PET846" s="328"/>
      <c r="PEU846" s="328"/>
      <c r="PEV846" s="328"/>
      <c r="PEW846" s="328"/>
      <c r="PEX846" s="328"/>
      <c r="PEY846" s="328"/>
      <c r="PEZ846" s="328"/>
      <c r="PFA846" s="328"/>
      <c r="PFB846" s="328"/>
      <c r="PFC846" s="328"/>
      <c r="PFD846" s="328"/>
      <c r="PFE846" s="328"/>
      <c r="PFF846" s="328"/>
      <c r="PFG846" s="328"/>
      <c r="PFH846" s="328"/>
      <c r="PFI846" s="328"/>
      <c r="PFJ846" s="328"/>
      <c r="PFK846" s="328"/>
      <c r="PFL846" s="328"/>
      <c r="PFM846" s="328"/>
      <c r="PFN846" s="328"/>
      <c r="PFO846" s="328"/>
      <c r="PFP846" s="328"/>
      <c r="PFQ846" s="328"/>
      <c r="PFR846" s="328"/>
      <c r="PFS846" s="328"/>
      <c r="PFT846" s="328"/>
      <c r="PFU846" s="328"/>
      <c r="PFV846" s="328"/>
      <c r="PFW846" s="328"/>
      <c r="PFX846" s="328"/>
      <c r="PFY846" s="328"/>
      <c r="PFZ846" s="328"/>
      <c r="PGA846" s="328"/>
      <c r="PGB846" s="328"/>
      <c r="PGC846" s="328"/>
      <c r="PGD846" s="328"/>
      <c r="PGE846" s="328"/>
      <c r="PGF846" s="328"/>
      <c r="PGG846" s="328"/>
      <c r="PGH846" s="328"/>
      <c r="PGI846" s="328"/>
      <c r="PGJ846" s="328"/>
      <c r="PGK846" s="328"/>
      <c r="PGL846" s="328"/>
      <c r="PGM846" s="328"/>
      <c r="PGN846" s="328"/>
      <c r="PGO846" s="328"/>
      <c r="PGP846" s="328"/>
      <c r="PGQ846" s="328"/>
      <c r="PGR846" s="328"/>
      <c r="PGS846" s="328"/>
      <c r="PGT846" s="328"/>
      <c r="PGU846" s="328"/>
      <c r="PGV846" s="328"/>
      <c r="PGW846" s="328"/>
      <c r="PGX846" s="328"/>
      <c r="PGY846" s="328"/>
      <c r="PGZ846" s="328"/>
      <c r="PHA846" s="328"/>
      <c r="PHB846" s="328"/>
      <c r="PHC846" s="328"/>
      <c r="PHD846" s="328"/>
      <c r="PHE846" s="328"/>
      <c r="PHF846" s="328"/>
      <c r="PHG846" s="328"/>
      <c r="PHH846" s="328"/>
      <c r="PHI846" s="328"/>
      <c r="PHJ846" s="328"/>
      <c r="PHK846" s="328"/>
      <c r="PHL846" s="328"/>
      <c r="PHM846" s="328"/>
      <c r="PHN846" s="328"/>
      <c r="PHO846" s="328"/>
      <c r="PHP846" s="328"/>
      <c r="PHQ846" s="328"/>
      <c r="PHR846" s="328"/>
      <c r="PHS846" s="328"/>
      <c r="PHT846" s="328"/>
      <c r="PHU846" s="328"/>
      <c r="PHV846" s="328"/>
      <c r="PHW846" s="328"/>
      <c r="PHX846" s="328"/>
      <c r="PHY846" s="328"/>
      <c r="PHZ846" s="328"/>
      <c r="PIA846" s="328"/>
      <c r="PIB846" s="328"/>
      <c r="PIC846" s="328"/>
      <c r="PID846" s="328"/>
      <c r="PIE846" s="328"/>
      <c r="PIF846" s="328"/>
      <c r="PIG846" s="328"/>
      <c r="PIH846" s="328"/>
      <c r="PII846" s="328"/>
      <c r="PIJ846" s="328"/>
      <c r="PIK846" s="328"/>
      <c r="PIL846" s="328"/>
      <c r="PIM846" s="328"/>
      <c r="PIN846" s="328"/>
      <c r="PIO846" s="328"/>
      <c r="PIP846" s="328"/>
      <c r="PIQ846" s="328"/>
      <c r="PIR846" s="328"/>
      <c r="PIS846" s="328"/>
      <c r="PIT846" s="328"/>
      <c r="PIU846" s="328"/>
      <c r="PIV846" s="328"/>
      <c r="PIW846" s="328"/>
      <c r="PIX846" s="328"/>
      <c r="PIY846" s="328"/>
      <c r="PIZ846" s="328"/>
      <c r="PJA846" s="328"/>
      <c r="PJB846" s="328"/>
      <c r="PJC846" s="328"/>
      <c r="PJD846" s="328"/>
      <c r="PJE846" s="328"/>
      <c r="PJF846" s="328"/>
      <c r="PJG846" s="328"/>
      <c r="PJH846" s="328"/>
      <c r="PJI846" s="328"/>
      <c r="PJJ846" s="328"/>
      <c r="PJK846" s="328"/>
      <c r="PJL846" s="328"/>
      <c r="PJM846" s="328"/>
      <c r="PJN846" s="328"/>
      <c r="PJO846" s="328"/>
      <c r="PJP846" s="328"/>
      <c r="PJQ846" s="328"/>
      <c r="PJR846" s="328"/>
      <c r="PJS846" s="328"/>
      <c r="PJT846" s="328"/>
      <c r="PJU846" s="328"/>
      <c r="PJV846" s="328"/>
      <c r="PJW846" s="328"/>
      <c r="PJX846" s="328"/>
      <c r="PJY846" s="328"/>
      <c r="PJZ846" s="328"/>
      <c r="PKA846" s="328"/>
      <c r="PKB846" s="328"/>
      <c r="PKC846" s="328"/>
      <c r="PKD846" s="328"/>
      <c r="PKE846" s="328"/>
      <c r="PKF846" s="328"/>
      <c r="PKG846" s="328"/>
      <c r="PKH846" s="328"/>
      <c r="PKI846" s="328"/>
      <c r="PKJ846" s="328"/>
      <c r="PKK846" s="328"/>
      <c r="PKL846" s="328"/>
      <c r="PKM846" s="328"/>
      <c r="PKN846" s="328"/>
      <c r="PKO846" s="328"/>
      <c r="PKP846" s="328"/>
      <c r="PKQ846" s="328"/>
      <c r="PKR846" s="328"/>
      <c r="PKS846" s="328"/>
      <c r="PKT846" s="328"/>
      <c r="PKU846" s="328"/>
      <c r="PKV846" s="328"/>
      <c r="PKW846" s="328"/>
      <c r="PKX846" s="328"/>
      <c r="PKY846" s="328"/>
      <c r="PKZ846" s="328"/>
      <c r="PLA846" s="328"/>
      <c r="PLB846" s="328"/>
      <c r="PLC846" s="328"/>
      <c r="PLD846" s="328"/>
      <c r="PLE846" s="328"/>
      <c r="PLF846" s="328"/>
      <c r="PLG846" s="328"/>
      <c r="PLH846" s="328"/>
      <c r="PLI846" s="328"/>
      <c r="PLJ846" s="328"/>
      <c r="PLK846" s="328"/>
      <c r="PLL846" s="328"/>
      <c r="PLM846" s="328"/>
      <c r="PLN846" s="328"/>
      <c r="PLO846" s="328"/>
      <c r="PLP846" s="328"/>
      <c r="PLQ846" s="328"/>
      <c r="PLR846" s="328"/>
      <c r="PLS846" s="328"/>
      <c r="PLT846" s="328"/>
      <c r="PLU846" s="328"/>
      <c r="PLV846" s="328"/>
      <c r="PLW846" s="328"/>
      <c r="PLX846" s="328"/>
      <c r="PLY846" s="328"/>
      <c r="PLZ846" s="328"/>
      <c r="PMA846" s="328"/>
      <c r="PMB846" s="328"/>
      <c r="PMC846" s="328"/>
      <c r="PMD846" s="328"/>
      <c r="PME846" s="328"/>
      <c r="PMF846" s="328"/>
      <c r="PMG846" s="328"/>
      <c r="PMH846" s="328"/>
      <c r="PMI846" s="328"/>
      <c r="PMJ846" s="328"/>
      <c r="PMK846" s="328"/>
      <c r="PML846" s="328"/>
      <c r="PMM846" s="328"/>
      <c r="PMN846" s="328"/>
      <c r="PMO846" s="328"/>
      <c r="PMP846" s="328"/>
      <c r="PMQ846" s="328"/>
      <c r="PMR846" s="328"/>
      <c r="PMS846" s="328"/>
      <c r="PMT846" s="328"/>
      <c r="PMU846" s="328"/>
      <c r="PMV846" s="328"/>
      <c r="PMW846" s="328"/>
      <c r="PMX846" s="328"/>
      <c r="PMY846" s="328"/>
      <c r="PMZ846" s="328"/>
      <c r="PNA846" s="328"/>
      <c r="PNB846" s="328"/>
      <c r="PNC846" s="328"/>
      <c r="PND846" s="328"/>
      <c r="PNE846" s="328"/>
      <c r="PNF846" s="328"/>
      <c r="PNG846" s="328"/>
      <c r="PNH846" s="328"/>
      <c r="PNI846" s="328"/>
      <c r="PNJ846" s="328"/>
      <c r="PNK846" s="328"/>
      <c r="PNL846" s="328"/>
      <c r="PNM846" s="328"/>
      <c r="PNN846" s="328"/>
      <c r="PNO846" s="328"/>
      <c r="PNP846" s="328"/>
      <c r="PNQ846" s="328"/>
      <c r="PNR846" s="328"/>
      <c r="PNS846" s="328"/>
      <c r="PNT846" s="328"/>
      <c r="PNU846" s="328"/>
      <c r="PNV846" s="328"/>
      <c r="PNW846" s="328"/>
      <c r="PNX846" s="328"/>
      <c r="PNY846" s="328"/>
      <c r="PNZ846" s="328"/>
      <c r="POA846" s="328"/>
      <c r="POB846" s="328"/>
      <c r="POC846" s="328"/>
      <c r="POD846" s="328"/>
      <c r="POE846" s="328"/>
      <c r="POF846" s="328"/>
      <c r="POG846" s="328"/>
      <c r="POH846" s="328"/>
      <c r="POI846" s="328"/>
      <c r="POJ846" s="328"/>
      <c r="POK846" s="328"/>
      <c r="POL846" s="328"/>
      <c r="POM846" s="328"/>
      <c r="PON846" s="328"/>
      <c r="POO846" s="328"/>
      <c r="POP846" s="328"/>
      <c r="POQ846" s="328"/>
      <c r="POR846" s="328"/>
      <c r="POS846" s="328"/>
      <c r="POT846" s="328"/>
      <c r="POU846" s="328"/>
      <c r="POV846" s="328"/>
      <c r="POW846" s="328"/>
      <c r="POX846" s="328"/>
      <c r="POY846" s="328"/>
      <c r="POZ846" s="328"/>
      <c r="PPA846" s="328"/>
      <c r="PPB846" s="328"/>
      <c r="PPC846" s="328"/>
      <c r="PPD846" s="328"/>
      <c r="PPE846" s="328"/>
      <c r="PPF846" s="328"/>
      <c r="PPG846" s="328"/>
      <c r="PPH846" s="328"/>
      <c r="PPI846" s="328"/>
      <c r="PPJ846" s="328"/>
      <c r="PPK846" s="328"/>
      <c r="PPL846" s="328"/>
      <c r="PPM846" s="328"/>
      <c r="PPN846" s="328"/>
      <c r="PPO846" s="328"/>
      <c r="PPP846" s="328"/>
      <c r="PPQ846" s="328"/>
      <c r="PPR846" s="328"/>
      <c r="PPS846" s="328"/>
      <c r="PPT846" s="328"/>
      <c r="PPU846" s="328"/>
      <c r="PPV846" s="328"/>
      <c r="PPW846" s="328"/>
      <c r="PPX846" s="328"/>
      <c r="PPY846" s="328"/>
      <c r="PPZ846" s="328"/>
      <c r="PQA846" s="328"/>
      <c r="PQB846" s="328"/>
      <c r="PQC846" s="328"/>
      <c r="PQD846" s="328"/>
      <c r="PQE846" s="328"/>
      <c r="PQF846" s="328"/>
      <c r="PQG846" s="328"/>
      <c r="PQH846" s="328"/>
      <c r="PQI846" s="328"/>
      <c r="PQJ846" s="328"/>
      <c r="PQK846" s="328"/>
      <c r="PQL846" s="328"/>
      <c r="PQM846" s="328"/>
      <c r="PQN846" s="328"/>
      <c r="PQO846" s="328"/>
      <c r="PQP846" s="328"/>
      <c r="PQQ846" s="328"/>
      <c r="PQR846" s="328"/>
      <c r="PQS846" s="328"/>
      <c r="PQT846" s="328"/>
      <c r="PQU846" s="328"/>
      <c r="PQV846" s="328"/>
      <c r="PQW846" s="328"/>
      <c r="PQX846" s="328"/>
      <c r="PQY846" s="328"/>
      <c r="PQZ846" s="328"/>
      <c r="PRA846" s="328"/>
      <c r="PRB846" s="328"/>
      <c r="PRC846" s="328"/>
      <c r="PRD846" s="328"/>
      <c r="PRE846" s="328"/>
      <c r="PRF846" s="328"/>
      <c r="PRG846" s="328"/>
      <c r="PRH846" s="328"/>
      <c r="PRI846" s="328"/>
      <c r="PRJ846" s="328"/>
      <c r="PRK846" s="328"/>
      <c r="PRL846" s="328"/>
      <c r="PRM846" s="328"/>
      <c r="PRN846" s="328"/>
      <c r="PRO846" s="328"/>
      <c r="PRP846" s="328"/>
      <c r="PRQ846" s="328"/>
      <c r="PRR846" s="328"/>
      <c r="PRS846" s="328"/>
      <c r="PRT846" s="328"/>
      <c r="PRU846" s="328"/>
      <c r="PRV846" s="328"/>
      <c r="PRW846" s="328"/>
      <c r="PRX846" s="328"/>
      <c r="PRY846" s="328"/>
      <c r="PRZ846" s="328"/>
      <c r="PSA846" s="328"/>
      <c r="PSB846" s="328"/>
      <c r="PSC846" s="328"/>
      <c r="PSD846" s="328"/>
      <c r="PSE846" s="328"/>
      <c r="PSF846" s="328"/>
      <c r="PSG846" s="328"/>
      <c r="PSH846" s="328"/>
      <c r="PSI846" s="328"/>
      <c r="PSJ846" s="328"/>
      <c r="PSK846" s="328"/>
      <c r="PSL846" s="328"/>
      <c r="PSM846" s="328"/>
      <c r="PSN846" s="328"/>
      <c r="PSO846" s="328"/>
      <c r="PSP846" s="328"/>
      <c r="PSQ846" s="328"/>
      <c r="PSR846" s="328"/>
      <c r="PSS846" s="328"/>
      <c r="PST846" s="328"/>
      <c r="PSU846" s="328"/>
      <c r="PSV846" s="328"/>
      <c r="PSW846" s="328"/>
      <c r="PSX846" s="328"/>
      <c r="PSY846" s="328"/>
      <c r="PSZ846" s="328"/>
      <c r="PTA846" s="328"/>
      <c r="PTB846" s="328"/>
      <c r="PTC846" s="328"/>
      <c r="PTD846" s="328"/>
      <c r="PTE846" s="328"/>
      <c r="PTF846" s="328"/>
      <c r="PTG846" s="328"/>
      <c r="PTH846" s="328"/>
      <c r="PTI846" s="328"/>
      <c r="PTJ846" s="328"/>
      <c r="PTK846" s="328"/>
      <c r="PTL846" s="328"/>
      <c r="PTM846" s="328"/>
      <c r="PTN846" s="328"/>
      <c r="PTO846" s="328"/>
      <c r="PTP846" s="328"/>
      <c r="PTQ846" s="328"/>
      <c r="PTR846" s="328"/>
      <c r="PTS846" s="328"/>
      <c r="PTT846" s="328"/>
      <c r="PTU846" s="328"/>
      <c r="PTV846" s="328"/>
      <c r="PTW846" s="328"/>
      <c r="PTX846" s="328"/>
      <c r="PTY846" s="328"/>
      <c r="PTZ846" s="328"/>
      <c r="PUA846" s="328"/>
      <c r="PUB846" s="328"/>
      <c r="PUC846" s="328"/>
      <c r="PUD846" s="328"/>
      <c r="PUE846" s="328"/>
      <c r="PUF846" s="328"/>
      <c r="PUG846" s="328"/>
      <c r="PUH846" s="328"/>
      <c r="PUI846" s="328"/>
      <c r="PUJ846" s="328"/>
      <c r="PUK846" s="328"/>
      <c r="PUL846" s="328"/>
      <c r="PUM846" s="328"/>
      <c r="PUN846" s="328"/>
      <c r="PUO846" s="328"/>
      <c r="PUP846" s="328"/>
      <c r="PUQ846" s="328"/>
      <c r="PUR846" s="328"/>
      <c r="PUS846" s="328"/>
      <c r="PUT846" s="328"/>
      <c r="PUU846" s="328"/>
      <c r="PUV846" s="328"/>
      <c r="PUW846" s="328"/>
      <c r="PUX846" s="328"/>
      <c r="PUY846" s="328"/>
      <c r="PUZ846" s="328"/>
      <c r="PVA846" s="328"/>
      <c r="PVB846" s="328"/>
      <c r="PVC846" s="328"/>
      <c r="PVD846" s="328"/>
      <c r="PVE846" s="328"/>
      <c r="PVF846" s="328"/>
      <c r="PVG846" s="328"/>
      <c r="PVH846" s="328"/>
      <c r="PVI846" s="328"/>
      <c r="PVJ846" s="328"/>
      <c r="PVK846" s="328"/>
      <c r="PVL846" s="328"/>
      <c r="PVM846" s="328"/>
      <c r="PVN846" s="328"/>
      <c r="PVO846" s="328"/>
      <c r="PVP846" s="328"/>
      <c r="PVQ846" s="328"/>
      <c r="PVR846" s="328"/>
      <c r="PVS846" s="328"/>
      <c r="PVT846" s="328"/>
      <c r="PVU846" s="328"/>
      <c r="PVV846" s="328"/>
      <c r="PVW846" s="328"/>
      <c r="PVX846" s="328"/>
      <c r="PVY846" s="328"/>
      <c r="PVZ846" s="328"/>
      <c r="PWA846" s="328"/>
      <c r="PWB846" s="328"/>
      <c r="PWC846" s="328"/>
      <c r="PWD846" s="328"/>
      <c r="PWE846" s="328"/>
      <c r="PWF846" s="328"/>
      <c r="PWG846" s="328"/>
      <c r="PWH846" s="328"/>
      <c r="PWI846" s="328"/>
      <c r="PWJ846" s="328"/>
      <c r="PWK846" s="328"/>
      <c r="PWL846" s="328"/>
      <c r="PWM846" s="328"/>
      <c r="PWN846" s="328"/>
      <c r="PWO846" s="328"/>
      <c r="PWP846" s="328"/>
      <c r="PWQ846" s="328"/>
      <c r="PWR846" s="328"/>
      <c r="PWS846" s="328"/>
      <c r="PWT846" s="328"/>
      <c r="PWU846" s="328"/>
      <c r="PWV846" s="328"/>
      <c r="PWW846" s="328"/>
      <c r="PWX846" s="328"/>
      <c r="PWY846" s="328"/>
      <c r="PWZ846" s="328"/>
      <c r="PXA846" s="328"/>
      <c r="PXB846" s="328"/>
      <c r="PXC846" s="328"/>
      <c r="PXD846" s="328"/>
      <c r="PXE846" s="328"/>
      <c r="PXF846" s="328"/>
      <c r="PXG846" s="328"/>
      <c r="PXH846" s="328"/>
      <c r="PXI846" s="328"/>
      <c r="PXJ846" s="328"/>
      <c r="PXK846" s="328"/>
      <c r="PXL846" s="328"/>
      <c r="PXM846" s="328"/>
      <c r="PXN846" s="328"/>
      <c r="PXO846" s="328"/>
      <c r="PXP846" s="328"/>
      <c r="PXQ846" s="328"/>
      <c r="PXR846" s="328"/>
      <c r="PXS846" s="328"/>
      <c r="PXT846" s="328"/>
      <c r="PXU846" s="328"/>
      <c r="PXV846" s="328"/>
      <c r="PXW846" s="328"/>
      <c r="PXX846" s="328"/>
      <c r="PXY846" s="328"/>
      <c r="PXZ846" s="328"/>
      <c r="PYA846" s="328"/>
      <c r="PYB846" s="328"/>
      <c r="PYC846" s="328"/>
      <c r="PYD846" s="328"/>
      <c r="PYE846" s="328"/>
      <c r="PYF846" s="328"/>
      <c r="PYG846" s="328"/>
      <c r="PYH846" s="328"/>
      <c r="PYI846" s="328"/>
      <c r="PYJ846" s="328"/>
      <c r="PYK846" s="328"/>
      <c r="PYL846" s="328"/>
      <c r="PYM846" s="328"/>
      <c r="PYN846" s="328"/>
      <c r="PYO846" s="328"/>
      <c r="PYP846" s="328"/>
      <c r="PYQ846" s="328"/>
      <c r="PYR846" s="328"/>
      <c r="PYS846" s="328"/>
      <c r="PYT846" s="328"/>
      <c r="PYU846" s="328"/>
      <c r="PYV846" s="328"/>
      <c r="PYW846" s="328"/>
      <c r="PYX846" s="328"/>
      <c r="PYY846" s="328"/>
      <c r="PYZ846" s="328"/>
      <c r="PZA846" s="328"/>
      <c r="PZB846" s="328"/>
      <c r="PZC846" s="328"/>
      <c r="PZD846" s="328"/>
      <c r="PZE846" s="328"/>
      <c r="PZF846" s="328"/>
      <c r="PZG846" s="328"/>
      <c r="PZH846" s="328"/>
      <c r="PZI846" s="328"/>
      <c r="PZJ846" s="328"/>
      <c r="PZK846" s="328"/>
      <c r="PZL846" s="328"/>
      <c r="PZM846" s="328"/>
      <c r="PZN846" s="328"/>
      <c r="PZO846" s="328"/>
      <c r="PZP846" s="328"/>
      <c r="PZQ846" s="328"/>
      <c r="PZR846" s="328"/>
      <c r="PZS846" s="328"/>
      <c r="PZT846" s="328"/>
      <c r="PZU846" s="328"/>
      <c r="PZV846" s="328"/>
      <c r="PZW846" s="328"/>
      <c r="PZX846" s="328"/>
      <c r="PZY846" s="328"/>
      <c r="PZZ846" s="328"/>
      <c r="QAA846" s="328"/>
      <c r="QAB846" s="328"/>
      <c r="QAC846" s="328"/>
      <c r="QAD846" s="328"/>
      <c r="QAE846" s="328"/>
      <c r="QAF846" s="328"/>
      <c r="QAG846" s="328"/>
      <c r="QAH846" s="328"/>
      <c r="QAI846" s="328"/>
      <c r="QAJ846" s="328"/>
      <c r="QAK846" s="328"/>
      <c r="QAL846" s="328"/>
      <c r="QAM846" s="328"/>
      <c r="QAN846" s="328"/>
      <c r="QAO846" s="328"/>
      <c r="QAP846" s="328"/>
      <c r="QAQ846" s="328"/>
      <c r="QAR846" s="328"/>
      <c r="QAS846" s="328"/>
      <c r="QAT846" s="328"/>
      <c r="QAU846" s="328"/>
      <c r="QAV846" s="328"/>
      <c r="QAW846" s="328"/>
      <c r="QAX846" s="328"/>
      <c r="QAY846" s="328"/>
      <c r="QAZ846" s="328"/>
      <c r="QBA846" s="328"/>
      <c r="QBB846" s="328"/>
      <c r="QBC846" s="328"/>
      <c r="QBD846" s="328"/>
      <c r="QBE846" s="328"/>
      <c r="QBF846" s="328"/>
      <c r="QBG846" s="328"/>
      <c r="QBH846" s="328"/>
      <c r="QBI846" s="328"/>
      <c r="QBJ846" s="328"/>
      <c r="QBK846" s="328"/>
      <c r="QBL846" s="328"/>
      <c r="QBM846" s="328"/>
      <c r="QBN846" s="328"/>
      <c r="QBO846" s="328"/>
      <c r="QBP846" s="328"/>
      <c r="QBQ846" s="328"/>
      <c r="QBR846" s="328"/>
      <c r="QBS846" s="328"/>
      <c r="QBT846" s="328"/>
      <c r="QBU846" s="328"/>
      <c r="QBV846" s="328"/>
      <c r="QBW846" s="328"/>
      <c r="QBX846" s="328"/>
      <c r="QBY846" s="328"/>
      <c r="QBZ846" s="328"/>
      <c r="QCA846" s="328"/>
      <c r="QCB846" s="328"/>
      <c r="QCC846" s="328"/>
      <c r="QCD846" s="328"/>
      <c r="QCE846" s="328"/>
      <c r="QCF846" s="328"/>
      <c r="QCG846" s="328"/>
      <c r="QCH846" s="328"/>
      <c r="QCI846" s="328"/>
      <c r="QCJ846" s="328"/>
      <c r="QCK846" s="328"/>
      <c r="QCL846" s="328"/>
      <c r="QCM846" s="328"/>
      <c r="QCN846" s="328"/>
      <c r="QCO846" s="328"/>
      <c r="QCP846" s="328"/>
      <c r="QCQ846" s="328"/>
      <c r="QCR846" s="328"/>
      <c r="QCS846" s="328"/>
      <c r="QCT846" s="328"/>
      <c r="QCU846" s="328"/>
      <c r="QCV846" s="328"/>
      <c r="QCW846" s="328"/>
      <c r="QCX846" s="328"/>
      <c r="QCY846" s="328"/>
      <c r="QCZ846" s="328"/>
      <c r="QDA846" s="328"/>
      <c r="QDB846" s="328"/>
      <c r="QDC846" s="328"/>
      <c r="QDD846" s="328"/>
      <c r="QDE846" s="328"/>
      <c r="QDF846" s="328"/>
      <c r="QDG846" s="328"/>
      <c r="QDH846" s="328"/>
      <c r="QDI846" s="328"/>
      <c r="QDJ846" s="328"/>
      <c r="QDK846" s="328"/>
      <c r="QDL846" s="328"/>
      <c r="QDM846" s="328"/>
      <c r="QDN846" s="328"/>
      <c r="QDO846" s="328"/>
      <c r="QDP846" s="328"/>
      <c r="QDQ846" s="328"/>
      <c r="QDR846" s="328"/>
      <c r="QDS846" s="328"/>
      <c r="QDT846" s="328"/>
      <c r="QDU846" s="328"/>
      <c r="QDV846" s="328"/>
      <c r="QDW846" s="328"/>
      <c r="QDX846" s="328"/>
      <c r="QDY846" s="328"/>
      <c r="QDZ846" s="328"/>
      <c r="QEA846" s="328"/>
      <c r="QEB846" s="328"/>
      <c r="QEC846" s="328"/>
      <c r="QED846" s="328"/>
      <c r="QEE846" s="328"/>
      <c r="QEF846" s="328"/>
      <c r="QEG846" s="328"/>
      <c r="QEH846" s="328"/>
      <c r="QEI846" s="328"/>
      <c r="QEJ846" s="328"/>
      <c r="QEK846" s="328"/>
      <c r="QEL846" s="328"/>
      <c r="QEM846" s="328"/>
      <c r="QEN846" s="328"/>
      <c r="QEO846" s="328"/>
      <c r="QEP846" s="328"/>
      <c r="QEQ846" s="328"/>
      <c r="QER846" s="328"/>
      <c r="QES846" s="328"/>
      <c r="QET846" s="328"/>
      <c r="QEU846" s="328"/>
      <c r="QEV846" s="328"/>
      <c r="QEW846" s="328"/>
      <c r="QEX846" s="328"/>
      <c r="QEY846" s="328"/>
      <c r="QEZ846" s="328"/>
      <c r="QFA846" s="328"/>
      <c r="QFB846" s="328"/>
      <c r="QFC846" s="328"/>
      <c r="QFD846" s="328"/>
      <c r="QFE846" s="328"/>
      <c r="QFF846" s="328"/>
      <c r="QFG846" s="328"/>
      <c r="QFH846" s="328"/>
      <c r="QFI846" s="328"/>
      <c r="QFJ846" s="328"/>
      <c r="QFK846" s="328"/>
      <c r="QFL846" s="328"/>
      <c r="QFM846" s="328"/>
      <c r="QFN846" s="328"/>
      <c r="QFO846" s="328"/>
      <c r="QFP846" s="328"/>
      <c r="QFQ846" s="328"/>
      <c r="QFR846" s="328"/>
      <c r="QFS846" s="328"/>
      <c r="QFT846" s="328"/>
      <c r="QFU846" s="328"/>
      <c r="QFV846" s="328"/>
      <c r="QFW846" s="328"/>
      <c r="QFX846" s="328"/>
      <c r="QFY846" s="328"/>
      <c r="QFZ846" s="328"/>
      <c r="QGA846" s="328"/>
      <c r="QGB846" s="328"/>
      <c r="QGC846" s="328"/>
      <c r="QGD846" s="328"/>
      <c r="QGE846" s="328"/>
      <c r="QGF846" s="328"/>
      <c r="QGG846" s="328"/>
      <c r="QGH846" s="328"/>
      <c r="QGI846" s="328"/>
      <c r="QGJ846" s="328"/>
      <c r="QGK846" s="328"/>
      <c r="QGL846" s="328"/>
      <c r="QGM846" s="328"/>
      <c r="QGN846" s="328"/>
      <c r="QGO846" s="328"/>
      <c r="QGP846" s="328"/>
      <c r="QGQ846" s="328"/>
      <c r="QGR846" s="328"/>
      <c r="QGS846" s="328"/>
      <c r="QGT846" s="328"/>
      <c r="QGU846" s="328"/>
      <c r="QGV846" s="328"/>
      <c r="QGW846" s="328"/>
      <c r="QGX846" s="328"/>
      <c r="QGY846" s="328"/>
      <c r="QGZ846" s="328"/>
      <c r="QHA846" s="328"/>
      <c r="QHB846" s="328"/>
      <c r="QHC846" s="328"/>
      <c r="QHD846" s="328"/>
      <c r="QHE846" s="328"/>
      <c r="QHF846" s="328"/>
      <c r="QHG846" s="328"/>
      <c r="QHH846" s="328"/>
      <c r="QHI846" s="328"/>
      <c r="QHJ846" s="328"/>
      <c r="QHK846" s="328"/>
      <c r="QHL846" s="328"/>
      <c r="QHM846" s="328"/>
      <c r="QHN846" s="328"/>
      <c r="QHO846" s="328"/>
      <c r="QHP846" s="328"/>
      <c r="QHQ846" s="328"/>
      <c r="QHR846" s="328"/>
      <c r="QHS846" s="328"/>
      <c r="QHT846" s="328"/>
      <c r="QHU846" s="328"/>
      <c r="QHV846" s="328"/>
      <c r="QHW846" s="328"/>
      <c r="QHX846" s="328"/>
      <c r="QHY846" s="328"/>
      <c r="QHZ846" s="328"/>
      <c r="QIA846" s="328"/>
      <c r="QIB846" s="328"/>
      <c r="QIC846" s="328"/>
      <c r="QID846" s="328"/>
      <c r="QIE846" s="328"/>
      <c r="QIF846" s="328"/>
      <c r="QIG846" s="328"/>
      <c r="QIH846" s="328"/>
      <c r="QII846" s="328"/>
      <c r="QIJ846" s="328"/>
      <c r="QIK846" s="328"/>
      <c r="QIL846" s="328"/>
      <c r="QIM846" s="328"/>
      <c r="QIN846" s="328"/>
      <c r="QIO846" s="328"/>
      <c r="QIP846" s="328"/>
      <c r="QIQ846" s="328"/>
      <c r="QIR846" s="328"/>
      <c r="QIS846" s="328"/>
      <c r="QIT846" s="328"/>
      <c r="QIU846" s="328"/>
      <c r="QIV846" s="328"/>
      <c r="QIW846" s="328"/>
      <c r="QIX846" s="328"/>
      <c r="QIY846" s="328"/>
      <c r="QIZ846" s="328"/>
      <c r="QJA846" s="328"/>
      <c r="QJB846" s="328"/>
      <c r="QJC846" s="328"/>
      <c r="QJD846" s="328"/>
      <c r="QJE846" s="328"/>
      <c r="QJF846" s="328"/>
      <c r="QJG846" s="328"/>
      <c r="QJH846" s="328"/>
      <c r="QJI846" s="328"/>
      <c r="QJJ846" s="328"/>
      <c r="QJK846" s="328"/>
      <c r="QJL846" s="328"/>
      <c r="QJM846" s="328"/>
      <c r="QJN846" s="328"/>
      <c r="QJO846" s="328"/>
      <c r="QJP846" s="328"/>
      <c r="QJQ846" s="328"/>
      <c r="QJR846" s="328"/>
      <c r="QJS846" s="328"/>
      <c r="QJT846" s="328"/>
      <c r="QJU846" s="328"/>
      <c r="QJV846" s="328"/>
      <c r="QJW846" s="328"/>
      <c r="QJX846" s="328"/>
      <c r="QJY846" s="328"/>
      <c r="QJZ846" s="328"/>
      <c r="QKA846" s="328"/>
      <c r="QKB846" s="328"/>
      <c r="QKC846" s="328"/>
      <c r="QKD846" s="328"/>
      <c r="QKE846" s="328"/>
      <c r="QKF846" s="328"/>
      <c r="QKG846" s="328"/>
      <c r="QKH846" s="328"/>
      <c r="QKI846" s="328"/>
      <c r="QKJ846" s="328"/>
      <c r="QKK846" s="328"/>
      <c r="QKL846" s="328"/>
      <c r="QKM846" s="328"/>
      <c r="QKN846" s="328"/>
      <c r="QKO846" s="328"/>
      <c r="QKP846" s="328"/>
      <c r="QKQ846" s="328"/>
      <c r="QKR846" s="328"/>
      <c r="QKS846" s="328"/>
      <c r="QKT846" s="328"/>
      <c r="QKU846" s="328"/>
      <c r="QKV846" s="328"/>
      <c r="QKW846" s="328"/>
      <c r="QKX846" s="328"/>
      <c r="QKY846" s="328"/>
      <c r="QKZ846" s="328"/>
      <c r="QLA846" s="328"/>
      <c r="QLB846" s="328"/>
      <c r="QLC846" s="328"/>
      <c r="QLD846" s="328"/>
      <c r="QLE846" s="328"/>
      <c r="QLF846" s="328"/>
      <c r="QLG846" s="328"/>
      <c r="QLH846" s="328"/>
      <c r="QLI846" s="328"/>
      <c r="QLJ846" s="328"/>
      <c r="QLK846" s="328"/>
      <c r="QLL846" s="328"/>
      <c r="QLM846" s="328"/>
      <c r="QLN846" s="328"/>
      <c r="QLO846" s="328"/>
      <c r="QLP846" s="328"/>
      <c r="QLQ846" s="328"/>
      <c r="QLR846" s="328"/>
      <c r="QLS846" s="328"/>
      <c r="QLT846" s="328"/>
      <c r="QLU846" s="328"/>
      <c r="QLV846" s="328"/>
      <c r="QLW846" s="328"/>
      <c r="QLX846" s="328"/>
      <c r="QLY846" s="328"/>
      <c r="QLZ846" s="328"/>
      <c r="QMA846" s="328"/>
      <c r="QMB846" s="328"/>
      <c r="QMC846" s="328"/>
      <c r="QMD846" s="328"/>
      <c r="QME846" s="328"/>
      <c r="QMF846" s="328"/>
      <c r="QMG846" s="328"/>
      <c r="QMH846" s="328"/>
      <c r="QMI846" s="328"/>
      <c r="QMJ846" s="328"/>
      <c r="QMK846" s="328"/>
      <c r="QML846" s="328"/>
      <c r="QMM846" s="328"/>
      <c r="QMN846" s="328"/>
      <c r="QMO846" s="328"/>
      <c r="QMP846" s="328"/>
      <c r="QMQ846" s="328"/>
      <c r="QMR846" s="328"/>
      <c r="QMS846" s="328"/>
      <c r="QMT846" s="328"/>
      <c r="QMU846" s="328"/>
      <c r="QMV846" s="328"/>
      <c r="QMW846" s="328"/>
      <c r="QMX846" s="328"/>
      <c r="QMY846" s="328"/>
      <c r="QMZ846" s="328"/>
      <c r="QNA846" s="328"/>
      <c r="QNB846" s="328"/>
      <c r="QNC846" s="328"/>
      <c r="QND846" s="328"/>
      <c r="QNE846" s="328"/>
      <c r="QNF846" s="328"/>
      <c r="QNG846" s="328"/>
      <c r="QNH846" s="328"/>
      <c r="QNI846" s="328"/>
      <c r="QNJ846" s="328"/>
      <c r="QNK846" s="328"/>
      <c r="QNL846" s="328"/>
      <c r="QNM846" s="328"/>
      <c r="QNN846" s="328"/>
      <c r="QNO846" s="328"/>
      <c r="QNP846" s="328"/>
      <c r="QNQ846" s="328"/>
      <c r="QNR846" s="328"/>
      <c r="QNS846" s="328"/>
      <c r="QNT846" s="328"/>
      <c r="QNU846" s="328"/>
      <c r="QNV846" s="328"/>
      <c r="QNW846" s="328"/>
      <c r="QNX846" s="328"/>
      <c r="QNY846" s="328"/>
      <c r="QNZ846" s="328"/>
      <c r="QOA846" s="328"/>
      <c r="QOB846" s="328"/>
      <c r="QOC846" s="328"/>
      <c r="QOD846" s="328"/>
      <c r="QOE846" s="328"/>
      <c r="QOF846" s="328"/>
      <c r="QOG846" s="328"/>
      <c r="QOH846" s="328"/>
      <c r="QOI846" s="328"/>
      <c r="QOJ846" s="328"/>
      <c r="QOK846" s="328"/>
      <c r="QOL846" s="328"/>
      <c r="QOM846" s="328"/>
      <c r="QON846" s="328"/>
      <c r="QOO846" s="328"/>
      <c r="QOP846" s="328"/>
      <c r="QOQ846" s="328"/>
      <c r="QOR846" s="328"/>
      <c r="QOS846" s="328"/>
      <c r="QOT846" s="328"/>
      <c r="QOU846" s="328"/>
      <c r="QOV846" s="328"/>
      <c r="QOW846" s="328"/>
      <c r="QOX846" s="328"/>
      <c r="QOY846" s="328"/>
      <c r="QOZ846" s="328"/>
      <c r="QPA846" s="328"/>
      <c r="QPB846" s="328"/>
      <c r="QPC846" s="328"/>
      <c r="QPD846" s="328"/>
      <c r="QPE846" s="328"/>
      <c r="QPF846" s="328"/>
      <c r="QPG846" s="328"/>
      <c r="QPH846" s="328"/>
      <c r="QPI846" s="328"/>
      <c r="QPJ846" s="328"/>
      <c r="QPK846" s="328"/>
      <c r="QPL846" s="328"/>
      <c r="QPM846" s="328"/>
      <c r="QPN846" s="328"/>
      <c r="QPO846" s="328"/>
      <c r="QPP846" s="328"/>
      <c r="QPQ846" s="328"/>
      <c r="QPR846" s="328"/>
      <c r="QPS846" s="328"/>
      <c r="QPT846" s="328"/>
      <c r="QPU846" s="328"/>
      <c r="QPV846" s="328"/>
      <c r="QPW846" s="328"/>
      <c r="QPX846" s="328"/>
      <c r="QPY846" s="328"/>
      <c r="QPZ846" s="328"/>
      <c r="QQA846" s="328"/>
      <c r="QQB846" s="328"/>
      <c r="QQC846" s="328"/>
      <c r="QQD846" s="328"/>
      <c r="QQE846" s="328"/>
      <c r="QQF846" s="328"/>
      <c r="QQG846" s="328"/>
      <c r="QQH846" s="328"/>
      <c r="QQI846" s="328"/>
      <c r="QQJ846" s="328"/>
      <c r="QQK846" s="328"/>
      <c r="QQL846" s="328"/>
      <c r="QQM846" s="328"/>
      <c r="QQN846" s="328"/>
      <c r="QQO846" s="328"/>
      <c r="QQP846" s="328"/>
      <c r="QQQ846" s="328"/>
      <c r="QQR846" s="328"/>
      <c r="QQS846" s="328"/>
      <c r="QQT846" s="328"/>
      <c r="QQU846" s="328"/>
      <c r="QQV846" s="328"/>
      <c r="QQW846" s="328"/>
      <c r="QQX846" s="328"/>
      <c r="QQY846" s="328"/>
      <c r="QQZ846" s="328"/>
      <c r="QRA846" s="328"/>
      <c r="QRB846" s="328"/>
      <c r="QRC846" s="328"/>
      <c r="QRD846" s="328"/>
      <c r="QRE846" s="328"/>
      <c r="QRF846" s="328"/>
      <c r="QRG846" s="328"/>
      <c r="QRH846" s="328"/>
      <c r="QRI846" s="328"/>
      <c r="QRJ846" s="328"/>
      <c r="QRK846" s="328"/>
      <c r="QRL846" s="328"/>
      <c r="QRM846" s="328"/>
      <c r="QRN846" s="328"/>
      <c r="QRO846" s="328"/>
      <c r="QRP846" s="328"/>
      <c r="QRQ846" s="328"/>
      <c r="QRR846" s="328"/>
      <c r="QRS846" s="328"/>
      <c r="QRT846" s="328"/>
      <c r="QRU846" s="328"/>
      <c r="QRV846" s="328"/>
      <c r="QRW846" s="328"/>
      <c r="QRX846" s="328"/>
      <c r="QRY846" s="328"/>
      <c r="QRZ846" s="328"/>
      <c r="QSA846" s="328"/>
      <c r="QSB846" s="328"/>
      <c r="QSC846" s="328"/>
      <c r="QSD846" s="328"/>
      <c r="QSE846" s="328"/>
      <c r="QSF846" s="328"/>
      <c r="QSG846" s="328"/>
      <c r="QSH846" s="328"/>
      <c r="QSI846" s="328"/>
      <c r="QSJ846" s="328"/>
      <c r="QSK846" s="328"/>
      <c r="QSL846" s="328"/>
      <c r="QSM846" s="328"/>
      <c r="QSN846" s="328"/>
      <c r="QSO846" s="328"/>
      <c r="QSP846" s="328"/>
      <c r="QSQ846" s="328"/>
      <c r="QSR846" s="328"/>
      <c r="QSS846" s="328"/>
      <c r="QST846" s="328"/>
      <c r="QSU846" s="328"/>
      <c r="QSV846" s="328"/>
      <c r="QSW846" s="328"/>
      <c r="QSX846" s="328"/>
      <c r="QSY846" s="328"/>
      <c r="QSZ846" s="328"/>
      <c r="QTA846" s="328"/>
      <c r="QTB846" s="328"/>
      <c r="QTC846" s="328"/>
      <c r="QTD846" s="328"/>
      <c r="QTE846" s="328"/>
      <c r="QTF846" s="328"/>
      <c r="QTG846" s="328"/>
      <c r="QTH846" s="328"/>
      <c r="QTI846" s="328"/>
      <c r="QTJ846" s="328"/>
      <c r="QTK846" s="328"/>
      <c r="QTL846" s="328"/>
      <c r="QTM846" s="328"/>
      <c r="QTN846" s="328"/>
      <c r="QTO846" s="328"/>
      <c r="QTP846" s="328"/>
      <c r="QTQ846" s="328"/>
      <c r="QTR846" s="328"/>
      <c r="QTS846" s="328"/>
      <c r="QTT846" s="328"/>
      <c r="QTU846" s="328"/>
      <c r="QTV846" s="328"/>
      <c r="QTW846" s="328"/>
      <c r="QTX846" s="328"/>
      <c r="QTY846" s="328"/>
      <c r="QTZ846" s="328"/>
      <c r="QUA846" s="328"/>
      <c r="QUB846" s="328"/>
      <c r="QUC846" s="328"/>
      <c r="QUD846" s="328"/>
      <c r="QUE846" s="328"/>
      <c r="QUF846" s="328"/>
      <c r="QUG846" s="328"/>
      <c r="QUH846" s="328"/>
      <c r="QUI846" s="328"/>
      <c r="QUJ846" s="328"/>
      <c r="QUK846" s="328"/>
      <c r="QUL846" s="328"/>
      <c r="QUM846" s="328"/>
      <c r="QUN846" s="328"/>
      <c r="QUO846" s="328"/>
      <c r="QUP846" s="328"/>
      <c r="QUQ846" s="328"/>
      <c r="QUR846" s="328"/>
      <c r="QUS846" s="328"/>
      <c r="QUT846" s="328"/>
      <c r="QUU846" s="328"/>
      <c r="QUV846" s="328"/>
      <c r="QUW846" s="328"/>
      <c r="QUX846" s="328"/>
      <c r="QUY846" s="328"/>
      <c r="QUZ846" s="328"/>
      <c r="QVA846" s="328"/>
      <c r="QVB846" s="328"/>
      <c r="QVC846" s="328"/>
      <c r="QVD846" s="328"/>
      <c r="QVE846" s="328"/>
      <c r="QVF846" s="328"/>
      <c r="QVG846" s="328"/>
      <c r="QVH846" s="328"/>
      <c r="QVI846" s="328"/>
      <c r="QVJ846" s="328"/>
      <c r="QVK846" s="328"/>
      <c r="QVL846" s="328"/>
      <c r="QVM846" s="328"/>
      <c r="QVN846" s="328"/>
      <c r="QVO846" s="328"/>
      <c r="QVP846" s="328"/>
      <c r="QVQ846" s="328"/>
      <c r="QVR846" s="328"/>
      <c r="QVS846" s="328"/>
      <c r="QVT846" s="328"/>
      <c r="QVU846" s="328"/>
      <c r="QVV846" s="328"/>
      <c r="QVW846" s="328"/>
      <c r="QVX846" s="328"/>
      <c r="QVY846" s="328"/>
      <c r="QVZ846" s="328"/>
      <c r="QWA846" s="328"/>
      <c r="QWB846" s="328"/>
      <c r="QWC846" s="328"/>
      <c r="QWD846" s="328"/>
      <c r="QWE846" s="328"/>
      <c r="QWF846" s="328"/>
      <c r="QWG846" s="328"/>
      <c r="QWH846" s="328"/>
      <c r="QWI846" s="328"/>
      <c r="QWJ846" s="328"/>
      <c r="QWK846" s="328"/>
      <c r="QWL846" s="328"/>
      <c r="QWM846" s="328"/>
      <c r="QWN846" s="328"/>
      <c r="QWO846" s="328"/>
      <c r="QWP846" s="328"/>
      <c r="QWQ846" s="328"/>
      <c r="QWR846" s="328"/>
      <c r="QWS846" s="328"/>
      <c r="QWT846" s="328"/>
      <c r="QWU846" s="328"/>
      <c r="QWV846" s="328"/>
      <c r="QWW846" s="328"/>
      <c r="QWX846" s="328"/>
      <c r="QWY846" s="328"/>
      <c r="QWZ846" s="328"/>
      <c r="QXA846" s="328"/>
      <c r="QXB846" s="328"/>
      <c r="QXC846" s="328"/>
      <c r="QXD846" s="328"/>
      <c r="QXE846" s="328"/>
      <c r="QXF846" s="328"/>
      <c r="QXG846" s="328"/>
      <c r="QXH846" s="328"/>
      <c r="QXI846" s="328"/>
      <c r="QXJ846" s="328"/>
      <c r="QXK846" s="328"/>
      <c r="QXL846" s="328"/>
      <c r="QXM846" s="328"/>
      <c r="QXN846" s="328"/>
      <c r="QXO846" s="328"/>
      <c r="QXP846" s="328"/>
      <c r="QXQ846" s="328"/>
      <c r="QXR846" s="328"/>
      <c r="QXS846" s="328"/>
      <c r="QXT846" s="328"/>
      <c r="QXU846" s="328"/>
      <c r="QXV846" s="328"/>
      <c r="QXW846" s="328"/>
      <c r="QXX846" s="328"/>
      <c r="QXY846" s="328"/>
      <c r="QXZ846" s="328"/>
      <c r="QYA846" s="328"/>
      <c r="QYB846" s="328"/>
      <c r="QYC846" s="328"/>
      <c r="QYD846" s="328"/>
      <c r="QYE846" s="328"/>
      <c r="QYF846" s="328"/>
      <c r="QYG846" s="328"/>
      <c r="QYH846" s="328"/>
      <c r="QYI846" s="328"/>
      <c r="QYJ846" s="328"/>
      <c r="QYK846" s="328"/>
      <c r="QYL846" s="328"/>
      <c r="QYM846" s="328"/>
      <c r="QYN846" s="328"/>
      <c r="QYO846" s="328"/>
      <c r="QYP846" s="328"/>
      <c r="QYQ846" s="328"/>
      <c r="QYR846" s="328"/>
      <c r="QYS846" s="328"/>
      <c r="QYT846" s="328"/>
      <c r="QYU846" s="328"/>
      <c r="QYV846" s="328"/>
      <c r="QYW846" s="328"/>
      <c r="QYX846" s="328"/>
      <c r="QYY846" s="328"/>
      <c r="QYZ846" s="328"/>
      <c r="QZA846" s="328"/>
      <c r="QZB846" s="328"/>
      <c r="QZC846" s="328"/>
      <c r="QZD846" s="328"/>
      <c r="QZE846" s="328"/>
      <c r="QZF846" s="328"/>
      <c r="QZG846" s="328"/>
      <c r="QZH846" s="328"/>
      <c r="QZI846" s="328"/>
      <c r="QZJ846" s="328"/>
      <c r="QZK846" s="328"/>
      <c r="QZL846" s="328"/>
      <c r="QZM846" s="328"/>
      <c r="QZN846" s="328"/>
      <c r="QZO846" s="328"/>
      <c r="QZP846" s="328"/>
      <c r="QZQ846" s="328"/>
      <c r="QZR846" s="328"/>
      <c r="QZS846" s="328"/>
      <c r="QZT846" s="328"/>
      <c r="QZU846" s="328"/>
      <c r="QZV846" s="328"/>
      <c r="QZW846" s="328"/>
      <c r="QZX846" s="328"/>
      <c r="QZY846" s="328"/>
      <c r="QZZ846" s="328"/>
      <c r="RAA846" s="328"/>
      <c r="RAB846" s="328"/>
      <c r="RAC846" s="328"/>
      <c r="RAD846" s="328"/>
      <c r="RAE846" s="328"/>
      <c r="RAF846" s="328"/>
      <c r="RAG846" s="328"/>
      <c r="RAH846" s="328"/>
      <c r="RAI846" s="328"/>
      <c r="RAJ846" s="328"/>
      <c r="RAK846" s="328"/>
      <c r="RAL846" s="328"/>
      <c r="RAM846" s="328"/>
      <c r="RAN846" s="328"/>
      <c r="RAO846" s="328"/>
      <c r="RAP846" s="328"/>
      <c r="RAQ846" s="328"/>
      <c r="RAR846" s="328"/>
      <c r="RAS846" s="328"/>
      <c r="RAT846" s="328"/>
      <c r="RAU846" s="328"/>
      <c r="RAV846" s="328"/>
      <c r="RAW846" s="328"/>
      <c r="RAX846" s="328"/>
      <c r="RAY846" s="328"/>
      <c r="RAZ846" s="328"/>
      <c r="RBA846" s="328"/>
      <c r="RBB846" s="328"/>
      <c r="RBC846" s="328"/>
      <c r="RBD846" s="328"/>
      <c r="RBE846" s="328"/>
      <c r="RBF846" s="328"/>
      <c r="RBG846" s="328"/>
      <c r="RBH846" s="328"/>
      <c r="RBI846" s="328"/>
      <c r="RBJ846" s="328"/>
      <c r="RBK846" s="328"/>
      <c r="RBL846" s="328"/>
      <c r="RBM846" s="328"/>
      <c r="RBN846" s="328"/>
      <c r="RBO846" s="328"/>
      <c r="RBP846" s="328"/>
      <c r="RBQ846" s="328"/>
      <c r="RBR846" s="328"/>
      <c r="RBS846" s="328"/>
      <c r="RBT846" s="328"/>
      <c r="RBU846" s="328"/>
      <c r="RBV846" s="328"/>
      <c r="RBW846" s="328"/>
      <c r="RBX846" s="328"/>
      <c r="RBY846" s="328"/>
      <c r="RBZ846" s="328"/>
      <c r="RCA846" s="328"/>
      <c r="RCB846" s="328"/>
      <c r="RCC846" s="328"/>
      <c r="RCD846" s="328"/>
      <c r="RCE846" s="328"/>
      <c r="RCF846" s="328"/>
      <c r="RCG846" s="328"/>
      <c r="RCH846" s="328"/>
      <c r="RCI846" s="328"/>
      <c r="RCJ846" s="328"/>
      <c r="RCK846" s="328"/>
      <c r="RCL846" s="328"/>
      <c r="RCM846" s="328"/>
      <c r="RCN846" s="328"/>
      <c r="RCO846" s="328"/>
      <c r="RCP846" s="328"/>
      <c r="RCQ846" s="328"/>
      <c r="RCR846" s="328"/>
      <c r="RCS846" s="328"/>
      <c r="RCT846" s="328"/>
      <c r="RCU846" s="328"/>
      <c r="RCV846" s="328"/>
      <c r="RCW846" s="328"/>
      <c r="RCX846" s="328"/>
      <c r="RCY846" s="328"/>
      <c r="RCZ846" s="328"/>
      <c r="RDA846" s="328"/>
      <c r="RDB846" s="328"/>
      <c r="RDC846" s="328"/>
      <c r="RDD846" s="328"/>
      <c r="RDE846" s="328"/>
      <c r="RDF846" s="328"/>
      <c r="RDG846" s="328"/>
      <c r="RDH846" s="328"/>
      <c r="RDI846" s="328"/>
      <c r="RDJ846" s="328"/>
      <c r="RDK846" s="328"/>
      <c r="RDL846" s="328"/>
      <c r="RDM846" s="328"/>
      <c r="RDN846" s="328"/>
      <c r="RDO846" s="328"/>
      <c r="RDP846" s="328"/>
      <c r="RDQ846" s="328"/>
      <c r="RDR846" s="328"/>
      <c r="RDS846" s="328"/>
      <c r="RDT846" s="328"/>
      <c r="RDU846" s="328"/>
      <c r="RDV846" s="328"/>
      <c r="RDW846" s="328"/>
      <c r="RDX846" s="328"/>
      <c r="RDY846" s="328"/>
      <c r="RDZ846" s="328"/>
      <c r="REA846" s="328"/>
      <c r="REB846" s="328"/>
      <c r="REC846" s="328"/>
      <c r="RED846" s="328"/>
      <c r="REE846" s="328"/>
      <c r="REF846" s="328"/>
      <c r="REG846" s="328"/>
      <c r="REH846" s="328"/>
      <c r="REI846" s="328"/>
      <c r="REJ846" s="328"/>
      <c r="REK846" s="328"/>
      <c r="REL846" s="328"/>
      <c r="REM846" s="328"/>
      <c r="REN846" s="328"/>
      <c r="REO846" s="328"/>
      <c r="REP846" s="328"/>
      <c r="REQ846" s="328"/>
      <c r="RER846" s="328"/>
      <c r="RES846" s="328"/>
      <c r="RET846" s="328"/>
      <c r="REU846" s="328"/>
      <c r="REV846" s="328"/>
      <c r="REW846" s="328"/>
      <c r="REX846" s="328"/>
      <c r="REY846" s="328"/>
      <c r="REZ846" s="328"/>
      <c r="RFA846" s="328"/>
      <c r="RFB846" s="328"/>
      <c r="RFC846" s="328"/>
      <c r="RFD846" s="328"/>
      <c r="RFE846" s="328"/>
      <c r="RFF846" s="328"/>
      <c r="RFG846" s="328"/>
      <c r="RFH846" s="328"/>
      <c r="RFI846" s="328"/>
      <c r="RFJ846" s="328"/>
      <c r="RFK846" s="328"/>
      <c r="RFL846" s="328"/>
      <c r="RFM846" s="328"/>
      <c r="RFN846" s="328"/>
      <c r="RFO846" s="328"/>
      <c r="RFP846" s="328"/>
      <c r="RFQ846" s="328"/>
      <c r="RFR846" s="328"/>
      <c r="RFS846" s="328"/>
      <c r="RFT846" s="328"/>
      <c r="RFU846" s="328"/>
      <c r="RFV846" s="328"/>
      <c r="RFW846" s="328"/>
      <c r="RFX846" s="328"/>
      <c r="RFY846" s="328"/>
      <c r="RFZ846" s="328"/>
      <c r="RGA846" s="328"/>
      <c r="RGB846" s="328"/>
      <c r="RGC846" s="328"/>
      <c r="RGD846" s="328"/>
      <c r="RGE846" s="328"/>
      <c r="RGF846" s="328"/>
      <c r="RGG846" s="328"/>
      <c r="RGH846" s="328"/>
      <c r="RGI846" s="328"/>
      <c r="RGJ846" s="328"/>
      <c r="RGK846" s="328"/>
      <c r="RGL846" s="328"/>
      <c r="RGM846" s="328"/>
      <c r="RGN846" s="328"/>
      <c r="RGO846" s="328"/>
      <c r="RGP846" s="328"/>
      <c r="RGQ846" s="328"/>
      <c r="RGR846" s="328"/>
      <c r="RGS846" s="328"/>
      <c r="RGT846" s="328"/>
      <c r="RGU846" s="328"/>
      <c r="RGV846" s="328"/>
      <c r="RGW846" s="328"/>
      <c r="RGX846" s="328"/>
      <c r="RGY846" s="328"/>
      <c r="RGZ846" s="328"/>
      <c r="RHA846" s="328"/>
      <c r="RHB846" s="328"/>
      <c r="RHC846" s="328"/>
      <c r="RHD846" s="328"/>
      <c r="RHE846" s="328"/>
      <c r="RHF846" s="328"/>
      <c r="RHG846" s="328"/>
      <c r="RHH846" s="328"/>
      <c r="RHI846" s="328"/>
      <c r="RHJ846" s="328"/>
      <c r="RHK846" s="328"/>
      <c r="RHL846" s="328"/>
      <c r="RHM846" s="328"/>
      <c r="RHN846" s="328"/>
      <c r="RHO846" s="328"/>
      <c r="RHP846" s="328"/>
      <c r="RHQ846" s="328"/>
      <c r="RHR846" s="328"/>
      <c r="RHS846" s="328"/>
      <c r="RHT846" s="328"/>
      <c r="RHU846" s="328"/>
      <c r="RHV846" s="328"/>
      <c r="RHW846" s="328"/>
      <c r="RHX846" s="328"/>
      <c r="RHY846" s="328"/>
      <c r="RHZ846" s="328"/>
      <c r="RIA846" s="328"/>
      <c r="RIB846" s="328"/>
      <c r="RIC846" s="328"/>
      <c r="RID846" s="328"/>
      <c r="RIE846" s="328"/>
      <c r="RIF846" s="328"/>
      <c r="RIG846" s="328"/>
      <c r="RIH846" s="328"/>
      <c r="RII846" s="328"/>
      <c r="RIJ846" s="328"/>
      <c r="RIK846" s="328"/>
      <c r="RIL846" s="328"/>
      <c r="RIM846" s="328"/>
      <c r="RIN846" s="328"/>
      <c r="RIO846" s="328"/>
      <c r="RIP846" s="328"/>
      <c r="RIQ846" s="328"/>
      <c r="RIR846" s="328"/>
      <c r="RIS846" s="328"/>
      <c r="RIT846" s="328"/>
      <c r="RIU846" s="328"/>
      <c r="RIV846" s="328"/>
      <c r="RIW846" s="328"/>
      <c r="RIX846" s="328"/>
      <c r="RIY846" s="328"/>
      <c r="RIZ846" s="328"/>
      <c r="RJA846" s="328"/>
      <c r="RJB846" s="328"/>
      <c r="RJC846" s="328"/>
      <c r="RJD846" s="328"/>
      <c r="RJE846" s="328"/>
      <c r="RJF846" s="328"/>
      <c r="RJG846" s="328"/>
      <c r="RJH846" s="328"/>
      <c r="RJI846" s="328"/>
      <c r="RJJ846" s="328"/>
      <c r="RJK846" s="328"/>
      <c r="RJL846" s="328"/>
      <c r="RJM846" s="328"/>
      <c r="RJN846" s="328"/>
      <c r="RJO846" s="328"/>
      <c r="RJP846" s="328"/>
      <c r="RJQ846" s="328"/>
      <c r="RJR846" s="328"/>
      <c r="RJS846" s="328"/>
      <c r="RJT846" s="328"/>
      <c r="RJU846" s="328"/>
      <c r="RJV846" s="328"/>
      <c r="RJW846" s="328"/>
      <c r="RJX846" s="328"/>
      <c r="RJY846" s="328"/>
      <c r="RJZ846" s="328"/>
      <c r="RKA846" s="328"/>
      <c r="RKB846" s="328"/>
      <c r="RKC846" s="328"/>
      <c r="RKD846" s="328"/>
      <c r="RKE846" s="328"/>
      <c r="RKF846" s="328"/>
      <c r="RKG846" s="328"/>
      <c r="RKH846" s="328"/>
      <c r="RKI846" s="328"/>
      <c r="RKJ846" s="328"/>
      <c r="RKK846" s="328"/>
      <c r="RKL846" s="328"/>
      <c r="RKM846" s="328"/>
      <c r="RKN846" s="328"/>
      <c r="RKO846" s="328"/>
      <c r="RKP846" s="328"/>
      <c r="RKQ846" s="328"/>
      <c r="RKR846" s="328"/>
      <c r="RKS846" s="328"/>
      <c r="RKT846" s="328"/>
      <c r="RKU846" s="328"/>
      <c r="RKV846" s="328"/>
      <c r="RKW846" s="328"/>
      <c r="RKX846" s="328"/>
      <c r="RKY846" s="328"/>
      <c r="RKZ846" s="328"/>
      <c r="RLA846" s="328"/>
      <c r="RLB846" s="328"/>
      <c r="RLC846" s="328"/>
      <c r="RLD846" s="328"/>
      <c r="RLE846" s="328"/>
      <c r="RLF846" s="328"/>
      <c r="RLG846" s="328"/>
      <c r="RLH846" s="328"/>
      <c r="RLI846" s="328"/>
      <c r="RLJ846" s="328"/>
      <c r="RLK846" s="328"/>
      <c r="RLL846" s="328"/>
      <c r="RLM846" s="328"/>
      <c r="RLN846" s="328"/>
      <c r="RLO846" s="328"/>
      <c r="RLP846" s="328"/>
      <c r="RLQ846" s="328"/>
      <c r="RLR846" s="328"/>
      <c r="RLS846" s="328"/>
      <c r="RLT846" s="328"/>
      <c r="RLU846" s="328"/>
      <c r="RLV846" s="328"/>
      <c r="RLW846" s="328"/>
      <c r="RLX846" s="328"/>
      <c r="RLY846" s="328"/>
      <c r="RLZ846" s="328"/>
      <c r="RMA846" s="328"/>
      <c r="RMB846" s="328"/>
      <c r="RMC846" s="328"/>
      <c r="RMD846" s="328"/>
      <c r="RME846" s="328"/>
      <c r="RMF846" s="328"/>
      <c r="RMG846" s="328"/>
      <c r="RMH846" s="328"/>
      <c r="RMI846" s="328"/>
      <c r="RMJ846" s="328"/>
      <c r="RMK846" s="328"/>
      <c r="RML846" s="328"/>
      <c r="RMM846" s="328"/>
      <c r="RMN846" s="328"/>
      <c r="RMO846" s="328"/>
      <c r="RMP846" s="328"/>
      <c r="RMQ846" s="328"/>
      <c r="RMR846" s="328"/>
      <c r="RMS846" s="328"/>
      <c r="RMT846" s="328"/>
      <c r="RMU846" s="328"/>
      <c r="RMV846" s="328"/>
      <c r="RMW846" s="328"/>
      <c r="RMX846" s="328"/>
      <c r="RMY846" s="328"/>
      <c r="RMZ846" s="328"/>
      <c r="RNA846" s="328"/>
      <c r="RNB846" s="328"/>
      <c r="RNC846" s="328"/>
      <c r="RND846" s="328"/>
      <c r="RNE846" s="328"/>
      <c r="RNF846" s="328"/>
      <c r="RNG846" s="328"/>
      <c r="RNH846" s="328"/>
      <c r="RNI846" s="328"/>
      <c r="RNJ846" s="328"/>
      <c r="RNK846" s="328"/>
      <c r="RNL846" s="328"/>
      <c r="RNM846" s="328"/>
      <c r="RNN846" s="328"/>
      <c r="RNO846" s="328"/>
      <c r="RNP846" s="328"/>
      <c r="RNQ846" s="328"/>
      <c r="RNR846" s="328"/>
      <c r="RNS846" s="328"/>
      <c r="RNT846" s="328"/>
      <c r="RNU846" s="328"/>
      <c r="RNV846" s="328"/>
      <c r="RNW846" s="328"/>
      <c r="RNX846" s="328"/>
      <c r="RNY846" s="328"/>
      <c r="RNZ846" s="328"/>
      <c r="ROA846" s="328"/>
      <c r="ROB846" s="328"/>
      <c r="ROC846" s="328"/>
      <c r="ROD846" s="328"/>
      <c r="ROE846" s="328"/>
      <c r="ROF846" s="328"/>
      <c r="ROG846" s="328"/>
      <c r="ROH846" s="328"/>
      <c r="ROI846" s="328"/>
      <c r="ROJ846" s="328"/>
      <c r="ROK846" s="328"/>
      <c r="ROL846" s="328"/>
      <c r="ROM846" s="328"/>
      <c r="RON846" s="328"/>
      <c r="ROO846" s="328"/>
      <c r="ROP846" s="328"/>
      <c r="ROQ846" s="328"/>
      <c r="ROR846" s="328"/>
      <c r="ROS846" s="328"/>
      <c r="ROT846" s="328"/>
      <c r="ROU846" s="328"/>
      <c r="ROV846" s="328"/>
      <c r="ROW846" s="328"/>
      <c r="ROX846" s="328"/>
      <c r="ROY846" s="328"/>
      <c r="ROZ846" s="328"/>
      <c r="RPA846" s="328"/>
      <c r="RPB846" s="328"/>
      <c r="RPC846" s="328"/>
      <c r="RPD846" s="328"/>
      <c r="RPE846" s="328"/>
      <c r="RPF846" s="328"/>
      <c r="RPG846" s="328"/>
      <c r="RPH846" s="328"/>
      <c r="RPI846" s="328"/>
      <c r="RPJ846" s="328"/>
      <c r="RPK846" s="328"/>
      <c r="RPL846" s="328"/>
      <c r="RPM846" s="328"/>
      <c r="RPN846" s="328"/>
      <c r="RPO846" s="328"/>
      <c r="RPP846" s="328"/>
      <c r="RPQ846" s="328"/>
      <c r="RPR846" s="328"/>
      <c r="RPS846" s="328"/>
      <c r="RPT846" s="328"/>
      <c r="RPU846" s="328"/>
      <c r="RPV846" s="328"/>
      <c r="RPW846" s="328"/>
      <c r="RPX846" s="328"/>
      <c r="RPY846" s="328"/>
      <c r="RPZ846" s="328"/>
      <c r="RQA846" s="328"/>
      <c r="RQB846" s="328"/>
      <c r="RQC846" s="328"/>
      <c r="RQD846" s="328"/>
      <c r="RQE846" s="328"/>
      <c r="RQF846" s="328"/>
      <c r="RQG846" s="328"/>
      <c r="RQH846" s="328"/>
      <c r="RQI846" s="328"/>
      <c r="RQJ846" s="328"/>
      <c r="RQK846" s="328"/>
      <c r="RQL846" s="328"/>
      <c r="RQM846" s="328"/>
      <c r="RQN846" s="328"/>
      <c r="RQO846" s="328"/>
      <c r="RQP846" s="328"/>
      <c r="RQQ846" s="328"/>
      <c r="RQR846" s="328"/>
      <c r="RQS846" s="328"/>
      <c r="RQT846" s="328"/>
      <c r="RQU846" s="328"/>
      <c r="RQV846" s="328"/>
      <c r="RQW846" s="328"/>
      <c r="RQX846" s="328"/>
      <c r="RQY846" s="328"/>
      <c r="RQZ846" s="328"/>
      <c r="RRA846" s="328"/>
      <c r="RRB846" s="328"/>
      <c r="RRC846" s="328"/>
      <c r="RRD846" s="328"/>
      <c r="RRE846" s="328"/>
      <c r="RRF846" s="328"/>
      <c r="RRG846" s="328"/>
      <c r="RRH846" s="328"/>
      <c r="RRI846" s="328"/>
      <c r="RRJ846" s="328"/>
      <c r="RRK846" s="328"/>
      <c r="RRL846" s="328"/>
      <c r="RRM846" s="328"/>
      <c r="RRN846" s="328"/>
      <c r="RRO846" s="328"/>
      <c r="RRP846" s="328"/>
      <c r="RRQ846" s="328"/>
      <c r="RRR846" s="328"/>
      <c r="RRS846" s="328"/>
      <c r="RRT846" s="328"/>
      <c r="RRU846" s="328"/>
      <c r="RRV846" s="328"/>
      <c r="RRW846" s="328"/>
      <c r="RRX846" s="328"/>
      <c r="RRY846" s="328"/>
      <c r="RRZ846" s="328"/>
      <c r="RSA846" s="328"/>
      <c r="RSB846" s="328"/>
      <c r="RSC846" s="328"/>
      <c r="RSD846" s="328"/>
      <c r="RSE846" s="328"/>
      <c r="RSF846" s="328"/>
      <c r="RSG846" s="328"/>
      <c r="RSH846" s="328"/>
      <c r="RSI846" s="328"/>
      <c r="RSJ846" s="328"/>
      <c r="RSK846" s="328"/>
      <c r="RSL846" s="328"/>
      <c r="RSM846" s="328"/>
      <c r="RSN846" s="328"/>
      <c r="RSO846" s="328"/>
      <c r="RSP846" s="328"/>
      <c r="RSQ846" s="328"/>
      <c r="RSR846" s="328"/>
      <c r="RSS846" s="328"/>
      <c r="RST846" s="328"/>
      <c r="RSU846" s="328"/>
      <c r="RSV846" s="328"/>
      <c r="RSW846" s="328"/>
      <c r="RSX846" s="328"/>
      <c r="RSY846" s="328"/>
      <c r="RSZ846" s="328"/>
      <c r="RTA846" s="328"/>
      <c r="RTB846" s="328"/>
      <c r="RTC846" s="328"/>
      <c r="RTD846" s="328"/>
      <c r="RTE846" s="328"/>
      <c r="RTF846" s="328"/>
      <c r="RTG846" s="328"/>
      <c r="RTH846" s="328"/>
      <c r="RTI846" s="328"/>
      <c r="RTJ846" s="328"/>
      <c r="RTK846" s="328"/>
      <c r="RTL846" s="328"/>
      <c r="RTM846" s="328"/>
      <c r="RTN846" s="328"/>
      <c r="RTO846" s="328"/>
      <c r="RTP846" s="328"/>
      <c r="RTQ846" s="328"/>
      <c r="RTR846" s="328"/>
      <c r="RTS846" s="328"/>
      <c r="RTT846" s="328"/>
      <c r="RTU846" s="328"/>
      <c r="RTV846" s="328"/>
      <c r="RTW846" s="328"/>
      <c r="RTX846" s="328"/>
      <c r="RTY846" s="328"/>
      <c r="RTZ846" s="328"/>
      <c r="RUA846" s="328"/>
      <c r="RUB846" s="328"/>
      <c r="RUC846" s="328"/>
      <c r="RUD846" s="328"/>
      <c r="RUE846" s="328"/>
      <c r="RUF846" s="328"/>
      <c r="RUG846" s="328"/>
      <c r="RUH846" s="328"/>
      <c r="RUI846" s="328"/>
      <c r="RUJ846" s="328"/>
      <c r="RUK846" s="328"/>
      <c r="RUL846" s="328"/>
      <c r="RUM846" s="328"/>
      <c r="RUN846" s="328"/>
      <c r="RUO846" s="328"/>
      <c r="RUP846" s="328"/>
      <c r="RUQ846" s="328"/>
      <c r="RUR846" s="328"/>
      <c r="RUS846" s="328"/>
      <c r="RUT846" s="328"/>
      <c r="RUU846" s="328"/>
      <c r="RUV846" s="328"/>
      <c r="RUW846" s="328"/>
      <c r="RUX846" s="328"/>
      <c r="RUY846" s="328"/>
      <c r="RUZ846" s="328"/>
      <c r="RVA846" s="328"/>
      <c r="RVB846" s="328"/>
      <c r="RVC846" s="328"/>
      <c r="RVD846" s="328"/>
      <c r="RVE846" s="328"/>
      <c r="RVF846" s="328"/>
      <c r="RVG846" s="328"/>
      <c r="RVH846" s="328"/>
      <c r="RVI846" s="328"/>
      <c r="RVJ846" s="328"/>
      <c r="RVK846" s="328"/>
      <c r="RVL846" s="328"/>
      <c r="RVM846" s="328"/>
      <c r="RVN846" s="328"/>
      <c r="RVO846" s="328"/>
      <c r="RVP846" s="328"/>
      <c r="RVQ846" s="328"/>
      <c r="RVR846" s="328"/>
      <c r="RVS846" s="328"/>
      <c r="RVT846" s="328"/>
      <c r="RVU846" s="328"/>
      <c r="RVV846" s="328"/>
      <c r="RVW846" s="328"/>
      <c r="RVX846" s="328"/>
      <c r="RVY846" s="328"/>
      <c r="RVZ846" s="328"/>
      <c r="RWA846" s="328"/>
      <c r="RWB846" s="328"/>
      <c r="RWC846" s="328"/>
      <c r="RWD846" s="328"/>
      <c r="RWE846" s="328"/>
      <c r="RWF846" s="328"/>
      <c r="RWG846" s="328"/>
      <c r="RWH846" s="328"/>
      <c r="RWI846" s="328"/>
      <c r="RWJ846" s="328"/>
      <c r="RWK846" s="328"/>
      <c r="RWL846" s="328"/>
      <c r="RWM846" s="328"/>
      <c r="RWN846" s="328"/>
      <c r="RWO846" s="328"/>
      <c r="RWP846" s="328"/>
      <c r="RWQ846" s="328"/>
      <c r="RWR846" s="328"/>
      <c r="RWS846" s="328"/>
      <c r="RWT846" s="328"/>
      <c r="RWU846" s="328"/>
      <c r="RWV846" s="328"/>
      <c r="RWW846" s="328"/>
      <c r="RWX846" s="328"/>
      <c r="RWY846" s="328"/>
      <c r="RWZ846" s="328"/>
      <c r="RXA846" s="328"/>
      <c r="RXB846" s="328"/>
      <c r="RXC846" s="328"/>
      <c r="RXD846" s="328"/>
      <c r="RXE846" s="328"/>
      <c r="RXF846" s="328"/>
      <c r="RXG846" s="328"/>
      <c r="RXH846" s="328"/>
      <c r="RXI846" s="328"/>
      <c r="RXJ846" s="328"/>
      <c r="RXK846" s="328"/>
      <c r="RXL846" s="328"/>
      <c r="RXM846" s="328"/>
      <c r="RXN846" s="328"/>
      <c r="RXO846" s="328"/>
      <c r="RXP846" s="328"/>
      <c r="RXQ846" s="328"/>
      <c r="RXR846" s="328"/>
      <c r="RXS846" s="328"/>
      <c r="RXT846" s="328"/>
      <c r="RXU846" s="328"/>
      <c r="RXV846" s="328"/>
      <c r="RXW846" s="328"/>
      <c r="RXX846" s="328"/>
      <c r="RXY846" s="328"/>
      <c r="RXZ846" s="328"/>
      <c r="RYA846" s="328"/>
      <c r="RYB846" s="328"/>
      <c r="RYC846" s="328"/>
      <c r="RYD846" s="328"/>
      <c r="RYE846" s="328"/>
      <c r="RYF846" s="328"/>
      <c r="RYG846" s="328"/>
      <c r="RYH846" s="328"/>
      <c r="RYI846" s="328"/>
      <c r="RYJ846" s="328"/>
      <c r="RYK846" s="328"/>
      <c r="RYL846" s="328"/>
      <c r="RYM846" s="328"/>
      <c r="RYN846" s="328"/>
      <c r="RYO846" s="328"/>
      <c r="RYP846" s="328"/>
      <c r="RYQ846" s="328"/>
      <c r="RYR846" s="328"/>
      <c r="RYS846" s="328"/>
      <c r="RYT846" s="328"/>
      <c r="RYU846" s="328"/>
      <c r="RYV846" s="328"/>
      <c r="RYW846" s="328"/>
      <c r="RYX846" s="328"/>
      <c r="RYY846" s="328"/>
      <c r="RYZ846" s="328"/>
      <c r="RZA846" s="328"/>
      <c r="RZB846" s="328"/>
      <c r="RZC846" s="328"/>
      <c r="RZD846" s="328"/>
      <c r="RZE846" s="328"/>
      <c r="RZF846" s="328"/>
      <c r="RZG846" s="328"/>
      <c r="RZH846" s="328"/>
      <c r="RZI846" s="328"/>
      <c r="RZJ846" s="328"/>
      <c r="RZK846" s="328"/>
      <c r="RZL846" s="328"/>
      <c r="RZM846" s="328"/>
      <c r="RZN846" s="328"/>
      <c r="RZO846" s="328"/>
      <c r="RZP846" s="328"/>
      <c r="RZQ846" s="328"/>
      <c r="RZR846" s="328"/>
      <c r="RZS846" s="328"/>
      <c r="RZT846" s="328"/>
      <c r="RZU846" s="328"/>
      <c r="RZV846" s="328"/>
      <c r="RZW846" s="328"/>
      <c r="RZX846" s="328"/>
      <c r="RZY846" s="328"/>
      <c r="RZZ846" s="328"/>
      <c r="SAA846" s="328"/>
      <c r="SAB846" s="328"/>
      <c r="SAC846" s="328"/>
      <c r="SAD846" s="328"/>
      <c r="SAE846" s="328"/>
      <c r="SAF846" s="328"/>
      <c r="SAG846" s="328"/>
      <c r="SAH846" s="328"/>
      <c r="SAI846" s="328"/>
      <c r="SAJ846" s="328"/>
      <c r="SAK846" s="328"/>
      <c r="SAL846" s="328"/>
      <c r="SAM846" s="328"/>
      <c r="SAN846" s="328"/>
      <c r="SAO846" s="328"/>
      <c r="SAP846" s="328"/>
      <c r="SAQ846" s="328"/>
      <c r="SAR846" s="328"/>
      <c r="SAS846" s="328"/>
      <c r="SAT846" s="328"/>
      <c r="SAU846" s="328"/>
      <c r="SAV846" s="328"/>
      <c r="SAW846" s="328"/>
      <c r="SAX846" s="328"/>
      <c r="SAY846" s="328"/>
      <c r="SAZ846" s="328"/>
      <c r="SBA846" s="328"/>
      <c r="SBB846" s="328"/>
      <c r="SBC846" s="328"/>
      <c r="SBD846" s="328"/>
      <c r="SBE846" s="328"/>
      <c r="SBF846" s="328"/>
      <c r="SBG846" s="328"/>
      <c r="SBH846" s="328"/>
      <c r="SBI846" s="328"/>
      <c r="SBJ846" s="328"/>
      <c r="SBK846" s="328"/>
      <c r="SBL846" s="328"/>
      <c r="SBM846" s="328"/>
      <c r="SBN846" s="328"/>
      <c r="SBO846" s="328"/>
      <c r="SBP846" s="328"/>
      <c r="SBQ846" s="328"/>
      <c r="SBR846" s="328"/>
      <c r="SBS846" s="328"/>
      <c r="SBT846" s="328"/>
      <c r="SBU846" s="328"/>
      <c r="SBV846" s="328"/>
      <c r="SBW846" s="328"/>
      <c r="SBX846" s="328"/>
      <c r="SBY846" s="328"/>
      <c r="SBZ846" s="328"/>
      <c r="SCA846" s="328"/>
      <c r="SCB846" s="328"/>
      <c r="SCC846" s="328"/>
      <c r="SCD846" s="328"/>
      <c r="SCE846" s="328"/>
      <c r="SCF846" s="328"/>
      <c r="SCG846" s="328"/>
      <c r="SCH846" s="328"/>
      <c r="SCI846" s="328"/>
      <c r="SCJ846" s="328"/>
      <c r="SCK846" s="328"/>
      <c r="SCL846" s="328"/>
      <c r="SCM846" s="328"/>
      <c r="SCN846" s="328"/>
      <c r="SCO846" s="328"/>
      <c r="SCP846" s="328"/>
      <c r="SCQ846" s="328"/>
      <c r="SCR846" s="328"/>
      <c r="SCS846" s="328"/>
      <c r="SCT846" s="328"/>
      <c r="SCU846" s="328"/>
      <c r="SCV846" s="328"/>
      <c r="SCW846" s="328"/>
      <c r="SCX846" s="328"/>
      <c r="SCY846" s="328"/>
      <c r="SCZ846" s="328"/>
      <c r="SDA846" s="328"/>
      <c r="SDB846" s="328"/>
      <c r="SDC846" s="328"/>
      <c r="SDD846" s="328"/>
      <c r="SDE846" s="328"/>
      <c r="SDF846" s="328"/>
      <c r="SDG846" s="328"/>
      <c r="SDH846" s="328"/>
      <c r="SDI846" s="328"/>
      <c r="SDJ846" s="328"/>
      <c r="SDK846" s="328"/>
      <c r="SDL846" s="328"/>
      <c r="SDM846" s="328"/>
      <c r="SDN846" s="328"/>
      <c r="SDO846" s="328"/>
      <c r="SDP846" s="328"/>
      <c r="SDQ846" s="328"/>
      <c r="SDR846" s="328"/>
      <c r="SDS846" s="328"/>
      <c r="SDT846" s="328"/>
      <c r="SDU846" s="328"/>
      <c r="SDV846" s="328"/>
      <c r="SDW846" s="328"/>
      <c r="SDX846" s="328"/>
      <c r="SDY846" s="328"/>
      <c r="SDZ846" s="328"/>
      <c r="SEA846" s="328"/>
      <c r="SEB846" s="328"/>
      <c r="SEC846" s="328"/>
      <c r="SED846" s="328"/>
      <c r="SEE846" s="328"/>
      <c r="SEF846" s="328"/>
      <c r="SEG846" s="328"/>
      <c r="SEH846" s="328"/>
      <c r="SEI846" s="328"/>
      <c r="SEJ846" s="328"/>
      <c r="SEK846" s="328"/>
      <c r="SEL846" s="328"/>
      <c r="SEM846" s="328"/>
      <c r="SEN846" s="328"/>
      <c r="SEO846" s="328"/>
      <c r="SEP846" s="328"/>
      <c r="SEQ846" s="328"/>
      <c r="SER846" s="328"/>
      <c r="SES846" s="328"/>
      <c r="SET846" s="328"/>
      <c r="SEU846" s="328"/>
      <c r="SEV846" s="328"/>
      <c r="SEW846" s="328"/>
      <c r="SEX846" s="328"/>
      <c r="SEY846" s="328"/>
      <c r="SEZ846" s="328"/>
      <c r="SFA846" s="328"/>
      <c r="SFB846" s="328"/>
      <c r="SFC846" s="328"/>
      <c r="SFD846" s="328"/>
      <c r="SFE846" s="328"/>
      <c r="SFF846" s="328"/>
      <c r="SFG846" s="328"/>
      <c r="SFH846" s="328"/>
      <c r="SFI846" s="328"/>
      <c r="SFJ846" s="328"/>
      <c r="SFK846" s="328"/>
      <c r="SFL846" s="328"/>
      <c r="SFM846" s="328"/>
      <c r="SFN846" s="328"/>
      <c r="SFO846" s="328"/>
      <c r="SFP846" s="328"/>
      <c r="SFQ846" s="328"/>
      <c r="SFR846" s="328"/>
      <c r="SFS846" s="328"/>
      <c r="SFT846" s="328"/>
      <c r="SFU846" s="328"/>
      <c r="SFV846" s="328"/>
      <c r="SFW846" s="328"/>
      <c r="SFX846" s="328"/>
      <c r="SFY846" s="328"/>
      <c r="SFZ846" s="328"/>
      <c r="SGA846" s="328"/>
      <c r="SGB846" s="328"/>
      <c r="SGC846" s="328"/>
      <c r="SGD846" s="328"/>
      <c r="SGE846" s="328"/>
      <c r="SGF846" s="328"/>
      <c r="SGG846" s="328"/>
      <c r="SGH846" s="328"/>
      <c r="SGI846" s="328"/>
      <c r="SGJ846" s="328"/>
      <c r="SGK846" s="328"/>
      <c r="SGL846" s="328"/>
      <c r="SGM846" s="328"/>
      <c r="SGN846" s="328"/>
      <c r="SGO846" s="328"/>
      <c r="SGP846" s="328"/>
      <c r="SGQ846" s="328"/>
      <c r="SGR846" s="328"/>
      <c r="SGS846" s="328"/>
      <c r="SGT846" s="328"/>
      <c r="SGU846" s="328"/>
      <c r="SGV846" s="328"/>
      <c r="SGW846" s="328"/>
      <c r="SGX846" s="328"/>
      <c r="SGY846" s="328"/>
      <c r="SGZ846" s="328"/>
      <c r="SHA846" s="328"/>
      <c r="SHB846" s="328"/>
      <c r="SHC846" s="328"/>
      <c r="SHD846" s="328"/>
      <c r="SHE846" s="328"/>
      <c r="SHF846" s="328"/>
      <c r="SHG846" s="328"/>
      <c r="SHH846" s="328"/>
      <c r="SHI846" s="328"/>
      <c r="SHJ846" s="328"/>
      <c r="SHK846" s="328"/>
      <c r="SHL846" s="328"/>
      <c r="SHM846" s="328"/>
      <c r="SHN846" s="328"/>
      <c r="SHO846" s="328"/>
      <c r="SHP846" s="328"/>
      <c r="SHQ846" s="328"/>
      <c r="SHR846" s="328"/>
      <c r="SHS846" s="328"/>
      <c r="SHT846" s="328"/>
      <c r="SHU846" s="328"/>
      <c r="SHV846" s="328"/>
      <c r="SHW846" s="328"/>
      <c r="SHX846" s="328"/>
      <c r="SHY846" s="328"/>
      <c r="SHZ846" s="328"/>
      <c r="SIA846" s="328"/>
      <c r="SIB846" s="328"/>
      <c r="SIC846" s="328"/>
      <c r="SID846" s="328"/>
      <c r="SIE846" s="328"/>
      <c r="SIF846" s="328"/>
      <c r="SIG846" s="328"/>
      <c r="SIH846" s="328"/>
      <c r="SII846" s="328"/>
      <c r="SIJ846" s="328"/>
      <c r="SIK846" s="328"/>
      <c r="SIL846" s="328"/>
      <c r="SIM846" s="328"/>
      <c r="SIN846" s="328"/>
      <c r="SIO846" s="328"/>
      <c r="SIP846" s="328"/>
      <c r="SIQ846" s="328"/>
      <c r="SIR846" s="328"/>
      <c r="SIS846" s="328"/>
      <c r="SIT846" s="328"/>
      <c r="SIU846" s="328"/>
      <c r="SIV846" s="328"/>
      <c r="SIW846" s="328"/>
      <c r="SIX846" s="328"/>
      <c r="SIY846" s="328"/>
      <c r="SIZ846" s="328"/>
      <c r="SJA846" s="328"/>
      <c r="SJB846" s="328"/>
      <c r="SJC846" s="328"/>
      <c r="SJD846" s="328"/>
      <c r="SJE846" s="328"/>
      <c r="SJF846" s="328"/>
      <c r="SJG846" s="328"/>
      <c r="SJH846" s="328"/>
      <c r="SJI846" s="328"/>
      <c r="SJJ846" s="328"/>
      <c r="SJK846" s="328"/>
      <c r="SJL846" s="328"/>
      <c r="SJM846" s="328"/>
      <c r="SJN846" s="328"/>
      <c r="SJO846" s="328"/>
      <c r="SJP846" s="328"/>
      <c r="SJQ846" s="328"/>
      <c r="SJR846" s="328"/>
      <c r="SJS846" s="328"/>
      <c r="SJT846" s="328"/>
      <c r="SJU846" s="328"/>
      <c r="SJV846" s="328"/>
      <c r="SJW846" s="328"/>
      <c r="SJX846" s="328"/>
      <c r="SJY846" s="328"/>
      <c r="SJZ846" s="328"/>
      <c r="SKA846" s="328"/>
      <c r="SKB846" s="328"/>
      <c r="SKC846" s="328"/>
      <c r="SKD846" s="328"/>
      <c r="SKE846" s="328"/>
      <c r="SKF846" s="328"/>
      <c r="SKG846" s="328"/>
      <c r="SKH846" s="328"/>
      <c r="SKI846" s="328"/>
      <c r="SKJ846" s="328"/>
      <c r="SKK846" s="328"/>
      <c r="SKL846" s="328"/>
      <c r="SKM846" s="328"/>
      <c r="SKN846" s="328"/>
      <c r="SKO846" s="328"/>
      <c r="SKP846" s="328"/>
      <c r="SKQ846" s="328"/>
      <c r="SKR846" s="328"/>
      <c r="SKS846" s="328"/>
      <c r="SKT846" s="328"/>
      <c r="SKU846" s="328"/>
      <c r="SKV846" s="328"/>
      <c r="SKW846" s="328"/>
      <c r="SKX846" s="328"/>
      <c r="SKY846" s="328"/>
      <c r="SKZ846" s="328"/>
      <c r="SLA846" s="328"/>
      <c r="SLB846" s="328"/>
      <c r="SLC846" s="328"/>
      <c r="SLD846" s="328"/>
      <c r="SLE846" s="328"/>
      <c r="SLF846" s="328"/>
      <c r="SLG846" s="328"/>
      <c r="SLH846" s="328"/>
      <c r="SLI846" s="328"/>
      <c r="SLJ846" s="328"/>
      <c r="SLK846" s="328"/>
      <c r="SLL846" s="328"/>
      <c r="SLM846" s="328"/>
      <c r="SLN846" s="328"/>
      <c r="SLO846" s="328"/>
      <c r="SLP846" s="328"/>
      <c r="SLQ846" s="328"/>
      <c r="SLR846" s="328"/>
      <c r="SLS846" s="328"/>
      <c r="SLT846" s="328"/>
      <c r="SLU846" s="328"/>
      <c r="SLV846" s="328"/>
      <c r="SLW846" s="328"/>
      <c r="SLX846" s="328"/>
      <c r="SLY846" s="328"/>
      <c r="SLZ846" s="328"/>
      <c r="SMA846" s="328"/>
      <c r="SMB846" s="328"/>
      <c r="SMC846" s="328"/>
      <c r="SMD846" s="328"/>
      <c r="SME846" s="328"/>
      <c r="SMF846" s="328"/>
      <c r="SMG846" s="328"/>
      <c r="SMH846" s="328"/>
      <c r="SMI846" s="328"/>
      <c r="SMJ846" s="328"/>
      <c r="SMK846" s="328"/>
      <c r="SML846" s="328"/>
      <c r="SMM846" s="328"/>
      <c r="SMN846" s="328"/>
      <c r="SMO846" s="328"/>
      <c r="SMP846" s="328"/>
      <c r="SMQ846" s="328"/>
      <c r="SMR846" s="328"/>
      <c r="SMS846" s="328"/>
      <c r="SMT846" s="328"/>
      <c r="SMU846" s="328"/>
      <c r="SMV846" s="328"/>
      <c r="SMW846" s="328"/>
      <c r="SMX846" s="328"/>
      <c r="SMY846" s="328"/>
      <c r="SMZ846" s="328"/>
      <c r="SNA846" s="328"/>
      <c r="SNB846" s="328"/>
      <c r="SNC846" s="328"/>
      <c r="SND846" s="328"/>
      <c r="SNE846" s="328"/>
      <c r="SNF846" s="328"/>
      <c r="SNG846" s="328"/>
      <c r="SNH846" s="328"/>
      <c r="SNI846" s="328"/>
      <c r="SNJ846" s="328"/>
      <c r="SNK846" s="328"/>
      <c r="SNL846" s="328"/>
      <c r="SNM846" s="328"/>
      <c r="SNN846" s="328"/>
      <c r="SNO846" s="328"/>
      <c r="SNP846" s="328"/>
      <c r="SNQ846" s="328"/>
      <c r="SNR846" s="328"/>
      <c r="SNS846" s="328"/>
      <c r="SNT846" s="328"/>
      <c r="SNU846" s="328"/>
      <c r="SNV846" s="328"/>
      <c r="SNW846" s="328"/>
      <c r="SNX846" s="328"/>
      <c r="SNY846" s="328"/>
      <c r="SNZ846" s="328"/>
      <c r="SOA846" s="328"/>
      <c r="SOB846" s="328"/>
      <c r="SOC846" s="328"/>
      <c r="SOD846" s="328"/>
      <c r="SOE846" s="328"/>
      <c r="SOF846" s="328"/>
      <c r="SOG846" s="328"/>
      <c r="SOH846" s="328"/>
      <c r="SOI846" s="328"/>
      <c r="SOJ846" s="328"/>
      <c r="SOK846" s="328"/>
      <c r="SOL846" s="328"/>
      <c r="SOM846" s="328"/>
      <c r="SON846" s="328"/>
      <c r="SOO846" s="328"/>
      <c r="SOP846" s="328"/>
      <c r="SOQ846" s="328"/>
      <c r="SOR846" s="328"/>
      <c r="SOS846" s="328"/>
      <c r="SOT846" s="328"/>
      <c r="SOU846" s="328"/>
      <c r="SOV846" s="328"/>
      <c r="SOW846" s="328"/>
      <c r="SOX846" s="328"/>
      <c r="SOY846" s="328"/>
      <c r="SOZ846" s="328"/>
      <c r="SPA846" s="328"/>
      <c r="SPB846" s="328"/>
      <c r="SPC846" s="328"/>
      <c r="SPD846" s="328"/>
      <c r="SPE846" s="328"/>
      <c r="SPF846" s="328"/>
      <c r="SPG846" s="328"/>
      <c r="SPH846" s="328"/>
      <c r="SPI846" s="328"/>
      <c r="SPJ846" s="328"/>
      <c r="SPK846" s="328"/>
      <c r="SPL846" s="328"/>
      <c r="SPM846" s="328"/>
      <c r="SPN846" s="328"/>
      <c r="SPO846" s="328"/>
      <c r="SPP846" s="328"/>
      <c r="SPQ846" s="328"/>
      <c r="SPR846" s="328"/>
      <c r="SPS846" s="328"/>
      <c r="SPT846" s="328"/>
      <c r="SPU846" s="328"/>
      <c r="SPV846" s="328"/>
      <c r="SPW846" s="328"/>
      <c r="SPX846" s="328"/>
      <c r="SPY846" s="328"/>
      <c r="SPZ846" s="328"/>
      <c r="SQA846" s="328"/>
      <c r="SQB846" s="328"/>
      <c r="SQC846" s="328"/>
      <c r="SQD846" s="328"/>
      <c r="SQE846" s="328"/>
      <c r="SQF846" s="328"/>
      <c r="SQG846" s="328"/>
      <c r="SQH846" s="328"/>
      <c r="SQI846" s="328"/>
      <c r="SQJ846" s="328"/>
      <c r="SQK846" s="328"/>
      <c r="SQL846" s="328"/>
      <c r="SQM846" s="328"/>
      <c r="SQN846" s="328"/>
      <c r="SQO846" s="328"/>
      <c r="SQP846" s="328"/>
      <c r="SQQ846" s="328"/>
      <c r="SQR846" s="328"/>
      <c r="SQS846" s="328"/>
      <c r="SQT846" s="328"/>
      <c r="SQU846" s="328"/>
      <c r="SQV846" s="328"/>
      <c r="SQW846" s="328"/>
      <c r="SQX846" s="328"/>
      <c r="SQY846" s="328"/>
      <c r="SQZ846" s="328"/>
      <c r="SRA846" s="328"/>
      <c r="SRB846" s="328"/>
      <c r="SRC846" s="328"/>
      <c r="SRD846" s="328"/>
      <c r="SRE846" s="328"/>
      <c r="SRF846" s="328"/>
      <c r="SRG846" s="328"/>
      <c r="SRH846" s="328"/>
      <c r="SRI846" s="328"/>
      <c r="SRJ846" s="328"/>
      <c r="SRK846" s="328"/>
      <c r="SRL846" s="328"/>
      <c r="SRM846" s="328"/>
      <c r="SRN846" s="328"/>
      <c r="SRO846" s="328"/>
      <c r="SRP846" s="328"/>
      <c r="SRQ846" s="328"/>
      <c r="SRR846" s="328"/>
      <c r="SRS846" s="328"/>
      <c r="SRT846" s="328"/>
      <c r="SRU846" s="328"/>
      <c r="SRV846" s="328"/>
      <c r="SRW846" s="328"/>
      <c r="SRX846" s="328"/>
      <c r="SRY846" s="328"/>
      <c r="SRZ846" s="328"/>
      <c r="SSA846" s="328"/>
      <c r="SSB846" s="328"/>
      <c r="SSC846" s="328"/>
      <c r="SSD846" s="328"/>
      <c r="SSE846" s="328"/>
      <c r="SSF846" s="328"/>
      <c r="SSG846" s="328"/>
      <c r="SSH846" s="328"/>
      <c r="SSI846" s="328"/>
      <c r="SSJ846" s="328"/>
      <c r="SSK846" s="328"/>
      <c r="SSL846" s="328"/>
      <c r="SSM846" s="328"/>
      <c r="SSN846" s="328"/>
      <c r="SSO846" s="328"/>
      <c r="SSP846" s="328"/>
      <c r="SSQ846" s="328"/>
      <c r="SSR846" s="328"/>
      <c r="SSS846" s="328"/>
      <c r="SST846" s="328"/>
      <c r="SSU846" s="328"/>
      <c r="SSV846" s="328"/>
      <c r="SSW846" s="328"/>
      <c r="SSX846" s="328"/>
      <c r="SSY846" s="328"/>
      <c r="SSZ846" s="328"/>
      <c r="STA846" s="328"/>
      <c r="STB846" s="328"/>
      <c r="STC846" s="328"/>
      <c r="STD846" s="328"/>
      <c r="STE846" s="328"/>
      <c r="STF846" s="328"/>
      <c r="STG846" s="328"/>
      <c r="STH846" s="328"/>
      <c r="STI846" s="328"/>
      <c r="STJ846" s="328"/>
      <c r="STK846" s="328"/>
      <c r="STL846" s="328"/>
      <c r="STM846" s="328"/>
      <c r="STN846" s="328"/>
      <c r="STO846" s="328"/>
      <c r="STP846" s="328"/>
      <c r="STQ846" s="328"/>
      <c r="STR846" s="328"/>
      <c r="STS846" s="328"/>
      <c r="STT846" s="328"/>
      <c r="STU846" s="328"/>
      <c r="STV846" s="328"/>
      <c r="STW846" s="328"/>
      <c r="STX846" s="328"/>
      <c r="STY846" s="328"/>
      <c r="STZ846" s="328"/>
      <c r="SUA846" s="328"/>
      <c r="SUB846" s="328"/>
      <c r="SUC846" s="328"/>
      <c r="SUD846" s="328"/>
      <c r="SUE846" s="328"/>
      <c r="SUF846" s="328"/>
      <c r="SUG846" s="328"/>
      <c r="SUH846" s="328"/>
      <c r="SUI846" s="328"/>
      <c r="SUJ846" s="328"/>
      <c r="SUK846" s="328"/>
      <c r="SUL846" s="328"/>
      <c r="SUM846" s="328"/>
      <c r="SUN846" s="328"/>
      <c r="SUO846" s="328"/>
      <c r="SUP846" s="328"/>
      <c r="SUQ846" s="328"/>
      <c r="SUR846" s="328"/>
      <c r="SUS846" s="328"/>
      <c r="SUT846" s="328"/>
      <c r="SUU846" s="328"/>
      <c r="SUV846" s="328"/>
      <c r="SUW846" s="328"/>
      <c r="SUX846" s="328"/>
      <c r="SUY846" s="328"/>
      <c r="SUZ846" s="328"/>
      <c r="SVA846" s="328"/>
      <c r="SVB846" s="328"/>
      <c r="SVC846" s="328"/>
      <c r="SVD846" s="328"/>
      <c r="SVE846" s="328"/>
      <c r="SVF846" s="328"/>
      <c r="SVG846" s="328"/>
      <c r="SVH846" s="328"/>
      <c r="SVI846" s="328"/>
      <c r="SVJ846" s="328"/>
      <c r="SVK846" s="328"/>
      <c r="SVL846" s="328"/>
      <c r="SVM846" s="328"/>
      <c r="SVN846" s="328"/>
      <c r="SVO846" s="328"/>
      <c r="SVP846" s="328"/>
      <c r="SVQ846" s="328"/>
      <c r="SVR846" s="328"/>
      <c r="SVS846" s="328"/>
      <c r="SVT846" s="328"/>
      <c r="SVU846" s="328"/>
      <c r="SVV846" s="328"/>
      <c r="SVW846" s="328"/>
      <c r="SVX846" s="328"/>
      <c r="SVY846" s="328"/>
      <c r="SVZ846" s="328"/>
      <c r="SWA846" s="328"/>
      <c r="SWB846" s="328"/>
      <c r="SWC846" s="328"/>
      <c r="SWD846" s="328"/>
      <c r="SWE846" s="328"/>
      <c r="SWF846" s="328"/>
      <c r="SWG846" s="328"/>
      <c r="SWH846" s="328"/>
      <c r="SWI846" s="328"/>
      <c r="SWJ846" s="328"/>
      <c r="SWK846" s="328"/>
      <c r="SWL846" s="328"/>
      <c r="SWM846" s="328"/>
      <c r="SWN846" s="328"/>
      <c r="SWO846" s="328"/>
      <c r="SWP846" s="328"/>
      <c r="SWQ846" s="328"/>
      <c r="SWR846" s="328"/>
      <c r="SWS846" s="328"/>
      <c r="SWT846" s="328"/>
      <c r="SWU846" s="328"/>
      <c r="SWV846" s="328"/>
      <c r="SWW846" s="328"/>
      <c r="SWX846" s="328"/>
      <c r="SWY846" s="328"/>
      <c r="SWZ846" s="328"/>
      <c r="SXA846" s="328"/>
      <c r="SXB846" s="328"/>
      <c r="SXC846" s="328"/>
      <c r="SXD846" s="328"/>
      <c r="SXE846" s="328"/>
      <c r="SXF846" s="328"/>
      <c r="SXG846" s="328"/>
      <c r="SXH846" s="328"/>
      <c r="SXI846" s="328"/>
      <c r="SXJ846" s="328"/>
      <c r="SXK846" s="328"/>
      <c r="SXL846" s="328"/>
      <c r="SXM846" s="328"/>
      <c r="SXN846" s="328"/>
      <c r="SXO846" s="328"/>
      <c r="SXP846" s="328"/>
      <c r="SXQ846" s="328"/>
      <c r="SXR846" s="328"/>
      <c r="SXS846" s="328"/>
      <c r="SXT846" s="328"/>
      <c r="SXU846" s="328"/>
      <c r="SXV846" s="328"/>
      <c r="SXW846" s="328"/>
      <c r="SXX846" s="328"/>
      <c r="SXY846" s="328"/>
      <c r="SXZ846" s="328"/>
      <c r="SYA846" s="328"/>
      <c r="SYB846" s="328"/>
      <c r="SYC846" s="328"/>
      <c r="SYD846" s="328"/>
      <c r="SYE846" s="328"/>
      <c r="SYF846" s="328"/>
      <c r="SYG846" s="328"/>
      <c r="SYH846" s="328"/>
      <c r="SYI846" s="328"/>
      <c r="SYJ846" s="328"/>
      <c r="SYK846" s="328"/>
      <c r="SYL846" s="328"/>
      <c r="SYM846" s="328"/>
      <c r="SYN846" s="328"/>
      <c r="SYO846" s="328"/>
      <c r="SYP846" s="328"/>
      <c r="SYQ846" s="328"/>
      <c r="SYR846" s="328"/>
      <c r="SYS846" s="328"/>
      <c r="SYT846" s="328"/>
      <c r="SYU846" s="328"/>
      <c r="SYV846" s="328"/>
      <c r="SYW846" s="328"/>
      <c r="SYX846" s="328"/>
      <c r="SYY846" s="328"/>
      <c r="SYZ846" s="328"/>
      <c r="SZA846" s="328"/>
      <c r="SZB846" s="328"/>
      <c r="SZC846" s="328"/>
      <c r="SZD846" s="328"/>
      <c r="SZE846" s="328"/>
      <c r="SZF846" s="328"/>
      <c r="SZG846" s="328"/>
      <c r="SZH846" s="328"/>
      <c r="SZI846" s="328"/>
      <c r="SZJ846" s="328"/>
      <c r="SZK846" s="328"/>
      <c r="SZL846" s="328"/>
      <c r="SZM846" s="328"/>
      <c r="SZN846" s="328"/>
      <c r="SZO846" s="328"/>
      <c r="SZP846" s="328"/>
      <c r="SZQ846" s="328"/>
      <c r="SZR846" s="328"/>
      <c r="SZS846" s="328"/>
      <c r="SZT846" s="328"/>
      <c r="SZU846" s="328"/>
      <c r="SZV846" s="328"/>
      <c r="SZW846" s="328"/>
      <c r="SZX846" s="328"/>
      <c r="SZY846" s="328"/>
      <c r="SZZ846" s="328"/>
      <c r="TAA846" s="328"/>
      <c r="TAB846" s="328"/>
      <c r="TAC846" s="328"/>
      <c r="TAD846" s="328"/>
      <c r="TAE846" s="328"/>
      <c r="TAF846" s="328"/>
      <c r="TAG846" s="328"/>
      <c r="TAH846" s="328"/>
      <c r="TAI846" s="328"/>
      <c r="TAJ846" s="328"/>
      <c r="TAK846" s="328"/>
      <c r="TAL846" s="328"/>
      <c r="TAM846" s="328"/>
      <c r="TAN846" s="328"/>
      <c r="TAO846" s="328"/>
      <c r="TAP846" s="328"/>
      <c r="TAQ846" s="328"/>
      <c r="TAR846" s="328"/>
      <c r="TAS846" s="328"/>
      <c r="TAT846" s="328"/>
      <c r="TAU846" s="328"/>
      <c r="TAV846" s="328"/>
      <c r="TAW846" s="328"/>
      <c r="TAX846" s="328"/>
      <c r="TAY846" s="328"/>
      <c r="TAZ846" s="328"/>
      <c r="TBA846" s="328"/>
      <c r="TBB846" s="328"/>
      <c r="TBC846" s="328"/>
      <c r="TBD846" s="328"/>
      <c r="TBE846" s="328"/>
      <c r="TBF846" s="328"/>
      <c r="TBG846" s="328"/>
      <c r="TBH846" s="328"/>
      <c r="TBI846" s="328"/>
      <c r="TBJ846" s="328"/>
      <c r="TBK846" s="328"/>
      <c r="TBL846" s="328"/>
      <c r="TBM846" s="328"/>
      <c r="TBN846" s="328"/>
      <c r="TBO846" s="328"/>
      <c r="TBP846" s="328"/>
      <c r="TBQ846" s="328"/>
      <c r="TBR846" s="328"/>
      <c r="TBS846" s="328"/>
      <c r="TBT846" s="328"/>
      <c r="TBU846" s="328"/>
      <c r="TBV846" s="328"/>
      <c r="TBW846" s="328"/>
      <c r="TBX846" s="328"/>
      <c r="TBY846" s="328"/>
      <c r="TBZ846" s="328"/>
      <c r="TCA846" s="328"/>
      <c r="TCB846" s="328"/>
      <c r="TCC846" s="328"/>
      <c r="TCD846" s="328"/>
      <c r="TCE846" s="328"/>
      <c r="TCF846" s="328"/>
      <c r="TCG846" s="328"/>
      <c r="TCH846" s="328"/>
      <c r="TCI846" s="328"/>
      <c r="TCJ846" s="328"/>
      <c r="TCK846" s="328"/>
      <c r="TCL846" s="328"/>
      <c r="TCM846" s="328"/>
      <c r="TCN846" s="328"/>
      <c r="TCO846" s="328"/>
      <c r="TCP846" s="328"/>
      <c r="TCQ846" s="328"/>
      <c r="TCR846" s="328"/>
      <c r="TCS846" s="328"/>
      <c r="TCT846" s="328"/>
      <c r="TCU846" s="328"/>
      <c r="TCV846" s="328"/>
      <c r="TCW846" s="328"/>
      <c r="TCX846" s="328"/>
      <c r="TCY846" s="328"/>
      <c r="TCZ846" s="328"/>
      <c r="TDA846" s="328"/>
      <c r="TDB846" s="328"/>
      <c r="TDC846" s="328"/>
      <c r="TDD846" s="328"/>
      <c r="TDE846" s="328"/>
      <c r="TDF846" s="328"/>
      <c r="TDG846" s="328"/>
      <c r="TDH846" s="328"/>
      <c r="TDI846" s="328"/>
      <c r="TDJ846" s="328"/>
      <c r="TDK846" s="328"/>
      <c r="TDL846" s="328"/>
      <c r="TDM846" s="328"/>
      <c r="TDN846" s="328"/>
      <c r="TDO846" s="328"/>
      <c r="TDP846" s="328"/>
      <c r="TDQ846" s="328"/>
      <c r="TDR846" s="328"/>
      <c r="TDS846" s="328"/>
      <c r="TDT846" s="328"/>
      <c r="TDU846" s="328"/>
      <c r="TDV846" s="328"/>
      <c r="TDW846" s="328"/>
      <c r="TDX846" s="328"/>
      <c r="TDY846" s="328"/>
      <c r="TDZ846" s="328"/>
      <c r="TEA846" s="328"/>
      <c r="TEB846" s="328"/>
      <c r="TEC846" s="328"/>
      <c r="TED846" s="328"/>
      <c r="TEE846" s="328"/>
      <c r="TEF846" s="328"/>
      <c r="TEG846" s="328"/>
      <c r="TEH846" s="328"/>
      <c r="TEI846" s="328"/>
      <c r="TEJ846" s="328"/>
      <c r="TEK846" s="328"/>
      <c r="TEL846" s="328"/>
      <c r="TEM846" s="328"/>
      <c r="TEN846" s="328"/>
      <c r="TEO846" s="328"/>
      <c r="TEP846" s="328"/>
      <c r="TEQ846" s="328"/>
      <c r="TER846" s="328"/>
      <c r="TES846" s="328"/>
      <c r="TET846" s="328"/>
      <c r="TEU846" s="328"/>
      <c r="TEV846" s="328"/>
      <c r="TEW846" s="328"/>
      <c r="TEX846" s="328"/>
      <c r="TEY846" s="328"/>
      <c r="TEZ846" s="328"/>
      <c r="TFA846" s="328"/>
      <c r="TFB846" s="328"/>
      <c r="TFC846" s="328"/>
      <c r="TFD846" s="328"/>
      <c r="TFE846" s="328"/>
      <c r="TFF846" s="328"/>
      <c r="TFG846" s="328"/>
      <c r="TFH846" s="328"/>
      <c r="TFI846" s="328"/>
      <c r="TFJ846" s="328"/>
      <c r="TFK846" s="328"/>
      <c r="TFL846" s="328"/>
      <c r="TFM846" s="328"/>
      <c r="TFN846" s="328"/>
      <c r="TFO846" s="328"/>
      <c r="TFP846" s="328"/>
      <c r="TFQ846" s="328"/>
      <c r="TFR846" s="328"/>
      <c r="TFS846" s="328"/>
      <c r="TFT846" s="328"/>
      <c r="TFU846" s="328"/>
      <c r="TFV846" s="328"/>
      <c r="TFW846" s="328"/>
      <c r="TFX846" s="328"/>
      <c r="TFY846" s="328"/>
      <c r="TFZ846" s="328"/>
      <c r="TGA846" s="328"/>
      <c r="TGB846" s="328"/>
      <c r="TGC846" s="328"/>
      <c r="TGD846" s="328"/>
      <c r="TGE846" s="328"/>
      <c r="TGF846" s="328"/>
      <c r="TGG846" s="328"/>
      <c r="TGH846" s="328"/>
      <c r="TGI846" s="328"/>
      <c r="TGJ846" s="328"/>
      <c r="TGK846" s="328"/>
      <c r="TGL846" s="328"/>
      <c r="TGM846" s="328"/>
      <c r="TGN846" s="328"/>
      <c r="TGO846" s="328"/>
      <c r="TGP846" s="328"/>
      <c r="TGQ846" s="328"/>
      <c r="TGR846" s="328"/>
      <c r="TGS846" s="328"/>
      <c r="TGT846" s="328"/>
      <c r="TGU846" s="328"/>
      <c r="TGV846" s="328"/>
      <c r="TGW846" s="328"/>
      <c r="TGX846" s="328"/>
      <c r="TGY846" s="328"/>
      <c r="TGZ846" s="328"/>
      <c r="THA846" s="328"/>
      <c r="THB846" s="328"/>
      <c r="THC846" s="328"/>
      <c r="THD846" s="328"/>
      <c r="THE846" s="328"/>
      <c r="THF846" s="328"/>
      <c r="THG846" s="328"/>
      <c r="THH846" s="328"/>
      <c r="THI846" s="328"/>
      <c r="THJ846" s="328"/>
      <c r="THK846" s="328"/>
      <c r="THL846" s="328"/>
      <c r="THM846" s="328"/>
      <c r="THN846" s="328"/>
      <c r="THO846" s="328"/>
      <c r="THP846" s="328"/>
      <c r="THQ846" s="328"/>
      <c r="THR846" s="328"/>
      <c r="THS846" s="328"/>
      <c r="THT846" s="328"/>
      <c r="THU846" s="328"/>
      <c r="THV846" s="328"/>
      <c r="THW846" s="328"/>
      <c r="THX846" s="328"/>
      <c r="THY846" s="328"/>
      <c r="THZ846" s="328"/>
      <c r="TIA846" s="328"/>
      <c r="TIB846" s="328"/>
      <c r="TIC846" s="328"/>
      <c r="TID846" s="328"/>
      <c r="TIE846" s="328"/>
      <c r="TIF846" s="328"/>
      <c r="TIG846" s="328"/>
      <c r="TIH846" s="328"/>
      <c r="TII846" s="328"/>
      <c r="TIJ846" s="328"/>
      <c r="TIK846" s="328"/>
      <c r="TIL846" s="328"/>
      <c r="TIM846" s="328"/>
      <c r="TIN846" s="328"/>
      <c r="TIO846" s="328"/>
      <c r="TIP846" s="328"/>
      <c r="TIQ846" s="328"/>
      <c r="TIR846" s="328"/>
      <c r="TIS846" s="328"/>
      <c r="TIT846" s="328"/>
      <c r="TIU846" s="328"/>
      <c r="TIV846" s="328"/>
      <c r="TIW846" s="328"/>
      <c r="TIX846" s="328"/>
      <c r="TIY846" s="328"/>
      <c r="TIZ846" s="328"/>
      <c r="TJA846" s="328"/>
      <c r="TJB846" s="328"/>
      <c r="TJC846" s="328"/>
      <c r="TJD846" s="328"/>
      <c r="TJE846" s="328"/>
      <c r="TJF846" s="328"/>
      <c r="TJG846" s="328"/>
      <c r="TJH846" s="328"/>
      <c r="TJI846" s="328"/>
      <c r="TJJ846" s="328"/>
      <c r="TJK846" s="328"/>
      <c r="TJL846" s="328"/>
      <c r="TJM846" s="328"/>
      <c r="TJN846" s="328"/>
      <c r="TJO846" s="328"/>
      <c r="TJP846" s="328"/>
      <c r="TJQ846" s="328"/>
      <c r="TJR846" s="328"/>
      <c r="TJS846" s="328"/>
      <c r="TJT846" s="328"/>
      <c r="TJU846" s="328"/>
      <c r="TJV846" s="328"/>
      <c r="TJW846" s="328"/>
      <c r="TJX846" s="328"/>
      <c r="TJY846" s="328"/>
      <c r="TJZ846" s="328"/>
      <c r="TKA846" s="328"/>
      <c r="TKB846" s="328"/>
      <c r="TKC846" s="328"/>
      <c r="TKD846" s="328"/>
      <c r="TKE846" s="328"/>
      <c r="TKF846" s="328"/>
      <c r="TKG846" s="328"/>
      <c r="TKH846" s="328"/>
      <c r="TKI846" s="328"/>
      <c r="TKJ846" s="328"/>
      <c r="TKK846" s="328"/>
      <c r="TKL846" s="328"/>
      <c r="TKM846" s="328"/>
      <c r="TKN846" s="328"/>
      <c r="TKO846" s="328"/>
      <c r="TKP846" s="328"/>
      <c r="TKQ846" s="328"/>
      <c r="TKR846" s="328"/>
      <c r="TKS846" s="328"/>
      <c r="TKT846" s="328"/>
      <c r="TKU846" s="328"/>
      <c r="TKV846" s="328"/>
      <c r="TKW846" s="328"/>
      <c r="TKX846" s="328"/>
      <c r="TKY846" s="328"/>
      <c r="TKZ846" s="328"/>
      <c r="TLA846" s="328"/>
      <c r="TLB846" s="328"/>
      <c r="TLC846" s="328"/>
      <c r="TLD846" s="328"/>
      <c r="TLE846" s="328"/>
      <c r="TLF846" s="328"/>
      <c r="TLG846" s="328"/>
      <c r="TLH846" s="328"/>
      <c r="TLI846" s="328"/>
      <c r="TLJ846" s="328"/>
      <c r="TLK846" s="328"/>
      <c r="TLL846" s="328"/>
      <c r="TLM846" s="328"/>
      <c r="TLN846" s="328"/>
      <c r="TLO846" s="328"/>
      <c r="TLP846" s="328"/>
      <c r="TLQ846" s="328"/>
      <c r="TLR846" s="328"/>
      <c r="TLS846" s="328"/>
      <c r="TLT846" s="328"/>
      <c r="TLU846" s="328"/>
      <c r="TLV846" s="328"/>
      <c r="TLW846" s="328"/>
      <c r="TLX846" s="328"/>
      <c r="TLY846" s="328"/>
      <c r="TLZ846" s="328"/>
      <c r="TMA846" s="328"/>
      <c r="TMB846" s="328"/>
      <c r="TMC846" s="328"/>
      <c r="TMD846" s="328"/>
      <c r="TME846" s="328"/>
      <c r="TMF846" s="328"/>
      <c r="TMG846" s="328"/>
      <c r="TMH846" s="328"/>
      <c r="TMI846" s="328"/>
      <c r="TMJ846" s="328"/>
      <c r="TMK846" s="328"/>
      <c r="TML846" s="328"/>
      <c r="TMM846" s="328"/>
      <c r="TMN846" s="328"/>
      <c r="TMO846" s="328"/>
      <c r="TMP846" s="328"/>
      <c r="TMQ846" s="328"/>
      <c r="TMR846" s="328"/>
      <c r="TMS846" s="328"/>
      <c r="TMT846" s="328"/>
      <c r="TMU846" s="328"/>
      <c r="TMV846" s="328"/>
      <c r="TMW846" s="328"/>
      <c r="TMX846" s="328"/>
      <c r="TMY846" s="328"/>
      <c r="TMZ846" s="328"/>
      <c r="TNA846" s="328"/>
      <c r="TNB846" s="328"/>
      <c r="TNC846" s="328"/>
      <c r="TND846" s="328"/>
      <c r="TNE846" s="328"/>
      <c r="TNF846" s="328"/>
      <c r="TNG846" s="328"/>
      <c r="TNH846" s="328"/>
      <c r="TNI846" s="328"/>
      <c r="TNJ846" s="328"/>
      <c r="TNK846" s="328"/>
      <c r="TNL846" s="328"/>
      <c r="TNM846" s="328"/>
      <c r="TNN846" s="328"/>
      <c r="TNO846" s="328"/>
      <c r="TNP846" s="328"/>
      <c r="TNQ846" s="328"/>
      <c r="TNR846" s="328"/>
      <c r="TNS846" s="328"/>
      <c r="TNT846" s="328"/>
      <c r="TNU846" s="328"/>
      <c r="TNV846" s="328"/>
      <c r="TNW846" s="328"/>
      <c r="TNX846" s="328"/>
      <c r="TNY846" s="328"/>
      <c r="TNZ846" s="328"/>
      <c r="TOA846" s="328"/>
      <c r="TOB846" s="328"/>
      <c r="TOC846" s="328"/>
      <c r="TOD846" s="328"/>
      <c r="TOE846" s="328"/>
      <c r="TOF846" s="328"/>
      <c r="TOG846" s="328"/>
      <c r="TOH846" s="328"/>
      <c r="TOI846" s="328"/>
      <c r="TOJ846" s="328"/>
      <c r="TOK846" s="328"/>
      <c r="TOL846" s="328"/>
      <c r="TOM846" s="328"/>
      <c r="TON846" s="328"/>
      <c r="TOO846" s="328"/>
      <c r="TOP846" s="328"/>
      <c r="TOQ846" s="328"/>
      <c r="TOR846" s="328"/>
      <c r="TOS846" s="328"/>
      <c r="TOT846" s="328"/>
      <c r="TOU846" s="328"/>
      <c r="TOV846" s="328"/>
      <c r="TOW846" s="328"/>
      <c r="TOX846" s="328"/>
      <c r="TOY846" s="328"/>
      <c r="TOZ846" s="328"/>
      <c r="TPA846" s="328"/>
      <c r="TPB846" s="328"/>
      <c r="TPC846" s="328"/>
      <c r="TPD846" s="328"/>
      <c r="TPE846" s="328"/>
      <c r="TPF846" s="328"/>
      <c r="TPG846" s="328"/>
      <c r="TPH846" s="328"/>
      <c r="TPI846" s="328"/>
      <c r="TPJ846" s="328"/>
      <c r="TPK846" s="328"/>
      <c r="TPL846" s="328"/>
      <c r="TPM846" s="328"/>
      <c r="TPN846" s="328"/>
      <c r="TPO846" s="328"/>
      <c r="TPP846" s="328"/>
      <c r="TPQ846" s="328"/>
      <c r="TPR846" s="328"/>
      <c r="TPS846" s="328"/>
      <c r="TPT846" s="328"/>
      <c r="TPU846" s="328"/>
      <c r="TPV846" s="328"/>
      <c r="TPW846" s="328"/>
      <c r="TPX846" s="328"/>
      <c r="TPY846" s="328"/>
      <c r="TPZ846" s="328"/>
      <c r="TQA846" s="328"/>
      <c r="TQB846" s="328"/>
      <c r="TQC846" s="328"/>
      <c r="TQD846" s="328"/>
      <c r="TQE846" s="328"/>
      <c r="TQF846" s="328"/>
      <c r="TQG846" s="328"/>
      <c r="TQH846" s="328"/>
      <c r="TQI846" s="328"/>
      <c r="TQJ846" s="328"/>
      <c r="TQK846" s="328"/>
      <c r="TQL846" s="328"/>
      <c r="TQM846" s="328"/>
      <c r="TQN846" s="328"/>
      <c r="TQO846" s="328"/>
      <c r="TQP846" s="328"/>
      <c r="TQQ846" s="328"/>
      <c r="TQR846" s="328"/>
      <c r="TQS846" s="328"/>
      <c r="TQT846" s="328"/>
      <c r="TQU846" s="328"/>
      <c r="TQV846" s="328"/>
      <c r="TQW846" s="328"/>
      <c r="TQX846" s="328"/>
      <c r="TQY846" s="328"/>
      <c r="TQZ846" s="328"/>
      <c r="TRA846" s="328"/>
      <c r="TRB846" s="328"/>
      <c r="TRC846" s="328"/>
      <c r="TRD846" s="328"/>
      <c r="TRE846" s="328"/>
      <c r="TRF846" s="328"/>
      <c r="TRG846" s="328"/>
      <c r="TRH846" s="328"/>
      <c r="TRI846" s="328"/>
      <c r="TRJ846" s="328"/>
      <c r="TRK846" s="328"/>
      <c r="TRL846" s="328"/>
      <c r="TRM846" s="328"/>
      <c r="TRN846" s="328"/>
      <c r="TRO846" s="328"/>
      <c r="TRP846" s="328"/>
      <c r="TRQ846" s="328"/>
      <c r="TRR846" s="328"/>
      <c r="TRS846" s="328"/>
      <c r="TRT846" s="328"/>
      <c r="TRU846" s="328"/>
      <c r="TRV846" s="328"/>
      <c r="TRW846" s="328"/>
      <c r="TRX846" s="328"/>
      <c r="TRY846" s="328"/>
      <c r="TRZ846" s="328"/>
      <c r="TSA846" s="328"/>
      <c r="TSB846" s="328"/>
      <c r="TSC846" s="328"/>
      <c r="TSD846" s="328"/>
      <c r="TSE846" s="328"/>
      <c r="TSF846" s="328"/>
      <c r="TSG846" s="328"/>
      <c r="TSH846" s="328"/>
      <c r="TSI846" s="328"/>
      <c r="TSJ846" s="328"/>
      <c r="TSK846" s="328"/>
      <c r="TSL846" s="328"/>
      <c r="TSM846" s="328"/>
      <c r="TSN846" s="328"/>
      <c r="TSO846" s="328"/>
      <c r="TSP846" s="328"/>
      <c r="TSQ846" s="328"/>
      <c r="TSR846" s="328"/>
      <c r="TSS846" s="328"/>
      <c r="TST846" s="328"/>
      <c r="TSU846" s="328"/>
      <c r="TSV846" s="328"/>
      <c r="TSW846" s="328"/>
      <c r="TSX846" s="328"/>
      <c r="TSY846" s="328"/>
      <c r="TSZ846" s="328"/>
      <c r="TTA846" s="328"/>
      <c r="TTB846" s="328"/>
      <c r="TTC846" s="328"/>
      <c r="TTD846" s="328"/>
      <c r="TTE846" s="328"/>
      <c r="TTF846" s="328"/>
      <c r="TTG846" s="328"/>
      <c r="TTH846" s="328"/>
      <c r="TTI846" s="328"/>
      <c r="TTJ846" s="328"/>
      <c r="TTK846" s="328"/>
      <c r="TTL846" s="328"/>
      <c r="TTM846" s="328"/>
      <c r="TTN846" s="328"/>
      <c r="TTO846" s="328"/>
      <c r="TTP846" s="328"/>
      <c r="TTQ846" s="328"/>
      <c r="TTR846" s="328"/>
      <c r="TTS846" s="328"/>
      <c r="TTT846" s="328"/>
      <c r="TTU846" s="328"/>
      <c r="TTV846" s="328"/>
      <c r="TTW846" s="328"/>
      <c r="TTX846" s="328"/>
      <c r="TTY846" s="328"/>
      <c r="TTZ846" s="328"/>
      <c r="TUA846" s="328"/>
      <c r="TUB846" s="328"/>
      <c r="TUC846" s="328"/>
      <c r="TUD846" s="328"/>
      <c r="TUE846" s="328"/>
      <c r="TUF846" s="328"/>
      <c r="TUG846" s="328"/>
      <c r="TUH846" s="328"/>
      <c r="TUI846" s="328"/>
      <c r="TUJ846" s="328"/>
      <c r="TUK846" s="328"/>
      <c r="TUL846" s="328"/>
      <c r="TUM846" s="328"/>
      <c r="TUN846" s="328"/>
      <c r="TUO846" s="328"/>
      <c r="TUP846" s="328"/>
      <c r="TUQ846" s="328"/>
      <c r="TUR846" s="328"/>
      <c r="TUS846" s="328"/>
      <c r="TUT846" s="328"/>
      <c r="TUU846" s="328"/>
      <c r="TUV846" s="328"/>
      <c r="TUW846" s="328"/>
      <c r="TUX846" s="328"/>
      <c r="TUY846" s="328"/>
      <c r="TUZ846" s="328"/>
      <c r="TVA846" s="328"/>
      <c r="TVB846" s="328"/>
      <c r="TVC846" s="328"/>
      <c r="TVD846" s="328"/>
      <c r="TVE846" s="328"/>
      <c r="TVF846" s="328"/>
      <c r="TVG846" s="328"/>
      <c r="TVH846" s="328"/>
      <c r="TVI846" s="328"/>
      <c r="TVJ846" s="328"/>
      <c r="TVK846" s="328"/>
      <c r="TVL846" s="328"/>
      <c r="TVM846" s="328"/>
      <c r="TVN846" s="328"/>
      <c r="TVO846" s="328"/>
      <c r="TVP846" s="328"/>
      <c r="TVQ846" s="328"/>
      <c r="TVR846" s="328"/>
      <c r="TVS846" s="328"/>
      <c r="TVT846" s="328"/>
      <c r="TVU846" s="328"/>
      <c r="TVV846" s="328"/>
      <c r="TVW846" s="328"/>
      <c r="TVX846" s="328"/>
      <c r="TVY846" s="328"/>
      <c r="TVZ846" s="328"/>
      <c r="TWA846" s="328"/>
      <c r="TWB846" s="328"/>
      <c r="TWC846" s="328"/>
      <c r="TWD846" s="328"/>
      <c r="TWE846" s="328"/>
      <c r="TWF846" s="328"/>
      <c r="TWG846" s="328"/>
      <c r="TWH846" s="328"/>
      <c r="TWI846" s="328"/>
      <c r="TWJ846" s="328"/>
      <c r="TWK846" s="328"/>
      <c r="TWL846" s="328"/>
      <c r="TWM846" s="328"/>
      <c r="TWN846" s="328"/>
      <c r="TWO846" s="328"/>
      <c r="TWP846" s="328"/>
      <c r="TWQ846" s="328"/>
      <c r="TWR846" s="328"/>
      <c r="TWS846" s="328"/>
      <c r="TWT846" s="328"/>
      <c r="TWU846" s="328"/>
      <c r="TWV846" s="328"/>
      <c r="TWW846" s="328"/>
      <c r="TWX846" s="328"/>
      <c r="TWY846" s="328"/>
      <c r="TWZ846" s="328"/>
      <c r="TXA846" s="328"/>
      <c r="TXB846" s="328"/>
      <c r="TXC846" s="328"/>
      <c r="TXD846" s="328"/>
      <c r="TXE846" s="328"/>
      <c r="TXF846" s="328"/>
      <c r="TXG846" s="328"/>
      <c r="TXH846" s="328"/>
      <c r="TXI846" s="328"/>
      <c r="TXJ846" s="328"/>
      <c r="TXK846" s="328"/>
      <c r="TXL846" s="328"/>
      <c r="TXM846" s="328"/>
      <c r="TXN846" s="328"/>
      <c r="TXO846" s="328"/>
      <c r="TXP846" s="328"/>
      <c r="TXQ846" s="328"/>
      <c r="TXR846" s="328"/>
      <c r="TXS846" s="328"/>
      <c r="TXT846" s="328"/>
      <c r="TXU846" s="328"/>
      <c r="TXV846" s="328"/>
      <c r="TXW846" s="328"/>
      <c r="TXX846" s="328"/>
      <c r="TXY846" s="328"/>
      <c r="TXZ846" s="328"/>
      <c r="TYA846" s="328"/>
      <c r="TYB846" s="328"/>
      <c r="TYC846" s="328"/>
      <c r="TYD846" s="328"/>
      <c r="TYE846" s="328"/>
      <c r="TYF846" s="328"/>
      <c r="TYG846" s="328"/>
      <c r="TYH846" s="328"/>
      <c r="TYI846" s="328"/>
      <c r="TYJ846" s="328"/>
      <c r="TYK846" s="328"/>
      <c r="TYL846" s="328"/>
      <c r="TYM846" s="328"/>
      <c r="TYN846" s="328"/>
      <c r="TYO846" s="328"/>
      <c r="TYP846" s="328"/>
      <c r="TYQ846" s="328"/>
      <c r="TYR846" s="328"/>
      <c r="TYS846" s="328"/>
      <c r="TYT846" s="328"/>
      <c r="TYU846" s="328"/>
      <c r="TYV846" s="328"/>
      <c r="TYW846" s="328"/>
      <c r="TYX846" s="328"/>
      <c r="TYY846" s="328"/>
      <c r="TYZ846" s="328"/>
      <c r="TZA846" s="328"/>
      <c r="TZB846" s="328"/>
      <c r="TZC846" s="328"/>
      <c r="TZD846" s="328"/>
      <c r="TZE846" s="328"/>
      <c r="TZF846" s="328"/>
      <c r="TZG846" s="328"/>
      <c r="TZH846" s="328"/>
      <c r="TZI846" s="328"/>
      <c r="TZJ846" s="328"/>
      <c r="TZK846" s="328"/>
      <c r="TZL846" s="328"/>
      <c r="TZM846" s="328"/>
      <c r="TZN846" s="328"/>
      <c r="TZO846" s="328"/>
      <c r="TZP846" s="328"/>
      <c r="TZQ846" s="328"/>
      <c r="TZR846" s="328"/>
      <c r="TZS846" s="328"/>
      <c r="TZT846" s="328"/>
      <c r="TZU846" s="328"/>
      <c r="TZV846" s="328"/>
      <c r="TZW846" s="328"/>
      <c r="TZX846" s="328"/>
      <c r="TZY846" s="328"/>
      <c r="TZZ846" s="328"/>
      <c r="UAA846" s="328"/>
      <c r="UAB846" s="328"/>
      <c r="UAC846" s="328"/>
      <c r="UAD846" s="328"/>
      <c r="UAE846" s="328"/>
      <c r="UAF846" s="328"/>
      <c r="UAG846" s="328"/>
      <c r="UAH846" s="328"/>
      <c r="UAI846" s="328"/>
      <c r="UAJ846" s="328"/>
      <c r="UAK846" s="328"/>
      <c r="UAL846" s="328"/>
      <c r="UAM846" s="328"/>
      <c r="UAN846" s="328"/>
      <c r="UAO846" s="328"/>
      <c r="UAP846" s="328"/>
      <c r="UAQ846" s="328"/>
      <c r="UAR846" s="328"/>
      <c r="UAS846" s="328"/>
      <c r="UAT846" s="328"/>
      <c r="UAU846" s="328"/>
      <c r="UAV846" s="328"/>
      <c r="UAW846" s="328"/>
      <c r="UAX846" s="328"/>
      <c r="UAY846" s="328"/>
      <c r="UAZ846" s="328"/>
      <c r="UBA846" s="328"/>
      <c r="UBB846" s="328"/>
      <c r="UBC846" s="328"/>
      <c r="UBD846" s="328"/>
      <c r="UBE846" s="328"/>
      <c r="UBF846" s="328"/>
      <c r="UBG846" s="328"/>
      <c r="UBH846" s="328"/>
      <c r="UBI846" s="328"/>
      <c r="UBJ846" s="328"/>
      <c r="UBK846" s="328"/>
      <c r="UBL846" s="328"/>
      <c r="UBM846" s="328"/>
      <c r="UBN846" s="328"/>
      <c r="UBO846" s="328"/>
      <c r="UBP846" s="328"/>
      <c r="UBQ846" s="328"/>
      <c r="UBR846" s="328"/>
      <c r="UBS846" s="328"/>
      <c r="UBT846" s="328"/>
      <c r="UBU846" s="328"/>
      <c r="UBV846" s="328"/>
      <c r="UBW846" s="328"/>
      <c r="UBX846" s="328"/>
      <c r="UBY846" s="328"/>
      <c r="UBZ846" s="328"/>
      <c r="UCA846" s="328"/>
      <c r="UCB846" s="328"/>
      <c r="UCC846" s="328"/>
      <c r="UCD846" s="328"/>
      <c r="UCE846" s="328"/>
      <c r="UCF846" s="328"/>
      <c r="UCG846" s="328"/>
      <c r="UCH846" s="328"/>
      <c r="UCI846" s="328"/>
      <c r="UCJ846" s="328"/>
      <c r="UCK846" s="328"/>
      <c r="UCL846" s="328"/>
      <c r="UCM846" s="328"/>
      <c r="UCN846" s="328"/>
      <c r="UCO846" s="328"/>
      <c r="UCP846" s="328"/>
      <c r="UCQ846" s="328"/>
      <c r="UCR846" s="328"/>
      <c r="UCS846" s="328"/>
      <c r="UCT846" s="328"/>
      <c r="UCU846" s="328"/>
      <c r="UCV846" s="328"/>
      <c r="UCW846" s="328"/>
      <c r="UCX846" s="328"/>
      <c r="UCY846" s="328"/>
      <c r="UCZ846" s="328"/>
      <c r="UDA846" s="328"/>
      <c r="UDB846" s="328"/>
      <c r="UDC846" s="328"/>
      <c r="UDD846" s="328"/>
      <c r="UDE846" s="328"/>
      <c r="UDF846" s="328"/>
      <c r="UDG846" s="328"/>
      <c r="UDH846" s="328"/>
      <c r="UDI846" s="328"/>
      <c r="UDJ846" s="328"/>
      <c r="UDK846" s="328"/>
      <c r="UDL846" s="328"/>
      <c r="UDM846" s="328"/>
      <c r="UDN846" s="328"/>
      <c r="UDO846" s="328"/>
      <c r="UDP846" s="328"/>
      <c r="UDQ846" s="328"/>
      <c r="UDR846" s="328"/>
      <c r="UDS846" s="328"/>
      <c r="UDT846" s="328"/>
      <c r="UDU846" s="328"/>
      <c r="UDV846" s="328"/>
      <c r="UDW846" s="328"/>
      <c r="UDX846" s="328"/>
      <c r="UDY846" s="328"/>
      <c r="UDZ846" s="328"/>
      <c r="UEA846" s="328"/>
      <c r="UEB846" s="328"/>
      <c r="UEC846" s="328"/>
      <c r="UED846" s="328"/>
      <c r="UEE846" s="328"/>
      <c r="UEF846" s="328"/>
      <c r="UEG846" s="328"/>
      <c r="UEH846" s="328"/>
      <c r="UEI846" s="328"/>
      <c r="UEJ846" s="328"/>
      <c r="UEK846" s="328"/>
      <c r="UEL846" s="328"/>
      <c r="UEM846" s="328"/>
      <c r="UEN846" s="328"/>
      <c r="UEO846" s="328"/>
      <c r="UEP846" s="328"/>
      <c r="UEQ846" s="328"/>
      <c r="UER846" s="328"/>
      <c r="UES846" s="328"/>
      <c r="UET846" s="328"/>
      <c r="UEU846" s="328"/>
      <c r="UEV846" s="328"/>
      <c r="UEW846" s="328"/>
      <c r="UEX846" s="328"/>
      <c r="UEY846" s="328"/>
      <c r="UEZ846" s="328"/>
      <c r="UFA846" s="328"/>
      <c r="UFB846" s="328"/>
      <c r="UFC846" s="328"/>
      <c r="UFD846" s="328"/>
      <c r="UFE846" s="328"/>
      <c r="UFF846" s="328"/>
      <c r="UFG846" s="328"/>
      <c r="UFH846" s="328"/>
      <c r="UFI846" s="328"/>
      <c r="UFJ846" s="328"/>
      <c r="UFK846" s="328"/>
      <c r="UFL846" s="328"/>
      <c r="UFM846" s="328"/>
      <c r="UFN846" s="328"/>
      <c r="UFO846" s="328"/>
      <c r="UFP846" s="328"/>
      <c r="UFQ846" s="328"/>
      <c r="UFR846" s="328"/>
      <c r="UFS846" s="328"/>
      <c r="UFT846" s="328"/>
      <c r="UFU846" s="328"/>
      <c r="UFV846" s="328"/>
      <c r="UFW846" s="328"/>
      <c r="UFX846" s="328"/>
      <c r="UFY846" s="328"/>
      <c r="UFZ846" s="328"/>
      <c r="UGA846" s="328"/>
      <c r="UGB846" s="328"/>
      <c r="UGC846" s="328"/>
      <c r="UGD846" s="328"/>
      <c r="UGE846" s="328"/>
      <c r="UGF846" s="328"/>
      <c r="UGG846" s="328"/>
      <c r="UGH846" s="328"/>
      <c r="UGI846" s="328"/>
      <c r="UGJ846" s="328"/>
      <c r="UGK846" s="328"/>
      <c r="UGL846" s="328"/>
      <c r="UGM846" s="328"/>
      <c r="UGN846" s="328"/>
      <c r="UGO846" s="328"/>
      <c r="UGP846" s="328"/>
      <c r="UGQ846" s="328"/>
      <c r="UGR846" s="328"/>
      <c r="UGS846" s="328"/>
      <c r="UGT846" s="328"/>
      <c r="UGU846" s="328"/>
      <c r="UGV846" s="328"/>
      <c r="UGW846" s="328"/>
      <c r="UGX846" s="328"/>
      <c r="UGY846" s="328"/>
      <c r="UGZ846" s="328"/>
      <c r="UHA846" s="328"/>
      <c r="UHB846" s="328"/>
      <c r="UHC846" s="328"/>
      <c r="UHD846" s="328"/>
      <c r="UHE846" s="328"/>
      <c r="UHF846" s="328"/>
      <c r="UHG846" s="328"/>
      <c r="UHH846" s="328"/>
      <c r="UHI846" s="328"/>
      <c r="UHJ846" s="328"/>
      <c r="UHK846" s="328"/>
      <c r="UHL846" s="328"/>
      <c r="UHM846" s="328"/>
      <c r="UHN846" s="328"/>
      <c r="UHO846" s="328"/>
      <c r="UHP846" s="328"/>
      <c r="UHQ846" s="328"/>
      <c r="UHR846" s="328"/>
      <c r="UHS846" s="328"/>
      <c r="UHT846" s="328"/>
      <c r="UHU846" s="328"/>
      <c r="UHV846" s="328"/>
      <c r="UHW846" s="328"/>
      <c r="UHX846" s="328"/>
      <c r="UHY846" s="328"/>
      <c r="UHZ846" s="328"/>
      <c r="UIA846" s="328"/>
      <c r="UIB846" s="328"/>
      <c r="UIC846" s="328"/>
      <c r="UID846" s="328"/>
      <c r="UIE846" s="328"/>
      <c r="UIF846" s="328"/>
      <c r="UIG846" s="328"/>
      <c r="UIH846" s="328"/>
      <c r="UII846" s="328"/>
      <c r="UIJ846" s="328"/>
      <c r="UIK846" s="328"/>
      <c r="UIL846" s="328"/>
      <c r="UIM846" s="328"/>
      <c r="UIN846" s="328"/>
      <c r="UIO846" s="328"/>
      <c r="UIP846" s="328"/>
      <c r="UIQ846" s="328"/>
      <c r="UIR846" s="328"/>
      <c r="UIS846" s="328"/>
      <c r="UIT846" s="328"/>
      <c r="UIU846" s="328"/>
      <c r="UIV846" s="328"/>
      <c r="UIW846" s="328"/>
      <c r="UIX846" s="328"/>
      <c r="UIY846" s="328"/>
      <c r="UIZ846" s="328"/>
      <c r="UJA846" s="328"/>
      <c r="UJB846" s="328"/>
      <c r="UJC846" s="328"/>
      <c r="UJD846" s="328"/>
      <c r="UJE846" s="328"/>
      <c r="UJF846" s="328"/>
      <c r="UJG846" s="328"/>
      <c r="UJH846" s="328"/>
      <c r="UJI846" s="328"/>
      <c r="UJJ846" s="328"/>
      <c r="UJK846" s="328"/>
      <c r="UJL846" s="328"/>
      <c r="UJM846" s="328"/>
      <c r="UJN846" s="328"/>
      <c r="UJO846" s="328"/>
      <c r="UJP846" s="328"/>
      <c r="UJQ846" s="328"/>
      <c r="UJR846" s="328"/>
      <c r="UJS846" s="328"/>
      <c r="UJT846" s="328"/>
      <c r="UJU846" s="328"/>
      <c r="UJV846" s="328"/>
      <c r="UJW846" s="328"/>
      <c r="UJX846" s="328"/>
      <c r="UJY846" s="328"/>
      <c r="UJZ846" s="328"/>
      <c r="UKA846" s="328"/>
      <c r="UKB846" s="328"/>
      <c r="UKC846" s="328"/>
      <c r="UKD846" s="328"/>
      <c r="UKE846" s="328"/>
      <c r="UKF846" s="328"/>
      <c r="UKG846" s="328"/>
      <c r="UKH846" s="328"/>
      <c r="UKI846" s="328"/>
      <c r="UKJ846" s="328"/>
      <c r="UKK846" s="328"/>
      <c r="UKL846" s="328"/>
      <c r="UKM846" s="328"/>
      <c r="UKN846" s="328"/>
      <c r="UKO846" s="328"/>
      <c r="UKP846" s="328"/>
      <c r="UKQ846" s="328"/>
      <c r="UKR846" s="328"/>
      <c r="UKS846" s="328"/>
      <c r="UKT846" s="328"/>
      <c r="UKU846" s="328"/>
      <c r="UKV846" s="328"/>
      <c r="UKW846" s="328"/>
      <c r="UKX846" s="328"/>
      <c r="UKY846" s="328"/>
      <c r="UKZ846" s="328"/>
      <c r="ULA846" s="328"/>
      <c r="ULB846" s="328"/>
      <c r="ULC846" s="328"/>
      <c r="ULD846" s="328"/>
      <c r="ULE846" s="328"/>
      <c r="ULF846" s="328"/>
      <c r="ULG846" s="328"/>
      <c r="ULH846" s="328"/>
      <c r="ULI846" s="328"/>
      <c r="ULJ846" s="328"/>
      <c r="ULK846" s="328"/>
      <c r="ULL846" s="328"/>
      <c r="ULM846" s="328"/>
      <c r="ULN846" s="328"/>
      <c r="ULO846" s="328"/>
      <c r="ULP846" s="328"/>
      <c r="ULQ846" s="328"/>
      <c r="ULR846" s="328"/>
      <c r="ULS846" s="328"/>
      <c r="ULT846" s="328"/>
      <c r="ULU846" s="328"/>
      <c r="ULV846" s="328"/>
      <c r="ULW846" s="328"/>
      <c r="ULX846" s="328"/>
      <c r="ULY846" s="328"/>
      <c r="ULZ846" s="328"/>
      <c r="UMA846" s="328"/>
      <c r="UMB846" s="328"/>
      <c r="UMC846" s="328"/>
      <c r="UMD846" s="328"/>
      <c r="UME846" s="328"/>
      <c r="UMF846" s="328"/>
      <c r="UMG846" s="328"/>
      <c r="UMH846" s="328"/>
      <c r="UMI846" s="328"/>
      <c r="UMJ846" s="328"/>
      <c r="UMK846" s="328"/>
      <c r="UML846" s="328"/>
      <c r="UMM846" s="328"/>
      <c r="UMN846" s="328"/>
      <c r="UMO846" s="328"/>
      <c r="UMP846" s="328"/>
      <c r="UMQ846" s="328"/>
      <c r="UMR846" s="328"/>
      <c r="UMS846" s="328"/>
      <c r="UMT846" s="328"/>
      <c r="UMU846" s="328"/>
      <c r="UMV846" s="328"/>
      <c r="UMW846" s="328"/>
      <c r="UMX846" s="328"/>
      <c r="UMY846" s="328"/>
      <c r="UMZ846" s="328"/>
      <c r="UNA846" s="328"/>
      <c r="UNB846" s="328"/>
      <c r="UNC846" s="328"/>
      <c r="UND846" s="328"/>
      <c r="UNE846" s="328"/>
      <c r="UNF846" s="328"/>
      <c r="UNG846" s="328"/>
      <c r="UNH846" s="328"/>
      <c r="UNI846" s="328"/>
      <c r="UNJ846" s="328"/>
      <c r="UNK846" s="328"/>
      <c r="UNL846" s="328"/>
      <c r="UNM846" s="328"/>
      <c r="UNN846" s="328"/>
      <c r="UNO846" s="328"/>
      <c r="UNP846" s="328"/>
      <c r="UNQ846" s="328"/>
      <c r="UNR846" s="328"/>
      <c r="UNS846" s="328"/>
      <c r="UNT846" s="328"/>
      <c r="UNU846" s="328"/>
      <c r="UNV846" s="328"/>
      <c r="UNW846" s="328"/>
      <c r="UNX846" s="328"/>
      <c r="UNY846" s="328"/>
      <c r="UNZ846" s="328"/>
      <c r="UOA846" s="328"/>
      <c r="UOB846" s="328"/>
      <c r="UOC846" s="328"/>
      <c r="UOD846" s="328"/>
      <c r="UOE846" s="328"/>
      <c r="UOF846" s="328"/>
      <c r="UOG846" s="328"/>
      <c r="UOH846" s="328"/>
      <c r="UOI846" s="328"/>
      <c r="UOJ846" s="328"/>
      <c r="UOK846" s="328"/>
      <c r="UOL846" s="328"/>
      <c r="UOM846" s="328"/>
      <c r="UON846" s="328"/>
      <c r="UOO846" s="328"/>
      <c r="UOP846" s="328"/>
      <c r="UOQ846" s="328"/>
      <c r="UOR846" s="328"/>
      <c r="UOS846" s="328"/>
      <c r="UOT846" s="328"/>
      <c r="UOU846" s="328"/>
      <c r="UOV846" s="328"/>
      <c r="UOW846" s="328"/>
      <c r="UOX846" s="328"/>
      <c r="UOY846" s="328"/>
      <c r="UOZ846" s="328"/>
      <c r="UPA846" s="328"/>
      <c r="UPB846" s="328"/>
      <c r="UPC846" s="328"/>
      <c r="UPD846" s="328"/>
      <c r="UPE846" s="328"/>
      <c r="UPF846" s="328"/>
      <c r="UPG846" s="328"/>
      <c r="UPH846" s="328"/>
      <c r="UPI846" s="328"/>
      <c r="UPJ846" s="328"/>
      <c r="UPK846" s="328"/>
      <c r="UPL846" s="328"/>
      <c r="UPM846" s="328"/>
      <c r="UPN846" s="328"/>
      <c r="UPO846" s="328"/>
      <c r="UPP846" s="328"/>
      <c r="UPQ846" s="328"/>
      <c r="UPR846" s="328"/>
      <c r="UPS846" s="328"/>
      <c r="UPT846" s="328"/>
      <c r="UPU846" s="328"/>
      <c r="UPV846" s="328"/>
      <c r="UPW846" s="328"/>
      <c r="UPX846" s="328"/>
      <c r="UPY846" s="328"/>
      <c r="UPZ846" s="328"/>
      <c r="UQA846" s="328"/>
      <c r="UQB846" s="328"/>
      <c r="UQC846" s="328"/>
      <c r="UQD846" s="328"/>
      <c r="UQE846" s="328"/>
      <c r="UQF846" s="328"/>
      <c r="UQG846" s="328"/>
      <c r="UQH846" s="328"/>
      <c r="UQI846" s="328"/>
      <c r="UQJ846" s="328"/>
      <c r="UQK846" s="328"/>
      <c r="UQL846" s="328"/>
      <c r="UQM846" s="328"/>
      <c r="UQN846" s="328"/>
      <c r="UQO846" s="328"/>
      <c r="UQP846" s="328"/>
      <c r="UQQ846" s="328"/>
      <c r="UQR846" s="328"/>
      <c r="UQS846" s="328"/>
      <c r="UQT846" s="328"/>
      <c r="UQU846" s="328"/>
      <c r="UQV846" s="328"/>
      <c r="UQW846" s="328"/>
      <c r="UQX846" s="328"/>
      <c r="UQY846" s="328"/>
      <c r="UQZ846" s="328"/>
      <c r="URA846" s="328"/>
      <c r="URB846" s="328"/>
      <c r="URC846" s="328"/>
      <c r="URD846" s="328"/>
      <c r="URE846" s="328"/>
      <c r="URF846" s="328"/>
      <c r="URG846" s="328"/>
      <c r="URH846" s="328"/>
      <c r="URI846" s="328"/>
      <c r="URJ846" s="328"/>
      <c r="URK846" s="328"/>
      <c r="URL846" s="328"/>
      <c r="URM846" s="328"/>
      <c r="URN846" s="328"/>
      <c r="URO846" s="328"/>
      <c r="URP846" s="328"/>
      <c r="URQ846" s="328"/>
      <c r="URR846" s="328"/>
      <c r="URS846" s="328"/>
      <c r="URT846" s="328"/>
      <c r="URU846" s="328"/>
      <c r="URV846" s="328"/>
      <c r="URW846" s="328"/>
      <c r="URX846" s="328"/>
      <c r="URY846" s="328"/>
      <c r="URZ846" s="328"/>
      <c r="USA846" s="328"/>
      <c r="USB846" s="328"/>
      <c r="USC846" s="328"/>
      <c r="USD846" s="328"/>
      <c r="USE846" s="328"/>
      <c r="USF846" s="328"/>
      <c r="USG846" s="328"/>
      <c r="USH846" s="328"/>
      <c r="USI846" s="328"/>
      <c r="USJ846" s="328"/>
      <c r="USK846" s="328"/>
      <c r="USL846" s="328"/>
      <c r="USM846" s="328"/>
      <c r="USN846" s="328"/>
      <c r="USO846" s="328"/>
      <c r="USP846" s="328"/>
      <c r="USQ846" s="328"/>
      <c r="USR846" s="328"/>
      <c r="USS846" s="328"/>
      <c r="UST846" s="328"/>
      <c r="USU846" s="328"/>
      <c r="USV846" s="328"/>
      <c r="USW846" s="328"/>
      <c r="USX846" s="328"/>
      <c r="USY846" s="328"/>
      <c r="USZ846" s="328"/>
      <c r="UTA846" s="328"/>
      <c r="UTB846" s="328"/>
      <c r="UTC846" s="328"/>
      <c r="UTD846" s="328"/>
      <c r="UTE846" s="328"/>
      <c r="UTF846" s="328"/>
      <c r="UTG846" s="328"/>
      <c r="UTH846" s="328"/>
      <c r="UTI846" s="328"/>
      <c r="UTJ846" s="328"/>
      <c r="UTK846" s="328"/>
      <c r="UTL846" s="328"/>
      <c r="UTM846" s="328"/>
      <c r="UTN846" s="328"/>
      <c r="UTO846" s="328"/>
      <c r="UTP846" s="328"/>
      <c r="UTQ846" s="328"/>
      <c r="UTR846" s="328"/>
      <c r="UTS846" s="328"/>
      <c r="UTT846" s="328"/>
      <c r="UTU846" s="328"/>
      <c r="UTV846" s="328"/>
      <c r="UTW846" s="328"/>
      <c r="UTX846" s="328"/>
      <c r="UTY846" s="328"/>
      <c r="UTZ846" s="328"/>
      <c r="UUA846" s="328"/>
      <c r="UUB846" s="328"/>
      <c r="UUC846" s="328"/>
      <c r="UUD846" s="328"/>
      <c r="UUE846" s="328"/>
      <c r="UUF846" s="328"/>
      <c r="UUG846" s="328"/>
      <c r="UUH846" s="328"/>
      <c r="UUI846" s="328"/>
      <c r="UUJ846" s="328"/>
      <c r="UUK846" s="328"/>
      <c r="UUL846" s="328"/>
      <c r="UUM846" s="328"/>
      <c r="UUN846" s="328"/>
      <c r="UUO846" s="328"/>
      <c r="UUP846" s="328"/>
      <c r="UUQ846" s="328"/>
      <c r="UUR846" s="328"/>
      <c r="UUS846" s="328"/>
      <c r="UUT846" s="328"/>
      <c r="UUU846" s="328"/>
      <c r="UUV846" s="328"/>
      <c r="UUW846" s="328"/>
      <c r="UUX846" s="328"/>
      <c r="UUY846" s="328"/>
      <c r="UUZ846" s="328"/>
      <c r="UVA846" s="328"/>
      <c r="UVB846" s="328"/>
      <c r="UVC846" s="328"/>
      <c r="UVD846" s="328"/>
      <c r="UVE846" s="328"/>
      <c r="UVF846" s="328"/>
      <c r="UVG846" s="328"/>
      <c r="UVH846" s="328"/>
      <c r="UVI846" s="328"/>
      <c r="UVJ846" s="328"/>
      <c r="UVK846" s="328"/>
      <c r="UVL846" s="328"/>
      <c r="UVM846" s="328"/>
      <c r="UVN846" s="328"/>
      <c r="UVO846" s="328"/>
      <c r="UVP846" s="328"/>
      <c r="UVQ846" s="328"/>
      <c r="UVR846" s="328"/>
      <c r="UVS846" s="328"/>
      <c r="UVT846" s="328"/>
      <c r="UVU846" s="328"/>
      <c r="UVV846" s="328"/>
      <c r="UVW846" s="328"/>
      <c r="UVX846" s="328"/>
      <c r="UVY846" s="328"/>
      <c r="UVZ846" s="328"/>
      <c r="UWA846" s="328"/>
      <c r="UWB846" s="328"/>
      <c r="UWC846" s="328"/>
      <c r="UWD846" s="328"/>
      <c r="UWE846" s="328"/>
      <c r="UWF846" s="328"/>
      <c r="UWG846" s="328"/>
      <c r="UWH846" s="328"/>
      <c r="UWI846" s="328"/>
      <c r="UWJ846" s="328"/>
      <c r="UWK846" s="328"/>
      <c r="UWL846" s="328"/>
      <c r="UWM846" s="328"/>
      <c r="UWN846" s="328"/>
      <c r="UWO846" s="328"/>
      <c r="UWP846" s="328"/>
      <c r="UWQ846" s="328"/>
      <c r="UWR846" s="328"/>
      <c r="UWS846" s="328"/>
      <c r="UWT846" s="328"/>
      <c r="UWU846" s="328"/>
      <c r="UWV846" s="328"/>
      <c r="UWW846" s="328"/>
      <c r="UWX846" s="328"/>
      <c r="UWY846" s="328"/>
      <c r="UWZ846" s="328"/>
      <c r="UXA846" s="328"/>
      <c r="UXB846" s="328"/>
      <c r="UXC846" s="328"/>
      <c r="UXD846" s="328"/>
      <c r="UXE846" s="328"/>
      <c r="UXF846" s="328"/>
      <c r="UXG846" s="328"/>
      <c r="UXH846" s="328"/>
      <c r="UXI846" s="328"/>
      <c r="UXJ846" s="328"/>
      <c r="UXK846" s="328"/>
      <c r="UXL846" s="328"/>
      <c r="UXM846" s="328"/>
      <c r="UXN846" s="328"/>
      <c r="UXO846" s="328"/>
      <c r="UXP846" s="328"/>
      <c r="UXQ846" s="328"/>
      <c r="UXR846" s="328"/>
      <c r="UXS846" s="328"/>
      <c r="UXT846" s="328"/>
      <c r="UXU846" s="328"/>
      <c r="UXV846" s="328"/>
      <c r="UXW846" s="328"/>
      <c r="UXX846" s="328"/>
      <c r="UXY846" s="328"/>
      <c r="UXZ846" s="328"/>
      <c r="UYA846" s="328"/>
      <c r="UYB846" s="328"/>
      <c r="UYC846" s="328"/>
      <c r="UYD846" s="328"/>
      <c r="UYE846" s="328"/>
      <c r="UYF846" s="328"/>
      <c r="UYG846" s="328"/>
      <c r="UYH846" s="328"/>
      <c r="UYI846" s="328"/>
      <c r="UYJ846" s="328"/>
      <c r="UYK846" s="328"/>
      <c r="UYL846" s="328"/>
      <c r="UYM846" s="328"/>
      <c r="UYN846" s="328"/>
      <c r="UYO846" s="328"/>
      <c r="UYP846" s="328"/>
      <c r="UYQ846" s="328"/>
      <c r="UYR846" s="328"/>
      <c r="UYS846" s="328"/>
      <c r="UYT846" s="328"/>
      <c r="UYU846" s="328"/>
      <c r="UYV846" s="328"/>
      <c r="UYW846" s="328"/>
      <c r="UYX846" s="328"/>
      <c r="UYY846" s="328"/>
      <c r="UYZ846" s="328"/>
      <c r="UZA846" s="328"/>
      <c r="UZB846" s="328"/>
      <c r="UZC846" s="328"/>
      <c r="UZD846" s="328"/>
      <c r="UZE846" s="328"/>
      <c r="UZF846" s="328"/>
      <c r="UZG846" s="328"/>
      <c r="UZH846" s="328"/>
      <c r="UZI846" s="328"/>
      <c r="UZJ846" s="328"/>
      <c r="UZK846" s="328"/>
      <c r="UZL846" s="328"/>
      <c r="UZM846" s="328"/>
      <c r="UZN846" s="328"/>
      <c r="UZO846" s="328"/>
      <c r="UZP846" s="328"/>
      <c r="UZQ846" s="328"/>
      <c r="UZR846" s="328"/>
      <c r="UZS846" s="328"/>
      <c r="UZT846" s="328"/>
      <c r="UZU846" s="328"/>
      <c r="UZV846" s="328"/>
      <c r="UZW846" s="328"/>
      <c r="UZX846" s="328"/>
      <c r="UZY846" s="328"/>
      <c r="UZZ846" s="328"/>
      <c r="VAA846" s="328"/>
      <c r="VAB846" s="328"/>
      <c r="VAC846" s="328"/>
      <c r="VAD846" s="328"/>
      <c r="VAE846" s="328"/>
      <c r="VAF846" s="328"/>
      <c r="VAG846" s="328"/>
      <c r="VAH846" s="328"/>
      <c r="VAI846" s="328"/>
      <c r="VAJ846" s="328"/>
      <c r="VAK846" s="328"/>
      <c r="VAL846" s="328"/>
      <c r="VAM846" s="328"/>
      <c r="VAN846" s="328"/>
      <c r="VAO846" s="328"/>
      <c r="VAP846" s="328"/>
      <c r="VAQ846" s="328"/>
      <c r="VAR846" s="328"/>
      <c r="VAS846" s="328"/>
      <c r="VAT846" s="328"/>
      <c r="VAU846" s="328"/>
      <c r="VAV846" s="328"/>
      <c r="VAW846" s="328"/>
      <c r="VAX846" s="328"/>
      <c r="VAY846" s="328"/>
      <c r="VAZ846" s="328"/>
      <c r="VBA846" s="328"/>
      <c r="VBB846" s="328"/>
      <c r="VBC846" s="328"/>
      <c r="VBD846" s="328"/>
      <c r="VBE846" s="328"/>
      <c r="VBF846" s="328"/>
      <c r="VBG846" s="328"/>
      <c r="VBH846" s="328"/>
      <c r="VBI846" s="328"/>
      <c r="VBJ846" s="328"/>
      <c r="VBK846" s="328"/>
      <c r="VBL846" s="328"/>
      <c r="VBM846" s="328"/>
      <c r="VBN846" s="328"/>
      <c r="VBO846" s="328"/>
      <c r="VBP846" s="328"/>
      <c r="VBQ846" s="328"/>
      <c r="VBR846" s="328"/>
      <c r="VBS846" s="328"/>
      <c r="VBT846" s="328"/>
      <c r="VBU846" s="328"/>
      <c r="VBV846" s="328"/>
      <c r="VBW846" s="328"/>
      <c r="VBX846" s="328"/>
      <c r="VBY846" s="328"/>
      <c r="VBZ846" s="328"/>
      <c r="VCA846" s="328"/>
      <c r="VCB846" s="328"/>
      <c r="VCC846" s="328"/>
      <c r="VCD846" s="328"/>
      <c r="VCE846" s="328"/>
      <c r="VCF846" s="328"/>
      <c r="VCG846" s="328"/>
      <c r="VCH846" s="328"/>
      <c r="VCI846" s="328"/>
      <c r="VCJ846" s="328"/>
      <c r="VCK846" s="328"/>
      <c r="VCL846" s="328"/>
      <c r="VCM846" s="328"/>
      <c r="VCN846" s="328"/>
      <c r="VCO846" s="328"/>
      <c r="VCP846" s="328"/>
      <c r="VCQ846" s="328"/>
      <c r="VCR846" s="328"/>
      <c r="VCS846" s="328"/>
      <c r="VCT846" s="328"/>
      <c r="VCU846" s="328"/>
      <c r="VCV846" s="328"/>
      <c r="VCW846" s="328"/>
      <c r="VCX846" s="328"/>
      <c r="VCY846" s="328"/>
      <c r="VCZ846" s="328"/>
      <c r="VDA846" s="328"/>
      <c r="VDB846" s="328"/>
      <c r="VDC846" s="328"/>
      <c r="VDD846" s="328"/>
      <c r="VDE846" s="328"/>
      <c r="VDF846" s="328"/>
      <c r="VDG846" s="328"/>
      <c r="VDH846" s="328"/>
      <c r="VDI846" s="328"/>
      <c r="VDJ846" s="328"/>
      <c r="VDK846" s="328"/>
      <c r="VDL846" s="328"/>
      <c r="VDM846" s="328"/>
      <c r="VDN846" s="328"/>
      <c r="VDO846" s="328"/>
      <c r="VDP846" s="328"/>
      <c r="VDQ846" s="328"/>
      <c r="VDR846" s="328"/>
      <c r="VDS846" s="328"/>
      <c r="VDT846" s="328"/>
      <c r="VDU846" s="328"/>
      <c r="VDV846" s="328"/>
      <c r="VDW846" s="328"/>
      <c r="VDX846" s="328"/>
      <c r="VDY846" s="328"/>
      <c r="VDZ846" s="328"/>
      <c r="VEA846" s="328"/>
      <c r="VEB846" s="328"/>
      <c r="VEC846" s="328"/>
      <c r="VED846" s="328"/>
      <c r="VEE846" s="328"/>
      <c r="VEF846" s="328"/>
      <c r="VEG846" s="328"/>
      <c r="VEH846" s="328"/>
      <c r="VEI846" s="328"/>
      <c r="VEJ846" s="328"/>
      <c r="VEK846" s="328"/>
      <c r="VEL846" s="328"/>
      <c r="VEM846" s="328"/>
      <c r="VEN846" s="328"/>
      <c r="VEO846" s="328"/>
      <c r="VEP846" s="328"/>
      <c r="VEQ846" s="328"/>
      <c r="VER846" s="328"/>
      <c r="VES846" s="328"/>
      <c r="VET846" s="328"/>
      <c r="VEU846" s="328"/>
      <c r="VEV846" s="328"/>
      <c r="VEW846" s="328"/>
      <c r="VEX846" s="328"/>
      <c r="VEY846" s="328"/>
      <c r="VEZ846" s="328"/>
      <c r="VFA846" s="328"/>
      <c r="VFB846" s="328"/>
      <c r="VFC846" s="328"/>
      <c r="VFD846" s="328"/>
      <c r="VFE846" s="328"/>
      <c r="VFF846" s="328"/>
      <c r="VFG846" s="328"/>
      <c r="VFH846" s="328"/>
      <c r="VFI846" s="328"/>
      <c r="VFJ846" s="328"/>
      <c r="VFK846" s="328"/>
      <c r="VFL846" s="328"/>
      <c r="VFM846" s="328"/>
      <c r="VFN846" s="328"/>
      <c r="VFO846" s="328"/>
      <c r="VFP846" s="328"/>
      <c r="VFQ846" s="328"/>
      <c r="VFR846" s="328"/>
      <c r="VFS846" s="328"/>
      <c r="VFT846" s="328"/>
      <c r="VFU846" s="328"/>
      <c r="VFV846" s="328"/>
      <c r="VFW846" s="328"/>
      <c r="VFX846" s="328"/>
      <c r="VFY846" s="328"/>
      <c r="VFZ846" s="328"/>
      <c r="VGA846" s="328"/>
      <c r="VGB846" s="328"/>
      <c r="VGC846" s="328"/>
      <c r="VGD846" s="328"/>
      <c r="VGE846" s="328"/>
      <c r="VGF846" s="328"/>
      <c r="VGG846" s="328"/>
      <c r="VGH846" s="328"/>
      <c r="VGI846" s="328"/>
      <c r="VGJ846" s="328"/>
      <c r="VGK846" s="328"/>
      <c r="VGL846" s="328"/>
      <c r="VGM846" s="328"/>
      <c r="VGN846" s="328"/>
      <c r="VGO846" s="328"/>
      <c r="VGP846" s="328"/>
      <c r="VGQ846" s="328"/>
      <c r="VGR846" s="328"/>
      <c r="VGS846" s="328"/>
      <c r="VGT846" s="328"/>
      <c r="VGU846" s="328"/>
      <c r="VGV846" s="328"/>
      <c r="VGW846" s="328"/>
      <c r="VGX846" s="328"/>
      <c r="VGY846" s="328"/>
      <c r="VGZ846" s="328"/>
      <c r="VHA846" s="328"/>
      <c r="VHB846" s="328"/>
      <c r="VHC846" s="328"/>
      <c r="VHD846" s="328"/>
      <c r="VHE846" s="328"/>
      <c r="VHF846" s="328"/>
      <c r="VHG846" s="328"/>
      <c r="VHH846" s="328"/>
      <c r="VHI846" s="328"/>
      <c r="VHJ846" s="328"/>
      <c r="VHK846" s="328"/>
      <c r="VHL846" s="328"/>
      <c r="VHM846" s="328"/>
      <c r="VHN846" s="328"/>
      <c r="VHO846" s="328"/>
      <c r="VHP846" s="328"/>
      <c r="VHQ846" s="328"/>
      <c r="VHR846" s="328"/>
      <c r="VHS846" s="328"/>
      <c r="VHT846" s="328"/>
      <c r="VHU846" s="328"/>
      <c r="VHV846" s="328"/>
      <c r="VHW846" s="328"/>
      <c r="VHX846" s="328"/>
      <c r="VHY846" s="328"/>
      <c r="VHZ846" s="328"/>
      <c r="VIA846" s="328"/>
      <c r="VIB846" s="328"/>
      <c r="VIC846" s="328"/>
      <c r="VID846" s="328"/>
      <c r="VIE846" s="328"/>
      <c r="VIF846" s="328"/>
      <c r="VIG846" s="328"/>
      <c r="VIH846" s="328"/>
      <c r="VII846" s="328"/>
      <c r="VIJ846" s="328"/>
      <c r="VIK846" s="328"/>
      <c r="VIL846" s="328"/>
      <c r="VIM846" s="328"/>
      <c r="VIN846" s="328"/>
      <c r="VIO846" s="328"/>
      <c r="VIP846" s="328"/>
      <c r="VIQ846" s="328"/>
      <c r="VIR846" s="328"/>
      <c r="VIS846" s="328"/>
      <c r="VIT846" s="328"/>
      <c r="VIU846" s="328"/>
      <c r="VIV846" s="328"/>
      <c r="VIW846" s="328"/>
      <c r="VIX846" s="328"/>
      <c r="VIY846" s="328"/>
      <c r="VIZ846" s="328"/>
      <c r="VJA846" s="328"/>
      <c r="VJB846" s="328"/>
      <c r="VJC846" s="328"/>
      <c r="VJD846" s="328"/>
      <c r="VJE846" s="328"/>
      <c r="VJF846" s="328"/>
      <c r="VJG846" s="328"/>
      <c r="VJH846" s="328"/>
      <c r="VJI846" s="328"/>
      <c r="VJJ846" s="328"/>
      <c r="VJK846" s="328"/>
      <c r="VJL846" s="328"/>
      <c r="VJM846" s="328"/>
      <c r="VJN846" s="328"/>
      <c r="VJO846" s="328"/>
      <c r="VJP846" s="328"/>
      <c r="VJQ846" s="328"/>
      <c r="VJR846" s="328"/>
      <c r="VJS846" s="328"/>
      <c r="VJT846" s="328"/>
      <c r="VJU846" s="328"/>
      <c r="VJV846" s="328"/>
      <c r="VJW846" s="328"/>
      <c r="VJX846" s="328"/>
      <c r="VJY846" s="328"/>
      <c r="VJZ846" s="328"/>
      <c r="VKA846" s="328"/>
      <c r="VKB846" s="328"/>
      <c r="VKC846" s="328"/>
      <c r="VKD846" s="328"/>
      <c r="VKE846" s="328"/>
      <c r="VKF846" s="328"/>
      <c r="VKG846" s="328"/>
      <c r="VKH846" s="328"/>
      <c r="VKI846" s="328"/>
      <c r="VKJ846" s="328"/>
      <c r="VKK846" s="328"/>
      <c r="VKL846" s="328"/>
      <c r="VKM846" s="328"/>
      <c r="VKN846" s="328"/>
      <c r="VKO846" s="328"/>
      <c r="VKP846" s="328"/>
      <c r="VKQ846" s="328"/>
      <c r="VKR846" s="328"/>
      <c r="VKS846" s="328"/>
      <c r="VKT846" s="328"/>
      <c r="VKU846" s="328"/>
      <c r="VKV846" s="328"/>
      <c r="VKW846" s="328"/>
      <c r="VKX846" s="328"/>
      <c r="VKY846" s="328"/>
      <c r="VKZ846" s="328"/>
      <c r="VLA846" s="328"/>
      <c r="VLB846" s="328"/>
      <c r="VLC846" s="328"/>
      <c r="VLD846" s="328"/>
      <c r="VLE846" s="328"/>
      <c r="VLF846" s="328"/>
      <c r="VLG846" s="328"/>
      <c r="VLH846" s="328"/>
      <c r="VLI846" s="328"/>
      <c r="VLJ846" s="328"/>
      <c r="VLK846" s="328"/>
      <c r="VLL846" s="328"/>
      <c r="VLM846" s="328"/>
      <c r="VLN846" s="328"/>
      <c r="VLO846" s="328"/>
      <c r="VLP846" s="328"/>
      <c r="VLQ846" s="328"/>
      <c r="VLR846" s="328"/>
      <c r="VLS846" s="328"/>
      <c r="VLT846" s="328"/>
      <c r="VLU846" s="328"/>
      <c r="VLV846" s="328"/>
      <c r="VLW846" s="328"/>
      <c r="VLX846" s="328"/>
      <c r="VLY846" s="328"/>
      <c r="VLZ846" s="328"/>
      <c r="VMA846" s="328"/>
      <c r="VMB846" s="328"/>
      <c r="VMC846" s="328"/>
      <c r="VMD846" s="328"/>
      <c r="VME846" s="328"/>
      <c r="VMF846" s="328"/>
      <c r="VMG846" s="328"/>
      <c r="VMH846" s="328"/>
      <c r="VMI846" s="328"/>
      <c r="VMJ846" s="328"/>
      <c r="VMK846" s="328"/>
      <c r="VML846" s="328"/>
      <c r="VMM846" s="328"/>
      <c r="VMN846" s="328"/>
      <c r="VMO846" s="328"/>
      <c r="VMP846" s="328"/>
      <c r="VMQ846" s="328"/>
      <c r="VMR846" s="328"/>
      <c r="VMS846" s="328"/>
      <c r="VMT846" s="328"/>
      <c r="VMU846" s="328"/>
      <c r="VMV846" s="328"/>
      <c r="VMW846" s="328"/>
      <c r="VMX846" s="328"/>
      <c r="VMY846" s="328"/>
      <c r="VMZ846" s="328"/>
      <c r="VNA846" s="328"/>
      <c r="VNB846" s="328"/>
      <c r="VNC846" s="328"/>
      <c r="VND846" s="328"/>
      <c r="VNE846" s="328"/>
      <c r="VNF846" s="328"/>
      <c r="VNG846" s="328"/>
      <c r="VNH846" s="328"/>
      <c r="VNI846" s="328"/>
      <c r="VNJ846" s="328"/>
      <c r="VNK846" s="328"/>
      <c r="VNL846" s="328"/>
      <c r="VNM846" s="328"/>
      <c r="VNN846" s="328"/>
      <c r="VNO846" s="328"/>
      <c r="VNP846" s="328"/>
      <c r="VNQ846" s="328"/>
      <c r="VNR846" s="328"/>
      <c r="VNS846" s="328"/>
      <c r="VNT846" s="328"/>
      <c r="VNU846" s="328"/>
      <c r="VNV846" s="328"/>
      <c r="VNW846" s="328"/>
      <c r="VNX846" s="328"/>
      <c r="VNY846" s="328"/>
      <c r="VNZ846" s="328"/>
      <c r="VOA846" s="328"/>
      <c r="VOB846" s="328"/>
      <c r="VOC846" s="328"/>
      <c r="VOD846" s="328"/>
      <c r="VOE846" s="328"/>
      <c r="VOF846" s="328"/>
      <c r="VOG846" s="328"/>
      <c r="VOH846" s="328"/>
      <c r="VOI846" s="328"/>
      <c r="VOJ846" s="328"/>
      <c r="VOK846" s="328"/>
      <c r="VOL846" s="328"/>
      <c r="VOM846" s="328"/>
      <c r="VON846" s="328"/>
      <c r="VOO846" s="328"/>
      <c r="VOP846" s="328"/>
      <c r="VOQ846" s="328"/>
      <c r="VOR846" s="328"/>
      <c r="VOS846" s="328"/>
      <c r="VOT846" s="328"/>
      <c r="VOU846" s="328"/>
      <c r="VOV846" s="328"/>
      <c r="VOW846" s="328"/>
      <c r="VOX846" s="328"/>
      <c r="VOY846" s="328"/>
      <c r="VOZ846" s="328"/>
      <c r="VPA846" s="328"/>
      <c r="VPB846" s="328"/>
      <c r="VPC846" s="328"/>
      <c r="VPD846" s="328"/>
      <c r="VPE846" s="328"/>
      <c r="VPF846" s="328"/>
      <c r="VPG846" s="328"/>
      <c r="VPH846" s="328"/>
      <c r="VPI846" s="328"/>
      <c r="VPJ846" s="328"/>
      <c r="VPK846" s="328"/>
      <c r="VPL846" s="328"/>
      <c r="VPM846" s="328"/>
      <c r="VPN846" s="328"/>
      <c r="VPO846" s="328"/>
      <c r="VPP846" s="328"/>
      <c r="VPQ846" s="328"/>
      <c r="VPR846" s="328"/>
      <c r="VPS846" s="328"/>
      <c r="VPT846" s="328"/>
      <c r="VPU846" s="328"/>
      <c r="VPV846" s="328"/>
      <c r="VPW846" s="328"/>
      <c r="VPX846" s="328"/>
      <c r="VPY846" s="328"/>
      <c r="VPZ846" s="328"/>
      <c r="VQA846" s="328"/>
      <c r="VQB846" s="328"/>
      <c r="VQC846" s="328"/>
      <c r="VQD846" s="328"/>
      <c r="VQE846" s="328"/>
      <c r="VQF846" s="328"/>
      <c r="VQG846" s="328"/>
      <c r="VQH846" s="328"/>
      <c r="VQI846" s="328"/>
      <c r="VQJ846" s="328"/>
      <c r="VQK846" s="328"/>
      <c r="VQL846" s="328"/>
      <c r="VQM846" s="328"/>
      <c r="VQN846" s="328"/>
      <c r="VQO846" s="328"/>
      <c r="VQP846" s="328"/>
      <c r="VQQ846" s="328"/>
      <c r="VQR846" s="328"/>
      <c r="VQS846" s="328"/>
      <c r="VQT846" s="328"/>
      <c r="VQU846" s="328"/>
      <c r="VQV846" s="328"/>
      <c r="VQW846" s="328"/>
      <c r="VQX846" s="328"/>
      <c r="VQY846" s="328"/>
      <c r="VQZ846" s="328"/>
      <c r="VRA846" s="328"/>
      <c r="VRB846" s="328"/>
      <c r="VRC846" s="328"/>
      <c r="VRD846" s="328"/>
      <c r="VRE846" s="328"/>
      <c r="VRF846" s="328"/>
      <c r="VRG846" s="328"/>
      <c r="VRH846" s="328"/>
      <c r="VRI846" s="328"/>
      <c r="VRJ846" s="328"/>
      <c r="VRK846" s="328"/>
      <c r="VRL846" s="328"/>
      <c r="VRM846" s="328"/>
      <c r="VRN846" s="328"/>
      <c r="VRO846" s="328"/>
      <c r="VRP846" s="328"/>
      <c r="VRQ846" s="328"/>
      <c r="VRR846" s="328"/>
      <c r="VRS846" s="328"/>
      <c r="VRT846" s="328"/>
      <c r="VRU846" s="328"/>
      <c r="VRV846" s="328"/>
      <c r="VRW846" s="328"/>
      <c r="VRX846" s="328"/>
      <c r="VRY846" s="328"/>
      <c r="VRZ846" s="328"/>
      <c r="VSA846" s="328"/>
      <c r="VSB846" s="328"/>
      <c r="VSC846" s="328"/>
      <c r="VSD846" s="328"/>
      <c r="VSE846" s="328"/>
      <c r="VSF846" s="328"/>
      <c r="VSG846" s="328"/>
      <c r="VSH846" s="328"/>
      <c r="VSI846" s="328"/>
      <c r="VSJ846" s="328"/>
      <c r="VSK846" s="328"/>
      <c r="VSL846" s="328"/>
      <c r="VSM846" s="328"/>
      <c r="VSN846" s="328"/>
      <c r="VSO846" s="328"/>
      <c r="VSP846" s="328"/>
      <c r="VSQ846" s="328"/>
      <c r="VSR846" s="328"/>
      <c r="VSS846" s="328"/>
      <c r="VST846" s="328"/>
      <c r="VSU846" s="328"/>
      <c r="VSV846" s="328"/>
      <c r="VSW846" s="328"/>
      <c r="VSX846" s="328"/>
      <c r="VSY846" s="328"/>
      <c r="VSZ846" s="328"/>
      <c r="VTA846" s="328"/>
      <c r="VTB846" s="328"/>
      <c r="VTC846" s="328"/>
      <c r="VTD846" s="328"/>
      <c r="VTE846" s="328"/>
      <c r="VTF846" s="328"/>
      <c r="VTG846" s="328"/>
      <c r="VTH846" s="328"/>
      <c r="VTI846" s="328"/>
      <c r="VTJ846" s="328"/>
      <c r="VTK846" s="328"/>
      <c r="VTL846" s="328"/>
      <c r="VTM846" s="328"/>
      <c r="VTN846" s="328"/>
      <c r="VTO846" s="328"/>
      <c r="VTP846" s="328"/>
      <c r="VTQ846" s="328"/>
      <c r="VTR846" s="328"/>
      <c r="VTS846" s="328"/>
      <c r="VTT846" s="328"/>
      <c r="VTU846" s="328"/>
      <c r="VTV846" s="328"/>
      <c r="VTW846" s="328"/>
      <c r="VTX846" s="328"/>
      <c r="VTY846" s="328"/>
      <c r="VTZ846" s="328"/>
      <c r="VUA846" s="328"/>
      <c r="VUB846" s="328"/>
      <c r="VUC846" s="328"/>
      <c r="VUD846" s="328"/>
      <c r="VUE846" s="328"/>
      <c r="VUF846" s="328"/>
      <c r="VUG846" s="328"/>
      <c r="VUH846" s="328"/>
      <c r="VUI846" s="328"/>
      <c r="VUJ846" s="328"/>
      <c r="VUK846" s="328"/>
      <c r="VUL846" s="328"/>
      <c r="VUM846" s="328"/>
      <c r="VUN846" s="328"/>
      <c r="VUO846" s="328"/>
      <c r="VUP846" s="328"/>
      <c r="VUQ846" s="328"/>
      <c r="VUR846" s="328"/>
      <c r="VUS846" s="328"/>
      <c r="VUT846" s="328"/>
      <c r="VUU846" s="328"/>
      <c r="VUV846" s="328"/>
      <c r="VUW846" s="328"/>
      <c r="VUX846" s="328"/>
      <c r="VUY846" s="328"/>
      <c r="VUZ846" s="328"/>
      <c r="VVA846" s="328"/>
      <c r="VVB846" s="328"/>
      <c r="VVC846" s="328"/>
      <c r="VVD846" s="328"/>
      <c r="VVE846" s="328"/>
      <c r="VVF846" s="328"/>
      <c r="VVG846" s="328"/>
      <c r="VVH846" s="328"/>
      <c r="VVI846" s="328"/>
      <c r="VVJ846" s="328"/>
      <c r="VVK846" s="328"/>
      <c r="VVL846" s="328"/>
      <c r="VVM846" s="328"/>
      <c r="VVN846" s="328"/>
      <c r="VVO846" s="328"/>
      <c r="VVP846" s="328"/>
      <c r="VVQ846" s="328"/>
      <c r="VVR846" s="328"/>
      <c r="VVS846" s="328"/>
      <c r="VVT846" s="328"/>
      <c r="VVU846" s="328"/>
      <c r="VVV846" s="328"/>
      <c r="VVW846" s="328"/>
      <c r="VVX846" s="328"/>
      <c r="VVY846" s="328"/>
      <c r="VVZ846" s="328"/>
      <c r="VWA846" s="328"/>
      <c r="VWB846" s="328"/>
      <c r="VWC846" s="328"/>
      <c r="VWD846" s="328"/>
      <c r="VWE846" s="328"/>
      <c r="VWF846" s="328"/>
      <c r="VWG846" s="328"/>
      <c r="VWH846" s="328"/>
      <c r="VWI846" s="328"/>
      <c r="VWJ846" s="328"/>
      <c r="VWK846" s="328"/>
      <c r="VWL846" s="328"/>
      <c r="VWM846" s="328"/>
      <c r="VWN846" s="328"/>
      <c r="VWO846" s="328"/>
      <c r="VWP846" s="328"/>
      <c r="VWQ846" s="328"/>
      <c r="VWR846" s="328"/>
      <c r="VWS846" s="328"/>
      <c r="VWT846" s="328"/>
      <c r="VWU846" s="328"/>
      <c r="VWV846" s="328"/>
      <c r="VWW846" s="328"/>
      <c r="VWX846" s="328"/>
      <c r="VWY846" s="328"/>
      <c r="VWZ846" s="328"/>
      <c r="VXA846" s="328"/>
      <c r="VXB846" s="328"/>
      <c r="VXC846" s="328"/>
      <c r="VXD846" s="328"/>
      <c r="VXE846" s="328"/>
      <c r="VXF846" s="328"/>
      <c r="VXG846" s="328"/>
      <c r="VXH846" s="328"/>
      <c r="VXI846" s="328"/>
      <c r="VXJ846" s="328"/>
      <c r="VXK846" s="328"/>
      <c r="VXL846" s="328"/>
      <c r="VXM846" s="328"/>
      <c r="VXN846" s="328"/>
      <c r="VXO846" s="328"/>
      <c r="VXP846" s="328"/>
      <c r="VXQ846" s="328"/>
      <c r="VXR846" s="328"/>
      <c r="VXS846" s="328"/>
      <c r="VXT846" s="328"/>
      <c r="VXU846" s="328"/>
      <c r="VXV846" s="328"/>
      <c r="VXW846" s="328"/>
      <c r="VXX846" s="328"/>
      <c r="VXY846" s="328"/>
      <c r="VXZ846" s="328"/>
      <c r="VYA846" s="328"/>
      <c r="VYB846" s="328"/>
      <c r="VYC846" s="328"/>
      <c r="VYD846" s="328"/>
      <c r="VYE846" s="328"/>
      <c r="VYF846" s="328"/>
      <c r="VYG846" s="328"/>
      <c r="VYH846" s="328"/>
      <c r="VYI846" s="328"/>
      <c r="VYJ846" s="328"/>
      <c r="VYK846" s="328"/>
      <c r="VYL846" s="328"/>
      <c r="VYM846" s="328"/>
      <c r="VYN846" s="328"/>
      <c r="VYO846" s="328"/>
      <c r="VYP846" s="328"/>
      <c r="VYQ846" s="328"/>
      <c r="VYR846" s="328"/>
      <c r="VYS846" s="328"/>
      <c r="VYT846" s="328"/>
      <c r="VYU846" s="328"/>
      <c r="VYV846" s="328"/>
      <c r="VYW846" s="328"/>
      <c r="VYX846" s="328"/>
      <c r="VYY846" s="328"/>
      <c r="VYZ846" s="328"/>
      <c r="VZA846" s="328"/>
      <c r="VZB846" s="328"/>
      <c r="VZC846" s="328"/>
      <c r="VZD846" s="328"/>
      <c r="VZE846" s="328"/>
      <c r="VZF846" s="328"/>
      <c r="VZG846" s="328"/>
      <c r="VZH846" s="328"/>
      <c r="VZI846" s="328"/>
      <c r="VZJ846" s="328"/>
      <c r="VZK846" s="328"/>
      <c r="VZL846" s="328"/>
      <c r="VZM846" s="328"/>
      <c r="VZN846" s="328"/>
      <c r="VZO846" s="328"/>
      <c r="VZP846" s="328"/>
      <c r="VZQ846" s="328"/>
      <c r="VZR846" s="328"/>
      <c r="VZS846" s="328"/>
      <c r="VZT846" s="328"/>
      <c r="VZU846" s="328"/>
      <c r="VZV846" s="328"/>
      <c r="VZW846" s="328"/>
      <c r="VZX846" s="328"/>
      <c r="VZY846" s="328"/>
      <c r="VZZ846" s="328"/>
      <c r="WAA846" s="328"/>
      <c r="WAB846" s="328"/>
      <c r="WAC846" s="328"/>
      <c r="WAD846" s="328"/>
      <c r="WAE846" s="328"/>
      <c r="WAF846" s="328"/>
      <c r="WAG846" s="328"/>
      <c r="WAH846" s="328"/>
      <c r="WAI846" s="328"/>
      <c r="WAJ846" s="328"/>
      <c r="WAK846" s="328"/>
      <c r="WAL846" s="328"/>
      <c r="WAM846" s="328"/>
      <c r="WAN846" s="328"/>
      <c r="WAO846" s="328"/>
      <c r="WAP846" s="328"/>
      <c r="WAQ846" s="328"/>
      <c r="WAR846" s="328"/>
      <c r="WAS846" s="328"/>
      <c r="WAT846" s="328"/>
      <c r="WAU846" s="328"/>
      <c r="WAV846" s="328"/>
      <c r="WAW846" s="328"/>
      <c r="WAX846" s="328"/>
      <c r="WAY846" s="328"/>
      <c r="WAZ846" s="328"/>
      <c r="WBA846" s="328"/>
      <c r="WBB846" s="328"/>
      <c r="WBC846" s="328"/>
      <c r="WBD846" s="328"/>
      <c r="WBE846" s="328"/>
      <c r="WBF846" s="328"/>
      <c r="WBG846" s="328"/>
      <c r="WBH846" s="328"/>
      <c r="WBI846" s="328"/>
      <c r="WBJ846" s="328"/>
      <c r="WBK846" s="328"/>
      <c r="WBL846" s="328"/>
      <c r="WBM846" s="328"/>
      <c r="WBN846" s="328"/>
      <c r="WBO846" s="328"/>
      <c r="WBP846" s="328"/>
      <c r="WBQ846" s="328"/>
      <c r="WBR846" s="328"/>
      <c r="WBS846" s="328"/>
      <c r="WBT846" s="328"/>
      <c r="WBU846" s="328"/>
      <c r="WBV846" s="328"/>
      <c r="WBW846" s="328"/>
      <c r="WBX846" s="328"/>
      <c r="WBY846" s="328"/>
      <c r="WBZ846" s="328"/>
      <c r="WCA846" s="328"/>
      <c r="WCB846" s="328"/>
      <c r="WCC846" s="328"/>
      <c r="WCD846" s="328"/>
      <c r="WCE846" s="328"/>
      <c r="WCF846" s="328"/>
      <c r="WCG846" s="328"/>
      <c r="WCH846" s="328"/>
      <c r="WCI846" s="328"/>
      <c r="WCJ846" s="328"/>
      <c r="WCK846" s="328"/>
      <c r="WCL846" s="328"/>
      <c r="WCM846" s="328"/>
      <c r="WCN846" s="328"/>
      <c r="WCO846" s="328"/>
      <c r="WCP846" s="328"/>
      <c r="WCQ846" s="328"/>
      <c r="WCR846" s="328"/>
      <c r="WCS846" s="328"/>
      <c r="WCT846" s="328"/>
      <c r="WCU846" s="328"/>
      <c r="WCV846" s="328"/>
      <c r="WCW846" s="328"/>
      <c r="WCX846" s="328"/>
      <c r="WCY846" s="328"/>
      <c r="WCZ846" s="328"/>
      <c r="WDA846" s="328"/>
      <c r="WDB846" s="328"/>
      <c r="WDC846" s="328"/>
      <c r="WDD846" s="328"/>
      <c r="WDE846" s="328"/>
      <c r="WDF846" s="328"/>
      <c r="WDG846" s="328"/>
      <c r="WDH846" s="328"/>
      <c r="WDI846" s="328"/>
      <c r="WDJ846" s="328"/>
      <c r="WDK846" s="328"/>
      <c r="WDL846" s="328"/>
      <c r="WDM846" s="328"/>
      <c r="WDN846" s="328"/>
      <c r="WDO846" s="328"/>
      <c r="WDP846" s="328"/>
      <c r="WDQ846" s="328"/>
      <c r="WDR846" s="328"/>
      <c r="WDS846" s="328"/>
      <c r="WDT846" s="328"/>
      <c r="WDU846" s="328"/>
      <c r="WDV846" s="328"/>
      <c r="WDW846" s="328"/>
      <c r="WDX846" s="328"/>
      <c r="WDY846" s="328"/>
      <c r="WDZ846" s="328"/>
      <c r="WEA846" s="328"/>
      <c r="WEB846" s="328"/>
      <c r="WEC846" s="328"/>
      <c r="WED846" s="328"/>
      <c r="WEE846" s="328"/>
      <c r="WEF846" s="328"/>
      <c r="WEG846" s="328"/>
      <c r="WEH846" s="328"/>
      <c r="WEI846" s="328"/>
      <c r="WEJ846" s="328"/>
      <c r="WEK846" s="328"/>
      <c r="WEL846" s="328"/>
      <c r="WEM846" s="328"/>
      <c r="WEN846" s="328"/>
      <c r="WEO846" s="328"/>
      <c r="WEP846" s="328"/>
      <c r="WEQ846" s="328"/>
      <c r="WER846" s="328"/>
      <c r="WES846" s="328"/>
      <c r="WET846" s="328"/>
      <c r="WEU846" s="328"/>
      <c r="WEV846" s="328"/>
      <c r="WEW846" s="328"/>
      <c r="WEX846" s="328"/>
      <c r="WEY846" s="328"/>
      <c r="WEZ846" s="328"/>
      <c r="WFA846" s="328"/>
      <c r="WFB846" s="328"/>
      <c r="WFC846" s="328"/>
      <c r="WFD846" s="328"/>
      <c r="WFE846" s="328"/>
      <c r="WFF846" s="328"/>
      <c r="WFG846" s="328"/>
      <c r="WFH846" s="328"/>
      <c r="WFI846" s="328"/>
      <c r="WFJ846" s="328"/>
      <c r="WFK846" s="328"/>
      <c r="WFL846" s="328"/>
      <c r="WFM846" s="328"/>
      <c r="WFN846" s="328"/>
      <c r="WFO846" s="328"/>
      <c r="WFP846" s="328"/>
      <c r="WFQ846" s="328"/>
      <c r="WFR846" s="328"/>
      <c r="WFS846" s="328"/>
      <c r="WFT846" s="328"/>
      <c r="WFU846" s="328"/>
      <c r="WFV846" s="328"/>
      <c r="WFW846" s="328"/>
      <c r="WFX846" s="328"/>
      <c r="WFY846" s="328"/>
      <c r="WFZ846" s="328"/>
      <c r="WGA846" s="328"/>
      <c r="WGB846" s="328"/>
      <c r="WGC846" s="328"/>
      <c r="WGD846" s="328"/>
      <c r="WGE846" s="328"/>
      <c r="WGF846" s="328"/>
      <c r="WGG846" s="328"/>
      <c r="WGH846" s="328"/>
      <c r="WGI846" s="328"/>
      <c r="WGJ846" s="328"/>
      <c r="WGK846" s="328"/>
      <c r="WGL846" s="328"/>
      <c r="WGM846" s="328"/>
      <c r="WGN846" s="328"/>
      <c r="WGO846" s="328"/>
      <c r="WGP846" s="328"/>
      <c r="WGQ846" s="328"/>
      <c r="WGR846" s="328"/>
      <c r="WGS846" s="328"/>
      <c r="WGT846" s="328"/>
      <c r="WGU846" s="328"/>
      <c r="WGV846" s="328"/>
      <c r="WGW846" s="328"/>
      <c r="WGX846" s="328"/>
      <c r="WGY846" s="328"/>
      <c r="WGZ846" s="328"/>
      <c r="WHA846" s="328"/>
      <c r="WHB846" s="328"/>
      <c r="WHC846" s="328"/>
      <c r="WHD846" s="328"/>
      <c r="WHE846" s="328"/>
      <c r="WHF846" s="328"/>
      <c r="WHG846" s="328"/>
      <c r="WHH846" s="328"/>
      <c r="WHI846" s="328"/>
      <c r="WHJ846" s="328"/>
      <c r="WHK846" s="328"/>
      <c r="WHL846" s="328"/>
      <c r="WHM846" s="328"/>
      <c r="WHN846" s="328"/>
      <c r="WHO846" s="328"/>
      <c r="WHP846" s="328"/>
      <c r="WHQ846" s="328"/>
      <c r="WHR846" s="328"/>
      <c r="WHS846" s="328"/>
      <c r="WHT846" s="328"/>
      <c r="WHU846" s="328"/>
      <c r="WHV846" s="328"/>
      <c r="WHW846" s="328"/>
      <c r="WHX846" s="328"/>
      <c r="WHY846" s="328"/>
      <c r="WHZ846" s="328"/>
      <c r="WIA846" s="328"/>
      <c r="WIB846" s="328"/>
      <c r="WIC846" s="328"/>
      <c r="WID846" s="328"/>
      <c r="WIE846" s="328"/>
      <c r="WIF846" s="328"/>
      <c r="WIG846" s="328"/>
      <c r="WIH846" s="328"/>
      <c r="WII846" s="328"/>
      <c r="WIJ846" s="328"/>
      <c r="WIK846" s="328"/>
      <c r="WIL846" s="328"/>
      <c r="WIM846" s="328"/>
      <c r="WIN846" s="328"/>
      <c r="WIO846" s="328"/>
      <c r="WIP846" s="328"/>
      <c r="WIQ846" s="328"/>
      <c r="WIR846" s="328"/>
      <c r="WIS846" s="328"/>
      <c r="WIT846" s="328"/>
      <c r="WIU846" s="328"/>
      <c r="WIV846" s="328"/>
      <c r="WIW846" s="328"/>
      <c r="WIX846" s="328"/>
      <c r="WIY846" s="328"/>
      <c r="WIZ846" s="328"/>
      <c r="WJA846" s="328"/>
      <c r="WJB846" s="328"/>
      <c r="WJC846" s="328"/>
      <c r="WJD846" s="328"/>
      <c r="WJE846" s="328"/>
      <c r="WJF846" s="328"/>
      <c r="WJG846" s="328"/>
      <c r="WJH846" s="328"/>
      <c r="WJI846" s="328"/>
      <c r="WJJ846" s="328"/>
      <c r="WJK846" s="328"/>
      <c r="WJL846" s="328"/>
      <c r="WJM846" s="328"/>
      <c r="WJN846" s="328"/>
      <c r="WJO846" s="328"/>
      <c r="WJP846" s="328"/>
      <c r="WJQ846" s="328"/>
      <c r="WJR846" s="328"/>
      <c r="WJS846" s="328"/>
      <c r="WJT846" s="328"/>
      <c r="WJU846" s="328"/>
      <c r="WJV846" s="328"/>
      <c r="WJW846" s="328"/>
      <c r="WJX846" s="328"/>
      <c r="WJY846" s="328"/>
      <c r="WJZ846" s="328"/>
      <c r="WKA846" s="328"/>
      <c r="WKB846" s="328"/>
      <c r="WKC846" s="328"/>
      <c r="WKD846" s="328"/>
      <c r="WKE846" s="328"/>
      <c r="WKF846" s="328"/>
      <c r="WKG846" s="328"/>
      <c r="WKH846" s="328"/>
      <c r="WKI846" s="328"/>
      <c r="WKJ846" s="328"/>
      <c r="WKK846" s="328"/>
      <c r="WKL846" s="328"/>
      <c r="WKM846" s="328"/>
      <c r="WKN846" s="328"/>
      <c r="WKO846" s="328"/>
      <c r="WKP846" s="328"/>
      <c r="WKQ846" s="328"/>
      <c r="WKR846" s="328"/>
      <c r="WKS846" s="328"/>
      <c r="WKT846" s="328"/>
      <c r="WKU846" s="328"/>
      <c r="WKV846" s="328"/>
      <c r="WKW846" s="328"/>
      <c r="WKX846" s="328"/>
      <c r="WKY846" s="328"/>
      <c r="WKZ846" s="328"/>
      <c r="WLA846" s="328"/>
      <c r="WLB846" s="328"/>
      <c r="WLC846" s="328"/>
      <c r="WLD846" s="328"/>
      <c r="WLE846" s="328"/>
      <c r="WLF846" s="328"/>
      <c r="WLG846" s="328"/>
      <c r="WLH846" s="328"/>
      <c r="WLI846" s="328"/>
      <c r="WLJ846" s="328"/>
      <c r="WLK846" s="328"/>
      <c r="WLL846" s="328"/>
      <c r="WLM846" s="328"/>
      <c r="WLN846" s="328"/>
      <c r="WLO846" s="328"/>
      <c r="WLP846" s="328"/>
      <c r="WLQ846" s="328"/>
      <c r="WLR846" s="328"/>
      <c r="WLS846" s="328"/>
      <c r="WLT846" s="328"/>
      <c r="WLU846" s="328"/>
      <c r="WLV846" s="328"/>
      <c r="WLW846" s="328"/>
      <c r="WLX846" s="328"/>
      <c r="WLY846" s="328"/>
      <c r="WLZ846" s="328"/>
      <c r="WMA846" s="328"/>
      <c r="WMB846" s="328"/>
      <c r="WMC846" s="328"/>
      <c r="WMD846" s="328"/>
      <c r="WME846" s="328"/>
      <c r="WMF846" s="328"/>
      <c r="WMG846" s="328"/>
      <c r="WMH846" s="328"/>
      <c r="WMI846" s="328"/>
      <c r="WMJ846" s="328"/>
      <c r="WMK846" s="328"/>
      <c r="WML846" s="328"/>
      <c r="WMM846" s="328"/>
      <c r="WMN846" s="328"/>
      <c r="WMO846" s="328"/>
      <c r="WMP846" s="328"/>
      <c r="WMQ846" s="328"/>
      <c r="WMR846" s="328"/>
      <c r="WMS846" s="328"/>
      <c r="WMT846" s="328"/>
      <c r="WMU846" s="328"/>
      <c r="WMV846" s="328"/>
      <c r="WMW846" s="328"/>
      <c r="WMX846" s="328"/>
      <c r="WMY846" s="328"/>
      <c r="WMZ846" s="328"/>
      <c r="WNA846" s="328"/>
      <c r="WNB846" s="328"/>
      <c r="WNC846" s="328"/>
      <c r="WND846" s="328"/>
      <c r="WNE846" s="328"/>
      <c r="WNF846" s="328"/>
      <c r="WNG846" s="328"/>
      <c r="WNH846" s="328"/>
      <c r="WNI846" s="328"/>
      <c r="WNJ846" s="328"/>
      <c r="WNK846" s="328"/>
      <c r="WNL846" s="328"/>
      <c r="WNM846" s="328"/>
      <c r="WNN846" s="328"/>
      <c r="WNO846" s="328"/>
      <c r="WNP846" s="328"/>
      <c r="WNQ846" s="328"/>
      <c r="WNR846" s="328"/>
      <c r="WNS846" s="328"/>
      <c r="WNT846" s="328"/>
      <c r="WNU846" s="328"/>
      <c r="WNV846" s="328"/>
      <c r="WNW846" s="328"/>
      <c r="WNX846" s="328"/>
      <c r="WNY846" s="328"/>
      <c r="WNZ846" s="328"/>
      <c r="WOA846" s="328"/>
      <c r="WOB846" s="328"/>
      <c r="WOC846" s="328"/>
      <c r="WOD846" s="328"/>
      <c r="WOE846" s="328"/>
      <c r="WOF846" s="328"/>
      <c r="WOG846" s="328"/>
      <c r="WOH846" s="328"/>
      <c r="WOI846" s="328"/>
      <c r="WOJ846" s="328"/>
      <c r="WOK846" s="328"/>
      <c r="WOL846" s="328"/>
      <c r="WOM846" s="328"/>
      <c r="WON846" s="328"/>
      <c r="WOO846" s="328"/>
      <c r="WOP846" s="328"/>
      <c r="WOQ846" s="328"/>
      <c r="WOR846" s="328"/>
      <c r="WOS846" s="328"/>
      <c r="WOT846" s="328"/>
      <c r="WOU846" s="328"/>
      <c r="WOV846" s="328"/>
      <c r="WOW846" s="328"/>
      <c r="WOX846" s="328"/>
      <c r="WOY846" s="328"/>
      <c r="WOZ846" s="328"/>
      <c r="WPA846" s="328"/>
      <c r="WPB846" s="328"/>
      <c r="WPC846" s="328"/>
      <c r="WPD846" s="328"/>
      <c r="WPE846" s="328"/>
      <c r="WPF846" s="328"/>
      <c r="WPG846" s="328"/>
      <c r="WPH846" s="328"/>
      <c r="WPI846" s="328"/>
      <c r="WPJ846" s="328"/>
      <c r="WPK846" s="328"/>
      <c r="WPL846" s="328"/>
      <c r="WPM846" s="328"/>
      <c r="WPN846" s="328"/>
      <c r="WPO846" s="328"/>
      <c r="WPP846" s="328"/>
      <c r="WPQ846" s="328"/>
      <c r="WPR846" s="328"/>
      <c r="WPS846" s="328"/>
      <c r="WPT846" s="328"/>
      <c r="WPU846" s="328"/>
      <c r="WPV846" s="328"/>
      <c r="WPW846" s="328"/>
      <c r="WPX846" s="328"/>
      <c r="WPY846" s="328"/>
      <c r="WPZ846" s="328"/>
      <c r="WQA846" s="328"/>
      <c r="WQB846" s="328"/>
      <c r="WQC846" s="328"/>
      <c r="WQD846" s="328"/>
      <c r="WQE846" s="328"/>
      <c r="WQF846" s="328"/>
      <c r="WQG846" s="328"/>
      <c r="WQH846" s="328"/>
      <c r="WQI846" s="328"/>
      <c r="WQJ846" s="328"/>
      <c r="WQK846" s="328"/>
      <c r="WQL846" s="328"/>
      <c r="WQM846" s="328"/>
      <c r="WQN846" s="328"/>
      <c r="WQO846" s="328"/>
      <c r="WQP846" s="328"/>
      <c r="WQQ846" s="328"/>
      <c r="WQR846" s="328"/>
      <c r="WQS846" s="328"/>
      <c r="WQT846" s="328"/>
      <c r="WQU846" s="328"/>
      <c r="WQV846" s="328"/>
      <c r="WQW846" s="328"/>
      <c r="WQX846" s="328"/>
      <c r="WQY846" s="328"/>
      <c r="WQZ846" s="328"/>
      <c r="WRA846" s="328"/>
      <c r="WRB846" s="328"/>
      <c r="WRC846" s="328"/>
      <c r="WRD846" s="328"/>
      <c r="WRE846" s="328"/>
      <c r="WRF846" s="328"/>
      <c r="WRG846" s="328"/>
      <c r="WRH846" s="328"/>
      <c r="WRI846" s="328"/>
      <c r="WRJ846" s="328"/>
      <c r="WRK846" s="328"/>
      <c r="WRL846" s="328"/>
      <c r="WRM846" s="328"/>
      <c r="WRN846" s="328"/>
      <c r="WRO846" s="328"/>
      <c r="WRP846" s="328"/>
      <c r="WRQ846" s="328"/>
      <c r="WRR846" s="328"/>
      <c r="WRS846" s="328"/>
      <c r="WRT846" s="328"/>
      <c r="WRU846" s="328"/>
      <c r="WRV846" s="328"/>
      <c r="WRW846" s="328"/>
      <c r="WRX846" s="328"/>
      <c r="WRY846" s="328"/>
      <c r="WRZ846" s="328"/>
      <c r="WSA846" s="328"/>
      <c r="WSB846" s="328"/>
      <c r="WSC846" s="328"/>
      <c r="WSD846" s="328"/>
      <c r="WSE846" s="328"/>
      <c r="WSF846" s="328"/>
      <c r="WSG846" s="328"/>
      <c r="WSH846" s="328"/>
      <c r="WSI846" s="328"/>
      <c r="WSJ846" s="328"/>
      <c r="WSK846" s="328"/>
      <c r="WSL846" s="328"/>
      <c r="WSM846" s="328"/>
      <c r="WSN846" s="328"/>
      <c r="WSO846" s="328"/>
      <c r="WSP846" s="328"/>
      <c r="WSQ846" s="328"/>
      <c r="WSR846" s="328"/>
      <c r="WSS846" s="328"/>
      <c r="WST846" s="328"/>
      <c r="WSU846" s="328"/>
      <c r="WSV846" s="328"/>
      <c r="WSW846" s="328"/>
      <c r="WSX846" s="328"/>
      <c r="WSY846" s="328"/>
      <c r="WSZ846" s="328"/>
      <c r="WTA846" s="328"/>
      <c r="WTB846" s="328"/>
      <c r="WTC846" s="328"/>
      <c r="WTD846" s="328"/>
      <c r="WTE846" s="328"/>
      <c r="WTF846" s="328"/>
      <c r="WTG846" s="328"/>
      <c r="WTH846" s="328"/>
      <c r="WTI846" s="328"/>
      <c r="WTJ846" s="328"/>
      <c r="WTK846" s="328"/>
      <c r="WTL846" s="328"/>
      <c r="WTM846" s="328"/>
      <c r="WTN846" s="328"/>
      <c r="WTO846" s="328"/>
      <c r="WTP846" s="328"/>
      <c r="WTQ846" s="328"/>
      <c r="WTR846" s="328"/>
      <c r="WTS846" s="328"/>
      <c r="WTT846" s="328"/>
      <c r="WTU846" s="328"/>
      <c r="WTV846" s="328"/>
      <c r="WTW846" s="328"/>
      <c r="WTX846" s="328"/>
      <c r="WTY846" s="328"/>
      <c r="WTZ846" s="328"/>
      <c r="WUA846" s="328"/>
      <c r="WUB846" s="328"/>
      <c r="WUC846" s="328"/>
      <c r="WUD846" s="328"/>
      <c r="WUE846" s="328"/>
      <c r="WUF846" s="328"/>
      <c r="WUG846" s="328"/>
      <c r="WUH846" s="328"/>
      <c r="WUI846" s="328"/>
      <c r="WUJ846" s="328"/>
      <c r="WUK846" s="328"/>
      <c r="WUL846" s="328"/>
      <c r="WUM846" s="328"/>
      <c r="WUN846" s="328"/>
      <c r="WUO846" s="328"/>
      <c r="WUP846" s="328"/>
      <c r="WUQ846" s="328"/>
      <c r="WUR846" s="328"/>
      <c r="WUS846" s="328"/>
      <c r="WUT846" s="328"/>
      <c r="WUU846" s="328"/>
      <c r="WUV846" s="328"/>
      <c r="WUW846" s="328"/>
      <c r="WUX846" s="328"/>
      <c r="WUY846" s="328"/>
      <c r="WUZ846" s="328"/>
      <c r="WVA846" s="328"/>
      <c r="WVB846" s="328"/>
      <c r="WVC846" s="328"/>
      <c r="WVD846" s="328"/>
      <c r="WVE846" s="328"/>
      <c r="WVF846" s="328"/>
      <c r="WVG846" s="328"/>
      <c r="WVH846" s="328"/>
      <c r="WVI846" s="328"/>
      <c r="WVJ846" s="328"/>
      <c r="WVK846" s="328"/>
      <c r="WVL846" s="328"/>
      <c r="WVM846" s="328"/>
      <c r="WVN846" s="328"/>
      <c r="WVO846" s="328"/>
      <c r="WVP846" s="328"/>
      <c r="WVQ846" s="328"/>
      <c r="WVR846" s="328"/>
      <c r="WVS846" s="328"/>
      <c r="WVT846" s="328"/>
      <c r="WVU846" s="328"/>
      <c r="WVV846" s="328"/>
      <c r="WVW846" s="328"/>
      <c r="WVX846" s="328"/>
      <c r="WVY846" s="328"/>
      <c r="WVZ846" s="328"/>
      <c r="WWA846" s="328"/>
      <c r="WWB846" s="328"/>
      <c r="WWC846" s="328"/>
      <c r="WWD846" s="328"/>
      <c r="WWE846" s="328"/>
      <c r="WWF846" s="328"/>
      <c r="WWG846" s="328"/>
      <c r="WWH846" s="328"/>
      <c r="WWI846" s="328"/>
      <c r="WWJ846" s="328"/>
      <c r="WWK846" s="328"/>
      <c r="WWL846" s="328"/>
      <c r="WWM846" s="328"/>
      <c r="WWN846" s="328"/>
      <c r="WWO846" s="328"/>
      <c r="WWP846" s="328"/>
      <c r="WWQ846" s="328"/>
      <c r="WWR846" s="328"/>
      <c r="WWS846" s="328"/>
      <c r="WWT846" s="328"/>
      <c r="WWU846" s="328"/>
      <c r="WWV846" s="328"/>
      <c r="WWW846" s="328"/>
      <c r="WWX846" s="328"/>
      <c r="WWY846" s="328"/>
      <c r="WWZ846" s="328"/>
      <c r="WXA846" s="328"/>
      <c r="WXB846" s="328"/>
      <c r="WXC846" s="328"/>
      <c r="WXD846" s="328"/>
      <c r="WXE846" s="328"/>
      <c r="WXF846" s="328"/>
      <c r="WXG846" s="328"/>
      <c r="WXH846" s="328"/>
      <c r="WXI846" s="328"/>
      <c r="WXJ846" s="328"/>
      <c r="WXK846" s="328"/>
      <c r="WXL846" s="328"/>
      <c r="WXM846" s="328"/>
      <c r="WXN846" s="328"/>
      <c r="WXO846" s="328"/>
      <c r="WXP846" s="328"/>
      <c r="WXQ846" s="328"/>
      <c r="WXR846" s="328"/>
      <c r="WXS846" s="328"/>
      <c r="WXT846" s="328"/>
      <c r="WXU846" s="328"/>
      <c r="WXV846" s="328"/>
      <c r="WXW846" s="328"/>
      <c r="WXX846" s="328"/>
      <c r="WXY846" s="328"/>
      <c r="WXZ846" s="328"/>
      <c r="WYA846" s="328"/>
      <c r="WYB846" s="328"/>
      <c r="WYC846" s="328"/>
      <c r="WYD846" s="328"/>
      <c r="WYE846" s="328"/>
      <c r="WYF846" s="328"/>
      <c r="WYG846" s="328"/>
      <c r="WYH846" s="328"/>
      <c r="WYI846" s="328"/>
      <c r="WYJ846" s="328"/>
      <c r="WYK846" s="328"/>
      <c r="WYL846" s="328"/>
      <c r="WYM846" s="328"/>
      <c r="WYN846" s="328"/>
      <c r="WYO846" s="328"/>
      <c r="WYP846" s="328"/>
      <c r="WYQ846" s="328"/>
      <c r="WYR846" s="328"/>
      <c r="WYS846" s="328"/>
      <c r="WYT846" s="328"/>
      <c r="WYU846" s="328"/>
      <c r="WYV846" s="328"/>
      <c r="WYW846" s="328"/>
      <c r="WYX846" s="328"/>
      <c r="WYY846" s="328"/>
      <c r="WYZ846" s="328"/>
      <c r="WZA846" s="328"/>
      <c r="WZB846" s="328"/>
      <c r="WZC846" s="328"/>
      <c r="WZD846" s="328"/>
      <c r="WZE846" s="328"/>
      <c r="WZF846" s="328"/>
      <c r="WZG846" s="328"/>
      <c r="WZH846" s="328"/>
      <c r="WZI846" s="328"/>
      <c r="WZJ846" s="328"/>
      <c r="WZK846" s="328"/>
      <c r="WZL846" s="328"/>
      <c r="WZM846" s="328"/>
      <c r="WZN846" s="328"/>
      <c r="WZO846" s="328"/>
      <c r="WZP846" s="328"/>
      <c r="WZQ846" s="328"/>
      <c r="WZR846" s="328"/>
      <c r="WZS846" s="328"/>
      <c r="WZT846" s="328"/>
      <c r="WZU846" s="328"/>
      <c r="WZV846" s="328"/>
      <c r="WZW846" s="328"/>
      <c r="WZX846" s="328"/>
      <c r="WZY846" s="328"/>
      <c r="WZZ846" s="328"/>
      <c r="XAA846" s="328"/>
      <c r="XAB846" s="328"/>
      <c r="XAC846" s="328"/>
      <c r="XAD846" s="328"/>
      <c r="XAE846" s="328"/>
      <c r="XAF846" s="328"/>
      <c r="XAG846" s="328"/>
      <c r="XAH846" s="328"/>
      <c r="XAI846" s="328"/>
      <c r="XAJ846" s="328"/>
      <c r="XAK846" s="328"/>
      <c r="XAL846" s="328"/>
      <c r="XAM846" s="328"/>
      <c r="XAN846" s="328"/>
      <c r="XAO846" s="328"/>
      <c r="XAP846" s="328"/>
      <c r="XAQ846" s="328"/>
      <c r="XAR846" s="328"/>
      <c r="XAS846" s="328"/>
      <c r="XAT846" s="328"/>
      <c r="XAU846" s="328"/>
      <c r="XAV846" s="328"/>
      <c r="XAW846" s="328"/>
      <c r="XAX846" s="328"/>
      <c r="XAY846" s="328"/>
      <c r="XAZ846" s="328"/>
      <c r="XBA846" s="328"/>
      <c r="XBB846" s="328"/>
      <c r="XBC846" s="328"/>
      <c r="XBD846" s="328"/>
      <c r="XBE846" s="328"/>
      <c r="XBF846" s="328"/>
      <c r="XBG846" s="328"/>
      <c r="XBH846" s="328"/>
      <c r="XBI846" s="328"/>
      <c r="XBJ846" s="328"/>
      <c r="XBK846" s="328"/>
      <c r="XBL846" s="328"/>
      <c r="XBM846" s="328"/>
      <c r="XBN846" s="328"/>
      <c r="XBO846" s="328"/>
      <c r="XBP846" s="328"/>
      <c r="XBQ846" s="328"/>
      <c r="XBR846" s="328"/>
      <c r="XBS846" s="328"/>
      <c r="XBT846" s="328"/>
      <c r="XBU846" s="328"/>
      <c r="XBV846" s="328"/>
      <c r="XBW846" s="328"/>
      <c r="XBX846" s="328"/>
      <c r="XBY846" s="328"/>
      <c r="XBZ846" s="328"/>
      <c r="XCA846" s="328"/>
      <c r="XCB846" s="328"/>
      <c r="XCC846" s="328"/>
      <c r="XCD846" s="328"/>
      <c r="XCE846" s="328"/>
      <c r="XCF846" s="328"/>
      <c r="XCG846" s="328"/>
      <c r="XCH846" s="328"/>
      <c r="XCI846" s="328"/>
      <c r="XCJ846" s="328"/>
      <c r="XCK846" s="328"/>
      <c r="XCL846" s="328"/>
      <c r="XCM846" s="328"/>
      <c r="XCN846" s="328"/>
      <c r="XCO846" s="328"/>
      <c r="XCP846" s="328"/>
      <c r="XCQ846" s="328"/>
      <c r="XCR846" s="328"/>
      <c r="XCS846" s="328"/>
      <c r="XCT846" s="328"/>
      <c r="XCU846" s="328"/>
      <c r="XCV846" s="328"/>
      <c r="XCW846" s="328"/>
      <c r="XCX846" s="328"/>
      <c r="XCY846" s="328"/>
      <c r="XCZ846" s="328"/>
      <c r="XDA846" s="328"/>
      <c r="XDB846" s="328"/>
      <c r="XDC846" s="328"/>
      <c r="XDD846" s="328"/>
      <c r="XDE846" s="328"/>
      <c r="XDF846" s="328"/>
      <c r="XDG846" s="328"/>
      <c r="XDH846" s="328"/>
      <c r="XDI846" s="328"/>
      <c r="XDJ846" s="328"/>
      <c r="XDK846" s="328"/>
      <c r="XDL846" s="328"/>
      <c r="XDM846" s="328"/>
      <c r="XDN846" s="328"/>
      <c r="XDO846" s="328"/>
      <c r="XDP846" s="328"/>
      <c r="XDQ846" s="328"/>
      <c r="XDR846" s="328"/>
      <c r="XDS846" s="328"/>
      <c r="XDT846" s="328"/>
      <c r="XDU846" s="328"/>
      <c r="XDV846" s="328"/>
      <c r="XDW846" s="328"/>
      <c r="XDX846" s="328"/>
      <c r="XDY846" s="328"/>
      <c r="XDZ846" s="328"/>
      <c r="XEA846" s="328"/>
      <c r="XEB846" s="328"/>
      <c r="XEC846" s="328"/>
      <c r="XED846" s="328"/>
      <c r="XEE846" s="328"/>
      <c r="XEF846" s="328"/>
      <c r="XEG846" s="328"/>
      <c r="XEH846" s="328"/>
      <c r="XEI846" s="328"/>
      <c r="XEJ846" s="328"/>
      <c r="XEK846" s="328"/>
      <c r="XEL846" s="328"/>
      <c r="XEM846" s="328"/>
      <c r="XEN846" s="328"/>
      <c r="XEO846" s="328"/>
      <c r="XEP846" s="328"/>
      <c r="XEQ846" s="328"/>
      <c r="XER846" s="328"/>
    </row>
    <row r="847" spans="1:16372" x14ac:dyDescent="0.25">
      <c r="A847" s="268"/>
      <c r="B847" s="46">
        <f>SUBTOTAL(103,$C$10:C847)</f>
        <v>838</v>
      </c>
      <c r="C847" s="154" t="s">
        <v>839</v>
      </c>
      <c r="D847" s="226" t="s">
        <v>955</v>
      </c>
      <c r="E847" s="227" t="s">
        <v>24</v>
      </c>
      <c r="F847" s="203" t="s">
        <v>969</v>
      </c>
      <c r="G847" s="239">
        <v>45198</v>
      </c>
      <c r="H847" s="249">
        <v>0</v>
      </c>
      <c r="I847" s="101">
        <v>-14000</v>
      </c>
      <c r="J847" s="250">
        <f t="shared" si="13"/>
        <v>350506.43550000014</v>
      </c>
      <c r="K847" s="259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  <c r="AH847" s="328"/>
      <c r="AI847" s="328"/>
      <c r="AJ847" s="328"/>
      <c r="AK847" s="328"/>
      <c r="AL847" s="328"/>
      <c r="AM847" s="328"/>
      <c r="AN847" s="328"/>
      <c r="AO847" s="328"/>
      <c r="AP847" s="328"/>
      <c r="AQ847" s="328"/>
      <c r="AR847" s="328"/>
      <c r="AS847" s="328"/>
      <c r="AT847" s="328"/>
      <c r="AU847" s="328"/>
      <c r="AV847" s="328"/>
      <c r="AW847" s="328"/>
      <c r="AX847" s="328"/>
      <c r="AY847" s="328"/>
      <c r="AZ847" s="328"/>
      <c r="BA847" s="328"/>
      <c r="BB847" s="328"/>
      <c r="BC847" s="328"/>
      <c r="BD847" s="328"/>
      <c r="BE847" s="328"/>
      <c r="BF847" s="328"/>
      <c r="BG847" s="328"/>
      <c r="BH847" s="328"/>
      <c r="BI847" s="328"/>
      <c r="BJ847" s="328"/>
      <c r="BK847" s="328"/>
      <c r="BL847" s="328"/>
      <c r="BM847" s="328"/>
      <c r="BN847" s="328"/>
      <c r="BO847" s="328"/>
      <c r="BP847" s="328"/>
      <c r="BQ847" s="328"/>
      <c r="BR847" s="328"/>
      <c r="BS847" s="328"/>
      <c r="BT847" s="328"/>
      <c r="BU847" s="328"/>
      <c r="BV847" s="328"/>
      <c r="BW847" s="328"/>
      <c r="BX847" s="328"/>
      <c r="BY847" s="328"/>
      <c r="BZ847" s="328"/>
      <c r="CA847" s="328"/>
      <c r="CB847" s="328"/>
      <c r="CC847" s="328"/>
      <c r="CD847" s="328"/>
      <c r="CE847" s="328"/>
      <c r="CF847" s="328"/>
      <c r="CG847" s="328"/>
      <c r="CH847" s="328"/>
      <c r="CI847" s="328"/>
      <c r="CJ847" s="328"/>
      <c r="CK847" s="328"/>
      <c r="CL847" s="328"/>
      <c r="CM847" s="328"/>
      <c r="CN847" s="328"/>
      <c r="CO847" s="328"/>
      <c r="CP847" s="328"/>
      <c r="CQ847" s="328"/>
      <c r="CR847" s="328"/>
      <c r="CS847" s="328"/>
      <c r="CT847" s="328"/>
      <c r="CU847" s="328"/>
      <c r="CV847" s="328"/>
      <c r="CW847" s="328"/>
      <c r="CX847" s="328"/>
      <c r="CY847" s="328"/>
      <c r="CZ847" s="328"/>
      <c r="DA847" s="328"/>
      <c r="DB847" s="328"/>
      <c r="DC847" s="328"/>
      <c r="DD847" s="328"/>
      <c r="DE847" s="328"/>
      <c r="DF847" s="328"/>
      <c r="DG847" s="328"/>
      <c r="DH847" s="328"/>
      <c r="DI847" s="328"/>
      <c r="DJ847" s="328"/>
      <c r="DK847" s="328"/>
      <c r="DL847" s="328"/>
      <c r="DM847" s="328"/>
      <c r="DN847" s="328"/>
      <c r="DO847" s="328"/>
      <c r="DP847" s="328"/>
      <c r="DQ847" s="328"/>
      <c r="DR847" s="328"/>
      <c r="DS847" s="328"/>
      <c r="DT847" s="328"/>
      <c r="DU847" s="328"/>
      <c r="DV847" s="328"/>
      <c r="DW847" s="328"/>
      <c r="DX847" s="328"/>
      <c r="DY847" s="328"/>
      <c r="DZ847" s="328"/>
      <c r="EA847" s="328"/>
      <c r="EB847" s="328"/>
      <c r="EC847" s="328"/>
      <c r="ED847" s="328"/>
      <c r="EE847" s="328"/>
      <c r="EF847" s="328"/>
      <c r="EG847" s="328"/>
      <c r="EH847" s="328"/>
      <c r="EI847" s="328"/>
      <c r="EJ847" s="328"/>
      <c r="EK847" s="328"/>
      <c r="EL847" s="328"/>
      <c r="EM847" s="328"/>
      <c r="EN847" s="328"/>
      <c r="EO847" s="328"/>
      <c r="EP847" s="328"/>
      <c r="EQ847" s="328"/>
      <c r="ER847" s="328"/>
      <c r="ES847" s="328"/>
      <c r="ET847" s="328"/>
      <c r="EU847" s="328"/>
      <c r="EV847" s="328"/>
      <c r="EW847" s="328"/>
      <c r="EX847" s="328"/>
      <c r="EY847" s="328"/>
      <c r="EZ847" s="328"/>
      <c r="FA847" s="328"/>
      <c r="FB847" s="328"/>
      <c r="FC847" s="328"/>
      <c r="FD847" s="328"/>
      <c r="FE847" s="328"/>
      <c r="FF847" s="328"/>
      <c r="FG847" s="328"/>
      <c r="FH847" s="328"/>
      <c r="FI847" s="328"/>
      <c r="FJ847" s="328"/>
      <c r="FK847" s="328"/>
      <c r="FL847" s="328"/>
      <c r="FM847" s="328"/>
      <c r="FN847" s="328"/>
      <c r="FO847" s="328"/>
      <c r="FP847" s="328"/>
      <c r="FQ847" s="328"/>
      <c r="FR847" s="328"/>
      <c r="FS847" s="328"/>
      <c r="FT847" s="328"/>
      <c r="FU847" s="328"/>
      <c r="FV847" s="328"/>
      <c r="FW847" s="328"/>
      <c r="FX847" s="328"/>
      <c r="FY847" s="328"/>
      <c r="FZ847" s="328"/>
      <c r="GA847" s="328"/>
      <c r="GB847" s="328"/>
      <c r="GC847" s="328"/>
      <c r="GD847" s="328"/>
      <c r="GE847" s="328"/>
      <c r="GF847" s="328"/>
      <c r="GG847" s="328"/>
      <c r="GH847" s="328"/>
      <c r="GI847" s="328"/>
      <c r="GJ847" s="328"/>
      <c r="GK847" s="328"/>
      <c r="GL847" s="328"/>
      <c r="GM847" s="328"/>
      <c r="GN847" s="328"/>
      <c r="GO847" s="328"/>
      <c r="GP847" s="328"/>
      <c r="GQ847" s="328"/>
      <c r="GR847" s="328"/>
      <c r="GS847" s="328"/>
      <c r="GT847" s="328"/>
      <c r="GU847" s="328"/>
      <c r="GV847" s="328"/>
      <c r="GW847" s="328"/>
      <c r="GX847" s="328"/>
      <c r="GY847" s="328"/>
      <c r="GZ847" s="328"/>
      <c r="HA847" s="328"/>
      <c r="HB847" s="328"/>
      <c r="HC847" s="328"/>
      <c r="HD847" s="328"/>
      <c r="HE847" s="328"/>
      <c r="HF847" s="328"/>
      <c r="HG847" s="328"/>
      <c r="HH847" s="328"/>
      <c r="HI847" s="328"/>
      <c r="HJ847" s="328"/>
      <c r="HK847" s="328"/>
      <c r="HL847" s="328"/>
      <c r="HM847" s="328"/>
      <c r="HN847" s="328"/>
      <c r="HO847" s="328"/>
      <c r="HP847" s="328"/>
      <c r="HQ847" s="328"/>
      <c r="HR847" s="328"/>
      <c r="HS847" s="328"/>
      <c r="HT847" s="328"/>
      <c r="HU847" s="328"/>
      <c r="HV847" s="328"/>
      <c r="HW847" s="328"/>
      <c r="HX847" s="328"/>
      <c r="HY847" s="328"/>
      <c r="HZ847" s="328"/>
      <c r="IA847" s="328"/>
      <c r="IB847" s="328"/>
      <c r="IC847" s="328"/>
      <c r="ID847" s="328"/>
      <c r="IE847" s="328"/>
      <c r="IF847" s="328"/>
      <c r="IG847" s="328"/>
      <c r="IH847" s="328"/>
      <c r="II847" s="328"/>
      <c r="IJ847" s="328"/>
      <c r="IK847" s="328"/>
      <c r="IL847" s="328"/>
      <c r="IM847" s="328"/>
      <c r="IN847" s="328"/>
      <c r="IO847" s="328"/>
      <c r="IP847" s="328"/>
      <c r="IQ847" s="328"/>
      <c r="IR847" s="328"/>
      <c r="IS847" s="328"/>
      <c r="IT847" s="328"/>
      <c r="IU847" s="328"/>
      <c r="IV847" s="328"/>
      <c r="IW847" s="328"/>
      <c r="IX847" s="328"/>
      <c r="IY847" s="328"/>
      <c r="IZ847" s="328"/>
      <c r="JA847" s="328"/>
      <c r="JB847" s="328"/>
      <c r="JC847" s="328"/>
      <c r="JD847" s="328"/>
      <c r="JE847" s="328"/>
      <c r="JF847" s="328"/>
      <c r="JG847" s="328"/>
      <c r="JH847" s="328"/>
      <c r="JI847" s="328"/>
      <c r="JJ847" s="328"/>
      <c r="JK847" s="328"/>
      <c r="JL847" s="328"/>
      <c r="JM847" s="328"/>
      <c r="JN847" s="328"/>
      <c r="JO847" s="328"/>
      <c r="JP847" s="328"/>
      <c r="JQ847" s="328"/>
      <c r="JR847" s="328"/>
      <c r="JS847" s="328"/>
      <c r="JT847" s="328"/>
      <c r="JU847" s="328"/>
      <c r="JV847" s="328"/>
      <c r="JW847" s="328"/>
      <c r="JX847" s="328"/>
      <c r="JY847" s="328"/>
      <c r="JZ847" s="328"/>
      <c r="KA847" s="328"/>
      <c r="KB847" s="328"/>
      <c r="KC847" s="328"/>
      <c r="KD847" s="328"/>
      <c r="KE847" s="328"/>
      <c r="KF847" s="328"/>
      <c r="KG847" s="328"/>
      <c r="KH847" s="328"/>
      <c r="KI847" s="328"/>
      <c r="KJ847" s="328"/>
      <c r="KK847" s="328"/>
      <c r="KL847" s="328"/>
      <c r="KM847" s="328"/>
      <c r="KN847" s="328"/>
      <c r="KO847" s="328"/>
      <c r="KP847" s="328"/>
      <c r="KQ847" s="328"/>
      <c r="KR847" s="328"/>
      <c r="KS847" s="328"/>
      <c r="KT847" s="328"/>
      <c r="KU847" s="328"/>
      <c r="KV847" s="328"/>
      <c r="KW847" s="328"/>
      <c r="KX847" s="328"/>
      <c r="KY847" s="328"/>
      <c r="KZ847" s="328"/>
      <c r="LA847" s="328"/>
      <c r="LB847" s="328"/>
      <c r="LC847" s="328"/>
      <c r="LD847" s="328"/>
      <c r="LE847" s="328"/>
      <c r="LF847" s="328"/>
      <c r="LG847" s="328"/>
      <c r="LH847" s="328"/>
      <c r="LI847" s="328"/>
      <c r="LJ847" s="328"/>
      <c r="LK847" s="328"/>
      <c r="LL847" s="328"/>
      <c r="LM847" s="328"/>
      <c r="LN847" s="328"/>
      <c r="LO847" s="328"/>
      <c r="LP847" s="328"/>
      <c r="LQ847" s="328"/>
      <c r="LR847" s="328"/>
      <c r="LS847" s="328"/>
      <c r="LT847" s="328"/>
      <c r="LU847" s="328"/>
      <c r="LV847" s="328"/>
      <c r="LW847" s="328"/>
      <c r="LX847" s="328"/>
      <c r="LY847" s="328"/>
      <c r="LZ847" s="328"/>
      <c r="MA847" s="328"/>
      <c r="MB847" s="328"/>
      <c r="MC847" s="328"/>
      <c r="MD847" s="328"/>
      <c r="ME847" s="328"/>
      <c r="MF847" s="328"/>
      <c r="MG847" s="328"/>
      <c r="MH847" s="328"/>
      <c r="MI847" s="328"/>
      <c r="MJ847" s="328"/>
      <c r="MK847" s="328"/>
      <c r="ML847" s="328"/>
      <c r="MM847" s="328"/>
      <c r="MN847" s="328"/>
      <c r="MO847" s="328"/>
      <c r="MP847" s="328"/>
      <c r="MQ847" s="328"/>
      <c r="MR847" s="328"/>
      <c r="MS847" s="328"/>
      <c r="MT847" s="328"/>
      <c r="MU847" s="328"/>
      <c r="MV847" s="328"/>
      <c r="MW847" s="328"/>
      <c r="MX847" s="328"/>
      <c r="MY847" s="328"/>
      <c r="MZ847" s="328"/>
      <c r="NA847" s="328"/>
      <c r="NB847" s="328"/>
      <c r="NC847" s="328"/>
      <c r="ND847" s="328"/>
      <c r="NE847" s="328"/>
      <c r="NF847" s="328"/>
      <c r="NG847" s="328"/>
      <c r="NH847" s="328"/>
      <c r="NI847" s="328"/>
      <c r="NJ847" s="328"/>
      <c r="NK847" s="328"/>
      <c r="NL847" s="328"/>
      <c r="NM847" s="328"/>
      <c r="NN847" s="328"/>
      <c r="NO847" s="328"/>
      <c r="NP847" s="328"/>
      <c r="NQ847" s="328"/>
      <c r="NR847" s="328"/>
      <c r="NS847" s="328"/>
      <c r="NT847" s="328"/>
      <c r="NU847" s="328"/>
      <c r="NV847" s="328"/>
      <c r="NW847" s="328"/>
      <c r="NX847" s="328"/>
      <c r="NY847" s="328"/>
      <c r="NZ847" s="328"/>
      <c r="OA847" s="328"/>
      <c r="OB847" s="328"/>
      <c r="OC847" s="328"/>
      <c r="OD847" s="328"/>
      <c r="OE847" s="328"/>
      <c r="OF847" s="328"/>
      <c r="OG847" s="328"/>
      <c r="OH847" s="328"/>
      <c r="OI847" s="328"/>
      <c r="OJ847" s="328"/>
      <c r="OK847" s="328"/>
      <c r="OL847" s="328"/>
      <c r="OM847" s="328"/>
      <c r="ON847" s="328"/>
      <c r="OO847" s="328"/>
      <c r="OP847" s="328"/>
      <c r="OQ847" s="328"/>
      <c r="OR847" s="328"/>
      <c r="OS847" s="328"/>
      <c r="OT847" s="328"/>
      <c r="OU847" s="328"/>
      <c r="OV847" s="328"/>
      <c r="OW847" s="328"/>
      <c r="OX847" s="328"/>
      <c r="OY847" s="328"/>
      <c r="OZ847" s="328"/>
      <c r="PA847" s="328"/>
      <c r="PB847" s="328"/>
      <c r="PC847" s="328"/>
      <c r="PD847" s="328"/>
      <c r="PE847" s="328"/>
      <c r="PF847" s="328"/>
      <c r="PG847" s="328"/>
      <c r="PH847" s="328"/>
      <c r="PI847" s="328"/>
      <c r="PJ847" s="328"/>
      <c r="PK847" s="328"/>
      <c r="PL847" s="328"/>
      <c r="PM847" s="328"/>
      <c r="PN847" s="328"/>
      <c r="PO847" s="328"/>
      <c r="PP847" s="328"/>
      <c r="PQ847" s="328"/>
      <c r="PR847" s="328"/>
      <c r="PS847" s="328"/>
      <c r="PT847" s="328"/>
      <c r="PU847" s="328"/>
      <c r="PV847" s="328"/>
      <c r="PW847" s="328"/>
      <c r="PX847" s="328"/>
      <c r="PY847" s="328"/>
      <c r="PZ847" s="328"/>
      <c r="QA847" s="328"/>
      <c r="QB847" s="328"/>
      <c r="QC847" s="328"/>
      <c r="QD847" s="328"/>
      <c r="QE847" s="328"/>
      <c r="QF847" s="328"/>
      <c r="QG847" s="328"/>
      <c r="QH847" s="328"/>
      <c r="QI847" s="328"/>
      <c r="QJ847" s="328"/>
      <c r="QK847" s="328"/>
      <c r="QL847" s="328"/>
      <c r="QM847" s="328"/>
      <c r="QN847" s="328"/>
      <c r="QO847" s="328"/>
      <c r="QP847" s="328"/>
      <c r="QQ847" s="328"/>
      <c r="QR847" s="328"/>
      <c r="QS847" s="328"/>
      <c r="QT847" s="328"/>
      <c r="QU847" s="328"/>
      <c r="QV847" s="328"/>
      <c r="QW847" s="328"/>
      <c r="QX847" s="328"/>
      <c r="QY847" s="328"/>
      <c r="QZ847" s="328"/>
      <c r="RA847" s="328"/>
      <c r="RB847" s="328"/>
      <c r="RC847" s="328"/>
      <c r="RD847" s="328"/>
      <c r="RE847" s="328"/>
      <c r="RF847" s="328"/>
      <c r="RG847" s="328"/>
      <c r="RH847" s="328"/>
      <c r="RI847" s="328"/>
      <c r="RJ847" s="328"/>
      <c r="RK847" s="328"/>
      <c r="RL847" s="328"/>
      <c r="RM847" s="328"/>
      <c r="RN847" s="328"/>
      <c r="RO847" s="328"/>
      <c r="RP847" s="328"/>
      <c r="RQ847" s="328"/>
      <c r="RR847" s="328"/>
      <c r="RS847" s="328"/>
      <c r="RT847" s="328"/>
      <c r="RU847" s="328"/>
      <c r="RV847" s="328"/>
      <c r="RW847" s="328"/>
      <c r="RX847" s="328"/>
      <c r="RY847" s="328"/>
      <c r="RZ847" s="328"/>
      <c r="SA847" s="328"/>
      <c r="SB847" s="328"/>
      <c r="SC847" s="328"/>
      <c r="SD847" s="328"/>
      <c r="SE847" s="328"/>
      <c r="SF847" s="328"/>
      <c r="SG847" s="328"/>
      <c r="SH847" s="328"/>
      <c r="SI847" s="328"/>
      <c r="SJ847" s="328"/>
      <c r="SK847" s="328"/>
      <c r="SL847" s="328"/>
      <c r="SM847" s="328"/>
      <c r="SN847" s="328"/>
      <c r="SO847" s="328"/>
      <c r="SP847" s="328"/>
      <c r="SQ847" s="328"/>
      <c r="SR847" s="328"/>
      <c r="SS847" s="328"/>
      <c r="ST847" s="328"/>
      <c r="SU847" s="328"/>
      <c r="SV847" s="328"/>
      <c r="SW847" s="328"/>
      <c r="SX847" s="328"/>
      <c r="SY847" s="328"/>
      <c r="SZ847" s="328"/>
      <c r="TA847" s="328"/>
      <c r="TB847" s="328"/>
      <c r="TC847" s="328"/>
      <c r="TD847" s="328"/>
      <c r="TE847" s="328"/>
      <c r="TF847" s="328"/>
      <c r="TG847" s="328"/>
      <c r="TH847" s="328"/>
      <c r="TI847" s="328"/>
      <c r="TJ847" s="328"/>
      <c r="TK847" s="328"/>
      <c r="TL847" s="328"/>
      <c r="TM847" s="328"/>
      <c r="TN847" s="328"/>
      <c r="TO847" s="328"/>
      <c r="TP847" s="328"/>
      <c r="TQ847" s="328"/>
      <c r="TR847" s="328"/>
      <c r="TS847" s="328"/>
      <c r="TT847" s="328"/>
      <c r="TU847" s="328"/>
      <c r="TV847" s="328"/>
      <c r="TW847" s="328"/>
      <c r="TX847" s="328"/>
      <c r="TY847" s="328"/>
      <c r="TZ847" s="328"/>
      <c r="UA847" s="328"/>
      <c r="UB847" s="328"/>
      <c r="UC847" s="328"/>
      <c r="UD847" s="328"/>
      <c r="UE847" s="328"/>
      <c r="UF847" s="328"/>
      <c r="UG847" s="328"/>
      <c r="UH847" s="328"/>
      <c r="UI847" s="328"/>
      <c r="UJ847" s="328"/>
      <c r="UK847" s="328"/>
      <c r="UL847" s="328"/>
      <c r="UM847" s="328"/>
      <c r="UN847" s="328"/>
      <c r="UO847" s="328"/>
      <c r="UP847" s="328"/>
      <c r="UQ847" s="328"/>
      <c r="UR847" s="328"/>
      <c r="US847" s="328"/>
      <c r="UT847" s="328"/>
      <c r="UU847" s="328"/>
      <c r="UV847" s="328"/>
      <c r="UW847" s="328"/>
      <c r="UX847" s="328"/>
      <c r="UY847" s="328"/>
      <c r="UZ847" s="328"/>
      <c r="VA847" s="328"/>
      <c r="VB847" s="328"/>
      <c r="VC847" s="328"/>
      <c r="VD847" s="328"/>
      <c r="VE847" s="328"/>
      <c r="VF847" s="328"/>
      <c r="VG847" s="328"/>
      <c r="VH847" s="328"/>
      <c r="VI847" s="328"/>
      <c r="VJ847" s="328"/>
      <c r="VK847" s="328"/>
      <c r="VL847" s="328"/>
      <c r="VM847" s="328"/>
      <c r="VN847" s="328"/>
      <c r="VO847" s="328"/>
      <c r="VP847" s="328"/>
      <c r="VQ847" s="328"/>
      <c r="VR847" s="328"/>
      <c r="VS847" s="328"/>
      <c r="VT847" s="328"/>
      <c r="VU847" s="328"/>
      <c r="VV847" s="328"/>
      <c r="VW847" s="328"/>
      <c r="VX847" s="328"/>
      <c r="VY847" s="328"/>
      <c r="VZ847" s="328"/>
      <c r="WA847" s="328"/>
      <c r="WB847" s="328"/>
      <c r="WC847" s="328"/>
      <c r="WD847" s="328"/>
      <c r="WE847" s="328"/>
      <c r="WF847" s="328"/>
      <c r="WG847" s="328"/>
      <c r="WH847" s="328"/>
      <c r="WI847" s="328"/>
      <c r="WJ847" s="328"/>
      <c r="WK847" s="328"/>
      <c r="WL847" s="328"/>
      <c r="WM847" s="328"/>
      <c r="WN847" s="328"/>
      <c r="WO847" s="328"/>
      <c r="WP847" s="328"/>
      <c r="WQ847" s="328"/>
      <c r="WR847" s="328"/>
      <c r="WS847" s="328"/>
      <c r="WT847" s="328"/>
      <c r="WU847" s="328"/>
      <c r="WV847" s="328"/>
      <c r="WW847" s="328"/>
      <c r="WX847" s="328"/>
      <c r="WY847" s="328"/>
      <c r="WZ847" s="328"/>
      <c r="XA847" s="328"/>
      <c r="XB847" s="328"/>
      <c r="XC847" s="328"/>
      <c r="XD847" s="328"/>
      <c r="XE847" s="328"/>
      <c r="XF847" s="328"/>
      <c r="XG847" s="328"/>
      <c r="XH847" s="328"/>
      <c r="XI847" s="328"/>
      <c r="XJ847" s="328"/>
      <c r="XK847" s="328"/>
      <c r="XL847" s="328"/>
      <c r="XM847" s="328"/>
      <c r="XN847" s="328"/>
      <c r="XO847" s="328"/>
      <c r="XP847" s="328"/>
      <c r="XQ847" s="328"/>
      <c r="XR847" s="328"/>
      <c r="XS847" s="328"/>
      <c r="XT847" s="328"/>
      <c r="XU847" s="328"/>
      <c r="XV847" s="328"/>
      <c r="XW847" s="328"/>
      <c r="XX847" s="328"/>
      <c r="XY847" s="328"/>
      <c r="XZ847" s="328"/>
      <c r="YA847" s="328"/>
      <c r="YB847" s="328"/>
      <c r="YC847" s="328"/>
      <c r="YD847" s="328"/>
      <c r="YE847" s="328"/>
      <c r="YF847" s="328"/>
      <c r="YG847" s="328"/>
      <c r="YH847" s="328"/>
      <c r="YI847" s="328"/>
      <c r="YJ847" s="328"/>
      <c r="YK847" s="328"/>
      <c r="YL847" s="328"/>
      <c r="YM847" s="328"/>
      <c r="YN847" s="328"/>
      <c r="YO847" s="328"/>
      <c r="YP847" s="328"/>
      <c r="YQ847" s="328"/>
      <c r="YR847" s="328"/>
      <c r="YS847" s="328"/>
      <c r="YT847" s="328"/>
      <c r="YU847" s="328"/>
      <c r="YV847" s="328"/>
      <c r="YW847" s="328"/>
      <c r="YX847" s="328"/>
      <c r="YY847" s="328"/>
      <c r="YZ847" s="328"/>
      <c r="ZA847" s="328"/>
      <c r="ZB847" s="328"/>
      <c r="ZC847" s="328"/>
      <c r="ZD847" s="328"/>
      <c r="ZE847" s="328"/>
      <c r="ZF847" s="328"/>
      <c r="ZG847" s="328"/>
      <c r="ZH847" s="328"/>
      <c r="ZI847" s="328"/>
      <c r="ZJ847" s="328"/>
      <c r="ZK847" s="328"/>
      <c r="ZL847" s="328"/>
      <c r="ZM847" s="328"/>
      <c r="ZN847" s="328"/>
      <c r="ZO847" s="328"/>
      <c r="ZP847" s="328"/>
      <c r="ZQ847" s="328"/>
      <c r="ZR847" s="328"/>
      <c r="ZS847" s="328"/>
      <c r="ZT847" s="328"/>
      <c r="ZU847" s="328"/>
      <c r="ZV847" s="328"/>
      <c r="ZW847" s="328"/>
      <c r="ZX847" s="328"/>
      <c r="ZY847" s="328"/>
      <c r="ZZ847" s="328"/>
      <c r="AAA847" s="328"/>
      <c r="AAB847" s="328"/>
      <c r="AAC847" s="328"/>
      <c r="AAD847" s="328"/>
      <c r="AAE847" s="328"/>
      <c r="AAF847" s="328"/>
      <c r="AAG847" s="328"/>
      <c r="AAH847" s="328"/>
      <c r="AAI847" s="328"/>
      <c r="AAJ847" s="328"/>
      <c r="AAK847" s="328"/>
      <c r="AAL847" s="328"/>
      <c r="AAM847" s="328"/>
      <c r="AAN847" s="328"/>
      <c r="AAO847" s="328"/>
      <c r="AAP847" s="328"/>
      <c r="AAQ847" s="328"/>
      <c r="AAR847" s="328"/>
      <c r="AAS847" s="328"/>
      <c r="AAT847" s="328"/>
      <c r="AAU847" s="328"/>
      <c r="AAV847" s="328"/>
      <c r="AAW847" s="328"/>
      <c r="AAX847" s="328"/>
      <c r="AAY847" s="328"/>
      <c r="AAZ847" s="328"/>
      <c r="ABA847" s="328"/>
      <c r="ABB847" s="328"/>
      <c r="ABC847" s="328"/>
      <c r="ABD847" s="328"/>
      <c r="ABE847" s="328"/>
      <c r="ABF847" s="328"/>
      <c r="ABG847" s="328"/>
      <c r="ABH847" s="328"/>
      <c r="ABI847" s="328"/>
      <c r="ABJ847" s="328"/>
      <c r="ABK847" s="328"/>
      <c r="ABL847" s="328"/>
      <c r="ABM847" s="328"/>
      <c r="ABN847" s="328"/>
      <c r="ABO847" s="328"/>
      <c r="ABP847" s="328"/>
      <c r="ABQ847" s="328"/>
      <c r="ABR847" s="328"/>
      <c r="ABS847" s="328"/>
      <c r="ABT847" s="328"/>
      <c r="ABU847" s="328"/>
      <c r="ABV847" s="328"/>
      <c r="ABW847" s="328"/>
      <c r="ABX847" s="328"/>
      <c r="ABY847" s="328"/>
      <c r="ABZ847" s="328"/>
      <c r="ACA847" s="328"/>
      <c r="ACB847" s="328"/>
      <c r="ACC847" s="328"/>
      <c r="ACD847" s="328"/>
      <c r="ACE847" s="328"/>
      <c r="ACF847" s="328"/>
      <c r="ACG847" s="328"/>
      <c r="ACH847" s="328"/>
      <c r="ACI847" s="328"/>
      <c r="ACJ847" s="328"/>
      <c r="ACK847" s="328"/>
      <c r="ACL847" s="328"/>
      <c r="ACM847" s="328"/>
      <c r="ACN847" s="328"/>
      <c r="ACO847" s="328"/>
      <c r="ACP847" s="328"/>
      <c r="ACQ847" s="328"/>
      <c r="ACR847" s="328"/>
      <c r="ACS847" s="328"/>
      <c r="ACT847" s="328"/>
      <c r="ACU847" s="328"/>
      <c r="ACV847" s="328"/>
      <c r="ACW847" s="328"/>
      <c r="ACX847" s="328"/>
      <c r="ACY847" s="328"/>
      <c r="ACZ847" s="328"/>
      <c r="ADA847" s="328"/>
      <c r="ADB847" s="328"/>
      <c r="ADC847" s="328"/>
      <c r="ADD847" s="328"/>
      <c r="ADE847" s="328"/>
      <c r="ADF847" s="328"/>
      <c r="ADG847" s="328"/>
      <c r="ADH847" s="328"/>
      <c r="ADI847" s="328"/>
      <c r="ADJ847" s="328"/>
      <c r="ADK847" s="328"/>
      <c r="ADL847" s="328"/>
      <c r="ADM847" s="328"/>
      <c r="ADN847" s="328"/>
      <c r="ADO847" s="328"/>
      <c r="ADP847" s="328"/>
      <c r="ADQ847" s="328"/>
      <c r="ADR847" s="328"/>
      <c r="ADS847" s="328"/>
      <c r="ADT847" s="328"/>
      <c r="ADU847" s="328"/>
      <c r="ADV847" s="328"/>
      <c r="ADW847" s="328"/>
      <c r="ADX847" s="328"/>
      <c r="ADY847" s="328"/>
      <c r="ADZ847" s="328"/>
      <c r="AEA847" s="328"/>
      <c r="AEB847" s="328"/>
      <c r="AEC847" s="328"/>
      <c r="AED847" s="328"/>
      <c r="AEE847" s="328"/>
      <c r="AEF847" s="328"/>
      <c r="AEG847" s="328"/>
      <c r="AEH847" s="328"/>
      <c r="AEI847" s="328"/>
      <c r="AEJ847" s="328"/>
      <c r="AEK847" s="328"/>
      <c r="AEL847" s="328"/>
      <c r="AEM847" s="328"/>
      <c r="AEN847" s="328"/>
      <c r="AEO847" s="328"/>
      <c r="AEP847" s="328"/>
      <c r="AEQ847" s="328"/>
      <c r="AER847" s="328"/>
      <c r="AES847" s="328"/>
      <c r="AET847" s="328"/>
      <c r="AEU847" s="328"/>
      <c r="AEV847" s="328"/>
      <c r="AEW847" s="328"/>
      <c r="AEX847" s="328"/>
      <c r="AEY847" s="328"/>
      <c r="AEZ847" s="328"/>
      <c r="AFA847" s="328"/>
      <c r="AFB847" s="328"/>
      <c r="AFC847" s="328"/>
      <c r="AFD847" s="328"/>
      <c r="AFE847" s="328"/>
      <c r="AFF847" s="328"/>
      <c r="AFG847" s="328"/>
      <c r="AFH847" s="328"/>
      <c r="AFI847" s="328"/>
      <c r="AFJ847" s="328"/>
      <c r="AFK847" s="328"/>
      <c r="AFL847" s="328"/>
      <c r="AFM847" s="328"/>
      <c r="AFN847" s="328"/>
      <c r="AFO847" s="328"/>
      <c r="AFP847" s="328"/>
      <c r="AFQ847" s="328"/>
      <c r="AFR847" s="328"/>
      <c r="AFS847" s="328"/>
      <c r="AFT847" s="328"/>
      <c r="AFU847" s="328"/>
      <c r="AFV847" s="328"/>
      <c r="AFW847" s="328"/>
      <c r="AFX847" s="328"/>
      <c r="AFY847" s="328"/>
      <c r="AFZ847" s="328"/>
      <c r="AGA847" s="328"/>
      <c r="AGB847" s="328"/>
      <c r="AGC847" s="328"/>
      <c r="AGD847" s="328"/>
      <c r="AGE847" s="328"/>
      <c r="AGF847" s="328"/>
      <c r="AGG847" s="328"/>
      <c r="AGH847" s="328"/>
      <c r="AGI847" s="328"/>
      <c r="AGJ847" s="328"/>
      <c r="AGK847" s="328"/>
      <c r="AGL847" s="328"/>
      <c r="AGM847" s="328"/>
      <c r="AGN847" s="328"/>
      <c r="AGO847" s="328"/>
      <c r="AGP847" s="328"/>
      <c r="AGQ847" s="328"/>
      <c r="AGR847" s="328"/>
      <c r="AGS847" s="328"/>
      <c r="AGT847" s="328"/>
      <c r="AGU847" s="328"/>
      <c r="AGV847" s="328"/>
      <c r="AGW847" s="328"/>
      <c r="AGX847" s="328"/>
      <c r="AGY847" s="328"/>
      <c r="AGZ847" s="328"/>
      <c r="AHA847" s="328"/>
      <c r="AHB847" s="328"/>
      <c r="AHC847" s="328"/>
      <c r="AHD847" s="328"/>
      <c r="AHE847" s="328"/>
      <c r="AHF847" s="328"/>
      <c r="AHG847" s="328"/>
      <c r="AHH847" s="328"/>
      <c r="AHI847" s="328"/>
      <c r="AHJ847" s="328"/>
      <c r="AHK847" s="328"/>
      <c r="AHL847" s="328"/>
      <c r="AHM847" s="328"/>
      <c r="AHN847" s="328"/>
      <c r="AHO847" s="328"/>
      <c r="AHP847" s="328"/>
      <c r="AHQ847" s="328"/>
      <c r="AHR847" s="328"/>
      <c r="AHS847" s="328"/>
      <c r="AHT847" s="328"/>
      <c r="AHU847" s="328"/>
      <c r="AHV847" s="328"/>
      <c r="AHW847" s="328"/>
      <c r="AHX847" s="328"/>
      <c r="AHY847" s="328"/>
      <c r="AHZ847" s="328"/>
      <c r="AIA847" s="328"/>
      <c r="AIB847" s="328"/>
      <c r="AIC847" s="328"/>
      <c r="AID847" s="328"/>
      <c r="AIE847" s="328"/>
      <c r="AIF847" s="328"/>
      <c r="AIG847" s="328"/>
      <c r="AIH847" s="328"/>
      <c r="AII847" s="328"/>
      <c r="AIJ847" s="328"/>
      <c r="AIK847" s="328"/>
      <c r="AIL847" s="328"/>
      <c r="AIM847" s="328"/>
      <c r="AIN847" s="328"/>
      <c r="AIO847" s="328"/>
      <c r="AIP847" s="328"/>
      <c r="AIQ847" s="328"/>
      <c r="AIR847" s="328"/>
      <c r="AIS847" s="328"/>
      <c r="AIT847" s="328"/>
      <c r="AIU847" s="328"/>
      <c r="AIV847" s="328"/>
      <c r="AIW847" s="328"/>
      <c r="AIX847" s="328"/>
      <c r="AIY847" s="328"/>
      <c r="AIZ847" s="328"/>
      <c r="AJA847" s="328"/>
      <c r="AJB847" s="328"/>
      <c r="AJC847" s="328"/>
      <c r="AJD847" s="328"/>
      <c r="AJE847" s="328"/>
      <c r="AJF847" s="328"/>
      <c r="AJG847" s="328"/>
      <c r="AJH847" s="328"/>
      <c r="AJI847" s="328"/>
      <c r="AJJ847" s="328"/>
      <c r="AJK847" s="328"/>
      <c r="AJL847" s="328"/>
      <c r="AJM847" s="328"/>
      <c r="AJN847" s="328"/>
      <c r="AJO847" s="328"/>
      <c r="AJP847" s="328"/>
      <c r="AJQ847" s="328"/>
      <c r="AJR847" s="328"/>
      <c r="AJS847" s="328"/>
      <c r="AJT847" s="328"/>
      <c r="AJU847" s="328"/>
      <c r="AJV847" s="328"/>
      <c r="AJW847" s="328"/>
      <c r="AJX847" s="328"/>
      <c r="AJY847" s="328"/>
      <c r="AJZ847" s="328"/>
      <c r="AKA847" s="328"/>
      <c r="AKB847" s="328"/>
      <c r="AKC847" s="328"/>
      <c r="AKD847" s="328"/>
      <c r="AKE847" s="328"/>
      <c r="AKF847" s="328"/>
      <c r="AKG847" s="328"/>
      <c r="AKH847" s="328"/>
      <c r="AKI847" s="328"/>
      <c r="AKJ847" s="328"/>
      <c r="AKK847" s="328"/>
      <c r="AKL847" s="328"/>
      <c r="AKM847" s="328"/>
      <c r="AKN847" s="328"/>
      <c r="AKO847" s="328"/>
      <c r="AKP847" s="328"/>
      <c r="AKQ847" s="328"/>
      <c r="AKR847" s="328"/>
      <c r="AKS847" s="328"/>
      <c r="AKT847" s="328"/>
      <c r="AKU847" s="328"/>
      <c r="AKV847" s="328"/>
      <c r="AKW847" s="328"/>
      <c r="AKX847" s="328"/>
      <c r="AKY847" s="328"/>
      <c r="AKZ847" s="328"/>
      <c r="ALA847" s="328"/>
      <c r="ALB847" s="328"/>
      <c r="ALC847" s="328"/>
      <c r="ALD847" s="328"/>
      <c r="ALE847" s="328"/>
      <c r="ALF847" s="328"/>
      <c r="ALG847" s="328"/>
      <c r="ALH847" s="328"/>
      <c r="ALI847" s="328"/>
      <c r="ALJ847" s="328"/>
      <c r="ALK847" s="328"/>
      <c r="ALL847" s="328"/>
      <c r="ALM847" s="328"/>
      <c r="ALN847" s="328"/>
      <c r="ALO847" s="328"/>
      <c r="ALP847" s="328"/>
      <c r="ALQ847" s="328"/>
      <c r="ALR847" s="328"/>
      <c r="ALS847" s="328"/>
      <c r="ALT847" s="328"/>
      <c r="ALU847" s="328"/>
      <c r="ALV847" s="328"/>
      <c r="ALW847" s="328"/>
      <c r="ALX847" s="328"/>
      <c r="ALY847" s="328"/>
      <c r="ALZ847" s="328"/>
      <c r="AMA847" s="328"/>
      <c r="AMB847" s="328"/>
      <c r="AMC847" s="328"/>
      <c r="AMD847" s="328"/>
      <c r="AME847" s="328"/>
      <c r="AMF847" s="328"/>
      <c r="AMG847" s="328"/>
      <c r="AMH847" s="328"/>
      <c r="AMI847" s="328"/>
      <c r="AMJ847" s="328"/>
      <c r="AMK847" s="328"/>
      <c r="AML847" s="328"/>
      <c r="AMM847" s="328"/>
      <c r="AMN847" s="328"/>
      <c r="AMO847" s="328"/>
      <c r="AMP847" s="328"/>
      <c r="AMQ847" s="328"/>
      <c r="AMR847" s="328"/>
      <c r="AMS847" s="328"/>
      <c r="AMT847" s="328"/>
      <c r="AMU847" s="328"/>
      <c r="AMV847" s="328"/>
      <c r="AMW847" s="328"/>
      <c r="AMX847" s="328"/>
      <c r="AMY847" s="328"/>
      <c r="AMZ847" s="328"/>
      <c r="ANA847" s="328"/>
      <c r="ANB847" s="328"/>
      <c r="ANC847" s="328"/>
      <c r="AND847" s="328"/>
      <c r="ANE847" s="328"/>
      <c r="ANF847" s="328"/>
      <c r="ANG847" s="328"/>
      <c r="ANH847" s="328"/>
      <c r="ANI847" s="328"/>
      <c r="ANJ847" s="328"/>
      <c r="ANK847" s="328"/>
      <c r="ANL847" s="328"/>
      <c r="ANM847" s="328"/>
      <c r="ANN847" s="328"/>
      <c r="ANO847" s="328"/>
      <c r="ANP847" s="328"/>
      <c r="ANQ847" s="328"/>
      <c r="ANR847" s="328"/>
      <c r="ANS847" s="328"/>
      <c r="ANT847" s="328"/>
      <c r="ANU847" s="328"/>
      <c r="ANV847" s="328"/>
      <c r="ANW847" s="328"/>
      <c r="ANX847" s="328"/>
      <c r="ANY847" s="328"/>
      <c r="ANZ847" s="328"/>
      <c r="AOA847" s="328"/>
      <c r="AOB847" s="328"/>
      <c r="AOC847" s="328"/>
      <c r="AOD847" s="328"/>
      <c r="AOE847" s="328"/>
      <c r="AOF847" s="328"/>
      <c r="AOG847" s="328"/>
      <c r="AOH847" s="328"/>
      <c r="AOI847" s="328"/>
      <c r="AOJ847" s="328"/>
      <c r="AOK847" s="328"/>
      <c r="AOL847" s="328"/>
      <c r="AOM847" s="328"/>
      <c r="AON847" s="328"/>
      <c r="AOO847" s="328"/>
      <c r="AOP847" s="328"/>
      <c r="AOQ847" s="328"/>
      <c r="AOR847" s="328"/>
      <c r="AOS847" s="328"/>
      <c r="AOT847" s="328"/>
      <c r="AOU847" s="328"/>
      <c r="AOV847" s="328"/>
      <c r="AOW847" s="328"/>
      <c r="AOX847" s="328"/>
      <c r="AOY847" s="328"/>
      <c r="AOZ847" s="328"/>
      <c r="APA847" s="328"/>
      <c r="APB847" s="328"/>
      <c r="APC847" s="328"/>
      <c r="APD847" s="328"/>
      <c r="APE847" s="328"/>
      <c r="APF847" s="328"/>
      <c r="APG847" s="328"/>
      <c r="APH847" s="328"/>
      <c r="API847" s="328"/>
      <c r="APJ847" s="328"/>
      <c r="APK847" s="328"/>
      <c r="APL847" s="328"/>
      <c r="APM847" s="328"/>
      <c r="APN847" s="328"/>
      <c r="APO847" s="328"/>
      <c r="APP847" s="328"/>
      <c r="APQ847" s="328"/>
      <c r="APR847" s="328"/>
      <c r="APS847" s="328"/>
      <c r="APT847" s="328"/>
      <c r="APU847" s="328"/>
      <c r="APV847" s="328"/>
      <c r="APW847" s="328"/>
      <c r="APX847" s="328"/>
      <c r="APY847" s="328"/>
      <c r="APZ847" s="328"/>
      <c r="AQA847" s="328"/>
      <c r="AQB847" s="328"/>
      <c r="AQC847" s="328"/>
      <c r="AQD847" s="328"/>
      <c r="AQE847" s="328"/>
      <c r="AQF847" s="328"/>
      <c r="AQG847" s="328"/>
      <c r="AQH847" s="328"/>
      <c r="AQI847" s="328"/>
      <c r="AQJ847" s="328"/>
      <c r="AQK847" s="328"/>
      <c r="AQL847" s="328"/>
      <c r="AQM847" s="328"/>
      <c r="AQN847" s="328"/>
      <c r="AQO847" s="328"/>
      <c r="AQP847" s="328"/>
      <c r="AQQ847" s="328"/>
      <c r="AQR847" s="328"/>
      <c r="AQS847" s="328"/>
      <c r="AQT847" s="328"/>
      <c r="AQU847" s="328"/>
      <c r="AQV847" s="328"/>
      <c r="AQW847" s="328"/>
      <c r="AQX847" s="328"/>
      <c r="AQY847" s="328"/>
      <c r="AQZ847" s="328"/>
      <c r="ARA847" s="328"/>
      <c r="ARB847" s="328"/>
      <c r="ARC847" s="328"/>
      <c r="ARD847" s="328"/>
      <c r="ARE847" s="328"/>
      <c r="ARF847" s="328"/>
      <c r="ARG847" s="328"/>
      <c r="ARH847" s="328"/>
      <c r="ARI847" s="328"/>
      <c r="ARJ847" s="328"/>
      <c r="ARK847" s="328"/>
      <c r="ARL847" s="328"/>
      <c r="ARM847" s="328"/>
      <c r="ARN847" s="328"/>
      <c r="ARO847" s="328"/>
      <c r="ARP847" s="328"/>
      <c r="ARQ847" s="328"/>
      <c r="ARR847" s="328"/>
      <c r="ARS847" s="328"/>
      <c r="ART847" s="328"/>
      <c r="ARU847" s="328"/>
      <c r="ARV847" s="328"/>
      <c r="ARW847" s="328"/>
      <c r="ARX847" s="328"/>
      <c r="ARY847" s="328"/>
      <c r="ARZ847" s="328"/>
      <c r="ASA847" s="328"/>
      <c r="ASB847" s="328"/>
      <c r="ASC847" s="328"/>
      <c r="ASD847" s="328"/>
      <c r="ASE847" s="328"/>
      <c r="ASF847" s="328"/>
      <c r="ASG847" s="328"/>
      <c r="ASH847" s="328"/>
      <c r="ASI847" s="328"/>
      <c r="ASJ847" s="328"/>
      <c r="ASK847" s="328"/>
      <c r="ASL847" s="328"/>
      <c r="ASM847" s="328"/>
      <c r="ASN847" s="328"/>
      <c r="ASO847" s="328"/>
      <c r="ASP847" s="328"/>
      <c r="ASQ847" s="328"/>
      <c r="ASR847" s="328"/>
      <c r="ASS847" s="328"/>
      <c r="AST847" s="328"/>
      <c r="ASU847" s="328"/>
      <c r="ASV847" s="328"/>
      <c r="ASW847" s="328"/>
      <c r="ASX847" s="328"/>
      <c r="ASY847" s="328"/>
      <c r="ASZ847" s="328"/>
      <c r="ATA847" s="328"/>
      <c r="ATB847" s="328"/>
      <c r="ATC847" s="328"/>
      <c r="ATD847" s="328"/>
      <c r="ATE847" s="328"/>
      <c r="ATF847" s="328"/>
      <c r="ATG847" s="328"/>
      <c r="ATH847" s="328"/>
      <c r="ATI847" s="328"/>
      <c r="ATJ847" s="328"/>
      <c r="ATK847" s="328"/>
      <c r="ATL847" s="328"/>
      <c r="ATM847" s="328"/>
      <c r="ATN847" s="328"/>
      <c r="ATO847" s="328"/>
      <c r="ATP847" s="328"/>
      <c r="ATQ847" s="328"/>
      <c r="ATR847" s="328"/>
      <c r="ATS847" s="328"/>
      <c r="ATT847" s="328"/>
      <c r="ATU847" s="328"/>
      <c r="ATV847" s="328"/>
      <c r="ATW847" s="328"/>
      <c r="ATX847" s="328"/>
      <c r="ATY847" s="328"/>
      <c r="ATZ847" s="328"/>
      <c r="AUA847" s="328"/>
      <c r="AUB847" s="328"/>
      <c r="AUC847" s="328"/>
      <c r="AUD847" s="328"/>
      <c r="AUE847" s="328"/>
      <c r="AUF847" s="328"/>
      <c r="AUG847" s="328"/>
      <c r="AUH847" s="328"/>
      <c r="AUI847" s="328"/>
      <c r="AUJ847" s="328"/>
      <c r="AUK847" s="328"/>
      <c r="AUL847" s="328"/>
      <c r="AUM847" s="328"/>
      <c r="AUN847" s="328"/>
      <c r="AUO847" s="328"/>
      <c r="AUP847" s="328"/>
      <c r="AUQ847" s="328"/>
      <c r="AUR847" s="328"/>
      <c r="AUS847" s="328"/>
      <c r="AUT847" s="328"/>
      <c r="AUU847" s="328"/>
      <c r="AUV847" s="328"/>
      <c r="AUW847" s="328"/>
      <c r="AUX847" s="328"/>
      <c r="AUY847" s="328"/>
      <c r="AUZ847" s="328"/>
      <c r="AVA847" s="328"/>
      <c r="AVB847" s="328"/>
      <c r="AVC847" s="328"/>
      <c r="AVD847" s="328"/>
      <c r="AVE847" s="328"/>
      <c r="AVF847" s="328"/>
      <c r="AVG847" s="328"/>
      <c r="AVH847" s="328"/>
      <c r="AVI847" s="328"/>
      <c r="AVJ847" s="328"/>
      <c r="AVK847" s="328"/>
      <c r="AVL847" s="328"/>
      <c r="AVM847" s="328"/>
      <c r="AVN847" s="328"/>
      <c r="AVO847" s="328"/>
      <c r="AVP847" s="328"/>
      <c r="AVQ847" s="328"/>
      <c r="AVR847" s="328"/>
      <c r="AVS847" s="328"/>
      <c r="AVT847" s="328"/>
      <c r="AVU847" s="328"/>
      <c r="AVV847" s="328"/>
      <c r="AVW847" s="328"/>
      <c r="AVX847" s="328"/>
      <c r="AVY847" s="328"/>
      <c r="AVZ847" s="328"/>
      <c r="AWA847" s="328"/>
      <c r="AWB847" s="328"/>
      <c r="AWC847" s="328"/>
      <c r="AWD847" s="328"/>
      <c r="AWE847" s="328"/>
      <c r="AWF847" s="328"/>
      <c r="AWG847" s="328"/>
      <c r="AWH847" s="328"/>
      <c r="AWI847" s="328"/>
      <c r="AWJ847" s="328"/>
      <c r="AWK847" s="328"/>
      <c r="AWL847" s="328"/>
      <c r="AWM847" s="328"/>
      <c r="AWN847" s="328"/>
      <c r="AWO847" s="328"/>
      <c r="AWP847" s="328"/>
      <c r="AWQ847" s="328"/>
      <c r="AWR847" s="328"/>
      <c r="AWS847" s="328"/>
      <c r="AWT847" s="328"/>
      <c r="AWU847" s="328"/>
      <c r="AWV847" s="328"/>
      <c r="AWW847" s="328"/>
      <c r="AWX847" s="328"/>
      <c r="AWY847" s="328"/>
      <c r="AWZ847" s="328"/>
      <c r="AXA847" s="328"/>
      <c r="AXB847" s="328"/>
      <c r="AXC847" s="328"/>
      <c r="AXD847" s="328"/>
      <c r="AXE847" s="328"/>
      <c r="AXF847" s="328"/>
      <c r="AXG847" s="328"/>
      <c r="AXH847" s="328"/>
      <c r="AXI847" s="328"/>
      <c r="AXJ847" s="328"/>
      <c r="AXK847" s="328"/>
      <c r="AXL847" s="328"/>
      <c r="AXM847" s="328"/>
      <c r="AXN847" s="328"/>
      <c r="AXO847" s="328"/>
      <c r="AXP847" s="328"/>
      <c r="AXQ847" s="328"/>
      <c r="AXR847" s="328"/>
      <c r="AXS847" s="328"/>
      <c r="AXT847" s="328"/>
      <c r="AXU847" s="328"/>
      <c r="AXV847" s="328"/>
      <c r="AXW847" s="328"/>
      <c r="AXX847" s="328"/>
      <c r="AXY847" s="328"/>
      <c r="AXZ847" s="328"/>
      <c r="AYA847" s="328"/>
      <c r="AYB847" s="328"/>
      <c r="AYC847" s="328"/>
      <c r="AYD847" s="328"/>
      <c r="AYE847" s="328"/>
      <c r="AYF847" s="328"/>
      <c r="AYG847" s="328"/>
      <c r="AYH847" s="328"/>
      <c r="AYI847" s="328"/>
      <c r="AYJ847" s="328"/>
      <c r="AYK847" s="328"/>
      <c r="AYL847" s="328"/>
      <c r="AYM847" s="328"/>
      <c r="AYN847" s="328"/>
      <c r="AYO847" s="328"/>
      <c r="AYP847" s="328"/>
      <c r="AYQ847" s="328"/>
      <c r="AYR847" s="328"/>
      <c r="AYS847" s="328"/>
      <c r="AYT847" s="328"/>
      <c r="AYU847" s="328"/>
      <c r="AYV847" s="328"/>
      <c r="AYW847" s="328"/>
      <c r="AYX847" s="328"/>
      <c r="AYY847" s="328"/>
      <c r="AYZ847" s="328"/>
      <c r="AZA847" s="328"/>
      <c r="AZB847" s="328"/>
      <c r="AZC847" s="328"/>
      <c r="AZD847" s="328"/>
      <c r="AZE847" s="328"/>
      <c r="AZF847" s="328"/>
      <c r="AZG847" s="328"/>
      <c r="AZH847" s="328"/>
      <c r="AZI847" s="328"/>
      <c r="AZJ847" s="328"/>
      <c r="AZK847" s="328"/>
      <c r="AZL847" s="328"/>
      <c r="AZM847" s="328"/>
      <c r="AZN847" s="328"/>
      <c r="AZO847" s="328"/>
      <c r="AZP847" s="328"/>
      <c r="AZQ847" s="328"/>
      <c r="AZR847" s="328"/>
      <c r="AZS847" s="328"/>
      <c r="AZT847" s="328"/>
      <c r="AZU847" s="328"/>
      <c r="AZV847" s="328"/>
      <c r="AZW847" s="328"/>
      <c r="AZX847" s="328"/>
      <c r="AZY847" s="328"/>
      <c r="AZZ847" s="328"/>
      <c r="BAA847" s="328"/>
      <c r="BAB847" s="328"/>
      <c r="BAC847" s="328"/>
      <c r="BAD847" s="328"/>
      <c r="BAE847" s="328"/>
      <c r="BAF847" s="328"/>
      <c r="BAG847" s="328"/>
      <c r="BAH847" s="328"/>
      <c r="BAI847" s="328"/>
      <c r="BAJ847" s="328"/>
      <c r="BAK847" s="328"/>
      <c r="BAL847" s="328"/>
      <c r="BAM847" s="328"/>
      <c r="BAN847" s="328"/>
      <c r="BAO847" s="328"/>
      <c r="BAP847" s="328"/>
      <c r="BAQ847" s="328"/>
      <c r="BAR847" s="328"/>
      <c r="BAS847" s="328"/>
      <c r="BAT847" s="328"/>
      <c r="BAU847" s="328"/>
      <c r="BAV847" s="328"/>
      <c r="BAW847" s="328"/>
      <c r="BAX847" s="328"/>
      <c r="BAY847" s="328"/>
      <c r="BAZ847" s="328"/>
      <c r="BBA847" s="328"/>
      <c r="BBB847" s="328"/>
      <c r="BBC847" s="328"/>
      <c r="BBD847" s="328"/>
      <c r="BBE847" s="328"/>
      <c r="BBF847" s="328"/>
      <c r="BBG847" s="328"/>
      <c r="BBH847" s="328"/>
      <c r="BBI847" s="328"/>
      <c r="BBJ847" s="328"/>
      <c r="BBK847" s="328"/>
      <c r="BBL847" s="328"/>
      <c r="BBM847" s="328"/>
      <c r="BBN847" s="328"/>
      <c r="BBO847" s="328"/>
      <c r="BBP847" s="328"/>
      <c r="BBQ847" s="328"/>
      <c r="BBR847" s="328"/>
      <c r="BBS847" s="328"/>
      <c r="BBT847" s="328"/>
      <c r="BBU847" s="328"/>
      <c r="BBV847" s="328"/>
      <c r="BBW847" s="328"/>
      <c r="BBX847" s="328"/>
      <c r="BBY847" s="328"/>
      <c r="BBZ847" s="328"/>
      <c r="BCA847" s="328"/>
      <c r="BCB847" s="328"/>
      <c r="BCC847" s="328"/>
      <c r="BCD847" s="328"/>
      <c r="BCE847" s="328"/>
      <c r="BCF847" s="328"/>
      <c r="BCG847" s="328"/>
      <c r="BCH847" s="328"/>
      <c r="BCI847" s="328"/>
      <c r="BCJ847" s="328"/>
      <c r="BCK847" s="328"/>
      <c r="BCL847" s="328"/>
      <c r="BCM847" s="328"/>
      <c r="BCN847" s="328"/>
      <c r="BCO847" s="328"/>
      <c r="BCP847" s="328"/>
      <c r="BCQ847" s="328"/>
      <c r="BCR847" s="328"/>
      <c r="BCS847" s="328"/>
      <c r="BCT847" s="328"/>
      <c r="BCU847" s="328"/>
      <c r="BCV847" s="328"/>
      <c r="BCW847" s="328"/>
      <c r="BCX847" s="328"/>
      <c r="BCY847" s="328"/>
      <c r="BCZ847" s="328"/>
      <c r="BDA847" s="328"/>
      <c r="BDB847" s="328"/>
      <c r="BDC847" s="328"/>
      <c r="BDD847" s="328"/>
      <c r="BDE847" s="328"/>
      <c r="BDF847" s="328"/>
      <c r="BDG847" s="328"/>
      <c r="BDH847" s="328"/>
      <c r="BDI847" s="328"/>
      <c r="BDJ847" s="328"/>
      <c r="BDK847" s="328"/>
      <c r="BDL847" s="328"/>
      <c r="BDM847" s="328"/>
      <c r="BDN847" s="328"/>
      <c r="BDO847" s="328"/>
      <c r="BDP847" s="328"/>
      <c r="BDQ847" s="328"/>
      <c r="BDR847" s="328"/>
      <c r="BDS847" s="328"/>
      <c r="BDT847" s="328"/>
      <c r="BDU847" s="328"/>
      <c r="BDV847" s="328"/>
      <c r="BDW847" s="328"/>
      <c r="BDX847" s="328"/>
      <c r="BDY847" s="328"/>
      <c r="BDZ847" s="328"/>
      <c r="BEA847" s="328"/>
      <c r="BEB847" s="328"/>
      <c r="BEC847" s="328"/>
      <c r="BED847" s="328"/>
      <c r="BEE847" s="328"/>
      <c r="BEF847" s="328"/>
      <c r="BEG847" s="328"/>
      <c r="BEH847" s="328"/>
      <c r="BEI847" s="328"/>
      <c r="BEJ847" s="328"/>
      <c r="BEK847" s="328"/>
      <c r="BEL847" s="328"/>
      <c r="BEM847" s="328"/>
      <c r="BEN847" s="328"/>
      <c r="BEO847" s="328"/>
      <c r="BEP847" s="328"/>
      <c r="BEQ847" s="328"/>
      <c r="BER847" s="328"/>
      <c r="BES847" s="328"/>
      <c r="BET847" s="328"/>
      <c r="BEU847" s="328"/>
      <c r="BEV847" s="328"/>
      <c r="BEW847" s="328"/>
      <c r="BEX847" s="328"/>
      <c r="BEY847" s="328"/>
      <c r="BEZ847" s="328"/>
      <c r="BFA847" s="328"/>
      <c r="BFB847" s="328"/>
      <c r="BFC847" s="328"/>
      <c r="BFD847" s="328"/>
      <c r="BFE847" s="328"/>
      <c r="BFF847" s="328"/>
      <c r="BFG847" s="328"/>
      <c r="BFH847" s="328"/>
      <c r="BFI847" s="328"/>
      <c r="BFJ847" s="328"/>
      <c r="BFK847" s="328"/>
      <c r="BFL847" s="328"/>
      <c r="BFM847" s="328"/>
      <c r="BFN847" s="328"/>
      <c r="BFO847" s="328"/>
      <c r="BFP847" s="328"/>
      <c r="BFQ847" s="328"/>
      <c r="BFR847" s="328"/>
      <c r="BFS847" s="328"/>
      <c r="BFT847" s="328"/>
      <c r="BFU847" s="328"/>
      <c r="BFV847" s="328"/>
      <c r="BFW847" s="328"/>
      <c r="BFX847" s="328"/>
      <c r="BFY847" s="328"/>
      <c r="BFZ847" s="328"/>
      <c r="BGA847" s="328"/>
      <c r="BGB847" s="328"/>
      <c r="BGC847" s="328"/>
      <c r="BGD847" s="328"/>
      <c r="BGE847" s="328"/>
      <c r="BGF847" s="328"/>
      <c r="BGG847" s="328"/>
      <c r="BGH847" s="328"/>
      <c r="BGI847" s="328"/>
      <c r="BGJ847" s="328"/>
      <c r="BGK847" s="328"/>
      <c r="BGL847" s="328"/>
      <c r="BGM847" s="328"/>
      <c r="BGN847" s="328"/>
      <c r="BGO847" s="328"/>
      <c r="BGP847" s="328"/>
      <c r="BGQ847" s="328"/>
      <c r="BGR847" s="328"/>
      <c r="BGS847" s="328"/>
      <c r="BGT847" s="328"/>
      <c r="BGU847" s="328"/>
      <c r="BGV847" s="328"/>
      <c r="BGW847" s="328"/>
      <c r="BGX847" s="328"/>
      <c r="BGY847" s="328"/>
      <c r="BGZ847" s="328"/>
      <c r="BHA847" s="328"/>
      <c r="BHB847" s="328"/>
      <c r="BHC847" s="328"/>
      <c r="BHD847" s="328"/>
      <c r="BHE847" s="328"/>
      <c r="BHF847" s="328"/>
      <c r="BHG847" s="328"/>
      <c r="BHH847" s="328"/>
      <c r="BHI847" s="328"/>
      <c r="BHJ847" s="328"/>
      <c r="BHK847" s="328"/>
      <c r="BHL847" s="328"/>
      <c r="BHM847" s="328"/>
      <c r="BHN847" s="328"/>
      <c r="BHO847" s="328"/>
      <c r="BHP847" s="328"/>
      <c r="BHQ847" s="328"/>
      <c r="BHR847" s="328"/>
      <c r="BHS847" s="328"/>
      <c r="BHT847" s="328"/>
      <c r="BHU847" s="328"/>
      <c r="BHV847" s="328"/>
      <c r="BHW847" s="328"/>
      <c r="BHX847" s="328"/>
      <c r="BHY847" s="328"/>
      <c r="BHZ847" s="328"/>
      <c r="BIA847" s="328"/>
      <c r="BIB847" s="328"/>
      <c r="BIC847" s="328"/>
      <c r="BID847" s="328"/>
      <c r="BIE847" s="328"/>
      <c r="BIF847" s="328"/>
      <c r="BIG847" s="328"/>
      <c r="BIH847" s="328"/>
      <c r="BII847" s="328"/>
      <c r="BIJ847" s="328"/>
      <c r="BIK847" s="328"/>
      <c r="BIL847" s="328"/>
      <c r="BIM847" s="328"/>
      <c r="BIN847" s="328"/>
      <c r="BIO847" s="328"/>
      <c r="BIP847" s="328"/>
      <c r="BIQ847" s="328"/>
      <c r="BIR847" s="328"/>
      <c r="BIS847" s="328"/>
      <c r="BIT847" s="328"/>
      <c r="BIU847" s="328"/>
      <c r="BIV847" s="328"/>
      <c r="BIW847" s="328"/>
      <c r="BIX847" s="328"/>
      <c r="BIY847" s="328"/>
      <c r="BIZ847" s="328"/>
      <c r="BJA847" s="328"/>
      <c r="BJB847" s="328"/>
      <c r="BJC847" s="328"/>
      <c r="BJD847" s="328"/>
      <c r="BJE847" s="328"/>
      <c r="BJF847" s="328"/>
      <c r="BJG847" s="328"/>
      <c r="BJH847" s="328"/>
      <c r="BJI847" s="328"/>
      <c r="BJJ847" s="328"/>
      <c r="BJK847" s="328"/>
      <c r="BJL847" s="328"/>
      <c r="BJM847" s="328"/>
      <c r="BJN847" s="328"/>
      <c r="BJO847" s="328"/>
      <c r="BJP847" s="328"/>
      <c r="BJQ847" s="328"/>
      <c r="BJR847" s="328"/>
      <c r="BJS847" s="328"/>
      <c r="BJT847" s="328"/>
      <c r="BJU847" s="328"/>
      <c r="BJV847" s="328"/>
      <c r="BJW847" s="328"/>
      <c r="BJX847" s="328"/>
      <c r="BJY847" s="328"/>
      <c r="BJZ847" s="328"/>
      <c r="BKA847" s="328"/>
      <c r="BKB847" s="328"/>
      <c r="BKC847" s="328"/>
      <c r="BKD847" s="328"/>
      <c r="BKE847" s="328"/>
      <c r="BKF847" s="328"/>
      <c r="BKG847" s="328"/>
      <c r="BKH847" s="328"/>
      <c r="BKI847" s="328"/>
      <c r="BKJ847" s="328"/>
      <c r="BKK847" s="328"/>
      <c r="BKL847" s="328"/>
      <c r="BKM847" s="328"/>
      <c r="BKN847" s="328"/>
      <c r="BKO847" s="328"/>
      <c r="BKP847" s="328"/>
      <c r="BKQ847" s="328"/>
      <c r="BKR847" s="328"/>
      <c r="BKS847" s="328"/>
      <c r="BKT847" s="328"/>
      <c r="BKU847" s="328"/>
      <c r="BKV847" s="328"/>
      <c r="BKW847" s="328"/>
      <c r="BKX847" s="328"/>
      <c r="BKY847" s="328"/>
      <c r="BKZ847" s="328"/>
      <c r="BLA847" s="328"/>
      <c r="BLB847" s="328"/>
      <c r="BLC847" s="328"/>
      <c r="BLD847" s="328"/>
      <c r="BLE847" s="328"/>
      <c r="BLF847" s="328"/>
      <c r="BLG847" s="328"/>
      <c r="BLH847" s="328"/>
      <c r="BLI847" s="328"/>
      <c r="BLJ847" s="328"/>
      <c r="BLK847" s="328"/>
      <c r="BLL847" s="328"/>
      <c r="BLM847" s="328"/>
      <c r="BLN847" s="328"/>
      <c r="BLO847" s="328"/>
      <c r="BLP847" s="328"/>
      <c r="BLQ847" s="328"/>
      <c r="BLR847" s="328"/>
      <c r="BLS847" s="328"/>
      <c r="BLT847" s="328"/>
      <c r="BLU847" s="328"/>
      <c r="BLV847" s="328"/>
      <c r="BLW847" s="328"/>
      <c r="BLX847" s="328"/>
      <c r="BLY847" s="328"/>
      <c r="BLZ847" s="328"/>
      <c r="BMA847" s="328"/>
      <c r="BMB847" s="328"/>
      <c r="BMC847" s="328"/>
      <c r="BMD847" s="328"/>
      <c r="BME847" s="328"/>
      <c r="BMF847" s="328"/>
      <c r="BMG847" s="328"/>
      <c r="BMH847" s="328"/>
      <c r="BMI847" s="328"/>
      <c r="BMJ847" s="328"/>
      <c r="BMK847" s="328"/>
      <c r="BML847" s="328"/>
      <c r="BMM847" s="328"/>
      <c r="BMN847" s="328"/>
      <c r="BMO847" s="328"/>
      <c r="BMP847" s="328"/>
      <c r="BMQ847" s="328"/>
      <c r="BMR847" s="328"/>
      <c r="BMS847" s="328"/>
      <c r="BMT847" s="328"/>
      <c r="BMU847" s="328"/>
      <c r="BMV847" s="328"/>
      <c r="BMW847" s="328"/>
      <c r="BMX847" s="328"/>
      <c r="BMY847" s="328"/>
      <c r="BMZ847" s="328"/>
      <c r="BNA847" s="328"/>
      <c r="BNB847" s="328"/>
      <c r="BNC847" s="328"/>
      <c r="BND847" s="328"/>
      <c r="BNE847" s="328"/>
      <c r="BNF847" s="328"/>
      <c r="BNG847" s="328"/>
      <c r="BNH847" s="328"/>
      <c r="BNI847" s="328"/>
      <c r="BNJ847" s="328"/>
      <c r="BNK847" s="328"/>
      <c r="BNL847" s="328"/>
      <c r="BNM847" s="328"/>
      <c r="BNN847" s="328"/>
      <c r="BNO847" s="328"/>
      <c r="BNP847" s="328"/>
      <c r="BNQ847" s="328"/>
      <c r="BNR847" s="328"/>
      <c r="BNS847" s="328"/>
      <c r="BNT847" s="328"/>
      <c r="BNU847" s="328"/>
      <c r="BNV847" s="328"/>
      <c r="BNW847" s="328"/>
      <c r="BNX847" s="328"/>
      <c r="BNY847" s="328"/>
      <c r="BNZ847" s="328"/>
      <c r="BOA847" s="328"/>
      <c r="BOB847" s="328"/>
      <c r="BOC847" s="328"/>
      <c r="BOD847" s="328"/>
      <c r="BOE847" s="328"/>
      <c r="BOF847" s="328"/>
      <c r="BOG847" s="328"/>
      <c r="BOH847" s="328"/>
      <c r="BOI847" s="328"/>
      <c r="BOJ847" s="328"/>
      <c r="BOK847" s="328"/>
      <c r="BOL847" s="328"/>
      <c r="BOM847" s="328"/>
      <c r="BON847" s="328"/>
      <c r="BOO847" s="328"/>
      <c r="BOP847" s="328"/>
      <c r="BOQ847" s="328"/>
      <c r="BOR847" s="328"/>
      <c r="BOS847" s="328"/>
      <c r="BOT847" s="328"/>
      <c r="BOU847" s="328"/>
      <c r="BOV847" s="328"/>
      <c r="BOW847" s="328"/>
      <c r="BOX847" s="328"/>
      <c r="BOY847" s="328"/>
      <c r="BOZ847" s="328"/>
      <c r="BPA847" s="328"/>
      <c r="BPB847" s="328"/>
      <c r="BPC847" s="328"/>
      <c r="BPD847" s="328"/>
      <c r="BPE847" s="328"/>
      <c r="BPF847" s="328"/>
      <c r="BPG847" s="328"/>
      <c r="BPH847" s="328"/>
      <c r="BPI847" s="328"/>
      <c r="BPJ847" s="328"/>
      <c r="BPK847" s="328"/>
      <c r="BPL847" s="328"/>
      <c r="BPM847" s="328"/>
      <c r="BPN847" s="328"/>
      <c r="BPO847" s="328"/>
      <c r="BPP847" s="328"/>
      <c r="BPQ847" s="328"/>
      <c r="BPR847" s="328"/>
      <c r="BPS847" s="328"/>
      <c r="BPT847" s="328"/>
      <c r="BPU847" s="328"/>
      <c r="BPV847" s="328"/>
      <c r="BPW847" s="328"/>
      <c r="BPX847" s="328"/>
      <c r="BPY847" s="328"/>
      <c r="BPZ847" s="328"/>
      <c r="BQA847" s="328"/>
      <c r="BQB847" s="328"/>
      <c r="BQC847" s="328"/>
      <c r="BQD847" s="328"/>
      <c r="BQE847" s="328"/>
      <c r="BQF847" s="328"/>
      <c r="BQG847" s="328"/>
      <c r="BQH847" s="328"/>
      <c r="BQI847" s="328"/>
      <c r="BQJ847" s="328"/>
      <c r="BQK847" s="328"/>
      <c r="BQL847" s="328"/>
      <c r="BQM847" s="328"/>
      <c r="BQN847" s="328"/>
      <c r="BQO847" s="328"/>
      <c r="BQP847" s="328"/>
      <c r="BQQ847" s="328"/>
      <c r="BQR847" s="328"/>
      <c r="BQS847" s="328"/>
      <c r="BQT847" s="328"/>
      <c r="BQU847" s="328"/>
      <c r="BQV847" s="328"/>
      <c r="BQW847" s="328"/>
      <c r="BQX847" s="328"/>
      <c r="BQY847" s="328"/>
      <c r="BQZ847" s="328"/>
      <c r="BRA847" s="328"/>
      <c r="BRB847" s="328"/>
      <c r="BRC847" s="328"/>
      <c r="BRD847" s="328"/>
      <c r="BRE847" s="328"/>
      <c r="BRF847" s="328"/>
      <c r="BRG847" s="328"/>
      <c r="BRH847" s="328"/>
      <c r="BRI847" s="328"/>
      <c r="BRJ847" s="328"/>
      <c r="BRK847" s="328"/>
      <c r="BRL847" s="328"/>
      <c r="BRM847" s="328"/>
      <c r="BRN847" s="328"/>
      <c r="BRO847" s="328"/>
      <c r="BRP847" s="328"/>
      <c r="BRQ847" s="328"/>
      <c r="BRR847" s="328"/>
      <c r="BRS847" s="328"/>
      <c r="BRT847" s="328"/>
      <c r="BRU847" s="328"/>
      <c r="BRV847" s="328"/>
      <c r="BRW847" s="328"/>
      <c r="BRX847" s="328"/>
      <c r="BRY847" s="328"/>
      <c r="BRZ847" s="328"/>
      <c r="BSA847" s="328"/>
      <c r="BSB847" s="328"/>
      <c r="BSC847" s="328"/>
      <c r="BSD847" s="328"/>
      <c r="BSE847" s="328"/>
      <c r="BSF847" s="328"/>
      <c r="BSG847" s="328"/>
      <c r="BSH847" s="328"/>
      <c r="BSI847" s="328"/>
      <c r="BSJ847" s="328"/>
      <c r="BSK847" s="328"/>
      <c r="BSL847" s="328"/>
      <c r="BSM847" s="328"/>
      <c r="BSN847" s="328"/>
      <c r="BSO847" s="328"/>
      <c r="BSP847" s="328"/>
      <c r="BSQ847" s="328"/>
      <c r="BSR847" s="328"/>
      <c r="BSS847" s="328"/>
      <c r="BST847" s="328"/>
      <c r="BSU847" s="328"/>
      <c r="BSV847" s="328"/>
      <c r="BSW847" s="328"/>
      <c r="BSX847" s="328"/>
      <c r="BSY847" s="328"/>
      <c r="BSZ847" s="328"/>
      <c r="BTA847" s="328"/>
      <c r="BTB847" s="328"/>
      <c r="BTC847" s="328"/>
      <c r="BTD847" s="328"/>
      <c r="BTE847" s="328"/>
      <c r="BTF847" s="328"/>
      <c r="BTG847" s="328"/>
      <c r="BTH847" s="328"/>
      <c r="BTI847" s="328"/>
      <c r="BTJ847" s="328"/>
      <c r="BTK847" s="328"/>
      <c r="BTL847" s="328"/>
      <c r="BTM847" s="328"/>
      <c r="BTN847" s="328"/>
      <c r="BTO847" s="328"/>
      <c r="BTP847" s="328"/>
      <c r="BTQ847" s="328"/>
      <c r="BTR847" s="328"/>
      <c r="BTS847" s="328"/>
      <c r="BTT847" s="328"/>
      <c r="BTU847" s="328"/>
      <c r="BTV847" s="328"/>
      <c r="BTW847" s="328"/>
      <c r="BTX847" s="328"/>
      <c r="BTY847" s="328"/>
      <c r="BTZ847" s="328"/>
      <c r="BUA847" s="328"/>
      <c r="BUB847" s="328"/>
      <c r="BUC847" s="328"/>
      <c r="BUD847" s="328"/>
      <c r="BUE847" s="328"/>
      <c r="BUF847" s="328"/>
      <c r="BUG847" s="328"/>
      <c r="BUH847" s="328"/>
      <c r="BUI847" s="328"/>
      <c r="BUJ847" s="328"/>
      <c r="BUK847" s="328"/>
      <c r="BUL847" s="328"/>
      <c r="BUM847" s="328"/>
      <c r="BUN847" s="328"/>
      <c r="BUO847" s="328"/>
      <c r="BUP847" s="328"/>
      <c r="BUQ847" s="328"/>
      <c r="BUR847" s="328"/>
      <c r="BUS847" s="328"/>
      <c r="BUT847" s="328"/>
      <c r="BUU847" s="328"/>
      <c r="BUV847" s="328"/>
      <c r="BUW847" s="328"/>
      <c r="BUX847" s="328"/>
      <c r="BUY847" s="328"/>
      <c r="BUZ847" s="328"/>
      <c r="BVA847" s="328"/>
      <c r="BVB847" s="328"/>
      <c r="BVC847" s="328"/>
      <c r="BVD847" s="328"/>
      <c r="BVE847" s="328"/>
      <c r="BVF847" s="328"/>
      <c r="BVG847" s="328"/>
      <c r="BVH847" s="328"/>
      <c r="BVI847" s="328"/>
      <c r="BVJ847" s="328"/>
      <c r="BVK847" s="328"/>
      <c r="BVL847" s="328"/>
      <c r="BVM847" s="328"/>
      <c r="BVN847" s="328"/>
      <c r="BVO847" s="328"/>
      <c r="BVP847" s="328"/>
      <c r="BVQ847" s="328"/>
      <c r="BVR847" s="328"/>
      <c r="BVS847" s="328"/>
      <c r="BVT847" s="328"/>
      <c r="BVU847" s="328"/>
      <c r="BVV847" s="328"/>
      <c r="BVW847" s="328"/>
      <c r="BVX847" s="328"/>
      <c r="BVY847" s="328"/>
      <c r="BVZ847" s="328"/>
      <c r="BWA847" s="328"/>
      <c r="BWB847" s="328"/>
      <c r="BWC847" s="328"/>
      <c r="BWD847" s="328"/>
      <c r="BWE847" s="328"/>
      <c r="BWF847" s="328"/>
      <c r="BWG847" s="328"/>
      <c r="BWH847" s="328"/>
      <c r="BWI847" s="328"/>
      <c r="BWJ847" s="328"/>
      <c r="BWK847" s="328"/>
      <c r="BWL847" s="328"/>
      <c r="BWM847" s="328"/>
      <c r="BWN847" s="328"/>
      <c r="BWO847" s="328"/>
      <c r="BWP847" s="328"/>
      <c r="BWQ847" s="328"/>
      <c r="BWR847" s="328"/>
      <c r="BWS847" s="328"/>
      <c r="BWT847" s="328"/>
      <c r="BWU847" s="328"/>
      <c r="BWV847" s="328"/>
      <c r="BWW847" s="328"/>
      <c r="BWX847" s="328"/>
      <c r="BWY847" s="328"/>
      <c r="BWZ847" s="328"/>
      <c r="BXA847" s="328"/>
      <c r="BXB847" s="328"/>
      <c r="BXC847" s="328"/>
      <c r="BXD847" s="328"/>
      <c r="BXE847" s="328"/>
      <c r="BXF847" s="328"/>
      <c r="BXG847" s="328"/>
      <c r="BXH847" s="328"/>
      <c r="BXI847" s="328"/>
      <c r="BXJ847" s="328"/>
      <c r="BXK847" s="328"/>
      <c r="BXL847" s="328"/>
      <c r="BXM847" s="328"/>
      <c r="BXN847" s="328"/>
      <c r="BXO847" s="328"/>
      <c r="BXP847" s="328"/>
      <c r="BXQ847" s="328"/>
      <c r="BXR847" s="328"/>
      <c r="BXS847" s="328"/>
      <c r="BXT847" s="328"/>
      <c r="BXU847" s="328"/>
      <c r="BXV847" s="328"/>
      <c r="BXW847" s="328"/>
      <c r="BXX847" s="328"/>
      <c r="BXY847" s="328"/>
      <c r="BXZ847" s="328"/>
      <c r="BYA847" s="328"/>
      <c r="BYB847" s="328"/>
      <c r="BYC847" s="328"/>
      <c r="BYD847" s="328"/>
      <c r="BYE847" s="328"/>
      <c r="BYF847" s="328"/>
      <c r="BYG847" s="328"/>
      <c r="BYH847" s="328"/>
      <c r="BYI847" s="328"/>
      <c r="BYJ847" s="328"/>
      <c r="BYK847" s="328"/>
      <c r="BYL847" s="328"/>
      <c r="BYM847" s="328"/>
      <c r="BYN847" s="328"/>
      <c r="BYO847" s="328"/>
      <c r="BYP847" s="328"/>
      <c r="BYQ847" s="328"/>
      <c r="BYR847" s="328"/>
      <c r="BYS847" s="328"/>
      <c r="BYT847" s="328"/>
      <c r="BYU847" s="328"/>
      <c r="BYV847" s="328"/>
      <c r="BYW847" s="328"/>
      <c r="BYX847" s="328"/>
      <c r="BYY847" s="328"/>
      <c r="BYZ847" s="328"/>
      <c r="BZA847" s="328"/>
      <c r="BZB847" s="328"/>
      <c r="BZC847" s="328"/>
      <c r="BZD847" s="328"/>
      <c r="BZE847" s="328"/>
      <c r="BZF847" s="328"/>
      <c r="BZG847" s="328"/>
      <c r="BZH847" s="328"/>
      <c r="BZI847" s="328"/>
      <c r="BZJ847" s="328"/>
      <c r="BZK847" s="328"/>
      <c r="BZL847" s="328"/>
      <c r="BZM847" s="328"/>
      <c r="BZN847" s="328"/>
      <c r="BZO847" s="328"/>
      <c r="BZP847" s="328"/>
      <c r="BZQ847" s="328"/>
      <c r="BZR847" s="328"/>
      <c r="BZS847" s="328"/>
      <c r="BZT847" s="328"/>
      <c r="BZU847" s="328"/>
      <c r="BZV847" s="328"/>
      <c r="BZW847" s="328"/>
      <c r="BZX847" s="328"/>
      <c r="BZY847" s="328"/>
      <c r="BZZ847" s="328"/>
      <c r="CAA847" s="328"/>
      <c r="CAB847" s="328"/>
      <c r="CAC847" s="328"/>
      <c r="CAD847" s="328"/>
      <c r="CAE847" s="328"/>
      <c r="CAF847" s="328"/>
      <c r="CAG847" s="328"/>
      <c r="CAH847" s="328"/>
      <c r="CAI847" s="328"/>
      <c r="CAJ847" s="328"/>
      <c r="CAK847" s="328"/>
      <c r="CAL847" s="328"/>
      <c r="CAM847" s="328"/>
      <c r="CAN847" s="328"/>
      <c r="CAO847" s="328"/>
      <c r="CAP847" s="328"/>
      <c r="CAQ847" s="328"/>
      <c r="CAR847" s="328"/>
      <c r="CAS847" s="328"/>
      <c r="CAT847" s="328"/>
      <c r="CAU847" s="328"/>
      <c r="CAV847" s="328"/>
      <c r="CAW847" s="328"/>
      <c r="CAX847" s="328"/>
      <c r="CAY847" s="328"/>
      <c r="CAZ847" s="328"/>
      <c r="CBA847" s="328"/>
      <c r="CBB847" s="328"/>
      <c r="CBC847" s="328"/>
      <c r="CBD847" s="328"/>
      <c r="CBE847" s="328"/>
      <c r="CBF847" s="328"/>
      <c r="CBG847" s="328"/>
      <c r="CBH847" s="328"/>
      <c r="CBI847" s="328"/>
      <c r="CBJ847" s="328"/>
      <c r="CBK847" s="328"/>
      <c r="CBL847" s="328"/>
      <c r="CBM847" s="328"/>
      <c r="CBN847" s="328"/>
      <c r="CBO847" s="328"/>
      <c r="CBP847" s="328"/>
      <c r="CBQ847" s="328"/>
      <c r="CBR847" s="328"/>
      <c r="CBS847" s="328"/>
      <c r="CBT847" s="328"/>
      <c r="CBU847" s="328"/>
      <c r="CBV847" s="328"/>
      <c r="CBW847" s="328"/>
      <c r="CBX847" s="328"/>
      <c r="CBY847" s="328"/>
      <c r="CBZ847" s="328"/>
      <c r="CCA847" s="328"/>
      <c r="CCB847" s="328"/>
      <c r="CCC847" s="328"/>
      <c r="CCD847" s="328"/>
      <c r="CCE847" s="328"/>
      <c r="CCF847" s="328"/>
      <c r="CCG847" s="328"/>
      <c r="CCH847" s="328"/>
      <c r="CCI847" s="328"/>
      <c r="CCJ847" s="328"/>
      <c r="CCK847" s="328"/>
      <c r="CCL847" s="328"/>
      <c r="CCM847" s="328"/>
      <c r="CCN847" s="328"/>
      <c r="CCO847" s="328"/>
      <c r="CCP847" s="328"/>
      <c r="CCQ847" s="328"/>
      <c r="CCR847" s="328"/>
      <c r="CCS847" s="328"/>
      <c r="CCT847" s="328"/>
      <c r="CCU847" s="328"/>
      <c r="CCV847" s="328"/>
      <c r="CCW847" s="328"/>
      <c r="CCX847" s="328"/>
      <c r="CCY847" s="328"/>
      <c r="CCZ847" s="328"/>
      <c r="CDA847" s="328"/>
      <c r="CDB847" s="328"/>
      <c r="CDC847" s="328"/>
      <c r="CDD847" s="328"/>
      <c r="CDE847" s="328"/>
      <c r="CDF847" s="328"/>
      <c r="CDG847" s="328"/>
      <c r="CDH847" s="328"/>
      <c r="CDI847" s="328"/>
      <c r="CDJ847" s="328"/>
      <c r="CDK847" s="328"/>
      <c r="CDL847" s="328"/>
      <c r="CDM847" s="328"/>
      <c r="CDN847" s="328"/>
      <c r="CDO847" s="328"/>
      <c r="CDP847" s="328"/>
      <c r="CDQ847" s="328"/>
      <c r="CDR847" s="328"/>
      <c r="CDS847" s="328"/>
      <c r="CDT847" s="328"/>
      <c r="CDU847" s="328"/>
      <c r="CDV847" s="328"/>
      <c r="CDW847" s="328"/>
      <c r="CDX847" s="328"/>
      <c r="CDY847" s="328"/>
      <c r="CDZ847" s="328"/>
      <c r="CEA847" s="328"/>
      <c r="CEB847" s="328"/>
      <c r="CEC847" s="328"/>
      <c r="CED847" s="328"/>
      <c r="CEE847" s="328"/>
      <c r="CEF847" s="328"/>
      <c r="CEG847" s="328"/>
      <c r="CEH847" s="328"/>
      <c r="CEI847" s="328"/>
      <c r="CEJ847" s="328"/>
      <c r="CEK847" s="328"/>
      <c r="CEL847" s="328"/>
      <c r="CEM847" s="328"/>
      <c r="CEN847" s="328"/>
      <c r="CEO847" s="328"/>
      <c r="CEP847" s="328"/>
      <c r="CEQ847" s="328"/>
      <c r="CER847" s="328"/>
      <c r="CES847" s="328"/>
      <c r="CET847" s="328"/>
      <c r="CEU847" s="328"/>
      <c r="CEV847" s="328"/>
      <c r="CEW847" s="328"/>
      <c r="CEX847" s="328"/>
      <c r="CEY847" s="328"/>
      <c r="CEZ847" s="328"/>
      <c r="CFA847" s="328"/>
      <c r="CFB847" s="328"/>
      <c r="CFC847" s="328"/>
      <c r="CFD847" s="328"/>
      <c r="CFE847" s="328"/>
      <c r="CFF847" s="328"/>
      <c r="CFG847" s="328"/>
      <c r="CFH847" s="328"/>
      <c r="CFI847" s="328"/>
      <c r="CFJ847" s="328"/>
      <c r="CFK847" s="328"/>
      <c r="CFL847" s="328"/>
      <c r="CFM847" s="328"/>
      <c r="CFN847" s="328"/>
      <c r="CFO847" s="328"/>
      <c r="CFP847" s="328"/>
      <c r="CFQ847" s="328"/>
      <c r="CFR847" s="328"/>
      <c r="CFS847" s="328"/>
      <c r="CFT847" s="328"/>
      <c r="CFU847" s="328"/>
      <c r="CFV847" s="328"/>
      <c r="CFW847" s="328"/>
      <c r="CFX847" s="328"/>
      <c r="CFY847" s="328"/>
      <c r="CFZ847" s="328"/>
      <c r="CGA847" s="328"/>
      <c r="CGB847" s="328"/>
      <c r="CGC847" s="328"/>
      <c r="CGD847" s="328"/>
      <c r="CGE847" s="328"/>
      <c r="CGF847" s="328"/>
      <c r="CGG847" s="328"/>
      <c r="CGH847" s="328"/>
      <c r="CGI847" s="328"/>
      <c r="CGJ847" s="328"/>
      <c r="CGK847" s="328"/>
      <c r="CGL847" s="328"/>
      <c r="CGM847" s="328"/>
      <c r="CGN847" s="328"/>
      <c r="CGO847" s="328"/>
      <c r="CGP847" s="328"/>
      <c r="CGQ847" s="328"/>
      <c r="CGR847" s="328"/>
      <c r="CGS847" s="328"/>
      <c r="CGT847" s="328"/>
      <c r="CGU847" s="328"/>
      <c r="CGV847" s="328"/>
      <c r="CGW847" s="328"/>
      <c r="CGX847" s="328"/>
      <c r="CGY847" s="328"/>
      <c r="CGZ847" s="328"/>
      <c r="CHA847" s="328"/>
      <c r="CHB847" s="328"/>
      <c r="CHC847" s="328"/>
      <c r="CHD847" s="328"/>
      <c r="CHE847" s="328"/>
      <c r="CHF847" s="328"/>
      <c r="CHG847" s="328"/>
      <c r="CHH847" s="328"/>
      <c r="CHI847" s="328"/>
      <c r="CHJ847" s="328"/>
      <c r="CHK847" s="328"/>
      <c r="CHL847" s="328"/>
      <c r="CHM847" s="328"/>
      <c r="CHN847" s="328"/>
      <c r="CHO847" s="328"/>
      <c r="CHP847" s="328"/>
      <c r="CHQ847" s="328"/>
      <c r="CHR847" s="328"/>
      <c r="CHS847" s="328"/>
      <c r="CHT847" s="328"/>
      <c r="CHU847" s="328"/>
      <c r="CHV847" s="328"/>
      <c r="CHW847" s="328"/>
      <c r="CHX847" s="328"/>
      <c r="CHY847" s="328"/>
      <c r="CHZ847" s="328"/>
      <c r="CIA847" s="328"/>
      <c r="CIB847" s="328"/>
      <c r="CIC847" s="328"/>
      <c r="CID847" s="328"/>
      <c r="CIE847" s="328"/>
      <c r="CIF847" s="328"/>
      <c r="CIG847" s="328"/>
      <c r="CIH847" s="328"/>
      <c r="CII847" s="328"/>
      <c r="CIJ847" s="328"/>
      <c r="CIK847" s="328"/>
      <c r="CIL847" s="328"/>
      <c r="CIM847" s="328"/>
      <c r="CIN847" s="328"/>
      <c r="CIO847" s="328"/>
      <c r="CIP847" s="328"/>
      <c r="CIQ847" s="328"/>
      <c r="CIR847" s="328"/>
      <c r="CIS847" s="328"/>
      <c r="CIT847" s="328"/>
      <c r="CIU847" s="328"/>
      <c r="CIV847" s="328"/>
      <c r="CIW847" s="328"/>
      <c r="CIX847" s="328"/>
      <c r="CIY847" s="328"/>
      <c r="CIZ847" s="328"/>
      <c r="CJA847" s="328"/>
      <c r="CJB847" s="328"/>
      <c r="CJC847" s="328"/>
      <c r="CJD847" s="328"/>
      <c r="CJE847" s="328"/>
      <c r="CJF847" s="328"/>
      <c r="CJG847" s="328"/>
      <c r="CJH847" s="328"/>
      <c r="CJI847" s="328"/>
      <c r="CJJ847" s="328"/>
      <c r="CJK847" s="328"/>
      <c r="CJL847" s="328"/>
      <c r="CJM847" s="328"/>
      <c r="CJN847" s="328"/>
      <c r="CJO847" s="328"/>
      <c r="CJP847" s="328"/>
      <c r="CJQ847" s="328"/>
      <c r="CJR847" s="328"/>
      <c r="CJS847" s="328"/>
      <c r="CJT847" s="328"/>
      <c r="CJU847" s="328"/>
      <c r="CJV847" s="328"/>
      <c r="CJW847" s="328"/>
      <c r="CJX847" s="328"/>
      <c r="CJY847" s="328"/>
      <c r="CJZ847" s="328"/>
      <c r="CKA847" s="328"/>
      <c r="CKB847" s="328"/>
      <c r="CKC847" s="328"/>
      <c r="CKD847" s="328"/>
      <c r="CKE847" s="328"/>
      <c r="CKF847" s="328"/>
      <c r="CKG847" s="328"/>
      <c r="CKH847" s="328"/>
      <c r="CKI847" s="328"/>
      <c r="CKJ847" s="328"/>
      <c r="CKK847" s="328"/>
      <c r="CKL847" s="328"/>
      <c r="CKM847" s="328"/>
      <c r="CKN847" s="328"/>
      <c r="CKO847" s="328"/>
      <c r="CKP847" s="328"/>
      <c r="CKQ847" s="328"/>
      <c r="CKR847" s="328"/>
      <c r="CKS847" s="328"/>
      <c r="CKT847" s="328"/>
      <c r="CKU847" s="328"/>
      <c r="CKV847" s="328"/>
      <c r="CKW847" s="328"/>
      <c r="CKX847" s="328"/>
      <c r="CKY847" s="328"/>
      <c r="CKZ847" s="328"/>
      <c r="CLA847" s="328"/>
      <c r="CLB847" s="328"/>
      <c r="CLC847" s="328"/>
      <c r="CLD847" s="328"/>
      <c r="CLE847" s="328"/>
      <c r="CLF847" s="328"/>
      <c r="CLG847" s="328"/>
      <c r="CLH847" s="328"/>
      <c r="CLI847" s="328"/>
      <c r="CLJ847" s="328"/>
      <c r="CLK847" s="328"/>
      <c r="CLL847" s="328"/>
      <c r="CLM847" s="328"/>
      <c r="CLN847" s="328"/>
      <c r="CLO847" s="328"/>
      <c r="CLP847" s="328"/>
      <c r="CLQ847" s="328"/>
      <c r="CLR847" s="328"/>
      <c r="CLS847" s="328"/>
      <c r="CLT847" s="328"/>
      <c r="CLU847" s="328"/>
      <c r="CLV847" s="328"/>
      <c r="CLW847" s="328"/>
      <c r="CLX847" s="328"/>
      <c r="CLY847" s="328"/>
      <c r="CLZ847" s="328"/>
      <c r="CMA847" s="328"/>
      <c r="CMB847" s="328"/>
      <c r="CMC847" s="328"/>
      <c r="CMD847" s="328"/>
      <c r="CME847" s="328"/>
      <c r="CMF847" s="328"/>
      <c r="CMG847" s="328"/>
      <c r="CMH847" s="328"/>
      <c r="CMI847" s="328"/>
      <c r="CMJ847" s="328"/>
      <c r="CMK847" s="328"/>
      <c r="CML847" s="328"/>
      <c r="CMM847" s="328"/>
      <c r="CMN847" s="328"/>
      <c r="CMO847" s="328"/>
      <c r="CMP847" s="328"/>
      <c r="CMQ847" s="328"/>
      <c r="CMR847" s="328"/>
      <c r="CMS847" s="328"/>
      <c r="CMT847" s="328"/>
      <c r="CMU847" s="328"/>
      <c r="CMV847" s="328"/>
      <c r="CMW847" s="328"/>
      <c r="CMX847" s="328"/>
      <c r="CMY847" s="328"/>
      <c r="CMZ847" s="328"/>
      <c r="CNA847" s="328"/>
      <c r="CNB847" s="328"/>
      <c r="CNC847" s="328"/>
      <c r="CND847" s="328"/>
      <c r="CNE847" s="328"/>
      <c r="CNF847" s="328"/>
      <c r="CNG847" s="328"/>
      <c r="CNH847" s="328"/>
      <c r="CNI847" s="328"/>
      <c r="CNJ847" s="328"/>
      <c r="CNK847" s="328"/>
      <c r="CNL847" s="328"/>
      <c r="CNM847" s="328"/>
      <c r="CNN847" s="328"/>
      <c r="CNO847" s="328"/>
      <c r="CNP847" s="328"/>
      <c r="CNQ847" s="328"/>
      <c r="CNR847" s="328"/>
      <c r="CNS847" s="328"/>
      <c r="CNT847" s="328"/>
      <c r="CNU847" s="328"/>
      <c r="CNV847" s="328"/>
      <c r="CNW847" s="328"/>
      <c r="CNX847" s="328"/>
      <c r="CNY847" s="328"/>
      <c r="CNZ847" s="328"/>
      <c r="COA847" s="328"/>
      <c r="COB847" s="328"/>
      <c r="COC847" s="328"/>
      <c r="COD847" s="328"/>
      <c r="COE847" s="328"/>
      <c r="COF847" s="328"/>
      <c r="COG847" s="328"/>
      <c r="COH847" s="328"/>
      <c r="COI847" s="328"/>
      <c r="COJ847" s="328"/>
      <c r="COK847" s="328"/>
      <c r="COL847" s="328"/>
      <c r="COM847" s="328"/>
      <c r="CON847" s="328"/>
      <c r="COO847" s="328"/>
      <c r="COP847" s="328"/>
      <c r="COQ847" s="328"/>
      <c r="COR847" s="328"/>
      <c r="COS847" s="328"/>
      <c r="COT847" s="328"/>
      <c r="COU847" s="328"/>
      <c r="COV847" s="328"/>
      <c r="COW847" s="328"/>
      <c r="COX847" s="328"/>
      <c r="COY847" s="328"/>
      <c r="COZ847" s="328"/>
      <c r="CPA847" s="328"/>
      <c r="CPB847" s="328"/>
      <c r="CPC847" s="328"/>
      <c r="CPD847" s="328"/>
      <c r="CPE847" s="328"/>
      <c r="CPF847" s="328"/>
      <c r="CPG847" s="328"/>
      <c r="CPH847" s="328"/>
      <c r="CPI847" s="328"/>
      <c r="CPJ847" s="328"/>
      <c r="CPK847" s="328"/>
      <c r="CPL847" s="328"/>
      <c r="CPM847" s="328"/>
      <c r="CPN847" s="328"/>
      <c r="CPO847" s="328"/>
      <c r="CPP847" s="328"/>
      <c r="CPQ847" s="328"/>
      <c r="CPR847" s="328"/>
      <c r="CPS847" s="328"/>
      <c r="CPT847" s="328"/>
      <c r="CPU847" s="328"/>
      <c r="CPV847" s="328"/>
      <c r="CPW847" s="328"/>
      <c r="CPX847" s="328"/>
      <c r="CPY847" s="328"/>
      <c r="CPZ847" s="328"/>
      <c r="CQA847" s="328"/>
      <c r="CQB847" s="328"/>
      <c r="CQC847" s="328"/>
      <c r="CQD847" s="328"/>
      <c r="CQE847" s="328"/>
      <c r="CQF847" s="328"/>
      <c r="CQG847" s="328"/>
      <c r="CQH847" s="328"/>
      <c r="CQI847" s="328"/>
      <c r="CQJ847" s="328"/>
      <c r="CQK847" s="328"/>
      <c r="CQL847" s="328"/>
      <c r="CQM847" s="328"/>
      <c r="CQN847" s="328"/>
      <c r="CQO847" s="328"/>
      <c r="CQP847" s="328"/>
      <c r="CQQ847" s="328"/>
      <c r="CQR847" s="328"/>
      <c r="CQS847" s="328"/>
      <c r="CQT847" s="328"/>
      <c r="CQU847" s="328"/>
      <c r="CQV847" s="328"/>
      <c r="CQW847" s="328"/>
      <c r="CQX847" s="328"/>
      <c r="CQY847" s="328"/>
      <c r="CQZ847" s="328"/>
      <c r="CRA847" s="328"/>
      <c r="CRB847" s="328"/>
      <c r="CRC847" s="328"/>
      <c r="CRD847" s="328"/>
      <c r="CRE847" s="328"/>
      <c r="CRF847" s="328"/>
      <c r="CRG847" s="328"/>
      <c r="CRH847" s="328"/>
      <c r="CRI847" s="328"/>
      <c r="CRJ847" s="328"/>
      <c r="CRK847" s="328"/>
      <c r="CRL847" s="328"/>
      <c r="CRM847" s="328"/>
      <c r="CRN847" s="328"/>
      <c r="CRO847" s="328"/>
      <c r="CRP847" s="328"/>
      <c r="CRQ847" s="328"/>
      <c r="CRR847" s="328"/>
      <c r="CRS847" s="328"/>
      <c r="CRT847" s="328"/>
      <c r="CRU847" s="328"/>
      <c r="CRV847" s="328"/>
      <c r="CRW847" s="328"/>
      <c r="CRX847" s="328"/>
      <c r="CRY847" s="328"/>
      <c r="CRZ847" s="328"/>
      <c r="CSA847" s="328"/>
      <c r="CSB847" s="328"/>
      <c r="CSC847" s="328"/>
      <c r="CSD847" s="328"/>
      <c r="CSE847" s="328"/>
      <c r="CSF847" s="328"/>
      <c r="CSG847" s="328"/>
      <c r="CSH847" s="328"/>
      <c r="CSI847" s="328"/>
      <c r="CSJ847" s="328"/>
      <c r="CSK847" s="328"/>
      <c r="CSL847" s="328"/>
      <c r="CSM847" s="328"/>
      <c r="CSN847" s="328"/>
      <c r="CSO847" s="328"/>
      <c r="CSP847" s="328"/>
      <c r="CSQ847" s="328"/>
      <c r="CSR847" s="328"/>
      <c r="CSS847" s="328"/>
      <c r="CST847" s="328"/>
      <c r="CSU847" s="328"/>
      <c r="CSV847" s="328"/>
      <c r="CSW847" s="328"/>
      <c r="CSX847" s="328"/>
      <c r="CSY847" s="328"/>
      <c r="CSZ847" s="328"/>
      <c r="CTA847" s="328"/>
      <c r="CTB847" s="328"/>
      <c r="CTC847" s="328"/>
      <c r="CTD847" s="328"/>
      <c r="CTE847" s="328"/>
      <c r="CTF847" s="328"/>
      <c r="CTG847" s="328"/>
      <c r="CTH847" s="328"/>
      <c r="CTI847" s="328"/>
      <c r="CTJ847" s="328"/>
      <c r="CTK847" s="328"/>
      <c r="CTL847" s="328"/>
      <c r="CTM847" s="328"/>
      <c r="CTN847" s="328"/>
      <c r="CTO847" s="328"/>
      <c r="CTP847" s="328"/>
      <c r="CTQ847" s="328"/>
      <c r="CTR847" s="328"/>
      <c r="CTS847" s="328"/>
      <c r="CTT847" s="328"/>
      <c r="CTU847" s="328"/>
      <c r="CTV847" s="328"/>
      <c r="CTW847" s="328"/>
      <c r="CTX847" s="328"/>
      <c r="CTY847" s="328"/>
      <c r="CTZ847" s="328"/>
      <c r="CUA847" s="328"/>
      <c r="CUB847" s="328"/>
      <c r="CUC847" s="328"/>
      <c r="CUD847" s="328"/>
      <c r="CUE847" s="328"/>
      <c r="CUF847" s="328"/>
      <c r="CUG847" s="328"/>
      <c r="CUH847" s="328"/>
      <c r="CUI847" s="328"/>
      <c r="CUJ847" s="328"/>
      <c r="CUK847" s="328"/>
      <c r="CUL847" s="328"/>
      <c r="CUM847" s="328"/>
      <c r="CUN847" s="328"/>
      <c r="CUO847" s="328"/>
      <c r="CUP847" s="328"/>
      <c r="CUQ847" s="328"/>
      <c r="CUR847" s="328"/>
      <c r="CUS847" s="328"/>
      <c r="CUT847" s="328"/>
      <c r="CUU847" s="328"/>
      <c r="CUV847" s="328"/>
      <c r="CUW847" s="328"/>
      <c r="CUX847" s="328"/>
      <c r="CUY847" s="328"/>
      <c r="CUZ847" s="328"/>
      <c r="CVA847" s="328"/>
      <c r="CVB847" s="328"/>
      <c r="CVC847" s="328"/>
      <c r="CVD847" s="328"/>
      <c r="CVE847" s="328"/>
      <c r="CVF847" s="328"/>
      <c r="CVG847" s="328"/>
      <c r="CVH847" s="328"/>
      <c r="CVI847" s="328"/>
      <c r="CVJ847" s="328"/>
      <c r="CVK847" s="328"/>
      <c r="CVL847" s="328"/>
      <c r="CVM847" s="328"/>
      <c r="CVN847" s="328"/>
      <c r="CVO847" s="328"/>
      <c r="CVP847" s="328"/>
      <c r="CVQ847" s="328"/>
      <c r="CVR847" s="328"/>
      <c r="CVS847" s="328"/>
      <c r="CVT847" s="328"/>
      <c r="CVU847" s="328"/>
      <c r="CVV847" s="328"/>
      <c r="CVW847" s="328"/>
      <c r="CVX847" s="328"/>
      <c r="CVY847" s="328"/>
      <c r="CVZ847" s="328"/>
      <c r="CWA847" s="328"/>
      <c r="CWB847" s="328"/>
      <c r="CWC847" s="328"/>
      <c r="CWD847" s="328"/>
      <c r="CWE847" s="328"/>
      <c r="CWF847" s="328"/>
      <c r="CWG847" s="328"/>
      <c r="CWH847" s="328"/>
      <c r="CWI847" s="328"/>
      <c r="CWJ847" s="328"/>
      <c r="CWK847" s="328"/>
      <c r="CWL847" s="328"/>
      <c r="CWM847" s="328"/>
      <c r="CWN847" s="328"/>
      <c r="CWO847" s="328"/>
      <c r="CWP847" s="328"/>
      <c r="CWQ847" s="328"/>
      <c r="CWR847" s="328"/>
      <c r="CWS847" s="328"/>
      <c r="CWT847" s="328"/>
      <c r="CWU847" s="328"/>
      <c r="CWV847" s="328"/>
      <c r="CWW847" s="328"/>
      <c r="CWX847" s="328"/>
      <c r="CWY847" s="328"/>
      <c r="CWZ847" s="328"/>
      <c r="CXA847" s="328"/>
      <c r="CXB847" s="328"/>
      <c r="CXC847" s="328"/>
      <c r="CXD847" s="328"/>
      <c r="CXE847" s="328"/>
      <c r="CXF847" s="328"/>
      <c r="CXG847" s="328"/>
      <c r="CXH847" s="328"/>
      <c r="CXI847" s="328"/>
      <c r="CXJ847" s="328"/>
      <c r="CXK847" s="328"/>
      <c r="CXL847" s="328"/>
      <c r="CXM847" s="328"/>
      <c r="CXN847" s="328"/>
      <c r="CXO847" s="328"/>
      <c r="CXP847" s="328"/>
      <c r="CXQ847" s="328"/>
      <c r="CXR847" s="328"/>
      <c r="CXS847" s="328"/>
      <c r="CXT847" s="328"/>
      <c r="CXU847" s="328"/>
      <c r="CXV847" s="328"/>
      <c r="CXW847" s="328"/>
      <c r="CXX847" s="328"/>
      <c r="CXY847" s="328"/>
      <c r="CXZ847" s="328"/>
      <c r="CYA847" s="328"/>
      <c r="CYB847" s="328"/>
      <c r="CYC847" s="328"/>
      <c r="CYD847" s="328"/>
      <c r="CYE847" s="328"/>
      <c r="CYF847" s="328"/>
      <c r="CYG847" s="328"/>
      <c r="CYH847" s="328"/>
      <c r="CYI847" s="328"/>
      <c r="CYJ847" s="328"/>
      <c r="CYK847" s="328"/>
      <c r="CYL847" s="328"/>
      <c r="CYM847" s="328"/>
      <c r="CYN847" s="328"/>
      <c r="CYO847" s="328"/>
      <c r="CYP847" s="328"/>
      <c r="CYQ847" s="328"/>
      <c r="CYR847" s="328"/>
      <c r="CYS847" s="328"/>
      <c r="CYT847" s="328"/>
      <c r="CYU847" s="328"/>
      <c r="CYV847" s="328"/>
      <c r="CYW847" s="328"/>
      <c r="CYX847" s="328"/>
      <c r="CYY847" s="328"/>
      <c r="CYZ847" s="328"/>
      <c r="CZA847" s="328"/>
      <c r="CZB847" s="328"/>
      <c r="CZC847" s="328"/>
      <c r="CZD847" s="328"/>
      <c r="CZE847" s="328"/>
      <c r="CZF847" s="328"/>
      <c r="CZG847" s="328"/>
      <c r="CZH847" s="328"/>
      <c r="CZI847" s="328"/>
      <c r="CZJ847" s="328"/>
      <c r="CZK847" s="328"/>
      <c r="CZL847" s="328"/>
      <c r="CZM847" s="328"/>
      <c r="CZN847" s="328"/>
      <c r="CZO847" s="328"/>
      <c r="CZP847" s="328"/>
      <c r="CZQ847" s="328"/>
      <c r="CZR847" s="328"/>
      <c r="CZS847" s="328"/>
      <c r="CZT847" s="328"/>
      <c r="CZU847" s="328"/>
      <c r="CZV847" s="328"/>
      <c r="CZW847" s="328"/>
      <c r="CZX847" s="328"/>
      <c r="CZY847" s="328"/>
      <c r="CZZ847" s="328"/>
      <c r="DAA847" s="328"/>
      <c r="DAB847" s="328"/>
      <c r="DAC847" s="328"/>
      <c r="DAD847" s="328"/>
      <c r="DAE847" s="328"/>
      <c r="DAF847" s="328"/>
      <c r="DAG847" s="328"/>
      <c r="DAH847" s="328"/>
      <c r="DAI847" s="328"/>
      <c r="DAJ847" s="328"/>
      <c r="DAK847" s="328"/>
      <c r="DAL847" s="328"/>
      <c r="DAM847" s="328"/>
      <c r="DAN847" s="328"/>
      <c r="DAO847" s="328"/>
      <c r="DAP847" s="328"/>
      <c r="DAQ847" s="328"/>
      <c r="DAR847" s="328"/>
      <c r="DAS847" s="328"/>
      <c r="DAT847" s="328"/>
      <c r="DAU847" s="328"/>
      <c r="DAV847" s="328"/>
      <c r="DAW847" s="328"/>
      <c r="DAX847" s="328"/>
      <c r="DAY847" s="328"/>
      <c r="DAZ847" s="328"/>
      <c r="DBA847" s="328"/>
      <c r="DBB847" s="328"/>
      <c r="DBC847" s="328"/>
      <c r="DBD847" s="328"/>
      <c r="DBE847" s="328"/>
      <c r="DBF847" s="328"/>
      <c r="DBG847" s="328"/>
      <c r="DBH847" s="328"/>
      <c r="DBI847" s="328"/>
      <c r="DBJ847" s="328"/>
      <c r="DBK847" s="328"/>
      <c r="DBL847" s="328"/>
      <c r="DBM847" s="328"/>
      <c r="DBN847" s="328"/>
      <c r="DBO847" s="328"/>
      <c r="DBP847" s="328"/>
      <c r="DBQ847" s="328"/>
      <c r="DBR847" s="328"/>
      <c r="DBS847" s="328"/>
      <c r="DBT847" s="328"/>
      <c r="DBU847" s="328"/>
      <c r="DBV847" s="328"/>
      <c r="DBW847" s="328"/>
      <c r="DBX847" s="328"/>
      <c r="DBY847" s="328"/>
      <c r="DBZ847" s="328"/>
      <c r="DCA847" s="328"/>
      <c r="DCB847" s="328"/>
      <c r="DCC847" s="328"/>
      <c r="DCD847" s="328"/>
      <c r="DCE847" s="328"/>
      <c r="DCF847" s="328"/>
      <c r="DCG847" s="328"/>
      <c r="DCH847" s="328"/>
      <c r="DCI847" s="328"/>
      <c r="DCJ847" s="328"/>
      <c r="DCK847" s="328"/>
      <c r="DCL847" s="328"/>
      <c r="DCM847" s="328"/>
      <c r="DCN847" s="328"/>
      <c r="DCO847" s="328"/>
      <c r="DCP847" s="328"/>
      <c r="DCQ847" s="328"/>
      <c r="DCR847" s="328"/>
      <c r="DCS847" s="328"/>
      <c r="DCT847" s="328"/>
      <c r="DCU847" s="328"/>
      <c r="DCV847" s="328"/>
      <c r="DCW847" s="328"/>
      <c r="DCX847" s="328"/>
      <c r="DCY847" s="328"/>
      <c r="DCZ847" s="328"/>
      <c r="DDA847" s="328"/>
      <c r="DDB847" s="328"/>
      <c r="DDC847" s="328"/>
      <c r="DDD847" s="328"/>
      <c r="DDE847" s="328"/>
      <c r="DDF847" s="328"/>
      <c r="DDG847" s="328"/>
      <c r="DDH847" s="328"/>
      <c r="DDI847" s="328"/>
      <c r="DDJ847" s="328"/>
      <c r="DDK847" s="328"/>
      <c r="DDL847" s="328"/>
      <c r="DDM847" s="328"/>
      <c r="DDN847" s="328"/>
      <c r="DDO847" s="328"/>
      <c r="DDP847" s="328"/>
      <c r="DDQ847" s="328"/>
      <c r="DDR847" s="328"/>
      <c r="DDS847" s="328"/>
      <c r="DDT847" s="328"/>
      <c r="DDU847" s="328"/>
      <c r="DDV847" s="328"/>
      <c r="DDW847" s="328"/>
      <c r="DDX847" s="328"/>
      <c r="DDY847" s="328"/>
      <c r="DDZ847" s="328"/>
      <c r="DEA847" s="328"/>
      <c r="DEB847" s="328"/>
      <c r="DEC847" s="328"/>
      <c r="DED847" s="328"/>
      <c r="DEE847" s="328"/>
      <c r="DEF847" s="328"/>
      <c r="DEG847" s="328"/>
      <c r="DEH847" s="328"/>
      <c r="DEI847" s="328"/>
      <c r="DEJ847" s="328"/>
      <c r="DEK847" s="328"/>
      <c r="DEL847" s="328"/>
      <c r="DEM847" s="328"/>
      <c r="DEN847" s="328"/>
      <c r="DEO847" s="328"/>
      <c r="DEP847" s="328"/>
      <c r="DEQ847" s="328"/>
      <c r="DER847" s="328"/>
      <c r="DES847" s="328"/>
      <c r="DET847" s="328"/>
      <c r="DEU847" s="328"/>
      <c r="DEV847" s="328"/>
      <c r="DEW847" s="328"/>
      <c r="DEX847" s="328"/>
      <c r="DEY847" s="328"/>
      <c r="DEZ847" s="328"/>
      <c r="DFA847" s="328"/>
      <c r="DFB847" s="328"/>
      <c r="DFC847" s="328"/>
      <c r="DFD847" s="328"/>
      <c r="DFE847" s="328"/>
      <c r="DFF847" s="328"/>
      <c r="DFG847" s="328"/>
      <c r="DFH847" s="328"/>
      <c r="DFI847" s="328"/>
      <c r="DFJ847" s="328"/>
      <c r="DFK847" s="328"/>
      <c r="DFL847" s="328"/>
      <c r="DFM847" s="328"/>
      <c r="DFN847" s="328"/>
      <c r="DFO847" s="328"/>
      <c r="DFP847" s="328"/>
      <c r="DFQ847" s="328"/>
      <c r="DFR847" s="328"/>
      <c r="DFS847" s="328"/>
      <c r="DFT847" s="328"/>
      <c r="DFU847" s="328"/>
      <c r="DFV847" s="328"/>
      <c r="DFW847" s="328"/>
      <c r="DFX847" s="328"/>
      <c r="DFY847" s="328"/>
      <c r="DFZ847" s="328"/>
      <c r="DGA847" s="328"/>
      <c r="DGB847" s="328"/>
      <c r="DGC847" s="328"/>
      <c r="DGD847" s="328"/>
      <c r="DGE847" s="328"/>
      <c r="DGF847" s="328"/>
      <c r="DGG847" s="328"/>
      <c r="DGH847" s="328"/>
      <c r="DGI847" s="328"/>
      <c r="DGJ847" s="328"/>
      <c r="DGK847" s="328"/>
      <c r="DGL847" s="328"/>
      <c r="DGM847" s="328"/>
      <c r="DGN847" s="328"/>
      <c r="DGO847" s="328"/>
      <c r="DGP847" s="328"/>
      <c r="DGQ847" s="328"/>
      <c r="DGR847" s="328"/>
      <c r="DGS847" s="328"/>
      <c r="DGT847" s="328"/>
      <c r="DGU847" s="328"/>
      <c r="DGV847" s="328"/>
      <c r="DGW847" s="328"/>
      <c r="DGX847" s="328"/>
      <c r="DGY847" s="328"/>
      <c r="DGZ847" s="328"/>
      <c r="DHA847" s="328"/>
      <c r="DHB847" s="328"/>
      <c r="DHC847" s="328"/>
      <c r="DHD847" s="328"/>
      <c r="DHE847" s="328"/>
      <c r="DHF847" s="328"/>
      <c r="DHG847" s="328"/>
      <c r="DHH847" s="328"/>
      <c r="DHI847" s="328"/>
      <c r="DHJ847" s="328"/>
      <c r="DHK847" s="328"/>
      <c r="DHL847" s="328"/>
      <c r="DHM847" s="328"/>
      <c r="DHN847" s="328"/>
      <c r="DHO847" s="328"/>
      <c r="DHP847" s="328"/>
      <c r="DHQ847" s="328"/>
      <c r="DHR847" s="328"/>
      <c r="DHS847" s="328"/>
      <c r="DHT847" s="328"/>
      <c r="DHU847" s="328"/>
      <c r="DHV847" s="328"/>
      <c r="DHW847" s="328"/>
      <c r="DHX847" s="328"/>
      <c r="DHY847" s="328"/>
      <c r="DHZ847" s="328"/>
      <c r="DIA847" s="328"/>
      <c r="DIB847" s="328"/>
      <c r="DIC847" s="328"/>
      <c r="DID847" s="328"/>
      <c r="DIE847" s="328"/>
      <c r="DIF847" s="328"/>
      <c r="DIG847" s="328"/>
      <c r="DIH847" s="328"/>
      <c r="DII847" s="328"/>
      <c r="DIJ847" s="328"/>
      <c r="DIK847" s="328"/>
      <c r="DIL847" s="328"/>
      <c r="DIM847" s="328"/>
      <c r="DIN847" s="328"/>
      <c r="DIO847" s="328"/>
      <c r="DIP847" s="328"/>
      <c r="DIQ847" s="328"/>
      <c r="DIR847" s="328"/>
      <c r="DIS847" s="328"/>
      <c r="DIT847" s="328"/>
      <c r="DIU847" s="328"/>
      <c r="DIV847" s="328"/>
      <c r="DIW847" s="328"/>
      <c r="DIX847" s="328"/>
      <c r="DIY847" s="328"/>
      <c r="DIZ847" s="328"/>
      <c r="DJA847" s="328"/>
      <c r="DJB847" s="328"/>
      <c r="DJC847" s="328"/>
      <c r="DJD847" s="328"/>
      <c r="DJE847" s="328"/>
      <c r="DJF847" s="328"/>
      <c r="DJG847" s="328"/>
      <c r="DJH847" s="328"/>
      <c r="DJI847" s="328"/>
      <c r="DJJ847" s="328"/>
      <c r="DJK847" s="328"/>
      <c r="DJL847" s="328"/>
      <c r="DJM847" s="328"/>
      <c r="DJN847" s="328"/>
      <c r="DJO847" s="328"/>
      <c r="DJP847" s="328"/>
      <c r="DJQ847" s="328"/>
      <c r="DJR847" s="328"/>
      <c r="DJS847" s="328"/>
      <c r="DJT847" s="328"/>
      <c r="DJU847" s="328"/>
      <c r="DJV847" s="328"/>
      <c r="DJW847" s="328"/>
      <c r="DJX847" s="328"/>
      <c r="DJY847" s="328"/>
      <c r="DJZ847" s="328"/>
      <c r="DKA847" s="328"/>
      <c r="DKB847" s="328"/>
      <c r="DKC847" s="328"/>
      <c r="DKD847" s="328"/>
      <c r="DKE847" s="328"/>
      <c r="DKF847" s="328"/>
      <c r="DKG847" s="328"/>
      <c r="DKH847" s="328"/>
      <c r="DKI847" s="328"/>
      <c r="DKJ847" s="328"/>
      <c r="DKK847" s="328"/>
      <c r="DKL847" s="328"/>
      <c r="DKM847" s="328"/>
      <c r="DKN847" s="328"/>
      <c r="DKO847" s="328"/>
      <c r="DKP847" s="328"/>
      <c r="DKQ847" s="328"/>
      <c r="DKR847" s="328"/>
      <c r="DKS847" s="328"/>
      <c r="DKT847" s="328"/>
      <c r="DKU847" s="328"/>
      <c r="DKV847" s="328"/>
      <c r="DKW847" s="328"/>
      <c r="DKX847" s="328"/>
      <c r="DKY847" s="328"/>
      <c r="DKZ847" s="328"/>
      <c r="DLA847" s="328"/>
      <c r="DLB847" s="328"/>
      <c r="DLC847" s="328"/>
      <c r="DLD847" s="328"/>
      <c r="DLE847" s="328"/>
      <c r="DLF847" s="328"/>
      <c r="DLG847" s="328"/>
      <c r="DLH847" s="328"/>
      <c r="DLI847" s="328"/>
      <c r="DLJ847" s="328"/>
      <c r="DLK847" s="328"/>
      <c r="DLL847" s="328"/>
      <c r="DLM847" s="328"/>
      <c r="DLN847" s="328"/>
      <c r="DLO847" s="328"/>
      <c r="DLP847" s="328"/>
      <c r="DLQ847" s="328"/>
      <c r="DLR847" s="328"/>
      <c r="DLS847" s="328"/>
      <c r="DLT847" s="328"/>
      <c r="DLU847" s="328"/>
      <c r="DLV847" s="328"/>
      <c r="DLW847" s="328"/>
      <c r="DLX847" s="328"/>
      <c r="DLY847" s="328"/>
      <c r="DLZ847" s="328"/>
      <c r="DMA847" s="328"/>
      <c r="DMB847" s="328"/>
      <c r="DMC847" s="328"/>
      <c r="DMD847" s="328"/>
      <c r="DME847" s="328"/>
      <c r="DMF847" s="328"/>
      <c r="DMG847" s="328"/>
      <c r="DMH847" s="328"/>
      <c r="DMI847" s="328"/>
      <c r="DMJ847" s="328"/>
      <c r="DMK847" s="328"/>
      <c r="DML847" s="328"/>
      <c r="DMM847" s="328"/>
      <c r="DMN847" s="328"/>
      <c r="DMO847" s="328"/>
      <c r="DMP847" s="328"/>
      <c r="DMQ847" s="328"/>
      <c r="DMR847" s="328"/>
      <c r="DMS847" s="328"/>
      <c r="DMT847" s="328"/>
      <c r="DMU847" s="328"/>
      <c r="DMV847" s="328"/>
      <c r="DMW847" s="328"/>
      <c r="DMX847" s="328"/>
      <c r="DMY847" s="328"/>
      <c r="DMZ847" s="328"/>
      <c r="DNA847" s="328"/>
      <c r="DNB847" s="328"/>
      <c r="DNC847" s="328"/>
      <c r="DND847" s="328"/>
      <c r="DNE847" s="328"/>
      <c r="DNF847" s="328"/>
      <c r="DNG847" s="328"/>
      <c r="DNH847" s="328"/>
      <c r="DNI847" s="328"/>
      <c r="DNJ847" s="328"/>
      <c r="DNK847" s="328"/>
      <c r="DNL847" s="328"/>
      <c r="DNM847" s="328"/>
      <c r="DNN847" s="328"/>
      <c r="DNO847" s="328"/>
      <c r="DNP847" s="328"/>
      <c r="DNQ847" s="328"/>
      <c r="DNR847" s="328"/>
      <c r="DNS847" s="328"/>
      <c r="DNT847" s="328"/>
      <c r="DNU847" s="328"/>
      <c r="DNV847" s="328"/>
      <c r="DNW847" s="328"/>
      <c r="DNX847" s="328"/>
      <c r="DNY847" s="328"/>
      <c r="DNZ847" s="328"/>
      <c r="DOA847" s="328"/>
      <c r="DOB847" s="328"/>
      <c r="DOC847" s="328"/>
      <c r="DOD847" s="328"/>
      <c r="DOE847" s="328"/>
      <c r="DOF847" s="328"/>
      <c r="DOG847" s="328"/>
      <c r="DOH847" s="328"/>
      <c r="DOI847" s="328"/>
      <c r="DOJ847" s="328"/>
      <c r="DOK847" s="328"/>
      <c r="DOL847" s="328"/>
      <c r="DOM847" s="328"/>
      <c r="DON847" s="328"/>
      <c r="DOO847" s="328"/>
      <c r="DOP847" s="328"/>
      <c r="DOQ847" s="328"/>
      <c r="DOR847" s="328"/>
      <c r="DOS847" s="328"/>
      <c r="DOT847" s="328"/>
      <c r="DOU847" s="328"/>
      <c r="DOV847" s="328"/>
      <c r="DOW847" s="328"/>
      <c r="DOX847" s="328"/>
      <c r="DOY847" s="328"/>
      <c r="DOZ847" s="328"/>
      <c r="DPA847" s="328"/>
      <c r="DPB847" s="328"/>
      <c r="DPC847" s="328"/>
      <c r="DPD847" s="328"/>
      <c r="DPE847" s="328"/>
      <c r="DPF847" s="328"/>
      <c r="DPG847" s="328"/>
      <c r="DPH847" s="328"/>
      <c r="DPI847" s="328"/>
      <c r="DPJ847" s="328"/>
      <c r="DPK847" s="328"/>
      <c r="DPL847" s="328"/>
      <c r="DPM847" s="328"/>
      <c r="DPN847" s="328"/>
      <c r="DPO847" s="328"/>
      <c r="DPP847" s="328"/>
      <c r="DPQ847" s="328"/>
      <c r="DPR847" s="328"/>
      <c r="DPS847" s="328"/>
      <c r="DPT847" s="328"/>
      <c r="DPU847" s="328"/>
      <c r="DPV847" s="328"/>
      <c r="DPW847" s="328"/>
      <c r="DPX847" s="328"/>
      <c r="DPY847" s="328"/>
      <c r="DPZ847" s="328"/>
      <c r="DQA847" s="328"/>
      <c r="DQB847" s="328"/>
      <c r="DQC847" s="328"/>
      <c r="DQD847" s="328"/>
      <c r="DQE847" s="328"/>
      <c r="DQF847" s="328"/>
      <c r="DQG847" s="328"/>
      <c r="DQH847" s="328"/>
      <c r="DQI847" s="328"/>
      <c r="DQJ847" s="328"/>
      <c r="DQK847" s="328"/>
      <c r="DQL847" s="328"/>
      <c r="DQM847" s="328"/>
      <c r="DQN847" s="328"/>
      <c r="DQO847" s="328"/>
      <c r="DQP847" s="328"/>
      <c r="DQQ847" s="328"/>
      <c r="DQR847" s="328"/>
      <c r="DQS847" s="328"/>
      <c r="DQT847" s="328"/>
      <c r="DQU847" s="328"/>
      <c r="DQV847" s="328"/>
      <c r="DQW847" s="328"/>
      <c r="DQX847" s="328"/>
      <c r="DQY847" s="328"/>
      <c r="DQZ847" s="328"/>
      <c r="DRA847" s="328"/>
      <c r="DRB847" s="328"/>
      <c r="DRC847" s="328"/>
      <c r="DRD847" s="328"/>
      <c r="DRE847" s="328"/>
      <c r="DRF847" s="328"/>
      <c r="DRG847" s="328"/>
      <c r="DRH847" s="328"/>
      <c r="DRI847" s="328"/>
      <c r="DRJ847" s="328"/>
      <c r="DRK847" s="328"/>
      <c r="DRL847" s="328"/>
      <c r="DRM847" s="328"/>
      <c r="DRN847" s="328"/>
      <c r="DRO847" s="328"/>
      <c r="DRP847" s="328"/>
      <c r="DRQ847" s="328"/>
      <c r="DRR847" s="328"/>
      <c r="DRS847" s="328"/>
      <c r="DRT847" s="328"/>
      <c r="DRU847" s="328"/>
      <c r="DRV847" s="328"/>
      <c r="DRW847" s="328"/>
      <c r="DRX847" s="328"/>
      <c r="DRY847" s="328"/>
      <c r="DRZ847" s="328"/>
      <c r="DSA847" s="328"/>
      <c r="DSB847" s="328"/>
      <c r="DSC847" s="328"/>
      <c r="DSD847" s="328"/>
      <c r="DSE847" s="328"/>
      <c r="DSF847" s="328"/>
      <c r="DSG847" s="328"/>
      <c r="DSH847" s="328"/>
      <c r="DSI847" s="328"/>
      <c r="DSJ847" s="328"/>
      <c r="DSK847" s="328"/>
      <c r="DSL847" s="328"/>
      <c r="DSM847" s="328"/>
      <c r="DSN847" s="328"/>
      <c r="DSO847" s="328"/>
      <c r="DSP847" s="328"/>
      <c r="DSQ847" s="328"/>
      <c r="DSR847" s="328"/>
      <c r="DSS847" s="328"/>
      <c r="DST847" s="328"/>
      <c r="DSU847" s="328"/>
      <c r="DSV847" s="328"/>
      <c r="DSW847" s="328"/>
      <c r="DSX847" s="328"/>
      <c r="DSY847" s="328"/>
      <c r="DSZ847" s="328"/>
      <c r="DTA847" s="328"/>
      <c r="DTB847" s="328"/>
      <c r="DTC847" s="328"/>
      <c r="DTD847" s="328"/>
      <c r="DTE847" s="328"/>
      <c r="DTF847" s="328"/>
      <c r="DTG847" s="328"/>
      <c r="DTH847" s="328"/>
      <c r="DTI847" s="328"/>
      <c r="DTJ847" s="328"/>
      <c r="DTK847" s="328"/>
      <c r="DTL847" s="328"/>
      <c r="DTM847" s="328"/>
      <c r="DTN847" s="328"/>
      <c r="DTO847" s="328"/>
      <c r="DTP847" s="328"/>
      <c r="DTQ847" s="328"/>
      <c r="DTR847" s="328"/>
      <c r="DTS847" s="328"/>
      <c r="DTT847" s="328"/>
      <c r="DTU847" s="328"/>
      <c r="DTV847" s="328"/>
      <c r="DTW847" s="328"/>
      <c r="DTX847" s="328"/>
      <c r="DTY847" s="328"/>
      <c r="DTZ847" s="328"/>
      <c r="DUA847" s="328"/>
      <c r="DUB847" s="328"/>
      <c r="DUC847" s="328"/>
      <c r="DUD847" s="328"/>
      <c r="DUE847" s="328"/>
      <c r="DUF847" s="328"/>
      <c r="DUG847" s="328"/>
      <c r="DUH847" s="328"/>
      <c r="DUI847" s="328"/>
      <c r="DUJ847" s="328"/>
      <c r="DUK847" s="328"/>
      <c r="DUL847" s="328"/>
      <c r="DUM847" s="328"/>
      <c r="DUN847" s="328"/>
      <c r="DUO847" s="328"/>
      <c r="DUP847" s="328"/>
      <c r="DUQ847" s="328"/>
      <c r="DUR847" s="328"/>
      <c r="DUS847" s="328"/>
      <c r="DUT847" s="328"/>
      <c r="DUU847" s="328"/>
      <c r="DUV847" s="328"/>
      <c r="DUW847" s="328"/>
      <c r="DUX847" s="328"/>
      <c r="DUY847" s="328"/>
      <c r="DUZ847" s="328"/>
      <c r="DVA847" s="328"/>
      <c r="DVB847" s="328"/>
      <c r="DVC847" s="328"/>
      <c r="DVD847" s="328"/>
      <c r="DVE847" s="328"/>
      <c r="DVF847" s="328"/>
      <c r="DVG847" s="328"/>
      <c r="DVH847" s="328"/>
      <c r="DVI847" s="328"/>
      <c r="DVJ847" s="328"/>
      <c r="DVK847" s="328"/>
      <c r="DVL847" s="328"/>
      <c r="DVM847" s="328"/>
      <c r="DVN847" s="328"/>
      <c r="DVO847" s="328"/>
      <c r="DVP847" s="328"/>
      <c r="DVQ847" s="328"/>
      <c r="DVR847" s="328"/>
      <c r="DVS847" s="328"/>
      <c r="DVT847" s="328"/>
      <c r="DVU847" s="328"/>
      <c r="DVV847" s="328"/>
      <c r="DVW847" s="328"/>
      <c r="DVX847" s="328"/>
      <c r="DVY847" s="328"/>
      <c r="DVZ847" s="328"/>
      <c r="DWA847" s="328"/>
      <c r="DWB847" s="328"/>
      <c r="DWC847" s="328"/>
      <c r="DWD847" s="328"/>
      <c r="DWE847" s="328"/>
      <c r="DWF847" s="328"/>
      <c r="DWG847" s="328"/>
      <c r="DWH847" s="328"/>
      <c r="DWI847" s="328"/>
      <c r="DWJ847" s="328"/>
      <c r="DWK847" s="328"/>
      <c r="DWL847" s="328"/>
      <c r="DWM847" s="328"/>
      <c r="DWN847" s="328"/>
      <c r="DWO847" s="328"/>
      <c r="DWP847" s="328"/>
      <c r="DWQ847" s="328"/>
      <c r="DWR847" s="328"/>
      <c r="DWS847" s="328"/>
      <c r="DWT847" s="328"/>
      <c r="DWU847" s="328"/>
      <c r="DWV847" s="328"/>
      <c r="DWW847" s="328"/>
      <c r="DWX847" s="328"/>
      <c r="DWY847" s="328"/>
      <c r="DWZ847" s="328"/>
      <c r="DXA847" s="328"/>
      <c r="DXB847" s="328"/>
      <c r="DXC847" s="328"/>
      <c r="DXD847" s="328"/>
      <c r="DXE847" s="328"/>
      <c r="DXF847" s="328"/>
      <c r="DXG847" s="328"/>
      <c r="DXH847" s="328"/>
      <c r="DXI847" s="328"/>
      <c r="DXJ847" s="328"/>
      <c r="DXK847" s="328"/>
      <c r="DXL847" s="328"/>
      <c r="DXM847" s="328"/>
      <c r="DXN847" s="328"/>
      <c r="DXO847" s="328"/>
      <c r="DXP847" s="328"/>
      <c r="DXQ847" s="328"/>
      <c r="DXR847" s="328"/>
      <c r="DXS847" s="328"/>
      <c r="DXT847" s="328"/>
      <c r="DXU847" s="328"/>
      <c r="DXV847" s="328"/>
      <c r="DXW847" s="328"/>
      <c r="DXX847" s="328"/>
      <c r="DXY847" s="328"/>
      <c r="DXZ847" s="328"/>
      <c r="DYA847" s="328"/>
      <c r="DYB847" s="328"/>
      <c r="DYC847" s="328"/>
      <c r="DYD847" s="328"/>
      <c r="DYE847" s="328"/>
      <c r="DYF847" s="328"/>
      <c r="DYG847" s="328"/>
      <c r="DYH847" s="328"/>
      <c r="DYI847" s="328"/>
      <c r="DYJ847" s="328"/>
      <c r="DYK847" s="328"/>
      <c r="DYL847" s="328"/>
      <c r="DYM847" s="328"/>
      <c r="DYN847" s="328"/>
      <c r="DYO847" s="328"/>
      <c r="DYP847" s="328"/>
      <c r="DYQ847" s="328"/>
      <c r="DYR847" s="328"/>
      <c r="DYS847" s="328"/>
      <c r="DYT847" s="328"/>
      <c r="DYU847" s="328"/>
      <c r="DYV847" s="328"/>
      <c r="DYW847" s="328"/>
      <c r="DYX847" s="328"/>
      <c r="DYY847" s="328"/>
      <c r="DYZ847" s="328"/>
      <c r="DZA847" s="328"/>
      <c r="DZB847" s="328"/>
      <c r="DZC847" s="328"/>
      <c r="DZD847" s="328"/>
      <c r="DZE847" s="328"/>
      <c r="DZF847" s="328"/>
      <c r="DZG847" s="328"/>
      <c r="DZH847" s="328"/>
      <c r="DZI847" s="328"/>
      <c r="DZJ847" s="328"/>
      <c r="DZK847" s="328"/>
      <c r="DZL847" s="328"/>
      <c r="DZM847" s="328"/>
      <c r="DZN847" s="328"/>
      <c r="DZO847" s="328"/>
      <c r="DZP847" s="328"/>
      <c r="DZQ847" s="328"/>
      <c r="DZR847" s="328"/>
      <c r="DZS847" s="328"/>
      <c r="DZT847" s="328"/>
      <c r="DZU847" s="328"/>
      <c r="DZV847" s="328"/>
      <c r="DZW847" s="328"/>
      <c r="DZX847" s="328"/>
      <c r="DZY847" s="328"/>
      <c r="DZZ847" s="328"/>
      <c r="EAA847" s="328"/>
      <c r="EAB847" s="328"/>
      <c r="EAC847" s="328"/>
      <c r="EAD847" s="328"/>
      <c r="EAE847" s="328"/>
      <c r="EAF847" s="328"/>
      <c r="EAG847" s="328"/>
      <c r="EAH847" s="328"/>
      <c r="EAI847" s="328"/>
      <c r="EAJ847" s="328"/>
      <c r="EAK847" s="328"/>
      <c r="EAL847" s="328"/>
      <c r="EAM847" s="328"/>
      <c r="EAN847" s="328"/>
      <c r="EAO847" s="328"/>
      <c r="EAP847" s="328"/>
      <c r="EAQ847" s="328"/>
      <c r="EAR847" s="328"/>
      <c r="EAS847" s="328"/>
      <c r="EAT847" s="328"/>
      <c r="EAU847" s="328"/>
      <c r="EAV847" s="328"/>
      <c r="EAW847" s="328"/>
      <c r="EAX847" s="328"/>
      <c r="EAY847" s="328"/>
      <c r="EAZ847" s="328"/>
      <c r="EBA847" s="328"/>
      <c r="EBB847" s="328"/>
      <c r="EBC847" s="328"/>
      <c r="EBD847" s="328"/>
      <c r="EBE847" s="328"/>
      <c r="EBF847" s="328"/>
      <c r="EBG847" s="328"/>
      <c r="EBH847" s="328"/>
      <c r="EBI847" s="328"/>
      <c r="EBJ847" s="328"/>
      <c r="EBK847" s="328"/>
      <c r="EBL847" s="328"/>
      <c r="EBM847" s="328"/>
      <c r="EBN847" s="328"/>
      <c r="EBO847" s="328"/>
      <c r="EBP847" s="328"/>
      <c r="EBQ847" s="328"/>
      <c r="EBR847" s="328"/>
      <c r="EBS847" s="328"/>
      <c r="EBT847" s="328"/>
      <c r="EBU847" s="328"/>
      <c r="EBV847" s="328"/>
      <c r="EBW847" s="328"/>
      <c r="EBX847" s="328"/>
      <c r="EBY847" s="328"/>
      <c r="EBZ847" s="328"/>
      <c r="ECA847" s="328"/>
      <c r="ECB847" s="328"/>
      <c r="ECC847" s="328"/>
      <c r="ECD847" s="328"/>
      <c r="ECE847" s="328"/>
      <c r="ECF847" s="328"/>
      <c r="ECG847" s="328"/>
      <c r="ECH847" s="328"/>
      <c r="ECI847" s="328"/>
      <c r="ECJ847" s="328"/>
      <c r="ECK847" s="328"/>
      <c r="ECL847" s="328"/>
      <c r="ECM847" s="328"/>
      <c r="ECN847" s="328"/>
      <c r="ECO847" s="328"/>
      <c r="ECP847" s="328"/>
      <c r="ECQ847" s="328"/>
      <c r="ECR847" s="328"/>
      <c r="ECS847" s="328"/>
      <c r="ECT847" s="328"/>
      <c r="ECU847" s="328"/>
      <c r="ECV847" s="328"/>
      <c r="ECW847" s="328"/>
      <c r="ECX847" s="328"/>
      <c r="ECY847" s="328"/>
      <c r="ECZ847" s="328"/>
      <c r="EDA847" s="328"/>
      <c r="EDB847" s="328"/>
      <c r="EDC847" s="328"/>
      <c r="EDD847" s="328"/>
      <c r="EDE847" s="328"/>
      <c r="EDF847" s="328"/>
      <c r="EDG847" s="328"/>
      <c r="EDH847" s="328"/>
      <c r="EDI847" s="328"/>
      <c r="EDJ847" s="328"/>
      <c r="EDK847" s="328"/>
      <c r="EDL847" s="328"/>
      <c r="EDM847" s="328"/>
      <c r="EDN847" s="328"/>
      <c r="EDO847" s="328"/>
      <c r="EDP847" s="328"/>
      <c r="EDQ847" s="328"/>
      <c r="EDR847" s="328"/>
      <c r="EDS847" s="328"/>
      <c r="EDT847" s="328"/>
      <c r="EDU847" s="328"/>
      <c r="EDV847" s="328"/>
      <c r="EDW847" s="328"/>
      <c r="EDX847" s="328"/>
      <c r="EDY847" s="328"/>
      <c r="EDZ847" s="328"/>
      <c r="EEA847" s="328"/>
      <c r="EEB847" s="328"/>
      <c r="EEC847" s="328"/>
      <c r="EED847" s="328"/>
      <c r="EEE847" s="328"/>
      <c r="EEF847" s="328"/>
      <c r="EEG847" s="328"/>
      <c r="EEH847" s="328"/>
      <c r="EEI847" s="328"/>
      <c r="EEJ847" s="328"/>
      <c r="EEK847" s="328"/>
      <c r="EEL847" s="328"/>
      <c r="EEM847" s="328"/>
      <c r="EEN847" s="328"/>
      <c r="EEO847" s="328"/>
      <c r="EEP847" s="328"/>
      <c r="EEQ847" s="328"/>
      <c r="EER847" s="328"/>
      <c r="EES847" s="328"/>
      <c r="EET847" s="328"/>
      <c r="EEU847" s="328"/>
      <c r="EEV847" s="328"/>
      <c r="EEW847" s="328"/>
      <c r="EEX847" s="328"/>
      <c r="EEY847" s="328"/>
      <c r="EEZ847" s="328"/>
      <c r="EFA847" s="328"/>
      <c r="EFB847" s="328"/>
      <c r="EFC847" s="328"/>
      <c r="EFD847" s="328"/>
      <c r="EFE847" s="328"/>
      <c r="EFF847" s="328"/>
      <c r="EFG847" s="328"/>
      <c r="EFH847" s="328"/>
      <c r="EFI847" s="328"/>
      <c r="EFJ847" s="328"/>
      <c r="EFK847" s="328"/>
      <c r="EFL847" s="328"/>
      <c r="EFM847" s="328"/>
      <c r="EFN847" s="328"/>
      <c r="EFO847" s="328"/>
      <c r="EFP847" s="328"/>
      <c r="EFQ847" s="328"/>
      <c r="EFR847" s="328"/>
      <c r="EFS847" s="328"/>
      <c r="EFT847" s="328"/>
      <c r="EFU847" s="328"/>
      <c r="EFV847" s="328"/>
      <c r="EFW847" s="328"/>
      <c r="EFX847" s="328"/>
      <c r="EFY847" s="328"/>
      <c r="EFZ847" s="328"/>
      <c r="EGA847" s="328"/>
      <c r="EGB847" s="328"/>
      <c r="EGC847" s="328"/>
      <c r="EGD847" s="328"/>
      <c r="EGE847" s="328"/>
      <c r="EGF847" s="328"/>
      <c r="EGG847" s="328"/>
      <c r="EGH847" s="328"/>
      <c r="EGI847" s="328"/>
      <c r="EGJ847" s="328"/>
      <c r="EGK847" s="328"/>
      <c r="EGL847" s="328"/>
      <c r="EGM847" s="328"/>
      <c r="EGN847" s="328"/>
      <c r="EGO847" s="328"/>
      <c r="EGP847" s="328"/>
      <c r="EGQ847" s="328"/>
      <c r="EGR847" s="328"/>
      <c r="EGS847" s="328"/>
      <c r="EGT847" s="328"/>
      <c r="EGU847" s="328"/>
      <c r="EGV847" s="328"/>
      <c r="EGW847" s="328"/>
      <c r="EGX847" s="328"/>
      <c r="EGY847" s="328"/>
      <c r="EGZ847" s="328"/>
      <c r="EHA847" s="328"/>
      <c r="EHB847" s="328"/>
      <c r="EHC847" s="328"/>
      <c r="EHD847" s="328"/>
      <c r="EHE847" s="328"/>
      <c r="EHF847" s="328"/>
      <c r="EHG847" s="328"/>
      <c r="EHH847" s="328"/>
      <c r="EHI847" s="328"/>
      <c r="EHJ847" s="328"/>
      <c r="EHK847" s="328"/>
      <c r="EHL847" s="328"/>
      <c r="EHM847" s="328"/>
      <c r="EHN847" s="328"/>
      <c r="EHO847" s="328"/>
      <c r="EHP847" s="328"/>
      <c r="EHQ847" s="328"/>
      <c r="EHR847" s="328"/>
      <c r="EHS847" s="328"/>
      <c r="EHT847" s="328"/>
      <c r="EHU847" s="328"/>
      <c r="EHV847" s="328"/>
      <c r="EHW847" s="328"/>
      <c r="EHX847" s="328"/>
      <c r="EHY847" s="328"/>
      <c r="EHZ847" s="328"/>
      <c r="EIA847" s="328"/>
      <c r="EIB847" s="328"/>
      <c r="EIC847" s="328"/>
      <c r="EID847" s="328"/>
      <c r="EIE847" s="328"/>
      <c r="EIF847" s="328"/>
      <c r="EIG847" s="328"/>
      <c r="EIH847" s="328"/>
      <c r="EII847" s="328"/>
      <c r="EIJ847" s="328"/>
      <c r="EIK847" s="328"/>
      <c r="EIL847" s="328"/>
      <c r="EIM847" s="328"/>
      <c r="EIN847" s="328"/>
      <c r="EIO847" s="328"/>
      <c r="EIP847" s="328"/>
      <c r="EIQ847" s="328"/>
      <c r="EIR847" s="328"/>
      <c r="EIS847" s="328"/>
      <c r="EIT847" s="328"/>
      <c r="EIU847" s="328"/>
      <c r="EIV847" s="328"/>
      <c r="EIW847" s="328"/>
      <c r="EIX847" s="328"/>
      <c r="EIY847" s="328"/>
      <c r="EIZ847" s="328"/>
      <c r="EJA847" s="328"/>
      <c r="EJB847" s="328"/>
      <c r="EJC847" s="328"/>
      <c r="EJD847" s="328"/>
      <c r="EJE847" s="328"/>
      <c r="EJF847" s="328"/>
      <c r="EJG847" s="328"/>
      <c r="EJH847" s="328"/>
      <c r="EJI847" s="328"/>
      <c r="EJJ847" s="328"/>
      <c r="EJK847" s="328"/>
      <c r="EJL847" s="328"/>
      <c r="EJM847" s="328"/>
      <c r="EJN847" s="328"/>
      <c r="EJO847" s="328"/>
      <c r="EJP847" s="328"/>
      <c r="EJQ847" s="328"/>
      <c r="EJR847" s="328"/>
      <c r="EJS847" s="328"/>
      <c r="EJT847" s="328"/>
      <c r="EJU847" s="328"/>
      <c r="EJV847" s="328"/>
      <c r="EJW847" s="328"/>
      <c r="EJX847" s="328"/>
      <c r="EJY847" s="328"/>
      <c r="EJZ847" s="328"/>
      <c r="EKA847" s="328"/>
      <c r="EKB847" s="328"/>
      <c r="EKC847" s="328"/>
      <c r="EKD847" s="328"/>
      <c r="EKE847" s="328"/>
      <c r="EKF847" s="328"/>
      <c r="EKG847" s="328"/>
      <c r="EKH847" s="328"/>
      <c r="EKI847" s="328"/>
      <c r="EKJ847" s="328"/>
      <c r="EKK847" s="328"/>
      <c r="EKL847" s="328"/>
      <c r="EKM847" s="328"/>
      <c r="EKN847" s="328"/>
      <c r="EKO847" s="328"/>
      <c r="EKP847" s="328"/>
      <c r="EKQ847" s="328"/>
      <c r="EKR847" s="328"/>
      <c r="EKS847" s="328"/>
      <c r="EKT847" s="328"/>
      <c r="EKU847" s="328"/>
      <c r="EKV847" s="328"/>
      <c r="EKW847" s="328"/>
      <c r="EKX847" s="328"/>
      <c r="EKY847" s="328"/>
      <c r="EKZ847" s="328"/>
      <c r="ELA847" s="328"/>
      <c r="ELB847" s="328"/>
      <c r="ELC847" s="328"/>
      <c r="ELD847" s="328"/>
      <c r="ELE847" s="328"/>
      <c r="ELF847" s="328"/>
      <c r="ELG847" s="328"/>
      <c r="ELH847" s="328"/>
      <c r="ELI847" s="328"/>
      <c r="ELJ847" s="328"/>
      <c r="ELK847" s="328"/>
      <c r="ELL847" s="328"/>
      <c r="ELM847" s="328"/>
      <c r="ELN847" s="328"/>
      <c r="ELO847" s="328"/>
      <c r="ELP847" s="328"/>
      <c r="ELQ847" s="328"/>
      <c r="ELR847" s="328"/>
      <c r="ELS847" s="328"/>
      <c r="ELT847" s="328"/>
      <c r="ELU847" s="328"/>
      <c r="ELV847" s="328"/>
      <c r="ELW847" s="328"/>
      <c r="ELX847" s="328"/>
      <c r="ELY847" s="328"/>
      <c r="ELZ847" s="328"/>
      <c r="EMA847" s="328"/>
      <c r="EMB847" s="328"/>
      <c r="EMC847" s="328"/>
      <c r="EMD847" s="328"/>
      <c r="EME847" s="328"/>
      <c r="EMF847" s="328"/>
      <c r="EMG847" s="328"/>
      <c r="EMH847" s="328"/>
      <c r="EMI847" s="328"/>
      <c r="EMJ847" s="328"/>
      <c r="EMK847" s="328"/>
      <c r="EML847" s="328"/>
      <c r="EMM847" s="328"/>
      <c r="EMN847" s="328"/>
      <c r="EMO847" s="328"/>
      <c r="EMP847" s="328"/>
      <c r="EMQ847" s="328"/>
      <c r="EMR847" s="328"/>
      <c r="EMS847" s="328"/>
      <c r="EMT847" s="328"/>
      <c r="EMU847" s="328"/>
      <c r="EMV847" s="328"/>
      <c r="EMW847" s="328"/>
      <c r="EMX847" s="328"/>
      <c r="EMY847" s="328"/>
      <c r="EMZ847" s="328"/>
      <c r="ENA847" s="328"/>
      <c r="ENB847" s="328"/>
      <c r="ENC847" s="328"/>
      <c r="END847" s="328"/>
      <c r="ENE847" s="328"/>
      <c r="ENF847" s="328"/>
      <c r="ENG847" s="328"/>
      <c r="ENH847" s="328"/>
      <c r="ENI847" s="328"/>
      <c r="ENJ847" s="328"/>
      <c r="ENK847" s="328"/>
      <c r="ENL847" s="328"/>
      <c r="ENM847" s="328"/>
      <c r="ENN847" s="328"/>
      <c r="ENO847" s="328"/>
      <c r="ENP847" s="328"/>
      <c r="ENQ847" s="328"/>
      <c r="ENR847" s="328"/>
      <c r="ENS847" s="328"/>
      <c r="ENT847" s="328"/>
      <c r="ENU847" s="328"/>
      <c r="ENV847" s="328"/>
      <c r="ENW847" s="328"/>
      <c r="ENX847" s="328"/>
      <c r="ENY847" s="328"/>
      <c r="ENZ847" s="328"/>
      <c r="EOA847" s="328"/>
      <c r="EOB847" s="328"/>
      <c r="EOC847" s="328"/>
      <c r="EOD847" s="328"/>
      <c r="EOE847" s="328"/>
      <c r="EOF847" s="328"/>
      <c r="EOG847" s="328"/>
      <c r="EOH847" s="328"/>
      <c r="EOI847" s="328"/>
      <c r="EOJ847" s="328"/>
      <c r="EOK847" s="328"/>
      <c r="EOL847" s="328"/>
      <c r="EOM847" s="328"/>
      <c r="EON847" s="328"/>
      <c r="EOO847" s="328"/>
      <c r="EOP847" s="328"/>
      <c r="EOQ847" s="328"/>
      <c r="EOR847" s="328"/>
      <c r="EOS847" s="328"/>
      <c r="EOT847" s="328"/>
      <c r="EOU847" s="328"/>
      <c r="EOV847" s="328"/>
      <c r="EOW847" s="328"/>
      <c r="EOX847" s="328"/>
      <c r="EOY847" s="328"/>
      <c r="EOZ847" s="328"/>
      <c r="EPA847" s="328"/>
      <c r="EPB847" s="328"/>
      <c r="EPC847" s="328"/>
      <c r="EPD847" s="328"/>
      <c r="EPE847" s="328"/>
      <c r="EPF847" s="328"/>
      <c r="EPG847" s="328"/>
      <c r="EPH847" s="328"/>
      <c r="EPI847" s="328"/>
      <c r="EPJ847" s="328"/>
      <c r="EPK847" s="328"/>
      <c r="EPL847" s="328"/>
      <c r="EPM847" s="328"/>
      <c r="EPN847" s="328"/>
      <c r="EPO847" s="328"/>
      <c r="EPP847" s="328"/>
      <c r="EPQ847" s="328"/>
      <c r="EPR847" s="328"/>
      <c r="EPS847" s="328"/>
      <c r="EPT847" s="328"/>
      <c r="EPU847" s="328"/>
      <c r="EPV847" s="328"/>
      <c r="EPW847" s="328"/>
      <c r="EPX847" s="328"/>
      <c r="EPY847" s="328"/>
      <c r="EPZ847" s="328"/>
      <c r="EQA847" s="328"/>
      <c r="EQB847" s="328"/>
      <c r="EQC847" s="328"/>
      <c r="EQD847" s="328"/>
      <c r="EQE847" s="328"/>
      <c r="EQF847" s="328"/>
      <c r="EQG847" s="328"/>
      <c r="EQH847" s="328"/>
      <c r="EQI847" s="328"/>
      <c r="EQJ847" s="328"/>
      <c r="EQK847" s="328"/>
      <c r="EQL847" s="328"/>
      <c r="EQM847" s="328"/>
      <c r="EQN847" s="328"/>
      <c r="EQO847" s="328"/>
      <c r="EQP847" s="328"/>
      <c r="EQQ847" s="328"/>
      <c r="EQR847" s="328"/>
      <c r="EQS847" s="328"/>
      <c r="EQT847" s="328"/>
      <c r="EQU847" s="328"/>
      <c r="EQV847" s="328"/>
      <c r="EQW847" s="328"/>
      <c r="EQX847" s="328"/>
      <c r="EQY847" s="328"/>
      <c r="EQZ847" s="328"/>
      <c r="ERA847" s="328"/>
      <c r="ERB847" s="328"/>
      <c r="ERC847" s="328"/>
      <c r="ERD847" s="328"/>
      <c r="ERE847" s="328"/>
      <c r="ERF847" s="328"/>
      <c r="ERG847" s="328"/>
      <c r="ERH847" s="328"/>
      <c r="ERI847" s="328"/>
      <c r="ERJ847" s="328"/>
      <c r="ERK847" s="328"/>
      <c r="ERL847" s="328"/>
      <c r="ERM847" s="328"/>
      <c r="ERN847" s="328"/>
      <c r="ERO847" s="328"/>
      <c r="ERP847" s="328"/>
      <c r="ERQ847" s="328"/>
      <c r="ERR847" s="328"/>
      <c r="ERS847" s="328"/>
      <c r="ERT847" s="328"/>
      <c r="ERU847" s="328"/>
      <c r="ERV847" s="328"/>
      <c r="ERW847" s="328"/>
      <c r="ERX847" s="328"/>
      <c r="ERY847" s="328"/>
      <c r="ERZ847" s="328"/>
      <c r="ESA847" s="328"/>
      <c r="ESB847" s="328"/>
      <c r="ESC847" s="328"/>
      <c r="ESD847" s="328"/>
      <c r="ESE847" s="328"/>
      <c r="ESF847" s="328"/>
      <c r="ESG847" s="328"/>
      <c r="ESH847" s="328"/>
      <c r="ESI847" s="328"/>
      <c r="ESJ847" s="328"/>
      <c r="ESK847" s="328"/>
      <c r="ESL847" s="328"/>
      <c r="ESM847" s="328"/>
      <c r="ESN847" s="328"/>
      <c r="ESO847" s="328"/>
      <c r="ESP847" s="328"/>
      <c r="ESQ847" s="328"/>
      <c r="ESR847" s="328"/>
      <c r="ESS847" s="328"/>
      <c r="EST847" s="328"/>
      <c r="ESU847" s="328"/>
      <c r="ESV847" s="328"/>
      <c r="ESW847" s="328"/>
      <c r="ESX847" s="328"/>
      <c r="ESY847" s="328"/>
      <c r="ESZ847" s="328"/>
      <c r="ETA847" s="328"/>
      <c r="ETB847" s="328"/>
      <c r="ETC847" s="328"/>
      <c r="ETD847" s="328"/>
      <c r="ETE847" s="328"/>
      <c r="ETF847" s="328"/>
      <c r="ETG847" s="328"/>
      <c r="ETH847" s="328"/>
      <c r="ETI847" s="328"/>
      <c r="ETJ847" s="328"/>
      <c r="ETK847" s="328"/>
      <c r="ETL847" s="328"/>
      <c r="ETM847" s="328"/>
      <c r="ETN847" s="328"/>
      <c r="ETO847" s="328"/>
      <c r="ETP847" s="328"/>
      <c r="ETQ847" s="328"/>
      <c r="ETR847" s="328"/>
      <c r="ETS847" s="328"/>
      <c r="ETT847" s="328"/>
      <c r="ETU847" s="328"/>
      <c r="ETV847" s="328"/>
      <c r="ETW847" s="328"/>
      <c r="ETX847" s="328"/>
      <c r="ETY847" s="328"/>
      <c r="ETZ847" s="328"/>
      <c r="EUA847" s="328"/>
      <c r="EUB847" s="328"/>
      <c r="EUC847" s="328"/>
      <c r="EUD847" s="328"/>
      <c r="EUE847" s="328"/>
      <c r="EUF847" s="328"/>
      <c r="EUG847" s="328"/>
      <c r="EUH847" s="328"/>
      <c r="EUI847" s="328"/>
      <c r="EUJ847" s="328"/>
      <c r="EUK847" s="328"/>
      <c r="EUL847" s="328"/>
      <c r="EUM847" s="328"/>
      <c r="EUN847" s="328"/>
      <c r="EUO847" s="328"/>
      <c r="EUP847" s="328"/>
      <c r="EUQ847" s="328"/>
      <c r="EUR847" s="328"/>
      <c r="EUS847" s="328"/>
      <c r="EUT847" s="328"/>
      <c r="EUU847" s="328"/>
      <c r="EUV847" s="328"/>
      <c r="EUW847" s="328"/>
      <c r="EUX847" s="328"/>
      <c r="EUY847" s="328"/>
      <c r="EUZ847" s="328"/>
      <c r="EVA847" s="328"/>
      <c r="EVB847" s="328"/>
      <c r="EVC847" s="328"/>
      <c r="EVD847" s="328"/>
      <c r="EVE847" s="328"/>
      <c r="EVF847" s="328"/>
      <c r="EVG847" s="328"/>
      <c r="EVH847" s="328"/>
      <c r="EVI847" s="328"/>
      <c r="EVJ847" s="328"/>
      <c r="EVK847" s="328"/>
      <c r="EVL847" s="328"/>
      <c r="EVM847" s="328"/>
      <c r="EVN847" s="328"/>
      <c r="EVO847" s="328"/>
      <c r="EVP847" s="328"/>
      <c r="EVQ847" s="328"/>
      <c r="EVR847" s="328"/>
      <c r="EVS847" s="328"/>
      <c r="EVT847" s="328"/>
      <c r="EVU847" s="328"/>
      <c r="EVV847" s="328"/>
      <c r="EVW847" s="328"/>
      <c r="EVX847" s="328"/>
      <c r="EVY847" s="328"/>
      <c r="EVZ847" s="328"/>
      <c r="EWA847" s="328"/>
      <c r="EWB847" s="328"/>
      <c r="EWC847" s="328"/>
      <c r="EWD847" s="328"/>
      <c r="EWE847" s="328"/>
      <c r="EWF847" s="328"/>
      <c r="EWG847" s="328"/>
      <c r="EWH847" s="328"/>
      <c r="EWI847" s="328"/>
      <c r="EWJ847" s="328"/>
      <c r="EWK847" s="328"/>
      <c r="EWL847" s="328"/>
      <c r="EWM847" s="328"/>
      <c r="EWN847" s="328"/>
      <c r="EWO847" s="328"/>
      <c r="EWP847" s="328"/>
      <c r="EWQ847" s="328"/>
      <c r="EWR847" s="328"/>
      <c r="EWS847" s="328"/>
      <c r="EWT847" s="328"/>
      <c r="EWU847" s="328"/>
      <c r="EWV847" s="328"/>
      <c r="EWW847" s="328"/>
      <c r="EWX847" s="328"/>
      <c r="EWY847" s="328"/>
      <c r="EWZ847" s="328"/>
      <c r="EXA847" s="328"/>
      <c r="EXB847" s="328"/>
      <c r="EXC847" s="328"/>
      <c r="EXD847" s="328"/>
      <c r="EXE847" s="328"/>
      <c r="EXF847" s="328"/>
      <c r="EXG847" s="328"/>
      <c r="EXH847" s="328"/>
      <c r="EXI847" s="328"/>
      <c r="EXJ847" s="328"/>
      <c r="EXK847" s="328"/>
      <c r="EXL847" s="328"/>
      <c r="EXM847" s="328"/>
      <c r="EXN847" s="328"/>
      <c r="EXO847" s="328"/>
      <c r="EXP847" s="328"/>
      <c r="EXQ847" s="328"/>
      <c r="EXR847" s="328"/>
      <c r="EXS847" s="328"/>
      <c r="EXT847" s="328"/>
      <c r="EXU847" s="328"/>
      <c r="EXV847" s="328"/>
      <c r="EXW847" s="328"/>
      <c r="EXX847" s="328"/>
      <c r="EXY847" s="328"/>
      <c r="EXZ847" s="328"/>
      <c r="EYA847" s="328"/>
      <c r="EYB847" s="328"/>
      <c r="EYC847" s="328"/>
      <c r="EYD847" s="328"/>
      <c r="EYE847" s="328"/>
      <c r="EYF847" s="328"/>
      <c r="EYG847" s="328"/>
      <c r="EYH847" s="328"/>
      <c r="EYI847" s="328"/>
      <c r="EYJ847" s="328"/>
      <c r="EYK847" s="328"/>
      <c r="EYL847" s="328"/>
      <c r="EYM847" s="328"/>
      <c r="EYN847" s="328"/>
      <c r="EYO847" s="328"/>
      <c r="EYP847" s="328"/>
      <c r="EYQ847" s="328"/>
      <c r="EYR847" s="328"/>
      <c r="EYS847" s="328"/>
      <c r="EYT847" s="328"/>
      <c r="EYU847" s="328"/>
      <c r="EYV847" s="328"/>
      <c r="EYW847" s="328"/>
      <c r="EYX847" s="328"/>
      <c r="EYY847" s="328"/>
      <c r="EYZ847" s="328"/>
      <c r="EZA847" s="328"/>
      <c r="EZB847" s="328"/>
      <c r="EZC847" s="328"/>
      <c r="EZD847" s="328"/>
      <c r="EZE847" s="328"/>
      <c r="EZF847" s="328"/>
      <c r="EZG847" s="328"/>
      <c r="EZH847" s="328"/>
      <c r="EZI847" s="328"/>
      <c r="EZJ847" s="328"/>
      <c r="EZK847" s="328"/>
      <c r="EZL847" s="328"/>
      <c r="EZM847" s="328"/>
      <c r="EZN847" s="328"/>
      <c r="EZO847" s="328"/>
      <c r="EZP847" s="328"/>
      <c r="EZQ847" s="328"/>
      <c r="EZR847" s="328"/>
      <c r="EZS847" s="328"/>
      <c r="EZT847" s="328"/>
      <c r="EZU847" s="328"/>
      <c r="EZV847" s="328"/>
      <c r="EZW847" s="328"/>
      <c r="EZX847" s="328"/>
      <c r="EZY847" s="328"/>
      <c r="EZZ847" s="328"/>
      <c r="FAA847" s="328"/>
      <c r="FAB847" s="328"/>
      <c r="FAC847" s="328"/>
      <c r="FAD847" s="328"/>
      <c r="FAE847" s="328"/>
      <c r="FAF847" s="328"/>
      <c r="FAG847" s="328"/>
      <c r="FAH847" s="328"/>
      <c r="FAI847" s="328"/>
      <c r="FAJ847" s="328"/>
      <c r="FAK847" s="328"/>
      <c r="FAL847" s="328"/>
      <c r="FAM847" s="328"/>
      <c r="FAN847" s="328"/>
      <c r="FAO847" s="328"/>
      <c r="FAP847" s="328"/>
      <c r="FAQ847" s="328"/>
      <c r="FAR847" s="328"/>
      <c r="FAS847" s="328"/>
      <c r="FAT847" s="328"/>
      <c r="FAU847" s="328"/>
      <c r="FAV847" s="328"/>
      <c r="FAW847" s="328"/>
      <c r="FAX847" s="328"/>
      <c r="FAY847" s="328"/>
      <c r="FAZ847" s="328"/>
      <c r="FBA847" s="328"/>
      <c r="FBB847" s="328"/>
      <c r="FBC847" s="328"/>
      <c r="FBD847" s="328"/>
      <c r="FBE847" s="328"/>
      <c r="FBF847" s="328"/>
      <c r="FBG847" s="328"/>
      <c r="FBH847" s="328"/>
      <c r="FBI847" s="328"/>
      <c r="FBJ847" s="328"/>
      <c r="FBK847" s="328"/>
      <c r="FBL847" s="328"/>
      <c r="FBM847" s="328"/>
      <c r="FBN847" s="328"/>
      <c r="FBO847" s="328"/>
      <c r="FBP847" s="328"/>
      <c r="FBQ847" s="328"/>
      <c r="FBR847" s="328"/>
      <c r="FBS847" s="328"/>
      <c r="FBT847" s="328"/>
      <c r="FBU847" s="328"/>
      <c r="FBV847" s="328"/>
      <c r="FBW847" s="328"/>
      <c r="FBX847" s="328"/>
      <c r="FBY847" s="328"/>
      <c r="FBZ847" s="328"/>
      <c r="FCA847" s="328"/>
      <c r="FCB847" s="328"/>
      <c r="FCC847" s="328"/>
      <c r="FCD847" s="328"/>
      <c r="FCE847" s="328"/>
      <c r="FCF847" s="328"/>
      <c r="FCG847" s="328"/>
      <c r="FCH847" s="328"/>
      <c r="FCI847" s="328"/>
      <c r="FCJ847" s="328"/>
      <c r="FCK847" s="328"/>
      <c r="FCL847" s="328"/>
      <c r="FCM847" s="328"/>
      <c r="FCN847" s="328"/>
      <c r="FCO847" s="328"/>
      <c r="FCP847" s="328"/>
      <c r="FCQ847" s="328"/>
      <c r="FCR847" s="328"/>
      <c r="FCS847" s="328"/>
      <c r="FCT847" s="328"/>
      <c r="FCU847" s="328"/>
      <c r="FCV847" s="328"/>
      <c r="FCW847" s="328"/>
      <c r="FCX847" s="328"/>
      <c r="FCY847" s="328"/>
      <c r="FCZ847" s="328"/>
      <c r="FDA847" s="328"/>
      <c r="FDB847" s="328"/>
      <c r="FDC847" s="328"/>
      <c r="FDD847" s="328"/>
      <c r="FDE847" s="328"/>
      <c r="FDF847" s="328"/>
      <c r="FDG847" s="328"/>
      <c r="FDH847" s="328"/>
      <c r="FDI847" s="328"/>
      <c r="FDJ847" s="328"/>
      <c r="FDK847" s="328"/>
      <c r="FDL847" s="328"/>
      <c r="FDM847" s="328"/>
      <c r="FDN847" s="328"/>
      <c r="FDO847" s="328"/>
      <c r="FDP847" s="328"/>
      <c r="FDQ847" s="328"/>
      <c r="FDR847" s="328"/>
      <c r="FDS847" s="328"/>
      <c r="FDT847" s="328"/>
      <c r="FDU847" s="328"/>
      <c r="FDV847" s="328"/>
      <c r="FDW847" s="328"/>
      <c r="FDX847" s="328"/>
      <c r="FDY847" s="328"/>
      <c r="FDZ847" s="328"/>
      <c r="FEA847" s="328"/>
      <c r="FEB847" s="328"/>
      <c r="FEC847" s="328"/>
      <c r="FED847" s="328"/>
      <c r="FEE847" s="328"/>
      <c r="FEF847" s="328"/>
      <c r="FEG847" s="328"/>
      <c r="FEH847" s="328"/>
      <c r="FEI847" s="328"/>
      <c r="FEJ847" s="328"/>
      <c r="FEK847" s="328"/>
      <c r="FEL847" s="328"/>
      <c r="FEM847" s="328"/>
      <c r="FEN847" s="328"/>
      <c r="FEO847" s="328"/>
      <c r="FEP847" s="328"/>
      <c r="FEQ847" s="328"/>
      <c r="FER847" s="328"/>
      <c r="FES847" s="328"/>
      <c r="FET847" s="328"/>
      <c r="FEU847" s="328"/>
      <c r="FEV847" s="328"/>
      <c r="FEW847" s="328"/>
      <c r="FEX847" s="328"/>
      <c r="FEY847" s="328"/>
      <c r="FEZ847" s="328"/>
      <c r="FFA847" s="328"/>
      <c r="FFB847" s="328"/>
      <c r="FFC847" s="328"/>
      <c r="FFD847" s="328"/>
      <c r="FFE847" s="328"/>
      <c r="FFF847" s="328"/>
      <c r="FFG847" s="328"/>
      <c r="FFH847" s="328"/>
      <c r="FFI847" s="328"/>
      <c r="FFJ847" s="328"/>
      <c r="FFK847" s="328"/>
      <c r="FFL847" s="328"/>
      <c r="FFM847" s="328"/>
      <c r="FFN847" s="328"/>
      <c r="FFO847" s="328"/>
      <c r="FFP847" s="328"/>
      <c r="FFQ847" s="328"/>
      <c r="FFR847" s="328"/>
      <c r="FFS847" s="328"/>
      <c r="FFT847" s="328"/>
      <c r="FFU847" s="328"/>
      <c r="FFV847" s="328"/>
      <c r="FFW847" s="328"/>
      <c r="FFX847" s="328"/>
      <c r="FFY847" s="328"/>
      <c r="FFZ847" s="328"/>
      <c r="FGA847" s="328"/>
      <c r="FGB847" s="328"/>
      <c r="FGC847" s="328"/>
      <c r="FGD847" s="328"/>
      <c r="FGE847" s="328"/>
      <c r="FGF847" s="328"/>
      <c r="FGG847" s="328"/>
      <c r="FGH847" s="328"/>
      <c r="FGI847" s="328"/>
      <c r="FGJ847" s="328"/>
      <c r="FGK847" s="328"/>
      <c r="FGL847" s="328"/>
      <c r="FGM847" s="328"/>
      <c r="FGN847" s="328"/>
      <c r="FGO847" s="328"/>
      <c r="FGP847" s="328"/>
      <c r="FGQ847" s="328"/>
      <c r="FGR847" s="328"/>
      <c r="FGS847" s="328"/>
      <c r="FGT847" s="328"/>
      <c r="FGU847" s="328"/>
      <c r="FGV847" s="328"/>
      <c r="FGW847" s="328"/>
      <c r="FGX847" s="328"/>
      <c r="FGY847" s="328"/>
      <c r="FGZ847" s="328"/>
      <c r="FHA847" s="328"/>
      <c r="FHB847" s="328"/>
      <c r="FHC847" s="328"/>
      <c r="FHD847" s="328"/>
      <c r="FHE847" s="328"/>
      <c r="FHF847" s="328"/>
      <c r="FHG847" s="328"/>
      <c r="FHH847" s="328"/>
      <c r="FHI847" s="328"/>
      <c r="FHJ847" s="328"/>
      <c r="FHK847" s="328"/>
      <c r="FHL847" s="328"/>
      <c r="FHM847" s="328"/>
      <c r="FHN847" s="328"/>
      <c r="FHO847" s="328"/>
      <c r="FHP847" s="328"/>
      <c r="FHQ847" s="328"/>
      <c r="FHR847" s="328"/>
      <c r="FHS847" s="328"/>
      <c r="FHT847" s="328"/>
      <c r="FHU847" s="328"/>
      <c r="FHV847" s="328"/>
      <c r="FHW847" s="328"/>
      <c r="FHX847" s="328"/>
      <c r="FHY847" s="328"/>
      <c r="FHZ847" s="328"/>
      <c r="FIA847" s="328"/>
      <c r="FIB847" s="328"/>
      <c r="FIC847" s="328"/>
      <c r="FID847" s="328"/>
      <c r="FIE847" s="328"/>
      <c r="FIF847" s="328"/>
      <c r="FIG847" s="328"/>
      <c r="FIH847" s="328"/>
      <c r="FII847" s="328"/>
      <c r="FIJ847" s="328"/>
      <c r="FIK847" s="328"/>
      <c r="FIL847" s="328"/>
      <c r="FIM847" s="328"/>
      <c r="FIN847" s="328"/>
      <c r="FIO847" s="328"/>
      <c r="FIP847" s="328"/>
      <c r="FIQ847" s="328"/>
      <c r="FIR847" s="328"/>
      <c r="FIS847" s="328"/>
      <c r="FIT847" s="328"/>
      <c r="FIU847" s="328"/>
      <c r="FIV847" s="328"/>
      <c r="FIW847" s="328"/>
      <c r="FIX847" s="328"/>
      <c r="FIY847" s="328"/>
      <c r="FIZ847" s="328"/>
      <c r="FJA847" s="328"/>
      <c r="FJB847" s="328"/>
      <c r="FJC847" s="328"/>
      <c r="FJD847" s="328"/>
      <c r="FJE847" s="328"/>
      <c r="FJF847" s="328"/>
      <c r="FJG847" s="328"/>
      <c r="FJH847" s="328"/>
      <c r="FJI847" s="328"/>
      <c r="FJJ847" s="328"/>
      <c r="FJK847" s="328"/>
      <c r="FJL847" s="328"/>
      <c r="FJM847" s="328"/>
      <c r="FJN847" s="328"/>
      <c r="FJO847" s="328"/>
      <c r="FJP847" s="328"/>
      <c r="FJQ847" s="328"/>
      <c r="FJR847" s="328"/>
      <c r="FJS847" s="328"/>
      <c r="FJT847" s="328"/>
      <c r="FJU847" s="328"/>
      <c r="FJV847" s="328"/>
      <c r="FJW847" s="328"/>
      <c r="FJX847" s="328"/>
      <c r="FJY847" s="328"/>
      <c r="FJZ847" s="328"/>
      <c r="FKA847" s="328"/>
      <c r="FKB847" s="328"/>
      <c r="FKC847" s="328"/>
      <c r="FKD847" s="328"/>
      <c r="FKE847" s="328"/>
      <c r="FKF847" s="328"/>
      <c r="FKG847" s="328"/>
      <c r="FKH847" s="328"/>
      <c r="FKI847" s="328"/>
      <c r="FKJ847" s="328"/>
      <c r="FKK847" s="328"/>
      <c r="FKL847" s="328"/>
      <c r="FKM847" s="328"/>
      <c r="FKN847" s="328"/>
      <c r="FKO847" s="328"/>
      <c r="FKP847" s="328"/>
      <c r="FKQ847" s="328"/>
      <c r="FKR847" s="328"/>
      <c r="FKS847" s="328"/>
      <c r="FKT847" s="328"/>
      <c r="FKU847" s="328"/>
      <c r="FKV847" s="328"/>
      <c r="FKW847" s="328"/>
      <c r="FKX847" s="328"/>
      <c r="FKY847" s="328"/>
      <c r="FKZ847" s="328"/>
      <c r="FLA847" s="328"/>
      <c r="FLB847" s="328"/>
      <c r="FLC847" s="328"/>
      <c r="FLD847" s="328"/>
      <c r="FLE847" s="328"/>
      <c r="FLF847" s="328"/>
      <c r="FLG847" s="328"/>
      <c r="FLH847" s="328"/>
      <c r="FLI847" s="328"/>
      <c r="FLJ847" s="328"/>
      <c r="FLK847" s="328"/>
      <c r="FLL847" s="328"/>
      <c r="FLM847" s="328"/>
      <c r="FLN847" s="328"/>
      <c r="FLO847" s="328"/>
      <c r="FLP847" s="328"/>
      <c r="FLQ847" s="328"/>
      <c r="FLR847" s="328"/>
      <c r="FLS847" s="328"/>
      <c r="FLT847" s="328"/>
      <c r="FLU847" s="328"/>
      <c r="FLV847" s="328"/>
      <c r="FLW847" s="328"/>
      <c r="FLX847" s="328"/>
      <c r="FLY847" s="328"/>
      <c r="FLZ847" s="328"/>
      <c r="FMA847" s="328"/>
      <c r="FMB847" s="328"/>
      <c r="FMC847" s="328"/>
      <c r="FMD847" s="328"/>
      <c r="FME847" s="328"/>
      <c r="FMF847" s="328"/>
      <c r="FMG847" s="328"/>
      <c r="FMH847" s="328"/>
      <c r="FMI847" s="328"/>
      <c r="FMJ847" s="328"/>
      <c r="FMK847" s="328"/>
      <c r="FML847" s="328"/>
      <c r="FMM847" s="328"/>
      <c r="FMN847" s="328"/>
      <c r="FMO847" s="328"/>
      <c r="FMP847" s="328"/>
      <c r="FMQ847" s="328"/>
      <c r="FMR847" s="328"/>
      <c r="FMS847" s="328"/>
      <c r="FMT847" s="328"/>
      <c r="FMU847" s="328"/>
      <c r="FMV847" s="328"/>
      <c r="FMW847" s="328"/>
      <c r="FMX847" s="328"/>
      <c r="FMY847" s="328"/>
      <c r="FMZ847" s="328"/>
      <c r="FNA847" s="328"/>
      <c r="FNB847" s="328"/>
      <c r="FNC847" s="328"/>
      <c r="FND847" s="328"/>
      <c r="FNE847" s="328"/>
      <c r="FNF847" s="328"/>
      <c r="FNG847" s="328"/>
      <c r="FNH847" s="328"/>
      <c r="FNI847" s="328"/>
      <c r="FNJ847" s="328"/>
      <c r="FNK847" s="328"/>
      <c r="FNL847" s="328"/>
      <c r="FNM847" s="328"/>
      <c r="FNN847" s="328"/>
      <c r="FNO847" s="328"/>
      <c r="FNP847" s="328"/>
      <c r="FNQ847" s="328"/>
      <c r="FNR847" s="328"/>
      <c r="FNS847" s="328"/>
      <c r="FNT847" s="328"/>
      <c r="FNU847" s="328"/>
      <c r="FNV847" s="328"/>
      <c r="FNW847" s="328"/>
      <c r="FNX847" s="328"/>
      <c r="FNY847" s="328"/>
      <c r="FNZ847" s="328"/>
      <c r="FOA847" s="328"/>
      <c r="FOB847" s="328"/>
      <c r="FOC847" s="328"/>
      <c r="FOD847" s="328"/>
      <c r="FOE847" s="328"/>
      <c r="FOF847" s="328"/>
      <c r="FOG847" s="328"/>
      <c r="FOH847" s="328"/>
      <c r="FOI847" s="328"/>
      <c r="FOJ847" s="328"/>
      <c r="FOK847" s="328"/>
      <c r="FOL847" s="328"/>
      <c r="FOM847" s="328"/>
      <c r="FON847" s="328"/>
      <c r="FOO847" s="328"/>
      <c r="FOP847" s="328"/>
      <c r="FOQ847" s="328"/>
      <c r="FOR847" s="328"/>
      <c r="FOS847" s="328"/>
      <c r="FOT847" s="328"/>
      <c r="FOU847" s="328"/>
      <c r="FOV847" s="328"/>
      <c r="FOW847" s="328"/>
      <c r="FOX847" s="328"/>
      <c r="FOY847" s="328"/>
      <c r="FOZ847" s="328"/>
      <c r="FPA847" s="328"/>
      <c r="FPB847" s="328"/>
      <c r="FPC847" s="328"/>
      <c r="FPD847" s="328"/>
      <c r="FPE847" s="328"/>
      <c r="FPF847" s="328"/>
      <c r="FPG847" s="328"/>
      <c r="FPH847" s="328"/>
      <c r="FPI847" s="328"/>
      <c r="FPJ847" s="328"/>
      <c r="FPK847" s="328"/>
      <c r="FPL847" s="328"/>
      <c r="FPM847" s="328"/>
      <c r="FPN847" s="328"/>
      <c r="FPO847" s="328"/>
      <c r="FPP847" s="328"/>
      <c r="FPQ847" s="328"/>
      <c r="FPR847" s="328"/>
      <c r="FPS847" s="328"/>
      <c r="FPT847" s="328"/>
      <c r="FPU847" s="328"/>
      <c r="FPV847" s="328"/>
      <c r="FPW847" s="328"/>
      <c r="FPX847" s="328"/>
      <c r="FPY847" s="328"/>
      <c r="FPZ847" s="328"/>
      <c r="FQA847" s="328"/>
      <c r="FQB847" s="328"/>
      <c r="FQC847" s="328"/>
      <c r="FQD847" s="328"/>
      <c r="FQE847" s="328"/>
      <c r="FQF847" s="328"/>
      <c r="FQG847" s="328"/>
      <c r="FQH847" s="328"/>
      <c r="FQI847" s="328"/>
      <c r="FQJ847" s="328"/>
      <c r="FQK847" s="328"/>
      <c r="FQL847" s="328"/>
      <c r="FQM847" s="328"/>
      <c r="FQN847" s="328"/>
      <c r="FQO847" s="328"/>
      <c r="FQP847" s="328"/>
      <c r="FQQ847" s="328"/>
      <c r="FQR847" s="328"/>
      <c r="FQS847" s="328"/>
      <c r="FQT847" s="328"/>
      <c r="FQU847" s="328"/>
      <c r="FQV847" s="328"/>
      <c r="FQW847" s="328"/>
      <c r="FQX847" s="328"/>
      <c r="FQY847" s="328"/>
      <c r="FQZ847" s="328"/>
      <c r="FRA847" s="328"/>
      <c r="FRB847" s="328"/>
      <c r="FRC847" s="328"/>
      <c r="FRD847" s="328"/>
      <c r="FRE847" s="328"/>
      <c r="FRF847" s="328"/>
      <c r="FRG847" s="328"/>
      <c r="FRH847" s="328"/>
      <c r="FRI847" s="328"/>
      <c r="FRJ847" s="328"/>
      <c r="FRK847" s="328"/>
      <c r="FRL847" s="328"/>
      <c r="FRM847" s="328"/>
      <c r="FRN847" s="328"/>
      <c r="FRO847" s="328"/>
      <c r="FRP847" s="328"/>
      <c r="FRQ847" s="328"/>
      <c r="FRR847" s="328"/>
      <c r="FRS847" s="328"/>
      <c r="FRT847" s="328"/>
      <c r="FRU847" s="328"/>
      <c r="FRV847" s="328"/>
      <c r="FRW847" s="328"/>
      <c r="FRX847" s="328"/>
      <c r="FRY847" s="328"/>
      <c r="FRZ847" s="328"/>
      <c r="FSA847" s="328"/>
      <c r="FSB847" s="328"/>
      <c r="FSC847" s="328"/>
      <c r="FSD847" s="328"/>
      <c r="FSE847" s="328"/>
      <c r="FSF847" s="328"/>
      <c r="FSG847" s="328"/>
      <c r="FSH847" s="328"/>
      <c r="FSI847" s="328"/>
      <c r="FSJ847" s="328"/>
      <c r="FSK847" s="328"/>
      <c r="FSL847" s="328"/>
      <c r="FSM847" s="328"/>
      <c r="FSN847" s="328"/>
      <c r="FSO847" s="328"/>
      <c r="FSP847" s="328"/>
      <c r="FSQ847" s="328"/>
      <c r="FSR847" s="328"/>
      <c r="FSS847" s="328"/>
      <c r="FST847" s="328"/>
      <c r="FSU847" s="328"/>
      <c r="FSV847" s="328"/>
      <c r="FSW847" s="328"/>
      <c r="FSX847" s="328"/>
      <c r="FSY847" s="328"/>
      <c r="FSZ847" s="328"/>
      <c r="FTA847" s="328"/>
      <c r="FTB847" s="328"/>
      <c r="FTC847" s="328"/>
      <c r="FTD847" s="328"/>
      <c r="FTE847" s="328"/>
      <c r="FTF847" s="328"/>
      <c r="FTG847" s="328"/>
      <c r="FTH847" s="328"/>
      <c r="FTI847" s="328"/>
      <c r="FTJ847" s="328"/>
      <c r="FTK847" s="328"/>
      <c r="FTL847" s="328"/>
      <c r="FTM847" s="328"/>
      <c r="FTN847" s="328"/>
      <c r="FTO847" s="328"/>
      <c r="FTP847" s="328"/>
      <c r="FTQ847" s="328"/>
      <c r="FTR847" s="328"/>
      <c r="FTS847" s="328"/>
      <c r="FTT847" s="328"/>
      <c r="FTU847" s="328"/>
      <c r="FTV847" s="328"/>
      <c r="FTW847" s="328"/>
      <c r="FTX847" s="328"/>
      <c r="FTY847" s="328"/>
      <c r="FTZ847" s="328"/>
      <c r="FUA847" s="328"/>
      <c r="FUB847" s="328"/>
      <c r="FUC847" s="328"/>
      <c r="FUD847" s="328"/>
      <c r="FUE847" s="328"/>
      <c r="FUF847" s="328"/>
      <c r="FUG847" s="328"/>
      <c r="FUH847" s="328"/>
      <c r="FUI847" s="328"/>
      <c r="FUJ847" s="328"/>
      <c r="FUK847" s="328"/>
      <c r="FUL847" s="328"/>
      <c r="FUM847" s="328"/>
      <c r="FUN847" s="328"/>
      <c r="FUO847" s="328"/>
      <c r="FUP847" s="328"/>
      <c r="FUQ847" s="328"/>
      <c r="FUR847" s="328"/>
      <c r="FUS847" s="328"/>
      <c r="FUT847" s="328"/>
      <c r="FUU847" s="328"/>
      <c r="FUV847" s="328"/>
      <c r="FUW847" s="328"/>
      <c r="FUX847" s="328"/>
      <c r="FUY847" s="328"/>
      <c r="FUZ847" s="328"/>
      <c r="FVA847" s="328"/>
      <c r="FVB847" s="328"/>
      <c r="FVC847" s="328"/>
      <c r="FVD847" s="328"/>
      <c r="FVE847" s="328"/>
      <c r="FVF847" s="328"/>
      <c r="FVG847" s="328"/>
      <c r="FVH847" s="328"/>
      <c r="FVI847" s="328"/>
      <c r="FVJ847" s="328"/>
      <c r="FVK847" s="328"/>
      <c r="FVL847" s="328"/>
      <c r="FVM847" s="328"/>
      <c r="FVN847" s="328"/>
      <c r="FVO847" s="328"/>
      <c r="FVP847" s="328"/>
      <c r="FVQ847" s="328"/>
      <c r="FVR847" s="328"/>
      <c r="FVS847" s="328"/>
      <c r="FVT847" s="328"/>
      <c r="FVU847" s="328"/>
      <c r="FVV847" s="328"/>
      <c r="FVW847" s="328"/>
      <c r="FVX847" s="328"/>
      <c r="FVY847" s="328"/>
      <c r="FVZ847" s="328"/>
      <c r="FWA847" s="328"/>
      <c r="FWB847" s="328"/>
      <c r="FWC847" s="328"/>
      <c r="FWD847" s="328"/>
      <c r="FWE847" s="328"/>
      <c r="FWF847" s="328"/>
      <c r="FWG847" s="328"/>
      <c r="FWH847" s="328"/>
      <c r="FWI847" s="328"/>
      <c r="FWJ847" s="328"/>
      <c r="FWK847" s="328"/>
      <c r="FWL847" s="328"/>
      <c r="FWM847" s="328"/>
      <c r="FWN847" s="328"/>
      <c r="FWO847" s="328"/>
      <c r="FWP847" s="328"/>
      <c r="FWQ847" s="328"/>
      <c r="FWR847" s="328"/>
      <c r="FWS847" s="328"/>
      <c r="FWT847" s="328"/>
      <c r="FWU847" s="328"/>
      <c r="FWV847" s="328"/>
      <c r="FWW847" s="328"/>
      <c r="FWX847" s="328"/>
      <c r="FWY847" s="328"/>
      <c r="FWZ847" s="328"/>
      <c r="FXA847" s="328"/>
      <c r="FXB847" s="328"/>
      <c r="FXC847" s="328"/>
      <c r="FXD847" s="328"/>
      <c r="FXE847" s="328"/>
      <c r="FXF847" s="328"/>
      <c r="FXG847" s="328"/>
      <c r="FXH847" s="328"/>
      <c r="FXI847" s="328"/>
      <c r="FXJ847" s="328"/>
      <c r="FXK847" s="328"/>
      <c r="FXL847" s="328"/>
      <c r="FXM847" s="328"/>
      <c r="FXN847" s="328"/>
      <c r="FXO847" s="328"/>
      <c r="FXP847" s="328"/>
      <c r="FXQ847" s="328"/>
      <c r="FXR847" s="328"/>
      <c r="FXS847" s="328"/>
      <c r="FXT847" s="328"/>
      <c r="FXU847" s="328"/>
      <c r="FXV847" s="328"/>
      <c r="FXW847" s="328"/>
      <c r="FXX847" s="328"/>
      <c r="FXY847" s="328"/>
      <c r="FXZ847" s="328"/>
      <c r="FYA847" s="328"/>
      <c r="FYB847" s="328"/>
      <c r="FYC847" s="328"/>
      <c r="FYD847" s="328"/>
      <c r="FYE847" s="328"/>
      <c r="FYF847" s="328"/>
      <c r="FYG847" s="328"/>
      <c r="FYH847" s="328"/>
      <c r="FYI847" s="328"/>
      <c r="FYJ847" s="328"/>
      <c r="FYK847" s="328"/>
      <c r="FYL847" s="328"/>
      <c r="FYM847" s="328"/>
      <c r="FYN847" s="328"/>
      <c r="FYO847" s="328"/>
      <c r="FYP847" s="328"/>
      <c r="FYQ847" s="328"/>
      <c r="FYR847" s="328"/>
      <c r="FYS847" s="328"/>
      <c r="FYT847" s="328"/>
      <c r="FYU847" s="328"/>
      <c r="FYV847" s="328"/>
      <c r="FYW847" s="328"/>
      <c r="FYX847" s="328"/>
      <c r="FYY847" s="328"/>
      <c r="FYZ847" s="328"/>
      <c r="FZA847" s="328"/>
      <c r="FZB847" s="328"/>
      <c r="FZC847" s="328"/>
      <c r="FZD847" s="328"/>
      <c r="FZE847" s="328"/>
      <c r="FZF847" s="328"/>
      <c r="FZG847" s="328"/>
      <c r="FZH847" s="328"/>
      <c r="FZI847" s="328"/>
      <c r="FZJ847" s="328"/>
      <c r="FZK847" s="328"/>
      <c r="FZL847" s="328"/>
      <c r="FZM847" s="328"/>
      <c r="FZN847" s="328"/>
      <c r="FZO847" s="328"/>
      <c r="FZP847" s="328"/>
      <c r="FZQ847" s="328"/>
      <c r="FZR847" s="328"/>
      <c r="FZS847" s="328"/>
      <c r="FZT847" s="328"/>
      <c r="FZU847" s="328"/>
      <c r="FZV847" s="328"/>
      <c r="FZW847" s="328"/>
      <c r="FZX847" s="328"/>
      <c r="FZY847" s="328"/>
      <c r="FZZ847" s="328"/>
      <c r="GAA847" s="328"/>
      <c r="GAB847" s="328"/>
      <c r="GAC847" s="328"/>
      <c r="GAD847" s="328"/>
      <c r="GAE847" s="328"/>
      <c r="GAF847" s="328"/>
      <c r="GAG847" s="328"/>
      <c r="GAH847" s="328"/>
      <c r="GAI847" s="328"/>
      <c r="GAJ847" s="328"/>
      <c r="GAK847" s="328"/>
      <c r="GAL847" s="328"/>
      <c r="GAM847" s="328"/>
      <c r="GAN847" s="328"/>
      <c r="GAO847" s="328"/>
      <c r="GAP847" s="328"/>
      <c r="GAQ847" s="328"/>
      <c r="GAR847" s="328"/>
      <c r="GAS847" s="328"/>
      <c r="GAT847" s="328"/>
      <c r="GAU847" s="328"/>
      <c r="GAV847" s="328"/>
      <c r="GAW847" s="328"/>
      <c r="GAX847" s="328"/>
      <c r="GAY847" s="328"/>
      <c r="GAZ847" s="328"/>
      <c r="GBA847" s="328"/>
      <c r="GBB847" s="328"/>
      <c r="GBC847" s="328"/>
      <c r="GBD847" s="328"/>
      <c r="GBE847" s="328"/>
      <c r="GBF847" s="328"/>
      <c r="GBG847" s="328"/>
      <c r="GBH847" s="328"/>
      <c r="GBI847" s="328"/>
      <c r="GBJ847" s="328"/>
      <c r="GBK847" s="328"/>
      <c r="GBL847" s="328"/>
      <c r="GBM847" s="328"/>
      <c r="GBN847" s="328"/>
      <c r="GBO847" s="328"/>
      <c r="GBP847" s="328"/>
      <c r="GBQ847" s="328"/>
      <c r="GBR847" s="328"/>
      <c r="GBS847" s="328"/>
      <c r="GBT847" s="328"/>
      <c r="GBU847" s="328"/>
      <c r="GBV847" s="328"/>
      <c r="GBW847" s="328"/>
      <c r="GBX847" s="328"/>
      <c r="GBY847" s="328"/>
      <c r="GBZ847" s="328"/>
      <c r="GCA847" s="328"/>
      <c r="GCB847" s="328"/>
      <c r="GCC847" s="328"/>
      <c r="GCD847" s="328"/>
      <c r="GCE847" s="328"/>
      <c r="GCF847" s="328"/>
      <c r="GCG847" s="328"/>
      <c r="GCH847" s="328"/>
      <c r="GCI847" s="328"/>
      <c r="GCJ847" s="328"/>
      <c r="GCK847" s="328"/>
      <c r="GCL847" s="328"/>
      <c r="GCM847" s="328"/>
      <c r="GCN847" s="328"/>
      <c r="GCO847" s="328"/>
      <c r="GCP847" s="328"/>
      <c r="GCQ847" s="328"/>
      <c r="GCR847" s="328"/>
      <c r="GCS847" s="328"/>
      <c r="GCT847" s="328"/>
      <c r="GCU847" s="328"/>
      <c r="GCV847" s="328"/>
      <c r="GCW847" s="328"/>
      <c r="GCX847" s="328"/>
      <c r="GCY847" s="328"/>
      <c r="GCZ847" s="328"/>
      <c r="GDA847" s="328"/>
      <c r="GDB847" s="328"/>
      <c r="GDC847" s="328"/>
      <c r="GDD847" s="328"/>
      <c r="GDE847" s="328"/>
      <c r="GDF847" s="328"/>
      <c r="GDG847" s="328"/>
      <c r="GDH847" s="328"/>
      <c r="GDI847" s="328"/>
      <c r="GDJ847" s="328"/>
      <c r="GDK847" s="328"/>
      <c r="GDL847" s="328"/>
      <c r="GDM847" s="328"/>
      <c r="GDN847" s="328"/>
      <c r="GDO847" s="328"/>
      <c r="GDP847" s="328"/>
      <c r="GDQ847" s="328"/>
      <c r="GDR847" s="328"/>
      <c r="GDS847" s="328"/>
      <c r="GDT847" s="328"/>
      <c r="GDU847" s="328"/>
      <c r="GDV847" s="328"/>
      <c r="GDW847" s="328"/>
      <c r="GDX847" s="328"/>
      <c r="GDY847" s="328"/>
      <c r="GDZ847" s="328"/>
      <c r="GEA847" s="328"/>
      <c r="GEB847" s="328"/>
      <c r="GEC847" s="328"/>
      <c r="GED847" s="328"/>
      <c r="GEE847" s="328"/>
      <c r="GEF847" s="328"/>
      <c r="GEG847" s="328"/>
      <c r="GEH847" s="328"/>
      <c r="GEI847" s="328"/>
      <c r="GEJ847" s="328"/>
      <c r="GEK847" s="328"/>
      <c r="GEL847" s="328"/>
      <c r="GEM847" s="328"/>
      <c r="GEN847" s="328"/>
      <c r="GEO847" s="328"/>
      <c r="GEP847" s="328"/>
      <c r="GEQ847" s="328"/>
      <c r="GER847" s="328"/>
      <c r="GES847" s="328"/>
      <c r="GET847" s="328"/>
      <c r="GEU847" s="328"/>
      <c r="GEV847" s="328"/>
      <c r="GEW847" s="328"/>
      <c r="GEX847" s="328"/>
      <c r="GEY847" s="328"/>
      <c r="GEZ847" s="328"/>
      <c r="GFA847" s="328"/>
      <c r="GFB847" s="328"/>
      <c r="GFC847" s="328"/>
      <c r="GFD847" s="328"/>
      <c r="GFE847" s="328"/>
      <c r="GFF847" s="328"/>
      <c r="GFG847" s="328"/>
      <c r="GFH847" s="328"/>
      <c r="GFI847" s="328"/>
      <c r="GFJ847" s="328"/>
      <c r="GFK847" s="328"/>
      <c r="GFL847" s="328"/>
      <c r="GFM847" s="328"/>
      <c r="GFN847" s="328"/>
      <c r="GFO847" s="328"/>
      <c r="GFP847" s="328"/>
      <c r="GFQ847" s="328"/>
      <c r="GFR847" s="328"/>
      <c r="GFS847" s="328"/>
      <c r="GFT847" s="328"/>
      <c r="GFU847" s="328"/>
      <c r="GFV847" s="328"/>
      <c r="GFW847" s="328"/>
      <c r="GFX847" s="328"/>
      <c r="GFY847" s="328"/>
      <c r="GFZ847" s="328"/>
      <c r="GGA847" s="328"/>
      <c r="GGB847" s="328"/>
      <c r="GGC847" s="328"/>
      <c r="GGD847" s="328"/>
      <c r="GGE847" s="328"/>
      <c r="GGF847" s="328"/>
      <c r="GGG847" s="328"/>
      <c r="GGH847" s="328"/>
      <c r="GGI847" s="328"/>
      <c r="GGJ847" s="328"/>
      <c r="GGK847" s="328"/>
      <c r="GGL847" s="328"/>
      <c r="GGM847" s="328"/>
      <c r="GGN847" s="328"/>
      <c r="GGO847" s="328"/>
      <c r="GGP847" s="328"/>
      <c r="GGQ847" s="328"/>
      <c r="GGR847" s="328"/>
      <c r="GGS847" s="328"/>
      <c r="GGT847" s="328"/>
      <c r="GGU847" s="328"/>
      <c r="GGV847" s="328"/>
      <c r="GGW847" s="328"/>
      <c r="GGX847" s="328"/>
      <c r="GGY847" s="328"/>
      <c r="GGZ847" s="328"/>
      <c r="GHA847" s="328"/>
      <c r="GHB847" s="328"/>
      <c r="GHC847" s="328"/>
      <c r="GHD847" s="328"/>
      <c r="GHE847" s="328"/>
      <c r="GHF847" s="328"/>
      <c r="GHG847" s="328"/>
      <c r="GHH847" s="328"/>
      <c r="GHI847" s="328"/>
      <c r="GHJ847" s="328"/>
      <c r="GHK847" s="328"/>
      <c r="GHL847" s="328"/>
      <c r="GHM847" s="328"/>
      <c r="GHN847" s="328"/>
      <c r="GHO847" s="328"/>
      <c r="GHP847" s="328"/>
      <c r="GHQ847" s="328"/>
      <c r="GHR847" s="328"/>
      <c r="GHS847" s="328"/>
      <c r="GHT847" s="328"/>
      <c r="GHU847" s="328"/>
      <c r="GHV847" s="328"/>
      <c r="GHW847" s="328"/>
      <c r="GHX847" s="328"/>
      <c r="GHY847" s="328"/>
      <c r="GHZ847" s="328"/>
      <c r="GIA847" s="328"/>
      <c r="GIB847" s="328"/>
      <c r="GIC847" s="328"/>
      <c r="GID847" s="328"/>
      <c r="GIE847" s="328"/>
      <c r="GIF847" s="328"/>
      <c r="GIG847" s="328"/>
      <c r="GIH847" s="328"/>
      <c r="GII847" s="328"/>
      <c r="GIJ847" s="328"/>
      <c r="GIK847" s="328"/>
      <c r="GIL847" s="328"/>
      <c r="GIM847" s="328"/>
      <c r="GIN847" s="328"/>
      <c r="GIO847" s="328"/>
      <c r="GIP847" s="328"/>
      <c r="GIQ847" s="328"/>
      <c r="GIR847" s="328"/>
      <c r="GIS847" s="328"/>
      <c r="GIT847" s="328"/>
      <c r="GIU847" s="328"/>
      <c r="GIV847" s="328"/>
      <c r="GIW847" s="328"/>
      <c r="GIX847" s="328"/>
      <c r="GIY847" s="328"/>
      <c r="GIZ847" s="328"/>
      <c r="GJA847" s="328"/>
      <c r="GJB847" s="328"/>
      <c r="GJC847" s="328"/>
      <c r="GJD847" s="328"/>
      <c r="GJE847" s="328"/>
      <c r="GJF847" s="328"/>
      <c r="GJG847" s="328"/>
      <c r="GJH847" s="328"/>
      <c r="GJI847" s="328"/>
      <c r="GJJ847" s="328"/>
      <c r="GJK847" s="328"/>
      <c r="GJL847" s="328"/>
      <c r="GJM847" s="328"/>
      <c r="GJN847" s="328"/>
      <c r="GJO847" s="328"/>
      <c r="GJP847" s="328"/>
      <c r="GJQ847" s="328"/>
      <c r="GJR847" s="328"/>
      <c r="GJS847" s="328"/>
      <c r="GJT847" s="328"/>
      <c r="GJU847" s="328"/>
      <c r="GJV847" s="328"/>
      <c r="GJW847" s="328"/>
      <c r="GJX847" s="328"/>
      <c r="GJY847" s="328"/>
      <c r="GJZ847" s="328"/>
      <c r="GKA847" s="328"/>
      <c r="GKB847" s="328"/>
      <c r="GKC847" s="328"/>
      <c r="GKD847" s="328"/>
      <c r="GKE847" s="328"/>
      <c r="GKF847" s="328"/>
      <c r="GKG847" s="328"/>
      <c r="GKH847" s="328"/>
      <c r="GKI847" s="328"/>
      <c r="GKJ847" s="328"/>
      <c r="GKK847" s="328"/>
      <c r="GKL847" s="328"/>
      <c r="GKM847" s="328"/>
      <c r="GKN847" s="328"/>
      <c r="GKO847" s="328"/>
      <c r="GKP847" s="328"/>
      <c r="GKQ847" s="328"/>
      <c r="GKR847" s="328"/>
      <c r="GKS847" s="328"/>
      <c r="GKT847" s="328"/>
      <c r="GKU847" s="328"/>
      <c r="GKV847" s="328"/>
      <c r="GKW847" s="328"/>
      <c r="GKX847" s="328"/>
      <c r="GKY847" s="328"/>
      <c r="GKZ847" s="328"/>
      <c r="GLA847" s="328"/>
      <c r="GLB847" s="328"/>
      <c r="GLC847" s="328"/>
      <c r="GLD847" s="328"/>
      <c r="GLE847" s="328"/>
      <c r="GLF847" s="328"/>
      <c r="GLG847" s="328"/>
      <c r="GLH847" s="328"/>
      <c r="GLI847" s="328"/>
      <c r="GLJ847" s="328"/>
      <c r="GLK847" s="328"/>
      <c r="GLL847" s="328"/>
      <c r="GLM847" s="328"/>
      <c r="GLN847" s="328"/>
      <c r="GLO847" s="328"/>
      <c r="GLP847" s="328"/>
      <c r="GLQ847" s="328"/>
      <c r="GLR847" s="328"/>
      <c r="GLS847" s="328"/>
      <c r="GLT847" s="328"/>
      <c r="GLU847" s="328"/>
      <c r="GLV847" s="328"/>
      <c r="GLW847" s="328"/>
      <c r="GLX847" s="328"/>
      <c r="GLY847" s="328"/>
      <c r="GLZ847" s="328"/>
      <c r="GMA847" s="328"/>
      <c r="GMB847" s="328"/>
      <c r="GMC847" s="328"/>
      <c r="GMD847" s="328"/>
      <c r="GME847" s="328"/>
      <c r="GMF847" s="328"/>
      <c r="GMG847" s="328"/>
      <c r="GMH847" s="328"/>
      <c r="GMI847" s="328"/>
      <c r="GMJ847" s="328"/>
      <c r="GMK847" s="328"/>
      <c r="GML847" s="328"/>
      <c r="GMM847" s="328"/>
      <c r="GMN847" s="328"/>
      <c r="GMO847" s="328"/>
      <c r="GMP847" s="328"/>
      <c r="GMQ847" s="328"/>
      <c r="GMR847" s="328"/>
      <c r="GMS847" s="328"/>
      <c r="GMT847" s="328"/>
      <c r="GMU847" s="328"/>
      <c r="GMV847" s="328"/>
      <c r="GMW847" s="328"/>
      <c r="GMX847" s="328"/>
      <c r="GMY847" s="328"/>
      <c r="GMZ847" s="328"/>
      <c r="GNA847" s="328"/>
      <c r="GNB847" s="328"/>
      <c r="GNC847" s="328"/>
      <c r="GND847" s="328"/>
      <c r="GNE847" s="328"/>
      <c r="GNF847" s="328"/>
      <c r="GNG847" s="328"/>
      <c r="GNH847" s="328"/>
      <c r="GNI847" s="328"/>
      <c r="GNJ847" s="328"/>
      <c r="GNK847" s="328"/>
      <c r="GNL847" s="328"/>
      <c r="GNM847" s="328"/>
      <c r="GNN847" s="328"/>
      <c r="GNO847" s="328"/>
      <c r="GNP847" s="328"/>
      <c r="GNQ847" s="328"/>
      <c r="GNR847" s="328"/>
      <c r="GNS847" s="328"/>
      <c r="GNT847" s="328"/>
      <c r="GNU847" s="328"/>
      <c r="GNV847" s="328"/>
      <c r="GNW847" s="328"/>
      <c r="GNX847" s="328"/>
      <c r="GNY847" s="328"/>
      <c r="GNZ847" s="328"/>
      <c r="GOA847" s="328"/>
      <c r="GOB847" s="328"/>
      <c r="GOC847" s="328"/>
      <c r="GOD847" s="328"/>
      <c r="GOE847" s="328"/>
      <c r="GOF847" s="328"/>
      <c r="GOG847" s="328"/>
      <c r="GOH847" s="328"/>
      <c r="GOI847" s="328"/>
      <c r="GOJ847" s="328"/>
      <c r="GOK847" s="328"/>
      <c r="GOL847" s="328"/>
      <c r="GOM847" s="328"/>
      <c r="GON847" s="328"/>
      <c r="GOO847" s="328"/>
      <c r="GOP847" s="328"/>
      <c r="GOQ847" s="328"/>
      <c r="GOR847" s="328"/>
      <c r="GOS847" s="328"/>
      <c r="GOT847" s="328"/>
      <c r="GOU847" s="328"/>
      <c r="GOV847" s="328"/>
      <c r="GOW847" s="328"/>
      <c r="GOX847" s="328"/>
      <c r="GOY847" s="328"/>
      <c r="GOZ847" s="328"/>
      <c r="GPA847" s="328"/>
      <c r="GPB847" s="328"/>
      <c r="GPC847" s="328"/>
      <c r="GPD847" s="328"/>
      <c r="GPE847" s="328"/>
      <c r="GPF847" s="328"/>
      <c r="GPG847" s="328"/>
      <c r="GPH847" s="328"/>
      <c r="GPI847" s="328"/>
      <c r="GPJ847" s="328"/>
      <c r="GPK847" s="328"/>
      <c r="GPL847" s="328"/>
      <c r="GPM847" s="328"/>
      <c r="GPN847" s="328"/>
      <c r="GPO847" s="328"/>
      <c r="GPP847" s="328"/>
      <c r="GPQ847" s="328"/>
      <c r="GPR847" s="328"/>
      <c r="GPS847" s="328"/>
      <c r="GPT847" s="328"/>
      <c r="GPU847" s="328"/>
      <c r="GPV847" s="328"/>
      <c r="GPW847" s="328"/>
      <c r="GPX847" s="328"/>
      <c r="GPY847" s="328"/>
      <c r="GPZ847" s="328"/>
      <c r="GQA847" s="328"/>
      <c r="GQB847" s="328"/>
      <c r="GQC847" s="328"/>
      <c r="GQD847" s="328"/>
      <c r="GQE847" s="328"/>
      <c r="GQF847" s="328"/>
      <c r="GQG847" s="328"/>
      <c r="GQH847" s="328"/>
      <c r="GQI847" s="328"/>
      <c r="GQJ847" s="328"/>
      <c r="GQK847" s="328"/>
      <c r="GQL847" s="328"/>
      <c r="GQM847" s="328"/>
      <c r="GQN847" s="328"/>
      <c r="GQO847" s="328"/>
      <c r="GQP847" s="328"/>
      <c r="GQQ847" s="328"/>
      <c r="GQR847" s="328"/>
      <c r="GQS847" s="328"/>
      <c r="GQT847" s="328"/>
      <c r="GQU847" s="328"/>
      <c r="GQV847" s="328"/>
      <c r="GQW847" s="328"/>
      <c r="GQX847" s="328"/>
      <c r="GQY847" s="328"/>
      <c r="GQZ847" s="328"/>
      <c r="GRA847" s="328"/>
      <c r="GRB847" s="328"/>
      <c r="GRC847" s="328"/>
      <c r="GRD847" s="328"/>
      <c r="GRE847" s="328"/>
      <c r="GRF847" s="328"/>
      <c r="GRG847" s="328"/>
      <c r="GRH847" s="328"/>
      <c r="GRI847" s="328"/>
      <c r="GRJ847" s="328"/>
      <c r="GRK847" s="328"/>
      <c r="GRL847" s="328"/>
      <c r="GRM847" s="328"/>
      <c r="GRN847" s="328"/>
      <c r="GRO847" s="328"/>
      <c r="GRP847" s="328"/>
      <c r="GRQ847" s="328"/>
      <c r="GRR847" s="328"/>
      <c r="GRS847" s="328"/>
      <c r="GRT847" s="328"/>
      <c r="GRU847" s="328"/>
      <c r="GRV847" s="328"/>
      <c r="GRW847" s="328"/>
      <c r="GRX847" s="328"/>
      <c r="GRY847" s="328"/>
      <c r="GRZ847" s="328"/>
      <c r="GSA847" s="328"/>
      <c r="GSB847" s="328"/>
      <c r="GSC847" s="328"/>
      <c r="GSD847" s="328"/>
      <c r="GSE847" s="328"/>
      <c r="GSF847" s="328"/>
      <c r="GSG847" s="328"/>
      <c r="GSH847" s="328"/>
      <c r="GSI847" s="328"/>
      <c r="GSJ847" s="328"/>
      <c r="GSK847" s="328"/>
      <c r="GSL847" s="328"/>
      <c r="GSM847" s="328"/>
      <c r="GSN847" s="328"/>
      <c r="GSO847" s="328"/>
      <c r="GSP847" s="328"/>
      <c r="GSQ847" s="328"/>
      <c r="GSR847" s="328"/>
      <c r="GSS847" s="328"/>
      <c r="GST847" s="328"/>
      <c r="GSU847" s="328"/>
      <c r="GSV847" s="328"/>
      <c r="GSW847" s="328"/>
      <c r="GSX847" s="328"/>
      <c r="GSY847" s="328"/>
      <c r="GSZ847" s="328"/>
      <c r="GTA847" s="328"/>
      <c r="GTB847" s="328"/>
      <c r="GTC847" s="328"/>
      <c r="GTD847" s="328"/>
      <c r="GTE847" s="328"/>
      <c r="GTF847" s="328"/>
      <c r="GTG847" s="328"/>
      <c r="GTH847" s="328"/>
      <c r="GTI847" s="328"/>
      <c r="GTJ847" s="328"/>
      <c r="GTK847" s="328"/>
      <c r="GTL847" s="328"/>
      <c r="GTM847" s="328"/>
      <c r="GTN847" s="328"/>
      <c r="GTO847" s="328"/>
      <c r="GTP847" s="328"/>
      <c r="GTQ847" s="328"/>
      <c r="GTR847" s="328"/>
      <c r="GTS847" s="328"/>
      <c r="GTT847" s="328"/>
      <c r="GTU847" s="328"/>
      <c r="GTV847" s="328"/>
      <c r="GTW847" s="328"/>
      <c r="GTX847" s="328"/>
      <c r="GTY847" s="328"/>
      <c r="GTZ847" s="328"/>
      <c r="GUA847" s="328"/>
      <c r="GUB847" s="328"/>
      <c r="GUC847" s="328"/>
      <c r="GUD847" s="328"/>
      <c r="GUE847" s="328"/>
      <c r="GUF847" s="328"/>
      <c r="GUG847" s="328"/>
      <c r="GUH847" s="328"/>
      <c r="GUI847" s="328"/>
      <c r="GUJ847" s="328"/>
      <c r="GUK847" s="328"/>
      <c r="GUL847" s="328"/>
      <c r="GUM847" s="328"/>
      <c r="GUN847" s="328"/>
      <c r="GUO847" s="328"/>
      <c r="GUP847" s="328"/>
      <c r="GUQ847" s="328"/>
      <c r="GUR847" s="328"/>
      <c r="GUS847" s="328"/>
      <c r="GUT847" s="328"/>
      <c r="GUU847" s="328"/>
      <c r="GUV847" s="328"/>
      <c r="GUW847" s="328"/>
      <c r="GUX847" s="328"/>
      <c r="GUY847" s="328"/>
      <c r="GUZ847" s="328"/>
      <c r="GVA847" s="328"/>
      <c r="GVB847" s="328"/>
      <c r="GVC847" s="328"/>
      <c r="GVD847" s="328"/>
      <c r="GVE847" s="328"/>
      <c r="GVF847" s="328"/>
      <c r="GVG847" s="328"/>
      <c r="GVH847" s="328"/>
      <c r="GVI847" s="328"/>
      <c r="GVJ847" s="328"/>
      <c r="GVK847" s="328"/>
      <c r="GVL847" s="328"/>
      <c r="GVM847" s="328"/>
      <c r="GVN847" s="328"/>
      <c r="GVO847" s="328"/>
      <c r="GVP847" s="328"/>
      <c r="GVQ847" s="328"/>
      <c r="GVR847" s="328"/>
      <c r="GVS847" s="328"/>
      <c r="GVT847" s="328"/>
      <c r="GVU847" s="328"/>
      <c r="GVV847" s="328"/>
      <c r="GVW847" s="328"/>
      <c r="GVX847" s="328"/>
      <c r="GVY847" s="328"/>
      <c r="GVZ847" s="328"/>
      <c r="GWA847" s="328"/>
      <c r="GWB847" s="328"/>
      <c r="GWC847" s="328"/>
      <c r="GWD847" s="328"/>
      <c r="GWE847" s="328"/>
      <c r="GWF847" s="328"/>
      <c r="GWG847" s="328"/>
      <c r="GWH847" s="328"/>
      <c r="GWI847" s="328"/>
      <c r="GWJ847" s="328"/>
      <c r="GWK847" s="328"/>
      <c r="GWL847" s="328"/>
      <c r="GWM847" s="328"/>
      <c r="GWN847" s="328"/>
      <c r="GWO847" s="328"/>
      <c r="GWP847" s="328"/>
      <c r="GWQ847" s="328"/>
      <c r="GWR847" s="328"/>
      <c r="GWS847" s="328"/>
      <c r="GWT847" s="328"/>
      <c r="GWU847" s="328"/>
      <c r="GWV847" s="328"/>
      <c r="GWW847" s="328"/>
      <c r="GWX847" s="328"/>
      <c r="GWY847" s="328"/>
      <c r="GWZ847" s="328"/>
      <c r="GXA847" s="328"/>
      <c r="GXB847" s="328"/>
      <c r="GXC847" s="328"/>
      <c r="GXD847" s="328"/>
      <c r="GXE847" s="328"/>
      <c r="GXF847" s="328"/>
      <c r="GXG847" s="328"/>
      <c r="GXH847" s="328"/>
      <c r="GXI847" s="328"/>
      <c r="GXJ847" s="328"/>
      <c r="GXK847" s="328"/>
      <c r="GXL847" s="328"/>
      <c r="GXM847" s="328"/>
      <c r="GXN847" s="328"/>
      <c r="GXO847" s="328"/>
      <c r="GXP847" s="328"/>
      <c r="GXQ847" s="328"/>
      <c r="GXR847" s="328"/>
      <c r="GXS847" s="328"/>
      <c r="GXT847" s="328"/>
      <c r="GXU847" s="328"/>
      <c r="GXV847" s="328"/>
      <c r="GXW847" s="328"/>
      <c r="GXX847" s="328"/>
      <c r="GXY847" s="328"/>
      <c r="GXZ847" s="328"/>
      <c r="GYA847" s="328"/>
      <c r="GYB847" s="328"/>
      <c r="GYC847" s="328"/>
      <c r="GYD847" s="328"/>
      <c r="GYE847" s="328"/>
      <c r="GYF847" s="328"/>
      <c r="GYG847" s="328"/>
      <c r="GYH847" s="328"/>
      <c r="GYI847" s="328"/>
      <c r="GYJ847" s="328"/>
      <c r="GYK847" s="328"/>
      <c r="GYL847" s="328"/>
      <c r="GYM847" s="328"/>
      <c r="GYN847" s="328"/>
      <c r="GYO847" s="328"/>
      <c r="GYP847" s="328"/>
      <c r="GYQ847" s="328"/>
      <c r="GYR847" s="328"/>
      <c r="GYS847" s="328"/>
      <c r="GYT847" s="328"/>
      <c r="GYU847" s="328"/>
      <c r="GYV847" s="328"/>
      <c r="GYW847" s="328"/>
      <c r="GYX847" s="328"/>
      <c r="GYY847" s="328"/>
      <c r="GYZ847" s="328"/>
      <c r="GZA847" s="328"/>
      <c r="GZB847" s="328"/>
      <c r="GZC847" s="328"/>
      <c r="GZD847" s="328"/>
      <c r="GZE847" s="328"/>
      <c r="GZF847" s="328"/>
      <c r="GZG847" s="328"/>
      <c r="GZH847" s="328"/>
      <c r="GZI847" s="328"/>
      <c r="GZJ847" s="328"/>
      <c r="GZK847" s="328"/>
      <c r="GZL847" s="328"/>
      <c r="GZM847" s="328"/>
      <c r="GZN847" s="328"/>
      <c r="GZO847" s="328"/>
      <c r="GZP847" s="328"/>
      <c r="GZQ847" s="328"/>
      <c r="GZR847" s="328"/>
      <c r="GZS847" s="328"/>
      <c r="GZT847" s="328"/>
      <c r="GZU847" s="328"/>
      <c r="GZV847" s="328"/>
      <c r="GZW847" s="328"/>
      <c r="GZX847" s="328"/>
      <c r="GZY847" s="328"/>
      <c r="GZZ847" s="328"/>
      <c r="HAA847" s="328"/>
      <c r="HAB847" s="328"/>
      <c r="HAC847" s="328"/>
      <c r="HAD847" s="328"/>
      <c r="HAE847" s="328"/>
      <c r="HAF847" s="328"/>
      <c r="HAG847" s="328"/>
      <c r="HAH847" s="328"/>
      <c r="HAI847" s="328"/>
      <c r="HAJ847" s="328"/>
      <c r="HAK847" s="328"/>
      <c r="HAL847" s="328"/>
      <c r="HAM847" s="328"/>
      <c r="HAN847" s="328"/>
      <c r="HAO847" s="328"/>
      <c r="HAP847" s="328"/>
      <c r="HAQ847" s="328"/>
      <c r="HAR847" s="328"/>
      <c r="HAS847" s="328"/>
      <c r="HAT847" s="328"/>
      <c r="HAU847" s="328"/>
      <c r="HAV847" s="328"/>
      <c r="HAW847" s="328"/>
      <c r="HAX847" s="328"/>
      <c r="HAY847" s="328"/>
      <c r="HAZ847" s="328"/>
      <c r="HBA847" s="328"/>
      <c r="HBB847" s="328"/>
      <c r="HBC847" s="328"/>
      <c r="HBD847" s="328"/>
      <c r="HBE847" s="328"/>
      <c r="HBF847" s="328"/>
      <c r="HBG847" s="328"/>
      <c r="HBH847" s="328"/>
      <c r="HBI847" s="328"/>
      <c r="HBJ847" s="328"/>
      <c r="HBK847" s="328"/>
      <c r="HBL847" s="328"/>
      <c r="HBM847" s="328"/>
      <c r="HBN847" s="328"/>
      <c r="HBO847" s="328"/>
      <c r="HBP847" s="328"/>
      <c r="HBQ847" s="328"/>
      <c r="HBR847" s="328"/>
      <c r="HBS847" s="328"/>
      <c r="HBT847" s="328"/>
      <c r="HBU847" s="328"/>
      <c r="HBV847" s="328"/>
      <c r="HBW847" s="328"/>
      <c r="HBX847" s="328"/>
      <c r="HBY847" s="328"/>
      <c r="HBZ847" s="328"/>
      <c r="HCA847" s="328"/>
      <c r="HCB847" s="328"/>
      <c r="HCC847" s="328"/>
      <c r="HCD847" s="328"/>
      <c r="HCE847" s="328"/>
      <c r="HCF847" s="328"/>
      <c r="HCG847" s="328"/>
      <c r="HCH847" s="328"/>
      <c r="HCI847" s="328"/>
      <c r="HCJ847" s="328"/>
      <c r="HCK847" s="328"/>
      <c r="HCL847" s="328"/>
      <c r="HCM847" s="328"/>
      <c r="HCN847" s="328"/>
      <c r="HCO847" s="328"/>
      <c r="HCP847" s="328"/>
      <c r="HCQ847" s="328"/>
      <c r="HCR847" s="328"/>
      <c r="HCS847" s="328"/>
      <c r="HCT847" s="328"/>
      <c r="HCU847" s="328"/>
      <c r="HCV847" s="328"/>
      <c r="HCW847" s="328"/>
      <c r="HCX847" s="328"/>
      <c r="HCY847" s="328"/>
      <c r="HCZ847" s="328"/>
      <c r="HDA847" s="328"/>
      <c r="HDB847" s="328"/>
      <c r="HDC847" s="328"/>
      <c r="HDD847" s="328"/>
      <c r="HDE847" s="328"/>
      <c r="HDF847" s="328"/>
      <c r="HDG847" s="328"/>
      <c r="HDH847" s="328"/>
      <c r="HDI847" s="328"/>
      <c r="HDJ847" s="328"/>
      <c r="HDK847" s="328"/>
      <c r="HDL847" s="328"/>
      <c r="HDM847" s="328"/>
      <c r="HDN847" s="328"/>
      <c r="HDO847" s="328"/>
      <c r="HDP847" s="328"/>
      <c r="HDQ847" s="328"/>
      <c r="HDR847" s="328"/>
      <c r="HDS847" s="328"/>
      <c r="HDT847" s="328"/>
      <c r="HDU847" s="328"/>
      <c r="HDV847" s="328"/>
      <c r="HDW847" s="328"/>
      <c r="HDX847" s="328"/>
      <c r="HDY847" s="328"/>
      <c r="HDZ847" s="328"/>
      <c r="HEA847" s="328"/>
      <c r="HEB847" s="328"/>
      <c r="HEC847" s="328"/>
      <c r="HED847" s="328"/>
      <c r="HEE847" s="328"/>
      <c r="HEF847" s="328"/>
      <c r="HEG847" s="328"/>
      <c r="HEH847" s="328"/>
      <c r="HEI847" s="328"/>
      <c r="HEJ847" s="328"/>
      <c r="HEK847" s="328"/>
      <c r="HEL847" s="328"/>
      <c r="HEM847" s="328"/>
      <c r="HEN847" s="328"/>
      <c r="HEO847" s="328"/>
      <c r="HEP847" s="328"/>
      <c r="HEQ847" s="328"/>
      <c r="HER847" s="328"/>
      <c r="HES847" s="328"/>
      <c r="HET847" s="328"/>
      <c r="HEU847" s="328"/>
      <c r="HEV847" s="328"/>
      <c r="HEW847" s="328"/>
      <c r="HEX847" s="328"/>
      <c r="HEY847" s="328"/>
      <c r="HEZ847" s="328"/>
      <c r="HFA847" s="328"/>
      <c r="HFB847" s="328"/>
      <c r="HFC847" s="328"/>
      <c r="HFD847" s="328"/>
      <c r="HFE847" s="328"/>
      <c r="HFF847" s="328"/>
      <c r="HFG847" s="328"/>
      <c r="HFH847" s="328"/>
      <c r="HFI847" s="328"/>
      <c r="HFJ847" s="328"/>
      <c r="HFK847" s="328"/>
      <c r="HFL847" s="328"/>
      <c r="HFM847" s="328"/>
      <c r="HFN847" s="328"/>
      <c r="HFO847" s="328"/>
      <c r="HFP847" s="328"/>
      <c r="HFQ847" s="328"/>
      <c r="HFR847" s="328"/>
      <c r="HFS847" s="328"/>
      <c r="HFT847" s="328"/>
      <c r="HFU847" s="328"/>
      <c r="HFV847" s="328"/>
      <c r="HFW847" s="328"/>
      <c r="HFX847" s="328"/>
      <c r="HFY847" s="328"/>
      <c r="HFZ847" s="328"/>
      <c r="HGA847" s="328"/>
      <c r="HGB847" s="328"/>
      <c r="HGC847" s="328"/>
      <c r="HGD847" s="328"/>
      <c r="HGE847" s="328"/>
      <c r="HGF847" s="328"/>
      <c r="HGG847" s="328"/>
      <c r="HGH847" s="328"/>
      <c r="HGI847" s="328"/>
      <c r="HGJ847" s="328"/>
      <c r="HGK847" s="328"/>
      <c r="HGL847" s="328"/>
      <c r="HGM847" s="328"/>
      <c r="HGN847" s="328"/>
      <c r="HGO847" s="328"/>
      <c r="HGP847" s="328"/>
      <c r="HGQ847" s="328"/>
      <c r="HGR847" s="328"/>
      <c r="HGS847" s="328"/>
      <c r="HGT847" s="328"/>
      <c r="HGU847" s="328"/>
      <c r="HGV847" s="328"/>
      <c r="HGW847" s="328"/>
      <c r="HGX847" s="328"/>
      <c r="HGY847" s="328"/>
      <c r="HGZ847" s="328"/>
      <c r="HHA847" s="328"/>
      <c r="HHB847" s="328"/>
      <c r="HHC847" s="328"/>
      <c r="HHD847" s="328"/>
      <c r="HHE847" s="328"/>
      <c r="HHF847" s="328"/>
      <c r="HHG847" s="328"/>
      <c r="HHH847" s="328"/>
      <c r="HHI847" s="328"/>
      <c r="HHJ847" s="328"/>
      <c r="HHK847" s="328"/>
      <c r="HHL847" s="328"/>
      <c r="HHM847" s="328"/>
      <c r="HHN847" s="328"/>
      <c r="HHO847" s="328"/>
      <c r="HHP847" s="328"/>
      <c r="HHQ847" s="328"/>
      <c r="HHR847" s="328"/>
      <c r="HHS847" s="328"/>
      <c r="HHT847" s="328"/>
      <c r="HHU847" s="328"/>
      <c r="HHV847" s="328"/>
      <c r="HHW847" s="328"/>
      <c r="HHX847" s="328"/>
      <c r="HHY847" s="328"/>
      <c r="HHZ847" s="328"/>
      <c r="HIA847" s="328"/>
      <c r="HIB847" s="328"/>
      <c r="HIC847" s="328"/>
      <c r="HID847" s="328"/>
      <c r="HIE847" s="328"/>
      <c r="HIF847" s="328"/>
      <c r="HIG847" s="328"/>
      <c r="HIH847" s="328"/>
      <c r="HII847" s="328"/>
      <c r="HIJ847" s="328"/>
      <c r="HIK847" s="328"/>
      <c r="HIL847" s="328"/>
      <c r="HIM847" s="328"/>
      <c r="HIN847" s="328"/>
      <c r="HIO847" s="328"/>
      <c r="HIP847" s="328"/>
      <c r="HIQ847" s="328"/>
      <c r="HIR847" s="328"/>
      <c r="HIS847" s="328"/>
      <c r="HIT847" s="328"/>
      <c r="HIU847" s="328"/>
      <c r="HIV847" s="328"/>
      <c r="HIW847" s="328"/>
      <c r="HIX847" s="328"/>
      <c r="HIY847" s="328"/>
      <c r="HIZ847" s="328"/>
      <c r="HJA847" s="328"/>
      <c r="HJB847" s="328"/>
      <c r="HJC847" s="328"/>
      <c r="HJD847" s="328"/>
      <c r="HJE847" s="328"/>
      <c r="HJF847" s="328"/>
      <c r="HJG847" s="328"/>
      <c r="HJH847" s="328"/>
      <c r="HJI847" s="328"/>
      <c r="HJJ847" s="328"/>
      <c r="HJK847" s="328"/>
      <c r="HJL847" s="328"/>
      <c r="HJM847" s="328"/>
      <c r="HJN847" s="328"/>
      <c r="HJO847" s="328"/>
      <c r="HJP847" s="328"/>
      <c r="HJQ847" s="328"/>
      <c r="HJR847" s="328"/>
      <c r="HJS847" s="328"/>
      <c r="HJT847" s="328"/>
      <c r="HJU847" s="328"/>
      <c r="HJV847" s="328"/>
      <c r="HJW847" s="328"/>
      <c r="HJX847" s="328"/>
      <c r="HJY847" s="328"/>
      <c r="HJZ847" s="328"/>
      <c r="HKA847" s="328"/>
      <c r="HKB847" s="328"/>
      <c r="HKC847" s="328"/>
      <c r="HKD847" s="328"/>
      <c r="HKE847" s="328"/>
      <c r="HKF847" s="328"/>
      <c r="HKG847" s="328"/>
      <c r="HKH847" s="328"/>
      <c r="HKI847" s="328"/>
      <c r="HKJ847" s="328"/>
      <c r="HKK847" s="328"/>
      <c r="HKL847" s="328"/>
      <c r="HKM847" s="328"/>
      <c r="HKN847" s="328"/>
      <c r="HKO847" s="328"/>
      <c r="HKP847" s="328"/>
      <c r="HKQ847" s="328"/>
      <c r="HKR847" s="328"/>
      <c r="HKS847" s="328"/>
      <c r="HKT847" s="328"/>
      <c r="HKU847" s="328"/>
      <c r="HKV847" s="328"/>
      <c r="HKW847" s="328"/>
      <c r="HKX847" s="328"/>
      <c r="HKY847" s="328"/>
      <c r="HKZ847" s="328"/>
      <c r="HLA847" s="328"/>
      <c r="HLB847" s="328"/>
      <c r="HLC847" s="328"/>
      <c r="HLD847" s="328"/>
      <c r="HLE847" s="328"/>
      <c r="HLF847" s="328"/>
      <c r="HLG847" s="328"/>
      <c r="HLH847" s="328"/>
      <c r="HLI847" s="328"/>
      <c r="HLJ847" s="328"/>
      <c r="HLK847" s="328"/>
      <c r="HLL847" s="328"/>
      <c r="HLM847" s="328"/>
      <c r="HLN847" s="328"/>
      <c r="HLO847" s="328"/>
      <c r="HLP847" s="328"/>
      <c r="HLQ847" s="328"/>
      <c r="HLR847" s="328"/>
      <c r="HLS847" s="328"/>
      <c r="HLT847" s="328"/>
      <c r="HLU847" s="328"/>
      <c r="HLV847" s="328"/>
      <c r="HLW847" s="328"/>
      <c r="HLX847" s="328"/>
      <c r="HLY847" s="328"/>
      <c r="HLZ847" s="328"/>
      <c r="HMA847" s="328"/>
      <c r="HMB847" s="328"/>
      <c r="HMC847" s="328"/>
      <c r="HMD847" s="328"/>
      <c r="HME847" s="328"/>
      <c r="HMF847" s="328"/>
      <c r="HMG847" s="328"/>
      <c r="HMH847" s="328"/>
      <c r="HMI847" s="328"/>
      <c r="HMJ847" s="328"/>
      <c r="HMK847" s="328"/>
      <c r="HML847" s="328"/>
      <c r="HMM847" s="328"/>
      <c r="HMN847" s="328"/>
      <c r="HMO847" s="328"/>
      <c r="HMP847" s="328"/>
      <c r="HMQ847" s="328"/>
      <c r="HMR847" s="328"/>
      <c r="HMS847" s="328"/>
      <c r="HMT847" s="328"/>
      <c r="HMU847" s="328"/>
      <c r="HMV847" s="328"/>
      <c r="HMW847" s="328"/>
      <c r="HMX847" s="328"/>
      <c r="HMY847" s="328"/>
      <c r="HMZ847" s="328"/>
      <c r="HNA847" s="328"/>
      <c r="HNB847" s="328"/>
      <c r="HNC847" s="328"/>
      <c r="HND847" s="328"/>
      <c r="HNE847" s="328"/>
      <c r="HNF847" s="328"/>
      <c r="HNG847" s="328"/>
      <c r="HNH847" s="328"/>
      <c r="HNI847" s="328"/>
      <c r="HNJ847" s="328"/>
      <c r="HNK847" s="328"/>
      <c r="HNL847" s="328"/>
      <c r="HNM847" s="328"/>
      <c r="HNN847" s="328"/>
      <c r="HNO847" s="328"/>
      <c r="HNP847" s="328"/>
      <c r="HNQ847" s="328"/>
      <c r="HNR847" s="328"/>
      <c r="HNS847" s="328"/>
      <c r="HNT847" s="328"/>
      <c r="HNU847" s="328"/>
      <c r="HNV847" s="328"/>
      <c r="HNW847" s="328"/>
      <c r="HNX847" s="328"/>
      <c r="HNY847" s="328"/>
      <c r="HNZ847" s="328"/>
      <c r="HOA847" s="328"/>
      <c r="HOB847" s="328"/>
      <c r="HOC847" s="328"/>
      <c r="HOD847" s="328"/>
      <c r="HOE847" s="328"/>
      <c r="HOF847" s="328"/>
      <c r="HOG847" s="328"/>
      <c r="HOH847" s="328"/>
      <c r="HOI847" s="328"/>
      <c r="HOJ847" s="328"/>
      <c r="HOK847" s="328"/>
      <c r="HOL847" s="328"/>
      <c r="HOM847" s="328"/>
      <c r="HON847" s="328"/>
      <c r="HOO847" s="328"/>
      <c r="HOP847" s="328"/>
      <c r="HOQ847" s="328"/>
      <c r="HOR847" s="328"/>
      <c r="HOS847" s="328"/>
      <c r="HOT847" s="328"/>
      <c r="HOU847" s="328"/>
      <c r="HOV847" s="328"/>
      <c r="HOW847" s="328"/>
      <c r="HOX847" s="328"/>
      <c r="HOY847" s="328"/>
      <c r="HOZ847" s="328"/>
      <c r="HPA847" s="328"/>
      <c r="HPB847" s="328"/>
      <c r="HPC847" s="328"/>
      <c r="HPD847" s="328"/>
      <c r="HPE847" s="328"/>
      <c r="HPF847" s="328"/>
      <c r="HPG847" s="328"/>
      <c r="HPH847" s="328"/>
      <c r="HPI847" s="328"/>
      <c r="HPJ847" s="328"/>
      <c r="HPK847" s="328"/>
      <c r="HPL847" s="328"/>
      <c r="HPM847" s="328"/>
      <c r="HPN847" s="328"/>
      <c r="HPO847" s="328"/>
      <c r="HPP847" s="328"/>
      <c r="HPQ847" s="328"/>
      <c r="HPR847" s="328"/>
      <c r="HPS847" s="328"/>
      <c r="HPT847" s="328"/>
      <c r="HPU847" s="328"/>
      <c r="HPV847" s="328"/>
      <c r="HPW847" s="328"/>
      <c r="HPX847" s="328"/>
      <c r="HPY847" s="328"/>
      <c r="HPZ847" s="328"/>
      <c r="HQA847" s="328"/>
      <c r="HQB847" s="328"/>
      <c r="HQC847" s="328"/>
      <c r="HQD847" s="328"/>
      <c r="HQE847" s="328"/>
      <c r="HQF847" s="328"/>
      <c r="HQG847" s="328"/>
      <c r="HQH847" s="328"/>
      <c r="HQI847" s="328"/>
      <c r="HQJ847" s="328"/>
      <c r="HQK847" s="328"/>
      <c r="HQL847" s="328"/>
      <c r="HQM847" s="328"/>
      <c r="HQN847" s="328"/>
      <c r="HQO847" s="328"/>
      <c r="HQP847" s="328"/>
      <c r="HQQ847" s="328"/>
      <c r="HQR847" s="328"/>
      <c r="HQS847" s="328"/>
      <c r="HQT847" s="328"/>
      <c r="HQU847" s="328"/>
      <c r="HQV847" s="328"/>
      <c r="HQW847" s="328"/>
      <c r="HQX847" s="328"/>
      <c r="HQY847" s="328"/>
      <c r="HQZ847" s="328"/>
      <c r="HRA847" s="328"/>
      <c r="HRB847" s="328"/>
      <c r="HRC847" s="328"/>
      <c r="HRD847" s="328"/>
      <c r="HRE847" s="328"/>
      <c r="HRF847" s="328"/>
      <c r="HRG847" s="328"/>
      <c r="HRH847" s="328"/>
      <c r="HRI847" s="328"/>
      <c r="HRJ847" s="328"/>
      <c r="HRK847" s="328"/>
      <c r="HRL847" s="328"/>
      <c r="HRM847" s="328"/>
      <c r="HRN847" s="328"/>
      <c r="HRO847" s="328"/>
      <c r="HRP847" s="328"/>
      <c r="HRQ847" s="328"/>
      <c r="HRR847" s="328"/>
      <c r="HRS847" s="328"/>
      <c r="HRT847" s="328"/>
      <c r="HRU847" s="328"/>
      <c r="HRV847" s="328"/>
      <c r="HRW847" s="328"/>
      <c r="HRX847" s="328"/>
      <c r="HRY847" s="328"/>
      <c r="HRZ847" s="328"/>
      <c r="HSA847" s="328"/>
      <c r="HSB847" s="328"/>
      <c r="HSC847" s="328"/>
      <c r="HSD847" s="328"/>
      <c r="HSE847" s="328"/>
      <c r="HSF847" s="328"/>
      <c r="HSG847" s="328"/>
      <c r="HSH847" s="328"/>
      <c r="HSI847" s="328"/>
      <c r="HSJ847" s="328"/>
      <c r="HSK847" s="328"/>
      <c r="HSL847" s="328"/>
      <c r="HSM847" s="328"/>
      <c r="HSN847" s="328"/>
      <c r="HSO847" s="328"/>
      <c r="HSP847" s="328"/>
      <c r="HSQ847" s="328"/>
      <c r="HSR847" s="328"/>
      <c r="HSS847" s="328"/>
      <c r="HST847" s="328"/>
      <c r="HSU847" s="328"/>
      <c r="HSV847" s="328"/>
      <c r="HSW847" s="328"/>
      <c r="HSX847" s="328"/>
      <c r="HSY847" s="328"/>
      <c r="HSZ847" s="328"/>
      <c r="HTA847" s="328"/>
      <c r="HTB847" s="328"/>
      <c r="HTC847" s="328"/>
      <c r="HTD847" s="328"/>
      <c r="HTE847" s="328"/>
      <c r="HTF847" s="328"/>
      <c r="HTG847" s="328"/>
      <c r="HTH847" s="328"/>
      <c r="HTI847" s="328"/>
      <c r="HTJ847" s="328"/>
      <c r="HTK847" s="328"/>
      <c r="HTL847" s="328"/>
      <c r="HTM847" s="328"/>
      <c r="HTN847" s="328"/>
      <c r="HTO847" s="328"/>
      <c r="HTP847" s="328"/>
      <c r="HTQ847" s="328"/>
      <c r="HTR847" s="328"/>
      <c r="HTS847" s="328"/>
      <c r="HTT847" s="328"/>
      <c r="HTU847" s="328"/>
      <c r="HTV847" s="328"/>
      <c r="HTW847" s="328"/>
      <c r="HTX847" s="328"/>
      <c r="HTY847" s="328"/>
      <c r="HTZ847" s="328"/>
      <c r="HUA847" s="328"/>
      <c r="HUB847" s="328"/>
      <c r="HUC847" s="328"/>
      <c r="HUD847" s="328"/>
      <c r="HUE847" s="328"/>
      <c r="HUF847" s="328"/>
      <c r="HUG847" s="328"/>
      <c r="HUH847" s="328"/>
      <c r="HUI847" s="328"/>
      <c r="HUJ847" s="328"/>
      <c r="HUK847" s="328"/>
      <c r="HUL847" s="328"/>
      <c r="HUM847" s="328"/>
      <c r="HUN847" s="328"/>
      <c r="HUO847" s="328"/>
      <c r="HUP847" s="328"/>
      <c r="HUQ847" s="328"/>
      <c r="HUR847" s="328"/>
      <c r="HUS847" s="328"/>
      <c r="HUT847" s="328"/>
      <c r="HUU847" s="328"/>
      <c r="HUV847" s="328"/>
      <c r="HUW847" s="328"/>
      <c r="HUX847" s="328"/>
      <c r="HUY847" s="328"/>
      <c r="HUZ847" s="328"/>
      <c r="HVA847" s="328"/>
      <c r="HVB847" s="328"/>
      <c r="HVC847" s="328"/>
      <c r="HVD847" s="328"/>
      <c r="HVE847" s="328"/>
      <c r="HVF847" s="328"/>
      <c r="HVG847" s="328"/>
      <c r="HVH847" s="328"/>
      <c r="HVI847" s="328"/>
      <c r="HVJ847" s="328"/>
      <c r="HVK847" s="328"/>
      <c r="HVL847" s="328"/>
      <c r="HVM847" s="328"/>
      <c r="HVN847" s="328"/>
      <c r="HVO847" s="328"/>
      <c r="HVP847" s="328"/>
      <c r="HVQ847" s="328"/>
      <c r="HVR847" s="328"/>
      <c r="HVS847" s="328"/>
      <c r="HVT847" s="328"/>
      <c r="HVU847" s="328"/>
      <c r="HVV847" s="328"/>
      <c r="HVW847" s="328"/>
      <c r="HVX847" s="328"/>
      <c r="HVY847" s="328"/>
      <c r="HVZ847" s="328"/>
      <c r="HWA847" s="328"/>
      <c r="HWB847" s="328"/>
      <c r="HWC847" s="328"/>
      <c r="HWD847" s="328"/>
      <c r="HWE847" s="328"/>
      <c r="HWF847" s="328"/>
      <c r="HWG847" s="328"/>
      <c r="HWH847" s="328"/>
      <c r="HWI847" s="328"/>
      <c r="HWJ847" s="328"/>
      <c r="HWK847" s="328"/>
      <c r="HWL847" s="328"/>
      <c r="HWM847" s="328"/>
      <c r="HWN847" s="328"/>
      <c r="HWO847" s="328"/>
      <c r="HWP847" s="328"/>
      <c r="HWQ847" s="328"/>
      <c r="HWR847" s="328"/>
      <c r="HWS847" s="328"/>
      <c r="HWT847" s="328"/>
      <c r="HWU847" s="328"/>
      <c r="HWV847" s="328"/>
      <c r="HWW847" s="328"/>
      <c r="HWX847" s="328"/>
      <c r="HWY847" s="328"/>
      <c r="HWZ847" s="328"/>
      <c r="HXA847" s="328"/>
      <c r="HXB847" s="328"/>
      <c r="HXC847" s="328"/>
      <c r="HXD847" s="328"/>
      <c r="HXE847" s="328"/>
      <c r="HXF847" s="328"/>
      <c r="HXG847" s="328"/>
      <c r="HXH847" s="328"/>
      <c r="HXI847" s="328"/>
      <c r="HXJ847" s="328"/>
      <c r="HXK847" s="328"/>
      <c r="HXL847" s="328"/>
      <c r="HXM847" s="328"/>
      <c r="HXN847" s="328"/>
      <c r="HXO847" s="328"/>
      <c r="HXP847" s="328"/>
      <c r="HXQ847" s="328"/>
      <c r="HXR847" s="328"/>
      <c r="HXS847" s="328"/>
      <c r="HXT847" s="328"/>
      <c r="HXU847" s="328"/>
      <c r="HXV847" s="328"/>
      <c r="HXW847" s="328"/>
      <c r="HXX847" s="328"/>
      <c r="HXY847" s="328"/>
      <c r="HXZ847" s="328"/>
      <c r="HYA847" s="328"/>
      <c r="HYB847" s="328"/>
      <c r="HYC847" s="328"/>
      <c r="HYD847" s="328"/>
      <c r="HYE847" s="328"/>
      <c r="HYF847" s="328"/>
      <c r="HYG847" s="328"/>
      <c r="HYH847" s="328"/>
      <c r="HYI847" s="328"/>
      <c r="HYJ847" s="328"/>
      <c r="HYK847" s="328"/>
      <c r="HYL847" s="328"/>
      <c r="HYM847" s="328"/>
      <c r="HYN847" s="328"/>
      <c r="HYO847" s="328"/>
      <c r="HYP847" s="328"/>
      <c r="HYQ847" s="328"/>
      <c r="HYR847" s="328"/>
      <c r="HYS847" s="328"/>
      <c r="HYT847" s="328"/>
      <c r="HYU847" s="328"/>
      <c r="HYV847" s="328"/>
      <c r="HYW847" s="328"/>
      <c r="HYX847" s="328"/>
      <c r="HYY847" s="328"/>
      <c r="HYZ847" s="328"/>
      <c r="HZA847" s="328"/>
      <c r="HZB847" s="328"/>
      <c r="HZC847" s="328"/>
      <c r="HZD847" s="328"/>
      <c r="HZE847" s="328"/>
      <c r="HZF847" s="328"/>
      <c r="HZG847" s="328"/>
      <c r="HZH847" s="328"/>
      <c r="HZI847" s="328"/>
      <c r="HZJ847" s="328"/>
      <c r="HZK847" s="328"/>
      <c r="HZL847" s="328"/>
      <c r="HZM847" s="328"/>
      <c r="HZN847" s="328"/>
      <c r="HZO847" s="328"/>
      <c r="HZP847" s="328"/>
      <c r="HZQ847" s="328"/>
      <c r="HZR847" s="328"/>
      <c r="HZS847" s="328"/>
      <c r="HZT847" s="328"/>
      <c r="HZU847" s="328"/>
      <c r="HZV847" s="328"/>
      <c r="HZW847" s="328"/>
      <c r="HZX847" s="328"/>
      <c r="HZY847" s="328"/>
      <c r="HZZ847" s="328"/>
      <c r="IAA847" s="328"/>
      <c r="IAB847" s="328"/>
      <c r="IAC847" s="328"/>
      <c r="IAD847" s="328"/>
      <c r="IAE847" s="328"/>
      <c r="IAF847" s="328"/>
      <c r="IAG847" s="328"/>
      <c r="IAH847" s="328"/>
      <c r="IAI847" s="328"/>
      <c r="IAJ847" s="328"/>
      <c r="IAK847" s="328"/>
      <c r="IAL847" s="328"/>
      <c r="IAM847" s="328"/>
      <c r="IAN847" s="328"/>
      <c r="IAO847" s="328"/>
      <c r="IAP847" s="328"/>
      <c r="IAQ847" s="328"/>
      <c r="IAR847" s="328"/>
      <c r="IAS847" s="328"/>
      <c r="IAT847" s="328"/>
      <c r="IAU847" s="328"/>
      <c r="IAV847" s="328"/>
      <c r="IAW847" s="328"/>
      <c r="IAX847" s="328"/>
      <c r="IAY847" s="328"/>
      <c r="IAZ847" s="328"/>
      <c r="IBA847" s="328"/>
      <c r="IBB847" s="328"/>
      <c r="IBC847" s="328"/>
      <c r="IBD847" s="328"/>
      <c r="IBE847" s="328"/>
      <c r="IBF847" s="328"/>
      <c r="IBG847" s="328"/>
      <c r="IBH847" s="328"/>
      <c r="IBI847" s="328"/>
      <c r="IBJ847" s="328"/>
      <c r="IBK847" s="328"/>
      <c r="IBL847" s="328"/>
      <c r="IBM847" s="328"/>
      <c r="IBN847" s="328"/>
      <c r="IBO847" s="328"/>
      <c r="IBP847" s="328"/>
      <c r="IBQ847" s="328"/>
      <c r="IBR847" s="328"/>
      <c r="IBS847" s="328"/>
      <c r="IBT847" s="328"/>
      <c r="IBU847" s="328"/>
      <c r="IBV847" s="328"/>
      <c r="IBW847" s="328"/>
      <c r="IBX847" s="328"/>
      <c r="IBY847" s="328"/>
      <c r="IBZ847" s="328"/>
      <c r="ICA847" s="328"/>
      <c r="ICB847" s="328"/>
      <c r="ICC847" s="328"/>
      <c r="ICD847" s="328"/>
      <c r="ICE847" s="328"/>
      <c r="ICF847" s="328"/>
      <c r="ICG847" s="328"/>
      <c r="ICH847" s="328"/>
      <c r="ICI847" s="328"/>
      <c r="ICJ847" s="328"/>
      <c r="ICK847" s="328"/>
      <c r="ICL847" s="328"/>
      <c r="ICM847" s="328"/>
      <c r="ICN847" s="328"/>
      <c r="ICO847" s="328"/>
      <c r="ICP847" s="328"/>
      <c r="ICQ847" s="328"/>
      <c r="ICR847" s="328"/>
      <c r="ICS847" s="328"/>
      <c r="ICT847" s="328"/>
      <c r="ICU847" s="328"/>
      <c r="ICV847" s="328"/>
      <c r="ICW847" s="328"/>
      <c r="ICX847" s="328"/>
      <c r="ICY847" s="328"/>
      <c r="ICZ847" s="328"/>
      <c r="IDA847" s="328"/>
      <c r="IDB847" s="328"/>
      <c r="IDC847" s="328"/>
      <c r="IDD847" s="328"/>
      <c r="IDE847" s="328"/>
      <c r="IDF847" s="328"/>
      <c r="IDG847" s="328"/>
      <c r="IDH847" s="328"/>
      <c r="IDI847" s="328"/>
      <c r="IDJ847" s="328"/>
      <c r="IDK847" s="328"/>
      <c r="IDL847" s="328"/>
      <c r="IDM847" s="328"/>
      <c r="IDN847" s="328"/>
      <c r="IDO847" s="328"/>
      <c r="IDP847" s="328"/>
      <c r="IDQ847" s="328"/>
      <c r="IDR847" s="328"/>
      <c r="IDS847" s="328"/>
      <c r="IDT847" s="328"/>
      <c r="IDU847" s="328"/>
      <c r="IDV847" s="328"/>
      <c r="IDW847" s="328"/>
      <c r="IDX847" s="328"/>
      <c r="IDY847" s="328"/>
      <c r="IDZ847" s="328"/>
      <c r="IEA847" s="328"/>
      <c r="IEB847" s="328"/>
      <c r="IEC847" s="328"/>
      <c r="IED847" s="328"/>
      <c r="IEE847" s="328"/>
      <c r="IEF847" s="328"/>
      <c r="IEG847" s="328"/>
      <c r="IEH847" s="328"/>
      <c r="IEI847" s="328"/>
      <c r="IEJ847" s="328"/>
      <c r="IEK847" s="328"/>
      <c r="IEL847" s="328"/>
      <c r="IEM847" s="328"/>
      <c r="IEN847" s="328"/>
      <c r="IEO847" s="328"/>
      <c r="IEP847" s="328"/>
      <c r="IEQ847" s="328"/>
      <c r="IER847" s="328"/>
      <c r="IES847" s="328"/>
      <c r="IET847" s="328"/>
      <c r="IEU847" s="328"/>
      <c r="IEV847" s="328"/>
      <c r="IEW847" s="328"/>
      <c r="IEX847" s="328"/>
      <c r="IEY847" s="328"/>
      <c r="IEZ847" s="328"/>
      <c r="IFA847" s="328"/>
      <c r="IFB847" s="328"/>
      <c r="IFC847" s="328"/>
      <c r="IFD847" s="328"/>
      <c r="IFE847" s="328"/>
      <c r="IFF847" s="328"/>
      <c r="IFG847" s="328"/>
      <c r="IFH847" s="328"/>
      <c r="IFI847" s="328"/>
      <c r="IFJ847" s="328"/>
      <c r="IFK847" s="328"/>
      <c r="IFL847" s="328"/>
      <c r="IFM847" s="328"/>
      <c r="IFN847" s="328"/>
      <c r="IFO847" s="328"/>
      <c r="IFP847" s="328"/>
      <c r="IFQ847" s="328"/>
      <c r="IFR847" s="328"/>
      <c r="IFS847" s="328"/>
      <c r="IFT847" s="328"/>
      <c r="IFU847" s="328"/>
      <c r="IFV847" s="328"/>
      <c r="IFW847" s="328"/>
      <c r="IFX847" s="328"/>
      <c r="IFY847" s="328"/>
      <c r="IFZ847" s="328"/>
      <c r="IGA847" s="328"/>
      <c r="IGB847" s="328"/>
      <c r="IGC847" s="328"/>
      <c r="IGD847" s="328"/>
      <c r="IGE847" s="328"/>
      <c r="IGF847" s="328"/>
      <c r="IGG847" s="328"/>
      <c r="IGH847" s="328"/>
      <c r="IGI847" s="328"/>
      <c r="IGJ847" s="328"/>
      <c r="IGK847" s="328"/>
      <c r="IGL847" s="328"/>
      <c r="IGM847" s="328"/>
      <c r="IGN847" s="328"/>
      <c r="IGO847" s="328"/>
      <c r="IGP847" s="328"/>
      <c r="IGQ847" s="328"/>
      <c r="IGR847" s="328"/>
      <c r="IGS847" s="328"/>
      <c r="IGT847" s="328"/>
      <c r="IGU847" s="328"/>
      <c r="IGV847" s="328"/>
      <c r="IGW847" s="328"/>
      <c r="IGX847" s="328"/>
      <c r="IGY847" s="328"/>
      <c r="IGZ847" s="328"/>
      <c r="IHA847" s="328"/>
      <c r="IHB847" s="328"/>
      <c r="IHC847" s="328"/>
      <c r="IHD847" s="328"/>
      <c r="IHE847" s="328"/>
      <c r="IHF847" s="328"/>
      <c r="IHG847" s="328"/>
      <c r="IHH847" s="328"/>
      <c r="IHI847" s="328"/>
      <c r="IHJ847" s="328"/>
      <c r="IHK847" s="328"/>
      <c r="IHL847" s="328"/>
      <c r="IHM847" s="328"/>
      <c r="IHN847" s="328"/>
      <c r="IHO847" s="328"/>
      <c r="IHP847" s="328"/>
      <c r="IHQ847" s="328"/>
      <c r="IHR847" s="328"/>
      <c r="IHS847" s="328"/>
      <c r="IHT847" s="328"/>
      <c r="IHU847" s="328"/>
      <c r="IHV847" s="328"/>
      <c r="IHW847" s="328"/>
      <c r="IHX847" s="328"/>
      <c r="IHY847" s="328"/>
      <c r="IHZ847" s="328"/>
      <c r="IIA847" s="328"/>
      <c r="IIB847" s="328"/>
      <c r="IIC847" s="328"/>
      <c r="IID847" s="328"/>
      <c r="IIE847" s="328"/>
      <c r="IIF847" s="328"/>
      <c r="IIG847" s="328"/>
      <c r="IIH847" s="328"/>
      <c r="III847" s="328"/>
      <c r="IIJ847" s="328"/>
      <c r="IIK847" s="328"/>
      <c r="IIL847" s="328"/>
      <c r="IIM847" s="328"/>
      <c r="IIN847" s="328"/>
      <c r="IIO847" s="328"/>
      <c r="IIP847" s="328"/>
      <c r="IIQ847" s="328"/>
      <c r="IIR847" s="328"/>
      <c r="IIS847" s="328"/>
      <c r="IIT847" s="328"/>
      <c r="IIU847" s="328"/>
      <c r="IIV847" s="328"/>
      <c r="IIW847" s="328"/>
      <c r="IIX847" s="328"/>
      <c r="IIY847" s="328"/>
      <c r="IIZ847" s="328"/>
      <c r="IJA847" s="328"/>
      <c r="IJB847" s="328"/>
      <c r="IJC847" s="328"/>
      <c r="IJD847" s="328"/>
      <c r="IJE847" s="328"/>
      <c r="IJF847" s="328"/>
      <c r="IJG847" s="328"/>
      <c r="IJH847" s="328"/>
      <c r="IJI847" s="328"/>
      <c r="IJJ847" s="328"/>
      <c r="IJK847" s="328"/>
      <c r="IJL847" s="328"/>
      <c r="IJM847" s="328"/>
      <c r="IJN847" s="328"/>
      <c r="IJO847" s="328"/>
      <c r="IJP847" s="328"/>
      <c r="IJQ847" s="328"/>
      <c r="IJR847" s="328"/>
      <c r="IJS847" s="328"/>
      <c r="IJT847" s="328"/>
      <c r="IJU847" s="328"/>
      <c r="IJV847" s="328"/>
      <c r="IJW847" s="328"/>
      <c r="IJX847" s="328"/>
      <c r="IJY847" s="328"/>
      <c r="IJZ847" s="328"/>
      <c r="IKA847" s="328"/>
      <c r="IKB847" s="328"/>
      <c r="IKC847" s="328"/>
      <c r="IKD847" s="328"/>
      <c r="IKE847" s="328"/>
      <c r="IKF847" s="328"/>
      <c r="IKG847" s="328"/>
      <c r="IKH847" s="328"/>
      <c r="IKI847" s="328"/>
      <c r="IKJ847" s="328"/>
      <c r="IKK847" s="328"/>
      <c r="IKL847" s="328"/>
      <c r="IKM847" s="328"/>
      <c r="IKN847" s="328"/>
      <c r="IKO847" s="328"/>
      <c r="IKP847" s="328"/>
      <c r="IKQ847" s="328"/>
      <c r="IKR847" s="328"/>
      <c r="IKS847" s="328"/>
      <c r="IKT847" s="328"/>
      <c r="IKU847" s="328"/>
      <c r="IKV847" s="328"/>
      <c r="IKW847" s="328"/>
      <c r="IKX847" s="328"/>
      <c r="IKY847" s="328"/>
      <c r="IKZ847" s="328"/>
      <c r="ILA847" s="328"/>
      <c r="ILB847" s="328"/>
      <c r="ILC847" s="328"/>
      <c r="ILD847" s="328"/>
      <c r="ILE847" s="328"/>
      <c r="ILF847" s="328"/>
      <c r="ILG847" s="328"/>
      <c r="ILH847" s="328"/>
      <c r="ILI847" s="328"/>
      <c r="ILJ847" s="328"/>
      <c r="ILK847" s="328"/>
      <c r="ILL847" s="328"/>
      <c r="ILM847" s="328"/>
      <c r="ILN847" s="328"/>
      <c r="ILO847" s="328"/>
      <c r="ILP847" s="328"/>
      <c r="ILQ847" s="328"/>
      <c r="ILR847" s="328"/>
      <c r="ILS847" s="328"/>
      <c r="ILT847" s="328"/>
      <c r="ILU847" s="328"/>
      <c r="ILV847" s="328"/>
      <c r="ILW847" s="328"/>
      <c r="ILX847" s="328"/>
      <c r="ILY847" s="328"/>
      <c r="ILZ847" s="328"/>
      <c r="IMA847" s="328"/>
      <c r="IMB847" s="328"/>
      <c r="IMC847" s="328"/>
      <c r="IMD847" s="328"/>
      <c r="IME847" s="328"/>
      <c r="IMF847" s="328"/>
      <c r="IMG847" s="328"/>
      <c r="IMH847" s="328"/>
      <c r="IMI847" s="328"/>
      <c r="IMJ847" s="328"/>
      <c r="IMK847" s="328"/>
      <c r="IML847" s="328"/>
      <c r="IMM847" s="328"/>
      <c r="IMN847" s="328"/>
      <c r="IMO847" s="328"/>
      <c r="IMP847" s="328"/>
      <c r="IMQ847" s="328"/>
      <c r="IMR847" s="328"/>
      <c r="IMS847" s="328"/>
      <c r="IMT847" s="328"/>
      <c r="IMU847" s="328"/>
      <c r="IMV847" s="328"/>
      <c r="IMW847" s="328"/>
      <c r="IMX847" s="328"/>
      <c r="IMY847" s="328"/>
      <c r="IMZ847" s="328"/>
      <c r="INA847" s="328"/>
      <c r="INB847" s="328"/>
      <c r="INC847" s="328"/>
      <c r="IND847" s="328"/>
      <c r="INE847" s="328"/>
      <c r="INF847" s="328"/>
      <c r="ING847" s="328"/>
      <c r="INH847" s="328"/>
      <c r="INI847" s="328"/>
      <c r="INJ847" s="328"/>
      <c r="INK847" s="328"/>
      <c r="INL847" s="328"/>
      <c r="INM847" s="328"/>
      <c r="INN847" s="328"/>
      <c r="INO847" s="328"/>
      <c r="INP847" s="328"/>
      <c r="INQ847" s="328"/>
      <c r="INR847" s="328"/>
      <c r="INS847" s="328"/>
      <c r="INT847" s="328"/>
      <c r="INU847" s="328"/>
      <c r="INV847" s="328"/>
      <c r="INW847" s="328"/>
      <c r="INX847" s="328"/>
      <c r="INY847" s="328"/>
      <c r="INZ847" s="328"/>
      <c r="IOA847" s="328"/>
      <c r="IOB847" s="328"/>
      <c r="IOC847" s="328"/>
      <c r="IOD847" s="328"/>
      <c r="IOE847" s="328"/>
      <c r="IOF847" s="328"/>
      <c r="IOG847" s="328"/>
      <c r="IOH847" s="328"/>
      <c r="IOI847" s="328"/>
      <c r="IOJ847" s="328"/>
      <c r="IOK847" s="328"/>
      <c r="IOL847" s="328"/>
      <c r="IOM847" s="328"/>
      <c r="ION847" s="328"/>
      <c r="IOO847" s="328"/>
      <c r="IOP847" s="328"/>
      <c r="IOQ847" s="328"/>
      <c r="IOR847" s="328"/>
      <c r="IOS847" s="328"/>
      <c r="IOT847" s="328"/>
      <c r="IOU847" s="328"/>
      <c r="IOV847" s="328"/>
      <c r="IOW847" s="328"/>
      <c r="IOX847" s="328"/>
      <c r="IOY847" s="328"/>
      <c r="IOZ847" s="328"/>
      <c r="IPA847" s="328"/>
      <c r="IPB847" s="328"/>
      <c r="IPC847" s="328"/>
      <c r="IPD847" s="328"/>
      <c r="IPE847" s="328"/>
      <c r="IPF847" s="328"/>
      <c r="IPG847" s="328"/>
      <c r="IPH847" s="328"/>
      <c r="IPI847" s="328"/>
      <c r="IPJ847" s="328"/>
      <c r="IPK847" s="328"/>
      <c r="IPL847" s="328"/>
      <c r="IPM847" s="328"/>
      <c r="IPN847" s="328"/>
      <c r="IPO847" s="328"/>
      <c r="IPP847" s="328"/>
      <c r="IPQ847" s="328"/>
      <c r="IPR847" s="328"/>
      <c r="IPS847" s="328"/>
      <c r="IPT847" s="328"/>
      <c r="IPU847" s="328"/>
      <c r="IPV847" s="328"/>
      <c r="IPW847" s="328"/>
      <c r="IPX847" s="328"/>
      <c r="IPY847" s="328"/>
      <c r="IPZ847" s="328"/>
      <c r="IQA847" s="328"/>
      <c r="IQB847" s="328"/>
      <c r="IQC847" s="328"/>
      <c r="IQD847" s="328"/>
      <c r="IQE847" s="328"/>
      <c r="IQF847" s="328"/>
      <c r="IQG847" s="328"/>
      <c r="IQH847" s="328"/>
      <c r="IQI847" s="328"/>
      <c r="IQJ847" s="328"/>
      <c r="IQK847" s="328"/>
      <c r="IQL847" s="328"/>
      <c r="IQM847" s="328"/>
      <c r="IQN847" s="328"/>
      <c r="IQO847" s="328"/>
      <c r="IQP847" s="328"/>
      <c r="IQQ847" s="328"/>
      <c r="IQR847" s="328"/>
      <c r="IQS847" s="328"/>
      <c r="IQT847" s="328"/>
      <c r="IQU847" s="328"/>
      <c r="IQV847" s="328"/>
      <c r="IQW847" s="328"/>
      <c r="IQX847" s="328"/>
      <c r="IQY847" s="328"/>
      <c r="IQZ847" s="328"/>
      <c r="IRA847" s="328"/>
      <c r="IRB847" s="328"/>
      <c r="IRC847" s="328"/>
      <c r="IRD847" s="328"/>
      <c r="IRE847" s="328"/>
      <c r="IRF847" s="328"/>
      <c r="IRG847" s="328"/>
      <c r="IRH847" s="328"/>
      <c r="IRI847" s="328"/>
      <c r="IRJ847" s="328"/>
      <c r="IRK847" s="328"/>
      <c r="IRL847" s="328"/>
      <c r="IRM847" s="328"/>
      <c r="IRN847" s="328"/>
      <c r="IRO847" s="328"/>
      <c r="IRP847" s="328"/>
      <c r="IRQ847" s="328"/>
      <c r="IRR847" s="328"/>
      <c r="IRS847" s="328"/>
      <c r="IRT847" s="328"/>
      <c r="IRU847" s="328"/>
      <c r="IRV847" s="328"/>
      <c r="IRW847" s="328"/>
      <c r="IRX847" s="328"/>
      <c r="IRY847" s="328"/>
      <c r="IRZ847" s="328"/>
      <c r="ISA847" s="328"/>
      <c r="ISB847" s="328"/>
      <c r="ISC847" s="328"/>
      <c r="ISD847" s="328"/>
      <c r="ISE847" s="328"/>
      <c r="ISF847" s="328"/>
      <c r="ISG847" s="328"/>
      <c r="ISH847" s="328"/>
      <c r="ISI847" s="328"/>
      <c r="ISJ847" s="328"/>
      <c r="ISK847" s="328"/>
      <c r="ISL847" s="328"/>
      <c r="ISM847" s="328"/>
      <c r="ISN847" s="328"/>
      <c r="ISO847" s="328"/>
      <c r="ISP847" s="328"/>
      <c r="ISQ847" s="328"/>
      <c r="ISR847" s="328"/>
      <c r="ISS847" s="328"/>
      <c r="IST847" s="328"/>
      <c r="ISU847" s="328"/>
      <c r="ISV847" s="328"/>
      <c r="ISW847" s="328"/>
      <c r="ISX847" s="328"/>
      <c r="ISY847" s="328"/>
      <c r="ISZ847" s="328"/>
      <c r="ITA847" s="328"/>
      <c r="ITB847" s="328"/>
      <c r="ITC847" s="328"/>
      <c r="ITD847" s="328"/>
      <c r="ITE847" s="328"/>
      <c r="ITF847" s="328"/>
      <c r="ITG847" s="328"/>
      <c r="ITH847" s="328"/>
      <c r="ITI847" s="328"/>
      <c r="ITJ847" s="328"/>
      <c r="ITK847" s="328"/>
      <c r="ITL847" s="328"/>
      <c r="ITM847" s="328"/>
      <c r="ITN847" s="328"/>
      <c r="ITO847" s="328"/>
      <c r="ITP847" s="328"/>
      <c r="ITQ847" s="328"/>
      <c r="ITR847" s="328"/>
      <c r="ITS847" s="328"/>
      <c r="ITT847" s="328"/>
      <c r="ITU847" s="328"/>
      <c r="ITV847" s="328"/>
      <c r="ITW847" s="328"/>
      <c r="ITX847" s="328"/>
      <c r="ITY847" s="328"/>
      <c r="ITZ847" s="328"/>
      <c r="IUA847" s="328"/>
      <c r="IUB847" s="328"/>
      <c r="IUC847" s="328"/>
      <c r="IUD847" s="328"/>
      <c r="IUE847" s="328"/>
      <c r="IUF847" s="328"/>
      <c r="IUG847" s="328"/>
      <c r="IUH847" s="328"/>
      <c r="IUI847" s="328"/>
      <c r="IUJ847" s="328"/>
      <c r="IUK847" s="328"/>
      <c r="IUL847" s="328"/>
      <c r="IUM847" s="328"/>
      <c r="IUN847" s="328"/>
      <c r="IUO847" s="328"/>
      <c r="IUP847" s="328"/>
      <c r="IUQ847" s="328"/>
      <c r="IUR847" s="328"/>
      <c r="IUS847" s="328"/>
      <c r="IUT847" s="328"/>
      <c r="IUU847" s="328"/>
      <c r="IUV847" s="328"/>
      <c r="IUW847" s="328"/>
      <c r="IUX847" s="328"/>
      <c r="IUY847" s="328"/>
      <c r="IUZ847" s="328"/>
      <c r="IVA847" s="328"/>
      <c r="IVB847" s="328"/>
      <c r="IVC847" s="328"/>
      <c r="IVD847" s="328"/>
      <c r="IVE847" s="328"/>
      <c r="IVF847" s="328"/>
      <c r="IVG847" s="328"/>
      <c r="IVH847" s="328"/>
      <c r="IVI847" s="328"/>
      <c r="IVJ847" s="328"/>
      <c r="IVK847" s="328"/>
      <c r="IVL847" s="328"/>
      <c r="IVM847" s="328"/>
      <c r="IVN847" s="328"/>
      <c r="IVO847" s="328"/>
      <c r="IVP847" s="328"/>
      <c r="IVQ847" s="328"/>
      <c r="IVR847" s="328"/>
      <c r="IVS847" s="328"/>
      <c r="IVT847" s="328"/>
      <c r="IVU847" s="328"/>
      <c r="IVV847" s="328"/>
      <c r="IVW847" s="328"/>
      <c r="IVX847" s="328"/>
      <c r="IVY847" s="328"/>
      <c r="IVZ847" s="328"/>
      <c r="IWA847" s="328"/>
      <c r="IWB847" s="328"/>
      <c r="IWC847" s="328"/>
      <c r="IWD847" s="328"/>
      <c r="IWE847" s="328"/>
      <c r="IWF847" s="328"/>
      <c r="IWG847" s="328"/>
      <c r="IWH847" s="328"/>
      <c r="IWI847" s="328"/>
      <c r="IWJ847" s="328"/>
      <c r="IWK847" s="328"/>
      <c r="IWL847" s="328"/>
      <c r="IWM847" s="328"/>
      <c r="IWN847" s="328"/>
      <c r="IWO847" s="328"/>
      <c r="IWP847" s="328"/>
      <c r="IWQ847" s="328"/>
      <c r="IWR847" s="328"/>
      <c r="IWS847" s="328"/>
      <c r="IWT847" s="328"/>
      <c r="IWU847" s="328"/>
      <c r="IWV847" s="328"/>
      <c r="IWW847" s="328"/>
      <c r="IWX847" s="328"/>
      <c r="IWY847" s="328"/>
      <c r="IWZ847" s="328"/>
      <c r="IXA847" s="328"/>
      <c r="IXB847" s="328"/>
      <c r="IXC847" s="328"/>
      <c r="IXD847" s="328"/>
      <c r="IXE847" s="328"/>
      <c r="IXF847" s="328"/>
      <c r="IXG847" s="328"/>
      <c r="IXH847" s="328"/>
      <c r="IXI847" s="328"/>
      <c r="IXJ847" s="328"/>
      <c r="IXK847" s="328"/>
      <c r="IXL847" s="328"/>
      <c r="IXM847" s="328"/>
      <c r="IXN847" s="328"/>
      <c r="IXO847" s="328"/>
      <c r="IXP847" s="328"/>
      <c r="IXQ847" s="328"/>
      <c r="IXR847" s="328"/>
      <c r="IXS847" s="328"/>
      <c r="IXT847" s="328"/>
      <c r="IXU847" s="328"/>
      <c r="IXV847" s="328"/>
      <c r="IXW847" s="328"/>
      <c r="IXX847" s="328"/>
      <c r="IXY847" s="328"/>
      <c r="IXZ847" s="328"/>
      <c r="IYA847" s="328"/>
      <c r="IYB847" s="328"/>
      <c r="IYC847" s="328"/>
      <c r="IYD847" s="328"/>
      <c r="IYE847" s="328"/>
      <c r="IYF847" s="328"/>
      <c r="IYG847" s="328"/>
      <c r="IYH847" s="328"/>
      <c r="IYI847" s="328"/>
      <c r="IYJ847" s="328"/>
      <c r="IYK847" s="328"/>
      <c r="IYL847" s="328"/>
      <c r="IYM847" s="328"/>
      <c r="IYN847" s="328"/>
      <c r="IYO847" s="328"/>
      <c r="IYP847" s="328"/>
      <c r="IYQ847" s="328"/>
      <c r="IYR847" s="328"/>
      <c r="IYS847" s="328"/>
      <c r="IYT847" s="328"/>
      <c r="IYU847" s="328"/>
      <c r="IYV847" s="328"/>
      <c r="IYW847" s="328"/>
      <c r="IYX847" s="328"/>
      <c r="IYY847" s="328"/>
      <c r="IYZ847" s="328"/>
      <c r="IZA847" s="328"/>
      <c r="IZB847" s="328"/>
      <c r="IZC847" s="328"/>
      <c r="IZD847" s="328"/>
      <c r="IZE847" s="328"/>
      <c r="IZF847" s="328"/>
      <c r="IZG847" s="328"/>
      <c r="IZH847" s="328"/>
      <c r="IZI847" s="328"/>
      <c r="IZJ847" s="328"/>
      <c r="IZK847" s="328"/>
      <c r="IZL847" s="328"/>
      <c r="IZM847" s="328"/>
      <c r="IZN847" s="328"/>
      <c r="IZO847" s="328"/>
      <c r="IZP847" s="328"/>
      <c r="IZQ847" s="328"/>
      <c r="IZR847" s="328"/>
      <c r="IZS847" s="328"/>
      <c r="IZT847" s="328"/>
      <c r="IZU847" s="328"/>
      <c r="IZV847" s="328"/>
      <c r="IZW847" s="328"/>
      <c r="IZX847" s="328"/>
      <c r="IZY847" s="328"/>
      <c r="IZZ847" s="328"/>
      <c r="JAA847" s="328"/>
      <c r="JAB847" s="328"/>
      <c r="JAC847" s="328"/>
      <c r="JAD847" s="328"/>
      <c r="JAE847" s="328"/>
      <c r="JAF847" s="328"/>
      <c r="JAG847" s="328"/>
      <c r="JAH847" s="328"/>
      <c r="JAI847" s="328"/>
      <c r="JAJ847" s="328"/>
      <c r="JAK847" s="328"/>
      <c r="JAL847" s="328"/>
      <c r="JAM847" s="328"/>
      <c r="JAN847" s="328"/>
      <c r="JAO847" s="328"/>
      <c r="JAP847" s="328"/>
      <c r="JAQ847" s="328"/>
      <c r="JAR847" s="328"/>
      <c r="JAS847" s="328"/>
      <c r="JAT847" s="328"/>
      <c r="JAU847" s="328"/>
      <c r="JAV847" s="328"/>
      <c r="JAW847" s="328"/>
      <c r="JAX847" s="328"/>
      <c r="JAY847" s="328"/>
      <c r="JAZ847" s="328"/>
      <c r="JBA847" s="328"/>
      <c r="JBB847" s="328"/>
      <c r="JBC847" s="328"/>
      <c r="JBD847" s="328"/>
      <c r="JBE847" s="328"/>
      <c r="JBF847" s="328"/>
      <c r="JBG847" s="328"/>
      <c r="JBH847" s="328"/>
      <c r="JBI847" s="328"/>
      <c r="JBJ847" s="328"/>
      <c r="JBK847" s="328"/>
      <c r="JBL847" s="328"/>
      <c r="JBM847" s="328"/>
      <c r="JBN847" s="328"/>
      <c r="JBO847" s="328"/>
      <c r="JBP847" s="328"/>
      <c r="JBQ847" s="328"/>
      <c r="JBR847" s="328"/>
      <c r="JBS847" s="328"/>
      <c r="JBT847" s="328"/>
      <c r="JBU847" s="328"/>
      <c r="JBV847" s="328"/>
      <c r="JBW847" s="328"/>
      <c r="JBX847" s="328"/>
      <c r="JBY847" s="328"/>
      <c r="JBZ847" s="328"/>
      <c r="JCA847" s="328"/>
      <c r="JCB847" s="328"/>
      <c r="JCC847" s="328"/>
      <c r="JCD847" s="328"/>
      <c r="JCE847" s="328"/>
      <c r="JCF847" s="328"/>
      <c r="JCG847" s="328"/>
      <c r="JCH847" s="328"/>
      <c r="JCI847" s="328"/>
      <c r="JCJ847" s="328"/>
      <c r="JCK847" s="328"/>
      <c r="JCL847" s="328"/>
      <c r="JCM847" s="328"/>
      <c r="JCN847" s="328"/>
      <c r="JCO847" s="328"/>
      <c r="JCP847" s="328"/>
      <c r="JCQ847" s="328"/>
      <c r="JCR847" s="328"/>
      <c r="JCS847" s="328"/>
      <c r="JCT847" s="328"/>
      <c r="JCU847" s="328"/>
      <c r="JCV847" s="328"/>
      <c r="JCW847" s="328"/>
      <c r="JCX847" s="328"/>
      <c r="JCY847" s="328"/>
      <c r="JCZ847" s="328"/>
      <c r="JDA847" s="328"/>
      <c r="JDB847" s="328"/>
      <c r="JDC847" s="328"/>
      <c r="JDD847" s="328"/>
      <c r="JDE847" s="328"/>
      <c r="JDF847" s="328"/>
      <c r="JDG847" s="328"/>
      <c r="JDH847" s="328"/>
      <c r="JDI847" s="328"/>
      <c r="JDJ847" s="328"/>
      <c r="JDK847" s="328"/>
      <c r="JDL847" s="328"/>
      <c r="JDM847" s="328"/>
      <c r="JDN847" s="328"/>
      <c r="JDO847" s="328"/>
      <c r="JDP847" s="328"/>
      <c r="JDQ847" s="328"/>
      <c r="JDR847" s="328"/>
      <c r="JDS847" s="328"/>
      <c r="JDT847" s="328"/>
      <c r="JDU847" s="328"/>
      <c r="JDV847" s="328"/>
      <c r="JDW847" s="328"/>
      <c r="JDX847" s="328"/>
      <c r="JDY847" s="328"/>
      <c r="JDZ847" s="328"/>
      <c r="JEA847" s="328"/>
      <c r="JEB847" s="328"/>
      <c r="JEC847" s="328"/>
      <c r="JED847" s="328"/>
      <c r="JEE847" s="328"/>
      <c r="JEF847" s="328"/>
      <c r="JEG847" s="328"/>
      <c r="JEH847" s="328"/>
      <c r="JEI847" s="328"/>
      <c r="JEJ847" s="328"/>
      <c r="JEK847" s="328"/>
      <c r="JEL847" s="328"/>
      <c r="JEM847" s="328"/>
      <c r="JEN847" s="328"/>
      <c r="JEO847" s="328"/>
      <c r="JEP847" s="328"/>
      <c r="JEQ847" s="328"/>
      <c r="JER847" s="328"/>
      <c r="JES847" s="328"/>
      <c r="JET847" s="328"/>
      <c r="JEU847" s="328"/>
      <c r="JEV847" s="328"/>
      <c r="JEW847" s="328"/>
      <c r="JEX847" s="328"/>
      <c r="JEY847" s="328"/>
      <c r="JEZ847" s="328"/>
      <c r="JFA847" s="328"/>
      <c r="JFB847" s="328"/>
      <c r="JFC847" s="328"/>
      <c r="JFD847" s="328"/>
      <c r="JFE847" s="328"/>
      <c r="JFF847" s="328"/>
      <c r="JFG847" s="328"/>
      <c r="JFH847" s="328"/>
      <c r="JFI847" s="328"/>
      <c r="JFJ847" s="328"/>
      <c r="JFK847" s="328"/>
      <c r="JFL847" s="328"/>
      <c r="JFM847" s="328"/>
      <c r="JFN847" s="328"/>
      <c r="JFO847" s="328"/>
      <c r="JFP847" s="328"/>
      <c r="JFQ847" s="328"/>
      <c r="JFR847" s="328"/>
      <c r="JFS847" s="328"/>
      <c r="JFT847" s="328"/>
      <c r="JFU847" s="328"/>
      <c r="JFV847" s="328"/>
      <c r="JFW847" s="328"/>
      <c r="JFX847" s="328"/>
      <c r="JFY847" s="328"/>
      <c r="JFZ847" s="328"/>
      <c r="JGA847" s="328"/>
      <c r="JGB847" s="328"/>
      <c r="JGC847" s="328"/>
      <c r="JGD847" s="328"/>
      <c r="JGE847" s="328"/>
      <c r="JGF847" s="328"/>
      <c r="JGG847" s="328"/>
      <c r="JGH847" s="328"/>
      <c r="JGI847" s="328"/>
      <c r="JGJ847" s="328"/>
      <c r="JGK847" s="328"/>
      <c r="JGL847" s="328"/>
      <c r="JGM847" s="328"/>
      <c r="JGN847" s="328"/>
      <c r="JGO847" s="328"/>
      <c r="JGP847" s="328"/>
      <c r="JGQ847" s="328"/>
      <c r="JGR847" s="328"/>
      <c r="JGS847" s="328"/>
      <c r="JGT847" s="328"/>
      <c r="JGU847" s="328"/>
      <c r="JGV847" s="328"/>
      <c r="JGW847" s="328"/>
      <c r="JGX847" s="328"/>
      <c r="JGY847" s="328"/>
      <c r="JGZ847" s="328"/>
      <c r="JHA847" s="328"/>
      <c r="JHB847" s="328"/>
      <c r="JHC847" s="328"/>
      <c r="JHD847" s="328"/>
      <c r="JHE847" s="328"/>
      <c r="JHF847" s="328"/>
      <c r="JHG847" s="328"/>
      <c r="JHH847" s="328"/>
      <c r="JHI847" s="328"/>
      <c r="JHJ847" s="328"/>
      <c r="JHK847" s="328"/>
      <c r="JHL847" s="328"/>
      <c r="JHM847" s="328"/>
      <c r="JHN847" s="328"/>
      <c r="JHO847" s="328"/>
      <c r="JHP847" s="328"/>
      <c r="JHQ847" s="328"/>
      <c r="JHR847" s="328"/>
      <c r="JHS847" s="328"/>
      <c r="JHT847" s="328"/>
      <c r="JHU847" s="328"/>
      <c r="JHV847" s="328"/>
      <c r="JHW847" s="328"/>
      <c r="JHX847" s="328"/>
      <c r="JHY847" s="328"/>
      <c r="JHZ847" s="328"/>
      <c r="JIA847" s="328"/>
      <c r="JIB847" s="328"/>
      <c r="JIC847" s="328"/>
      <c r="JID847" s="328"/>
      <c r="JIE847" s="328"/>
      <c r="JIF847" s="328"/>
      <c r="JIG847" s="328"/>
      <c r="JIH847" s="328"/>
      <c r="JII847" s="328"/>
      <c r="JIJ847" s="328"/>
      <c r="JIK847" s="328"/>
      <c r="JIL847" s="328"/>
      <c r="JIM847" s="328"/>
      <c r="JIN847" s="328"/>
      <c r="JIO847" s="328"/>
      <c r="JIP847" s="328"/>
      <c r="JIQ847" s="328"/>
      <c r="JIR847" s="328"/>
      <c r="JIS847" s="328"/>
      <c r="JIT847" s="328"/>
      <c r="JIU847" s="328"/>
      <c r="JIV847" s="328"/>
      <c r="JIW847" s="328"/>
      <c r="JIX847" s="328"/>
      <c r="JIY847" s="328"/>
      <c r="JIZ847" s="328"/>
      <c r="JJA847" s="328"/>
      <c r="JJB847" s="328"/>
      <c r="JJC847" s="328"/>
      <c r="JJD847" s="328"/>
      <c r="JJE847" s="328"/>
      <c r="JJF847" s="328"/>
      <c r="JJG847" s="328"/>
      <c r="JJH847" s="328"/>
      <c r="JJI847" s="328"/>
      <c r="JJJ847" s="328"/>
      <c r="JJK847" s="328"/>
      <c r="JJL847" s="328"/>
      <c r="JJM847" s="328"/>
      <c r="JJN847" s="328"/>
      <c r="JJO847" s="328"/>
      <c r="JJP847" s="328"/>
      <c r="JJQ847" s="328"/>
      <c r="JJR847" s="328"/>
      <c r="JJS847" s="328"/>
      <c r="JJT847" s="328"/>
      <c r="JJU847" s="328"/>
      <c r="JJV847" s="328"/>
      <c r="JJW847" s="328"/>
      <c r="JJX847" s="328"/>
      <c r="JJY847" s="328"/>
      <c r="JJZ847" s="328"/>
      <c r="JKA847" s="328"/>
      <c r="JKB847" s="328"/>
      <c r="JKC847" s="328"/>
      <c r="JKD847" s="328"/>
      <c r="JKE847" s="328"/>
      <c r="JKF847" s="328"/>
      <c r="JKG847" s="328"/>
      <c r="JKH847" s="328"/>
      <c r="JKI847" s="328"/>
      <c r="JKJ847" s="328"/>
      <c r="JKK847" s="328"/>
      <c r="JKL847" s="328"/>
      <c r="JKM847" s="328"/>
      <c r="JKN847" s="328"/>
      <c r="JKO847" s="328"/>
      <c r="JKP847" s="328"/>
      <c r="JKQ847" s="328"/>
      <c r="JKR847" s="328"/>
      <c r="JKS847" s="328"/>
      <c r="JKT847" s="328"/>
      <c r="JKU847" s="328"/>
      <c r="JKV847" s="328"/>
      <c r="JKW847" s="328"/>
      <c r="JKX847" s="328"/>
      <c r="JKY847" s="328"/>
      <c r="JKZ847" s="328"/>
      <c r="JLA847" s="328"/>
      <c r="JLB847" s="328"/>
      <c r="JLC847" s="328"/>
      <c r="JLD847" s="328"/>
      <c r="JLE847" s="328"/>
      <c r="JLF847" s="328"/>
      <c r="JLG847" s="328"/>
      <c r="JLH847" s="328"/>
      <c r="JLI847" s="328"/>
      <c r="JLJ847" s="328"/>
      <c r="JLK847" s="328"/>
      <c r="JLL847" s="328"/>
      <c r="JLM847" s="328"/>
      <c r="JLN847" s="328"/>
      <c r="JLO847" s="328"/>
      <c r="JLP847" s="328"/>
      <c r="JLQ847" s="328"/>
      <c r="JLR847" s="328"/>
      <c r="JLS847" s="328"/>
      <c r="JLT847" s="328"/>
      <c r="JLU847" s="328"/>
      <c r="JLV847" s="328"/>
      <c r="JLW847" s="328"/>
      <c r="JLX847" s="328"/>
      <c r="JLY847" s="328"/>
      <c r="JLZ847" s="328"/>
      <c r="JMA847" s="328"/>
      <c r="JMB847" s="328"/>
      <c r="JMC847" s="328"/>
      <c r="JMD847" s="328"/>
      <c r="JME847" s="328"/>
      <c r="JMF847" s="328"/>
      <c r="JMG847" s="328"/>
      <c r="JMH847" s="328"/>
      <c r="JMI847" s="328"/>
      <c r="JMJ847" s="328"/>
      <c r="JMK847" s="328"/>
      <c r="JML847" s="328"/>
      <c r="JMM847" s="328"/>
      <c r="JMN847" s="328"/>
      <c r="JMO847" s="328"/>
      <c r="JMP847" s="328"/>
      <c r="JMQ847" s="328"/>
      <c r="JMR847" s="328"/>
      <c r="JMS847" s="328"/>
      <c r="JMT847" s="328"/>
      <c r="JMU847" s="328"/>
      <c r="JMV847" s="328"/>
      <c r="JMW847" s="328"/>
      <c r="JMX847" s="328"/>
      <c r="JMY847" s="328"/>
      <c r="JMZ847" s="328"/>
      <c r="JNA847" s="328"/>
      <c r="JNB847" s="328"/>
      <c r="JNC847" s="328"/>
      <c r="JND847" s="328"/>
      <c r="JNE847" s="328"/>
      <c r="JNF847" s="328"/>
      <c r="JNG847" s="328"/>
      <c r="JNH847" s="328"/>
      <c r="JNI847" s="328"/>
      <c r="JNJ847" s="328"/>
      <c r="JNK847" s="328"/>
      <c r="JNL847" s="328"/>
      <c r="JNM847" s="328"/>
      <c r="JNN847" s="328"/>
      <c r="JNO847" s="328"/>
      <c r="JNP847" s="328"/>
      <c r="JNQ847" s="328"/>
      <c r="JNR847" s="328"/>
      <c r="JNS847" s="328"/>
      <c r="JNT847" s="328"/>
      <c r="JNU847" s="328"/>
      <c r="JNV847" s="328"/>
      <c r="JNW847" s="328"/>
      <c r="JNX847" s="328"/>
      <c r="JNY847" s="328"/>
      <c r="JNZ847" s="328"/>
      <c r="JOA847" s="328"/>
      <c r="JOB847" s="328"/>
      <c r="JOC847" s="328"/>
      <c r="JOD847" s="328"/>
      <c r="JOE847" s="328"/>
      <c r="JOF847" s="328"/>
      <c r="JOG847" s="328"/>
      <c r="JOH847" s="328"/>
      <c r="JOI847" s="328"/>
      <c r="JOJ847" s="328"/>
      <c r="JOK847" s="328"/>
      <c r="JOL847" s="328"/>
      <c r="JOM847" s="328"/>
      <c r="JON847" s="328"/>
      <c r="JOO847" s="328"/>
      <c r="JOP847" s="328"/>
      <c r="JOQ847" s="328"/>
      <c r="JOR847" s="328"/>
      <c r="JOS847" s="328"/>
      <c r="JOT847" s="328"/>
      <c r="JOU847" s="328"/>
      <c r="JOV847" s="328"/>
      <c r="JOW847" s="328"/>
      <c r="JOX847" s="328"/>
      <c r="JOY847" s="328"/>
      <c r="JOZ847" s="328"/>
      <c r="JPA847" s="328"/>
      <c r="JPB847" s="328"/>
      <c r="JPC847" s="328"/>
      <c r="JPD847" s="328"/>
      <c r="JPE847" s="328"/>
      <c r="JPF847" s="328"/>
      <c r="JPG847" s="328"/>
      <c r="JPH847" s="328"/>
      <c r="JPI847" s="328"/>
      <c r="JPJ847" s="328"/>
      <c r="JPK847" s="328"/>
      <c r="JPL847" s="328"/>
      <c r="JPM847" s="328"/>
      <c r="JPN847" s="328"/>
      <c r="JPO847" s="328"/>
      <c r="JPP847" s="328"/>
      <c r="JPQ847" s="328"/>
      <c r="JPR847" s="328"/>
      <c r="JPS847" s="328"/>
      <c r="JPT847" s="328"/>
      <c r="JPU847" s="328"/>
      <c r="JPV847" s="328"/>
      <c r="JPW847" s="328"/>
      <c r="JPX847" s="328"/>
      <c r="JPY847" s="328"/>
      <c r="JPZ847" s="328"/>
      <c r="JQA847" s="328"/>
      <c r="JQB847" s="328"/>
      <c r="JQC847" s="328"/>
      <c r="JQD847" s="328"/>
      <c r="JQE847" s="328"/>
      <c r="JQF847" s="328"/>
      <c r="JQG847" s="328"/>
      <c r="JQH847" s="328"/>
      <c r="JQI847" s="328"/>
      <c r="JQJ847" s="328"/>
      <c r="JQK847" s="328"/>
      <c r="JQL847" s="328"/>
      <c r="JQM847" s="328"/>
      <c r="JQN847" s="328"/>
      <c r="JQO847" s="328"/>
      <c r="JQP847" s="328"/>
      <c r="JQQ847" s="328"/>
      <c r="JQR847" s="328"/>
      <c r="JQS847" s="328"/>
      <c r="JQT847" s="328"/>
      <c r="JQU847" s="328"/>
      <c r="JQV847" s="328"/>
      <c r="JQW847" s="328"/>
      <c r="JQX847" s="328"/>
      <c r="JQY847" s="328"/>
      <c r="JQZ847" s="328"/>
      <c r="JRA847" s="328"/>
      <c r="JRB847" s="328"/>
      <c r="JRC847" s="328"/>
      <c r="JRD847" s="328"/>
      <c r="JRE847" s="328"/>
      <c r="JRF847" s="328"/>
      <c r="JRG847" s="328"/>
      <c r="JRH847" s="328"/>
      <c r="JRI847" s="328"/>
      <c r="JRJ847" s="328"/>
      <c r="JRK847" s="328"/>
      <c r="JRL847" s="328"/>
      <c r="JRM847" s="328"/>
      <c r="JRN847" s="328"/>
      <c r="JRO847" s="328"/>
      <c r="JRP847" s="328"/>
      <c r="JRQ847" s="328"/>
      <c r="JRR847" s="328"/>
      <c r="JRS847" s="328"/>
      <c r="JRT847" s="328"/>
      <c r="JRU847" s="328"/>
      <c r="JRV847" s="328"/>
      <c r="JRW847" s="328"/>
      <c r="JRX847" s="328"/>
      <c r="JRY847" s="328"/>
      <c r="JRZ847" s="328"/>
      <c r="JSA847" s="328"/>
      <c r="JSB847" s="328"/>
      <c r="JSC847" s="328"/>
      <c r="JSD847" s="328"/>
      <c r="JSE847" s="328"/>
      <c r="JSF847" s="328"/>
      <c r="JSG847" s="328"/>
      <c r="JSH847" s="328"/>
      <c r="JSI847" s="328"/>
      <c r="JSJ847" s="328"/>
      <c r="JSK847" s="328"/>
      <c r="JSL847" s="328"/>
      <c r="JSM847" s="328"/>
      <c r="JSN847" s="328"/>
      <c r="JSO847" s="328"/>
      <c r="JSP847" s="328"/>
      <c r="JSQ847" s="328"/>
      <c r="JSR847" s="328"/>
      <c r="JSS847" s="328"/>
      <c r="JST847" s="328"/>
      <c r="JSU847" s="328"/>
      <c r="JSV847" s="328"/>
      <c r="JSW847" s="328"/>
      <c r="JSX847" s="328"/>
      <c r="JSY847" s="328"/>
      <c r="JSZ847" s="328"/>
      <c r="JTA847" s="328"/>
      <c r="JTB847" s="328"/>
      <c r="JTC847" s="328"/>
      <c r="JTD847" s="328"/>
      <c r="JTE847" s="328"/>
      <c r="JTF847" s="328"/>
      <c r="JTG847" s="328"/>
      <c r="JTH847" s="328"/>
      <c r="JTI847" s="328"/>
      <c r="JTJ847" s="328"/>
      <c r="JTK847" s="328"/>
      <c r="JTL847" s="328"/>
      <c r="JTM847" s="328"/>
      <c r="JTN847" s="328"/>
      <c r="JTO847" s="328"/>
      <c r="JTP847" s="328"/>
      <c r="JTQ847" s="328"/>
      <c r="JTR847" s="328"/>
      <c r="JTS847" s="328"/>
      <c r="JTT847" s="328"/>
      <c r="JTU847" s="328"/>
      <c r="JTV847" s="328"/>
      <c r="JTW847" s="328"/>
      <c r="JTX847" s="328"/>
      <c r="JTY847" s="328"/>
      <c r="JTZ847" s="328"/>
      <c r="JUA847" s="328"/>
      <c r="JUB847" s="328"/>
      <c r="JUC847" s="328"/>
      <c r="JUD847" s="328"/>
      <c r="JUE847" s="328"/>
      <c r="JUF847" s="328"/>
      <c r="JUG847" s="328"/>
      <c r="JUH847" s="328"/>
      <c r="JUI847" s="328"/>
      <c r="JUJ847" s="328"/>
      <c r="JUK847" s="328"/>
      <c r="JUL847" s="328"/>
      <c r="JUM847" s="328"/>
      <c r="JUN847" s="328"/>
      <c r="JUO847" s="328"/>
      <c r="JUP847" s="328"/>
      <c r="JUQ847" s="328"/>
      <c r="JUR847" s="328"/>
      <c r="JUS847" s="328"/>
      <c r="JUT847" s="328"/>
      <c r="JUU847" s="328"/>
      <c r="JUV847" s="328"/>
      <c r="JUW847" s="328"/>
      <c r="JUX847" s="328"/>
      <c r="JUY847" s="328"/>
      <c r="JUZ847" s="328"/>
      <c r="JVA847" s="328"/>
      <c r="JVB847" s="328"/>
      <c r="JVC847" s="328"/>
      <c r="JVD847" s="328"/>
      <c r="JVE847" s="328"/>
      <c r="JVF847" s="328"/>
      <c r="JVG847" s="328"/>
      <c r="JVH847" s="328"/>
      <c r="JVI847" s="328"/>
      <c r="JVJ847" s="328"/>
      <c r="JVK847" s="328"/>
      <c r="JVL847" s="328"/>
      <c r="JVM847" s="328"/>
      <c r="JVN847" s="328"/>
      <c r="JVO847" s="328"/>
      <c r="JVP847" s="328"/>
      <c r="JVQ847" s="328"/>
      <c r="JVR847" s="328"/>
      <c r="JVS847" s="328"/>
      <c r="JVT847" s="328"/>
      <c r="JVU847" s="328"/>
      <c r="JVV847" s="328"/>
      <c r="JVW847" s="328"/>
      <c r="JVX847" s="328"/>
      <c r="JVY847" s="328"/>
      <c r="JVZ847" s="328"/>
      <c r="JWA847" s="328"/>
      <c r="JWB847" s="328"/>
      <c r="JWC847" s="328"/>
      <c r="JWD847" s="328"/>
      <c r="JWE847" s="328"/>
      <c r="JWF847" s="328"/>
      <c r="JWG847" s="328"/>
      <c r="JWH847" s="328"/>
      <c r="JWI847" s="328"/>
      <c r="JWJ847" s="328"/>
      <c r="JWK847" s="328"/>
      <c r="JWL847" s="328"/>
      <c r="JWM847" s="328"/>
      <c r="JWN847" s="328"/>
      <c r="JWO847" s="328"/>
      <c r="JWP847" s="328"/>
      <c r="JWQ847" s="328"/>
      <c r="JWR847" s="328"/>
      <c r="JWS847" s="328"/>
      <c r="JWT847" s="328"/>
      <c r="JWU847" s="328"/>
      <c r="JWV847" s="328"/>
      <c r="JWW847" s="328"/>
      <c r="JWX847" s="328"/>
      <c r="JWY847" s="328"/>
      <c r="JWZ847" s="328"/>
      <c r="JXA847" s="328"/>
      <c r="JXB847" s="328"/>
      <c r="JXC847" s="328"/>
      <c r="JXD847" s="328"/>
      <c r="JXE847" s="328"/>
      <c r="JXF847" s="328"/>
      <c r="JXG847" s="328"/>
      <c r="JXH847" s="328"/>
      <c r="JXI847" s="328"/>
      <c r="JXJ847" s="328"/>
      <c r="JXK847" s="328"/>
      <c r="JXL847" s="328"/>
      <c r="JXM847" s="328"/>
      <c r="JXN847" s="328"/>
      <c r="JXO847" s="328"/>
      <c r="JXP847" s="328"/>
      <c r="JXQ847" s="328"/>
      <c r="JXR847" s="328"/>
      <c r="JXS847" s="328"/>
      <c r="JXT847" s="328"/>
      <c r="JXU847" s="328"/>
      <c r="JXV847" s="328"/>
      <c r="JXW847" s="328"/>
      <c r="JXX847" s="328"/>
      <c r="JXY847" s="328"/>
      <c r="JXZ847" s="328"/>
      <c r="JYA847" s="328"/>
      <c r="JYB847" s="328"/>
      <c r="JYC847" s="328"/>
      <c r="JYD847" s="328"/>
      <c r="JYE847" s="328"/>
      <c r="JYF847" s="328"/>
      <c r="JYG847" s="328"/>
      <c r="JYH847" s="328"/>
      <c r="JYI847" s="328"/>
      <c r="JYJ847" s="328"/>
      <c r="JYK847" s="328"/>
      <c r="JYL847" s="328"/>
      <c r="JYM847" s="328"/>
      <c r="JYN847" s="328"/>
      <c r="JYO847" s="328"/>
      <c r="JYP847" s="328"/>
      <c r="JYQ847" s="328"/>
      <c r="JYR847" s="328"/>
      <c r="JYS847" s="328"/>
      <c r="JYT847" s="328"/>
      <c r="JYU847" s="328"/>
      <c r="JYV847" s="328"/>
      <c r="JYW847" s="328"/>
      <c r="JYX847" s="328"/>
      <c r="JYY847" s="328"/>
      <c r="JYZ847" s="328"/>
      <c r="JZA847" s="328"/>
      <c r="JZB847" s="328"/>
      <c r="JZC847" s="328"/>
      <c r="JZD847" s="328"/>
      <c r="JZE847" s="328"/>
      <c r="JZF847" s="328"/>
      <c r="JZG847" s="328"/>
      <c r="JZH847" s="328"/>
      <c r="JZI847" s="328"/>
      <c r="JZJ847" s="328"/>
      <c r="JZK847" s="328"/>
      <c r="JZL847" s="328"/>
      <c r="JZM847" s="328"/>
      <c r="JZN847" s="328"/>
      <c r="JZO847" s="328"/>
      <c r="JZP847" s="328"/>
      <c r="JZQ847" s="328"/>
      <c r="JZR847" s="328"/>
      <c r="JZS847" s="328"/>
      <c r="JZT847" s="328"/>
      <c r="JZU847" s="328"/>
      <c r="JZV847" s="328"/>
      <c r="JZW847" s="328"/>
      <c r="JZX847" s="328"/>
      <c r="JZY847" s="328"/>
      <c r="JZZ847" s="328"/>
      <c r="KAA847" s="328"/>
      <c r="KAB847" s="328"/>
      <c r="KAC847" s="328"/>
      <c r="KAD847" s="328"/>
      <c r="KAE847" s="328"/>
      <c r="KAF847" s="328"/>
      <c r="KAG847" s="328"/>
      <c r="KAH847" s="328"/>
      <c r="KAI847" s="328"/>
      <c r="KAJ847" s="328"/>
      <c r="KAK847" s="328"/>
      <c r="KAL847" s="328"/>
      <c r="KAM847" s="328"/>
      <c r="KAN847" s="328"/>
      <c r="KAO847" s="328"/>
      <c r="KAP847" s="328"/>
      <c r="KAQ847" s="328"/>
      <c r="KAR847" s="328"/>
      <c r="KAS847" s="328"/>
      <c r="KAT847" s="328"/>
      <c r="KAU847" s="328"/>
      <c r="KAV847" s="328"/>
      <c r="KAW847" s="328"/>
      <c r="KAX847" s="328"/>
      <c r="KAY847" s="328"/>
      <c r="KAZ847" s="328"/>
      <c r="KBA847" s="328"/>
      <c r="KBB847" s="328"/>
      <c r="KBC847" s="328"/>
      <c r="KBD847" s="328"/>
      <c r="KBE847" s="328"/>
      <c r="KBF847" s="328"/>
      <c r="KBG847" s="328"/>
      <c r="KBH847" s="328"/>
      <c r="KBI847" s="328"/>
      <c r="KBJ847" s="328"/>
      <c r="KBK847" s="328"/>
      <c r="KBL847" s="328"/>
      <c r="KBM847" s="328"/>
      <c r="KBN847" s="328"/>
      <c r="KBO847" s="328"/>
      <c r="KBP847" s="328"/>
      <c r="KBQ847" s="328"/>
      <c r="KBR847" s="328"/>
      <c r="KBS847" s="328"/>
      <c r="KBT847" s="328"/>
      <c r="KBU847" s="328"/>
      <c r="KBV847" s="328"/>
      <c r="KBW847" s="328"/>
      <c r="KBX847" s="328"/>
      <c r="KBY847" s="328"/>
      <c r="KBZ847" s="328"/>
      <c r="KCA847" s="328"/>
      <c r="KCB847" s="328"/>
      <c r="KCC847" s="328"/>
      <c r="KCD847" s="328"/>
      <c r="KCE847" s="328"/>
      <c r="KCF847" s="328"/>
      <c r="KCG847" s="328"/>
      <c r="KCH847" s="328"/>
      <c r="KCI847" s="328"/>
      <c r="KCJ847" s="328"/>
      <c r="KCK847" s="328"/>
      <c r="KCL847" s="328"/>
      <c r="KCM847" s="328"/>
      <c r="KCN847" s="328"/>
      <c r="KCO847" s="328"/>
      <c r="KCP847" s="328"/>
      <c r="KCQ847" s="328"/>
      <c r="KCR847" s="328"/>
      <c r="KCS847" s="328"/>
      <c r="KCT847" s="328"/>
      <c r="KCU847" s="328"/>
      <c r="KCV847" s="328"/>
      <c r="KCW847" s="328"/>
      <c r="KCX847" s="328"/>
      <c r="KCY847" s="328"/>
      <c r="KCZ847" s="328"/>
      <c r="KDA847" s="328"/>
      <c r="KDB847" s="328"/>
      <c r="KDC847" s="328"/>
      <c r="KDD847" s="328"/>
      <c r="KDE847" s="328"/>
      <c r="KDF847" s="328"/>
      <c r="KDG847" s="328"/>
      <c r="KDH847" s="328"/>
      <c r="KDI847" s="328"/>
      <c r="KDJ847" s="328"/>
      <c r="KDK847" s="328"/>
      <c r="KDL847" s="328"/>
      <c r="KDM847" s="328"/>
      <c r="KDN847" s="328"/>
      <c r="KDO847" s="328"/>
      <c r="KDP847" s="328"/>
      <c r="KDQ847" s="328"/>
      <c r="KDR847" s="328"/>
      <c r="KDS847" s="328"/>
      <c r="KDT847" s="328"/>
      <c r="KDU847" s="328"/>
      <c r="KDV847" s="328"/>
      <c r="KDW847" s="328"/>
      <c r="KDX847" s="328"/>
      <c r="KDY847" s="328"/>
      <c r="KDZ847" s="328"/>
      <c r="KEA847" s="328"/>
      <c r="KEB847" s="328"/>
      <c r="KEC847" s="328"/>
      <c r="KED847" s="328"/>
      <c r="KEE847" s="328"/>
      <c r="KEF847" s="328"/>
      <c r="KEG847" s="328"/>
      <c r="KEH847" s="328"/>
      <c r="KEI847" s="328"/>
      <c r="KEJ847" s="328"/>
      <c r="KEK847" s="328"/>
      <c r="KEL847" s="328"/>
      <c r="KEM847" s="328"/>
      <c r="KEN847" s="328"/>
      <c r="KEO847" s="328"/>
      <c r="KEP847" s="328"/>
      <c r="KEQ847" s="328"/>
      <c r="KER847" s="328"/>
      <c r="KES847" s="328"/>
      <c r="KET847" s="328"/>
      <c r="KEU847" s="328"/>
      <c r="KEV847" s="328"/>
      <c r="KEW847" s="328"/>
      <c r="KEX847" s="328"/>
      <c r="KEY847" s="328"/>
      <c r="KEZ847" s="328"/>
      <c r="KFA847" s="328"/>
      <c r="KFB847" s="328"/>
      <c r="KFC847" s="328"/>
      <c r="KFD847" s="328"/>
      <c r="KFE847" s="328"/>
      <c r="KFF847" s="328"/>
      <c r="KFG847" s="328"/>
      <c r="KFH847" s="328"/>
      <c r="KFI847" s="328"/>
      <c r="KFJ847" s="328"/>
      <c r="KFK847" s="328"/>
      <c r="KFL847" s="328"/>
      <c r="KFM847" s="328"/>
      <c r="KFN847" s="328"/>
      <c r="KFO847" s="328"/>
      <c r="KFP847" s="328"/>
      <c r="KFQ847" s="328"/>
      <c r="KFR847" s="328"/>
      <c r="KFS847" s="328"/>
      <c r="KFT847" s="328"/>
      <c r="KFU847" s="328"/>
      <c r="KFV847" s="328"/>
      <c r="KFW847" s="328"/>
      <c r="KFX847" s="328"/>
      <c r="KFY847" s="328"/>
      <c r="KFZ847" s="328"/>
      <c r="KGA847" s="328"/>
      <c r="KGB847" s="328"/>
      <c r="KGC847" s="328"/>
      <c r="KGD847" s="328"/>
      <c r="KGE847" s="328"/>
      <c r="KGF847" s="328"/>
      <c r="KGG847" s="328"/>
      <c r="KGH847" s="328"/>
      <c r="KGI847" s="328"/>
      <c r="KGJ847" s="328"/>
      <c r="KGK847" s="328"/>
      <c r="KGL847" s="328"/>
      <c r="KGM847" s="328"/>
      <c r="KGN847" s="328"/>
      <c r="KGO847" s="328"/>
      <c r="KGP847" s="328"/>
      <c r="KGQ847" s="328"/>
      <c r="KGR847" s="328"/>
      <c r="KGS847" s="328"/>
      <c r="KGT847" s="328"/>
      <c r="KGU847" s="328"/>
      <c r="KGV847" s="328"/>
      <c r="KGW847" s="328"/>
      <c r="KGX847" s="328"/>
      <c r="KGY847" s="328"/>
      <c r="KGZ847" s="328"/>
      <c r="KHA847" s="328"/>
      <c r="KHB847" s="328"/>
      <c r="KHC847" s="328"/>
      <c r="KHD847" s="328"/>
      <c r="KHE847" s="328"/>
      <c r="KHF847" s="328"/>
      <c r="KHG847" s="328"/>
      <c r="KHH847" s="328"/>
      <c r="KHI847" s="328"/>
      <c r="KHJ847" s="328"/>
      <c r="KHK847" s="328"/>
      <c r="KHL847" s="328"/>
      <c r="KHM847" s="328"/>
      <c r="KHN847" s="328"/>
      <c r="KHO847" s="328"/>
      <c r="KHP847" s="328"/>
      <c r="KHQ847" s="328"/>
      <c r="KHR847" s="328"/>
      <c r="KHS847" s="328"/>
      <c r="KHT847" s="328"/>
      <c r="KHU847" s="328"/>
      <c r="KHV847" s="328"/>
      <c r="KHW847" s="328"/>
      <c r="KHX847" s="328"/>
      <c r="KHY847" s="328"/>
      <c r="KHZ847" s="328"/>
      <c r="KIA847" s="328"/>
      <c r="KIB847" s="328"/>
      <c r="KIC847" s="328"/>
      <c r="KID847" s="328"/>
      <c r="KIE847" s="328"/>
      <c r="KIF847" s="328"/>
      <c r="KIG847" s="328"/>
      <c r="KIH847" s="328"/>
      <c r="KII847" s="328"/>
      <c r="KIJ847" s="328"/>
      <c r="KIK847" s="328"/>
      <c r="KIL847" s="328"/>
      <c r="KIM847" s="328"/>
      <c r="KIN847" s="328"/>
      <c r="KIO847" s="328"/>
      <c r="KIP847" s="328"/>
      <c r="KIQ847" s="328"/>
      <c r="KIR847" s="328"/>
      <c r="KIS847" s="328"/>
      <c r="KIT847" s="328"/>
      <c r="KIU847" s="328"/>
      <c r="KIV847" s="328"/>
      <c r="KIW847" s="328"/>
      <c r="KIX847" s="328"/>
      <c r="KIY847" s="328"/>
      <c r="KIZ847" s="328"/>
      <c r="KJA847" s="328"/>
      <c r="KJB847" s="328"/>
      <c r="KJC847" s="328"/>
      <c r="KJD847" s="328"/>
      <c r="KJE847" s="328"/>
      <c r="KJF847" s="328"/>
      <c r="KJG847" s="328"/>
      <c r="KJH847" s="328"/>
      <c r="KJI847" s="328"/>
      <c r="KJJ847" s="328"/>
      <c r="KJK847" s="328"/>
      <c r="KJL847" s="328"/>
      <c r="KJM847" s="328"/>
      <c r="KJN847" s="328"/>
      <c r="KJO847" s="328"/>
      <c r="KJP847" s="328"/>
      <c r="KJQ847" s="328"/>
      <c r="KJR847" s="328"/>
      <c r="KJS847" s="328"/>
      <c r="KJT847" s="328"/>
      <c r="KJU847" s="328"/>
      <c r="KJV847" s="328"/>
      <c r="KJW847" s="328"/>
      <c r="KJX847" s="328"/>
      <c r="KJY847" s="328"/>
      <c r="KJZ847" s="328"/>
      <c r="KKA847" s="328"/>
      <c r="KKB847" s="328"/>
      <c r="KKC847" s="328"/>
      <c r="KKD847" s="328"/>
      <c r="KKE847" s="328"/>
      <c r="KKF847" s="328"/>
      <c r="KKG847" s="328"/>
      <c r="KKH847" s="328"/>
      <c r="KKI847" s="328"/>
      <c r="KKJ847" s="328"/>
      <c r="KKK847" s="328"/>
      <c r="KKL847" s="328"/>
      <c r="KKM847" s="328"/>
      <c r="KKN847" s="328"/>
      <c r="KKO847" s="328"/>
      <c r="KKP847" s="328"/>
      <c r="KKQ847" s="328"/>
      <c r="KKR847" s="328"/>
      <c r="KKS847" s="328"/>
      <c r="KKT847" s="328"/>
      <c r="KKU847" s="328"/>
      <c r="KKV847" s="328"/>
      <c r="KKW847" s="328"/>
      <c r="KKX847" s="328"/>
      <c r="KKY847" s="328"/>
      <c r="KKZ847" s="328"/>
      <c r="KLA847" s="328"/>
      <c r="KLB847" s="328"/>
      <c r="KLC847" s="328"/>
      <c r="KLD847" s="328"/>
      <c r="KLE847" s="328"/>
      <c r="KLF847" s="328"/>
      <c r="KLG847" s="328"/>
      <c r="KLH847" s="328"/>
      <c r="KLI847" s="328"/>
      <c r="KLJ847" s="328"/>
      <c r="KLK847" s="328"/>
      <c r="KLL847" s="328"/>
      <c r="KLM847" s="328"/>
      <c r="KLN847" s="328"/>
      <c r="KLO847" s="328"/>
      <c r="KLP847" s="328"/>
      <c r="KLQ847" s="328"/>
      <c r="KLR847" s="328"/>
      <c r="KLS847" s="328"/>
      <c r="KLT847" s="328"/>
      <c r="KLU847" s="328"/>
      <c r="KLV847" s="328"/>
      <c r="KLW847" s="328"/>
      <c r="KLX847" s="328"/>
      <c r="KLY847" s="328"/>
      <c r="KLZ847" s="328"/>
      <c r="KMA847" s="328"/>
      <c r="KMB847" s="328"/>
      <c r="KMC847" s="328"/>
      <c r="KMD847" s="328"/>
      <c r="KME847" s="328"/>
      <c r="KMF847" s="328"/>
      <c r="KMG847" s="328"/>
      <c r="KMH847" s="328"/>
      <c r="KMI847" s="328"/>
      <c r="KMJ847" s="328"/>
      <c r="KMK847" s="328"/>
      <c r="KML847" s="328"/>
      <c r="KMM847" s="328"/>
      <c r="KMN847" s="328"/>
      <c r="KMO847" s="328"/>
      <c r="KMP847" s="328"/>
      <c r="KMQ847" s="328"/>
      <c r="KMR847" s="328"/>
      <c r="KMS847" s="328"/>
      <c r="KMT847" s="328"/>
      <c r="KMU847" s="328"/>
      <c r="KMV847" s="328"/>
      <c r="KMW847" s="328"/>
      <c r="KMX847" s="328"/>
      <c r="KMY847" s="328"/>
      <c r="KMZ847" s="328"/>
      <c r="KNA847" s="328"/>
      <c r="KNB847" s="328"/>
      <c r="KNC847" s="328"/>
      <c r="KND847" s="328"/>
      <c r="KNE847" s="328"/>
      <c r="KNF847" s="328"/>
      <c r="KNG847" s="328"/>
      <c r="KNH847" s="328"/>
      <c r="KNI847" s="328"/>
      <c r="KNJ847" s="328"/>
      <c r="KNK847" s="328"/>
      <c r="KNL847" s="328"/>
      <c r="KNM847" s="328"/>
      <c r="KNN847" s="328"/>
      <c r="KNO847" s="328"/>
      <c r="KNP847" s="328"/>
      <c r="KNQ847" s="328"/>
      <c r="KNR847" s="328"/>
      <c r="KNS847" s="328"/>
      <c r="KNT847" s="328"/>
      <c r="KNU847" s="328"/>
      <c r="KNV847" s="328"/>
      <c r="KNW847" s="328"/>
      <c r="KNX847" s="328"/>
      <c r="KNY847" s="328"/>
      <c r="KNZ847" s="328"/>
      <c r="KOA847" s="328"/>
      <c r="KOB847" s="328"/>
      <c r="KOC847" s="328"/>
      <c r="KOD847" s="328"/>
      <c r="KOE847" s="328"/>
      <c r="KOF847" s="328"/>
      <c r="KOG847" s="328"/>
      <c r="KOH847" s="328"/>
      <c r="KOI847" s="328"/>
      <c r="KOJ847" s="328"/>
      <c r="KOK847" s="328"/>
      <c r="KOL847" s="328"/>
      <c r="KOM847" s="328"/>
      <c r="KON847" s="328"/>
      <c r="KOO847" s="328"/>
      <c r="KOP847" s="328"/>
      <c r="KOQ847" s="328"/>
      <c r="KOR847" s="328"/>
      <c r="KOS847" s="328"/>
      <c r="KOT847" s="328"/>
      <c r="KOU847" s="328"/>
      <c r="KOV847" s="328"/>
      <c r="KOW847" s="328"/>
      <c r="KOX847" s="328"/>
      <c r="KOY847" s="328"/>
      <c r="KOZ847" s="328"/>
      <c r="KPA847" s="328"/>
      <c r="KPB847" s="328"/>
      <c r="KPC847" s="328"/>
      <c r="KPD847" s="328"/>
      <c r="KPE847" s="328"/>
      <c r="KPF847" s="328"/>
      <c r="KPG847" s="328"/>
      <c r="KPH847" s="328"/>
      <c r="KPI847" s="328"/>
      <c r="KPJ847" s="328"/>
      <c r="KPK847" s="328"/>
      <c r="KPL847" s="328"/>
      <c r="KPM847" s="328"/>
      <c r="KPN847" s="328"/>
      <c r="KPO847" s="328"/>
      <c r="KPP847" s="328"/>
      <c r="KPQ847" s="328"/>
      <c r="KPR847" s="328"/>
      <c r="KPS847" s="328"/>
      <c r="KPT847" s="328"/>
      <c r="KPU847" s="328"/>
      <c r="KPV847" s="328"/>
      <c r="KPW847" s="328"/>
      <c r="KPX847" s="328"/>
      <c r="KPY847" s="328"/>
      <c r="KPZ847" s="328"/>
      <c r="KQA847" s="328"/>
      <c r="KQB847" s="328"/>
      <c r="KQC847" s="328"/>
      <c r="KQD847" s="328"/>
      <c r="KQE847" s="328"/>
      <c r="KQF847" s="328"/>
      <c r="KQG847" s="328"/>
      <c r="KQH847" s="328"/>
      <c r="KQI847" s="328"/>
      <c r="KQJ847" s="328"/>
      <c r="KQK847" s="328"/>
      <c r="KQL847" s="328"/>
      <c r="KQM847" s="328"/>
      <c r="KQN847" s="328"/>
      <c r="KQO847" s="328"/>
      <c r="KQP847" s="328"/>
      <c r="KQQ847" s="328"/>
      <c r="KQR847" s="328"/>
      <c r="KQS847" s="328"/>
      <c r="KQT847" s="328"/>
      <c r="KQU847" s="328"/>
      <c r="KQV847" s="328"/>
      <c r="KQW847" s="328"/>
      <c r="KQX847" s="328"/>
      <c r="KQY847" s="328"/>
      <c r="KQZ847" s="328"/>
      <c r="KRA847" s="328"/>
      <c r="KRB847" s="328"/>
      <c r="KRC847" s="328"/>
      <c r="KRD847" s="328"/>
      <c r="KRE847" s="328"/>
      <c r="KRF847" s="328"/>
      <c r="KRG847" s="328"/>
      <c r="KRH847" s="328"/>
      <c r="KRI847" s="328"/>
      <c r="KRJ847" s="328"/>
      <c r="KRK847" s="328"/>
      <c r="KRL847" s="328"/>
      <c r="KRM847" s="328"/>
      <c r="KRN847" s="328"/>
      <c r="KRO847" s="328"/>
      <c r="KRP847" s="328"/>
      <c r="KRQ847" s="328"/>
      <c r="KRR847" s="328"/>
      <c r="KRS847" s="328"/>
      <c r="KRT847" s="328"/>
      <c r="KRU847" s="328"/>
      <c r="KRV847" s="328"/>
      <c r="KRW847" s="328"/>
      <c r="KRX847" s="328"/>
      <c r="KRY847" s="328"/>
      <c r="KRZ847" s="328"/>
      <c r="KSA847" s="328"/>
      <c r="KSB847" s="328"/>
      <c r="KSC847" s="328"/>
      <c r="KSD847" s="328"/>
      <c r="KSE847" s="328"/>
      <c r="KSF847" s="328"/>
      <c r="KSG847" s="328"/>
      <c r="KSH847" s="328"/>
      <c r="KSI847" s="328"/>
      <c r="KSJ847" s="328"/>
      <c r="KSK847" s="328"/>
      <c r="KSL847" s="328"/>
      <c r="KSM847" s="328"/>
      <c r="KSN847" s="328"/>
      <c r="KSO847" s="328"/>
      <c r="KSP847" s="328"/>
      <c r="KSQ847" s="328"/>
      <c r="KSR847" s="328"/>
      <c r="KSS847" s="328"/>
      <c r="KST847" s="328"/>
      <c r="KSU847" s="328"/>
      <c r="KSV847" s="328"/>
      <c r="KSW847" s="328"/>
      <c r="KSX847" s="328"/>
      <c r="KSY847" s="328"/>
      <c r="KSZ847" s="328"/>
      <c r="KTA847" s="328"/>
      <c r="KTB847" s="328"/>
      <c r="KTC847" s="328"/>
      <c r="KTD847" s="328"/>
      <c r="KTE847" s="328"/>
      <c r="KTF847" s="328"/>
      <c r="KTG847" s="328"/>
      <c r="KTH847" s="328"/>
      <c r="KTI847" s="328"/>
      <c r="KTJ847" s="328"/>
      <c r="KTK847" s="328"/>
      <c r="KTL847" s="328"/>
      <c r="KTM847" s="328"/>
      <c r="KTN847" s="328"/>
      <c r="KTO847" s="328"/>
      <c r="KTP847" s="328"/>
      <c r="KTQ847" s="328"/>
      <c r="KTR847" s="328"/>
      <c r="KTS847" s="328"/>
      <c r="KTT847" s="328"/>
      <c r="KTU847" s="328"/>
      <c r="KTV847" s="328"/>
      <c r="KTW847" s="328"/>
      <c r="KTX847" s="328"/>
      <c r="KTY847" s="328"/>
      <c r="KTZ847" s="328"/>
      <c r="KUA847" s="328"/>
      <c r="KUB847" s="328"/>
      <c r="KUC847" s="328"/>
      <c r="KUD847" s="328"/>
      <c r="KUE847" s="328"/>
      <c r="KUF847" s="328"/>
      <c r="KUG847" s="328"/>
      <c r="KUH847" s="328"/>
      <c r="KUI847" s="328"/>
      <c r="KUJ847" s="328"/>
      <c r="KUK847" s="328"/>
      <c r="KUL847" s="328"/>
      <c r="KUM847" s="328"/>
      <c r="KUN847" s="328"/>
      <c r="KUO847" s="328"/>
      <c r="KUP847" s="328"/>
      <c r="KUQ847" s="328"/>
      <c r="KUR847" s="328"/>
      <c r="KUS847" s="328"/>
      <c r="KUT847" s="328"/>
      <c r="KUU847" s="328"/>
      <c r="KUV847" s="328"/>
      <c r="KUW847" s="328"/>
      <c r="KUX847" s="328"/>
      <c r="KUY847" s="328"/>
      <c r="KUZ847" s="328"/>
      <c r="KVA847" s="328"/>
      <c r="KVB847" s="328"/>
      <c r="KVC847" s="328"/>
      <c r="KVD847" s="328"/>
      <c r="KVE847" s="328"/>
      <c r="KVF847" s="328"/>
      <c r="KVG847" s="328"/>
      <c r="KVH847" s="328"/>
      <c r="KVI847" s="328"/>
      <c r="KVJ847" s="328"/>
      <c r="KVK847" s="328"/>
      <c r="KVL847" s="328"/>
      <c r="KVM847" s="328"/>
      <c r="KVN847" s="328"/>
      <c r="KVO847" s="328"/>
      <c r="KVP847" s="328"/>
      <c r="KVQ847" s="328"/>
      <c r="KVR847" s="328"/>
      <c r="KVS847" s="328"/>
      <c r="KVT847" s="328"/>
      <c r="KVU847" s="328"/>
      <c r="KVV847" s="328"/>
      <c r="KVW847" s="328"/>
      <c r="KVX847" s="328"/>
      <c r="KVY847" s="328"/>
      <c r="KVZ847" s="328"/>
      <c r="KWA847" s="328"/>
      <c r="KWB847" s="328"/>
      <c r="KWC847" s="328"/>
      <c r="KWD847" s="328"/>
      <c r="KWE847" s="328"/>
      <c r="KWF847" s="328"/>
      <c r="KWG847" s="328"/>
      <c r="KWH847" s="328"/>
      <c r="KWI847" s="328"/>
      <c r="KWJ847" s="328"/>
      <c r="KWK847" s="328"/>
      <c r="KWL847" s="328"/>
      <c r="KWM847" s="328"/>
      <c r="KWN847" s="328"/>
      <c r="KWO847" s="328"/>
      <c r="KWP847" s="328"/>
      <c r="KWQ847" s="328"/>
      <c r="KWR847" s="328"/>
      <c r="KWS847" s="328"/>
      <c r="KWT847" s="328"/>
      <c r="KWU847" s="328"/>
      <c r="KWV847" s="328"/>
      <c r="KWW847" s="328"/>
      <c r="KWX847" s="328"/>
      <c r="KWY847" s="328"/>
      <c r="KWZ847" s="328"/>
      <c r="KXA847" s="328"/>
      <c r="KXB847" s="328"/>
      <c r="KXC847" s="328"/>
      <c r="KXD847" s="328"/>
      <c r="KXE847" s="328"/>
      <c r="KXF847" s="328"/>
      <c r="KXG847" s="328"/>
      <c r="KXH847" s="328"/>
      <c r="KXI847" s="328"/>
      <c r="KXJ847" s="328"/>
      <c r="KXK847" s="328"/>
      <c r="KXL847" s="328"/>
      <c r="KXM847" s="328"/>
      <c r="KXN847" s="328"/>
      <c r="KXO847" s="328"/>
      <c r="KXP847" s="328"/>
      <c r="KXQ847" s="328"/>
      <c r="KXR847" s="328"/>
      <c r="KXS847" s="328"/>
      <c r="KXT847" s="328"/>
      <c r="KXU847" s="328"/>
      <c r="KXV847" s="328"/>
      <c r="KXW847" s="328"/>
      <c r="KXX847" s="328"/>
      <c r="KXY847" s="328"/>
      <c r="KXZ847" s="328"/>
      <c r="KYA847" s="328"/>
      <c r="KYB847" s="328"/>
      <c r="KYC847" s="328"/>
      <c r="KYD847" s="328"/>
      <c r="KYE847" s="328"/>
      <c r="KYF847" s="328"/>
      <c r="KYG847" s="328"/>
      <c r="KYH847" s="328"/>
      <c r="KYI847" s="328"/>
      <c r="KYJ847" s="328"/>
      <c r="KYK847" s="328"/>
      <c r="KYL847" s="328"/>
      <c r="KYM847" s="328"/>
      <c r="KYN847" s="328"/>
      <c r="KYO847" s="328"/>
      <c r="KYP847" s="328"/>
      <c r="KYQ847" s="328"/>
      <c r="KYR847" s="328"/>
      <c r="KYS847" s="328"/>
      <c r="KYT847" s="328"/>
      <c r="KYU847" s="328"/>
      <c r="KYV847" s="328"/>
      <c r="KYW847" s="328"/>
      <c r="KYX847" s="328"/>
      <c r="KYY847" s="328"/>
      <c r="KYZ847" s="328"/>
      <c r="KZA847" s="328"/>
      <c r="KZB847" s="328"/>
      <c r="KZC847" s="328"/>
      <c r="KZD847" s="328"/>
      <c r="KZE847" s="328"/>
      <c r="KZF847" s="328"/>
      <c r="KZG847" s="328"/>
      <c r="KZH847" s="328"/>
      <c r="KZI847" s="328"/>
      <c r="KZJ847" s="328"/>
      <c r="KZK847" s="328"/>
      <c r="KZL847" s="328"/>
      <c r="KZM847" s="328"/>
      <c r="KZN847" s="328"/>
      <c r="KZO847" s="328"/>
      <c r="KZP847" s="328"/>
      <c r="KZQ847" s="328"/>
      <c r="KZR847" s="328"/>
      <c r="KZS847" s="328"/>
      <c r="KZT847" s="328"/>
      <c r="KZU847" s="328"/>
      <c r="KZV847" s="328"/>
      <c r="KZW847" s="328"/>
      <c r="KZX847" s="328"/>
      <c r="KZY847" s="328"/>
      <c r="KZZ847" s="328"/>
      <c r="LAA847" s="328"/>
      <c r="LAB847" s="328"/>
      <c r="LAC847" s="328"/>
      <c r="LAD847" s="328"/>
      <c r="LAE847" s="328"/>
      <c r="LAF847" s="328"/>
      <c r="LAG847" s="328"/>
      <c r="LAH847" s="328"/>
      <c r="LAI847" s="328"/>
      <c r="LAJ847" s="328"/>
      <c r="LAK847" s="328"/>
      <c r="LAL847" s="328"/>
      <c r="LAM847" s="328"/>
      <c r="LAN847" s="328"/>
      <c r="LAO847" s="328"/>
      <c r="LAP847" s="328"/>
      <c r="LAQ847" s="328"/>
      <c r="LAR847" s="328"/>
      <c r="LAS847" s="328"/>
      <c r="LAT847" s="328"/>
      <c r="LAU847" s="328"/>
      <c r="LAV847" s="328"/>
      <c r="LAW847" s="328"/>
      <c r="LAX847" s="328"/>
      <c r="LAY847" s="328"/>
      <c r="LAZ847" s="328"/>
      <c r="LBA847" s="328"/>
      <c r="LBB847" s="328"/>
      <c r="LBC847" s="328"/>
      <c r="LBD847" s="328"/>
      <c r="LBE847" s="328"/>
      <c r="LBF847" s="328"/>
      <c r="LBG847" s="328"/>
      <c r="LBH847" s="328"/>
      <c r="LBI847" s="328"/>
      <c r="LBJ847" s="328"/>
      <c r="LBK847" s="328"/>
      <c r="LBL847" s="328"/>
      <c r="LBM847" s="328"/>
      <c r="LBN847" s="328"/>
      <c r="LBO847" s="328"/>
      <c r="LBP847" s="328"/>
      <c r="LBQ847" s="328"/>
      <c r="LBR847" s="328"/>
      <c r="LBS847" s="328"/>
      <c r="LBT847" s="328"/>
      <c r="LBU847" s="328"/>
      <c r="LBV847" s="328"/>
      <c r="LBW847" s="328"/>
      <c r="LBX847" s="328"/>
      <c r="LBY847" s="328"/>
      <c r="LBZ847" s="328"/>
      <c r="LCA847" s="328"/>
      <c r="LCB847" s="328"/>
      <c r="LCC847" s="328"/>
      <c r="LCD847" s="328"/>
      <c r="LCE847" s="328"/>
      <c r="LCF847" s="328"/>
      <c r="LCG847" s="328"/>
      <c r="LCH847" s="328"/>
      <c r="LCI847" s="328"/>
      <c r="LCJ847" s="328"/>
      <c r="LCK847" s="328"/>
      <c r="LCL847" s="328"/>
      <c r="LCM847" s="328"/>
      <c r="LCN847" s="328"/>
      <c r="LCO847" s="328"/>
      <c r="LCP847" s="328"/>
      <c r="LCQ847" s="328"/>
      <c r="LCR847" s="328"/>
      <c r="LCS847" s="328"/>
      <c r="LCT847" s="328"/>
      <c r="LCU847" s="328"/>
      <c r="LCV847" s="328"/>
      <c r="LCW847" s="328"/>
      <c r="LCX847" s="328"/>
      <c r="LCY847" s="328"/>
      <c r="LCZ847" s="328"/>
      <c r="LDA847" s="328"/>
      <c r="LDB847" s="328"/>
      <c r="LDC847" s="328"/>
      <c r="LDD847" s="328"/>
      <c r="LDE847" s="328"/>
      <c r="LDF847" s="328"/>
      <c r="LDG847" s="328"/>
      <c r="LDH847" s="328"/>
      <c r="LDI847" s="328"/>
      <c r="LDJ847" s="328"/>
      <c r="LDK847" s="328"/>
      <c r="LDL847" s="328"/>
      <c r="LDM847" s="328"/>
      <c r="LDN847" s="328"/>
      <c r="LDO847" s="328"/>
      <c r="LDP847" s="328"/>
      <c r="LDQ847" s="328"/>
      <c r="LDR847" s="328"/>
      <c r="LDS847" s="328"/>
      <c r="LDT847" s="328"/>
      <c r="LDU847" s="328"/>
      <c r="LDV847" s="328"/>
      <c r="LDW847" s="328"/>
      <c r="LDX847" s="328"/>
      <c r="LDY847" s="328"/>
      <c r="LDZ847" s="328"/>
      <c r="LEA847" s="328"/>
      <c r="LEB847" s="328"/>
      <c r="LEC847" s="328"/>
      <c r="LED847" s="328"/>
      <c r="LEE847" s="328"/>
      <c r="LEF847" s="328"/>
      <c r="LEG847" s="328"/>
      <c r="LEH847" s="328"/>
      <c r="LEI847" s="328"/>
      <c r="LEJ847" s="328"/>
      <c r="LEK847" s="328"/>
      <c r="LEL847" s="328"/>
      <c r="LEM847" s="328"/>
      <c r="LEN847" s="328"/>
      <c r="LEO847" s="328"/>
      <c r="LEP847" s="328"/>
      <c r="LEQ847" s="328"/>
      <c r="LER847" s="328"/>
      <c r="LES847" s="328"/>
      <c r="LET847" s="328"/>
      <c r="LEU847" s="328"/>
      <c r="LEV847" s="328"/>
      <c r="LEW847" s="328"/>
      <c r="LEX847" s="328"/>
      <c r="LEY847" s="328"/>
      <c r="LEZ847" s="328"/>
      <c r="LFA847" s="328"/>
      <c r="LFB847" s="328"/>
      <c r="LFC847" s="328"/>
      <c r="LFD847" s="328"/>
      <c r="LFE847" s="328"/>
      <c r="LFF847" s="328"/>
      <c r="LFG847" s="328"/>
      <c r="LFH847" s="328"/>
      <c r="LFI847" s="328"/>
      <c r="LFJ847" s="328"/>
      <c r="LFK847" s="328"/>
      <c r="LFL847" s="328"/>
      <c r="LFM847" s="328"/>
      <c r="LFN847" s="328"/>
      <c r="LFO847" s="328"/>
      <c r="LFP847" s="328"/>
      <c r="LFQ847" s="328"/>
      <c r="LFR847" s="328"/>
      <c r="LFS847" s="328"/>
      <c r="LFT847" s="328"/>
      <c r="LFU847" s="328"/>
      <c r="LFV847" s="328"/>
      <c r="LFW847" s="328"/>
      <c r="LFX847" s="328"/>
      <c r="LFY847" s="328"/>
      <c r="LFZ847" s="328"/>
      <c r="LGA847" s="328"/>
      <c r="LGB847" s="328"/>
      <c r="LGC847" s="328"/>
      <c r="LGD847" s="328"/>
      <c r="LGE847" s="328"/>
      <c r="LGF847" s="328"/>
      <c r="LGG847" s="328"/>
      <c r="LGH847" s="328"/>
      <c r="LGI847" s="328"/>
      <c r="LGJ847" s="328"/>
      <c r="LGK847" s="328"/>
      <c r="LGL847" s="328"/>
      <c r="LGM847" s="328"/>
      <c r="LGN847" s="328"/>
      <c r="LGO847" s="328"/>
      <c r="LGP847" s="328"/>
      <c r="LGQ847" s="328"/>
      <c r="LGR847" s="328"/>
      <c r="LGS847" s="328"/>
      <c r="LGT847" s="328"/>
      <c r="LGU847" s="328"/>
      <c r="LGV847" s="328"/>
      <c r="LGW847" s="328"/>
      <c r="LGX847" s="328"/>
      <c r="LGY847" s="328"/>
      <c r="LGZ847" s="328"/>
      <c r="LHA847" s="328"/>
      <c r="LHB847" s="328"/>
      <c r="LHC847" s="328"/>
      <c r="LHD847" s="328"/>
      <c r="LHE847" s="328"/>
      <c r="LHF847" s="328"/>
      <c r="LHG847" s="328"/>
      <c r="LHH847" s="328"/>
      <c r="LHI847" s="328"/>
      <c r="LHJ847" s="328"/>
      <c r="LHK847" s="328"/>
      <c r="LHL847" s="328"/>
      <c r="LHM847" s="328"/>
      <c r="LHN847" s="328"/>
      <c r="LHO847" s="328"/>
      <c r="LHP847" s="328"/>
      <c r="LHQ847" s="328"/>
      <c r="LHR847" s="328"/>
      <c r="LHS847" s="328"/>
      <c r="LHT847" s="328"/>
      <c r="LHU847" s="328"/>
      <c r="LHV847" s="328"/>
      <c r="LHW847" s="328"/>
      <c r="LHX847" s="328"/>
      <c r="LHY847" s="328"/>
      <c r="LHZ847" s="328"/>
      <c r="LIA847" s="328"/>
      <c r="LIB847" s="328"/>
      <c r="LIC847" s="328"/>
      <c r="LID847" s="328"/>
      <c r="LIE847" s="328"/>
      <c r="LIF847" s="328"/>
      <c r="LIG847" s="328"/>
      <c r="LIH847" s="328"/>
      <c r="LII847" s="328"/>
      <c r="LIJ847" s="328"/>
      <c r="LIK847" s="328"/>
      <c r="LIL847" s="328"/>
      <c r="LIM847" s="328"/>
      <c r="LIN847" s="328"/>
      <c r="LIO847" s="328"/>
      <c r="LIP847" s="328"/>
      <c r="LIQ847" s="328"/>
      <c r="LIR847" s="328"/>
      <c r="LIS847" s="328"/>
      <c r="LIT847" s="328"/>
      <c r="LIU847" s="328"/>
      <c r="LIV847" s="328"/>
      <c r="LIW847" s="328"/>
      <c r="LIX847" s="328"/>
      <c r="LIY847" s="328"/>
      <c r="LIZ847" s="328"/>
      <c r="LJA847" s="328"/>
      <c r="LJB847" s="328"/>
      <c r="LJC847" s="328"/>
      <c r="LJD847" s="328"/>
      <c r="LJE847" s="328"/>
      <c r="LJF847" s="328"/>
      <c r="LJG847" s="328"/>
      <c r="LJH847" s="328"/>
      <c r="LJI847" s="328"/>
      <c r="LJJ847" s="328"/>
      <c r="LJK847" s="328"/>
      <c r="LJL847" s="328"/>
      <c r="LJM847" s="328"/>
      <c r="LJN847" s="328"/>
      <c r="LJO847" s="328"/>
      <c r="LJP847" s="328"/>
      <c r="LJQ847" s="328"/>
      <c r="LJR847" s="328"/>
      <c r="LJS847" s="328"/>
      <c r="LJT847" s="328"/>
      <c r="LJU847" s="328"/>
      <c r="LJV847" s="328"/>
      <c r="LJW847" s="328"/>
      <c r="LJX847" s="328"/>
      <c r="LJY847" s="328"/>
      <c r="LJZ847" s="328"/>
      <c r="LKA847" s="328"/>
      <c r="LKB847" s="328"/>
      <c r="LKC847" s="328"/>
      <c r="LKD847" s="328"/>
      <c r="LKE847" s="328"/>
      <c r="LKF847" s="328"/>
      <c r="LKG847" s="328"/>
      <c r="LKH847" s="328"/>
      <c r="LKI847" s="328"/>
      <c r="LKJ847" s="328"/>
      <c r="LKK847" s="328"/>
      <c r="LKL847" s="328"/>
      <c r="LKM847" s="328"/>
      <c r="LKN847" s="328"/>
      <c r="LKO847" s="328"/>
      <c r="LKP847" s="328"/>
      <c r="LKQ847" s="328"/>
      <c r="LKR847" s="328"/>
      <c r="LKS847" s="328"/>
      <c r="LKT847" s="328"/>
      <c r="LKU847" s="328"/>
      <c r="LKV847" s="328"/>
      <c r="LKW847" s="328"/>
      <c r="LKX847" s="328"/>
      <c r="LKY847" s="328"/>
      <c r="LKZ847" s="328"/>
      <c r="LLA847" s="328"/>
      <c r="LLB847" s="328"/>
      <c r="LLC847" s="328"/>
      <c r="LLD847" s="328"/>
      <c r="LLE847" s="328"/>
      <c r="LLF847" s="328"/>
      <c r="LLG847" s="328"/>
      <c r="LLH847" s="328"/>
      <c r="LLI847" s="328"/>
      <c r="LLJ847" s="328"/>
      <c r="LLK847" s="328"/>
      <c r="LLL847" s="328"/>
      <c r="LLM847" s="328"/>
      <c r="LLN847" s="328"/>
      <c r="LLO847" s="328"/>
      <c r="LLP847" s="328"/>
      <c r="LLQ847" s="328"/>
      <c r="LLR847" s="328"/>
      <c r="LLS847" s="328"/>
      <c r="LLT847" s="328"/>
      <c r="LLU847" s="328"/>
      <c r="LLV847" s="328"/>
      <c r="LLW847" s="328"/>
      <c r="LLX847" s="328"/>
      <c r="LLY847" s="328"/>
      <c r="LLZ847" s="328"/>
      <c r="LMA847" s="328"/>
      <c r="LMB847" s="328"/>
      <c r="LMC847" s="328"/>
      <c r="LMD847" s="328"/>
      <c r="LME847" s="328"/>
      <c r="LMF847" s="328"/>
      <c r="LMG847" s="328"/>
      <c r="LMH847" s="328"/>
      <c r="LMI847" s="328"/>
      <c r="LMJ847" s="328"/>
      <c r="LMK847" s="328"/>
      <c r="LML847" s="328"/>
      <c r="LMM847" s="328"/>
      <c r="LMN847" s="328"/>
      <c r="LMO847" s="328"/>
      <c r="LMP847" s="328"/>
      <c r="LMQ847" s="328"/>
      <c r="LMR847" s="328"/>
      <c r="LMS847" s="328"/>
      <c r="LMT847" s="328"/>
      <c r="LMU847" s="328"/>
      <c r="LMV847" s="328"/>
      <c r="LMW847" s="328"/>
      <c r="LMX847" s="328"/>
      <c r="LMY847" s="328"/>
      <c r="LMZ847" s="328"/>
      <c r="LNA847" s="328"/>
      <c r="LNB847" s="328"/>
      <c r="LNC847" s="328"/>
      <c r="LND847" s="328"/>
      <c r="LNE847" s="328"/>
      <c r="LNF847" s="328"/>
      <c r="LNG847" s="328"/>
      <c r="LNH847" s="328"/>
      <c r="LNI847" s="328"/>
      <c r="LNJ847" s="328"/>
      <c r="LNK847" s="328"/>
      <c r="LNL847" s="328"/>
      <c r="LNM847" s="328"/>
      <c r="LNN847" s="328"/>
      <c r="LNO847" s="328"/>
      <c r="LNP847" s="328"/>
      <c r="LNQ847" s="328"/>
      <c r="LNR847" s="328"/>
      <c r="LNS847" s="328"/>
      <c r="LNT847" s="328"/>
      <c r="LNU847" s="328"/>
      <c r="LNV847" s="328"/>
      <c r="LNW847" s="328"/>
      <c r="LNX847" s="328"/>
      <c r="LNY847" s="328"/>
      <c r="LNZ847" s="328"/>
      <c r="LOA847" s="328"/>
      <c r="LOB847" s="328"/>
      <c r="LOC847" s="328"/>
      <c r="LOD847" s="328"/>
      <c r="LOE847" s="328"/>
      <c r="LOF847" s="328"/>
      <c r="LOG847" s="328"/>
      <c r="LOH847" s="328"/>
      <c r="LOI847" s="328"/>
      <c r="LOJ847" s="328"/>
      <c r="LOK847" s="328"/>
      <c r="LOL847" s="328"/>
      <c r="LOM847" s="328"/>
      <c r="LON847" s="328"/>
      <c r="LOO847" s="328"/>
      <c r="LOP847" s="328"/>
      <c r="LOQ847" s="328"/>
      <c r="LOR847" s="328"/>
      <c r="LOS847" s="328"/>
      <c r="LOT847" s="328"/>
      <c r="LOU847" s="328"/>
      <c r="LOV847" s="328"/>
      <c r="LOW847" s="328"/>
      <c r="LOX847" s="328"/>
      <c r="LOY847" s="328"/>
      <c r="LOZ847" s="328"/>
      <c r="LPA847" s="328"/>
      <c r="LPB847" s="328"/>
      <c r="LPC847" s="328"/>
      <c r="LPD847" s="328"/>
      <c r="LPE847" s="328"/>
      <c r="LPF847" s="328"/>
      <c r="LPG847" s="328"/>
      <c r="LPH847" s="328"/>
      <c r="LPI847" s="328"/>
      <c r="LPJ847" s="328"/>
      <c r="LPK847" s="328"/>
      <c r="LPL847" s="328"/>
      <c r="LPM847" s="328"/>
      <c r="LPN847" s="328"/>
      <c r="LPO847" s="328"/>
      <c r="LPP847" s="328"/>
      <c r="LPQ847" s="328"/>
      <c r="LPR847" s="328"/>
      <c r="LPS847" s="328"/>
      <c r="LPT847" s="328"/>
      <c r="LPU847" s="328"/>
      <c r="LPV847" s="328"/>
      <c r="LPW847" s="328"/>
      <c r="LPX847" s="328"/>
      <c r="LPY847" s="328"/>
      <c r="LPZ847" s="328"/>
      <c r="LQA847" s="328"/>
      <c r="LQB847" s="328"/>
      <c r="LQC847" s="328"/>
      <c r="LQD847" s="328"/>
      <c r="LQE847" s="328"/>
      <c r="LQF847" s="328"/>
      <c r="LQG847" s="328"/>
      <c r="LQH847" s="328"/>
      <c r="LQI847" s="328"/>
      <c r="LQJ847" s="328"/>
      <c r="LQK847" s="328"/>
      <c r="LQL847" s="328"/>
      <c r="LQM847" s="328"/>
      <c r="LQN847" s="328"/>
      <c r="LQO847" s="328"/>
      <c r="LQP847" s="328"/>
      <c r="LQQ847" s="328"/>
      <c r="LQR847" s="328"/>
      <c r="LQS847" s="328"/>
      <c r="LQT847" s="328"/>
      <c r="LQU847" s="328"/>
      <c r="LQV847" s="328"/>
      <c r="LQW847" s="328"/>
      <c r="LQX847" s="328"/>
      <c r="LQY847" s="328"/>
      <c r="LQZ847" s="328"/>
      <c r="LRA847" s="328"/>
      <c r="LRB847" s="328"/>
      <c r="LRC847" s="328"/>
      <c r="LRD847" s="328"/>
      <c r="LRE847" s="328"/>
      <c r="LRF847" s="328"/>
      <c r="LRG847" s="328"/>
      <c r="LRH847" s="328"/>
      <c r="LRI847" s="328"/>
      <c r="LRJ847" s="328"/>
      <c r="LRK847" s="328"/>
      <c r="LRL847" s="328"/>
      <c r="LRM847" s="328"/>
      <c r="LRN847" s="328"/>
      <c r="LRO847" s="328"/>
      <c r="LRP847" s="328"/>
      <c r="LRQ847" s="328"/>
      <c r="LRR847" s="328"/>
      <c r="LRS847" s="328"/>
      <c r="LRT847" s="328"/>
      <c r="LRU847" s="328"/>
      <c r="LRV847" s="328"/>
      <c r="LRW847" s="328"/>
      <c r="LRX847" s="328"/>
      <c r="LRY847" s="328"/>
      <c r="LRZ847" s="328"/>
      <c r="LSA847" s="328"/>
      <c r="LSB847" s="328"/>
      <c r="LSC847" s="328"/>
      <c r="LSD847" s="328"/>
      <c r="LSE847" s="328"/>
      <c r="LSF847" s="328"/>
      <c r="LSG847" s="328"/>
      <c r="LSH847" s="328"/>
      <c r="LSI847" s="328"/>
      <c r="LSJ847" s="328"/>
      <c r="LSK847" s="328"/>
      <c r="LSL847" s="328"/>
      <c r="LSM847" s="328"/>
      <c r="LSN847" s="328"/>
      <c r="LSO847" s="328"/>
      <c r="LSP847" s="328"/>
      <c r="LSQ847" s="328"/>
      <c r="LSR847" s="328"/>
      <c r="LSS847" s="328"/>
      <c r="LST847" s="328"/>
      <c r="LSU847" s="328"/>
      <c r="LSV847" s="328"/>
      <c r="LSW847" s="328"/>
      <c r="LSX847" s="328"/>
      <c r="LSY847" s="328"/>
      <c r="LSZ847" s="328"/>
      <c r="LTA847" s="328"/>
      <c r="LTB847" s="328"/>
      <c r="LTC847" s="328"/>
      <c r="LTD847" s="328"/>
      <c r="LTE847" s="328"/>
      <c r="LTF847" s="328"/>
      <c r="LTG847" s="328"/>
      <c r="LTH847" s="328"/>
      <c r="LTI847" s="328"/>
      <c r="LTJ847" s="328"/>
      <c r="LTK847" s="328"/>
      <c r="LTL847" s="328"/>
      <c r="LTM847" s="328"/>
      <c r="LTN847" s="328"/>
      <c r="LTO847" s="328"/>
      <c r="LTP847" s="328"/>
      <c r="LTQ847" s="328"/>
      <c r="LTR847" s="328"/>
      <c r="LTS847" s="328"/>
      <c r="LTT847" s="328"/>
      <c r="LTU847" s="328"/>
      <c r="LTV847" s="328"/>
      <c r="LTW847" s="328"/>
      <c r="LTX847" s="328"/>
      <c r="LTY847" s="328"/>
      <c r="LTZ847" s="328"/>
      <c r="LUA847" s="328"/>
      <c r="LUB847" s="328"/>
      <c r="LUC847" s="328"/>
      <c r="LUD847" s="328"/>
      <c r="LUE847" s="328"/>
      <c r="LUF847" s="328"/>
      <c r="LUG847" s="328"/>
      <c r="LUH847" s="328"/>
      <c r="LUI847" s="328"/>
      <c r="LUJ847" s="328"/>
      <c r="LUK847" s="328"/>
      <c r="LUL847" s="328"/>
      <c r="LUM847" s="328"/>
      <c r="LUN847" s="328"/>
      <c r="LUO847" s="328"/>
      <c r="LUP847" s="328"/>
      <c r="LUQ847" s="328"/>
      <c r="LUR847" s="328"/>
      <c r="LUS847" s="328"/>
      <c r="LUT847" s="328"/>
      <c r="LUU847" s="328"/>
      <c r="LUV847" s="328"/>
      <c r="LUW847" s="328"/>
      <c r="LUX847" s="328"/>
      <c r="LUY847" s="328"/>
      <c r="LUZ847" s="328"/>
      <c r="LVA847" s="328"/>
      <c r="LVB847" s="328"/>
      <c r="LVC847" s="328"/>
      <c r="LVD847" s="328"/>
      <c r="LVE847" s="328"/>
      <c r="LVF847" s="328"/>
      <c r="LVG847" s="328"/>
      <c r="LVH847" s="328"/>
      <c r="LVI847" s="328"/>
      <c r="LVJ847" s="328"/>
      <c r="LVK847" s="328"/>
      <c r="LVL847" s="328"/>
      <c r="LVM847" s="328"/>
      <c r="LVN847" s="328"/>
      <c r="LVO847" s="328"/>
      <c r="LVP847" s="328"/>
      <c r="LVQ847" s="328"/>
      <c r="LVR847" s="328"/>
      <c r="LVS847" s="328"/>
      <c r="LVT847" s="328"/>
      <c r="LVU847" s="328"/>
      <c r="LVV847" s="328"/>
      <c r="LVW847" s="328"/>
      <c r="LVX847" s="328"/>
      <c r="LVY847" s="328"/>
      <c r="LVZ847" s="328"/>
      <c r="LWA847" s="328"/>
      <c r="LWB847" s="328"/>
      <c r="LWC847" s="328"/>
      <c r="LWD847" s="328"/>
      <c r="LWE847" s="328"/>
      <c r="LWF847" s="328"/>
      <c r="LWG847" s="328"/>
      <c r="LWH847" s="328"/>
      <c r="LWI847" s="328"/>
      <c r="LWJ847" s="328"/>
      <c r="LWK847" s="328"/>
      <c r="LWL847" s="328"/>
      <c r="LWM847" s="328"/>
      <c r="LWN847" s="328"/>
      <c r="LWO847" s="328"/>
      <c r="LWP847" s="328"/>
      <c r="LWQ847" s="328"/>
      <c r="LWR847" s="328"/>
      <c r="LWS847" s="328"/>
      <c r="LWT847" s="328"/>
      <c r="LWU847" s="328"/>
      <c r="LWV847" s="328"/>
      <c r="LWW847" s="328"/>
      <c r="LWX847" s="328"/>
      <c r="LWY847" s="328"/>
      <c r="LWZ847" s="328"/>
      <c r="LXA847" s="328"/>
      <c r="LXB847" s="328"/>
      <c r="LXC847" s="328"/>
      <c r="LXD847" s="328"/>
      <c r="LXE847" s="328"/>
      <c r="LXF847" s="328"/>
      <c r="LXG847" s="328"/>
      <c r="LXH847" s="328"/>
      <c r="LXI847" s="328"/>
      <c r="LXJ847" s="328"/>
      <c r="LXK847" s="328"/>
      <c r="LXL847" s="328"/>
      <c r="LXM847" s="328"/>
      <c r="LXN847" s="328"/>
      <c r="LXO847" s="328"/>
      <c r="LXP847" s="328"/>
      <c r="LXQ847" s="328"/>
      <c r="LXR847" s="328"/>
      <c r="LXS847" s="328"/>
      <c r="LXT847" s="328"/>
      <c r="LXU847" s="328"/>
      <c r="LXV847" s="328"/>
      <c r="LXW847" s="328"/>
      <c r="LXX847" s="328"/>
      <c r="LXY847" s="328"/>
      <c r="LXZ847" s="328"/>
      <c r="LYA847" s="328"/>
      <c r="LYB847" s="328"/>
      <c r="LYC847" s="328"/>
      <c r="LYD847" s="328"/>
      <c r="LYE847" s="328"/>
      <c r="LYF847" s="328"/>
      <c r="LYG847" s="328"/>
      <c r="LYH847" s="328"/>
      <c r="LYI847" s="328"/>
      <c r="LYJ847" s="328"/>
      <c r="LYK847" s="328"/>
      <c r="LYL847" s="328"/>
      <c r="LYM847" s="328"/>
      <c r="LYN847" s="328"/>
      <c r="LYO847" s="328"/>
      <c r="LYP847" s="328"/>
      <c r="LYQ847" s="328"/>
      <c r="LYR847" s="328"/>
      <c r="LYS847" s="328"/>
      <c r="LYT847" s="328"/>
      <c r="LYU847" s="328"/>
      <c r="LYV847" s="328"/>
      <c r="LYW847" s="328"/>
      <c r="LYX847" s="328"/>
      <c r="LYY847" s="328"/>
      <c r="LYZ847" s="328"/>
      <c r="LZA847" s="328"/>
      <c r="LZB847" s="328"/>
      <c r="LZC847" s="328"/>
      <c r="LZD847" s="328"/>
      <c r="LZE847" s="328"/>
      <c r="LZF847" s="328"/>
      <c r="LZG847" s="328"/>
      <c r="LZH847" s="328"/>
      <c r="LZI847" s="328"/>
      <c r="LZJ847" s="328"/>
      <c r="LZK847" s="328"/>
      <c r="LZL847" s="328"/>
      <c r="LZM847" s="328"/>
      <c r="LZN847" s="328"/>
      <c r="LZO847" s="328"/>
      <c r="LZP847" s="328"/>
      <c r="LZQ847" s="328"/>
      <c r="LZR847" s="328"/>
      <c r="LZS847" s="328"/>
      <c r="LZT847" s="328"/>
      <c r="LZU847" s="328"/>
      <c r="LZV847" s="328"/>
      <c r="LZW847" s="328"/>
      <c r="LZX847" s="328"/>
      <c r="LZY847" s="328"/>
      <c r="LZZ847" s="328"/>
      <c r="MAA847" s="328"/>
      <c r="MAB847" s="328"/>
      <c r="MAC847" s="328"/>
      <c r="MAD847" s="328"/>
      <c r="MAE847" s="328"/>
      <c r="MAF847" s="328"/>
      <c r="MAG847" s="328"/>
      <c r="MAH847" s="328"/>
      <c r="MAI847" s="328"/>
      <c r="MAJ847" s="328"/>
      <c r="MAK847" s="328"/>
      <c r="MAL847" s="328"/>
      <c r="MAM847" s="328"/>
      <c r="MAN847" s="328"/>
      <c r="MAO847" s="328"/>
      <c r="MAP847" s="328"/>
      <c r="MAQ847" s="328"/>
      <c r="MAR847" s="328"/>
      <c r="MAS847" s="328"/>
      <c r="MAT847" s="328"/>
      <c r="MAU847" s="328"/>
      <c r="MAV847" s="328"/>
      <c r="MAW847" s="328"/>
      <c r="MAX847" s="328"/>
      <c r="MAY847" s="328"/>
      <c r="MAZ847" s="328"/>
      <c r="MBA847" s="328"/>
      <c r="MBB847" s="328"/>
      <c r="MBC847" s="328"/>
      <c r="MBD847" s="328"/>
      <c r="MBE847" s="328"/>
      <c r="MBF847" s="328"/>
      <c r="MBG847" s="328"/>
      <c r="MBH847" s="328"/>
      <c r="MBI847" s="328"/>
      <c r="MBJ847" s="328"/>
      <c r="MBK847" s="328"/>
      <c r="MBL847" s="328"/>
      <c r="MBM847" s="328"/>
      <c r="MBN847" s="328"/>
      <c r="MBO847" s="328"/>
      <c r="MBP847" s="328"/>
      <c r="MBQ847" s="328"/>
      <c r="MBR847" s="328"/>
      <c r="MBS847" s="328"/>
      <c r="MBT847" s="328"/>
      <c r="MBU847" s="328"/>
      <c r="MBV847" s="328"/>
      <c r="MBW847" s="328"/>
      <c r="MBX847" s="328"/>
      <c r="MBY847" s="328"/>
      <c r="MBZ847" s="328"/>
      <c r="MCA847" s="328"/>
      <c r="MCB847" s="328"/>
      <c r="MCC847" s="328"/>
      <c r="MCD847" s="328"/>
      <c r="MCE847" s="328"/>
      <c r="MCF847" s="328"/>
      <c r="MCG847" s="328"/>
      <c r="MCH847" s="328"/>
      <c r="MCI847" s="328"/>
      <c r="MCJ847" s="328"/>
      <c r="MCK847" s="328"/>
      <c r="MCL847" s="328"/>
      <c r="MCM847" s="328"/>
      <c r="MCN847" s="328"/>
      <c r="MCO847" s="328"/>
      <c r="MCP847" s="328"/>
      <c r="MCQ847" s="328"/>
      <c r="MCR847" s="328"/>
      <c r="MCS847" s="328"/>
      <c r="MCT847" s="328"/>
      <c r="MCU847" s="328"/>
      <c r="MCV847" s="328"/>
      <c r="MCW847" s="328"/>
      <c r="MCX847" s="328"/>
      <c r="MCY847" s="328"/>
      <c r="MCZ847" s="328"/>
      <c r="MDA847" s="328"/>
      <c r="MDB847" s="328"/>
      <c r="MDC847" s="328"/>
      <c r="MDD847" s="328"/>
      <c r="MDE847" s="328"/>
      <c r="MDF847" s="328"/>
      <c r="MDG847" s="328"/>
      <c r="MDH847" s="328"/>
      <c r="MDI847" s="328"/>
      <c r="MDJ847" s="328"/>
      <c r="MDK847" s="328"/>
      <c r="MDL847" s="328"/>
      <c r="MDM847" s="328"/>
      <c r="MDN847" s="328"/>
      <c r="MDO847" s="328"/>
      <c r="MDP847" s="328"/>
      <c r="MDQ847" s="328"/>
      <c r="MDR847" s="328"/>
      <c r="MDS847" s="328"/>
      <c r="MDT847" s="328"/>
      <c r="MDU847" s="328"/>
      <c r="MDV847" s="328"/>
      <c r="MDW847" s="328"/>
      <c r="MDX847" s="328"/>
      <c r="MDY847" s="328"/>
      <c r="MDZ847" s="328"/>
      <c r="MEA847" s="328"/>
      <c r="MEB847" s="328"/>
      <c r="MEC847" s="328"/>
      <c r="MED847" s="328"/>
      <c r="MEE847" s="328"/>
      <c r="MEF847" s="328"/>
      <c r="MEG847" s="328"/>
      <c r="MEH847" s="328"/>
      <c r="MEI847" s="328"/>
      <c r="MEJ847" s="328"/>
      <c r="MEK847" s="328"/>
      <c r="MEL847" s="328"/>
      <c r="MEM847" s="328"/>
      <c r="MEN847" s="328"/>
      <c r="MEO847" s="328"/>
      <c r="MEP847" s="328"/>
      <c r="MEQ847" s="328"/>
      <c r="MER847" s="328"/>
      <c r="MES847" s="328"/>
      <c r="MET847" s="328"/>
      <c r="MEU847" s="328"/>
      <c r="MEV847" s="328"/>
      <c r="MEW847" s="328"/>
      <c r="MEX847" s="328"/>
      <c r="MEY847" s="328"/>
      <c r="MEZ847" s="328"/>
      <c r="MFA847" s="328"/>
      <c r="MFB847" s="328"/>
      <c r="MFC847" s="328"/>
      <c r="MFD847" s="328"/>
      <c r="MFE847" s="328"/>
      <c r="MFF847" s="328"/>
      <c r="MFG847" s="328"/>
      <c r="MFH847" s="328"/>
      <c r="MFI847" s="328"/>
      <c r="MFJ847" s="328"/>
      <c r="MFK847" s="328"/>
      <c r="MFL847" s="328"/>
      <c r="MFM847" s="328"/>
      <c r="MFN847" s="328"/>
      <c r="MFO847" s="328"/>
      <c r="MFP847" s="328"/>
      <c r="MFQ847" s="328"/>
      <c r="MFR847" s="328"/>
      <c r="MFS847" s="328"/>
      <c r="MFT847" s="328"/>
      <c r="MFU847" s="328"/>
      <c r="MFV847" s="328"/>
      <c r="MFW847" s="328"/>
      <c r="MFX847" s="328"/>
      <c r="MFY847" s="328"/>
      <c r="MFZ847" s="328"/>
      <c r="MGA847" s="328"/>
      <c r="MGB847" s="328"/>
      <c r="MGC847" s="328"/>
      <c r="MGD847" s="328"/>
      <c r="MGE847" s="328"/>
      <c r="MGF847" s="328"/>
      <c r="MGG847" s="328"/>
      <c r="MGH847" s="328"/>
      <c r="MGI847" s="328"/>
      <c r="MGJ847" s="328"/>
      <c r="MGK847" s="328"/>
      <c r="MGL847" s="328"/>
      <c r="MGM847" s="328"/>
      <c r="MGN847" s="328"/>
      <c r="MGO847" s="328"/>
      <c r="MGP847" s="328"/>
      <c r="MGQ847" s="328"/>
      <c r="MGR847" s="328"/>
      <c r="MGS847" s="328"/>
      <c r="MGT847" s="328"/>
      <c r="MGU847" s="328"/>
      <c r="MGV847" s="328"/>
      <c r="MGW847" s="328"/>
      <c r="MGX847" s="328"/>
      <c r="MGY847" s="328"/>
      <c r="MGZ847" s="328"/>
      <c r="MHA847" s="328"/>
      <c r="MHB847" s="328"/>
      <c r="MHC847" s="328"/>
      <c r="MHD847" s="328"/>
      <c r="MHE847" s="328"/>
      <c r="MHF847" s="328"/>
      <c r="MHG847" s="328"/>
      <c r="MHH847" s="328"/>
      <c r="MHI847" s="328"/>
      <c r="MHJ847" s="328"/>
      <c r="MHK847" s="328"/>
      <c r="MHL847" s="328"/>
      <c r="MHM847" s="328"/>
      <c r="MHN847" s="328"/>
      <c r="MHO847" s="328"/>
      <c r="MHP847" s="328"/>
      <c r="MHQ847" s="328"/>
      <c r="MHR847" s="328"/>
      <c r="MHS847" s="328"/>
      <c r="MHT847" s="328"/>
      <c r="MHU847" s="328"/>
      <c r="MHV847" s="328"/>
      <c r="MHW847" s="328"/>
      <c r="MHX847" s="328"/>
      <c r="MHY847" s="328"/>
      <c r="MHZ847" s="328"/>
      <c r="MIA847" s="328"/>
      <c r="MIB847" s="328"/>
      <c r="MIC847" s="328"/>
      <c r="MID847" s="328"/>
      <c r="MIE847" s="328"/>
      <c r="MIF847" s="328"/>
      <c r="MIG847" s="328"/>
      <c r="MIH847" s="328"/>
      <c r="MII847" s="328"/>
      <c r="MIJ847" s="328"/>
      <c r="MIK847" s="328"/>
      <c r="MIL847" s="328"/>
      <c r="MIM847" s="328"/>
      <c r="MIN847" s="328"/>
      <c r="MIO847" s="328"/>
      <c r="MIP847" s="328"/>
      <c r="MIQ847" s="328"/>
      <c r="MIR847" s="328"/>
      <c r="MIS847" s="328"/>
      <c r="MIT847" s="328"/>
      <c r="MIU847" s="328"/>
      <c r="MIV847" s="328"/>
      <c r="MIW847" s="328"/>
      <c r="MIX847" s="328"/>
      <c r="MIY847" s="328"/>
      <c r="MIZ847" s="328"/>
      <c r="MJA847" s="328"/>
      <c r="MJB847" s="328"/>
      <c r="MJC847" s="328"/>
      <c r="MJD847" s="328"/>
      <c r="MJE847" s="328"/>
      <c r="MJF847" s="328"/>
      <c r="MJG847" s="328"/>
      <c r="MJH847" s="328"/>
      <c r="MJI847" s="328"/>
      <c r="MJJ847" s="328"/>
      <c r="MJK847" s="328"/>
      <c r="MJL847" s="328"/>
      <c r="MJM847" s="328"/>
      <c r="MJN847" s="328"/>
      <c r="MJO847" s="328"/>
      <c r="MJP847" s="328"/>
      <c r="MJQ847" s="328"/>
      <c r="MJR847" s="328"/>
      <c r="MJS847" s="328"/>
      <c r="MJT847" s="328"/>
      <c r="MJU847" s="328"/>
      <c r="MJV847" s="328"/>
      <c r="MJW847" s="328"/>
      <c r="MJX847" s="328"/>
      <c r="MJY847" s="328"/>
      <c r="MJZ847" s="328"/>
      <c r="MKA847" s="328"/>
      <c r="MKB847" s="328"/>
      <c r="MKC847" s="328"/>
      <c r="MKD847" s="328"/>
      <c r="MKE847" s="328"/>
      <c r="MKF847" s="328"/>
      <c r="MKG847" s="328"/>
      <c r="MKH847" s="328"/>
      <c r="MKI847" s="328"/>
      <c r="MKJ847" s="328"/>
      <c r="MKK847" s="328"/>
      <c r="MKL847" s="328"/>
      <c r="MKM847" s="328"/>
      <c r="MKN847" s="328"/>
      <c r="MKO847" s="328"/>
      <c r="MKP847" s="328"/>
      <c r="MKQ847" s="328"/>
      <c r="MKR847" s="328"/>
      <c r="MKS847" s="328"/>
      <c r="MKT847" s="328"/>
      <c r="MKU847" s="328"/>
      <c r="MKV847" s="328"/>
      <c r="MKW847" s="328"/>
      <c r="MKX847" s="328"/>
      <c r="MKY847" s="328"/>
      <c r="MKZ847" s="328"/>
      <c r="MLA847" s="328"/>
      <c r="MLB847" s="328"/>
      <c r="MLC847" s="328"/>
      <c r="MLD847" s="328"/>
      <c r="MLE847" s="328"/>
      <c r="MLF847" s="328"/>
      <c r="MLG847" s="328"/>
      <c r="MLH847" s="328"/>
      <c r="MLI847" s="328"/>
      <c r="MLJ847" s="328"/>
      <c r="MLK847" s="328"/>
      <c r="MLL847" s="328"/>
      <c r="MLM847" s="328"/>
      <c r="MLN847" s="328"/>
      <c r="MLO847" s="328"/>
      <c r="MLP847" s="328"/>
      <c r="MLQ847" s="328"/>
      <c r="MLR847" s="328"/>
      <c r="MLS847" s="328"/>
      <c r="MLT847" s="328"/>
      <c r="MLU847" s="328"/>
      <c r="MLV847" s="328"/>
      <c r="MLW847" s="328"/>
      <c r="MLX847" s="328"/>
      <c r="MLY847" s="328"/>
      <c r="MLZ847" s="328"/>
      <c r="MMA847" s="328"/>
      <c r="MMB847" s="328"/>
      <c r="MMC847" s="328"/>
      <c r="MMD847" s="328"/>
      <c r="MME847" s="328"/>
      <c r="MMF847" s="328"/>
      <c r="MMG847" s="328"/>
      <c r="MMH847" s="328"/>
      <c r="MMI847" s="328"/>
      <c r="MMJ847" s="328"/>
      <c r="MMK847" s="328"/>
      <c r="MML847" s="328"/>
      <c r="MMM847" s="328"/>
      <c r="MMN847" s="328"/>
      <c r="MMO847" s="328"/>
      <c r="MMP847" s="328"/>
      <c r="MMQ847" s="328"/>
      <c r="MMR847" s="328"/>
      <c r="MMS847" s="328"/>
      <c r="MMT847" s="328"/>
      <c r="MMU847" s="328"/>
      <c r="MMV847" s="328"/>
      <c r="MMW847" s="328"/>
      <c r="MMX847" s="328"/>
      <c r="MMY847" s="328"/>
      <c r="MMZ847" s="328"/>
      <c r="MNA847" s="328"/>
      <c r="MNB847" s="328"/>
      <c r="MNC847" s="328"/>
      <c r="MND847" s="328"/>
      <c r="MNE847" s="328"/>
      <c r="MNF847" s="328"/>
      <c r="MNG847" s="328"/>
      <c r="MNH847" s="328"/>
      <c r="MNI847" s="328"/>
      <c r="MNJ847" s="328"/>
      <c r="MNK847" s="328"/>
      <c r="MNL847" s="328"/>
      <c r="MNM847" s="328"/>
      <c r="MNN847" s="328"/>
      <c r="MNO847" s="328"/>
      <c r="MNP847" s="328"/>
      <c r="MNQ847" s="328"/>
      <c r="MNR847" s="328"/>
      <c r="MNS847" s="328"/>
      <c r="MNT847" s="328"/>
      <c r="MNU847" s="328"/>
      <c r="MNV847" s="328"/>
      <c r="MNW847" s="328"/>
      <c r="MNX847" s="328"/>
      <c r="MNY847" s="328"/>
      <c r="MNZ847" s="328"/>
      <c r="MOA847" s="328"/>
      <c r="MOB847" s="328"/>
      <c r="MOC847" s="328"/>
      <c r="MOD847" s="328"/>
      <c r="MOE847" s="328"/>
      <c r="MOF847" s="328"/>
      <c r="MOG847" s="328"/>
      <c r="MOH847" s="328"/>
      <c r="MOI847" s="328"/>
      <c r="MOJ847" s="328"/>
      <c r="MOK847" s="328"/>
      <c r="MOL847" s="328"/>
      <c r="MOM847" s="328"/>
      <c r="MON847" s="328"/>
      <c r="MOO847" s="328"/>
      <c r="MOP847" s="328"/>
      <c r="MOQ847" s="328"/>
      <c r="MOR847" s="328"/>
      <c r="MOS847" s="328"/>
      <c r="MOT847" s="328"/>
      <c r="MOU847" s="328"/>
      <c r="MOV847" s="328"/>
      <c r="MOW847" s="328"/>
      <c r="MOX847" s="328"/>
      <c r="MOY847" s="328"/>
      <c r="MOZ847" s="328"/>
      <c r="MPA847" s="328"/>
      <c r="MPB847" s="328"/>
      <c r="MPC847" s="328"/>
      <c r="MPD847" s="328"/>
      <c r="MPE847" s="328"/>
      <c r="MPF847" s="328"/>
      <c r="MPG847" s="328"/>
      <c r="MPH847" s="328"/>
      <c r="MPI847" s="328"/>
      <c r="MPJ847" s="328"/>
      <c r="MPK847" s="328"/>
      <c r="MPL847" s="328"/>
      <c r="MPM847" s="328"/>
      <c r="MPN847" s="328"/>
      <c r="MPO847" s="328"/>
      <c r="MPP847" s="328"/>
      <c r="MPQ847" s="328"/>
      <c r="MPR847" s="328"/>
      <c r="MPS847" s="328"/>
      <c r="MPT847" s="328"/>
      <c r="MPU847" s="328"/>
      <c r="MPV847" s="328"/>
      <c r="MPW847" s="328"/>
      <c r="MPX847" s="328"/>
      <c r="MPY847" s="328"/>
      <c r="MPZ847" s="328"/>
      <c r="MQA847" s="328"/>
      <c r="MQB847" s="328"/>
      <c r="MQC847" s="328"/>
      <c r="MQD847" s="328"/>
      <c r="MQE847" s="328"/>
      <c r="MQF847" s="328"/>
      <c r="MQG847" s="328"/>
      <c r="MQH847" s="328"/>
      <c r="MQI847" s="328"/>
      <c r="MQJ847" s="328"/>
      <c r="MQK847" s="328"/>
      <c r="MQL847" s="328"/>
      <c r="MQM847" s="328"/>
      <c r="MQN847" s="328"/>
      <c r="MQO847" s="328"/>
      <c r="MQP847" s="328"/>
      <c r="MQQ847" s="328"/>
      <c r="MQR847" s="328"/>
      <c r="MQS847" s="328"/>
      <c r="MQT847" s="328"/>
      <c r="MQU847" s="328"/>
      <c r="MQV847" s="328"/>
      <c r="MQW847" s="328"/>
      <c r="MQX847" s="328"/>
      <c r="MQY847" s="328"/>
      <c r="MQZ847" s="328"/>
      <c r="MRA847" s="328"/>
      <c r="MRB847" s="328"/>
      <c r="MRC847" s="328"/>
      <c r="MRD847" s="328"/>
      <c r="MRE847" s="328"/>
      <c r="MRF847" s="328"/>
      <c r="MRG847" s="328"/>
      <c r="MRH847" s="328"/>
      <c r="MRI847" s="328"/>
      <c r="MRJ847" s="328"/>
      <c r="MRK847" s="328"/>
      <c r="MRL847" s="328"/>
      <c r="MRM847" s="328"/>
      <c r="MRN847" s="328"/>
      <c r="MRO847" s="328"/>
      <c r="MRP847" s="328"/>
      <c r="MRQ847" s="328"/>
      <c r="MRR847" s="328"/>
      <c r="MRS847" s="328"/>
      <c r="MRT847" s="328"/>
      <c r="MRU847" s="328"/>
      <c r="MRV847" s="328"/>
      <c r="MRW847" s="328"/>
      <c r="MRX847" s="328"/>
      <c r="MRY847" s="328"/>
      <c r="MRZ847" s="328"/>
      <c r="MSA847" s="328"/>
      <c r="MSB847" s="328"/>
      <c r="MSC847" s="328"/>
      <c r="MSD847" s="328"/>
      <c r="MSE847" s="328"/>
      <c r="MSF847" s="328"/>
      <c r="MSG847" s="328"/>
      <c r="MSH847" s="328"/>
      <c r="MSI847" s="328"/>
      <c r="MSJ847" s="328"/>
      <c r="MSK847" s="328"/>
      <c r="MSL847" s="328"/>
      <c r="MSM847" s="328"/>
      <c r="MSN847" s="328"/>
      <c r="MSO847" s="328"/>
      <c r="MSP847" s="328"/>
      <c r="MSQ847" s="328"/>
      <c r="MSR847" s="328"/>
      <c r="MSS847" s="328"/>
      <c r="MST847" s="328"/>
      <c r="MSU847" s="328"/>
      <c r="MSV847" s="328"/>
      <c r="MSW847" s="328"/>
      <c r="MSX847" s="328"/>
      <c r="MSY847" s="328"/>
      <c r="MSZ847" s="328"/>
      <c r="MTA847" s="328"/>
      <c r="MTB847" s="328"/>
      <c r="MTC847" s="328"/>
      <c r="MTD847" s="328"/>
      <c r="MTE847" s="328"/>
      <c r="MTF847" s="328"/>
      <c r="MTG847" s="328"/>
      <c r="MTH847" s="328"/>
      <c r="MTI847" s="328"/>
      <c r="MTJ847" s="328"/>
      <c r="MTK847" s="328"/>
      <c r="MTL847" s="328"/>
      <c r="MTM847" s="328"/>
      <c r="MTN847" s="328"/>
      <c r="MTO847" s="328"/>
      <c r="MTP847" s="328"/>
      <c r="MTQ847" s="328"/>
      <c r="MTR847" s="328"/>
      <c r="MTS847" s="328"/>
      <c r="MTT847" s="328"/>
      <c r="MTU847" s="328"/>
      <c r="MTV847" s="328"/>
      <c r="MTW847" s="328"/>
      <c r="MTX847" s="328"/>
      <c r="MTY847" s="328"/>
      <c r="MTZ847" s="328"/>
      <c r="MUA847" s="328"/>
      <c r="MUB847" s="328"/>
      <c r="MUC847" s="328"/>
      <c r="MUD847" s="328"/>
      <c r="MUE847" s="328"/>
      <c r="MUF847" s="328"/>
      <c r="MUG847" s="328"/>
      <c r="MUH847" s="328"/>
      <c r="MUI847" s="328"/>
      <c r="MUJ847" s="328"/>
      <c r="MUK847" s="328"/>
      <c r="MUL847" s="328"/>
      <c r="MUM847" s="328"/>
      <c r="MUN847" s="328"/>
      <c r="MUO847" s="328"/>
      <c r="MUP847" s="328"/>
      <c r="MUQ847" s="328"/>
      <c r="MUR847" s="328"/>
      <c r="MUS847" s="328"/>
      <c r="MUT847" s="328"/>
      <c r="MUU847" s="328"/>
      <c r="MUV847" s="328"/>
      <c r="MUW847" s="328"/>
      <c r="MUX847" s="328"/>
      <c r="MUY847" s="328"/>
      <c r="MUZ847" s="328"/>
      <c r="MVA847" s="328"/>
      <c r="MVB847" s="328"/>
      <c r="MVC847" s="328"/>
      <c r="MVD847" s="328"/>
      <c r="MVE847" s="328"/>
      <c r="MVF847" s="328"/>
      <c r="MVG847" s="328"/>
      <c r="MVH847" s="328"/>
      <c r="MVI847" s="328"/>
      <c r="MVJ847" s="328"/>
      <c r="MVK847" s="328"/>
      <c r="MVL847" s="328"/>
      <c r="MVM847" s="328"/>
      <c r="MVN847" s="328"/>
      <c r="MVO847" s="328"/>
      <c r="MVP847" s="328"/>
      <c r="MVQ847" s="328"/>
      <c r="MVR847" s="328"/>
      <c r="MVS847" s="328"/>
      <c r="MVT847" s="328"/>
      <c r="MVU847" s="328"/>
      <c r="MVV847" s="328"/>
      <c r="MVW847" s="328"/>
      <c r="MVX847" s="328"/>
      <c r="MVY847" s="328"/>
      <c r="MVZ847" s="328"/>
      <c r="MWA847" s="328"/>
      <c r="MWB847" s="328"/>
      <c r="MWC847" s="328"/>
      <c r="MWD847" s="328"/>
      <c r="MWE847" s="328"/>
      <c r="MWF847" s="328"/>
      <c r="MWG847" s="328"/>
      <c r="MWH847" s="328"/>
      <c r="MWI847" s="328"/>
      <c r="MWJ847" s="328"/>
      <c r="MWK847" s="328"/>
      <c r="MWL847" s="328"/>
      <c r="MWM847" s="328"/>
      <c r="MWN847" s="328"/>
      <c r="MWO847" s="328"/>
      <c r="MWP847" s="328"/>
      <c r="MWQ847" s="328"/>
      <c r="MWR847" s="328"/>
      <c r="MWS847" s="328"/>
      <c r="MWT847" s="328"/>
      <c r="MWU847" s="328"/>
      <c r="MWV847" s="328"/>
      <c r="MWW847" s="328"/>
      <c r="MWX847" s="328"/>
      <c r="MWY847" s="328"/>
      <c r="MWZ847" s="328"/>
      <c r="MXA847" s="328"/>
      <c r="MXB847" s="328"/>
      <c r="MXC847" s="328"/>
      <c r="MXD847" s="328"/>
      <c r="MXE847" s="328"/>
      <c r="MXF847" s="328"/>
      <c r="MXG847" s="328"/>
      <c r="MXH847" s="328"/>
      <c r="MXI847" s="328"/>
      <c r="MXJ847" s="328"/>
      <c r="MXK847" s="328"/>
      <c r="MXL847" s="328"/>
      <c r="MXM847" s="328"/>
      <c r="MXN847" s="328"/>
      <c r="MXO847" s="328"/>
      <c r="MXP847" s="328"/>
      <c r="MXQ847" s="328"/>
      <c r="MXR847" s="328"/>
      <c r="MXS847" s="328"/>
      <c r="MXT847" s="328"/>
      <c r="MXU847" s="328"/>
      <c r="MXV847" s="328"/>
      <c r="MXW847" s="328"/>
      <c r="MXX847" s="328"/>
      <c r="MXY847" s="328"/>
      <c r="MXZ847" s="328"/>
      <c r="MYA847" s="328"/>
      <c r="MYB847" s="328"/>
      <c r="MYC847" s="328"/>
      <c r="MYD847" s="328"/>
      <c r="MYE847" s="328"/>
      <c r="MYF847" s="328"/>
      <c r="MYG847" s="328"/>
      <c r="MYH847" s="328"/>
      <c r="MYI847" s="328"/>
      <c r="MYJ847" s="328"/>
      <c r="MYK847" s="328"/>
      <c r="MYL847" s="328"/>
      <c r="MYM847" s="328"/>
      <c r="MYN847" s="328"/>
      <c r="MYO847" s="328"/>
      <c r="MYP847" s="328"/>
      <c r="MYQ847" s="328"/>
      <c r="MYR847" s="328"/>
      <c r="MYS847" s="328"/>
      <c r="MYT847" s="328"/>
      <c r="MYU847" s="328"/>
      <c r="MYV847" s="328"/>
      <c r="MYW847" s="328"/>
      <c r="MYX847" s="328"/>
      <c r="MYY847" s="328"/>
      <c r="MYZ847" s="328"/>
      <c r="MZA847" s="328"/>
      <c r="MZB847" s="328"/>
      <c r="MZC847" s="328"/>
      <c r="MZD847" s="328"/>
      <c r="MZE847" s="328"/>
      <c r="MZF847" s="328"/>
      <c r="MZG847" s="328"/>
      <c r="MZH847" s="328"/>
      <c r="MZI847" s="328"/>
      <c r="MZJ847" s="328"/>
      <c r="MZK847" s="328"/>
      <c r="MZL847" s="328"/>
      <c r="MZM847" s="328"/>
      <c r="MZN847" s="328"/>
      <c r="MZO847" s="328"/>
      <c r="MZP847" s="328"/>
      <c r="MZQ847" s="328"/>
      <c r="MZR847" s="328"/>
      <c r="MZS847" s="328"/>
      <c r="MZT847" s="328"/>
      <c r="MZU847" s="328"/>
      <c r="MZV847" s="328"/>
      <c r="MZW847" s="328"/>
      <c r="MZX847" s="328"/>
      <c r="MZY847" s="328"/>
      <c r="MZZ847" s="328"/>
      <c r="NAA847" s="328"/>
      <c r="NAB847" s="328"/>
      <c r="NAC847" s="328"/>
      <c r="NAD847" s="328"/>
      <c r="NAE847" s="328"/>
      <c r="NAF847" s="328"/>
      <c r="NAG847" s="328"/>
      <c r="NAH847" s="328"/>
      <c r="NAI847" s="328"/>
      <c r="NAJ847" s="328"/>
      <c r="NAK847" s="328"/>
      <c r="NAL847" s="328"/>
      <c r="NAM847" s="328"/>
      <c r="NAN847" s="328"/>
      <c r="NAO847" s="328"/>
      <c r="NAP847" s="328"/>
      <c r="NAQ847" s="328"/>
      <c r="NAR847" s="328"/>
      <c r="NAS847" s="328"/>
      <c r="NAT847" s="328"/>
      <c r="NAU847" s="328"/>
      <c r="NAV847" s="328"/>
      <c r="NAW847" s="328"/>
      <c r="NAX847" s="328"/>
      <c r="NAY847" s="328"/>
      <c r="NAZ847" s="328"/>
      <c r="NBA847" s="328"/>
      <c r="NBB847" s="328"/>
      <c r="NBC847" s="328"/>
      <c r="NBD847" s="328"/>
      <c r="NBE847" s="328"/>
      <c r="NBF847" s="328"/>
      <c r="NBG847" s="328"/>
      <c r="NBH847" s="328"/>
      <c r="NBI847" s="328"/>
      <c r="NBJ847" s="328"/>
      <c r="NBK847" s="328"/>
      <c r="NBL847" s="328"/>
      <c r="NBM847" s="328"/>
      <c r="NBN847" s="328"/>
      <c r="NBO847" s="328"/>
      <c r="NBP847" s="328"/>
      <c r="NBQ847" s="328"/>
      <c r="NBR847" s="328"/>
      <c r="NBS847" s="328"/>
      <c r="NBT847" s="328"/>
      <c r="NBU847" s="328"/>
      <c r="NBV847" s="328"/>
      <c r="NBW847" s="328"/>
      <c r="NBX847" s="328"/>
      <c r="NBY847" s="328"/>
      <c r="NBZ847" s="328"/>
      <c r="NCA847" s="328"/>
      <c r="NCB847" s="328"/>
      <c r="NCC847" s="328"/>
      <c r="NCD847" s="328"/>
      <c r="NCE847" s="328"/>
      <c r="NCF847" s="328"/>
      <c r="NCG847" s="328"/>
      <c r="NCH847" s="328"/>
      <c r="NCI847" s="328"/>
      <c r="NCJ847" s="328"/>
      <c r="NCK847" s="328"/>
      <c r="NCL847" s="328"/>
      <c r="NCM847" s="328"/>
      <c r="NCN847" s="328"/>
      <c r="NCO847" s="328"/>
      <c r="NCP847" s="328"/>
      <c r="NCQ847" s="328"/>
      <c r="NCR847" s="328"/>
      <c r="NCS847" s="328"/>
      <c r="NCT847" s="328"/>
      <c r="NCU847" s="328"/>
      <c r="NCV847" s="328"/>
      <c r="NCW847" s="328"/>
      <c r="NCX847" s="328"/>
      <c r="NCY847" s="328"/>
      <c r="NCZ847" s="328"/>
      <c r="NDA847" s="328"/>
      <c r="NDB847" s="328"/>
      <c r="NDC847" s="328"/>
      <c r="NDD847" s="328"/>
      <c r="NDE847" s="328"/>
      <c r="NDF847" s="328"/>
      <c r="NDG847" s="328"/>
      <c r="NDH847" s="328"/>
      <c r="NDI847" s="328"/>
      <c r="NDJ847" s="328"/>
      <c r="NDK847" s="328"/>
      <c r="NDL847" s="328"/>
      <c r="NDM847" s="328"/>
      <c r="NDN847" s="328"/>
      <c r="NDO847" s="328"/>
      <c r="NDP847" s="328"/>
      <c r="NDQ847" s="328"/>
      <c r="NDR847" s="328"/>
      <c r="NDS847" s="328"/>
      <c r="NDT847" s="328"/>
      <c r="NDU847" s="328"/>
      <c r="NDV847" s="328"/>
      <c r="NDW847" s="328"/>
      <c r="NDX847" s="328"/>
      <c r="NDY847" s="328"/>
      <c r="NDZ847" s="328"/>
      <c r="NEA847" s="328"/>
      <c r="NEB847" s="328"/>
      <c r="NEC847" s="328"/>
      <c r="NED847" s="328"/>
      <c r="NEE847" s="328"/>
      <c r="NEF847" s="328"/>
      <c r="NEG847" s="328"/>
      <c r="NEH847" s="328"/>
      <c r="NEI847" s="328"/>
      <c r="NEJ847" s="328"/>
      <c r="NEK847" s="328"/>
      <c r="NEL847" s="328"/>
      <c r="NEM847" s="328"/>
      <c r="NEN847" s="328"/>
      <c r="NEO847" s="328"/>
      <c r="NEP847" s="328"/>
      <c r="NEQ847" s="328"/>
      <c r="NER847" s="328"/>
      <c r="NES847" s="328"/>
      <c r="NET847" s="328"/>
      <c r="NEU847" s="328"/>
      <c r="NEV847" s="328"/>
      <c r="NEW847" s="328"/>
      <c r="NEX847" s="328"/>
      <c r="NEY847" s="328"/>
      <c r="NEZ847" s="328"/>
      <c r="NFA847" s="328"/>
      <c r="NFB847" s="328"/>
      <c r="NFC847" s="328"/>
      <c r="NFD847" s="328"/>
      <c r="NFE847" s="328"/>
      <c r="NFF847" s="328"/>
      <c r="NFG847" s="328"/>
      <c r="NFH847" s="328"/>
      <c r="NFI847" s="328"/>
      <c r="NFJ847" s="328"/>
      <c r="NFK847" s="328"/>
      <c r="NFL847" s="328"/>
      <c r="NFM847" s="328"/>
      <c r="NFN847" s="328"/>
      <c r="NFO847" s="328"/>
      <c r="NFP847" s="328"/>
      <c r="NFQ847" s="328"/>
      <c r="NFR847" s="328"/>
      <c r="NFS847" s="328"/>
      <c r="NFT847" s="328"/>
      <c r="NFU847" s="328"/>
      <c r="NFV847" s="328"/>
      <c r="NFW847" s="328"/>
      <c r="NFX847" s="328"/>
      <c r="NFY847" s="328"/>
      <c r="NFZ847" s="328"/>
      <c r="NGA847" s="328"/>
      <c r="NGB847" s="328"/>
      <c r="NGC847" s="328"/>
      <c r="NGD847" s="328"/>
      <c r="NGE847" s="328"/>
      <c r="NGF847" s="328"/>
      <c r="NGG847" s="328"/>
      <c r="NGH847" s="328"/>
      <c r="NGI847" s="328"/>
      <c r="NGJ847" s="328"/>
      <c r="NGK847" s="328"/>
      <c r="NGL847" s="328"/>
      <c r="NGM847" s="328"/>
      <c r="NGN847" s="328"/>
      <c r="NGO847" s="328"/>
      <c r="NGP847" s="328"/>
      <c r="NGQ847" s="328"/>
      <c r="NGR847" s="328"/>
      <c r="NGS847" s="328"/>
      <c r="NGT847" s="328"/>
      <c r="NGU847" s="328"/>
      <c r="NGV847" s="328"/>
      <c r="NGW847" s="328"/>
      <c r="NGX847" s="328"/>
      <c r="NGY847" s="328"/>
      <c r="NGZ847" s="328"/>
      <c r="NHA847" s="328"/>
      <c r="NHB847" s="328"/>
      <c r="NHC847" s="328"/>
      <c r="NHD847" s="328"/>
      <c r="NHE847" s="328"/>
      <c r="NHF847" s="328"/>
      <c r="NHG847" s="328"/>
      <c r="NHH847" s="328"/>
      <c r="NHI847" s="328"/>
      <c r="NHJ847" s="328"/>
      <c r="NHK847" s="328"/>
      <c r="NHL847" s="328"/>
      <c r="NHM847" s="328"/>
      <c r="NHN847" s="328"/>
      <c r="NHO847" s="328"/>
      <c r="NHP847" s="328"/>
      <c r="NHQ847" s="328"/>
      <c r="NHR847" s="328"/>
      <c r="NHS847" s="328"/>
      <c r="NHT847" s="328"/>
      <c r="NHU847" s="328"/>
      <c r="NHV847" s="328"/>
      <c r="NHW847" s="328"/>
      <c r="NHX847" s="328"/>
      <c r="NHY847" s="328"/>
      <c r="NHZ847" s="328"/>
      <c r="NIA847" s="328"/>
      <c r="NIB847" s="328"/>
      <c r="NIC847" s="328"/>
      <c r="NID847" s="328"/>
      <c r="NIE847" s="328"/>
      <c r="NIF847" s="328"/>
      <c r="NIG847" s="328"/>
      <c r="NIH847" s="328"/>
      <c r="NII847" s="328"/>
      <c r="NIJ847" s="328"/>
      <c r="NIK847" s="328"/>
      <c r="NIL847" s="328"/>
      <c r="NIM847" s="328"/>
      <c r="NIN847" s="328"/>
      <c r="NIO847" s="328"/>
      <c r="NIP847" s="328"/>
      <c r="NIQ847" s="328"/>
      <c r="NIR847" s="328"/>
      <c r="NIS847" s="328"/>
      <c r="NIT847" s="328"/>
      <c r="NIU847" s="328"/>
      <c r="NIV847" s="328"/>
      <c r="NIW847" s="328"/>
      <c r="NIX847" s="328"/>
      <c r="NIY847" s="328"/>
      <c r="NIZ847" s="328"/>
      <c r="NJA847" s="328"/>
      <c r="NJB847" s="328"/>
      <c r="NJC847" s="328"/>
      <c r="NJD847" s="328"/>
      <c r="NJE847" s="328"/>
      <c r="NJF847" s="328"/>
      <c r="NJG847" s="328"/>
      <c r="NJH847" s="328"/>
      <c r="NJI847" s="328"/>
      <c r="NJJ847" s="328"/>
      <c r="NJK847" s="328"/>
      <c r="NJL847" s="328"/>
      <c r="NJM847" s="328"/>
      <c r="NJN847" s="328"/>
      <c r="NJO847" s="328"/>
      <c r="NJP847" s="328"/>
      <c r="NJQ847" s="328"/>
      <c r="NJR847" s="328"/>
      <c r="NJS847" s="328"/>
      <c r="NJT847" s="328"/>
      <c r="NJU847" s="328"/>
      <c r="NJV847" s="328"/>
      <c r="NJW847" s="328"/>
      <c r="NJX847" s="328"/>
      <c r="NJY847" s="328"/>
      <c r="NJZ847" s="328"/>
      <c r="NKA847" s="328"/>
      <c r="NKB847" s="328"/>
      <c r="NKC847" s="328"/>
      <c r="NKD847" s="328"/>
      <c r="NKE847" s="328"/>
      <c r="NKF847" s="328"/>
      <c r="NKG847" s="328"/>
      <c r="NKH847" s="328"/>
      <c r="NKI847" s="328"/>
      <c r="NKJ847" s="328"/>
      <c r="NKK847" s="328"/>
      <c r="NKL847" s="328"/>
      <c r="NKM847" s="328"/>
      <c r="NKN847" s="328"/>
      <c r="NKO847" s="328"/>
      <c r="NKP847" s="328"/>
      <c r="NKQ847" s="328"/>
      <c r="NKR847" s="328"/>
      <c r="NKS847" s="328"/>
      <c r="NKT847" s="328"/>
      <c r="NKU847" s="328"/>
      <c r="NKV847" s="328"/>
      <c r="NKW847" s="328"/>
      <c r="NKX847" s="328"/>
      <c r="NKY847" s="328"/>
      <c r="NKZ847" s="328"/>
      <c r="NLA847" s="328"/>
      <c r="NLB847" s="328"/>
      <c r="NLC847" s="328"/>
      <c r="NLD847" s="328"/>
      <c r="NLE847" s="328"/>
      <c r="NLF847" s="328"/>
      <c r="NLG847" s="328"/>
      <c r="NLH847" s="328"/>
      <c r="NLI847" s="328"/>
      <c r="NLJ847" s="328"/>
      <c r="NLK847" s="328"/>
      <c r="NLL847" s="328"/>
      <c r="NLM847" s="328"/>
      <c r="NLN847" s="328"/>
      <c r="NLO847" s="328"/>
      <c r="NLP847" s="328"/>
      <c r="NLQ847" s="328"/>
      <c r="NLR847" s="328"/>
      <c r="NLS847" s="328"/>
      <c r="NLT847" s="328"/>
      <c r="NLU847" s="328"/>
      <c r="NLV847" s="328"/>
      <c r="NLW847" s="328"/>
      <c r="NLX847" s="328"/>
      <c r="NLY847" s="328"/>
      <c r="NLZ847" s="328"/>
      <c r="NMA847" s="328"/>
      <c r="NMB847" s="328"/>
      <c r="NMC847" s="328"/>
      <c r="NMD847" s="328"/>
      <c r="NME847" s="328"/>
      <c r="NMF847" s="328"/>
      <c r="NMG847" s="328"/>
      <c r="NMH847" s="328"/>
      <c r="NMI847" s="328"/>
      <c r="NMJ847" s="328"/>
      <c r="NMK847" s="328"/>
      <c r="NML847" s="328"/>
      <c r="NMM847" s="328"/>
      <c r="NMN847" s="328"/>
      <c r="NMO847" s="328"/>
      <c r="NMP847" s="328"/>
      <c r="NMQ847" s="328"/>
      <c r="NMR847" s="328"/>
      <c r="NMS847" s="328"/>
      <c r="NMT847" s="328"/>
      <c r="NMU847" s="328"/>
      <c r="NMV847" s="328"/>
      <c r="NMW847" s="328"/>
      <c r="NMX847" s="328"/>
      <c r="NMY847" s="328"/>
      <c r="NMZ847" s="328"/>
      <c r="NNA847" s="328"/>
      <c r="NNB847" s="328"/>
      <c r="NNC847" s="328"/>
      <c r="NND847" s="328"/>
      <c r="NNE847" s="328"/>
      <c r="NNF847" s="328"/>
      <c r="NNG847" s="328"/>
      <c r="NNH847" s="328"/>
      <c r="NNI847" s="328"/>
      <c r="NNJ847" s="328"/>
      <c r="NNK847" s="328"/>
      <c r="NNL847" s="328"/>
      <c r="NNM847" s="328"/>
      <c r="NNN847" s="328"/>
      <c r="NNO847" s="328"/>
      <c r="NNP847" s="328"/>
      <c r="NNQ847" s="328"/>
      <c r="NNR847" s="328"/>
      <c r="NNS847" s="328"/>
      <c r="NNT847" s="328"/>
      <c r="NNU847" s="328"/>
      <c r="NNV847" s="328"/>
      <c r="NNW847" s="328"/>
      <c r="NNX847" s="328"/>
      <c r="NNY847" s="328"/>
      <c r="NNZ847" s="328"/>
      <c r="NOA847" s="328"/>
      <c r="NOB847" s="328"/>
      <c r="NOC847" s="328"/>
      <c r="NOD847" s="328"/>
      <c r="NOE847" s="328"/>
      <c r="NOF847" s="328"/>
      <c r="NOG847" s="328"/>
      <c r="NOH847" s="328"/>
      <c r="NOI847" s="328"/>
      <c r="NOJ847" s="328"/>
      <c r="NOK847" s="328"/>
      <c r="NOL847" s="328"/>
      <c r="NOM847" s="328"/>
      <c r="NON847" s="328"/>
      <c r="NOO847" s="328"/>
      <c r="NOP847" s="328"/>
      <c r="NOQ847" s="328"/>
      <c r="NOR847" s="328"/>
      <c r="NOS847" s="328"/>
      <c r="NOT847" s="328"/>
      <c r="NOU847" s="328"/>
      <c r="NOV847" s="328"/>
      <c r="NOW847" s="328"/>
      <c r="NOX847" s="328"/>
      <c r="NOY847" s="328"/>
      <c r="NOZ847" s="328"/>
      <c r="NPA847" s="328"/>
      <c r="NPB847" s="328"/>
      <c r="NPC847" s="328"/>
      <c r="NPD847" s="328"/>
      <c r="NPE847" s="328"/>
      <c r="NPF847" s="328"/>
      <c r="NPG847" s="328"/>
      <c r="NPH847" s="328"/>
      <c r="NPI847" s="328"/>
      <c r="NPJ847" s="328"/>
      <c r="NPK847" s="328"/>
      <c r="NPL847" s="328"/>
      <c r="NPM847" s="328"/>
      <c r="NPN847" s="328"/>
      <c r="NPO847" s="328"/>
      <c r="NPP847" s="328"/>
      <c r="NPQ847" s="328"/>
      <c r="NPR847" s="328"/>
      <c r="NPS847" s="328"/>
      <c r="NPT847" s="328"/>
      <c r="NPU847" s="328"/>
      <c r="NPV847" s="328"/>
      <c r="NPW847" s="328"/>
      <c r="NPX847" s="328"/>
      <c r="NPY847" s="328"/>
      <c r="NPZ847" s="328"/>
      <c r="NQA847" s="328"/>
      <c r="NQB847" s="328"/>
      <c r="NQC847" s="328"/>
      <c r="NQD847" s="328"/>
      <c r="NQE847" s="328"/>
      <c r="NQF847" s="328"/>
      <c r="NQG847" s="328"/>
      <c r="NQH847" s="328"/>
      <c r="NQI847" s="328"/>
      <c r="NQJ847" s="328"/>
      <c r="NQK847" s="328"/>
      <c r="NQL847" s="328"/>
      <c r="NQM847" s="328"/>
      <c r="NQN847" s="328"/>
      <c r="NQO847" s="328"/>
      <c r="NQP847" s="328"/>
      <c r="NQQ847" s="328"/>
      <c r="NQR847" s="328"/>
      <c r="NQS847" s="328"/>
      <c r="NQT847" s="328"/>
      <c r="NQU847" s="328"/>
      <c r="NQV847" s="328"/>
      <c r="NQW847" s="328"/>
      <c r="NQX847" s="328"/>
      <c r="NQY847" s="328"/>
      <c r="NQZ847" s="328"/>
      <c r="NRA847" s="328"/>
      <c r="NRB847" s="328"/>
      <c r="NRC847" s="328"/>
      <c r="NRD847" s="328"/>
      <c r="NRE847" s="328"/>
      <c r="NRF847" s="328"/>
      <c r="NRG847" s="328"/>
      <c r="NRH847" s="328"/>
      <c r="NRI847" s="328"/>
      <c r="NRJ847" s="328"/>
      <c r="NRK847" s="328"/>
      <c r="NRL847" s="328"/>
      <c r="NRM847" s="328"/>
      <c r="NRN847" s="328"/>
      <c r="NRO847" s="328"/>
      <c r="NRP847" s="328"/>
      <c r="NRQ847" s="328"/>
      <c r="NRR847" s="328"/>
      <c r="NRS847" s="328"/>
      <c r="NRT847" s="328"/>
      <c r="NRU847" s="328"/>
      <c r="NRV847" s="328"/>
      <c r="NRW847" s="328"/>
      <c r="NRX847" s="328"/>
      <c r="NRY847" s="328"/>
      <c r="NRZ847" s="328"/>
      <c r="NSA847" s="328"/>
      <c r="NSB847" s="328"/>
      <c r="NSC847" s="328"/>
      <c r="NSD847" s="328"/>
      <c r="NSE847" s="328"/>
      <c r="NSF847" s="328"/>
      <c r="NSG847" s="328"/>
      <c r="NSH847" s="328"/>
      <c r="NSI847" s="328"/>
      <c r="NSJ847" s="328"/>
      <c r="NSK847" s="328"/>
      <c r="NSL847" s="328"/>
      <c r="NSM847" s="328"/>
      <c r="NSN847" s="328"/>
      <c r="NSO847" s="328"/>
      <c r="NSP847" s="328"/>
      <c r="NSQ847" s="328"/>
      <c r="NSR847" s="328"/>
      <c r="NSS847" s="328"/>
      <c r="NST847" s="328"/>
      <c r="NSU847" s="328"/>
      <c r="NSV847" s="328"/>
      <c r="NSW847" s="328"/>
      <c r="NSX847" s="328"/>
      <c r="NSY847" s="328"/>
      <c r="NSZ847" s="328"/>
      <c r="NTA847" s="328"/>
      <c r="NTB847" s="328"/>
      <c r="NTC847" s="328"/>
      <c r="NTD847" s="328"/>
      <c r="NTE847" s="328"/>
      <c r="NTF847" s="328"/>
      <c r="NTG847" s="328"/>
      <c r="NTH847" s="328"/>
      <c r="NTI847" s="328"/>
      <c r="NTJ847" s="328"/>
      <c r="NTK847" s="328"/>
      <c r="NTL847" s="328"/>
      <c r="NTM847" s="328"/>
      <c r="NTN847" s="328"/>
      <c r="NTO847" s="328"/>
      <c r="NTP847" s="328"/>
      <c r="NTQ847" s="328"/>
      <c r="NTR847" s="328"/>
      <c r="NTS847" s="328"/>
      <c r="NTT847" s="328"/>
      <c r="NTU847" s="328"/>
      <c r="NTV847" s="328"/>
      <c r="NTW847" s="328"/>
      <c r="NTX847" s="328"/>
      <c r="NTY847" s="328"/>
      <c r="NTZ847" s="328"/>
      <c r="NUA847" s="328"/>
      <c r="NUB847" s="328"/>
      <c r="NUC847" s="328"/>
      <c r="NUD847" s="328"/>
      <c r="NUE847" s="328"/>
      <c r="NUF847" s="328"/>
      <c r="NUG847" s="328"/>
      <c r="NUH847" s="328"/>
      <c r="NUI847" s="328"/>
      <c r="NUJ847" s="328"/>
      <c r="NUK847" s="328"/>
      <c r="NUL847" s="328"/>
      <c r="NUM847" s="328"/>
      <c r="NUN847" s="328"/>
      <c r="NUO847" s="328"/>
      <c r="NUP847" s="328"/>
      <c r="NUQ847" s="328"/>
      <c r="NUR847" s="328"/>
      <c r="NUS847" s="328"/>
      <c r="NUT847" s="328"/>
      <c r="NUU847" s="328"/>
      <c r="NUV847" s="328"/>
      <c r="NUW847" s="328"/>
      <c r="NUX847" s="328"/>
      <c r="NUY847" s="328"/>
      <c r="NUZ847" s="328"/>
      <c r="NVA847" s="328"/>
      <c r="NVB847" s="328"/>
      <c r="NVC847" s="328"/>
      <c r="NVD847" s="328"/>
      <c r="NVE847" s="328"/>
      <c r="NVF847" s="328"/>
      <c r="NVG847" s="328"/>
      <c r="NVH847" s="328"/>
      <c r="NVI847" s="328"/>
      <c r="NVJ847" s="328"/>
      <c r="NVK847" s="328"/>
      <c r="NVL847" s="328"/>
      <c r="NVM847" s="328"/>
      <c r="NVN847" s="328"/>
      <c r="NVO847" s="328"/>
      <c r="NVP847" s="328"/>
      <c r="NVQ847" s="328"/>
      <c r="NVR847" s="328"/>
      <c r="NVS847" s="328"/>
      <c r="NVT847" s="328"/>
      <c r="NVU847" s="328"/>
      <c r="NVV847" s="328"/>
      <c r="NVW847" s="328"/>
      <c r="NVX847" s="328"/>
      <c r="NVY847" s="328"/>
      <c r="NVZ847" s="328"/>
      <c r="NWA847" s="328"/>
      <c r="NWB847" s="328"/>
      <c r="NWC847" s="328"/>
      <c r="NWD847" s="328"/>
      <c r="NWE847" s="328"/>
      <c r="NWF847" s="328"/>
      <c r="NWG847" s="328"/>
      <c r="NWH847" s="328"/>
      <c r="NWI847" s="328"/>
      <c r="NWJ847" s="328"/>
      <c r="NWK847" s="328"/>
      <c r="NWL847" s="328"/>
      <c r="NWM847" s="328"/>
      <c r="NWN847" s="328"/>
      <c r="NWO847" s="328"/>
      <c r="NWP847" s="328"/>
      <c r="NWQ847" s="328"/>
      <c r="NWR847" s="328"/>
      <c r="NWS847" s="328"/>
      <c r="NWT847" s="328"/>
      <c r="NWU847" s="328"/>
      <c r="NWV847" s="328"/>
      <c r="NWW847" s="328"/>
      <c r="NWX847" s="328"/>
      <c r="NWY847" s="328"/>
      <c r="NWZ847" s="328"/>
      <c r="NXA847" s="328"/>
      <c r="NXB847" s="328"/>
      <c r="NXC847" s="328"/>
      <c r="NXD847" s="328"/>
      <c r="NXE847" s="328"/>
      <c r="NXF847" s="328"/>
      <c r="NXG847" s="328"/>
      <c r="NXH847" s="328"/>
      <c r="NXI847" s="328"/>
      <c r="NXJ847" s="328"/>
      <c r="NXK847" s="328"/>
      <c r="NXL847" s="328"/>
      <c r="NXM847" s="328"/>
      <c r="NXN847" s="328"/>
      <c r="NXO847" s="328"/>
      <c r="NXP847" s="328"/>
      <c r="NXQ847" s="328"/>
      <c r="NXR847" s="328"/>
      <c r="NXS847" s="328"/>
      <c r="NXT847" s="328"/>
      <c r="NXU847" s="328"/>
      <c r="NXV847" s="328"/>
      <c r="NXW847" s="328"/>
      <c r="NXX847" s="328"/>
      <c r="NXY847" s="328"/>
      <c r="NXZ847" s="328"/>
      <c r="NYA847" s="328"/>
      <c r="NYB847" s="328"/>
      <c r="NYC847" s="328"/>
      <c r="NYD847" s="328"/>
      <c r="NYE847" s="328"/>
      <c r="NYF847" s="328"/>
      <c r="NYG847" s="328"/>
      <c r="NYH847" s="328"/>
      <c r="NYI847" s="328"/>
      <c r="NYJ847" s="328"/>
      <c r="NYK847" s="328"/>
      <c r="NYL847" s="328"/>
      <c r="NYM847" s="328"/>
      <c r="NYN847" s="328"/>
      <c r="NYO847" s="328"/>
      <c r="NYP847" s="328"/>
      <c r="NYQ847" s="328"/>
      <c r="NYR847" s="328"/>
      <c r="NYS847" s="328"/>
      <c r="NYT847" s="328"/>
      <c r="NYU847" s="328"/>
      <c r="NYV847" s="328"/>
      <c r="NYW847" s="328"/>
      <c r="NYX847" s="328"/>
      <c r="NYY847" s="328"/>
      <c r="NYZ847" s="328"/>
      <c r="NZA847" s="328"/>
      <c r="NZB847" s="328"/>
      <c r="NZC847" s="328"/>
      <c r="NZD847" s="328"/>
      <c r="NZE847" s="328"/>
      <c r="NZF847" s="328"/>
      <c r="NZG847" s="328"/>
      <c r="NZH847" s="328"/>
      <c r="NZI847" s="328"/>
      <c r="NZJ847" s="328"/>
      <c r="NZK847" s="328"/>
      <c r="NZL847" s="328"/>
      <c r="NZM847" s="328"/>
      <c r="NZN847" s="328"/>
      <c r="NZO847" s="328"/>
      <c r="NZP847" s="328"/>
      <c r="NZQ847" s="328"/>
      <c r="NZR847" s="328"/>
      <c r="NZS847" s="328"/>
      <c r="NZT847" s="328"/>
      <c r="NZU847" s="328"/>
      <c r="NZV847" s="328"/>
      <c r="NZW847" s="328"/>
      <c r="NZX847" s="328"/>
      <c r="NZY847" s="328"/>
      <c r="NZZ847" s="328"/>
      <c r="OAA847" s="328"/>
      <c r="OAB847" s="328"/>
      <c r="OAC847" s="328"/>
      <c r="OAD847" s="328"/>
      <c r="OAE847" s="328"/>
      <c r="OAF847" s="328"/>
      <c r="OAG847" s="328"/>
      <c r="OAH847" s="328"/>
      <c r="OAI847" s="328"/>
      <c r="OAJ847" s="328"/>
      <c r="OAK847" s="328"/>
      <c r="OAL847" s="328"/>
      <c r="OAM847" s="328"/>
      <c r="OAN847" s="328"/>
      <c r="OAO847" s="328"/>
      <c r="OAP847" s="328"/>
      <c r="OAQ847" s="328"/>
      <c r="OAR847" s="328"/>
      <c r="OAS847" s="328"/>
      <c r="OAT847" s="328"/>
      <c r="OAU847" s="328"/>
      <c r="OAV847" s="328"/>
      <c r="OAW847" s="328"/>
      <c r="OAX847" s="328"/>
      <c r="OAY847" s="328"/>
      <c r="OAZ847" s="328"/>
      <c r="OBA847" s="328"/>
      <c r="OBB847" s="328"/>
      <c r="OBC847" s="328"/>
      <c r="OBD847" s="328"/>
      <c r="OBE847" s="328"/>
      <c r="OBF847" s="328"/>
      <c r="OBG847" s="328"/>
      <c r="OBH847" s="328"/>
      <c r="OBI847" s="328"/>
      <c r="OBJ847" s="328"/>
      <c r="OBK847" s="328"/>
      <c r="OBL847" s="328"/>
      <c r="OBM847" s="328"/>
      <c r="OBN847" s="328"/>
      <c r="OBO847" s="328"/>
      <c r="OBP847" s="328"/>
      <c r="OBQ847" s="328"/>
      <c r="OBR847" s="328"/>
      <c r="OBS847" s="328"/>
      <c r="OBT847" s="328"/>
      <c r="OBU847" s="328"/>
      <c r="OBV847" s="328"/>
      <c r="OBW847" s="328"/>
      <c r="OBX847" s="328"/>
      <c r="OBY847" s="328"/>
      <c r="OBZ847" s="328"/>
      <c r="OCA847" s="328"/>
      <c r="OCB847" s="328"/>
      <c r="OCC847" s="328"/>
      <c r="OCD847" s="328"/>
      <c r="OCE847" s="328"/>
      <c r="OCF847" s="328"/>
      <c r="OCG847" s="328"/>
      <c r="OCH847" s="328"/>
      <c r="OCI847" s="328"/>
      <c r="OCJ847" s="328"/>
      <c r="OCK847" s="328"/>
      <c r="OCL847" s="328"/>
      <c r="OCM847" s="328"/>
      <c r="OCN847" s="328"/>
      <c r="OCO847" s="328"/>
      <c r="OCP847" s="328"/>
      <c r="OCQ847" s="328"/>
      <c r="OCR847" s="328"/>
      <c r="OCS847" s="328"/>
      <c r="OCT847" s="328"/>
      <c r="OCU847" s="328"/>
      <c r="OCV847" s="328"/>
      <c r="OCW847" s="328"/>
      <c r="OCX847" s="328"/>
      <c r="OCY847" s="328"/>
      <c r="OCZ847" s="328"/>
      <c r="ODA847" s="328"/>
      <c r="ODB847" s="328"/>
      <c r="ODC847" s="328"/>
      <c r="ODD847" s="328"/>
      <c r="ODE847" s="328"/>
      <c r="ODF847" s="328"/>
      <c r="ODG847" s="328"/>
      <c r="ODH847" s="328"/>
      <c r="ODI847" s="328"/>
      <c r="ODJ847" s="328"/>
      <c r="ODK847" s="328"/>
      <c r="ODL847" s="328"/>
      <c r="ODM847" s="328"/>
      <c r="ODN847" s="328"/>
      <c r="ODO847" s="328"/>
      <c r="ODP847" s="328"/>
      <c r="ODQ847" s="328"/>
      <c r="ODR847" s="328"/>
      <c r="ODS847" s="328"/>
      <c r="ODT847" s="328"/>
      <c r="ODU847" s="328"/>
      <c r="ODV847" s="328"/>
      <c r="ODW847" s="328"/>
      <c r="ODX847" s="328"/>
      <c r="ODY847" s="328"/>
      <c r="ODZ847" s="328"/>
      <c r="OEA847" s="328"/>
      <c r="OEB847" s="328"/>
      <c r="OEC847" s="328"/>
      <c r="OED847" s="328"/>
      <c r="OEE847" s="328"/>
      <c r="OEF847" s="328"/>
      <c r="OEG847" s="328"/>
      <c r="OEH847" s="328"/>
      <c r="OEI847" s="328"/>
      <c r="OEJ847" s="328"/>
      <c r="OEK847" s="328"/>
      <c r="OEL847" s="328"/>
      <c r="OEM847" s="328"/>
      <c r="OEN847" s="328"/>
      <c r="OEO847" s="328"/>
      <c r="OEP847" s="328"/>
      <c r="OEQ847" s="328"/>
      <c r="OER847" s="328"/>
      <c r="OES847" s="328"/>
      <c r="OET847" s="328"/>
      <c r="OEU847" s="328"/>
      <c r="OEV847" s="328"/>
      <c r="OEW847" s="328"/>
      <c r="OEX847" s="328"/>
      <c r="OEY847" s="328"/>
      <c r="OEZ847" s="328"/>
      <c r="OFA847" s="328"/>
      <c r="OFB847" s="328"/>
      <c r="OFC847" s="328"/>
      <c r="OFD847" s="328"/>
      <c r="OFE847" s="328"/>
      <c r="OFF847" s="328"/>
      <c r="OFG847" s="328"/>
      <c r="OFH847" s="328"/>
      <c r="OFI847" s="328"/>
      <c r="OFJ847" s="328"/>
      <c r="OFK847" s="328"/>
      <c r="OFL847" s="328"/>
      <c r="OFM847" s="328"/>
      <c r="OFN847" s="328"/>
      <c r="OFO847" s="328"/>
      <c r="OFP847" s="328"/>
      <c r="OFQ847" s="328"/>
      <c r="OFR847" s="328"/>
      <c r="OFS847" s="328"/>
      <c r="OFT847" s="328"/>
      <c r="OFU847" s="328"/>
      <c r="OFV847" s="328"/>
      <c r="OFW847" s="328"/>
      <c r="OFX847" s="328"/>
      <c r="OFY847" s="328"/>
      <c r="OFZ847" s="328"/>
      <c r="OGA847" s="328"/>
      <c r="OGB847" s="328"/>
      <c r="OGC847" s="328"/>
      <c r="OGD847" s="328"/>
      <c r="OGE847" s="328"/>
      <c r="OGF847" s="328"/>
      <c r="OGG847" s="328"/>
      <c r="OGH847" s="328"/>
      <c r="OGI847" s="328"/>
      <c r="OGJ847" s="328"/>
      <c r="OGK847" s="328"/>
      <c r="OGL847" s="328"/>
      <c r="OGM847" s="328"/>
      <c r="OGN847" s="328"/>
      <c r="OGO847" s="328"/>
      <c r="OGP847" s="328"/>
      <c r="OGQ847" s="328"/>
      <c r="OGR847" s="328"/>
      <c r="OGS847" s="328"/>
      <c r="OGT847" s="328"/>
      <c r="OGU847" s="328"/>
      <c r="OGV847" s="328"/>
      <c r="OGW847" s="328"/>
      <c r="OGX847" s="328"/>
      <c r="OGY847" s="328"/>
      <c r="OGZ847" s="328"/>
      <c r="OHA847" s="328"/>
      <c r="OHB847" s="328"/>
      <c r="OHC847" s="328"/>
      <c r="OHD847" s="328"/>
      <c r="OHE847" s="328"/>
      <c r="OHF847" s="328"/>
      <c r="OHG847" s="328"/>
      <c r="OHH847" s="328"/>
      <c r="OHI847" s="328"/>
      <c r="OHJ847" s="328"/>
      <c r="OHK847" s="328"/>
      <c r="OHL847" s="328"/>
      <c r="OHM847" s="328"/>
      <c r="OHN847" s="328"/>
      <c r="OHO847" s="328"/>
      <c r="OHP847" s="328"/>
      <c r="OHQ847" s="328"/>
      <c r="OHR847" s="328"/>
      <c r="OHS847" s="328"/>
      <c r="OHT847" s="328"/>
      <c r="OHU847" s="328"/>
      <c r="OHV847" s="328"/>
      <c r="OHW847" s="328"/>
      <c r="OHX847" s="328"/>
      <c r="OHY847" s="328"/>
      <c r="OHZ847" s="328"/>
      <c r="OIA847" s="328"/>
      <c r="OIB847" s="328"/>
      <c r="OIC847" s="328"/>
      <c r="OID847" s="328"/>
      <c r="OIE847" s="328"/>
      <c r="OIF847" s="328"/>
      <c r="OIG847" s="328"/>
      <c r="OIH847" s="328"/>
      <c r="OII847" s="328"/>
      <c r="OIJ847" s="328"/>
      <c r="OIK847" s="328"/>
      <c r="OIL847" s="328"/>
      <c r="OIM847" s="328"/>
      <c r="OIN847" s="328"/>
      <c r="OIO847" s="328"/>
      <c r="OIP847" s="328"/>
      <c r="OIQ847" s="328"/>
      <c r="OIR847" s="328"/>
      <c r="OIS847" s="328"/>
      <c r="OIT847" s="328"/>
      <c r="OIU847" s="328"/>
      <c r="OIV847" s="328"/>
      <c r="OIW847" s="328"/>
      <c r="OIX847" s="328"/>
      <c r="OIY847" s="328"/>
      <c r="OIZ847" s="328"/>
      <c r="OJA847" s="328"/>
      <c r="OJB847" s="328"/>
      <c r="OJC847" s="328"/>
      <c r="OJD847" s="328"/>
      <c r="OJE847" s="328"/>
      <c r="OJF847" s="328"/>
      <c r="OJG847" s="328"/>
      <c r="OJH847" s="328"/>
      <c r="OJI847" s="328"/>
      <c r="OJJ847" s="328"/>
      <c r="OJK847" s="328"/>
      <c r="OJL847" s="328"/>
      <c r="OJM847" s="328"/>
      <c r="OJN847" s="328"/>
      <c r="OJO847" s="328"/>
      <c r="OJP847" s="328"/>
      <c r="OJQ847" s="328"/>
      <c r="OJR847" s="328"/>
      <c r="OJS847" s="328"/>
      <c r="OJT847" s="328"/>
      <c r="OJU847" s="328"/>
      <c r="OJV847" s="328"/>
      <c r="OJW847" s="328"/>
      <c r="OJX847" s="328"/>
      <c r="OJY847" s="328"/>
      <c r="OJZ847" s="328"/>
      <c r="OKA847" s="328"/>
      <c r="OKB847" s="328"/>
      <c r="OKC847" s="328"/>
      <c r="OKD847" s="328"/>
      <c r="OKE847" s="328"/>
      <c r="OKF847" s="328"/>
      <c r="OKG847" s="328"/>
      <c r="OKH847" s="328"/>
      <c r="OKI847" s="328"/>
      <c r="OKJ847" s="328"/>
      <c r="OKK847" s="328"/>
      <c r="OKL847" s="328"/>
      <c r="OKM847" s="328"/>
      <c r="OKN847" s="328"/>
      <c r="OKO847" s="328"/>
      <c r="OKP847" s="328"/>
      <c r="OKQ847" s="328"/>
      <c r="OKR847" s="328"/>
      <c r="OKS847" s="328"/>
      <c r="OKT847" s="328"/>
      <c r="OKU847" s="328"/>
      <c r="OKV847" s="328"/>
      <c r="OKW847" s="328"/>
      <c r="OKX847" s="328"/>
      <c r="OKY847" s="328"/>
      <c r="OKZ847" s="328"/>
      <c r="OLA847" s="328"/>
      <c r="OLB847" s="328"/>
      <c r="OLC847" s="328"/>
      <c r="OLD847" s="328"/>
      <c r="OLE847" s="328"/>
      <c r="OLF847" s="328"/>
      <c r="OLG847" s="328"/>
      <c r="OLH847" s="328"/>
      <c r="OLI847" s="328"/>
      <c r="OLJ847" s="328"/>
      <c r="OLK847" s="328"/>
      <c r="OLL847" s="328"/>
      <c r="OLM847" s="328"/>
      <c r="OLN847" s="328"/>
      <c r="OLO847" s="328"/>
      <c r="OLP847" s="328"/>
      <c r="OLQ847" s="328"/>
      <c r="OLR847" s="328"/>
      <c r="OLS847" s="328"/>
      <c r="OLT847" s="328"/>
      <c r="OLU847" s="328"/>
      <c r="OLV847" s="328"/>
      <c r="OLW847" s="328"/>
      <c r="OLX847" s="328"/>
      <c r="OLY847" s="328"/>
      <c r="OLZ847" s="328"/>
      <c r="OMA847" s="328"/>
      <c r="OMB847" s="328"/>
      <c r="OMC847" s="328"/>
      <c r="OMD847" s="328"/>
      <c r="OME847" s="328"/>
      <c r="OMF847" s="328"/>
      <c r="OMG847" s="328"/>
      <c r="OMH847" s="328"/>
      <c r="OMI847" s="328"/>
      <c r="OMJ847" s="328"/>
      <c r="OMK847" s="328"/>
      <c r="OML847" s="328"/>
      <c r="OMM847" s="328"/>
      <c r="OMN847" s="328"/>
      <c r="OMO847" s="328"/>
      <c r="OMP847" s="328"/>
      <c r="OMQ847" s="328"/>
      <c r="OMR847" s="328"/>
      <c r="OMS847" s="328"/>
      <c r="OMT847" s="328"/>
      <c r="OMU847" s="328"/>
      <c r="OMV847" s="328"/>
      <c r="OMW847" s="328"/>
      <c r="OMX847" s="328"/>
      <c r="OMY847" s="328"/>
      <c r="OMZ847" s="328"/>
      <c r="ONA847" s="328"/>
      <c r="ONB847" s="328"/>
      <c r="ONC847" s="328"/>
      <c r="OND847" s="328"/>
      <c r="ONE847" s="328"/>
      <c r="ONF847" s="328"/>
      <c r="ONG847" s="328"/>
      <c r="ONH847" s="328"/>
      <c r="ONI847" s="328"/>
      <c r="ONJ847" s="328"/>
      <c r="ONK847" s="328"/>
      <c r="ONL847" s="328"/>
      <c r="ONM847" s="328"/>
      <c r="ONN847" s="328"/>
      <c r="ONO847" s="328"/>
      <c r="ONP847" s="328"/>
      <c r="ONQ847" s="328"/>
      <c r="ONR847" s="328"/>
      <c r="ONS847" s="328"/>
      <c r="ONT847" s="328"/>
      <c r="ONU847" s="328"/>
      <c r="ONV847" s="328"/>
      <c r="ONW847" s="328"/>
      <c r="ONX847" s="328"/>
      <c r="ONY847" s="328"/>
      <c r="ONZ847" s="328"/>
      <c r="OOA847" s="328"/>
      <c r="OOB847" s="328"/>
      <c r="OOC847" s="328"/>
      <c r="OOD847" s="328"/>
      <c r="OOE847" s="328"/>
      <c r="OOF847" s="328"/>
      <c r="OOG847" s="328"/>
      <c r="OOH847" s="328"/>
      <c r="OOI847" s="328"/>
      <c r="OOJ847" s="328"/>
      <c r="OOK847" s="328"/>
      <c r="OOL847" s="328"/>
      <c r="OOM847" s="328"/>
      <c r="OON847" s="328"/>
      <c r="OOO847" s="328"/>
      <c r="OOP847" s="328"/>
      <c r="OOQ847" s="328"/>
      <c r="OOR847" s="328"/>
      <c r="OOS847" s="328"/>
      <c r="OOT847" s="328"/>
      <c r="OOU847" s="328"/>
      <c r="OOV847" s="328"/>
      <c r="OOW847" s="328"/>
      <c r="OOX847" s="328"/>
      <c r="OOY847" s="328"/>
      <c r="OOZ847" s="328"/>
      <c r="OPA847" s="328"/>
      <c r="OPB847" s="328"/>
      <c r="OPC847" s="328"/>
      <c r="OPD847" s="328"/>
      <c r="OPE847" s="328"/>
      <c r="OPF847" s="328"/>
      <c r="OPG847" s="328"/>
      <c r="OPH847" s="328"/>
      <c r="OPI847" s="328"/>
      <c r="OPJ847" s="328"/>
      <c r="OPK847" s="328"/>
      <c r="OPL847" s="328"/>
      <c r="OPM847" s="328"/>
      <c r="OPN847" s="328"/>
      <c r="OPO847" s="328"/>
      <c r="OPP847" s="328"/>
      <c r="OPQ847" s="328"/>
      <c r="OPR847" s="328"/>
      <c r="OPS847" s="328"/>
      <c r="OPT847" s="328"/>
      <c r="OPU847" s="328"/>
      <c r="OPV847" s="328"/>
      <c r="OPW847" s="328"/>
      <c r="OPX847" s="328"/>
      <c r="OPY847" s="328"/>
      <c r="OPZ847" s="328"/>
      <c r="OQA847" s="328"/>
      <c r="OQB847" s="328"/>
      <c r="OQC847" s="328"/>
      <c r="OQD847" s="328"/>
      <c r="OQE847" s="328"/>
      <c r="OQF847" s="328"/>
      <c r="OQG847" s="328"/>
      <c r="OQH847" s="328"/>
      <c r="OQI847" s="328"/>
      <c r="OQJ847" s="328"/>
      <c r="OQK847" s="328"/>
      <c r="OQL847" s="328"/>
      <c r="OQM847" s="328"/>
      <c r="OQN847" s="328"/>
      <c r="OQO847" s="328"/>
      <c r="OQP847" s="328"/>
      <c r="OQQ847" s="328"/>
      <c r="OQR847" s="328"/>
      <c r="OQS847" s="328"/>
      <c r="OQT847" s="328"/>
      <c r="OQU847" s="328"/>
      <c r="OQV847" s="328"/>
      <c r="OQW847" s="328"/>
      <c r="OQX847" s="328"/>
      <c r="OQY847" s="328"/>
      <c r="OQZ847" s="328"/>
      <c r="ORA847" s="328"/>
      <c r="ORB847" s="328"/>
      <c r="ORC847" s="328"/>
      <c r="ORD847" s="328"/>
      <c r="ORE847" s="328"/>
      <c r="ORF847" s="328"/>
      <c r="ORG847" s="328"/>
      <c r="ORH847" s="328"/>
      <c r="ORI847" s="328"/>
      <c r="ORJ847" s="328"/>
      <c r="ORK847" s="328"/>
      <c r="ORL847" s="328"/>
      <c r="ORM847" s="328"/>
      <c r="ORN847" s="328"/>
      <c r="ORO847" s="328"/>
      <c r="ORP847" s="328"/>
      <c r="ORQ847" s="328"/>
      <c r="ORR847" s="328"/>
      <c r="ORS847" s="328"/>
      <c r="ORT847" s="328"/>
      <c r="ORU847" s="328"/>
      <c r="ORV847" s="328"/>
      <c r="ORW847" s="328"/>
      <c r="ORX847" s="328"/>
      <c r="ORY847" s="328"/>
      <c r="ORZ847" s="328"/>
      <c r="OSA847" s="328"/>
      <c r="OSB847" s="328"/>
      <c r="OSC847" s="328"/>
      <c r="OSD847" s="328"/>
      <c r="OSE847" s="328"/>
      <c r="OSF847" s="328"/>
      <c r="OSG847" s="328"/>
      <c r="OSH847" s="328"/>
      <c r="OSI847" s="328"/>
      <c r="OSJ847" s="328"/>
      <c r="OSK847" s="328"/>
      <c r="OSL847" s="328"/>
      <c r="OSM847" s="328"/>
      <c r="OSN847" s="328"/>
      <c r="OSO847" s="328"/>
      <c r="OSP847" s="328"/>
      <c r="OSQ847" s="328"/>
      <c r="OSR847" s="328"/>
      <c r="OSS847" s="328"/>
      <c r="OST847" s="328"/>
      <c r="OSU847" s="328"/>
      <c r="OSV847" s="328"/>
      <c r="OSW847" s="328"/>
      <c r="OSX847" s="328"/>
      <c r="OSY847" s="328"/>
      <c r="OSZ847" s="328"/>
      <c r="OTA847" s="328"/>
      <c r="OTB847" s="328"/>
      <c r="OTC847" s="328"/>
      <c r="OTD847" s="328"/>
      <c r="OTE847" s="328"/>
      <c r="OTF847" s="328"/>
      <c r="OTG847" s="328"/>
      <c r="OTH847" s="328"/>
      <c r="OTI847" s="328"/>
      <c r="OTJ847" s="328"/>
      <c r="OTK847" s="328"/>
      <c r="OTL847" s="328"/>
      <c r="OTM847" s="328"/>
      <c r="OTN847" s="328"/>
      <c r="OTO847" s="328"/>
      <c r="OTP847" s="328"/>
      <c r="OTQ847" s="328"/>
      <c r="OTR847" s="328"/>
      <c r="OTS847" s="328"/>
      <c r="OTT847" s="328"/>
      <c r="OTU847" s="328"/>
      <c r="OTV847" s="328"/>
      <c r="OTW847" s="328"/>
      <c r="OTX847" s="328"/>
      <c r="OTY847" s="328"/>
      <c r="OTZ847" s="328"/>
      <c r="OUA847" s="328"/>
      <c r="OUB847" s="328"/>
      <c r="OUC847" s="328"/>
      <c r="OUD847" s="328"/>
      <c r="OUE847" s="328"/>
      <c r="OUF847" s="328"/>
      <c r="OUG847" s="328"/>
      <c r="OUH847" s="328"/>
      <c r="OUI847" s="328"/>
      <c r="OUJ847" s="328"/>
      <c r="OUK847" s="328"/>
      <c r="OUL847" s="328"/>
      <c r="OUM847" s="328"/>
      <c r="OUN847" s="328"/>
      <c r="OUO847" s="328"/>
      <c r="OUP847" s="328"/>
      <c r="OUQ847" s="328"/>
      <c r="OUR847" s="328"/>
      <c r="OUS847" s="328"/>
      <c r="OUT847" s="328"/>
      <c r="OUU847" s="328"/>
      <c r="OUV847" s="328"/>
      <c r="OUW847" s="328"/>
      <c r="OUX847" s="328"/>
      <c r="OUY847" s="328"/>
      <c r="OUZ847" s="328"/>
      <c r="OVA847" s="328"/>
      <c r="OVB847" s="328"/>
      <c r="OVC847" s="328"/>
      <c r="OVD847" s="328"/>
      <c r="OVE847" s="328"/>
      <c r="OVF847" s="328"/>
      <c r="OVG847" s="328"/>
      <c r="OVH847" s="328"/>
      <c r="OVI847" s="328"/>
      <c r="OVJ847" s="328"/>
      <c r="OVK847" s="328"/>
      <c r="OVL847" s="328"/>
      <c r="OVM847" s="328"/>
      <c r="OVN847" s="328"/>
      <c r="OVO847" s="328"/>
      <c r="OVP847" s="328"/>
      <c r="OVQ847" s="328"/>
      <c r="OVR847" s="328"/>
      <c r="OVS847" s="328"/>
      <c r="OVT847" s="328"/>
      <c r="OVU847" s="328"/>
      <c r="OVV847" s="328"/>
      <c r="OVW847" s="328"/>
      <c r="OVX847" s="328"/>
      <c r="OVY847" s="328"/>
      <c r="OVZ847" s="328"/>
      <c r="OWA847" s="328"/>
      <c r="OWB847" s="328"/>
      <c r="OWC847" s="328"/>
      <c r="OWD847" s="328"/>
      <c r="OWE847" s="328"/>
      <c r="OWF847" s="328"/>
      <c r="OWG847" s="328"/>
      <c r="OWH847" s="328"/>
      <c r="OWI847" s="328"/>
      <c r="OWJ847" s="328"/>
      <c r="OWK847" s="328"/>
      <c r="OWL847" s="328"/>
      <c r="OWM847" s="328"/>
      <c r="OWN847" s="328"/>
      <c r="OWO847" s="328"/>
      <c r="OWP847" s="328"/>
      <c r="OWQ847" s="328"/>
      <c r="OWR847" s="328"/>
      <c r="OWS847" s="328"/>
      <c r="OWT847" s="328"/>
      <c r="OWU847" s="328"/>
      <c r="OWV847" s="328"/>
      <c r="OWW847" s="328"/>
      <c r="OWX847" s="328"/>
      <c r="OWY847" s="328"/>
      <c r="OWZ847" s="328"/>
      <c r="OXA847" s="328"/>
      <c r="OXB847" s="328"/>
      <c r="OXC847" s="328"/>
      <c r="OXD847" s="328"/>
      <c r="OXE847" s="328"/>
      <c r="OXF847" s="328"/>
      <c r="OXG847" s="328"/>
      <c r="OXH847" s="328"/>
      <c r="OXI847" s="328"/>
      <c r="OXJ847" s="328"/>
      <c r="OXK847" s="328"/>
      <c r="OXL847" s="328"/>
      <c r="OXM847" s="328"/>
      <c r="OXN847" s="328"/>
      <c r="OXO847" s="328"/>
      <c r="OXP847" s="328"/>
      <c r="OXQ847" s="328"/>
      <c r="OXR847" s="328"/>
      <c r="OXS847" s="328"/>
      <c r="OXT847" s="328"/>
      <c r="OXU847" s="328"/>
      <c r="OXV847" s="328"/>
      <c r="OXW847" s="328"/>
      <c r="OXX847" s="328"/>
      <c r="OXY847" s="328"/>
      <c r="OXZ847" s="328"/>
      <c r="OYA847" s="328"/>
      <c r="OYB847" s="328"/>
      <c r="OYC847" s="328"/>
      <c r="OYD847" s="328"/>
      <c r="OYE847" s="328"/>
      <c r="OYF847" s="328"/>
      <c r="OYG847" s="328"/>
      <c r="OYH847" s="328"/>
      <c r="OYI847" s="328"/>
      <c r="OYJ847" s="328"/>
      <c r="OYK847" s="328"/>
      <c r="OYL847" s="328"/>
      <c r="OYM847" s="328"/>
      <c r="OYN847" s="328"/>
      <c r="OYO847" s="328"/>
      <c r="OYP847" s="328"/>
      <c r="OYQ847" s="328"/>
      <c r="OYR847" s="328"/>
      <c r="OYS847" s="328"/>
      <c r="OYT847" s="328"/>
      <c r="OYU847" s="328"/>
      <c r="OYV847" s="328"/>
      <c r="OYW847" s="328"/>
      <c r="OYX847" s="328"/>
      <c r="OYY847" s="328"/>
      <c r="OYZ847" s="328"/>
      <c r="OZA847" s="328"/>
      <c r="OZB847" s="328"/>
      <c r="OZC847" s="328"/>
      <c r="OZD847" s="328"/>
      <c r="OZE847" s="328"/>
      <c r="OZF847" s="328"/>
      <c r="OZG847" s="328"/>
      <c r="OZH847" s="328"/>
      <c r="OZI847" s="328"/>
      <c r="OZJ847" s="328"/>
      <c r="OZK847" s="328"/>
      <c r="OZL847" s="328"/>
      <c r="OZM847" s="328"/>
      <c r="OZN847" s="328"/>
      <c r="OZO847" s="328"/>
      <c r="OZP847" s="328"/>
      <c r="OZQ847" s="328"/>
      <c r="OZR847" s="328"/>
      <c r="OZS847" s="328"/>
      <c r="OZT847" s="328"/>
      <c r="OZU847" s="328"/>
      <c r="OZV847" s="328"/>
      <c r="OZW847" s="328"/>
      <c r="OZX847" s="328"/>
      <c r="OZY847" s="328"/>
      <c r="OZZ847" s="328"/>
      <c r="PAA847" s="328"/>
      <c r="PAB847" s="328"/>
      <c r="PAC847" s="328"/>
      <c r="PAD847" s="328"/>
      <c r="PAE847" s="328"/>
      <c r="PAF847" s="328"/>
      <c r="PAG847" s="328"/>
      <c r="PAH847" s="328"/>
      <c r="PAI847" s="328"/>
      <c r="PAJ847" s="328"/>
      <c r="PAK847" s="328"/>
      <c r="PAL847" s="328"/>
      <c r="PAM847" s="328"/>
      <c r="PAN847" s="328"/>
      <c r="PAO847" s="328"/>
      <c r="PAP847" s="328"/>
      <c r="PAQ847" s="328"/>
      <c r="PAR847" s="328"/>
      <c r="PAS847" s="328"/>
      <c r="PAT847" s="328"/>
      <c r="PAU847" s="328"/>
      <c r="PAV847" s="328"/>
      <c r="PAW847" s="328"/>
      <c r="PAX847" s="328"/>
      <c r="PAY847" s="328"/>
      <c r="PAZ847" s="328"/>
      <c r="PBA847" s="328"/>
      <c r="PBB847" s="328"/>
      <c r="PBC847" s="328"/>
      <c r="PBD847" s="328"/>
      <c r="PBE847" s="328"/>
      <c r="PBF847" s="328"/>
      <c r="PBG847" s="328"/>
      <c r="PBH847" s="328"/>
      <c r="PBI847" s="328"/>
      <c r="PBJ847" s="328"/>
      <c r="PBK847" s="328"/>
      <c r="PBL847" s="328"/>
      <c r="PBM847" s="328"/>
      <c r="PBN847" s="328"/>
      <c r="PBO847" s="328"/>
      <c r="PBP847" s="328"/>
      <c r="PBQ847" s="328"/>
      <c r="PBR847" s="328"/>
      <c r="PBS847" s="328"/>
      <c r="PBT847" s="328"/>
      <c r="PBU847" s="328"/>
      <c r="PBV847" s="328"/>
      <c r="PBW847" s="328"/>
      <c r="PBX847" s="328"/>
      <c r="PBY847" s="328"/>
      <c r="PBZ847" s="328"/>
      <c r="PCA847" s="328"/>
      <c r="PCB847" s="328"/>
      <c r="PCC847" s="328"/>
      <c r="PCD847" s="328"/>
      <c r="PCE847" s="328"/>
      <c r="PCF847" s="328"/>
      <c r="PCG847" s="328"/>
      <c r="PCH847" s="328"/>
      <c r="PCI847" s="328"/>
      <c r="PCJ847" s="328"/>
      <c r="PCK847" s="328"/>
      <c r="PCL847" s="328"/>
      <c r="PCM847" s="328"/>
      <c r="PCN847" s="328"/>
      <c r="PCO847" s="328"/>
      <c r="PCP847" s="328"/>
      <c r="PCQ847" s="328"/>
      <c r="PCR847" s="328"/>
      <c r="PCS847" s="328"/>
      <c r="PCT847" s="328"/>
      <c r="PCU847" s="328"/>
      <c r="PCV847" s="328"/>
      <c r="PCW847" s="328"/>
      <c r="PCX847" s="328"/>
      <c r="PCY847" s="328"/>
      <c r="PCZ847" s="328"/>
      <c r="PDA847" s="328"/>
      <c r="PDB847" s="328"/>
      <c r="PDC847" s="328"/>
      <c r="PDD847" s="328"/>
      <c r="PDE847" s="328"/>
      <c r="PDF847" s="328"/>
      <c r="PDG847" s="328"/>
      <c r="PDH847" s="328"/>
      <c r="PDI847" s="328"/>
      <c r="PDJ847" s="328"/>
      <c r="PDK847" s="328"/>
      <c r="PDL847" s="328"/>
      <c r="PDM847" s="328"/>
      <c r="PDN847" s="328"/>
      <c r="PDO847" s="328"/>
      <c r="PDP847" s="328"/>
      <c r="PDQ847" s="328"/>
      <c r="PDR847" s="328"/>
      <c r="PDS847" s="328"/>
      <c r="PDT847" s="328"/>
      <c r="PDU847" s="328"/>
      <c r="PDV847" s="328"/>
      <c r="PDW847" s="328"/>
      <c r="PDX847" s="328"/>
      <c r="PDY847" s="328"/>
      <c r="PDZ847" s="328"/>
      <c r="PEA847" s="328"/>
      <c r="PEB847" s="328"/>
      <c r="PEC847" s="328"/>
      <c r="PED847" s="328"/>
      <c r="PEE847" s="328"/>
      <c r="PEF847" s="328"/>
      <c r="PEG847" s="328"/>
      <c r="PEH847" s="328"/>
      <c r="PEI847" s="328"/>
      <c r="PEJ847" s="328"/>
      <c r="PEK847" s="328"/>
      <c r="PEL847" s="328"/>
      <c r="PEM847" s="328"/>
      <c r="PEN847" s="328"/>
      <c r="PEO847" s="328"/>
      <c r="PEP847" s="328"/>
      <c r="PEQ847" s="328"/>
      <c r="PER847" s="328"/>
      <c r="PES847" s="328"/>
      <c r="PET847" s="328"/>
      <c r="PEU847" s="328"/>
      <c r="PEV847" s="328"/>
      <c r="PEW847" s="328"/>
      <c r="PEX847" s="328"/>
      <c r="PEY847" s="328"/>
      <c r="PEZ847" s="328"/>
      <c r="PFA847" s="328"/>
      <c r="PFB847" s="328"/>
      <c r="PFC847" s="328"/>
      <c r="PFD847" s="328"/>
      <c r="PFE847" s="328"/>
      <c r="PFF847" s="328"/>
      <c r="PFG847" s="328"/>
      <c r="PFH847" s="328"/>
      <c r="PFI847" s="328"/>
      <c r="PFJ847" s="328"/>
      <c r="PFK847" s="328"/>
      <c r="PFL847" s="328"/>
      <c r="PFM847" s="328"/>
      <c r="PFN847" s="328"/>
      <c r="PFO847" s="328"/>
      <c r="PFP847" s="328"/>
      <c r="PFQ847" s="328"/>
      <c r="PFR847" s="328"/>
      <c r="PFS847" s="328"/>
      <c r="PFT847" s="328"/>
      <c r="PFU847" s="328"/>
      <c r="PFV847" s="328"/>
      <c r="PFW847" s="328"/>
      <c r="PFX847" s="328"/>
      <c r="PFY847" s="328"/>
      <c r="PFZ847" s="328"/>
      <c r="PGA847" s="328"/>
      <c r="PGB847" s="328"/>
      <c r="PGC847" s="328"/>
      <c r="PGD847" s="328"/>
      <c r="PGE847" s="328"/>
      <c r="PGF847" s="328"/>
      <c r="PGG847" s="328"/>
      <c r="PGH847" s="328"/>
      <c r="PGI847" s="328"/>
      <c r="PGJ847" s="328"/>
      <c r="PGK847" s="328"/>
      <c r="PGL847" s="328"/>
      <c r="PGM847" s="328"/>
      <c r="PGN847" s="328"/>
      <c r="PGO847" s="328"/>
      <c r="PGP847" s="328"/>
      <c r="PGQ847" s="328"/>
      <c r="PGR847" s="328"/>
      <c r="PGS847" s="328"/>
      <c r="PGT847" s="328"/>
      <c r="PGU847" s="328"/>
      <c r="PGV847" s="328"/>
      <c r="PGW847" s="328"/>
      <c r="PGX847" s="328"/>
      <c r="PGY847" s="328"/>
      <c r="PGZ847" s="328"/>
      <c r="PHA847" s="328"/>
      <c r="PHB847" s="328"/>
      <c r="PHC847" s="328"/>
      <c r="PHD847" s="328"/>
      <c r="PHE847" s="328"/>
      <c r="PHF847" s="328"/>
      <c r="PHG847" s="328"/>
      <c r="PHH847" s="328"/>
      <c r="PHI847" s="328"/>
      <c r="PHJ847" s="328"/>
      <c r="PHK847" s="328"/>
      <c r="PHL847" s="328"/>
      <c r="PHM847" s="328"/>
      <c r="PHN847" s="328"/>
      <c r="PHO847" s="328"/>
      <c r="PHP847" s="328"/>
      <c r="PHQ847" s="328"/>
      <c r="PHR847" s="328"/>
      <c r="PHS847" s="328"/>
      <c r="PHT847" s="328"/>
      <c r="PHU847" s="328"/>
      <c r="PHV847" s="328"/>
      <c r="PHW847" s="328"/>
      <c r="PHX847" s="328"/>
      <c r="PHY847" s="328"/>
      <c r="PHZ847" s="328"/>
      <c r="PIA847" s="328"/>
      <c r="PIB847" s="328"/>
      <c r="PIC847" s="328"/>
      <c r="PID847" s="328"/>
      <c r="PIE847" s="328"/>
      <c r="PIF847" s="328"/>
      <c r="PIG847" s="328"/>
      <c r="PIH847" s="328"/>
      <c r="PII847" s="328"/>
      <c r="PIJ847" s="328"/>
      <c r="PIK847" s="328"/>
      <c r="PIL847" s="328"/>
      <c r="PIM847" s="328"/>
      <c r="PIN847" s="328"/>
      <c r="PIO847" s="328"/>
      <c r="PIP847" s="328"/>
      <c r="PIQ847" s="328"/>
      <c r="PIR847" s="328"/>
      <c r="PIS847" s="328"/>
      <c r="PIT847" s="328"/>
      <c r="PIU847" s="328"/>
      <c r="PIV847" s="328"/>
      <c r="PIW847" s="328"/>
      <c r="PIX847" s="328"/>
      <c r="PIY847" s="328"/>
      <c r="PIZ847" s="328"/>
      <c r="PJA847" s="328"/>
      <c r="PJB847" s="328"/>
      <c r="PJC847" s="328"/>
      <c r="PJD847" s="328"/>
      <c r="PJE847" s="328"/>
      <c r="PJF847" s="328"/>
      <c r="PJG847" s="328"/>
      <c r="PJH847" s="328"/>
      <c r="PJI847" s="328"/>
      <c r="PJJ847" s="328"/>
      <c r="PJK847" s="328"/>
      <c r="PJL847" s="328"/>
      <c r="PJM847" s="328"/>
      <c r="PJN847" s="328"/>
      <c r="PJO847" s="328"/>
      <c r="PJP847" s="328"/>
      <c r="PJQ847" s="328"/>
      <c r="PJR847" s="328"/>
      <c r="PJS847" s="328"/>
      <c r="PJT847" s="328"/>
      <c r="PJU847" s="328"/>
      <c r="PJV847" s="328"/>
      <c r="PJW847" s="328"/>
      <c r="PJX847" s="328"/>
      <c r="PJY847" s="328"/>
      <c r="PJZ847" s="328"/>
      <c r="PKA847" s="328"/>
      <c r="PKB847" s="328"/>
      <c r="PKC847" s="328"/>
      <c r="PKD847" s="328"/>
      <c r="PKE847" s="328"/>
      <c r="PKF847" s="328"/>
      <c r="PKG847" s="328"/>
      <c r="PKH847" s="328"/>
      <c r="PKI847" s="328"/>
      <c r="PKJ847" s="328"/>
      <c r="PKK847" s="328"/>
      <c r="PKL847" s="328"/>
      <c r="PKM847" s="328"/>
      <c r="PKN847" s="328"/>
      <c r="PKO847" s="328"/>
      <c r="PKP847" s="328"/>
      <c r="PKQ847" s="328"/>
      <c r="PKR847" s="328"/>
      <c r="PKS847" s="328"/>
      <c r="PKT847" s="328"/>
      <c r="PKU847" s="328"/>
      <c r="PKV847" s="328"/>
      <c r="PKW847" s="328"/>
      <c r="PKX847" s="328"/>
      <c r="PKY847" s="328"/>
      <c r="PKZ847" s="328"/>
      <c r="PLA847" s="328"/>
      <c r="PLB847" s="328"/>
      <c r="PLC847" s="328"/>
      <c r="PLD847" s="328"/>
      <c r="PLE847" s="328"/>
      <c r="PLF847" s="328"/>
      <c r="PLG847" s="328"/>
      <c r="PLH847" s="328"/>
      <c r="PLI847" s="328"/>
      <c r="PLJ847" s="328"/>
      <c r="PLK847" s="328"/>
      <c r="PLL847" s="328"/>
      <c r="PLM847" s="328"/>
      <c r="PLN847" s="328"/>
      <c r="PLO847" s="328"/>
      <c r="PLP847" s="328"/>
      <c r="PLQ847" s="328"/>
      <c r="PLR847" s="328"/>
      <c r="PLS847" s="328"/>
      <c r="PLT847" s="328"/>
      <c r="PLU847" s="328"/>
      <c r="PLV847" s="328"/>
      <c r="PLW847" s="328"/>
      <c r="PLX847" s="328"/>
      <c r="PLY847" s="328"/>
      <c r="PLZ847" s="328"/>
      <c r="PMA847" s="328"/>
      <c r="PMB847" s="328"/>
      <c r="PMC847" s="328"/>
      <c r="PMD847" s="328"/>
      <c r="PME847" s="328"/>
      <c r="PMF847" s="328"/>
      <c r="PMG847" s="328"/>
      <c r="PMH847" s="328"/>
      <c r="PMI847" s="328"/>
      <c r="PMJ847" s="328"/>
      <c r="PMK847" s="328"/>
      <c r="PML847" s="328"/>
      <c r="PMM847" s="328"/>
      <c r="PMN847" s="328"/>
      <c r="PMO847" s="328"/>
      <c r="PMP847" s="328"/>
      <c r="PMQ847" s="328"/>
      <c r="PMR847" s="328"/>
      <c r="PMS847" s="328"/>
      <c r="PMT847" s="328"/>
      <c r="PMU847" s="328"/>
      <c r="PMV847" s="328"/>
      <c r="PMW847" s="328"/>
      <c r="PMX847" s="328"/>
      <c r="PMY847" s="328"/>
      <c r="PMZ847" s="328"/>
      <c r="PNA847" s="328"/>
      <c r="PNB847" s="328"/>
      <c r="PNC847" s="328"/>
      <c r="PND847" s="328"/>
      <c r="PNE847" s="328"/>
      <c r="PNF847" s="328"/>
      <c r="PNG847" s="328"/>
      <c r="PNH847" s="328"/>
      <c r="PNI847" s="328"/>
      <c r="PNJ847" s="328"/>
      <c r="PNK847" s="328"/>
      <c r="PNL847" s="328"/>
      <c r="PNM847" s="328"/>
      <c r="PNN847" s="328"/>
      <c r="PNO847" s="328"/>
      <c r="PNP847" s="328"/>
      <c r="PNQ847" s="328"/>
      <c r="PNR847" s="328"/>
      <c r="PNS847" s="328"/>
      <c r="PNT847" s="328"/>
      <c r="PNU847" s="328"/>
      <c r="PNV847" s="328"/>
      <c r="PNW847" s="328"/>
      <c r="PNX847" s="328"/>
      <c r="PNY847" s="328"/>
      <c r="PNZ847" s="328"/>
      <c r="POA847" s="328"/>
      <c r="POB847" s="328"/>
      <c r="POC847" s="328"/>
      <c r="POD847" s="328"/>
      <c r="POE847" s="328"/>
      <c r="POF847" s="328"/>
      <c r="POG847" s="328"/>
      <c r="POH847" s="328"/>
      <c r="POI847" s="328"/>
      <c r="POJ847" s="328"/>
      <c r="POK847" s="328"/>
      <c r="POL847" s="328"/>
      <c r="POM847" s="328"/>
      <c r="PON847" s="328"/>
      <c r="POO847" s="328"/>
      <c r="POP847" s="328"/>
      <c r="POQ847" s="328"/>
      <c r="POR847" s="328"/>
      <c r="POS847" s="328"/>
      <c r="POT847" s="328"/>
      <c r="POU847" s="328"/>
      <c r="POV847" s="328"/>
      <c r="POW847" s="328"/>
      <c r="POX847" s="328"/>
      <c r="POY847" s="328"/>
      <c r="POZ847" s="328"/>
      <c r="PPA847" s="328"/>
      <c r="PPB847" s="328"/>
      <c r="PPC847" s="328"/>
      <c r="PPD847" s="328"/>
      <c r="PPE847" s="328"/>
      <c r="PPF847" s="328"/>
      <c r="PPG847" s="328"/>
      <c r="PPH847" s="328"/>
      <c r="PPI847" s="328"/>
      <c r="PPJ847" s="328"/>
      <c r="PPK847" s="328"/>
      <c r="PPL847" s="328"/>
      <c r="PPM847" s="328"/>
      <c r="PPN847" s="328"/>
      <c r="PPO847" s="328"/>
      <c r="PPP847" s="328"/>
      <c r="PPQ847" s="328"/>
      <c r="PPR847" s="328"/>
      <c r="PPS847" s="328"/>
      <c r="PPT847" s="328"/>
      <c r="PPU847" s="328"/>
      <c r="PPV847" s="328"/>
      <c r="PPW847" s="328"/>
      <c r="PPX847" s="328"/>
      <c r="PPY847" s="328"/>
      <c r="PPZ847" s="328"/>
      <c r="PQA847" s="328"/>
      <c r="PQB847" s="328"/>
      <c r="PQC847" s="328"/>
      <c r="PQD847" s="328"/>
      <c r="PQE847" s="328"/>
      <c r="PQF847" s="328"/>
      <c r="PQG847" s="328"/>
      <c r="PQH847" s="328"/>
      <c r="PQI847" s="328"/>
      <c r="PQJ847" s="328"/>
      <c r="PQK847" s="328"/>
      <c r="PQL847" s="328"/>
      <c r="PQM847" s="328"/>
      <c r="PQN847" s="328"/>
      <c r="PQO847" s="328"/>
      <c r="PQP847" s="328"/>
      <c r="PQQ847" s="328"/>
      <c r="PQR847" s="328"/>
      <c r="PQS847" s="328"/>
      <c r="PQT847" s="328"/>
      <c r="PQU847" s="328"/>
      <c r="PQV847" s="328"/>
      <c r="PQW847" s="328"/>
      <c r="PQX847" s="328"/>
      <c r="PQY847" s="328"/>
      <c r="PQZ847" s="328"/>
      <c r="PRA847" s="328"/>
      <c r="PRB847" s="328"/>
      <c r="PRC847" s="328"/>
      <c r="PRD847" s="328"/>
      <c r="PRE847" s="328"/>
      <c r="PRF847" s="328"/>
      <c r="PRG847" s="328"/>
      <c r="PRH847" s="328"/>
      <c r="PRI847" s="328"/>
      <c r="PRJ847" s="328"/>
      <c r="PRK847" s="328"/>
      <c r="PRL847" s="328"/>
      <c r="PRM847" s="328"/>
      <c r="PRN847" s="328"/>
      <c r="PRO847" s="328"/>
      <c r="PRP847" s="328"/>
      <c r="PRQ847" s="328"/>
      <c r="PRR847" s="328"/>
      <c r="PRS847" s="328"/>
      <c r="PRT847" s="328"/>
      <c r="PRU847" s="328"/>
      <c r="PRV847" s="328"/>
      <c r="PRW847" s="328"/>
      <c r="PRX847" s="328"/>
      <c r="PRY847" s="328"/>
      <c r="PRZ847" s="328"/>
      <c r="PSA847" s="328"/>
      <c r="PSB847" s="328"/>
      <c r="PSC847" s="328"/>
      <c r="PSD847" s="328"/>
      <c r="PSE847" s="328"/>
      <c r="PSF847" s="328"/>
      <c r="PSG847" s="328"/>
      <c r="PSH847" s="328"/>
      <c r="PSI847" s="328"/>
      <c r="PSJ847" s="328"/>
      <c r="PSK847" s="328"/>
      <c r="PSL847" s="328"/>
      <c r="PSM847" s="328"/>
      <c r="PSN847" s="328"/>
      <c r="PSO847" s="328"/>
      <c r="PSP847" s="328"/>
      <c r="PSQ847" s="328"/>
      <c r="PSR847" s="328"/>
      <c r="PSS847" s="328"/>
      <c r="PST847" s="328"/>
      <c r="PSU847" s="328"/>
      <c r="PSV847" s="328"/>
      <c r="PSW847" s="328"/>
      <c r="PSX847" s="328"/>
      <c r="PSY847" s="328"/>
      <c r="PSZ847" s="328"/>
      <c r="PTA847" s="328"/>
      <c r="PTB847" s="328"/>
      <c r="PTC847" s="328"/>
      <c r="PTD847" s="328"/>
      <c r="PTE847" s="328"/>
      <c r="PTF847" s="328"/>
      <c r="PTG847" s="328"/>
      <c r="PTH847" s="328"/>
      <c r="PTI847" s="328"/>
      <c r="PTJ847" s="328"/>
      <c r="PTK847" s="328"/>
      <c r="PTL847" s="328"/>
      <c r="PTM847" s="328"/>
      <c r="PTN847" s="328"/>
      <c r="PTO847" s="328"/>
      <c r="PTP847" s="328"/>
      <c r="PTQ847" s="328"/>
      <c r="PTR847" s="328"/>
      <c r="PTS847" s="328"/>
      <c r="PTT847" s="328"/>
      <c r="PTU847" s="328"/>
      <c r="PTV847" s="328"/>
      <c r="PTW847" s="328"/>
      <c r="PTX847" s="328"/>
      <c r="PTY847" s="328"/>
      <c r="PTZ847" s="328"/>
      <c r="PUA847" s="328"/>
      <c r="PUB847" s="328"/>
      <c r="PUC847" s="328"/>
      <c r="PUD847" s="328"/>
      <c r="PUE847" s="328"/>
      <c r="PUF847" s="328"/>
      <c r="PUG847" s="328"/>
      <c r="PUH847" s="328"/>
      <c r="PUI847" s="328"/>
      <c r="PUJ847" s="328"/>
      <c r="PUK847" s="328"/>
      <c r="PUL847" s="328"/>
      <c r="PUM847" s="328"/>
      <c r="PUN847" s="328"/>
      <c r="PUO847" s="328"/>
      <c r="PUP847" s="328"/>
      <c r="PUQ847" s="328"/>
      <c r="PUR847" s="328"/>
      <c r="PUS847" s="328"/>
      <c r="PUT847" s="328"/>
      <c r="PUU847" s="328"/>
      <c r="PUV847" s="328"/>
      <c r="PUW847" s="328"/>
      <c r="PUX847" s="328"/>
      <c r="PUY847" s="328"/>
      <c r="PUZ847" s="328"/>
      <c r="PVA847" s="328"/>
      <c r="PVB847" s="328"/>
      <c r="PVC847" s="328"/>
      <c r="PVD847" s="328"/>
      <c r="PVE847" s="328"/>
      <c r="PVF847" s="328"/>
      <c r="PVG847" s="328"/>
      <c r="PVH847" s="328"/>
      <c r="PVI847" s="328"/>
      <c r="PVJ847" s="328"/>
      <c r="PVK847" s="328"/>
      <c r="PVL847" s="328"/>
      <c r="PVM847" s="328"/>
      <c r="PVN847" s="328"/>
      <c r="PVO847" s="328"/>
      <c r="PVP847" s="328"/>
      <c r="PVQ847" s="328"/>
      <c r="PVR847" s="328"/>
      <c r="PVS847" s="328"/>
      <c r="PVT847" s="328"/>
      <c r="PVU847" s="328"/>
      <c r="PVV847" s="328"/>
      <c r="PVW847" s="328"/>
      <c r="PVX847" s="328"/>
      <c r="PVY847" s="328"/>
      <c r="PVZ847" s="328"/>
      <c r="PWA847" s="328"/>
      <c r="PWB847" s="328"/>
      <c r="PWC847" s="328"/>
      <c r="PWD847" s="328"/>
      <c r="PWE847" s="328"/>
      <c r="PWF847" s="328"/>
      <c r="PWG847" s="328"/>
      <c r="PWH847" s="328"/>
      <c r="PWI847" s="328"/>
      <c r="PWJ847" s="328"/>
      <c r="PWK847" s="328"/>
      <c r="PWL847" s="328"/>
      <c r="PWM847" s="328"/>
      <c r="PWN847" s="328"/>
      <c r="PWO847" s="328"/>
      <c r="PWP847" s="328"/>
      <c r="PWQ847" s="328"/>
      <c r="PWR847" s="328"/>
      <c r="PWS847" s="328"/>
      <c r="PWT847" s="328"/>
      <c r="PWU847" s="328"/>
      <c r="PWV847" s="328"/>
      <c r="PWW847" s="328"/>
      <c r="PWX847" s="328"/>
      <c r="PWY847" s="328"/>
      <c r="PWZ847" s="328"/>
      <c r="PXA847" s="328"/>
      <c r="PXB847" s="328"/>
      <c r="PXC847" s="328"/>
      <c r="PXD847" s="328"/>
      <c r="PXE847" s="328"/>
      <c r="PXF847" s="328"/>
      <c r="PXG847" s="328"/>
      <c r="PXH847" s="328"/>
      <c r="PXI847" s="328"/>
      <c r="PXJ847" s="328"/>
      <c r="PXK847" s="328"/>
      <c r="PXL847" s="328"/>
      <c r="PXM847" s="328"/>
      <c r="PXN847" s="328"/>
      <c r="PXO847" s="328"/>
      <c r="PXP847" s="328"/>
      <c r="PXQ847" s="328"/>
      <c r="PXR847" s="328"/>
      <c r="PXS847" s="328"/>
      <c r="PXT847" s="328"/>
      <c r="PXU847" s="328"/>
      <c r="PXV847" s="328"/>
      <c r="PXW847" s="328"/>
      <c r="PXX847" s="328"/>
      <c r="PXY847" s="328"/>
      <c r="PXZ847" s="328"/>
      <c r="PYA847" s="328"/>
      <c r="PYB847" s="328"/>
      <c r="PYC847" s="328"/>
      <c r="PYD847" s="328"/>
      <c r="PYE847" s="328"/>
      <c r="PYF847" s="328"/>
      <c r="PYG847" s="328"/>
      <c r="PYH847" s="328"/>
      <c r="PYI847" s="328"/>
      <c r="PYJ847" s="328"/>
      <c r="PYK847" s="328"/>
      <c r="PYL847" s="328"/>
      <c r="PYM847" s="328"/>
      <c r="PYN847" s="328"/>
      <c r="PYO847" s="328"/>
      <c r="PYP847" s="328"/>
      <c r="PYQ847" s="328"/>
      <c r="PYR847" s="328"/>
      <c r="PYS847" s="328"/>
      <c r="PYT847" s="328"/>
      <c r="PYU847" s="328"/>
      <c r="PYV847" s="328"/>
      <c r="PYW847" s="328"/>
      <c r="PYX847" s="328"/>
      <c r="PYY847" s="328"/>
      <c r="PYZ847" s="328"/>
      <c r="PZA847" s="328"/>
      <c r="PZB847" s="328"/>
      <c r="PZC847" s="328"/>
      <c r="PZD847" s="328"/>
      <c r="PZE847" s="328"/>
      <c r="PZF847" s="328"/>
      <c r="PZG847" s="328"/>
      <c r="PZH847" s="328"/>
      <c r="PZI847" s="328"/>
      <c r="PZJ847" s="328"/>
      <c r="PZK847" s="328"/>
      <c r="PZL847" s="328"/>
      <c r="PZM847" s="328"/>
      <c r="PZN847" s="328"/>
      <c r="PZO847" s="328"/>
      <c r="PZP847" s="328"/>
      <c r="PZQ847" s="328"/>
      <c r="PZR847" s="328"/>
      <c r="PZS847" s="328"/>
      <c r="PZT847" s="328"/>
      <c r="PZU847" s="328"/>
      <c r="PZV847" s="328"/>
      <c r="PZW847" s="328"/>
      <c r="PZX847" s="328"/>
      <c r="PZY847" s="328"/>
      <c r="PZZ847" s="328"/>
      <c r="QAA847" s="328"/>
      <c r="QAB847" s="328"/>
      <c r="QAC847" s="328"/>
      <c r="QAD847" s="328"/>
      <c r="QAE847" s="328"/>
      <c r="QAF847" s="328"/>
      <c r="QAG847" s="328"/>
      <c r="QAH847" s="328"/>
      <c r="QAI847" s="328"/>
      <c r="QAJ847" s="328"/>
      <c r="QAK847" s="328"/>
      <c r="QAL847" s="328"/>
      <c r="QAM847" s="328"/>
      <c r="QAN847" s="328"/>
      <c r="QAO847" s="328"/>
      <c r="QAP847" s="328"/>
      <c r="QAQ847" s="328"/>
      <c r="QAR847" s="328"/>
      <c r="QAS847" s="328"/>
      <c r="QAT847" s="328"/>
      <c r="QAU847" s="328"/>
      <c r="QAV847" s="328"/>
      <c r="QAW847" s="328"/>
      <c r="QAX847" s="328"/>
      <c r="QAY847" s="328"/>
      <c r="QAZ847" s="328"/>
      <c r="QBA847" s="328"/>
      <c r="QBB847" s="328"/>
      <c r="QBC847" s="328"/>
      <c r="QBD847" s="328"/>
      <c r="QBE847" s="328"/>
      <c r="QBF847" s="328"/>
      <c r="QBG847" s="328"/>
      <c r="QBH847" s="328"/>
      <c r="QBI847" s="328"/>
      <c r="QBJ847" s="328"/>
      <c r="QBK847" s="328"/>
      <c r="QBL847" s="328"/>
      <c r="QBM847" s="328"/>
      <c r="QBN847" s="328"/>
      <c r="QBO847" s="328"/>
      <c r="QBP847" s="328"/>
      <c r="QBQ847" s="328"/>
      <c r="QBR847" s="328"/>
      <c r="QBS847" s="328"/>
      <c r="QBT847" s="328"/>
      <c r="QBU847" s="328"/>
      <c r="QBV847" s="328"/>
      <c r="QBW847" s="328"/>
      <c r="QBX847" s="328"/>
      <c r="QBY847" s="328"/>
      <c r="QBZ847" s="328"/>
      <c r="QCA847" s="328"/>
      <c r="QCB847" s="328"/>
      <c r="QCC847" s="328"/>
      <c r="QCD847" s="328"/>
      <c r="QCE847" s="328"/>
      <c r="QCF847" s="328"/>
      <c r="QCG847" s="328"/>
      <c r="QCH847" s="328"/>
      <c r="QCI847" s="328"/>
      <c r="QCJ847" s="328"/>
      <c r="QCK847" s="328"/>
      <c r="QCL847" s="328"/>
      <c r="QCM847" s="328"/>
      <c r="QCN847" s="328"/>
      <c r="QCO847" s="328"/>
      <c r="QCP847" s="328"/>
      <c r="QCQ847" s="328"/>
      <c r="QCR847" s="328"/>
      <c r="QCS847" s="328"/>
      <c r="QCT847" s="328"/>
      <c r="QCU847" s="328"/>
      <c r="QCV847" s="328"/>
      <c r="QCW847" s="328"/>
      <c r="QCX847" s="328"/>
      <c r="QCY847" s="328"/>
      <c r="QCZ847" s="328"/>
      <c r="QDA847" s="328"/>
      <c r="QDB847" s="328"/>
      <c r="QDC847" s="328"/>
      <c r="QDD847" s="328"/>
      <c r="QDE847" s="328"/>
      <c r="QDF847" s="328"/>
      <c r="QDG847" s="328"/>
      <c r="QDH847" s="328"/>
      <c r="QDI847" s="328"/>
      <c r="QDJ847" s="328"/>
      <c r="QDK847" s="328"/>
      <c r="QDL847" s="328"/>
      <c r="QDM847" s="328"/>
      <c r="QDN847" s="328"/>
      <c r="QDO847" s="328"/>
      <c r="QDP847" s="328"/>
      <c r="QDQ847" s="328"/>
      <c r="QDR847" s="328"/>
      <c r="QDS847" s="328"/>
      <c r="QDT847" s="328"/>
      <c r="QDU847" s="328"/>
      <c r="QDV847" s="328"/>
      <c r="QDW847" s="328"/>
      <c r="QDX847" s="328"/>
      <c r="QDY847" s="328"/>
      <c r="QDZ847" s="328"/>
      <c r="QEA847" s="328"/>
      <c r="QEB847" s="328"/>
      <c r="QEC847" s="328"/>
      <c r="QED847" s="328"/>
      <c r="QEE847" s="328"/>
      <c r="QEF847" s="328"/>
      <c r="QEG847" s="328"/>
      <c r="QEH847" s="328"/>
      <c r="QEI847" s="328"/>
      <c r="QEJ847" s="328"/>
      <c r="QEK847" s="328"/>
      <c r="QEL847" s="328"/>
      <c r="QEM847" s="328"/>
      <c r="QEN847" s="328"/>
      <c r="QEO847" s="328"/>
      <c r="QEP847" s="328"/>
      <c r="QEQ847" s="328"/>
      <c r="QER847" s="328"/>
      <c r="QES847" s="328"/>
      <c r="QET847" s="328"/>
      <c r="QEU847" s="328"/>
      <c r="QEV847" s="328"/>
      <c r="QEW847" s="328"/>
      <c r="QEX847" s="328"/>
      <c r="QEY847" s="328"/>
      <c r="QEZ847" s="328"/>
      <c r="QFA847" s="328"/>
      <c r="QFB847" s="328"/>
      <c r="QFC847" s="328"/>
      <c r="QFD847" s="328"/>
      <c r="QFE847" s="328"/>
      <c r="QFF847" s="328"/>
      <c r="QFG847" s="328"/>
      <c r="QFH847" s="328"/>
      <c r="QFI847" s="328"/>
      <c r="QFJ847" s="328"/>
      <c r="QFK847" s="328"/>
      <c r="QFL847" s="328"/>
      <c r="QFM847" s="328"/>
      <c r="QFN847" s="328"/>
      <c r="QFO847" s="328"/>
      <c r="QFP847" s="328"/>
      <c r="QFQ847" s="328"/>
      <c r="QFR847" s="328"/>
      <c r="QFS847" s="328"/>
      <c r="QFT847" s="328"/>
      <c r="QFU847" s="328"/>
      <c r="QFV847" s="328"/>
      <c r="QFW847" s="328"/>
      <c r="QFX847" s="328"/>
      <c r="QFY847" s="328"/>
      <c r="QFZ847" s="328"/>
      <c r="QGA847" s="328"/>
      <c r="QGB847" s="328"/>
      <c r="QGC847" s="328"/>
      <c r="QGD847" s="328"/>
      <c r="QGE847" s="328"/>
      <c r="QGF847" s="328"/>
      <c r="QGG847" s="328"/>
      <c r="QGH847" s="328"/>
      <c r="QGI847" s="328"/>
      <c r="QGJ847" s="328"/>
      <c r="QGK847" s="328"/>
      <c r="QGL847" s="328"/>
      <c r="QGM847" s="328"/>
      <c r="QGN847" s="328"/>
      <c r="QGO847" s="328"/>
      <c r="QGP847" s="328"/>
      <c r="QGQ847" s="328"/>
      <c r="QGR847" s="328"/>
      <c r="QGS847" s="328"/>
      <c r="QGT847" s="328"/>
      <c r="QGU847" s="328"/>
      <c r="QGV847" s="328"/>
      <c r="QGW847" s="328"/>
      <c r="QGX847" s="328"/>
      <c r="QGY847" s="328"/>
      <c r="QGZ847" s="328"/>
      <c r="QHA847" s="328"/>
      <c r="QHB847" s="328"/>
      <c r="QHC847" s="328"/>
      <c r="QHD847" s="328"/>
      <c r="QHE847" s="328"/>
      <c r="QHF847" s="328"/>
      <c r="QHG847" s="328"/>
      <c r="QHH847" s="328"/>
      <c r="QHI847" s="328"/>
      <c r="QHJ847" s="328"/>
      <c r="QHK847" s="328"/>
      <c r="QHL847" s="328"/>
      <c r="QHM847" s="328"/>
      <c r="QHN847" s="328"/>
      <c r="QHO847" s="328"/>
      <c r="QHP847" s="328"/>
      <c r="QHQ847" s="328"/>
      <c r="QHR847" s="328"/>
      <c r="QHS847" s="328"/>
      <c r="QHT847" s="328"/>
      <c r="QHU847" s="328"/>
      <c r="QHV847" s="328"/>
      <c r="QHW847" s="328"/>
      <c r="QHX847" s="328"/>
      <c r="QHY847" s="328"/>
      <c r="QHZ847" s="328"/>
      <c r="QIA847" s="328"/>
      <c r="QIB847" s="328"/>
      <c r="QIC847" s="328"/>
      <c r="QID847" s="328"/>
      <c r="QIE847" s="328"/>
      <c r="QIF847" s="328"/>
      <c r="QIG847" s="328"/>
      <c r="QIH847" s="328"/>
      <c r="QII847" s="328"/>
      <c r="QIJ847" s="328"/>
      <c r="QIK847" s="328"/>
      <c r="QIL847" s="328"/>
      <c r="QIM847" s="328"/>
      <c r="QIN847" s="328"/>
      <c r="QIO847" s="328"/>
      <c r="QIP847" s="328"/>
      <c r="QIQ847" s="328"/>
      <c r="QIR847" s="328"/>
      <c r="QIS847" s="328"/>
      <c r="QIT847" s="328"/>
      <c r="QIU847" s="328"/>
      <c r="QIV847" s="328"/>
      <c r="QIW847" s="328"/>
      <c r="QIX847" s="328"/>
      <c r="QIY847" s="328"/>
      <c r="QIZ847" s="328"/>
      <c r="QJA847" s="328"/>
      <c r="QJB847" s="328"/>
      <c r="QJC847" s="328"/>
      <c r="QJD847" s="328"/>
      <c r="QJE847" s="328"/>
      <c r="QJF847" s="328"/>
      <c r="QJG847" s="328"/>
      <c r="QJH847" s="328"/>
      <c r="QJI847" s="328"/>
      <c r="QJJ847" s="328"/>
      <c r="QJK847" s="328"/>
      <c r="QJL847" s="328"/>
      <c r="QJM847" s="328"/>
      <c r="QJN847" s="328"/>
      <c r="QJO847" s="328"/>
      <c r="QJP847" s="328"/>
      <c r="QJQ847" s="328"/>
      <c r="QJR847" s="328"/>
      <c r="QJS847" s="328"/>
      <c r="QJT847" s="328"/>
      <c r="QJU847" s="328"/>
      <c r="QJV847" s="328"/>
      <c r="QJW847" s="328"/>
      <c r="QJX847" s="328"/>
      <c r="QJY847" s="328"/>
      <c r="QJZ847" s="328"/>
      <c r="QKA847" s="328"/>
      <c r="QKB847" s="328"/>
      <c r="QKC847" s="328"/>
      <c r="QKD847" s="328"/>
      <c r="QKE847" s="328"/>
      <c r="QKF847" s="328"/>
      <c r="QKG847" s="328"/>
      <c r="QKH847" s="328"/>
      <c r="QKI847" s="328"/>
      <c r="QKJ847" s="328"/>
      <c r="QKK847" s="328"/>
      <c r="QKL847" s="328"/>
      <c r="QKM847" s="328"/>
      <c r="QKN847" s="328"/>
      <c r="QKO847" s="328"/>
      <c r="QKP847" s="328"/>
      <c r="QKQ847" s="328"/>
      <c r="QKR847" s="328"/>
      <c r="QKS847" s="328"/>
      <c r="QKT847" s="328"/>
      <c r="QKU847" s="328"/>
      <c r="QKV847" s="328"/>
      <c r="QKW847" s="328"/>
      <c r="QKX847" s="328"/>
      <c r="QKY847" s="328"/>
      <c r="QKZ847" s="328"/>
      <c r="QLA847" s="328"/>
      <c r="QLB847" s="328"/>
      <c r="QLC847" s="328"/>
      <c r="QLD847" s="328"/>
      <c r="QLE847" s="328"/>
      <c r="QLF847" s="328"/>
      <c r="QLG847" s="328"/>
      <c r="QLH847" s="328"/>
      <c r="QLI847" s="328"/>
      <c r="QLJ847" s="328"/>
      <c r="QLK847" s="328"/>
      <c r="QLL847" s="328"/>
      <c r="QLM847" s="328"/>
      <c r="QLN847" s="328"/>
      <c r="QLO847" s="328"/>
      <c r="QLP847" s="328"/>
      <c r="QLQ847" s="328"/>
      <c r="QLR847" s="328"/>
      <c r="QLS847" s="328"/>
      <c r="QLT847" s="328"/>
      <c r="QLU847" s="328"/>
      <c r="QLV847" s="328"/>
      <c r="QLW847" s="328"/>
      <c r="QLX847" s="328"/>
      <c r="QLY847" s="328"/>
      <c r="QLZ847" s="328"/>
      <c r="QMA847" s="328"/>
      <c r="QMB847" s="328"/>
      <c r="QMC847" s="328"/>
      <c r="QMD847" s="328"/>
      <c r="QME847" s="328"/>
      <c r="QMF847" s="328"/>
      <c r="QMG847" s="328"/>
      <c r="QMH847" s="328"/>
      <c r="QMI847" s="328"/>
      <c r="QMJ847" s="328"/>
      <c r="QMK847" s="328"/>
      <c r="QML847" s="328"/>
      <c r="QMM847" s="328"/>
      <c r="QMN847" s="328"/>
      <c r="QMO847" s="328"/>
      <c r="QMP847" s="328"/>
      <c r="QMQ847" s="328"/>
      <c r="QMR847" s="328"/>
      <c r="QMS847" s="328"/>
      <c r="QMT847" s="328"/>
      <c r="QMU847" s="328"/>
      <c r="QMV847" s="328"/>
      <c r="QMW847" s="328"/>
      <c r="QMX847" s="328"/>
      <c r="QMY847" s="328"/>
      <c r="QMZ847" s="328"/>
      <c r="QNA847" s="328"/>
      <c r="QNB847" s="328"/>
      <c r="QNC847" s="328"/>
      <c r="QND847" s="328"/>
      <c r="QNE847" s="328"/>
      <c r="QNF847" s="328"/>
      <c r="QNG847" s="328"/>
      <c r="QNH847" s="328"/>
      <c r="QNI847" s="328"/>
      <c r="QNJ847" s="328"/>
      <c r="QNK847" s="328"/>
      <c r="QNL847" s="328"/>
      <c r="QNM847" s="328"/>
      <c r="QNN847" s="328"/>
      <c r="QNO847" s="328"/>
      <c r="QNP847" s="328"/>
      <c r="QNQ847" s="328"/>
      <c r="QNR847" s="328"/>
      <c r="QNS847" s="328"/>
      <c r="QNT847" s="328"/>
      <c r="QNU847" s="328"/>
      <c r="QNV847" s="328"/>
      <c r="QNW847" s="328"/>
      <c r="QNX847" s="328"/>
      <c r="QNY847" s="328"/>
      <c r="QNZ847" s="328"/>
      <c r="QOA847" s="328"/>
      <c r="QOB847" s="328"/>
      <c r="QOC847" s="328"/>
      <c r="QOD847" s="328"/>
      <c r="QOE847" s="328"/>
      <c r="QOF847" s="328"/>
      <c r="QOG847" s="328"/>
      <c r="QOH847" s="328"/>
      <c r="QOI847" s="328"/>
      <c r="QOJ847" s="328"/>
      <c r="QOK847" s="328"/>
      <c r="QOL847" s="328"/>
      <c r="QOM847" s="328"/>
      <c r="QON847" s="328"/>
      <c r="QOO847" s="328"/>
      <c r="QOP847" s="328"/>
      <c r="QOQ847" s="328"/>
      <c r="QOR847" s="328"/>
      <c r="QOS847" s="328"/>
      <c r="QOT847" s="328"/>
      <c r="QOU847" s="328"/>
      <c r="QOV847" s="328"/>
      <c r="QOW847" s="328"/>
      <c r="QOX847" s="328"/>
      <c r="QOY847" s="328"/>
      <c r="QOZ847" s="328"/>
      <c r="QPA847" s="328"/>
      <c r="QPB847" s="328"/>
      <c r="QPC847" s="328"/>
      <c r="QPD847" s="328"/>
      <c r="QPE847" s="328"/>
      <c r="QPF847" s="328"/>
      <c r="QPG847" s="328"/>
      <c r="QPH847" s="328"/>
      <c r="QPI847" s="328"/>
      <c r="QPJ847" s="328"/>
      <c r="QPK847" s="328"/>
      <c r="QPL847" s="328"/>
      <c r="QPM847" s="328"/>
      <c r="QPN847" s="328"/>
      <c r="QPO847" s="328"/>
      <c r="QPP847" s="328"/>
      <c r="QPQ847" s="328"/>
      <c r="QPR847" s="328"/>
      <c r="QPS847" s="328"/>
      <c r="QPT847" s="328"/>
      <c r="QPU847" s="328"/>
      <c r="QPV847" s="328"/>
      <c r="QPW847" s="328"/>
      <c r="QPX847" s="328"/>
      <c r="QPY847" s="328"/>
      <c r="QPZ847" s="328"/>
      <c r="QQA847" s="328"/>
      <c r="QQB847" s="328"/>
      <c r="QQC847" s="328"/>
      <c r="QQD847" s="328"/>
      <c r="QQE847" s="328"/>
      <c r="QQF847" s="328"/>
      <c r="QQG847" s="328"/>
      <c r="QQH847" s="328"/>
      <c r="QQI847" s="328"/>
      <c r="QQJ847" s="328"/>
      <c r="QQK847" s="328"/>
      <c r="QQL847" s="328"/>
      <c r="QQM847" s="328"/>
      <c r="QQN847" s="328"/>
      <c r="QQO847" s="328"/>
      <c r="QQP847" s="328"/>
      <c r="QQQ847" s="328"/>
      <c r="QQR847" s="328"/>
      <c r="QQS847" s="328"/>
      <c r="QQT847" s="328"/>
      <c r="QQU847" s="328"/>
      <c r="QQV847" s="328"/>
      <c r="QQW847" s="328"/>
      <c r="QQX847" s="328"/>
      <c r="QQY847" s="328"/>
      <c r="QQZ847" s="328"/>
      <c r="QRA847" s="328"/>
      <c r="QRB847" s="328"/>
      <c r="QRC847" s="328"/>
      <c r="QRD847" s="328"/>
      <c r="QRE847" s="328"/>
      <c r="QRF847" s="328"/>
      <c r="QRG847" s="328"/>
      <c r="QRH847" s="328"/>
      <c r="QRI847" s="328"/>
      <c r="QRJ847" s="328"/>
      <c r="QRK847" s="328"/>
      <c r="QRL847" s="328"/>
      <c r="QRM847" s="328"/>
      <c r="QRN847" s="328"/>
      <c r="QRO847" s="328"/>
      <c r="QRP847" s="328"/>
      <c r="QRQ847" s="328"/>
      <c r="QRR847" s="328"/>
      <c r="QRS847" s="328"/>
      <c r="QRT847" s="328"/>
      <c r="QRU847" s="328"/>
      <c r="QRV847" s="328"/>
      <c r="QRW847" s="328"/>
      <c r="QRX847" s="328"/>
      <c r="QRY847" s="328"/>
      <c r="QRZ847" s="328"/>
      <c r="QSA847" s="328"/>
      <c r="QSB847" s="328"/>
      <c r="QSC847" s="328"/>
      <c r="QSD847" s="328"/>
      <c r="QSE847" s="328"/>
      <c r="QSF847" s="328"/>
      <c r="QSG847" s="328"/>
      <c r="QSH847" s="328"/>
      <c r="QSI847" s="328"/>
      <c r="QSJ847" s="328"/>
      <c r="QSK847" s="328"/>
      <c r="QSL847" s="328"/>
      <c r="QSM847" s="328"/>
      <c r="QSN847" s="328"/>
      <c r="QSO847" s="328"/>
      <c r="QSP847" s="328"/>
      <c r="QSQ847" s="328"/>
      <c r="QSR847" s="328"/>
      <c r="QSS847" s="328"/>
      <c r="QST847" s="328"/>
      <c r="QSU847" s="328"/>
      <c r="QSV847" s="328"/>
      <c r="QSW847" s="328"/>
      <c r="QSX847" s="328"/>
      <c r="QSY847" s="328"/>
      <c r="QSZ847" s="328"/>
      <c r="QTA847" s="328"/>
      <c r="QTB847" s="328"/>
      <c r="QTC847" s="328"/>
      <c r="QTD847" s="328"/>
      <c r="QTE847" s="328"/>
      <c r="QTF847" s="328"/>
      <c r="QTG847" s="328"/>
      <c r="QTH847" s="328"/>
      <c r="QTI847" s="328"/>
      <c r="QTJ847" s="328"/>
      <c r="QTK847" s="328"/>
      <c r="QTL847" s="328"/>
      <c r="QTM847" s="328"/>
      <c r="QTN847" s="328"/>
      <c r="QTO847" s="328"/>
      <c r="QTP847" s="328"/>
      <c r="QTQ847" s="328"/>
      <c r="QTR847" s="328"/>
      <c r="QTS847" s="328"/>
      <c r="QTT847" s="328"/>
      <c r="QTU847" s="328"/>
      <c r="QTV847" s="328"/>
      <c r="QTW847" s="328"/>
      <c r="QTX847" s="328"/>
      <c r="QTY847" s="328"/>
      <c r="QTZ847" s="328"/>
      <c r="QUA847" s="328"/>
      <c r="QUB847" s="328"/>
      <c r="QUC847" s="328"/>
      <c r="QUD847" s="328"/>
      <c r="QUE847" s="328"/>
      <c r="QUF847" s="328"/>
      <c r="QUG847" s="328"/>
      <c r="QUH847" s="328"/>
      <c r="QUI847" s="328"/>
      <c r="QUJ847" s="328"/>
      <c r="QUK847" s="328"/>
      <c r="QUL847" s="328"/>
      <c r="QUM847" s="328"/>
      <c r="QUN847" s="328"/>
      <c r="QUO847" s="328"/>
      <c r="QUP847" s="328"/>
      <c r="QUQ847" s="328"/>
      <c r="QUR847" s="328"/>
      <c r="QUS847" s="328"/>
      <c r="QUT847" s="328"/>
      <c r="QUU847" s="328"/>
      <c r="QUV847" s="328"/>
      <c r="QUW847" s="328"/>
      <c r="QUX847" s="328"/>
      <c r="QUY847" s="328"/>
      <c r="QUZ847" s="328"/>
      <c r="QVA847" s="328"/>
      <c r="QVB847" s="328"/>
      <c r="QVC847" s="328"/>
      <c r="QVD847" s="328"/>
      <c r="QVE847" s="328"/>
      <c r="QVF847" s="328"/>
      <c r="QVG847" s="328"/>
      <c r="QVH847" s="328"/>
      <c r="QVI847" s="328"/>
      <c r="QVJ847" s="328"/>
      <c r="QVK847" s="328"/>
      <c r="QVL847" s="328"/>
      <c r="QVM847" s="328"/>
      <c r="QVN847" s="328"/>
      <c r="QVO847" s="328"/>
      <c r="QVP847" s="328"/>
      <c r="QVQ847" s="328"/>
      <c r="QVR847" s="328"/>
      <c r="QVS847" s="328"/>
      <c r="QVT847" s="328"/>
      <c r="QVU847" s="328"/>
      <c r="QVV847" s="328"/>
      <c r="QVW847" s="328"/>
      <c r="QVX847" s="328"/>
      <c r="QVY847" s="328"/>
      <c r="QVZ847" s="328"/>
      <c r="QWA847" s="328"/>
      <c r="QWB847" s="328"/>
      <c r="QWC847" s="328"/>
      <c r="QWD847" s="328"/>
      <c r="QWE847" s="328"/>
      <c r="QWF847" s="328"/>
      <c r="QWG847" s="328"/>
      <c r="QWH847" s="328"/>
      <c r="QWI847" s="328"/>
      <c r="QWJ847" s="328"/>
      <c r="QWK847" s="328"/>
      <c r="QWL847" s="328"/>
      <c r="QWM847" s="328"/>
      <c r="QWN847" s="328"/>
      <c r="QWO847" s="328"/>
      <c r="QWP847" s="328"/>
      <c r="QWQ847" s="328"/>
      <c r="QWR847" s="328"/>
      <c r="QWS847" s="328"/>
      <c r="QWT847" s="328"/>
      <c r="QWU847" s="328"/>
      <c r="QWV847" s="328"/>
      <c r="QWW847" s="328"/>
      <c r="QWX847" s="328"/>
      <c r="QWY847" s="328"/>
      <c r="QWZ847" s="328"/>
      <c r="QXA847" s="328"/>
      <c r="QXB847" s="328"/>
      <c r="QXC847" s="328"/>
      <c r="QXD847" s="328"/>
      <c r="QXE847" s="328"/>
      <c r="QXF847" s="328"/>
      <c r="QXG847" s="328"/>
      <c r="QXH847" s="328"/>
      <c r="QXI847" s="328"/>
      <c r="QXJ847" s="328"/>
      <c r="QXK847" s="328"/>
      <c r="QXL847" s="328"/>
      <c r="QXM847" s="328"/>
      <c r="QXN847" s="328"/>
      <c r="QXO847" s="328"/>
      <c r="QXP847" s="328"/>
      <c r="QXQ847" s="328"/>
      <c r="QXR847" s="328"/>
      <c r="QXS847" s="328"/>
      <c r="QXT847" s="328"/>
      <c r="QXU847" s="328"/>
      <c r="QXV847" s="328"/>
      <c r="QXW847" s="328"/>
      <c r="QXX847" s="328"/>
      <c r="QXY847" s="328"/>
      <c r="QXZ847" s="328"/>
      <c r="QYA847" s="328"/>
      <c r="QYB847" s="328"/>
      <c r="QYC847" s="328"/>
      <c r="QYD847" s="328"/>
      <c r="QYE847" s="328"/>
      <c r="QYF847" s="328"/>
      <c r="QYG847" s="328"/>
      <c r="QYH847" s="328"/>
      <c r="QYI847" s="328"/>
      <c r="QYJ847" s="328"/>
      <c r="QYK847" s="328"/>
      <c r="QYL847" s="328"/>
      <c r="QYM847" s="328"/>
      <c r="QYN847" s="328"/>
      <c r="QYO847" s="328"/>
      <c r="QYP847" s="328"/>
      <c r="QYQ847" s="328"/>
      <c r="QYR847" s="328"/>
      <c r="QYS847" s="328"/>
      <c r="QYT847" s="328"/>
      <c r="QYU847" s="328"/>
      <c r="QYV847" s="328"/>
      <c r="QYW847" s="328"/>
      <c r="QYX847" s="328"/>
      <c r="QYY847" s="328"/>
      <c r="QYZ847" s="328"/>
      <c r="QZA847" s="328"/>
      <c r="QZB847" s="328"/>
      <c r="QZC847" s="328"/>
      <c r="QZD847" s="328"/>
      <c r="QZE847" s="328"/>
      <c r="QZF847" s="328"/>
      <c r="QZG847" s="328"/>
      <c r="QZH847" s="328"/>
      <c r="QZI847" s="328"/>
      <c r="QZJ847" s="328"/>
      <c r="QZK847" s="328"/>
      <c r="QZL847" s="328"/>
      <c r="QZM847" s="328"/>
      <c r="QZN847" s="328"/>
      <c r="QZO847" s="328"/>
      <c r="QZP847" s="328"/>
      <c r="QZQ847" s="328"/>
      <c r="QZR847" s="328"/>
      <c r="QZS847" s="328"/>
      <c r="QZT847" s="328"/>
      <c r="QZU847" s="328"/>
      <c r="QZV847" s="328"/>
      <c r="QZW847" s="328"/>
      <c r="QZX847" s="328"/>
      <c r="QZY847" s="328"/>
      <c r="QZZ847" s="328"/>
      <c r="RAA847" s="328"/>
      <c r="RAB847" s="328"/>
      <c r="RAC847" s="328"/>
      <c r="RAD847" s="328"/>
      <c r="RAE847" s="328"/>
      <c r="RAF847" s="328"/>
      <c r="RAG847" s="328"/>
      <c r="RAH847" s="328"/>
      <c r="RAI847" s="328"/>
      <c r="RAJ847" s="328"/>
      <c r="RAK847" s="328"/>
      <c r="RAL847" s="328"/>
      <c r="RAM847" s="328"/>
      <c r="RAN847" s="328"/>
      <c r="RAO847" s="328"/>
      <c r="RAP847" s="328"/>
      <c r="RAQ847" s="328"/>
      <c r="RAR847" s="328"/>
      <c r="RAS847" s="328"/>
      <c r="RAT847" s="328"/>
      <c r="RAU847" s="328"/>
      <c r="RAV847" s="328"/>
      <c r="RAW847" s="328"/>
      <c r="RAX847" s="328"/>
      <c r="RAY847" s="328"/>
      <c r="RAZ847" s="328"/>
      <c r="RBA847" s="328"/>
      <c r="RBB847" s="328"/>
      <c r="RBC847" s="328"/>
      <c r="RBD847" s="328"/>
      <c r="RBE847" s="328"/>
      <c r="RBF847" s="328"/>
      <c r="RBG847" s="328"/>
      <c r="RBH847" s="328"/>
      <c r="RBI847" s="328"/>
      <c r="RBJ847" s="328"/>
      <c r="RBK847" s="328"/>
      <c r="RBL847" s="328"/>
      <c r="RBM847" s="328"/>
      <c r="RBN847" s="328"/>
      <c r="RBO847" s="328"/>
      <c r="RBP847" s="328"/>
      <c r="RBQ847" s="328"/>
      <c r="RBR847" s="328"/>
      <c r="RBS847" s="328"/>
      <c r="RBT847" s="328"/>
      <c r="RBU847" s="328"/>
      <c r="RBV847" s="328"/>
      <c r="RBW847" s="328"/>
      <c r="RBX847" s="328"/>
      <c r="RBY847" s="328"/>
      <c r="RBZ847" s="328"/>
      <c r="RCA847" s="328"/>
      <c r="RCB847" s="328"/>
      <c r="RCC847" s="328"/>
      <c r="RCD847" s="328"/>
      <c r="RCE847" s="328"/>
      <c r="RCF847" s="328"/>
      <c r="RCG847" s="328"/>
      <c r="RCH847" s="328"/>
      <c r="RCI847" s="328"/>
      <c r="RCJ847" s="328"/>
      <c r="RCK847" s="328"/>
      <c r="RCL847" s="328"/>
      <c r="RCM847" s="328"/>
      <c r="RCN847" s="328"/>
      <c r="RCO847" s="328"/>
      <c r="RCP847" s="328"/>
      <c r="RCQ847" s="328"/>
      <c r="RCR847" s="328"/>
      <c r="RCS847" s="328"/>
      <c r="RCT847" s="328"/>
      <c r="RCU847" s="328"/>
      <c r="RCV847" s="328"/>
      <c r="RCW847" s="328"/>
      <c r="RCX847" s="328"/>
      <c r="RCY847" s="328"/>
      <c r="RCZ847" s="328"/>
      <c r="RDA847" s="328"/>
      <c r="RDB847" s="328"/>
      <c r="RDC847" s="328"/>
      <c r="RDD847" s="328"/>
      <c r="RDE847" s="328"/>
      <c r="RDF847" s="328"/>
      <c r="RDG847" s="328"/>
      <c r="RDH847" s="328"/>
      <c r="RDI847" s="328"/>
      <c r="RDJ847" s="328"/>
      <c r="RDK847" s="328"/>
      <c r="RDL847" s="328"/>
      <c r="RDM847" s="328"/>
      <c r="RDN847" s="328"/>
      <c r="RDO847" s="328"/>
      <c r="RDP847" s="328"/>
      <c r="RDQ847" s="328"/>
      <c r="RDR847" s="328"/>
      <c r="RDS847" s="328"/>
      <c r="RDT847" s="328"/>
      <c r="RDU847" s="328"/>
      <c r="RDV847" s="328"/>
      <c r="RDW847" s="328"/>
      <c r="RDX847" s="328"/>
      <c r="RDY847" s="328"/>
      <c r="RDZ847" s="328"/>
      <c r="REA847" s="328"/>
      <c r="REB847" s="328"/>
      <c r="REC847" s="328"/>
      <c r="RED847" s="328"/>
      <c r="REE847" s="328"/>
      <c r="REF847" s="328"/>
      <c r="REG847" s="328"/>
      <c r="REH847" s="328"/>
      <c r="REI847" s="328"/>
      <c r="REJ847" s="328"/>
      <c r="REK847" s="328"/>
      <c r="REL847" s="328"/>
      <c r="REM847" s="328"/>
      <c r="REN847" s="328"/>
      <c r="REO847" s="328"/>
      <c r="REP847" s="328"/>
      <c r="REQ847" s="328"/>
      <c r="RER847" s="328"/>
      <c r="RES847" s="328"/>
      <c r="RET847" s="328"/>
      <c r="REU847" s="328"/>
      <c r="REV847" s="328"/>
      <c r="REW847" s="328"/>
      <c r="REX847" s="328"/>
      <c r="REY847" s="328"/>
      <c r="REZ847" s="328"/>
      <c r="RFA847" s="328"/>
      <c r="RFB847" s="328"/>
      <c r="RFC847" s="328"/>
      <c r="RFD847" s="328"/>
      <c r="RFE847" s="328"/>
      <c r="RFF847" s="328"/>
      <c r="RFG847" s="328"/>
      <c r="RFH847" s="328"/>
      <c r="RFI847" s="328"/>
      <c r="RFJ847" s="328"/>
      <c r="RFK847" s="328"/>
      <c r="RFL847" s="328"/>
      <c r="RFM847" s="328"/>
      <c r="RFN847" s="328"/>
      <c r="RFO847" s="328"/>
      <c r="RFP847" s="328"/>
      <c r="RFQ847" s="328"/>
      <c r="RFR847" s="328"/>
      <c r="RFS847" s="328"/>
      <c r="RFT847" s="328"/>
      <c r="RFU847" s="328"/>
      <c r="RFV847" s="328"/>
      <c r="RFW847" s="328"/>
      <c r="RFX847" s="328"/>
      <c r="RFY847" s="328"/>
      <c r="RFZ847" s="328"/>
      <c r="RGA847" s="328"/>
      <c r="RGB847" s="328"/>
      <c r="RGC847" s="328"/>
      <c r="RGD847" s="328"/>
      <c r="RGE847" s="328"/>
      <c r="RGF847" s="328"/>
      <c r="RGG847" s="328"/>
      <c r="RGH847" s="328"/>
      <c r="RGI847" s="328"/>
      <c r="RGJ847" s="328"/>
      <c r="RGK847" s="328"/>
      <c r="RGL847" s="328"/>
      <c r="RGM847" s="328"/>
      <c r="RGN847" s="328"/>
      <c r="RGO847" s="328"/>
      <c r="RGP847" s="328"/>
      <c r="RGQ847" s="328"/>
      <c r="RGR847" s="328"/>
      <c r="RGS847" s="328"/>
      <c r="RGT847" s="328"/>
      <c r="RGU847" s="328"/>
      <c r="RGV847" s="328"/>
      <c r="RGW847" s="328"/>
      <c r="RGX847" s="328"/>
      <c r="RGY847" s="328"/>
      <c r="RGZ847" s="328"/>
      <c r="RHA847" s="328"/>
      <c r="RHB847" s="328"/>
      <c r="RHC847" s="328"/>
      <c r="RHD847" s="328"/>
      <c r="RHE847" s="328"/>
      <c r="RHF847" s="328"/>
      <c r="RHG847" s="328"/>
      <c r="RHH847" s="328"/>
      <c r="RHI847" s="328"/>
      <c r="RHJ847" s="328"/>
      <c r="RHK847" s="328"/>
      <c r="RHL847" s="328"/>
      <c r="RHM847" s="328"/>
      <c r="RHN847" s="328"/>
      <c r="RHO847" s="328"/>
      <c r="RHP847" s="328"/>
      <c r="RHQ847" s="328"/>
      <c r="RHR847" s="328"/>
      <c r="RHS847" s="328"/>
      <c r="RHT847" s="328"/>
      <c r="RHU847" s="328"/>
      <c r="RHV847" s="328"/>
      <c r="RHW847" s="328"/>
      <c r="RHX847" s="328"/>
      <c r="RHY847" s="328"/>
      <c r="RHZ847" s="328"/>
      <c r="RIA847" s="328"/>
      <c r="RIB847" s="328"/>
      <c r="RIC847" s="328"/>
      <c r="RID847" s="328"/>
      <c r="RIE847" s="328"/>
      <c r="RIF847" s="328"/>
      <c r="RIG847" s="328"/>
      <c r="RIH847" s="328"/>
      <c r="RII847" s="328"/>
      <c r="RIJ847" s="328"/>
      <c r="RIK847" s="328"/>
      <c r="RIL847" s="328"/>
      <c r="RIM847" s="328"/>
      <c r="RIN847" s="328"/>
      <c r="RIO847" s="328"/>
      <c r="RIP847" s="328"/>
      <c r="RIQ847" s="328"/>
      <c r="RIR847" s="328"/>
      <c r="RIS847" s="328"/>
      <c r="RIT847" s="328"/>
      <c r="RIU847" s="328"/>
      <c r="RIV847" s="328"/>
      <c r="RIW847" s="328"/>
      <c r="RIX847" s="328"/>
      <c r="RIY847" s="328"/>
      <c r="RIZ847" s="328"/>
      <c r="RJA847" s="328"/>
      <c r="RJB847" s="328"/>
      <c r="RJC847" s="328"/>
      <c r="RJD847" s="328"/>
      <c r="RJE847" s="328"/>
      <c r="RJF847" s="328"/>
      <c r="RJG847" s="328"/>
      <c r="RJH847" s="328"/>
      <c r="RJI847" s="328"/>
      <c r="RJJ847" s="328"/>
      <c r="RJK847" s="328"/>
      <c r="RJL847" s="328"/>
      <c r="RJM847" s="328"/>
      <c r="RJN847" s="328"/>
      <c r="RJO847" s="328"/>
      <c r="RJP847" s="328"/>
      <c r="RJQ847" s="328"/>
      <c r="RJR847" s="328"/>
      <c r="RJS847" s="328"/>
      <c r="RJT847" s="328"/>
      <c r="RJU847" s="328"/>
      <c r="RJV847" s="328"/>
      <c r="RJW847" s="328"/>
      <c r="RJX847" s="328"/>
      <c r="RJY847" s="328"/>
      <c r="RJZ847" s="328"/>
      <c r="RKA847" s="328"/>
      <c r="RKB847" s="328"/>
      <c r="RKC847" s="328"/>
      <c r="RKD847" s="328"/>
      <c r="RKE847" s="328"/>
      <c r="RKF847" s="328"/>
      <c r="RKG847" s="328"/>
      <c r="RKH847" s="328"/>
      <c r="RKI847" s="328"/>
      <c r="RKJ847" s="328"/>
      <c r="RKK847" s="328"/>
      <c r="RKL847" s="328"/>
      <c r="RKM847" s="328"/>
      <c r="RKN847" s="328"/>
      <c r="RKO847" s="328"/>
      <c r="RKP847" s="328"/>
      <c r="RKQ847" s="328"/>
      <c r="RKR847" s="328"/>
      <c r="RKS847" s="328"/>
      <c r="RKT847" s="328"/>
      <c r="RKU847" s="328"/>
      <c r="RKV847" s="328"/>
      <c r="RKW847" s="328"/>
      <c r="RKX847" s="328"/>
      <c r="RKY847" s="328"/>
      <c r="RKZ847" s="328"/>
      <c r="RLA847" s="328"/>
      <c r="RLB847" s="328"/>
      <c r="RLC847" s="328"/>
      <c r="RLD847" s="328"/>
      <c r="RLE847" s="328"/>
      <c r="RLF847" s="328"/>
      <c r="RLG847" s="328"/>
      <c r="RLH847" s="328"/>
      <c r="RLI847" s="328"/>
      <c r="RLJ847" s="328"/>
      <c r="RLK847" s="328"/>
      <c r="RLL847" s="328"/>
      <c r="RLM847" s="328"/>
      <c r="RLN847" s="328"/>
      <c r="RLO847" s="328"/>
      <c r="RLP847" s="328"/>
      <c r="RLQ847" s="328"/>
      <c r="RLR847" s="328"/>
      <c r="RLS847" s="328"/>
      <c r="RLT847" s="328"/>
      <c r="RLU847" s="328"/>
      <c r="RLV847" s="328"/>
      <c r="RLW847" s="328"/>
      <c r="RLX847" s="328"/>
      <c r="RLY847" s="328"/>
      <c r="RLZ847" s="328"/>
      <c r="RMA847" s="328"/>
      <c r="RMB847" s="328"/>
      <c r="RMC847" s="328"/>
      <c r="RMD847" s="328"/>
      <c r="RME847" s="328"/>
      <c r="RMF847" s="328"/>
      <c r="RMG847" s="328"/>
      <c r="RMH847" s="328"/>
      <c r="RMI847" s="328"/>
      <c r="RMJ847" s="328"/>
      <c r="RMK847" s="328"/>
      <c r="RML847" s="328"/>
      <c r="RMM847" s="328"/>
      <c r="RMN847" s="328"/>
      <c r="RMO847" s="328"/>
      <c r="RMP847" s="328"/>
      <c r="RMQ847" s="328"/>
      <c r="RMR847" s="328"/>
      <c r="RMS847" s="328"/>
      <c r="RMT847" s="328"/>
      <c r="RMU847" s="328"/>
      <c r="RMV847" s="328"/>
      <c r="RMW847" s="328"/>
      <c r="RMX847" s="328"/>
      <c r="RMY847" s="328"/>
      <c r="RMZ847" s="328"/>
      <c r="RNA847" s="328"/>
      <c r="RNB847" s="328"/>
      <c r="RNC847" s="328"/>
      <c r="RND847" s="328"/>
      <c r="RNE847" s="328"/>
      <c r="RNF847" s="328"/>
      <c r="RNG847" s="328"/>
      <c r="RNH847" s="328"/>
      <c r="RNI847" s="328"/>
      <c r="RNJ847" s="328"/>
      <c r="RNK847" s="328"/>
      <c r="RNL847" s="328"/>
      <c r="RNM847" s="328"/>
      <c r="RNN847" s="328"/>
      <c r="RNO847" s="328"/>
      <c r="RNP847" s="328"/>
      <c r="RNQ847" s="328"/>
      <c r="RNR847" s="328"/>
      <c r="RNS847" s="328"/>
      <c r="RNT847" s="328"/>
      <c r="RNU847" s="328"/>
      <c r="RNV847" s="328"/>
      <c r="RNW847" s="328"/>
      <c r="RNX847" s="328"/>
      <c r="RNY847" s="328"/>
      <c r="RNZ847" s="328"/>
      <c r="ROA847" s="328"/>
      <c r="ROB847" s="328"/>
      <c r="ROC847" s="328"/>
      <c r="ROD847" s="328"/>
      <c r="ROE847" s="328"/>
      <c r="ROF847" s="328"/>
      <c r="ROG847" s="328"/>
      <c r="ROH847" s="328"/>
      <c r="ROI847" s="328"/>
      <c r="ROJ847" s="328"/>
      <c r="ROK847" s="328"/>
      <c r="ROL847" s="328"/>
      <c r="ROM847" s="328"/>
      <c r="RON847" s="328"/>
      <c r="ROO847" s="328"/>
      <c r="ROP847" s="328"/>
      <c r="ROQ847" s="328"/>
      <c r="ROR847" s="328"/>
      <c r="ROS847" s="328"/>
      <c r="ROT847" s="328"/>
      <c r="ROU847" s="328"/>
      <c r="ROV847" s="328"/>
      <c r="ROW847" s="328"/>
      <c r="ROX847" s="328"/>
      <c r="ROY847" s="328"/>
      <c r="ROZ847" s="328"/>
      <c r="RPA847" s="328"/>
      <c r="RPB847" s="328"/>
      <c r="RPC847" s="328"/>
      <c r="RPD847" s="328"/>
      <c r="RPE847" s="328"/>
      <c r="RPF847" s="328"/>
      <c r="RPG847" s="328"/>
      <c r="RPH847" s="328"/>
      <c r="RPI847" s="328"/>
      <c r="RPJ847" s="328"/>
      <c r="RPK847" s="328"/>
      <c r="RPL847" s="328"/>
      <c r="RPM847" s="328"/>
      <c r="RPN847" s="328"/>
      <c r="RPO847" s="328"/>
      <c r="RPP847" s="328"/>
      <c r="RPQ847" s="328"/>
      <c r="RPR847" s="328"/>
      <c r="RPS847" s="328"/>
      <c r="RPT847" s="328"/>
      <c r="RPU847" s="328"/>
      <c r="RPV847" s="328"/>
      <c r="RPW847" s="328"/>
      <c r="RPX847" s="328"/>
      <c r="RPY847" s="328"/>
      <c r="RPZ847" s="328"/>
      <c r="RQA847" s="328"/>
      <c r="RQB847" s="328"/>
      <c r="RQC847" s="328"/>
      <c r="RQD847" s="328"/>
      <c r="RQE847" s="328"/>
      <c r="RQF847" s="328"/>
      <c r="RQG847" s="328"/>
      <c r="RQH847" s="328"/>
      <c r="RQI847" s="328"/>
      <c r="RQJ847" s="328"/>
      <c r="RQK847" s="328"/>
      <c r="RQL847" s="328"/>
      <c r="RQM847" s="328"/>
      <c r="RQN847" s="328"/>
      <c r="RQO847" s="328"/>
      <c r="RQP847" s="328"/>
      <c r="RQQ847" s="328"/>
      <c r="RQR847" s="328"/>
      <c r="RQS847" s="328"/>
      <c r="RQT847" s="328"/>
      <c r="RQU847" s="328"/>
      <c r="RQV847" s="328"/>
      <c r="RQW847" s="328"/>
      <c r="RQX847" s="328"/>
      <c r="RQY847" s="328"/>
      <c r="RQZ847" s="328"/>
      <c r="RRA847" s="328"/>
      <c r="RRB847" s="328"/>
      <c r="RRC847" s="328"/>
      <c r="RRD847" s="328"/>
      <c r="RRE847" s="328"/>
      <c r="RRF847" s="328"/>
      <c r="RRG847" s="328"/>
      <c r="RRH847" s="328"/>
      <c r="RRI847" s="328"/>
      <c r="RRJ847" s="328"/>
      <c r="RRK847" s="328"/>
      <c r="RRL847" s="328"/>
      <c r="RRM847" s="328"/>
      <c r="RRN847" s="328"/>
      <c r="RRO847" s="328"/>
      <c r="RRP847" s="328"/>
      <c r="RRQ847" s="328"/>
      <c r="RRR847" s="328"/>
      <c r="RRS847" s="328"/>
      <c r="RRT847" s="328"/>
      <c r="RRU847" s="328"/>
      <c r="RRV847" s="328"/>
      <c r="RRW847" s="328"/>
      <c r="RRX847" s="328"/>
      <c r="RRY847" s="328"/>
      <c r="RRZ847" s="328"/>
      <c r="RSA847" s="328"/>
      <c r="RSB847" s="328"/>
      <c r="RSC847" s="328"/>
      <c r="RSD847" s="328"/>
      <c r="RSE847" s="328"/>
      <c r="RSF847" s="328"/>
      <c r="RSG847" s="328"/>
      <c r="RSH847" s="328"/>
      <c r="RSI847" s="328"/>
      <c r="RSJ847" s="328"/>
      <c r="RSK847" s="328"/>
      <c r="RSL847" s="328"/>
      <c r="RSM847" s="328"/>
      <c r="RSN847" s="328"/>
      <c r="RSO847" s="328"/>
      <c r="RSP847" s="328"/>
      <c r="RSQ847" s="328"/>
      <c r="RSR847" s="328"/>
      <c r="RSS847" s="328"/>
      <c r="RST847" s="328"/>
      <c r="RSU847" s="328"/>
      <c r="RSV847" s="328"/>
      <c r="RSW847" s="328"/>
      <c r="RSX847" s="328"/>
      <c r="RSY847" s="328"/>
      <c r="RSZ847" s="328"/>
      <c r="RTA847" s="328"/>
      <c r="RTB847" s="328"/>
      <c r="RTC847" s="328"/>
      <c r="RTD847" s="328"/>
      <c r="RTE847" s="328"/>
      <c r="RTF847" s="328"/>
      <c r="RTG847" s="328"/>
      <c r="RTH847" s="328"/>
      <c r="RTI847" s="328"/>
      <c r="RTJ847" s="328"/>
      <c r="RTK847" s="328"/>
      <c r="RTL847" s="328"/>
      <c r="RTM847" s="328"/>
      <c r="RTN847" s="328"/>
      <c r="RTO847" s="328"/>
      <c r="RTP847" s="328"/>
      <c r="RTQ847" s="328"/>
      <c r="RTR847" s="328"/>
      <c r="RTS847" s="328"/>
      <c r="RTT847" s="328"/>
      <c r="RTU847" s="328"/>
      <c r="RTV847" s="328"/>
      <c r="RTW847" s="328"/>
      <c r="RTX847" s="328"/>
      <c r="RTY847" s="328"/>
      <c r="RTZ847" s="328"/>
      <c r="RUA847" s="328"/>
      <c r="RUB847" s="328"/>
      <c r="RUC847" s="328"/>
      <c r="RUD847" s="328"/>
      <c r="RUE847" s="328"/>
      <c r="RUF847" s="328"/>
      <c r="RUG847" s="328"/>
      <c r="RUH847" s="328"/>
      <c r="RUI847" s="328"/>
      <c r="RUJ847" s="328"/>
      <c r="RUK847" s="328"/>
      <c r="RUL847" s="328"/>
      <c r="RUM847" s="328"/>
      <c r="RUN847" s="328"/>
      <c r="RUO847" s="328"/>
      <c r="RUP847" s="328"/>
      <c r="RUQ847" s="328"/>
      <c r="RUR847" s="328"/>
      <c r="RUS847" s="328"/>
      <c r="RUT847" s="328"/>
      <c r="RUU847" s="328"/>
      <c r="RUV847" s="328"/>
      <c r="RUW847" s="328"/>
      <c r="RUX847" s="328"/>
      <c r="RUY847" s="328"/>
      <c r="RUZ847" s="328"/>
      <c r="RVA847" s="328"/>
      <c r="RVB847" s="328"/>
      <c r="RVC847" s="328"/>
      <c r="RVD847" s="328"/>
      <c r="RVE847" s="328"/>
      <c r="RVF847" s="328"/>
      <c r="RVG847" s="328"/>
      <c r="RVH847" s="328"/>
      <c r="RVI847" s="328"/>
      <c r="RVJ847" s="328"/>
      <c r="RVK847" s="328"/>
      <c r="RVL847" s="328"/>
      <c r="RVM847" s="328"/>
      <c r="RVN847" s="328"/>
      <c r="RVO847" s="328"/>
      <c r="RVP847" s="328"/>
      <c r="RVQ847" s="328"/>
      <c r="RVR847" s="328"/>
      <c r="RVS847" s="328"/>
      <c r="RVT847" s="328"/>
      <c r="RVU847" s="328"/>
      <c r="RVV847" s="328"/>
      <c r="RVW847" s="328"/>
      <c r="RVX847" s="328"/>
      <c r="RVY847" s="328"/>
      <c r="RVZ847" s="328"/>
      <c r="RWA847" s="328"/>
      <c r="RWB847" s="328"/>
      <c r="RWC847" s="328"/>
      <c r="RWD847" s="328"/>
      <c r="RWE847" s="328"/>
      <c r="RWF847" s="328"/>
      <c r="RWG847" s="328"/>
      <c r="RWH847" s="328"/>
      <c r="RWI847" s="328"/>
      <c r="RWJ847" s="328"/>
      <c r="RWK847" s="328"/>
      <c r="RWL847" s="328"/>
      <c r="RWM847" s="328"/>
      <c r="RWN847" s="328"/>
      <c r="RWO847" s="328"/>
      <c r="RWP847" s="328"/>
      <c r="RWQ847" s="328"/>
      <c r="RWR847" s="328"/>
      <c r="RWS847" s="328"/>
      <c r="RWT847" s="328"/>
      <c r="RWU847" s="328"/>
      <c r="RWV847" s="328"/>
      <c r="RWW847" s="328"/>
      <c r="RWX847" s="328"/>
      <c r="RWY847" s="328"/>
      <c r="RWZ847" s="328"/>
      <c r="RXA847" s="328"/>
      <c r="RXB847" s="328"/>
      <c r="RXC847" s="328"/>
      <c r="RXD847" s="328"/>
      <c r="RXE847" s="328"/>
      <c r="RXF847" s="328"/>
      <c r="RXG847" s="328"/>
      <c r="RXH847" s="328"/>
      <c r="RXI847" s="328"/>
      <c r="RXJ847" s="328"/>
      <c r="RXK847" s="328"/>
      <c r="RXL847" s="328"/>
      <c r="RXM847" s="328"/>
      <c r="RXN847" s="328"/>
      <c r="RXO847" s="328"/>
      <c r="RXP847" s="328"/>
      <c r="RXQ847" s="328"/>
      <c r="RXR847" s="328"/>
      <c r="RXS847" s="328"/>
      <c r="RXT847" s="328"/>
      <c r="RXU847" s="328"/>
      <c r="RXV847" s="328"/>
      <c r="RXW847" s="328"/>
      <c r="RXX847" s="328"/>
      <c r="RXY847" s="328"/>
      <c r="RXZ847" s="328"/>
      <c r="RYA847" s="328"/>
      <c r="RYB847" s="328"/>
      <c r="RYC847" s="328"/>
      <c r="RYD847" s="328"/>
      <c r="RYE847" s="328"/>
      <c r="RYF847" s="328"/>
      <c r="RYG847" s="328"/>
      <c r="RYH847" s="328"/>
      <c r="RYI847" s="328"/>
      <c r="RYJ847" s="328"/>
      <c r="RYK847" s="328"/>
      <c r="RYL847" s="328"/>
      <c r="RYM847" s="328"/>
      <c r="RYN847" s="328"/>
      <c r="RYO847" s="328"/>
      <c r="RYP847" s="328"/>
      <c r="RYQ847" s="328"/>
      <c r="RYR847" s="328"/>
      <c r="RYS847" s="328"/>
      <c r="RYT847" s="328"/>
      <c r="RYU847" s="328"/>
      <c r="RYV847" s="328"/>
      <c r="RYW847" s="328"/>
      <c r="RYX847" s="328"/>
      <c r="RYY847" s="328"/>
      <c r="RYZ847" s="328"/>
      <c r="RZA847" s="328"/>
      <c r="RZB847" s="328"/>
      <c r="RZC847" s="328"/>
      <c r="RZD847" s="328"/>
      <c r="RZE847" s="328"/>
      <c r="RZF847" s="328"/>
      <c r="RZG847" s="328"/>
      <c r="RZH847" s="328"/>
      <c r="RZI847" s="328"/>
      <c r="RZJ847" s="328"/>
      <c r="RZK847" s="328"/>
      <c r="RZL847" s="328"/>
      <c r="RZM847" s="328"/>
      <c r="RZN847" s="328"/>
      <c r="RZO847" s="328"/>
      <c r="RZP847" s="328"/>
      <c r="RZQ847" s="328"/>
      <c r="RZR847" s="328"/>
      <c r="RZS847" s="328"/>
      <c r="RZT847" s="328"/>
      <c r="RZU847" s="328"/>
      <c r="RZV847" s="328"/>
      <c r="RZW847" s="328"/>
      <c r="RZX847" s="328"/>
      <c r="RZY847" s="328"/>
      <c r="RZZ847" s="328"/>
      <c r="SAA847" s="328"/>
      <c r="SAB847" s="328"/>
      <c r="SAC847" s="328"/>
      <c r="SAD847" s="328"/>
      <c r="SAE847" s="328"/>
      <c r="SAF847" s="328"/>
      <c r="SAG847" s="328"/>
      <c r="SAH847" s="328"/>
      <c r="SAI847" s="328"/>
      <c r="SAJ847" s="328"/>
      <c r="SAK847" s="328"/>
      <c r="SAL847" s="328"/>
      <c r="SAM847" s="328"/>
      <c r="SAN847" s="328"/>
      <c r="SAO847" s="328"/>
      <c r="SAP847" s="328"/>
      <c r="SAQ847" s="328"/>
      <c r="SAR847" s="328"/>
      <c r="SAS847" s="328"/>
      <c r="SAT847" s="328"/>
      <c r="SAU847" s="328"/>
      <c r="SAV847" s="328"/>
      <c r="SAW847" s="328"/>
      <c r="SAX847" s="328"/>
      <c r="SAY847" s="328"/>
      <c r="SAZ847" s="328"/>
      <c r="SBA847" s="328"/>
      <c r="SBB847" s="328"/>
      <c r="SBC847" s="328"/>
      <c r="SBD847" s="328"/>
      <c r="SBE847" s="328"/>
      <c r="SBF847" s="328"/>
      <c r="SBG847" s="328"/>
      <c r="SBH847" s="328"/>
      <c r="SBI847" s="328"/>
      <c r="SBJ847" s="328"/>
      <c r="SBK847" s="328"/>
      <c r="SBL847" s="328"/>
      <c r="SBM847" s="328"/>
      <c r="SBN847" s="328"/>
      <c r="SBO847" s="328"/>
      <c r="SBP847" s="328"/>
      <c r="SBQ847" s="328"/>
      <c r="SBR847" s="328"/>
      <c r="SBS847" s="328"/>
      <c r="SBT847" s="328"/>
      <c r="SBU847" s="328"/>
      <c r="SBV847" s="328"/>
      <c r="SBW847" s="328"/>
      <c r="SBX847" s="328"/>
      <c r="SBY847" s="328"/>
      <c r="SBZ847" s="328"/>
      <c r="SCA847" s="328"/>
      <c r="SCB847" s="328"/>
      <c r="SCC847" s="328"/>
      <c r="SCD847" s="328"/>
      <c r="SCE847" s="328"/>
      <c r="SCF847" s="328"/>
      <c r="SCG847" s="328"/>
      <c r="SCH847" s="328"/>
      <c r="SCI847" s="328"/>
      <c r="SCJ847" s="328"/>
      <c r="SCK847" s="328"/>
      <c r="SCL847" s="328"/>
      <c r="SCM847" s="328"/>
      <c r="SCN847" s="328"/>
      <c r="SCO847" s="328"/>
      <c r="SCP847" s="328"/>
      <c r="SCQ847" s="328"/>
      <c r="SCR847" s="328"/>
      <c r="SCS847" s="328"/>
      <c r="SCT847" s="328"/>
      <c r="SCU847" s="328"/>
      <c r="SCV847" s="328"/>
      <c r="SCW847" s="328"/>
      <c r="SCX847" s="328"/>
      <c r="SCY847" s="328"/>
      <c r="SCZ847" s="328"/>
      <c r="SDA847" s="328"/>
      <c r="SDB847" s="328"/>
      <c r="SDC847" s="328"/>
      <c r="SDD847" s="328"/>
      <c r="SDE847" s="328"/>
      <c r="SDF847" s="328"/>
      <c r="SDG847" s="328"/>
      <c r="SDH847" s="328"/>
      <c r="SDI847" s="328"/>
      <c r="SDJ847" s="328"/>
      <c r="SDK847" s="328"/>
      <c r="SDL847" s="328"/>
      <c r="SDM847" s="328"/>
      <c r="SDN847" s="328"/>
      <c r="SDO847" s="328"/>
      <c r="SDP847" s="328"/>
      <c r="SDQ847" s="328"/>
      <c r="SDR847" s="328"/>
      <c r="SDS847" s="328"/>
      <c r="SDT847" s="328"/>
      <c r="SDU847" s="328"/>
      <c r="SDV847" s="328"/>
      <c r="SDW847" s="328"/>
      <c r="SDX847" s="328"/>
      <c r="SDY847" s="328"/>
      <c r="SDZ847" s="328"/>
      <c r="SEA847" s="328"/>
      <c r="SEB847" s="328"/>
      <c r="SEC847" s="328"/>
      <c r="SED847" s="328"/>
      <c r="SEE847" s="328"/>
      <c r="SEF847" s="328"/>
      <c r="SEG847" s="328"/>
      <c r="SEH847" s="328"/>
      <c r="SEI847" s="328"/>
      <c r="SEJ847" s="328"/>
      <c r="SEK847" s="328"/>
      <c r="SEL847" s="328"/>
      <c r="SEM847" s="328"/>
      <c r="SEN847" s="328"/>
      <c r="SEO847" s="328"/>
      <c r="SEP847" s="328"/>
      <c r="SEQ847" s="328"/>
      <c r="SER847" s="328"/>
      <c r="SES847" s="328"/>
      <c r="SET847" s="328"/>
      <c r="SEU847" s="328"/>
      <c r="SEV847" s="328"/>
      <c r="SEW847" s="328"/>
      <c r="SEX847" s="328"/>
      <c r="SEY847" s="328"/>
      <c r="SEZ847" s="328"/>
      <c r="SFA847" s="328"/>
      <c r="SFB847" s="328"/>
      <c r="SFC847" s="328"/>
      <c r="SFD847" s="328"/>
      <c r="SFE847" s="328"/>
      <c r="SFF847" s="328"/>
      <c r="SFG847" s="328"/>
      <c r="SFH847" s="328"/>
      <c r="SFI847" s="328"/>
      <c r="SFJ847" s="328"/>
      <c r="SFK847" s="328"/>
      <c r="SFL847" s="328"/>
      <c r="SFM847" s="328"/>
      <c r="SFN847" s="328"/>
      <c r="SFO847" s="328"/>
      <c r="SFP847" s="328"/>
      <c r="SFQ847" s="328"/>
      <c r="SFR847" s="328"/>
      <c r="SFS847" s="328"/>
      <c r="SFT847" s="328"/>
      <c r="SFU847" s="328"/>
      <c r="SFV847" s="328"/>
      <c r="SFW847" s="328"/>
      <c r="SFX847" s="328"/>
      <c r="SFY847" s="328"/>
      <c r="SFZ847" s="328"/>
      <c r="SGA847" s="328"/>
      <c r="SGB847" s="328"/>
      <c r="SGC847" s="328"/>
      <c r="SGD847" s="328"/>
      <c r="SGE847" s="328"/>
      <c r="SGF847" s="328"/>
      <c r="SGG847" s="328"/>
      <c r="SGH847" s="328"/>
      <c r="SGI847" s="328"/>
      <c r="SGJ847" s="328"/>
      <c r="SGK847" s="328"/>
      <c r="SGL847" s="328"/>
      <c r="SGM847" s="328"/>
      <c r="SGN847" s="328"/>
      <c r="SGO847" s="328"/>
      <c r="SGP847" s="328"/>
      <c r="SGQ847" s="328"/>
      <c r="SGR847" s="328"/>
      <c r="SGS847" s="328"/>
      <c r="SGT847" s="328"/>
      <c r="SGU847" s="328"/>
      <c r="SGV847" s="328"/>
      <c r="SGW847" s="328"/>
      <c r="SGX847" s="328"/>
      <c r="SGY847" s="328"/>
      <c r="SGZ847" s="328"/>
      <c r="SHA847" s="328"/>
      <c r="SHB847" s="328"/>
      <c r="SHC847" s="328"/>
      <c r="SHD847" s="328"/>
      <c r="SHE847" s="328"/>
      <c r="SHF847" s="328"/>
      <c r="SHG847" s="328"/>
      <c r="SHH847" s="328"/>
      <c r="SHI847" s="328"/>
      <c r="SHJ847" s="328"/>
      <c r="SHK847" s="328"/>
      <c r="SHL847" s="328"/>
      <c r="SHM847" s="328"/>
      <c r="SHN847" s="328"/>
      <c r="SHO847" s="328"/>
      <c r="SHP847" s="328"/>
      <c r="SHQ847" s="328"/>
      <c r="SHR847" s="328"/>
      <c r="SHS847" s="328"/>
      <c r="SHT847" s="328"/>
      <c r="SHU847" s="328"/>
      <c r="SHV847" s="328"/>
      <c r="SHW847" s="328"/>
      <c r="SHX847" s="328"/>
      <c r="SHY847" s="328"/>
      <c r="SHZ847" s="328"/>
      <c r="SIA847" s="328"/>
      <c r="SIB847" s="328"/>
      <c r="SIC847" s="328"/>
      <c r="SID847" s="328"/>
      <c r="SIE847" s="328"/>
      <c r="SIF847" s="328"/>
      <c r="SIG847" s="328"/>
      <c r="SIH847" s="328"/>
      <c r="SII847" s="328"/>
      <c r="SIJ847" s="328"/>
      <c r="SIK847" s="328"/>
      <c r="SIL847" s="328"/>
      <c r="SIM847" s="328"/>
      <c r="SIN847" s="328"/>
      <c r="SIO847" s="328"/>
      <c r="SIP847" s="328"/>
      <c r="SIQ847" s="328"/>
      <c r="SIR847" s="328"/>
      <c r="SIS847" s="328"/>
      <c r="SIT847" s="328"/>
      <c r="SIU847" s="328"/>
      <c r="SIV847" s="328"/>
      <c r="SIW847" s="328"/>
      <c r="SIX847" s="328"/>
      <c r="SIY847" s="328"/>
      <c r="SIZ847" s="328"/>
      <c r="SJA847" s="328"/>
      <c r="SJB847" s="328"/>
      <c r="SJC847" s="328"/>
      <c r="SJD847" s="328"/>
      <c r="SJE847" s="328"/>
      <c r="SJF847" s="328"/>
      <c r="SJG847" s="328"/>
      <c r="SJH847" s="328"/>
      <c r="SJI847" s="328"/>
      <c r="SJJ847" s="328"/>
      <c r="SJK847" s="328"/>
      <c r="SJL847" s="328"/>
      <c r="SJM847" s="328"/>
      <c r="SJN847" s="328"/>
      <c r="SJO847" s="328"/>
      <c r="SJP847" s="328"/>
      <c r="SJQ847" s="328"/>
      <c r="SJR847" s="328"/>
      <c r="SJS847" s="328"/>
      <c r="SJT847" s="328"/>
      <c r="SJU847" s="328"/>
      <c r="SJV847" s="328"/>
      <c r="SJW847" s="328"/>
      <c r="SJX847" s="328"/>
      <c r="SJY847" s="328"/>
      <c r="SJZ847" s="328"/>
      <c r="SKA847" s="328"/>
      <c r="SKB847" s="328"/>
      <c r="SKC847" s="328"/>
      <c r="SKD847" s="328"/>
      <c r="SKE847" s="328"/>
      <c r="SKF847" s="328"/>
      <c r="SKG847" s="328"/>
      <c r="SKH847" s="328"/>
      <c r="SKI847" s="328"/>
      <c r="SKJ847" s="328"/>
      <c r="SKK847" s="328"/>
      <c r="SKL847" s="328"/>
      <c r="SKM847" s="328"/>
      <c r="SKN847" s="328"/>
      <c r="SKO847" s="328"/>
      <c r="SKP847" s="328"/>
      <c r="SKQ847" s="328"/>
      <c r="SKR847" s="328"/>
      <c r="SKS847" s="328"/>
      <c r="SKT847" s="328"/>
      <c r="SKU847" s="328"/>
      <c r="SKV847" s="328"/>
      <c r="SKW847" s="328"/>
      <c r="SKX847" s="328"/>
      <c r="SKY847" s="328"/>
      <c r="SKZ847" s="328"/>
      <c r="SLA847" s="328"/>
      <c r="SLB847" s="328"/>
      <c r="SLC847" s="328"/>
      <c r="SLD847" s="328"/>
      <c r="SLE847" s="328"/>
      <c r="SLF847" s="328"/>
      <c r="SLG847" s="328"/>
      <c r="SLH847" s="328"/>
      <c r="SLI847" s="328"/>
      <c r="SLJ847" s="328"/>
      <c r="SLK847" s="328"/>
      <c r="SLL847" s="328"/>
      <c r="SLM847" s="328"/>
      <c r="SLN847" s="328"/>
      <c r="SLO847" s="328"/>
      <c r="SLP847" s="328"/>
      <c r="SLQ847" s="328"/>
      <c r="SLR847" s="328"/>
      <c r="SLS847" s="328"/>
      <c r="SLT847" s="328"/>
      <c r="SLU847" s="328"/>
      <c r="SLV847" s="328"/>
      <c r="SLW847" s="328"/>
      <c r="SLX847" s="328"/>
      <c r="SLY847" s="328"/>
      <c r="SLZ847" s="328"/>
      <c r="SMA847" s="328"/>
      <c r="SMB847" s="328"/>
      <c r="SMC847" s="328"/>
      <c r="SMD847" s="328"/>
      <c r="SME847" s="328"/>
      <c r="SMF847" s="328"/>
      <c r="SMG847" s="328"/>
      <c r="SMH847" s="328"/>
      <c r="SMI847" s="328"/>
      <c r="SMJ847" s="328"/>
      <c r="SMK847" s="328"/>
      <c r="SML847" s="328"/>
      <c r="SMM847" s="328"/>
      <c r="SMN847" s="328"/>
      <c r="SMO847" s="328"/>
      <c r="SMP847" s="328"/>
      <c r="SMQ847" s="328"/>
      <c r="SMR847" s="328"/>
      <c r="SMS847" s="328"/>
      <c r="SMT847" s="328"/>
      <c r="SMU847" s="328"/>
      <c r="SMV847" s="328"/>
      <c r="SMW847" s="328"/>
      <c r="SMX847" s="328"/>
      <c r="SMY847" s="328"/>
      <c r="SMZ847" s="328"/>
      <c r="SNA847" s="328"/>
      <c r="SNB847" s="328"/>
      <c r="SNC847" s="328"/>
      <c r="SND847" s="328"/>
      <c r="SNE847" s="328"/>
      <c r="SNF847" s="328"/>
      <c r="SNG847" s="328"/>
      <c r="SNH847" s="328"/>
      <c r="SNI847" s="328"/>
      <c r="SNJ847" s="328"/>
      <c r="SNK847" s="328"/>
      <c r="SNL847" s="328"/>
      <c r="SNM847" s="328"/>
      <c r="SNN847" s="328"/>
      <c r="SNO847" s="328"/>
      <c r="SNP847" s="328"/>
      <c r="SNQ847" s="328"/>
      <c r="SNR847" s="328"/>
      <c r="SNS847" s="328"/>
      <c r="SNT847" s="328"/>
      <c r="SNU847" s="328"/>
      <c r="SNV847" s="328"/>
      <c r="SNW847" s="328"/>
      <c r="SNX847" s="328"/>
      <c r="SNY847" s="328"/>
      <c r="SNZ847" s="328"/>
      <c r="SOA847" s="328"/>
      <c r="SOB847" s="328"/>
      <c r="SOC847" s="328"/>
      <c r="SOD847" s="328"/>
      <c r="SOE847" s="328"/>
      <c r="SOF847" s="328"/>
      <c r="SOG847" s="328"/>
      <c r="SOH847" s="328"/>
      <c r="SOI847" s="328"/>
      <c r="SOJ847" s="328"/>
      <c r="SOK847" s="328"/>
      <c r="SOL847" s="328"/>
      <c r="SOM847" s="328"/>
      <c r="SON847" s="328"/>
      <c r="SOO847" s="328"/>
      <c r="SOP847" s="328"/>
      <c r="SOQ847" s="328"/>
      <c r="SOR847" s="328"/>
      <c r="SOS847" s="328"/>
      <c r="SOT847" s="328"/>
      <c r="SOU847" s="328"/>
      <c r="SOV847" s="328"/>
      <c r="SOW847" s="328"/>
      <c r="SOX847" s="328"/>
      <c r="SOY847" s="328"/>
      <c r="SOZ847" s="328"/>
      <c r="SPA847" s="328"/>
      <c r="SPB847" s="328"/>
      <c r="SPC847" s="328"/>
      <c r="SPD847" s="328"/>
      <c r="SPE847" s="328"/>
      <c r="SPF847" s="328"/>
      <c r="SPG847" s="328"/>
      <c r="SPH847" s="328"/>
      <c r="SPI847" s="328"/>
      <c r="SPJ847" s="328"/>
      <c r="SPK847" s="328"/>
      <c r="SPL847" s="328"/>
      <c r="SPM847" s="328"/>
      <c r="SPN847" s="328"/>
      <c r="SPO847" s="328"/>
      <c r="SPP847" s="328"/>
      <c r="SPQ847" s="328"/>
      <c r="SPR847" s="328"/>
      <c r="SPS847" s="328"/>
      <c r="SPT847" s="328"/>
      <c r="SPU847" s="328"/>
      <c r="SPV847" s="328"/>
      <c r="SPW847" s="328"/>
      <c r="SPX847" s="328"/>
      <c r="SPY847" s="328"/>
      <c r="SPZ847" s="328"/>
      <c r="SQA847" s="328"/>
      <c r="SQB847" s="328"/>
      <c r="SQC847" s="328"/>
      <c r="SQD847" s="328"/>
      <c r="SQE847" s="328"/>
      <c r="SQF847" s="328"/>
      <c r="SQG847" s="328"/>
      <c r="SQH847" s="328"/>
      <c r="SQI847" s="328"/>
      <c r="SQJ847" s="328"/>
      <c r="SQK847" s="328"/>
      <c r="SQL847" s="328"/>
      <c r="SQM847" s="328"/>
      <c r="SQN847" s="328"/>
      <c r="SQO847" s="328"/>
      <c r="SQP847" s="328"/>
      <c r="SQQ847" s="328"/>
      <c r="SQR847" s="328"/>
      <c r="SQS847" s="328"/>
      <c r="SQT847" s="328"/>
      <c r="SQU847" s="328"/>
      <c r="SQV847" s="328"/>
      <c r="SQW847" s="328"/>
      <c r="SQX847" s="328"/>
      <c r="SQY847" s="328"/>
      <c r="SQZ847" s="328"/>
      <c r="SRA847" s="328"/>
      <c r="SRB847" s="328"/>
      <c r="SRC847" s="328"/>
      <c r="SRD847" s="328"/>
      <c r="SRE847" s="328"/>
      <c r="SRF847" s="328"/>
      <c r="SRG847" s="328"/>
      <c r="SRH847" s="328"/>
      <c r="SRI847" s="328"/>
      <c r="SRJ847" s="328"/>
      <c r="SRK847" s="328"/>
      <c r="SRL847" s="328"/>
      <c r="SRM847" s="328"/>
      <c r="SRN847" s="328"/>
      <c r="SRO847" s="328"/>
      <c r="SRP847" s="328"/>
      <c r="SRQ847" s="328"/>
      <c r="SRR847" s="328"/>
      <c r="SRS847" s="328"/>
      <c r="SRT847" s="328"/>
      <c r="SRU847" s="328"/>
      <c r="SRV847" s="328"/>
      <c r="SRW847" s="328"/>
      <c r="SRX847" s="328"/>
      <c r="SRY847" s="328"/>
      <c r="SRZ847" s="328"/>
      <c r="SSA847" s="328"/>
      <c r="SSB847" s="328"/>
      <c r="SSC847" s="328"/>
      <c r="SSD847" s="328"/>
      <c r="SSE847" s="328"/>
      <c r="SSF847" s="328"/>
      <c r="SSG847" s="328"/>
      <c r="SSH847" s="328"/>
      <c r="SSI847" s="328"/>
      <c r="SSJ847" s="328"/>
      <c r="SSK847" s="328"/>
      <c r="SSL847" s="328"/>
      <c r="SSM847" s="328"/>
      <c r="SSN847" s="328"/>
      <c r="SSO847" s="328"/>
      <c r="SSP847" s="328"/>
      <c r="SSQ847" s="328"/>
      <c r="SSR847" s="328"/>
      <c r="SSS847" s="328"/>
      <c r="SST847" s="328"/>
      <c r="SSU847" s="328"/>
      <c r="SSV847" s="328"/>
      <c r="SSW847" s="328"/>
      <c r="SSX847" s="328"/>
      <c r="SSY847" s="328"/>
      <c r="SSZ847" s="328"/>
      <c r="STA847" s="328"/>
      <c r="STB847" s="328"/>
      <c r="STC847" s="328"/>
      <c r="STD847" s="328"/>
      <c r="STE847" s="328"/>
      <c r="STF847" s="328"/>
      <c r="STG847" s="328"/>
      <c r="STH847" s="328"/>
      <c r="STI847" s="328"/>
      <c r="STJ847" s="328"/>
      <c r="STK847" s="328"/>
      <c r="STL847" s="328"/>
      <c r="STM847" s="328"/>
      <c r="STN847" s="328"/>
      <c r="STO847" s="328"/>
      <c r="STP847" s="328"/>
      <c r="STQ847" s="328"/>
      <c r="STR847" s="328"/>
      <c r="STS847" s="328"/>
      <c r="STT847" s="328"/>
      <c r="STU847" s="328"/>
      <c r="STV847" s="328"/>
      <c r="STW847" s="328"/>
      <c r="STX847" s="328"/>
      <c r="STY847" s="328"/>
      <c r="STZ847" s="328"/>
      <c r="SUA847" s="328"/>
      <c r="SUB847" s="328"/>
      <c r="SUC847" s="328"/>
      <c r="SUD847" s="328"/>
      <c r="SUE847" s="328"/>
      <c r="SUF847" s="328"/>
      <c r="SUG847" s="328"/>
      <c r="SUH847" s="328"/>
      <c r="SUI847" s="328"/>
      <c r="SUJ847" s="328"/>
      <c r="SUK847" s="328"/>
      <c r="SUL847" s="328"/>
      <c r="SUM847" s="328"/>
      <c r="SUN847" s="328"/>
      <c r="SUO847" s="328"/>
      <c r="SUP847" s="328"/>
      <c r="SUQ847" s="328"/>
      <c r="SUR847" s="328"/>
      <c r="SUS847" s="328"/>
      <c r="SUT847" s="328"/>
      <c r="SUU847" s="328"/>
      <c r="SUV847" s="328"/>
      <c r="SUW847" s="328"/>
      <c r="SUX847" s="328"/>
      <c r="SUY847" s="328"/>
      <c r="SUZ847" s="328"/>
      <c r="SVA847" s="328"/>
      <c r="SVB847" s="328"/>
      <c r="SVC847" s="328"/>
      <c r="SVD847" s="328"/>
      <c r="SVE847" s="328"/>
      <c r="SVF847" s="328"/>
      <c r="SVG847" s="328"/>
      <c r="SVH847" s="328"/>
      <c r="SVI847" s="328"/>
      <c r="SVJ847" s="328"/>
      <c r="SVK847" s="328"/>
      <c r="SVL847" s="328"/>
      <c r="SVM847" s="328"/>
      <c r="SVN847" s="328"/>
      <c r="SVO847" s="328"/>
      <c r="SVP847" s="328"/>
      <c r="SVQ847" s="328"/>
      <c r="SVR847" s="328"/>
      <c r="SVS847" s="328"/>
      <c r="SVT847" s="328"/>
      <c r="SVU847" s="328"/>
      <c r="SVV847" s="328"/>
      <c r="SVW847" s="328"/>
      <c r="SVX847" s="328"/>
      <c r="SVY847" s="328"/>
      <c r="SVZ847" s="328"/>
      <c r="SWA847" s="328"/>
      <c r="SWB847" s="328"/>
      <c r="SWC847" s="328"/>
      <c r="SWD847" s="328"/>
      <c r="SWE847" s="328"/>
      <c r="SWF847" s="328"/>
      <c r="SWG847" s="328"/>
      <c r="SWH847" s="328"/>
      <c r="SWI847" s="328"/>
      <c r="SWJ847" s="328"/>
      <c r="SWK847" s="328"/>
      <c r="SWL847" s="328"/>
      <c r="SWM847" s="328"/>
      <c r="SWN847" s="328"/>
      <c r="SWO847" s="328"/>
      <c r="SWP847" s="328"/>
      <c r="SWQ847" s="328"/>
      <c r="SWR847" s="328"/>
      <c r="SWS847" s="328"/>
      <c r="SWT847" s="328"/>
      <c r="SWU847" s="328"/>
      <c r="SWV847" s="328"/>
      <c r="SWW847" s="328"/>
      <c r="SWX847" s="328"/>
      <c r="SWY847" s="328"/>
      <c r="SWZ847" s="328"/>
      <c r="SXA847" s="328"/>
      <c r="SXB847" s="328"/>
      <c r="SXC847" s="328"/>
      <c r="SXD847" s="328"/>
      <c r="SXE847" s="328"/>
      <c r="SXF847" s="328"/>
      <c r="SXG847" s="328"/>
      <c r="SXH847" s="328"/>
      <c r="SXI847" s="328"/>
      <c r="SXJ847" s="328"/>
      <c r="SXK847" s="328"/>
      <c r="SXL847" s="328"/>
      <c r="SXM847" s="328"/>
      <c r="SXN847" s="328"/>
      <c r="SXO847" s="328"/>
      <c r="SXP847" s="328"/>
      <c r="SXQ847" s="328"/>
      <c r="SXR847" s="328"/>
      <c r="SXS847" s="328"/>
      <c r="SXT847" s="328"/>
      <c r="SXU847" s="328"/>
      <c r="SXV847" s="328"/>
      <c r="SXW847" s="328"/>
      <c r="SXX847" s="328"/>
      <c r="SXY847" s="328"/>
      <c r="SXZ847" s="328"/>
      <c r="SYA847" s="328"/>
      <c r="SYB847" s="328"/>
      <c r="SYC847" s="328"/>
      <c r="SYD847" s="328"/>
      <c r="SYE847" s="328"/>
      <c r="SYF847" s="328"/>
      <c r="SYG847" s="328"/>
      <c r="SYH847" s="328"/>
      <c r="SYI847" s="328"/>
      <c r="SYJ847" s="328"/>
      <c r="SYK847" s="328"/>
      <c r="SYL847" s="328"/>
      <c r="SYM847" s="328"/>
      <c r="SYN847" s="328"/>
      <c r="SYO847" s="328"/>
      <c r="SYP847" s="328"/>
      <c r="SYQ847" s="328"/>
      <c r="SYR847" s="328"/>
      <c r="SYS847" s="328"/>
      <c r="SYT847" s="328"/>
      <c r="SYU847" s="328"/>
      <c r="SYV847" s="328"/>
      <c r="SYW847" s="328"/>
      <c r="SYX847" s="328"/>
      <c r="SYY847" s="328"/>
      <c r="SYZ847" s="328"/>
      <c r="SZA847" s="328"/>
      <c r="SZB847" s="328"/>
      <c r="SZC847" s="328"/>
      <c r="SZD847" s="328"/>
      <c r="SZE847" s="328"/>
      <c r="SZF847" s="328"/>
      <c r="SZG847" s="328"/>
      <c r="SZH847" s="328"/>
      <c r="SZI847" s="328"/>
      <c r="SZJ847" s="328"/>
      <c r="SZK847" s="328"/>
      <c r="SZL847" s="328"/>
      <c r="SZM847" s="328"/>
      <c r="SZN847" s="328"/>
      <c r="SZO847" s="328"/>
      <c r="SZP847" s="328"/>
      <c r="SZQ847" s="328"/>
      <c r="SZR847" s="328"/>
      <c r="SZS847" s="328"/>
      <c r="SZT847" s="328"/>
      <c r="SZU847" s="328"/>
      <c r="SZV847" s="328"/>
      <c r="SZW847" s="328"/>
      <c r="SZX847" s="328"/>
      <c r="SZY847" s="328"/>
      <c r="SZZ847" s="328"/>
      <c r="TAA847" s="328"/>
      <c r="TAB847" s="328"/>
      <c r="TAC847" s="328"/>
      <c r="TAD847" s="328"/>
      <c r="TAE847" s="328"/>
      <c r="TAF847" s="328"/>
      <c r="TAG847" s="328"/>
      <c r="TAH847" s="328"/>
      <c r="TAI847" s="328"/>
      <c r="TAJ847" s="328"/>
      <c r="TAK847" s="328"/>
      <c r="TAL847" s="328"/>
      <c r="TAM847" s="328"/>
      <c r="TAN847" s="328"/>
      <c r="TAO847" s="328"/>
      <c r="TAP847" s="328"/>
      <c r="TAQ847" s="328"/>
      <c r="TAR847" s="328"/>
      <c r="TAS847" s="328"/>
      <c r="TAT847" s="328"/>
      <c r="TAU847" s="328"/>
      <c r="TAV847" s="328"/>
      <c r="TAW847" s="328"/>
      <c r="TAX847" s="328"/>
      <c r="TAY847" s="328"/>
      <c r="TAZ847" s="328"/>
      <c r="TBA847" s="328"/>
      <c r="TBB847" s="328"/>
      <c r="TBC847" s="328"/>
      <c r="TBD847" s="328"/>
      <c r="TBE847" s="328"/>
      <c r="TBF847" s="328"/>
      <c r="TBG847" s="328"/>
      <c r="TBH847" s="328"/>
      <c r="TBI847" s="328"/>
      <c r="TBJ847" s="328"/>
      <c r="TBK847" s="328"/>
      <c r="TBL847" s="328"/>
      <c r="TBM847" s="328"/>
      <c r="TBN847" s="328"/>
      <c r="TBO847" s="328"/>
      <c r="TBP847" s="328"/>
      <c r="TBQ847" s="328"/>
      <c r="TBR847" s="328"/>
      <c r="TBS847" s="328"/>
      <c r="TBT847" s="328"/>
      <c r="TBU847" s="328"/>
      <c r="TBV847" s="328"/>
      <c r="TBW847" s="328"/>
      <c r="TBX847" s="328"/>
      <c r="TBY847" s="328"/>
      <c r="TBZ847" s="328"/>
      <c r="TCA847" s="328"/>
      <c r="TCB847" s="328"/>
      <c r="TCC847" s="328"/>
      <c r="TCD847" s="328"/>
      <c r="TCE847" s="328"/>
      <c r="TCF847" s="328"/>
      <c r="TCG847" s="328"/>
      <c r="TCH847" s="328"/>
      <c r="TCI847" s="328"/>
      <c r="TCJ847" s="328"/>
      <c r="TCK847" s="328"/>
      <c r="TCL847" s="328"/>
      <c r="TCM847" s="328"/>
      <c r="TCN847" s="328"/>
      <c r="TCO847" s="328"/>
      <c r="TCP847" s="328"/>
      <c r="TCQ847" s="328"/>
      <c r="TCR847" s="328"/>
      <c r="TCS847" s="328"/>
      <c r="TCT847" s="328"/>
      <c r="TCU847" s="328"/>
      <c r="TCV847" s="328"/>
      <c r="TCW847" s="328"/>
      <c r="TCX847" s="328"/>
      <c r="TCY847" s="328"/>
      <c r="TCZ847" s="328"/>
      <c r="TDA847" s="328"/>
      <c r="TDB847" s="328"/>
      <c r="TDC847" s="328"/>
      <c r="TDD847" s="328"/>
      <c r="TDE847" s="328"/>
      <c r="TDF847" s="328"/>
      <c r="TDG847" s="328"/>
      <c r="TDH847" s="328"/>
      <c r="TDI847" s="328"/>
      <c r="TDJ847" s="328"/>
      <c r="TDK847" s="328"/>
      <c r="TDL847" s="328"/>
      <c r="TDM847" s="328"/>
      <c r="TDN847" s="328"/>
      <c r="TDO847" s="328"/>
      <c r="TDP847" s="328"/>
      <c r="TDQ847" s="328"/>
      <c r="TDR847" s="328"/>
      <c r="TDS847" s="328"/>
      <c r="TDT847" s="328"/>
      <c r="TDU847" s="328"/>
      <c r="TDV847" s="328"/>
      <c r="TDW847" s="328"/>
      <c r="TDX847" s="328"/>
      <c r="TDY847" s="328"/>
      <c r="TDZ847" s="328"/>
      <c r="TEA847" s="328"/>
      <c r="TEB847" s="328"/>
      <c r="TEC847" s="328"/>
      <c r="TED847" s="328"/>
      <c r="TEE847" s="328"/>
      <c r="TEF847" s="328"/>
      <c r="TEG847" s="328"/>
      <c r="TEH847" s="328"/>
      <c r="TEI847" s="328"/>
      <c r="TEJ847" s="328"/>
      <c r="TEK847" s="328"/>
      <c r="TEL847" s="328"/>
      <c r="TEM847" s="328"/>
      <c r="TEN847" s="328"/>
      <c r="TEO847" s="328"/>
      <c r="TEP847" s="328"/>
      <c r="TEQ847" s="328"/>
      <c r="TER847" s="328"/>
      <c r="TES847" s="328"/>
      <c r="TET847" s="328"/>
      <c r="TEU847" s="328"/>
      <c r="TEV847" s="328"/>
      <c r="TEW847" s="328"/>
      <c r="TEX847" s="328"/>
      <c r="TEY847" s="328"/>
      <c r="TEZ847" s="328"/>
      <c r="TFA847" s="328"/>
      <c r="TFB847" s="328"/>
      <c r="TFC847" s="328"/>
      <c r="TFD847" s="328"/>
      <c r="TFE847" s="328"/>
      <c r="TFF847" s="328"/>
      <c r="TFG847" s="328"/>
      <c r="TFH847" s="328"/>
      <c r="TFI847" s="328"/>
      <c r="TFJ847" s="328"/>
      <c r="TFK847" s="328"/>
      <c r="TFL847" s="328"/>
      <c r="TFM847" s="328"/>
      <c r="TFN847" s="328"/>
      <c r="TFO847" s="328"/>
      <c r="TFP847" s="328"/>
      <c r="TFQ847" s="328"/>
      <c r="TFR847" s="328"/>
      <c r="TFS847" s="328"/>
      <c r="TFT847" s="328"/>
      <c r="TFU847" s="328"/>
      <c r="TFV847" s="328"/>
      <c r="TFW847" s="328"/>
      <c r="TFX847" s="328"/>
      <c r="TFY847" s="328"/>
      <c r="TFZ847" s="328"/>
      <c r="TGA847" s="328"/>
      <c r="TGB847" s="328"/>
      <c r="TGC847" s="328"/>
      <c r="TGD847" s="328"/>
      <c r="TGE847" s="328"/>
      <c r="TGF847" s="328"/>
      <c r="TGG847" s="328"/>
      <c r="TGH847" s="328"/>
      <c r="TGI847" s="328"/>
      <c r="TGJ847" s="328"/>
      <c r="TGK847" s="328"/>
      <c r="TGL847" s="328"/>
      <c r="TGM847" s="328"/>
      <c r="TGN847" s="328"/>
      <c r="TGO847" s="328"/>
      <c r="TGP847" s="328"/>
      <c r="TGQ847" s="328"/>
      <c r="TGR847" s="328"/>
      <c r="TGS847" s="328"/>
      <c r="TGT847" s="328"/>
      <c r="TGU847" s="328"/>
      <c r="TGV847" s="328"/>
      <c r="TGW847" s="328"/>
      <c r="TGX847" s="328"/>
      <c r="TGY847" s="328"/>
      <c r="TGZ847" s="328"/>
      <c r="THA847" s="328"/>
      <c r="THB847" s="328"/>
      <c r="THC847" s="328"/>
      <c r="THD847" s="328"/>
      <c r="THE847" s="328"/>
      <c r="THF847" s="328"/>
      <c r="THG847" s="328"/>
      <c r="THH847" s="328"/>
      <c r="THI847" s="328"/>
      <c r="THJ847" s="328"/>
      <c r="THK847" s="328"/>
      <c r="THL847" s="328"/>
      <c r="THM847" s="328"/>
      <c r="THN847" s="328"/>
      <c r="THO847" s="328"/>
      <c r="THP847" s="328"/>
      <c r="THQ847" s="328"/>
      <c r="THR847" s="328"/>
      <c r="THS847" s="328"/>
      <c r="THT847" s="328"/>
      <c r="THU847" s="328"/>
      <c r="THV847" s="328"/>
      <c r="THW847" s="328"/>
      <c r="THX847" s="328"/>
      <c r="THY847" s="328"/>
      <c r="THZ847" s="328"/>
      <c r="TIA847" s="328"/>
      <c r="TIB847" s="328"/>
      <c r="TIC847" s="328"/>
      <c r="TID847" s="328"/>
      <c r="TIE847" s="328"/>
      <c r="TIF847" s="328"/>
      <c r="TIG847" s="328"/>
      <c r="TIH847" s="328"/>
      <c r="TII847" s="328"/>
      <c r="TIJ847" s="328"/>
      <c r="TIK847" s="328"/>
      <c r="TIL847" s="328"/>
      <c r="TIM847" s="328"/>
      <c r="TIN847" s="328"/>
      <c r="TIO847" s="328"/>
      <c r="TIP847" s="328"/>
      <c r="TIQ847" s="328"/>
      <c r="TIR847" s="328"/>
      <c r="TIS847" s="328"/>
      <c r="TIT847" s="328"/>
      <c r="TIU847" s="328"/>
      <c r="TIV847" s="328"/>
      <c r="TIW847" s="328"/>
      <c r="TIX847" s="328"/>
      <c r="TIY847" s="328"/>
      <c r="TIZ847" s="328"/>
      <c r="TJA847" s="328"/>
      <c r="TJB847" s="328"/>
      <c r="TJC847" s="328"/>
      <c r="TJD847" s="328"/>
      <c r="TJE847" s="328"/>
      <c r="TJF847" s="328"/>
      <c r="TJG847" s="328"/>
      <c r="TJH847" s="328"/>
      <c r="TJI847" s="328"/>
      <c r="TJJ847" s="328"/>
      <c r="TJK847" s="328"/>
      <c r="TJL847" s="328"/>
      <c r="TJM847" s="328"/>
      <c r="TJN847" s="328"/>
      <c r="TJO847" s="328"/>
      <c r="TJP847" s="328"/>
      <c r="TJQ847" s="328"/>
      <c r="TJR847" s="328"/>
      <c r="TJS847" s="328"/>
      <c r="TJT847" s="328"/>
      <c r="TJU847" s="328"/>
      <c r="TJV847" s="328"/>
      <c r="TJW847" s="328"/>
      <c r="TJX847" s="328"/>
      <c r="TJY847" s="328"/>
      <c r="TJZ847" s="328"/>
      <c r="TKA847" s="328"/>
      <c r="TKB847" s="328"/>
      <c r="TKC847" s="328"/>
      <c r="TKD847" s="328"/>
      <c r="TKE847" s="328"/>
      <c r="TKF847" s="328"/>
      <c r="TKG847" s="328"/>
      <c r="TKH847" s="328"/>
      <c r="TKI847" s="328"/>
      <c r="TKJ847" s="328"/>
      <c r="TKK847" s="328"/>
      <c r="TKL847" s="328"/>
      <c r="TKM847" s="328"/>
      <c r="TKN847" s="328"/>
      <c r="TKO847" s="328"/>
      <c r="TKP847" s="328"/>
      <c r="TKQ847" s="328"/>
      <c r="TKR847" s="328"/>
      <c r="TKS847" s="328"/>
      <c r="TKT847" s="328"/>
      <c r="TKU847" s="328"/>
      <c r="TKV847" s="328"/>
      <c r="TKW847" s="328"/>
      <c r="TKX847" s="328"/>
      <c r="TKY847" s="328"/>
      <c r="TKZ847" s="328"/>
      <c r="TLA847" s="328"/>
      <c r="TLB847" s="328"/>
      <c r="TLC847" s="328"/>
      <c r="TLD847" s="328"/>
      <c r="TLE847" s="328"/>
      <c r="TLF847" s="328"/>
      <c r="TLG847" s="328"/>
      <c r="TLH847" s="328"/>
      <c r="TLI847" s="328"/>
      <c r="TLJ847" s="328"/>
      <c r="TLK847" s="328"/>
      <c r="TLL847" s="328"/>
      <c r="TLM847" s="328"/>
      <c r="TLN847" s="328"/>
      <c r="TLO847" s="328"/>
      <c r="TLP847" s="328"/>
      <c r="TLQ847" s="328"/>
      <c r="TLR847" s="328"/>
      <c r="TLS847" s="328"/>
      <c r="TLT847" s="328"/>
      <c r="TLU847" s="328"/>
      <c r="TLV847" s="328"/>
      <c r="TLW847" s="328"/>
      <c r="TLX847" s="328"/>
      <c r="TLY847" s="328"/>
      <c r="TLZ847" s="328"/>
      <c r="TMA847" s="328"/>
      <c r="TMB847" s="328"/>
      <c r="TMC847" s="328"/>
      <c r="TMD847" s="328"/>
      <c r="TME847" s="328"/>
      <c r="TMF847" s="328"/>
      <c r="TMG847" s="328"/>
      <c r="TMH847" s="328"/>
      <c r="TMI847" s="328"/>
      <c r="TMJ847" s="328"/>
      <c r="TMK847" s="328"/>
      <c r="TML847" s="328"/>
      <c r="TMM847" s="328"/>
      <c r="TMN847" s="328"/>
      <c r="TMO847" s="328"/>
      <c r="TMP847" s="328"/>
      <c r="TMQ847" s="328"/>
      <c r="TMR847" s="328"/>
      <c r="TMS847" s="328"/>
      <c r="TMT847" s="328"/>
      <c r="TMU847" s="328"/>
      <c r="TMV847" s="328"/>
      <c r="TMW847" s="328"/>
      <c r="TMX847" s="328"/>
      <c r="TMY847" s="328"/>
      <c r="TMZ847" s="328"/>
      <c r="TNA847" s="328"/>
      <c r="TNB847" s="328"/>
      <c r="TNC847" s="328"/>
      <c r="TND847" s="328"/>
      <c r="TNE847" s="328"/>
      <c r="TNF847" s="328"/>
      <c r="TNG847" s="328"/>
      <c r="TNH847" s="328"/>
      <c r="TNI847" s="328"/>
      <c r="TNJ847" s="328"/>
      <c r="TNK847" s="328"/>
      <c r="TNL847" s="328"/>
      <c r="TNM847" s="328"/>
      <c r="TNN847" s="328"/>
      <c r="TNO847" s="328"/>
      <c r="TNP847" s="328"/>
      <c r="TNQ847" s="328"/>
      <c r="TNR847" s="328"/>
      <c r="TNS847" s="328"/>
      <c r="TNT847" s="328"/>
      <c r="TNU847" s="328"/>
      <c r="TNV847" s="328"/>
      <c r="TNW847" s="328"/>
      <c r="TNX847" s="328"/>
      <c r="TNY847" s="328"/>
      <c r="TNZ847" s="328"/>
      <c r="TOA847" s="328"/>
      <c r="TOB847" s="328"/>
      <c r="TOC847" s="328"/>
      <c r="TOD847" s="328"/>
      <c r="TOE847" s="328"/>
      <c r="TOF847" s="328"/>
      <c r="TOG847" s="328"/>
      <c r="TOH847" s="328"/>
      <c r="TOI847" s="328"/>
      <c r="TOJ847" s="328"/>
      <c r="TOK847" s="328"/>
      <c r="TOL847" s="328"/>
      <c r="TOM847" s="328"/>
      <c r="TON847" s="328"/>
      <c r="TOO847" s="328"/>
      <c r="TOP847" s="328"/>
      <c r="TOQ847" s="328"/>
      <c r="TOR847" s="328"/>
      <c r="TOS847" s="328"/>
      <c r="TOT847" s="328"/>
      <c r="TOU847" s="328"/>
      <c r="TOV847" s="328"/>
      <c r="TOW847" s="328"/>
      <c r="TOX847" s="328"/>
      <c r="TOY847" s="328"/>
      <c r="TOZ847" s="328"/>
      <c r="TPA847" s="328"/>
      <c r="TPB847" s="328"/>
      <c r="TPC847" s="328"/>
      <c r="TPD847" s="328"/>
      <c r="TPE847" s="328"/>
      <c r="TPF847" s="328"/>
      <c r="TPG847" s="328"/>
      <c r="TPH847" s="328"/>
      <c r="TPI847" s="328"/>
      <c r="TPJ847" s="328"/>
      <c r="TPK847" s="328"/>
      <c r="TPL847" s="328"/>
      <c r="TPM847" s="328"/>
      <c r="TPN847" s="328"/>
      <c r="TPO847" s="328"/>
      <c r="TPP847" s="328"/>
      <c r="TPQ847" s="328"/>
      <c r="TPR847" s="328"/>
      <c r="TPS847" s="328"/>
      <c r="TPT847" s="328"/>
      <c r="TPU847" s="328"/>
      <c r="TPV847" s="328"/>
      <c r="TPW847" s="328"/>
      <c r="TPX847" s="328"/>
      <c r="TPY847" s="328"/>
      <c r="TPZ847" s="328"/>
      <c r="TQA847" s="328"/>
      <c r="TQB847" s="328"/>
      <c r="TQC847" s="328"/>
      <c r="TQD847" s="328"/>
      <c r="TQE847" s="328"/>
      <c r="TQF847" s="328"/>
      <c r="TQG847" s="328"/>
      <c r="TQH847" s="328"/>
      <c r="TQI847" s="328"/>
      <c r="TQJ847" s="328"/>
      <c r="TQK847" s="328"/>
      <c r="TQL847" s="328"/>
      <c r="TQM847" s="328"/>
      <c r="TQN847" s="328"/>
      <c r="TQO847" s="328"/>
      <c r="TQP847" s="328"/>
      <c r="TQQ847" s="328"/>
      <c r="TQR847" s="328"/>
      <c r="TQS847" s="328"/>
      <c r="TQT847" s="328"/>
      <c r="TQU847" s="328"/>
      <c r="TQV847" s="328"/>
      <c r="TQW847" s="328"/>
      <c r="TQX847" s="328"/>
      <c r="TQY847" s="328"/>
      <c r="TQZ847" s="328"/>
      <c r="TRA847" s="328"/>
      <c r="TRB847" s="328"/>
      <c r="TRC847" s="328"/>
      <c r="TRD847" s="328"/>
      <c r="TRE847" s="328"/>
      <c r="TRF847" s="328"/>
      <c r="TRG847" s="328"/>
      <c r="TRH847" s="328"/>
      <c r="TRI847" s="328"/>
      <c r="TRJ847" s="328"/>
      <c r="TRK847" s="328"/>
      <c r="TRL847" s="328"/>
      <c r="TRM847" s="328"/>
      <c r="TRN847" s="328"/>
      <c r="TRO847" s="328"/>
      <c r="TRP847" s="328"/>
      <c r="TRQ847" s="328"/>
      <c r="TRR847" s="328"/>
      <c r="TRS847" s="328"/>
      <c r="TRT847" s="328"/>
      <c r="TRU847" s="328"/>
      <c r="TRV847" s="328"/>
      <c r="TRW847" s="328"/>
      <c r="TRX847" s="328"/>
      <c r="TRY847" s="328"/>
      <c r="TRZ847" s="328"/>
      <c r="TSA847" s="328"/>
      <c r="TSB847" s="328"/>
      <c r="TSC847" s="328"/>
      <c r="TSD847" s="328"/>
      <c r="TSE847" s="328"/>
      <c r="TSF847" s="328"/>
      <c r="TSG847" s="328"/>
      <c r="TSH847" s="328"/>
      <c r="TSI847" s="328"/>
      <c r="TSJ847" s="328"/>
      <c r="TSK847" s="328"/>
      <c r="TSL847" s="328"/>
      <c r="TSM847" s="328"/>
      <c r="TSN847" s="328"/>
      <c r="TSO847" s="328"/>
      <c r="TSP847" s="328"/>
      <c r="TSQ847" s="328"/>
      <c r="TSR847" s="328"/>
      <c r="TSS847" s="328"/>
      <c r="TST847" s="328"/>
      <c r="TSU847" s="328"/>
      <c r="TSV847" s="328"/>
      <c r="TSW847" s="328"/>
      <c r="TSX847" s="328"/>
      <c r="TSY847" s="328"/>
      <c r="TSZ847" s="328"/>
      <c r="TTA847" s="328"/>
      <c r="TTB847" s="328"/>
      <c r="TTC847" s="328"/>
      <c r="TTD847" s="328"/>
      <c r="TTE847" s="328"/>
      <c r="TTF847" s="328"/>
      <c r="TTG847" s="328"/>
      <c r="TTH847" s="328"/>
      <c r="TTI847" s="328"/>
      <c r="TTJ847" s="328"/>
      <c r="TTK847" s="328"/>
      <c r="TTL847" s="328"/>
      <c r="TTM847" s="328"/>
      <c r="TTN847" s="328"/>
      <c r="TTO847" s="328"/>
      <c r="TTP847" s="328"/>
      <c r="TTQ847" s="328"/>
      <c r="TTR847" s="328"/>
      <c r="TTS847" s="328"/>
      <c r="TTT847" s="328"/>
      <c r="TTU847" s="328"/>
      <c r="TTV847" s="328"/>
      <c r="TTW847" s="328"/>
      <c r="TTX847" s="328"/>
      <c r="TTY847" s="328"/>
      <c r="TTZ847" s="328"/>
      <c r="TUA847" s="328"/>
      <c r="TUB847" s="328"/>
      <c r="TUC847" s="328"/>
      <c r="TUD847" s="328"/>
      <c r="TUE847" s="328"/>
      <c r="TUF847" s="328"/>
      <c r="TUG847" s="328"/>
      <c r="TUH847" s="328"/>
      <c r="TUI847" s="328"/>
      <c r="TUJ847" s="328"/>
      <c r="TUK847" s="328"/>
      <c r="TUL847" s="328"/>
      <c r="TUM847" s="328"/>
      <c r="TUN847" s="328"/>
      <c r="TUO847" s="328"/>
      <c r="TUP847" s="328"/>
      <c r="TUQ847" s="328"/>
      <c r="TUR847" s="328"/>
      <c r="TUS847" s="328"/>
      <c r="TUT847" s="328"/>
      <c r="TUU847" s="328"/>
      <c r="TUV847" s="328"/>
      <c r="TUW847" s="328"/>
      <c r="TUX847" s="328"/>
      <c r="TUY847" s="328"/>
      <c r="TUZ847" s="328"/>
      <c r="TVA847" s="328"/>
      <c r="TVB847" s="328"/>
      <c r="TVC847" s="328"/>
      <c r="TVD847" s="328"/>
      <c r="TVE847" s="328"/>
      <c r="TVF847" s="328"/>
      <c r="TVG847" s="328"/>
      <c r="TVH847" s="328"/>
      <c r="TVI847" s="328"/>
      <c r="TVJ847" s="328"/>
      <c r="TVK847" s="328"/>
      <c r="TVL847" s="328"/>
      <c r="TVM847" s="328"/>
      <c r="TVN847" s="328"/>
      <c r="TVO847" s="328"/>
      <c r="TVP847" s="328"/>
      <c r="TVQ847" s="328"/>
      <c r="TVR847" s="328"/>
      <c r="TVS847" s="328"/>
      <c r="TVT847" s="328"/>
      <c r="TVU847" s="328"/>
      <c r="TVV847" s="328"/>
      <c r="TVW847" s="328"/>
      <c r="TVX847" s="328"/>
      <c r="TVY847" s="328"/>
      <c r="TVZ847" s="328"/>
      <c r="TWA847" s="328"/>
      <c r="TWB847" s="328"/>
      <c r="TWC847" s="328"/>
      <c r="TWD847" s="328"/>
      <c r="TWE847" s="328"/>
      <c r="TWF847" s="328"/>
      <c r="TWG847" s="328"/>
      <c r="TWH847" s="328"/>
      <c r="TWI847" s="328"/>
      <c r="TWJ847" s="328"/>
      <c r="TWK847" s="328"/>
      <c r="TWL847" s="328"/>
      <c r="TWM847" s="328"/>
      <c r="TWN847" s="328"/>
      <c r="TWO847" s="328"/>
      <c r="TWP847" s="328"/>
      <c r="TWQ847" s="328"/>
      <c r="TWR847" s="328"/>
      <c r="TWS847" s="328"/>
      <c r="TWT847" s="328"/>
      <c r="TWU847" s="328"/>
      <c r="TWV847" s="328"/>
      <c r="TWW847" s="328"/>
      <c r="TWX847" s="328"/>
      <c r="TWY847" s="328"/>
      <c r="TWZ847" s="328"/>
      <c r="TXA847" s="328"/>
      <c r="TXB847" s="328"/>
      <c r="TXC847" s="328"/>
      <c r="TXD847" s="328"/>
      <c r="TXE847" s="328"/>
      <c r="TXF847" s="328"/>
      <c r="TXG847" s="328"/>
      <c r="TXH847" s="328"/>
      <c r="TXI847" s="328"/>
      <c r="TXJ847" s="328"/>
      <c r="TXK847" s="328"/>
      <c r="TXL847" s="328"/>
      <c r="TXM847" s="328"/>
      <c r="TXN847" s="328"/>
      <c r="TXO847" s="328"/>
      <c r="TXP847" s="328"/>
      <c r="TXQ847" s="328"/>
      <c r="TXR847" s="328"/>
      <c r="TXS847" s="328"/>
      <c r="TXT847" s="328"/>
      <c r="TXU847" s="328"/>
      <c r="TXV847" s="328"/>
      <c r="TXW847" s="328"/>
      <c r="TXX847" s="328"/>
      <c r="TXY847" s="328"/>
      <c r="TXZ847" s="328"/>
      <c r="TYA847" s="328"/>
      <c r="TYB847" s="328"/>
      <c r="TYC847" s="328"/>
      <c r="TYD847" s="328"/>
      <c r="TYE847" s="328"/>
      <c r="TYF847" s="328"/>
      <c r="TYG847" s="328"/>
      <c r="TYH847" s="328"/>
      <c r="TYI847" s="328"/>
      <c r="TYJ847" s="328"/>
      <c r="TYK847" s="328"/>
      <c r="TYL847" s="328"/>
      <c r="TYM847" s="328"/>
      <c r="TYN847" s="328"/>
      <c r="TYO847" s="328"/>
      <c r="TYP847" s="328"/>
      <c r="TYQ847" s="328"/>
      <c r="TYR847" s="328"/>
      <c r="TYS847" s="328"/>
      <c r="TYT847" s="328"/>
      <c r="TYU847" s="328"/>
      <c r="TYV847" s="328"/>
      <c r="TYW847" s="328"/>
      <c r="TYX847" s="328"/>
      <c r="TYY847" s="328"/>
      <c r="TYZ847" s="328"/>
      <c r="TZA847" s="328"/>
      <c r="TZB847" s="328"/>
      <c r="TZC847" s="328"/>
      <c r="TZD847" s="328"/>
      <c r="TZE847" s="328"/>
      <c r="TZF847" s="328"/>
      <c r="TZG847" s="328"/>
      <c r="TZH847" s="328"/>
      <c r="TZI847" s="328"/>
      <c r="TZJ847" s="328"/>
      <c r="TZK847" s="328"/>
      <c r="TZL847" s="328"/>
      <c r="TZM847" s="328"/>
      <c r="TZN847" s="328"/>
      <c r="TZO847" s="328"/>
      <c r="TZP847" s="328"/>
      <c r="TZQ847" s="328"/>
      <c r="TZR847" s="328"/>
      <c r="TZS847" s="328"/>
      <c r="TZT847" s="328"/>
      <c r="TZU847" s="328"/>
      <c r="TZV847" s="328"/>
      <c r="TZW847" s="328"/>
      <c r="TZX847" s="328"/>
      <c r="TZY847" s="328"/>
      <c r="TZZ847" s="328"/>
      <c r="UAA847" s="328"/>
      <c r="UAB847" s="328"/>
      <c r="UAC847" s="328"/>
      <c r="UAD847" s="328"/>
      <c r="UAE847" s="328"/>
      <c r="UAF847" s="328"/>
      <c r="UAG847" s="328"/>
      <c r="UAH847" s="328"/>
      <c r="UAI847" s="328"/>
      <c r="UAJ847" s="328"/>
      <c r="UAK847" s="328"/>
      <c r="UAL847" s="328"/>
      <c r="UAM847" s="328"/>
      <c r="UAN847" s="328"/>
      <c r="UAO847" s="328"/>
      <c r="UAP847" s="328"/>
      <c r="UAQ847" s="328"/>
      <c r="UAR847" s="328"/>
      <c r="UAS847" s="328"/>
      <c r="UAT847" s="328"/>
      <c r="UAU847" s="328"/>
      <c r="UAV847" s="328"/>
      <c r="UAW847" s="328"/>
      <c r="UAX847" s="328"/>
      <c r="UAY847" s="328"/>
      <c r="UAZ847" s="328"/>
      <c r="UBA847" s="328"/>
      <c r="UBB847" s="328"/>
      <c r="UBC847" s="328"/>
      <c r="UBD847" s="328"/>
      <c r="UBE847" s="328"/>
      <c r="UBF847" s="328"/>
      <c r="UBG847" s="328"/>
      <c r="UBH847" s="328"/>
      <c r="UBI847" s="328"/>
      <c r="UBJ847" s="328"/>
      <c r="UBK847" s="328"/>
      <c r="UBL847" s="328"/>
      <c r="UBM847" s="328"/>
      <c r="UBN847" s="328"/>
      <c r="UBO847" s="328"/>
      <c r="UBP847" s="328"/>
      <c r="UBQ847" s="328"/>
      <c r="UBR847" s="328"/>
      <c r="UBS847" s="328"/>
      <c r="UBT847" s="328"/>
      <c r="UBU847" s="328"/>
      <c r="UBV847" s="328"/>
      <c r="UBW847" s="328"/>
      <c r="UBX847" s="328"/>
      <c r="UBY847" s="328"/>
      <c r="UBZ847" s="328"/>
      <c r="UCA847" s="328"/>
      <c r="UCB847" s="328"/>
      <c r="UCC847" s="328"/>
      <c r="UCD847" s="328"/>
      <c r="UCE847" s="328"/>
      <c r="UCF847" s="328"/>
      <c r="UCG847" s="328"/>
      <c r="UCH847" s="328"/>
      <c r="UCI847" s="328"/>
      <c r="UCJ847" s="328"/>
      <c r="UCK847" s="328"/>
      <c r="UCL847" s="328"/>
      <c r="UCM847" s="328"/>
      <c r="UCN847" s="328"/>
      <c r="UCO847" s="328"/>
      <c r="UCP847" s="328"/>
      <c r="UCQ847" s="328"/>
      <c r="UCR847" s="328"/>
      <c r="UCS847" s="328"/>
      <c r="UCT847" s="328"/>
      <c r="UCU847" s="328"/>
      <c r="UCV847" s="328"/>
      <c r="UCW847" s="328"/>
      <c r="UCX847" s="328"/>
      <c r="UCY847" s="328"/>
      <c r="UCZ847" s="328"/>
      <c r="UDA847" s="328"/>
      <c r="UDB847" s="328"/>
      <c r="UDC847" s="328"/>
      <c r="UDD847" s="328"/>
      <c r="UDE847" s="328"/>
      <c r="UDF847" s="328"/>
      <c r="UDG847" s="328"/>
      <c r="UDH847" s="328"/>
      <c r="UDI847" s="328"/>
      <c r="UDJ847" s="328"/>
      <c r="UDK847" s="328"/>
      <c r="UDL847" s="328"/>
      <c r="UDM847" s="328"/>
      <c r="UDN847" s="328"/>
      <c r="UDO847" s="328"/>
      <c r="UDP847" s="328"/>
      <c r="UDQ847" s="328"/>
      <c r="UDR847" s="328"/>
      <c r="UDS847" s="328"/>
      <c r="UDT847" s="328"/>
      <c r="UDU847" s="328"/>
      <c r="UDV847" s="328"/>
      <c r="UDW847" s="328"/>
      <c r="UDX847" s="328"/>
      <c r="UDY847" s="328"/>
      <c r="UDZ847" s="328"/>
      <c r="UEA847" s="328"/>
      <c r="UEB847" s="328"/>
      <c r="UEC847" s="328"/>
      <c r="UED847" s="328"/>
      <c r="UEE847" s="328"/>
      <c r="UEF847" s="328"/>
      <c r="UEG847" s="328"/>
      <c r="UEH847" s="328"/>
      <c r="UEI847" s="328"/>
      <c r="UEJ847" s="328"/>
      <c r="UEK847" s="328"/>
      <c r="UEL847" s="328"/>
      <c r="UEM847" s="328"/>
      <c r="UEN847" s="328"/>
      <c r="UEO847" s="328"/>
      <c r="UEP847" s="328"/>
      <c r="UEQ847" s="328"/>
      <c r="UER847" s="328"/>
      <c r="UES847" s="328"/>
      <c r="UET847" s="328"/>
      <c r="UEU847" s="328"/>
      <c r="UEV847" s="328"/>
      <c r="UEW847" s="328"/>
      <c r="UEX847" s="328"/>
      <c r="UEY847" s="328"/>
      <c r="UEZ847" s="328"/>
      <c r="UFA847" s="328"/>
      <c r="UFB847" s="328"/>
      <c r="UFC847" s="328"/>
      <c r="UFD847" s="328"/>
      <c r="UFE847" s="328"/>
      <c r="UFF847" s="328"/>
      <c r="UFG847" s="328"/>
      <c r="UFH847" s="328"/>
      <c r="UFI847" s="328"/>
      <c r="UFJ847" s="328"/>
      <c r="UFK847" s="328"/>
      <c r="UFL847" s="328"/>
      <c r="UFM847" s="328"/>
      <c r="UFN847" s="328"/>
      <c r="UFO847" s="328"/>
      <c r="UFP847" s="328"/>
      <c r="UFQ847" s="328"/>
      <c r="UFR847" s="328"/>
      <c r="UFS847" s="328"/>
      <c r="UFT847" s="328"/>
      <c r="UFU847" s="328"/>
      <c r="UFV847" s="328"/>
      <c r="UFW847" s="328"/>
      <c r="UFX847" s="328"/>
      <c r="UFY847" s="328"/>
      <c r="UFZ847" s="328"/>
      <c r="UGA847" s="328"/>
      <c r="UGB847" s="328"/>
      <c r="UGC847" s="328"/>
      <c r="UGD847" s="328"/>
      <c r="UGE847" s="328"/>
      <c r="UGF847" s="328"/>
      <c r="UGG847" s="328"/>
      <c r="UGH847" s="328"/>
      <c r="UGI847" s="328"/>
      <c r="UGJ847" s="328"/>
      <c r="UGK847" s="328"/>
      <c r="UGL847" s="328"/>
      <c r="UGM847" s="328"/>
      <c r="UGN847" s="328"/>
      <c r="UGO847" s="328"/>
      <c r="UGP847" s="328"/>
      <c r="UGQ847" s="328"/>
      <c r="UGR847" s="328"/>
      <c r="UGS847" s="328"/>
      <c r="UGT847" s="328"/>
      <c r="UGU847" s="328"/>
      <c r="UGV847" s="328"/>
      <c r="UGW847" s="328"/>
      <c r="UGX847" s="328"/>
      <c r="UGY847" s="328"/>
      <c r="UGZ847" s="328"/>
      <c r="UHA847" s="328"/>
      <c r="UHB847" s="328"/>
      <c r="UHC847" s="328"/>
      <c r="UHD847" s="328"/>
      <c r="UHE847" s="328"/>
      <c r="UHF847" s="328"/>
      <c r="UHG847" s="328"/>
      <c r="UHH847" s="328"/>
      <c r="UHI847" s="328"/>
      <c r="UHJ847" s="328"/>
      <c r="UHK847" s="328"/>
      <c r="UHL847" s="328"/>
      <c r="UHM847" s="328"/>
      <c r="UHN847" s="328"/>
      <c r="UHO847" s="328"/>
      <c r="UHP847" s="328"/>
      <c r="UHQ847" s="328"/>
      <c r="UHR847" s="328"/>
      <c r="UHS847" s="328"/>
      <c r="UHT847" s="328"/>
      <c r="UHU847" s="328"/>
      <c r="UHV847" s="328"/>
      <c r="UHW847" s="328"/>
      <c r="UHX847" s="328"/>
      <c r="UHY847" s="328"/>
      <c r="UHZ847" s="328"/>
      <c r="UIA847" s="328"/>
      <c r="UIB847" s="328"/>
      <c r="UIC847" s="328"/>
      <c r="UID847" s="328"/>
      <c r="UIE847" s="328"/>
      <c r="UIF847" s="328"/>
      <c r="UIG847" s="328"/>
      <c r="UIH847" s="328"/>
      <c r="UII847" s="328"/>
      <c r="UIJ847" s="328"/>
      <c r="UIK847" s="328"/>
      <c r="UIL847" s="328"/>
      <c r="UIM847" s="328"/>
      <c r="UIN847" s="328"/>
      <c r="UIO847" s="328"/>
      <c r="UIP847" s="328"/>
      <c r="UIQ847" s="328"/>
      <c r="UIR847" s="328"/>
      <c r="UIS847" s="328"/>
      <c r="UIT847" s="328"/>
      <c r="UIU847" s="328"/>
      <c r="UIV847" s="328"/>
      <c r="UIW847" s="328"/>
      <c r="UIX847" s="328"/>
      <c r="UIY847" s="328"/>
      <c r="UIZ847" s="328"/>
      <c r="UJA847" s="328"/>
      <c r="UJB847" s="328"/>
      <c r="UJC847" s="328"/>
      <c r="UJD847" s="328"/>
      <c r="UJE847" s="328"/>
      <c r="UJF847" s="328"/>
      <c r="UJG847" s="328"/>
      <c r="UJH847" s="328"/>
      <c r="UJI847" s="328"/>
      <c r="UJJ847" s="328"/>
      <c r="UJK847" s="328"/>
      <c r="UJL847" s="328"/>
      <c r="UJM847" s="328"/>
      <c r="UJN847" s="328"/>
      <c r="UJO847" s="328"/>
      <c r="UJP847" s="328"/>
      <c r="UJQ847" s="328"/>
      <c r="UJR847" s="328"/>
      <c r="UJS847" s="328"/>
      <c r="UJT847" s="328"/>
      <c r="UJU847" s="328"/>
      <c r="UJV847" s="328"/>
      <c r="UJW847" s="328"/>
      <c r="UJX847" s="328"/>
      <c r="UJY847" s="328"/>
      <c r="UJZ847" s="328"/>
      <c r="UKA847" s="328"/>
      <c r="UKB847" s="328"/>
      <c r="UKC847" s="328"/>
      <c r="UKD847" s="328"/>
      <c r="UKE847" s="328"/>
      <c r="UKF847" s="328"/>
      <c r="UKG847" s="328"/>
      <c r="UKH847" s="328"/>
      <c r="UKI847" s="328"/>
      <c r="UKJ847" s="328"/>
      <c r="UKK847" s="328"/>
      <c r="UKL847" s="328"/>
      <c r="UKM847" s="328"/>
      <c r="UKN847" s="328"/>
      <c r="UKO847" s="328"/>
      <c r="UKP847" s="328"/>
      <c r="UKQ847" s="328"/>
      <c r="UKR847" s="328"/>
      <c r="UKS847" s="328"/>
      <c r="UKT847" s="328"/>
      <c r="UKU847" s="328"/>
      <c r="UKV847" s="328"/>
      <c r="UKW847" s="328"/>
      <c r="UKX847" s="328"/>
      <c r="UKY847" s="328"/>
      <c r="UKZ847" s="328"/>
      <c r="ULA847" s="328"/>
      <c r="ULB847" s="328"/>
      <c r="ULC847" s="328"/>
      <c r="ULD847" s="328"/>
      <c r="ULE847" s="328"/>
      <c r="ULF847" s="328"/>
      <c r="ULG847" s="328"/>
      <c r="ULH847" s="328"/>
      <c r="ULI847" s="328"/>
      <c r="ULJ847" s="328"/>
      <c r="ULK847" s="328"/>
      <c r="ULL847" s="328"/>
      <c r="ULM847" s="328"/>
      <c r="ULN847" s="328"/>
      <c r="ULO847" s="328"/>
      <c r="ULP847" s="328"/>
      <c r="ULQ847" s="328"/>
      <c r="ULR847" s="328"/>
      <c r="ULS847" s="328"/>
      <c r="ULT847" s="328"/>
      <c r="ULU847" s="328"/>
      <c r="ULV847" s="328"/>
      <c r="ULW847" s="328"/>
      <c r="ULX847" s="328"/>
      <c r="ULY847" s="328"/>
      <c r="ULZ847" s="328"/>
      <c r="UMA847" s="328"/>
      <c r="UMB847" s="328"/>
      <c r="UMC847" s="328"/>
      <c r="UMD847" s="328"/>
      <c r="UME847" s="328"/>
      <c r="UMF847" s="328"/>
      <c r="UMG847" s="328"/>
      <c r="UMH847" s="328"/>
      <c r="UMI847" s="328"/>
      <c r="UMJ847" s="328"/>
      <c r="UMK847" s="328"/>
      <c r="UML847" s="328"/>
      <c r="UMM847" s="328"/>
      <c r="UMN847" s="328"/>
      <c r="UMO847" s="328"/>
      <c r="UMP847" s="328"/>
      <c r="UMQ847" s="328"/>
      <c r="UMR847" s="328"/>
      <c r="UMS847" s="328"/>
      <c r="UMT847" s="328"/>
      <c r="UMU847" s="328"/>
      <c r="UMV847" s="328"/>
      <c r="UMW847" s="328"/>
      <c r="UMX847" s="328"/>
      <c r="UMY847" s="328"/>
      <c r="UMZ847" s="328"/>
      <c r="UNA847" s="328"/>
      <c r="UNB847" s="328"/>
      <c r="UNC847" s="328"/>
      <c r="UND847" s="328"/>
      <c r="UNE847" s="328"/>
      <c r="UNF847" s="328"/>
      <c r="UNG847" s="328"/>
      <c r="UNH847" s="328"/>
      <c r="UNI847" s="328"/>
      <c r="UNJ847" s="328"/>
      <c r="UNK847" s="328"/>
      <c r="UNL847" s="328"/>
      <c r="UNM847" s="328"/>
      <c r="UNN847" s="328"/>
      <c r="UNO847" s="328"/>
      <c r="UNP847" s="328"/>
      <c r="UNQ847" s="328"/>
      <c r="UNR847" s="328"/>
      <c r="UNS847" s="328"/>
      <c r="UNT847" s="328"/>
      <c r="UNU847" s="328"/>
      <c r="UNV847" s="328"/>
      <c r="UNW847" s="328"/>
      <c r="UNX847" s="328"/>
      <c r="UNY847" s="328"/>
      <c r="UNZ847" s="328"/>
      <c r="UOA847" s="328"/>
      <c r="UOB847" s="328"/>
      <c r="UOC847" s="328"/>
      <c r="UOD847" s="328"/>
      <c r="UOE847" s="328"/>
      <c r="UOF847" s="328"/>
      <c r="UOG847" s="328"/>
      <c r="UOH847" s="328"/>
      <c r="UOI847" s="328"/>
      <c r="UOJ847" s="328"/>
      <c r="UOK847" s="328"/>
      <c r="UOL847" s="328"/>
      <c r="UOM847" s="328"/>
      <c r="UON847" s="328"/>
      <c r="UOO847" s="328"/>
      <c r="UOP847" s="328"/>
      <c r="UOQ847" s="328"/>
      <c r="UOR847" s="328"/>
      <c r="UOS847" s="328"/>
      <c r="UOT847" s="328"/>
      <c r="UOU847" s="328"/>
      <c r="UOV847" s="328"/>
      <c r="UOW847" s="328"/>
      <c r="UOX847" s="328"/>
      <c r="UOY847" s="328"/>
      <c r="UOZ847" s="328"/>
      <c r="UPA847" s="328"/>
      <c r="UPB847" s="328"/>
      <c r="UPC847" s="328"/>
      <c r="UPD847" s="328"/>
      <c r="UPE847" s="328"/>
      <c r="UPF847" s="328"/>
      <c r="UPG847" s="328"/>
      <c r="UPH847" s="328"/>
      <c r="UPI847" s="328"/>
      <c r="UPJ847" s="328"/>
      <c r="UPK847" s="328"/>
      <c r="UPL847" s="328"/>
      <c r="UPM847" s="328"/>
      <c r="UPN847" s="328"/>
      <c r="UPO847" s="328"/>
      <c r="UPP847" s="328"/>
      <c r="UPQ847" s="328"/>
      <c r="UPR847" s="328"/>
      <c r="UPS847" s="328"/>
      <c r="UPT847" s="328"/>
      <c r="UPU847" s="328"/>
      <c r="UPV847" s="328"/>
      <c r="UPW847" s="328"/>
      <c r="UPX847" s="328"/>
      <c r="UPY847" s="328"/>
      <c r="UPZ847" s="328"/>
      <c r="UQA847" s="328"/>
      <c r="UQB847" s="328"/>
      <c r="UQC847" s="328"/>
      <c r="UQD847" s="328"/>
      <c r="UQE847" s="328"/>
      <c r="UQF847" s="328"/>
      <c r="UQG847" s="328"/>
      <c r="UQH847" s="328"/>
      <c r="UQI847" s="328"/>
      <c r="UQJ847" s="328"/>
      <c r="UQK847" s="328"/>
      <c r="UQL847" s="328"/>
      <c r="UQM847" s="328"/>
      <c r="UQN847" s="328"/>
      <c r="UQO847" s="328"/>
      <c r="UQP847" s="328"/>
      <c r="UQQ847" s="328"/>
      <c r="UQR847" s="328"/>
      <c r="UQS847" s="328"/>
      <c r="UQT847" s="328"/>
      <c r="UQU847" s="328"/>
      <c r="UQV847" s="328"/>
      <c r="UQW847" s="328"/>
      <c r="UQX847" s="328"/>
      <c r="UQY847" s="328"/>
      <c r="UQZ847" s="328"/>
      <c r="URA847" s="328"/>
      <c r="URB847" s="328"/>
      <c r="URC847" s="328"/>
      <c r="URD847" s="328"/>
      <c r="URE847" s="328"/>
      <c r="URF847" s="328"/>
      <c r="URG847" s="328"/>
      <c r="URH847" s="328"/>
      <c r="URI847" s="328"/>
      <c r="URJ847" s="328"/>
      <c r="URK847" s="328"/>
      <c r="URL847" s="328"/>
      <c r="URM847" s="328"/>
      <c r="URN847" s="328"/>
      <c r="URO847" s="328"/>
      <c r="URP847" s="328"/>
      <c r="URQ847" s="328"/>
      <c r="URR847" s="328"/>
      <c r="URS847" s="328"/>
      <c r="URT847" s="328"/>
      <c r="URU847" s="328"/>
      <c r="URV847" s="328"/>
      <c r="URW847" s="328"/>
      <c r="URX847" s="328"/>
      <c r="URY847" s="328"/>
      <c r="URZ847" s="328"/>
      <c r="USA847" s="328"/>
      <c r="USB847" s="328"/>
      <c r="USC847" s="328"/>
      <c r="USD847" s="328"/>
      <c r="USE847" s="328"/>
      <c r="USF847" s="328"/>
      <c r="USG847" s="328"/>
      <c r="USH847" s="328"/>
      <c r="USI847" s="328"/>
      <c r="USJ847" s="328"/>
      <c r="USK847" s="328"/>
      <c r="USL847" s="328"/>
      <c r="USM847" s="328"/>
      <c r="USN847" s="328"/>
      <c r="USO847" s="328"/>
      <c r="USP847" s="328"/>
      <c r="USQ847" s="328"/>
      <c r="USR847" s="328"/>
      <c r="USS847" s="328"/>
      <c r="UST847" s="328"/>
      <c r="USU847" s="328"/>
      <c r="USV847" s="328"/>
      <c r="USW847" s="328"/>
      <c r="USX847" s="328"/>
      <c r="USY847" s="328"/>
      <c r="USZ847" s="328"/>
      <c r="UTA847" s="328"/>
      <c r="UTB847" s="328"/>
      <c r="UTC847" s="328"/>
      <c r="UTD847" s="328"/>
      <c r="UTE847" s="328"/>
      <c r="UTF847" s="328"/>
      <c r="UTG847" s="328"/>
      <c r="UTH847" s="328"/>
      <c r="UTI847" s="328"/>
      <c r="UTJ847" s="328"/>
      <c r="UTK847" s="328"/>
      <c r="UTL847" s="328"/>
      <c r="UTM847" s="328"/>
      <c r="UTN847" s="328"/>
      <c r="UTO847" s="328"/>
      <c r="UTP847" s="328"/>
      <c r="UTQ847" s="328"/>
      <c r="UTR847" s="328"/>
      <c r="UTS847" s="328"/>
      <c r="UTT847" s="328"/>
      <c r="UTU847" s="328"/>
      <c r="UTV847" s="328"/>
      <c r="UTW847" s="328"/>
      <c r="UTX847" s="328"/>
      <c r="UTY847" s="328"/>
      <c r="UTZ847" s="328"/>
      <c r="UUA847" s="328"/>
      <c r="UUB847" s="328"/>
      <c r="UUC847" s="328"/>
      <c r="UUD847" s="328"/>
      <c r="UUE847" s="328"/>
      <c r="UUF847" s="328"/>
      <c r="UUG847" s="328"/>
      <c r="UUH847" s="328"/>
      <c r="UUI847" s="328"/>
      <c r="UUJ847" s="328"/>
      <c r="UUK847" s="328"/>
      <c r="UUL847" s="328"/>
      <c r="UUM847" s="328"/>
      <c r="UUN847" s="328"/>
      <c r="UUO847" s="328"/>
      <c r="UUP847" s="328"/>
      <c r="UUQ847" s="328"/>
      <c r="UUR847" s="328"/>
      <c r="UUS847" s="328"/>
      <c r="UUT847" s="328"/>
      <c r="UUU847" s="328"/>
      <c r="UUV847" s="328"/>
      <c r="UUW847" s="328"/>
      <c r="UUX847" s="328"/>
      <c r="UUY847" s="328"/>
      <c r="UUZ847" s="328"/>
      <c r="UVA847" s="328"/>
      <c r="UVB847" s="328"/>
      <c r="UVC847" s="328"/>
      <c r="UVD847" s="328"/>
      <c r="UVE847" s="328"/>
      <c r="UVF847" s="328"/>
      <c r="UVG847" s="328"/>
      <c r="UVH847" s="328"/>
      <c r="UVI847" s="328"/>
      <c r="UVJ847" s="328"/>
      <c r="UVK847" s="328"/>
      <c r="UVL847" s="328"/>
      <c r="UVM847" s="328"/>
      <c r="UVN847" s="328"/>
      <c r="UVO847" s="328"/>
      <c r="UVP847" s="328"/>
      <c r="UVQ847" s="328"/>
      <c r="UVR847" s="328"/>
      <c r="UVS847" s="328"/>
      <c r="UVT847" s="328"/>
      <c r="UVU847" s="328"/>
      <c r="UVV847" s="328"/>
      <c r="UVW847" s="328"/>
      <c r="UVX847" s="328"/>
      <c r="UVY847" s="328"/>
      <c r="UVZ847" s="328"/>
      <c r="UWA847" s="328"/>
      <c r="UWB847" s="328"/>
      <c r="UWC847" s="328"/>
      <c r="UWD847" s="328"/>
      <c r="UWE847" s="328"/>
      <c r="UWF847" s="328"/>
      <c r="UWG847" s="328"/>
      <c r="UWH847" s="328"/>
      <c r="UWI847" s="328"/>
      <c r="UWJ847" s="328"/>
      <c r="UWK847" s="328"/>
      <c r="UWL847" s="328"/>
      <c r="UWM847" s="328"/>
      <c r="UWN847" s="328"/>
      <c r="UWO847" s="328"/>
      <c r="UWP847" s="328"/>
      <c r="UWQ847" s="328"/>
      <c r="UWR847" s="328"/>
      <c r="UWS847" s="328"/>
      <c r="UWT847" s="328"/>
      <c r="UWU847" s="328"/>
      <c r="UWV847" s="328"/>
      <c r="UWW847" s="328"/>
      <c r="UWX847" s="328"/>
      <c r="UWY847" s="328"/>
      <c r="UWZ847" s="328"/>
      <c r="UXA847" s="328"/>
      <c r="UXB847" s="328"/>
      <c r="UXC847" s="328"/>
      <c r="UXD847" s="328"/>
      <c r="UXE847" s="328"/>
      <c r="UXF847" s="328"/>
      <c r="UXG847" s="328"/>
      <c r="UXH847" s="328"/>
      <c r="UXI847" s="328"/>
      <c r="UXJ847" s="328"/>
      <c r="UXK847" s="328"/>
      <c r="UXL847" s="328"/>
      <c r="UXM847" s="328"/>
      <c r="UXN847" s="328"/>
      <c r="UXO847" s="328"/>
      <c r="UXP847" s="328"/>
      <c r="UXQ847" s="328"/>
      <c r="UXR847" s="328"/>
      <c r="UXS847" s="328"/>
      <c r="UXT847" s="328"/>
      <c r="UXU847" s="328"/>
      <c r="UXV847" s="328"/>
      <c r="UXW847" s="328"/>
      <c r="UXX847" s="328"/>
      <c r="UXY847" s="328"/>
      <c r="UXZ847" s="328"/>
      <c r="UYA847" s="328"/>
      <c r="UYB847" s="328"/>
      <c r="UYC847" s="328"/>
      <c r="UYD847" s="328"/>
      <c r="UYE847" s="328"/>
      <c r="UYF847" s="328"/>
      <c r="UYG847" s="328"/>
      <c r="UYH847" s="328"/>
      <c r="UYI847" s="328"/>
      <c r="UYJ847" s="328"/>
      <c r="UYK847" s="328"/>
      <c r="UYL847" s="328"/>
      <c r="UYM847" s="328"/>
      <c r="UYN847" s="328"/>
      <c r="UYO847" s="328"/>
      <c r="UYP847" s="328"/>
      <c r="UYQ847" s="328"/>
      <c r="UYR847" s="328"/>
      <c r="UYS847" s="328"/>
      <c r="UYT847" s="328"/>
      <c r="UYU847" s="328"/>
      <c r="UYV847" s="328"/>
      <c r="UYW847" s="328"/>
      <c r="UYX847" s="328"/>
      <c r="UYY847" s="328"/>
      <c r="UYZ847" s="328"/>
      <c r="UZA847" s="328"/>
      <c r="UZB847" s="328"/>
      <c r="UZC847" s="328"/>
      <c r="UZD847" s="328"/>
      <c r="UZE847" s="328"/>
      <c r="UZF847" s="328"/>
      <c r="UZG847" s="328"/>
      <c r="UZH847" s="328"/>
      <c r="UZI847" s="328"/>
      <c r="UZJ847" s="328"/>
      <c r="UZK847" s="328"/>
      <c r="UZL847" s="328"/>
      <c r="UZM847" s="328"/>
      <c r="UZN847" s="328"/>
      <c r="UZO847" s="328"/>
      <c r="UZP847" s="328"/>
      <c r="UZQ847" s="328"/>
      <c r="UZR847" s="328"/>
      <c r="UZS847" s="328"/>
      <c r="UZT847" s="328"/>
      <c r="UZU847" s="328"/>
      <c r="UZV847" s="328"/>
      <c r="UZW847" s="328"/>
      <c r="UZX847" s="328"/>
      <c r="UZY847" s="328"/>
      <c r="UZZ847" s="328"/>
      <c r="VAA847" s="328"/>
      <c r="VAB847" s="328"/>
      <c r="VAC847" s="328"/>
      <c r="VAD847" s="328"/>
      <c r="VAE847" s="328"/>
      <c r="VAF847" s="328"/>
      <c r="VAG847" s="328"/>
      <c r="VAH847" s="328"/>
      <c r="VAI847" s="328"/>
      <c r="VAJ847" s="328"/>
      <c r="VAK847" s="328"/>
      <c r="VAL847" s="328"/>
      <c r="VAM847" s="328"/>
      <c r="VAN847" s="328"/>
      <c r="VAO847" s="328"/>
      <c r="VAP847" s="328"/>
      <c r="VAQ847" s="328"/>
      <c r="VAR847" s="328"/>
      <c r="VAS847" s="328"/>
      <c r="VAT847" s="328"/>
      <c r="VAU847" s="328"/>
      <c r="VAV847" s="328"/>
      <c r="VAW847" s="328"/>
      <c r="VAX847" s="328"/>
      <c r="VAY847" s="328"/>
      <c r="VAZ847" s="328"/>
      <c r="VBA847" s="328"/>
      <c r="VBB847" s="328"/>
      <c r="VBC847" s="328"/>
      <c r="VBD847" s="328"/>
      <c r="VBE847" s="328"/>
      <c r="VBF847" s="328"/>
      <c r="VBG847" s="328"/>
      <c r="VBH847" s="328"/>
      <c r="VBI847" s="328"/>
      <c r="VBJ847" s="328"/>
      <c r="VBK847" s="328"/>
      <c r="VBL847" s="328"/>
      <c r="VBM847" s="328"/>
      <c r="VBN847" s="328"/>
      <c r="VBO847" s="328"/>
      <c r="VBP847" s="328"/>
      <c r="VBQ847" s="328"/>
      <c r="VBR847" s="328"/>
      <c r="VBS847" s="328"/>
      <c r="VBT847" s="328"/>
      <c r="VBU847" s="328"/>
      <c r="VBV847" s="328"/>
      <c r="VBW847" s="328"/>
      <c r="VBX847" s="328"/>
      <c r="VBY847" s="328"/>
      <c r="VBZ847" s="328"/>
      <c r="VCA847" s="328"/>
      <c r="VCB847" s="328"/>
      <c r="VCC847" s="328"/>
      <c r="VCD847" s="328"/>
      <c r="VCE847" s="328"/>
      <c r="VCF847" s="328"/>
      <c r="VCG847" s="328"/>
      <c r="VCH847" s="328"/>
      <c r="VCI847" s="328"/>
      <c r="VCJ847" s="328"/>
      <c r="VCK847" s="328"/>
      <c r="VCL847" s="328"/>
      <c r="VCM847" s="328"/>
      <c r="VCN847" s="328"/>
      <c r="VCO847" s="328"/>
      <c r="VCP847" s="328"/>
      <c r="VCQ847" s="328"/>
      <c r="VCR847" s="328"/>
      <c r="VCS847" s="328"/>
      <c r="VCT847" s="328"/>
      <c r="VCU847" s="328"/>
      <c r="VCV847" s="328"/>
      <c r="VCW847" s="328"/>
      <c r="VCX847" s="328"/>
      <c r="VCY847" s="328"/>
      <c r="VCZ847" s="328"/>
      <c r="VDA847" s="328"/>
      <c r="VDB847" s="328"/>
      <c r="VDC847" s="328"/>
      <c r="VDD847" s="328"/>
      <c r="VDE847" s="328"/>
      <c r="VDF847" s="328"/>
      <c r="VDG847" s="328"/>
      <c r="VDH847" s="328"/>
      <c r="VDI847" s="328"/>
      <c r="VDJ847" s="328"/>
      <c r="VDK847" s="328"/>
      <c r="VDL847" s="328"/>
      <c r="VDM847" s="328"/>
      <c r="VDN847" s="328"/>
      <c r="VDO847" s="328"/>
      <c r="VDP847" s="328"/>
      <c r="VDQ847" s="328"/>
      <c r="VDR847" s="328"/>
      <c r="VDS847" s="328"/>
      <c r="VDT847" s="328"/>
      <c r="VDU847" s="328"/>
      <c r="VDV847" s="328"/>
      <c r="VDW847" s="328"/>
      <c r="VDX847" s="328"/>
      <c r="VDY847" s="328"/>
      <c r="VDZ847" s="328"/>
      <c r="VEA847" s="328"/>
      <c r="VEB847" s="328"/>
      <c r="VEC847" s="328"/>
      <c r="VED847" s="328"/>
      <c r="VEE847" s="328"/>
      <c r="VEF847" s="328"/>
      <c r="VEG847" s="328"/>
      <c r="VEH847" s="328"/>
      <c r="VEI847" s="328"/>
      <c r="VEJ847" s="328"/>
      <c r="VEK847" s="328"/>
      <c r="VEL847" s="328"/>
      <c r="VEM847" s="328"/>
      <c r="VEN847" s="328"/>
      <c r="VEO847" s="328"/>
      <c r="VEP847" s="328"/>
      <c r="VEQ847" s="328"/>
      <c r="VER847" s="328"/>
      <c r="VES847" s="328"/>
      <c r="VET847" s="328"/>
      <c r="VEU847" s="328"/>
      <c r="VEV847" s="328"/>
      <c r="VEW847" s="328"/>
      <c r="VEX847" s="328"/>
      <c r="VEY847" s="328"/>
      <c r="VEZ847" s="328"/>
      <c r="VFA847" s="328"/>
      <c r="VFB847" s="328"/>
      <c r="VFC847" s="328"/>
      <c r="VFD847" s="328"/>
      <c r="VFE847" s="328"/>
      <c r="VFF847" s="328"/>
      <c r="VFG847" s="328"/>
      <c r="VFH847" s="328"/>
      <c r="VFI847" s="328"/>
      <c r="VFJ847" s="328"/>
      <c r="VFK847" s="328"/>
      <c r="VFL847" s="328"/>
      <c r="VFM847" s="328"/>
      <c r="VFN847" s="328"/>
      <c r="VFO847" s="328"/>
      <c r="VFP847" s="328"/>
      <c r="VFQ847" s="328"/>
      <c r="VFR847" s="328"/>
      <c r="VFS847" s="328"/>
      <c r="VFT847" s="328"/>
      <c r="VFU847" s="328"/>
      <c r="VFV847" s="328"/>
      <c r="VFW847" s="328"/>
      <c r="VFX847" s="328"/>
      <c r="VFY847" s="328"/>
      <c r="VFZ847" s="328"/>
      <c r="VGA847" s="328"/>
      <c r="VGB847" s="328"/>
      <c r="VGC847" s="328"/>
      <c r="VGD847" s="328"/>
      <c r="VGE847" s="328"/>
      <c r="VGF847" s="328"/>
      <c r="VGG847" s="328"/>
      <c r="VGH847" s="328"/>
      <c r="VGI847" s="328"/>
      <c r="VGJ847" s="328"/>
      <c r="VGK847" s="328"/>
      <c r="VGL847" s="328"/>
      <c r="VGM847" s="328"/>
      <c r="VGN847" s="328"/>
      <c r="VGO847" s="328"/>
      <c r="VGP847" s="328"/>
      <c r="VGQ847" s="328"/>
      <c r="VGR847" s="328"/>
      <c r="VGS847" s="328"/>
      <c r="VGT847" s="328"/>
      <c r="VGU847" s="328"/>
      <c r="VGV847" s="328"/>
      <c r="VGW847" s="328"/>
      <c r="VGX847" s="328"/>
      <c r="VGY847" s="328"/>
      <c r="VGZ847" s="328"/>
      <c r="VHA847" s="328"/>
      <c r="VHB847" s="328"/>
      <c r="VHC847" s="328"/>
      <c r="VHD847" s="328"/>
      <c r="VHE847" s="328"/>
      <c r="VHF847" s="328"/>
      <c r="VHG847" s="328"/>
      <c r="VHH847" s="328"/>
      <c r="VHI847" s="328"/>
      <c r="VHJ847" s="328"/>
      <c r="VHK847" s="328"/>
      <c r="VHL847" s="328"/>
      <c r="VHM847" s="328"/>
      <c r="VHN847" s="328"/>
      <c r="VHO847" s="328"/>
      <c r="VHP847" s="328"/>
      <c r="VHQ847" s="328"/>
      <c r="VHR847" s="328"/>
      <c r="VHS847" s="328"/>
      <c r="VHT847" s="328"/>
      <c r="VHU847" s="328"/>
      <c r="VHV847" s="328"/>
      <c r="VHW847" s="328"/>
      <c r="VHX847" s="328"/>
      <c r="VHY847" s="328"/>
      <c r="VHZ847" s="328"/>
      <c r="VIA847" s="328"/>
      <c r="VIB847" s="328"/>
      <c r="VIC847" s="328"/>
      <c r="VID847" s="328"/>
      <c r="VIE847" s="328"/>
      <c r="VIF847" s="328"/>
      <c r="VIG847" s="328"/>
      <c r="VIH847" s="328"/>
      <c r="VII847" s="328"/>
      <c r="VIJ847" s="328"/>
      <c r="VIK847" s="328"/>
      <c r="VIL847" s="328"/>
      <c r="VIM847" s="328"/>
      <c r="VIN847" s="328"/>
      <c r="VIO847" s="328"/>
      <c r="VIP847" s="328"/>
      <c r="VIQ847" s="328"/>
      <c r="VIR847" s="328"/>
      <c r="VIS847" s="328"/>
      <c r="VIT847" s="328"/>
      <c r="VIU847" s="328"/>
      <c r="VIV847" s="328"/>
      <c r="VIW847" s="328"/>
      <c r="VIX847" s="328"/>
      <c r="VIY847" s="328"/>
      <c r="VIZ847" s="328"/>
      <c r="VJA847" s="328"/>
      <c r="VJB847" s="328"/>
      <c r="VJC847" s="328"/>
      <c r="VJD847" s="328"/>
      <c r="VJE847" s="328"/>
      <c r="VJF847" s="328"/>
      <c r="VJG847" s="328"/>
      <c r="VJH847" s="328"/>
      <c r="VJI847" s="328"/>
      <c r="VJJ847" s="328"/>
      <c r="VJK847" s="328"/>
      <c r="VJL847" s="328"/>
      <c r="VJM847" s="328"/>
      <c r="VJN847" s="328"/>
      <c r="VJO847" s="328"/>
      <c r="VJP847" s="328"/>
      <c r="VJQ847" s="328"/>
      <c r="VJR847" s="328"/>
      <c r="VJS847" s="328"/>
      <c r="VJT847" s="328"/>
      <c r="VJU847" s="328"/>
      <c r="VJV847" s="328"/>
      <c r="VJW847" s="328"/>
      <c r="VJX847" s="328"/>
      <c r="VJY847" s="328"/>
      <c r="VJZ847" s="328"/>
      <c r="VKA847" s="328"/>
      <c r="VKB847" s="328"/>
      <c r="VKC847" s="328"/>
      <c r="VKD847" s="328"/>
      <c r="VKE847" s="328"/>
      <c r="VKF847" s="328"/>
      <c r="VKG847" s="328"/>
      <c r="VKH847" s="328"/>
      <c r="VKI847" s="328"/>
      <c r="VKJ847" s="328"/>
      <c r="VKK847" s="328"/>
      <c r="VKL847" s="328"/>
      <c r="VKM847" s="328"/>
      <c r="VKN847" s="328"/>
      <c r="VKO847" s="328"/>
      <c r="VKP847" s="328"/>
      <c r="VKQ847" s="328"/>
      <c r="VKR847" s="328"/>
      <c r="VKS847" s="328"/>
      <c r="VKT847" s="328"/>
      <c r="VKU847" s="328"/>
      <c r="VKV847" s="328"/>
      <c r="VKW847" s="328"/>
      <c r="VKX847" s="328"/>
      <c r="VKY847" s="328"/>
      <c r="VKZ847" s="328"/>
      <c r="VLA847" s="328"/>
      <c r="VLB847" s="328"/>
      <c r="VLC847" s="328"/>
      <c r="VLD847" s="328"/>
      <c r="VLE847" s="328"/>
      <c r="VLF847" s="328"/>
      <c r="VLG847" s="328"/>
      <c r="VLH847" s="328"/>
      <c r="VLI847" s="328"/>
      <c r="VLJ847" s="328"/>
      <c r="VLK847" s="328"/>
      <c r="VLL847" s="328"/>
      <c r="VLM847" s="328"/>
      <c r="VLN847" s="328"/>
      <c r="VLO847" s="328"/>
      <c r="VLP847" s="328"/>
      <c r="VLQ847" s="328"/>
      <c r="VLR847" s="328"/>
      <c r="VLS847" s="328"/>
      <c r="VLT847" s="328"/>
      <c r="VLU847" s="328"/>
      <c r="VLV847" s="328"/>
      <c r="VLW847" s="328"/>
      <c r="VLX847" s="328"/>
      <c r="VLY847" s="328"/>
      <c r="VLZ847" s="328"/>
      <c r="VMA847" s="328"/>
      <c r="VMB847" s="328"/>
      <c r="VMC847" s="328"/>
      <c r="VMD847" s="328"/>
      <c r="VME847" s="328"/>
      <c r="VMF847" s="328"/>
      <c r="VMG847" s="328"/>
      <c r="VMH847" s="328"/>
      <c r="VMI847" s="328"/>
      <c r="VMJ847" s="328"/>
      <c r="VMK847" s="328"/>
      <c r="VML847" s="328"/>
      <c r="VMM847" s="328"/>
      <c r="VMN847" s="328"/>
      <c r="VMO847" s="328"/>
      <c r="VMP847" s="328"/>
      <c r="VMQ847" s="328"/>
      <c r="VMR847" s="328"/>
      <c r="VMS847" s="328"/>
      <c r="VMT847" s="328"/>
      <c r="VMU847" s="328"/>
      <c r="VMV847" s="328"/>
      <c r="VMW847" s="328"/>
      <c r="VMX847" s="328"/>
      <c r="VMY847" s="328"/>
      <c r="VMZ847" s="328"/>
      <c r="VNA847" s="328"/>
      <c r="VNB847" s="328"/>
      <c r="VNC847" s="328"/>
      <c r="VND847" s="328"/>
      <c r="VNE847" s="328"/>
      <c r="VNF847" s="328"/>
      <c r="VNG847" s="328"/>
      <c r="VNH847" s="328"/>
      <c r="VNI847" s="328"/>
      <c r="VNJ847" s="328"/>
      <c r="VNK847" s="328"/>
      <c r="VNL847" s="328"/>
      <c r="VNM847" s="328"/>
      <c r="VNN847" s="328"/>
      <c r="VNO847" s="328"/>
      <c r="VNP847" s="328"/>
      <c r="VNQ847" s="328"/>
      <c r="VNR847" s="328"/>
      <c r="VNS847" s="328"/>
      <c r="VNT847" s="328"/>
      <c r="VNU847" s="328"/>
      <c r="VNV847" s="328"/>
      <c r="VNW847" s="328"/>
      <c r="VNX847" s="328"/>
      <c r="VNY847" s="328"/>
      <c r="VNZ847" s="328"/>
      <c r="VOA847" s="328"/>
      <c r="VOB847" s="328"/>
      <c r="VOC847" s="328"/>
      <c r="VOD847" s="328"/>
      <c r="VOE847" s="328"/>
      <c r="VOF847" s="328"/>
      <c r="VOG847" s="328"/>
      <c r="VOH847" s="328"/>
      <c r="VOI847" s="328"/>
      <c r="VOJ847" s="328"/>
      <c r="VOK847" s="328"/>
      <c r="VOL847" s="328"/>
      <c r="VOM847" s="328"/>
      <c r="VON847" s="328"/>
      <c r="VOO847" s="328"/>
      <c r="VOP847" s="328"/>
      <c r="VOQ847" s="328"/>
      <c r="VOR847" s="328"/>
      <c r="VOS847" s="328"/>
      <c r="VOT847" s="328"/>
      <c r="VOU847" s="328"/>
      <c r="VOV847" s="328"/>
      <c r="VOW847" s="328"/>
      <c r="VOX847" s="328"/>
      <c r="VOY847" s="328"/>
      <c r="VOZ847" s="328"/>
      <c r="VPA847" s="328"/>
      <c r="VPB847" s="328"/>
      <c r="VPC847" s="328"/>
      <c r="VPD847" s="328"/>
      <c r="VPE847" s="328"/>
      <c r="VPF847" s="328"/>
      <c r="VPG847" s="328"/>
      <c r="VPH847" s="328"/>
      <c r="VPI847" s="328"/>
      <c r="VPJ847" s="328"/>
      <c r="VPK847" s="328"/>
      <c r="VPL847" s="328"/>
      <c r="VPM847" s="328"/>
      <c r="VPN847" s="328"/>
      <c r="VPO847" s="328"/>
      <c r="VPP847" s="328"/>
      <c r="VPQ847" s="328"/>
      <c r="VPR847" s="328"/>
      <c r="VPS847" s="328"/>
      <c r="VPT847" s="328"/>
      <c r="VPU847" s="328"/>
      <c r="VPV847" s="328"/>
      <c r="VPW847" s="328"/>
      <c r="VPX847" s="328"/>
      <c r="VPY847" s="328"/>
      <c r="VPZ847" s="328"/>
      <c r="VQA847" s="328"/>
      <c r="VQB847" s="328"/>
      <c r="VQC847" s="328"/>
      <c r="VQD847" s="328"/>
      <c r="VQE847" s="328"/>
      <c r="VQF847" s="328"/>
      <c r="VQG847" s="328"/>
      <c r="VQH847" s="328"/>
      <c r="VQI847" s="328"/>
      <c r="VQJ847" s="328"/>
      <c r="VQK847" s="328"/>
      <c r="VQL847" s="328"/>
      <c r="VQM847" s="328"/>
      <c r="VQN847" s="328"/>
      <c r="VQO847" s="328"/>
      <c r="VQP847" s="328"/>
      <c r="VQQ847" s="328"/>
      <c r="VQR847" s="328"/>
      <c r="VQS847" s="328"/>
      <c r="VQT847" s="328"/>
      <c r="VQU847" s="328"/>
      <c r="VQV847" s="328"/>
      <c r="VQW847" s="328"/>
      <c r="VQX847" s="328"/>
      <c r="VQY847" s="328"/>
      <c r="VQZ847" s="328"/>
      <c r="VRA847" s="328"/>
      <c r="VRB847" s="328"/>
      <c r="VRC847" s="328"/>
      <c r="VRD847" s="328"/>
      <c r="VRE847" s="328"/>
      <c r="VRF847" s="328"/>
      <c r="VRG847" s="328"/>
      <c r="VRH847" s="328"/>
      <c r="VRI847" s="328"/>
      <c r="VRJ847" s="328"/>
      <c r="VRK847" s="328"/>
      <c r="VRL847" s="328"/>
      <c r="VRM847" s="328"/>
      <c r="VRN847" s="328"/>
      <c r="VRO847" s="328"/>
      <c r="VRP847" s="328"/>
      <c r="VRQ847" s="328"/>
      <c r="VRR847" s="328"/>
      <c r="VRS847" s="328"/>
      <c r="VRT847" s="328"/>
      <c r="VRU847" s="328"/>
      <c r="VRV847" s="328"/>
      <c r="VRW847" s="328"/>
      <c r="VRX847" s="328"/>
      <c r="VRY847" s="328"/>
      <c r="VRZ847" s="328"/>
      <c r="VSA847" s="328"/>
      <c r="VSB847" s="328"/>
      <c r="VSC847" s="328"/>
      <c r="VSD847" s="328"/>
      <c r="VSE847" s="328"/>
      <c r="VSF847" s="328"/>
      <c r="VSG847" s="328"/>
      <c r="VSH847" s="328"/>
      <c r="VSI847" s="328"/>
      <c r="VSJ847" s="328"/>
      <c r="VSK847" s="328"/>
      <c r="VSL847" s="328"/>
      <c r="VSM847" s="328"/>
      <c r="VSN847" s="328"/>
      <c r="VSO847" s="328"/>
      <c r="VSP847" s="328"/>
      <c r="VSQ847" s="328"/>
      <c r="VSR847" s="328"/>
      <c r="VSS847" s="328"/>
      <c r="VST847" s="328"/>
      <c r="VSU847" s="328"/>
      <c r="VSV847" s="328"/>
      <c r="VSW847" s="328"/>
      <c r="VSX847" s="328"/>
      <c r="VSY847" s="328"/>
      <c r="VSZ847" s="328"/>
      <c r="VTA847" s="328"/>
      <c r="VTB847" s="328"/>
      <c r="VTC847" s="328"/>
      <c r="VTD847" s="328"/>
      <c r="VTE847" s="328"/>
      <c r="VTF847" s="328"/>
      <c r="VTG847" s="328"/>
      <c r="VTH847" s="328"/>
      <c r="VTI847" s="328"/>
      <c r="VTJ847" s="328"/>
      <c r="VTK847" s="328"/>
      <c r="VTL847" s="328"/>
      <c r="VTM847" s="328"/>
      <c r="VTN847" s="328"/>
      <c r="VTO847" s="328"/>
      <c r="VTP847" s="328"/>
      <c r="VTQ847" s="328"/>
      <c r="VTR847" s="328"/>
      <c r="VTS847" s="328"/>
      <c r="VTT847" s="328"/>
      <c r="VTU847" s="328"/>
      <c r="VTV847" s="328"/>
      <c r="VTW847" s="328"/>
      <c r="VTX847" s="328"/>
      <c r="VTY847" s="328"/>
      <c r="VTZ847" s="328"/>
      <c r="VUA847" s="328"/>
      <c r="VUB847" s="328"/>
      <c r="VUC847" s="328"/>
      <c r="VUD847" s="328"/>
      <c r="VUE847" s="328"/>
      <c r="VUF847" s="328"/>
      <c r="VUG847" s="328"/>
      <c r="VUH847" s="328"/>
      <c r="VUI847" s="328"/>
      <c r="VUJ847" s="328"/>
      <c r="VUK847" s="328"/>
      <c r="VUL847" s="328"/>
      <c r="VUM847" s="328"/>
      <c r="VUN847" s="328"/>
      <c r="VUO847" s="328"/>
      <c r="VUP847" s="328"/>
      <c r="VUQ847" s="328"/>
      <c r="VUR847" s="328"/>
      <c r="VUS847" s="328"/>
      <c r="VUT847" s="328"/>
      <c r="VUU847" s="328"/>
      <c r="VUV847" s="328"/>
      <c r="VUW847" s="328"/>
      <c r="VUX847" s="328"/>
      <c r="VUY847" s="328"/>
      <c r="VUZ847" s="328"/>
      <c r="VVA847" s="328"/>
      <c r="VVB847" s="328"/>
      <c r="VVC847" s="328"/>
      <c r="VVD847" s="328"/>
      <c r="VVE847" s="328"/>
      <c r="VVF847" s="328"/>
      <c r="VVG847" s="328"/>
      <c r="VVH847" s="328"/>
      <c r="VVI847" s="328"/>
      <c r="VVJ847" s="328"/>
      <c r="VVK847" s="328"/>
      <c r="VVL847" s="328"/>
      <c r="VVM847" s="328"/>
      <c r="VVN847" s="328"/>
      <c r="VVO847" s="328"/>
      <c r="VVP847" s="328"/>
      <c r="VVQ847" s="328"/>
      <c r="VVR847" s="328"/>
      <c r="VVS847" s="328"/>
      <c r="VVT847" s="328"/>
      <c r="VVU847" s="328"/>
      <c r="VVV847" s="328"/>
      <c r="VVW847" s="328"/>
      <c r="VVX847" s="328"/>
      <c r="VVY847" s="328"/>
      <c r="VVZ847" s="328"/>
      <c r="VWA847" s="328"/>
      <c r="VWB847" s="328"/>
      <c r="VWC847" s="328"/>
      <c r="VWD847" s="328"/>
      <c r="VWE847" s="328"/>
      <c r="VWF847" s="328"/>
      <c r="VWG847" s="328"/>
      <c r="VWH847" s="328"/>
      <c r="VWI847" s="328"/>
      <c r="VWJ847" s="328"/>
      <c r="VWK847" s="328"/>
      <c r="VWL847" s="328"/>
      <c r="VWM847" s="328"/>
      <c r="VWN847" s="328"/>
      <c r="VWO847" s="328"/>
      <c r="VWP847" s="328"/>
      <c r="VWQ847" s="328"/>
      <c r="VWR847" s="328"/>
      <c r="VWS847" s="328"/>
      <c r="VWT847" s="328"/>
      <c r="VWU847" s="328"/>
      <c r="VWV847" s="328"/>
      <c r="VWW847" s="328"/>
      <c r="VWX847" s="328"/>
      <c r="VWY847" s="328"/>
      <c r="VWZ847" s="328"/>
      <c r="VXA847" s="328"/>
      <c r="VXB847" s="328"/>
      <c r="VXC847" s="328"/>
      <c r="VXD847" s="328"/>
      <c r="VXE847" s="328"/>
      <c r="VXF847" s="328"/>
      <c r="VXG847" s="328"/>
      <c r="VXH847" s="328"/>
      <c r="VXI847" s="328"/>
      <c r="VXJ847" s="328"/>
      <c r="VXK847" s="328"/>
      <c r="VXL847" s="328"/>
      <c r="VXM847" s="328"/>
      <c r="VXN847" s="328"/>
      <c r="VXO847" s="328"/>
      <c r="VXP847" s="328"/>
      <c r="VXQ847" s="328"/>
      <c r="VXR847" s="328"/>
      <c r="VXS847" s="328"/>
      <c r="VXT847" s="328"/>
      <c r="VXU847" s="328"/>
      <c r="VXV847" s="328"/>
      <c r="VXW847" s="328"/>
      <c r="VXX847" s="328"/>
      <c r="VXY847" s="328"/>
      <c r="VXZ847" s="328"/>
      <c r="VYA847" s="328"/>
      <c r="VYB847" s="328"/>
      <c r="VYC847" s="328"/>
      <c r="VYD847" s="328"/>
      <c r="VYE847" s="328"/>
      <c r="VYF847" s="328"/>
      <c r="VYG847" s="328"/>
      <c r="VYH847" s="328"/>
      <c r="VYI847" s="328"/>
      <c r="VYJ847" s="328"/>
      <c r="VYK847" s="328"/>
      <c r="VYL847" s="328"/>
      <c r="VYM847" s="328"/>
      <c r="VYN847" s="328"/>
      <c r="VYO847" s="328"/>
      <c r="VYP847" s="328"/>
      <c r="VYQ847" s="328"/>
      <c r="VYR847" s="328"/>
      <c r="VYS847" s="328"/>
      <c r="VYT847" s="328"/>
      <c r="VYU847" s="328"/>
      <c r="VYV847" s="328"/>
      <c r="VYW847" s="328"/>
      <c r="VYX847" s="328"/>
      <c r="VYY847" s="328"/>
      <c r="VYZ847" s="328"/>
      <c r="VZA847" s="328"/>
      <c r="VZB847" s="328"/>
      <c r="VZC847" s="328"/>
      <c r="VZD847" s="328"/>
      <c r="VZE847" s="328"/>
      <c r="VZF847" s="328"/>
      <c r="VZG847" s="328"/>
      <c r="VZH847" s="328"/>
      <c r="VZI847" s="328"/>
      <c r="VZJ847" s="328"/>
      <c r="VZK847" s="328"/>
      <c r="VZL847" s="328"/>
      <c r="VZM847" s="328"/>
      <c r="VZN847" s="328"/>
      <c r="VZO847" s="328"/>
      <c r="VZP847" s="328"/>
      <c r="VZQ847" s="328"/>
      <c r="VZR847" s="328"/>
      <c r="VZS847" s="328"/>
      <c r="VZT847" s="328"/>
      <c r="VZU847" s="328"/>
      <c r="VZV847" s="328"/>
      <c r="VZW847" s="328"/>
      <c r="VZX847" s="328"/>
      <c r="VZY847" s="328"/>
      <c r="VZZ847" s="328"/>
      <c r="WAA847" s="328"/>
      <c r="WAB847" s="328"/>
      <c r="WAC847" s="328"/>
      <c r="WAD847" s="328"/>
      <c r="WAE847" s="328"/>
      <c r="WAF847" s="328"/>
      <c r="WAG847" s="328"/>
      <c r="WAH847" s="328"/>
      <c r="WAI847" s="328"/>
      <c r="WAJ847" s="328"/>
      <c r="WAK847" s="328"/>
      <c r="WAL847" s="328"/>
      <c r="WAM847" s="328"/>
      <c r="WAN847" s="328"/>
      <c r="WAO847" s="328"/>
      <c r="WAP847" s="328"/>
      <c r="WAQ847" s="328"/>
      <c r="WAR847" s="328"/>
      <c r="WAS847" s="328"/>
      <c r="WAT847" s="328"/>
      <c r="WAU847" s="328"/>
      <c r="WAV847" s="328"/>
      <c r="WAW847" s="328"/>
      <c r="WAX847" s="328"/>
      <c r="WAY847" s="328"/>
      <c r="WAZ847" s="328"/>
      <c r="WBA847" s="328"/>
      <c r="WBB847" s="328"/>
      <c r="WBC847" s="328"/>
      <c r="WBD847" s="328"/>
      <c r="WBE847" s="328"/>
      <c r="WBF847" s="328"/>
      <c r="WBG847" s="328"/>
      <c r="WBH847" s="328"/>
      <c r="WBI847" s="328"/>
      <c r="WBJ847" s="328"/>
      <c r="WBK847" s="328"/>
      <c r="WBL847" s="328"/>
      <c r="WBM847" s="328"/>
      <c r="WBN847" s="328"/>
      <c r="WBO847" s="328"/>
      <c r="WBP847" s="328"/>
      <c r="WBQ847" s="328"/>
      <c r="WBR847" s="328"/>
      <c r="WBS847" s="328"/>
      <c r="WBT847" s="328"/>
      <c r="WBU847" s="328"/>
      <c r="WBV847" s="328"/>
      <c r="WBW847" s="328"/>
      <c r="WBX847" s="328"/>
      <c r="WBY847" s="328"/>
      <c r="WBZ847" s="328"/>
      <c r="WCA847" s="328"/>
      <c r="WCB847" s="328"/>
      <c r="WCC847" s="328"/>
      <c r="WCD847" s="328"/>
      <c r="WCE847" s="328"/>
      <c r="WCF847" s="328"/>
      <c r="WCG847" s="328"/>
      <c r="WCH847" s="328"/>
      <c r="WCI847" s="328"/>
      <c r="WCJ847" s="328"/>
      <c r="WCK847" s="328"/>
      <c r="WCL847" s="328"/>
      <c r="WCM847" s="328"/>
      <c r="WCN847" s="328"/>
      <c r="WCO847" s="328"/>
      <c r="WCP847" s="328"/>
      <c r="WCQ847" s="328"/>
      <c r="WCR847" s="328"/>
      <c r="WCS847" s="328"/>
      <c r="WCT847" s="328"/>
      <c r="WCU847" s="328"/>
      <c r="WCV847" s="328"/>
      <c r="WCW847" s="328"/>
      <c r="WCX847" s="328"/>
      <c r="WCY847" s="328"/>
      <c r="WCZ847" s="328"/>
      <c r="WDA847" s="328"/>
      <c r="WDB847" s="328"/>
      <c r="WDC847" s="328"/>
      <c r="WDD847" s="328"/>
      <c r="WDE847" s="328"/>
      <c r="WDF847" s="328"/>
      <c r="WDG847" s="328"/>
      <c r="WDH847" s="328"/>
      <c r="WDI847" s="328"/>
      <c r="WDJ847" s="328"/>
      <c r="WDK847" s="328"/>
      <c r="WDL847" s="328"/>
      <c r="WDM847" s="328"/>
      <c r="WDN847" s="328"/>
      <c r="WDO847" s="328"/>
      <c r="WDP847" s="328"/>
      <c r="WDQ847" s="328"/>
      <c r="WDR847" s="328"/>
      <c r="WDS847" s="328"/>
      <c r="WDT847" s="328"/>
      <c r="WDU847" s="328"/>
      <c r="WDV847" s="328"/>
      <c r="WDW847" s="328"/>
      <c r="WDX847" s="328"/>
      <c r="WDY847" s="328"/>
      <c r="WDZ847" s="328"/>
      <c r="WEA847" s="328"/>
      <c r="WEB847" s="328"/>
      <c r="WEC847" s="328"/>
      <c r="WED847" s="328"/>
      <c r="WEE847" s="328"/>
      <c r="WEF847" s="328"/>
      <c r="WEG847" s="328"/>
      <c r="WEH847" s="328"/>
      <c r="WEI847" s="328"/>
      <c r="WEJ847" s="328"/>
      <c r="WEK847" s="328"/>
      <c r="WEL847" s="328"/>
      <c r="WEM847" s="328"/>
      <c r="WEN847" s="328"/>
      <c r="WEO847" s="328"/>
      <c r="WEP847" s="328"/>
      <c r="WEQ847" s="328"/>
      <c r="WER847" s="328"/>
      <c r="WES847" s="328"/>
      <c r="WET847" s="328"/>
      <c r="WEU847" s="328"/>
      <c r="WEV847" s="328"/>
      <c r="WEW847" s="328"/>
      <c r="WEX847" s="328"/>
      <c r="WEY847" s="328"/>
      <c r="WEZ847" s="328"/>
      <c r="WFA847" s="328"/>
      <c r="WFB847" s="328"/>
      <c r="WFC847" s="328"/>
      <c r="WFD847" s="328"/>
      <c r="WFE847" s="328"/>
      <c r="WFF847" s="328"/>
      <c r="WFG847" s="328"/>
      <c r="WFH847" s="328"/>
      <c r="WFI847" s="328"/>
      <c r="WFJ847" s="328"/>
      <c r="WFK847" s="328"/>
      <c r="WFL847" s="328"/>
      <c r="WFM847" s="328"/>
      <c r="WFN847" s="328"/>
      <c r="WFO847" s="328"/>
      <c r="WFP847" s="328"/>
      <c r="WFQ847" s="328"/>
      <c r="WFR847" s="328"/>
      <c r="WFS847" s="328"/>
      <c r="WFT847" s="328"/>
      <c r="WFU847" s="328"/>
      <c r="WFV847" s="328"/>
      <c r="WFW847" s="328"/>
      <c r="WFX847" s="328"/>
      <c r="WFY847" s="328"/>
      <c r="WFZ847" s="328"/>
      <c r="WGA847" s="328"/>
      <c r="WGB847" s="328"/>
      <c r="WGC847" s="328"/>
      <c r="WGD847" s="328"/>
      <c r="WGE847" s="328"/>
      <c r="WGF847" s="328"/>
      <c r="WGG847" s="328"/>
      <c r="WGH847" s="328"/>
      <c r="WGI847" s="328"/>
      <c r="WGJ847" s="328"/>
      <c r="WGK847" s="328"/>
      <c r="WGL847" s="328"/>
      <c r="WGM847" s="328"/>
      <c r="WGN847" s="328"/>
      <c r="WGO847" s="328"/>
      <c r="WGP847" s="328"/>
      <c r="WGQ847" s="328"/>
      <c r="WGR847" s="328"/>
      <c r="WGS847" s="328"/>
      <c r="WGT847" s="328"/>
      <c r="WGU847" s="328"/>
      <c r="WGV847" s="328"/>
      <c r="WGW847" s="328"/>
      <c r="WGX847" s="328"/>
      <c r="WGY847" s="328"/>
      <c r="WGZ847" s="328"/>
      <c r="WHA847" s="328"/>
      <c r="WHB847" s="328"/>
      <c r="WHC847" s="328"/>
      <c r="WHD847" s="328"/>
      <c r="WHE847" s="328"/>
      <c r="WHF847" s="328"/>
      <c r="WHG847" s="328"/>
      <c r="WHH847" s="328"/>
      <c r="WHI847" s="328"/>
      <c r="WHJ847" s="328"/>
      <c r="WHK847" s="328"/>
      <c r="WHL847" s="328"/>
      <c r="WHM847" s="328"/>
      <c r="WHN847" s="328"/>
      <c r="WHO847" s="328"/>
      <c r="WHP847" s="328"/>
      <c r="WHQ847" s="328"/>
      <c r="WHR847" s="328"/>
      <c r="WHS847" s="328"/>
      <c r="WHT847" s="328"/>
      <c r="WHU847" s="328"/>
      <c r="WHV847" s="328"/>
      <c r="WHW847" s="328"/>
      <c r="WHX847" s="328"/>
      <c r="WHY847" s="328"/>
      <c r="WHZ847" s="328"/>
      <c r="WIA847" s="328"/>
      <c r="WIB847" s="328"/>
      <c r="WIC847" s="328"/>
      <c r="WID847" s="328"/>
      <c r="WIE847" s="328"/>
      <c r="WIF847" s="328"/>
      <c r="WIG847" s="328"/>
      <c r="WIH847" s="328"/>
      <c r="WII847" s="328"/>
      <c r="WIJ847" s="328"/>
      <c r="WIK847" s="328"/>
      <c r="WIL847" s="328"/>
      <c r="WIM847" s="328"/>
      <c r="WIN847" s="328"/>
      <c r="WIO847" s="328"/>
      <c r="WIP847" s="328"/>
      <c r="WIQ847" s="328"/>
      <c r="WIR847" s="328"/>
      <c r="WIS847" s="328"/>
      <c r="WIT847" s="328"/>
      <c r="WIU847" s="328"/>
      <c r="WIV847" s="328"/>
      <c r="WIW847" s="328"/>
      <c r="WIX847" s="328"/>
      <c r="WIY847" s="328"/>
      <c r="WIZ847" s="328"/>
      <c r="WJA847" s="328"/>
      <c r="WJB847" s="328"/>
      <c r="WJC847" s="328"/>
      <c r="WJD847" s="328"/>
      <c r="WJE847" s="328"/>
      <c r="WJF847" s="328"/>
      <c r="WJG847" s="328"/>
      <c r="WJH847" s="328"/>
      <c r="WJI847" s="328"/>
      <c r="WJJ847" s="328"/>
      <c r="WJK847" s="328"/>
      <c r="WJL847" s="328"/>
      <c r="WJM847" s="328"/>
      <c r="WJN847" s="328"/>
      <c r="WJO847" s="328"/>
      <c r="WJP847" s="328"/>
      <c r="WJQ847" s="328"/>
      <c r="WJR847" s="328"/>
      <c r="WJS847" s="328"/>
      <c r="WJT847" s="328"/>
      <c r="WJU847" s="328"/>
      <c r="WJV847" s="328"/>
      <c r="WJW847" s="328"/>
      <c r="WJX847" s="328"/>
      <c r="WJY847" s="328"/>
      <c r="WJZ847" s="328"/>
      <c r="WKA847" s="328"/>
      <c r="WKB847" s="328"/>
      <c r="WKC847" s="328"/>
      <c r="WKD847" s="328"/>
      <c r="WKE847" s="328"/>
      <c r="WKF847" s="328"/>
      <c r="WKG847" s="328"/>
      <c r="WKH847" s="328"/>
      <c r="WKI847" s="328"/>
      <c r="WKJ847" s="328"/>
      <c r="WKK847" s="328"/>
      <c r="WKL847" s="328"/>
      <c r="WKM847" s="328"/>
      <c r="WKN847" s="328"/>
      <c r="WKO847" s="328"/>
      <c r="WKP847" s="328"/>
      <c r="WKQ847" s="328"/>
      <c r="WKR847" s="328"/>
      <c r="WKS847" s="328"/>
      <c r="WKT847" s="328"/>
      <c r="WKU847" s="328"/>
      <c r="WKV847" s="328"/>
      <c r="WKW847" s="328"/>
      <c r="WKX847" s="328"/>
      <c r="WKY847" s="328"/>
      <c r="WKZ847" s="328"/>
      <c r="WLA847" s="328"/>
      <c r="WLB847" s="328"/>
      <c r="WLC847" s="328"/>
      <c r="WLD847" s="328"/>
      <c r="WLE847" s="328"/>
      <c r="WLF847" s="328"/>
      <c r="WLG847" s="328"/>
      <c r="WLH847" s="328"/>
      <c r="WLI847" s="328"/>
      <c r="WLJ847" s="328"/>
      <c r="WLK847" s="328"/>
      <c r="WLL847" s="328"/>
      <c r="WLM847" s="328"/>
      <c r="WLN847" s="328"/>
      <c r="WLO847" s="328"/>
      <c r="WLP847" s="328"/>
      <c r="WLQ847" s="328"/>
      <c r="WLR847" s="328"/>
      <c r="WLS847" s="328"/>
      <c r="WLT847" s="328"/>
      <c r="WLU847" s="328"/>
      <c r="WLV847" s="328"/>
      <c r="WLW847" s="328"/>
      <c r="WLX847" s="328"/>
      <c r="WLY847" s="328"/>
      <c r="WLZ847" s="328"/>
      <c r="WMA847" s="328"/>
      <c r="WMB847" s="328"/>
      <c r="WMC847" s="328"/>
      <c r="WMD847" s="328"/>
      <c r="WME847" s="328"/>
      <c r="WMF847" s="328"/>
      <c r="WMG847" s="328"/>
      <c r="WMH847" s="328"/>
      <c r="WMI847" s="328"/>
      <c r="WMJ847" s="328"/>
      <c r="WMK847" s="328"/>
      <c r="WML847" s="328"/>
      <c r="WMM847" s="328"/>
      <c r="WMN847" s="328"/>
      <c r="WMO847" s="328"/>
      <c r="WMP847" s="328"/>
      <c r="WMQ847" s="328"/>
      <c r="WMR847" s="328"/>
      <c r="WMS847" s="328"/>
      <c r="WMT847" s="328"/>
      <c r="WMU847" s="328"/>
      <c r="WMV847" s="328"/>
      <c r="WMW847" s="328"/>
      <c r="WMX847" s="328"/>
      <c r="WMY847" s="328"/>
      <c r="WMZ847" s="328"/>
      <c r="WNA847" s="328"/>
      <c r="WNB847" s="328"/>
      <c r="WNC847" s="328"/>
      <c r="WND847" s="328"/>
      <c r="WNE847" s="328"/>
      <c r="WNF847" s="328"/>
      <c r="WNG847" s="328"/>
      <c r="WNH847" s="328"/>
      <c r="WNI847" s="328"/>
      <c r="WNJ847" s="328"/>
      <c r="WNK847" s="328"/>
      <c r="WNL847" s="328"/>
      <c r="WNM847" s="328"/>
      <c r="WNN847" s="328"/>
      <c r="WNO847" s="328"/>
      <c r="WNP847" s="328"/>
      <c r="WNQ847" s="328"/>
      <c r="WNR847" s="328"/>
      <c r="WNS847" s="328"/>
      <c r="WNT847" s="328"/>
      <c r="WNU847" s="328"/>
      <c r="WNV847" s="328"/>
      <c r="WNW847" s="328"/>
      <c r="WNX847" s="328"/>
      <c r="WNY847" s="328"/>
      <c r="WNZ847" s="328"/>
      <c r="WOA847" s="328"/>
      <c r="WOB847" s="328"/>
      <c r="WOC847" s="328"/>
      <c r="WOD847" s="328"/>
      <c r="WOE847" s="328"/>
      <c r="WOF847" s="328"/>
      <c r="WOG847" s="328"/>
      <c r="WOH847" s="328"/>
      <c r="WOI847" s="328"/>
      <c r="WOJ847" s="328"/>
      <c r="WOK847" s="328"/>
      <c r="WOL847" s="328"/>
      <c r="WOM847" s="328"/>
      <c r="WON847" s="328"/>
      <c r="WOO847" s="328"/>
      <c r="WOP847" s="328"/>
      <c r="WOQ847" s="328"/>
      <c r="WOR847" s="328"/>
      <c r="WOS847" s="328"/>
      <c r="WOT847" s="328"/>
      <c r="WOU847" s="328"/>
      <c r="WOV847" s="328"/>
      <c r="WOW847" s="328"/>
      <c r="WOX847" s="328"/>
      <c r="WOY847" s="328"/>
      <c r="WOZ847" s="328"/>
      <c r="WPA847" s="328"/>
      <c r="WPB847" s="328"/>
      <c r="WPC847" s="328"/>
      <c r="WPD847" s="328"/>
      <c r="WPE847" s="328"/>
      <c r="WPF847" s="328"/>
      <c r="WPG847" s="328"/>
      <c r="WPH847" s="328"/>
      <c r="WPI847" s="328"/>
      <c r="WPJ847" s="328"/>
      <c r="WPK847" s="328"/>
      <c r="WPL847" s="328"/>
      <c r="WPM847" s="328"/>
      <c r="WPN847" s="328"/>
      <c r="WPO847" s="328"/>
      <c r="WPP847" s="328"/>
      <c r="WPQ847" s="328"/>
      <c r="WPR847" s="328"/>
      <c r="WPS847" s="328"/>
      <c r="WPT847" s="328"/>
      <c r="WPU847" s="328"/>
      <c r="WPV847" s="328"/>
      <c r="WPW847" s="328"/>
      <c r="WPX847" s="328"/>
      <c r="WPY847" s="328"/>
      <c r="WPZ847" s="328"/>
      <c r="WQA847" s="328"/>
      <c r="WQB847" s="328"/>
      <c r="WQC847" s="328"/>
      <c r="WQD847" s="328"/>
      <c r="WQE847" s="328"/>
      <c r="WQF847" s="328"/>
      <c r="WQG847" s="328"/>
      <c r="WQH847" s="328"/>
      <c r="WQI847" s="328"/>
      <c r="WQJ847" s="328"/>
      <c r="WQK847" s="328"/>
      <c r="WQL847" s="328"/>
      <c r="WQM847" s="328"/>
      <c r="WQN847" s="328"/>
      <c r="WQO847" s="328"/>
      <c r="WQP847" s="328"/>
      <c r="WQQ847" s="328"/>
      <c r="WQR847" s="328"/>
      <c r="WQS847" s="328"/>
      <c r="WQT847" s="328"/>
      <c r="WQU847" s="328"/>
      <c r="WQV847" s="328"/>
      <c r="WQW847" s="328"/>
      <c r="WQX847" s="328"/>
      <c r="WQY847" s="328"/>
      <c r="WQZ847" s="328"/>
      <c r="WRA847" s="328"/>
      <c r="WRB847" s="328"/>
      <c r="WRC847" s="328"/>
      <c r="WRD847" s="328"/>
      <c r="WRE847" s="328"/>
      <c r="WRF847" s="328"/>
      <c r="WRG847" s="328"/>
      <c r="WRH847" s="328"/>
      <c r="WRI847" s="328"/>
      <c r="WRJ847" s="328"/>
      <c r="WRK847" s="328"/>
      <c r="WRL847" s="328"/>
      <c r="WRM847" s="328"/>
      <c r="WRN847" s="328"/>
      <c r="WRO847" s="328"/>
      <c r="WRP847" s="328"/>
      <c r="WRQ847" s="328"/>
      <c r="WRR847" s="328"/>
      <c r="WRS847" s="328"/>
      <c r="WRT847" s="328"/>
      <c r="WRU847" s="328"/>
      <c r="WRV847" s="328"/>
      <c r="WRW847" s="328"/>
      <c r="WRX847" s="328"/>
      <c r="WRY847" s="328"/>
      <c r="WRZ847" s="328"/>
      <c r="WSA847" s="328"/>
      <c r="WSB847" s="328"/>
      <c r="WSC847" s="328"/>
      <c r="WSD847" s="328"/>
      <c r="WSE847" s="328"/>
      <c r="WSF847" s="328"/>
      <c r="WSG847" s="328"/>
      <c r="WSH847" s="328"/>
      <c r="WSI847" s="328"/>
      <c r="WSJ847" s="328"/>
      <c r="WSK847" s="328"/>
      <c r="WSL847" s="328"/>
      <c r="WSM847" s="328"/>
      <c r="WSN847" s="328"/>
      <c r="WSO847" s="328"/>
      <c r="WSP847" s="328"/>
      <c r="WSQ847" s="328"/>
      <c r="WSR847" s="328"/>
      <c r="WSS847" s="328"/>
      <c r="WST847" s="328"/>
      <c r="WSU847" s="328"/>
      <c r="WSV847" s="328"/>
      <c r="WSW847" s="328"/>
      <c r="WSX847" s="328"/>
      <c r="WSY847" s="328"/>
      <c r="WSZ847" s="328"/>
      <c r="WTA847" s="328"/>
      <c r="WTB847" s="328"/>
      <c r="WTC847" s="328"/>
      <c r="WTD847" s="328"/>
      <c r="WTE847" s="328"/>
      <c r="WTF847" s="328"/>
      <c r="WTG847" s="328"/>
      <c r="WTH847" s="328"/>
      <c r="WTI847" s="328"/>
      <c r="WTJ847" s="328"/>
      <c r="WTK847" s="328"/>
      <c r="WTL847" s="328"/>
      <c r="WTM847" s="328"/>
      <c r="WTN847" s="328"/>
      <c r="WTO847" s="328"/>
      <c r="WTP847" s="328"/>
      <c r="WTQ847" s="328"/>
      <c r="WTR847" s="328"/>
      <c r="WTS847" s="328"/>
      <c r="WTT847" s="328"/>
      <c r="WTU847" s="328"/>
      <c r="WTV847" s="328"/>
      <c r="WTW847" s="328"/>
      <c r="WTX847" s="328"/>
      <c r="WTY847" s="328"/>
      <c r="WTZ847" s="328"/>
      <c r="WUA847" s="328"/>
      <c r="WUB847" s="328"/>
      <c r="WUC847" s="328"/>
      <c r="WUD847" s="328"/>
      <c r="WUE847" s="328"/>
      <c r="WUF847" s="328"/>
      <c r="WUG847" s="328"/>
      <c r="WUH847" s="328"/>
      <c r="WUI847" s="328"/>
      <c r="WUJ847" s="328"/>
      <c r="WUK847" s="328"/>
      <c r="WUL847" s="328"/>
      <c r="WUM847" s="328"/>
      <c r="WUN847" s="328"/>
      <c r="WUO847" s="328"/>
      <c r="WUP847" s="328"/>
      <c r="WUQ847" s="328"/>
      <c r="WUR847" s="328"/>
      <c r="WUS847" s="328"/>
      <c r="WUT847" s="328"/>
      <c r="WUU847" s="328"/>
      <c r="WUV847" s="328"/>
      <c r="WUW847" s="328"/>
      <c r="WUX847" s="328"/>
      <c r="WUY847" s="328"/>
      <c r="WUZ847" s="328"/>
      <c r="WVA847" s="328"/>
      <c r="WVB847" s="328"/>
      <c r="WVC847" s="328"/>
      <c r="WVD847" s="328"/>
      <c r="WVE847" s="328"/>
      <c r="WVF847" s="328"/>
      <c r="WVG847" s="328"/>
      <c r="WVH847" s="328"/>
      <c r="WVI847" s="328"/>
      <c r="WVJ847" s="328"/>
      <c r="WVK847" s="328"/>
      <c r="WVL847" s="328"/>
      <c r="WVM847" s="328"/>
      <c r="WVN847" s="328"/>
      <c r="WVO847" s="328"/>
      <c r="WVP847" s="328"/>
      <c r="WVQ847" s="328"/>
      <c r="WVR847" s="328"/>
      <c r="WVS847" s="328"/>
      <c r="WVT847" s="328"/>
      <c r="WVU847" s="328"/>
      <c r="WVV847" s="328"/>
      <c r="WVW847" s="328"/>
      <c r="WVX847" s="328"/>
      <c r="WVY847" s="328"/>
      <c r="WVZ847" s="328"/>
      <c r="WWA847" s="328"/>
      <c r="WWB847" s="328"/>
      <c r="WWC847" s="328"/>
      <c r="WWD847" s="328"/>
      <c r="WWE847" s="328"/>
      <c r="WWF847" s="328"/>
      <c r="WWG847" s="328"/>
      <c r="WWH847" s="328"/>
      <c r="WWI847" s="328"/>
      <c r="WWJ847" s="328"/>
      <c r="WWK847" s="328"/>
      <c r="WWL847" s="328"/>
      <c r="WWM847" s="328"/>
      <c r="WWN847" s="328"/>
      <c r="WWO847" s="328"/>
      <c r="WWP847" s="328"/>
      <c r="WWQ847" s="328"/>
      <c r="WWR847" s="328"/>
      <c r="WWS847" s="328"/>
      <c r="WWT847" s="328"/>
      <c r="WWU847" s="328"/>
      <c r="WWV847" s="328"/>
      <c r="WWW847" s="328"/>
      <c r="WWX847" s="328"/>
      <c r="WWY847" s="328"/>
      <c r="WWZ847" s="328"/>
      <c r="WXA847" s="328"/>
      <c r="WXB847" s="328"/>
      <c r="WXC847" s="328"/>
      <c r="WXD847" s="328"/>
      <c r="WXE847" s="328"/>
      <c r="WXF847" s="328"/>
      <c r="WXG847" s="328"/>
      <c r="WXH847" s="328"/>
      <c r="WXI847" s="328"/>
      <c r="WXJ847" s="328"/>
      <c r="WXK847" s="328"/>
      <c r="WXL847" s="328"/>
      <c r="WXM847" s="328"/>
      <c r="WXN847" s="328"/>
      <c r="WXO847" s="328"/>
      <c r="WXP847" s="328"/>
      <c r="WXQ847" s="328"/>
      <c r="WXR847" s="328"/>
      <c r="WXS847" s="328"/>
      <c r="WXT847" s="328"/>
      <c r="WXU847" s="328"/>
      <c r="WXV847" s="328"/>
      <c r="WXW847" s="328"/>
      <c r="WXX847" s="328"/>
      <c r="WXY847" s="328"/>
      <c r="WXZ847" s="328"/>
      <c r="WYA847" s="328"/>
      <c r="WYB847" s="328"/>
      <c r="WYC847" s="328"/>
      <c r="WYD847" s="328"/>
      <c r="WYE847" s="328"/>
      <c r="WYF847" s="328"/>
      <c r="WYG847" s="328"/>
      <c r="WYH847" s="328"/>
      <c r="WYI847" s="328"/>
      <c r="WYJ847" s="328"/>
      <c r="WYK847" s="328"/>
      <c r="WYL847" s="328"/>
      <c r="WYM847" s="328"/>
      <c r="WYN847" s="328"/>
      <c r="WYO847" s="328"/>
      <c r="WYP847" s="328"/>
      <c r="WYQ847" s="328"/>
      <c r="WYR847" s="328"/>
      <c r="WYS847" s="328"/>
      <c r="WYT847" s="328"/>
      <c r="WYU847" s="328"/>
      <c r="WYV847" s="328"/>
      <c r="WYW847" s="328"/>
      <c r="WYX847" s="328"/>
      <c r="WYY847" s="328"/>
      <c r="WYZ847" s="328"/>
      <c r="WZA847" s="328"/>
      <c r="WZB847" s="328"/>
      <c r="WZC847" s="328"/>
      <c r="WZD847" s="328"/>
      <c r="WZE847" s="328"/>
      <c r="WZF847" s="328"/>
      <c r="WZG847" s="328"/>
      <c r="WZH847" s="328"/>
      <c r="WZI847" s="328"/>
      <c r="WZJ847" s="328"/>
      <c r="WZK847" s="328"/>
      <c r="WZL847" s="328"/>
      <c r="WZM847" s="328"/>
      <c r="WZN847" s="328"/>
      <c r="WZO847" s="328"/>
      <c r="WZP847" s="328"/>
      <c r="WZQ847" s="328"/>
      <c r="WZR847" s="328"/>
      <c r="WZS847" s="328"/>
      <c r="WZT847" s="328"/>
      <c r="WZU847" s="328"/>
      <c r="WZV847" s="328"/>
      <c r="WZW847" s="328"/>
      <c r="WZX847" s="328"/>
      <c r="WZY847" s="328"/>
      <c r="WZZ847" s="328"/>
      <c r="XAA847" s="328"/>
      <c r="XAB847" s="328"/>
      <c r="XAC847" s="328"/>
      <c r="XAD847" s="328"/>
      <c r="XAE847" s="328"/>
      <c r="XAF847" s="328"/>
      <c r="XAG847" s="328"/>
      <c r="XAH847" s="328"/>
      <c r="XAI847" s="328"/>
      <c r="XAJ847" s="328"/>
      <c r="XAK847" s="328"/>
      <c r="XAL847" s="328"/>
      <c r="XAM847" s="328"/>
      <c r="XAN847" s="328"/>
      <c r="XAO847" s="328"/>
      <c r="XAP847" s="328"/>
      <c r="XAQ847" s="328"/>
      <c r="XAR847" s="328"/>
      <c r="XAS847" s="328"/>
      <c r="XAT847" s="328"/>
      <c r="XAU847" s="328"/>
      <c r="XAV847" s="328"/>
      <c r="XAW847" s="328"/>
      <c r="XAX847" s="328"/>
      <c r="XAY847" s="328"/>
      <c r="XAZ847" s="328"/>
      <c r="XBA847" s="328"/>
      <c r="XBB847" s="328"/>
      <c r="XBC847" s="328"/>
      <c r="XBD847" s="328"/>
      <c r="XBE847" s="328"/>
      <c r="XBF847" s="328"/>
      <c r="XBG847" s="328"/>
      <c r="XBH847" s="328"/>
      <c r="XBI847" s="328"/>
      <c r="XBJ847" s="328"/>
      <c r="XBK847" s="328"/>
      <c r="XBL847" s="328"/>
      <c r="XBM847" s="328"/>
      <c r="XBN847" s="328"/>
      <c r="XBO847" s="328"/>
      <c r="XBP847" s="328"/>
      <c r="XBQ847" s="328"/>
      <c r="XBR847" s="328"/>
      <c r="XBS847" s="328"/>
      <c r="XBT847" s="328"/>
      <c r="XBU847" s="328"/>
      <c r="XBV847" s="328"/>
      <c r="XBW847" s="328"/>
      <c r="XBX847" s="328"/>
      <c r="XBY847" s="328"/>
      <c r="XBZ847" s="328"/>
      <c r="XCA847" s="328"/>
      <c r="XCB847" s="328"/>
      <c r="XCC847" s="328"/>
      <c r="XCD847" s="328"/>
      <c r="XCE847" s="328"/>
      <c r="XCF847" s="328"/>
      <c r="XCG847" s="328"/>
      <c r="XCH847" s="328"/>
      <c r="XCI847" s="328"/>
      <c r="XCJ847" s="328"/>
      <c r="XCK847" s="328"/>
      <c r="XCL847" s="328"/>
      <c r="XCM847" s="328"/>
      <c r="XCN847" s="328"/>
      <c r="XCO847" s="328"/>
      <c r="XCP847" s="328"/>
      <c r="XCQ847" s="328"/>
      <c r="XCR847" s="328"/>
      <c r="XCS847" s="328"/>
      <c r="XCT847" s="328"/>
      <c r="XCU847" s="328"/>
      <c r="XCV847" s="328"/>
      <c r="XCW847" s="328"/>
      <c r="XCX847" s="328"/>
      <c r="XCY847" s="328"/>
      <c r="XCZ847" s="328"/>
      <c r="XDA847" s="328"/>
      <c r="XDB847" s="328"/>
      <c r="XDC847" s="328"/>
      <c r="XDD847" s="328"/>
      <c r="XDE847" s="328"/>
      <c r="XDF847" s="328"/>
      <c r="XDG847" s="328"/>
      <c r="XDH847" s="328"/>
      <c r="XDI847" s="328"/>
      <c r="XDJ847" s="328"/>
      <c r="XDK847" s="328"/>
      <c r="XDL847" s="328"/>
      <c r="XDM847" s="328"/>
      <c r="XDN847" s="328"/>
      <c r="XDO847" s="328"/>
      <c r="XDP847" s="328"/>
      <c r="XDQ847" s="328"/>
      <c r="XDR847" s="328"/>
      <c r="XDS847" s="328"/>
      <c r="XDT847" s="328"/>
      <c r="XDU847" s="328"/>
      <c r="XDV847" s="328"/>
      <c r="XDW847" s="328"/>
      <c r="XDX847" s="328"/>
      <c r="XDY847" s="328"/>
      <c r="XDZ847" s="328"/>
      <c r="XEA847" s="328"/>
      <c r="XEB847" s="328"/>
      <c r="XEC847" s="328"/>
      <c r="XED847" s="328"/>
      <c r="XEE847" s="328"/>
      <c r="XEF847" s="328"/>
      <c r="XEG847" s="328"/>
      <c r="XEH847" s="328"/>
      <c r="XEI847" s="328"/>
      <c r="XEJ847" s="328"/>
      <c r="XEK847" s="328"/>
      <c r="XEL847" s="328"/>
      <c r="XEM847" s="328"/>
      <c r="XEN847" s="328"/>
      <c r="XEO847" s="328"/>
      <c r="XEP847" s="328"/>
      <c r="XEQ847" s="328"/>
      <c r="XER847" s="328"/>
    </row>
    <row r="848" spans="1:16372" x14ac:dyDescent="0.25">
      <c r="A848" s="268"/>
      <c r="B848" s="46">
        <f>SUBTOTAL(103,$C$10:C848)</f>
        <v>839</v>
      </c>
      <c r="C848" s="154" t="s">
        <v>719</v>
      </c>
      <c r="D848" s="226" t="s">
        <v>942</v>
      </c>
      <c r="E848" s="203" t="s">
        <v>644</v>
      </c>
      <c r="F848" s="208" t="s">
        <v>428</v>
      </c>
      <c r="G848" s="239">
        <v>45198</v>
      </c>
      <c r="H848" s="249">
        <v>0</v>
      </c>
      <c r="I848" s="101">
        <v>-24385</v>
      </c>
      <c r="J848" s="250">
        <f t="shared" si="13"/>
        <v>326121.43550000014</v>
      </c>
      <c r="K848" s="259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  <c r="AH848" s="328"/>
      <c r="AI848" s="328"/>
      <c r="AJ848" s="328"/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328"/>
      <c r="AZ848" s="328"/>
      <c r="BA848" s="328"/>
      <c r="BB848" s="328"/>
      <c r="BC848" s="328"/>
      <c r="BD848" s="328"/>
      <c r="BE848" s="328"/>
      <c r="BF848" s="328"/>
      <c r="BG848" s="328"/>
      <c r="BH848" s="328"/>
      <c r="BI848" s="328"/>
      <c r="BJ848" s="328"/>
      <c r="BK848" s="328"/>
      <c r="BL848" s="328"/>
      <c r="BM848" s="328"/>
      <c r="BN848" s="328"/>
      <c r="BO848" s="328"/>
      <c r="BP848" s="328"/>
      <c r="BQ848" s="328"/>
      <c r="BR848" s="328"/>
      <c r="BS848" s="328"/>
      <c r="BT848" s="328"/>
      <c r="BU848" s="328"/>
      <c r="BV848" s="328"/>
      <c r="BW848" s="328"/>
      <c r="BX848" s="328"/>
      <c r="BY848" s="328"/>
      <c r="BZ848" s="328"/>
      <c r="CA848" s="328"/>
      <c r="CB848" s="328"/>
      <c r="CC848" s="328"/>
      <c r="CD848" s="328"/>
      <c r="CE848" s="328"/>
      <c r="CF848" s="328"/>
      <c r="CG848" s="328"/>
      <c r="CH848" s="328"/>
      <c r="CI848" s="328"/>
      <c r="CJ848" s="328"/>
      <c r="CK848" s="328"/>
      <c r="CL848" s="328"/>
      <c r="CM848" s="328"/>
      <c r="CN848" s="328"/>
      <c r="CO848" s="328"/>
      <c r="CP848" s="328"/>
      <c r="CQ848" s="328"/>
      <c r="CR848" s="328"/>
      <c r="CS848" s="328"/>
      <c r="CT848" s="328"/>
      <c r="CU848" s="328"/>
      <c r="CV848" s="328"/>
      <c r="CW848" s="328"/>
      <c r="CX848" s="328"/>
      <c r="CY848" s="328"/>
      <c r="CZ848" s="328"/>
      <c r="DA848" s="328"/>
      <c r="DB848" s="328"/>
      <c r="DC848" s="328"/>
      <c r="DD848" s="328"/>
      <c r="DE848" s="328"/>
      <c r="DF848" s="328"/>
      <c r="DG848" s="328"/>
      <c r="DH848" s="328"/>
      <c r="DI848" s="328"/>
      <c r="DJ848" s="328"/>
      <c r="DK848" s="328"/>
      <c r="DL848" s="328"/>
      <c r="DM848" s="328"/>
      <c r="DN848" s="328"/>
      <c r="DO848" s="328"/>
      <c r="DP848" s="328"/>
      <c r="DQ848" s="328"/>
      <c r="DR848" s="328"/>
      <c r="DS848" s="328"/>
      <c r="DT848" s="328"/>
      <c r="DU848" s="328"/>
      <c r="DV848" s="328"/>
      <c r="DW848" s="328"/>
      <c r="DX848" s="328"/>
      <c r="DY848" s="328"/>
      <c r="DZ848" s="328"/>
      <c r="EA848" s="328"/>
      <c r="EB848" s="328"/>
      <c r="EC848" s="328"/>
      <c r="ED848" s="328"/>
      <c r="EE848" s="328"/>
      <c r="EF848" s="328"/>
      <c r="EG848" s="328"/>
      <c r="EH848" s="328"/>
      <c r="EI848" s="328"/>
      <c r="EJ848" s="328"/>
      <c r="EK848" s="328"/>
      <c r="EL848" s="328"/>
      <c r="EM848" s="328"/>
      <c r="EN848" s="328"/>
      <c r="EO848" s="328"/>
      <c r="EP848" s="328"/>
      <c r="EQ848" s="328"/>
      <c r="ER848" s="328"/>
      <c r="ES848" s="328"/>
      <c r="ET848" s="328"/>
      <c r="EU848" s="328"/>
      <c r="EV848" s="328"/>
      <c r="EW848" s="328"/>
      <c r="EX848" s="328"/>
      <c r="EY848" s="328"/>
      <c r="EZ848" s="328"/>
      <c r="FA848" s="328"/>
      <c r="FB848" s="328"/>
      <c r="FC848" s="328"/>
      <c r="FD848" s="328"/>
      <c r="FE848" s="328"/>
      <c r="FF848" s="328"/>
      <c r="FG848" s="328"/>
      <c r="FH848" s="328"/>
      <c r="FI848" s="328"/>
      <c r="FJ848" s="328"/>
      <c r="FK848" s="328"/>
      <c r="FL848" s="328"/>
      <c r="FM848" s="328"/>
      <c r="FN848" s="328"/>
      <c r="FO848" s="328"/>
      <c r="FP848" s="328"/>
      <c r="FQ848" s="328"/>
      <c r="FR848" s="328"/>
      <c r="FS848" s="328"/>
      <c r="FT848" s="328"/>
      <c r="FU848" s="328"/>
      <c r="FV848" s="328"/>
      <c r="FW848" s="328"/>
      <c r="FX848" s="328"/>
      <c r="FY848" s="328"/>
      <c r="FZ848" s="328"/>
      <c r="GA848" s="328"/>
      <c r="GB848" s="328"/>
      <c r="GC848" s="328"/>
      <c r="GD848" s="328"/>
      <c r="GE848" s="328"/>
      <c r="GF848" s="328"/>
      <c r="GG848" s="328"/>
      <c r="GH848" s="328"/>
      <c r="GI848" s="328"/>
      <c r="GJ848" s="328"/>
      <c r="GK848" s="328"/>
      <c r="GL848" s="328"/>
      <c r="GM848" s="328"/>
      <c r="GN848" s="328"/>
      <c r="GO848" s="328"/>
      <c r="GP848" s="328"/>
      <c r="GQ848" s="328"/>
      <c r="GR848" s="328"/>
      <c r="GS848" s="328"/>
      <c r="GT848" s="328"/>
      <c r="GU848" s="328"/>
      <c r="GV848" s="328"/>
      <c r="GW848" s="328"/>
      <c r="GX848" s="328"/>
      <c r="GY848" s="328"/>
      <c r="GZ848" s="328"/>
      <c r="HA848" s="328"/>
      <c r="HB848" s="328"/>
      <c r="HC848" s="328"/>
      <c r="HD848" s="328"/>
      <c r="HE848" s="328"/>
      <c r="HF848" s="328"/>
      <c r="HG848" s="328"/>
      <c r="HH848" s="328"/>
      <c r="HI848" s="328"/>
      <c r="HJ848" s="328"/>
      <c r="HK848" s="328"/>
      <c r="HL848" s="328"/>
      <c r="HM848" s="328"/>
      <c r="HN848" s="328"/>
      <c r="HO848" s="328"/>
      <c r="HP848" s="328"/>
      <c r="HQ848" s="328"/>
      <c r="HR848" s="328"/>
      <c r="HS848" s="328"/>
      <c r="HT848" s="328"/>
      <c r="HU848" s="328"/>
      <c r="HV848" s="328"/>
      <c r="HW848" s="328"/>
      <c r="HX848" s="328"/>
      <c r="HY848" s="328"/>
      <c r="HZ848" s="328"/>
      <c r="IA848" s="328"/>
      <c r="IB848" s="328"/>
      <c r="IC848" s="328"/>
      <c r="ID848" s="328"/>
      <c r="IE848" s="328"/>
      <c r="IF848" s="328"/>
      <c r="IG848" s="328"/>
      <c r="IH848" s="328"/>
      <c r="II848" s="328"/>
      <c r="IJ848" s="328"/>
      <c r="IK848" s="328"/>
      <c r="IL848" s="328"/>
      <c r="IM848" s="328"/>
      <c r="IN848" s="328"/>
      <c r="IO848" s="328"/>
      <c r="IP848" s="328"/>
      <c r="IQ848" s="328"/>
      <c r="IR848" s="328"/>
      <c r="IS848" s="328"/>
      <c r="IT848" s="328"/>
      <c r="IU848" s="328"/>
      <c r="IV848" s="328"/>
      <c r="IW848" s="328"/>
      <c r="IX848" s="328"/>
      <c r="IY848" s="328"/>
      <c r="IZ848" s="328"/>
      <c r="JA848" s="328"/>
      <c r="JB848" s="328"/>
      <c r="JC848" s="328"/>
      <c r="JD848" s="328"/>
      <c r="JE848" s="328"/>
      <c r="JF848" s="328"/>
      <c r="JG848" s="328"/>
      <c r="JH848" s="328"/>
      <c r="JI848" s="328"/>
      <c r="JJ848" s="328"/>
      <c r="JK848" s="328"/>
      <c r="JL848" s="328"/>
      <c r="JM848" s="328"/>
      <c r="JN848" s="328"/>
      <c r="JO848" s="328"/>
      <c r="JP848" s="328"/>
      <c r="JQ848" s="328"/>
      <c r="JR848" s="328"/>
      <c r="JS848" s="328"/>
      <c r="JT848" s="328"/>
      <c r="JU848" s="328"/>
      <c r="JV848" s="328"/>
      <c r="JW848" s="328"/>
      <c r="JX848" s="328"/>
      <c r="JY848" s="328"/>
      <c r="JZ848" s="328"/>
      <c r="KA848" s="328"/>
      <c r="KB848" s="328"/>
      <c r="KC848" s="328"/>
      <c r="KD848" s="328"/>
      <c r="KE848" s="328"/>
      <c r="KF848" s="328"/>
      <c r="KG848" s="328"/>
      <c r="KH848" s="328"/>
      <c r="KI848" s="328"/>
      <c r="KJ848" s="328"/>
      <c r="KK848" s="328"/>
      <c r="KL848" s="328"/>
      <c r="KM848" s="328"/>
      <c r="KN848" s="328"/>
      <c r="KO848" s="328"/>
      <c r="KP848" s="328"/>
      <c r="KQ848" s="328"/>
      <c r="KR848" s="328"/>
      <c r="KS848" s="328"/>
      <c r="KT848" s="328"/>
      <c r="KU848" s="328"/>
      <c r="KV848" s="328"/>
      <c r="KW848" s="328"/>
      <c r="KX848" s="328"/>
      <c r="KY848" s="328"/>
      <c r="KZ848" s="328"/>
      <c r="LA848" s="328"/>
      <c r="LB848" s="328"/>
      <c r="LC848" s="328"/>
      <c r="LD848" s="328"/>
      <c r="LE848" s="328"/>
      <c r="LF848" s="328"/>
      <c r="LG848" s="328"/>
      <c r="LH848" s="328"/>
      <c r="LI848" s="328"/>
      <c r="LJ848" s="328"/>
      <c r="LK848" s="328"/>
      <c r="LL848" s="328"/>
      <c r="LM848" s="328"/>
      <c r="LN848" s="328"/>
      <c r="LO848" s="328"/>
      <c r="LP848" s="328"/>
      <c r="LQ848" s="328"/>
      <c r="LR848" s="328"/>
      <c r="LS848" s="328"/>
      <c r="LT848" s="328"/>
      <c r="LU848" s="328"/>
      <c r="LV848" s="328"/>
      <c r="LW848" s="328"/>
      <c r="LX848" s="328"/>
      <c r="LY848" s="328"/>
      <c r="LZ848" s="328"/>
      <c r="MA848" s="328"/>
      <c r="MB848" s="328"/>
      <c r="MC848" s="328"/>
      <c r="MD848" s="328"/>
      <c r="ME848" s="328"/>
      <c r="MF848" s="328"/>
      <c r="MG848" s="328"/>
      <c r="MH848" s="328"/>
      <c r="MI848" s="328"/>
      <c r="MJ848" s="328"/>
      <c r="MK848" s="328"/>
      <c r="ML848" s="328"/>
      <c r="MM848" s="328"/>
      <c r="MN848" s="328"/>
      <c r="MO848" s="328"/>
      <c r="MP848" s="328"/>
      <c r="MQ848" s="328"/>
      <c r="MR848" s="328"/>
      <c r="MS848" s="328"/>
      <c r="MT848" s="328"/>
      <c r="MU848" s="328"/>
      <c r="MV848" s="328"/>
      <c r="MW848" s="328"/>
      <c r="MX848" s="328"/>
      <c r="MY848" s="328"/>
      <c r="MZ848" s="328"/>
      <c r="NA848" s="328"/>
      <c r="NB848" s="328"/>
      <c r="NC848" s="328"/>
      <c r="ND848" s="328"/>
      <c r="NE848" s="328"/>
      <c r="NF848" s="328"/>
      <c r="NG848" s="328"/>
      <c r="NH848" s="328"/>
      <c r="NI848" s="328"/>
      <c r="NJ848" s="328"/>
      <c r="NK848" s="328"/>
      <c r="NL848" s="328"/>
      <c r="NM848" s="328"/>
      <c r="NN848" s="328"/>
      <c r="NO848" s="328"/>
      <c r="NP848" s="328"/>
      <c r="NQ848" s="328"/>
      <c r="NR848" s="328"/>
      <c r="NS848" s="328"/>
      <c r="NT848" s="328"/>
      <c r="NU848" s="328"/>
      <c r="NV848" s="328"/>
      <c r="NW848" s="328"/>
      <c r="NX848" s="328"/>
      <c r="NY848" s="328"/>
      <c r="NZ848" s="328"/>
      <c r="OA848" s="328"/>
      <c r="OB848" s="328"/>
      <c r="OC848" s="328"/>
      <c r="OD848" s="328"/>
      <c r="OE848" s="328"/>
      <c r="OF848" s="328"/>
      <c r="OG848" s="328"/>
      <c r="OH848" s="328"/>
      <c r="OI848" s="328"/>
      <c r="OJ848" s="328"/>
      <c r="OK848" s="328"/>
      <c r="OL848" s="328"/>
      <c r="OM848" s="328"/>
      <c r="ON848" s="328"/>
      <c r="OO848" s="328"/>
      <c r="OP848" s="328"/>
      <c r="OQ848" s="328"/>
      <c r="OR848" s="328"/>
      <c r="OS848" s="328"/>
      <c r="OT848" s="328"/>
      <c r="OU848" s="328"/>
      <c r="OV848" s="328"/>
      <c r="OW848" s="328"/>
      <c r="OX848" s="328"/>
      <c r="OY848" s="328"/>
      <c r="OZ848" s="328"/>
      <c r="PA848" s="328"/>
      <c r="PB848" s="328"/>
      <c r="PC848" s="328"/>
      <c r="PD848" s="328"/>
      <c r="PE848" s="328"/>
      <c r="PF848" s="328"/>
      <c r="PG848" s="328"/>
      <c r="PH848" s="328"/>
      <c r="PI848" s="328"/>
      <c r="PJ848" s="328"/>
      <c r="PK848" s="328"/>
      <c r="PL848" s="328"/>
      <c r="PM848" s="328"/>
      <c r="PN848" s="328"/>
      <c r="PO848" s="328"/>
      <c r="PP848" s="328"/>
      <c r="PQ848" s="328"/>
      <c r="PR848" s="328"/>
      <c r="PS848" s="328"/>
      <c r="PT848" s="328"/>
      <c r="PU848" s="328"/>
      <c r="PV848" s="328"/>
      <c r="PW848" s="328"/>
      <c r="PX848" s="328"/>
      <c r="PY848" s="328"/>
      <c r="PZ848" s="328"/>
      <c r="QA848" s="328"/>
      <c r="QB848" s="328"/>
      <c r="QC848" s="328"/>
      <c r="QD848" s="328"/>
      <c r="QE848" s="328"/>
      <c r="QF848" s="328"/>
      <c r="QG848" s="328"/>
      <c r="QH848" s="328"/>
      <c r="QI848" s="328"/>
      <c r="QJ848" s="328"/>
      <c r="QK848" s="328"/>
      <c r="QL848" s="328"/>
      <c r="QM848" s="328"/>
      <c r="QN848" s="328"/>
      <c r="QO848" s="328"/>
      <c r="QP848" s="328"/>
      <c r="QQ848" s="328"/>
      <c r="QR848" s="328"/>
      <c r="QS848" s="328"/>
      <c r="QT848" s="328"/>
      <c r="QU848" s="328"/>
      <c r="QV848" s="328"/>
      <c r="QW848" s="328"/>
      <c r="QX848" s="328"/>
      <c r="QY848" s="328"/>
      <c r="QZ848" s="328"/>
      <c r="RA848" s="328"/>
      <c r="RB848" s="328"/>
      <c r="RC848" s="328"/>
      <c r="RD848" s="328"/>
      <c r="RE848" s="328"/>
      <c r="RF848" s="328"/>
      <c r="RG848" s="328"/>
      <c r="RH848" s="328"/>
      <c r="RI848" s="328"/>
      <c r="RJ848" s="328"/>
      <c r="RK848" s="328"/>
      <c r="RL848" s="328"/>
      <c r="RM848" s="328"/>
      <c r="RN848" s="328"/>
      <c r="RO848" s="328"/>
      <c r="RP848" s="328"/>
      <c r="RQ848" s="328"/>
      <c r="RR848" s="328"/>
      <c r="RS848" s="328"/>
      <c r="RT848" s="328"/>
      <c r="RU848" s="328"/>
      <c r="RV848" s="328"/>
      <c r="RW848" s="328"/>
      <c r="RX848" s="328"/>
      <c r="RY848" s="328"/>
      <c r="RZ848" s="328"/>
      <c r="SA848" s="328"/>
      <c r="SB848" s="328"/>
      <c r="SC848" s="328"/>
      <c r="SD848" s="328"/>
      <c r="SE848" s="328"/>
      <c r="SF848" s="328"/>
      <c r="SG848" s="328"/>
      <c r="SH848" s="328"/>
      <c r="SI848" s="328"/>
      <c r="SJ848" s="328"/>
      <c r="SK848" s="328"/>
      <c r="SL848" s="328"/>
      <c r="SM848" s="328"/>
      <c r="SN848" s="328"/>
      <c r="SO848" s="328"/>
      <c r="SP848" s="328"/>
      <c r="SQ848" s="328"/>
      <c r="SR848" s="328"/>
      <c r="SS848" s="328"/>
      <c r="ST848" s="328"/>
      <c r="SU848" s="328"/>
      <c r="SV848" s="328"/>
      <c r="SW848" s="328"/>
      <c r="SX848" s="328"/>
      <c r="SY848" s="328"/>
      <c r="SZ848" s="328"/>
      <c r="TA848" s="328"/>
      <c r="TB848" s="328"/>
      <c r="TC848" s="328"/>
      <c r="TD848" s="328"/>
      <c r="TE848" s="328"/>
      <c r="TF848" s="328"/>
      <c r="TG848" s="328"/>
      <c r="TH848" s="328"/>
      <c r="TI848" s="328"/>
      <c r="TJ848" s="328"/>
      <c r="TK848" s="328"/>
      <c r="TL848" s="328"/>
      <c r="TM848" s="328"/>
      <c r="TN848" s="328"/>
      <c r="TO848" s="328"/>
      <c r="TP848" s="328"/>
      <c r="TQ848" s="328"/>
      <c r="TR848" s="328"/>
      <c r="TS848" s="328"/>
      <c r="TT848" s="328"/>
      <c r="TU848" s="328"/>
      <c r="TV848" s="328"/>
      <c r="TW848" s="328"/>
      <c r="TX848" s="328"/>
      <c r="TY848" s="328"/>
      <c r="TZ848" s="328"/>
      <c r="UA848" s="328"/>
      <c r="UB848" s="328"/>
      <c r="UC848" s="328"/>
      <c r="UD848" s="328"/>
      <c r="UE848" s="328"/>
      <c r="UF848" s="328"/>
      <c r="UG848" s="328"/>
      <c r="UH848" s="328"/>
      <c r="UI848" s="328"/>
      <c r="UJ848" s="328"/>
      <c r="UK848" s="328"/>
      <c r="UL848" s="328"/>
      <c r="UM848" s="328"/>
      <c r="UN848" s="328"/>
      <c r="UO848" s="328"/>
      <c r="UP848" s="328"/>
      <c r="UQ848" s="328"/>
      <c r="UR848" s="328"/>
      <c r="US848" s="328"/>
      <c r="UT848" s="328"/>
      <c r="UU848" s="328"/>
      <c r="UV848" s="328"/>
      <c r="UW848" s="328"/>
      <c r="UX848" s="328"/>
      <c r="UY848" s="328"/>
      <c r="UZ848" s="328"/>
      <c r="VA848" s="328"/>
      <c r="VB848" s="328"/>
      <c r="VC848" s="328"/>
      <c r="VD848" s="328"/>
      <c r="VE848" s="328"/>
      <c r="VF848" s="328"/>
      <c r="VG848" s="328"/>
      <c r="VH848" s="328"/>
      <c r="VI848" s="328"/>
      <c r="VJ848" s="328"/>
      <c r="VK848" s="328"/>
      <c r="VL848" s="328"/>
      <c r="VM848" s="328"/>
      <c r="VN848" s="328"/>
      <c r="VO848" s="328"/>
      <c r="VP848" s="328"/>
      <c r="VQ848" s="328"/>
      <c r="VR848" s="328"/>
      <c r="VS848" s="328"/>
      <c r="VT848" s="328"/>
      <c r="VU848" s="328"/>
      <c r="VV848" s="328"/>
      <c r="VW848" s="328"/>
      <c r="VX848" s="328"/>
      <c r="VY848" s="328"/>
      <c r="VZ848" s="328"/>
      <c r="WA848" s="328"/>
      <c r="WB848" s="328"/>
      <c r="WC848" s="328"/>
      <c r="WD848" s="328"/>
      <c r="WE848" s="328"/>
      <c r="WF848" s="328"/>
      <c r="WG848" s="328"/>
      <c r="WH848" s="328"/>
      <c r="WI848" s="328"/>
      <c r="WJ848" s="328"/>
      <c r="WK848" s="328"/>
      <c r="WL848" s="328"/>
      <c r="WM848" s="328"/>
      <c r="WN848" s="328"/>
      <c r="WO848" s="328"/>
      <c r="WP848" s="328"/>
      <c r="WQ848" s="328"/>
      <c r="WR848" s="328"/>
      <c r="WS848" s="328"/>
      <c r="WT848" s="328"/>
      <c r="WU848" s="328"/>
      <c r="WV848" s="328"/>
      <c r="WW848" s="328"/>
      <c r="WX848" s="328"/>
      <c r="WY848" s="328"/>
      <c r="WZ848" s="328"/>
      <c r="XA848" s="328"/>
      <c r="XB848" s="328"/>
      <c r="XC848" s="328"/>
      <c r="XD848" s="328"/>
      <c r="XE848" s="328"/>
      <c r="XF848" s="328"/>
      <c r="XG848" s="328"/>
      <c r="XH848" s="328"/>
      <c r="XI848" s="328"/>
      <c r="XJ848" s="328"/>
      <c r="XK848" s="328"/>
      <c r="XL848" s="328"/>
      <c r="XM848" s="328"/>
      <c r="XN848" s="328"/>
      <c r="XO848" s="328"/>
      <c r="XP848" s="328"/>
      <c r="XQ848" s="328"/>
      <c r="XR848" s="328"/>
      <c r="XS848" s="328"/>
      <c r="XT848" s="328"/>
      <c r="XU848" s="328"/>
      <c r="XV848" s="328"/>
      <c r="XW848" s="328"/>
      <c r="XX848" s="328"/>
      <c r="XY848" s="328"/>
      <c r="XZ848" s="328"/>
      <c r="YA848" s="328"/>
      <c r="YB848" s="328"/>
      <c r="YC848" s="328"/>
      <c r="YD848" s="328"/>
      <c r="YE848" s="328"/>
      <c r="YF848" s="328"/>
      <c r="YG848" s="328"/>
      <c r="YH848" s="328"/>
      <c r="YI848" s="328"/>
      <c r="YJ848" s="328"/>
      <c r="YK848" s="328"/>
      <c r="YL848" s="328"/>
      <c r="YM848" s="328"/>
      <c r="YN848" s="328"/>
      <c r="YO848" s="328"/>
      <c r="YP848" s="328"/>
      <c r="YQ848" s="328"/>
      <c r="YR848" s="328"/>
      <c r="YS848" s="328"/>
      <c r="YT848" s="328"/>
      <c r="YU848" s="328"/>
      <c r="YV848" s="328"/>
      <c r="YW848" s="328"/>
      <c r="YX848" s="328"/>
      <c r="YY848" s="328"/>
      <c r="YZ848" s="328"/>
      <c r="ZA848" s="328"/>
      <c r="ZB848" s="328"/>
      <c r="ZC848" s="328"/>
      <c r="ZD848" s="328"/>
      <c r="ZE848" s="328"/>
      <c r="ZF848" s="328"/>
      <c r="ZG848" s="328"/>
      <c r="ZH848" s="328"/>
      <c r="ZI848" s="328"/>
      <c r="ZJ848" s="328"/>
      <c r="ZK848" s="328"/>
      <c r="ZL848" s="328"/>
      <c r="ZM848" s="328"/>
      <c r="ZN848" s="328"/>
      <c r="ZO848" s="328"/>
      <c r="ZP848" s="328"/>
      <c r="ZQ848" s="328"/>
      <c r="ZR848" s="328"/>
      <c r="ZS848" s="328"/>
      <c r="ZT848" s="328"/>
      <c r="ZU848" s="328"/>
      <c r="ZV848" s="328"/>
      <c r="ZW848" s="328"/>
      <c r="ZX848" s="328"/>
      <c r="ZY848" s="328"/>
      <c r="ZZ848" s="328"/>
      <c r="AAA848" s="328"/>
      <c r="AAB848" s="328"/>
      <c r="AAC848" s="328"/>
      <c r="AAD848" s="328"/>
      <c r="AAE848" s="328"/>
      <c r="AAF848" s="328"/>
      <c r="AAG848" s="328"/>
      <c r="AAH848" s="328"/>
      <c r="AAI848" s="328"/>
      <c r="AAJ848" s="328"/>
      <c r="AAK848" s="328"/>
      <c r="AAL848" s="328"/>
      <c r="AAM848" s="328"/>
      <c r="AAN848" s="328"/>
      <c r="AAO848" s="328"/>
      <c r="AAP848" s="328"/>
      <c r="AAQ848" s="328"/>
      <c r="AAR848" s="328"/>
      <c r="AAS848" s="328"/>
      <c r="AAT848" s="328"/>
      <c r="AAU848" s="328"/>
      <c r="AAV848" s="328"/>
      <c r="AAW848" s="328"/>
      <c r="AAX848" s="328"/>
      <c r="AAY848" s="328"/>
      <c r="AAZ848" s="328"/>
      <c r="ABA848" s="328"/>
      <c r="ABB848" s="328"/>
      <c r="ABC848" s="328"/>
      <c r="ABD848" s="328"/>
      <c r="ABE848" s="328"/>
      <c r="ABF848" s="328"/>
      <c r="ABG848" s="328"/>
      <c r="ABH848" s="328"/>
      <c r="ABI848" s="328"/>
      <c r="ABJ848" s="328"/>
      <c r="ABK848" s="328"/>
      <c r="ABL848" s="328"/>
      <c r="ABM848" s="328"/>
      <c r="ABN848" s="328"/>
      <c r="ABO848" s="328"/>
      <c r="ABP848" s="328"/>
      <c r="ABQ848" s="328"/>
      <c r="ABR848" s="328"/>
      <c r="ABS848" s="328"/>
      <c r="ABT848" s="328"/>
      <c r="ABU848" s="328"/>
      <c r="ABV848" s="328"/>
      <c r="ABW848" s="328"/>
      <c r="ABX848" s="328"/>
      <c r="ABY848" s="328"/>
      <c r="ABZ848" s="328"/>
      <c r="ACA848" s="328"/>
      <c r="ACB848" s="328"/>
      <c r="ACC848" s="328"/>
      <c r="ACD848" s="328"/>
      <c r="ACE848" s="328"/>
      <c r="ACF848" s="328"/>
      <c r="ACG848" s="328"/>
      <c r="ACH848" s="328"/>
      <c r="ACI848" s="328"/>
      <c r="ACJ848" s="328"/>
      <c r="ACK848" s="328"/>
      <c r="ACL848" s="328"/>
      <c r="ACM848" s="328"/>
      <c r="ACN848" s="328"/>
      <c r="ACO848" s="328"/>
      <c r="ACP848" s="328"/>
      <c r="ACQ848" s="328"/>
      <c r="ACR848" s="328"/>
      <c r="ACS848" s="328"/>
      <c r="ACT848" s="328"/>
      <c r="ACU848" s="328"/>
      <c r="ACV848" s="328"/>
      <c r="ACW848" s="328"/>
      <c r="ACX848" s="328"/>
      <c r="ACY848" s="328"/>
      <c r="ACZ848" s="328"/>
      <c r="ADA848" s="328"/>
      <c r="ADB848" s="328"/>
      <c r="ADC848" s="328"/>
      <c r="ADD848" s="328"/>
      <c r="ADE848" s="328"/>
      <c r="ADF848" s="328"/>
      <c r="ADG848" s="328"/>
      <c r="ADH848" s="328"/>
      <c r="ADI848" s="328"/>
      <c r="ADJ848" s="328"/>
      <c r="ADK848" s="328"/>
      <c r="ADL848" s="328"/>
      <c r="ADM848" s="328"/>
      <c r="ADN848" s="328"/>
      <c r="ADO848" s="328"/>
      <c r="ADP848" s="328"/>
      <c r="ADQ848" s="328"/>
      <c r="ADR848" s="328"/>
      <c r="ADS848" s="328"/>
      <c r="ADT848" s="328"/>
      <c r="ADU848" s="328"/>
      <c r="ADV848" s="328"/>
      <c r="ADW848" s="328"/>
      <c r="ADX848" s="328"/>
      <c r="ADY848" s="328"/>
      <c r="ADZ848" s="328"/>
      <c r="AEA848" s="328"/>
      <c r="AEB848" s="328"/>
      <c r="AEC848" s="328"/>
      <c r="AED848" s="328"/>
      <c r="AEE848" s="328"/>
      <c r="AEF848" s="328"/>
      <c r="AEG848" s="328"/>
      <c r="AEH848" s="328"/>
      <c r="AEI848" s="328"/>
      <c r="AEJ848" s="328"/>
      <c r="AEK848" s="328"/>
      <c r="AEL848" s="328"/>
      <c r="AEM848" s="328"/>
      <c r="AEN848" s="328"/>
      <c r="AEO848" s="328"/>
      <c r="AEP848" s="328"/>
      <c r="AEQ848" s="328"/>
      <c r="AER848" s="328"/>
      <c r="AES848" s="328"/>
      <c r="AET848" s="328"/>
      <c r="AEU848" s="328"/>
      <c r="AEV848" s="328"/>
      <c r="AEW848" s="328"/>
      <c r="AEX848" s="328"/>
      <c r="AEY848" s="328"/>
      <c r="AEZ848" s="328"/>
      <c r="AFA848" s="328"/>
      <c r="AFB848" s="328"/>
      <c r="AFC848" s="328"/>
      <c r="AFD848" s="328"/>
      <c r="AFE848" s="328"/>
      <c r="AFF848" s="328"/>
      <c r="AFG848" s="328"/>
      <c r="AFH848" s="328"/>
      <c r="AFI848" s="328"/>
      <c r="AFJ848" s="328"/>
      <c r="AFK848" s="328"/>
      <c r="AFL848" s="328"/>
      <c r="AFM848" s="328"/>
      <c r="AFN848" s="328"/>
      <c r="AFO848" s="328"/>
      <c r="AFP848" s="328"/>
      <c r="AFQ848" s="328"/>
      <c r="AFR848" s="328"/>
      <c r="AFS848" s="328"/>
      <c r="AFT848" s="328"/>
      <c r="AFU848" s="328"/>
      <c r="AFV848" s="328"/>
      <c r="AFW848" s="328"/>
      <c r="AFX848" s="328"/>
      <c r="AFY848" s="328"/>
      <c r="AFZ848" s="328"/>
      <c r="AGA848" s="328"/>
      <c r="AGB848" s="328"/>
      <c r="AGC848" s="328"/>
      <c r="AGD848" s="328"/>
      <c r="AGE848" s="328"/>
      <c r="AGF848" s="328"/>
      <c r="AGG848" s="328"/>
      <c r="AGH848" s="328"/>
      <c r="AGI848" s="328"/>
      <c r="AGJ848" s="328"/>
      <c r="AGK848" s="328"/>
      <c r="AGL848" s="328"/>
      <c r="AGM848" s="328"/>
      <c r="AGN848" s="328"/>
      <c r="AGO848" s="328"/>
      <c r="AGP848" s="328"/>
      <c r="AGQ848" s="328"/>
      <c r="AGR848" s="328"/>
      <c r="AGS848" s="328"/>
      <c r="AGT848" s="328"/>
      <c r="AGU848" s="328"/>
      <c r="AGV848" s="328"/>
      <c r="AGW848" s="328"/>
      <c r="AGX848" s="328"/>
      <c r="AGY848" s="328"/>
      <c r="AGZ848" s="328"/>
      <c r="AHA848" s="328"/>
      <c r="AHB848" s="328"/>
      <c r="AHC848" s="328"/>
      <c r="AHD848" s="328"/>
      <c r="AHE848" s="328"/>
      <c r="AHF848" s="328"/>
      <c r="AHG848" s="328"/>
      <c r="AHH848" s="328"/>
      <c r="AHI848" s="328"/>
      <c r="AHJ848" s="328"/>
      <c r="AHK848" s="328"/>
      <c r="AHL848" s="328"/>
      <c r="AHM848" s="328"/>
      <c r="AHN848" s="328"/>
      <c r="AHO848" s="328"/>
      <c r="AHP848" s="328"/>
      <c r="AHQ848" s="328"/>
      <c r="AHR848" s="328"/>
      <c r="AHS848" s="328"/>
      <c r="AHT848" s="328"/>
      <c r="AHU848" s="328"/>
      <c r="AHV848" s="328"/>
      <c r="AHW848" s="328"/>
      <c r="AHX848" s="328"/>
      <c r="AHY848" s="328"/>
      <c r="AHZ848" s="328"/>
      <c r="AIA848" s="328"/>
      <c r="AIB848" s="328"/>
      <c r="AIC848" s="328"/>
      <c r="AID848" s="328"/>
      <c r="AIE848" s="328"/>
      <c r="AIF848" s="328"/>
      <c r="AIG848" s="328"/>
      <c r="AIH848" s="328"/>
      <c r="AII848" s="328"/>
      <c r="AIJ848" s="328"/>
      <c r="AIK848" s="328"/>
      <c r="AIL848" s="328"/>
      <c r="AIM848" s="328"/>
      <c r="AIN848" s="328"/>
      <c r="AIO848" s="328"/>
      <c r="AIP848" s="328"/>
      <c r="AIQ848" s="328"/>
      <c r="AIR848" s="328"/>
      <c r="AIS848" s="328"/>
      <c r="AIT848" s="328"/>
      <c r="AIU848" s="328"/>
      <c r="AIV848" s="328"/>
      <c r="AIW848" s="328"/>
      <c r="AIX848" s="328"/>
      <c r="AIY848" s="328"/>
      <c r="AIZ848" s="328"/>
      <c r="AJA848" s="328"/>
      <c r="AJB848" s="328"/>
      <c r="AJC848" s="328"/>
      <c r="AJD848" s="328"/>
      <c r="AJE848" s="328"/>
      <c r="AJF848" s="328"/>
      <c r="AJG848" s="328"/>
      <c r="AJH848" s="328"/>
      <c r="AJI848" s="328"/>
      <c r="AJJ848" s="328"/>
      <c r="AJK848" s="328"/>
      <c r="AJL848" s="328"/>
      <c r="AJM848" s="328"/>
      <c r="AJN848" s="328"/>
      <c r="AJO848" s="328"/>
      <c r="AJP848" s="328"/>
      <c r="AJQ848" s="328"/>
      <c r="AJR848" s="328"/>
      <c r="AJS848" s="328"/>
      <c r="AJT848" s="328"/>
      <c r="AJU848" s="328"/>
      <c r="AJV848" s="328"/>
      <c r="AJW848" s="328"/>
      <c r="AJX848" s="328"/>
      <c r="AJY848" s="328"/>
      <c r="AJZ848" s="328"/>
      <c r="AKA848" s="328"/>
      <c r="AKB848" s="328"/>
      <c r="AKC848" s="328"/>
      <c r="AKD848" s="328"/>
      <c r="AKE848" s="328"/>
      <c r="AKF848" s="328"/>
      <c r="AKG848" s="328"/>
      <c r="AKH848" s="328"/>
      <c r="AKI848" s="328"/>
      <c r="AKJ848" s="328"/>
      <c r="AKK848" s="328"/>
      <c r="AKL848" s="328"/>
      <c r="AKM848" s="328"/>
      <c r="AKN848" s="328"/>
      <c r="AKO848" s="328"/>
      <c r="AKP848" s="328"/>
      <c r="AKQ848" s="328"/>
      <c r="AKR848" s="328"/>
      <c r="AKS848" s="328"/>
      <c r="AKT848" s="328"/>
      <c r="AKU848" s="328"/>
      <c r="AKV848" s="328"/>
      <c r="AKW848" s="328"/>
      <c r="AKX848" s="328"/>
      <c r="AKY848" s="328"/>
      <c r="AKZ848" s="328"/>
      <c r="ALA848" s="328"/>
      <c r="ALB848" s="328"/>
      <c r="ALC848" s="328"/>
      <c r="ALD848" s="328"/>
      <c r="ALE848" s="328"/>
      <c r="ALF848" s="328"/>
      <c r="ALG848" s="328"/>
      <c r="ALH848" s="328"/>
      <c r="ALI848" s="328"/>
      <c r="ALJ848" s="328"/>
      <c r="ALK848" s="328"/>
      <c r="ALL848" s="328"/>
      <c r="ALM848" s="328"/>
      <c r="ALN848" s="328"/>
      <c r="ALO848" s="328"/>
      <c r="ALP848" s="328"/>
      <c r="ALQ848" s="328"/>
      <c r="ALR848" s="328"/>
      <c r="ALS848" s="328"/>
      <c r="ALT848" s="328"/>
      <c r="ALU848" s="328"/>
      <c r="ALV848" s="328"/>
      <c r="ALW848" s="328"/>
      <c r="ALX848" s="328"/>
      <c r="ALY848" s="328"/>
      <c r="ALZ848" s="328"/>
      <c r="AMA848" s="328"/>
      <c r="AMB848" s="328"/>
      <c r="AMC848" s="328"/>
      <c r="AMD848" s="328"/>
      <c r="AME848" s="328"/>
      <c r="AMF848" s="328"/>
      <c r="AMG848" s="328"/>
      <c r="AMH848" s="328"/>
      <c r="AMI848" s="328"/>
      <c r="AMJ848" s="328"/>
      <c r="AMK848" s="328"/>
      <c r="AML848" s="328"/>
      <c r="AMM848" s="328"/>
      <c r="AMN848" s="328"/>
      <c r="AMO848" s="328"/>
      <c r="AMP848" s="328"/>
      <c r="AMQ848" s="328"/>
      <c r="AMR848" s="328"/>
      <c r="AMS848" s="328"/>
      <c r="AMT848" s="328"/>
      <c r="AMU848" s="328"/>
      <c r="AMV848" s="328"/>
      <c r="AMW848" s="328"/>
      <c r="AMX848" s="328"/>
      <c r="AMY848" s="328"/>
      <c r="AMZ848" s="328"/>
      <c r="ANA848" s="328"/>
      <c r="ANB848" s="328"/>
      <c r="ANC848" s="328"/>
      <c r="AND848" s="328"/>
      <c r="ANE848" s="328"/>
      <c r="ANF848" s="328"/>
      <c r="ANG848" s="328"/>
      <c r="ANH848" s="328"/>
      <c r="ANI848" s="328"/>
      <c r="ANJ848" s="328"/>
      <c r="ANK848" s="328"/>
      <c r="ANL848" s="328"/>
      <c r="ANM848" s="328"/>
      <c r="ANN848" s="328"/>
      <c r="ANO848" s="328"/>
      <c r="ANP848" s="328"/>
      <c r="ANQ848" s="328"/>
      <c r="ANR848" s="328"/>
      <c r="ANS848" s="328"/>
      <c r="ANT848" s="328"/>
      <c r="ANU848" s="328"/>
      <c r="ANV848" s="328"/>
      <c r="ANW848" s="328"/>
      <c r="ANX848" s="328"/>
      <c r="ANY848" s="328"/>
      <c r="ANZ848" s="328"/>
      <c r="AOA848" s="328"/>
      <c r="AOB848" s="328"/>
      <c r="AOC848" s="328"/>
      <c r="AOD848" s="328"/>
      <c r="AOE848" s="328"/>
      <c r="AOF848" s="328"/>
      <c r="AOG848" s="328"/>
      <c r="AOH848" s="328"/>
      <c r="AOI848" s="328"/>
      <c r="AOJ848" s="328"/>
      <c r="AOK848" s="328"/>
      <c r="AOL848" s="328"/>
      <c r="AOM848" s="328"/>
      <c r="AON848" s="328"/>
      <c r="AOO848" s="328"/>
      <c r="AOP848" s="328"/>
      <c r="AOQ848" s="328"/>
      <c r="AOR848" s="328"/>
      <c r="AOS848" s="328"/>
      <c r="AOT848" s="328"/>
      <c r="AOU848" s="328"/>
      <c r="AOV848" s="328"/>
      <c r="AOW848" s="328"/>
      <c r="AOX848" s="328"/>
      <c r="AOY848" s="328"/>
      <c r="AOZ848" s="328"/>
      <c r="APA848" s="328"/>
      <c r="APB848" s="328"/>
      <c r="APC848" s="328"/>
      <c r="APD848" s="328"/>
      <c r="APE848" s="328"/>
      <c r="APF848" s="328"/>
      <c r="APG848" s="328"/>
      <c r="APH848" s="328"/>
      <c r="API848" s="328"/>
      <c r="APJ848" s="328"/>
      <c r="APK848" s="328"/>
      <c r="APL848" s="328"/>
      <c r="APM848" s="328"/>
      <c r="APN848" s="328"/>
      <c r="APO848" s="328"/>
      <c r="APP848" s="328"/>
      <c r="APQ848" s="328"/>
      <c r="APR848" s="328"/>
      <c r="APS848" s="328"/>
      <c r="APT848" s="328"/>
      <c r="APU848" s="328"/>
      <c r="APV848" s="328"/>
      <c r="APW848" s="328"/>
      <c r="APX848" s="328"/>
      <c r="APY848" s="328"/>
      <c r="APZ848" s="328"/>
      <c r="AQA848" s="328"/>
      <c r="AQB848" s="328"/>
      <c r="AQC848" s="328"/>
      <c r="AQD848" s="328"/>
      <c r="AQE848" s="328"/>
      <c r="AQF848" s="328"/>
      <c r="AQG848" s="328"/>
      <c r="AQH848" s="328"/>
      <c r="AQI848" s="328"/>
      <c r="AQJ848" s="328"/>
      <c r="AQK848" s="328"/>
      <c r="AQL848" s="328"/>
      <c r="AQM848" s="328"/>
      <c r="AQN848" s="328"/>
      <c r="AQO848" s="328"/>
      <c r="AQP848" s="328"/>
      <c r="AQQ848" s="328"/>
      <c r="AQR848" s="328"/>
      <c r="AQS848" s="328"/>
      <c r="AQT848" s="328"/>
      <c r="AQU848" s="328"/>
      <c r="AQV848" s="328"/>
      <c r="AQW848" s="328"/>
      <c r="AQX848" s="328"/>
      <c r="AQY848" s="328"/>
      <c r="AQZ848" s="328"/>
      <c r="ARA848" s="328"/>
      <c r="ARB848" s="328"/>
      <c r="ARC848" s="328"/>
      <c r="ARD848" s="328"/>
      <c r="ARE848" s="328"/>
      <c r="ARF848" s="328"/>
      <c r="ARG848" s="328"/>
      <c r="ARH848" s="328"/>
      <c r="ARI848" s="328"/>
      <c r="ARJ848" s="328"/>
      <c r="ARK848" s="328"/>
      <c r="ARL848" s="328"/>
      <c r="ARM848" s="328"/>
      <c r="ARN848" s="328"/>
      <c r="ARO848" s="328"/>
      <c r="ARP848" s="328"/>
      <c r="ARQ848" s="328"/>
      <c r="ARR848" s="328"/>
      <c r="ARS848" s="328"/>
      <c r="ART848" s="328"/>
      <c r="ARU848" s="328"/>
      <c r="ARV848" s="328"/>
      <c r="ARW848" s="328"/>
      <c r="ARX848" s="328"/>
      <c r="ARY848" s="328"/>
      <c r="ARZ848" s="328"/>
      <c r="ASA848" s="328"/>
      <c r="ASB848" s="328"/>
      <c r="ASC848" s="328"/>
      <c r="ASD848" s="328"/>
      <c r="ASE848" s="328"/>
      <c r="ASF848" s="328"/>
      <c r="ASG848" s="328"/>
      <c r="ASH848" s="328"/>
      <c r="ASI848" s="328"/>
      <c r="ASJ848" s="328"/>
      <c r="ASK848" s="328"/>
      <c r="ASL848" s="328"/>
      <c r="ASM848" s="328"/>
      <c r="ASN848" s="328"/>
      <c r="ASO848" s="328"/>
      <c r="ASP848" s="328"/>
      <c r="ASQ848" s="328"/>
      <c r="ASR848" s="328"/>
      <c r="ASS848" s="328"/>
      <c r="AST848" s="328"/>
      <c r="ASU848" s="328"/>
      <c r="ASV848" s="328"/>
      <c r="ASW848" s="328"/>
      <c r="ASX848" s="328"/>
      <c r="ASY848" s="328"/>
      <c r="ASZ848" s="328"/>
      <c r="ATA848" s="328"/>
      <c r="ATB848" s="328"/>
      <c r="ATC848" s="328"/>
      <c r="ATD848" s="328"/>
      <c r="ATE848" s="328"/>
      <c r="ATF848" s="328"/>
      <c r="ATG848" s="328"/>
      <c r="ATH848" s="328"/>
      <c r="ATI848" s="328"/>
      <c r="ATJ848" s="328"/>
      <c r="ATK848" s="328"/>
      <c r="ATL848" s="328"/>
      <c r="ATM848" s="328"/>
      <c r="ATN848" s="328"/>
      <c r="ATO848" s="328"/>
      <c r="ATP848" s="328"/>
      <c r="ATQ848" s="328"/>
      <c r="ATR848" s="328"/>
      <c r="ATS848" s="328"/>
      <c r="ATT848" s="328"/>
      <c r="ATU848" s="328"/>
      <c r="ATV848" s="328"/>
      <c r="ATW848" s="328"/>
      <c r="ATX848" s="328"/>
      <c r="ATY848" s="328"/>
      <c r="ATZ848" s="328"/>
      <c r="AUA848" s="328"/>
      <c r="AUB848" s="328"/>
      <c r="AUC848" s="328"/>
      <c r="AUD848" s="328"/>
      <c r="AUE848" s="328"/>
      <c r="AUF848" s="328"/>
      <c r="AUG848" s="328"/>
      <c r="AUH848" s="328"/>
      <c r="AUI848" s="328"/>
      <c r="AUJ848" s="328"/>
      <c r="AUK848" s="328"/>
      <c r="AUL848" s="328"/>
      <c r="AUM848" s="328"/>
      <c r="AUN848" s="328"/>
      <c r="AUO848" s="328"/>
      <c r="AUP848" s="328"/>
      <c r="AUQ848" s="328"/>
      <c r="AUR848" s="328"/>
      <c r="AUS848" s="328"/>
      <c r="AUT848" s="328"/>
      <c r="AUU848" s="328"/>
      <c r="AUV848" s="328"/>
      <c r="AUW848" s="328"/>
      <c r="AUX848" s="328"/>
      <c r="AUY848" s="328"/>
      <c r="AUZ848" s="328"/>
      <c r="AVA848" s="328"/>
      <c r="AVB848" s="328"/>
      <c r="AVC848" s="328"/>
      <c r="AVD848" s="328"/>
      <c r="AVE848" s="328"/>
      <c r="AVF848" s="328"/>
      <c r="AVG848" s="328"/>
      <c r="AVH848" s="328"/>
      <c r="AVI848" s="328"/>
      <c r="AVJ848" s="328"/>
      <c r="AVK848" s="328"/>
      <c r="AVL848" s="328"/>
      <c r="AVM848" s="328"/>
      <c r="AVN848" s="328"/>
      <c r="AVO848" s="328"/>
      <c r="AVP848" s="328"/>
      <c r="AVQ848" s="328"/>
      <c r="AVR848" s="328"/>
      <c r="AVS848" s="328"/>
      <c r="AVT848" s="328"/>
      <c r="AVU848" s="328"/>
      <c r="AVV848" s="328"/>
      <c r="AVW848" s="328"/>
      <c r="AVX848" s="328"/>
      <c r="AVY848" s="328"/>
      <c r="AVZ848" s="328"/>
      <c r="AWA848" s="328"/>
      <c r="AWB848" s="328"/>
      <c r="AWC848" s="328"/>
      <c r="AWD848" s="328"/>
      <c r="AWE848" s="328"/>
      <c r="AWF848" s="328"/>
      <c r="AWG848" s="328"/>
      <c r="AWH848" s="328"/>
      <c r="AWI848" s="328"/>
      <c r="AWJ848" s="328"/>
      <c r="AWK848" s="328"/>
      <c r="AWL848" s="328"/>
      <c r="AWM848" s="328"/>
      <c r="AWN848" s="328"/>
      <c r="AWO848" s="328"/>
      <c r="AWP848" s="328"/>
      <c r="AWQ848" s="328"/>
      <c r="AWR848" s="328"/>
      <c r="AWS848" s="328"/>
      <c r="AWT848" s="328"/>
      <c r="AWU848" s="328"/>
      <c r="AWV848" s="328"/>
      <c r="AWW848" s="328"/>
      <c r="AWX848" s="328"/>
      <c r="AWY848" s="328"/>
      <c r="AWZ848" s="328"/>
      <c r="AXA848" s="328"/>
      <c r="AXB848" s="328"/>
      <c r="AXC848" s="328"/>
      <c r="AXD848" s="328"/>
      <c r="AXE848" s="328"/>
      <c r="AXF848" s="328"/>
      <c r="AXG848" s="328"/>
      <c r="AXH848" s="328"/>
      <c r="AXI848" s="328"/>
      <c r="AXJ848" s="328"/>
      <c r="AXK848" s="328"/>
      <c r="AXL848" s="328"/>
      <c r="AXM848" s="328"/>
      <c r="AXN848" s="328"/>
      <c r="AXO848" s="328"/>
      <c r="AXP848" s="328"/>
      <c r="AXQ848" s="328"/>
      <c r="AXR848" s="328"/>
      <c r="AXS848" s="328"/>
      <c r="AXT848" s="328"/>
      <c r="AXU848" s="328"/>
      <c r="AXV848" s="328"/>
      <c r="AXW848" s="328"/>
      <c r="AXX848" s="328"/>
      <c r="AXY848" s="328"/>
      <c r="AXZ848" s="328"/>
      <c r="AYA848" s="328"/>
      <c r="AYB848" s="328"/>
      <c r="AYC848" s="328"/>
      <c r="AYD848" s="328"/>
      <c r="AYE848" s="328"/>
      <c r="AYF848" s="328"/>
      <c r="AYG848" s="328"/>
      <c r="AYH848" s="328"/>
      <c r="AYI848" s="328"/>
      <c r="AYJ848" s="328"/>
      <c r="AYK848" s="328"/>
      <c r="AYL848" s="328"/>
      <c r="AYM848" s="328"/>
      <c r="AYN848" s="328"/>
      <c r="AYO848" s="328"/>
      <c r="AYP848" s="328"/>
      <c r="AYQ848" s="328"/>
      <c r="AYR848" s="328"/>
      <c r="AYS848" s="328"/>
      <c r="AYT848" s="328"/>
      <c r="AYU848" s="328"/>
      <c r="AYV848" s="328"/>
      <c r="AYW848" s="328"/>
      <c r="AYX848" s="328"/>
      <c r="AYY848" s="328"/>
      <c r="AYZ848" s="328"/>
      <c r="AZA848" s="328"/>
      <c r="AZB848" s="328"/>
      <c r="AZC848" s="328"/>
      <c r="AZD848" s="328"/>
      <c r="AZE848" s="328"/>
      <c r="AZF848" s="328"/>
      <c r="AZG848" s="328"/>
      <c r="AZH848" s="328"/>
      <c r="AZI848" s="328"/>
      <c r="AZJ848" s="328"/>
      <c r="AZK848" s="328"/>
      <c r="AZL848" s="328"/>
      <c r="AZM848" s="328"/>
      <c r="AZN848" s="328"/>
      <c r="AZO848" s="328"/>
      <c r="AZP848" s="328"/>
      <c r="AZQ848" s="328"/>
      <c r="AZR848" s="328"/>
      <c r="AZS848" s="328"/>
      <c r="AZT848" s="328"/>
      <c r="AZU848" s="328"/>
      <c r="AZV848" s="328"/>
      <c r="AZW848" s="328"/>
      <c r="AZX848" s="328"/>
      <c r="AZY848" s="328"/>
      <c r="AZZ848" s="328"/>
      <c r="BAA848" s="328"/>
      <c r="BAB848" s="328"/>
      <c r="BAC848" s="328"/>
      <c r="BAD848" s="328"/>
      <c r="BAE848" s="328"/>
      <c r="BAF848" s="328"/>
      <c r="BAG848" s="328"/>
      <c r="BAH848" s="328"/>
      <c r="BAI848" s="328"/>
      <c r="BAJ848" s="328"/>
      <c r="BAK848" s="328"/>
      <c r="BAL848" s="328"/>
      <c r="BAM848" s="328"/>
      <c r="BAN848" s="328"/>
      <c r="BAO848" s="328"/>
      <c r="BAP848" s="328"/>
      <c r="BAQ848" s="328"/>
      <c r="BAR848" s="328"/>
      <c r="BAS848" s="328"/>
      <c r="BAT848" s="328"/>
      <c r="BAU848" s="328"/>
      <c r="BAV848" s="328"/>
      <c r="BAW848" s="328"/>
      <c r="BAX848" s="328"/>
      <c r="BAY848" s="328"/>
      <c r="BAZ848" s="328"/>
      <c r="BBA848" s="328"/>
      <c r="BBB848" s="328"/>
      <c r="BBC848" s="328"/>
      <c r="BBD848" s="328"/>
      <c r="BBE848" s="328"/>
      <c r="BBF848" s="328"/>
      <c r="BBG848" s="328"/>
      <c r="BBH848" s="328"/>
      <c r="BBI848" s="328"/>
      <c r="BBJ848" s="328"/>
      <c r="BBK848" s="328"/>
      <c r="BBL848" s="328"/>
      <c r="BBM848" s="328"/>
      <c r="BBN848" s="328"/>
      <c r="BBO848" s="328"/>
      <c r="BBP848" s="328"/>
      <c r="BBQ848" s="328"/>
      <c r="BBR848" s="328"/>
      <c r="BBS848" s="328"/>
      <c r="BBT848" s="328"/>
      <c r="BBU848" s="328"/>
      <c r="BBV848" s="328"/>
      <c r="BBW848" s="328"/>
      <c r="BBX848" s="328"/>
      <c r="BBY848" s="328"/>
      <c r="BBZ848" s="328"/>
      <c r="BCA848" s="328"/>
      <c r="BCB848" s="328"/>
      <c r="BCC848" s="328"/>
      <c r="BCD848" s="328"/>
      <c r="BCE848" s="328"/>
      <c r="BCF848" s="328"/>
      <c r="BCG848" s="328"/>
      <c r="BCH848" s="328"/>
      <c r="BCI848" s="328"/>
      <c r="BCJ848" s="328"/>
      <c r="BCK848" s="328"/>
      <c r="BCL848" s="328"/>
      <c r="BCM848" s="328"/>
      <c r="BCN848" s="328"/>
      <c r="BCO848" s="328"/>
      <c r="BCP848" s="328"/>
      <c r="BCQ848" s="328"/>
      <c r="BCR848" s="328"/>
      <c r="BCS848" s="328"/>
      <c r="BCT848" s="328"/>
      <c r="BCU848" s="328"/>
      <c r="BCV848" s="328"/>
      <c r="BCW848" s="328"/>
      <c r="BCX848" s="328"/>
      <c r="BCY848" s="328"/>
      <c r="BCZ848" s="328"/>
      <c r="BDA848" s="328"/>
      <c r="BDB848" s="328"/>
      <c r="BDC848" s="328"/>
      <c r="BDD848" s="328"/>
      <c r="BDE848" s="328"/>
      <c r="BDF848" s="328"/>
      <c r="BDG848" s="328"/>
      <c r="BDH848" s="328"/>
      <c r="BDI848" s="328"/>
      <c r="BDJ848" s="328"/>
      <c r="BDK848" s="328"/>
      <c r="BDL848" s="328"/>
      <c r="BDM848" s="328"/>
      <c r="BDN848" s="328"/>
      <c r="BDO848" s="328"/>
      <c r="BDP848" s="328"/>
      <c r="BDQ848" s="328"/>
      <c r="BDR848" s="328"/>
      <c r="BDS848" s="328"/>
      <c r="BDT848" s="328"/>
      <c r="BDU848" s="328"/>
      <c r="BDV848" s="328"/>
      <c r="BDW848" s="328"/>
      <c r="BDX848" s="328"/>
      <c r="BDY848" s="328"/>
      <c r="BDZ848" s="328"/>
      <c r="BEA848" s="328"/>
      <c r="BEB848" s="328"/>
      <c r="BEC848" s="328"/>
      <c r="BED848" s="328"/>
      <c r="BEE848" s="328"/>
      <c r="BEF848" s="328"/>
      <c r="BEG848" s="328"/>
      <c r="BEH848" s="328"/>
      <c r="BEI848" s="328"/>
      <c r="BEJ848" s="328"/>
      <c r="BEK848" s="328"/>
      <c r="BEL848" s="328"/>
      <c r="BEM848" s="328"/>
      <c r="BEN848" s="328"/>
      <c r="BEO848" s="328"/>
      <c r="BEP848" s="328"/>
      <c r="BEQ848" s="328"/>
      <c r="BER848" s="328"/>
      <c r="BES848" s="328"/>
      <c r="BET848" s="328"/>
      <c r="BEU848" s="328"/>
      <c r="BEV848" s="328"/>
      <c r="BEW848" s="328"/>
      <c r="BEX848" s="328"/>
      <c r="BEY848" s="328"/>
      <c r="BEZ848" s="328"/>
      <c r="BFA848" s="328"/>
      <c r="BFB848" s="328"/>
      <c r="BFC848" s="328"/>
      <c r="BFD848" s="328"/>
      <c r="BFE848" s="328"/>
      <c r="BFF848" s="328"/>
      <c r="BFG848" s="328"/>
      <c r="BFH848" s="328"/>
      <c r="BFI848" s="328"/>
      <c r="BFJ848" s="328"/>
      <c r="BFK848" s="328"/>
      <c r="BFL848" s="328"/>
      <c r="BFM848" s="328"/>
      <c r="BFN848" s="328"/>
      <c r="BFO848" s="328"/>
      <c r="BFP848" s="328"/>
      <c r="BFQ848" s="328"/>
      <c r="BFR848" s="328"/>
      <c r="BFS848" s="328"/>
      <c r="BFT848" s="328"/>
      <c r="BFU848" s="328"/>
      <c r="BFV848" s="328"/>
      <c r="BFW848" s="328"/>
      <c r="BFX848" s="328"/>
      <c r="BFY848" s="328"/>
      <c r="BFZ848" s="328"/>
      <c r="BGA848" s="328"/>
      <c r="BGB848" s="328"/>
      <c r="BGC848" s="328"/>
      <c r="BGD848" s="328"/>
      <c r="BGE848" s="328"/>
      <c r="BGF848" s="328"/>
      <c r="BGG848" s="328"/>
      <c r="BGH848" s="328"/>
      <c r="BGI848" s="328"/>
      <c r="BGJ848" s="328"/>
      <c r="BGK848" s="328"/>
      <c r="BGL848" s="328"/>
      <c r="BGM848" s="328"/>
      <c r="BGN848" s="328"/>
      <c r="BGO848" s="328"/>
      <c r="BGP848" s="328"/>
      <c r="BGQ848" s="328"/>
      <c r="BGR848" s="328"/>
      <c r="BGS848" s="328"/>
      <c r="BGT848" s="328"/>
      <c r="BGU848" s="328"/>
      <c r="BGV848" s="328"/>
      <c r="BGW848" s="328"/>
      <c r="BGX848" s="328"/>
      <c r="BGY848" s="328"/>
      <c r="BGZ848" s="328"/>
      <c r="BHA848" s="328"/>
      <c r="BHB848" s="328"/>
      <c r="BHC848" s="328"/>
      <c r="BHD848" s="328"/>
      <c r="BHE848" s="328"/>
      <c r="BHF848" s="328"/>
      <c r="BHG848" s="328"/>
      <c r="BHH848" s="328"/>
      <c r="BHI848" s="328"/>
      <c r="BHJ848" s="328"/>
      <c r="BHK848" s="328"/>
      <c r="BHL848" s="328"/>
      <c r="BHM848" s="328"/>
      <c r="BHN848" s="328"/>
      <c r="BHO848" s="328"/>
      <c r="BHP848" s="328"/>
      <c r="BHQ848" s="328"/>
      <c r="BHR848" s="328"/>
      <c r="BHS848" s="328"/>
      <c r="BHT848" s="328"/>
      <c r="BHU848" s="328"/>
      <c r="BHV848" s="328"/>
      <c r="BHW848" s="328"/>
      <c r="BHX848" s="328"/>
      <c r="BHY848" s="328"/>
      <c r="BHZ848" s="328"/>
      <c r="BIA848" s="328"/>
      <c r="BIB848" s="328"/>
      <c r="BIC848" s="328"/>
      <c r="BID848" s="328"/>
      <c r="BIE848" s="328"/>
      <c r="BIF848" s="328"/>
      <c r="BIG848" s="328"/>
      <c r="BIH848" s="328"/>
      <c r="BII848" s="328"/>
      <c r="BIJ848" s="328"/>
      <c r="BIK848" s="328"/>
      <c r="BIL848" s="328"/>
      <c r="BIM848" s="328"/>
      <c r="BIN848" s="328"/>
      <c r="BIO848" s="328"/>
      <c r="BIP848" s="328"/>
      <c r="BIQ848" s="328"/>
      <c r="BIR848" s="328"/>
      <c r="BIS848" s="328"/>
      <c r="BIT848" s="328"/>
      <c r="BIU848" s="328"/>
      <c r="BIV848" s="328"/>
      <c r="BIW848" s="328"/>
      <c r="BIX848" s="328"/>
      <c r="BIY848" s="328"/>
      <c r="BIZ848" s="328"/>
      <c r="BJA848" s="328"/>
      <c r="BJB848" s="328"/>
      <c r="BJC848" s="328"/>
      <c r="BJD848" s="328"/>
      <c r="BJE848" s="328"/>
      <c r="BJF848" s="328"/>
      <c r="BJG848" s="328"/>
      <c r="BJH848" s="328"/>
      <c r="BJI848" s="328"/>
      <c r="BJJ848" s="328"/>
      <c r="BJK848" s="328"/>
      <c r="BJL848" s="328"/>
      <c r="BJM848" s="328"/>
      <c r="BJN848" s="328"/>
      <c r="BJO848" s="328"/>
      <c r="BJP848" s="328"/>
      <c r="BJQ848" s="328"/>
      <c r="BJR848" s="328"/>
      <c r="BJS848" s="328"/>
      <c r="BJT848" s="328"/>
      <c r="BJU848" s="328"/>
      <c r="BJV848" s="328"/>
      <c r="BJW848" s="328"/>
      <c r="BJX848" s="328"/>
      <c r="BJY848" s="328"/>
      <c r="BJZ848" s="328"/>
      <c r="BKA848" s="328"/>
      <c r="BKB848" s="328"/>
      <c r="BKC848" s="328"/>
      <c r="BKD848" s="328"/>
      <c r="BKE848" s="328"/>
      <c r="BKF848" s="328"/>
      <c r="BKG848" s="328"/>
      <c r="BKH848" s="328"/>
      <c r="BKI848" s="328"/>
      <c r="BKJ848" s="328"/>
      <c r="BKK848" s="328"/>
      <c r="BKL848" s="328"/>
      <c r="BKM848" s="328"/>
      <c r="BKN848" s="328"/>
      <c r="BKO848" s="328"/>
      <c r="BKP848" s="328"/>
      <c r="BKQ848" s="328"/>
      <c r="BKR848" s="328"/>
      <c r="BKS848" s="328"/>
      <c r="BKT848" s="328"/>
      <c r="BKU848" s="328"/>
      <c r="BKV848" s="328"/>
      <c r="BKW848" s="328"/>
      <c r="BKX848" s="328"/>
      <c r="BKY848" s="328"/>
      <c r="BKZ848" s="328"/>
      <c r="BLA848" s="328"/>
      <c r="BLB848" s="328"/>
      <c r="BLC848" s="328"/>
      <c r="BLD848" s="328"/>
      <c r="BLE848" s="328"/>
      <c r="BLF848" s="328"/>
      <c r="BLG848" s="328"/>
      <c r="BLH848" s="328"/>
      <c r="BLI848" s="328"/>
      <c r="BLJ848" s="328"/>
      <c r="BLK848" s="328"/>
      <c r="BLL848" s="328"/>
      <c r="BLM848" s="328"/>
      <c r="BLN848" s="328"/>
      <c r="BLO848" s="328"/>
      <c r="BLP848" s="328"/>
      <c r="BLQ848" s="328"/>
      <c r="BLR848" s="328"/>
      <c r="BLS848" s="328"/>
      <c r="BLT848" s="328"/>
      <c r="BLU848" s="328"/>
      <c r="BLV848" s="328"/>
      <c r="BLW848" s="328"/>
      <c r="BLX848" s="328"/>
      <c r="BLY848" s="328"/>
      <c r="BLZ848" s="328"/>
      <c r="BMA848" s="328"/>
      <c r="BMB848" s="328"/>
      <c r="BMC848" s="328"/>
      <c r="BMD848" s="328"/>
      <c r="BME848" s="328"/>
      <c r="BMF848" s="328"/>
      <c r="BMG848" s="328"/>
      <c r="BMH848" s="328"/>
      <c r="BMI848" s="328"/>
      <c r="BMJ848" s="328"/>
      <c r="BMK848" s="328"/>
      <c r="BML848" s="328"/>
      <c r="BMM848" s="328"/>
      <c r="BMN848" s="328"/>
      <c r="BMO848" s="328"/>
      <c r="BMP848" s="328"/>
      <c r="BMQ848" s="328"/>
      <c r="BMR848" s="328"/>
      <c r="BMS848" s="328"/>
      <c r="BMT848" s="328"/>
      <c r="BMU848" s="328"/>
      <c r="BMV848" s="328"/>
      <c r="BMW848" s="328"/>
      <c r="BMX848" s="328"/>
      <c r="BMY848" s="328"/>
      <c r="BMZ848" s="328"/>
      <c r="BNA848" s="328"/>
      <c r="BNB848" s="328"/>
      <c r="BNC848" s="328"/>
      <c r="BND848" s="328"/>
      <c r="BNE848" s="328"/>
      <c r="BNF848" s="328"/>
      <c r="BNG848" s="328"/>
      <c r="BNH848" s="328"/>
      <c r="BNI848" s="328"/>
      <c r="BNJ848" s="328"/>
      <c r="BNK848" s="328"/>
      <c r="BNL848" s="328"/>
      <c r="BNM848" s="328"/>
      <c r="BNN848" s="328"/>
      <c r="BNO848" s="328"/>
      <c r="BNP848" s="328"/>
      <c r="BNQ848" s="328"/>
      <c r="BNR848" s="328"/>
      <c r="BNS848" s="328"/>
      <c r="BNT848" s="328"/>
      <c r="BNU848" s="328"/>
      <c r="BNV848" s="328"/>
      <c r="BNW848" s="328"/>
      <c r="BNX848" s="328"/>
      <c r="BNY848" s="328"/>
      <c r="BNZ848" s="328"/>
      <c r="BOA848" s="328"/>
      <c r="BOB848" s="328"/>
      <c r="BOC848" s="328"/>
      <c r="BOD848" s="328"/>
      <c r="BOE848" s="328"/>
      <c r="BOF848" s="328"/>
      <c r="BOG848" s="328"/>
      <c r="BOH848" s="328"/>
      <c r="BOI848" s="328"/>
      <c r="BOJ848" s="328"/>
      <c r="BOK848" s="328"/>
      <c r="BOL848" s="328"/>
      <c r="BOM848" s="328"/>
      <c r="BON848" s="328"/>
      <c r="BOO848" s="328"/>
      <c r="BOP848" s="328"/>
      <c r="BOQ848" s="328"/>
      <c r="BOR848" s="328"/>
      <c r="BOS848" s="328"/>
      <c r="BOT848" s="328"/>
      <c r="BOU848" s="328"/>
      <c r="BOV848" s="328"/>
      <c r="BOW848" s="328"/>
      <c r="BOX848" s="328"/>
      <c r="BOY848" s="328"/>
      <c r="BOZ848" s="328"/>
      <c r="BPA848" s="328"/>
      <c r="BPB848" s="328"/>
      <c r="BPC848" s="328"/>
      <c r="BPD848" s="328"/>
      <c r="BPE848" s="328"/>
      <c r="BPF848" s="328"/>
      <c r="BPG848" s="328"/>
      <c r="BPH848" s="328"/>
      <c r="BPI848" s="328"/>
      <c r="BPJ848" s="328"/>
      <c r="BPK848" s="328"/>
      <c r="BPL848" s="328"/>
      <c r="BPM848" s="328"/>
      <c r="BPN848" s="328"/>
      <c r="BPO848" s="328"/>
      <c r="BPP848" s="328"/>
      <c r="BPQ848" s="328"/>
      <c r="BPR848" s="328"/>
      <c r="BPS848" s="328"/>
      <c r="BPT848" s="328"/>
      <c r="BPU848" s="328"/>
      <c r="BPV848" s="328"/>
      <c r="BPW848" s="328"/>
      <c r="BPX848" s="328"/>
      <c r="BPY848" s="328"/>
      <c r="BPZ848" s="328"/>
      <c r="BQA848" s="328"/>
      <c r="BQB848" s="328"/>
      <c r="BQC848" s="328"/>
      <c r="BQD848" s="328"/>
      <c r="BQE848" s="328"/>
      <c r="BQF848" s="328"/>
      <c r="BQG848" s="328"/>
      <c r="BQH848" s="328"/>
      <c r="BQI848" s="328"/>
      <c r="BQJ848" s="328"/>
      <c r="BQK848" s="328"/>
      <c r="BQL848" s="328"/>
      <c r="BQM848" s="328"/>
      <c r="BQN848" s="328"/>
      <c r="BQO848" s="328"/>
      <c r="BQP848" s="328"/>
      <c r="BQQ848" s="328"/>
      <c r="BQR848" s="328"/>
      <c r="BQS848" s="328"/>
      <c r="BQT848" s="328"/>
      <c r="BQU848" s="328"/>
      <c r="BQV848" s="328"/>
      <c r="BQW848" s="328"/>
      <c r="BQX848" s="328"/>
      <c r="BQY848" s="328"/>
      <c r="BQZ848" s="328"/>
      <c r="BRA848" s="328"/>
      <c r="BRB848" s="328"/>
      <c r="BRC848" s="328"/>
      <c r="BRD848" s="328"/>
      <c r="BRE848" s="328"/>
      <c r="BRF848" s="328"/>
      <c r="BRG848" s="328"/>
      <c r="BRH848" s="328"/>
      <c r="BRI848" s="328"/>
      <c r="BRJ848" s="328"/>
      <c r="BRK848" s="328"/>
      <c r="BRL848" s="328"/>
      <c r="BRM848" s="328"/>
      <c r="BRN848" s="328"/>
      <c r="BRO848" s="328"/>
      <c r="BRP848" s="328"/>
      <c r="BRQ848" s="328"/>
      <c r="BRR848" s="328"/>
      <c r="BRS848" s="328"/>
      <c r="BRT848" s="328"/>
      <c r="BRU848" s="328"/>
      <c r="BRV848" s="328"/>
      <c r="BRW848" s="328"/>
      <c r="BRX848" s="328"/>
      <c r="BRY848" s="328"/>
      <c r="BRZ848" s="328"/>
      <c r="BSA848" s="328"/>
      <c r="BSB848" s="328"/>
      <c r="BSC848" s="328"/>
      <c r="BSD848" s="328"/>
      <c r="BSE848" s="328"/>
      <c r="BSF848" s="328"/>
      <c r="BSG848" s="328"/>
      <c r="BSH848" s="328"/>
      <c r="BSI848" s="328"/>
      <c r="BSJ848" s="328"/>
      <c r="BSK848" s="328"/>
      <c r="BSL848" s="328"/>
      <c r="BSM848" s="328"/>
      <c r="BSN848" s="328"/>
      <c r="BSO848" s="328"/>
      <c r="BSP848" s="328"/>
      <c r="BSQ848" s="328"/>
      <c r="BSR848" s="328"/>
      <c r="BSS848" s="328"/>
      <c r="BST848" s="328"/>
      <c r="BSU848" s="328"/>
      <c r="BSV848" s="328"/>
      <c r="BSW848" s="328"/>
      <c r="BSX848" s="328"/>
      <c r="BSY848" s="328"/>
      <c r="BSZ848" s="328"/>
      <c r="BTA848" s="328"/>
      <c r="BTB848" s="328"/>
      <c r="BTC848" s="328"/>
      <c r="BTD848" s="328"/>
      <c r="BTE848" s="328"/>
      <c r="BTF848" s="328"/>
      <c r="BTG848" s="328"/>
      <c r="BTH848" s="328"/>
      <c r="BTI848" s="328"/>
      <c r="BTJ848" s="328"/>
      <c r="BTK848" s="328"/>
      <c r="BTL848" s="328"/>
      <c r="BTM848" s="328"/>
      <c r="BTN848" s="328"/>
      <c r="BTO848" s="328"/>
      <c r="BTP848" s="328"/>
      <c r="BTQ848" s="328"/>
      <c r="BTR848" s="328"/>
      <c r="BTS848" s="328"/>
      <c r="BTT848" s="328"/>
      <c r="BTU848" s="328"/>
      <c r="BTV848" s="328"/>
      <c r="BTW848" s="328"/>
      <c r="BTX848" s="328"/>
      <c r="BTY848" s="328"/>
      <c r="BTZ848" s="328"/>
      <c r="BUA848" s="328"/>
      <c r="BUB848" s="328"/>
      <c r="BUC848" s="328"/>
      <c r="BUD848" s="328"/>
      <c r="BUE848" s="328"/>
      <c r="BUF848" s="328"/>
      <c r="BUG848" s="328"/>
      <c r="BUH848" s="328"/>
      <c r="BUI848" s="328"/>
      <c r="BUJ848" s="328"/>
      <c r="BUK848" s="328"/>
      <c r="BUL848" s="328"/>
      <c r="BUM848" s="328"/>
      <c r="BUN848" s="328"/>
      <c r="BUO848" s="328"/>
      <c r="BUP848" s="328"/>
      <c r="BUQ848" s="328"/>
      <c r="BUR848" s="328"/>
      <c r="BUS848" s="328"/>
      <c r="BUT848" s="328"/>
      <c r="BUU848" s="328"/>
      <c r="BUV848" s="328"/>
      <c r="BUW848" s="328"/>
      <c r="BUX848" s="328"/>
      <c r="BUY848" s="328"/>
      <c r="BUZ848" s="328"/>
      <c r="BVA848" s="328"/>
      <c r="BVB848" s="328"/>
      <c r="BVC848" s="328"/>
      <c r="BVD848" s="328"/>
      <c r="BVE848" s="328"/>
      <c r="BVF848" s="328"/>
      <c r="BVG848" s="328"/>
      <c r="BVH848" s="328"/>
      <c r="BVI848" s="328"/>
      <c r="BVJ848" s="328"/>
      <c r="BVK848" s="328"/>
      <c r="BVL848" s="328"/>
      <c r="BVM848" s="328"/>
      <c r="BVN848" s="328"/>
      <c r="BVO848" s="328"/>
      <c r="BVP848" s="328"/>
      <c r="BVQ848" s="328"/>
      <c r="BVR848" s="328"/>
      <c r="BVS848" s="328"/>
      <c r="BVT848" s="328"/>
      <c r="BVU848" s="328"/>
      <c r="BVV848" s="328"/>
      <c r="BVW848" s="328"/>
      <c r="BVX848" s="328"/>
      <c r="BVY848" s="328"/>
      <c r="BVZ848" s="328"/>
      <c r="BWA848" s="328"/>
      <c r="BWB848" s="328"/>
      <c r="BWC848" s="328"/>
      <c r="BWD848" s="328"/>
      <c r="BWE848" s="328"/>
      <c r="BWF848" s="328"/>
      <c r="BWG848" s="328"/>
      <c r="BWH848" s="328"/>
      <c r="BWI848" s="328"/>
      <c r="BWJ848" s="328"/>
      <c r="BWK848" s="328"/>
      <c r="BWL848" s="328"/>
      <c r="BWM848" s="328"/>
      <c r="BWN848" s="328"/>
      <c r="BWO848" s="328"/>
      <c r="BWP848" s="328"/>
      <c r="BWQ848" s="328"/>
      <c r="BWR848" s="328"/>
      <c r="BWS848" s="328"/>
      <c r="BWT848" s="328"/>
      <c r="BWU848" s="328"/>
      <c r="BWV848" s="328"/>
      <c r="BWW848" s="328"/>
      <c r="BWX848" s="328"/>
      <c r="BWY848" s="328"/>
      <c r="BWZ848" s="328"/>
      <c r="BXA848" s="328"/>
      <c r="BXB848" s="328"/>
      <c r="BXC848" s="328"/>
      <c r="BXD848" s="328"/>
      <c r="BXE848" s="328"/>
      <c r="BXF848" s="328"/>
      <c r="BXG848" s="328"/>
      <c r="BXH848" s="328"/>
      <c r="BXI848" s="328"/>
      <c r="BXJ848" s="328"/>
      <c r="BXK848" s="328"/>
      <c r="BXL848" s="328"/>
      <c r="BXM848" s="328"/>
      <c r="BXN848" s="328"/>
      <c r="BXO848" s="328"/>
      <c r="BXP848" s="328"/>
      <c r="BXQ848" s="328"/>
      <c r="BXR848" s="328"/>
      <c r="BXS848" s="328"/>
      <c r="BXT848" s="328"/>
      <c r="BXU848" s="328"/>
      <c r="BXV848" s="328"/>
      <c r="BXW848" s="328"/>
      <c r="BXX848" s="328"/>
      <c r="BXY848" s="328"/>
      <c r="BXZ848" s="328"/>
      <c r="BYA848" s="328"/>
      <c r="BYB848" s="328"/>
      <c r="BYC848" s="328"/>
      <c r="BYD848" s="328"/>
      <c r="BYE848" s="328"/>
      <c r="BYF848" s="328"/>
      <c r="BYG848" s="328"/>
      <c r="BYH848" s="328"/>
      <c r="BYI848" s="328"/>
      <c r="BYJ848" s="328"/>
      <c r="BYK848" s="328"/>
      <c r="BYL848" s="328"/>
      <c r="BYM848" s="328"/>
      <c r="BYN848" s="328"/>
      <c r="BYO848" s="328"/>
      <c r="BYP848" s="328"/>
      <c r="BYQ848" s="328"/>
      <c r="BYR848" s="328"/>
      <c r="BYS848" s="328"/>
      <c r="BYT848" s="328"/>
      <c r="BYU848" s="328"/>
      <c r="BYV848" s="328"/>
      <c r="BYW848" s="328"/>
      <c r="BYX848" s="328"/>
      <c r="BYY848" s="328"/>
      <c r="BYZ848" s="328"/>
      <c r="BZA848" s="328"/>
      <c r="BZB848" s="328"/>
      <c r="BZC848" s="328"/>
      <c r="BZD848" s="328"/>
      <c r="BZE848" s="328"/>
      <c r="BZF848" s="328"/>
      <c r="BZG848" s="328"/>
      <c r="BZH848" s="328"/>
      <c r="BZI848" s="328"/>
      <c r="BZJ848" s="328"/>
      <c r="BZK848" s="328"/>
      <c r="BZL848" s="328"/>
      <c r="BZM848" s="328"/>
      <c r="BZN848" s="328"/>
      <c r="BZO848" s="328"/>
      <c r="BZP848" s="328"/>
      <c r="BZQ848" s="328"/>
      <c r="BZR848" s="328"/>
      <c r="BZS848" s="328"/>
      <c r="BZT848" s="328"/>
      <c r="BZU848" s="328"/>
      <c r="BZV848" s="328"/>
      <c r="BZW848" s="328"/>
      <c r="BZX848" s="328"/>
      <c r="BZY848" s="328"/>
      <c r="BZZ848" s="328"/>
      <c r="CAA848" s="328"/>
      <c r="CAB848" s="328"/>
      <c r="CAC848" s="328"/>
      <c r="CAD848" s="328"/>
      <c r="CAE848" s="328"/>
      <c r="CAF848" s="328"/>
      <c r="CAG848" s="328"/>
      <c r="CAH848" s="328"/>
      <c r="CAI848" s="328"/>
      <c r="CAJ848" s="328"/>
      <c r="CAK848" s="328"/>
      <c r="CAL848" s="328"/>
      <c r="CAM848" s="328"/>
      <c r="CAN848" s="328"/>
      <c r="CAO848" s="328"/>
      <c r="CAP848" s="328"/>
      <c r="CAQ848" s="328"/>
      <c r="CAR848" s="328"/>
      <c r="CAS848" s="328"/>
      <c r="CAT848" s="328"/>
      <c r="CAU848" s="328"/>
      <c r="CAV848" s="328"/>
      <c r="CAW848" s="328"/>
      <c r="CAX848" s="328"/>
      <c r="CAY848" s="328"/>
      <c r="CAZ848" s="328"/>
      <c r="CBA848" s="328"/>
      <c r="CBB848" s="328"/>
      <c r="CBC848" s="328"/>
      <c r="CBD848" s="328"/>
      <c r="CBE848" s="328"/>
      <c r="CBF848" s="328"/>
      <c r="CBG848" s="328"/>
      <c r="CBH848" s="328"/>
      <c r="CBI848" s="328"/>
      <c r="CBJ848" s="328"/>
      <c r="CBK848" s="328"/>
      <c r="CBL848" s="328"/>
      <c r="CBM848" s="328"/>
      <c r="CBN848" s="328"/>
      <c r="CBO848" s="328"/>
      <c r="CBP848" s="328"/>
      <c r="CBQ848" s="328"/>
      <c r="CBR848" s="328"/>
      <c r="CBS848" s="328"/>
      <c r="CBT848" s="328"/>
      <c r="CBU848" s="328"/>
      <c r="CBV848" s="328"/>
      <c r="CBW848" s="328"/>
      <c r="CBX848" s="328"/>
      <c r="CBY848" s="328"/>
      <c r="CBZ848" s="328"/>
      <c r="CCA848" s="328"/>
      <c r="CCB848" s="328"/>
      <c r="CCC848" s="328"/>
      <c r="CCD848" s="328"/>
      <c r="CCE848" s="328"/>
      <c r="CCF848" s="328"/>
      <c r="CCG848" s="328"/>
      <c r="CCH848" s="328"/>
      <c r="CCI848" s="328"/>
      <c r="CCJ848" s="328"/>
      <c r="CCK848" s="328"/>
      <c r="CCL848" s="328"/>
      <c r="CCM848" s="328"/>
      <c r="CCN848" s="328"/>
      <c r="CCO848" s="328"/>
      <c r="CCP848" s="328"/>
      <c r="CCQ848" s="328"/>
      <c r="CCR848" s="328"/>
      <c r="CCS848" s="328"/>
      <c r="CCT848" s="328"/>
      <c r="CCU848" s="328"/>
      <c r="CCV848" s="328"/>
      <c r="CCW848" s="328"/>
      <c r="CCX848" s="328"/>
      <c r="CCY848" s="328"/>
      <c r="CCZ848" s="328"/>
      <c r="CDA848" s="328"/>
      <c r="CDB848" s="328"/>
      <c r="CDC848" s="328"/>
      <c r="CDD848" s="328"/>
      <c r="CDE848" s="328"/>
      <c r="CDF848" s="328"/>
      <c r="CDG848" s="328"/>
      <c r="CDH848" s="328"/>
      <c r="CDI848" s="328"/>
      <c r="CDJ848" s="328"/>
      <c r="CDK848" s="328"/>
      <c r="CDL848" s="328"/>
      <c r="CDM848" s="328"/>
      <c r="CDN848" s="328"/>
      <c r="CDO848" s="328"/>
      <c r="CDP848" s="328"/>
      <c r="CDQ848" s="328"/>
      <c r="CDR848" s="328"/>
      <c r="CDS848" s="328"/>
      <c r="CDT848" s="328"/>
      <c r="CDU848" s="328"/>
      <c r="CDV848" s="328"/>
      <c r="CDW848" s="328"/>
      <c r="CDX848" s="328"/>
      <c r="CDY848" s="328"/>
      <c r="CDZ848" s="328"/>
      <c r="CEA848" s="328"/>
      <c r="CEB848" s="328"/>
      <c r="CEC848" s="328"/>
      <c r="CED848" s="328"/>
      <c r="CEE848" s="328"/>
      <c r="CEF848" s="328"/>
      <c r="CEG848" s="328"/>
      <c r="CEH848" s="328"/>
      <c r="CEI848" s="328"/>
      <c r="CEJ848" s="328"/>
      <c r="CEK848" s="328"/>
      <c r="CEL848" s="328"/>
      <c r="CEM848" s="328"/>
      <c r="CEN848" s="328"/>
      <c r="CEO848" s="328"/>
      <c r="CEP848" s="328"/>
      <c r="CEQ848" s="328"/>
      <c r="CER848" s="328"/>
      <c r="CES848" s="328"/>
      <c r="CET848" s="328"/>
      <c r="CEU848" s="328"/>
      <c r="CEV848" s="328"/>
      <c r="CEW848" s="328"/>
      <c r="CEX848" s="328"/>
      <c r="CEY848" s="328"/>
      <c r="CEZ848" s="328"/>
      <c r="CFA848" s="328"/>
      <c r="CFB848" s="328"/>
      <c r="CFC848" s="328"/>
      <c r="CFD848" s="328"/>
      <c r="CFE848" s="328"/>
      <c r="CFF848" s="328"/>
      <c r="CFG848" s="328"/>
      <c r="CFH848" s="328"/>
      <c r="CFI848" s="328"/>
      <c r="CFJ848" s="328"/>
      <c r="CFK848" s="328"/>
      <c r="CFL848" s="328"/>
      <c r="CFM848" s="328"/>
      <c r="CFN848" s="328"/>
      <c r="CFO848" s="328"/>
      <c r="CFP848" s="328"/>
      <c r="CFQ848" s="328"/>
      <c r="CFR848" s="328"/>
      <c r="CFS848" s="328"/>
      <c r="CFT848" s="328"/>
      <c r="CFU848" s="328"/>
      <c r="CFV848" s="328"/>
      <c r="CFW848" s="328"/>
      <c r="CFX848" s="328"/>
      <c r="CFY848" s="328"/>
      <c r="CFZ848" s="328"/>
      <c r="CGA848" s="328"/>
      <c r="CGB848" s="328"/>
      <c r="CGC848" s="328"/>
      <c r="CGD848" s="328"/>
      <c r="CGE848" s="328"/>
      <c r="CGF848" s="328"/>
      <c r="CGG848" s="328"/>
      <c r="CGH848" s="328"/>
      <c r="CGI848" s="328"/>
      <c r="CGJ848" s="328"/>
      <c r="CGK848" s="328"/>
      <c r="CGL848" s="328"/>
      <c r="CGM848" s="328"/>
      <c r="CGN848" s="328"/>
      <c r="CGO848" s="328"/>
      <c r="CGP848" s="328"/>
      <c r="CGQ848" s="328"/>
      <c r="CGR848" s="328"/>
      <c r="CGS848" s="328"/>
      <c r="CGT848" s="328"/>
      <c r="CGU848" s="328"/>
      <c r="CGV848" s="328"/>
      <c r="CGW848" s="328"/>
      <c r="CGX848" s="328"/>
      <c r="CGY848" s="328"/>
      <c r="CGZ848" s="328"/>
      <c r="CHA848" s="328"/>
      <c r="CHB848" s="328"/>
      <c r="CHC848" s="328"/>
      <c r="CHD848" s="328"/>
      <c r="CHE848" s="328"/>
      <c r="CHF848" s="328"/>
      <c r="CHG848" s="328"/>
      <c r="CHH848" s="328"/>
      <c r="CHI848" s="328"/>
      <c r="CHJ848" s="328"/>
      <c r="CHK848" s="328"/>
      <c r="CHL848" s="328"/>
      <c r="CHM848" s="328"/>
      <c r="CHN848" s="328"/>
      <c r="CHO848" s="328"/>
      <c r="CHP848" s="328"/>
      <c r="CHQ848" s="328"/>
      <c r="CHR848" s="328"/>
      <c r="CHS848" s="328"/>
      <c r="CHT848" s="328"/>
      <c r="CHU848" s="328"/>
      <c r="CHV848" s="328"/>
      <c r="CHW848" s="328"/>
      <c r="CHX848" s="328"/>
      <c r="CHY848" s="328"/>
      <c r="CHZ848" s="328"/>
      <c r="CIA848" s="328"/>
      <c r="CIB848" s="328"/>
      <c r="CIC848" s="328"/>
      <c r="CID848" s="328"/>
      <c r="CIE848" s="328"/>
      <c r="CIF848" s="328"/>
      <c r="CIG848" s="328"/>
      <c r="CIH848" s="328"/>
      <c r="CII848" s="328"/>
      <c r="CIJ848" s="328"/>
      <c r="CIK848" s="328"/>
      <c r="CIL848" s="328"/>
      <c r="CIM848" s="328"/>
      <c r="CIN848" s="328"/>
      <c r="CIO848" s="328"/>
      <c r="CIP848" s="328"/>
      <c r="CIQ848" s="328"/>
      <c r="CIR848" s="328"/>
      <c r="CIS848" s="328"/>
      <c r="CIT848" s="328"/>
      <c r="CIU848" s="328"/>
      <c r="CIV848" s="328"/>
      <c r="CIW848" s="328"/>
      <c r="CIX848" s="328"/>
      <c r="CIY848" s="328"/>
      <c r="CIZ848" s="328"/>
      <c r="CJA848" s="328"/>
      <c r="CJB848" s="328"/>
      <c r="CJC848" s="328"/>
      <c r="CJD848" s="328"/>
      <c r="CJE848" s="328"/>
      <c r="CJF848" s="328"/>
      <c r="CJG848" s="328"/>
      <c r="CJH848" s="328"/>
      <c r="CJI848" s="328"/>
      <c r="CJJ848" s="328"/>
      <c r="CJK848" s="328"/>
      <c r="CJL848" s="328"/>
      <c r="CJM848" s="328"/>
      <c r="CJN848" s="328"/>
      <c r="CJO848" s="328"/>
      <c r="CJP848" s="328"/>
      <c r="CJQ848" s="328"/>
      <c r="CJR848" s="328"/>
      <c r="CJS848" s="328"/>
      <c r="CJT848" s="328"/>
      <c r="CJU848" s="328"/>
      <c r="CJV848" s="328"/>
      <c r="CJW848" s="328"/>
      <c r="CJX848" s="328"/>
      <c r="CJY848" s="328"/>
      <c r="CJZ848" s="328"/>
      <c r="CKA848" s="328"/>
      <c r="CKB848" s="328"/>
      <c r="CKC848" s="328"/>
      <c r="CKD848" s="328"/>
      <c r="CKE848" s="328"/>
      <c r="CKF848" s="328"/>
      <c r="CKG848" s="328"/>
      <c r="CKH848" s="328"/>
      <c r="CKI848" s="328"/>
      <c r="CKJ848" s="328"/>
      <c r="CKK848" s="328"/>
      <c r="CKL848" s="328"/>
      <c r="CKM848" s="328"/>
      <c r="CKN848" s="328"/>
      <c r="CKO848" s="328"/>
      <c r="CKP848" s="328"/>
      <c r="CKQ848" s="328"/>
      <c r="CKR848" s="328"/>
      <c r="CKS848" s="328"/>
      <c r="CKT848" s="328"/>
      <c r="CKU848" s="328"/>
      <c r="CKV848" s="328"/>
      <c r="CKW848" s="328"/>
      <c r="CKX848" s="328"/>
      <c r="CKY848" s="328"/>
      <c r="CKZ848" s="328"/>
      <c r="CLA848" s="328"/>
      <c r="CLB848" s="328"/>
      <c r="CLC848" s="328"/>
      <c r="CLD848" s="328"/>
      <c r="CLE848" s="328"/>
      <c r="CLF848" s="328"/>
      <c r="CLG848" s="328"/>
      <c r="CLH848" s="328"/>
      <c r="CLI848" s="328"/>
      <c r="CLJ848" s="328"/>
      <c r="CLK848" s="328"/>
      <c r="CLL848" s="328"/>
      <c r="CLM848" s="328"/>
      <c r="CLN848" s="328"/>
      <c r="CLO848" s="328"/>
      <c r="CLP848" s="328"/>
      <c r="CLQ848" s="328"/>
      <c r="CLR848" s="328"/>
      <c r="CLS848" s="328"/>
      <c r="CLT848" s="328"/>
      <c r="CLU848" s="328"/>
      <c r="CLV848" s="328"/>
      <c r="CLW848" s="328"/>
      <c r="CLX848" s="328"/>
      <c r="CLY848" s="328"/>
      <c r="CLZ848" s="328"/>
      <c r="CMA848" s="328"/>
      <c r="CMB848" s="328"/>
      <c r="CMC848" s="328"/>
      <c r="CMD848" s="328"/>
      <c r="CME848" s="328"/>
      <c r="CMF848" s="328"/>
      <c r="CMG848" s="328"/>
      <c r="CMH848" s="328"/>
      <c r="CMI848" s="328"/>
      <c r="CMJ848" s="328"/>
      <c r="CMK848" s="328"/>
      <c r="CML848" s="328"/>
      <c r="CMM848" s="328"/>
      <c r="CMN848" s="328"/>
      <c r="CMO848" s="328"/>
      <c r="CMP848" s="328"/>
      <c r="CMQ848" s="328"/>
      <c r="CMR848" s="328"/>
      <c r="CMS848" s="328"/>
      <c r="CMT848" s="328"/>
      <c r="CMU848" s="328"/>
      <c r="CMV848" s="328"/>
      <c r="CMW848" s="328"/>
      <c r="CMX848" s="328"/>
      <c r="CMY848" s="328"/>
      <c r="CMZ848" s="328"/>
      <c r="CNA848" s="328"/>
      <c r="CNB848" s="328"/>
      <c r="CNC848" s="328"/>
      <c r="CND848" s="328"/>
      <c r="CNE848" s="328"/>
      <c r="CNF848" s="328"/>
      <c r="CNG848" s="328"/>
      <c r="CNH848" s="328"/>
      <c r="CNI848" s="328"/>
      <c r="CNJ848" s="328"/>
      <c r="CNK848" s="328"/>
      <c r="CNL848" s="328"/>
      <c r="CNM848" s="328"/>
      <c r="CNN848" s="328"/>
      <c r="CNO848" s="328"/>
      <c r="CNP848" s="328"/>
      <c r="CNQ848" s="328"/>
      <c r="CNR848" s="328"/>
      <c r="CNS848" s="328"/>
      <c r="CNT848" s="328"/>
      <c r="CNU848" s="328"/>
      <c r="CNV848" s="328"/>
      <c r="CNW848" s="328"/>
      <c r="CNX848" s="328"/>
      <c r="CNY848" s="328"/>
      <c r="CNZ848" s="328"/>
      <c r="COA848" s="328"/>
      <c r="COB848" s="328"/>
      <c r="COC848" s="328"/>
      <c r="COD848" s="328"/>
      <c r="COE848" s="328"/>
      <c r="COF848" s="328"/>
      <c r="COG848" s="328"/>
      <c r="COH848" s="328"/>
      <c r="COI848" s="328"/>
      <c r="COJ848" s="328"/>
      <c r="COK848" s="328"/>
      <c r="COL848" s="328"/>
      <c r="COM848" s="328"/>
      <c r="CON848" s="328"/>
      <c r="COO848" s="328"/>
      <c r="COP848" s="328"/>
      <c r="COQ848" s="328"/>
      <c r="COR848" s="328"/>
      <c r="COS848" s="328"/>
      <c r="COT848" s="328"/>
      <c r="COU848" s="328"/>
      <c r="COV848" s="328"/>
      <c r="COW848" s="328"/>
      <c r="COX848" s="328"/>
      <c r="COY848" s="328"/>
      <c r="COZ848" s="328"/>
      <c r="CPA848" s="328"/>
      <c r="CPB848" s="328"/>
      <c r="CPC848" s="328"/>
      <c r="CPD848" s="328"/>
      <c r="CPE848" s="328"/>
      <c r="CPF848" s="328"/>
      <c r="CPG848" s="328"/>
      <c r="CPH848" s="328"/>
      <c r="CPI848" s="328"/>
      <c r="CPJ848" s="328"/>
      <c r="CPK848" s="328"/>
      <c r="CPL848" s="328"/>
      <c r="CPM848" s="328"/>
      <c r="CPN848" s="328"/>
      <c r="CPO848" s="328"/>
      <c r="CPP848" s="328"/>
      <c r="CPQ848" s="328"/>
      <c r="CPR848" s="328"/>
      <c r="CPS848" s="328"/>
      <c r="CPT848" s="328"/>
      <c r="CPU848" s="328"/>
      <c r="CPV848" s="328"/>
      <c r="CPW848" s="328"/>
      <c r="CPX848" s="328"/>
      <c r="CPY848" s="328"/>
      <c r="CPZ848" s="328"/>
      <c r="CQA848" s="328"/>
      <c r="CQB848" s="328"/>
      <c r="CQC848" s="328"/>
      <c r="CQD848" s="328"/>
      <c r="CQE848" s="328"/>
      <c r="CQF848" s="328"/>
      <c r="CQG848" s="328"/>
      <c r="CQH848" s="328"/>
      <c r="CQI848" s="328"/>
      <c r="CQJ848" s="328"/>
      <c r="CQK848" s="328"/>
      <c r="CQL848" s="328"/>
      <c r="CQM848" s="328"/>
      <c r="CQN848" s="328"/>
      <c r="CQO848" s="328"/>
      <c r="CQP848" s="328"/>
      <c r="CQQ848" s="328"/>
      <c r="CQR848" s="328"/>
      <c r="CQS848" s="328"/>
      <c r="CQT848" s="328"/>
      <c r="CQU848" s="328"/>
      <c r="CQV848" s="328"/>
      <c r="CQW848" s="328"/>
      <c r="CQX848" s="328"/>
      <c r="CQY848" s="328"/>
      <c r="CQZ848" s="328"/>
      <c r="CRA848" s="328"/>
      <c r="CRB848" s="328"/>
      <c r="CRC848" s="328"/>
      <c r="CRD848" s="328"/>
      <c r="CRE848" s="328"/>
      <c r="CRF848" s="328"/>
      <c r="CRG848" s="328"/>
      <c r="CRH848" s="328"/>
      <c r="CRI848" s="328"/>
      <c r="CRJ848" s="328"/>
      <c r="CRK848" s="328"/>
      <c r="CRL848" s="328"/>
      <c r="CRM848" s="328"/>
      <c r="CRN848" s="328"/>
      <c r="CRO848" s="328"/>
      <c r="CRP848" s="328"/>
      <c r="CRQ848" s="328"/>
      <c r="CRR848" s="328"/>
      <c r="CRS848" s="328"/>
      <c r="CRT848" s="328"/>
      <c r="CRU848" s="328"/>
      <c r="CRV848" s="328"/>
      <c r="CRW848" s="328"/>
      <c r="CRX848" s="328"/>
      <c r="CRY848" s="328"/>
      <c r="CRZ848" s="328"/>
      <c r="CSA848" s="328"/>
      <c r="CSB848" s="328"/>
      <c r="CSC848" s="328"/>
      <c r="CSD848" s="328"/>
      <c r="CSE848" s="328"/>
      <c r="CSF848" s="328"/>
      <c r="CSG848" s="328"/>
      <c r="CSH848" s="328"/>
      <c r="CSI848" s="328"/>
      <c r="CSJ848" s="328"/>
      <c r="CSK848" s="328"/>
      <c r="CSL848" s="328"/>
      <c r="CSM848" s="328"/>
      <c r="CSN848" s="328"/>
      <c r="CSO848" s="328"/>
      <c r="CSP848" s="328"/>
      <c r="CSQ848" s="328"/>
      <c r="CSR848" s="328"/>
      <c r="CSS848" s="328"/>
      <c r="CST848" s="328"/>
      <c r="CSU848" s="328"/>
      <c r="CSV848" s="328"/>
      <c r="CSW848" s="328"/>
      <c r="CSX848" s="328"/>
      <c r="CSY848" s="328"/>
      <c r="CSZ848" s="328"/>
      <c r="CTA848" s="328"/>
      <c r="CTB848" s="328"/>
      <c r="CTC848" s="328"/>
      <c r="CTD848" s="328"/>
      <c r="CTE848" s="328"/>
      <c r="CTF848" s="328"/>
      <c r="CTG848" s="328"/>
      <c r="CTH848" s="328"/>
      <c r="CTI848" s="328"/>
      <c r="CTJ848" s="328"/>
      <c r="CTK848" s="328"/>
      <c r="CTL848" s="328"/>
      <c r="CTM848" s="328"/>
      <c r="CTN848" s="328"/>
      <c r="CTO848" s="328"/>
      <c r="CTP848" s="328"/>
      <c r="CTQ848" s="328"/>
      <c r="CTR848" s="328"/>
      <c r="CTS848" s="328"/>
      <c r="CTT848" s="328"/>
      <c r="CTU848" s="328"/>
      <c r="CTV848" s="328"/>
      <c r="CTW848" s="328"/>
      <c r="CTX848" s="328"/>
      <c r="CTY848" s="328"/>
      <c r="CTZ848" s="328"/>
      <c r="CUA848" s="328"/>
      <c r="CUB848" s="328"/>
      <c r="CUC848" s="328"/>
      <c r="CUD848" s="328"/>
      <c r="CUE848" s="328"/>
      <c r="CUF848" s="328"/>
      <c r="CUG848" s="328"/>
      <c r="CUH848" s="328"/>
      <c r="CUI848" s="328"/>
      <c r="CUJ848" s="328"/>
      <c r="CUK848" s="328"/>
      <c r="CUL848" s="328"/>
      <c r="CUM848" s="328"/>
      <c r="CUN848" s="328"/>
      <c r="CUO848" s="328"/>
      <c r="CUP848" s="328"/>
      <c r="CUQ848" s="328"/>
      <c r="CUR848" s="328"/>
      <c r="CUS848" s="328"/>
      <c r="CUT848" s="328"/>
      <c r="CUU848" s="328"/>
      <c r="CUV848" s="328"/>
      <c r="CUW848" s="328"/>
      <c r="CUX848" s="328"/>
      <c r="CUY848" s="328"/>
      <c r="CUZ848" s="328"/>
      <c r="CVA848" s="328"/>
      <c r="CVB848" s="328"/>
      <c r="CVC848" s="328"/>
      <c r="CVD848" s="328"/>
      <c r="CVE848" s="328"/>
      <c r="CVF848" s="328"/>
      <c r="CVG848" s="328"/>
      <c r="CVH848" s="328"/>
      <c r="CVI848" s="328"/>
      <c r="CVJ848" s="328"/>
      <c r="CVK848" s="328"/>
      <c r="CVL848" s="328"/>
      <c r="CVM848" s="328"/>
      <c r="CVN848" s="328"/>
      <c r="CVO848" s="328"/>
      <c r="CVP848" s="328"/>
      <c r="CVQ848" s="328"/>
      <c r="CVR848" s="328"/>
      <c r="CVS848" s="328"/>
      <c r="CVT848" s="328"/>
      <c r="CVU848" s="328"/>
      <c r="CVV848" s="328"/>
      <c r="CVW848" s="328"/>
      <c r="CVX848" s="328"/>
      <c r="CVY848" s="328"/>
      <c r="CVZ848" s="328"/>
      <c r="CWA848" s="328"/>
      <c r="CWB848" s="328"/>
      <c r="CWC848" s="328"/>
      <c r="CWD848" s="328"/>
      <c r="CWE848" s="328"/>
      <c r="CWF848" s="328"/>
      <c r="CWG848" s="328"/>
      <c r="CWH848" s="328"/>
      <c r="CWI848" s="328"/>
      <c r="CWJ848" s="328"/>
      <c r="CWK848" s="328"/>
      <c r="CWL848" s="328"/>
      <c r="CWM848" s="328"/>
      <c r="CWN848" s="328"/>
      <c r="CWO848" s="328"/>
      <c r="CWP848" s="328"/>
      <c r="CWQ848" s="328"/>
      <c r="CWR848" s="328"/>
      <c r="CWS848" s="328"/>
      <c r="CWT848" s="328"/>
      <c r="CWU848" s="328"/>
      <c r="CWV848" s="328"/>
      <c r="CWW848" s="328"/>
      <c r="CWX848" s="328"/>
      <c r="CWY848" s="328"/>
      <c r="CWZ848" s="328"/>
      <c r="CXA848" s="328"/>
      <c r="CXB848" s="328"/>
      <c r="CXC848" s="328"/>
      <c r="CXD848" s="328"/>
      <c r="CXE848" s="328"/>
      <c r="CXF848" s="328"/>
      <c r="CXG848" s="328"/>
      <c r="CXH848" s="328"/>
      <c r="CXI848" s="328"/>
      <c r="CXJ848" s="328"/>
      <c r="CXK848" s="328"/>
      <c r="CXL848" s="328"/>
      <c r="CXM848" s="328"/>
      <c r="CXN848" s="328"/>
      <c r="CXO848" s="328"/>
      <c r="CXP848" s="328"/>
      <c r="CXQ848" s="328"/>
      <c r="CXR848" s="328"/>
      <c r="CXS848" s="328"/>
      <c r="CXT848" s="328"/>
      <c r="CXU848" s="328"/>
      <c r="CXV848" s="328"/>
      <c r="CXW848" s="328"/>
      <c r="CXX848" s="328"/>
      <c r="CXY848" s="328"/>
      <c r="CXZ848" s="328"/>
      <c r="CYA848" s="328"/>
      <c r="CYB848" s="328"/>
      <c r="CYC848" s="328"/>
      <c r="CYD848" s="328"/>
      <c r="CYE848" s="328"/>
      <c r="CYF848" s="328"/>
      <c r="CYG848" s="328"/>
      <c r="CYH848" s="328"/>
      <c r="CYI848" s="328"/>
      <c r="CYJ848" s="328"/>
      <c r="CYK848" s="328"/>
      <c r="CYL848" s="328"/>
      <c r="CYM848" s="328"/>
      <c r="CYN848" s="328"/>
      <c r="CYO848" s="328"/>
      <c r="CYP848" s="328"/>
      <c r="CYQ848" s="328"/>
      <c r="CYR848" s="328"/>
      <c r="CYS848" s="328"/>
      <c r="CYT848" s="328"/>
      <c r="CYU848" s="328"/>
      <c r="CYV848" s="328"/>
      <c r="CYW848" s="328"/>
      <c r="CYX848" s="328"/>
      <c r="CYY848" s="328"/>
      <c r="CYZ848" s="328"/>
      <c r="CZA848" s="328"/>
      <c r="CZB848" s="328"/>
      <c r="CZC848" s="328"/>
      <c r="CZD848" s="328"/>
      <c r="CZE848" s="328"/>
      <c r="CZF848" s="328"/>
      <c r="CZG848" s="328"/>
      <c r="CZH848" s="328"/>
      <c r="CZI848" s="328"/>
      <c r="CZJ848" s="328"/>
      <c r="CZK848" s="328"/>
      <c r="CZL848" s="328"/>
      <c r="CZM848" s="328"/>
      <c r="CZN848" s="328"/>
      <c r="CZO848" s="328"/>
      <c r="CZP848" s="328"/>
      <c r="CZQ848" s="328"/>
      <c r="CZR848" s="328"/>
      <c r="CZS848" s="328"/>
      <c r="CZT848" s="328"/>
      <c r="CZU848" s="328"/>
      <c r="CZV848" s="328"/>
      <c r="CZW848" s="328"/>
      <c r="CZX848" s="328"/>
      <c r="CZY848" s="328"/>
      <c r="CZZ848" s="328"/>
      <c r="DAA848" s="328"/>
      <c r="DAB848" s="328"/>
      <c r="DAC848" s="328"/>
      <c r="DAD848" s="328"/>
      <c r="DAE848" s="328"/>
      <c r="DAF848" s="328"/>
      <c r="DAG848" s="328"/>
      <c r="DAH848" s="328"/>
      <c r="DAI848" s="328"/>
      <c r="DAJ848" s="328"/>
      <c r="DAK848" s="328"/>
      <c r="DAL848" s="328"/>
      <c r="DAM848" s="328"/>
      <c r="DAN848" s="328"/>
      <c r="DAO848" s="328"/>
      <c r="DAP848" s="328"/>
      <c r="DAQ848" s="328"/>
      <c r="DAR848" s="328"/>
      <c r="DAS848" s="328"/>
      <c r="DAT848" s="328"/>
      <c r="DAU848" s="328"/>
      <c r="DAV848" s="328"/>
      <c r="DAW848" s="328"/>
      <c r="DAX848" s="328"/>
      <c r="DAY848" s="328"/>
      <c r="DAZ848" s="328"/>
      <c r="DBA848" s="328"/>
      <c r="DBB848" s="328"/>
      <c r="DBC848" s="328"/>
      <c r="DBD848" s="328"/>
      <c r="DBE848" s="328"/>
      <c r="DBF848" s="328"/>
      <c r="DBG848" s="328"/>
      <c r="DBH848" s="328"/>
      <c r="DBI848" s="328"/>
      <c r="DBJ848" s="328"/>
      <c r="DBK848" s="328"/>
      <c r="DBL848" s="328"/>
      <c r="DBM848" s="328"/>
      <c r="DBN848" s="328"/>
      <c r="DBO848" s="328"/>
      <c r="DBP848" s="328"/>
      <c r="DBQ848" s="328"/>
      <c r="DBR848" s="328"/>
      <c r="DBS848" s="328"/>
      <c r="DBT848" s="328"/>
      <c r="DBU848" s="328"/>
      <c r="DBV848" s="328"/>
      <c r="DBW848" s="328"/>
      <c r="DBX848" s="328"/>
      <c r="DBY848" s="328"/>
      <c r="DBZ848" s="328"/>
      <c r="DCA848" s="328"/>
      <c r="DCB848" s="328"/>
      <c r="DCC848" s="328"/>
      <c r="DCD848" s="328"/>
      <c r="DCE848" s="328"/>
      <c r="DCF848" s="328"/>
      <c r="DCG848" s="328"/>
      <c r="DCH848" s="328"/>
      <c r="DCI848" s="328"/>
      <c r="DCJ848" s="328"/>
      <c r="DCK848" s="328"/>
      <c r="DCL848" s="328"/>
      <c r="DCM848" s="328"/>
      <c r="DCN848" s="328"/>
      <c r="DCO848" s="328"/>
      <c r="DCP848" s="328"/>
      <c r="DCQ848" s="328"/>
      <c r="DCR848" s="328"/>
      <c r="DCS848" s="328"/>
      <c r="DCT848" s="328"/>
      <c r="DCU848" s="328"/>
      <c r="DCV848" s="328"/>
      <c r="DCW848" s="328"/>
      <c r="DCX848" s="328"/>
      <c r="DCY848" s="328"/>
      <c r="DCZ848" s="328"/>
      <c r="DDA848" s="328"/>
      <c r="DDB848" s="328"/>
      <c r="DDC848" s="328"/>
      <c r="DDD848" s="328"/>
      <c r="DDE848" s="328"/>
      <c r="DDF848" s="328"/>
      <c r="DDG848" s="328"/>
      <c r="DDH848" s="328"/>
      <c r="DDI848" s="328"/>
      <c r="DDJ848" s="328"/>
      <c r="DDK848" s="328"/>
      <c r="DDL848" s="328"/>
      <c r="DDM848" s="328"/>
      <c r="DDN848" s="328"/>
      <c r="DDO848" s="328"/>
      <c r="DDP848" s="328"/>
      <c r="DDQ848" s="328"/>
      <c r="DDR848" s="328"/>
      <c r="DDS848" s="328"/>
      <c r="DDT848" s="328"/>
      <c r="DDU848" s="328"/>
      <c r="DDV848" s="328"/>
      <c r="DDW848" s="328"/>
      <c r="DDX848" s="328"/>
      <c r="DDY848" s="328"/>
      <c r="DDZ848" s="328"/>
      <c r="DEA848" s="328"/>
      <c r="DEB848" s="328"/>
      <c r="DEC848" s="328"/>
      <c r="DED848" s="328"/>
      <c r="DEE848" s="328"/>
      <c r="DEF848" s="328"/>
      <c r="DEG848" s="328"/>
      <c r="DEH848" s="328"/>
      <c r="DEI848" s="328"/>
      <c r="DEJ848" s="328"/>
      <c r="DEK848" s="328"/>
      <c r="DEL848" s="328"/>
      <c r="DEM848" s="328"/>
      <c r="DEN848" s="328"/>
      <c r="DEO848" s="328"/>
      <c r="DEP848" s="328"/>
      <c r="DEQ848" s="328"/>
      <c r="DER848" s="328"/>
      <c r="DES848" s="328"/>
      <c r="DET848" s="328"/>
      <c r="DEU848" s="328"/>
      <c r="DEV848" s="328"/>
      <c r="DEW848" s="328"/>
      <c r="DEX848" s="328"/>
      <c r="DEY848" s="328"/>
      <c r="DEZ848" s="328"/>
      <c r="DFA848" s="328"/>
      <c r="DFB848" s="328"/>
      <c r="DFC848" s="328"/>
      <c r="DFD848" s="328"/>
      <c r="DFE848" s="328"/>
      <c r="DFF848" s="328"/>
      <c r="DFG848" s="328"/>
      <c r="DFH848" s="328"/>
      <c r="DFI848" s="328"/>
      <c r="DFJ848" s="328"/>
      <c r="DFK848" s="328"/>
      <c r="DFL848" s="328"/>
      <c r="DFM848" s="328"/>
      <c r="DFN848" s="328"/>
      <c r="DFO848" s="328"/>
      <c r="DFP848" s="328"/>
      <c r="DFQ848" s="328"/>
      <c r="DFR848" s="328"/>
      <c r="DFS848" s="328"/>
      <c r="DFT848" s="328"/>
      <c r="DFU848" s="328"/>
      <c r="DFV848" s="328"/>
      <c r="DFW848" s="328"/>
      <c r="DFX848" s="328"/>
      <c r="DFY848" s="328"/>
      <c r="DFZ848" s="328"/>
      <c r="DGA848" s="328"/>
      <c r="DGB848" s="328"/>
      <c r="DGC848" s="328"/>
      <c r="DGD848" s="328"/>
      <c r="DGE848" s="328"/>
      <c r="DGF848" s="328"/>
      <c r="DGG848" s="328"/>
      <c r="DGH848" s="328"/>
      <c r="DGI848" s="328"/>
      <c r="DGJ848" s="328"/>
      <c r="DGK848" s="328"/>
      <c r="DGL848" s="328"/>
      <c r="DGM848" s="328"/>
      <c r="DGN848" s="328"/>
      <c r="DGO848" s="328"/>
      <c r="DGP848" s="328"/>
      <c r="DGQ848" s="328"/>
      <c r="DGR848" s="328"/>
      <c r="DGS848" s="328"/>
      <c r="DGT848" s="328"/>
      <c r="DGU848" s="328"/>
      <c r="DGV848" s="328"/>
      <c r="DGW848" s="328"/>
      <c r="DGX848" s="328"/>
      <c r="DGY848" s="328"/>
      <c r="DGZ848" s="328"/>
      <c r="DHA848" s="328"/>
      <c r="DHB848" s="328"/>
      <c r="DHC848" s="328"/>
      <c r="DHD848" s="328"/>
      <c r="DHE848" s="328"/>
      <c r="DHF848" s="328"/>
      <c r="DHG848" s="328"/>
      <c r="DHH848" s="328"/>
      <c r="DHI848" s="328"/>
      <c r="DHJ848" s="328"/>
      <c r="DHK848" s="328"/>
      <c r="DHL848" s="328"/>
      <c r="DHM848" s="328"/>
      <c r="DHN848" s="328"/>
      <c r="DHO848" s="328"/>
      <c r="DHP848" s="328"/>
      <c r="DHQ848" s="328"/>
      <c r="DHR848" s="328"/>
      <c r="DHS848" s="328"/>
      <c r="DHT848" s="328"/>
      <c r="DHU848" s="328"/>
      <c r="DHV848" s="328"/>
      <c r="DHW848" s="328"/>
      <c r="DHX848" s="328"/>
      <c r="DHY848" s="328"/>
      <c r="DHZ848" s="328"/>
      <c r="DIA848" s="328"/>
      <c r="DIB848" s="328"/>
      <c r="DIC848" s="328"/>
      <c r="DID848" s="328"/>
      <c r="DIE848" s="328"/>
      <c r="DIF848" s="328"/>
      <c r="DIG848" s="328"/>
      <c r="DIH848" s="328"/>
      <c r="DII848" s="328"/>
      <c r="DIJ848" s="328"/>
      <c r="DIK848" s="328"/>
      <c r="DIL848" s="328"/>
      <c r="DIM848" s="328"/>
      <c r="DIN848" s="328"/>
      <c r="DIO848" s="328"/>
      <c r="DIP848" s="328"/>
      <c r="DIQ848" s="328"/>
      <c r="DIR848" s="328"/>
      <c r="DIS848" s="328"/>
      <c r="DIT848" s="328"/>
      <c r="DIU848" s="328"/>
      <c r="DIV848" s="328"/>
      <c r="DIW848" s="328"/>
      <c r="DIX848" s="328"/>
      <c r="DIY848" s="328"/>
      <c r="DIZ848" s="328"/>
      <c r="DJA848" s="328"/>
      <c r="DJB848" s="328"/>
      <c r="DJC848" s="328"/>
      <c r="DJD848" s="328"/>
      <c r="DJE848" s="328"/>
      <c r="DJF848" s="328"/>
      <c r="DJG848" s="328"/>
      <c r="DJH848" s="328"/>
      <c r="DJI848" s="328"/>
      <c r="DJJ848" s="328"/>
      <c r="DJK848" s="328"/>
      <c r="DJL848" s="328"/>
      <c r="DJM848" s="328"/>
      <c r="DJN848" s="328"/>
      <c r="DJO848" s="328"/>
      <c r="DJP848" s="328"/>
      <c r="DJQ848" s="328"/>
      <c r="DJR848" s="328"/>
      <c r="DJS848" s="328"/>
      <c r="DJT848" s="328"/>
      <c r="DJU848" s="328"/>
      <c r="DJV848" s="328"/>
      <c r="DJW848" s="328"/>
      <c r="DJX848" s="328"/>
      <c r="DJY848" s="328"/>
      <c r="DJZ848" s="328"/>
      <c r="DKA848" s="328"/>
      <c r="DKB848" s="328"/>
      <c r="DKC848" s="328"/>
      <c r="DKD848" s="328"/>
      <c r="DKE848" s="328"/>
      <c r="DKF848" s="328"/>
      <c r="DKG848" s="328"/>
      <c r="DKH848" s="328"/>
      <c r="DKI848" s="328"/>
      <c r="DKJ848" s="328"/>
      <c r="DKK848" s="328"/>
      <c r="DKL848" s="328"/>
      <c r="DKM848" s="328"/>
      <c r="DKN848" s="328"/>
      <c r="DKO848" s="328"/>
      <c r="DKP848" s="328"/>
      <c r="DKQ848" s="328"/>
      <c r="DKR848" s="328"/>
      <c r="DKS848" s="328"/>
      <c r="DKT848" s="328"/>
      <c r="DKU848" s="328"/>
      <c r="DKV848" s="328"/>
      <c r="DKW848" s="328"/>
      <c r="DKX848" s="328"/>
      <c r="DKY848" s="328"/>
      <c r="DKZ848" s="328"/>
      <c r="DLA848" s="328"/>
      <c r="DLB848" s="328"/>
      <c r="DLC848" s="328"/>
      <c r="DLD848" s="328"/>
      <c r="DLE848" s="328"/>
      <c r="DLF848" s="328"/>
      <c r="DLG848" s="328"/>
      <c r="DLH848" s="328"/>
      <c r="DLI848" s="328"/>
      <c r="DLJ848" s="328"/>
      <c r="DLK848" s="328"/>
      <c r="DLL848" s="328"/>
      <c r="DLM848" s="328"/>
      <c r="DLN848" s="328"/>
      <c r="DLO848" s="328"/>
      <c r="DLP848" s="328"/>
      <c r="DLQ848" s="328"/>
      <c r="DLR848" s="328"/>
      <c r="DLS848" s="328"/>
      <c r="DLT848" s="328"/>
      <c r="DLU848" s="328"/>
      <c r="DLV848" s="328"/>
      <c r="DLW848" s="328"/>
      <c r="DLX848" s="328"/>
      <c r="DLY848" s="328"/>
      <c r="DLZ848" s="328"/>
      <c r="DMA848" s="328"/>
      <c r="DMB848" s="328"/>
      <c r="DMC848" s="328"/>
      <c r="DMD848" s="328"/>
      <c r="DME848" s="328"/>
      <c r="DMF848" s="328"/>
      <c r="DMG848" s="328"/>
      <c r="DMH848" s="328"/>
      <c r="DMI848" s="328"/>
      <c r="DMJ848" s="328"/>
      <c r="DMK848" s="328"/>
      <c r="DML848" s="328"/>
      <c r="DMM848" s="328"/>
      <c r="DMN848" s="328"/>
      <c r="DMO848" s="328"/>
      <c r="DMP848" s="328"/>
      <c r="DMQ848" s="328"/>
      <c r="DMR848" s="328"/>
      <c r="DMS848" s="328"/>
      <c r="DMT848" s="328"/>
      <c r="DMU848" s="328"/>
      <c r="DMV848" s="328"/>
      <c r="DMW848" s="328"/>
      <c r="DMX848" s="328"/>
      <c r="DMY848" s="328"/>
      <c r="DMZ848" s="328"/>
      <c r="DNA848" s="328"/>
      <c r="DNB848" s="328"/>
      <c r="DNC848" s="328"/>
      <c r="DND848" s="328"/>
      <c r="DNE848" s="328"/>
      <c r="DNF848" s="328"/>
      <c r="DNG848" s="328"/>
      <c r="DNH848" s="328"/>
      <c r="DNI848" s="328"/>
      <c r="DNJ848" s="328"/>
      <c r="DNK848" s="328"/>
      <c r="DNL848" s="328"/>
      <c r="DNM848" s="328"/>
      <c r="DNN848" s="328"/>
      <c r="DNO848" s="328"/>
      <c r="DNP848" s="328"/>
      <c r="DNQ848" s="328"/>
      <c r="DNR848" s="328"/>
      <c r="DNS848" s="328"/>
      <c r="DNT848" s="328"/>
      <c r="DNU848" s="328"/>
      <c r="DNV848" s="328"/>
      <c r="DNW848" s="328"/>
      <c r="DNX848" s="328"/>
      <c r="DNY848" s="328"/>
      <c r="DNZ848" s="328"/>
      <c r="DOA848" s="328"/>
      <c r="DOB848" s="328"/>
      <c r="DOC848" s="328"/>
      <c r="DOD848" s="328"/>
      <c r="DOE848" s="328"/>
      <c r="DOF848" s="328"/>
      <c r="DOG848" s="328"/>
      <c r="DOH848" s="328"/>
      <c r="DOI848" s="328"/>
      <c r="DOJ848" s="328"/>
      <c r="DOK848" s="328"/>
      <c r="DOL848" s="328"/>
      <c r="DOM848" s="328"/>
      <c r="DON848" s="328"/>
      <c r="DOO848" s="328"/>
      <c r="DOP848" s="328"/>
      <c r="DOQ848" s="328"/>
      <c r="DOR848" s="328"/>
      <c r="DOS848" s="328"/>
      <c r="DOT848" s="328"/>
      <c r="DOU848" s="328"/>
      <c r="DOV848" s="328"/>
      <c r="DOW848" s="328"/>
      <c r="DOX848" s="328"/>
      <c r="DOY848" s="328"/>
      <c r="DOZ848" s="328"/>
      <c r="DPA848" s="328"/>
      <c r="DPB848" s="328"/>
      <c r="DPC848" s="328"/>
      <c r="DPD848" s="328"/>
      <c r="DPE848" s="328"/>
      <c r="DPF848" s="328"/>
      <c r="DPG848" s="328"/>
      <c r="DPH848" s="328"/>
      <c r="DPI848" s="328"/>
      <c r="DPJ848" s="328"/>
      <c r="DPK848" s="328"/>
      <c r="DPL848" s="328"/>
      <c r="DPM848" s="328"/>
      <c r="DPN848" s="328"/>
      <c r="DPO848" s="328"/>
      <c r="DPP848" s="328"/>
      <c r="DPQ848" s="328"/>
      <c r="DPR848" s="328"/>
      <c r="DPS848" s="328"/>
      <c r="DPT848" s="328"/>
      <c r="DPU848" s="328"/>
      <c r="DPV848" s="328"/>
      <c r="DPW848" s="328"/>
      <c r="DPX848" s="328"/>
      <c r="DPY848" s="328"/>
      <c r="DPZ848" s="328"/>
      <c r="DQA848" s="328"/>
      <c r="DQB848" s="328"/>
      <c r="DQC848" s="328"/>
      <c r="DQD848" s="328"/>
      <c r="DQE848" s="328"/>
      <c r="DQF848" s="328"/>
      <c r="DQG848" s="328"/>
      <c r="DQH848" s="328"/>
      <c r="DQI848" s="328"/>
      <c r="DQJ848" s="328"/>
      <c r="DQK848" s="328"/>
      <c r="DQL848" s="328"/>
      <c r="DQM848" s="328"/>
      <c r="DQN848" s="328"/>
      <c r="DQO848" s="328"/>
      <c r="DQP848" s="328"/>
      <c r="DQQ848" s="328"/>
      <c r="DQR848" s="328"/>
      <c r="DQS848" s="328"/>
      <c r="DQT848" s="328"/>
      <c r="DQU848" s="328"/>
      <c r="DQV848" s="328"/>
      <c r="DQW848" s="328"/>
      <c r="DQX848" s="328"/>
      <c r="DQY848" s="328"/>
      <c r="DQZ848" s="328"/>
      <c r="DRA848" s="328"/>
      <c r="DRB848" s="328"/>
      <c r="DRC848" s="328"/>
      <c r="DRD848" s="328"/>
      <c r="DRE848" s="328"/>
      <c r="DRF848" s="328"/>
      <c r="DRG848" s="328"/>
      <c r="DRH848" s="328"/>
      <c r="DRI848" s="328"/>
      <c r="DRJ848" s="328"/>
      <c r="DRK848" s="328"/>
      <c r="DRL848" s="328"/>
      <c r="DRM848" s="328"/>
      <c r="DRN848" s="328"/>
      <c r="DRO848" s="328"/>
      <c r="DRP848" s="328"/>
      <c r="DRQ848" s="328"/>
      <c r="DRR848" s="328"/>
      <c r="DRS848" s="328"/>
      <c r="DRT848" s="328"/>
      <c r="DRU848" s="328"/>
      <c r="DRV848" s="328"/>
      <c r="DRW848" s="328"/>
      <c r="DRX848" s="328"/>
      <c r="DRY848" s="328"/>
      <c r="DRZ848" s="328"/>
      <c r="DSA848" s="328"/>
      <c r="DSB848" s="328"/>
      <c r="DSC848" s="328"/>
      <c r="DSD848" s="328"/>
      <c r="DSE848" s="328"/>
      <c r="DSF848" s="328"/>
      <c r="DSG848" s="328"/>
      <c r="DSH848" s="328"/>
      <c r="DSI848" s="328"/>
      <c r="DSJ848" s="328"/>
      <c r="DSK848" s="328"/>
      <c r="DSL848" s="328"/>
      <c r="DSM848" s="328"/>
      <c r="DSN848" s="328"/>
      <c r="DSO848" s="328"/>
      <c r="DSP848" s="328"/>
      <c r="DSQ848" s="328"/>
      <c r="DSR848" s="328"/>
      <c r="DSS848" s="328"/>
      <c r="DST848" s="328"/>
      <c r="DSU848" s="328"/>
      <c r="DSV848" s="328"/>
      <c r="DSW848" s="328"/>
      <c r="DSX848" s="328"/>
      <c r="DSY848" s="328"/>
      <c r="DSZ848" s="328"/>
      <c r="DTA848" s="328"/>
      <c r="DTB848" s="328"/>
      <c r="DTC848" s="328"/>
      <c r="DTD848" s="328"/>
      <c r="DTE848" s="328"/>
      <c r="DTF848" s="328"/>
      <c r="DTG848" s="328"/>
      <c r="DTH848" s="328"/>
      <c r="DTI848" s="328"/>
      <c r="DTJ848" s="328"/>
      <c r="DTK848" s="328"/>
      <c r="DTL848" s="328"/>
      <c r="DTM848" s="328"/>
      <c r="DTN848" s="328"/>
      <c r="DTO848" s="328"/>
      <c r="DTP848" s="328"/>
      <c r="DTQ848" s="328"/>
      <c r="DTR848" s="328"/>
      <c r="DTS848" s="328"/>
      <c r="DTT848" s="328"/>
      <c r="DTU848" s="328"/>
      <c r="DTV848" s="328"/>
      <c r="DTW848" s="328"/>
      <c r="DTX848" s="328"/>
      <c r="DTY848" s="328"/>
      <c r="DTZ848" s="328"/>
      <c r="DUA848" s="328"/>
      <c r="DUB848" s="328"/>
      <c r="DUC848" s="328"/>
      <c r="DUD848" s="328"/>
      <c r="DUE848" s="328"/>
      <c r="DUF848" s="328"/>
      <c r="DUG848" s="328"/>
      <c r="DUH848" s="328"/>
      <c r="DUI848" s="328"/>
      <c r="DUJ848" s="328"/>
      <c r="DUK848" s="328"/>
      <c r="DUL848" s="328"/>
      <c r="DUM848" s="328"/>
      <c r="DUN848" s="328"/>
      <c r="DUO848" s="328"/>
      <c r="DUP848" s="328"/>
      <c r="DUQ848" s="328"/>
      <c r="DUR848" s="328"/>
      <c r="DUS848" s="328"/>
      <c r="DUT848" s="328"/>
      <c r="DUU848" s="328"/>
      <c r="DUV848" s="328"/>
      <c r="DUW848" s="328"/>
      <c r="DUX848" s="328"/>
      <c r="DUY848" s="328"/>
      <c r="DUZ848" s="328"/>
      <c r="DVA848" s="328"/>
      <c r="DVB848" s="328"/>
      <c r="DVC848" s="328"/>
      <c r="DVD848" s="328"/>
      <c r="DVE848" s="328"/>
      <c r="DVF848" s="328"/>
      <c r="DVG848" s="328"/>
      <c r="DVH848" s="328"/>
      <c r="DVI848" s="328"/>
      <c r="DVJ848" s="328"/>
      <c r="DVK848" s="328"/>
      <c r="DVL848" s="328"/>
      <c r="DVM848" s="328"/>
      <c r="DVN848" s="328"/>
      <c r="DVO848" s="328"/>
      <c r="DVP848" s="328"/>
      <c r="DVQ848" s="328"/>
      <c r="DVR848" s="328"/>
      <c r="DVS848" s="328"/>
      <c r="DVT848" s="328"/>
      <c r="DVU848" s="328"/>
      <c r="DVV848" s="328"/>
      <c r="DVW848" s="328"/>
      <c r="DVX848" s="328"/>
      <c r="DVY848" s="328"/>
      <c r="DVZ848" s="328"/>
      <c r="DWA848" s="328"/>
      <c r="DWB848" s="328"/>
      <c r="DWC848" s="328"/>
      <c r="DWD848" s="328"/>
      <c r="DWE848" s="328"/>
      <c r="DWF848" s="328"/>
      <c r="DWG848" s="328"/>
      <c r="DWH848" s="328"/>
      <c r="DWI848" s="328"/>
      <c r="DWJ848" s="328"/>
      <c r="DWK848" s="328"/>
      <c r="DWL848" s="328"/>
      <c r="DWM848" s="328"/>
      <c r="DWN848" s="328"/>
      <c r="DWO848" s="328"/>
      <c r="DWP848" s="328"/>
      <c r="DWQ848" s="328"/>
      <c r="DWR848" s="328"/>
      <c r="DWS848" s="328"/>
      <c r="DWT848" s="328"/>
      <c r="DWU848" s="328"/>
      <c r="DWV848" s="328"/>
      <c r="DWW848" s="328"/>
      <c r="DWX848" s="328"/>
      <c r="DWY848" s="328"/>
      <c r="DWZ848" s="328"/>
      <c r="DXA848" s="328"/>
      <c r="DXB848" s="328"/>
      <c r="DXC848" s="328"/>
      <c r="DXD848" s="328"/>
      <c r="DXE848" s="328"/>
      <c r="DXF848" s="328"/>
      <c r="DXG848" s="328"/>
      <c r="DXH848" s="328"/>
      <c r="DXI848" s="328"/>
      <c r="DXJ848" s="328"/>
      <c r="DXK848" s="328"/>
      <c r="DXL848" s="328"/>
      <c r="DXM848" s="328"/>
      <c r="DXN848" s="328"/>
      <c r="DXO848" s="328"/>
      <c r="DXP848" s="328"/>
      <c r="DXQ848" s="328"/>
      <c r="DXR848" s="328"/>
      <c r="DXS848" s="328"/>
      <c r="DXT848" s="328"/>
      <c r="DXU848" s="328"/>
      <c r="DXV848" s="328"/>
      <c r="DXW848" s="328"/>
      <c r="DXX848" s="328"/>
      <c r="DXY848" s="328"/>
      <c r="DXZ848" s="328"/>
      <c r="DYA848" s="328"/>
      <c r="DYB848" s="328"/>
      <c r="DYC848" s="328"/>
      <c r="DYD848" s="328"/>
      <c r="DYE848" s="328"/>
      <c r="DYF848" s="328"/>
      <c r="DYG848" s="328"/>
      <c r="DYH848" s="328"/>
      <c r="DYI848" s="328"/>
      <c r="DYJ848" s="328"/>
      <c r="DYK848" s="328"/>
      <c r="DYL848" s="328"/>
      <c r="DYM848" s="328"/>
      <c r="DYN848" s="328"/>
      <c r="DYO848" s="328"/>
      <c r="DYP848" s="328"/>
      <c r="DYQ848" s="328"/>
      <c r="DYR848" s="328"/>
      <c r="DYS848" s="328"/>
      <c r="DYT848" s="328"/>
      <c r="DYU848" s="328"/>
      <c r="DYV848" s="328"/>
      <c r="DYW848" s="328"/>
      <c r="DYX848" s="328"/>
      <c r="DYY848" s="328"/>
      <c r="DYZ848" s="328"/>
      <c r="DZA848" s="328"/>
      <c r="DZB848" s="328"/>
      <c r="DZC848" s="328"/>
      <c r="DZD848" s="328"/>
      <c r="DZE848" s="328"/>
      <c r="DZF848" s="328"/>
      <c r="DZG848" s="328"/>
      <c r="DZH848" s="328"/>
      <c r="DZI848" s="328"/>
      <c r="DZJ848" s="328"/>
      <c r="DZK848" s="328"/>
      <c r="DZL848" s="328"/>
      <c r="DZM848" s="328"/>
      <c r="DZN848" s="328"/>
      <c r="DZO848" s="328"/>
      <c r="DZP848" s="328"/>
      <c r="DZQ848" s="328"/>
      <c r="DZR848" s="328"/>
      <c r="DZS848" s="328"/>
      <c r="DZT848" s="328"/>
      <c r="DZU848" s="328"/>
      <c r="DZV848" s="328"/>
      <c r="DZW848" s="328"/>
      <c r="DZX848" s="328"/>
      <c r="DZY848" s="328"/>
      <c r="DZZ848" s="328"/>
      <c r="EAA848" s="328"/>
      <c r="EAB848" s="328"/>
      <c r="EAC848" s="328"/>
      <c r="EAD848" s="328"/>
      <c r="EAE848" s="328"/>
      <c r="EAF848" s="328"/>
      <c r="EAG848" s="328"/>
      <c r="EAH848" s="328"/>
      <c r="EAI848" s="328"/>
      <c r="EAJ848" s="328"/>
      <c r="EAK848" s="328"/>
      <c r="EAL848" s="328"/>
      <c r="EAM848" s="328"/>
      <c r="EAN848" s="328"/>
      <c r="EAO848" s="328"/>
      <c r="EAP848" s="328"/>
      <c r="EAQ848" s="328"/>
      <c r="EAR848" s="328"/>
      <c r="EAS848" s="328"/>
      <c r="EAT848" s="328"/>
      <c r="EAU848" s="328"/>
      <c r="EAV848" s="328"/>
      <c r="EAW848" s="328"/>
      <c r="EAX848" s="328"/>
      <c r="EAY848" s="328"/>
      <c r="EAZ848" s="328"/>
      <c r="EBA848" s="328"/>
      <c r="EBB848" s="328"/>
      <c r="EBC848" s="328"/>
      <c r="EBD848" s="328"/>
      <c r="EBE848" s="328"/>
      <c r="EBF848" s="328"/>
      <c r="EBG848" s="328"/>
      <c r="EBH848" s="328"/>
      <c r="EBI848" s="328"/>
      <c r="EBJ848" s="328"/>
      <c r="EBK848" s="328"/>
      <c r="EBL848" s="328"/>
      <c r="EBM848" s="328"/>
      <c r="EBN848" s="328"/>
      <c r="EBO848" s="328"/>
      <c r="EBP848" s="328"/>
      <c r="EBQ848" s="328"/>
      <c r="EBR848" s="328"/>
      <c r="EBS848" s="328"/>
      <c r="EBT848" s="328"/>
      <c r="EBU848" s="328"/>
      <c r="EBV848" s="328"/>
      <c r="EBW848" s="328"/>
      <c r="EBX848" s="328"/>
      <c r="EBY848" s="328"/>
      <c r="EBZ848" s="328"/>
      <c r="ECA848" s="328"/>
      <c r="ECB848" s="328"/>
      <c r="ECC848" s="328"/>
      <c r="ECD848" s="328"/>
      <c r="ECE848" s="328"/>
      <c r="ECF848" s="328"/>
      <c r="ECG848" s="328"/>
      <c r="ECH848" s="328"/>
      <c r="ECI848" s="328"/>
      <c r="ECJ848" s="328"/>
      <c r="ECK848" s="328"/>
      <c r="ECL848" s="328"/>
      <c r="ECM848" s="328"/>
      <c r="ECN848" s="328"/>
      <c r="ECO848" s="328"/>
      <c r="ECP848" s="328"/>
      <c r="ECQ848" s="328"/>
      <c r="ECR848" s="328"/>
      <c r="ECS848" s="328"/>
      <c r="ECT848" s="328"/>
      <c r="ECU848" s="328"/>
      <c r="ECV848" s="328"/>
      <c r="ECW848" s="328"/>
      <c r="ECX848" s="328"/>
      <c r="ECY848" s="328"/>
      <c r="ECZ848" s="328"/>
      <c r="EDA848" s="328"/>
      <c r="EDB848" s="328"/>
      <c r="EDC848" s="328"/>
      <c r="EDD848" s="328"/>
      <c r="EDE848" s="328"/>
      <c r="EDF848" s="328"/>
      <c r="EDG848" s="328"/>
      <c r="EDH848" s="328"/>
      <c r="EDI848" s="328"/>
      <c r="EDJ848" s="328"/>
      <c r="EDK848" s="328"/>
      <c r="EDL848" s="328"/>
      <c r="EDM848" s="328"/>
      <c r="EDN848" s="328"/>
      <c r="EDO848" s="328"/>
      <c r="EDP848" s="328"/>
      <c r="EDQ848" s="328"/>
      <c r="EDR848" s="328"/>
      <c r="EDS848" s="328"/>
      <c r="EDT848" s="328"/>
      <c r="EDU848" s="328"/>
      <c r="EDV848" s="328"/>
      <c r="EDW848" s="328"/>
      <c r="EDX848" s="328"/>
      <c r="EDY848" s="328"/>
      <c r="EDZ848" s="328"/>
      <c r="EEA848" s="328"/>
      <c r="EEB848" s="328"/>
      <c r="EEC848" s="328"/>
      <c r="EED848" s="328"/>
      <c r="EEE848" s="328"/>
      <c r="EEF848" s="328"/>
      <c r="EEG848" s="328"/>
      <c r="EEH848" s="328"/>
      <c r="EEI848" s="328"/>
      <c r="EEJ848" s="328"/>
      <c r="EEK848" s="328"/>
      <c r="EEL848" s="328"/>
      <c r="EEM848" s="328"/>
      <c r="EEN848" s="328"/>
      <c r="EEO848" s="328"/>
      <c r="EEP848" s="328"/>
      <c r="EEQ848" s="328"/>
      <c r="EER848" s="328"/>
      <c r="EES848" s="328"/>
      <c r="EET848" s="328"/>
      <c r="EEU848" s="328"/>
      <c r="EEV848" s="328"/>
      <c r="EEW848" s="328"/>
      <c r="EEX848" s="328"/>
      <c r="EEY848" s="328"/>
      <c r="EEZ848" s="328"/>
      <c r="EFA848" s="328"/>
      <c r="EFB848" s="328"/>
      <c r="EFC848" s="328"/>
      <c r="EFD848" s="328"/>
      <c r="EFE848" s="328"/>
      <c r="EFF848" s="328"/>
      <c r="EFG848" s="328"/>
      <c r="EFH848" s="328"/>
      <c r="EFI848" s="328"/>
      <c r="EFJ848" s="328"/>
      <c r="EFK848" s="328"/>
      <c r="EFL848" s="328"/>
      <c r="EFM848" s="328"/>
      <c r="EFN848" s="328"/>
      <c r="EFO848" s="328"/>
      <c r="EFP848" s="328"/>
      <c r="EFQ848" s="328"/>
      <c r="EFR848" s="328"/>
      <c r="EFS848" s="328"/>
      <c r="EFT848" s="328"/>
      <c r="EFU848" s="328"/>
      <c r="EFV848" s="328"/>
      <c r="EFW848" s="328"/>
      <c r="EFX848" s="328"/>
      <c r="EFY848" s="328"/>
      <c r="EFZ848" s="328"/>
      <c r="EGA848" s="328"/>
      <c r="EGB848" s="328"/>
      <c r="EGC848" s="328"/>
      <c r="EGD848" s="328"/>
      <c r="EGE848" s="328"/>
      <c r="EGF848" s="328"/>
      <c r="EGG848" s="328"/>
      <c r="EGH848" s="328"/>
      <c r="EGI848" s="328"/>
      <c r="EGJ848" s="328"/>
      <c r="EGK848" s="328"/>
      <c r="EGL848" s="328"/>
      <c r="EGM848" s="328"/>
      <c r="EGN848" s="328"/>
      <c r="EGO848" s="328"/>
      <c r="EGP848" s="328"/>
      <c r="EGQ848" s="328"/>
      <c r="EGR848" s="328"/>
      <c r="EGS848" s="328"/>
      <c r="EGT848" s="328"/>
      <c r="EGU848" s="328"/>
      <c r="EGV848" s="328"/>
      <c r="EGW848" s="328"/>
      <c r="EGX848" s="328"/>
      <c r="EGY848" s="328"/>
      <c r="EGZ848" s="328"/>
      <c r="EHA848" s="328"/>
      <c r="EHB848" s="328"/>
      <c r="EHC848" s="328"/>
      <c r="EHD848" s="328"/>
      <c r="EHE848" s="328"/>
      <c r="EHF848" s="328"/>
      <c r="EHG848" s="328"/>
      <c r="EHH848" s="328"/>
      <c r="EHI848" s="328"/>
      <c r="EHJ848" s="328"/>
      <c r="EHK848" s="328"/>
      <c r="EHL848" s="328"/>
      <c r="EHM848" s="328"/>
      <c r="EHN848" s="328"/>
      <c r="EHO848" s="328"/>
      <c r="EHP848" s="328"/>
      <c r="EHQ848" s="328"/>
      <c r="EHR848" s="328"/>
      <c r="EHS848" s="328"/>
      <c r="EHT848" s="328"/>
      <c r="EHU848" s="328"/>
      <c r="EHV848" s="328"/>
      <c r="EHW848" s="328"/>
      <c r="EHX848" s="328"/>
      <c r="EHY848" s="328"/>
      <c r="EHZ848" s="328"/>
      <c r="EIA848" s="328"/>
      <c r="EIB848" s="328"/>
      <c r="EIC848" s="328"/>
      <c r="EID848" s="328"/>
      <c r="EIE848" s="328"/>
      <c r="EIF848" s="328"/>
      <c r="EIG848" s="328"/>
      <c r="EIH848" s="328"/>
      <c r="EII848" s="328"/>
      <c r="EIJ848" s="328"/>
      <c r="EIK848" s="328"/>
      <c r="EIL848" s="328"/>
      <c r="EIM848" s="328"/>
      <c r="EIN848" s="328"/>
      <c r="EIO848" s="328"/>
      <c r="EIP848" s="328"/>
      <c r="EIQ848" s="328"/>
      <c r="EIR848" s="328"/>
      <c r="EIS848" s="328"/>
      <c r="EIT848" s="328"/>
      <c r="EIU848" s="328"/>
      <c r="EIV848" s="328"/>
      <c r="EIW848" s="328"/>
      <c r="EIX848" s="328"/>
      <c r="EIY848" s="328"/>
      <c r="EIZ848" s="328"/>
      <c r="EJA848" s="328"/>
      <c r="EJB848" s="328"/>
      <c r="EJC848" s="328"/>
      <c r="EJD848" s="328"/>
      <c r="EJE848" s="328"/>
      <c r="EJF848" s="328"/>
      <c r="EJG848" s="328"/>
      <c r="EJH848" s="328"/>
      <c r="EJI848" s="328"/>
      <c r="EJJ848" s="328"/>
      <c r="EJK848" s="328"/>
      <c r="EJL848" s="328"/>
      <c r="EJM848" s="328"/>
      <c r="EJN848" s="328"/>
      <c r="EJO848" s="328"/>
      <c r="EJP848" s="328"/>
      <c r="EJQ848" s="328"/>
      <c r="EJR848" s="328"/>
      <c r="EJS848" s="328"/>
      <c r="EJT848" s="328"/>
      <c r="EJU848" s="328"/>
      <c r="EJV848" s="328"/>
      <c r="EJW848" s="328"/>
      <c r="EJX848" s="328"/>
      <c r="EJY848" s="328"/>
      <c r="EJZ848" s="328"/>
      <c r="EKA848" s="328"/>
      <c r="EKB848" s="328"/>
      <c r="EKC848" s="328"/>
      <c r="EKD848" s="328"/>
      <c r="EKE848" s="328"/>
      <c r="EKF848" s="328"/>
      <c r="EKG848" s="328"/>
      <c r="EKH848" s="328"/>
      <c r="EKI848" s="328"/>
      <c r="EKJ848" s="328"/>
      <c r="EKK848" s="328"/>
      <c r="EKL848" s="328"/>
      <c r="EKM848" s="328"/>
      <c r="EKN848" s="328"/>
      <c r="EKO848" s="328"/>
      <c r="EKP848" s="328"/>
      <c r="EKQ848" s="328"/>
      <c r="EKR848" s="328"/>
      <c r="EKS848" s="328"/>
      <c r="EKT848" s="328"/>
      <c r="EKU848" s="328"/>
      <c r="EKV848" s="328"/>
      <c r="EKW848" s="328"/>
      <c r="EKX848" s="328"/>
      <c r="EKY848" s="328"/>
      <c r="EKZ848" s="328"/>
      <c r="ELA848" s="328"/>
      <c r="ELB848" s="328"/>
      <c r="ELC848" s="328"/>
      <c r="ELD848" s="328"/>
      <c r="ELE848" s="328"/>
      <c r="ELF848" s="328"/>
      <c r="ELG848" s="328"/>
      <c r="ELH848" s="328"/>
      <c r="ELI848" s="328"/>
      <c r="ELJ848" s="328"/>
      <c r="ELK848" s="328"/>
      <c r="ELL848" s="328"/>
      <c r="ELM848" s="328"/>
      <c r="ELN848" s="328"/>
      <c r="ELO848" s="328"/>
      <c r="ELP848" s="328"/>
      <c r="ELQ848" s="328"/>
      <c r="ELR848" s="328"/>
      <c r="ELS848" s="328"/>
      <c r="ELT848" s="328"/>
      <c r="ELU848" s="328"/>
      <c r="ELV848" s="328"/>
      <c r="ELW848" s="328"/>
      <c r="ELX848" s="328"/>
      <c r="ELY848" s="328"/>
      <c r="ELZ848" s="328"/>
      <c r="EMA848" s="328"/>
      <c r="EMB848" s="328"/>
      <c r="EMC848" s="328"/>
      <c r="EMD848" s="328"/>
      <c r="EME848" s="328"/>
      <c r="EMF848" s="328"/>
      <c r="EMG848" s="328"/>
      <c r="EMH848" s="328"/>
      <c r="EMI848" s="328"/>
      <c r="EMJ848" s="328"/>
      <c r="EMK848" s="328"/>
      <c r="EML848" s="328"/>
      <c r="EMM848" s="328"/>
      <c r="EMN848" s="328"/>
      <c r="EMO848" s="328"/>
      <c r="EMP848" s="328"/>
      <c r="EMQ848" s="328"/>
      <c r="EMR848" s="328"/>
      <c r="EMS848" s="328"/>
      <c r="EMT848" s="328"/>
      <c r="EMU848" s="328"/>
      <c r="EMV848" s="328"/>
      <c r="EMW848" s="328"/>
      <c r="EMX848" s="328"/>
      <c r="EMY848" s="328"/>
      <c r="EMZ848" s="328"/>
      <c r="ENA848" s="328"/>
      <c r="ENB848" s="328"/>
      <c r="ENC848" s="328"/>
      <c r="END848" s="328"/>
      <c r="ENE848" s="328"/>
      <c r="ENF848" s="328"/>
      <c r="ENG848" s="328"/>
      <c r="ENH848" s="328"/>
      <c r="ENI848" s="328"/>
      <c r="ENJ848" s="328"/>
      <c r="ENK848" s="328"/>
      <c r="ENL848" s="328"/>
      <c r="ENM848" s="328"/>
      <c r="ENN848" s="328"/>
      <c r="ENO848" s="328"/>
      <c r="ENP848" s="328"/>
      <c r="ENQ848" s="328"/>
      <c r="ENR848" s="328"/>
      <c r="ENS848" s="328"/>
      <c r="ENT848" s="328"/>
      <c r="ENU848" s="328"/>
      <c r="ENV848" s="328"/>
      <c r="ENW848" s="328"/>
      <c r="ENX848" s="328"/>
      <c r="ENY848" s="328"/>
      <c r="ENZ848" s="328"/>
      <c r="EOA848" s="328"/>
      <c r="EOB848" s="328"/>
      <c r="EOC848" s="328"/>
      <c r="EOD848" s="328"/>
      <c r="EOE848" s="328"/>
      <c r="EOF848" s="328"/>
      <c r="EOG848" s="328"/>
      <c r="EOH848" s="328"/>
      <c r="EOI848" s="328"/>
      <c r="EOJ848" s="328"/>
      <c r="EOK848" s="328"/>
      <c r="EOL848" s="328"/>
      <c r="EOM848" s="328"/>
      <c r="EON848" s="328"/>
      <c r="EOO848" s="328"/>
      <c r="EOP848" s="328"/>
      <c r="EOQ848" s="328"/>
      <c r="EOR848" s="328"/>
      <c r="EOS848" s="328"/>
      <c r="EOT848" s="328"/>
      <c r="EOU848" s="328"/>
      <c r="EOV848" s="328"/>
      <c r="EOW848" s="328"/>
      <c r="EOX848" s="328"/>
      <c r="EOY848" s="328"/>
      <c r="EOZ848" s="328"/>
      <c r="EPA848" s="328"/>
      <c r="EPB848" s="328"/>
      <c r="EPC848" s="328"/>
      <c r="EPD848" s="328"/>
      <c r="EPE848" s="328"/>
      <c r="EPF848" s="328"/>
      <c r="EPG848" s="328"/>
      <c r="EPH848" s="328"/>
      <c r="EPI848" s="328"/>
      <c r="EPJ848" s="328"/>
      <c r="EPK848" s="328"/>
      <c r="EPL848" s="328"/>
      <c r="EPM848" s="328"/>
      <c r="EPN848" s="328"/>
      <c r="EPO848" s="328"/>
      <c r="EPP848" s="328"/>
      <c r="EPQ848" s="328"/>
      <c r="EPR848" s="328"/>
      <c r="EPS848" s="328"/>
      <c r="EPT848" s="328"/>
      <c r="EPU848" s="328"/>
      <c r="EPV848" s="328"/>
      <c r="EPW848" s="328"/>
      <c r="EPX848" s="328"/>
      <c r="EPY848" s="328"/>
      <c r="EPZ848" s="328"/>
      <c r="EQA848" s="328"/>
      <c r="EQB848" s="328"/>
      <c r="EQC848" s="328"/>
      <c r="EQD848" s="328"/>
      <c r="EQE848" s="328"/>
      <c r="EQF848" s="328"/>
      <c r="EQG848" s="328"/>
      <c r="EQH848" s="328"/>
      <c r="EQI848" s="328"/>
      <c r="EQJ848" s="328"/>
      <c r="EQK848" s="328"/>
      <c r="EQL848" s="328"/>
      <c r="EQM848" s="328"/>
      <c r="EQN848" s="328"/>
      <c r="EQO848" s="328"/>
      <c r="EQP848" s="328"/>
      <c r="EQQ848" s="328"/>
      <c r="EQR848" s="328"/>
      <c r="EQS848" s="328"/>
      <c r="EQT848" s="328"/>
      <c r="EQU848" s="328"/>
      <c r="EQV848" s="328"/>
      <c r="EQW848" s="328"/>
      <c r="EQX848" s="328"/>
      <c r="EQY848" s="328"/>
      <c r="EQZ848" s="328"/>
      <c r="ERA848" s="328"/>
      <c r="ERB848" s="328"/>
      <c r="ERC848" s="328"/>
      <c r="ERD848" s="328"/>
      <c r="ERE848" s="328"/>
      <c r="ERF848" s="328"/>
      <c r="ERG848" s="328"/>
      <c r="ERH848" s="328"/>
      <c r="ERI848" s="328"/>
      <c r="ERJ848" s="328"/>
      <c r="ERK848" s="328"/>
      <c r="ERL848" s="328"/>
      <c r="ERM848" s="328"/>
      <c r="ERN848" s="328"/>
      <c r="ERO848" s="328"/>
      <c r="ERP848" s="328"/>
      <c r="ERQ848" s="328"/>
      <c r="ERR848" s="328"/>
      <c r="ERS848" s="328"/>
      <c r="ERT848" s="328"/>
      <c r="ERU848" s="328"/>
      <c r="ERV848" s="328"/>
      <c r="ERW848" s="328"/>
      <c r="ERX848" s="328"/>
      <c r="ERY848" s="328"/>
      <c r="ERZ848" s="328"/>
      <c r="ESA848" s="328"/>
      <c r="ESB848" s="328"/>
      <c r="ESC848" s="328"/>
      <c r="ESD848" s="328"/>
      <c r="ESE848" s="328"/>
      <c r="ESF848" s="328"/>
      <c r="ESG848" s="328"/>
      <c r="ESH848" s="328"/>
      <c r="ESI848" s="328"/>
      <c r="ESJ848" s="328"/>
      <c r="ESK848" s="328"/>
      <c r="ESL848" s="328"/>
      <c r="ESM848" s="328"/>
      <c r="ESN848" s="328"/>
      <c r="ESO848" s="328"/>
      <c r="ESP848" s="328"/>
      <c r="ESQ848" s="328"/>
      <c r="ESR848" s="328"/>
      <c r="ESS848" s="328"/>
      <c r="EST848" s="328"/>
      <c r="ESU848" s="328"/>
      <c r="ESV848" s="328"/>
      <c r="ESW848" s="328"/>
      <c r="ESX848" s="328"/>
      <c r="ESY848" s="328"/>
      <c r="ESZ848" s="328"/>
      <c r="ETA848" s="328"/>
      <c r="ETB848" s="328"/>
      <c r="ETC848" s="328"/>
      <c r="ETD848" s="328"/>
      <c r="ETE848" s="328"/>
      <c r="ETF848" s="328"/>
      <c r="ETG848" s="328"/>
      <c r="ETH848" s="328"/>
      <c r="ETI848" s="328"/>
      <c r="ETJ848" s="328"/>
      <c r="ETK848" s="328"/>
      <c r="ETL848" s="328"/>
      <c r="ETM848" s="328"/>
      <c r="ETN848" s="328"/>
      <c r="ETO848" s="328"/>
      <c r="ETP848" s="328"/>
      <c r="ETQ848" s="328"/>
      <c r="ETR848" s="328"/>
      <c r="ETS848" s="328"/>
      <c r="ETT848" s="328"/>
      <c r="ETU848" s="328"/>
      <c r="ETV848" s="328"/>
      <c r="ETW848" s="328"/>
      <c r="ETX848" s="328"/>
      <c r="ETY848" s="328"/>
      <c r="ETZ848" s="328"/>
      <c r="EUA848" s="328"/>
      <c r="EUB848" s="328"/>
      <c r="EUC848" s="328"/>
      <c r="EUD848" s="328"/>
      <c r="EUE848" s="328"/>
      <c r="EUF848" s="328"/>
      <c r="EUG848" s="328"/>
      <c r="EUH848" s="328"/>
      <c r="EUI848" s="328"/>
      <c r="EUJ848" s="328"/>
      <c r="EUK848" s="328"/>
      <c r="EUL848" s="328"/>
      <c r="EUM848" s="328"/>
      <c r="EUN848" s="328"/>
      <c r="EUO848" s="328"/>
      <c r="EUP848" s="328"/>
      <c r="EUQ848" s="328"/>
      <c r="EUR848" s="328"/>
      <c r="EUS848" s="328"/>
      <c r="EUT848" s="328"/>
      <c r="EUU848" s="328"/>
      <c r="EUV848" s="328"/>
      <c r="EUW848" s="328"/>
      <c r="EUX848" s="328"/>
      <c r="EUY848" s="328"/>
      <c r="EUZ848" s="328"/>
      <c r="EVA848" s="328"/>
      <c r="EVB848" s="328"/>
      <c r="EVC848" s="328"/>
      <c r="EVD848" s="328"/>
      <c r="EVE848" s="328"/>
      <c r="EVF848" s="328"/>
      <c r="EVG848" s="328"/>
      <c r="EVH848" s="328"/>
      <c r="EVI848" s="328"/>
      <c r="EVJ848" s="328"/>
      <c r="EVK848" s="328"/>
      <c r="EVL848" s="328"/>
      <c r="EVM848" s="328"/>
      <c r="EVN848" s="328"/>
      <c r="EVO848" s="328"/>
      <c r="EVP848" s="328"/>
      <c r="EVQ848" s="328"/>
      <c r="EVR848" s="328"/>
      <c r="EVS848" s="328"/>
      <c r="EVT848" s="328"/>
      <c r="EVU848" s="328"/>
      <c r="EVV848" s="328"/>
      <c r="EVW848" s="328"/>
      <c r="EVX848" s="328"/>
      <c r="EVY848" s="328"/>
      <c r="EVZ848" s="328"/>
      <c r="EWA848" s="328"/>
      <c r="EWB848" s="328"/>
      <c r="EWC848" s="328"/>
      <c r="EWD848" s="328"/>
      <c r="EWE848" s="328"/>
      <c r="EWF848" s="328"/>
      <c r="EWG848" s="328"/>
      <c r="EWH848" s="328"/>
      <c r="EWI848" s="328"/>
      <c r="EWJ848" s="328"/>
      <c r="EWK848" s="328"/>
      <c r="EWL848" s="328"/>
      <c r="EWM848" s="328"/>
      <c r="EWN848" s="328"/>
      <c r="EWO848" s="328"/>
      <c r="EWP848" s="328"/>
      <c r="EWQ848" s="328"/>
      <c r="EWR848" s="328"/>
      <c r="EWS848" s="328"/>
      <c r="EWT848" s="328"/>
      <c r="EWU848" s="328"/>
      <c r="EWV848" s="328"/>
      <c r="EWW848" s="328"/>
      <c r="EWX848" s="328"/>
      <c r="EWY848" s="328"/>
      <c r="EWZ848" s="328"/>
      <c r="EXA848" s="328"/>
      <c r="EXB848" s="328"/>
      <c r="EXC848" s="328"/>
      <c r="EXD848" s="328"/>
      <c r="EXE848" s="328"/>
      <c r="EXF848" s="328"/>
      <c r="EXG848" s="328"/>
      <c r="EXH848" s="328"/>
      <c r="EXI848" s="328"/>
      <c r="EXJ848" s="328"/>
      <c r="EXK848" s="328"/>
      <c r="EXL848" s="328"/>
      <c r="EXM848" s="328"/>
      <c r="EXN848" s="328"/>
      <c r="EXO848" s="328"/>
      <c r="EXP848" s="328"/>
      <c r="EXQ848" s="328"/>
      <c r="EXR848" s="328"/>
      <c r="EXS848" s="328"/>
      <c r="EXT848" s="328"/>
      <c r="EXU848" s="328"/>
      <c r="EXV848" s="328"/>
      <c r="EXW848" s="328"/>
      <c r="EXX848" s="328"/>
      <c r="EXY848" s="328"/>
      <c r="EXZ848" s="328"/>
      <c r="EYA848" s="328"/>
      <c r="EYB848" s="328"/>
      <c r="EYC848" s="328"/>
      <c r="EYD848" s="328"/>
      <c r="EYE848" s="328"/>
      <c r="EYF848" s="328"/>
      <c r="EYG848" s="328"/>
      <c r="EYH848" s="328"/>
      <c r="EYI848" s="328"/>
      <c r="EYJ848" s="328"/>
      <c r="EYK848" s="328"/>
      <c r="EYL848" s="328"/>
      <c r="EYM848" s="328"/>
      <c r="EYN848" s="328"/>
      <c r="EYO848" s="328"/>
      <c r="EYP848" s="328"/>
      <c r="EYQ848" s="328"/>
      <c r="EYR848" s="328"/>
      <c r="EYS848" s="328"/>
      <c r="EYT848" s="328"/>
      <c r="EYU848" s="328"/>
      <c r="EYV848" s="328"/>
      <c r="EYW848" s="328"/>
      <c r="EYX848" s="328"/>
      <c r="EYY848" s="328"/>
      <c r="EYZ848" s="328"/>
      <c r="EZA848" s="328"/>
      <c r="EZB848" s="328"/>
      <c r="EZC848" s="328"/>
      <c r="EZD848" s="328"/>
      <c r="EZE848" s="328"/>
      <c r="EZF848" s="328"/>
      <c r="EZG848" s="328"/>
      <c r="EZH848" s="328"/>
      <c r="EZI848" s="328"/>
      <c r="EZJ848" s="328"/>
      <c r="EZK848" s="328"/>
      <c r="EZL848" s="328"/>
      <c r="EZM848" s="328"/>
      <c r="EZN848" s="328"/>
      <c r="EZO848" s="328"/>
      <c r="EZP848" s="328"/>
      <c r="EZQ848" s="328"/>
      <c r="EZR848" s="328"/>
      <c r="EZS848" s="328"/>
      <c r="EZT848" s="328"/>
      <c r="EZU848" s="328"/>
      <c r="EZV848" s="328"/>
      <c r="EZW848" s="328"/>
      <c r="EZX848" s="328"/>
      <c r="EZY848" s="328"/>
      <c r="EZZ848" s="328"/>
      <c r="FAA848" s="328"/>
      <c r="FAB848" s="328"/>
      <c r="FAC848" s="328"/>
      <c r="FAD848" s="328"/>
      <c r="FAE848" s="328"/>
      <c r="FAF848" s="328"/>
      <c r="FAG848" s="328"/>
      <c r="FAH848" s="328"/>
      <c r="FAI848" s="328"/>
      <c r="FAJ848" s="328"/>
      <c r="FAK848" s="328"/>
      <c r="FAL848" s="328"/>
      <c r="FAM848" s="328"/>
      <c r="FAN848" s="328"/>
      <c r="FAO848" s="328"/>
      <c r="FAP848" s="328"/>
      <c r="FAQ848" s="328"/>
      <c r="FAR848" s="328"/>
      <c r="FAS848" s="328"/>
      <c r="FAT848" s="328"/>
      <c r="FAU848" s="328"/>
      <c r="FAV848" s="328"/>
      <c r="FAW848" s="328"/>
      <c r="FAX848" s="328"/>
      <c r="FAY848" s="328"/>
      <c r="FAZ848" s="328"/>
      <c r="FBA848" s="328"/>
      <c r="FBB848" s="328"/>
      <c r="FBC848" s="328"/>
      <c r="FBD848" s="328"/>
      <c r="FBE848" s="328"/>
      <c r="FBF848" s="328"/>
      <c r="FBG848" s="328"/>
      <c r="FBH848" s="328"/>
      <c r="FBI848" s="328"/>
      <c r="FBJ848" s="328"/>
      <c r="FBK848" s="328"/>
      <c r="FBL848" s="328"/>
      <c r="FBM848" s="328"/>
      <c r="FBN848" s="328"/>
      <c r="FBO848" s="328"/>
      <c r="FBP848" s="328"/>
      <c r="FBQ848" s="328"/>
      <c r="FBR848" s="328"/>
      <c r="FBS848" s="328"/>
      <c r="FBT848" s="328"/>
      <c r="FBU848" s="328"/>
      <c r="FBV848" s="328"/>
      <c r="FBW848" s="328"/>
      <c r="FBX848" s="328"/>
      <c r="FBY848" s="328"/>
      <c r="FBZ848" s="328"/>
      <c r="FCA848" s="328"/>
      <c r="FCB848" s="328"/>
      <c r="FCC848" s="328"/>
      <c r="FCD848" s="328"/>
      <c r="FCE848" s="328"/>
      <c r="FCF848" s="328"/>
      <c r="FCG848" s="328"/>
      <c r="FCH848" s="328"/>
      <c r="FCI848" s="328"/>
      <c r="FCJ848" s="328"/>
      <c r="FCK848" s="328"/>
      <c r="FCL848" s="328"/>
      <c r="FCM848" s="328"/>
      <c r="FCN848" s="328"/>
      <c r="FCO848" s="328"/>
      <c r="FCP848" s="328"/>
      <c r="FCQ848" s="328"/>
      <c r="FCR848" s="328"/>
      <c r="FCS848" s="328"/>
      <c r="FCT848" s="328"/>
      <c r="FCU848" s="328"/>
      <c r="FCV848" s="328"/>
      <c r="FCW848" s="328"/>
      <c r="FCX848" s="328"/>
      <c r="FCY848" s="328"/>
      <c r="FCZ848" s="328"/>
      <c r="FDA848" s="328"/>
      <c r="FDB848" s="328"/>
      <c r="FDC848" s="328"/>
      <c r="FDD848" s="328"/>
      <c r="FDE848" s="328"/>
      <c r="FDF848" s="328"/>
      <c r="FDG848" s="328"/>
      <c r="FDH848" s="328"/>
      <c r="FDI848" s="328"/>
      <c r="FDJ848" s="328"/>
      <c r="FDK848" s="328"/>
      <c r="FDL848" s="328"/>
      <c r="FDM848" s="328"/>
      <c r="FDN848" s="328"/>
      <c r="FDO848" s="328"/>
      <c r="FDP848" s="328"/>
      <c r="FDQ848" s="328"/>
      <c r="FDR848" s="328"/>
      <c r="FDS848" s="328"/>
      <c r="FDT848" s="328"/>
      <c r="FDU848" s="328"/>
      <c r="FDV848" s="328"/>
      <c r="FDW848" s="328"/>
      <c r="FDX848" s="328"/>
      <c r="FDY848" s="328"/>
      <c r="FDZ848" s="328"/>
      <c r="FEA848" s="328"/>
      <c r="FEB848" s="328"/>
      <c r="FEC848" s="328"/>
      <c r="FED848" s="328"/>
      <c r="FEE848" s="328"/>
      <c r="FEF848" s="328"/>
      <c r="FEG848" s="328"/>
      <c r="FEH848" s="328"/>
      <c r="FEI848" s="328"/>
      <c r="FEJ848" s="328"/>
      <c r="FEK848" s="328"/>
      <c r="FEL848" s="328"/>
      <c r="FEM848" s="328"/>
      <c r="FEN848" s="328"/>
      <c r="FEO848" s="328"/>
      <c r="FEP848" s="328"/>
      <c r="FEQ848" s="328"/>
      <c r="FER848" s="328"/>
      <c r="FES848" s="328"/>
      <c r="FET848" s="328"/>
      <c r="FEU848" s="328"/>
      <c r="FEV848" s="328"/>
      <c r="FEW848" s="328"/>
      <c r="FEX848" s="328"/>
      <c r="FEY848" s="328"/>
      <c r="FEZ848" s="328"/>
      <c r="FFA848" s="328"/>
      <c r="FFB848" s="328"/>
      <c r="FFC848" s="328"/>
      <c r="FFD848" s="328"/>
      <c r="FFE848" s="328"/>
      <c r="FFF848" s="328"/>
      <c r="FFG848" s="328"/>
      <c r="FFH848" s="328"/>
      <c r="FFI848" s="328"/>
      <c r="FFJ848" s="328"/>
      <c r="FFK848" s="328"/>
      <c r="FFL848" s="328"/>
      <c r="FFM848" s="328"/>
      <c r="FFN848" s="328"/>
      <c r="FFO848" s="328"/>
      <c r="FFP848" s="328"/>
      <c r="FFQ848" s="328"/>
      <c r="FFR848" s="328"/>
      <c r="FFS848" s="328"/>
      <c r="FFT848" s="328"/>
      <c r="FFU848" s="328"/>
      <c r="FFV848" s="328"/>
      <c r="FFW848" s="328"/>
      <c r="FFX848" s="328"/>
      <c r="FFY848" s="328"/>
      <c r="FFZ848" s="328"/>
      <c r="FGA848" s="328"/>
      <c r="FGB848" s="328"/>
      <c r="FGC848" s="328"/>
      <c r="FGD848" s="328"/>
      <c r="FGE848" s="328"/>
      <c r="FGF848" s="328"/>
      <c r="FGG848" s="328"/>
      <c r="FGH848" s="328"/>
      <c r="FGI848" s="328"/>
      <c r="FGJ848" s="328"/>
      <c r="FGK848" s="328"/>
      <c r="FGL848" s="328"/>
      <c r="FGM848" s="328"/>
      <c r="FGN848" s="328"/>
      <c r="FGO848" s="328"/>
      <c r="FGP848" s="328"/>
      <c r="FGQ848" s="328"/>
      <c r="FGR848" s="328"/>
      <c r="FGS848" s="328"/>
      <c r="FGT848" s="328"/>
      <c r="FGU848" s="328"/>
      <c r="FGV848" s="328"/>
      <c r="FGW848" s="328"/>
      <c r="FGX848" s="328"/>
      <c r="FGY848" s="328"/>
      <c r="FGZ848" s="328"/>
      <c r="FHA848" s="328"/>
      <c r="FHB848" s="328"/>
      <c r="FHC848" s="328"/>
      <c r="FHD848" s="328"/>
      <c r="FHE848" s="328"/>
      <c r="FHF848" s="328"/>
      <c r="FHG848" s="328"/>
      <c r="FHH848" s="328"/>
      <c r="FHI848" s="328"/>
      <c r="FHJ848" s="328"/>
      <c r="FHK848" s="328"/>
      <c r="FHL848" s="328"/>
      <c r="FHM848" s="328"/>
      <c r="FHN848" s="328"/>
      <c r="FHO848" s="328"/>
      <c r="FHP848" s="328"/>
      <c r="FHQ848" s="328"/>
      <c r="FHR848" s="328"/>
      <c r="FHS848" s="328"/>
      <c r="FHT848" s="328"/>
      <c r="FHU848" s="328"/>
      <c r="FHV848" s="328"/>
      <c r="FHW848" s="328"/>
      <c r="FHX848" s="328"/>
      <c r="FHY848" s="328"/>
      <c r="FHZ848" s="328"/>
      <c r="FIA848" s="328"/>
      <c r="FIB848" s="328"/>
      <c r="FIC848" s="328"/>
      <c r="FID848" s="328"/>
      <c r="FIE848" s="328"/>
      <c r="FIF848" s="328"/>
      <c r="FIG848" s="328"/>
      <c r="FIH848" s="328"/>
      <c r="FII848" s="328"/>
      <c r="FIJ848" s="328"/>
      <c r="FIK848" s="328"/>
      <c r="FIL848" s="328"/>
      <c r="FIM848" s="328"/>
      <c r="FIN848" s="328"/>
      <c r="FIO848" s="328"/>
      <c r="FIP848" s="328"/>
      <c r="FIQ848" s="328"/>
      <c r="FIR848" s="328"/>
      <c r="FIS848" s="328"/>
      <c r="FIT848" s="328"/>
      <c r="FIU848" s="328"/>
      <c r="FIV848" s="328"/>
      <c r="FIW848" s="328"/>
      <c r="FIX848" s="328"/>
      <c r="FIY848" s="328"/>
      <c r="FIZ848" s="328"/>
      <c r="FJA848" s="328"/>
      <c r="FJB848" s="328"/>
      <c r="FJC848" s="328"/>
      <c r="FJD848" s="328"/>
      <c r="FJE848" s="328"/>
      <c r="FJF848" s="328"/>
      <c r="FJG848" s="328"/>
      <c r="FJH848" s="328"/>
      <c r="FJI848" s="328"/>
      <c r="FJJ848" s="328"/>
      <c r="FJK848" s="328"/>
      <c r="FJL848" s="328"/>
      <c r="FJM848" s="328"/>
      <c r="FJN848" s="328"/>
      <c r="FJO848" s="328"/>
      <c r="FJP848" s="328"/>
      <c r="FJQ848" s="328"/>
      <c r="FJR848" s="328"/>
      <c r="FJS848" s="328"/>
      <c r="FJT848" s="328"/>
      <c r="FJU848" s="328"/>
      <c r="FJV848" s="328"/>
      <c r="FJW848" s="328"/>
      <c r="FJX848" s="328"/>
      <c r="FJY848" s="328"/>
      <c r="FJZ848" s="328"/>
      <c r="FKA848" s="328"/>
      <c r="FKB848" s="328"/>
      <c r="FKC848" s="328"/>
      <c r="FKD848" s="328"/>
      <c r="FKE848" s="328"/>
      <c r="FKF848" s="328"/>
      <c r="FKG848" s="328"/>
      <c r="FKH848" s="328"/>
      <c r="FKI848" s="328"/>
      <c r="FKJ848" s="328"/>
      <c r="FKK848" s="328"/>
      <c r="FKL848" s="328"/>
      <c r="FKM848" s="328"/>
      <c r="FKN848" s="328"/>
      <c r="FKO848" s="328"/>
      <c r="FKP848" s="328"/>
      <c r="FKQ848" s="328"/>
      <c r="FKR848" s="328"/>
      <c r="FKS848" s="328"/>
      <c r="FKT848" s="328"/>
      <c r="FKU848" s="328"/>
      <c r="FKV848" s="328"/>
      <c r="FKW848" s="328"/>
      <c r="FKX848" s="328"/>
      <c r="FKY848" s="328"/>
      <c r="FKZ848" s="328"/>
      <c r="FLA848" s="328"/>
      <c r="FLB848" s="328"/>
      <c r="FLC848" s="328"/>
      <c r="FLD848" s="328"/>
      <c r="FLE848" s="328"/>
      <c r="FLF848" s="328"/>
      <c r="FLG848" s="328"/>
      <c r="FLH848" s="328"/>
      <c r="FLI848" s="328"/>
      <c r="FLJ848" s="328"/>
      <c r="FLK848" s="328"/>
      <c r="FLL848" s="328"/>
      <c r="FLM848" s="328"/>
      <c r="FLN848" s="328"/>
      <c r="FLO848" s="328"/>
      <c r="FLP848" s="328"/>
      <c r="FLQ848" s="328"/>
      <c r="FLR848" s="328"/>
      <c r="FLS848" s="328"/>
      <c r="FLT848" s="328"/>
      <c r="FLU848" s="328"/>
      <c r="FLV848" s="328"/>
      <c r="FLW848" s="328"/>
      <c r="FLX848" s="328"/>
      <c r="FLY848" s="328"/>
      <c r="FLZ848" s="328"/>
      <c r="FMA848" s="328"/>
      <c r="FMB848" s="328"/>
      <c r="FMC848" s="328"/>
      <c r="FMD848" s="328"/>
      <c r="FME848" s="328"/>
      <c r="FMF848" s="328"/>
      <c r="FMG848" s="328"/>
      <c r="FMH848" s="328"/>
      <c r="FMI848" s="328"/>
      <c r="FMJ848" s="328"/>
      <c r="FMK848" s="328"/>
      <c r="FML848" s="328"/>
      <c r="FMM848" s="328"/>
      <c r="FMN848" s="328"/>
      <c r="FMO848" s="328"/>
      <c r="FMP848" s="328"/>
      <c r="FMQ848" s="328"/>
      <c r="FMR848" s="328"/>
      <c r="FMS848" s="328"/>
      <c r="FMT848" s="328"/>
      <c r="FMU848" s="328"/>
      <c r="FMV848" s="328"/>
      <c r="FMW848" s="328"/>
      <c r="FMX848" s="328"/>
      <c r="FMY848" s="328"/>
      <c r="FMZ848" s="328"/>
      <c r="FNA848" s="328"/>
      <c r="FNB848" s="328"/>
      <c r="FNC848" s="328"/>
      <c r="FND848" s="328"/>
      <c r="FNE848" s="328"/>
      <c r="FNF848" s="328"/>
      <c r="FNG848" s="328"/>
      <c r="FNH848" s="328"/>
      <c r="FNI848" s="328"/>
      <c r="FNJ848" s="328"/>
      <c r="FNK848" s="328"/>
      <c r="FNL848" s="328"/>
      <c r="FNM848" s="328"/>
      <c r="FNN848" s="328"/>
      <c r="FNO848" s="328"/>
      <c r="FNP848" s="328"/>
      <c r="FNQ848" s="328"/>
      <c r="FNR848" s="328"/>
      <c r="FNS848" s="328"/>
      <c r="FNT848" s="328"/>
      <c r="FNU848" s="328"/>
      <c r="FNV848" s="328"/>
      <c r="FNW848" s="328"/>
      <c r="FNX848" s="328"/>
      <c r="FNY848" s="328"/>
      <c r="FNZ848" s="328"/>
      <c r="FOA848" s="328"/>
      <c r="FOB848" s="328"/>
      <c r="FOC848" s="328"/>
      <c r="FOD848" s="328"/>
      <c r="FOE848" s="328"/>
      <c r="FOF848" s="328"/>
      <c r="FOG848" s="328"/>
      <c r="FOH848" s="328"/>
      <c r="FOI848" s="328"/>
      <c r="FOJ848" s="328"/>
      <c r="FOK848" s="328"/>
      <c r="FOL848" s="328"/>
      <c r="FOM848" s="328"/>
      <c r="FON848" s="328"/>
      <c r="FOO848" s="328"/>
      <c r="FOP848" s="328"/>
      <c r="FOQ848" s="328"/>
      <c r="FOR848" s="328"/>
      <c r="FOS848" s="328"/>
      <c r="FOT848" s="328"/>
      <c r="FOU848" s="328"/>
      <c r="FOV848" s="328"/>
      <c r="FOW848" s="328"/>
      <c r="FOX848" s="328"/>
      <c r="FOY848" s="328"/>
      <c r="FOZ848" s="328"/>
      <c r="FPA848" s="328"/>
      <c r="FPB848" s="328"/>
      <c r="FPC848" s="328"/>
      <c r="FPD848" s="328"/>
      <c r="FPE848" s="328"/>
      <c r="FPF848" s="328"/>
      <c r="FPG848" s="328"/>
      <c r="FPH848" s="328"/>
      <c r="FPI848" s="328"/>
      <c r="FPJ848" s="328"/>
      <c r="FPK848" s="328"/>
      <c r="FPL848" s="328"/>
      <c r="FPM848" s="328"/>
      <c r="FPN848" s="328"/>
      <c r="FPO848" s="328"/>
      <c r="FPP848" s="328"/>
      <c r="FPQ848" s="328"/>
      <c r="FPR848" s="328"/>
      <c r="FPS848" s="328"/>
      <c r="FPT848" s="328"/>
      <c r="FPU848" s="328"/>
      <c r="FPV848" s="328"/>
      <c r="FPW848" s="328"/>
      <c r="FPX848" s="328"/>
      <c r="FPY848" s="328"/>
      <c r="FPZ848" s="328"/>
      <c r="FQA848" s="328"/>
      <c r="FQB848" s="328"/>
      <c r="FQC848" s="328"/>
      <c r="FQD848" s="328"/>
      <c r="FQE848" s="328"/>
      <c r="FQF848" s="328"/>
      <c r="FQG848" s="328"/>
      <c r="FQH848" s="328"/>
      <c r="FQI848" s="328"/>
      <c r="FQJ848" s="328"/>
      <c r="FQK848" s="328"/>
      <c r="FQL848" s="328"/>
      <c r="FQM848" s="328"/>
      <c r="FQN848" s="328"/>
      <c r="FQO848" s="328"/>
      <c r="FQP848" s="328"/>
      <c r="FQQ848" s="328"/>
      <c r="FQR848" s="328"/>
      <c r="FQS848" s="328"/>
      <c r="FQT848" s="328"/>
      <c r="FQU848" s="328"/>
      <c r="FQV848" s="328"/>
      <c r="FQW848" s="328"/>
      <c r="FQX848" s="328"/>
      <c r="FQY848" s="328"/>
      <c r="FQZ848" s="328"/>
      <c r="FRA848" s="328"/>
      <c r="FRB848" s="328"/>
      <c r="FRC848" s="328"/>
      <c r="FRD848" s="328"/>
      <c r="FRE848" s="328"/>
      <c r="FRF848" s="328"/>
      <c r="FRG848" s="328"/>
      <c r="FRH848" s="328"/>
      <c r="FRI848" s="328"/>
      <c r="FRJ848" s="328"/>
      <c r="FRK848" s="328"/>
      <c r="FRL848" s="328"/>
      <c r="FRM848" s="328"/>
      <c r="FRN848" s="328"/>
      <c r="FRO848" s="328"/>
      <c r="FRP848" s="328"/>
      <c r="FRQ848" s="328"/>
      <c r="FRR848" s="328"/>
      <c r="FRS848" s="328"/>
      <c r="FRT848" s="328"/>
      <c r="FRU848" s="328"/>
      <c r="FRV848" s="328"/>
      <c r="FRW848" s="328"/>
      <c r="FRX848" s="328"/>
      <c r="FRY848" s="328"/>
      <c r="FRZ848" s="328"/>
      <c r="FSA848" s="328"/>
      <c r="FSB848" s="328"/>
      <c r="FSC848" s="328"/>
      <c r="FSD848" s="328"/>
      <c r="FSE848" s="328"/>
      <c r="FSF848" s="328"/>
      <c r="FSG848" s="328"/>
      <c r="FSH848" s="328"/>
      <c r="FSI848" s="328"/>
      <c r="FSJ848" s="328"/>
      <c r="FSK848" s="328"/>
      <c r="FSL848" s="328"/>
      <c r="FSM848" s="328"/>
      <c r="FSN848" s="328"/>
      <c r="FSO848" s="328"/>
      <c r="FSP848" s="328"/>
      <c r="FSQ848" s="328"/>
      <c r="FSR848" s="328"/>
      <c r="FSS848" s="328"/>
      <c r="FST848" s="328"/>
      <c r="FSU848" s="328"/>
      <c r="FSV848" s="328"/>
      <c r="FSW848" s="328"/>
      <c r="FSX848" s="328"/>
      <c r="FSY848" s="328"/>
      <c r="FSZ848" s="328"/>
      <c r="FTA848" s="328"/>
      <c r="FTB848" s="328"/>
      <c r="FTC848" s="328"/>
      <c r="FTD848" s="328"/>
      <c r="FTE848" s="328"/>
      <c r="FTF848" s="328"/>
      <c r="FTG848" s="328"/>
      <c r="FTH848" s="328"/>
      <c r="FTI848" s="328"/>
      <c r="FTJ848" s="328"/>
      <c r="FTK848" s="328"/>
      <c r="FTL848" s="328"/>
      <c r="FTM848" s="328"/>
      <c r="FTN848" s="328"/>
      <c r="FTO848" s="328"/>
      <c r="FTP848" s="328"/>
      <c r="FTQ848" s="328"/>
      <c r="FTR848" s="328"/>
      <c r="FTS848" s="328"/>
      <c r="FTT848" s="328"/>
      <c r="FTU848" s="328"/>
      <c r="FTV848" s="328"/>
      <c r="FTW848" s="328"/>
      <c r="FTX848" s="328"/>
      <c r="FTY848" s="328"/>
      <c r="FTZ848" s="328"/>
      <c r="FUA848" s="328"/>
      <c r="FUB848" s="328"/>
      <c r="FUC848" s="328"/>
      <c r="FUD848" s="328"/>
      <c r="FUE848" s="328"/>
      <c r="FUF848" s="328"/>
      <c r="FUG848" s="328"/>
      <c r="FUH848" s="328"/>
      <c r="FUI848" s="328"/>
      <c r="FUJ848" s="328"/>
      <c r="FUK848" s="328"/>
      <c r="FUL848" s="328"/>
      <c r="FUM848" s="328"/>
      <c r="FUN848" s="328"/>
      <c r="FUO848" s="328"/>
      <c r="FUP848" s="328"/>
      <c r="FUQ848" s="328"/>
      <c r="FUR848" s="328"/>
      <c r="FUS848" s="328"/>
      <c r="FUT848" s="328"/>
      <c r="FUU848" s="328"/>
      <c r="FUV848" s="328"/>
      <c r="FUW848" s="328"/>
      <c r="FUX848" s="328"/>
      <c r="FUY848" s="328"/>
      <c r="FUZ848" s="328"/>
      <c r="FVA848" s="328"/>
      <c r="FVB848" s="328"/>
      <c r="FVC848" s="328"/>
      <c r="FVD848" s="328"/>
      <c r="FVE848" s="328"/>
      <c r="FVF848" s="328"/>
      <c r="FVG848" s="328"/>
      <c r="FVH848" s="328"/>
      <c r="FVI848" s="328"/>
      <c r="FVJ848" s="328"/>
      <c r="FVK848" s="328"/>
      <c r="FVL848" s="328"/>
      <c r="FVM848" s="328"/>
      <c r="FVN848" s="328"/>
      <c r="FVO848" s="328"/>
      <c r="FVP848" s="328"/>
      <c r="FVQ848" s="328"/>
      <c r="FVR848" s="328"/>
      <c r="FVS848" s="328"/>
      <c r="FVT848" s="328"/>
      <c r="FVU848" s="328"/>
      <c r="FVV848" s="328"/>
      <c r="FVW848" s="328"/>
      <c r="FVX848" s="328"/>
      <c r="FVY848" s="328"/>
      <c r="FVZ848" s="328"/>
      <c r="FWA848" s="328"/>
      <c r="FWB848" s="328"/>
      <c r="FWC848" s="328"/>
      <c r="FWD848" s="328"/>
      <c r="FWE848" s="328"/>
      <c r="FWF848" s="328"/>
      <c r="FWG848" s="328"/>
      <c r="FWH848" s="328"/>
      <c r="FWI848" s="328"/>
      <c r="FWJ848" s="328"/>
      <c r="FWK848" s="328"/>
      <c r="FWL848" s="328"/>
      <c r="FWM848" s="328"/>
      <c r="FWN848" s="328"/>
      <c r="FWO848" s="328"/>
      <c r="FWP848" s="328"/>
      <c r="FWQ848" s="328"/>
      <c r="FWR848" s="328"/>
      <c r="FWS848" s="328"/>
      <c r="FWT848" s="328"/>
      <c r="FWU848" s="328"/>
      <c r="FWV848" s="328"/>
      <c r="FWW848" s="328"/>
      <c r="FWX848" s="328"/>
      <c r="FWY848" s="328"/>
      <c r="FWZ848" s="328"/>
      <c r="FXA848" s="328"/>
      <c r="FXB848" s="328"/>
      <c r="FXC848" s="328"/>
      <c r="FXD848" s="328"/>
      <c r="FXE848" s="328"/>
      <c r="FXF848" s="328"/>
      <c r="FXG848" s="328"/>
      <c r="FXH848" s="328"/>
      <c r="FXI848" s="328"/>
      <c r="FXJ848" s="328"/>
      <c r="FXK848" s="328"/>
      <c r="FXL848" s="328"/>
      <c r="FXM848" s="328"/>
      <c r="FXN848" s="328"/>
      <c r="FXO848" s="328"/>
      <c r="FXP848" s="328"/>
      <c r="FXQ848" s="328"/>
      <c r="FXR848" s="328"/>
      <c r="FXS848" s="328"/>
      <c r="FXT848" s="328"/>
      <c r="FXU848" s="328"/>
      <c r="FXV848" s="328"/>
      <c r="FXW848" s="328"/>
      <c r="FXX848" s="328"/>
      <c r="FXY848" s="328"/>
      <c r="FXZ848" s="328"/>
      <c r="FYA848" s="328"/>
      <c r="FYB848" s="328"/>
      <c r="FYC848" s="328"/>
      <c r="FYD848" s="328"/>
      <c r="FYE848" s="328"/>
      <c r="FYF848" s="328"/>
      <c r="FYG848" s="328"/>
      <c r="FYH848" s="328"/>
      <c r="FYI848" s="328"/>
      <c r="FYJ848" s="328"/>
      <c r="FYK848" s="328"/>
      <c r="FYL848" s="328"/>
      <c r="FYM848" s="328"/>
      <c r="FYN848" s="328"/>
      <c r="FYO848" s="328"/>
      <c r="FYP848" s="328"/>
      <c r="FYQ848" s="328"/>
      <c r="FYR848" s="328"/>
      <c r="FYS848" s="328"/>
      <c r="FYT848" s="328"/>
      <c r="FYU848" s="328"/>
      <c r="FYV848" s="328"/>
      <c r="FYW848" s="328"/>
      <c r="FYX848" s="328"/>
      <c r="FYY848" s="328"/>
      <c r="FYZ848" s="328"/>
      <c r="FZA848" s="328"/>
      <c r="FZB848" s="328"/>
      <c r="FZC848" s="328"/>
      <c r="FZD848" s="328"/>
      <c r="FZE848" s="328"/>
      <c r="FZF848" s="328"/>
      <c r="FZG848" s="328"/>
      <c r="FZH848" s="328"/>
      <c r="FZI848" s="328"/>
      <c r="FZJ848" s="328"/>
      <c r="FZK848" s="328"/>
      <c r="FZL848" s="328"/>
      <c r="FZM848" s="328"/>
      <c r="FZN848" s="328"/>
      <c r="FZO848" s="328"/>
      <c r="FZP848" s="328"/>
      <c r="FZQ848" s="328"/>
      <c r="FZR848" s="328"/>
      <c r="FZS848" s="328"/>
      <c r="FZT848" s="328"/>
      <c r="FZU848" s="328"/>
      <c r="FZV848" s="328"/>
      <c r="FZW848" s="328"/>
      <c r="FZX848" s="328"/>
      <c r="FZY848" s="328"/>
      <c r="FZZ848" s="328"/>
      <c r="GAA848" s="328"/>
      <c r="GAB848" s="328"/>
      <c r="GAC848" s="328"/>
      <c r="GAD848" s="328"/>
      <c r="GAE848" s="328"/>
      <c r="GAF848" s="328"/>
      <c r="GAG848" s="328"/>
      <c r="GAH848" s="328"/>
      <c r="GAI848" s="328"/>
      <c r="GAJ848" s="328"/>
      <c r="GAK848" s="328"/>
      <c r="GAL848" s="328"/>
      <c r="GAM848" s="328"/>
      <c r="GAN848" s="328"/>
      <c r="GAO848" s="328"/>
      <c r="GAP848" s="328"/>
      <c r="GAQ848" s="328"/>
      <c r="GAR848" s="328"/>
      <c r="GAS848" s="328"/>
      <c r="GAT848" s="328"/>
      <c r="GAU848" s="328"/>
      <c r="GAV848" s="328"/>
      <c r="GAW848" s="328"/>
      <c r="GAX848" s="328"/>
      <c r="GAY848" s="328"/>
      <c r="GAZ848" s="328"/>
      <c r="GBA848" s="328"/>
      <c r="GBB848" s="328"/>
      <c r="GBC848" s="328"/>
      <c r="GBD848" s="328"/>
      <c r="GBE848" s="328"/>
      <c r="GBF848" s="328"/>
      <c r="GBG848" s="328"/>
      <c r="GBH848" s="328"/>
      <c r="GBI848" s="328"/>
      <c r="GBJ848" s="328"/>
      <c r="GBK848" s="328"/>
      <c r="GBL848" s="328"/>
      <c r="GBM848" s="328"/>
      <c r="GBN848" s="328"/>
      <c r="GBO848" s="328"/>
      <c r="GBP848" s="328"/>
      <c r="GBQ848" s="328"/>
      <c r="GBR848" s="328"/>
      <c r="GBS848" s="328"/>
      <c r="GBT848" s="328"/>
      <c r="GBU848" s="328"/>
      <c r="GBV848" s="328"/>
      <c r="GBW848" s="328"/>
      <c r="GBX848" s="328"/>
      <c r="GBY848" s="328"/>
      <c r="GBZ848" s="328"/>
      <c r="GCA848" s="328"/>
      <c r="GCB848" s="328"/>
      <c r="GCC848" s="328"/>
      <c r="GCD848" s="328"/>
      <c r="GCE848" s="328"/>
      <c r="GCF848" s="328"/>
      <c r="GCG848" s="328"/>
      <c r="GCH848" s="328"/>
      <c r="GCI848" s="328"/>
      <c r="GCJ848" s="328"/>
      <c r="GCK848" s="328"/>
      <c r="GCL848" s="328"/>
      <c r="GCM848" s="328"/>
      <c r="GCN848" s="328"/>
      <c r="GCO848" s="328"/>
      <c r="GCP848" s="328"/>
      <c r="GCQ848" s="328"/>
      <c r="GCR848" s="328"/>
      <c r="GCS848" s="328"/>
      <c r="GCT848" s="328"/>
      <c r="GCU848" s="328"/>
      <c r="GCV848" s="328"/>
      <c r="GCW848" s="328"/>
      <c r="GCX848" s="328"/>
      <c r="GCY848" s="328"/>
      <c r="GCZ848" s="328"/>
      <c r="GDA848" s="328"/>
      <c r="GDB848" s="328"/>
      <c r="GDC848" s="328"/>
      <c r="GDD848" s="328"/>
      <c r="GDE848" s="328"/>
      <c r="GDF848" s="328"/>
      <c r="GDG848" s="328"/>
      <c r="GDH848" s="328"/>
      <c r="GDI848" s="328"/>
      <c r="GDJ848" s="328"/>
      <c r="GDK848" s="328"/>
      <c r="GDL848" s="328"/>
      <c r="GDM848" s="328"/>
      <c r="GDN848" s="328"/>
      <c r="GDO848" s="328"/>
      <c r="GDP848" s="328"/>
      <c r="GDQ848" s="328"/>
      <c r="GDR848" s="328"/>
      <c r="GDS848" s="328"/>
      <c r="GDT848" s="328"/>
      <c r="GDU848" s="328"/>
      <c r="GDV848" s="328"/>
      <c r="GDW848" s="328"/>
      <c r="GDX848" s="328"/>
      <c r="GDY848" s="328"/>
      <c r="GDZ848" s="328"/>
      <c r="GEA848" s="328"/>
      <c r="GEB848" s="328"/>
      <c r="GEC848" s="328"/>
      <c r="GED848" s="328"/>
      <c r="GEE848" s="328"/>
      <c r="GEF848" s="328"/>
      <c r="GEG848" s="328"/>
      <c r="GEH848" s="328"/>
      <c r="GEI848" s="328"/>
      <c r="GEJ848" s="328"/>
      <c r="GEK848" s="328"/>
      <c r="GEL848" s="328"/>
      <c r="GEM848" s="328"/>
      <c r="GEN848" s="328"/>
      <c r="GEO848" s="328"/>
      <c r="GEP848" s="328"/>
      <c r="GEQ848" s="328"/>
      <c r="GER848" s="328"/>
      <c r="GES848" s="328"/>
      <c r="GET848" s="328"/>
      <c r="GEU848" s="328"/>
      <c r="GEV848" s="328"/>
      <c r="GEW848" s="328"/>
      <c r="GEX848" s="328"/>
      <c r="GEY848" s="328"/>
      <c r="GEZ848" s="328"/>
      <c r="GFA848" s="328"/>
      <c r="GFB848" s="328"/>
      <c r="GFC848" s="328"/>
      <c r="GFD848" s="328"/>
      <c r="GFE848" s="328"/>
      <c r="GFF848" s="328"/>
      <c r="GFG848" s="328"/>
      <c r="GFH848" s="328"/>
      <c r="GFI848" s="328"/>
      <c r="GFJ848" s="328"/>
      <c r="GFK848" s="328"/>
      <c r="GFL848" s="328"/>
      <c r="GFM848" s="328"/>
      <c r="GFN848" s="328"/>
      <c r="GFO848" s="328"/>
      <c r="GFP848" s="328"/>
      <c r="GFQ848" s="328"/>
      <c r="GFR848" s="328"/>
      <c r="GFS848" s="328"/>
      <c r="GFT848" s="328"/>
      <c r="GFU848" s="328"/>
      <c r="GFV848" s="328"/>
      <c r="GFW848" s="328"/>
      <c r="GFX848" s="328"/>
      <c r="GFY848" s="328"/>
      <c r="GFZ848" s="328"/>
      <c r="GGA848" s="328"/>
      <c r="GGB848" s="328"/>
      <c r="GGC848" s="328"/>
      <c r="GGD848" s="328"/>
      <c r="GGE848" s="328"/>
      <c r="GGF848" s="328"/>
      <c r="GGG848" s="328"/>
      <c r="GGH848" s="328"/>
      <c r="GGI848" s="328"/>
      <c r="GGJ848" s="328"/>
      <c r="GGK848" s="328"/>
      <c r="GGL848" s="328"/>
      <c r="GGM848" s="328"/>
      <c r="GGN848" s="328"/>
      <c r="GGO848" s="328"/>
      <c r="GGP848" s="328"/>
      <c r="GGQ848" s="328"/>
      <c r="GGR848" s="328"/>
      <c r="GGS848" s="328"/>
      <c r="GGT848" s="328"/>
      <c r="GGU848" s="328"/>
      <c r="GGV848" s="328"/>
      <c r="GGW848" s="328"/>
      <c r="GGX848" s="328"/>
      <c r="GGY848" s="328"/>
      <c r="GGZ848" s="328"/>
      <c r="GHA848" s="328"/>
      <c r="GHB848" s="328"/>
      <c r="GHC848" s="328"/>
      <c r="GHD848" s="328"/>
      <c r="GHE848" s="328"/>
      <c r="GHF848" s="328"/>
      <c r="GHG848" s="328"/>
      <c r="GHH848" s="328"/>
      <c r="GHI848" s="328"/>
      <c r="GHJ848" s="328"/>
      <c r="GHK848" s="328"/>
      <c r="GHL848" s="328"/>
      <c r="GHM848" s="328"/>
      <c r="GHN848" s="328"/>
      <c r="GHO848" s="328"/>
      <c r="GHP848" s="328"/>
      <c r="GHQ848" s="328"/>
      <c r="GHR848" s="328"/>
      <c r="GHS848" s="328"/>
      <c r="GHT848" s="328"/>
      <c r="GHU848" s="328"/>
      <c r="GHV848" s="328"/>
      <c r="GHW848" s="328"/>
      <c r="GHX848" s="328"/>
      <c r="GHY848" s="328"/>
      <c r="GHZ848" s="328"/>
      <c r="GIA848" s="328"/>
      <c r="GIB848" s="328"/>
      <c r="GIC848" s="328"/>
      <c r="GID848" s="328"/>
      <c r="GIE848" s="328"/>
      <c r="GIF848" s="328"/>
      <c r="GIG848" s="328"/>
      <c r="GIH848" s="328"/>
      <c r="GII848" s="328"/>
      <c r="GIJ848" s="328"/>
      <c r="GIK848" s="328"/>
      <c r="GIL848" s="328"/>
      <c r="GIM848" s="328"/>
      <c r="GIN848" s="328"/>
      <c r="GIO848" s="328"/>
      <c r="GIP848" s="328"/>
      <c r="GIQ848" s="328"/>
      <c r="GIR848" s="328"/>
      <c r="GIS848" s="328"/>
      <c r="GIT848" s="328"/>
      <c r="GIU848" s="328"/>
      <c r="GIV848" s="328"/>
      <c r="GIW848" s="328"/>
      <c r="GIX848" s="328"/>
      <c r="GIY848" s="328"/>
      <c r="GIZ848" s="328"/>
      <c r="GJA848" s="328"/>
      <c r="GJB848" s="328"/>
      <c r="GJC848" s="328"/>
      <c r="GJD848" s="328"/>
      <c r="GJE848" s="328"/>
      <c r="GJF848" s="328"/>
      <c r="GJG848" s="328"/>
      <c r="GJH848" s="328"/>
      <c r="GJI848" s="328"/>
      <c r="GJJ848" s="328"/>
      <c r="GJK848" s="328"/>
      <c r="GJL848" s="328"/>
      <c r="GJM848" s="328"/>
      <c r="GJN848" s="328"/>
      <c r="GJO848" s="328"/>
      <c r="GJP848" s="328"/>
      <c r="GJQ848" s="328"/>
      <c r="GJR848" s="328"/>
      <c r="GJS848" s="328"/>
      <c r="GJT848" s="328"/>
      <c r="GJU848" s="328"/>
      <c r="GJV848" s="328"/>
      <c r="GJW848" s="328"/>
      <c r="GJX848" s="328"/>
      <c r="GJY848" s="328"/>
      <c r="GJZ848" s="328"/>
      <c r="GKA848" s="328"/>
      <c r="GKB848" s="328"/>
      <c r="GKC848" s="328"/>
      <c r="GKD848" s="328"/>
      <c r="GKE848" s="328"/>
      <c r="GKF848" s="328"/>
      <c r="GKG848" s="328"/>
      <c r="GKH848" s="328"/>
      <c r="GKI848" s="328"/>
      <c r="GKJ848" s="328"/>
      <c r="GKK848" s="328"/>
      <c r="GKL848" s="328"/>
      <c r="GKM848" s="328"/>
      <c r="GKN848" s="328"/>
      <c r="GKO848" s="328"/>
      <c r="GKP848" s="328"/>
      <c r="GKQ848" s="328"/>
      <c r="GKR848" s="328"/>
      <c r="GKS848" s="328"/>
      <c r="GKT848" s="328"/>
      <c r="GKU848" s="328"/>
      <c r="GKV848" s="328"/>
      <c r="GKW848" s="328"/>
      <c r="GKX848" s="328"/>
      <c r="GKY848" s="328"/>
      <c r="GKZ848" s="328"/>
      <c r="GLA848" s="328"/>
      <c r="GLB848" s="328"/>
      <c r="GLC848" s="328"/>
      <c r="GLD848" s="328"/>
      <c r="GLE848" s="328"/>
      <c r="GLF848" s="328"/>
      <c r="GLG848" s="328"/>
      <c r="GLH848" s="328"/>
      <c r="GLI848" s="328"/>
      <c r="GLJ848" s="328"/>
      <c r="GLK848" s="328"/>
      <c r="GLL848" s="328"/>
      <c r="GLM848" s="328"/>
      <c r="GLN848" s="328"/>
      <c r="GLO848" s="328"/>
      <c r="GLP848" s="328"/>
      <c r="GLQ848" s="328"/>
      <c r="GLR848" s="328"/>
      <c r="GLS848" s="328"/>
      <c r="GLT848" s="328"/>
      <c r="GLU848" s="328"/>
      <c r="GLV848" s="328"/>
      <c r="GLW848" s="328"/>
      <c r="GLX848" s="328"/>
      <c r="GLY848" s="328"/>
      <c r="GLZ848" s="328"/>
      <c r="GMA848" s="328"/>
      <c r="GMB848" s="328"/>
      <c r="GMC848" s="328"/>
      <c r="GMD848" s="328"/>
      <c r="GME848" s="328"/>
      <c r="GMF848" s="328"/>
      <c r="GMG848" s="328"/>
      <c r="GMH848" s="328"/>
      <c r="GMI848" s="328"/>
      <c r="GMJ848" s="328"/>
      <c r="GMK848" s="328"/>
      <c r="GML848" s="328"/>
      <c r="GMM848" s="328"/>
      <c r="GMN848" s="328"/>
      <c r="GMO848" s="328"/>
      <c r="GMP848" s="328"/>
      <c r="GMQ848" s="328"/>
      <c r="GMR848" s="328"/>
      <c r="GMS848" s="328"/>
      <c r="GMT848" s="328"/>
      <c r="GMU848" s="328"/>
      <c r="GMV848" s="328"/>
      <c r="GMW848" s="328"/>
      <c r="GMX848" s="328"/>
      <c r="GMY848" s="328"/>
      <c r="GMZ848" s="328"/>
      <c r="GNA848" s="328"/>
      <c r="GNB848" s="328"/>
      <c r="GNC848" s="328"/>
      <c r="GND848" s="328"/>
      <c r="GNE848" s="328"/>
      <c r="GNF848" s="328"/>
      <c r="GNG848" s="328"/>
      <c r="GNH848" s="328"/>
      <c r="GNI848" s="328"/>
      <c r="GNJ848" s="328"/>
      <c r="GNK848" s="328"/>
      <c r="GNL848" s="328"/>
      <c r="GNM848" s="328"/>
      <c r="GNN848" s="328"/>
      <c r="GNO848" s="328"/>
      <c r="GNP848" s="328"/>
      <c r="GNQ848" s="328"/>
      <c r="GNR848" s="328"/>
      <c r="GNS848" s="328"/>
      <c r="GNT848" s="328"/>
      <c r="GNU848" s="328"/>
      <c r="GNV848" s="328"/>
      <c r="GNW848" s="328"/>
      <c r="GNX848" s="328"/>
      <c r="GNY848" s="328"/>
      <c r="GNZ848" s="328"/>
      <c r="GOA848" s="328"/>
      <c r="GOB848" s="328"/>
      <c r="GOC848" s="328"/>
      <c r="GOD848" s="328"/>
      <c r="GOE848" s="328"/>
      <c r="GOF848" s="328"/>
      <c r="GOG848" s="328"/>
      <c r="GOH848" s="328"/>
      <c r="GOI848" s="328"/>
      <c r="GOJ848" s="328"/>
      <c r="GOK848" s="328"/>
      <c r="GOL848" s="328"/>
      <c r="GOM848" s="328"/>
      <c r="GON848" s="328"/>
      <c r="GOO848" s="328"/>
      <c r="GOP848" s="328"/>
      <c r="GOQ848" s="328"/>
      <c r="GOR848" s="328"/>
      <c r="GOS848" s="328"/>
      <c r="GOT848" s="328"/>
      <c r="GOU848" s="328"/>
      <c r="GOV848" s="328"/>
      <c r="GOW848" s="328"/>
      <c r="GOX848" s="328"/>
      <c r="GOY848" s="328"/>
      <c r="GOZ848" s="328"/>
      <c r="GPA848" s="328"/>
      <c r="GPB848" s="328"/>
      <c r="GPC848" s="328"/>
      <c r="GPD848" s="328"/>
      <c r="GPE848" s="328"/>
      <c r="GPF848" s="328"/>
      <c r="GPG848" s="328"/>
      <c r="GPH848" s="328"/>
      <c r="GPI848" s="328"/>
      <c r="GPJ848" s="328"/>
      <c r="GPK848" s="328"/>
      <c r="GPL848" s="328"/>
      <c r="GPM848" s="328"/>
      <c r="GPN848" s="328"/>
      <c r="GPO848" s="328"/>
      <c r="GPP848" s="328"/>
      <c r="GPQ848" s="328"/>
      <c r="GPR848" s="328"/>
      <c r="GPS848" s="328"/>
      <c r="GPT848" s="328"/>
      <c r="GPU848" s="328"/>
      <c r="GPV848" s="328"/>
      <c r="GPW848" s="328"/>
      <c r="GPX848" s="328"/>
      <c r="GPY848" s="328"/>
      <c r="GPZ848" s="328"/>
      <c r="GQA848" s="328"/>
      <c r="GQB848" s="328"/>
      <c r="GQC848" s="328"/>
      <c r="GQD848" s="328"/>
      <c r="GQE848" s="328"/>
      <c r="GQF848" s="328"/>
      <c r="GQG848" s="328"/>
      <c r="GQH848" s="328"/>
      <c r="GQI848" s="328"/>
      <c r="GQJ848" s="328"/>
      <c r="GQK848" s="328"/>
      <c r="GQL848" s="328"/>
      <c r="GQM848" s="328"/>
      <c r="GQN848" s="328"/>
      <c r="GQO848" s="328"/>
      <c r="GQP848" s="328"/>
      <c r="GQQ848" s="328"/>
      <c r="GQR848" s="328"/>
      <c r="GQS848" s="328"/>
      <c r="GQT848" s="328"/>
      <c r="GQU848" s="328"/>
      <c r="GQV848" s="328"/>
      <c r="GQW848" s="328"/>
      <c r="GQX848" s="328"/>
      <c r="GQY848" s="328"/>
      <c r="GQZ848" s="328"/>
      <c r="GRA848" s="328"/>
      <c r="GRB848" s="328"/>
      <c r="GRC848" s="328"/>
      <c r="GRD848" s="328"/>
      <c r="GRE848" s="328"/>
      <c r="GRF848" s="328"/>
      <c r="GRG848" s="328"/>
      <c r="GRH848" s="328"/>
      <c r="GRI848" s="328"/>
      <c r="GRJ848" s="328"/>
      <c r="GRK848" s="328"/>
      <c r="GRL848" s="328"/>
      <c r="GRM848" s="328"/>
      <c r="GRN848" s="328"/>
      <c r="GRO848" s="328"/>
      <c r="GRP848" s="328"/>
      <c r="GRQ848" s="328"/>
      <c r="GRR848" s="328"/>
      <c r="GRS848" s="328"/>
      <c r="GRT848" s="328"/>
      <c r="GRU848" s="328"/>
      <c r="GRV848" s="328"/>
      <c r="GRW848" s="328"/>
      <c r="GRX848" s="328"/>
      <c r="GRY848" s="328"/>
      <c r="GRZ848" s="328"/>
      <c r="GSA848" s="328"/>
      <c r="GSB848" s="328"/>
      <c r="GSC848" s="328"/>
      <c r="GSD848" s="328"/>
      <c r="GSE848" s="328"/>
      <c r="GSF848" s="328"/>
      <c r="GSG848" s="328"/>
      <c r="GSH848" s="328"/>
      <c r="GSI848" s="328"/>
      <c r="GSJ848" s="328"/>
      <c r="GSK848" s="328"/>
      <c r="GSL848" s="328"/>
      <c r="GSM848" s="328"/>
      <c r="GSN848" s="328"/>
      <c r="GSO848" s="328"/>
      <c r="GSP848" s="328"/>
      <c r="GSQ848" s="328"/>
      <c r="GSR848" s="328"/>
      <c r="GSS848" s="328"/>
      <c r="GST848" s="328"/>
      <c r="GSU848" s="328"/>
      <c r="GSV848" s="328"/>
      <c r="GSW848" s="328"/>
      <c r="GSX848" s="328"/>
      <c r="GSY848" s="328"/>
      <c r="GSZ848" s="328"/>
      <c r="GTA848" s="328"/>
      <c r="GTB848" s="328"/>
      <c r="GTC848" s="328"/>
      <c r="GTD848" s="328"/>
      <c r="GTE848" s="328"/>
      <c r="GTF848" s="328"/>
      <c r="GTG848" s="328"/>
      <c r="GTH848" s="328"/>
      <c r="GTI848" s="328"/>
      <c r="GTJ848" s="328"/>
      <c r="GTK848" s="328"/>
      <c r="GTL848" s="328"/>
      <c r="GTM848" s="328"/>
      <c r="GTN848" s="328"/>
      <c r="GTO848" s="328"/>
      <c r="GTP848" s="328"/>
      <c r="GTQ848" s="328"/>
      <c r="GTR848" s="328"/>
      <c r="GTS848" s="328"/>
      <c r="GTT848" s="328"/>
      <c r="GTU848" s="328"/>
      <c r="GTV848" s="328"/>
      <c r="GTW848" s="328"/>
      <c r="GTX848" s="328"/>
      <c r="GTY848" s="328"/>
      <c r="GTZ848" s="328"/>
      <c r="GUA848" s="328"/>
      <c r="GUB848" s="328"/>
      <c r="GUC848" s="328"/>
      <c r="GUD848" s="328"/>
      <c r="GUE848" s="328"/>
      <c r="GUF848" s="328"/>
      <c r="GUG848" s="328"/>
      <c r="GUH848" s="328"/>
      <c r="GUI848" s="328"/>
      <c r="GUJ848" s="328"/>
      <c r="GUK848" s="328"/>
      <c r="GUL848" s="328"/>
      <c r="GUM848" s="328"/>
      <c r="GUN848" s="328"/>
      <c r="GUO848" s="328"/>
      <c r="GUP848" s="328"/>
      <c r="GUQ848" s="328"/>
      <c r="GUR848" s="328"/>
      <c r="GUS848" s="328"/>
      <c r="GUT848" s="328"/>
      <c r="GUU848" s="328"/>
      <c r="GUV848" s="328"/>
      <c r="GUW848" s="328"/>
      <c r="GUX848" s="328"/>
      <c r="GUY848" s="328"/>
      <c r="GUZ848" s="328"/>
      <c r="GVA848" s="328"/>
      <c r="GVB848" s="328"/>
      <c r="GVC848" s="328"/>
      <c r="GVD848" s="328"/>
      <c r="GVE848" s="328"/>
      <c r="GVF848" s="328"/>
      <c r="GVG848" s="328"/>
      <c r="GVH848" s="328"/>
      <c r="GVI848" s="328"/>
      <c r="GVJ848" s="328"/>
      <c r="GVK848" s="328"/>
      <c r="GVL848" s="328"/>
      <c r="GVM848" s="328"/>
      <c r="GVN848" s="328"/>
      <c r="GVO848" s="328"/>
      <c r="GVP848" s="328"/>
      <c r="GVQ848" s="328"/>
      <c r="GVR848" s="328"/>
      <c r="GVS848" s="328"/>
      <c r="GVT848" s="328"/>
      <c r="GVU848" s="328"/>
      <c r="GVV848" s="328"/>
      <c r="GVW848" s="328"/>
      <c r="GVX848" s="328"/>
      <c r="GVY848" s="328"/>
      <c r="GVZ848" s="328"/>
      <c r="GWA848" s="328"/>
      <c r="GWB848" s="328"/>
      <c r="GWC848" s="328"/>
      <c r="GWD848" s="328"/>
      <c r="GWE848" s="328"/>
      <c r="GWF848" s="328"/>
      <c r="GWG848" s="328"/>
      <c r="GWH848" s="328"/>
      <c r="GWI848" s="328"/>
      <c r="GWJ848" s="328"/>
      <c r="GWK848" s="328"/>
      <c r="GWL848" s="328"/>
      <c r="GWM848" s="328"/>
      <c r="GWN848" s="328"/>
      <c r="GWO848" s="328"/>
      <c r="GWP848" s="328"/>
      <c r="GWQ848" s="328"/>
      <c r="GWR848" s="328"/>
      <c r="GWS848" s="328"/>
      <c r="GWT848" s="328"/>
      <c r="GWU848" s="328"/>
      <c r="GWV848" s="328"/>
      <c r="GWW848" s="328"/>
      <c r="GWX848" s="328"/>
      <c r="GWY848" s="328"/>
      <c r="GWZ848" s="328"/>
      <c r="GXA848" s="328"/>
      <c r="GXB848" s="328"/>
      <c r="GXC848" s="328"/>
      <c r="GXD848" s="328"/>
      <c r="GXE848" s="328"/>
      <c r="GXF848" s="328"/>
      <c r="GXG848" s="328"/>
      <c r="GXH848" s="328"/>
      <c r="GXI848" s="328"/>
      <c r="GXJ848" s="328"/>
      <c r="GXK848" s="328"/>
      <c r="GXL848" s="328"/>
      <c r="GXM848" s="328"/>
      <c r="GXN848" s="328"/>
      <c r="GXO848" s="328"/>
      <c r="GXP848" s="328"/>
      <c r="GXQ848" s="328"/>
      <c r="GXR848" s="328"/>
      <c r="GXS848" s="328"/>
      <c r="GXT848" s="328"/>
      <c r="GXU848" s="328"/>
      <c r="GXV848" s="328"/>
      <c r="GXW848" s="328"/>
      <c r="GXX848" s="328"/>
      <c r="GXY848" s="328"/>
      <c r="GXZ848" s="328"/>
      <c r="GYA848" s="328"/>
      <c r="GYB848" s="328"/>
      <c r="GYC848" s="328"/>
      <c r="GYD848" s="328"/>
      <c r="GYE848" s="328"/>
      <c r="GYF848" s="328"/>
      <c r="GYG848" s="328"/>
      <c r="GYH848" s="328"/>
      <c r="GYI848" s="328"/>
      <c r="GYJ848" s="328"/>
      <c r="GYK848" s="328"/>
      <c r="GYL848" s="328"/>
      <c r="GYM848" s="328"/>
      <c r="GYN848" s="328"/>
      <c r="GYO848" s="328"/>
      <c r="GYP848" s="328"/>
      <c r="GYQ848" s="328"/>
      <c r="GYR848" s="328"/>
      <c r="GYS848" s="328"/>
      <c r="GYT848" s="328"/>
      <c r="GYU848" s="328"/>
      <c r="GYV848" s="328"/>
      <c r="GYW848" s="328"/>
      <c r="GYX848" s="328"/>
      <c r="GYY848" s="328"/>
      <c r="GYZ848" s="328"/>
      <c r="GZA848" s="328"/>
      <c r="GZB848" s="328"/>
      <c r="GZC848" s="328"/>
      <c r="GZD848" s="328"/>
      <c r="GZE848" s="328"/>
      <c r="GZF848" s="328"/>
      <c r="GZG848" s="328"/>
      <c r="GZH848" s="328"/>
      <c r="GZI848" s="328"/>
      <c r="GZJ848" s="328"/>
      <c r="GZK848" s="328"/>
      <c r="GZL848" s="328"/>
      <c r="GZM848" s="328"/>
      <c r="GZN848" s="328"/>
      <c r="GZO848" s="328"/>
      <c r="GZP848" s="328"/>
      <c r="GZQ848" s="328"/>
      <c r="GZR848" s="328"/>
      <c r="GZS848" s="328"/>
      <c r="GZT848" s="328"/>
      <c r="GZU848" s="328"/>
      <c r="GZV848" s="328"/>
      <c r="GZW848" s="328"/>
      <c r="GZX848" s="328"/>
      <c r="GZY848" s="328"/>
      <c r="GZZ848" s="328"/>
      <c r="HAA848" s="328"/>
      <c r="HAB848" s="328"/>
      <c r="HAC848" s="328"/>
      <c r="HAD848" s="328"/>
      <c r="HAE848" s="328"/>
      <c r="HAF848" s="328"/>
      <c r="HAG848" s="328"/>
      <c r="HAH848" s="328"/>
      <c r="HAI848" s="328"/>
      <c r="HAJ848" s="328"/>
      <c r="HAK848" s="328"/>
      <c r="HAL848" s="328"/>
      <c r="HAM848" s="328"/>
      <c r="HAN848" s="328"/>
      <c r="HAO848" s="328"/>
      <c r="HAP848" s="328"/>
      <c r="HAQ848" s="328"/>
      <c r="HAR848" s="328"/>
      <c r="HAS848" s="328"/>
      <c r="HAT848" s="328"/>
      <c r="HAU848" s="328"/>
      <c r="HAV848" s="328"/>
      <c r="HAW848" s="328"/>
      <c r="HAX848" s="328"/>
      <c r="HAY848" s="328"/>
      <c r="HAZ848" s="328"/>
      <c r="HBA848" s="328"/>
      <c r="HBB848" s="328"/>
      <c r="HBC848" s="328"/>
      <c r="HBD848" s="328"/>
      <c r="HBE848" s="328"/>
      <c r="HBF848" s="328"/>
      <c r="HBG848" s="328"/>
      <c r="HBH848" s="328"/>
      <c r="HBI848" s="328"/>
      <c r="HBJ848" s="328"/>
      <c r="HBK848" s="328"/>
      <c r="HBL848" s="328"/>
      <c r="HBM848" s="328"/>
      <c r="HBN848" s="328"/>
      <c r="HBO848" s="328"/>
      <c r="HBP848" s="328"/>
      <c r="HBQ848" s="328"/>
      <c r="HBR848" s="328"/>
      <c r="HBS848" s="328"/>
      <c r="HBT848" s="328"/>
      <c r="HBU848" s="328"/>
      <c r="HBV848" s="328"/>
      <c r="HBW848" s="328"/>
      <c r="HBX848" s="328"/>
      <c r="HBY848" s="328"/>
      <c r="HBZ848" s="328"/>
      <c r="HCA848" s="328"/>
      <c r="HCB848" s="328"/>
      <c r="HCC848" s="328"/>
      <c r="HCD848" s="328"/>
      <c r="HCE848" s="328"/>
      <c r="HCF848" s="328"/>
      <c r="HCG848" s="328"/>
      <c r="HCH848" s="328"/>
      <c r="HCI848" s="328"/>
      <c r="HCJ848" s="328"/>
      <c r="HCK848" s="328"/>
      <c r="HCL848" s="328"/>
      <c r="HCM848" s="328"/>
      <c r="HCN848" s="328"/>
      <c r="HCO848" s="328"/>
      <c r="HCP848" s="328"/>
      <c r="HCQ848" s="328"/>
      <c r="HCR848" s="328"/>
      <c r="HCS848" s="328"/>
      <c r="HCT848" s="328"/>
      <c r="HCU848" s="328"/>
      <c r="HCV848" s="328"/>
      <c r="HCW848" s="328"/>
      <c r="HCX848" s="328"/>
      <c r="HCY848" s="328"/>
      <c r="HCZ848" s="328"/>
      <c r="HDA848" s="328"/>
      <c r="HDB848" s="328"/>
      <c r="HDC848" s="328"/>
      <c r="HDD848" s="328"/>
      <c r="HDE848" s="328"/>
      <c r="HDF848" s="328"/>
      <c r="HDG848" s="328"/>
      <c r="HDH848" s="328"/>
      <c r="HDI848" s="328"/>
      <c r="HDJ848" s="328"/>
      <c r="HDK848" s="328"/>
      <c r="HDL848" s="328"/>
      <c r="HDM848" s="328"/>
      <c r="HDN848" s="328"/>
      <c r="HDO848" s="328"/>
      <c r="HDP848" s="328"/>
      <c r="HDQ848" s="328"/>
      <c r="HDR848" s="328"/>
      <c r="HDS848" s="328"/>
      <c r="HDT848" s="328"/>
      <c r="HDU848" s="328"/>
      <c r="HDV848" s="328"/>
      <c r="HDW848" s="328"/>
      <c r="HDX848" s="328"/>
      <c r="HDY848" s="328"/>
      <c r="HDZ848" s="328"/>
      <c r="HEA848" s="328"/>
      <c r="HEB848" s="328"/>
      <c r="HEC848" s="328"/>
      <c r="HED848" s="328"/>
      <c r="HEE848" s="328"/>
      <c r="HEF848" s="328"/>
      <c r="HEG848" s="328"/>
      <c r="HEH848" s="328"/>
      <c r="HEI848" s="328"/>
      <c r="HEJ848" s="328"/>
      <c r="HEK848" s="328"/>
      <c r="HEL848" s="328"/>
      <c r="HEM848" s="328"/>
      <c r="HEN848" s="328"/>
      <c r="HEO848" s="328"/>
      <c r="HEP848" s="328"/>
      <c r="HEQ848" s="328"/>
      <c r="HER848" s="328"/>
      <c r="HES848" s="328"/>
      <c r="HET848" s="328"/>
      <c r="HEU848" s="328"/>
      <c r="HEV848" s="328"/>
      <c r="HEW848" s="328"/>
      <c r="HEX848" s="328"/>
      <c r="HEY848" s="328"/>
      <c r="HEZ848" s="328"/>
      <c r="HFA848" s="328"/>
      <c r="HFB848" s="328"/>
      <c r="HFC848" s="328"/>
      <c r="HFD848" s="328"/>
      <c r="HFE848" s="328"/>
      <c r="HFF848" s="328"/>
      <c r="HFG848" s="328"/>
      <c r="HFH848" s="328"/>
      <c r="HFI848" s="328"/>
      <c r="HFJ848" s="328"/>
      <c r="HFK848" s="328"/>
      <c r="HFL848" s="328"/>
      <c r="HFM848" s="328"/>
      <c r="HFN848" s="328"/>
      <c r="HFO848" s="328"/>
      <c r="HFP848" s="328"/>
      <c r="HFQ848" s="328"/>
      <c r="HFR848" s="328"/>
      <c r="HFS848" s="328"/>
      <c r="HFT848" s="328"/>
      <c r="HFU848" s="328"/>
      <c r="HFV848" s="328"/>
      <c r="HFW848" s="328"/>
      <c r="HFX848" s="328"/>
      <c r="HFY848" s="328"/>
      <c r="HFZ848" s="328"/>
      <c r="HGA848" s="328"/>
      <c r="HGB848" s="328"/>
      <c r="HGC848" s="328"/>
      <c r="HGD848" s="328"/>
      <c r="HGE848" s="328"/>
      <c r="HGF848" s="328"/>
      <c r="HGG848" s="328"/>
      <c r="HGH848" s="328"/>
      <c r="HGI848" s="328"/>
      <c r="HGJ848" s="328"/>
      <c r="HGK848" s="328"/>
      <c r="HGL848" s="328"/>
      <c r="HGM848" s="328"/>
      <c r="HGN848" s="328"/>
      <c r="HGO848" s="328"/>
      <c r="HGP848" s="328"/>
      <c r="HGQ848" s="328"/>
      <c r="HGR848" s="328"/>
      <c r="HGS848" s="328"/>
      <c r="HGT848" s="328"/>
      <c r="HGU848" s="328"/>
      <c r="HGV848" s="328"/>
      <c r="HGW848" s="328"/>
      <c r="HGX848" s="328"/>
      <c r="HGY848" s="328"/>
      <c r="HGZ848" s="328"/>
      <c r="HHA848" s="328"/>
      <c r="HHB848" s="328"/>
      <c r="HHC848" s="328"/>
      <c r="HHD848" s="328"/>
      <c r="HHE848" s="328"/>
      <c r="HHF848" s="328"/>
      <c r="HHG848" s="328"/>
      <c r="HHH848" s="328"/>
      <c r="HHI848" s="328"/>
      <c r="HHJ848" s="328"/>
      <c r="HHK848" s="328"/>
      <c r="HHL848" s="328"/>
      <c r="HHM848" s="328"/>
      <c r="HHN848" s="328"/>
      <c r="HHO848" s="328"/>
      <c r="HHP848" s="328"/>
      <c r="HHQ848" s="328"/>
      <c r="HHR848" s="328"/>
      <c r="HHS848" s="328"/>
      <c r="HHT848" s="328"/>
      <c r="HHU848" s="328"/>
      <c r="HHV848" s="328"/>
      <c r="HHW848" s="328"/>
      <c r="HHX848" s="328"/>
      <c r="HHY848" s="328"/>
      <c r="HHZ848" s="328"/>
      <c r="HIA848" s="328"/>
      <c r="HIB848" s="328"/>
      <c r="HIC848" s="328"/>
      <c r="HID848" s="328"/>
      <c r="HIE848" s="328"/>
      <c r="HIF848" s="328"/>
      <c r="HIG848" s="328"/>
      <c r="HIH848" s="328"/>
      <c r="HII848" s="328"/>
      <c r="HIJ848" s="328"/>
      <c r="HIK848" s="328"/>
      <c r="HIL848" s="328"/>
      <c r="HIM848" s="328"/>
      <c r="HIN848" s="328"/>
      <c r="HIO848" s="328"/>
      <c r="HIP848" s="328"/>
      <c r="HIQ848" s="328"/>
      <c r="HIR848" s="328"/>
      <c r="HIS848" s="328"/>
      <c r="HIT848" s="328"/>
      <c r="HIU848" s="328"/>
      <c r="HIV848" s="328"/>
      <c r="HIW848" s="328"/>
      <c r="HIX848" s="328"/>
      <c r="HIY848" s="328"/>
      <c r="HIZ848" s="328"/>
      <c r="HJA848" s="328"/>
      <c r="HJB848" s="328"/>
      <c r="HJC848" s="328"/>
      <c r="HJD848" s="328"/>
      <c r="HJE848" s="328"/>
      <c r="HJF848" s="328"/>
      <c r="HJG848" s="328"/>
      <c r="HJH848" s="328"/>
      <c r="HJI848" s="328"/>
      <c r="HJJ848" s="328"/>
      <c r="HJK848" s="328"/>
      <c r="HJL848" s="328"/>
      <c r="HJM848" s="328"/>
      <c r="HJN848" s="328"/>
      <c r="HJO848" s="328"/>
      <c r="HJP848" s="328"/>
      <c r="HJQ848" s="328"/>
      <c r="HJR848" s="328"/>
      <c r="HJS848" s="328"/>
      <c r="HJT848" s="328"/>
      <c r="HJU848" s="328"/>
      <c r="HJV848" s="328"/>
      <c r="HJW848" s="328"/>
      <c r="HJX848" s="328"/>
      <c r="HJY848" s="328"/>
      <c r="HJZ848" s="328"/>
      <c r="HKA848" s="328"/>
      <c r="HKB848" s="328"/>
      <c r="HKC848" s="328"/>
      <c r="HKD848" s="328"/>
      <c r="HKE848" s="328"/>
      <c r="HKF848" s="328"/>
      <c r="HKG848" s="328"/>
      <c r="HKH848" s="328"/>
      <c r="HKI848" s="328"/>
      <c r="HKJ848" s="328"/>
      <c r="HKK848" s="328"/>
      <c r="HKL848" s="328"/>
      <c r="HKM848" s="328"/>
      <c r="HKN848" s="328"/>
      <c r="HKO848" s="328"/>
      <c r="HKP848" s="328"/>
      <c r="HKQ848" s="328"/>
      <c r="HKR848" s="328"/>
      <c r="HKS848" s="328"/>
      <c r="HKT848" s="328"/>
      <c r="HKU848" s="328"/>
      <c r="HKV848" s="328"/>
      <c r="HKW848" s="328"/>
      <c r="HKX848" s="328"/>
      <c r="HKY848" s="328"/>
      <c r="HKZ848" s="328"/>
      <c r="HLA848" s="328"/>
      <c r="HLB848" s="328"/>
      <c r="HLC848" s="328"/>
      <c r="HLD848" s="328"/>
      <c r="HLE848" s="328"/>
      <c r="HLF848" s="328"/>
      <c r="HLG848" s="328"/>
      <c r="HLH848" s="328"/>
      <c r="HLI848" s="328"/>
      <c r="HLJ848" s="328"/>
      <c r="HLK848" s="328"/>
      <c r="HLL848" s="328"/>
      <c r="HLM848" s="328"/>
      <c r="HLN848" s="328"/>
      <c r="HLO848" s="328"/>
      <c r="HLP848" s="328"/>
      <c r="HLQ848" s="328"/>
      <c r="HLR848" s="328"/>
      <c r="HLS848" s="328"/>
      <c r="HLT848" s="328"/>
      <c r="HLU848" s="328"/>
      <c r="HLV848" s="328"/>
      <c r="HLW848" s="328"/>
      <c r="HLX848" s="328"/>
      <c r="HLY848" s="328"/>
      <c r="HLZ848" s="328"/>
      <c r="HMA848" s="328"/>
      <c r="HMB848" s="328"/>
      <c r="HMC848" s="328"/>
      <c r="HMD848" s="328"/>
      <c r="HME848" s="328"/>
      <c r="HMF848" s="328"/>
      <c r="HMG848" s="328"/>
      <c r="HMH848" s="328"/>
      <c r="HMI848" s="328"/>
      <c r="HMJ848" s="328"/>
      <c r="HMK848" s="328"/>
      <c r="HML848" s="328"/>
      <c r="HMM848" s="328"/>
      <c r="HMN848" s="328"/>
      <c r="HMO848" s="328"/>
      <c r="HMP848" s="328"/>
      <c r="HMQ848" s="328"/>
      <c r="HMR848" s="328"/>
      <c r="HMS848" s="328"/>
      <c r="HMT848" s="328"/>
      <c r="HMU848" s="328"/>
      <c r="HMV848" s="328"/>
      <c r="HMW848" s="328"/>
      <c r="HMX848" s="328"/>
      <c r="HMY848" s="328"/>
      <c r="HMZ848" s="328"/>
      <c r="HNA848" s="328"/>
      <c r="HNB848" s="328"/>
      <c r="HNC848" s="328"/>
      <c r="HND848" s="328"/>
      <c r="HNE848" s="328"/>
      <c r="HNF848" s="328"/>
      <c r="HNG848" s="328"/>
      <c r="HNH848" s="328"/>
      <c r="HNI848" s="328"/>
      <c r="HNJ848" s="328"/>
      <c r="HNK848" s="328"/>
      <c r="HNL848" s="328"/>
      <c r="HNM848" s="328"/>
      <c r="HNN848" s="328"/>
      <c r="HNO848" s="328"/>
      <c r="HNP848" s="328"/>
      <c r="HNQ848" s="328"/>
      <c r="HNR848" s="328"/>
      <c r="HNS848" s="328"/>
      <c r="HNT848" s="328"/>
      <c r="HNU848" s="328"/>
      <c r="HNV848" s="328"/>
      <c r="HNW848" s="328"/>
      <c r="HNX848" s="328"/>
      <c r="HNY848" s="328"/>
      <c r="HNZ848" s="328"/>
      <c r="HOA848" s="328"/>
      <c r="HOB848" s="328"/>
      <c r="HOC848" s="328"/>
      <c r="HOD848" s="328"/>
      <c r="HOE848" s="328"/>
      <c r="HOF848" s="328"/>
      <c r="HOG848" s="328"/>
      <c r="HOH848" s="328"/>
      <c r="HOI848" s="328"/>
      <c r="HOJ848" s="328"/>
      <c r="HOK848" s="328"/>
      <c r="HOL848" s="328"/>
      <c r="HOM848" s="328"/>
      <c r="HON848" s="328"/>
      <c r="HOO848" s="328"/>
      <c r="HOP848" s="328"/>
      <c r="HOQ848" s="328"/>
      <c r="HOR848" s="328"/>
      <c r="HOS848" s="328"/>
      <c r="HOT848" s="328"/>
      <c r="HOU848" s="328"/>
      <c r="HOV848" s="328"/>
      <c r="HOW848" s="328"/>
      <c r="HOX848" s="328"/>
      <c r="HOY848" s="328"/>
      <c r="HOZ848" s="328"/>
      <c r="HPA848" s="328"/>
      <c r="HPB848" s="328"/>
      <c r="HPC848" s="328"/>
      <c r="HPD848" s="328"/>
      <c r="HPE848" s="328"/>
      <c r="HPF848" s="328"/>
      <c r="HPG848" s="328"/>
      <c r="HPH848" s="328"/>
      <c r="HPI848" s="328"/>
      <c r="HPJ848" s="328"/>
      <c r="HPK848" s="328"/>
      <c r="HPL848" s="328"/>
      <c r="HPM848" s="328"/>
      <c r="HPN848" s="328"/>
      <c r="HPO848" s="328"/>
      <c r="HPP848" s="328"/>
      <c r="HPQ848" s="328"/>
      <c r="HPR848" s="328"/>
      <c r="HPS848" s="328"/>
      <c r="HPT848" s="328"/>
      <c r="HPU848" s="328"/>
      <c r="HPV848" s="328"/>
      <c r="HPW848" s="328"/>
      <c r="HPX848" s="328"/>
      <c r="HPY848" s="328"/>
      <c r="HPZ848" s="328"/>
      <c r="HQA848" s="328"/>
      <c r="HQB848" s="328"/>
      <c r="HQC848" s="328"/>
      <c r="HQD848" s="328"/>
      <c r="HQE848" s="328"/>
      <c r="HQF848" s="328"/>
      <c r="HQG848" s="328"/>
      <c r="HQH848" s="328"/>
      <c r="HQI848" s="328"/>
      <c r="HQJ848" s="328"/>
      <c r="HQK848" s="328"/>
      <c r="HQL848" s="328"/>
      <c r="HQM848" s="328"/>
      <c r="HQN848" s="328"/>
      <c r="HQO848" s="328"/>
      <c r="HQP848" s="328"/>
      <c r="HQQ848" s="328"/>
      <c r="HQR848" s="328"/>
      <c r="HQS848" s="328"/>
      <c r="HQT848" s="328"/>
      <c r="HQU848" s="328"/>
      <c r="HQV848" s="328"/>
      <c r="HQW848" s="328"/>
      <c r="HQX848" s="328"/>
      <c r="HQY848" s="328"/>
      <c r="HQZ848" s="328"/>
      <c r="HRA848" s="328"/>
      <c r="HRB848" s="328"/>
      <c r="HRC848" s="328"/>
      <c r="HRD848" s="328"/>
      <c r="HRE848" s="328"/>
      <c r="HRF848" s="328"/>
      <c r="HRG848" s="328"/>
      <c r="HRH848" s="328"/>
      <c r="HRI848" s="328"/>
      <c r="HRJ848" s="328"/>
      <c r="HRK848" s="328"/>
      <c r="HRL848" s="328"/>
      <c r="HRM848" s="328"/>
      <c r="HRN848" s="328"/>
      <c r="HRO848" s="328"/>
      <c r="HRP848" s="328"/>
      <c r="HRQ848" s="328"/>
      <c r="HRR848" s="328"/>
      <c r="HRS848" s="328"/>
      <c r="HRT848" s="328"/>
      <c r="HRU848" s="328"/>
      <c r="HRV848" s="328"/>
      <c r="HRW848" s="328"/>
      <c r="HRX848" s="328"/>
      <c r="HRY848" s="328"/>
      <c r="HRZ848" s="328"/>
      <c r="HSA848" s="328"/>
      <c r="HSB848" s="328"/>
      <c r="HSC848" s="328"/>
      <c r="HSD848" s="328"/>
      <c r="HSE848" s="328"/>
      <c r="HSF848" s="328"/>
      <c r="HSG848" s="328"/>
      <c r="HSH848" s="328"/>
      <c r="HSI848" s="328"/>
      <c r="HSJ848" s="328"/>
      <c r="HSK848" s="328"/>
      <c r="HSL848" s="328"/>
      <c r="HSM848" s="328"/>
      <c r="HSN848" s="328"/>
      <c r="HSO848" s="328"/>
      <c r="HSP848" s="328"/>
      <c r="HSQ848" s="328"/>
      <c r="HSR848" s="328"/>
      <c r="HSS848" s="328"/>
      <c r="HST848" s="328"/>
      <c r="HSU848" s="328"/>
      <c r="HSV848" s="328"/>
      <c r="HSW848" s="328"/>
      <c r="HSX848" s="328"/>
      <c r="HSY848" s="328"/>
      <c r="HSZ848" s="328"/>
      <c r="HTA848" s="328"/>
      <c r="HTB848" s="328"/>
      <c r="HTC848" s="328"/>
      <c r="HTD848" s="328"/>
      <c r="HTE848" s="328"/>
      <c r="HTF848" s="328"/>
      <c r="HTG848" s="328"/>
      <c r="HTH848" s="328"/>
      <c r="HTI848" s="328"/>
      <c r="HTJ848" s="328"/>
      <c r="HTK848" s="328"/>
      <c r="HTL848" s="328"/>
      <c r="HTM848" s="328"/>
      <c r="HTN848" s="328"/>
      <c r="HTO848" s="328"/>
      <c r="HTP848" s="328"/>
      <c r="HTQ848" s="328"/>
      <c r="HTR848" s="328"/>
      <c r="HTS848" s="328"/>
      <c r="HTT848" s="328"/>
      <c r="HTU848" s="328"/>
      <c r="HTV848" s="328"/>
      <c r="HTW848" s="328"/>
      <c r="HTX848" s="328"/>
      <c r="HTY848" s="328"/>
      <c r="HTZ848" s="328"/>
      <c r="HUA848" s="328"/>
      <c r="HUB848" s="328"/>
      <c r="HUC848" s="328"/>
      <c r="HUD848" s="328"/>
      <c r="HUE848" s="328"/>
      <c r="HUF848" s="328"/>
      <c r="HUG848" s="328"/>
      <c r="HUH848" s="328"/>
      <c r="HUI848" s="328"/>
      <c r="HUJ848" s="328"/>
      <c r="HUK848" s="328"/>
      <c r="HUL848" s="328"/>
      <c r="HUM848" s="328"/>
      <c r="HUN848" s="328"/>
      <c r="HUO848" s="328"/>
      <c r="HUP848" s="328"/>
      <c r="HUQ848" s="328"/>
      <c r="HUR848" s="328"/>
      <c r="HUS848" s="328"/>
      <c r="HUT848" s="328"/>
      <c r="HUU848" s="328"/>
      <c r="HUV848" s="328"/>
      <c r="HUW848" s="328"/>
      <c r="HUX848" s="328"/>
      <c r="HUY848" s="328"/>
      <c r="HUZ848" s="328"/>
      <c r="HVA848" s="328"/>
      <c r="HVB848" s="328"/>
      <c r="HVC848" s="328"/>
      <c r="HVD848" s="328"/>
      <c r="HVE848" s="328"/>
      <c r="HVF848" s="328"/>
      <c r="HVG848" s="328"/>
      <c r="HVH848" s="328"/>
      <c r="HVI848" s="328"/>
      <c r="HVJ848" s="328"/>
      <c r="HVK848" s="328"/>
      <c r="HVL848" s="328"/>
      <c r="HVM848" s="328"/>
      <c r="HVN848" s="328"/>
      <c r="HVO848" s="328"/>
      <c r="HVP848" s="328"/>
      <c r="HVQ848" s="328"/>
      <c r="HVR848" s="328"/>
      <c r="HVS848" s="328"/>
      <c r="HVT848" s="328"/>
      <c r="HVU848" s="328"/>
      <c r="HVV848" s="328"/>
      <c r="HVW848" s="328"/>
      <c r="HVX848" s="328"/>
      <c r="HVY848" s="328"/>
      <c r="HVZ848" s="328"/>
      <c r="HWA848" s="328"/>
      <c r="HWB848" s="328"/>
      <c r="HWC848" s="328"/>
      <c r="HWD848" s="328"/>
      <c r="HWE848" s="328"/>
      <c r="HWF848" s="328"/>
      <c r="HWG848" s="328"/>
      <c r="HWH848" s="328"/>
      <c r="HWI848" s="328"/>
      <c r="HWJ848" s="328"/>
      <c r="HWK848" s="328"/>
      <c r="HWL848" s="328"/>
      <c r="HWM848" s="328"/>
      <c r="HWN848" s="328"/>
      <c r="HWO848" s="328"/>
      <c r="HWP848" s="328"/>
      <c r="HWQ848" s="328"/>
      <c r="HWR848" s="328"/>
      <c r="HWS848" s="328"/>
      <c r="HWT848" s="328"/>
      <c r="HWU848" s="328"/>
      <c r="HWV848" s="328"/>
      <c r="HWW848" s="328"/>
      <c r="HWX848" s="328"/>
      <c r="HWY848" s="328"/>
      <c r="HWZ848" s="328"/>
      <c r="HXA848" s="328"/>
      <c r="HXB848" s="328"/>
      <c r="HXC848" s="328"/>
      <c r="HXD848" s="328"/>
      <c r="HXE848" s="328"/>
      <c r="HXF848" s="328"/>
      <c r="HXG848" s="328"/>
      <c r="HXH848" s="328"/>
      <c r="HXI848" s="328"/>
      <c r="HXJ848" s="328"/>
      <c r="HXK848" s="328"/>
      <c r="HXL848" s="328"/>
      <c r="HXM848" s="328"/>
      <c r="HXN848" s="328"/>
      <c r="HXO848" s="328"/>
      <c r="HXP848" s="328"/>
      <c r="HXQ848" s="328"/>
      <c r="HXR848" s="328"/>
      <c r="HXS848" s="328"/>
      <c r="HXT848" s="328"/>
      <c r="HXU848" s="328"/>
      <c r="HXV848" s="328"/>
      <c r="HXW848" s="328"/>
      <c r="HXX848" s="328"/>
      <c r="HXY848" s="328"/>
      <c r="HXZ848" s="328"/>
      <c r="HYA848" s="328"/>
      <c r="HYB848" s="328"/>
      <c r="HYC848" s="328"/>
      <c r="HYD848" s="328"/>
      <c r="HYE848" s="328"/>
      <c r="HYF848" s="328"/>
      <c r="HYG848" s="328"/>
      <c r="HYH848" s="328"/>
      <c r="HYI848" s="328"/>
      <c r="HYJ848" s="328"/>
      <c r="HYK848" s="328"/>
      <c r="HYL848" s="328"/>
      <c r="HYM848" s="328"/>
      <c r="HYN848" s="328"/>
      <c r="HYO848" s="328"/>
      <c r="HYP848" s="328"/>
      <c r="HYQ848" s="328"/>
      <c r="HYR848" s="328"/>
      <c r="HYS848" s="328"/>
      <c r="HYT848" s="328"/>
      <c r="HYU848" s="328"/>
      <c r="HYV848" s="328"/>
      <c r="HYW848" s="328"/>
      <c r="HYX848" s="328"/>
      <c r="HYY848" s="328"/>
      <c r="HYZ848" s="328"/>
      <c r="HZA848" s="328"/>
      <c r="HZB848" s="328"/>
      <c r="HZC848" s="328"/>
      <c r="HZD848" s="328"/>
      <c r="HZE848" s="328"/>
      <c r="HZF848" s="328"/>
      <c r="HZG848" s="328"/>
      <c r="HZH848" s="328"/>
      <c r="HZI848" s="328"/>
      <c r="HZJ848" s="328"/>
      <c r="HZK848" s="328"/>
      <c r="HZL848" s="328"/>
      <c r="HZM848" s="328"/>
      <c r="HZN848" s="328"/>
      <c r="HZO848" s="328"/>
      <c r="HZP848" s="328"/>
      <c r="HZQ848" s="328"/>
      <c r="HZR848" s="328"/>
      <c r="HZS848" s="328"/>
      <c r="HZT848" s="328"/>
      <c r="HZU848" s="328"/>
      <c r="HZV848" s="328"/>
      <c r="HZW848" s="328"/>
      <c r="HZX848" s="328"/>
      <c r="HZY848" s="328"/>
      <c r="HZZ848" s="328"/>
      <c r="IAA848" s="328"/>
      <c r="IAB848" s="328"/>
      <c r="IAC848" s="328"/>
      <c r="IAD848" s="328"/>
      <c r="IAE848" s="328"/>
      <c r="IAF848" s="328"/>
      <c r="IAG848" s="328"/>
      <c r="IAH848" s="328"/>
      <c r="IAI848" s="328"/>
      <c r="IAJ848" s="328"/>
      <c r="IAK848" s="328"/>
      <c r="IAL848" s="328"/>
      <c r="IAM848" s="328"/>
      <c r="IAN848" s="328"/>
      <c r="IAO848" s="328"/>
      <c r="IAP848" s="328"/>
      <c r="IAQ848" s="328"/>
      <c r="IAR848" s="328"/>
      <c r="IAS848" s="328"/>
      <c r="IAT848" s="328"/>
      <c r="IAU848" s="328"/>
      <c r="IAV848" s="328"/>
      <c r="IAW848" s="328"/>
      <c r="IAX848" s="328"/>
      <c r="IAY848" s="328"/>
      <c r="IAZ848" s="328"/>
      <c r="IBA848" s="328"/>
      <c r="IBB848" s="328"/>
      <c r="IBC848" s="328"/>
      <c r="IBD848" s="328"/>
      <c r="IBE848" s="328"/>
      <c r="IBF848" s="328"/>
      <c r="IBG848" s="328"/>
      <c r="IBH848" s="328"/>
      <c r="IBI848" s="328"/>
      <c r="IBJ848" s="328"/>
      <c r="IBK848" s="328"/>
      <c r="IBL848" s="328"/>
      <c r="IBM848" s="328"/>
      <c r="IBN848" s="328"/>
      <c r="IBO848" s="328"/>
      <c r="IBP848" s="328"/>
      <c r="IBQ848" s="328"/>
      <c r="IBR848" s="328"/>
      <c r="IBS848" s="328"/>
      <c r="IBT848" s="328"/>
      <c r="IBU848" s="328"/>
      <c r="IBV848" s="328"/>
      <c r="IBW848" s="328"/>
      <c r="IBX848" s="328"/>
      <c r="IBY848" s="328"/>
      <c r="IBZ848" s="328"/>
      <c r="ICA848" s="328"/>
      <c r="ICB848" s="328"/>
      <c r="ICC848" s="328"/>
      <c r="ICD848" s="328"/>
      <c r="ICE848" s="328"/>
      <c r="ICF848" s="328"/>
      <c r="ICG848" s="328"/>
      <c r="ICH848" s="328"/>
      <c r="ICI848" s="328"/>
      <c r="ICJ848" s="328"/>
      <c r="ICK848" s="328"/>
      <c r="ICL848" s="328"/>
      <c r="ICM848" s="328"/>
      <c r="ICN848" s="328"/>
      <c r="ICO848" s="328"/>
      <c r="ICP848" s="328"/>
      <c r="ICQ848" s="328"/>
      <c r="ICR848" s="328"/>
      <c r="ICS848" s="328"/>
      <c r="ICT848" s="328"/>
      <c r="ICU848" s="328"/>
      <c r="ICV848" s="328"/>
      <c r="ICW848" s="328"/>
      <c r="ICX848" s="328"/>
      <c r="ICY848" s="328"/>
      <c r="ICZ848" s="328"/>
      <c r="IDA848" s="328"/>
      <c r="IDB848" s="328"/>
      <c r="IDC848" s="328"/>
      <c r="IDD848" s="328"/>
      <c r="IDE848" s="328"/>
      <c r="IDF848" s="328"/>
      <c r="IDG848" s="328"/>
      <c r="IDH848" s="328"/>
      <c r="IDI848" s="328"/>
      <c r="IDJ848" s="328"/>
      <c r="IDK848" s="328"/>
      <c r="IDL848" s="328"/>
      <c r="IDM848" s="328"/>
      <c r="IDN848" s="328"/>
      <c r="IDO848" s="328"/>
      <c r="IDP848" s="328"/>
      <c r="IDQ848" s="328"/>
      <c r="IDR848" s="328"/>
      <c r="IDS848" s="328"/>
      <c r="IDT848" s="328"/>
      <c r="IDU848" s="328"/>
      <c r="IDV848" s="328"/>
      <c r="IDW848" s="328"/>
      <c r="IDX848" s="328"/>
      <c r="IDY848" s="328"/>
      <c r="IDZ848" s="328"/>
      <c r="IEA848" s="328"/>
      <c r="IEB848" s="328"/>
      <c r="IEC848" s="328"/>
      <c r="IED848" s="328"/>
      <c r="IEE848" s="328"/>
      <c r="IEF848" s="328"/>
      <c r="IEG848" s="328"/>
      <c r="IEH848" s="328"/>
      <c r="IEI848" s="328"/>
      <c r="IEJ848" s="328"/>
      <c r="IEK848" s="328"/>
      <c r="IEL848" s="328"/>
      <c r="IEM848" s="328"/>
      <c r="IEN848" s="328"/>
      <c r="IEO848" s="328"/>
      <c r="IEP848" s="328"/>
      <c r="IEQ848" s="328"/>
      <c r="IER848" s="328"/>
      <c r="IES848" s="328"/>
      <c r="IET848" s="328"/>
      <c r="IEU848" s="328"/>
      <c r="IEV848" s="328"/>
      <c r="IEW848" s="328"/>
      <c r="IEX848" s="328"/>
      <c r="IEY848" s="328"/>
      <c r="IEZ848" s="328"/>
      <c r="IFA848" s="328"/>
      <c r="IFB848" s="328"/>
      <c r="IFC848" s="328"/>
      <c r="IFD848" s="328"/>
      <c r="IFE848" s="328"/>
      <c r="IFF848" s="328"/>
      <c r="IFG848" s="328"/>
      <c r="IFH848" s="328"/>
      <c r="IFI848" s="328"/>
      <c r="IFJ848" s="328"/>
      <c r="IFK848" s="328"/>
      <c r="IFL848" s="328"/>
      <c r="IFM848" s="328"/>
      <c r="IFN848" s="328"/>
      <c r="IFO848" s="328"/>
      <c r="IFP848" s="328"/>
      <c r="IFQ848" s="328"/>
      <c r="IFR848" s="328"/>
      <c r="IFS848" s="328"/>
      <c r="IFT848" s="328"/>
      <c r="IFU848" s="328"/>
      <c r="IFV848" s="328"/>
      <c r="IFW848" s="328"/>
      <c r="IFX848" s="328"/>
      <c r="IFY848" s="328"/>
      <c r="IFZ848" s="328"/>
      <c r="IGA848" s="328"/>
      <c r="IGB848" s="328"/>
      <c r="IGC848" s="328"/>
      <c r="IGD848" s="328"/>
      <c r="IGE848" s="328"/>
      <c r="IGF848" s="328"/>
      <c r="IGG848" s="328"/>
      <c r="IGH848" s="328"/>
      <c r="IGI848" s="328"/>
      <c r="IGJ848" s="328"/>
      <c r="IGK848" s="328"/>
      <c r="IGL848" s="328"/>
      <c r="IGM848" s="328"/>
      <c r="IGN848" s="328"/>
      <c r="IGO848" s="328"/>
      <c r="IGP848" s="328"/>
      <c r="IGQ848" s="328"/>
      <c r="IGR848" s="328"/>
      <c r="IGS848" s="328"/>
      <c r="IGT848" s="328"/>
      <c r="IGU848" s="328"/>
      <c r="IGV848" s="328"/>
      <c r="IGW848" s="328"/>
      <c r="IGX848" s="328"/>
      <c r="IGY848" s="328"/>
      <c r="IGZ848" s="328"/>
      <c r="IHA848" s="328"/>
      <c r="IHB848" s="328"/>
      <c r="IHC848" s="328"/>
      <c r="IHD848" s="328"/>
      <c r="IHE848" s="328"/>
      <c r="IHF848" s="328"/>
      <c r="IHG848" s="328"/>
      <c r="IHH848" s="328"/>
      <c r="IHI848" s="328"/>
      <c r="IHJ848" s="328"/>
      <c r="IHK848" s="328"/>
      <c r="IHL848" s="328"/>
      <c r="IHM848" s="328"/>
      <c r="IHN848" s="328"/>
      <c r="IHO848" s="328"/>
      <c r="IHP848" s="328"/>
      <c r="IHQ848" s="328"/>
      <c r="IHR848" s="328"/>
      <c r="IHS848" s="328"/>
      <c r="IHT848" s="328"/>
      <c r="IHU848" s="328"/>
      <c r="IHV848" s="328"/>
      <c r="IHW848" s="328"/>
      <c r="IHX848" s="328"/>
      <c r="IHY848" s="328"/>
      <c r="IHZ848" s="328"/>
      <c r="IIA848" s="328"/>
      <c r="IIB848" s="328"/>
      <c r="IIC848" s="328"/>
      <c r="IID848" s="328"/>
      <c r="IIE848" s="328"/>
      <c r="IIF848" s="328"/>
      <c r="IIG848" s="328"/>
      <c r="IIH848" s="328"/>
      <c r="III848" s="328"/>
      <c r="IIJ848" s="328"/>
      <c r="IIK848" s="328"/>
      <c r="IIL848" s="328"/>
      <c r="IIM848" s="328"/>
      <c r="IIN848" s="328"/>
      <c r="IIO848" s="328"/>
      <c r="IIP848" s="328"/>
      <c r="IIQ848" s="328"/>
      <c r="IIR848" s="328"/>
      <c r="IIS848" s="328"/>
      <c r="IIT848" s="328"/>
      <c r="IIU848" s="328"/>
      <c r="IIV848" s="328"/>
      <c r="IIW848" s="328"/>
      <c r="IIX848" s="328"/>
      <c r="IIY848" s="328"/>
      <c r="IIZ848" s="328"/>
      <c r="IJA848" s="328"/>
      <c r="IJB848" s="328"/>
      <c r="IJC848" s="328"/>
      <c r="IJD848" s="328"/>
      <c r="IJE848" s="328"/>
      <c r="IJF848" s="328"/>
      <c r="IJG848" s="328"/>
      <c r="IJH848" s="328"/>
      <c r="IJI848" s="328"/>
      <c r="IJJ848" s="328"/>
      <c r="IJK848" s="328"/>
      <c r="IJL848" s="328"/>
      <c r="IJM848" s="328"/>
      <c r="IJN848" s="328"/>
      <c r="IJO848" s="328"/>
      <c r="IJP848" s="328"/>
      <c r="IJQ848" s="328"/>
      <c r="IJR848" s="328"/>
      <c r="IJS848" s="328"/>
      <c r="IJT848" s="328"/>
      <c r="IJU848" s="328"/>
      <c r="IJV848" s="328"/>
      <c r="IJW848" s="328"/>
      <c r="IJX848" s="328"/>
      <c r="IJY848" s="328"/>
      <c r="IJZ848" s="328"/>
      <c r="IKA848" s="328"/>
      <c r="IKB848" s="328"/>
      <c r="IKC848" s="328"/>
      <c r="IKD848" s="328"/>
      <c r="IKE848" s="328"/>
      <c r="IKF848" s="328"/>
      <c r="IKG848" s="328"/>
      <c r="IKH848" s="328"/>
      <c r="IKI848" s="328"/>
      <c r="IKJ848" s="328"/>
      <c r="IKK848" s="328"/>
      <c r="IKL848" s="328"/>
      <c r="IKM848" s="328"/>
      <c r="IKN848" s="328"/>
      <c r="IKO848" s="328"/>
      <c r="IKP848" s="328"/>
      <c r="IKQ848" s="328"/>
      <c r="IKR848" s="328"/>
      <c r="IKS848" s="328"/>
      <c r="IKT848" s="328"/>
      <c r="IKU848" s="328"/>
      <c r="IKV848" s="328"/>
      <c r="IKW848" s="328"/>
      <c r="IKX848" s="328"/>
      <c r="IKY848" s="328"/>
      <c r="IKZ848" s="328"/>
      <c r="ILA848" s="328"/>
      <c r="ILB848" s="328"/>
      <c r="ILC848" s="328"/>
      <c r="ILD848" s="328"/>
      <c r="ILE848" s="328"/>
      <c r="ILF848" s="328"/>
      <c r="ILG848" s="328"/>
      <c r="ILH848" s="328"/>
      <c r="ILI848" s="328"/>
      <c r="ILJ848" s="328"/>
      <c r="ILK848" s="328"/>
      <c r="ILL848" s="328"/>
      <c r="ILM848" s="328"/>
      <c r="ILN848" s="328"/>
      <c r="ILO848" s="328"/>
      <c r="ILP848" s="328"/>
      <c r="ILQ848" s="328"/>
      <c r="ILR848" s="328"/>
      <c r="ILS848" s="328"/>
      <c r="ILT848" s="328"/>
      <c r="ILU848" s="328"/>
      <c r="ILV848" s="328"/>
      <c r="ILW848" s="328"/>
      <c r="ILX848" s="328"/>
      <c r="ILY848" s="328"/>
      <c r="ILZ848" s="328"/>
      <c r="IMA848" s="328"/>
      <c r="IMB848" s="328"/>
      <c r="IMC848" s="328"/>
      <c r="IMD848" s="328"/>
      <c r="IME848" s="328"/>
      <c r="IMF848" s="328"/>
      <c r="IMG848" s="328"/>
      <c r="IMH848" s="328"/>
      <c r="IMI848" s="328"/>
      <c r="IMJ848" s="328"/>
      <c r="IMK848" s="328"/>
      <c r="IML848" s="328"/>
      <c r="IMM848" s="328"/>
      <c r="IMN848" s="328"/>
      <c r="IMO848" s="328"/>
      <c r="IMP848" s="328"/>
      <c r="IMQ848" s="328"/>
      <c r="IMR848" s="328"/>
      <c r="IMS848" s="328"/>
      <c r="IMT848" s="328"/>
      <c r="IMU848" s="328"/>
      <c r="IMV848" s="328"/>
      <c r="IMW848" s="328"/>
      <c r="IMX848" s="328"/>
      <c r="IMY848" s="328"/>
      <c r="IMZ848" s="328"/>
      <c r="INA848" s="328"/>
      <c r="INB848" s="328"/>
      <c r="INC848" s="328"/>
      <c r="IND848" s="328"/>
      <c r="INE848" s="328"/>
      <c r="INF848" s="328"/>
      <c r="ING848" s="328"/>
      <c r="INH848" s="328"/>
      <c r="INI848" s="328"/>
      <c r="INJ848" s="328"/>
      <c r="INK848" s="328"/>
      <c r="INL848" s="328"/>
      <c r="INM848" s="328"/>
      <c r="INN848" s="328"/>
      <c r="INO848" s="328"/>
      <c r="INP848" s="328"/>
      <c r="INQ848" s="328"/>
      <c r="INR848" s="328"/>
      <c r="INS848" s="328"/>
      <c r="INT848" s="328"/>
      <c r="INU848" s="328"/>
      <c r="INV848" s="328"/>
      <c r="INW848" s="328"/>
      <c r="INX848" s="328"/>
      <c r="INY848" s="328"/>
      <c r="INZ848" s="328"/>
      <c r="IOA848" s="328"/>
      <c r="IOB848" s="328"/>
      <c r="IOC848" s="328"/>
      <c r="IOD848" s="328"/>
      <c r="IOE848" s="328"/>
      <c r="IOF848" s="328"/>
      <c r="IOG848" s="328"/>
      <c r="IOH848" s="328"/>
      <c r="IOI848" s="328"/>
      <c r="IOJ848" s="328"/>
      <c r="IOK848" s="328"/>
      <c r="IOL848" s="328"/>
      <c r="IOM848" s="328"/>
      <c r="ION848" s="328"/>
      <c r="IOO848" s="328"/>
      <c r="IOP848" s="328"/>
      <c r="IOQ848" s="328"/>
      <c r="IOR848" s="328"/>
      <c r="IOS848" s="328"/>
      <c r="IOT848" s="328"/>
      <c r="IOU848" s="328"/>
      <c r="IOV848" s="328"/>
      <c r="IOW848" s="328"/>
      <c r="IOX848" s="328"/>
      <c r="IOY848" s="328"/>
      <c r="IOZ848" s="328"/>
      <c r="IPA848" s="328"/>
      <c r="IPB848" s="328"/>
      <c r="IPC848" s="328"/>
      <c r="IPD848" s="328"/>
      <c r="IPE848" s="328"/>
      <c r="IPF848" s="328"/>
      <c r="IPG848" s="328"/>
      <c r="IPH848" s="328"/>
      <c r="IPI848" s="328"/>
      <c r="IPJ848" s="328"/>
      <c r="IPK848" s="328"/>
      <c r="IPL848" s="328"/>
      <c r="IPM848" s="328"/>
      <c r="IPN848" s="328"/>
      <c r="IPO848" s="328"/>
      <c r="IPP848" s="328"/>
      <c r="IPQ848" s="328"/>
      <c r="IPR848" s="328"/>
      <c r="IPS848" s="328"/>
      <c r="IPT848" s="328"/>
      <c r="IPU848" s="328"/>
      <c r="IPV848" s="328"/>
      <c r="IPW848" s="328"/>
      <c r="IPX848" s="328"/>
      <c r="IPY848" s="328"/>
      <c r="IPZ848" s="328"/>
      <c r="IQA848" s="328"/>
      <c r="IQB848" s="328"/>
      <c r="IQC848" s="328"/>
      <c r="IQD848" s="328"/>
      <c r="IQE848" s="328"/>
      <c r="IQF848" s="328"/>
      <c r="IQG848" s="328"/>
      <c r="IQH848" s="328"/>
      <c r="IQI848" s="328"/>
      <c r="IQJ848" s="328"/>
      <c r="IQK848" s="328"/>
      <c r="IQL848" s="328"/>
      <c r="IQM848" s="328"/>
      <c r="IQN848" s="328"/>
      <c r="IQO848" s="328"/>
      <c r="IQP848" s="328"/>
      <c r="IQQ848" s="328"/>
      <c r="IQR848" s="328"/>
      <c r="IQS848" s="328"/>
      <c r="IQT848" s="328"/>
      <c r="IQU848" s="328"/>
      <c r="IQV848" s="328"/>
      <c r="IQW848" s="328"/>
      <c r="IQX848" s="328"/>
      <c r="IQY848" s="328"/>
      <c r="IQZ848" s="328"/>
      <c r="IRA848" s="328"/>
      <c r="IRB848" s="328"/>
      <c r="IRC848" s="328"/>
      <c r="IRD848" s="328"/>
      <c r="IRE848" s="328"/>
      <c r="IRF848" s="328"/>
      <c r="IRG848" s="328"/>
      <c r="IRH848" s="328"/>
      <c r="IRI848" s="328"/>
      <c r="IRJ848" s="328"/>
      <c r="IRK848" s="328"/>
      <c r="IRL848" s="328"/>
      <c r="IRM848" s="328"/>
      <c r="IRN848" s="328"/>
      <c r="IRO848" s="328"/>
      <c r="IRP848" s="328"/>
      <c r="IRQ848" s="328"/>
      <c r="IRR848" s="328"/>
      <c r="IRS848" s="328"/>
      <c r="IRT848" s="328"/>
      <c r="IRU848" s="328"/>
      <c r="IRV848" s="328"/>
      <c r="IRW848" s="328"/>
      <c r="IRX848" s="328"/>
      <c r="IRY848" s="328"/>
      <c r="IRZ848" s="328"/>
      <c r="ISA848" s="328"/>
      <c r="ISB848" s="328"/>
      <c r="ISC848" s="328"/>
      <c r="ISD848" s="328"/>
      <c r="ISE848" s="328"/>
      <c r="ISF848" s="328"/>
      <c r="ISG848" s="328"/>
      <c r="ISH848" s="328"/>
      <c r="ISI848" s="328"/>
      <c r="ISJ848" s="328"/>
      <c r="ISK848" s="328"/>
      <c r="ISL848" s="328"/>
      <c r="ISM848" s="328"/>
      <c r="ISN848" s="328"/>
      <c r="ISO848" s="328"/>
      <c r="ISP848" s="328"/>
      <c r="ISQ848" s="328"/>
      <c r="ISR848" s="328"/>
      <c r="ISS848" s="328"/>
      <c r="IST848" s="328"/>
      <c r="ISU848" s="328"/>
      <c r="ISV848" s="328"/>
      <c r="ISW848" s="328"/>
      <c r="ISX848" s="328"/>
      <c r="ISY848" s="328"/>
      <c r="ISZ848" s="328"/>
      <c r="ITA848" s="328"/>
      <c r="ITB848" s="328"/>
      <c r="ITC848" s="328"/>
      <c r="ITD848" s="328"/>
      <c r="ITE848" s="328"/>
      <c r="ITF848" s="328"/>
      <c r="ITG848" s="328"/>
      <c r="ITH848" s="328"/>
      <c r="ITI848" s="328"/>
      <c r="ITJ848" s="328"/>
      <c r="ITK848" s="328"/>
      <c r="ITL848" s="328"/>
      <c r="ITM848" s="328"/>
      <c r="ITN848" s="328"/>
      <c r="ITO848" s="328"/>
      <c r="ITP848" s="328"/>
      <c r="ITQ848" s="328"/>
      <c r="ITR848" s="328"/>
      <c r="ITS848" s="328"/>
      <c r="ITT848" s="328"/>
      <c r="ITU848" s="328"/>
      <c r="ITV848" s="328"/>
      <c r="ITW848" s="328"/>
      <c r="ITX848" s="328"/>
      <c r="ITY848" s="328"/>
      <c r="ITZ848" s="328"/>
      <c r="IUA848" s="328"/>
      <c r="IUB848" s="328"/>
      <c r="IUC848" s="328"/>
      <c r="IUD848" s="328"/>
      <c r="IUE848" s="328"/>
      <c r="IUF848" s="328"/>
      <c r="IUG848" s="328"/>
      <c r="IUH848" s="328"/>
      <c r="IUI848" s="328"/>
      <c r="IUJ848" s="328"/>
      <c r="IUK848" s="328"/>
      <c r="IUL848" s="328"/>
      <c r="IUM848" s="328"/>
      <c r="IUN848" s="328"/>
      <c r="IUO848" s="328"/>
      <c r="IUP848" s="328"/>
      <c r="IUQ848" s="328"/>
      <c r="IUR848" s="328"/>
      <c r="IUS848" s="328"/>
      <c r="IUT848" s="328"/>
      <c r="IUU848" s="328"/>
      <c r="IUV848" s="328"/>
      <c r="IUW848" s="328"/>
      <c r="IUX848" s="328"/>
      <c r="IUY848" s="328"/>
      <c r="IUZ848" s="328"/>
      <c r="IVA848" s="328"/>
      <c r="IVB848" s="328"/>
      <c r="IVC848" s="328"/>
      <c r="IVD848" s="328"/>
      <c r="IVE848" s="328"/>
      <c r="IVF848" s="328"/>
      <c r="IVG848" s="328"/>
      <c r="IVH848" s="328"/>
      <c r="IVI848" s="328"/>
      <c r="IVJ848" s="328"/>
      <c r="IVK848" s="328"/>
      <c r="IVL848" s="328"/>
      <c r="IVM848" s="328"/>
      <c r="IVN848" s="328"/>
      <c r="IVO848" s="328"/>
      <c r="IVP848" s="328"/>
      <c r="IVQ848" s="328"/>
      <c r="IVR848" s="328"/>
      <c r="IVS848" s="328"/>
      <c r="IVT848" s="328"/>
      <c r="IVU848" s="328"/>
      <c r="IVV848" s="328"/>
      <c r="IVW848" s="328"/>
      <c r="IVX848" s="328"/>
      <c r="IVY848" s="328"/>
      <c r="IVZ848" s="328"/>
      <c r="IWA848" s="328"/>
      <c r="IWB848" s="328"/>
      <c r="IWC848" s="328"/>
      <c r="IWD848" s="328"/>
      <c r="IWE848" s="328"/>
      <c r="IWF848" s="328"/>
      <c r="IWG848" s="328"/>
      <c r="IWH848" s="328"/>
      <c r="IWI848" s="328"/>
      <c r="IWJ848" s="328"/>
      <c r="IWK848" s="328"/>
      <c r="IWL848" s="328"/>
      <c r="IWM848" s="328"/>
      <c r="IWN848" s="328"/>
      <c r="IWO848" s="328"/>
      <c r="IWP848" s="328"/>
      <c r="IWQ848" s="328"/>
      <c r="IWR848" s="328"/>
      <c r="IWS848" s="328"/>
      <c r="IWT848" s="328"/>
      <c r="IWU848" s="328"/>
      <c r="IWV848" s="328"/>
      <c r="IWW848" s="328"/>
      <c r="IWX848" s="328"/>
      <c r="IWY848" s="328"/>
      <c r="IWZ848" s="328"/>
      <c r="IXA848" s="328"/>
      <c r="IXB848" s="328"/>
      <c r="IXC848" s="328"/>
      <c r="IXD848" s="328"/>
      <c r="IXE848" s="328"/>
      <c r="IXF848" s="328"/>
      <c r="IXG848" s="328"/>
      <c r="IXH848" s="328"/>
      <c r="IXI848" s="328"/>
      <c r="IXJ848" s="328"/>
      <c r="IXK848" s="328"/>
      <c r="IXL848" s="328"/>
      <c r="IXM848" s="328"/>
      <c r="IXN848" s="328"/>
      <c r="IXO848" s="328"/>
      <c r="IXP848" s="328"/>
      <c r="IXQ848" s="328"/>
      <c r="IXR848" s="328"/>
      <c r="IXS848" s="328"/>
      <c r="IXT848" s="328"/>
      <c r="IXU848" s="328"/>
      <c r="IXV848" s="328"/>
      <c r="IXW848" s="328"/>
      <c r="IXX848" s="328"/>
      <c r="IXY848" s="328"/>
      <c r="IXZ848" s="328"/>
      <c r="IYA848" s="328"/>
      <c r="IYB848" s="328"/>
      <c r="IYC848" s="328"/>
      <c r="IYD848" s="328"/>
      <c r="IYE848" s="328"/>
      <c r="IYF848" s="328"/>
      <c r="IYG848" s="328"/>
      <c r="IYH848" s="328"/>
      <c r="IYI848" s="328"/>
      <c r="IYJ848" s="328"/>
      <c r="IYK848" s="328"/>
      <c r="IYL848" s="328"/>
      <c r="IYM848" s="328"/>
      <c r="IYN848" s="328"/>
      <c r="IYO848" s="328"/>
      <c r="IYP848" s="328"/>
      <c r="IYQ848" s="328"/>
      <c r="IYR848" s="328"/>
      <c r="IYS848" s="328"/>
      <c r="IYT848" s="328"/>
      <c r="IYU848" s="328"/>
      <c r="IYV848" s="328"/>
      <c r="IYW848" s="328"/>
      <c r="IYX848" s="328"/>
      <c r="IYY848" s="328"/>
      <c r="IYZ848" s="328"/>
      <c r="IZA848" s="328"/>
      <c r="IZB848" s="328"/>
      <c r="IZC848" s="328"/>
      <c r="IZD848" s="328"/>
      <c r="IZE848" s="328"/>
      <c r="IZF848" s="328"/>
      <c r="IZG848" s="328"/>
      <c r="IZH848" s="328"/>
      <c r="IZI848" s="328"/>
      <c r="IZJ848" s="328"/>
      <c r="IZK848" s="328"/>
      <c r="IZL848" s="328"/>
      <c r="IZM848" s="328"/>
      <c r="IZN848" s="328"/>
      <c r="IZO848" s="328"/>
      <c r="IZP848" s="328"/>
      <c r="IZQ848" s="328"/>
      <c r="IZR848" s="328"/>
      <c r="IZS848" s="328"/>
      <c r="IZT848" s="328"/>
      <c r="IZU848" s="328"/>
      <c r="IZV848" s="328"/>
      <c r="IZW848" s="328"/>
      <c r="IZX848" s="328"/>
      <c r="IZY848" s="328"/>
      <c r="IZZ848" s="328"/>
      <c r="JAA848" s="328"/>
      <c r="JAB848" s="328"/>
      <c r="JAC848" s="328"/>
      <c r="JAD848" s="328"/>
      <c r="JAE848" s="328"/>
      <c r="JAF848" s="328"/>
      <c r="JAG848" s="328"/>
      <c r="JAH848" s="328"/>
      <c r="JAI848" s="328"/>
      <c r="JAJ848" s="328"/>
      <c r="JAK848" s="328"/>
      <c r="JAL848" s="328"/>
      <c r="JAM848" s="328"/>
      <c r="JAN848" s="328"/>
      <c r="JAO848" s="328"/>
      <c r="JAP848" s="328"/>
      <c r="JAQ848" s="328"/>
      <c r="JAR848" s="328"/>
      <c r="JAS848" s="328"/>
      <c r="JAT848" s="328"/>
      <c r="JAU848" s="328"/>
      <c r="JAV848" s="328"/>
      <c r="JAW848" s="328"/>
      <c r="JAX848" s="328"/>
      <c r="JAY848" s="328"/>
      <c r="JAZ848" s="328"/>
      <c r="JBA848" s="328"/>
      <c r="JBB848" s="328"/>
      <c r="JBC848" s="328"/>
      <c r="JBD848" s="328"/>
      <c r="JBE848" s="328"/>
      <c r="JBF848" s="328"/>
      <c r="JBG848" s="328"/>
      <c r="JBH848" s="328"/>
      <c r="JBI848" s="328"/>
      <c r="JBJ848" s="328"/>
      <c r="JBK848" s="328"/>
      <c r="JBL848" s="328"/>
      <c r="JBM848" s="328"/>
      <c r="JBN848" s="328"/>
      <c r="JBO848" s="328"/>
      <c r="JBP848" s="328"/>
      <c r="JBQ848" s="328"/>
      <c r="JBR848" s="328"/>
      <c r="JBS848" s="328"/>
      <c r="JBT848" s="328"/>
      <c r="JBU848" s="328"/>
      <c r="JBV848" s="328"/>
      <c r="JBW848" s="328"/>
      <c r="JBX848" s="328"/>
      <c r="JBY848" s="328"/>
      <c r="JBZ848" s="328"/>
      <c r="JCA848" s="328"/>
      <c r="JCB848" s="328"/>
      <c r="JCC848" s="328"/>
      <c r="JCD848" s="328"/>
      <c r="JCE848" s="328"/>
      <c r="JCF848" s="328"/>
      <c r="JCG848" s="328"/>
      <c r="JCH848" s="328"/>
      <c r="JCI848" s="328"/>
      <c r="JCJ848" s="328"/>
      <c r="JCK848" s="328"/>
      <c r="JCL848" s="328"/>
      <c r="JCM848" s="328"/>
      <c r="JCN848" s="328"/>
      <c r="JCO848" s="328"/>
      <c r="JCP848" s="328"/>
      <c r="JCQ848" s="328"/>
      <c r="JCR848" s="328"/>
      <c r="JCS848" s="328"/>
      <c r="JCT848" s="328"/>
      <c r="JCU848" s="328"/>
      <c r="JCV848" s="328"/>
      <c r="JCW848" s="328"/>
      <c r="JCX848" s="328"/>
      <c r="JCY848" s="328"/>
      <c r="JCZ848" s="328"/>
      <c r="JDA848" s="328"/>
      <c r="JDB848" s="328"/>
      <c r="JDC848" s="328"/>
      <c r="JDD848" s="328"/>
      <c r="JDE848" s="328"/>
      <c r="JDF848" s="328"/>
      <c r="JDG848" s="328"/>
      <c r="JDH848" s="328"/>
      <c r="JDI848" s="328"/>
      <c r="JDJ848" s="328"/>
      <c r="JDK848" s="328"/>
      <c r="JDL848" s="328"/>
      <c r="JDM848" s="328"/>
      <c r="JDN848" s="328"/>
      <c r="JDO848" s="328"/>
      <c r="JDP848" s="328"/>
      <c r="JDQ848" s="328"/>
      <c r="JDR848" s="328"/>
      <c r="JDS848" s="328"/>
      <c r="JDT848" s="328"/>
      <c r="JDU848" s="328"/>
      <c r="JDV848" s="328"/>
      <c r="JDW848" s="328"/>
      <c r="JDX848" s="328"/>
      <c r="JDY848" s="328"/>
      <c r="JDZ848" s="328"/>
      <c r="JEA848" s="328"/>
      <c r="JEB848" s="328"/>
      <c r="JEC848" s="328"/>
      <c r="JED848" s="328"/>
      <c r="JEE848" s="328"/>
      <c r="JEF848" s="328"/>
      <c r="JEG848" s="328"/>
      <c r="JEH848" s="328"/>
      <c r="JEI848" s="328"/>
      <c r="JEJ848" s="328"/>
      <c r="JEK848" s="328"/>
      <c r="JEL848" s="328"/>
      <c r="JEM848" s="328"/>
      <c r="JEN848" s="328"/>
      <c r="JEO848" s="328"/>
      <c r="JEP848" s="328"/>
      <c r="JEQ848" s="328"/>
      <c r="JER848" s="328"/>
      <c r="JES848" s="328"/>
      <c r="JET848" s="328"/>
      <c r="JEU848" s="328"/>
      <c r="JEV848" s="328"/>
      <c r="JEW848" s="328"/>
      <c r="JEX848" s="328"/>
      <c r="JEY848" s="328"/>
      <c r="JEZ848" s="328"/>
      <c r="JFA848" s="328"/>
      <c r="JFB848" s="328"/>
      <c r="JFC848" s="328"/>
      <c r="JFD848" s="328"/>
      <c r="JFE848" s="328"/>
      <c r="JFF848" s="328"/>
      <c r="JFG848" s="328"/>
      <c r="JFH848" s="328"/>
      <c r="JFI848" s="328"/>
      <c r="JFJ848" s="328"/>
      <c r="JFK848" s="328"/>
      <c r="JFL848" s="328"/>
      <c r="JFM848" s="328"/>
      <c r="JFN848" s="328"/>
      <c r="JFO848" s="328"/>
      <c r="JFP848" s="328"/>
      <c r="JFQ848" s="328"/>
      <c r="JFR848" s="328"/>
      <c r="JFS848" s="328"/>
      <c r="JFT848" s="328"/>
      <c r="JFU848" s="328"/>
      <c r="JFV848" s="328"/>
      <c r="JFW848" s="328"/>
      <c r="JFX848" s="328"/>
      <c r="JFY848" s="328"/>
      <c r="JFZ848" s="328"/>
      <c r="JGA848" s="328"/>
      <c r="JGB848" s="328"/>
      <c r="JGC848" s="328"/>
      <c r="JGD848" s="328"/>
      <c r="JGE848" s="328"/>
      <c r="JGF848" s="328"/>
      <c r="JGG848" s="328"/>
      <c r="JGH848" s="328"/>
      <c r="JGI848" s="328"/>
      <c r="JGJ848" s="328"/>
      <c r="JGK848" s="328"/>
      <c r="JGL848" s="328"/>
      <c r="JGM848" s="328"/>
      <c r="JGN848" s="328"/>
      <c r="JGO848" s="328"/>
      <c r="JGP848" s="328"/>
      <c r="JGQ848" s="328"/>
      <c r="JGR848" s="328"/>
      <c r="JGS848" s="328"/>
      <c r="JGT848" s="328"/>
      <c r="JGU848" s="328"/>
      <c r="JGV848" s="328"/>
      <c r="JGW848" s="328"/>
      <c r="JGX848" s="328"/>
      <c r="JGY848" s="328"/>
      <c r="JGZ848" s="328"/>
      <c r="JHA848" s="328"/>
      <c r="JHB848" s="328"/>
      <c r="JHC848" s="328"/>
      <c r="JHD848" s="328"/>
      <c r="JHE848" s="328"/>
      <c r="JHF848" s="328"/>
      <c r="JHG848" s="328"/>
      <c r="JHH848" s="328"/>
      <c r="JHI848" s="328"/>
      <c r="JHJ848" s="328"/>
      <c r="JHK848" s="328"/>
      <c r="JHL848" s="328"/>
      <c r="JHM848" s="328"/>
      <c r="JHN848" s="328"/>
      <c r="JHO848" s="328"/>
      <c r="JHP848" s="328"/>
      <c r="JHQ848" s="328"/>
      <c r="JHR848" s="328"/>
      <c r="JHS848" s="328"/>
      <c r="JHT848" s="328"/>
      <c r="JHU848" s="328"/>
      <c r="JHV848" s="328"/>
      <c r="JHW848" s="328"/>
      <c r="JHX848" s="328"/>
      <c r="JHY848" s="328"/>
      <c r="JHZ848" s="328"/>
      <c r="JIA848" s="328"/>
      <c r="JIB848" s="328"/>
      <c r="JIC848" s="328"/>
      <c r="JID848" s="328"/>
      <c r="JIE848" s="328"/>
      <c r="JIF848" s="328"/>
      <c r="JIG848" s="328"/>
      <c r="JIH848" s="328"/>
      <c r="JII848" s="328"/>
      <c r="JIJ848" s="328"/>
      <c r="JIK848" s="328"/>
      <c r="JIL848" s="328"/>
      <c r="JIM848" s="328"/>
      <c r="JIN848" s="328"/>
      <c r="JIO848" s="328"/>
      <c r="JIP848" s="328"/>
      <c r="JIQ848" s="328"/>
      <c r="JIR848" s="328"/>
      <c r="JIS848" s="328"/>
      <c r="JIT848" s="328"/>
      <c r="JIU848" s="328"/>
      <c r="JIV848" s="328"/>
      <c r="JIW848" s="328"/>
      <c r="JIX848" s="328"/>
      <c r="JIY848" s="328"/>
      <c r="JIZ848" s="328"/>
      <c r="JJA848" s="328"/>
      <c r="JJB848" s="328"/>
      <c r="JJC848" s="328"/>
      <c r="JJD848" s="328"/>
      <c r="JJE848" s="328"/>
      <c r="JJF848" s="328"/>
      <c r="JJG848" s="328"/>
      <c r="JJH848" s="328"/>
      <c r="JJI848" s="328"/>
      <c r="JJJ848" s="328"/>
      <c r="JJK848" s="328"/>
      <c r="JJL848" s="328"/>
      <c r="JJM848" s="328"/>
      <c r="JJN848" s="328"/>
      <c r="JJO848" s="328"/>
      <c r="JJP848" s="328"/>
      <c r="JJQ848" s="328"/>
      <c r="JJR848" s="328"/>
      <c r="JJS848" s="328"/>
      <c r="JJT848" s="328"/>
      <c r="JJU848" s="328"/>
      <c r="JJV848" s="328"/>
      <c r="JJW848" s="328"/>
      <c r="JJX848" s="328"/>
      <c r="JJY848" s="328"/>
      <c r="JJZ848" s="328"/>
      <c r="JKA848" s="328"/>
      <c r="JKB848" s="328"/>
      <c r="JKC848" s="328"/>
      <c r="JKD848" s="328"/>
      <c r="JKE848" s="328"/>
      <c r="JKF848" s="328"/>
      <c r="JKG848" s="328"/>
      <c r="JKH848" s="328"/>
      <c r="JKI848" s="328"/>
      <c r="JKJ848" s="328"/>
      <c r="JKK848" s="328"/>
      <c r="JKL848" s="328"/>
      <c r="JKM848" s="328"/>
      <c r="JKN848" s="328"/>
      <c r="JKO848" s="328"/>
      <c r="JKP848" s="328"/>
      <c r="JKQ848" s="328"/>
      <c r="JKR848" s="328"/>
      <c r="JKS848" s="328"/>
      <c r="JKT848" s="328"/>
      <c r="JKU848" s="328"/>
      <c r="JKV848" s="328"/>
      <c r="JKW848" s="328"/>
      <c r="JKX848" s="328"/>
      <c r="JKY848" s="328"/>
      <c r="JKZ848" s="328"/>
      <c r="JLA848" s="328"/>
      <c r="JLB848" s="328"/>
      <c r="JLC848" s="328"/>
      <c r="JLD848" s="328"/>
      <c r="JLE848" s="328"/>
      <c r="JLF848" s="328"/>
      <c r="JLG848" s="328"/>
      <c r="JLH848" s="328"/>
      <c r="JLI848" s="328"/>
      <c r="JLJ848" s="328"/>
      <c r="JLK848" s="328"/>
      <c r="JLL848" s="328"/>
      <c r="JLM848" s="328"/>
      <c r="JLN848" s="328"/>
      <c r="JLO848" s="328"/>
      <c r="JLP848" s="328"/>
      <c r="JLQ848" s="328"/>
      <c r="JLR848" s="328"/>
      <c r="JLS848" s="328"/>
      <c r="JLT848" s="328"/>
      <c r="JLU848" s="328"/>
      <c r="JLV848" s="328"/>
      <c r="JLW848" s="328"/>
      <c r="JLX848" s="328"/>
      <c r="JLY848" s="328"/>
      <c r="JLZ848" s="328"/>
      <c r="JMA848" s="328"/>
      <c r="JMB848" s="328"/>
      <c r="JMC848" s="328"/>
      <c r="JMD848" s="328"/>
      <c r="JME848" s="328"/>
      <c r="JMF848" s="328"/>
      <c r="JMG848" s="328"/>
      <c r="JMH848" s="328"/>
      <c r="JMI848" s="328"/>
      <c r="JMJ848" s="328"/>
      <c r="JMK848" s="328"/>
      <c r="JML848" s="328"/>
      <c r="JMM848" s="328"/>
      <c r="JMN848" s="328"/>
      <c r="JMO848" s="328"/>
      <c r="JMP848" s="328"/>
      <c r="JMQ848" s="328"/>
      <c r="JMR848" s="328"/>
      <c r="JMS848" s="328"/>
      <c r="JMT848" s="328"/>
      <c r="JMU848" s="328"/>
      <c r="JMV848" s="328"/>
      <c r="JMW848" s="328"/>
      <c r="JMX848" s="328"/>
      <c r="JMY848" s="328"/>
      <c r="JMZ848" s="328"/>
      <c r="JNA848" s="328"/>
      <c r="JNB848" s="328"/>
      <c r="JNC848" s="328"/>
      <c r="JND848" s="328"/>
      <c r="JNE848" s="328"/>
      <c r="JNF848" s="328"/>
      <c r="JNG848" s="328"/>
      <c r="JNH848" s="328"/>
      <c r="JNI848" s="328"/>
      <c r="JNJ848" s="328"/>
      <c r="JNK848" s="328"/>
      <c r="JNL848" s="328"/>
      <c r="JNM848" s="328"/>
      <c r="JNN848" s="328"/>
      <c r="JNO848" s="328"/>
      <c r="JNP848" s="328"/>
      <c r="JNQ848" s="328"/>
      <c r="JNR848" s="328"/>
      <c r="JNS848" s="328"/>
      <c r="JNT848" s="328"/>
      <c r="JNU848" s="328"/>
      <c r="JNV848" s="328"/>
      <c r="JNW848" s="328"/>
      <c r="JNX848" s="328"/>
      <c r="JNY848" s="328"/>
      <c r="JNZ848" s="328"/>
      <c r="JOA848" s="328"/>
      <c r="JOB848" s="328"/>
      <c r="JOC848" s="328"/>
      <c r="JOD848" s="328"/>
      <c r="JOE848" s="328"/>
      <c r="JOF848" s="328"/>
      <c r="JOG848" s="328"/>
      <c r="JOH848" s="328"/>
      <c r="JOI848" s="328"/>
      <c r="JOJ848" s="328"/>
      <c r="JOK848" s="328"/>
      <c r="JOL848" s="328"/>
      <c r="JOM848" s="328"/>
      <c r="JON848" s="328"/>
      <c r="JOO848" s="328"/>
      <c r="JOP848" s="328"/>
      <c r="JOQ848" s="328"/>
      <c r="JOR848" s="328"/>
      <c r="JOS848" s="328"/>
      <c r="JOT848" s="328"/>
      <c r="JOU848" s="328"/>
      <c r="JOV848" s="328"/>
      <c r="JOW848" s="328"/>
      <c r="JOX848" s="328"/>
      <c r="JOY848" s="328"/>
      <c r="JOZ848" s="328"/>
      <c r="JPA848" s="328"/>
      <c r="JPB848" s="328"/>
      <c r="JPC848" s="328"/>
      <c r="JPD848" s="328"/>
      <c r="JPE848" s="328"/>
      <c r="JPF848" s="328"/>
      <c r="JPG848" s="328"/>
      <c r="JPH848" s="328"/>
      <c r="JPI848" s="328"/>
      <c r="JPJ848" s="328"/>
      <c r="JPK848" s="328"/>
      <c r="JPL848" s="328"/>
      <c r="JPM848" s="328"/>
      <c r="JPN848" s="328"/>
      <c r="JPO848" s="328"/>
      <c r="JPP848" s="328"/>
      <c r="JPQ848" s="328"/>
      <c r="JPR848" s="328"/>
      <c r="JPS848" s="328"/>
      <c r="JPT848" s="328"/>
      <c r="JPU848" s="328"/>
      <c r="JPV848" s="328"/>
      <c r="JPW848" s="328"/>
      <c r="JPX848" s="328"/>
      <c r="JPY848" s="328"/>
      <c r="JPZ848" s="328"/>
      <c r="JQA848" s="328"/>
      <c r="JQB848" s="328"/>
      <c r="JQC848" s="328"/>
      <c r="JQD848" s="328"/>
      <c r="JQE848" s="328"/>
      <c r="JQF848" s="328"/>
      <c r="JQG848" s="328"/>
      <c r="JQH848" s="328"/>
      <c r="JQI848" s="328"/>
      <c r="JQJ848" s="328"/>
      <c r="JQK848" s="328"/>
      <c r="JQL848" s="328"/>
      <c r="JQM848" s="328"/>
      <c r="JQN848" s="328"/>
      <c r="JQO848" s="328"/>
      <c r="JQP848" s="328"/>
      <c r="JQQ848" s="328"/>
      <c r="JQR848" s="328"/>
      <c r="JQS848" s="328"/>
      <c r="JQT848" s="328"/>
      <c r="JQU848" s="328"/>
      <c r="JQV848" s="328"/>
      <c r="JQW848" s="328"/>
      <c r="JQX848" s="328"/>
      <c r="JQY848" s="328"/>
      <c r="JQZ848" s="328"/>
      <c r="JRA848" s="328"/>
      <c r="JRB848" s="328"/>
      <c r="JRC848" s="328"/>
      <c r="JRD848" s="328"/>
      <c r="JRE848" s="328"/>
      <c r="JRF848" s="328"/>
      <c r="JRG848" s="328"/>
      <c r="JRH848" s="328"/>
      <c r="JRI848" s="328"/>
      <c r="JRJ848" s="328"/>
      <c r="JRK848" s="328"/>
      <c r="JRL848" s="328"/>
      <c r="JRM848" s="328"/>
      <c r="JRN848" s="328"/>
      <c r="JRO848" s="328"/>
      <c r="JRP848" s="328"/>
      <c r="JRQ848" s="328"/>
      <c r="JRR848" s="328"/>
      <c r="JRS848" s="328"/>
      <c r="JRT848" s="328"/>
      <c r="JRU848" s="328"/>
      <c r="JRV848" s="328"/>
      <c r="JRW848" s="328"/>
      <c r="JRX848" s="328"/>
      <c r="JRY848" s="328"/>
      <c r="JRZ848" s="328"/>
      <c r="JSA848" s="328"/>
      <c r="JSB848" s="328"/>
      <c r="JSC848" s="328"/>
      <c r="JSD848" s="328"/>
      <c r="JSE848" s="328"/>
      <c r="JSF848" s="328"/>
      <c r="JSG848" s="328"/>
      <c r="JSH848" s="328"/>
      <c r="JSI848" s="328"/>
      <c r="JSJ848" s="328"/>
      <c r="JSK848" s="328"/>
      <c r="JSL848" s="328"/>
      <c r="JSM848" s="328"/>
      <c r="JSN848" s="328"/>
      <c r="JSO848" s="328"/>
      <c r="JSP848" s="328"/>
      <c r="JSQ848" s="328"/>
      <c r="JSR848" s="328"/>
      <c r="JSS848" s="328"/>
      <c r="JST848" s="328"/>
      <c r="JSU848" s="328"/>
      <c r="JSV848" s="328"/>
      <c r="JSW848" s="328"/>
      <c r="JSX848" s="328"/>
      <c r="JSY848" s="328"/>
      <c r="JSZ848" s="328"/>
      <c r="JTA848" s="328"/>
      <c r="JTB848" s="328"/>
      <c r="JTC848" s="328"/>
      <c r="JTD848" s="328"/>
      <c r="JTE848" s="328"/>
      <c r="JTF848" s="328"/>
      <c r="JTG848" s="328"/>
      <c r="JTH848" s="328"/>
      <c r="JTI848" s="328"/>
      <c r="JTJ848" s="328"/>
      <c r="JTK848" s="328"/>
      <c r="JTL848" s="328"/>
      <c r="JTM848" s="328"/>
      <c r="JTN848" s="328"/>
      <c r="JTO848" s="328"/>
      <c r="JTP848" s="328"/>
      <c r="JTQ848" s="328"/>
      <c r="JTR848" s="328"/>
      <c r="JTS848" s="328"/>
      <c r="JTT848" s="328"/>
      <c r="JTU848" s="328"/>
      <c r="JTV848" s="328"/>
      <c r="JTW848" s="328"/>
      <c r="JTX848" s="328"/>
      <c r="JTY848" s="328"/>
      <c r="JTZ848" s="328"/>
      <c r="JUA848" s="328"/>
      <c r="JUB848" s="328"/>
      <c r="JUC848" s="328"/>
      <c r="JUD848" s="328"/>
      <c r="JUE848" s="328"/>
      <c r="JUF848" s="328"/>
      <c r="JUG848" s="328"/>
      <c r="JUH848" s="328"/>
      <c r="JUI848" s="328"/>
      <c r="JUJ848" s="328"/>
      <c r="JUK848" s="328"/>
      <c r="JUL848" s="328"/>
      <c r="JUM848" s="328"/>
      <c r="JUN848" s="328"/>
      <c r="JUO848" s="328"/>
      <c r="JUP848" s="328"/>
      <c r="JUQ848" s="328"/>
      <c r="JUR848" s="328"/>
      <c r="JUS848" s="328"/>
      <c r="JUT848" s="328"/>
      <c r="JUU848" s="328"/>
      <c r="JUV848" s="328"/>
      <c r="JUW848" s="328"/>
      <c r="JUX848" s="328"/>
      <c r="JUY848" s="328"/>
      <c r="JUZ848" s="328"/>
      <c r="JVA848" s="328"/>
      <c r="JVB848" s="328"/>
      <c r="JVC848" s="328"/>
      <c r="JVD848" s="328"/>
      <c r="JVE848" s="328"/>
      <c r="JVF848" s="328"/>
      <c r="JVG848" s="328"/>
      <c r="JVH848" s="328"/>
      <c r="JVI848" s="328"/>
      <c r="JVJ848" s="328"/>
      <c r="JVK848" s="328"/>
      <c r="JVL848" s="328"/>
      <c r="JVM848" s="328"/>
      <c r="JVN848" s="328"/>
      <c r="JVO848" s="328"/>
      <c r="JVP848" s="328"/>
      <c r="JVQ848" s="328"/>
      <c r="JVR848" s="328"/>
      <c r="JVS848" s="328"/>
      <c r="JVT848" s="328"/>
      <c r="JVU848" s="328"/>
      <c r="JVV848" s="328"/>
      <c r="JVW848" s="328"/>
      <c r="JVX848" s="328"/>
      <c r="JVY848" s="328"/>
      <c r="JVZ848" s="328"/>
      <c r="JWA848" s="328"/>
      <c r="JWB848" s="328"/>
      <c r="JWC848" s="328"/>
      <c r="JWD848" s="328"/>
      <c r="JWE848" s="328"/>
      <c r="JWF848" s="328"/>
      <c r="JWG848" s="328"/>
      <c r="JWH848" s="328"/>
      <c r="JWI848" s="328"/>
      <c r="JWJ848" s="328"/>
      <c r="JWK848" s="328"/>
      <c r="JWL848" s="328"/>
      <c r="JWM848" s="328"/>
      <c r="JWN848" s="328"/>
      <c r="JWO848" s="328"/>
      <c r="JWP848" s="328"/>
      <c r="JWQ848" s="328"/>
      <c r="JWR848" s="328"/>
      <c r="JWS848" s="328"/>
      <c r="JWT848" s="328"/>
      <c r="JWU848" s="328"/>
      <c r="JWV848" s="328"/>
      <c r="JWW848" s="328"/>
      <c r="JWX848" s="328"/>
      <c r="JWY848" s="328"/>
      <c r="JWZ848" s="328"/>
      <c r="JXA848" s="328"/>
      <c r="JXB848" s="328"/>
      <c r="JXC848" s="328"/>
      <c r="JXD848" s="328"/>
      <c r="JXE848" s="328"/>
      <c r="JXF848" s="328"/>
      <c r="JXG848" s="328"/>
      <c r="JXH848" s="328"/>
      <c r="JXI848" s="328"/>
      <c r="JXJ848" s="328"/>
      <c r="JXK848" s="328"/>
      <c r="JXL848" s="328"/>
      <c r="JXM848" s="328"/>
      <c r="JXN848" s="328"/>
      <c r="JXO848" s="328"/>
      <c r="JXP848" s="328"/>
      <c r="JXQ848" s="328"/>
      <c r="JXR848" s="328"/>
      <c r="JXS848" s="328"/>
      <c r="JXT848" s="328"/>
      <c r="JXU848" s="328"/>
      <c r="JXV848" s="328"/>
      <c r="JXW848" s="328"/>
      <c r="JXX848" s="328"/>
      <c r="JXY848" s="328"/>
      <c r="JXZ848" s="328"/>
      <c r="JYA848" s="328"/>
      <c r="JYB848" s="328"/>
      <c r="JYC848" s="328"/>
      <c r="JYD848" s="328"/>
      <c r="JYE848" s="328"/>
      <c r="JYF848" s="328"/>
      <c r="JYG848" s="328"/>
      <c r="JYH848" s="328"/>
      <c r="JYI848" s="328"/>
      <c r="JYJ848" s="328"/>
      <c r="JYK848" s="328"/>
      <c r="JYL848" s="328"/>
      <c r="JYM848" s="328"/>
      <c r="JYN848" s="328"/>
      <c r="JYO848" s="328"/>
      <c r="JYP848" s="328"/>
      <c r="JYQ848" s="328"/>
      <c r="JYR848" s="328"/>
      <c r="JYS848" s="328"/>
      <c r="JYT848" s="328"/>
      <c r="JYU848" s="328"/>
      <c r="JYV848" s="328"/>
      <c r="JYW848" s="328"/>
      <c r="JYX848" s="328"/>
      <c r="JYY848" s="328"/>
      <c r="JYZ848" s="328"/>
      <c r="JZA848" s="328"/>
      <c r="JZB848" s="328"/>
      <c r="JZC848" s="328"/>
      <c r="JZD848" s="328"/>
      <c r="JZE848" s="328"/>
      <c r="JZF848" s="328"/>
      <c r="JZG848" s="328"/>
      <c r="JZH848" s="328"/>
      <c r="JZI848" s="328"/>
      <c r="JZJ848" s="328"/>
      <c r="JZK848" s="328"/>
      <c r="JZL848" s="328"/>
      <c r="JZM848" s="328"/>
      <c r="JZN848" s="328"/>
      <c r="JZO848" s="328"/>
      <c r="JZP848" s="328"/>
      <c r="JZQ848" s="328"/>
      <c r="JZR848" s="328"/>
      <c r="JZS848" s="328"/>
      <c r="JZT848" s="328"/>
      <c r="JZU848" s="328"/>
      <c r="JZV848" s="328"/>
      <c r="JZW848" s="328"/>
      <c r="JZX848" s="328"/>
      <c r="JZY848" s="328"/>
      <c r="JZZ848" s="328"/>
      <c r="KAA848" s="328"/>
      <c r="KAB848" s="328"/>
      <c r="KAC848" s="328"/>
      <c r="KAD848" s="328"/>
      <c r="KAE848" s="328"/>
      <c r="KAF848" s="328"/>
      <c r="KAG848" s="328"/>
      <c r="KAH848" s="328"/>
      <c r="KAI848" s="328"/>
      <c r="KAJ848" s="328"/>
      <c r="KAK848" s="328"/>
      <c r="KAL848" s="328"/>
      <c r="KAM848" s="328"/>
      <c r="KAN848" s="328"/>
      <c r="KAO848" s="328"/>
      <c r="KAP848" s="328"/>
      <c r="KAQ848" s="328"/>
      <c r="KAR848" s="328"/>
      <c r="KAS848" s="328"/>
      <c r="KAT848" s="328"/>
      <c r="KAU848" s="328"/>
      <c r="KAV848" s="328"/>
      <c r="KAW848" s="328"/>
      <c r="KAX848" s="328"/>
      <c r="KAY848" s="328"/>
      <c r="KAZ848" s="328"/>
      <c r="KBA848" s="328"/>
      <c r="KBB848" s="328"/>
      <c r="KBC848" s="328"/>
      <c r="KBD848" s="328"/>
      <c r="KBE848" s="328"/>
      <c r="KBF848" s="328"/>
      <c r="KBG848" s="328"/>
      <c r="KBH848" s="328"/>
      <c r="KBI848" s="328"/>
      <c r="KBJ848" s="328"/>
      <c r="KBK848" s="328"/>
      <c r="KBL848" s="328"/>
      <c r="KBM848" s="328"/>
      <c r="KBN848" s="328"/>
      <c r="KBO848" s="328"/>
      <c r="KBP848" s="328"/>
      <c r="KBQ848" s="328"/>
      <c r="KBR848" s="328"/>
      <c r="KBS848" s="328"/>
      <c r="KBT848" s="328"/>
      <c r="KBU848" s="328"/>
      <c r="KBV848" s="328"/>
      <c r="KBW848" s="328"/>
      <c r="KBX848" s="328"/>
      <c r="KBY848" s="328"/>
      <c r="KBZ848" s="328"/>
      <c r="KCA848" s="328"/>
      <c r="KCB848" s="328"/>
      <c r="KCC848" s="328"/>
      <c r="KCD848" s="328"/>
      <c r="KCE848" s="328"/>
      <c r="KCF848" s="328"/>
      <c r="KCG848" s="328"/>
      <c r="KCH848" s="328"/>
      <c r="KCI848" s="328"/>
      <c r="KCJ848" s="328"/>
      <c r="KCK848" s="328"/>
      <c r="KCL848" s="328"/>
      <c r="KCM848" s="328"/>
      <c r="KCN848" s="328"/>
      <c r="KCO848" s="328"/>
      <c r="KCP848" s="328"/>
      <c r="KCQ848" s="328"/>
      <c r="KCR848" s="328"/>
      <c r="KCS848" s="328"/>
      <c r="KCT848" s="328"/>
      <c r="KCU848" s="328"/>
      <c r="KCV848" s="328"/>
      <c r="KCW848" s="328"/>
      <c r="KCX848" s="328"/>
      <c r="KCY848" s="328"/>
      <c r="KCZ848" s="328"/>
      <c r="KDA848" s="328"/>
      <c r="KDB848" s="328"/>
      <c r="KDC848" s="328"/>
      <c r="KDD848" s="328"/>
      <c r="KDE848" s="328"/>
      <c r="KDF848" s="328"/>
      <c r="KDG848" s="328"/>
      <c r="KDH848" s="328"/>
      <c r="KDI848" s="328"/>
      <c r="KDJ848" s="328"/>
      <c r="KDK848" s="328"/>
      <c r="KDL848" s="328"/>
      <c r="KDM848" s="328"/>
      <c r="KDN848" s="328"/>
      <c r="KDO848" s="328"/>
      <c r="KDP848" s="328"/>
      <c r="KDQ848" s="328"/>
      <c r="KDR848" s="328"/>
      <c r="KDS848" s="328"/>
      <c r="KDT848" s="328"/>
      <c r="KDU848" s="328"/>
      <c r="KDV848" s="328"/>
      <c r="KDW848" s="328"/>
      <c r="KDX848" s="328"/>
      <c r="KDY848" s="328"/>
      <c r="KDZ848" s="328"/>
      <c r="KEA848" s="328"/>
      <c r="KEB848" s="328"/>
      <c r="KEC848" s="328"/>
      <c r="KED848" s="328"/>
      <c r="KEE848" s="328"/>
      <c r="KEF848" s="328"/>
      <c r="KEG848" s="328"/>
      <c r="KEH848" s="328"/>
      <c r="KEI848" s="328"/>
      <c r="KEJ848" s="328"/>
      <c r="KEK848" s="328"/>
      <c r="KEL848" s="328"/>
      <c r="KEM848" s="328"/>
      <c r="KEN848" s="328"/>
      <c r="KEO848" s="328"/>
      <c r="KEP848" s="328"/>
      <c r="KEQ848" s="328"/>
      <c r="KER848" s="328"/>
      <c r="KES848" s="328"/>
      <c r="KET848" s="328"/>
      <c r="KEU848" s="328"/>
      <c r="KEV848" s="328"/>
      <c r="KEW848" s="328"/>
      <c r="KEX848" s="328"/>
      <c r="KEY848" s="328"/>
      <c r="KEZ848" s="328"/>
      <c r="KFA848" s="328"/>
      <c r="KFB848" s="328"/>
      <c r="KFC848" s="328"/>
      <c r="KFD848" s="328"/>
      <c r="KFE848" s="328"/>
      <c r="KFF848" s="328"/>
      <c r="KFG848" s="328"/>
      <c r="KFH848" s="328"/>
      <c r="KFI848" s="328"/>
      <c r="KFJ848" s="328"/>
      <c r="KFK848" s="328"/>
      <c r="KFL848" s="328"/>
      <c r="KFM848" s="328"/>
      <c r="KFN848" s="328"/>
      <c r="KFO848" s="328"/>
      <c r="KFP848" s="328"/>
      <c r="KFQ848" s="328"/>
      <c r="KFR848" s="328"/>
      <c r="KFS848" s="328"/>
      <c r="KFT848" s="328"/>
      <c r="KFU848" s="328"/>
      <c r="KFV848" s="328"/>
      <c r="KFW848" s="328"/>
      <c r="KFX848" s="328"/>
      <c r="KFY848" s="328"/>
      <c r="KFZ848" s="328"/>
      <c r="KGA848" s="328"/>
      <c r="KGB848" s="328"/>
      <c r="KGC848" s="328"/>
      <c r="KGD848" s="328"/>
      <c r="KGE848" s="328"/>
      <c r="KGF848" s="328"/>
      <c r="KGG848" s="328"/>
      <c r="KGH848" s="328"/>
      <c r="KGI848" s="328"/>
      <c r="KGJ848" s="328"/>
      <c r="KGK848" s="328"/>
      <c r="KGL848" s="328"/>
      <c r="KGM848" s="328"/>
      <c r="KGN848" s="328"/>
      <c r="KGO848" s="328"/>
      <c r="KGP848" s="328"/>
      <c r="KGQ848" s="328"/>
      <c r="KGR848" s="328"/>
      <c r="KGS848" s="328"/>
      <c r="KGT848" s="328"/>
      <c r="KGU848" s="328"/>
      <c r="KGV848" s="328"/>
      <c r="KGW848" s="328"/>
      <c r="KGX848" s="328"/>
      <c r="KGY848" s="328"/>
      <c r="KGZ848" s="328"/>
      <c r="KHA848" s="328"/>
      <c r="KHB848" s="328"/>
      <c r="KHC848" s="328"/>
      <c r="KHD848" s="328"/>
      <c r="KHE848" s="328"/>
      <c r="KHF848" s="328"/>
      <c r="KHG848" s="328"/>
      <c r="KHH848" s="328"/>
      <c r="KHI848" s="328"/>
      <c r="KHJ848" s="328"/>
      <c r="KHK848" s="328"/>
      <c r="KHL848" s="328"/>
      <c r="KHM848" s="328"/>
      <c r="KHN848" s="328"/>
      <c r="KHO848" s="328"/>
      <c r="KHP848" s="328"/>
      <c r="KHQ848" s="328"/>
      <c r="KHR848" s="328"/>
      <c r="KHS848" s="328"/>
      <c r="KHT848" s="328"/>
      <c r="KHU848" s="328"/>
      <c r="KHV848" s="328"/>
      <c r="KHW848" s="328"/>
      <c r="KHX848" s="328"/>
      <c r="KHY848" s="328"/>
      <c r="KHZ848" s="328"/>
      <c r="KIA848" s="328"/>
      <c r="KIB848" s="328"/>
      <c r="KIC848" s="328"/>
      <c r="KID848" s="328"/>
      <c r="KIE848" s="328"/>
      <c r="KIF848" s="328"/>
      <c r="KIG848" s="328"/>
      <c r="KIH848" s="328"/>
      <c r="KII848" s="328"/>
      <c r="KIJ848" s="328"/>
      <c r="KIK848" s="328"/>
      <c r="KIL848" s="328"/>
      <c r="KIM848" s="328"/>
      <c r="KIN848" s="328"/>
      <c r="KIO848" s="328"/>
      <c r="KIP848" s="328"/>
      <c r="KIQ848" s="328"/>
      <c r="KIR848" s="328"/>
      <c r="KIS848" s="328"/>
      <c r="KIT848" s="328"/>
      <c r="KIU848" s="328"/>
      <c r="KIV848" s="328"/>
      <c r="KIW848" s="328"/>
      <c r="KIX848" s="328"/>
      <c r="KIY848" s="328"/>
      <c r="KIZ848" s="328"/>
      <c r="KJA848" s="328"/>
      <c r="KJB848" s="328"/>
      <c r="KJC848" s="328"/>
      <c r="KJD848" s="328"/>
      <c r="KJE848" s="328"/>
      <c r="KJF848" s="328"/>
      <c r="KJG848" s="328"/>
      <c r="KJH848" s="328"/>
      <c r="KJI848" s="328"/>
      <c r="KJJ848" s="328"/>
      <c r="KJK848" s="328"/>
      <c r="KJL848" s="328"/>
      <c r="KJM848" s="328"/>
      <c r="KJN848" s="328"/>
      <c r="KJO848" s="328"/>
      <c r="KJP848" s="328"/>
      <c r="KJQ848" s="328"/>
      <c r="KJR848" s="328"/>
      <c r="KJS848" s="328"/>
      <c r="KJT848" s="328"/>
      <c r="KJU848" s="328"/>
      <c r="KJV848" s="328"/>
      <c r="KJW848" s="328"/>
      <c r="KJX848" s="328"/>
      <c r="KJY848" s="328"/>
      <c r="KJZ848" s="328"/>
      <c r="KKA848" s="328"/>
      <c r="KKB848" s="328"/>
      <c r="KKC848" s="328"/>
      <c r="KKD848" s="328"/>
      <c r="KKE848" s="328"/>
      <c r="KKF848" s="328"/>
      <c r="KKG848" s="328"/>
      <c r="KKH848" s="328"/>
      <c r="KKI848" s="328"/>
      <c r="KKJ848" s="328"/>
      <c r="KKK848" s="328"/>
      <c r="KKL848" s="328"/>
      <c r="KKM848" s="328"/>
      <c r="KKN848" s="328"/>
      <c r="KKO848" s="328"/>
      <c r="KKP848" s="328"/>
      <c r="KKQ848" s="328"/>
      <c r="KKR848" s="328"/>
      <c r="KKS848" s="328"/>
      <c r="KKT848" s="328"/>
      <c r="KKU848" s="328"/>
      <c r="KKV848" s="328"/>
      <c r="KKW848" s="328"/>
      <c r="KKX848" s="328"/>
      <c r="KKY848" s="328"/>
      <c r="KKZ848" s="328"/>
      <c r="KLA848" s="328"/>
      <c r="KLB848" s="328"/>
      <c r="KLC848" s="328"/>
      <c r="KLD848" s="328"/>
      <c r="KLE848" s="328"/>
      <c r="KLF848" s="328"/>
      <c r="KLG848" s="328"/>
      <c r="KLH848" s="328"/>
      <c r="KLI848" s="328"/>
      <c r="KLJ848" s="328"/>
      <c r="KLK848" s="328"/>
      <c r="KLL848" s="328"/>
      <c r="KLM848" s="328"/>
      <c r="KLN848" s="328"/>
      <c r="KLO848" s="328"/>
      <c r="KLP848" s="328"/>
      <c r="KLQ848" s="328"/>
      <c r="KLR848" s="328"/>
      <c r="KLS848" s="328"/>
      <c r="KLT848" s="328"/>
      <c r="KLU848" s="328"/>
      <c r="KLV848" s="328"/>
      <c r="KLW848" s="328"/>
      <c r="KLX848" s="328"/>
      <c r="KLY848" s="328"/>
      <c r="KLZ848" s="328"/>
      <c r="KMA848" s="328"/>
      <c r="KMB848" s="328"/>
      <c r="KMC848" s="328"/>
      <c r="KMD848" s="328"/>
      <c r="KME848" s="328"/>
      <c r="KMF848" s="328"/>
      <c r="KMG848" s="328"/>
      <c r="KMH848" s="328"/>
      <c r="KMI848" s="328"/>
      <c r="KMJ848" s="328"/>
      <c r="KMK848" s="328"/>
      <c r="KML848" s="328"/>
      <c r="KMM848" s="328"/>
      <c r="KMN848" s="328"/>
      <c r="KMO848" s="328"/>
      <c r="KMP848" s="328"/>
      <c r="KMQ848" s="328"/>
      <c r="KMR848" s="328"/>
      <c r="KMS848" s="328"/>
      <c r="KMT848" s="328"/>
      <c r="KMU848" s="328"/>
      <c r="KMV848" s="328"/>
      <c r="KMW848" s="328"/>
      <c r="KMX848" s="328"/>
      <c r="KMY848" s="328"/>
      <c r="KMZ848" s="328"/>
      <c r="KNA848" s="328"/>
      <c r="KNB848" s="328"/>
      <c r="KNC848" s="328"/>
      <c r="KND848" s="328"/>
      <c r="KNE848" s="328"/>
      <c r="KNF848" s="328"/>
      <c r="KNG848" s="328"/>
      <c r="KNH848" s="328"/>
      <c r="KNI848" s="328"/>
      <c r="KNJ848" s="328"/>
      <c r="KNK848" s="328"/>
      <c r="KNL848" s="328"/>
      <c r="KNM848" s="328"/>
      <c r="KNN848" s="328"/>
      <c r="KNO848" s="328"/>
      <c r="KNP848" s="328"/>
      <c r="KNQ848" s="328"/>
      <c r="KNR848" s="328"/>
      <c r="KNS848" s="328"/>
      <c r="KNT848" s="328"/>
      <c r="KNU848" s="328"/>
      <c r="KNV848" s="328"/>
      <c r="KNW848" s="328"/>
      <c r="KNX848" s="328"/>
      <c r="KNY848" s="328"/>
      <c r="KNZ848" s="328"/>
      <c r="KOA848" s="328"/>
      <c r="KOB848" s="328"/>
      <c r="KOC848" s="328"/>
      <c r="KOD848" s="328"/>
      <c r="KOE848" s="328"/>
      <c r="KOF848" s="328"/>
      <c r="KOG848" s="328"/>
      <c r="KOH848" s="328"/>
      <c r="KOI848" s="328"/>
      <c r="KOJ848" s="328"/>
      <c r="KOK848" s="328"/>
      <c r="KOL848" s="328"/>
      <c r="KOM848" s="328"/>
      <c r="KON848" s="328"/>
      <c r="KOO848" s="328"/>
      <c r="KOP848" s="328"/>
      <c r="KOQ848" s="328"/>
      <c r="KOR848" s="328"/>
      <c r="KOS848" s="328"/>
      <c r="KOT848" s="328"/>
      <c r="KOU848" s="328"/>
      <c r="KOV848" s="328"/>
      <c r="KOW848" s="328"/>
      <c r="KOX848" s="328"/>
      <c r="KOY848" s="328"/>
      <c r="KOZ848" s="328"/>
      <c r="KPA848" s="328"/>
      <c r="KPB848" s="328"/>
      <c r="KPC848" s="328"/>
      <c r="KPD848" s="328"/>
      <c r="KPE848" s="328"/>
      <c r="KPF848" s="328"/>
      <c r="KPG848" s="328"/>
      <c r="KPH848" s="328"/>
      <c r="KPI848" s="328"/>
      <c r="KPJ848" s="328"/>
      <c r="KPK848" s="328"/>
      <c r="KPL848" s="328"/>
      <c r="KPM848" s="328"/>
      <c r="KPN848" s="328"/>
      <c r="KPO848" s="328"/>
      <c r="KPP848" s="328"/>
      <c r="KPQ848" s="328"/>
      <c r="KPR848" s="328"/>
      <c r="KPS848" s="328"/>
      <c r="KPT848" s="328"/>
      <c r="KPU848" s="328"/>
      <c r="KPV848" s="328"/>
      <c r="KPW848" s="328"/>
      <c r="KPX848" s="328"/>
      <c r="KPY848" s="328"/>
      <c r="KPZ848" s="328"/>
      <c r="KQA848" s="328"/>
      <c r="KQB848" s="328"/>
      <c r="KQC848" s="328"/>
      <c r="KQD848" s="328"/>
      <c r="KQE848" s="328"/>
      <c r="KQF848" s="328"/>
      <c r="KQG848" s="328"/>
      <c r="KQH848" s="328"/>
      <c r="KQI848" s="328"/>
      <c r="KQJ848" s="328"/>
      <c r="KQK848" s="328"/>
      <c r="KQL848" s="328"/>
      <c r="KQM848" s="328"/>
      <c r="KQN848" s="328"/>
      <c r="KQO848" s="328"/>
      <c r="KQP848" s="328"/>
      <c r="KQQ848" s="328"/>
      <c r="KQR848" s="328"/>
      <c r="KQS848" s="328"/>
      <c r="KQT848" s="328"/>
      <c r="KQU848" s="328"/>
      <c r="KQV848" s="328"/>
      <c r="KQW848" s="328"/>
      <c r="KQX848" s="328"/>
      <c r="KQY848" s="328"/>
      <c r="KQZ848" s="328"/>
      <c r="KRA848" s="328"/>
      <c r="KRB848" s="328"/>
      <c r="KRC848" s="328"/>
      <c r="KRD848" s="328"/>
      <c r="KRE848" s="328"/>
      <c r="KRF848" s="328"/>
      <c r="KRG848" s="328"/>
      <c r="KRH848" s="328"/>
      <c r="KRI848" s="328"/>
      <c r="KRJ848" s="328"/>
      <c r="KRK848" s="328"/>
      <c r="KRL848" s="328"/>
      <c r="KRM848" s="328"/>
      <c r="KRN848" s="328"/>
      <c r="KRO848" s="328"/>
      <c r="KRP848" s="328"/>
      <c r="KRQ848" s="328"/>
      <c r="KRR848" s="328"/>
      <c r="KRS848" s="328"/>
      <c r="KRT848" s="328"/>
      <c r="KRU848" s="328"/>
      <c r="KRV848" s="328"/>
      <c r="KRW848" s="328"/>
      <c r="KRX848" s="328"/>
      <c r="KRY848" s="328"/>
      <c r="KRZ848" s="328"/>
      <c r="KSA848" s="328"/>
      <c r="KSB848" s="328"/>
      <c r="KSC848" s="328"/>
      <c r="KSD848" s="328"/>
      <c r="KSE848" s="328"/>
      <c r="KSF848" s="328"/>
      <c r="KSG848" s="328"/>
      <c r="KSH848" s="328"/>
      <c r="KSI848" s="328"/>
      <c r="KSJ848" s="328"/>
      <c r="KSK848" s="328"/>
      <c r="KSL848" s="328"/>
      <c r="KSM848" s="328"/>
      <c r="KSN848" s="328"/>
      <c r="KSO848" s="328"/>
      <c r="KSP848" s="328"/>
      <c r="KSQ848" s="328"/>
      <c r="KSR848" s="328"/>
      <c r="KSS848" s="328"/>
      <c r="KST848" s="328"/>
      <c r="KSU848" s="328"/>
      <c r="KSV848" s="328"/>
      <c r="KSW848" s="328"/>
      <c r="KSX848" s="328"/>
      <c r="KSY848" s="328"/>
      <c r="KSZ848" s="328"/>
      <c r="KTA848" s="328"/>
      <c r="KTB848" s="328"/>
      <c r="KTC848" s="328"/>
      <c r="KTD848" s="328"/>
      <c r="KTE848" s="328"/>
      <c r="KTF848" s="328"/>
      <c r="KTG848" s="328"/>
      <c r="KTH848" s="328"/>
      <c r="KTI848" s="328"/>
      <c r="KTJ848" s="328"/>
      <c r="KTK848" s="328"/>
      <c r="KTL848" s="328"/>
      <c r="KTM848" s="328"/>
      <c r="KTN848" s="328"/>
      <c r="KTO848" s="328"/>
      <c r="KTP848" s="328"/>
      <c r="KTQ848" s="328"/>
      <c r="KTR848" s="328"/>
      <c r="KTS848" s="328"/>
      <c r="KTT848" s="328"/>
      <c r="KTU848" s="328"/>
      <c r="KTV848" s="328"/>
      <c r="KTW848" s="328"/>
      <c r="KTX848" s="328"/>
      <c r="KTY848" s="328"/>
      <c r="KTZ848" s="328"/>
      <c r="KUA848" s="328"/>
      <c r="KUB848" s="328"/>
      <c r="KUC848" s="328"/>
      <c r="KUD848" s="328"/>
      <c r="KUE848" s="328"/>
      <c r="KUF848" s="328"/>
      <c r="KUG848" s="328"/>
      <c r="KUH848" s="328"/>
      <c r="KUI848" s="328"/>
      <c r="KUJ848" s="328"/>
      <c r="KUK848" s="328"/>
      <c r="KUL848" s="328"/>
      <c r="KUM848" s="328"/>
      <c r="KUN848" s="328"/>
      <c r="KUO848" s="328"/>
      <c r="KUP848" s="328"/>
      <c r="KUQ848" s="328"/>
      <c r="KUR848" s="328"/>
      <c r="KUS848" s="328"/>
      <c r="KUT848" s="328"/>
      <c r="KUU848" s="328"/>
      <c r="KUV848" s="328"/>
      <c r="KUW848" s="328"/>
      <c r="KUX848" s="328"/>
      <c r="KUY848" s="328"/>
      <c r="KUZ848" s="328"/>
      <c r="KVA848" s="328"/>
      <c r="KVB848" s="328"/>
      <c r="KVC848" s="328"/>
      <c r="KVD848" s="328"/>
      <c r="KVE848" s="328"/>
      <c r="KVF848" s="328"/>
      <c r="KVG848" s="328"/>
      <c r="KVH848" s="328"/>
      <c r="KVI848" s="328"/>
      <c r="KVJ848" s="328"/>
      <c r="KVK848" s="328"/>
      <c r="KVL848" s="328"/>
      <c r="KVM848" s="328"/>
      <c r="KVN848" s="328"/>
      <c r="KVO848" s="328"/>
      <c r="KVP848" s="328"/>
      <c r="KVQ848" s="328"/>
      <c r="KVR848" s="328"/>
      <c r="KVS848" s="328"/>
      <c r="KVT848" s="328"/>
      <c r="KVU848" s="328"/>
      <c r="KVV848" s="328"/>
      <c r="KVW848" s="328"/>
      <c r="KVX848" s="328"/>
      <c r="KVY848" s="328"/>
      <c r="KVZ848" s="328"/>
      <c r="KWA848" s="328"/>
      <c r="KWB848" s="328"/>
      <c r="KWC848" s="328"/>
      <c r="KWD848" s="328"/>
      <c r="KWE848" s="328"/>
      <c r="KWF848" s="328"/>
      <c r="KWG848" s="328"/>
      <c r="KWH848" s="328"/>
      <c r="KWI848" s="328"/>
      <c r="KWJ848" s="328"/>
      <c r="KWK848" s="328"/>
      <c r="KWL848" s="328"/>
      <c r="KWM848" s="328"/>
      <c r="KWN848" s="328"/>
      <c r="KWO848" s="328"/>
      <c r="KWP848" s="328"/>
      <c r="KWQ848" s="328"/>
      <c r="KWR848" s="328"/>
      <c r="KWS848" s="328"/>
      <c r="KWT848" s="328"/>
      <c r="KWU848" s="328"/>
      <c r="KWV848" s="328"/>
      <c r="KWW848" s="328"/>
      <c r="KWX848" s="328"/>
      <c r="KWY848" s="328"/>
      <c r="KWZ848" s="328"/>
      <c r="KXA848" s="328"/>
      <c r="KXB848" s="328"/>
      <c r="KXC848" s="328"/>
      <c r="KXD848" s="328"/>
      <c r="KXE848" s="328"/>
      <c r="KXF848" s="328"/>
      <c r="KXG848" s="328"/>
      <c r="KXH848" s="328"/>
      <c r="KXI848" s="328"/>
      <c r="KXJ848" s="328"/>
      <c r="KXK848" s="328"/>
      <c r="KXL848" s="328"/>
      <c r="KXM848" s="328"/>
      <c r="KXN848" s="328"/>
      <c r="KXO848" s="328"/>
      <c r="KXP848" s="328"/>
      <c r="KXQ848" s="328"/>
      <c r="KXR848" s="328"/>
      <c r="KXS848" s="328"/>
      <c r="KXT848" s="328"/>
      <c r="KXU848" s="328"/>
      <c r="KXV848" s="328"/>
      <c r="KXW848" s="328"/>
      <c r="KXX848" s="328"/>
      <c r="KXY848" s="328"/>
      <c r="KXZ848" s="328"/>
      <c r="KYA848" s="328"/>
      <c r="KYB848" s="328"/>
      <c r="KYC848" s="328"/>
      <c r="KYD848" s="328"/>
      <c r="KYE848" s="328"/>
      <c r="KYF848" s="328"/>
      <c r="KYG848" s="328"/>
      <c r="KYH848" s="328"/>
      <c r="KYI848" s="328"/>
      <c r="KYJ848" s="328"/>
      <c r="KYK848" s="328"/>
      <c r="KYL848" s="328"/>
      <c r="KYM848" s="328"/>
      <c r="KYN848" s="328"/>
      <c r="KYO848" s="328"/>
      <c r="KYP848" s="328"/>
      <c r="KYQ848" s="328"/>
      <c r="KYR848" s="328"/>
      <c r="KYS848" s="328"/>
      <c r="KYT848" s="328"/>
      <c r="KYU848" s="328"/>
      <c r="KYV848" s="328"/>
      <c r="KYW848" s="328"/>
      <c r="KYX848" s="328"/>
      <c r="KYY848" s="328"/>
      <c r="KYZ848" s="328"/>
      <c r="KZA848" s="328"/>
      <c r="KZB848" s="328"/>
      <c r="KZC848" s="328"/>
      <c r="KZD848" s="328"/>
      <c r="KZE848" s="328"/>
      <c r="KZF848" s="328"/>
      <c r="KZG848" s="328"/>
      <c r="KZH848" s="328"/>
      <c r="KZI848" s="328"/>
      <c r="KZJ848" s="328"/>
      <c r="KZK848" s="328"/>
      <c r="KZL848" s="328"/>
      <c r="KZM848" s="328"/>
      <c r="KZN848" s="328"/>
      <c r="KZO848" s="328"/>
      <c r="KZP848" s="328"/>
      <c r="KZQ848" s="328"/>
      <c r="KZR848" s="328"/>
      <c r="KZS848" s="328"/>
      <c r="KZT848" s="328"/>
      <c r="KZU848" s="328"/>
      <c r="KZV848" s="328"/>
      <c r="KZW848" s="328"/>
      <c r="KZX848" s="328"/>
      <c r="KZY848" s="328"/>
      <c r="KZZ848" s="328"/>
      <c r="LAA848" s="328"/>
      <c r="LAB848" s="328"/>
      <c r="LAC848" s="328"/>
      <c r="LAD848" s="328"/>
      <c r="LAE848" s="328"/>
      <c r="LAF848" s="328"/>
      <c r="LAG848" s="328"/>
      <c r="LAH848" s="328"/>
      <c r="LAI848" s="328"/>
      <c r="LAJ848" s="328"/>
      <c r="LAK848" s="328"/>
      <c r="LAL848" s="328"/>
      <c r="LAM848" s="328"/>
      <c r="LAN848" s="328"/>
      <c r="LAO848" s="328"/>
      <c r="LAP848" s="328"/>
      <c r="LAQ848" s="328"/>
      <c r="LAR848" s="328"/>
      <c r="LAS848" s="328"/>
      <c r="LAT848" s="328"/>
      <c r="LAU848" s="328"/>
      <c r="LAV848" s="328"/>
      <c r="LAW848" s="328"/>
      <c r="LAX848" s="328"/>
      <c r="LAY848" s="328"/>
      <c r="LAZ848" s="328"/>
      <c r="LBA848" s="328"/>
      <c r="LBB848" s="328"/>
      <c r="LBC848" s="328"/>
      <c r="LBD848" s="328"/>
      <c r="LBE848" s="328"/>
      <c r="LBF848" s="328"/>
      <c r="LBG848" s="328"/>
      <c r="LBH848" s="328"/>
      <c r="LBI848" s="328"/>
      <c r="LBJ848" s="328"/>
      <c r="LBK848" s="328"/>
      <c r="LBL848" s="328"/>
      <c r="LBM848" s="328"/>
      <c r="LBN848" s="328"/>
      <c r="LBO848" s="328"/>
      <c r="LBP848" s="328"/>
      <c r="LBQ848" s="328"/>
      <c r="LBR848" s="328"/>
      <c r="LBS848" s="328"/>
      <c r="LBT848" s="328"/>
      <c r="LBU848" s="328"/>
      <c r="LBV848" s="328"/>
      <c r="LBW848" s="328"/>
      <c r="LBX848" s="328"/>
      <c r="LBY848" s="328"/>
      <c r="LBZ848" s="328"/>
      <c r="LCA848" s="328"/>
      <c r="LCB848" s="328"/>
      <c r="LCC848" s="328"/>
      <c r="LCD848" s="328"/>
      <c r="LCE848" s="328"/>
      <c r="LCF848" s="328"/>
      <c r="LCG848" s="328"/>
      <c r="LCH848" s="328"/>
      <c r="LCI848" s="328"/>
      <c r="LCJ848" s="328"/>
      <c r="LCK848" s="328"/>
      <c r="LCL848" s="328"/>
      <c r="LCM848" s="328"/>
      <c r="LCN848" s="328"/>
      <c r="LCO848" s="328"/>
      <c r="LCP848" s="328"/>
      <c r="LCQ848" s="328"/>
      <c r="LCR848" s="328"/>
      <c r="LCS848" s="328"/>
      <c r="LCT848" s="328"/>
      <c r="LCU848" s="328"/>
      <c r="LCV848" s="328"/>
      <c r="LCW848" s="328"/>
      <c r="LCX848" s="328"/>
      <c r="LCY848" s="328"/>
      <c r="LCZ848" s="328"/>
      <c r="LDA848" s="328"/>
      <c r="LDB848" s="328"/>
      <c r="LDC848" s="328"/>
      <c r="LDD848" s="328"/>
      <c r="LDE848" s="328"/>
      <c r="LDF848" s="328"/>
      <c r="LDG848" s="328"/>
      <c r="LDH848" s="328"/>
      <c r="LDI848" s="328"/>
      <c r="LDJ848" s="328"/>
      <c r="LDK848" s="328"/>
      <c r="LDL848" s="328"/>
      <c r="LDM848" s="328"/>
      <c r="LDN848" s="328"/>
      <c r="LDO848" s="328"/>
      <c r="LDP848" s="328"/>
      <c r="LDQ848" s="328"/>
      <c r="LDR848" s="328"/>
      <c r="LDS848" s="328"/>
      <c r="LDT848" s="328"/>
      <c r="LDU848" s="328"/>
      <c r="LDV848" s="328"/>
      <c r="LDW848" s="328"/>
      <c r="LDX848" s="328"/>
      <c r="LDY848" s="328"/>
      <c r="LDZ848" s="328"/>
      <c r="LEA848" s="328"/>
      <c r="LEB848" s="328"/>
      <c r="LEC848" s="328"/>
      <c r="LED848" s="328"/>
      <c r="LEE848" s="328"/>
      <c r="LEF848" s="328"/>
      <c r="LEG848" s="328"/>
      <c r="LEH848" s="328"/>
      <c r="LEI848" s="328"/>
      <c r="LEJ848" s="328"/>
      <c r="LEK848" s="328"/>
      <c r="LEL848" s="328"/>
      <c r="LEM848" s="328"/>
      <c r="LEN848" s="328"/>
      <c r="LEO848" s="328"/>
      <c r="LEP848" s="328"/>
      <c r="LEQ848" s="328"/>
      <c r="LER848" s="328"/>
      <c r="LES848" s="328"/>
      <c r="LET848" s="328"/>
      <c r="LEU848" s="328"/>
      <c r="LEV848" s="328"/>
      <c r="LEW848" s="328"/>
      <c r="LEX848" s="328"/>
      <c r="LEY848" s="328"/>
      <c r="LEZ848" s="328"/>
      <c r="LFA848" s="328"/>
      <c r="LFB848" s="328"/>
      <c r="LFC848" s="328"/>
      <c r="LFD848" s="328"/>
      <c r="LFE848" s="328"/>
      <c r="LFF848" s="328"/>
      <c r="LFG848" s="328"/>
      <c r="LFH848" s="328"/>
      <c r="LFI848" s="328"/>
      <c r="LFJ848" s="328"/>
      <c r="LFK848" s="328"/>
      <c r="LFL848" s="328"/>
      <c r="LFM848" s="328"/>
      <c r="LFN848" s="328"/>
      <c r="LFO848" s="328"/>
      <c r="LFP848" s="328"/>
      <c r="LFQ848" s="328"/>
      <c r="LFR848" s="328"/>
      <c r="LFS848" s="328"/>
      <c r="LFT848" s="328"/>
      <c r="LFU848" s="328"/>
      <c r="LFV848" s="328"/>
      <c r="LFW848" s="328"/>
      <c r="LFX848" s="328"/>
      <c r="LFY848" s="328"/>
      <c r="LFZ848" s="328"/>
      <c r="LGA848" s="328"/>
      <c r="LGB848" s="328"/>
      <c r="LGC848" s="328"/>
      <c r="LGD848" s="328"/>
      <c r="LGE848" s="328"/>
      <c r="LGF848" s="328"/>
      <c r="LGG848" s="328"/>
      <c r="LGH848" s="328"/>
      <c r="LGI848" s="328"/>
      <c r="LGJ848" s="328"/>
      <c r="LGK848" s="328"/>
      <c r="LGL848" s="328"/>
      <c r="LGM848" s="328"/>
      <c r="LGN848" s="328"/>
      <c r="LGO848" s="328"/>
      <c r="LGP848" s="328"/>
      <c r="LGQ848" s="328"/>
      <c r="LGR848" s="328"/>
      <c r="LGS848" s="328"/>
      <c r="LGT848" s="328"/>
      <c r="LGU848" s="328"/>
      <c r="LGV848" s="328"/>
      <c r="LGW848" s="328"/>
      <c r="LGX848" s="328"/>
      <c r="LGY848" s="328"/>
      <c r="LGZ848" s="328"/>
      <c r="LHA848" s="328"/>
      <c r="LHB848" s="328"/>
      <c r="LHC848" s="328"/>
      <c r="LHD848" s="328"/>
      <c r="LHE848" s="328"/>
      <c r="LHF848" s="328"/>
      <c r="LHG848" s="328"/>
      <c r="LHH848" s="328"/>
      <c r="LHI848" s="328"/>
      <c r="LHJ848" s="328"/>
      <c r="LHK848" s="328"/>
      <c r="LHL848" s="328"/>
      <c r="LHM848" s="328"/>
      <c r="LHN848" s="328"/>
      <c r="LHO848" s="328"/>
      <c r="LHP848" s="328"/>
      <c r="LHQ848" s="328"/>
      <c r="LHR848" s="328"/>
      <c r="LHS848" s="328"/>
      <c r="LHT848" s="328"/>
      <c r="LHU848" s="328"/>
      <c r="LHV848" s="328"/>
      <c r="LHW848" s="328"/>
      <c r="LHX848" s="328"/>
      <c r="LHY848" s="328"/>
      <c r="LHZ848" s="328"/>
      <c r="LIA848" s="328"/>
      <c r="LIB848" s="328"/>
      <c r="LIC848" s="328"/>
      <c r="LID848" s="328"/>
      <c r="LIE848" s="328"/>
      <c r="LIF848" s="328"/>
      <c r="LIG848" s="328"/>
      <c r="LIH848" s="328"/>
      <c r="LII848" s="328"/>
      <c r="LIJ848" s="328"/>
      <c r="LIK848" s="328"/>
      <c r="LIL848" s="328"/>
      <c r="LIM848" s="328"/>
      <c r="LIN848" s="328"/>
      <c r="LIO848" s="328"/>
      <c r="LIP848" s="328"/>
      <c r="LIQ848" s="328"/>
      <c r="LIR848" s="328"/>
      <c r="LIS848" s="328"/>
      <c r="LIT848" s="328"/>
      <c r="LIU848" s="328"/>
      <c r="LIV848" s="328"/>
      <c r="LIW848" s="328"/>
      <c r="LIX848" s="328"/>
      <c r="LIY848" s="328"/>
      <c r="LIZ848" s="328"/>
      <c r="LJA848" s="328"/>
      <c r="LJB848" s="328"/>
      <c r="LJC848" s="328"/>
      <c r="LJD848" s="328"/>
      <c r="LJE848" s="328"/>
      <c r="LJF848" s="328"/>
      <c r="LJG848" s="328"/>
      <c r="LJH848" s="328"/>
      <c r="LJI848" s="328"/>
      <c r="LJJ848" s="328"/>
      <c r="LJK848" s="328"/>
      <c r="LJL848" s="328"/>
      <c r="LJM848" s="328"/>
      <c r="LJN848" s="328"/>
      <c r="LJO848" s="328"/>
      <c r="LJP848" s="328"/>
      <c r="LJQ848" s="328"/>
      <c r="LJR848" s="328"/>
      <c r="LJS848" s="328"/>
      <c r="LJT848" s="328"/>
      <c r="LJU848" s="328"/>
      <c r="LJV848" s="328"/>
      <c r="LJW848" s="328"/>
      <c r="LJX848" s="328"/>
      <c r="LJY848" s="328"/>
      <c r="LJZ848" s="328"/>
      <c r="LKA848" s="328"/>
      <c r="LKB848" s="328"/>
      <c r="LKC848" s="328"/>
      <c r="LKD848" s="328"/>
      <c r="LKE848" s="328"/>
      <c r="LKF848" s="328"/>
      <c r="LKG848" s="328"/>
      <c r="LKH848" s="328"/>
      <c r="LKI848" s="328"/>
      <c r="LKJ848" s="328"/>
      <c r="LKK848" s="328"/>
      <c r="LKL848" s="328"/>
      <c r="LKM848" s="328"/>
      <c r="LKN848" s="328"/>
      <c r="LKO848" s="328"/>
      <c r="LKP848" s="328"/>
      <c r="LKQ848" s="328"/>
      <c r="LKR848" s="328"/>
      <c r="LKS848" s="328"/>
      <c r="LKT848" s="328"/>
      <c r="LKU848" s="328"/>
      <c r="LKV848" s="328"/>
      <c r="LKW848" s="328"/>
      <c r="LKX848" s="328"/>
      <c r="LKY848" s="328"/>
      <c r="LKZ848" s="328"/>
      <c r="LLA848" s="328"/>
      <c r="LLB848" s="328"/>
      <c r="LLC848" s="328"/>
      <c r="LLD848" s="328"/>
      <c r="LLE848" s="328"/>
      <c r="LLF848" s="328"/>
      <c r="LLG848" s="328"/>
      <c r="LLH848" s="328"/>
      <c r="LLI848" s="328"/>
      <c r="LLJ848" s="328"/>
      <c r="LLK848" s="328"/>
      <c r="LLL848" s="328"/>
      <c r="LLM848" s="328"/>
      <c r="LLN848" s="328"/>
      <c r="LLO848" s="328"/>
      <c r="LLP848" s="328"/>
      <c r="LLQ848" s="328"/>
      <c r="LLR848" s="328"/>
      <c r="LLS848" s="328"/>
      <c r="LLT848" s="328"/>
      <c r="LLU848" s="328"/>
      <c r="LLV848" s="328"/>
      <c r="LLW848" s="328"/>
      <c r="LLX848" s="328"/>
      <c r="LLY848" s="328"/>
      <c r="LLZ848" s="328"/>
      <c r="LMA848" s="328"/>
      <c r="LMB848" s="328"/>
      <c r="LMC848" s="328"/>
      <c r="LMD848" s="328"/>
      <c r="LME848" s="328"/>
      <c r="LMF848" s="328"/>
      <c r="LMG848" s="328"/>
      <c r="LMH848" s="328"/>
      <c r="LMI848" s="328"/>
      <c r="LMJ848" s="328"/>
      <c r="LMK848" s="328"/>
      <c r="LML848" s="328"/>
      <c r="LMM848" s="328"/>
      <c r="LMN848" s="328"/>
      <c r="LMO848" s="328"/>
      <c r="LMP848" s="328"/>
      <c r="LMQ848" s="328"/>
      <c r="LMR848" s="328"/>
      <c r="LMS848" s="328"/>
      <c r="LMT848" s="328"/>
      <c r="LMU848" s="328"/>
      <c r="LMV848" s="328"/>
      <c r="LMW848" s="328"/>
      <c r="LMX848" s="328"/>
      <c r="LMY848" s="328"/>
      <c r="LMZ848" s="328"/>
      <c r="LNA848" s="328"/>
      <c r="LNB848" s="328"/>
      <c r="LNC848" s="328"/>
      <c r="LND848" s="328"/>
      <c r="LNE848" s="328"/>
      <c r="LNF848" s="328"/>
      <c r="LNG848" s="328"/>
      <c r="LNH848" s="328"/>
      <c r="LNI848" s="328"/>
      <c r="LNJ848" s="328"/>
      <c r="LNK848" s="328"/>
      <c r="LNL848" s="328"/>
      <c r="LNM848" s="328"/>
      <c r="LNN848" s="328"/>
      <c r="LNO848" s="328"/>
      <c r="LNP848" s="328"/>
      <c r="LNQ848" s="328"/>
      <c r="LNR848" s="328"/>
      <c r="LNS848" s="328"/>
      <c r="LNT848" s="328"/>
      <c r="LNU848" s="328"/>
      <c r="LNV848" s="328"/>
      <c r="LNW848" s="328"/>
      <c r="LNX848" s="328"/>
      <c r="LNY848" s="328"/>
      <c r="LNZ848" s="328"/>
      <c r="LOA848" s="328"/>
      <c r="LOB848" s="328"/>
      <c r="LOC848" s="328"/>
      <c r="LOD848" s="328"/>
      <c r="LOE848" s="328"/>
      <c r="LOF848" s="328"/>
      <c r="LOG848" s="328"/>
      <c r="LOH848" s="328"/>
      <c r="LOI848" s="328"/>
      <c r="LOJ848" s="328"/>
      <c r="LOK848" s="328"/>
      <c r="LOL848" s="328"/>
      <c r="LOM848" s="328"/>
      <c r="LON848" s="328"/>
      <c r="LOO848" s="328"/>
      <c r="LOP848" s="328"/>
      <c r="LOQ848" s="328"/>
      <c r="LOR848" s="328"/>
      <c r="LOS848" s="328"/>
      <c r="LOT848" s="328"/>
      <c r="LOU848" s="328"/>
      <c r="LOV848" s="328"/>
      <c r="LOW848" s="328"/>
      <c r="LOX848" s="328"/>
      <c r="LOY848" s="328"/>
      <c r="LOZ848" s="328"/>
      <c r="LPA848" s="328"/>
      <c r="LPB848" s="328"/>
      <c r="LPC848" s="328"/>
      <c r="LPD848" s="328"/>
      <c r="LPE848" s="328"/>
      <c r="LPF848" s="328"/>
      <c r="LPG848" s="328"/>
      <c r="LPH848" s="328"/>
      <c r="LPI848" s="328"/>
      <c r="LPJ848" s="328"/>
      <c r="LPK848" s="328"/>
      <c r="LPL848" s="328"/>
      <c r="LPM848" s="328"/>
      <c r="LPN848" s="328"/>
      <c r="LPO848" s="328"/>
      <c r="LPP848" s="328"/>
      <c r="LPQ848" s="328"/>
      <c r="LPR848" s="328"/>
      <c r="LPS848" s="328"/>
      <c r="LPT848" s="328"/>
      <c r="LPU848" s="328"/>
      <c r="LPV848" s="328"/>
      <c r="LPW848" s="328"/>
      <c r="LPX848" s="328"/>
      <c r="LPY848" s="328"/>
      <c r="LPZ848" s="328"/>
      <c r="LQA848" s="328"/>
      <c r="LQB848" s="328"/>
      <c r="LQC848" s="328"/>
      <c r="LQD848" s="328"/>
      <c r="LQE848" s="328"/>
      <c r="LQF848" s="328"/>
      <c r="LQG848" s="328"/>
      <c r="LQH848" s="328"/>
      <c r="LQI848" s="328"/>
      <c r="LQJ848" s="328"/>
      <c r="LQK848" s="328"/>
      <c r="LQL848" s="328"/>
      <c r="LQM848" s="328"/>
      <c r="LQN848" s="328"/>
      <c r="LQO848" s="328"/>
      <c r="LQP848" s="328"/>
      <c r="LQQ848" s="328"/>
      <c r="LQR848" s="328"/>
      <c r="LQS848" s="328"/>
      <c r="LQT848" s="328"/>
      <c r="LQU848" s="328"/>
      <c r="LQV848" s="328"/>
      <c r="LQW848" s="328"/>
      <c r="LQX848" s="328"/>
      <c r="LQY848" s="328"/>
      <c r="LQZ848" s="328"/>
      <c r="LRA848" s="328"/>
      <c r="LRB848" s="328"/>
      <c r="LRC848" s="328"/>
      <c r="LRD848" s="328"/>
      <c r="LRE848" s="328"/>
      <c r="LRF848" s="328"/>
      <c r="LRG848" s="328"/>
      <c r="LRH848" s="328"/>
      <c r="LRI848" s="328"/>
      <c r="LRJ848" s="328"/>
      <c r="LRK848" s="328"/>
      <c r="LRL848" s="328"/>
      <c r="LRM848" s="328"/>
      <c r="LRN848" s="328"/>
      <c r="LRO848" s="328"/>
      <c r="LRP848" s="328"/>
      <c r="LRQ848" s="328"/>
      <c r="LRR848" s="328"/>
      <c r="LRS848" s="328"/>
      <c r="LRT848" s="328"/>
      <c r="LRU848" s="328"/>
      <c r="LRV848" s="328"/>
      <c r="LRW848" s="328"/>
      <c r="LRX848" s="328"/>
      <c r="LRY848" s="328"/>
      <c r="LRZ848" s="328"/>
      <c r="LSA848" s="328"/>
      <c r="LSB848" s="328"/>
      <c r="LSC848" s="328"/>
      <c r="LSD848" s="328"/>
      <c r="LSE848" s="328"/>
      <c r="LSF848" s="328"/>
      <c r="LSG848" s="328"/>
      <c r="LSH848" s="328"/>
      <c r="LSI848" s="328"/>
      <c r="LSJ848" s="328"/>
      <c r="LSK848" s="328"/>
      <c r="LSL848" s="328"/>
      <c r="LSM848" s="328"/>
      <c r="LSN848" s="328"/>
      <c r="LSO848" s="328"/>
      <c r="LSP848" s="328"/>
      <c r="LSQ848" s="328"/>
      <c r="LSR848" s="328"/>
      <c r="LSS848" s="328"/>
      <c r="LST848" s="328"/>
      <c r="LSU848" s="328"/>
      <c r="LSV848" s="328"/>
      <c r="LSW848" s="328"/>
      <c r="LSX848" s="328"/>
      <c r="LSY848" s="328"/>
      <c r="LSZ848" s="328"/>
      <c r="LTA848" s="328"/>
      <c r="LTB848" s="328"/>
      <c r="LTC848" s="328"/>
      <c r="LTD848" s="328"/>
      <c r="LTE848" s="328"/>
      <c r="LTF848" s="328"/>
      <c r="LTG848" s="328"/>
      <c r="LTH848" s="328"/>
      <c r="LTI848" s="328"/>
      <c r="LTJ848" s="328"/>
      <c r="LTK848" s="328"/>
      <c r="LTL848" s="328"/>
      <c r="LTM848" s="328"/>
      <c r="LTN848" s="328"/>
      <c r="LTO848" s="328"/>
      <c r="LTP848" s="328"/>
      <c r="LTQ848" s="328"/>
      <c r="LTR848" s="328"/>
      <c r="LTS848" s="328"/>
      <c r="LTT848" s="328"/>
      <c r="LTU848" s="328"/>
      <c r="LTV848" s="328"/>
      <c r="LTW848" s="328"/>
      <c r="LTX848" s="328"/>
      <c r="LTY848" s="328"/>
      <c r="LTZ848" s="328"/>
      <c r="LUA848" s="328"/>
      <c r="LUB848" s="328"/>
      <c r="LUC848" s="328"/>
      <c r="LUD848" s="328"/>
      <c r="LUE848" s="328"/>
      <c r="LUF848" s="328"/>
      <c r="LUG848" s="328"/>
      <c r="LUH848" s="328"/>
      <c r="LUI848" s="328"/>
      <c r="LUJ848" s="328"/>
      <c r="LUK848" s="328"/>
      <c r="LUL848" s="328"/>
      <c r="LUM848" s="328"/>
      <c r="LUN848" s="328"/>
      <c r="LUO848" s="328"/>
      <c r="LUP848" s="328"/>
      <c r="LUQ848" s="328"/>
      <c r="LUR848" s="328"/>
      <c r="LUS848" s="328"/>
      <c r="LUT848" s="328"/>
      <c r="LUU848" s="328"/>
      <c r="LUV848" s="328"/>
      <c r="LUW848" s="328"/>
      <c r="LUX848" s="328"/>
      <c r="LUY848" s="328"/>
      <c r="LUZ848" s="328"/>
      <c r="LVA848" s="328"/>
      <c r="LVB848" s="328"/>
      <c r="LVC848" s="328"/>
      <c r="LVD848" s="328"/>
      <c r="LVE848" s="328"/>
      <c r="LVF848" s="328"/>
      <c r="LVG848" s="328"/>
      <c r="LVH848" s="328"/>
      <c r="LVI848" s="328"/>
      <c r="LVJ848" s="328"/>
      <c r="LVK848" s="328"/>
      <c r="LVL848" s="328"/>
      <c r="LVM848" s="328"/>
      <c r="LVN848" s="328"/>
      <c r="LVO848" s="328"/>
      <c r="LVP848" s="328"/>
      <c r="LVQ848" s="328"/>
      <c r="LVR848" s="328"/>
      <c r="LVS848" s="328"/>
      <c r="LVT848" s="328"/>
      <c r="LVU848" s="328"/>
      <c r="LVV848" s="328"/>
      <c r="LVW848" s="328"/>
      <c r="LVX848" s="328"/>
      <c r="LVY848" s="328"/>
      <c r="LVZ848" s="328"/>
      <c r="LWA848" s="328"/>
      <c r="LWB848" s="328"/>
      <c r="LWC848" s="328"/>
      <c r="LWD848" s="328"/>
      <c r="LWE848" s="328"/>
      <c r="LWF848" s="328"/>
      <c r="LWG848" s="328"/>
      <c r="LWH848" s="328"/>
      <c r="LWI848" s="328"/>
      <c r="LWJ848" s="328"/>
      <c r="LWK848" s="328"/>
      <c r="LWL848" s="328"/>
      <c r="LWM848" s="328"/>
      <c r="LWN848" s="328"/>
      <c r="LWO848" s="328"/>
      <c r="LWP848" s="328"/>
      <c r="LWQ848" s="328"/>
      <c r="LWR848" s="328"/>
      <c r="LWS848" s="328"/>
      <c r="LWT848" s="328"/>
      <c r="LWU848" s="328"/>
      <c r="LWV848" s="328"/>
      <c r="LWW848" s="328"/>
      <c r="LWX848" s="328"/>
      <c r="LWY848" s="328"/>
      <c r="LWZ848" s="328"/>
      <c r="LXA848" s="328"/>
      <c r="LXB848" s="328"/>
      <c r="LXC848" s="328"/>
      <c r="LXD848" s="328"/>
      <c r="LXE848" s="328"/>
      <c r="LXF848" s="328"/>
      <c r="LXG848" s="328"/>
      <c r="LXH848" s="328"/>
      <c r="LXI848" s="328"/>
      <c r="LXJ848" s="328"/>
      <c r="LXK848" s="328"/>
      <c r="LXL848" s="328"/>
      <c r="LXM848" s="328"/>
      <c r="LXN848" s="328"/>
      <c r="LXO848" s="328"/>
      <c r="LXP848" s="328"/>
      <c r="LXQ848" s="328"/>
      <c r="LXR848" s="328"/>
      <c r="LXS848" s="328"/>
      <c r="LXT848" s="328"/>
      <c r="LXU848" s="328"/>
      <c r="LXV848" s="328"/>
      <c r="LXW848" s="328"/>
      <c r="LXX848" s="328"/>
      <c r="LXY848" s="328"/>
      <c r="LXZ848" s="328"/>
      <c r="LYA848" s="328"/>
      <c r="LYB848" s="328"/>
      <c r="LYC848" s="328"/>
      <c r="LYD848" s="328"/>
      <c r="LYE848" s="328"/>
      <c r="LYF848" s="328"/>
      <c r="LYG848" s="328"/>
      <c r="LYH848" s="328"/>
      <c r="LYI848" s="328"/>
      <c r="LYJ848" s="328"/>
      <c r="LYK848" s="328"/>
      <c r="LYL848" s="328"/>
      <c r="LYM848" s="328"/>
      <c r="LYN848" s="328"/>
      <c r="LYO848" s="328"/>
      <c r="LYP848" s="328"/>
      <c r="LYQ848" s="328"/>
      <c r="LYR848" s="328"/>
      <c r="LYS848" s="328"/>
      <c r="LYT848" s="328"/>
      <c r="LYU848" s="328"/>
      <c r="LYV848" s="328"/>
      <c r="LYW848" s="328"/>
      <c r="LYX848" s="328"/>
      <c r="LYY848" s="328"/>
      <c r="LYZ848" s="328"/>
      <c r="LZA848" s="328"/>
      <c r="LZB848" s="328"/>
      <c r="LZC848" s="328"/>
      <c r="LZD848" s="328"/>
      <c r="LZE848" s="328"/>
      <c r="LZF848" s="328"/>
      <c r="LZG848" s="328"/>
      <c r="LZH848" s="328"/>
      <c r="LZI848" s="328"/>
      <c r="LZJ848" s="328"/>
      <c r="LZK848" s="328"/>
      <c r="LZL848" s="328"/>
      <c r="LZM848" s="328"/>
      <c r="LZN848" s="328"/>
      <c r="LZO848" s="328"/>
      <c r="LZP848" s="328"/>
      <c r="LZQ848" s="328"/>
      <c r="LZR848" s="328"/>
      <c r="LZS848" s="328"/>
      <c r="LZT848" s="328"/>
      <c r="LZU848" s="328"/>
      <c r="LZV848" s="328"/>
      <c r="LZW848" s="328"/>
      <c r="LZX848" s="328"/>
      <c r="LZY848" s="328"/>
      <c r="LZZ848" s="328"/>
      <c r="MAA848" s="328"/>
      <c r="MAB848" s="328"/>
      <c r="MAC848" s="328"/>
      <c r="MAD848" s="328"/>
      <c r="MAE848" s="328"/>
      <c r="MAF848" s="328"/>
      <c r="MAG848" s="328"/>
      <c r="MAH848" s="328"/>
      <c r="MAI848" s="328"/>
      <c r="MAJ848" s="328"/>
      <c r="MAK848" s="328"/>
      <c r="MAL848" s="328"/>
      <c r="MAM848" s="328"/>
      <c r="MAN848" s="328"/>
      <c r="MAO848" s="328"/>
      <c r="MAP848" s="328"/>
      <c r="MAQ848" s="328"/>
      <c r="MAR848" s="328"/>
      <c r="MAS848" s="328"/>
      <c r="MAT848" s="328"/>
      <c r="MAU848" s="328"/>
      <c r="MAV848" s="328"/>
      <c r="MAW848" s="328"/>
      <c r="MAX848" s="328"/>
      <c r="MAY848" s="328"/>
      <c r="MAZ848" s="328"/>
      <c r="MBA848" s="328"/>
      <c r="MBB848" s="328"/>
      <c r="MBC848" s="328"/>
      <c r="MBD848" s="328"/>
      <c r="MBE848" s="328"/>
      <c r="MBF848" s="328"/>
      <c r="MBG848" s="328"/>
      <c r="MBH848" s="328"/>
      <c r="MBI848" s="328"/>
      <c r="MBJ848" s="328"/>
      <c r="MBK848" s="328"/>
      <c r="MBL848" s="328"/>
      <c r="MBM848" s="328"/>
      <c r="MBN848" s="328"/>
      <c r="MBO848" s="328"/>
      <c r="MBP848" s="328"/>
      <c r="MBQ848" s="328"/>
      <c r="MBR848" s="328"/>
      <c r="MBS848" s="328"/>
      <c r="MBT848" s="328"/>
      <c r="MBU848" s="328"/>
      <c r="MBV848" s="328"/>
      <c r="MBW848" s="328"/>
      <c r="MBX848" s="328"/>
      <c r="MBY848" s="328"/>
      <c r="MBZ848" s="328"/>
      <c r="MCA848" s="328"/>
      <c r="MCB848" s="328"/>
      <c r="MCC848" s="328"/>
      <c r="MCD848" s="328"/>
      <c r="MCE848" s="328"/>
      <c r="MCF848" s="328"/>
      <c r="MCG848" s="328"/>
      <c r="MCH848" s="328"/>
      <c r="MCI848" s="328"/>
      <c r="MCJ848" s="328"/>
      <c r="MCK848" s="328"/>
      <c r="MCL848" s="328"/>
      <c r="MCM848" s="328"/>
      <c r="MCN848" s="328"/>
      <c r="MCO848" s="328"/>
      <c r="MCP848" s="328"/>
      <c r="MCQ848" s="328"/>
      <c r="MCR848" s="328"/>
      <c r="MCS848" s="328"/>
      <c r="MCT848" s="328"/>
      <c r="MCU848" s="328"/>
      <c r="MCV848" s="328"/>
      <c r="MCW848" s="328"/>
      <c r="MCX848" s="328"/>
      <c r="MCY848" s="328"/>
      <c r="MCZ848" s="328"/>
      <c r="MDA848" s="328"/>
      <c r="MDB848" s="328"/>
      <c r="MDC848" s="328"/>
      <c r="MDD848" s="328"/>
      <c r="MDE848" s="328"/>
      <c r="MDF848" s="328"/>
      <c r="MDG848" s="328"/>
      <c r="MDH848" s="328"/>
      <c r="MDI848" s="328"/>
      <c r="MDJ848" s="328"/>
      <c r="MDK848" s="328"/>
      <c r="MDL848" s="328"/>
      <c r="MDM848" s="328"/>
      <c r="MDN848" s="328"/>
      <c r="MDO848" s="328"/>
      <c r="MDP848" s="328"/>
      <c r="MDQ848" s="328"/>
      <c r="MDR848" s="328"/>
      <c r="MDS848" s="328"/>
      <c r="MDT848" s="328"/>
      <c r="MDU848" s="328"/>
      <c r="MDV848" s="328"/>
      <c r="MDW848" s="328"/>
      <c r="MDX848" s="328"/>
      <c r="MDY848" s="328"/>
      <c r="MDZ848" s="328"/>
      <c r="MEA848" s="328"/>
      <c r="MEB848" s="328"/>
      <c r="MEC848" s="328"/>
      <c r="MED848" s="328"/>
      <c r="MEE848" s="328"/>
      <c r="MEF848" s="328"/>
      <c r="MEG848" s="328"/>
      <c r="MEH848" s="328"/>
      <c r="MEI848" s="328"/>
      <c r="MEJ848" s="328"/>
      <c r="MEK848" s="328"/>
      <c r="MEL848" s="328"/>
      <c r="MEM848" s="328"/>
      <c r="MEN848" s="328"/>
      <c r="MEO848" s="328"/>
      <c r="MEP848" s="328"/>
      <c r="MEQ848" s="328"/>
      <c r="MER848" s="328"/>
      <c r="MES848" s="328"/>
      <c r="MET848" s="328"/>
      <c r="MEU848" s="328"/>
      <c r="MEV848" s="328"/>
      <c r="MEW848" s="328"/>
      <c r="MEX848" s="328"/>
      <c r="MEY848" s="328"/>
      <c r="MEZ848" s="328"/>
      <c r="MFA848" s="328"/>
      <c r="MFB848" s="328"/>
      <c r="MFC848" s="328"/>
      <c r="MFD848" s="328"/>
      <c r="MFE848" s="328"/>
      <c r="MFF848" s="328"/>
      <c r="MFG848" s="328"/>
      <c r="MFH848" s="328"/>
      <c r="MFI848" s="328"/>
      <c r="MFJ848" s="328"/>
      <c r="MFK848" s="328"/>
      <c r="MFL848" s="328"/>
      <c r="MFM848" s="328"/>
      <c r="MFN848" s="328"/>
      <c r="MFO848" s="328"/>
      <c r="MFP848" s="328"/>
      <c r="MFQ848" s="328"/>
      <c r="MFR848" s="328"/>
      <c r="MFS848" s="328"/>
      <c r="MFT848" s="328"/>
      <c r="MFU848" s="328"/>
      <c r="MFV848" s="328"/>
      <c r="MFW848" s="328"/>
      <c r="MFX848" s="328"/>
      <c r="MFY848" s="328"/>
      <c r="MFZ848" s="328"/>
      <c r="MGA848" s="328"/>
      <c r="MGB848" s="328"/>
      <c r="MGC848" s="328"/>
      <c r="MGD848" s="328"/>
      <c r="MGE848" s="328"/>
      <c r="MGF848" s="328"/>
      <c r="MGG848" s="328"/>
      <c r="MGH848" s="328"/>
      <c r="MGI848" s="328"/>
      <c r="MGJ848" s="328"/>
      <c r="MGK848" s="328"/>
      <c r="MGL848" s="328"/>
      <c r="MGM848" s="328"/>
      <c r="MGN848" s="328"/>
      <c r="MGO848" s="328"/>
      <c r="MGP848" s="328"/>
      <c r="MGQ848" s="328"/>
      <c r="MGR848" s="328"/>
      <c r="MGS848" s="328"/>
      <c r="MGT848" s="328"/>
      <c r="MGU848" s="328"/>
      <c r="MGV848" s="328"/>
      <c r="MGW848" s="328"/>
      <c r="MGX848" s="328"/>
      <c r="MGY848" s="328"/>
      <c r="MGZ848" s="328"/>
      <c r="MHA848" s="328"/>
      <c r="MHB848" s="328"/>
      <c r="MHC848" s="328"/>
      <c r="MHD848" s="328"/>
      <c r="MHE848" s="328"/>
      <c r="MHF848" s="328"/>
      <c r="MHG848" s="328"/>
      <c r="MHH848" s="328"/>
      <c r="MHI848" s="328"/>
      <c r="MHJ848" s="328"/>
      <c r="MHK848" s="328"/>
      <c r="MHL848" s="328"/>
      <c r="MHM848" s="328"/>
      <c r="MHN848" s="328"/>
      <c r="MHO848" s="328"/>
      <c r="MHP848" s="328"/>
      <c r="MHQ848" s="328"/>
      <c r="MHR848" s="328"/>
      <c r="MHS848" s="328"/>
      <c r="MHT848" s="328"/>
      <c r="MHU848" s="328"/>
      <c r="MHV848" s="328"/>
      <c r="MHW848" s="328"/>
      <c r="MHX848" s="328"/>
      <c r="MHY848" s="328"/>
      <c r="MHZ848" s="328"/>
      <c r="MIA848" s="328"/>
      <c r="MIB848" s="328"/>
      <c r="MIC848" s="328"/>
      <c r="MID848" s="328"/>
      <c r="MIE848" s="328"/>
      <c r="MIF848" s="328"/>
      <c r="MIG848" s="328"/>
      <c r="MIH848" s="328"/>
      <c r="MII848" s="328"/>
      <c r="MIJ848" s="328"/>
      <c r="MIK848" s="328"/>
      <c r="MIL848" s="328"/>
      <c r="MIM848" s="328"/>
      <c r="MIN848" s="328"/>
      <c r="MIO848" s="328"/>
      <c r="MIP848" s="328"/>
      <c r="MIQ848" s="328"/>
      <c r="MIR848" s="328"/>
      <c r="MIS848" s="328"/>
      <c r="MIT848" s="328"/>
      <c r="MIU848" s="328"/>
      <c r="MIV848" s="328"/>
      <c r="MIW848" s="328"/>
      <c r="MIX848" s="328"/>
      <c r="MIY848" s="328"/>
      <c r="MIZ848" s="328"/>
      <c r="MJA848" s="328"/>
      <c r="MJB848" s="328"/>
      <c r="MJC848" s="328"/>
      <c r="MJD848" s="328"/>
      <c r="MJE848" s="328"/>
      <c r="MJF848" s="328"/>
      <c r="MJG848" s="328"/>
      <c r="MJH848" s="328"/>
      <c r="MJI848" s="328"/>
      <c r="MJJ848" s="328"/>
      <c r="MJK848" s="328"/>
      <c r="MJL848" s="328"/>
      <c r="MJM848" s="328"/>
      <c r="MJN848" s="328"/>
      <c r="MJO848" s="328"/>
      <c r="MJP848" s="328"/>
      <c r="MJQ848" s="328"/>
      <c r="MJR848" s="328"/>
      <c r="MJS848" s="328"/>
      <c r="MJT848" s="328"/>
      <c r="MJU848" s="328"/>
      <c r="MJV848" s="328"/>
      <c r="MJW848" s="328"/>
      <c r="MJX848" s="328"/>
      <c r="MJY848" s="328"/>
      <c r="MJZ848" s="328"/>
      <c r="MKA848" s="328"/>
      <c r="MKB848" s="328"/>
      <c r="MKC848" s="328"/>
      <c r="MKD848" s="328"/>
      <c r="MKE848" s="328"/>
      <c r="MKF848" s="328"/>
      <c r="MKG848" s="328"/>
      <c r="MKH848" s="328"/>
      <c r="MKI848" s="328"/>
      <c r="MKJ848" s="328"/>
      <c r="MKK848" s="328"/>
      <c r="MKL848" s="328"/>
      <c r="MKM848" s="328"/>
      <c r="MKN848" s="328"/>
      <c r="MKO848" s="328"/>
      <c r="MKP848" s="328"/>
      <c r="MKQ848" s="328"/>
      <c r="MKR848" s="328"/>
      <c r="MKS848" s="328"/>
      <c r="MKT848" s="328"/>
      <c r="MKU848" s="328"/>
      <c r="MKV848" s="328"/>
      <c r="MKW848" s="328"/>
      <c r="MKX848" s="328"/>
      <c r="MKY848" s="328"/>
      <c r="MKZ848" s="328"/>
      <c r="MLA848" s="328"/>
      <c r="MLB848" s="328"/>
      <c r="MLC848" s="328"/>
      <c r="MLD848" s="328"/>
      <c r="MLE848" s="328"/>
      <c r="MLF848" s="328"/>
      <c r="MLG848" s="328"/>
      <c r="MLH848" s="328"/>
      <c r="MLI848" s="328"/>
      <c r="MLJ848" s="328"/>
      <c r="MLK848" s="328"/>
      <c r="MLL848" s="328"/>
      <c r="MLM848" s="328"/>
      <c r="MLN848" s="328"/>
      <c r="MLO848" s="328"/>
      <c r="MLP848" s="328"/>
      <c r="MLQ848" s="328"/>
      <c r="MLR848" s="328"/>
      <c r="MLS848" s="328"/>
      <c r="MLT848" s="328"/>
      <c r="MLU848" s="328"/>
      <c r="MLV848" s="328"/>
      <c r="MLW848" s="328"/>
      <c r="MLX848" s="328"/>
      <c r="MLY848" s="328"/>
      <c r="MLZ848" s="328"/>
      <c r="MMA848" s="328"/>
      <c r="MMB848" s="328"/>
      <c r="MMC848" s="328"/>
      <c r="MMD848" s="328"/>
      <c r="MME848" s="328"/>
      <c r="MMF848" s="328"/>
      <c r="MMG848" s="328"/>
      <c r="MMH848" s="328"/>
      <c r="MMI848" s="328"/>
      <c r="MMJ848" s="328"/>
      <c r="MMK848" s="328"/>
      <c r="MML848" s="328"/>
      <c r="MMM848" s="328"/>
      <c r="MMN848" s="328"/>
      <c r="MMO848" s="328"/>
      <c r="MMP848" s="328"/>
      <c r="MMQ848" s="328"/>
      <c r="MMR848" s="328"/>
      <c r="MMS848" s="328"/>
      <c r="MMT848" s="328"/>
      <c r="MMU848" s="328"/>
      <c r="MMV848" s="328"/>
      <c r="MMW848" s="328"/>
      <c r="MMX848" s="328"/>
      <c r="MMY848" s="328"/>
      <c r="MMZ848" s="328"/>
      <c r="MNA848" s="328"/>
      <c r="MNB848" s="328"/>
      <c r="MNC848" s="328"/>
      <c r="MND848" s="328"/>
      <c r="MNE848" s="328"/>
      <c r="MNF848" s="328"/>
      <c r="MNG848" s="328"/>
      <c r="MNH848" s="328"/>
      <c r="MNI848" s="328"/>
      <c r="MNJ848" s="328"/>
      <c r="MNK848" s="328"/>
      <c r="MNL848" s="328"/>
      <c r="MNM848" s="328"/>
      <c r="MNN848" s="328"/>
      <c r="MNO848" s="328"/>
      <c r="MNP848" s="328"/>
      <c r="MNQ848" s="328"/>
      <c r="MNR848" s="328"/>
      <c r="MNS848" s="328"/>
      <c r="MNT848" s="328"/>
      <c r="MNU848" s="328"/>
      <c r="MNV848" s="328"/>
      <c r="MNW848" s="328"/>
      <c r="MNX848" s="328"/>
      <c r="MNY848" s="328"/>
      <c r="MNZ848" s="328"/>
      <c r="MOA848" s="328"/>
      <c r="MOB848" s="328"/>
      <c r="MOC848" s="328"/>
      <c r="MOD848" s="328"/>
      <c r="MOE848" s="328"/>
      <c r="MOF848" s="328"/>
      <c r="MOG848" s="328"/>
      <c r="MOH848" s="328"/>
      <c r="MOI848" s="328"/>
      <c r="MOJ848" s="328"/>
      <c r="MOK848" s="328"/>
      <c r="MOL848" s="328"/>
      <c r="MOM848" s="328"/>
      <c r="MON848" s="328"/>
      <c r="MOO848" s="328"/>
      <c r="MOP848" s="328"/>
      <c r="MOQ848" s="328"/>
      <c r="MOR848" s="328"/>
      <c r="MOS848" s="328"/>
      <c r="MOT848" s="328"/>
      <c r="MOU848" s="328"/>
      <c r="MOV848" s="328"/>
      <c r="MOW848" s="328"/>
      <c r="MOX848" s="328"/>
      <c r="MOY848" s="328"/>
      <c r="MOZ848" s="328"/>
      <c r="MPA848" s="328"/>
      <c r="MPB848" s="328"/>
      <c r="MPC848" s="328"/>
      <c r="MPD848" s="328"/>
      <c r="MPE848" s="328"/>
      <c r="MPF848" s="328"/>
      <c r="MPG848" s="328"/>
      <c r="MPH848" s="328"/>
      <c r="MPI848" s="328"/>
      <c r="MPJ848" s="328"/>
      <c r="MPK848" s="328"/>
      <c r="MPL848" s="328"/>
      <c r="MPM848" s="328"/>
      <c r="MPN848" s="328"/>
      <c r="MPO848" s="328"/>
      <c r="MPP848" s="328"/>
      <c r="MPQ848" s="328"/>
      <c r="MPR848" s="328"/>
      <c r="MPS848" s="328"/>
      <c r="MPT848" s="328"/>
      <c r="MPU848" s="328"/>
      <c r="MPV848" s="328"/>
      <c r="MPW848" s="328"/>
      <c r="MPX848" s="328"/>
      <c r="MPY848" s="328"/>
      <c r="MPZ848" s="328"/>
      <c r="MQA848" s="328"/>
      <c r="MQB848" s="328"/>
      <c r="MQC848" s="328"/>
      <c r="MQD848" s="328"/>
      <c r="MQE848" s="328"/>
      <c r="MQF848" s="328"/>
      <c r="MQG848" s="328"/>
      <c r="MQH848" s="328"/>
      <c r="MQI848" s="328"/>
      <c r="MQJ848" s="328"/>
      <c r="MQK848" s="328"/>
      <c r="MQL848" s="328"/>
      <c r="MQM848" s="328"/>
      <c r="MQN848" s="328"/>
      <c r="MQO848" s="328"/>
      <c r="MQP848" s="328"/>
      <c r="MQQ848" s="328"/>
      <c r="MQR848" s="328"/>
      <c r="MQS848" s="328"/>
      <c r="MQT848" s="328"/>
      <c r="MQU848" s="328"/>
      <c r="MQV848" s="328"/>
      <c r="MQW848" s="328"/>
      <c r="MQX848" s="328"/>
      <c r="MQY848" s="328"/>
      <c r="MQZ848" s="328"/>
      <c r="MRA848" s="328"/>
      <c r="MRB848" s="328"/>
      <c r="MRC848" s="328"/>
      <c r="MRD848" s="328"/>
      <c r="MRE848" s="328"/>
      <c r="MRF848" s="328"/>
      <c r="MRG848" s="328"/>
      <c r="MRH848" s="328"/>
      <c r="MRI848" s="328"/>
      <c r="MRJ848" s="328"/>
      <c r="MRK848" s="328"/>
      <c r="MRL848" s="328"/>
      <c r="MRM848" s="328"/>
      <c r="MRN848" s="328"/>
      <c r="MRO848" s="328"/>
      <c r="MRP848" s="328"/>
      <c r="MRQ848" s="328"/>
      <c r="MRR848" s="328"/>
      <c r="MRS848" s="328"/>
      <c r="MRT848" s="328"/>
      <c r="MRU848" s="328"/>
      <c r="MRV848" s="328"/>
      <c r="MRW848" s="328"/>
      <c r="MRX848" s="328"/>
      <c r="MRY848" s="328"/>
      <c r="MRZ848" s="328"/>
      <c r="MSA848" s="328"/>
      <c r="MSB848" s="328"/>
      <c r="MSC848" s="328"/>
      <c r="MSD848" s="328"/>
      <c r="MSE848" s="328"/>
      <c r="MSF848" s="328"/>
      <c r="MSG848" s="328"/>
      <c r="MSH848" s="328"/>
      <c r="MSI848" s="328"/>
      <c r="MSJ848" s="328"/>
      <c r="MSK848" s="328"/>
      <c r="MSL848" s="328"/>
      <c r="MSM848" s="328"/>
      <c r="MSN848" s="328"/>
      <c r="MSO848" s="328"/>
      <c r="MSP848" s="328"/>
      <c r="MSQ848" s="328"/>
      <c r="MSR848" s="328"/>
      <c r="MSS848" s="328"/>
      <c r="MST848" s="328"/>
      <c r="MSU848" s="328"/>
      <c r="MSV848" s="328"/>
      <c r="MSW848" s="328"/>
      <c r="MSX848" s="328"/>
      <c r="MSY848" s="328"/>
      <c r="MSZ848" s="328"/>
      <c r="MTA848" s="328"/>
      <c r="MTB848" s="328"/>
      <c r="MTC848" s="328"/>
      <c r="MTD848" s="328"/>
      <c r="MTE848" s="328"/>
      <c r="MTF848" s="328"/>
      <c r="MTG848" s="328"/>
      <c r="MTH848" s="328"/>
      <c r="MTI848" s="328"/>
      <c r="MTJ848" s="328"/>
      <c r="MTK848" s="328"/>
      <c r="MTL848" s="328"/>
      <c r="MTM848" s="328"/>
      <c r="MTN848" s="328"/>
      <c r="MTO848" s="328"/>
      <c r="MTP848" s="328"/>
      <c r="MTQ848" s="328"/>
      <c r="MTR848" s="328"/>
      <c r="MTS848" s="328"/>
      <c r="MTT848" s="328"/>
      <c r="MTU848" s="328"/>
      <c r="MTV848" s="328"/>
      <c r="MTW848" s="328"/>
      <c r="MTX848" s="328"/>
      <c r="MTY848" s="328"/>
      <c r="MTZ848" s="328"/>
      <c r="MUA848" s="328"/>
      <c r="MUB848" s="328"/>
      <c r="MUC848" s="328"/>
      <c r="MUD848" s="328"/>
      <c r="MUE848" s="328"/>
      <c r="MUF848" s="328"/>
      <c r="MUG848" s="328"/>
      <c r="MUH848" s="328"/>
      <c r="MUI848" s="328"/>
      <c r="MUJ848" s="328"/>
      <c r="MUK848" s="328"/>
      <c r="MUL848" s="328"/>
      <c r="MUM848" s="328"/>
      <c r="MUN848" s="328"/>
      <c r="MUO848" s="328"/>
      <c r="MUP848" s="328"/>
      <c r="MUQ848" s="328"/>
      <c r="MUR848" s="328"/>
      <c r="MUS848" s="328"/>
      <c r="MUT848" s="328"/>
      <c r="MUU848" s="328"/>
      <c r="MUV848" s="328"/>
      <c r="MUW848" s="328"/>
      <c r="MUX848" s="328"/>
      <c r="MUY848" s="328"/>
      <c r="MUZ848" s="328"/>
      <c r="MVA848" s="328"/>
      <c r="MVB848" s="328"/>
      <c r="MVC848" s="328"/>
      <c r="MVD848" s="328"/>
      <c r="MVE848" s="328"/>
      <c r="MVF848" s="328"/>
      <c r="MVG848" s="328"/>
      <c r="MVH848" s="328"/>
      <c r="MVI848" s="328"/>
      <c r="MVJ848" s="328"/>
      <c r="MVK848" s="328"/>
      <c r="MVL848" s="328"/>
      <c r="MVM848" s="328"/>
      <c r="MVN848" s="328"/>
      <c r="MVO848" s="328"/>
      <c r="MVP848" s="328"/>
      <c r="MVQ848" s="328"/>
      <c r="MVR848" s="328"/>
      <c r="MVS848" s="328"/>
      <c r="MVT848" s="328"/>
      <c r="MVU848" s="328"/>
      <c r="MVV848" s="328"/>
      <c r="MVW848" s="328"/>
      <c r="MVX848" s="328"/>
      <c r="MVY848" s="328"/>
      <c r="MVZ848" s="328"/>
      <c r="MWA848" s="328"/>
      <c r="MWB848" s="328"/>
      <c r="MWC848" s="328"/>
      <c r="MWD848" s="328"/>
      <c r="MWE848" s="328"/>
      <c r="MWF848" s="328"/>
      <c r="MWG848" s="328"/>
      <c r="MWH848" s="328"/>
      <c r="MWI848" s="328"/>
      <c r="MWJ848" s="328"/>
      <c r="MWK848" s="328"/>
      <c r="MWL848" s="328"/>
      <c r="MWM848" s="328"/>
      <c r="MWN848" s="328"/>
      <c r="MWO848" s="328"/>
      <c r="MWP848" s="328"/>
      <c r="MWQ848" s="328"/>
      <c r="MWR848" s="328"/>
      <c r="MWS848" s="328"/>
      <c r="MWT848" s="328"/>
      <c r="MWU848" s="328"/>
      <c r="MWV848" s="328"/>
      <c r="MWW848" s="328"/>
      <c r="MWX848" s="328"/>
      <c r="MWY848" s="328"/>
      <c r="MWZ848" s="328"/>
      <c r="MXA848" s="328"/>
      <c r="MXB848" s="328"/>
      <c r="MXC848" s="328"/>
      <c r="MXD848" s="328"/>
      <c r="MXE848" s="328"/>
      <c r="MXF848" s="328"/>
      <c r="MXG848" s="328"/>
      <c r="MXH848" s="328"/>
      <c r="MXI848" s="328"/>
      <c r="MXJ848" s="328"/>
      <c r="MXK848" s="328"/>
      <c r="MXL848" s="328"/>
      <c r="MXM848" s="328"/>
      <c r="MXN848" s="328"/>
      <c r="MXO848" s="328"/>
      <c r="MXP848" s="328"/>
      <c r="MXQ848" s="328"/>
      <c r="MXR848" s="328"/>
      <c r="MXS848" s="328"/>
      <c r="MXT848" s="328"/>
      <c r="MXU848" s="328"/>
      <c r="MXV848" s="328"/>
      <c r="MXW848" s="328"/>
      <c r="MXX848" s="328"/>
      <c r="MXY848" s="328"/>
      <c r="MXZ848" s="328"/>
      <c r="MYA848" s="328"/>
      <c r="MYB848" s="328"/>
      <c r="MYC848" s="328"/>
      <c r="MYD848" s="328"/>
      <c r="MYE848" s="328"/>
      <c r="MYF848" s="328"/>
      <c r="MYG848" s="328"/>
      <c r="MYH848" s="328"/>
      <c r="MYI848" s="328"/>
      <c r="MYJ848" s="328"/>
      <c r="MYK848" s="328"/>
      <c r="MYL848" s="328"/>
      <c r="MYM848" s="328"/>
      <c r="MYN848" s="328"/>
      <c r="MYO848" s="328"/>
      <c r="MYP848" s="328"/>
      <c r="MYQ848" s="328"/>
      <c r="MYR848" s="328"/>
      <c r="MYS848" s="328"/>
      <c r="MYT848" s="328"/>
      <c r="MYU848" s="328"/>
      <c r="MYV848" s="328"/>
      <c r="MYW848" s="328"/>
      <c r="MYX848" s="328"/>
      <c r="MYY848" s="328"/>
      <c r="MYZ848" s="328"/>
      <c r="MZA848" s="328"/>
      <c r="MZB848" s="328"/>
      <c r="MZC848" s="328"/>
      <c r="MZD848" s="328"/>
      <c r="MZE848" s="328"/>
      <c r="MZF848" s="328"/>
      <c r="MZG848" s="328"/>
      <c r="MZH848" s="328"/>
      <c r="MZI848" s="328"/>
      <c r="MZJ848" s="328"/>
      <c r="MZK848" s="328"/>
      <c r="MZL848" s="328"/>
      <c r="MZM848" s="328"/>
      <c r="MZN848" s="328"/>
      <c r="MZO848" s="328"/>
      <c r="MZP848" s="328"/>
      <c r="MZQ848" s="328"/>
      <c r="MZR848" s="328"/>
      <c r="MZS848" s="328"/>
      <c r="MZT848" s="328"/>
      <c r="MZU848" s="328"/>
      <c r="MZV848" s="328"/>
      <c r="MZW848" s="328"/>
      <c r="MZX848" s="328"/>
      <c r="MZY848" s="328"/>
      <c r="MZZ848" s="328"/>
      <c r="NAA848" s="328"/>
      <c r="NAB848" s="328"/>
      <c r="NAC848" s="328"/>
      <c r="NAD848" s="328"/>
      <c r="NAE848" s="328"/>
      <c r="NAF848" s="328"/>
      <c r="NAG848" s="328"/>
      <c r="NAH848" s="328"/>
      <c r="NAI848" s="328"/>
      <c r="NAJ848" s="328"/>
      <c r="NAK848" s="328"/>
      <c r="NAL848" s="328"/>
      <c r="NAM848" s="328"/>
      <c r="NAN848" s="328"/>
      <c r="NAO848" s="328"/>
      <c r="NAP848" s="328"/>
      <c r="NAQ848" s="328"/>
      <c r="NAR848" s="328"/>
      <c r="NAS848" s="328"/>
      <c r="NAT848" s="328"/>
      <c r="NAU848" s="328"/>
      <c r="NAV848" s="328"/>
      <c r="NAW848" s="328"/>
      <c r="NAX848" s="328"/>
      <c r="NAY848" s="328"/>
      <c r="NAZ848" s="328"/>
      <c r="NBA848" s="328"/>
      <c r="NBB848" s="328"/>
      <c r="NBC848" s="328"/>
      <c r="NBD848" s="328"/>
      <c r="NBE848" s="328"/>
      <c r="NBF848" s="328"/>
      <c r="NBG848" s="328"/>
      <c r="NBH848" s="328"/>
      <c r="NBI848" s="328"/>
      <c r="NBJ848" s="328"/>
      <c r="NBK848" s="328"/>
      <c r="NBL848" s="328"/>
      <c r="NBM848" s="328"/>
      <c r="NBN848" s="328"/>
      <c r="NBO848" s="328"/>
      <c r="NBP848" s="328"/>
      <c r="NBQ848" s="328"/>
      <c r="NBR848" s="328"/>
      <c r="NBS848" s="328"/>
      <c r="NBT848" s="328"/>
      <c r="NBU848" s="328"/>
      <c r="NBV848" s="328"/>
      <c r="NBW848" s="328"/>
      <c r="NBX848" s="328"/>
      <c r="NBY848" s="328"/>
      <c r="NBZ848" s="328"/>
      <c r="NCA848" s="328"/>
      <c r="NCB848" s="328"/>
      <c r="NCC848" s="328"/>
      <c r="NCD848" s="328"/>
      <c r="NCE848" s="328"/>
      <c r="NCF848" s="328"/>
      <c r="NCG848" s="328"/>
      <c r="NCH848" s="328"/>
      <c r="NCI848" s="328"/>
      <c r="NCJ848" s="328"/>
      <c r="NCK848" s="328"/>
      <c r="NCL848" s="328"/>
      <c r="NCM848" s="328"/>
      <c r="NCN848" s="328"/>
      <c r="NCO848" s="328"/>
      <c r="NCP848" s="328"/>
      <c r="NCQ848" s="328"/>
      <c r="NCR848" s="328"/>
      <c r="NCS848" s="328"/>
      <c r="NCT848" s="328"/>
      <c r="NCU848" s="328"/>
      <c r="NCV848" s="328"/>
      <c r="NCW848" s="328"/>
      <c r="NCX848" s="328"/>
      <c r="NCY848" s="328"/>
      <c r="NCZ848" s="328"/>
      <c r="NDA848" s="328"/>
      <c r="NDB848" s="328"/>
      <c r="NDC848" s="328"/>
      <c r="NDD848" s="328"/>
      <c r="NDE848" s="328"/>
      <c r="NDF848" s="328"/>
      <c r="NDG848" s="328"/>
      <c r="NDH848" s="328"/>
      <c r="NDI848" s="328"/>
      <c r="NDJ848" s="328"/>
      <c r="NDK848" s="328"/>
      <c r="NDL848" s="328"/>
      <c r="NDM848" s="328"/>
      <c r="NDN848" s="328"/>
      <c r="NDO848" s="328"/>
      <c r="NDP848" s="328"/>
      <c r="NDQ848" s="328"/>
      <c r="NDR848" s="328"/>
      <c r="NDS848" s="328"/>
      <c r="NDT848" s="328"/>
      <c r="NDU848" s="328"/>
      <c r="NDV848" s="328"/>
      <c r="NDW848" s="328"/>
      <c r="NDX848" s="328"/>
      <c r="NDY848" s="328"/>
      <c r="NDZ848" s="328"/>
      <c r="NEA848" s="328"/>
      <c r="NEB848" s="328"/>
      <c r="NEC848" s="328"/>
      <c r="NED848" s="328"/>
      <c r="NEE848" s="328"/>
      <c r="NEF848" s="328"/>
      <c r="NEG848" s="328"/>
      <c r="NEH848" s="328"/>
      <c r="NEI848" s="328"/>
      <c r="NEJ848" s="328"/>
      <c r="NEK848" s="328"/>
      <c r="NEL848" s="328"/>
      <c r="NEM848" s="328"/>
      <c r="NEN848" s="328"/>
      <c r="NEO848" s="328"/>
      <c r="NEP848" s="328"/>
      <c r="NEQ848" s="328"/>
      <c r="NER848" s="328"/>
      <c r="NES848" s="328"/>
      <c r="NET848" s="328"/>
      <c r="NEU848" s="328"/>
      <c r="NEV848" s="328"/>
      <c r="NEW848" s="328"/>
      <c r="NEX848" s="328"/>
      <c r="NEY848" s="328"/>
      <c r="NEZ848" s="328"/>
      <c r="NFA848" s="328"/>
      <c r="NFB848" s="328"/>
      <c r="NFC848" s="328"/>
      <c r="NFD848" s="328"/>
      <c r="NFE848" s="328"/>
      <c r="NFF848" s="328"/>
      <c r="NFG848" s="328"/>
      <c r="NFH848" s="328"/>
      <c r="NFI848" s="328"/>
      <c r="NFJ848" s="328"/>
      <c r="NFK848" s="328"/>
      <c r="NFL848" s="328"/>
      <c r="NFM848" s="328"/>
      <c r="NFN848" s="328"/>
      <c r="NFO848" s="328"/>
      <c r="NFP848" s="328"/>
      <c r="NFQ848" s="328"/>
      <c r="NFR848" s="328"/>
      <c r="NFS848" s="328"/>
      <c r="NFT848" s="328"/>
      <c r="NFU848" s="328"/>
      <c r="NFV848" s="328"/>
      <c r="NFW848" s="328"/>
      <c r="NFX848" s="328"/>
      <c r="NFY848" s="328"/>
      <c r="NFZ848" s="328"/>
      <c r="NGA848" s="328"/>
      <c r="NGB848" s="328"/>
      <c r="NGC848" s="328"/>
      <c r="NGD848" s="328"/>
      <c r="NGE848" s="328"/>
      <c r="NGF848" s="328"/>
      <c r="NGG848" s="328"/>
      <c r="NGH848" s="328"/>
      <c r="NGI848" s="328"/>
      <c r="NGJ848" s="328"/>
      <c r="NGK848" s="328"/>
      <c r="NGL848" s="328"/>
      <c r="NGM848" s="328"/>
      <c r="NGN848" s="328"/>
      <c r="NGO848" s="328"/>
      <c r="NGP848" s="328"/>
      <c r="NGQ848" s="328"/>
      <c r="NGR848" s="328"/>
      <c r="NGS848" s="328"/>
      <c r="NGT848" s="328"/>
      <c r="NGU848" s="328"/>
      <c r="NGV848" s="328"/>
      <c r="NGW848" s="328"/>
      <c r="NGX848" s="328"/>
      <c r="NGY848" s="328"/>
      <c r="NGZ848" s="328"/>
      <c r="NHA848" s="328"/>
      <c r="NHB848" s="328"/>
      <c r="NHC848" s="328"/>
      <c r="NHD848" s="328"/>
      <c r="NHE848" s="328"/>
      <c r="NHF848" s="328"/>
      <c r="NHG848" s="328"/>
      <c r="NHH848" s="328"/>
      <c r="NHI848" s="328"/>
      <c r="NHJ848" s="328"/>
      <c r="NHK848" s="328"/>
      <c r="NHL848" s="328"/>
      <c r="NHM848" s="328"/>
      <c r="NHN848" s="328"/>
      <c r="NHO848" s="328"/>
      <c r="NHP848" s="328"/>
      <c r="NHQ848" s="328"/>
      <c r="NHR848" s="328"/>
      <c r="NHS848" s="328"/>
      <c r="NHT848" s="328"/>
      <c r="NHU848" s="328"/>
      <c r="NHV848" s="328"/>
      <c r="NHW848" s="328"/>
      <c r="NHX848" s="328"/>
      <c r="NHY848" s="328"/>
      <c r="NHZ848" s="328"/>
      <c r="NIA848" s="328"/>
      <c r="NIB848" s="328"/>
      <c r="NIC848" s="328"/>
      <c r="NID848" s="328"/>
      <c r="NIE848" s="328"/>
      <c r="NIF848" s="328"/>
      <c r="NIG848" s="328"/>
      <c r="NIH848" s="328"/>
      <c r="NII848" s="328"/>
      <c r="NIJ848" s="328"/>
      <c r="NIK848" s="328"/>
      <c r="NIL848" s="328"/>
      <c r="NIM848" s="328"/>
      <c r="NIN848" s="328"/>
      <c r="NIO848" s="328"/>
      <c r="NIP848" s="328"/>
      <c r="NIQ848" s="328"/>
      <c r="NIR848" s="328"/>
      <c r="NIS848" s="328"/>
      <c r="NIT848" s="328"/>
      <c r="NIU848" s="328"/>
      <c r="NIV848" s="328"/>
      <c r="NIW848" s="328"/>
      <c r="NIX848" s="328"/>
      <c r="NIY848" s="328"/>
      <c r="NIZ848" s="328"/>
      <c r="NJA848" s="328"/>
      <c r="NJB848" s="328"/>
      <c r="NJC848" s="328"/>
      <c r="NJD848" s="328"/>
      <c r="NJE848" s="328"/>
      <c r="NJF848" s="328"/>
      <c r="NJG848" s="328"/>
      <c r="NJH848" s="328"/>
      <c r="NJI848" s="328"/>
      <c r="NJJ848" s="328"/>
      <c r="NJK848" s="328"/>
      <c r="NJL848" s="328"/>
      <c r="NJM848" s="328"/>
      <c r="NJN848" s="328"/>
      <c r="NJO848" s="328"/>
      <c r="NJP848" s="328"/>
      <c r="NJQ848" s="328"/>
      <c r="NJR848" s="328"/>
      <c r="NJS848" s="328"/>
      <c r="NJT848" s="328"/>
      <c r="NJU848" s="328"/>
      <c r="NJV848" s="328"/>
      <c r="NJW848" s="328"/>
      <c r="NJX848" s="328"/>
      <c r="NJY848" s="328"/>
      <c r="NJZ848" s="328"/>
      <c r="NKA848" s="328"/>
      <c r="NKB848" s="328"/>
      <c r="NKC848" s="328"/>
      <c r="NKD848" s="328"/>
      <c r="NKE848" s="328"/>
      <c r="NKF848" s="328"/>
      <c r="NKG848" s="328"/>
      <c r="NKH848" s="328"/>
      <c r="NKI848" s="328"/>
      <c r="NKJ848" s="328"/>
      <c r="NKK848" s="328"/>
      <c r="NKL848" s="328"/>
      <c r="NKM848" s="328"/>
      <c r="NKN848" s="328"/>
      <c r="NKO848" s="328"/>
      <c r="NKP848" s="328"/>
      <c r="NKQ848" s="328"/>
      <c r="NKR848" s="328"/>
      <c r="NKS848" s="328"/>
      <c r="NKT848" s="328"/>
      <c r="NKU848" s="328"/>
      <c r="NKV848" s="328"/>
      <c r="NKW848" s="328"/>
      <c r="NKX848" s="328"/>
      <c r="NKY848" s="328"/>
      <c r="NKZ848" s="328"/>
      <c r="NLA848" s="328"/>
      <c r="NLB848" s="328"/>
      <c r="NLC848" s="328"/>
      <c r="NLD848" s="328"/>
      <c r="NLE848" s="328"/>
      <c r="NLF848" s="328"/>
      <c r="NLG848" s="328"/>
      <c r="NLH848" s="328"/>
      <c r="NLI848" s="328"/>
      <c r="NLJ848" s="328"/>
      <c r="NLK848" s="328"/>
      <c r="NLL848" s="328"/>
      <c r="NLM848" s="328"/>
      <c r="NLN848" s="328"/>
      <c r="NLO848" s="328"/>
      <c r="NLP848" s="328"/>
      <c r="NLQ848" s="328"/>
      <c r="NLR848" s="328"/>
      <c r="NLS848" s="328"/>
      <c r="NLT848" s="328"/>
      <c r="NLU848" s="328"/>
      <c r="NLV848" s="328"/>
      <c r="NLW848" s="328"/>
      <c r="NLX848" s="328"/>
      <c r="NLY848" s="328"/>
      <c r="NLZ848" s="328"/>
      <c r="NMA848" s="328"/>
      <c r="NMB848" s="328"/>
      <c r="NMC848" s="328"/>
      <c r="NMD848" s="328"/>
      <c r="NME848" s="328"/>
      <c r="NMF848" s="328"/>
      <c r="NMG848" s="328"/>
      <c r="NMH848" s="328"/>
      <c r="NMI848" s="328"/>
      <c r="NMJ848" s="328"/>
      <c r="NMK848" s="328"/>
      <c r="NML848" s="328"/>
      <c r="NMM848" s="328"/>
      <c r="NMN848" s="328"/>
      <c r="NMO848" s="328"/>
      <c r="NMP848" s="328"/>
      <c r="NMQ848" s="328"/>
      <c r="NMR848" s="328"/>
      <c r="NMS848" s="328"/>
      <c r="NMT848" s="328"/>
      <c r="NMU848" s="328"/>
      <c r="NMV848" s="328"/>
      <c r="NMW848" s="328"/>
      <c r="NMX848" s="328"/>
      <c r="NMY848" s="328"/>
      <c r="NMZ848" s="328"/>
      <c r="NNA848" s="328"/>
      <c r="NNB848" s="328"/>
      <c r="NNC848" s="328"/>
      <c r="NND848" s="328"/>
      <c r="NNE848" s="328"/>
      <c r="NNF848" s="328"/>
      <c r="NNG848" s="328"/>
      <c r="NNH848" s="328"/>
      <c r="NNI848" s="328"/>
      <c r="NNJ848" s="328"/>
      <c r="NNK848" s="328"/>
      <c r="NNL848" s="328"/>
      <c r="NNM848" s="328"/>
      <c r="NNN848" s="328"/>
      <c r="NNO848" s="328"/>
      <c r="NNP848" s="328"/>
      <c r="NNQ848" s="328"/>
      <c r="NNR848" s="328"/>
      <c r="NNS848" s="328"/>
      <c r="NNT848" s="328"/>
      <c r="NNU848" s="328"/>
      <c r="NNV848" s="328"/>
      <c r="NNW848" s="328"/>
      <c r="NNX848" s="328"/>
      <c r="NNY848" s="328"/>
      <c r="NNZ848" s="328"/>
      <c r="NOA848" s="328"/>
      <c r="NOB848" s="328"/>
      <c r="NOC848" s="328"/>
      <c r="NOD848" s="328"/>
      <c r="NOE848" s="328"/>
      <c r="NOF848" s="328"/>
      <c r="NOG848" s="328"/>
      <c r="NOH848" s="328"/>
      <c r="NOI848" s="328"/>
      <c r="NOJ848" s="328"/>
      <c r="NOK848" s="328"/>
      <c r="NOL848" s="328"/>
      <c r="NOM848" s="328"/>
      <c r="NON848" s="328"/>
      <c r="NOO848" s="328"/>
      <c r="NOP848" s="328"/>
      <c r="NOQ848" s="328"/>
      <c r="NOR848" s="328"/>
      <c r="NOS848" s="328"/>
      <c r="NOT848" s="328"/>
      <c r="NOU848" s="328"/>
      <c r="NOV848" s="328"/>
      <c r="NOW848" s="328"/>
      <c r="NOX848" s="328"/>
      <c r="NOY848" s="328"/>
      <c r="NOZ848" s="328"/>
      <c r="NPA848" s="328"/>
      <c r="NPB848" s="328"/>
      <c r="NPC848" s="328"/>
      <c r="NPD848" s="328"/>
      <c r="NPE848" s="328"/>
      <c r="NPF848" s="328"/>
      <c r="NPG848" s="328"/>
      <c r="NPH848" s="328"/>
      <c r="NPI848" s="328"/>
      <c r="NPJ848" s="328"/>
      <c r="NPK848" s="328"/>
      <c r="NPL848" s="328"/>
      <c r="NPM848" s="328"/>
      <c r="NPN848" s="328"/>
      <c r="NPO848" s="328"/>
      <c r="NPP848" s="328"/>
      <c r="NPQ848" s="328"/>
      <c r="NPR848" s="328"/>
      <c r="NPS848" s="328"/>
      <c r="NPT848" s="328"/>
      <c r="NPU848" s="328"/>
      <c r="NPV848" s="328"/>
      <c r="NPW848" s="328"/>
      <c r="NPX848" s="328"/>
      <c r="NPY848" s="328"/>
      <c r="NPZ848" s="328"/>
      <c r="NQA848" s="328"/>
      <c r="NQB848" s="328"/>
      <c r="NQC848" s="328"/>
      <c r="NQD848" s="328"/>
      <c r="NQE848" s="328"/>
      <c r="NQF848" s="328"/>
      <c r="NQG848" s="328"/>
      <c r="NQH848" s="328"/>
      <c r="NQI848" s="328"/>
      <c r="NQJ848" s="328"/>
      <c r="NQK848" s="328"/>
      <c r="NQL848" s="328"/>
      <c r="NQM848" s="328"/>
      <c r="NQN848" s="328"/>
      <c r="NQO848" s="328"/>
      <c r="NQP848" s="328"/>
      <c r="NQQ848" s="328"/>
      <c r="NQR848" s="328"/>
      <c r="NQS848" s="328"/>
      <c r="NQT848" s="328"/>
      <c r="NQU848" s="328"/>
      <c r="NQV848" s="328"/>
      <c r="NQW848" s="328"/>
      <c r="NQX848" s="328"/>
      <c r="NQY848" s="328"/>
      <c r="NQZ848" s="328"/>
      <c r="NRA848" s="328"/>
      <c r="NRB848" s="328"/>
      <c r="NRC848" s="328"/>
      <c r="NRD848" s="328"/>
      <c r="NRE848" s="328"/>
      <c r="NRF848" s="328"/>
      <c r="NRG848" s="328"/>
      <c r="NRH848" s="328"/>
      <c r="NRI848" s="328"/>
      <c r="NRJ848" s="328"/>
      <c r="NRK848" s="328"/>
      <c r="NRL848" s="328"/>
      <c r="NRM848" s="328"/>
      <c r="NRN848" s="328"/>
      <c r="NRO848" s="328"/>
      <c r="NRP848" s="328"/>
      <c r="NRQ848" s="328"/>
      <c r="NRR848" s="328"/>
      <c r="NRS848" s="328"/>
      <c r="NRT848" s="328"/>
      <c r="NRU848" s="328"/>
      <c r="NRV848" s="328"/>
      <c r="NRW848" s="328"/>
      <c r="NRX848" s="328"/>
      <c r="NRY848" s="328"/>
      <c r="NRZ848" s="328"/>
      <c r="NSA848" s="328"/>
      <c r="NSB848" s="328"/>
      <c r="NSC848" s="328"/>
      <c r="NSD848" s="328"/>
      <c r="NSE848" s="328"/>
      <c r="NSF848" s="328"/>
      <c r="NSG848" s="328"/>
      <c r="NSH848" s="328"/>
      <c r="NSI848" s="328"/>
      <c r="NSJ848" s="328"/>
      <c r="NSK848" s="328"/>
      <c r="NSL848" s="328"/>
      <c r="NSM848" s="328"/>
      <c r="NSN848" s="328"/>
      <c r="NSO848" s="328"/>
      <c r="NSP848" s="328"/>
      <c r="NSQ848" s="328"/>
      <c r="NSR848" s="328"/>
      <c r="NSS848" s="328"/>
      <c r="NST848" s="328"/>
      <c r="NSU848" s="328"/>
      <c r="NSV848" s="328"/>
      <c r="NSW848" s="328"/>
      <c r="NSX848" s="328"/>
      <c r="NSY848" s="328"/>
      <c r="NSZ848" s="328"/>
      <c r="NTA848" s="328"/>
      <c r="NTB848" s="328"/>
      <c r="NTC848" s="328"/>
      <c r="NTD848" s="328"/>
      <c r="NTE848" s="328"/>
      <c r="NTF848" s="328"/>
      <c r="NTG848" s="328"/>
      <c r="NTH848" s="328"/>
      <c r="NTI848" s="328"/>
      <c r="NTJ848" s="328"/>
      <c r="NTK848" s="328"/>
      <c r="NTL848" s="328"/>
      <c r="NTM848" s="328"/>
      <c r="NTN848" s="328"/>
      <c r="NTO848" s="328"/>
      <c r="NTP848" s="328"/>
      <c r="NTQ848" s="328"/>
      <c r="NTR848" s="328"/>
      <c r="NTS848" s="328"/>
      <c r="NTT848" s="328"/>
      <c r="NTU848" s="328"/>
      <c r="NTV848" s="328"/>
      <c r="NTW848" s="328"/>
      <c r="NTX848" s="328"/>
      <c r="NTY848" s="328"/>
      <c r="NTZ848" s="328"/>
      <c r="NUA848" s="328"/>
      <c r="NUB848" s="328"/>
      <c r="NUC848" s="328"/>
      <c r="NUD848" s="328"/>
      <c r="NUE848" s="328"/>
      <c r="NUF848" s="328"/>
      <c r="NUG848" s="328"/>
      <c r="NUH848" s="328"/>
      <c r="NUI848" s="328"/>
      <c r="NUJ848" s="328"/>
      <c r="NUK848" s="328"/>
      <c r="NUL848" s="328"/>
      <c r="NUM848" s="328"/>
      <c r="NUN848" s="328"/>
      <c r="NUO848" s="328"/>
      <c r="NUP848" s="328"/>
      <c r="NUQ848" s="328"/>
      <c r="NUR848" s="328"/>
      <c r="NUS848" s="328"/>
      <c r="NUT848" s="328"/>
      <c r="NUU848" s="328"/>
      <c r="NUV848" s="328"/>
      <c r="NUW848" s="328"/>
      <c r="NUX848" s="328"/>
      <c r="NUY848" s="328"/>
      <c r="NUZ848" s="328"/>
      <c r="NVA848" s="328"/>
      <c r="NVB848" s="328"/>
      <c r="NVC848" s="328"/>
      <c r="NVD848" s="328"/>
      <c r="NVE848" s="328"/>
      <c r="NVF848" s="328"/>
      <c r="NVG848" s="328"/>
      <c r="NVH848" s="328"/>
      <c r="NVI848" s="328"/>
      <c r="NVJ848" s="328"/>
      <c r="NVK848" s="328"/>
      <c r="NVL848" s="328"/>
      <c r="NVM848" s="328"/>
      <c r="NVN848" s="328"/>
      <c r="NVO848" s="328"/>
      <c r="NVP848" s="328"/>
      <c r="NVQ848" s="328"/>
      <c r="NVR848" s="328"/>
      <c r="NVS848" s="328"/>
      <c r="NVT848" s="328"/>
      <c r="NVU848" s="328"/>
      <c r="NVV848" s="328"/>
      <c r="NVW848" s="328"/>
      <c r="NVX848" s="328"/>
      <c r="NVY848" s="328"/>
      <c r="NVZ848" s="328"/>
      <c r="NWA848" s="328"/>
      <c r="NWB848" s="328"/>
      <c r="NWC848" s="328"/>
      <c r="NWD848" s="328"/>
      <c r="NWE848" s="328"/>
      <c r="NWF848" s="328"/>
      <c r="NWG848" s="328"/>
      <c r="NWH848" s="328"/>
      <c r="NWI848" s="328"/>
      <c r="NWJ848" s="328"/>
      <c r="NWK848" s="328"/>
      <c r="NWL848" s="328"/>
      <c r="NWM848" s="328"/>
      <c r="NWN848" s="328"/>
      <c r="NWO848" s="328"/>
      <c r="NWP848" s="328"/>
      <c r="NWQ848" s="328"/>
      <c r="NWR848" s="328"/>
      <c r="NWS848" s="328"/>
      <c r="NWT848" s="328"/>
      <c r="NWU848" s="328"/>
      <c r="NWV848" s="328"/>
      <c r="NWW848" s="328"/>
      <c r="NWX848" s="328"/>
      <c r="NWY848" s="328"/>
      <c r="NWZ848" s="328"/>
      <c r="NXA848" s="328"/>
      <c r="NXB848" s="328"/>
      <c r="NXC848" s="328"/>
      <c r="NXD848" s="328"/>
      <c r="NXE848" s="328"/>
      <c r="NXF848" s="328"/>
      <c r="NXG848" s="328"/>
      <c r="NXH848" s="328"/>
      <c r="NXI848" s="328"/>
      <c r="NXJ848" s="328"/>
      <c r="NXK848" s="328"/>
      <c r="NXL848" s="328"/>
      <c r="NXM848" s="328"/>
      <c r="NXN848" s="328"/>
      <c r="NXO848" s="328"/>
      <c r="NXP848" s="328"/>
      <c r="NXQ848" s="328"/>
      <c r="NXR848" s="328"/>
      <c r="NXS848" s="328"/>
      <c r="NXT848" s="328"/>
      <c r="NXU848" s="328"/>
      <c r="NXV848" s="328"/>
      <c r="NXW848" s="328"/>
      <c r="NXX848" s="328"/>
      <c r="NXY848" s="328"/>
      <c r="NXZ848" s="328"/>
      <c r="NYA848" s="328"/>
      <c r="NYB848" s="328"/>
      <c r="NYC848" s="328"/>
      <c r="NYD848" s="328"/>
      <c r="NYE848" s="328"/>
      <c r="NYF848" s="328"/>
      <c r="NYG848" s="328"/>
      <c r="NYH848" s="328"/>
      <c r="NYI848" s="328"/>
      <c r="NYJ848" s="328"/>
      <c r="NYK848" s="328"/>
      <c r="NYL848" s="328"/>
      <c r="NYM848" s="328"/>
      <c r="NYN848" s="328"/>
      <c r="NYO848" s="328"/>
      <c r="NYP848" s="328"/>
      <c r="NYQ848" s="328"/>
      <c r="NYR848" s="328"/>
      <c r="NYS848" s="328"/>
      <c r="NYT848" s="328"/>
      <c r="NYU848" s="328"/>
      <c r="NYV848" s="328"/>
      <c r="NYW848" s="328"/>
      <c r="NYX848" s="328"/>
      <c r="NYY848" s="328"/>
      <c r="NYZ848" s="328"/>
      <c r="NZA848" s="328"/>
      <c r="NZB848" s="328"/>
      <c r="NZC848" s="328"/>
      <c r="NZD848" s="328"/>
      <c r="NZE848" s="328"/>
      <c r="NZF848" s="328"/>
      <c r="NZG848" s="328"/>
      <c r="NZH848" s="328"/>
      <c r="NZI848" s="328"/>
      <c r="NZJ848" s="328"/>
      <c r="NZK848" s="328"/>
      <c r="NZL848" s="328"/>
      <c r="NZM848" s="328"/>
      <c r="NZN848" s="328"/>
      <c r="NZO848" s="328"/>
      <c r="NZP848" s="328"/>
      <c r="NZQ848" s="328"/>
      <c r="NZR848" s="328"/>
      <c r="NZS848" s="328"/>
      <c r="NZT848" s="328"/>
      <c r="NZU848" s="328"/>
      <c r="NZV848" s="328"/>
      <c r="NZW848" s="328"/>
      <c r="NZX848" s="328"/>
      <c r="NZY848" s="328"/>
      <c r="NZZ848" s="328"/>
      <c r="OAA848" s="328"/>
      <c r="OAB848" s="328"/>
      <c r="OAC848" s="328"/>
      <c r="OAD848" s="328"/>
      <c r="OAE848" s="328"/>
      <c r="OAF848" s="328"/>
      <c r="OAG848" s="328"/>
      <c r="OAH848" s="328"/>
      <c r="OAI848" s="328"/>
      <c r="OAJ848" s="328"/>
      <c r="OAK848" s="328"/>
      <c r="OAL848" s="328"/>
      <c r="OAM848" s="328"/>
      <c r="OAN848" s="328"/>
      <c r="OAO848" s="328"/>
      <c r="OAP848" s="328"/>
      <c r="OAQ848" s="328"/>
      <c r="OAR848" s="328"/>
      <c r="OAS848" s="328"/>
      <c r="OAT848" s="328"/>
      <c r="OAU848" s="328"/>
      <c r="OAV848" s="328"/>
      <c r="OAW848" s="328"/>
      <c r="OAX848" s="328"/>
      <c r="OAY848" s="328"/>
      <c r="OAZ848" s="328"/>
      <c r="OBA848" s="328"/>
      <c r="OBB848" s="328"/>
      <c r="OBC848" s="328"/>
      <c r="OBD848" s="328"/>
      <c r="OBE848" s="328"/>
      <c r="OBF848" s="328"/>
      <c r="OBG848" s="328"/>
      <c r="OBH848" s="328"/>
      <c r="OBI848" s="328"/>
      <c r="OBJ848" s="328"/>
      <c r="OBK848" s="328"/>
      <c r="OBL848" s="328"/>
      <c r="OBM848" s="328"/>
      <c r="OBN848" s="328"/>
      <c r="OBO848" s="328"/>
      <c r="OBP848" s="328"/>
      <c r="OBQ848" s="328"/>
      <c r="OBR848" s="328"/>
      <c r="OBS848" s="328"/>
      <c r="OBT848" s="328"/>
      <c r="OBU848" s="328"/>
      <c r="OBV848" s="328"/>
      <c r="OBW848" s="328"/>
      <c r="OBX848" s="328"/>
      <c r="OBY848" s="328"/>
      <c r="OBZ848" s="328"/>
      <c r="OCA848" s="328"/>
      <c r="OCB848" s="328"/>
      <c r="OCC848" s="328"/>
      <c r="OCD848" s="328"/>
      <c r="OCE848" s="328"/>
      <c r="OCF848" s="328"/>
      <c r="OCG848" s="328"/>
      <c r="OCH848" s="328"/>
      <c r="OCI848" s="328"/>
      <c r="OCJ848" s="328"/>
      <c r="OCK848" s="328"/>
      <c r="OCL848" s="328"/>
      <c r="OCM848" s="328"/>
      <c r="OCN848" s="328"/>
      <c r="OCO848" s="328"/>
      <c r="OCP848" s="328"/>
      <c r="OCQ848" s="328"/>
      <c r="OCR848" s="328"/>
      <c r="OCS848" s="328"/>
      <c r="OCT848" s="328"/>
      <c r="OCU848" s="328"/>
      <c r="OCV848" s="328"/>
      <c r="OCW848" s="328"/>
      <c r="OCX848" s="328"/>
      <c r="OCY848" s="328"/>
      <c r="OCZ848" s="328"/>
      <c r="ODA848" s="328"/>
      <c r="ODB848" s="328"/>
      <c r="ODC848" s="328"/>
      <c r="ODD848" s="328"/>
      <c r="ODE848" s="328"/>
      <c r="ODF848" s="328"/>
      <c r="ODG848" s="328"/>
      <c r="ODH848" s="328"/>
      <c r="ODI848" s="328"/>
      <c r="ODJ848" s="328"/>
      <c r="ODK848" s="328"/>
      <c r="ODL848" s="328"/>
      <c r="ODM848" s="328"/>
      <c r="ODN848" s="328"/>
      <c r="ODO848" s="328"/>
      <c r="ODP848" s="328"/>
      <c r="ODQ848" s="328"/>
      <c r="ODR848" s="328"/>
      <c r="ODS848" s="328"/>
      <c r="ODT848" s="328"/>
      <c r="ODU848" s="328"/>
      <c r="ODV848" s="328"/>
      <c r="ODW848" s="328"/>
      <c r="ODX848" s="328"/>
      <c r="ODY848" s="328"/>
      <c r="ODZ848" s="328"/>
      <c r="OEA848" s="328"/>
      <c r="OEB848" s="328"/>
      <c r="OEC848" s="328"/>
      <c r="OED848" s="328"/>
      <c r="OEE848" s="328"/>
      <c r="OEF848" s="328"/>
      <c r="OEG848" s="328"/>
      <c r="OEH848" s="328"/>
      <c r="OEI848" s="328"/>
      <c r="OEJ848" s="328"/>
      <c r="OEK848" s="328"/>
      <c r="OEL848" s="328"/>
      <c r="OEM848" s="328"/>
      <c r="OEN848" s="328"/>
      <c r="OEO848" s="328"/>
      <c r="OEP848" s="328"/>
      <c r="OEQ848" s="328"/>
      <c r="OER848" s="328"/>
      <c r="OES848" s="328"/>
      <c r="OET848" s="328"/>
      <c r="OEU848" s="328"/>
      <c r="OEV848" s="328"/>
      <c r="OEW848" s="328"/>
      <c r="OEX848" s="328"/>
      <c r="OEY848" s="328"/>
      <c r="OEZ848" s="328"/>
      <c r="OFA848" s="328"/>
      <c r="OFB848" s="328"/>
      <c r="OFC848" s="328"/>
      <c r="OFD848" s="328"/>
      <c r="OFE848" s="328"/>
      <c r="OFF848" s="328"/>
      <c r="OFG848" s="328"/>
      <c r="OFH848" s="328"/>
      <c r="OFI848" s="328"/>
      <c r="OFJ848" s="328"/>
      <c r="OFK848" s="328"/>
      <c r="OFL848" s="328"/>
      <c r="OFM848" s="328"/>
      <c r="OFN848" s="328"/>
      <c r="OFO848" s="328"/>
      <c r="OFP848" s="328"/>
      <c r="OFQ848" s="328"/>
      <c r="OFR848" s="328"/>
      <c r="OFS848" s="328"/>
      <c r="OFT848" s="328"/>
      <c r="OFU848" s="328"/>
      <c r="OFV848" s="328"/>
      <c r="OFW848" s="328"/>
      <c r="OFX848" s="328"/>
      <c r="OFY848" s="328"/>
      <c r="OFZ848" s="328"/>
      <c r="OGA848" s="328"/>
      <c r="OGB848" s="328"/>
      <c r="OGC848" s="328"/>
      <c r="OGD848" s="328"/>
      <c r="OGE848" s="328"/>
      <c r="OGF848" s="328"/>
      <c r="OGG848" s="328"/>
      <c r="OGH848" s="328"/>
      <c r="OGI848" s="328"/>
      <c r="OGJ848" s="328"/>
      <c r="OGK848" s="328"/>
      <c r="OGL848" s="328"/>
      <c r="OGM848" s="328"/>
      <c r="OGN848" s="328"/>
      <c r="OGO848" s="328"/>
      <c r="OGP848" s="328"/>
      <c r="OGQ848" s="328"/>
      <c r="OGR848" s="328"/>
      <c r="OGS848" s="328"/>
      <c r="OGT848" s="328"/>
      <c r="OGU848" s="328"/>
      <c r="OGV848" s="328"/>
      <c r="OGW848" s="328"/>
      <c r="OGX848" s="328"/>
      <c r="OGY848" s="328"/>
      <c r="OGZ848" s="328"/>
      <c r="OHA848" s="328"/>
      <c r="OHB848" s="328"/>
      <c r="OHC848" s="328"/>
      <c r="OHD848" s="328"/>
      <c r="OHE848" s="328"/>
      <c r="OHF848" s="328"/>
      <c r="OHG848" s="328"/>
      <c r="OHH848" s="328"/>
      <c r="OHI848" s="328"/>
      <c r="OHJ848" s="328"/>
      <c r="OHK848" s="328"/>
      <c r="OHL848" s="328"/>
      <c r="OHM848" s="328"/>
      <c r="OHN848" s="328"/>
      <c r="OHO848" s="328"/>
      <c r="OHP848" s="328"/>
      <c r="OHQ848" s="328"/>
      <c r="OHR848" s="328"/>
      <c r="OHS848" s="328"/>
      <c r="OHT848" s="328"/>
      <c r="OHU848" s="328"/>
      <c r="OHV848" s="328"/>
      <c r="OHW848" s="328"/>
      <c r="OHX848" s="328"/>
      <c r="OHY848" s="328"/>
      <c r="OHZ848" s="328"/>
      <c r="OIA848" s="328"/>
      <c r="OIB848" s="328"/>
      <c r="OIC848" s="328"/>
      <c r="OID848" s="328"/>
      <c r="OIE848" s="328"/>
      <c r="OIF848" s="328"/>
      <c r="OIG848" s="328"/>
      <c r="OIH848" s="328"/>
      <c r="OII848" s="328"/>
      <c r="OIJ848" s="328"/>
      <c r="OIK848" s="328"/>
      <c r="OIL848" s="328"/>
      <c r="OIM848" s="328"/>
      <c r="OIN848" s="328"/>
      <c r="OIO848" s="328"/>
      <c r="OIP848" s="328"/>
      <c r="OIQ848" s="328"/>
      <c r="OIR848" s="328"/>
      <c r="OIS848" s="328"/>
      <c r="OIT848" s="328"/>
      <c r="OIU848" s="328"/>
      <c r="OIV848" s="328"/>
      <c r="OIW848" s="328"/>
      <c r="OIX848" s="328"/>
      <c r="OIY848" s="328"/>
      <c r="OIZ848" s="328"/>
      <c r="OJA848" s="328"/>
      <c r="OJB848" s="328"/>
      <c r="OJC848" s="328"/>
      <c r="OJD848" s="328"/>
      <c r="OJE848" s="328"/>
      <c r="OJF848" s="328"/>
      <c r="OJG848" s="328"/>
      <c r="OJH848" s="328"/>
      <c r="OJI848" s="328"/>
      <c r="OJJ848" s="328"/>
      <c r="OJK848" s="328"/>
      <c r="OJL848" s="328"/>
      <c r="OJM848" s="328"/>
      <c r="OJN848" s="328"/>
      <c r="OJO848" s="328"/>
      <c r="OJP848" s="328"/>
      <c r="OJQ848" s="328"/>
      <c r="OJR848" s="328"/>
      <c r="OJS848" s="328"/>
      <c r="OJT848" s="328"/>
      <c r="OJU848" s="328"/>
      <c r="OJV848" s="328"/>
      <c r="OJW848" s="328"/>
      <c r="OJX848" s="328"/>
      <c r="OJY848" s="328"/>
      <c r="OJZ848" s="328"/>
      <c r="OKA848" s="328"/>
      <c r="OKB848" s="328"/>
      <c r="OKC848" s="328"/>
      <c r="OKD848" s="328"/>
      <c r="OKE848" s="328"/>
      <c r="OKF848" s="328"/>
      <c r="OKG848" s="328"/>
      <c r="OKH848" s="328"/>
      <c r="OKI848" s="328"/>
      <c r="OKJ848" s="328"/>
      <c r="OKK848" s="328"/>
      <c r="OKL848" s="328"/>
      <c r="OKM848" s="328"/>
      <c r="OKN848" s="328"/>
      <c r="OKO848" s="328"/>
      <c r="OKP848" s="328"/>
      <c r="OKQ848" s="328"/>
      <c r="OKR848" s="328"/>
      <c r="OKS848" s="328"/>
      <c r="OKT848" s="328"/>
      <c r="OKU848" s="328"/>
      <c r="OKV848" s="328"/>
      <c r="OKW848" s="328"/>
      <c r="OKX848" s="328"/>
      <c r="OKY848" s="328"/>
      <c r="OKZ848" s="328"/>
      <c r="OLA848" s="328"/>
      <c r="OLB848" s="328"/>
      <c r="OLC848" s="328"/>
      <c r="OLD848" s="328"/>
      <c r="OLE848" s="328"/>
      <c r="OLF848" s="328"/>
      <c r="OLG848" s="328"/>
      <c r="OLH848" s="328"/>
      <c r="OLI848" s="328"/>
      <c r="OLJ848" s="328"/>
      <c r="OLK848" s="328"/>
      <c r="OLL848" s="328"/>
      <c r="OLM848" s="328"/>
      <c r="OLN848" s="328"/>
      <c r="OLO848" s="328"/>
      <c r="OLP848" s="328"/>
      <c r="OLQ848" s="328"/>
      <c r="OLR848" s="328"/>
      <c r="OLS848" s="328"/>
      <c r="OLT848" s="328"/>
      <c r="OLU848" s="328"/>
      <c r="OLV848" s="328"/>
      <c r="OLW848" s="328"/>
      <c r="OLX848" s="328"/>
      <c r="OLY848" s="328"/>
      <c r="OLZ848" s="328"/>
      <c r="OMA848" s="328"/>
      <c r="OMB848" s="328"/>
      <c r="OMC848" s="328"/>
      <c r="OMD848" s="328"/>
      <c r="OME848" s="328"/>
      <c r="OMF848" s="328"/>
      <c r="OMG848" s="328"/>
      <c r="OMH848" s="328"/>
      <c r="OMI848" s="328"/>
      <c r="OMJ848" s="328"/>
      <c r="OMK848" s="328"/>
      <c r="OML848" s="328"/>
      <c r="OMM848" s="328"/>
      <c r="OMN848" s="328"/>
      <c r="OMO848" s="328"/>
      <c r="OMP848" s="328"/>
      <c r="OMQ848" s="328"/>
      <c r="OMR848" s="328"/>
      <c r="OMS848" s="328"/>
      <c r="OMT848" s="328"/>
      <c r="OMU848" s="328"/>
      <c r="OMV848" s="328"/>
      <c r="OMW848" s="328"/>
      <c r="OMX848" s="328"/>
      <c r="OMY848" s="328"/>
      <c r="OMZ848" s="328"/>
      <c r="ONA848" s="328"/>
      <c r="ONB848" s="328"/>
      <c r="ONC848" s="328"/>
      <c r="OND848" s="328"/>
      <c r="ONE848" s="328"/>
      <c r="ONF848" s="328"/>
      <c r="ONG848" s="328"/>
      <c r="ONH848" s="328"/>
      <c r="ONI848" s="328"/>
      <c r="ONJ848" s="328"/>
      <c r="ONK848" s="328"/>
      <c r="ONL848" s="328"/>
      <c r="ONM848" s="328"/>
      <c r="ONN848" s="328"/>
      <c r="ONO848" s="328"/>
      <c r="ONP848" s="328"/>
      <c r="ONQ848" s="328"/>
      <c r="ONR848" s="328"/>
      <c r="ONS848" s="328"/>
      <c r="ONT848" s="328"/>
      <c r="ONU848" s="328"/>
      <c r="ONV848" s="328"/>
      <c r="ONW848" s="328"/>
      <c r="ONX848" s="328"/>
      <c r="ONY848" s="328"/>
      <c r="ONZ848" s="328"/>
      <c r="OOA848" s="328"/>
      <c r="OOB848" s="328"/>
      <c r="OOC848" s="328"/>
      <c r="OOD848" s="328"/>
      <c r="OOE848" s="328"/>
      <c r="OOF848" s="328"/>
      <c r="OOG848" s="328"/>
      <c r="OOH848" s="328"/>
      <c r="OOI848" s="328"/>
      <c r="OOJ848" s="328"/>
      <c r="OOK848" s="328"/>
      <c r="OOL848" s="328"/>
      <c r="OOM848" s="328"/>
      <c r="OON848" s="328"/>
      <c r="OOO848" s="328"/>
      <c r="OOP848" s="328"/>
      <c r="OOQ848" s="328"/>
      <c r="OOR848" s="328"/>
      <c r="OOS848" s="328"/>
      <c r="OOT848" s="328"/>
      <c r="OOU848" s="328"/>
      <c r="OOV848" s="328"/>
      <c r="OOW848" s="328"/>
      <c r="OOX848" s="328"/>
      <c r="OOY848" s="328"/>
      <c r="OOZ848" s="328"/>
      <c r="OPA848" s="328"/>
      <c r="OPB848" s="328"/>
      <c r="OPC848" s="328"/>
      <c r="OPD848" s="328"/>
      <c r="OPE848" s="328"/>
      <c r="OPF848" s="328"/>
      <c r="OPG848" s="328"/>
      <c r="OPH848" s="328"/>
      <c r="OPI848" s="328"/>
      <c r="OPJ848" s="328"/>
      <c r="OPK848" s="328"/>
      <c r="OPL848" s="328"/>
      <c r="OPM848" s="328"/>
      <c r="OPN848" s="328"/>
      <c r="OPO848" s="328"/>
      <c r="OPP848" s="328"/>
      <c r="OPQ848" s="328"/>
      <c r="OPR848" s="328"/>
      <c r="OPS848" s="328"/>
      <c r="OPT848" s="328"/>
      <c r="OPU848" s="328"/>
      <c r="OPV848" s="328"/>
      <c r="OPW848" s="328"/>
      <c r="OPX848" s="328"/>
      <c r="OPY848" s="328"/>
      <c r="OPZ848" s="328"/>
      <c r="OQA848" s="328"/>
      <c r="OQB848" s="328"/>
      <c r="OQC848" s="328"/>
      <c r="OQD848" s="328"/>
      <c r="OQE848" s="328"/>
      <c r="OQF848" s="328"/>
      <c r="OQG848" s="328"/>
      <c r="OQH848" s="328"/>
      <c r="OQI848" s="328"/>
      <c r="OQJ848" s="328"/>
      <c r="OQK848" s="328"/>
      <c r="OQL848" s="328"/>
      <c r="OQM848" s="328"/>
      <c r="OQN848" s="328"/>
      <c r="OQO848" s="328"/>
      <c r="OQP848" s="328"/>
      <c r="OQQ848" s="328"/>
      <c r="OQR848" s="328"/>
      <c r="OQS848" s="328"/>
      <c r="OQT848" s="328"/>
      <c r="OQU848" s="328"/>
      <c r="OQV848" s="328"/>
      <c r="OQW848" s="328"/>
      <c r="OQX848" s="328"/>
      <c r="OQY848" s="328"/>
      <c r="OQZ848" s="328"/>
      <c r="ORA848" s="328"/>
      <c r="ORB848" s="328"/>
      <c r="ORC848" s="328"/>
      <c r="ORD848" s="328"/>
      <c r="ORE848" s="328"/>
      <c r="ORF848" s="328"/>
      <c r="ORG848" s="328"/>
      <c r="ORH848" s="328"/>
      <c r="ORI848" s="328"/>
      <c r="ORJ848" s="328"/>
      <c r="ORK848" s="328"/>
      <c r="ORL848" s="328"/>
      <c r="ORM848" s="328"/>
      <c r="ORN848" s="328"/>
      <c r="ORO848" s="328"/>
      <c r="ORP848" s="328"/>
      <c r="ORQ848" s="328"/>
      <c r="ORR848" s="328"/>
      <c r="ORS848" s="328"/>
      <c r="ORT848" s="328"/>
      <c r="ORU848" s="328"/>
      <c r="ORV848" s="328"/>
      <c r="ORW848" s="328"/>
      <c r="ORX848" s="328"/>
      <c r="ORY848" s="328"/>
      <c r="ORZ848" s="328"/>
      <c r="OSA848" s="328"/>
      <c r="OSB848" s="328"/>
      <c r="OSC848" s="328"/>
      <c r="OSD848" s="328"/>
      <c r="OSE848" s="328"/>
      <c r="OSF848" s="328"/>
      <c r="OSG848" s="328"/>
      <c r="OSH848" s="328"/>
      <c r="OSI848" s="328"/>
      <c r="OSJ848" s="328"/>
      <c r="OSK848" s="328"/>
      <c r="OSL848" s="328"/>
      <c r="OSM848" s="328"/>
      <c r="OSN848" s="328"/>
      <c r="OSO848" s="328"/>
      <c r="OSP848" s="328"/>
      <c r="OSQ848" s="328"/>
      <c r="OSR848" s="328"/>
      <c r="OSS848" s="328"/>
      <c r="OST848" s="328"/>
      <c r="OSU848" s="328"/>
      <c r="OSV848" s="328"/>
      <c r="OSW848" s="328"/>
      <c r="OSX848" s="328"/>
      <c r="OSY848" s="328"/>
      <c r="OSZ848" s="328"/>
      <c r="OTA848" s="328"/>
      <c r="OTB848" s="328"/>
      <c r="OTC848" s="328"/>
      <c r="OTD848" s="328"/>
      <c r="OTE848" s="328"/>
      <c r="OTF848" s="328"/>
      <c r="OTG848" s="328"/>
      <c r="OTH848" s="328"/>
      <c r="OTI848" s="328"/>
      <c r="OTJ848" s="328"/>
      <c r="OTK848" s="328"/>
      <c r="OTL848" s="328"/>
      <c r="OTM848" s="328"/>
      <c r="OTN848" s="328"/>
      <c r="OTO848" s="328"/>
      <c r="OTP848" s="328"/>
      <c r="OTQ848" s="328"/>
      <c r="OTR848" s="328"/>
      <c r="OTS848" s="328"/>
      <c r="OTT848" s="328"/>
      <c r="OTU848" s="328"/>
      <c r="OTV848" s="328"/>
      <c r="OTW848" s="328"/>
      <c r="OTX848" s="328"/>
      <c r="OTY848" s="328"/>
      <c r="OTZ848" s="328"/>
      <c r="OUA848" s="328"/>
      <c r="OUB848" s="328"/>
      <c r="OUC848" s="328"/>
      <c r="OUD848" s="328"/>
      <c r="OUE848" s="328"/>
      <c r="OUF848" s="328"/>
      <c r="OUG848" s="328"/>
      <c r="OUH848" s="328"/>
      <c r="OUI848" s="328"/>
      <c r="OUJ848" s="328"/>
      <c r="OUK848" s="328"/>
      <c r="OUL848" s="328"/>
      <c r="OUM848" s="328"/>
      <c r="OUN848" s="328"/>
      <c r="OUO848" s="328"/>
      <c r="OUP848" s="328"/>
      <c r="OUQ848" s="328"/>
      <c r="OUR848" s="328"/>
      <c r="OUS848" s="328"/>
      <c r="OUT848" s="328"/>
      <c r="OUU848" s="328"/>
      <c r="OUV848" s="328"/>
      <c r="OUW848" s="328"/>
      <c r="OUX848" s="328"/>
      <c r="OUY848" s="328"/>
      <c r="OUZ848" s="328"/>
      <c r="OVA848" s="328"/>
      <c r="OVB848" s="328"/>
      <c r="OVC848" s="328"/>
      <c r="OVD848" s="328"/>
      <c r="OVE848" s="328"/>
      <c r="OVF848" s="328"/>
      <c r="OVG848" s="328"/>
      <c r="OVH848" s="328"/>
      <c r="OVI848" s="328"/>
      <c r="OVJ848" s="328"/>
      <c r="OVK848" s="328"/>
      <c r="OVL848" s="328"/>
      <c r="OVM848" s="328"/>
      <c r="OVN848" s="328"/>
      <c r="OVO848" s="328"/>
      <c r="OVP848" s="328"/>
      <c r="OVQ848" s="328"/>
      <c r="OVR848" s="328"/>
      <c r="OVS848" s="328"/>
      <c r="OVT848" s="328"/>
      <c r="OVU848" s="328"/>
      <c r="OVV848" s="328"/>
      <c r="OVW848" s="328"/>
      <c r="OVX848" s="328"/>
      <c r="OVY848" s="328"/>
      <c r="OVZ848" s="328"/>
      <c r="OWA848" s="328"/>
      <c r="OWB848" s="328"/>
      <c r="OWC848" s="328"/>
      <c r="OWD848" s="328"/>
      <c r="OWE848" s="328"/>
      <c r="OWF848" s="328"/>
      <c r="OWG848" s="328"/>
      <c r="OWH848" s="328"/>
      <c r="OWI848" s="328"/>
      <c r="OWJ848" s="328"/>
      <c r="OWK848" s="328"/>
      <c r="OWL848" s="328"/>
      <c r="OWM848" s="328"/>
      <c r="OWN848" s="328"/>
      <c r="OWO848" s="328"/>
      <c r="OWP848" s="328"/>
      <c r="OWQ848" s="328"/>
      <c r="OWR848" s="328"/>
      <c r="OWS848" s="328"/>
      <c r="OWT848" s="328"/>
      <c r="OWU848" s="328"/>
      <c r="OWV848" s="328"/>
      <c r="OWW848" s="328"/>
      <c r="OWX848" s="328"/>
      <c r="OWY848" s="328"/>
      <c r="OWZ848" s="328"/>
      <c r="OXA848" s="328"/>
      <c r="OXB848" s="328"/>
      <c r="OXC848" s="328"/>
      <c r="OXD848" s="328"/>
      <c r="OXE848" s="328"/>
      <c r="OXF848" s="328"/>
      <c r="OXG848" s="328"/>
      <c r="OXH848" s="328"/>
      <c r="OXI848" s="328"/>
      <c r="OXJ848" s="328"/>
      <c r="OXK848" s="328"/>
      <c r="OXL848" s="328"/>
      <c r="OXM848" s="328"/>
      <c r="OXN848" s="328"/>
      <c r="OXO848" s="328"/>
      <c r="OXP848" s="328"/>
      <c r="OXQ848" s="328"/>
      <c r="OXR848" s="328"/>
      <c r="OXS848" s="328"/>
      <c r="OXT848" s="328"/>
      <c r="OXU848" s="328"/>
      <c r="OXV848" s="328"/>
      <c r="OXW848" s="328"/>
      <c r="OXX848" s="328"/>
      <c r="OXY848" s="328"/>
      <c r="OXZ848" s="328"/>
      <c r="OYA848" s="328"/>
      <c r="OYB848" s="328"/>
      <c r="OYC848" s="328"/>
      <c r="OYD848" s="328"/>
      <c r="OYE848" s="328"/>
      <c r="OYF848" s="328"/>
      <c r="OYG848" s="328"/>
      <c r="OYH848" s="328"/>
      <c r="OYI848" s="328"/>
      <c r="OYJ848" s="328"/>
      <c r="OYK848" s="328"/>
      <c r="OYL848" s="328"/>
      <c r="OYM848" s="328"/>
      <c r="OYN848" s="328"/>
      <c r="OYO848" s="328"/>
      <c r="OYP848" s="328"/>
      <c r="OYQ848" s="328"/>
      <c r="OYR848" s="328"/>
      <c r="OYS848" s="328"/>
      <c r="OYT848" s="328"/>
      <c r="OYU848" s="328"/>
      <c r="OYV848" s="328"/>
      <c r="OYW848" s="328"/>
      <c r="OYX848" s="328"/>
      <c r="OYY848" s="328"/>
      <c r="OYZ848" s="328"/>
      <c r="OZA848" s="328"/>
      <c r="OZB848" s="328"/>
      <c r="OZC848" s="328"/>
      <c r="OZD848" s="328"/>
      <c r="OZE848" s="328"/>
      <c r="OZF848" s="328"/>
      <c r="OZG848" s="328"/>
      <c r="OZH848" s="328"/>
      <c r="OZI848" s="328"/>
      <c r="OZJ848" s="328"/>
      <c r="OZK848" s="328"/>
      <c r="OZL848" s="328"/>
      <c r="OZM848" s="328"/>
      <c r="OZN848" s="328"/>
      <c r="OZO848" s="328"/>
      <c r="OZP848" s="328"/>
      <c r="OZQ848" s="328"/>
      <c r="OZR848" s="328"/>
      <c r="OZS848" s="328"/>
      <c r="OZT848" s="328"/>
      <c r="OZU848" s="328"/>
      <c r="OZV848" s="328"/>
      <c r="OZW848" s="328"/>
      <c r="OZX848" s="328"/>
      <c r="OZY848" s="328"/>
      <c r="OZZ848" s="328"/>
      <c r="PAA848" s="328"/>
      <c r="PAB848" s="328"/>
      <c r="PAC848" s="328"/>
      <c r="PAD848" s="328"/>
      <c r="PAE848" s="328"/>
      <c r="PAF848" s="328"/>
      <c r="PAG848" s="328"/>
      <c r="PAH848" s="328"/>
      <c r="PAI848" s="328"/>
      <c r="PAJ848" s="328"/>
      <c r="PAK848" s="328"/>
      <c r="PAL848" s="328"/>
      <c r="PAM848" s="328"/>
      <c r="PAN848" s="328"/>
      <c r="PAO848" s="328"/>
      <c r="PAP848" s="328"/>
      <c r="PAQ848" s="328"/>
      <c r="PAR848" s="328"/>
      <c r="PAS848" s="328"/>
      <c r="PAT848" s="328"/>
      <c r="PAU848" s="328"/>
      <c r="PAV848" s="328"/>
      <c r="PAW848" s="328"/>
      <c r="PAX848" s="328"/>
      <c r="PAY848" s="328"/>
      <c r="PAZ848" s="328"/>
      <c r="PBA848" s="328"/>
      <c r="PBB848" s="328"/>
      <c r="PBC848" s="328"/>
      <c r="PBD848" s="328"/>
      <c r="PBE848" s="328"/>
      <c r="PBF848" s="328"/>
      <c r="PBG848" s="328"/>
      <c r="PBH848" s="328"/>
      <c r="PBI848" s="328"/>
      <c r="PBJ848" s="328"/>
      <c r="PBK848" s="328"/>
      <c r="PBL848" s="328"/>
      <c r="PBM848" s="328"/>
      <c r="PBN848" s="328"/>
      <c r="PBO848" s="328"/>
      <c r="PBP848" s="328"/>
      <c r="PBQ848" s="328"/>
      <c r="PBR848" s="328"/>
      <c r="PBS848" s="328"/>
      <c r="PBT848" s="328"/>
      <c r="PBU848" s="328"/>
      <c r="PBV848" s="328"/>
      <c r="PBW848" s="328"/>
      <c r="PBX848" s="328"/>
      <c r="PBY848" s="328"/>
      <c r="PBZ848" s="328"/>
      <c r="PCA848" s="328"/>
      <c r="PCB848" s="328"/>
      <c r="PCC848" s="328"/>
      <c r="PCD848" s="328"/>
      <c r="PCE848" s="328"/>
      <c r="PCF848" s="328"/>
      <c r="PCG848" s="328"/>
      <c r="PCH848" s="328"/>
      <c r="PCI848" s="328"/>
      <c r="PCJ848" s="328"/>
      <c r="PCK848" s="328"/>
      <c r="PCL848" s="328"/>
      <c r="PCM848" s="328"/>
      <c r="PCN848" s="328"/>
      <c r="PCO848" s="328"/>
      <c r="PCP848" s="328"/>
      <c r="PCQ848" s="328"/>
      <c r="PCR848" s="328"/>
      <c r="PCS848" s="328"/>
      <c r="PCT848" s="328"/>
      <c r="PCU848" s="328"/>
      <c r="PCV848" s="328"/>
      <c r="PCW848" s="328"/>
      <c r="PCX848" s="328"/>
      <c r="PCY848" s="328"/>
      <c r="PCZ848" s="328"/>
      <c r="PDA848" s="328"/>
      <c r="PDB848" s="328"/>
      <c r="PDC848" s="328"/>
      <c r="PDD848" s="328"/>
      <c r="PDE848" s="328"/>
      <c r="PDF848" s="328"/>
      <c r="PDG848" s="328"/>
      <c r="PDH848" s="328"/>
      <c r="PDI848" s="328"/>
      <c r="PDJ848" s="328"/>
      <c r="PDK848" s="328"/>
      <c r="PDL848" s="328"/>
      <c r="PDM848" s="328"/>
      <c r="PDN848" s="328"/>
      <c r="PDO848" s="328"/>
      <c r="PDP848" s="328"/>
      <c r="PDQ848" s="328"/>
      <c r="PDR848" s="328"/>
      <c r="PDS848" s="328"/>
      <c r="PDT848" s="328"/>
      <c r="PDU848" s="328"/>
      <c r="PDV848" s="328"/>
      <c r="PDW848" s="328"/>
      <c r="PDX848" s="328"/>
      <c r="PDY848" s="328"/>
      <c r="PDZ848" s="328"/>
      <c r="PEA848" s="328"/>
      <c r="PEB848" s="328"/>
      <c r="PEC848" s="328"/>
      <c r="PED848" s="328"/>
      <c r="PEE848" s="328"/>
      <c r="PEF848" s="328"/>
      <c r="PEG848" s="328"/>
      <c r="PEH848" s="328"/>
      <c r="PEI848" s="328"/>
      <c r="PEJ848" s="328"/>
      <c r="PEK848" s="328"/>
      <c r="PEL848" s="328"/>
      <c r="PEM848" s="328"/>
      <c r="PEN848" s="328"/>
      <c r="PEO848" s="328"/>
      <c r="PEP848" s="328"/>
      <c r="PEQ848" s="328"/>
      <c r="PER848" s="328"/>
      <c r="PES848" s="328"/>
      <c r="PET848" s="328"/>
      <c r="PEU848" s="328"/>
      <c r="PEV848" s="328"/>
      <c r="PEW848" s="328"/>
      <c r="PEX848" s="328"/>
      <c r="PEY848" s="328"/>
      <c r="PEZ848" s="328"/>
      <c r="PFA848" s="328"/>
      <c r="PFB848" s="328"/>
      <c r="PFC848" s="328"/>
      <c r="PFD848" s="328"/>
      <c r="PFE848" s="328"/>
      <c r="PFF848" s="328"/>
      <c r="PFG848" s="328"/>
      <c r="PFH848" s="328"/>
      <c r="PFI848" s="328"/>
      <c r="PFJ848" s="328"/>
      <c r="PFK848" s="328"/>
      <c r="PFL848" s="328"/>
      <c r="PFM848" s="328"/>
      <c r="PFN848" s="328"/>
      <c r="PFO848" s="328"/>
      <c r="PFP848" s="328"/>
      <c r="PFQ848" s="328"/>
      <c r="PFR848" s="328"/>
      <c r="PFS848" s="328"/>
      <c r="PFT848" s="328"/>
      <c r="PFU848" s="328"/>
      <c r="PFV848" s="328"/>
      <c r="PFW848" s="328"/>
      <c r="PFX848" s="328"/>
      <c r="PFY848" s="328"/>
      <c r="PFZ848" s="328"/>
      <c r="PGA848" s="328"/>
      <c r="PGB848" s="328"/>
      <c r="PGC848" s="328"/>
      <c r="PGD848" s="328"/>
      <c r="PGE848" s="328"/>
      <c r="PGF848" s="328"/>
      <c r="PGG848" s="328"/>
      <c r="PGH848" s="328"/>
      <c r="PGI848" s="328"/>
      <c r="PGJ848" s="328"/>
      <c r="PGK848" s="328"/>
      <c r="PGL848" s="328"/>
      <c r="PGM848" s="328"/>
      <c r="PGN848" s="328"/>
      <c r="PGO848" s="328"/>
      <c r="PGP848" s="328"/>
      <c r="PGQ848" s="328"/>
      <c r="PGR848" s="328"/>
      <c r="PGS848" s="328"/>
      <c r="PGT848" s="328"/>
      <c r="PGU848" s="328"/>
      <c r="PGV848" s="328"/>
      <c r="PGW848" s="328"/>
      <c r="PGX848" s="328"/>
      <c r="PGY848" s="328"/>
      <c r="PGZ848" s="328"/>
      <c r="PHA848" s="328"/>
      <c r="PHB848" s="328"/>
      <c r="PHC848" s="328"/>
      <c r="PHD848" s="328"/>
      <c r="PHE848" s="328"/>
      <c r="PHF848" s="328"/>
      <c r="PHG848" s="328"/>
      <c r="PHH848" s="328"/>
      <c r="PHI848" s="328"/>
      <c r="PHJ848" s="328"/>
      <c r="PHK848" s="328"/>
      <c r="PHL848" s="328"/>
      <c r="PHM848" s="328"/>
      <c r="PHN848" s="328"/>
      <c r="PHO848" s="328"/>
      <c r="PHP848" s="328"/>
      <c r="PHQ848" s="328"/>
      <c r="PHR848" s="328"/>
      <c r="PHS848" s="328"/>
      <c r="PHT848" s="328"/>
      <c r="PHU848" s="328"/>
      <c r="PHV848" s="328"/>
      <c r="PHW848" s="328"/>
      <c r="PHX848" s="328"/>
      <c r="PHY848" s="328"/>
      <c r="PHZ848" s="328"/>
      <c r="PIA848" s="328"/>
      <c r="PIB848" s="328"/>
      <c r="PIC848" s="328"/>
      <c r="PID848" s="328"/>
      <c r="PIE848" s="328"/>
      <c r="PIF848" s="328"/>
      <c r="PIG848" s="328"/>
      <c r="PIH848" s="328"/>
      <c r="PII848" s="328"/>
      <c r="PIJ848" s="328"/>
      <c r="PIK848" s="328"/>
      <c r="PIL848" s="328"/>
      <c r="PIM848" s="328"/>
      <c r="PIN848" s="328"/>
      <c r="PIO848" s="328"/>
      <c r="PIP848" s="328"/>
      <c r="PIQ848" s="328"/>
      <c r="PIR848" s="328"/>
      <c r="PIS848" s="328"/>
      <c r="PIT848" s="328"/>
      <c r="PIU848" s="328"/>
      <c r="PIV848" s="328"/>
      <c r="PIW848" s="328"/>
      <c r="PIX848" s="328"/>
      <c r="PIY848" s="328"/>
      <c r="PIZ848" s="328"/>
      <c r="PJA848" s="328"/>
      <c r="PJB848" s="328"/>
      <c r="PJC848" s="328"/>
      <c r="PJD848" s="328"/>
      <c r="PJE848" s="328"/>
      <c r="PJF848" s="328"/>
      <c r="PJG848" s="328"/>
      <c r="PJH848" s="328"/>
      <c r="PJI848" s="328"/>
      <c r="PJJ848" s="328"/>
      <c r="PJK848" s="328"/>
      <c r="PJL848" s="328"/>
      <c r="PJM848" s="328"/>
      <c r="PJN848" s="328"/>
      <c r="PJO848" s="328"/>
      <c r="PJP848" s="328"/>
      <c r="PJQ848" s="328"/>
      <c r="PJR848" s="328"/>
      <c r="PJS848" s="328"/>
      <c r="PJT848" s="328"/>
      <c r="PJU848" s="328"/>
      <c r="PJV848" s="328"/>
      <c r="PJW848" s="328"/>
      <c r="PJX848" s="328"/>
      <c r="PJY848" s="328"/>
      <c r="PJZ848" s="328"/>
      <c r="PKA848" s="328"/>
      <c r="PKB848" s="328"/>
      <c r="PKC848" s="328"/>
      <c r="PKD848" s="328"/>
      <c r="PKE848" s="328"/>
      <c r="PKF848" s="328"/>
      <c r="PKG848" s="328"/>
      <c r="PKH848" s="328"/>
      <c r="PKI848" s="328"/>
      <c r="PKJ848" s="328"/>
      <c r="PKK848" s="328"/>
      <c r="PKL848" s="328"/>
      <c r="PKM848" s="328"/>
      <c r="PKN848" s="328"/>
      <c r="PKO848" s="328"/>
      <c r="PKP848" s="328"/>
      <c r="PKQ848" s="328"/>
      <c r="PKR848" s="328"/>
      <c r="PKS848" s="328"/>
      <c r="PKT848" s="328"/>
      <c r="PKU848" s="328"/>
      <c r="PKV848" s="328"/>
      <c r="PKW848" s="328"/>
      <c r="PKX848" s="328"/>
      <c r="PKY848" s="328"/>
      <c r="PKZ848" s="328"/>
      <c r="PLA848" s="328"/>
      <c r="PLB848" s="328"/>
      <c r="PLC848" s="328"/>
      <c r="PLD848" s="328"/>
      <c r="PLE848" s="328"/>
      <c r="PLF848" s="328"/>
      <c r="PLG848" s="328"/>
      <c r="PLH848" s="328"/>
      <c r="PLI848" s="328"/>
      <c r="PLJ848" s="328"/>
      <c r="PLK848" s="328"/>
      <c r="PLL848" s="328"/>
      <c r="PLM848" s="328"/>
      <c r="PLN848" s="328"/>
      <c r="PLO848" s="328"/>
      <c r="PLP848" s="328"/>
      <c r="PLQ848" s="328"/>
      <c r="PLR848" s="328"/>
      <c r="PLS848" s="328"/>
      <c r="PLT848" s="328"/>
      <c r="PLU848" s="328"/>
      <c r="PLV848" s="328"/>
      <c r="PLW848" s="328"/>
      <c r="PLX848" s="328"/>
      <c r="PLY848" s="328"/>
      <c r="PLZ848" s="328"/>
      <c r="PMA848" s="328"/>
      <c r="PMB848" s="328"/>
      <c r="PMC848" s="328"/>
      <c r="PMD848" s="328"/>
      <c r="PME848" s="328"/>
      <c r="PMF848" s="328"/>
      <c r="PMG848" s="328"/>
      <c r="PMH848" s="328"/>
      <c r="PMI848" s="328"/>
      <c r="PMJ848" s="328"/>
      <c r="PMK848" s="328"/>
      <c r="PML848" s="328"/>
      <c r="PMM848" s="328"/>
      <c r="PMN848" s="328"/>
      <c r="PMO848" s="328"/>
      <c r="PMP848" s="328"/>
      <c r="PMQ848" s="328"/>
      <c r="PMR848" s="328"/>
      <c r="PMS848" s="328"/>
      <c r="PMT848" s="328"/>
      <c r="PMU848" s="328"/>
      <c r="PMV848" s="328"/>
      <c r="PMW848" s="328"/>
      <c r="PMX848" s="328"/>
      <c r="PMY848" s="328"/>
      <c r="PMZ848" s="328"/>
      <c r="PNA848" s="328"/>
      <c r="PNB848" s="328"/>
      <c r="PNC848" s="328"/>
      <c r="PND848" s="328"/>
      <c r="PNE848" s="328"/>
      <c r="PNF848" s="328"/>
      <c r="PNG848" s="328"/>
      <c r="PNH848" s="328"/>
      <c r="PNI848" s="328"/>
      <c r="PNJ848" s="328"/>
      <c r="PNK848" s="328"/>
      <c r="PNL848" s="328"/>
      <c r="PNM848" s="328"/>
      <c r="PNN848" s="328"/>
      <c r="PNO848" s="328"/>
      <c r="PNP848" s="328"/>
      <c r="PNQ848" s="328"/>
      <c r="PNR848" s="328"/>
      <c r="PNS848" s="328"/>
      <c r="PNT848" s="328"/>
      <c r="PNU848" s="328"/>
      <c r="PNV848" s="328"/>
      <c r="PNW848" s="328"/>
      <c r="PNX848" s="328"/>
      <c r="PNY848" s="328"/>
      <c r="PNZ848" s="328"/>
      <c r="POA848" s="328"/>
      <c r="POB848" s="328"/>
      <c r="POC848" s="328"/>
      <c r="POD848" s="328"/>
      <c r="POE848" s="328"/>
      <c r="POF848" s="328"/>
      <c r="POG848" s="328"/>
      <c r="POH848" s="328"/>
      <c r="POI848" s="328"/>
      <c r="POJ848" s="328"/>
      <c r="POK848" s="328"/>
      <c r="POL848" s="328"/>
      <c r="POM848" s="328"/>
      <c r="PON848" s="328"/>
      <c r="POO848" s="328"/>
      <c r="POP848" s="328"/>
      <c r="POQ848" s="328"/>
      <c r="POR848" s="328"/>
      <c r="POS848" s="328"/>
      <c r="POT848" s="328"/>
      <c r="POU848" s="328"/>
      <c r="POV848" s="328"/>
      <c r="POW848" s="328"/>
      <c r="POX848" s="328"/>
      <c r="POY848" s="328"/>
      <c r="POZ848" s="328"/>
      <c r="PPA848" s="328"/>
      <c r="PPB848" s="328"/>
      <c r="PPC848" s="328"/>
      <c r="PPD848" s="328"/>
      <c r="PPE848" s="328"/>
      <c r="PPF848" s="328"/>
      <c r="PPG848" s="328"/>
      <c r="PPH848" s="328"/>
      <c r="PPI848" s="328"/>
      <c r="PPJ848" s="328"/>
      <c r="PPK848" s="328"/>
      <c r="PPL848" s="328"/>
      <c r="PPM848" s="328"/>
      <c r="PPN848" s="328"/>
      <c r="PPO848" s="328"/>
      <c r="PPP848" s="328"/>
      <c r="PPQ848" s="328"/>
      <c r="PPR848" s="328"/>
      <c r="PPS848" s="328"/>
      <c r="PPT848" s="328"/>
      <c r="PPU848" s="328"/>
      <c r="PPV848" s="328"/>
      <c r="PPW848" s="328"/>
      <c r="PPX848" s="328"/>
      <c r="PPY848" s="328"/>
      <c r="PPZ848" s="328"/>
      <c r="PQA848" s="328"/>
      <c r="PQB848" s="328"/>
      <c r="PQC848" s="328"/>
      <c r="PQD848" s="328"/>
      <c r="PQE848" s="328"/>
      <c r="PQF848" s="328"/>
      <c r="PQG848" s="328"/>
      <c r="PQH848" s="328"/>
      <c r="PQI848" s="328"/>
      <c r="PQJ848" s="328"/>
      <c r="PQK848" s="328"/>
      <c r="PQL848" s="328"/>
      <c r="PQM848" s="328"/>
      <c r="PQN848" s="328"/>
      <c r="PQO848" s="328"/>
      <c r="PQP848" s="328"/>
      <c r="PQQ848" s="328"/>
      <c r="PQR848" s="328"/>
      <c r="PQS848" s="328"/>
      <c r="PQT848" s="328"/>
      <c r="PQU848" s="328"/>
      <c r="PQV848" s="328"/>
      <c r="PQW848" s="328"/>
      <c r="PQX848" s="328"/>
      <c r="PQY848" s="328"/>
      <c r="PQZ848" s="328"/>
      <c r="PRA848" s="328"/>
      <c r="PRB848" s="328"/>
      <c r="PRC848" s="328"/>
      <c r="PRD848" s="328"/>
      <c r="PRE848" s="328"/>
      <c r="PRF848" s="328"/>
      <c r="PRG848" s="328"/>
      <c r="PRH848" s="328"/>
      <c r="PRI848" s="328"/>
      <c r="PRJ848" s="328"/>
      <c r="PRK848" s="328"/>
      <c r="PRL848" s="328"/>
      <c r="PRM848" s="328"/>
      <c r="PRN848" s="328"/>
      <c r="PRO848" s="328"/>
      <c r="PRP848" s="328"/>
      <c r="PRQ848" s="328"/>
      <c r="PRR848" s="328"/>
      <c r="PRS848" s="328"/>
      <c r="PRT848" s="328"/>
      <c r="PRU848" s="328"/>
      <c r="PRV848" s="328"/>
      <c r="PRW848" s="328"/>
      <c r="PRX848" s="328"/>
      <c r="PRY848" s="328"/>
      <c r="PRZ848" s="328"/>
      <c r="PSA848" s="328"/>
      <c r="PSB848" s="328"/>
      <c r="PSC848" s="328"/>
      <c r="PSD848" s="328"/>
      <c r="PSE848" s="328"/>
      <c r="PSF848" s="328"/>
      <c r="PSG848" s="328"/>
      <c r="PSH848" s="328"/>
      <c r="PSI848" s="328"/>
      <c r="PSJ848" s="328"/>
      <c r="PSK848" s="328"/>
      <c r="PSL848" s="328"/>
      <c r="PSM848" s="328"/>
      <c r="PSN848" s="328"/>
      <c r="PSO848" s="328"/>
      <c r="PSP848" s="328"/>
      <c r="PSQ848" s="328"/>
      <c r="PSR848" s="328"/>
      <c r="PSS848" s="328"/>
      <c r="PST848" s="328"/>
      <c r="PSU848" s="328"/>
      <c r="PSV848" s="328"/>
      <c r="PSW848" s="328"/>
      <c r="PSX848" s="328"/>
      <c r="PSY848" s="328"/>
      <c r="PSZ848" s="328"/>
      <c r="PTA848" s="328"/>
      <c r="PTB848" s="328"/>
      <c r="PTC848" s="328"/>
      <c r="PTD848" s="328"/>
      <c r="PTE848" s="328"/>
      <c r="PTF848" s="328"/>
      <c r="PTG848" s="328"/>
      <c r="PTH848" s="328"/>
      <c r="PTI848" s="328"/>
      <c r="PTJ848" s="328"/>
      <c r="PTK848" s="328"/>
      <c r="PTL848" s="328"/>
      <c r="PTM848" s="328"/>
      <c r="PTN848" s="328"/>
      <c r="PTO848" s="328"/>
      <c r="PTP848" s="328"/>
      <c r="PTQ848" s="328"/>
      <c r="PTR848" s="328"/>
      <c r="PTS848" s="328"/>
      <c r="PTT848" s="328"/>
      <c r="PTU848" s="328"/>
      <c r="PTV848" s="328"/>
      <c r="PTW848" s="328"/>
      <c r="PTX848" s="328"/>
      <c r="PTY848" s="328"/>
      <c r="PTZ848" s="328"/>
      <c r="PUA848" s="328"/>
      <c r="PUB848" s="328"/>
      <c r="PUC848" s="328"/>
      <c r="PUD848" s="328"/>
      <c r="PUE848" s="328"/>
      <c r="PUF848" s="328"/>
      <c r="PUG848" s="328"/>
      <c r="PUH848" s="328"/>
      <c r="PUI848" s="328"/>
      <c r="PUJ848" s="328"/>
      <c r="PUK848" s="328"/>
      <c r="PUL848" s="328"/>
      <c r="PUM848" s="328"/>
      <c r="PUN848" s="328"/>
      <c r="PUO848" s="328"/>
      <c r="PUP848" s="328"/>
      <c r="PUQ848" s="328"/>
      <c r="PUR848" s="328"/>
      <c r="PUS848" s="328"/>
      <c r="PUT848" s="328"/>
      <c r="PUU848" s="328"/>
      <c r="PUV848" s="328"/>
      <c r="PUW848" s="328"/>
      <c r="PUX848" s="328"/>
      <c r="PUY848" s="328"/>
      <c r="PUZ848" s="328"/>
      <c r="PVA848" s="328"/>
      <c r="PVB848" s="328"/>
      <c r="PVC848" s="328"/>
      <c r="PVD848" s="328"/>
      <c r="PVE848" s="328"/>
      <c r="PVF848" s="328"/>
      <c r="PVG848" s="328"/>
      <c r="PVH848" s="328"/>
      <c r="PVI848" s="328"/>
      <c r="PVJ848" s="328"/>
      <c r="PVK848" s="328"/>
      <c r="PVL848" s="328"/>
      <c r="PVM848" s="328"/>
      <c r="PVN848" s="328"/>
      <c r="PVO848" s="328"/>
      <c r="PVP848" s="328"/>
      <c r="PVQ848" s="328"/>
      <c r="PVR848" s="328"/>
      <c r="PVS848" s="328"/>
      <c r="PVT848" s="328"/>
      <c r="PVU848" s="328"/>
      <c r="PVV848" s="328"/>
      <c r="PVW848" s="328"/>
      <c r="PVX848" s="328"/>
      <c r="PVY848" s="328"/>
      <c r="PVZ848" s="328"/>
      <c r="PWA848" s="328"/>
      <c r="PWB848" s="328"/>
      <c r="PWC848" s="328"/>
      <c r="PWD848" s="328"/>
      <c r="PWE848" s="328"/>
      <c r="PWF848" s="328"/>
      <c r="PWG848" s="328"/>
      <c r="PWH848" s="328"/>
      <c r="PWI848" s="328"/>
      <c r="PWJ848" s="328"/>
      <c r="PWK848" s="328"/>
      <c r="PWL848" s="328"/>
      <c r="PWM848" s="328"/>
      <c r="PWN848" s="328"/>
      <c r="PWO848" s="328"/>
      <c r="PWP848" s="328"/>
      <c r="PWQ848" s="328"/>
      <c r="PWR848" s="328"/>
      <c r="PWS848" s="328"/>
      <c r="PWT848" s="328"/>
      <c r="PWU848" s="328"/>
      <c r="PWV848" s="328"/>
      <c r="PWW848" s="328"/>
      <c r="PWX848" s="328"/>
      <c r="PWY848" s="328"/>
      <c r="PWZ848" s="328"/>
      <c r="PXA848" s="328"/>
      <c r="PXB848" s="328"/>
      <c r="PXC848" s="328"/>
      <c r="PXD848" s="328"/>
      <c r="PXE848" s="328"/>
      <c r="PXF848" s="328"/>
      <c r="PXG848" s="328"/>
      <c r="PXH848" s="328"/>
      <c r="PXI848" s="328"/>
      <c r="PXJ848" s="328"/>
      <c r="PXK848" s="328"/>
      <c r="PXL848" s="328"/>
      <c r="PXM848" s="328"/>
      <c r="PXN848" s="328"/>
      <c r="PXO848" s="328"/>
      <c r="PXP848" s="328"/>
      <c r="PXQ848" s="328"/>
      <c r="PXR848" s="328"/>
      <c r="PXS848" s="328"/>
      <c r="PXT848" s="328"/>
      <c r="PXU848" s="328"/>
      <c r="PXV848" s="328"/>
      <c r="PXW848" s="328"/>
      <c r="PXX848" s="328"/>
      <c r="PXY848" s="328"/>
      <c r="PXZ848" s="328"/>
      <c r="PYA848" s="328"/>
      <c r="PYB848" s="328"/>
      <c r="PYC848" s="328"/>
      <c r="PYD848" s="328"/>
      <c r="PYE848" s="328"/>
      <c r="PYF848" s="328"/>
      <c r="PYG848" s="328"/>
      <c r="PYH848" s="328"/>
      <c r="PYI848" s="328"/>
      <c r="PYJ848" s="328"/>
      <c r="PYK848" s="328"/>
      <c r="PYL848" s="328"/>
      <c r="PYM848" s="328"/>
      <c r="PYN848" s="328"/>
      <c r="PYO848" s="328"/>
      <c r="PYP848" s="328"/>
      <c r="PYQ848" s="328"/>
      <c r="PYR848" s="328"/>
      <c r="PYS848" s="328"/>
      <c r="PYT848" s="328"/>
      <c r="PYU848" s="328"/>
      <c r="PYV848" s="328"/>
      <c r="PYW848" s="328"/>
      <c r="PYX848" s="328"/>
      <c r="PYY848" s="328"/>
      <c r="PYZ848" s="328"/>
      <c r="PZA848" s="328"/>
      <c r="PZB848" s="328"/>
      <c r="PZC848" s="328"/>
      <c r="PZD848" s="328"/>
      <c r="PZE848" s="328"/>
      <c r="PZF848" s="328"/>
      <c r="PZG848" s="328"/>
      <c r="PZH848" s="328"/>
      <c r="PZI848" s="328"/>
      <c r="PZJ848" s="328"/>
      <c r="PZK848" s="328"/>
      <c r="PZL848" s="328"/>
      <c r="PZM848" s="328"/>
      <c r="PZN848" s="328"/>
      <c r="PZO848" s="328"/>
      <c r="PZP848" s="328"/>
      <c r="PZQ848" s="328"/>
      <c r="PZR848" s="328"/>
      <c r="PZS848" s="328"/>
      <c r="PZT848" s="328"/>
      <c r="PZU848" s="328"/>
      <c r="PZV848" s="328"/>
      <c r="PZW848" s="328"/>
      <c r="PZX848" s="328"/>
      <c r="PZY848" s="328"/>
      <c r="PZZ848" s="328"/>
      <c r="QAA848" s="328"/>
      <c r="QAB848" s="328"/>
      <c r="QAC848" s="328"/>
      <c r="QAD848" s="328"/>
      <c r="QAE848" s="328"/>
      <c r="QAF848" s="328"/>
      <c r="QAG848" s="328"/>
      <c r="QAH848" s="328"/>
      <c r="QAI848" s="328"/>
      <c r="QAJ848" s="328"/>
      <c r="QAK848" s="328"/>
      <c r="QAL848" s="328"/>
      <c r="QAM848" s="328"/>
      <c r="QAN848" s="328"/>
      <c r="QAO848" s="328"/>
      <c r="QAP848" s="328"/>
      <c r="QAQ848" s="328"/>
      <c r="QAR848" s="328"/>
      <c r="QAS848" s="328"/>
      <c r="QAT848" s="328"/>
      <c r="QAU848" s="328"/>
      <c r="QAV848" s="328"/>
      <c r="QAW848" s="328"/>
      <c r="QAX848" s="328"/>
      <c r="QAY848" s="328"/>
      <c r="QAZ848" s="328"/>
      <c r="QBA848" s="328"/>
      <c r="QBB848" s="328"/>
      <c r="QBC848" s="328"/>
      <c r="QBD848" s="328"/>
      <c r="QBE848" s="328"/>
      <c r="QBF848" s="328"/>
      <c r="QBG848" s="328"/>
      <c r="QBH848" s="328"/>
      <c r="QBI848" s="328"/>
      <c r="QBJ848" s="328"/>
      <c r="QBK848" s="328"/>
      <c r="QBL848" s="328"/>
      <c r="QBM848" s="328"/>
      <c r="QBN848" s="328"/>
      <c r="QBO848" s="328"/>
      <c r="QBP848" s="328"/>
      <c r="QBQ848" s="328"/>
      <c r="QBR848" s="328"/>
      <c r="QBS848" s="328"/>
      <c r="QBT848" s="328"/>
      <c r="QBU848" s="328"/>
      <c r="QBV848" s="328"/>
      <c r="QBW848" s="328"/>
      <c r="QBX848" s="328"/>
      <c r="QBY848" s="328"/>
      <c r="QBZ848" s="328"/>
      <c r="QCA848" s="328"/>
      <c r="QCB848" s="328"/>
      <c r="QCC848" s="328"/>
      <c r="QCD848" s="328"/>
      <c r="QCE848" s="328"/>
      <c r="QCF848" s="328"/>
      <c r="QCG848" s="328"/>
      <c r="QCH848" s="328"/>
      <c r="QCI848" s="328"/>
      <c r="QCJ848" s="328"/>
      <c r="QCK848" s="328"/>
      <c r="QCL848" s="328"/>
      <c r="QCM848" s="328"/>
      <c r="QCN848" s="328"/>
      <c r="QCO848" s="328"/>
      <c r="QCP848" s="328"/>
      <c r="QCQ848" s="328"/>
      <c r="QCR848" s="328"/>
      <c r="QCS848" s="328"/>
      <c r="QCT848" s="328"/>
      <c r="QCU848" s="328"/>
      <c r="QCV848" s="328"/>
      <c r="QCW848" s="328"/>
      <c r="QCX848" s="328"/>
      <c r="QCY848" s="328"/>
      <c r="QCZ848" s="328"/>
      <c r="QDA848" s="328"/>
      <c r="QDB848" s="328"/>
      <c r="QDC848" s="328"/>
      <c r="QDD848" s="328"/>
      <c r="QDE848" s="328"/>
      <c r="QDF848" s="328"/>
      <c r="QDG848" s="328"/>
      <c r="QDH848" s="328"/>
      <c r="QDI848" s="328"/>
      <c r="QDJ848" s="328"/>
      <c r="QDK848" s="328"/>
      <c r="QDL848" s="328"/>
      <c r="QDM848" s="328"/>
      <c r="QDN848" s="328"/>
      <c r="QDO848" s="328"/>
      <c r="QDP848" s="328"/>
      <c r="QDQ848" s="328"/>
      <c r="QDR848" s="328"/>
      <c r="QDS848" s="328"/>
      <c r="QDT848" s="328"/>
      <c r="QDU848" s="328"/>
      <c r="QDV848" s="328"/>
      <c r="QDW848" s="328"/>
      <c r="QDX848" s="328"/>
      <c r="QDY848" s="328"/>
      <c r="QDZ848" s="328"/>
      <c r="QEA848" s="328"/>
      <c r="QEB848" s="328"/>
      <c r="QEC848" s="328"/>
      <c r="QED848" s="328"/>
      <c r="QEE848" s="328"/>
      <c r="QEF848" s="328"/>
      <c r="QEG848" s="328"/>
      <c r="QEH848" s="328"/>
      <c r="QEI848" s="328"/>
      <c r="QEJ848" s="328"/>
      <c r="QEK848" s="328"/>
      <c r="QEL848" s="328"/>
      <c r="QEM848" s="328"/>
      <c r="QEN848" s="328"/>
      <c r="QEO848" s="328"/>
      <c r="QEP848" s="328"/>
      <c r="QEQ848" s="328"/>
      <c r="QER848" s="328"/>
      <c r="QES848" s="328"/>
      <c r="QET848" s="328"/>
      <c r="QEU848" s="328"/>
      <c r="QEV848" s="328"/>
      <c r="QEW848" s="328"/>
      <c r="QEX848" s="328"/>
      <c r="QEY848" s="328"/>
      <c r="QEZ848" s="328"/>
      <c r="QFA848" s="328"/>
      <c r="QFB848" s="328"/>
      <c r="QFC848" s="328"/>
      <c r="QFD848" s="328"/>
      <c r="QFE848" s="328"/>
      <c r="QFF848" s="328"/>
      <c r="QFG848" s="328"/>
      <c r="QFH848" s="328"/>
      <c r="QFI848" s="328"/>
      <c r="QFJ848" s="328"/>
      <c r="QFK848" s="328"/>
      <c r="QFL848" s="328"/>
      <c r="QFM848" s="328"/>
      <c r="QFN848" s="328"/>
      <c r="QFO848" s="328"/>
      <c r="QFP848" s="328"/>
      <c r="QFQ848" s="328"/>
      <c r="QFR848" s="328"/>
      <c r="QFS848" s="328"/>
      <c r="QFT848" s="328"/>
      <c r="QFU848" s="328"/>
      <c r="QFV848" s="328"/>
      <c r="QFW848" s="328"/>
      <c r="QFX848" s="328"/>
      <c r="QFY848" s="328"/>
      <c r="QFZ848" s="328"/>
      <c r="QGA848" s="328"/>
      <c r="QGB848" s="328"/>
      <c r="QGC848" s="328"/>
      <c r="QGD848" s="328"/>
      <c r="QGE848" s="328"/>
      <c r="QGF848" s="328"/>
      <c r="QGG848" s="328"/>
      <c r="QGH848" s="328"/>
      <c r="QGI848" s="328"/>
      <c r="QGJ848" s="328"/>
      <c r="QGK848" s="328"/>
      <c r="QGL848" s="328"/>
      <c r="QGM848" s="328"/>
      <c r="QGN848" s="328"/>
      <c r="QGO848" s="328"/>
      <c r="QGP848" s="328"/>
      <c r="QGQ848" s="328"/>
      <c r="QGR848" s="328"/>
      <c r="QGS848" s="328"/>
      <c r="QGT848" s="328"/>
      <c r="QGU848" s="328"/>
      <c r="QGV848" s="328"/>
      <c r="QGW848" s="328"/>
      <c r="QGX848" s="328"/>
      <c r="QGY848" s="328"/>
      <c r="QGZ848" s="328"/>
      <c r="QHA848" s="328"/>
      <c r="QHB848" s="328"/>
      <c r="QHC848" s="328"/>
      <c r="QHD848" s="328"/>
      <c r="QHE848" s="328"/>
      <c r="QHF848" s="328"/>
      <c r="QHG848" s="328"/>
      <c r="QHH848" s="328"/>
      <c r="QHI848" s="328"/>
      <c r="QHJ848" s="328"/>
      <c r="QHK848" s="328"/>
      <c r="QHL848" s="328"/>
      <c r="QHM848" s="328"/>
      <c r="QHN848" s="328"/>
      <c r="QHO848" s="328"/>
      <c r="QHP848" s="328"/>
      <c r="QHQ848" s="328"/>
      <c r="QHR848" s="328"/>
      <c r="QHS848" s="328"/>
      <c r="QHT848" s="328"/>
      <c r="QHU848" s="328"/>
      <c r="QHV848" s="328"/>
      <c r="QHW848" s="328"/>
      <c r="QHX848" s="328"/>
      <c r="QHY848" s="328"/>
      <c r="QHZ848" s="328"/>
      <c r="QIA848" s="328"/>
      <c r="QIB848" s="328"/>
      <c r="QIC848" s="328"/>
      <c r="QID848" s="328"/>
      <c r="QIE848" s="328"/>
      <c r="QIF848" s="328"/>
      <c r="QIG848" s="328"/>
      <c r="QIH848" s="328"/>
      <c r="QII848" s="328"/>
      <c r="QIJ848" s="328"/>
      <c r="QIK848" s="328"/>
      <c r="QIL848" s="328"/>
      <c r="QIM848" s="328"/>
      <c r="QIN848" s="328"/>
      <c r="QIO848" s="328"/>
      <c r="QIP848" s="328"/>
      <c r="QIQ848" s="328"/>
      <c r="QIR848" s="328"/>
      <c r="QIS848" s="328"/>
      <c r="QIT848" s="328"/>
      <c r="QIU848" s="328"/>
      <c r="QIV848" s="328"/>
      <c r="QIW848" s="328"/>
      <c r="QIX848" s="328"/>
      <c r="QIY848" s="328"/>
      <c r="QIZ848" s="328"/>
      <c r="QJA848" s="328"/>
      <c r="QJB848" s="328"/>
      <c r="QJC848" s="328"/>
      <c r="QJD848" s="328"/>
      <c r="QJE848" s="328"/>
      <c r="QJF848" s="328"/>
      <c r="QJG848" s="328"/>
      <c r="QJH848" s="328"/>
      <c r="QJI848" s="328"/>
      <c r="QJJ848" s="328"/>
      <c r="QJK848" s="328"/>
      <c r="QJL848" s="328"/>
      <c r="QJM848" s="328"/>
      <c r="QJN848" s="328"/>
      <c r="QJO848" s="328"/>
      <c r="QJP848" s="328"/>
      <c r="QJQ848" s="328"/>
      <c r="QJR848" s="328"/>
      <c r="QJS848" s="328"/>
      <c r="QJT848" s="328"/>
      <c r="QJU848" s="328"/>
      <c r="QJV848" s="328"/>
      <c r="QJW848" s="328"/>
      <c r="QJX848" s="328"/>
      <c r="QJY848" s="328"/>
      <c r="QJZ848" s="328"/>
      <c r="QKA848" s="328"/>
      <c r="QKB848" s="328"/>
      <c r="QKC848" s="328"/>
      <c r="QKD848" s="328"/>
      <c r="QKE848" s="328"/>
      <c r="QKF848" s="328"/>
      <c r="QKG848" s="328"/>
      <c r="QKH848" s="328"/>
      <c r="QKI848" s="328"/>
      <c r="QKJ848" s="328"/>
      <c r="QKK848" s="328"/>
      <c r="QKL848" s="328"/>
      <c r="QKM848" s="328"/>
      <c r="QKN848" s="328"/>
      <c r="QKO848" s="328"/>
      <c r="QKP848" s="328"/>
      <c r="QKQ848" s="328"/>
      <c r="QKR848" s="328"/>
      <c r="QKS848" s="328"/>
      <c r="QKT848" s="328"/>
      <c r="QKU848" s="328"/>
      <c r="QKV848" s="328"/>
      <c r="QKW848" s="328"/>
      <c r="QKX848" s="328"/>
      <c r="QKY848" s="328"/>
      <c r="QKZ848" s="328"/>
      <c r="QLA848" s="328"/>
      <c r="QLB848" s="328"/>
      <c r="QLC848" s="328"/>
      <c r="QLD848" s="328"/>
      <c r="QLE848" s="328"/>
      <c r="QLF848" s="328"/>
      <c r="QLG848" s="328"/>
      <c r="QLH848" s="328"/>
      <c r="QLI848" s="328"/>
      <c r="QLJ848" s="328"/>
      <c r="QLK848" s="328"/>
      <c r="QLL848" s="328"/>
      <c r="QLM848" s="328"/>
      <c r="QLN848" s="328"/>
      <c r="QLO848" s="328"/>
      <c r="QLP848" s="328"/>
      <c r="QLQ848" s="328"/>
      <c r="QLR848" s="328"/>
      <c r="QLS848" s="328"/>
      <c r="QLT848" s="328"/>
      <c r="QLU848" s="328"/>
      <c r="QLV848" s="328"/>
      <c r="QLW848" s="328"/>
      <c r="QLX848" s="328"/>
      <c r="QLY848" s="328"/>
      <c r="QLZ848" s="328"/>
      <c r="QMA848" s="328"/>
      <c r="QMB848" s="328"/>
      <c r="QMC848" s="328"/>
      <c r="QMD848" s="328"/>
      <c r="QME848" s="328"/>
      <c r="QMF848" s="328"/>
      <c r="QMG848" s="328"/>
      <c r="QMH848" s="328"/>
      <c r="QMI848" s="328"/>
      <c r="QMJ848" s="328"/>
      <c r="QMK848" s="328"/>
      <c r="QML848" s="328"/>
      <c r="QMM848" s="328"/>
      <c r="QMN848" s="328"/>
      <c r="QMO848" s="328"/>
      <c r="QMP848" s="328"/>
      <c r="QMQ848" s="328"/>
      <c r="QMR848" s="328"/>
      <c r="QMS848" s="328"/>
      <c r="QMT848" s="328"/>
      <c r="QMU848" s="328"/>
      <c r="QMV848" s="328"/>
      <c r="QMW848" s="328"/>
      <c r="QMX848" s="328"/>
      <c r="QMY848" s="328"/>
      <c r="QMZ848" s="328"/>
      <c r="QNA848" s="328"/>
      <c r="QNB848" s="328"/>
      <c r="QNC848" s="328"/>
      <c r="QND848" s="328"/>
      <c r="QNE848" s="328"/>
      <c r="QNF848" s="328"/>
      <c r="QNG848" s="328"/>
      <c r="QNH848" s="328"/>
      <c r="QNI848" s="328"/>
      <c r="QNJ848" s="328"/>
      <c r="QNK848" s="328"/>
      <c r="QNL848" s="328"/>
      <c r="QNM848" s="328"/>
      <c r="QNN848" s="328"/>
      <c r="QNO848" s="328"/>
      <c r="QNP848" s="328"/>
      <c r="QNQ848" s="328"/>
      <c r="QNR848" s="328"/>
      <c r="QNS848" s="328"/>
      <c r="QNT848" s="328"/>
      <c r="QNU848" s="328"/>
      <c r="QNV848" s="328"/>
      <c r="QNW848" s="328"/>
      <c r="QNX848" s="328"/>
      <c r="QNY848" s="328"/>
      <c r="QNZ848" s="328"/>
      <c r="QOA848" s="328"/>
      <c r="QOB848" s="328"/>
      <c r="QOC848" s="328"/>
      <c r="QOD848" s="328"/>
      <c r="QOE848" s="328"/>
      <c r="QOF848" s="328"/>
      <c r="QOG848" s="328"/>
      <c r="QOH848" s="328"/>
      <c r="QOI848" s="328"/>
      <c r="QOJ848" s="328"/>
      <c r="QOK848" s="328"/>
      <c r="QOL848" s="328"/>
      <c r="QOM848" s="328"/>
      <c r="QON848" s="328"/>
      <c r="QOO848" s="328"/>
      <c r="QOP848" s="328"/>
      <c r="QOQ848" s="328"/>
      <c r="QOR848" s="328"/>
      <c r="QOS848" s="328"/>
      <c r="QOT848" s="328"/>
      <c r="QOU848" s="328"/>
      <c r="QOV848" s="328"/>
      <c r="QOW848" s="328"/>
      <c r="QOX848" s="328"/>
      <c r="QOY848" s="328"/>
      <c r="QOZ848" s="328"/>
      <c r="QPA848" s="328"/>
      <c r="QPB848" s="328"/>
      <c r="QPC848" s="328"/>
      <c r="QPD848" s="328"/>
      <c r="QPE848" s="328"/>
      <c r="QPF848" s="328"/>
      <c r="QPG848" s="328"/>
      <c r="QPH848" s="328"/>
      <c r="QPI848" s="328"/>
      <c r="QPJ848" s="328"/>
      <c r="QPK848" s="328"/>
      <c r="QPL848" s="328"/>
      <c r="QPM848" s="328"/>
      <c r="QPN848" s="328"/>
      <c r="QPO848" s="328"/>
      <c r="QPP848" s="328"/>
      <c r="QPQ848" s="328"/>
      <c r="QPR848" s="328"/>
      <c r="QPS848" s="328"/>
      <c r="QPT848" s="328"/>
      <c r="QPU848" s="328"/>
      <c r="QPV848" s="328"/>
      <c r="QPW848" s="328"/>
      <c r="QPX848" s="328"/>
      <c r="QPY848" s="328"/>
      <c r="QPZ848" s="328"/>
      <c r="QQA848" s="328"/>
      <c r="QQB848" s="328"/>
      <c r="QQC848" s="328"/>
      <c r="QQD848" s="328"/>
      <c r="QQE848" s="328"/>
      <c r="QQF848" s="328"/>
      <c r="QQG848" s="328"/>
      <c r="QQH848" s="328"/>
      <c r="QQI848" s="328"/>
      <c r="QQJ848" s="328"/>
      <c r="QQK848" s="328"/>
      <c r="QQL848" s="328"/>
      <c r="QQM848" s="328"/>
      <c r="QQN848" s="328"/>
      <c r="QQO848" s="328"/>
      <c r="QQP848" s="328"/>
      <c r="QQQ848" s="328"/>
      <c r="QQR848" s="328"/>
      <c r="QQS848" s="328"/>
      <c r="QQT848" s="328"/>
      <c r="QQU848" s="328"/>
      <c r="QQV848" s="328"/>
      <c r="QQW848" s="328"/>
      <c r="QQX848" s="328"/>
      <c r="QQY848" s="328"/>
      <c r="QQZ848" s="328"/>
      <c r="QRA848" s="328"/>
      <c r="QRB848" s="328"/>
      <c r="QRC848" s="328"/>
      <c r="QRD848" s="328"/>
      <c r="QRE848" s="328"/>
      <c r="QRF848" s="328"/>
      <c r="QRG848" s="328"/>
      <c r="QRH848" s="328"/>
      <c r="QRI848" s="328"/>
      <c r="QRJ848" s="328"/>
      <c r="QRK848" s="328"/>
      <c r="QRL848" s="328"/>
      <c r="QRM848" s="328"/>
      <c r="QRN848" s="328"/>
      <c r="QRO848" s="328"/>
      <c r="QRP848" s="328"/>
      <c r="QRQ848" s="328"/>
      <c r="QRR848" s="328"/>
      <c r="QRS848" s="328"/>
      <c r="QRT848" s="328"/>
      <c r="QRU848" s="328"/>
      <c r="QRV848" s="328"/>
      <c r="QRW848" s="328"/>
      <c r="QRX848" s="328"/>
      <c r="QRY848" s="328"/>
      <c r="QRZ848" s="328"/>
      <c r="QSA848" s="328"/>
      <c r="QSB848" s="328"/>
      <c r="QSC848" s="328"/>
      <c r="QSD848" s="328"/>
      <c r="QSE848" s="328"/>
      <c r="QSF848" s="328"/>
      <c r="QSG848" s="328"/>
      <c r="QSH848" s="328"/>
      <c r="QSI848" s="328"/>
      <c r="QSJ848" s="328"/>
      <c r="QSK848" s="328"/>
      <c r="QSL848" s="328"/>
      <c r="QSM848" s="328"/>
      <c r="QSN848" s="328"/>
      <c r="QSO848" s="328"/>
      <c r="QSP848" s="328"/>
      <c r="QSQ848" s="328"/>
      <c r="QSR848" s="328"/>
      <c r="QSS848" s="328"/>
      <c r="QST848" s="328"/>
      <c r="QSU848" s="328"/>
      <c r="QSV848" s="328"/>
      <c r="QSW848" s="328"/>
      <c r="QSX848" s="328"/>
      <c r="QSY848" s="328"/>
      <c r="QSZ848" s="328"/>
      <c r="QTA848" s="328"/>
      <c r="QTB848" s="328"/>
      <c r="QTC848" s="328"/>
      <c r="QTD848" s="328"/>
      <c r="QTE848" s="328"/>
      <c r="QTF848" s="328"/>
      <c r="QTG848" s="328"/>
      <c r="QTH848" s="328"/>
      <c r="QTI848" s="328"/>
      <c r="QTJ848" s="328"/>
      <c r="QTK848" s="328"/>
      <c r="QTL848" s="328"/>
      <c r="QTM848" s="328"/>
      <c r="QTN848" s="328"/>
      <c r="QTO848" s="328"/>
      <c r="QTP848" s="328"/>
      <c r="QTQ848" s="328"/>
      <c r="QTR848" s="328"/>
      <c r="QTS848" s="328"/>
      <c r="QTT848" s="328"/>
      <c r="QTU848" s="328"/>
      <c r="QTV848" s="328"/>
      <c r="QTW848" s="328"/>
      <c r="QTX848" s="328"/>
      <c r="QTY848" s="328"/>
      <c r="QTZ848" s="328"/>
      <c r="QUA848" s="328"/>
      <c r="QUB848" s="328"/>
      <c r="QUC848" s="328"/>
      <c r="QUD848" s="328"/>
      <c r="QUE848" s="328"/>
      <c r="QUF848" s="328"/>
      <c r="QUG848" s="328"/>
      <c r="QUH848" s="328"/>
      <c r="QUI848" s="328"/>
      <c r="QUJ848" s="328"/>
      <c r="QUK848" s="328"/>
      <c r="QUL848" s="328"/>
      <c r="QUM848" s="328"/>
      <c r="QUN848" s="328"/>
      <c r="QUO848" s="328"/>
      <c r="QUP848" s="328"/>
      <c r="QUQ848" s="328"/>
      <c r="QUR848" s="328"/>
      <c r="QUS848" s="328"/>
      <c r="QUT848" s="328"/>
      <c r="QUU848" s="328"/>
      <c r="QUV848" s="328"/>
      <c r="QUW848" s="328"/>
      <c r="QUX848" s="328"/>
      <c r="QUY848" s="328"/>
      <c r="QUZ848" s="328"/>
      <c r="QVA848" s="328"/>
      <c r="QVB848" s="328"/>
      <c r="QVC848" s="328"/>
      <c r="QVD848" s="328"/>
      <c r="QVE848" s="328"/>
      <c r="QVF848" s="328"/>
      <c r="QVG848" s="328"/>
      <c r="QVH848" s="328"/>
      <c r="QVI848" s="328"/>
      <c r="QVJ848" s="328"/>
      <c r="QVK848" s="328"/>
      <c r="QVL848" s="328"/>
      <c r="QVM848" s="328"/>
      <c r="QVN848" s="328"/>
      <c r="QVO848" s="328"/>
      <c r="QVP848" s="328"/>
      <c r="QVQ848" s="328"/>
      <c r="QVR848" s="328"/>
      <c r="QVS848" s="328"/>
      <c r="QVT848" s="328"/>
      <c r="QVU848" s="328"/>
      <c r="QVV848" s="328"/>
      <c r="QVW848" s="328"/>
      <c r="QVX848" s="328"/>
      <c r="QVY848" s="328"/>
      <c r="QVZ848" s="328"/>
      <c r="QWA848" s="328"/>
      <c r="QWB848" s="328"/>
      <c r="QWC848" s="328"/>
      <c r="QWD848" s="328"/>
      <c r="QWE848" s="328"/>
      <c r="QWF848" s="328"/>
      <c r="QWG848" s="328"/>
      <c r="QWH848" s="328"/>
      <c r="QWI848" s="328"/>
      <c r="QWJ848" s="328"/>
      <c r="QWK848" s="328"/>
      <c r="QWL848" s="328"/>
      <c r="QWM848" s="328"/>
      <c r="QWN848" s="328"/>
      <c r="QWO848" s="328"/>
      <c r="QWP848" s="328"/>
      <c r="QWQ848" s="328"/>
      <c r="QWR848" s="328"/>
      <c r="QWS848" s="328"/>
      <c r="QWT848" s="328"/>
      <c r="QWU848" s="328"/>
      <c r="QWV848" s="328"/>
      <c r="QWW848" s="328"/>
      <c r="QWX848" s="328"/>
      <c r="QWY848" s="328"/>
      <c r="QWZ848" s="328"/>
      <c r="QXA848" s="328"/>
      <c r="QXB848" s="328"/>
      <c r="QXC848" s="328"/>
      <c r="QXD848" s="328"/>
      <c r="QXE848" s="328"/>
      <c r="QXF848" s="328"/>
      <c r="QXG848" s="328"/>
      <c r="QXH848" s="328"/>
      <c r="QXI848" s="328"/>
      <c r="QXJ848" s="328"/>
      <c r="QXK848" s="328"/>
      <c r="QXL848" s="328"/>
      <c r="QXM848" s="328"/>
      <c r="QXN848" s="328"/>
      <c r="QXO848" s="328"/>
      <c r="QXP848" s="328"/>
      <c r="QXQ848" s="328"/>
      <c r="QXR848" s="328"/>
      <c r="QXS848" s="328"/>
      <c r="QXT848" s="328"/>
      <c r="QXU848" s="328"/>
      <c r="QXV848" s="328"/>
      <c r="QXW848" s="328"/>
      <c r="QXX848" s="328"/>
      <c r="QXY848" s="328"/>
      <c r="QXZ848" s="328"/>
      <c r="QYA848" s="328"/>
      <c r="QYB848" s="328"/>
      <c r="QYC848" s="328"/>
      <c r="QYD848" s="328"/>
      <c r="QYE848" s="328"/>
      <c r="QYF848" s="328"/>
      <c r="QYG848" s="328"/>
      <c r="QYH848" s="328"/>
      <c r="QYI848" s="328"/>
      <c r="QYJ848" s="328"/>
      <c r="QYK848" s="328"/>
      <c r="QYL848" s="328"/>
      <c r="QYM848" s="328"/>
      <c r="QYN848" s="328"/>
      <c r="QYO848" s="328"/>
      <c r="QYP848" s="328"/>
      <c r="QYQ848" s="328"/>
      <c r="QYR848" s="328"/>
      <c r="QYS848" s="328"/>
      <c r="QYT848" s="328"/>
      <c r="QYU848" s="328"/>
      <c r="QYV848" s="328"/>
      <c r="QYW848" s="328"/>
      <c r="QYX848" s="328"/>
      <c r="QYY848" s="328"/>
      <c r="QYZ848" s="328"/>
      <c r="QZA848" s="328"/>
      <c r="QZB848" s="328"/>
      <c r="QZC848" s="328"/>
      <c r="QZD848" s="328"/>
      <c r="QZE848" s="328"/>
      <c r="QZF848" s="328"/>
      <c r="QZG848" s="328"/>
      <c r="QZH848" s="328"/>
      <c r="QZI848" s="328"/>
      <c r="QZJ848" s="328"/>
      <c r="QZK848" s="328"/>
      <c r="QZL848" s="328"/>
      <c r="QZM848" s="328"/>
      <c r="QZN848" s="328"/>
      <c r="QZO848" s="328"/>
      <c r="QZP848" s="328"/>
      <c r="QZQ848" s="328"/>
      <c r="QZR848" s="328"/>
      <c r="QZS848" s="328"/>
      <c r="QZT848" s="328"/>
      <c r="QZU848" s="328"/>
      <c r="QZV848" s="328"/>
      <c r="QZW848" s="328"/>
      <c r="QZX848" s="328"/>
      <c r="QZY848" s="328"/>
      <c r="QZZ848" s="328"/>
      <c r="RAA848" s="328"/>
      <c r="RAB848" s="328"/>
      <c r="RAC848" s="328"/>
      <c r="RAD848" s="328"/>
      <c r="RAE848" s="328"/>
      <c r="RAF848" s="328"/>
      <c r="RAG848" s="328"/>
      <c r="RAH848" s="328"/>
      <c r="RAI848" s="328"/>
      <c r="RAJ848" s="328"/>
      <c r="RAK848" s="328"/>
      <c r="RAL848" s="328"/>
      <c r="RAM848" s="328"/>
      <c r="RAN848" s="328"/>
      <c r="RAO848" s="328"/>
      <c r="RAP848" s="328"/>
      <c r="RAQ848" s="328"/>
      <c r="RAR848" s="328"/>
      <c r="RAS848" s="328"/>
      <c r="RAT848" s="328"/>
      <c r="RAU848" s="328"/>
      <c r="RAV848" s="328"/>
      <c r="RAW848" s="328"/>
      <c r="RAX848" s="328"/>
      <c r="RAY848" s="328"/>
      <c r="RAZ848" s="328"/>
      <c r="RBA848" s="328"/>
      <c r="RBB848" s="328"/>
      <c r="RBC848" s="328"/>
      <c r="RBD848" s="328"/>
      <c r="RBE848" s="328"/>
      <c r="RBF848" s="328"/>
      <c r="RBG848" s="328"/>
      <c r="RBH848" s="328"/>
      <c r="RBI848" s="328"/>
      <c r="RBJ848" s="328"/>
      <c r="RBK848" s="328"/>
      <c r="RBL848" s="328"/>
      <c r="RBM848" s="328"/>
      <c r="RBN848" s="328"/>
      <c r="RBO848" s="328"/>
      <c r="RBP848" s="328"/>
      <c r="RBQ848" s="328"/>
      <c r="RBR848" s="328"/>
      <c r="RBS848" s="328"/>
      <c r="RBT848" s="328"/>
      <c r="RBU848" s="328"/>
      <c r="RBV848" s="328"/>
      <c r="RBW848" s="328"/>
      <c r="RBX848" s="328"/>
      <c r="RBY848" s="328"/>
      <c r="RBZ848" s="328"/>
      <c r="RCA848" s="328"/>
      <c r="RCB848" s="328"/>
      <c r="RCC848" s="328"/>
      <c r="RCD848" s="328"/>
      <c r="RCE848" s="328"/>
      <c r="RCF848" s="328"/>
      <c r="RCG848" s="328"/>
      <c r="RCH848" s="328"/>
      <c r="RCI848" s="328"/>
      <c r="RCJ848" s="328"/>
      <c r="RCK848" s="328"/>
      <c r="RCL848" s="328"/>
      <c r="RCM848" s="328"/>
      <c r="RCN848" s="328"/>
      <c r="RCO848" s="328"/>
      <c r="RCP848" s="328"/>
      <c r="RCQ848" s="328"/>
      <c r="RCR848" s="328"/>
      <c r="RCS848" s="328"/>
      <c r="RCT848" s="328"/>
      <c r="RCU848" s="328"/>
      <c r="RCV848" s="328"/>
      <c r="RCW848" s="328"/>
      <c r="RCX848" s="328"/>
      <c r="RCY848" s="328"/>
      <c r="RCZ848" s="328"/>
      <c r="RDA848" s="328"/>
      <c r="RDB848" s="328"/>
      <c r="RDC848" s="328"/>
      <c r="RDD848" s="328"/>
      <c r="RDE848" s="328"/>
      <c r="RDF848" s="328"/>
      <c r="RDG848" s="328"/>
      <c r="RDH848" s="328"/>
      <c r="RDI848" s="328"/>
      <c r="RDJ848" s="328"/>
      <c r="RDK848" s="328"/>
      <c r="RDL848" s="328"/>
      <c r="RDM848" s="328"/>
      <c r="RDN848" s="328"/>
      <c r="RDO848" s="328"/>
      <c r="RDP848" s="328"/>
      <c r="RDQ848" s="328"/>
      <c r="RDR848" s="328"/>
      <c r="RDS848" s="328"/>
      <c r="RDT848" s="328"/>
      <c r="RDU848" s="328"/>
      <c r="RDV848" s="328"/>
      <c r="RDW848" s="328"/>
      <c r="RDX848" s="328"/>
      <c r="RDY848" s="328"/>
      <c r="RDZ848" s="328"/>
      <c r="REA848" s="328"/>
      <c r="REB848" s="328"/>
      <c r="REC848" s="328"/>
      <c r="RED848" s="328"/>
      <c r="REE848" s="328"/>
      <c r="REF848" s="328"/>
      <c r="REG848" s="328"/>
      <c r="REH848" s="328"/>
      <c r="REI848" s="328"/>
      <c r="REJ848" s="328"/>
      <c r="REK848" s="328"/>
      <c r="REL848" s="328"/>
      <c r="REM848" s="328"/>
      <c r="REN848" s="328"/>
      <c r="REO848" s="328"/>
      <c r="REP848" s="328"/>
      <c r="REQ848" s="328"/>
      <c r="RER848" s="328"/>
      <c r="RES848" s="328"/>
      <c r="RET848" s="328"/>
      <c r="REU848" s="328"/>
      <c r="REV848" s="328"/>
      <c r="REW848" s="328"/>
      <c r="REX848" s="328"/>
      <c r="REY848" s="328"/>
      <c r="REZ848" s="328"/>
      <c r="RFA848" s="328"/>
      <c r="RFB848" s="328"/>
      <c r="RFC848" s="328"/>
      <c r="RFD848" s="328"/>
      <c r="RFE848" s="328"/>
      <c r="RFF848" s="328"/>
      <c r="RFG848" s="328"/>
      <c r="RFH848" s="328"/>
      <c r="RFI848" s="328"/>
      <c r="RFJ848" s="328"/>
      <c r="RFK848" s="328"/>
      <c r="RFL848" s="328"/>
      <c r="RFM848" s="328"/>
      <c r="RFN848" s="328"/>
      <c r="RFO848" s="328"/>
      <c r="RFP848" s="328"/>
      <c r="RFQ848" s="328"/>
      <c r="RFR848" s="328"/>
      <c r="RFS848" s="328"/>
      <c r="RFT848" s="328"/>
      <c r="RFU848" s="328"/>
      <c r="RFV848" s="328"/>
      <c r="RFW848" s="328"/>
      <c r="RFX848" s="328"/>
      <c r="RFY848" s="328"/>
      <c r="RFZ848" s="328"/>
      <c r="RGA848" s="328"/>
      <c r="RGB848" s="328"/>
      <c r="RGC848" s="328"/>
      <c r="RGD848" s="328"/>
      <c r="RGE848" s="328"/>
      <c r="RGF848" s="328"/>
      <c r="RGG848" s="328"/>
      <c r="RGH848" s="328"/>
      <c r="RGI848" s="328"/>
      <c r="RGJ848" s="328"/>
      <c r="RGK848" s="328"/>
      <c r="RGL848" s="328"/>
      <c r="RGM848" s="328"/>
      <c r="RGN848" s="328"/>
      <c r="RGO848" s="328"/>
      <c r="RGP848" s="328"/>
      <c r="RGQ848" s="328"/>
      <c r="RGR848" s="328"/>
      <c r="RGS848" s="328"/>
      <c r="RGT848" s="328"/>
      <c r="RGU848" s="328"/>
      <c r="RGV848" s="328"/>
      <c r="RGW848" s="328"/>
      <c r="RGX848" s="328"/>
      <c r="RGY848" s="328"/>
      <c r="RGZ848" s="328"/>
      <c r="RHA848" s="328"/>
      <c r="RHB848" s="328"/>
      <c r="RHC848" s="328"/>
      <c r="RHD848" s="328"/>
      <c r="RHE848" s="328"/>
      <c r="RHF848" s="328"/>
      <c r="RHG848" s="328"/>
      <c r="RHH848" s="328"/>
      <c r="RHI848" s="328"/>
      <c r="RHJ848" s="328"/>
      <c r="RHK848" s="328"/>
      <c r="RHL848" s="328"/>
      <c r="RHM848" s="328"/>
      <c r="RHN848" s="328"/>
      <c r="RHO848" s="328"/>
      <c r="RHP848" s="328"/>
      <c r="RHQ848" s="328"/>
      <c r="RHR848" s="328"/>
      <c r="RHS848" s="328"/>
      <c r="RHT848" s="328"/>
      <c r="RHU848" s="328"/>
      <c r="RHV848" s="328"/>
      <c r="RHW848" s="328"/>
      <c r="RHX848" s="328"/>
      <c r="RHY848" s="328"/>
      <c r="RHZ848" s="328"/>
      <c r="RIA848" s="328"/>
      <c r="RIB848" s="328"/>
      <c r="RIC848" s="328"/>
      <c r="RID848" s="328"/>
      <c r="RIE848" s="328"/>
      <c r="RIF848" s="328"/>
      <c r="RIG848" s="328"/>
      <c r="RIH848" s="328"/>
      <c r="RII848" s="328"/>
      <c r="RIJ848" s="328"/>
      <c r="RIK848" s="328"/>
      <c r="RIL848" s="328"/>
      <c r="RIM848" s="328"/>
      <c r="RIN848" s="328"/>
      <c r="RIO848" s="328"/>
      <c r="RIP848" s="328"/>
      <c r="RIQ848" s="328"/>
      <c r="RIR848" s="328"/>
      <c r="RIS848" s="328"/>
      <c r="RIT848" s="328"/>
      <c r="RIU848" s="328"/>
      <c r="RIV848" s="328"/>
      <c r="RIW848" s="328"/>
      <c r="RIX848" s="328"/>
      <c r="RIY848" s="328"/>
      <c r="RIZ848" s="328"/>
      <c r="RJA848" s="328"/>
      <c r="RJB848" s="328"/>
      <c r="RJC848" s="328"/>
      <c r="RJD848" s="328"/>
      <c r="RJE848" s="328"/>
      <c r="RJF848" s="328"/>
      <c r="RJG848" s="328"/>
      <c r="RJH848" s="328"/>
      <c r="RJI848" s="328"/>
      <c r="RJJ848" s="328"/>
      <c r="RJK848" s="328"/>
      <c r="RJL848" s="328"/>
      <c r="RJM848" s="328"/>
      <c r="RJN848" s="328"/>
      <c r="RJO848" s="328"/>
      <c r="RJP848" s="328"/>
      <c r="RJQ848" s="328"/>
      <c r="RJR848" s="328"/>
      <c r="RJS848" s="328"/>
      <c r="RJT848" s="328"/>
      <c r="RJU848" s="328"/>
      <c r="RJV848" s="328"/>
      <c r="RJW848" s="328"/>
      <c r="RJX848" s="328"/>
      <c r="RJY848" s="328"/>
      <c r="RJZ848" s="328"/>
      <c r="RKA848" s="328"/>
      <c r="RKB848" s="328"/>
      <c r="RKC848" s="328"/>
      <c r="RKD848" s="328"/>
      <c r="RKE848" s="328"/>
      <c r="RKF848" s="328"/>
      <c r="RKG848" s="328"/>
      <c r="RKH848" s="328"/>
      <c r="RKI848" s="328"/>
      <c r="RKJ848" s="328"/>
      <c r="RKK848" s="328"/>
      <c r="RKL848" s="328"/>
      <c r="RKM848" s="328"/>
      <c r="RKN848" s="328"/>
      <c r="RKO848" s="328"/>
      <c r="RKP848" s="328"/>
      <c r="RKQ848" s="328"/>
      <c r="RKR848" s="328"/>
      <c r="RKS848" s="328"/>
      <c r="RKT848" s="328"/>
      <c r="RKU848" s="328"/>
      <c r="RKV848" s="328"/>
      <c r="RKW848" s="328"/>
      <c r="RKX848" s="328"/>
      <c r="RKY848" s="328"/>
      <c r="RKZ848" s="328"/>
      <c r="RLA848" s="328"/>
      <c r="RLB848" s="328"/>
      <c r="RLC848" s="328"/>
      <c r="RLD848" s="328"/>
      <c r="RLE848" s="328"/>
      <c r="RLF848" s="328"/>
      <c r="RLG848" s="328"/>
      <c r="RLH848" s="328"/>
      <c r="RLI848" s="328"/>
      <c r="RLJ848" s="328"/>
      <c r="RLK848" s="328"/>
      <c r="RLL848" s="328"/>
      <c r="RLM848" s="328"/>
      <c r="RLN848" s="328"/>
      <c r="RLO848" s="328"/>
      <c r="RLP848" s="328"/>
      <c r="RLQ848" s="328"/>
      <c r="RLR848" s="328"/>
      <c r="RLS848" s="328"/>
      <c r="RLT848" s="328"/>
      <c r="RLU848" s="328"/>
      <c r="RLV848" s="328"/>
      <c r="RLW848" s="328"/>
      <c r="RLX848" s="328"/>
      <c r="RLY848" s="328"/>
      <c r="RLZ848" s="328"/>
      <c r="RMA848" s="328"/>
      <c r="RMB848" s="328"/>
      <c r="RMC848" s="328"/>
      <c r="RMD848" s="328"/>
      <c r="RME848" s="328"/>
      <c r="RMF848" s="328"/>
      <c r="RMG848" s="328"/>
      <c r="RMH848" s="328"/>
      <c r="RMI848" s="328"/>
      <c r="RMJ848" s="328"/>
      <c r="RMK848" s="328"/>
      <c r="RML848" s="328"/>
      <c r="RMM848" s="328"/>
      <c r="RMN848" s="328"/>
      <c r="RMO848" s="328"/>
      <c r="RMP848" s="328"/>
      <c r="RMQ848" s="328"/>
      <c r="RMR848" s="328"/>
      <c r="RMS848" s="328"/>
      <c r="RMT848" s="328"/>
      <c r="RMU848" s="328"/>
      <c r="RMV848" s="328"/>
      <c r="RMW848" s="328"/>
      <c r="RMX848" s="328"/>
      <c r="RMY848" s="328"/>
      <c r="RMZ848" s="328"/>
      <c r="RNA848" s="328"/>
      <c r="RNB848" s="328"/>
      <c r="RNC848" s="328"/>
      <c r="RND848" s="328"/>
      <c r="RNE848" s="328"/>
      <c r="RNF848" s="328"/>
      <c r="RNG848" s="328"/>
      <c r="RNH848" s="328"/>
      <c r="RNI848" s="328"/>
      <c r="RNJ848" s="328"/>
      <c r="RNK848" s="328"/>
      <c r="RNL848" s="328"/>
      <c r="RNM848" s="328"/>
      <c r="RNN848" s="328"/>
      <c r="RNO848" s="328"/>
      <c r="RNP848" s="328"/>
      <c r="RNQ848" s="328"/>
      <c r="RNR848" s="328"/>
      <c r="RNS848" s="328"/>
      <c r="RNT848" s="328"/>
      <c r="RNU848" s="328"/>
      <c r="RNV848" s="328"/>
      <c r="RNW848" s="328"/>
      <c r="RNX848" s="328"/>
      <c r="RNY848" s="328"/>
      <c r="RNZ848" s="328"/>
      <c r="ROA848" s="328"/>
      <c r="ROB848" s="328"/>
      <c r="ROC848" s="328"/>
      <c r="ROD848" s="328"/>
      <c r="ROE848" s="328"/>
      <c r="ROF848" s="328"/>
      <c r="ROG848" s="328"/>
      <c r="ROH848" s="328"/>
      <c r="ROI848" s="328"/>
      <c r="ROJ848" s="328"/>
      <c r="ROK848" s="328"/>
      <c r="ROL848" s="328"/>
      <c r="ROM848" s="328"/>
      <c r="RON848" s="328"/>
      <c r="ROO848" s="328"/>
      <c r="ROP848" s="328"/>
      <c r="ROQ848" s="328"/>
      <c r="ROR848" s="328"/>
      <c r="ROS848" s="328"/>
      <c r="ROT848" s="328"/>
      <c r="ROU848" s="328"/>
      <c r="ROV848" s="328"/>
      <c r="ROW848" s="328"/>
      <c r="ROX848" s="328"/>
      <c r="ROY848" s="328"/>
      <c r="ROZ848" s="328"/>
      <c r="RPA848" s="328"/>
      <c r="RPB848" s="328"/>
      <c r="RPC848" s="328"/>
      <c r="RPD848" s="328"/>
      <c r="RPE848" s="328"/>
      <c r="RPF848" s="328"/>
      <c r="RPG848" s="328"/>
      <c r="RPH848" s="328"/>
      <c r="RPI848" s="328"/>
      <c r="RPJ848" s="328"/>
      <c r="RPK848" s="328"/>
      <c r="RPL848" s="328"/>
      <c r="RPM848" s="328"/>
      <c r="RPN848" s="328"/>
      <c r="RPO848" s="328"/>
      <c r="RPP848" s="328"/>
      <c r="RPQ848" s="328"/>
      <c r="RPR848" s="328"/>
      <c r="RPS848" s="328"/>
      <c r="RPT848" s="328"/>
      <c r="RPU848" s="328"/>
      <c r="RPV848" s="328"/>
      <c r="RPW848" s="328"/>
      <c r="RPX848" s="328"/>
      <c r="RPY848" s="328"/>
      <c r="RPZ848" s="328"/>
      <c r="RQA848" s="328"/>
      <c r="RQB848" s="328"/>
      <c r="RQC848" s="328"/>
      <c r="RQD848" s="328"/>
      <c r="RQE848" s="328"/>
      <c r="RQF848" s="328"/>
      <c r="RQG848" s="328"/>
      <c r="RQH848" s="328"/>
      <c r="RQI848" s="328"/>
      <c r="RQJ848" s="328"/>
      <c r="RQK848" s="328"/>
      <c r="RQL848" s="328"/>
      <c r="RQM848" s="328"/>
      <c r="RQN848" s="328"/>
      <c r="RQO848" s="328"/>
      <c r="RQP848" s="328"/>
      <c r="RQQ848" s="328"/>
      <c r="RQR848" s="328"/>
      <c r="RQS848" s="328"/>
      <c r="RQT848" s="328"/>
      <c r="RQU848" s="328"/>
      <c r="RQV848" s="328"/>
      <c r="RQW848" s="328"/>
      <c r="RQX848" s="328"/>
      <c r="RQY848" s="328"/>
      <c r="RQZ848" s="328"/>
      <c r="RRA848" s="328"/>
      <c r="RRB848" s="328"/>
      <c r="RRC848" s="328"/>
      <c r="RRD848" s="328"/>
      <c r="RRE848" s="328"/>
      <c r="RRF848" s="328"/>
      <c r="RRG848" s="328"/>
      <c r="RRH848" s="328"/>
      <c r="RRI848" s="328"/>
      <c r="RRJ848" s="328"/>
      <c r="RRK848" s="328"/>
      <c r="RRL848" s="328"/>
      <c r="RRM848" s="328"/>
      <c r="RRN848" s="328"/>
      <c r="RRO848" s="328"/>
      <c r="RRP848" s="328"/>
      <c r="RRQ848" s="328"/>
      <c r="RRR848" s="328"/>
      <c r="RRS848" s="328"/>
      <c r="RRT848" s="328"/>
      <c r="RRU848" s="328"/>
      <c r="RRV848" s="328"/>
      <c r="RRW848" s="328"/>
      <c r="RRX848" s="328"/>
      <c r="RRY848" s="328"/>
      <c r="RRZ848" s="328"/>
      <c r="RSA848" s="328"/>
      <c r="RSB848" s="328"/>
      <c r="RSC848" s="328"/>
      <c r="RSD848" s="328"/>
      <c r="RSE848" s="328"/>
      <c r="RSF848" s="328"/>
      <c r="RSG848" s="328"/>
      <c r="RSH848" s="328"/>
      <c r="RSI848" s="328"/>
      <c r="RSJ848" s="328"/>
      <c r="RSK848" s="328"/>
      <c r="RSL848" s="328"/>
      <c r="RSM848" s="328"/>
      <c r="RSN848" s="328"/>
      <c r="RSO848" s="328"/>
      <c r="RSP848" s="328"/>
      <c r="RSQ848" s="328"/>
      <c r="RSR848" s="328"/>
      <c r="RSS848" s="328"/>
      <c r="RST848" s="328"/>
      <c r="RSU848" s="328"/>
      <c r="RSV848" s="328"/>
      <c r="RSW848" s="328"/>
      <c r="RSX848" s="328"/>
      <c r="RSY848" s="328"/>
      <c r="RSZ848" s="328"/>
      <c r="RTA848" s="328"/>
      <c r="RTB848" s="328"/>
      <c r="RTC848" s="328"/>
      <c r="RTD848" s="328"/>
      <c r="RTE848" s="328"/>
      <c r="RTF848" s="328"/>
      <c r="RTG848" s="328"/>
      <c r="RTH848" s="328"/>
      <c r="RTI848" s="328"/>
      <c r="RTJ848" s="328"/>
      <c r="RTK848" s="328"/>
      <c r="RTL848" s="328"/>
      <c r="RTM848" s="328"/>
      <c r="RTN848" s="328"/>
      <c r="RTO848" s="328"/>
      <c r="RTP848" s="328"/>
      <c r="RTQ848" s="328"/>
      <c r="RTR848" s="328"/>
      <c r="RTS848" s="328"/>
      <c r="RTT848" s="328"/>
      <c r="RTU848" s="328"/>
      <c r="RTV848" s="328"/>
      <c r="RTW848" s="328"/>
      <c r="RTX848" s="328"/>
      <c r="RTY848" s="328"/>
      <c r="RTZ848" s="328"/>
      <c r="RUA848" s="328"/>
      <c r="RUB848" s="328"/>
      <c r="RUC848" s="328"/>
      <c r="RUD848" s="328"/>
      <c r="RUE848" s="328"/>
      <c r="RUF848" s="328"/>
      <c r="RUG848" s="328"/>
      <c r="RUH848" s="328"/>
      <c r="RUI848" s="328"/>
      <c r="RUJ848" s="328"/>
      <c r="RUK848" s="328"/>
      <c r="RUL848" s="328"/>
      <c r="RUM848" s="328"/>
      <c r="RUN848" s="328"/>
      <c r="RUO848" s="328"/>
      <c r="RUP848" s="328"/>
      <c r="RUQ848" s="328"/>
      <c r="RUR848" s="328"/>
      <c r="RUS848" s="328"/>
      <c r="RUT848" s="328"/>
      <c r="RUU848" s="328"/>
      <c r="RUV848" s="328"/>
      <c r="RUW848" s="328"/>
      <c r="RUX848" s="328"/>
      <c r="RUY848" s="328"/>
      <c r="RUZ848" s="328"/>
      <c r="RVA848" s="328"/>
      <c r="RVB848" s="328"/>
      <c r="RVC848" s="328"/>
      <c r="RVD848" s="328"/>
      <c r="RVE848" s="328"/>
      <c r="RVF848" s="328"/>
      <c r="RVG848" s="328"/>
      <c r="RVH848" s="328"/>
      <c r="RVI848" s="328"/>
      <c r="RVJ848" s="328"/>
      <c r="RVK848" s="328"/>
      <c r="RVL848" s="328"/>
      <c r="RVM848" s="328"/>
      <c r="RVN848" s="328"/>
      <c r="RVO848" s="328"/>
      <c r="RVP848" s="328"/>
      <c r="RVQ848" s="328"/>
      <c r="RVR848" s="328"/>
      <c r="RVS848" s="328"/>
      <c r="RVT848" s="328"/>
      <c r="RVU848" s="328"/>
      <c r="RVV848" s="328"/>
      <c r="RVW848" s="328"/>
      <c r="RVX848" s="328"/>
      <c r="RVY848" s="328"/>
      <c r="RVZ848" s="328"/>
      <c r="RWA848" s="328"/>
      <c r="RWB848" s="328"/>
      <c r="RWC848" s="328"/>
      <c r="RWD848" s="328"/>
      <c r="RWE848" s="328"/>
      <c r="RWF848" s="328"/>
      <c r="RWG848" s="328"/>
      <c r="RWH848" s="328"/>
      <c r="RWI848" s="328"/>
      <c r="RWJ848" s="328"/>
      <c r="RWK848" s="328"/>
      <c r="RWL848" s="328"/>
      <c r="RWM848" s="328"/>
      <c r="RWN848" s="328"/>
      <c r="RWO848" s="328"/>
      <c r="RWP848" s="328"/>
      <c r="RWQ848" s="328"/>
      <c r="RWR848" s="328"/>
      <c r="RWS848" s="328"/>
      <c r="RWT848" s="328"/>
      <c r="RWU848" s="328"/>
      <c r="RWV848" s="328"/>
      <c r="RWW848" s="328"/>
      <c r="RWX848" s="328"/>
      <c r="RWY848" s="328"/>
      <c r="RWZ848" s="328"/>
      <c r="RXA848" s="328"/>
      <c r="RXB848" s="328"/>
      <c r="RXC848" s="328"/>
      <c r="RXD848" s="328"/>
      <c r="RXE848" s="328"/>
      <c r="RXF848" s="328"/>
      <c r="RXG848" s="328"/>
      <c r="RXH848" s="328"/>
      <c r="RXI848" s="328"/>
      <c r="RXJ848" s="328"/>
      <c r="RXK848" s="328"/>
      <c r="RXL848" s="328"/>
      <c r="RXM848" s="328"/>
      <c r="RXN848" s="328"/>
      <c r="RXO848" s="328"/>
      <c r="RXP848" s="328"/>
      <c r="RXQ848" s="328"/>
      <c r="RXR848" s="328"/>
      <c r="RXS848" s="328"/>
      <c r="RXT848" s="328"/>
      <c r="RXU848" s="328"/>
      <c r="RXV848" s="328"/>
      <c r="RXW848" s="328"/>
      <c r="RXX848" s="328"/>
      <c r="RXY848" s="328"/>
      <c r="RXZ848" s="328"/>
      <c r="RYA848" s="328"/>
      <c r="RYB848" s="328"/>
      <c r="RYC848" s="328"/>
      <c r="RYD848" s="328"/>
      <c r="RYE848" s="328"/>
      <c r="RYF848" s="328"/>
      <c r="RYG848" s="328"/>
      <c r="RYH848" s="328"/>
      <c r="RYI848" s="328"/>
      <c r="RYJ848" s="328"/>
      <c r="RYK848" s="328"/>
      <c r="RYL848" s="328"/>
      <c r="RYM848" s="328"/>
      <c r="RYN848" s="328"/>
      <c r="RYO848" s="328"/>
      <c r="RYP848" s="328"/>
      <c r="RYQ848" s="328"/>
      <c r="RYR848" s="328"/>
      <c r="RYS848" s="328"/>
      <c r="RYT848" s="328"/>
      <c r="RYU848" s="328"/>
      <c r="RYV848" s="328"/>
      <c r="RYW848" s="328"/>
      <c r="RYX848" s="328"/>
      <c r="RYY848" s="328"/>
      <c r="RYZ848" s="328"/>
      <c r="RZA848" s="328"/>
      <c r="RZB848" s="328"/>
      <c r="RZC848" s="328"/>
      <c r="RZD848" s="328"/>
      <c r="RZE848" s="328"/>
      <c r="RZF848" s="328"/>
      <c r="RZG848" s="328"/>
      <c r="RZH848" s="328"/>
      <c r="RZI848" s="328"/>
      <c r="RZJ848" s="328"/>
      <c r="RZK848" s="328"/>
      <c r="RZL848" s="328"/>
      <c r="RZM848" s="328"/>
      <c r="RZN848" s="328"/>
      <c r="RZO848" s="328"/>
      <c r="RZP848" s="328"/>
      <c r="RZQ848" s="328"/>
      <c r="RZR848" s="328"/>
      <c r="RZS848" s="328"/>
      <c r="RZT848" s="328"/>
      <c r="RZU848" s="328"/>
      <c r="RZV848" s="328"/>
      <c r="RZW848" s="328"/>
      <c r="RZX848" s="328"/>
      <c r="RZY848" s="328"/>
      <c r="RZZ848" s="328"/>
      <c r="SAA848" s="328"/>
      <c r="SAB848" s="328"/>
      <c r="SAC848" s="328"/>
      <c r="SAD848" s="328"/>
      <c r="SAE848" s="328"/>
      <c r="SAF848" s="328"/>
      <c r="SAG848" s="328"/>
      <c r="SAH848" s="328"/>
      <c r="SAI848" s="328"/>
      <c r="SAJ848" s="328"/>
      <c r="SAK848" s="328"/>
      <c r="SAL848" s="328"/>
      <c r="SAM848" s="328"/>
      <c r="SAN848" s="328"/>
      <c r="SAO848" s="328"/>
      <c r="SAP848" s="328"/>
      <c r="SAQ848" s="328"/>
      <c r="SAR848" s="328"/>
      <c r="SAS848" s="328"/>
      <c r="SAT848" s="328"/>
      <c r="SAU848" s="328"/>
      <c r="SAV848" s="328"/>
      <c r="SAW848" s="328"/>
      <c r="SAX848" s="328"/>
      <c r="SAY848" s="328"/>
      <c r="SAZ848" s="328"/>
      <c r="SBA848" s="328"/>
      <c r="SBB848" s="328"/>
      <c r="SBC848" s="328"/>
      <c r="SBD848" s="328"/>
      <c r="SBE848" s="328"/>
      <c r="SBF848" s="328"/>
      <c r="SBG848" s="328"/>
      <c r="SBH848" s="328"/>
      <c r="SBI848" s="328"/>
      <c r="SBJ848" s="328"/>
      <c r="SBK848" s="328"/>
      <c r="SBL848" s="328"/>
      <c r="SBM848" s="328"/>
      <c r="SBN848" s="328"/>
      <c r="SBO848" s="328"/>
      <c r="SBP848" s="328"/>
      <c r="SBQ848" s="328"/>
      <c r="SBR848" s="328"/>
      <c r="SBS848" s="328"/>
      <c r="SBT848" s="328"/>
      <c r="SBU848" s="328"/>
      <c r="SBV848" s="328"/>
      <c r="SBW848" s="328"/>
      <c r="SBX848" s="328"/>
      <c r="SBY848" s="328"/>
      <c r="SBZ848" s="328"/>
      <c r="SCA848" s="328"/>
      <c r="SCB848" s="328"/>
      <c r="SCC848" s="328"/>
      <c r="SCD848" s="328"/>
      <c r="SCE848" s="328"/>
      <c r="SCF848" s="328"/>
      <c r="SCG848" s="328"/>
      <c r="SCH848" s="328"/>
      <c r="SCI848" s="328"/>
      <c r="SCJ848" s="328"/>
      <c r="SCK848" s="328"/>
      <c r="SCL848" s="328"/>
      <c r="SCM848" s="328"/>
      <c r="SCN848" s="328"/>
      <c r="SCO848" s="328"/>
      <c r="SCP848" s="328"/>
      <c r="SCQ848" s="328"/>
      <c r="SCR848" s="328"/>
      <c r="SCS848" s="328"/>
      <c r="SCT848" s="328"/>
      <c r="SCU848" s="328"/>
      <c r="SCV848" s="328"/>
      <c r="SCW848" s="328"/>
      <c r="SCX848" s="328"/>
      <c r="SCY848" s="328"/>
      <c r="SCZ848" s="328"/>
      <c r="SDA848" s="328"/>
      <c r="SDB848" s="328"/>
      <c r="SDC848" s="328"/>
      <c r="SDD848" s="328"/>
      <c r="SDE848" s="328"/>
      <c r="SDF848" s="328"/>
      <c r="SDG848" s="328"/>
      <c r="SDH848" s="328"/>
      <c r="SDI848" s="328"/>
      <c r="SDJ848" s="328"/>
      <c r="SDK848" s="328"/>
      <c r="SDL848" s="328"/>
      <c r="SDM848" s="328"/>
      <c r="SDN848" s="328"/>
      <c r="SDO848" s="328"/>
      <c r="SDP848" s="328"/>
      <c r="SDQ848" s="328"/>
      <c r="SDR848" s="328"/>
      <c r="SDS848" s="328"/>
      <c r="SDT848" s="328"/>
      <c r="SDU848" s="328"/>
      <c r="SDV848" s="328"/>
      <c r="SDW848" s="328"/>
      <c r="SDX848" s="328"/>
      <c r="SDY848" s="328"/>
      <c r="SDZ848" s="328"/>
      <c r="SEA848" s="328"/>
      <c r="SEB848" s="328"/>
      <c r="SEC848" s="328"/>
      <c r="SED848" s="328"/>
      <c r="SEE848" s="328"/>
      <c r="SEF848" s="328"/>
      <c r="SEG848" s="328"/>
      <c r="SEH848" s="328"/>
      <c r="SEI848" s="328"/>
      <c r="SEJ848" s="328"/>
      <c r="SEK848" s="328"/>
      <c r="SEL848" s="328"/>
      <c r="SEM848" s="328"/>
      <c r="SEN848" s="328"/>
      <c r="SEO848" s="328"/>
      <c r="SEP848" s="328"/>
      <c r="SEQ848" s="328"/>
      <c r="SER848" s="328"/>
      <c r="SES848" s="328"/>
      <c r="SET848" s="328"/>
      <c r="SEU848" s="328"/>
      <c r="SEV848" s="328"/>
      <c r="SEW848" s="328"/>
      <c r="SEX848" s="328"/>
      <c r="SEY848" s="328"/>
      <c r="SEZ848" s="328"/>
      <c r="SFA848" s="328"/>
      <c r="SFB848" s="328"/>
      <c r="SFC848" s="328"/>
      <c r="SFD848" s="328"/>
      <c r="SFE848" s="328"/>
      <c r="SFF848" s="328"/>
      <c r="SFG848" s="328"/>
      <c r="SFH848" s="328"/>
      <c r="SFI848" s="328"/>
      <c r="SFJ848" s="328"/>
      <c r="SFK848" s="328"/>
      <c r="SFL848" s="328"/>
      <c r="SFM848" s="328"/>
      <c r="SFN848" s="328"/>
      <c r="SFO848" s="328"/>
      <c r="SFP848" s="328"/>
      <c r="SFQ848" s="328"/>
      <c r="SFR848" s="328"/>
      <c r="SFS848" s="328"/>
      <c r="SFT848" s="328"/>
      <c r="SFU848" s="328"/>
      <c r="SFV848" s="328"/>
      <c r="SFW848" s="328"/>
      <c r="SFX848" s="328"/>
      <c r="SFY848" s="328"/>
      <c r="SFZ848" s="328"/>
      <c r="SGA848" s="328"/>
      <c r="SGB848" s="328"/>
      <c r="SGC848" s="328"/>
      <c r="SGD848" s="328"/>
      <c r="SGE848" s="328"/>
      <c r="SGF848" s="328"/>
      <c r="SGG848" s="328"/>
      <c r="SGH848" s="328"/>
      <c r="SGI848" s="328"/>
      <c r="SGJ848" s="328"/>
      <c r="SGK848" s="328"/>
      <c r="SGL848" s="328"/>
      <c r="SGM848" s="328"/>
      <c r="SGN848" s="328"/>
      <c r="SGO848" s="328"/>
      <c r="SGP848" s="328"/>
      <c r="SGQ848" s="328"/>
      <c r="SGR848" s="328"/>
      <c r="SGS848" s="328"/>
      <c r="SGT848" s="328"/>
      <c r="SGU848" s="328"/>
      <c r="SGV848" s="328"/>
      <c r="SGW848" s="328"/>
      <c r="SGX848" s="328"/>
      <c r="SGY848" s="328"/>
      <c r="SGZ848" s="328"/>
      <c r="SHA848" s="328"/>
      <c r="SHB848" s="328"/>
      <c r="SHC848" s="328"/>
      <c r="SHD848" s="328"/>
      <c r="SHE848" s="328"/>
      <c r="SHF848" s="328"/>
      <c r="SHG848" s="328"/>
      <c r="SHH848" s="328"/>
      <c r="SHI848" s="328"/>
      <c r="SHJ848" s="328"/>
      <c r="SHK848" s="328"/>
      <c r="SHL848" s="328"/>
      <c r="SHM848" s="328"/>
      <c r="SHN848" s="328"/>
      <c r="SHO848" s="328"/>
      <c r="SHP848" s="328"/>
      <c r="SHQ848" s="328"/>
      <c r="SHR848" s="328"/>
      <c r="SHS848" s="328"/>
      <c r="SHT848" s="328"/>
      <c r="SHU848" s="328"/>
      <c r="SHV848" s="328"/>
      <c r="SHW848" s="328"/>
      <c r="SHX848" s="328"/>
      <c r="SHY848" s="328"/>
      <c r="SHZ848" s="328"/>
      <c r="SIA848" s="328"/>
      <c r="SIB848" s="328"/>
      <c r="SIC848" s="328"/>
      <c r="SID848" s="328"/>
      <c r="SIE848" s="328"/>
      <c r="SIF848" s="328"/>
      <c r="SIG848" s="328"/>
      <c r="SIH848" s="328"/>
      <c r="SII848" s="328"/>
      <c r="SIJ848" s="328"/>
      <c r="SIK848" s="328"/>
      <c r="SIL848" s="328"/>
      <c r="SIM848" s="328"/>
      <c r="SIN848" s="328"/>
      <c r="SIO848" s="328"/>
      <c r="SIP848" s="328"/>
      <c r="SIQ848" s="328"/>
      <c r="SIR848" s="328"/>
      <c r="SIS848" s="328"/>
      <c r="SIT848" s="328"/>
      <c r="SIU848" s="328"/>
      <c r="SIV848" s="328"/>
      <c r="SIW848" s="328"/>
      <c r="SIX848" s="328"/>
      <c r="SIY848" s="328"/>
      <c r="SIZ848" s="328"/>
      <c r="SJA848" s="328"/>
      <c r="SJB848" s="328"/>
      <c r="SJC848" s="328"/>
      <c r="SJD848" s="328"/>
      <c r="SJE848" s="328"/>
      <c r="SJF848" s="328"/>
      <c r="SJG848" s="328"/>
      <c r="SJH848" s="328"/>
      <c r="SJI848" s="328"/>
      <c r="SJJ848" s="328"/>
      <c r="SJK848" s="328"/>
      <c r="SJL848" s="328"/>
      <c r="SJM848" s="328"/>
      <c r="SJN848" s="328"/>
      <c r="SJO848" s="328"/>
      <c r="SJP848" s="328"/>
      <c r="SJQ848" s="328"/>
      <c r="SJR848" s="328"/>
      <c r="SJS848" s="328"/>
      <c r="SJT848" s="328"/>
      <c r="SJU848" s="328"/>
      <c r="SJV848" s="328"/>
      <c r="SJW848" s="328"/>
      <c r="SJX848" s="328"/>
      <c r="SJY848" s="328"/>
      <c r="SJZ848" s="328"/>
      <c r="SKA848" s="328"/>
      <c r="SKB848" s="328"/>
      <c r="SKC848" s="328"/>
      <c r="SKD848" s="328"/>
      <c r="SKE848" s="328"/>
      <c r="SKF848" s="328"/>
      <c r="SKG848" s="328"/>
      <c r="SKH848" s="328"/>
      <c r="SKI848" s="328"/>
      <c r="SKJ848" s="328"/>
      <c r="SKK848" s="328"/>
      <c r="SKL848" s="328"/>
      <c r="SKM848" s="328"/>
      <c r="SKN848" s="328"/>
      <c r="SKO848" s="328"/>
      <c r="SKP848" s="328"/>
      <c r="SKQ848" s="328"/>
      <c r="SKR848" s="328"/>
      <c r="SKS848" s="328"/>
      <c r="SKT848" s="328"/>
      <c r="SKU848" s="328"/>
      <c r="SKV848" s="328"/>
      <c r="SKW848" s="328"/>
      <c r="SKX848" s="328"/>
      <c r="SKY848" s="328"/>
      <c r="SKZ848" s="328"/>
      <c r="SLA848" s="328"/>
      <c r="SLB848" s="328"/>
      <c r="SLC848" s="328"/>
      <c r="SLD848" s="328"/>
      <c r="SLE848" s="328"/>
      <c r="SLF848" s="328"/>
      <c r="SLG848" s="328"/>
      <c r="SLH848" s="328"/>
      <c r="SLI848" s="328"/>
      <c r="SLJ848" s="328"/>
      <c r="SLK848" s="328"/>
      <c r="SLL848" s="328"/>
      <c r="SLM848" s="328"/>
      <c r="SLN848" s="328"/>
      <c r="SLO848" s="328"/>
      <c r="SLP848" s="328"/>
      <c r="SLQ848" s="328"/>
      <c r="SLR848" s="328"/>
      <c r="SLS848" s="328"/>
      <c r="SLT848" s="328"/>
      <c r="SLU848" s="328"/>
      <c r="SLV848" s="328"/>
      <c r="SLW848" s="328"/>
      <c r="SLX848" s="328"/>
      <c r="SLY848" s="328"/>
      <c r="SLZ848" s="328"/>
      <c r="SMA848" s="328"/>
      <c r="SMB848" s="328"/>
      <c r="SMC848" s="328"/>
      <c r="SMD848" s="328"/>
      <c r="SME848" s="328"/>
      <c r="SMF848" s="328"/>
      <c r="SMG848" s="328"/>
      <c r="SMH848" s="328"/>
      <c r="SMI848" s="328"/>
      <c r="SMJ848" s="328"/>
      <c r="SMK848" s="328"/>
      <c r="SML848" s="328"/>
      <c r="SMM848" s="328"/>
      <c r="SMN848" s="328"/>
      <c r="SMO848" s="328"/>
      <c r="SMP848" s="328"/>
      <c r="SMQ848" s="328"/>
      <c r="SMR848" s="328"/>
      <c r="SMS848" s="328"/>
      <c r="SMT848" s="328"/>
      <c r="SMU848" s="328"/>
      <c r="SMV848" s="328"/>
      <c r="SMW848" s="328"/>
      <c r="SMX848" s="328"/>
      <c r="SMY848" s="328"/>
      <c r="SMZ848" s="328"/>
      <c r="SNA848" s="328"/>
      <c r="SNB848" s="328"/>
      <c r="SNC848" s="328"/>
      <c r="SND848" s="328"/>
      <c r="SNE848" s="328"/>
      <c r="SNF848" s="328"/>
      <c r="SNG848" s="328"/>
      <c r="SNH848" s="328"/>
      <c r="SNI848" s="328"/>
      <c r="SNJ848" s="328"/>
      <c r="SNK848" s="328"/>
      <c r="SNL848" s="328"/>
      <c r="SNM848" s="328"/>
      <c r="SNN848" s="328"/>
      <c r="SNO848" s="328"/>
      <c r="SNP848" s="328"/>
      <c r="SNQ848" s="328"/>
      <c r="SNR848" s="328"/>
      <c r="SNS848" s="328"/>
      <c r="SNT848" s="328"/>
      <c r="SNU848" s="328"/>
      <c r="SNV848" s="328"/>
      <c r="SNW848" s="328"/>
      <c r="SNX848" s="328"/>
      <c r="SNY848" s="328"/>
      <c r="SNZ848" s="328"/>
      <c r="SOA848" s="328"/>
      <c r="SOB848" s="328"/>
      <c r="SOC848" s="328"/>
      <c r="SOD848" s="328"/>
      <c r="SOE848" s="328"/>
      <c r="SOF848" s="328"/>
      <c r="SOG848" s="328"/>
      <c r="SOH848" s="328"/>
      <c r="SOI848" s="328"/>
      <c r="SOJ848" s="328"/>
      <c r="SOK848" s="328"/>
      <c r="SOL848" s="328"/>
      <c r="SOM848" s="328"/>
      <c r="SON848" s="328"/>
      <c r="SOO848" s="328"/>
      <c r="SOP848" s="328"/>
      <c r="SOQ848" s="328"/>
      <c r="SOR848" s="328"/>
      <c r="SOS848" s="328"/>
      <c r="SOT848" s="328"/>
      <c r="SOU848" s="328"/>
      <c r="SOV848" s="328"/>
      <c r="SOW848" s="328"/>
      <c r="SOX848" s="328"/>
      <c r="SOY848" s="328"/>
      <c r="SOZ848" s="328"/>
      <c r="SPA848" s="328"/>
      <c r="SPB848" s="328"/>
      <c r="SPC848" s="328"/>
      <c r="SPD848" s="328"/>
      <c r="SPE848" s="328"/>
      <c r="SPF848" s="328"/>
      <c r="SPG848" s="328"/>
      <c r="SPH848" s="328"/>
      <c r="SPI848" s="328"/>
      <c r="SPJ848" s="328"/>
      <c r="SPK848" s="328"/>
      <c r="SPL848" s="328"/>
      <c r="SPM848" s="328"/>
      <c r="SPN848" s="328"/>
      <c r="SPO848" s="328"/>
      <c r="SPP848" s="328"/>
      <c r="SPQ848" s="328"/>
      <c r="SPR848" s="328"/>
      <c r="SPS848" s="328"/>
      <c r="SPT848" s="328"/>
      <c r="SPU848" s="328"/>
      <c r="SPV848" s="328"/>
      <c r="SPW848" s="328"/>
      <c r="SPX848" s="328"/>
      <c r="SPY848" s="328"/>
      <c r="SPZ848" s="328"/>
      <c r="SQA848" s="328"/>
      <c r="SQB848" s="328"/>
      <c r="SQC848" s="328"/>
      <c r="SQD848" s="328"/>
      <c r="SQE848" s="328"/>
      <c r="SQF848" s="328"/>
      <c r="SQG848" s="328"/>
      <c r="SQH848" s="328"/>
      <c r="SQI848" s="328"/>
      <c r="SQJ848" s="328"/>
      <c r="SQK848" s="328"/>
      <c r="SQL848" s="328"/>
      <c r="SQM848" s="328"/>
      <c r="SQN848" s="328"/>
      <c r="SQO848" s="328"/>
      <c r="SQP848" s="328"/>
      <c r="SQQ848" s="328"/>
      <c r="SQR848" s="328"/>
      <c r="SQS848" s="328"/>
      <c r="SQT848" s="328"/>
      <c r="SQU848" s="328"/>
      <c r="SQV848" s="328"/>
      <c r="SQW848" s="328"/>
      <c r="SQX848" s="328"/>
      <c r="SQY848" s="328"/>
      <c r="SQZ848" s="328"/>
      <c r="SRA848" s="328"/>
      <c r="SRB848" s="328"/>
      <c r="SRC848" s="328"/>
      <c r="SRD848" s="328"/>
      <c r="SRE848" s="328"/>
      <c r="SRF848" s="328"/>
      <c r="SRG848" s="328"/>
      <c r="SRH848" s="328"/>
      <c r="SRI848" s="328"/>
      <c r="SRJ848" s="328"/>
      <c r="SRK848" s="328"/>
      <c r="SRL848" s="328"/>
      <c r="SRM848" s="328"/>
      <c r="SRN848" s="328"/>
      <c r="SRO848" s="328"/>
      <c r="SRP848" s="328"/>
      <c r="SRQ848" s="328"/>
      <c r="SRR848" s="328"/>
      <c r="SRS848" s="328"/>
      <c r="SRT848" s="328"/>
      <c r="SRU848" s="328"/>
      <c r="SRV848" s="328"/>
      <c r="SRW848" s="328"/>
      <c r="SRX848" s="328"/>
      <c r="SRY848" s="328"/>
      <c r="SRZ848" s="328"/>
      <c r="SSA848" s="328"/>
      <c r="SSB848" s="328"/>
      <c r="SSC848" s="328"/>
      <c r="SSD848" s="328"/>
      <c r="SSE848" s="328"/>
      <c r="SSF848" s="328"/>
      <c r="SSG848" s="328"/>
      <c r="SSH848" s="328"/>
      <c r="SSI848" s="328"/>
      <c r="SSJ848" s="328"/>
      <c r="SSK848" s="328"/>
      <c r="SSL848" s="328"/>
      <c r="SSM848" s="328"/>
      <c r="SSN848" s="328"/>
      <c r="SSO848" s="328"/>
      <c r="SSP848" s="328"/>
      <c r="SSQ848" s="328"/>
      <c r="SSR848" s="328"/>
      <c r="SSS848" s="328"/>
      <c r="SST848" s="328"/>
      <c r="SSU848" s="328"/>
      <c r="SSV848" s="328"/>
      <c r="SSW848" s="328"/>
      <c r="SSX848" s="328"/>
      <c r="SSY848" s="328"/>
      <c r="SSZ848" s="328"/>
      <c r="STA848" s="328"/>
      <c r="STB848" s="328"/>
      <c r="STC848" s="328"/>
      <c r="STD848" s="328"/>
      <c r="STE848" s="328"/>
      <c r="STF848" s="328"/>
      <c r="STG848" s="328"/>
      <c r="STH848" s="328"/>
      <c r="STI848" s="328"/>
      <c r="STJ848" s="328"/>
      <c r="STK848" s="328"/>
      <c r="STL848" s="328"/>
      <c r="STM848" s="328"/>
      <c r="STN848" s="328"/>
      <c r="STO848" s="328"/>
      <c r="STP848" s="328"/>
      <c r="STQ848" s="328"/>
      <c r="STR848" s="328"/>
      <c r="STS848" s="328"/>
      <c r="STT848" s="328"/>
      <c r="STU848" s="328"/>
      <c r="STV848" s="328"/>
      <c r="STW848" s="328"/>
      <c r="STX848" s="328"/>
      <c r="STY848" s="328"/>
      <c r="STZ848" s="328"/>
      <c r="SUA848" s="328"/>
      <c r="SUB848" s="328"/>
      <c r="SUC848" s="328"/>
      <c r="SUD848" s="328"/>
      <c r="SUE848" s="328"/>
      <c r="SUF848" s="328"/>
      <c r="SUG848" s="328"/>
      <c r="SUH848" s="328"/>
      <c r="SUI848" s="328"/>
      <c r="SUJ848" s="328"/>
      <c r="SUK848" s="328"/>
      <c r="SUL848" s="328"/>
      <c r="SUM848" s="328"/>
      <c r="SUN848" s="328"/>
      <c r="SUO848" s="328"/>
      <c r="SUP848" s="328"/>
      <c r="SUQ848" s="328"/>
      <c r="SUR848" s="328"/>
      <c r="SUS848" s="328"/>
      <c r="SUT848" s="328"/>
      <c r="SUU848" s="328"/>
      <c r="SUV848" s="328"/>
      <c r="SUW848" s="328"/>
      <c r="SUX848" s="328"/>
      <c r="SUY848" s="328"/>
      <c r="SUZ848" s="328"/>
      <c r="SVA848" s="328"/>
      <c r="SVB848" s="328"/>
      <c r="SVC848" s="328"/>
      <c r="SVD848" s="328"/>
      <c r="SVE848" s="328"/>
      <c r="SVF848" s="328"/>
      <c r="SVG848" s="328"/>
      <c r="SVH848" s="328"/>
      <c r="SVI848" s="328"/>
      <c r="SVJ848" s="328"/>
      <c r="SVK848" s="328"/>
      <c r="SVL848" s="328"/>
      <c r="SVM848" s="328"/>
      <c r="SVN848" s="328"/>
      <c r="SVO848" s="328"/>
      <c r="SVP848" s="328"/>
      <c r="SVQ848" s="328"/>
      <c r="SVR848" s="328"/>
      <c r="SVS848" s="328"/>
      <c r="SVT848" s="328"/>
      <c r="SVU848" s="328"/>
      <c r="SVV848" s="328"/>
      <c r="SVW848" s="328"/>
      <c r="SVX848" s="328"/>
      <c r="SVY848" s="328"/>
      <c r="SVZ848" s="328"/>
      <c r="SWA848" s="328"/>
      <c r="SWB848" s="328"/>
      <c r="SWC848" s="328"/>
      <c r="SWD848" s="328"/>
      <c r="SWE848" s="328"/>
      <c r="SWF848" s="328"/>
      <c r="SWG848" s="328"/>
      <c r="SWH848" s="328"/>
      <c r="SWI848" s="328"/>
      <c r="SWJ848" s="328"/>
      <c r="SWK848" s="328"/>
      <c r="SWL848" s="328"/>
      <c r="SWM848" s="328"/>
      <c r="SWN848" s="328"/>
      <c r="SWO848" s="328"/>
      <c r="SWP848" s="328"/>
      <c r="SWQ848" s="328"/>
      <c r="SWR848" s="328"/>
      <c r="SWS848" s="328"/>
      <c r="SWT848" s="328"/>
      <c r="SWU848" s="328"/>
      <c r="SWV848" s="328"/>
      <c r="SWW848" s="328"/>
      <c r="SWX848" s="328"/>
      <c r="SWY848" s="328"/>
      <c r="SWZ848" s="328"/>
      <c r="SXA848" s="328"/>
      <c r="SXB848" s="328"/>
      <c r="SXC848" s="328"/>
      <c r="SXD848" s="328"/>
      <c r="SXE848" s="328"/>
      <c r="SXF848" s="328"/>
      <c r="SXG848" s="328"/>
      <c r="SXH848" s="328"/>
      <c r="SXI848" s="328"/>
      <c r="SXJ848" s="328"/>
      <c r="SXK848" s="328"/>
      <c r="SXL848" s="328"/>
      <c r="SXM848" s="328"/>
      <c r="SXN848" s="328"/>
      <c r="SXO848" s="328"/>
      <c r="SXP848" s="328"/>
      <c r="SXQ848" s="328"/>
      <c r="SXR848" s="328"/>
      <c r="SXS848" s="328"/>
      <c r="SXT848" s="328"/>
      <c r="SXU848" s="328"/>
      <c r="SXV848" s="328"/>
      <c r="SXW848" s="328"/>
      <c r="SXX848" s="328"/>
      <c r="SXY848" s="328"/>
      <c r="SXZ848" s="328"/>
      <c r="SYA848" s="328"/>
      <c r="SYB848" s="328"/>
      <c r="SYC848" s="328"/>
      <c r="SYD848" s="328"/>
      <c r="SYE848" s="328"/>
      <c r="SYF848" s="328"/>
      <c r="SYG848" s="328"/>
      <c r="SYH848" s="328"/>
      <c r="SYI848" s="328"/>
      <c r="SYJ848" s="328"/>
      <c r="SYK848" s="328"/>
      <c r="SYL848" s="328"/>
      <c r="SYM848" s="328"/>
      <c r="SYN848" s="328"/>
      <c r="SYO848" s="328"/>
      <c r="SYP848" s="328"/>
      <c r="SYQ848" s="328"/>
      <c r="SYR848" s="328"/>
      <c r="SYS848" s="328"/>
      <c r="SYT848" s="328"/>
      <c r="SYU848" s="328"/>
      <c r="SYV848" s="328"/>
      <c r="SYW848" s="328"/>
      <c r="SYX848" s="328"/>
      <c r="SYY848" s="328"/>
      <c r="SYZ848" s="328"/>
      <c r="SZA848" s="328"/>
      <c r="SZB848" s="328"/>
      <c r="SZC848" s="328"/>
      <c r="SZD848" s="328"/>
      <c r="SZE848" s="328"/>
      <c r="SZF848" s="328"/>
      <c r="SZG848" s="328"/>
      <c r="SZH848" s="328"/>
      <c r="SZI848" s="328"/>
      <c r="SZJ848" s="328"/>
      <c r="SZK848" s="328"/>
      <c r="SZL848" s="328"/>
      <c r="SZM848" s="328"/>
      <c r="SZN848" s="328"/>
      <c r="SZO848" s="328"/>
      <c r="SZP848" s="328"/>
      <c r="SZQ848" s="328"/>
      <c r="SZR848" s="328"/>
      <c r="SZS848" s="328"/>
      <c r="SZT848" s="328"/>
      <c r="SZU848" s="328"/>
      <c r="SZV848" s="328"/>
      <c r="SZW848" s="328"/>
      <c r="SZX848" s="328"/>
      <c r="SZY848" s="328"/>
      <c r="SZZ848" s="328"/>
      <c r="TAA848" s="328"/>
      <c r="TAB848" s="328"/>
      <c r="TAC848" s="328"/>
      <c r="TAD848" s="328"/>
      <c r="TAE848" s="328"/>
      <c r="TAF848" s="328"/>
      <c r="TAG848" s="328"/>
      <c r="TAH848" s="328"/>
      <c r="TAI848" s="328"/>
      <c r="TAJ848" s="328"/>
      <c r="TAK848" s="328"/>
      <c r="TAL848" s="328"/>
      <c r="TAM848" s="328"/>
      <c r="TAN848" s="328"/>
      <c r="TAO848" s="328"/>
      <c r="TAP848" s="328"/>
      <c r="TAQ848" s="328"/>
      <c r="TAR848" s="328"/>
      <c r="TAS848" s="328"/>
      <c r="TAT848" s="328"/>
      <c r="TAU848" s="328"/>
      <c r="TAV848" s="328"/>
      <c r="TAW848" s="328"/>
      <c r="TAX848" s="328"/>
      <c r="TAY848" s="328"/>
      <c r="TAZ848" s="328"/>
      <c r="TBA848" s="328"/>
      <c r="TBB848" s="328"/>
      <c r="TBC848" s="328"/>
      <c r="TBD848" s="328"/>
      <c r="TBE848" s="328"/>
      <c r="TBF848" s="328"/>
      <c r="TBG848" s="328"/>
      <c r="TBH848" s="328"/>
      <c r="TBI848" s="328"/>
      <c r="TBJ848" s="328"/>
      <c r="TBK848" s="328"/>
      <c r="TBL848" s="328"/>
      <c r="TBM848" s="328"/>
      <c r="TBN848" s="328"/>
      <c r="TBO848" s="328"/>
      <c r="TBP848" s="328"/>
      <c r="TBQ848" s="328"/>
      <c r="TBR848" s="328"/>
      <c r="TBS848" s="328"/>
      <c r="TBT848" s="328"/>
      <c r="TBU848" s="328"/>
      <c r="TBV848" s="328"/>
      <c r="TBW848" s="328"/>
      <c r="TBX848" s="328"/>
      <c r="TBY848" s="328"/>
      <c r="TBZ848" s="328"/>
      <c r="TCA848" s="328"/>
      <c r="TCB848" s="328"/>
      <c r="TCC848" s="328"/>
      <c r="TCD848" s="328"/>
      <c r="TCE848" s="328"/>
      <c r="TCF848" s="328"/>
      <c r="TCG848" s="328"/>
      <c r="TCH848" s="328"/>
      <c r="TCI848" s="328"/>
      <c r="TCJ848" s="328"/>
      <c r="TCK848" s="328"/>
      <c r="TCL848" s="328"/>
      <c r="TCM848" s="328"/>
      <c r="TCN848" s="328"/>
      <c r="TCO848" s="328"/>
      <c r="TCP848" s="328"/>
      <c r="TCQ848" s="328"/>
      <c r="TCR848" s="328"/>
      <c r="TCS848" s="328"/>
      <c r="TCT848" s="328"/>
      <c r="TCU848" s="328"/>
      <c r="TCV848" s="328"/>
      <c r="TCW848" s="328"/>
      <c r="TCX848" s="328"/>
      <c r="TCY848" s="328"/>
      <c r="TCZ848" s="328"/>
      <c r="TDA848" s="328"/>
      <c r="TDB848" s="328"/>
      <c r="TDC848" s="328"/>
      <c r="TDD848" s="328"/>
      <c r="TDE848" s="328"/>
      <c r="TDF848" s="328"/>
      <c r="TDG848" s="328"/>
      <c r="TDH848" s="328"/>
      <c r="TDI848" s="328"/>
      <c r="TDJ848" s="328"/>
      <c r="TDK848" s="328"/>
      <c r="TDL848" s="328"/>
      <c r="TDM848" s="328"/>
      <c r="TDN848" s="328"/>
      <c r="TDO848" s="328"/>
      <c r="TDP848" s="328"/>
      <c r="TDQ848" s="328"/>
      <c r="TDR848" s="328"/>
      <c r="TDS848" s="328"/>
      <c r="TDT848" s="328"/>
      <c r="TDU848" s="328"/>
      <c r="TDV848" s="328"/>
      <c r="TDW848" s="328"/>
      <c r="TDX848" s="328"/>
      <c r="TDY848" s="328"/>
      <c r="TDZ848" s="328"/>
      <c r="TEA848" s="328"/>
      <c r="TEB848" s="328"/>
      <c r="TEC848" s="328"/>
      <c r="TED848" s="328"/>
      <c r="TEE848" s="328"/>
      <c r="TEF848" s="328"/>
      <c r="TEG848" s="328"/>
      <c r="TEH848" s="328"/>
      <c r="TEI848" s="328"/>
      <c r="TEJ848" s="328"/>
      <c r="TEK848" s="328"/>
      <c r="TEL848" s="328"/>
      <c r="TEM848" s="328"/>
      <c r="TEN848" s="328"/>
      <c r="TEO848" s="328"/>
      <c r="TEP848" s="328"/>
      <c r="TEQ848" s="328"/>
      <c r="TER848" s="328"/>
      <c r="TES848" s="328"/>
      <c r="TET848" s="328"/>
      <c r="TEU848" s="328"/>
      <c r="TEV848" s="328"/>
      <c r="TEW848" s="328"/>
      <c r="TEX848" s="328"/>
      <c r="TEY848" s="328"/>
      <c r="TEZ848" s="328"/>
      <c r="TFA848" s="328"/>
      <c r="TFB848" s="328"/>
      <c r="TFC848" s="328"/>
      <c r="TFD848" s="328"/>
      <c r="TFE848" s="328"/>
      <c r="TFF848" s="328"/>
      <c r="TFG848" s="328"/>
      <c r="TFH848" s="328"/>
      <c r="TFI848" s="328"/>
      <c r="TFJ848" s="328"/>
      <c r="TFK848" s="328"/>
      <c r="TFL848" s="328"/>
      <c r="TFM848" s="328"/>
      <c r="TFN848" s="328"/>
      <c r="TFO848" s="328"/>
      <c r="TFP848" s="328"/>
      <c r="TFQ848" s="328"/>
      <c r="TFR848" s="328"/>
      <c r="TFS848" s="328"/>
      <c r="TFT848" s="328"/>
      <c r="TFU848" s="328"/>
      <c r="TFV848" s="328"/>
      <c r="TFW848" s="328"/>
      <c r="TFX848" s="328"/>
      <c r="TFY848" s="328"/>
      <c r="TFZ848" s="328"/>
      <c r="TGA848" s="328"/>
      <c r="TGB848" s="328"/>
      <c r="TGC848" s="328"/>
      <c r="TGD848" s="328"/>
      <c r="TGE848" s="328"/>
      <c r="TGF848" s="328"/>
      <c r="TGG848" s="328"/>
      <c r="TGH848" s="328"/>
      <c r="TGI848" s="328"/>
      <c r="TGJ848" s="328"/>
      <c r="TGK848" s="328"/>
      <c r="TGL848" s="328"/>
      <c r="TGM848" s="328"/>
      <c r="TGN848" s="328"/>
      <c r="TGO848" s="328"/>
      <c r="TGP848" s="328"/>
      <c r="TGQ848" s="328"/>
      <c r="TGR848" s="328"/>
      <c r="TGS848" s="328"/>
      <c r="TGT848" s="328"/>
      <c r="TGU848" s="328"/>
      <c r="TGV848" s="328"/>
      <c r="TGW848" s="328"/>
      <c r="TGX848" s="328"/>
      <c r="TGY848" s="328"/>
      <c r="TGZ848" s="328"/>
      <c r="THA848" s="328"/>
      <c r="THB848" s="328"/>
      <c r="THC848" s="328"/>
      <c r="THD848" s="328"/>
      <c r="THE848" s="328"/>
      <c r="THF848" s="328"/>
      <c r="THG848" s="328"/>
      <c r="THH848" s="328"/>
      <c r="THI848" s="328"/>
      <c r="THJ848" s="328"/>
      <c r="THK848" s="328"/>
      <c r="THL848" s="328"/>
      <c r="THM848" s="328"/>
      <c r="THN848" s="328"/>
      <c r="THO848" s="328"/>
      <c r="THP848" s="328"/>
      <c r="THQ848" s="328"/>
      <c r="THR848" s="328"/>
      <c r="THS848" s="328"/>
      <c r="THT848" s="328"/>
      <c r="THU848" s="328"/>
      <c r="THV848" s="328"/>
      <c r="THW848" s="328"/>
      <c r="THX848" s="328"/>
      <c r="THY848" s="328"/>
      <c r="THZ848" s="328"/>
      <c r="TIA848" s="328"/>
      <c r="TIB848" s="328"/>
      <c r="TIC848" s="328"/>
      <c r="TID848" s="328"/>
      <c r="TIE848" s="328"/>
      <c r="TIF848" s="328"/>
      <c r="TIG848" s="328"/>
      <c r="TIH848" s="328"/>
      <c r="TII848" s="328"/>
      <c r="TIJ848" s="328"/>
      <c r="TIK848" s="328"/>
      <c r="TIL848" s="328"/>
      <c r="TIM848" s="328"/>
      <c r="TIN848" s="328"/>
      <c r="TIO848" s="328"/>
      <c r="TIP848" s="328"/>
      <c r="TIQ848" s="328"/>
      <c r="TIR848" s="328"/>
      <c r="TIS848" s="328"/>
      <c r="TIT848" s="328"/>
      <c r="TIU848" s="328"/>
      <c r="TIV848" s="328"/>
      <c r="TIW848" s="328"/>
      <c r="TIX848" s="328"/>
      <c r="TIY848" s="328"/>
      <c r="TIZ848" s="328"/>
      <c r="TJA848" s="328"/>
      <c r="TJB848" s="328"/>
      <c r="TJC848" s="328"/>
      <c r="TJD848" s="328"/>
      <c r="TJE848" s="328"/>
      <c r="TJF848" s="328"/>
      <c r="TJG848" s="328"/>
      <c r="TJH848" s="328"/>
      <c r="TJI848" s="328"/>
      <c r="TJJ848" s="328"/>
      <c r="TJK848" s="328"/>
      <c r="TJL848" s="328"/>
      <c r="TJM848" s="328"/>
      <c r="TJN848" s="328"/>
      <c r="TJO848" s="328"/>
      <c r="TJP848" s="328"/>
      <c r="TJQ848" s="328"/>
      <c r="TJR848" s="328"/>
      <c r="TJS848" s="328"/>
      <c r="TJT848" s="328"/>
      <c r="TJU848" s="328"/>
      <c r="TJV848" s="328"/>
      <c r="TJW848" s="328"/>
      <c r="TJX848" s="328"/>
      <c r="TJY848" s="328"/>
      <c r="TJZ848" s="328"/>
      <c r="TKA848" s="328"/>
      <c r="TKB848" s="328"/>
      <c r="TKC848" s="328"/>
      <c r="TKD848" s="328"/>
      <c r="TKE848" s="328"/>
      <c r="TKF848" s="328"/>
      <c r="TKG848" s="328"/>
      <c r="TKH848" s="328"/>
      <c r="TKI848" s="328"/>
      <c r="TKJ848" s="328"/>
      <c r="TKK848" s="328"/>
      <c r="TKL848" s="328"/>
      <c r="TKM848" s="328"/>
      <c r="TKN848" s="328"/>
      <c r="TKO848" s="328"/>
      <c r="TKP848" s="328"/>
      <c r="TKQ848" s="328"/>
      <c r="TKR848" s="328"/>
      <c r="TKS848" s="328"/>
      <c r="TKT848" s="328"/>
      <c r="TKU848" s="328"/>
      <c r="TKV848" s="328"/>
      <c r="TKW848" s="328"/>
      <c r="TKX848" s="328"/>
      <c r="TKY848" s="328"/>
      <c r="TKZ848" s="328"/>
      <c r="TLA848" s="328"/>
      <c r="TLB848" s="328"/>
      <c r="TLC848" s="328"/>
      <c r="TLD848" s="328"/>
      <c r="TLE848" s="328"/>
      <c r="TLF848" s="328"/>
      <c r="TLG848" s="328"/>
      <c r="TLH848" s="328"/>
      <c r="TLI848" s="328"/>
      <c r="TLJ848" s="328"/>
      <c r="TLK848" s="328"/>
      <c r="TLL848" s="328"/>
      <c r="TLM848" s="328"/>
      <c r="TLN848" s="328"/>
      <c r="TLO848" s="328"/>
      <c r="TLP848" s="328"/>
      <c r="TLQ848" s="328"/>
      <c r="TLR848" s="328"/>
      <c r="TLS848" s="328"/>
      <c r="TLT848" s="328"/>
      <c r="TLU848" s="328"/>
      <c r="TLV848" s="328"/>
      <c r="TLW848" s="328"/>
      <c r="TLX848" s="328"/>
      <c r="TLY848" s="328"/>
      <c r="TLZ848" s="328"/>
      <c r="TMA848" s="328"/>
      <c r="TMB848" s="328"/>
      <c r="TMC848" s="328"/>
      <c r="TMD848" s="328"/>
      <c r="TME848" s="328"/>
      <c r="TMF848" s="328"/>
      <c r="TMG848" s="328"/>
      <c r="TMH848" s="328"/>
      <c r="TMI848" s="328"/>
      <c r="TMJ848" s="328"/>
      <c r="TMK848" s="328"/>
      <c r="TML848" s="328"/>
      <c r="TMM848" s="328"/>
      <c r="TMN848" s="328"/>
      <c r="TMO848" s="328"/>
      <c r="TMP848" s="328"/>
      <c r="TMQ848" s="328"/>
      <c r="TMR848" s="328"/>
      <c r="TMS848" s="328"/>
      <c r="TMT848" s="328"/>
      <c r="TMU848" s="328"/>
      <c r="TMV848" s="328"/>
      <c r="TMW848" s="328"/>
      <c r="TMX848" s="328"/>
      <c r="TMY848" s="328"/>
      <c r="TMZ848" s="328"/>
      <c r="TNA848" s="328"/>
      <c r="TNB848" s="328"/>
      <c r="TNC848" s="328"/>
      <c r="TND848" s="328"/>
      <c r="TNE848" s="328"/>
      <c r="TNF848" s="328"/>
      <c r="TNG848" s="328"/>
      <c r="TNH848" s="328"/>
      <c r="TNI848" s="328"/>
      <c r="TNJ848" s="328"/>
      <c r="TNK848" s="328"/>
      <c r="TNL848" s="328"/>
      <c r="TNM848" s="328"/>
      <c r="TNN848" s="328"/>
      <c r="TNO848" s="328"/>
      <c r="TNP848" s="328"/>
      <c r="TNQ848" s="328"/>
      <c r="TNR848" s="328"/>
      <c r="TNS848" s="328"/>
      <c r="TNT848" s="328"/>
      <c r="TNU848" s="328"/>
      <c r="TNV848" s="328"/>
      <c r="TNW848" s="328"/>
      <c r="TNX848" s="328"/>
      <c r="TNY848" s="328"/>
      <c r="TNZ848" s="328"/>
      <c r="TOA848" s="328"/>
      <c r="TOB848" s="328"/>
      <c r="TOC848" s="328"/>
      <c r="TOD848" s="328"/>
      <c r="TOE848" s="328"/>
      <c r="TOF848" s="328"/>
      <c r="TOG848" s="328"/>
      <c r="TOH848" s="328"/>
      <c r="TOI848" s="328"/>
      <c r="TOJ848" s="328"/>
      <c r="TOK848" s="328"/>
      <c r="TOL848" s="328"/>
      <c r="TOM848" s="328"/>
      <c r="TON848" s="328"/>
      <c r="TOO848" s="328"/>
      <c r="TOP848" s="328"/>
      <c r="TOQ848" s="328"/>
      <c r="TOR848" s="328"/>
      <c r="TOS848" s="328"/>
      <c r="TOT848" s="328"/>
      <c r="TOU848" s="328"/>
      <c r="TOV848" s="328"/>
      <c r="TOW848" s="328"/>
      <c r="TOX848" s="328"/>
      <c r="TOY848" s="328"/>
      <c r="TOZ848" s="328"/>
      <c r="TPA848" s="328"/>
      <c r="TPB848" s="328"/>
      <c r="TPC848" s="328"/>
      <c r="TPD848" s="328"/>
      <c r="TPE848" s="328"/>
      <c r="TPF848" s="328"/>
      <c r="TPG848" s="328"/>
      <c r="TPH848" s="328"/>
      <c r="TPI848" s="328"/>
      <c r="TPJ848" s="328"/>
      <c r="TPK848" s="328"/>
      <c r="TPL848" s="328"/>
      <c r="TPM848" s="328"/>
      <c r="TPN848" s="328"/>
      <c r="TPO848" s="328"/>
      <c r="TPP848" s="328"/>
      <c r="TPQ848" s="328"/>
      <c r="TPR848" s="328"/>
      <c r="TPS848" s="328"/>
      <c r="TPT848" s="328"/>
      <c r="TPU848" s="328"/>
      <c r="TPV848" s="328"/>
      <c r="TPW848" s="328"/>
      <c r="TPX848" s="328"/>
      <c r="TPY848" s="328"/>
      <c r="TPZ848" s="328"/>
      <c r="TQA848" s="328"/>
      <c r="TQB848" s="328"/>
      <c r="TQC848" s="328"/>
      <c r="TQD848" s="328"/>
      <c r="TQE848" s="328"/>
      <c r="TQF848" s="328"/>
      <c r="TQG848" s="328"/>
      <c r="TQH848" s="328"/>
      <c r="TQI848" s="328"/>
      <c r="TQJ848" s="328"/>
      <c r="TQK848" s="328"/>
      <c r="TQL848" s="328"/>
      <c r="TQM848" s="328"/>
      <c r="TQN848" s="328"/>
      <c r="TQO848" s="328"/>
      <c r="TQP848" s="328"/>
      <c r="TQQ848" s="328"/>
      <c r="TQR848" s="328"/>
      <c r="TQS848" s="328"/>
      <c r="TQT848" s="328"/>
      <c r="TQU848" s="328"/>
      <c r="TQV848" s="328"/>
      <c r="TQW848" s="328"/>
      <c r="TQX848" s="328"/>
      <c r="TQY848" s="328"/>
      <c r="TQZ848" s="328"/>
      <c r="TRA848" s="328"/>
      <c r="TRB848" s="328"/>
      <c r="TRC848" s="328"/>
      <c r="TRD848" s="328"/>
      <c r="TRE848" s="328"/>
      <c r="TRF848" s="328"/>
      <c r="TRG848" s="328"/>
      <c r="TRH848" s="328"/>
      <c r="TRI848" s="328"/>
      <c r="TRJ848" s="328"/>
      <c r="TRK848" s="328"/>
      <c r="TRL848" s="328"/>
      <c r="TRM848" s="328"/>
      <c r="TRN848" s="328"/>
      <c r="TRO848" s="328"/>
      <c r="TRP848" s="328"/>
      <c r="TRQ848" s="328"/>
      <c r="TRR848" s="328"/>
      <c r="TRS848" s="328"/>
      <c r="TRT848" s="328"/>
      <c r="TRU848" s="328"/>
      <c r="TRV848" s="328"/>
      <c r="TRW848" s="328"/>
      <c r="TRX848" s="328"/>
      <c r="TRY848" s="328"/>
      <c r="TRZ848" s="328"/>
      <c r="TSA848" s="328"/>
      <c r="TSB848" s="328"/>
      <c r="TSC848" s="328"/>
      <c r="TSD848" s="328"/>
      <c r="TSE848" s="328"/>
      <c r="TSF848" s="328"/>
      <c r="TSG848" s="328"/>
      <c r="TSH848" s="328"/>
      <c r="TSI848" s="328"/>
      <c r="TSJ848" s="328"/>
      <c r="TSK848" s="328"/>
      <c r="TSL848" s="328"/>
      <c r="TSM848" s="328"/>
      <c r="TSN848" s="328"/>
      <c r="TSO848" s="328"/>
      <c r="TSP848" s="328"/>
      <c r="TSQ848" s="328"/>
      <c r="TSR848" s="328"/>
      <c r="TSS848" s="328"/>
      <c r="TST848" s="328"/>
      <c r="TSU848" s="328"/>
      <c r="TSV848" s="328"/>
      <c r="TSW848" s="328"/>
      <c r="TSX848" s="328"/>
      <c r="TSY848" s="328"/>
      <c r="TSZ848" s="328"/>
      <c r="TTA848" s="328"/>
      <c r="TTB848" s="328"/>
      <c r="TTC848" s="328"/>
      <c r="TTD848" s="328"/>
      <c r="TTE848" s="328"/>
      <c r="TTF848" s="328"/>
      <c r="TTG848" s="328"/>
      <c r="TTH848" s="328"/>
      <c r="TTI848" s="328"/>
      <c r="TTJ848" s="328"/>
      <c r="TTK848" s="328"/>
      <c r="TTL848" s="328"/>
      <c r="TTM848" s="328"/>
      <c r="TTN848" s="328"/>
      <c r="TTO848" s="328"/>
      <c r="TTP848" s="328"/>
      <c r="TTQ848" s="328"/>
      <c r="TTR848" s="328"/>
      <c r="TTS848" s="328"/>
      <c r="TTT848" s="328"/>
      <c r="TTU848" s="328"/>
      <c r="TTV848" s="328"/>
      <c r="TTW848" s="328"/>
      <c r="TTX848" s="328"/>
      <c r="TTY848" s="328"/>
      <c r="TTZ848" s="328"/>
      <c r="TUA848" s="328"/>
      <c r="TUB848" s="328"/>
      <c r="TUC848" s="328"/>
      <c r="TUD848" s="328"/>
      <c r="TUE848" s="328"/>
      <c r="TUF848" s="328"/>
      <c r="TUG848" s="328"/>
      <c r="TUH848" s="328"/>
      <c r="TUI848" s="328"/>
      <c r="TUJ848" s="328"/>
      <c r="TUK848" s="328"/>
      <c r="TUL848" s="328"/>
      <c r="TUM848" s="328"/>
      <c r="TUN848" s="328"/>
      <c r="TUO848" s="328"/>
      <c r="TUP848" s="328"/>
      <c r="TUQ848" s="328"/>
      <c r="TUR848" s="328"/>
      <c r="TUS848" s="328"/>
      <c r="TUT848" s="328"/>
      <c r="TUU848" s="328"/>
      <c r="TUV848" s="328"/>
      <c r="TUW848" s="328"/>
      <c r="TUX848" s="328"/>
      <c r="TUY848" s="328"/>
      <c r="TUZ848" s="328"/>
      <c r="TVA848" s="328"/>
      <c r="TVB848" s="328"/>
      <c r="TVC848" s="328"/>
      <c r="TVD848" s="328"/>
      <c r="TVE848" s="328"/>
      <c r="TVF848" s="328"/>
      <c r="TVG848" s="328"/>
      <c r="TVH848" s="328"/>
      <c r="TVI848" s="328"/>
      <c r="TVJ848" s="328"/>
      <c r="TVK848" s="328"/>
      <c r="TVL848" s="328"/>
      <c r="TVM848" s="328"/>
      <c r="TVN848" s="328"/>
      <c r="TVO848" s="328"/>
      <c r="TVP848" s="328"/>
      <c r="TVQ848" s="328"/>
      <c r="TVR848" s="328"/>
      <c r="TVS848" s="328"/>
      <c r="TVT848" s="328"/>
      <c r="TVU848" s="328"/>
      <c r="TVV848" s="328"/>
      <c r="TVW848" s="328"/>
      <c r="TVX848" s="328"/>
      <c r="TVY848" s="328"/>
      <c r="TVZ848" s="328"/>
      <c r="TWA848" s="328"/>
      <c r="TWB848" s="328"/>
      <c r="TWC848" s="328"/>
      <c r="TWD848" s="328"/>
      <c r="TWE848" s="328"/>
      <c r="TWF848" s="328"/>
      <c r="TWG848" s="328"/>
      <c r="TWH848" s="328"/>
      <c r="TWI848" s="328"/>
      <c r="TWJ848" s="328"/>
      <c r="TWK848" s="328"/>
      <c r="TWL848" s="328"/>
      <c r="TWM848" s="328"/>
      <c r="TWN848" s="328"/>
      <c r="TWO848" s="328"/>
      <c r="TWP848" s="328"/>
      <c r="TWQ848" s="328"/>
      <c r="TWR848" s="328"/>
      <c r="TWS848" s="328"/>
      <c r="TWT848" s="328"/>
      <c r="TWU848" s="328"/>
      <c r="TWV848" s="328"/>
      <c r="TWW848" s="328"/>
      <c r="TWX848" s="328"/>
      <c r="TWY848" s="328"/>
      <c r="TWZ848" s="328"/>
      <c r="TXA848" s="328"/>
      <c r="TXB848" s="328"/>
      <c r="TXC848" s="328"/>
      <c r="TXD848" s="328"/>
      <c r="TXE848" s="328"/>
      <c r="TXF848" s="328"/>
      <c r="TXG848" s="328"/>
      <c r="TXH848" s="328"/>
      <c r="TXI848" s="328"/>
      <c r="TXJ848" s="328"/>
      <c r="TXK848" s="328"/>
      <c r="TXL848" s="328"/>
      <c r="TXM848" s="328"/>
      <c r="TXN848" s="328"/>
      <c r="TXO848" s="328"/>
      <c r="TXP848" s="328"/>
      <c r="TXQ848" s="328"/>
      <c r="TXR848" s="328"/>
      <c r="TXS848" s="328"/>
      <c r="TXT848" s="328"/>
      <c r="TXU848" s="328"/>
      <c r="TXV848" s="328"/>
      <c r="TXW848" s="328"/>
      <c r="TXX848" s="328"/>
      <c r="TXY848" s="328"/>
      <c r="TXZ848" s="328"/>
      <c r="TYA848" s="328"/>
      <c r="TYB848" s="328"/>
      <c r="TYC848" s="328"/>
      <c r="TYD848" s="328"/>
      <c r="TYE848" s="328"/>
      <c r="TYF848" s="328"/>
      <c r="TYG848" s="328"/>
      <c r="TYH848" s="328"/>
      <c r="TYI848" s="328"/>
      <c r="TYJ848" s="328"/>
      <c r="TYK848" s="328"/>
      <c r="TYL848" s="328"/>
      <c r="TYM848" s="328"/>
      <c r="TYN848" s="328"/>
      <c r="TYO848" s="328"/>
      <c r="TYP848" s="328"/>
      <c r="TYQ848" s="328"/>
      <c r="TYR848" s="328"/>
      <c r="TYS848" s="328"/>
      <c r="TYT848" s="328"/>
      <c r="TYU848" s="328"/>
      <c r="TYV848" s="328"/>
      <c r="TYW848" s="328"/>
      <c r="TYX848" s="328"/>
      <c r="TYY848" s="328"/>
      <c r="TYZ848" s="328"/>
      <c r="TZA848" s="328"/>
      <c r="TZB848" s="328"/>
      <c r="TZC848" s="328"/>
      <c r="TZD848" s="328"/>
      <c r="TZE848" s="328"/>
      <c r="TZF848" s="328"/>
      <c r="TZG848" s="328"/>
      <c r="TZH848" s="328"/>
      <c r="TZI848" s="328"/>
      <c r="TZJ848" s="328"/>
      <c r="TZK848" s="328"/>
      <c r="TZL848" s="328"/>
      <c r="TZM848" s="328"/>
      <c r="TZN848" s="328"/>
      <c r="TZO848" s="328"/>
      <c r="TZP848" s="328"/>
      <c r="TZQ848" s="328"/>
      <c r="TZR848" s="328"/>
      <c r="TZS848" s="328"/>
      <c r="TZT848" s="328"/>
      <c r="TZU848" s="328"/>
      <c r="TZV848" s="328"/>
      <c r="TZW848" s="328"/>
      <c r="TZX848" s="328"/>
      <c r="TZY848" s="328"/>
      <c r="TZZ848" s="328"/>
      <c r="UAA848" s="328"/>
      <c r="UAB848" s="328"/>
      <c r="UAC848" s="328"/>
      <c r="UAD848" s="328"/>
      <c r="UAE848" s="328"/>
      <c r="UAF848" s="328"/>
      <c r="UAG848" s="328"/>
      <c r="UAH848" s="328"/>
      <c r="UAI848" s="328"/>
      <c r="UAJ848" s="328"/>
      <c r="UAK848" s="328"/>
      <c r="UAL848" s="328"/>
      <c r="UAM848" s="328"/>
      <c r="UAN848" s="328"/>
      <c r="UAO848" s="328"/>
      <c r="UAP848" s="328"/>
      <c r="UAQ848" s="328"/>
      <c r="UAR848" s="328"/>
      <c r="UAS848" s="328"/>
      <c r="UAT848" s="328"/>
      <c r="UAU848" s="328"/>
      <c r="UAV848" s="328"/>
      <c r="UAW848" s="328"/>
      <c r="UAX848" s="328"/>
      <c r="UAY848" s="328"/>
      <c r="UAZ848" s="328"/>
      <c r="UBA848" s="328"/>
      <c r="UBB848" s="328"/>
      <c r="UBC848" s="328"/>
      <c r="UBD848" s="328"/>
      <c r="UBE848" s="328"/>
      <c r="UBF848" s="328"/>
      <c r="UBG848" s="328"/>
      <c r="UBH848" s="328"/>
      <c r="UBI848" s="328"/>
      <c r="UBJ848" s="328"/>
      <c r="UBK848" s="328"/>
      <c r="UBL848" s="328"/>
      <c r="UBM848" s="328"/>
      <c r="UBN848" s="328"/>
      <c r="UBO848" s="328"/>
      <c r="UBP848" s="328"/>
      <c r="UBQ848" s="328"/>
      <c r="UBR848" s="328"/>
      <c r="UBS848" s="328"/>
      <c r="UBT848" s="328"/>
      <c r="UBU848" s="328"/>
      <c r="UBV848" s="328"/>
      <c r="UBW848" s="328"/>
      <c r="UBX848" s="328"/>
      <c r="UBY848" s="328"/>
      <c r="UBZ848" s="328"/>
      <c r="UCA848" s="328"/>
      <c r="UCB848" s="328"/>
      <c r="UCC848" s="328"/>
      <c r="UCD848" s="328"/>
      <c r="UCE848" s="328"/>
      <c r="UCF848" s="328"/>
      <c r="UCG848" s="328"/>
      <c r="UCH848" s="328"/>
      <c r="UCI848" s="328"/>
      <c r="UCJ848" s="328"/>
      <c r="UCK848" s="328"/>
      <c r="UCL848" s="328"/>
      <c r="UCM848" s="328"/>
      <c r="UCN848" s="328"/>
      <c r="UCO848" s="328"/>
      <c r="UCP848" s="328"/>
      <c r="UCQ848" s="328"/>
      <c r="UCR848" s="328"/>
      <c r="UCS848" s="328"/>
      <c r="UCT848" s="328"/>
      <c r="UCU848" s="328"/>
      <c r="UCV848" s="328"/>
      <c r="UCW848" s="328"/>
      <c r="UCX848" s="328"/>
      <c r="UCY848" s="328"/>
      <c r="UCZ848" s="328"/>
      <c r="UDA848" s="328"/>
      <c r="UDB848" s="328"/>
      <c r="UDC848" s="328"/>
      <c r="UDD848" s="328"/>
      <c r="UDE848" s="328"/>
      <c r="UDF848" s="328"/>
      <c r="UDG848" s="328"/>
      <c r="UDH848" s="328"/>
      <c r="UDI848" s="328"/>
      <c r="UDJ848" s="328"/>
      <c r="UDK848" s="328"/>
      <c r="UDL848" s="328"/>
      <c r="UDM848" s="328"/>
      <c r="UDN848" s="328"/>
      <c r="UDO848" s="328"/>
      <c r="UDP848" s="328"/>
      <c r="UDQ848" s="328"/>
      <c r="UDR848" s="328"/>
      <c r="UDS848" s="328"/>
      <c r="UDT848" s="328"/>
      <c r="UDU848" s="328"/>
      <c r="UDV848" s="328"/>
      <c r="UDW848" s="328"/>
      <c r="UDX848" s="328"/>
      <c r="UDY848" s="328"/>
      <c r="UDZ848" s="328"/>
      <c r="UEA848" s="328"/>
      <c r="UEB848" s="328"/>
      <c r="UEC848" s="328"/>
      <c r="UED848" s="328"/>
      <c r="UEE848" s="328"/>
      <c r="UEF848" s="328"/>
      <c r="UEG848" s="328"/>
      <c r="UEH848" s="328"/>
      <c r="UEI848" s="328"/>
      <c r="UEJ848" s="328"/>
      <c r="UEK848" s="328"/>
      <c r="UEL848" s="328"/>
      <c r="UEM848" s="328"/>
      <c r="UEN848" s="328"/>
      <c r="UEO848" s="328"/>
      <c r="UEP848" s="328"/>
      <c r="UEQ848" s="328"/>
      <c r="UER848" s="328"/>
      <c r="UES848" s="328"/>
      <c r="UET848" s="328"/>
      <c r="UEU848" s="328"/>
      <c r="UEV848" s="328"/>
      <c r="UEW848" s="328"/>
      <c r="UEX848" s="328"/>
      <c r="UEY848" s="328"/>
      <c r="UEZ848" s="328"/>
      <c r="UFA848" s="328"/>
      <c r="UFB848" s="328"/>
      <c r="UFC848" s="328"/>
      <c r="UFD848" s="328"/>
      <c r="UFE848" s="328"/>
      <c r="UFF848" s="328"/>
      <c r="UFG848" s="328"/>
      <c r="UFH848" s="328"/>
      <c r="UFI848" s="328"/>
      <c r="UFJ848" s="328"/>
      <c r="UFK848" s="328"/>
      <c r="UFL848" s="328"/>
      <c r="UFM848" s="328"/>
      <c r="UFN848" s="328"/>
      <c r="UFO848" s="328"/>
      <c r="UFP848" s="328"/>
      <c r="UFQ848" s="328"/>
      <c r="UFR848" s="328"/>
      <c r="UFS848" s="328"/>
      <c r="UFT848" s="328"/>
      <c r="UFU848" s="328"/>
      <c r="UFV848" s="328"/>
      <c r="UFW848" s="328"/>
      <c r="UFX848" s="328"/>
      <c r="UFY848" s="328"/>
      <c r="UFZ848" s="328"/>
      <c r="UGA848" s="328"/>
      <c r="UGB848" s="328"/>
      <c r="UGC848" s="328"/>
      <c r="UGD848" s="328"/>
      <c r="UGE848" s="328"/>
      <c r="UGF848" s="328"/>
      <c r="UGG848" s="328"/>
      <c r="UGH848" s="328"/>
      <c r="UGI848" s="328"/>
      <c r="UGJ848" s="328"/>
      <c r="UGK848" s="328"/>
      <c r="UGL848" s="328"/>
      <c r="UGM848" s="328"/>
      <c r="UGN848" s="328"/>
      <c r="UGO848" s="328"/>
      <c r="UGP848" s="328"/>
      <c r="UGQ848" s="328"/>
      <c r="UGR848" s="328"/>
      <c r="UGS848" s="328"/>
      <c r="UGT848" s="328"/>
      <c r="UGU848" s="328"/>
      <c r="UGV848" s="328"/>
      <c r="UGW848" s="328"/>
      <c r="UGX848" s="328"/>
      <c r="UGY848" s="328"/>
      <c r="UGZ848" s="328"/>
      <c r="UHA848" s="328"/>
      <c r="UHB848" s="328"/>
      <c r="UHC848" s="328"/>
      <c r="UHD848" s="328"/>
      <c r="UHE848" s="328"/>
      <c r="UHF848" s="328"/>
      <c r="UHG848" s="328"/>
      <c r="UHH848" s="328"/>
      <c r="UHI848" s="328"/>
      <c r="UHJ848" s="328"/>
      <c r="UHK848" s="328"/>
      <c r="UHL848" s="328"/>
      <c r="UHM848" s="328"/>
      <c r="UHN848" s="328"/>
      <c r="UHO848" s="328"/>
      <c r="UHP848" s="328"/>
      <c r="UHQ848" s="328"/>
      <c r="UHR848" s="328"/>
      <c r="UHS848" s="328"/>
      <c r="UHT848" s="328"/>
      <c r="UHU848" s="328"/>
      <c r="UHV848" s="328"/>
      <c r="UHW848" s="328"/>
      <c r="UHX848" s="328"/>
      <c r="UHY848" s="328"/>
      <c r="UHZ848" s="328"/>
      <c r="UIA848" s="328"/>
      <c r="UIB848" s="328"/>
      <c r="UIC848" s="328"/>
      <c r="UID848" s="328"/>
      <c r="UIE848" s="328"/>
      <c r="UIF848" s="328"/>
      <c r="UIG848" s="328"/>
      <c r="UIH848" s="328"/>
      <c r="UII848" s="328"/>
      <c r="UIJ848" s="328"/>
      <c r="UIK848" s="328"/>
      <c r="UIL848" s="328"/>
      <c r="UIM848" s="328"/>
      <c r="UIN848" s="328"/>
      <c r="UIO848" s="328"/>
      <c r="UIP848" s="328"/>
      <c r="UIQ848" s="328"/>
      <c r="UIR848" s="328"/>
      <c r="UIS848" s="328"/>
      <c r="UIT848" s="328"/>
      <c r="UIU848" s="328"/>
      <c r="UIV848" s="328"/>
      <c r="UIW848" s="328"/>
      <c r="UIX848" s="328"/>
      <c r="UIY848" s="328"/>
      <c r="UIZ848" s="328"/>
      <c r="UJA848" s="328"/>
      <c r="UJB848" s="328"/>
      <c r="UJC848" s="328"/>
      <c r="UJD848" s="328"/>
      <c r="UJE848" s="328"/>
      <c r="UJF848" s="328"/>
      <c r="UJG848" s="328"/>
      <c r="UJH848" s="328"/>
      <c r="UJI848" s="328"/>
      <c r="UJJ848" s="328"/>
      <c r="UJK848" s="328"/>
      <c r="UJL848" s="328"/>
      <c r="UJM848" s="328"/>
      <c r="UJN848" s="328"/>
      <c r="UJO848" s="328"/>
      <c r="UJP848" s="328"/>
      <c r="UJQ848" s="328"/>
      <c r="UJR848" s="328"/>
      <c r="UJS848" s="328"/>
      <c r="UJT848" s="328"/>
      <c r="UJU848" s="328"/>
      <c r="UJV848" s="328"/>
      <c r="UJW848" s="328"/>
      <c r="UJX848" s="328"/>
      <c r="UJY848" s="328"/>
      <c r="UJZ848" s="328"/>
      <c r="UKA848" s="328"/>
      <c r="UKB848" s="328"/>
      <c r="UKC848" s="328"/>
      <c r="UKD848" s="328"/>
      <c r="UKE848" s="328"/>
      <c r="UKF848" s="328"/>
      <c r="UKG848" s="328"/>
      <c r="UKH848" s="328"/>
      <c r="UKI848" s="328"/>
      <c r="UKJ848" s="328"/>
      <c r="UKK848" s="328"/>
      <c r="UKL848" s="328"/>
      <c r="UKM848" s="328"/>
      <c r="UKN848" s="328"/>
      <c r="UKO848" s="328"/>
      <c r="UKP848" s="328"/>
      <c r="UKQ848" s="328"/>
      <c r="UKR848" s="328"/>
      <c r="UKS848" s="328"/>
      <c r="UKT848" s="328"/>
      <c r="UKU848" s="328"/>
      <c r="UKV848" s="328"/>
      <c r="UKW848" s="328"/>
      <c r="UKX848" s="328"/>
      <c r="UKY848" s="328"/>
      <c r="UKZ848" s="328"/>
      <c r="ULA848" s="328"/>
      <c r="ULB848" s="328"/>
      <c r="ULC848" s="328"/>
      <c r="ULD848" s="328"/>
      <c r="ULE848" s="328"/>
      <c r="ULF848" s="328"/>
      <c r="ULG848" s="328"/>
      <c r="ULH848" s="328"/>
      <c r="ULI848" s="328"/>
      <c r="ULJ848" s="328"/>
      <c r="ULK848" s="328"/>
      <c r="ULL848" s="328"/>
      <c r="ULM848" s="328"/>
      <c r="ULN848" s="328"/>
      <c r="ULO848" s="328"/>
      <c r="ULP848" s="328"/>
      <c r="ULQ848" s="328"/>
      <c r="ULR848" s="328"/>
      <c r="ULS848" s="328"/>
      <c r="ULT848" s="328"/>
      <c r="ULU848" s="328"/>
      <c r="ULV848" s="328"/>
      <c r="ULW848" s="328"/>
      <c r="ULX848" s="328"/>
      <c r="ULY848" s="328"/>
      <c r="ULZ848" s="328"/>
      <c r="UMA848" s="328"/>
      <c r="UMB848" s="328"/>
      <c r="UMC848" s="328"/>
      <c r="UMD848" s="328"/>
      <c r="UME848" s="328"/>
      <c r="UMF848" s="328"/>
      <c r="UMG848" s="328"/>
      <c r="UMH848" s="328"/>
      <c r="UMI848" s="328"/>
      <c r="UMJ848" s="328"/>
      <c r="UMK848" s="328"/>
      <c r="UML848" s="328"/>
      <c r="UMM848" s="328"/>
      <c r="UMN848" s="328"/>
      <c r="UMO848" s="328"/>
      <c r="UMP848" s="328"/>
      <c r="UMQ848" s="328"/>
      <c r="UMR848" s="328"/>
      <c r="UMS848" s="328"/>
      <c r="UMT848" s="328"/>
      <c r="UMU848" s="328"/>
      <c r="UMV848" s="328"/>
      <c r="UMW848" s="328"/>
      <c r="UMX848" s="328"/>
      <c r="UMY848" s="328"/>
      <c r="UMZ848" s="328"/>
      <c r="UNA848" s="328"/>
      <c r="UNB848" s="328"/>
      <c r="UNC848" s="328"/>
      <c r="UND848" s="328"/>
      <c r="UNE848" s="328"/>
      <c r="UNF848" s="328"/>
      <c r="UNG848" s="328"/>
      <c r="UNH848" s="328"/>
      <c r="UNI848" s="328"/>
      <c r="UNJ848" s="328"/>
      <c r="UNK848" s="328"/>
      <c r="UNL848" s="328"/>
      <c r="UNM848" s="328"/>
      <c r="UNN848" s="328"/>
      <c r="UNO848" s="328"/>
      <c r="UNP848" s="328"/>
      <c r="UNQ848" s="328"/>
      <c r="UNR848" s="328"/>
      <c r="UNS848" s="328"/>
      <c r="UNT848" s="328"/>
      <c r="UNU848" s="328"/>
      <c r="UNV848" s="328"/>
      <c r="UNW848" s="328"/>
      <c r="UNX848" s="328"/>
      <c r="UNY848" s="328"/>
      <c r="UNZ848" s="328"/>
      <c r="UOA848" s="328"/>
      <c r="UOB848" s="328"/>
      <c r="UOC848" s="328"/>
      <c r="UOD848" s="328"/>
      <c r="UOE848" s="328"/>
      <c r="UOF848" s="328"/>
      <c r="UOG848" s="328"/>
      <c r="UOH848" s="328"/>
      <c r="UOI848" s="328"/>
      <c r="UOJ848" s="328"/>
      <c r="UOK848" s="328"/>
      <c r="UOL848" s="328"/>
      <c r="UOM848" s="328"/>
      <c r="UON848" s="328"/>
      <c r="UOO848" s="328"/>
      <c r="UOP848" s="328"/>
      <c r="UOQ848" s="328"/>
      <c r="UOR848" s="328"/>
      <c r="UOS848" s="328"/>
      <c r="UOT848" s="328"/>
      <c r="UOU848" s="328"/>
      <c r="UOV848" s="328"/>
      <c r="UOW848" s="328"/>
      <c r="UOX848" s="328"/>
      <c r="UOY848" s="328"/>
      <c r="UOZ848" s="328"/>
      <c r="UPA848" s="328"/>
      <c r="UPB848" s="328"/>
      <c r="UPC848" s="328"/>
      <c r="UPD848" s="328"/>
      <c r="UPE848" s="328"/>
      <c r="UPF848" s="328"/>
      <c r="UPG848" s="328"/>
      <c r="UPH848" s="328"/>
      <c r="UPI848" s="328"/>
      <c r="UPJ848" s="328"/>
      <c r="UPK848" s="328"/>
      <c r="UPL848" s="328"/>
      <c r="UPM848" s="328"/>
      <c r="UPN848" s="328"/>
      <c r="UPO848" s="328"/>
      <c r="UPP848" s="328"/>
      <c r="UPQ848" s="328"/>
      <c r="UPR848" s="328"/>
      <c r="UPS848" s="328"/>
      <c r="UPT848" s="328"/>
      <c r="UPU848" s="328"/>
      <c r="UPV848" s="328"/>
      <c r="UPW848" s="328"/>
      <c r="UPX848" s="328"/>
      <c r="UPY848" s="328"/>
      <c r="UPZ848" s="328"/>
      <c r="UQA848" s="328"/>
      <c r="UQB848" s="328"/>
      <c r="UQC848" s="328"/>
      <c r="UQD848" s="328"/>
      <c r="UQE848" s="328"/>
      <c r="UQF848" s="328"/>
      <c r="UQG848" s="328"/>
      <c r="UQH848" s="328"/>
      <c r="UQI848" s="328"/>
      <c r="UQJ848" s="328"/>
      <c r="UQK848" s="328"/>
      <c r="UQL848" s="328"/>
      <c r="UQM848" s="328"/>
      <c r="UQN848" s="328"/>
      <c r="UQO848" s="328"/>
      <c r="UQP848" s="328"/>
      <c r="UQQ848" s="328"/>
      <c r="UQR848" s="328"/>
      <c r="UQS848" s="328"/>
      <c r="UQT848" s="328"/>
      <c r="UQU848" s="328"/>
      <c r="UQV848" s="328"/>
      <c r="UQW848" s="328"/>
      <c r="UQX848" s="328"/>
      <c r="UQY848" s="328"/>
      <c r="UQZ848" s="328"/>
      <c r="URA848" s="328"/>
      <c r="URB848" s="328"/>
      <c r="URC848" s="328"/>
      <c r="URD848" s="328"/>
      <c r="URE848" s="328"/>
      <c r="URF848" s="328"/>
      <c r="URG848" s="328"/>
      <c r="URH848" s="328"/>
      <c r="URI848" s="328"/>
      <c r="URJ848" s="328"/>
      <c r="URK848" s="328"/>
      <c r="URL848" s="328"/>
      <c r="URM848" s="328"/>
      <c r="URN848" s="328"/>
      <c r="URO848" s="328"/>
      <c r="URP848" s="328"/>
      <c r="URQ848" s="328"/>
      <c r="URR848" s="328"/>
      <c r="URS848" s="328"/>
      <c r="URT848" s="328"/>
      <c r="URU848" s="328"/>
      <c r="URV848" s="328"/>
      <c r="URW848" s="328"/>
      <c r="URX848" s="328"/>
      <c r="URY848" s="328"/>
      <c r="URZ848" s="328"/>
      <c r="USA848" s="328"/>
      <c r="USB848" s="328"/>
      <c r="USC848" s="328"/>
      <c r="USD848" s="328"/>
      <c r="USE848" s="328"/>
      <c r="USF848" s="328"/>
      <c r="USG848" s="328"/>
      <c r="USH848" s="328"/>
      <c r="USI848" s="328"/>
      <c r="USJ848" s="328"/>
      <c r="USK848" s="328"/>
      <c r="USL848" s="328"/>
      <c r="USM848" s="328"/>
      <c r="USN848" s="328"/>
      <c r="USO848" s="328"/>
      <c r="USP848" s="328"/>
      <c r="USQ848" s="328"/>
      <c r="USR848" s="328"/>
      <c r="USS848" s="328"/>
      <c r="UST848" s="328"/>
      <c r="USU848" s="328"/>
      <c r="USV848" s="328"/>
      <c r="USW848" s="328"/>
      <c r="USX848" s="328"/>
      <c r="USY848" s="328"/>
      <c r="USZ848" s="328"/>
      <c r="UTA848" s="328"/>
      <c r="UTB848" s="328"/>
      <c r="UTC848" s="328"/>
      <c r="UTD848" s="328"/>
      <c r="UTE848" s="328"/>
      <c r="UTF848" s="328"/>
      <c r="UTG848" s="328"/>
      <c r="UTH848" s="328"/>
      <c r="UTI848" s="328"/>
      <c r="UTJ848" s="328"/>
      <c r="UTK848" s="328"/>
      <c r="UTL848" s="328"/>
      <c r="UTM848" s="328"/>
      <c r="UTN848" s="328"/>
      <c r="UTO848" s="328"/>
      <c r="UTP848" s="328"/>
      <c r="UTQ848" s="328"/>
      <c r="UTR848" s="328"/>
      <c r="UTS848" s="328"/>
      <c r="UTT848" s="328"/>
      <c r="UTU848" s="328"/>
      <c r="UTV848" s="328"/>
      <c r="UTW848" s="328"/>
      <c r="UTX848" s="328"/>
      <c r="UTY848" s="328"/>
      <c r="UTZ848" s="328"/>
      <c r="UUA848" s="328"/>
      <c r="UUB848" s="328"/>
      <c r="UUC848" s="328"/>
      <c r="UUD848" s="328"/>
      <c r="UUE848" s="328"/>
      <c r="UUF848" s="328"/>
      <c r="UUG848" s="328"/>
      <c r="UUH848" s="328"/>
      <c r="UUI848" s="328"/>
      <c r="UUJ848" s="328"/>
      <c r="UUK848" s="328"/>
      <c r="UUL848" s="328"/>
      <c r="UUM848" s="328"/>
      <c r="UUN848" s="328"/>
      <c r="UUO848" s="328"/>
      <c r="UUP848" s="328"/>
      <c r="UUQ848" s="328"/>
      <c r="UUR848" s="328"/>
      <c r="UUS848" s="328"/>
      <c r="UUT848" s="328"/>
      <c r="UUU848" s="328"/>
      <c r="UUV848" s="328"/>
      <c r="UUW848" s="328"/>
      <c r="UUX848" s="328"/>
      <c r="UUY848" s="328"/>
      <c r="UUZ848" s="328"/>
      <c r="UVA848" s="328"/>
      <c r="UVB848" s="328"/>
      <c r="UVC848" s="328"/>
      <c r="UVD848" s="328"/>
      <c r="UVE848" s="328"/>
      <c r="UVF848" s="328"/>
      <c r="UVG848" s="328"/>
      <c r="UVH848" s="328"/>
      <c r="UVI848" s="328"/>
      <c r="UVJ848" s="328"/>
      <c r="UVK848" s="328"/>
      <c r="UVL848" s="328"/>
      <c r="UVM848" s="328"/>
      <c r="UVN848" s="328"/>
      <c r="UVO848" s="328"/>
      <c r="UVP848" s="328"/>
      <c r="UVQ848" s="328"/>
      <c r="UVR848" s="328"/>
      <c r="UVS848" s="328"/>
      <c r="UVT848" s="328"/>
      <c r="UVU848" s="328"/>
      <c r="UVV848" s="328"/>
      <c r="UVW848" s="328"/>
      <c r="UVX848" s="328"/>
      <c r="UVY848" s="328"/>
      <c r="UVZ848" s="328"/>
      <c r="UWA848" s="328"/>
      <c r="UWB848" s="328"/>
      <c r="UWC848" s="328"/>
      <c r="UWD848" s="328"/>
      <c r="UWE848" s="328"/>
      <c r="UWF848" s="328"/>
      <c r="UWG848" s="328"/>
      <c r="UWH848" s="328"/>
      <c r="UWI848" s="328"/>
      <c r="UWJ848" s="328"/>
      <c r="UWK848" s="328"/>
      <c r="UWL848" s="328"/>
      <c r="UWM848" s="328"/>
      <c r="UWN848" s="328"/>
      <c r="UWO848" s="328"/>
      <c r="UWP848" s="328"/>
      <c r="UWQ848" s="328"/>
      <c r="UWR848" s="328"/>
      <c r="UWS848" s="328"/>
      <c r="UWT848" s="328"/>
      <c r="UWU848" s="328"/>
      <c r="UWV848" s="328"/>
      <c r="UWW848" s="328"/>
      <c r="UWX848" s="328"/>
      <c r="UWY848" s="328"/>
      <c r="UWZ848" s="328"/>
      <c r="UXA848" s="328"/>
      <c r="UXB848" s="328"/>
      <c r="UXC848" s="328"/>
      <c r="UXD848" s="328"/>
      <c r="UXE848" s="328"/>
      <c r="UXF848" s="328"/>
      <c r="UXG848" s="328"/>
      <c r="UXH848" s="328"/>
      <c r="UXI848" s="328"/>
      <c r="UXJ848" s="328"/>
      <c r="UXK848" s="328"/>
      <c r="UXL848" s="328"/>
      <c r="UXM848" s="328"/>
      <c r="UXN848" s="328"/>
      <c r="UXO848" s="328"/>
      <c r="UXP848" s="328"/>
      <c r="UXQ848" s="328"/>
      <c r="UXR848" s="328"/>
      <c r="UXS848" s="328"/>
      <c r="UXT848" s="328"/>
      <c r="UXU848" s="328"/>
      <c r="UXV848" s="328"/>
      <c r="UXW848" s="328"/>
      <c r="UXX848" s="328"/>
      <c r="UXY848" s="328"/>
      <c r="UXZ848" s="328"/>
      <c r="UYA848" s="328"/>
      <c r="UYB848" s="328"/>
      <c r="UYC848" s="328"/>
      <c r="UYD848" s="328"/>
      <c r="UYE848" s="328"/>
      <c r="UYF848" s="328"/>
      <c r="UYG848" s="328"/>
      <c r="UYH848" s="328"/>
      <c r="UYI848" s="328"/>
      <c r="UYJ848" s="328"/>
      <c r="UYK848" s="328"/>
      <c r="UYL848" s="328"/>
      <c r="UYM848" s="328"/>
      <c r="UYN848" s="328"/>
      <c r="UYO848" s="328"/>
      <c r="UYP848" s="328"/>
      <c r="UYQ848" s="328"/>
      <c r="UYR848" s="328"/>
      <c r="UYS848" s="328"/>
      <c r="UYT848" s="328"/>
      <c r="UYU848" s="328"/>
      <c r="UYV848" s="328"/>
      <c r="UYW848" s="328"/>
      <c r="UYX848" s="328"/>
      <c r="UYY848" s="328"/>
      <c r="UYZ848" s="328"/>
      <c r="UZA848" s="328"/>
      <c r="UZB848" s="328"/>
      <c r="UZC848" s="328"/>
      <c r="UZD848" s="328"/>
      <c r="UZE848" s="328"/>
      <c r="UZF848" s="328"/>
      <c r="UZG848" s="328"/>
      <c r="UZH848" s="328"/>
      <c r="UZI848" s="328"/>
      <c r="UZJ848" s="328"/>
      <c r="UZK848" s="328"/>
      <c r="UZL848" s="328"/>
      <c r="UZM848" s="328"/>
      <c r="UZN848" s="328"/>
      <c r="UZO848" s="328"/>
      <c r="UZP848" s="328"/>
      <c r="UZQ848" s="328"/>
      <c r="UZR848" s="328"/>
      <c r="UZS848" s="328"/>
      <c r="UZT848" s="328"/>
      <c r="UZU848" s="328"/>
      <c r="UZV848" s="328"/>
      <c r="UZW848" s="328"/>
      <c r="UZX848" s="328"/>
      <c r="UZY848" s="328"/>
      <c r="UZZ848" s="328"/>
      <c r="VAA848" s="328"/>
      <c r="VAB848" s="328"/>
      <c r="VAC848" s="328"/>
      <c r="VAD848" s="328"/>
      <c r="VAE848" s="328"/>
      <c r="VAF848" s="328"/>
      <c r="VAG848" s="328"/>
      <c r="VAH848" s="328"/>
      <c r="VAI848" s="328"/>
      <c r="VAJ848" s="328"/>
      <c r="VAK848" s="328"/>
      <c r="VAL848" s="328"/>
      <c r="VAM848" s="328"/>
      <c r="VAN848" s="328"/>
      <c r="VAO848" s="328"/>
      <c r="VAP848" s="328"/>
      <c r="VAQ848" s="328"/>
      <c r="VAR848" s="328"/>
      <c r="VAS848" s="328"/>
      <c r="VAT848" s="328"/>
      <c r="VAU848" s="328"/>
      <c r="VAV848" s="328"/>
      <c r="VAW848" s="328"/>
      <c r="VAX848" s="328"/>
      <c r="VAY848" s="328"/>
      <c r="VAZ848" s="328"/>
      <c r="VBA848" s="328"/>
      <c r="VBB848" s="328"/>
      <c r="VBC848" s="328"/>
      <c r="VBD848" s="328"/>
      <c r="VBE848" s="328"/>
      <c r="VBF848" s="328"/>
      <c r="VBG848" s="328"/>
      <c r="VBH848" s="328"/>
      <c r="VBI848" s="328"/>
      <c r="VBJ848" s="328"/>
      <c r="VBK848" s="328"/>
      <c r="VBL848" s="328"/>
      <c r="VBM848" s="328"/>
      <c r="VBN848" s="328"/>
      <c r="VBO848" s="328"/>
      <c r="VBP848" s="328"/>
      <c r="VBQ848" s="328"/>
      <c r="VBR848" s="328"/>
      <c r="VBS848" s="328"/>
      <c r="VBT848" s="328"/>
      <c r="VBU848" s="328"/>
      <c r="VBV848" s="328"/>
      <c r="VBW848" s="328"/>
      <c r="VBX848" s="328"/>
      <c r="VBY848" s="328"/>
      <c r="VBZ848" s="328"/>
      <c r="VCA848" s="328"/>
      <c r="VCB848" s="328"/>
      <c r="VCC848" s="328"/>
      <c r="VCD848" s="328"/>
      <c r="VCE848" s="328"/>
      <c r="VCF848" s="328"/>
      <c r="VCG848" s="328"/>
      <c r="VCH848" s="328"/>
      <c r="VCI848" s="328"/>
      <c r="VCJ848" s="328"/>
      <c r="VCK848" s="328"/>
      <c r="VCL848" s="328"/>
      <c r="VCM848" s="328"/>
      <c r="VCN848" s="328"/>
      <c r="VCO848" s="328"/>
      <c r="VCP848" s="328"/>
      <c r="VCQ848" s="328"/>
      <c r="VCR848" s="328"/>
      <c r="VCS848" s="328"/>
      <c r="VCT848" s="328"/>
      <c r="VCU848" s="328"/>
      <c r="VCV848" s="328"/>
      <c r="VCW848" s="328"/>
      <c r="VCX848" s="328"/>
      <c r="VCY848" s="328"/>
      <c r="VCZ848" s="328"/>
      <c r="VDA848" s="328"/>
      <c r="VDB848" s="328"/>
      <c r="VDC848" s="328"/>
      <c r="VDD848" s="328"/>
      <c r="VDE848" s="328"/>
      <c r="VDF848" s="328"/>
      <c r="VDG848" s="328"/>
      <c r="VDH848" s="328"/>
      <c r="VDI848" s="328"/>
      <c r="VDJ848" s="328"/>
      <c r="VDK848" s="328"/>
      <c r="VDL848" s="328"/>
      <c r="VDM848" s="328"/>
      <c r="VDN848" s="328"/>
      <c r="VDO848" s="328"/>
      <c r="VDP848" s="328"/>
      <c r="VDQ848" s="328"/>
      <c r="VDR848" s="328"/>
      <c r="VDS848" s="328"/>
      <c r="VDT848" s="328"/>
      <c r="VDU848" s="328"/>
      <c r="VDV848" s="328"/>
      <c r="VDW848" s="328"/>
      <c r="VDX848" s="328"/>
      <c r="VDY848" s="328"/>
      <c r="VDZ848" s="328"/>
      <c r="VEA848" s="328"/>
      <c r="VEB848" s="328"/>
      <c r="VEC848" s="328"/>
      <c r="VED848" s="328"/>
      <c r="VEE848" s="328"/>
      <c r="VEF848" s="328"/>
      <c r="VEG848" s="328"/>
      <c r="VEH848" s="328"/>
      <c r="VEI848" s="328"/>
      <c r="VEJ848" s="328"/>
      <c r="VEK848" s="328"/>
      <c r="VEL848" s="328"/>
      <c r="VEM848" s="328"/>
      <c r="VEN848" s="328"/>
      <c r="VEO848" s="328"/>
      <c r="VEP848" s="328"/>
      <c r="VEQ848" s="328"/>
      <c r="VER848" s="328"/>
      <c r="VES848" s="328"/>
      <c r="VET848" s="328"/>
      <c r="VEU848" s="328"/>
      <c r="VEV848" s="328"/>
      <c r="VEW848" s="328"/>
      <c r="VEX848" s="328"/>
      <c r="VEY848" s="328"/>
      <c r="VEZ848" s="328"/>
      <c r="VFA848" s="328"/>
      <c r="VFB848" s="328"/>
      <c r="VFC848" s="328"/>
      <c r="VFD848" s="328"/>
      <c r="VFE848" s="328"/>
      <c r="VFF848" s="328"/>
      <c r="VFG848" s="328"/>
      <c r="VFH848" s="328"/>
      <c r="VFI848" s="328"/>
      <c r="VFJ848" s="328"/>
      <c r="VFK848" s="328"/>
      <c r="VFL848" s="328"/>
      <c r="VFM848" s="328"/>
      <c r="VFN848" s="328"/>
      <c r="VFO848" s="328"/>
      <c r="VFP848" s="328"/>
      <c r="VFQ848" s="328"/>
      <c r="VFR848" s="328"/>
      <c r="VFS848" s="328"/>
      <c r="VFT848" s="328"/>
      <c r="VFU848" s="328"/>
      <c r="VFV848" s="328"/>
      <c r="VFW848" s="328"/>
      <c r="VFX848" s="328"/>
      <c r="VFY848" s="328"/>
      <c r="VFZ848" s="328"/>
      <c r="VGA848" s="328"/>
      <c r="VGB848" s="328"/>
      <c r="VGC848" s="328"/>
      <c r="VGD848" s="328"/>
      <c r="VGE848" s="328"/>
      <c r="VGF848" s="328"/>
      <c r="VGG848" s="328"/>
      <c r="VGH848" s="328"/>
      <c r="VGI848" s="328"/>
      <c r="VGJ848" s="328"/>
      <c r="VGK848" s="328"/>
      <c r="VGL848" s="328"/>
      <c r="VGM848" s="328"/>
      <c r="VGN848" s="328"/>
      <c r="VGO848" s="328"/>
      <c r="VGP848" s="328"/>
      <c r="VGQ848" s="328"/>
      <c r="VGR848" s="328"/>
      <c r="VGS848" s="328"/>
      <c r="VGT848" s="328"/>
      <c r="VGU848" s="328"/>
      <c r="VGV848" s="328"/>
      <c r="VGW848" s="328"/>
      <c r="VGX848" s="328"/>
      <c r="VGY848" s="328"/>
      <c r="VGZ848" s="328"/>
      <c r="VHA848" s="328"/>
      <c r="VHB848" s="328"/>
      <c r="VHC848" s="328"/>
      <c r="VHD848" s="328"/>
      <c r="VHE848" s="328"/>
      <c r="VHF848" s="328"/>
      <c r="VHG848" s="328"/>
      <c r="VHH848" s="328"/>
      <c r="VHI848" s="328"/>
      <c r="VHJ848" s="328"/>
      <c r="VHK848" s="328"/>
      <c r="VHL848" s="328"/>
      <c r="VHM848" s="328"/>
      <c r="VHN848" s="328"/>
      <c r="VHO848" s="328"/>
      <c r="VHP848" s="328"/>
      <c r="VHQ848" s="328"/>
      <c r="VHR848" s="328"/>
      <c r="VHS848" s="328"/>
      <c r="VHT848" s="328"/>
      <c r="VHU848" s="328"/>
      <c r="VHV848" s="328"/>
      <c r="VHW848" s="328"/>
      <c r="VHX848" s="328"/>
      <c r="VHY848" s="328"/>
      <c r="VHZ848" s="328"/>
      <c r="VIA848" s="328"/>
      <c r="VIB848" s="328"/>
      <c r="VIC848" s="328"/>
      <c r="VID848" s="328"/>
      <c r="VIE848" s="328"/>
      <c r="VIF848" s="328"/>
      <c r="VIG848" s="328"/>
      <c r="VIH848" s="328"/>
      <c r="VII848" s="328"/>
      <c r="VIJ848" s="328"/>
      <c r="VIK848" s="328"/>
      <c r="VIL848" s="328"/>
      <c r="VIM848" s="328"/>
      <c r="VIN848" s="328"/>
      <c r="VIO848" s="328"/>
      <c r="VIP848" s="328"/>
      <c r="VIQ848" s="328"/>
      <c r="VIR848" s="328"/>
      <c r="VIS848" s="328"/>
      <c r="VIT848" s="328"/>
      <c r="VIU848" s="328"/>
      <c r="VIV848" s="328"/>
      <c r="VIW848" s="328"/>
      <c r="VIX848" s="328"/>
      <c r="VIY848" s="328"/>
      <c r="VIZ848" s="328"/>
      <c r="VJA848" s="328"/>
      <c r="VJB848" s="328"/>
      <c r="VJC848" s="328"/>
      <c r="VJD848" s="328"/>
      <c r="VJE848" s="328"/>
      <c r="VJF848" s="328"/>
      <c r="VJG848" s="328"/>
      <c r="VJH848" s="328"/>
      <c r="VJI848" s="328"/>
      <c r="VJJ848" s="328"/>
      <c r="VJK848" s="328"/>
      <c r="VJL848" s="328"/>
      <c r="VJM848" s="328"/>
      <c r="VJN848" s="328"/>
      <c r="VJO848" s="328"/>
      <c r="VJP848" s="328"/>
      <c r="VJQ848" s="328"/>
      <c r="VJR848" s="328"/>
      <c r="VJS848" s="328"/>
      <c r="VJT848" s="328"/>
      <c r="VJU848" s="328"/>
      <c r="VJV848" s="328"/>
      <c r="VJW848" s="328"/>
      <c r="VJX848" s="328"/>
      <c r="VJY848" s="328"/>
      <c r="VJZ848" s="328"/>
      <c r="VKA848" s="328"/>
      <c r="VKB848" s="328"/>
      <c r="VKC848" s="328"/>
      <c r="VKD848" s="328"/>
      <c r="VKE848" s="328"/>
      <c r="VKF848" s="328"/>
      <c r="VKG848" s="328"/>
      <c r="VKH848" s="328"/>
      <c r="VKI848" s="328"/>
      <c r="VKJ848" s="328"/>
      <c r="VKK848" s="328"/>
      <c r="VKL848" s="328"/>
      <c r="VKM848" s="328"/>
      <c r="VKN848" s="328"/>
      <c r="VKO848" s="328"/>
      <c r="VKP848" s="328"/>
      <c r="VKQ848" s="328"/>
      <c r="VKR848" s="328"/>
      <c r="VKS848" s="328"/>
      <c r="VKT848" s="328"/>
      <c r="VKU848" s="328"/>
      <c r="VKV848" s="328"/>
      <c r="VKW848" s="328"/>
      <c r="VKX848" s="328"/>
      <c r="VKY848" s="328"/>
      <c r="VKZ848" s="328"/>
      <c r="VLA848" s="328"/>
      <c r="VLB848" s="328"/>
      <c r="VLC848" s="328"/>
      <c r="VLD848" s="328"/>
      <c r="VLE848" s="328"/>
      <c r="VLF848" s="328"/>
      <c r="VLG848" s="328"/>
      <c r="VLH848" s="328"/>
      <c r="VLI848" s="328"/>
      <c r="VLJ848" s="328"/>
      <c r="VLK848" s="328"/>
      <c r="VLL848" s="328"/>
      <c r="VLM848" s="328"/>
      <c r="VLN848" s="328"/>
      <c r="VLO848" s="328"/>
      <c r="VLP848" s="328"/>
      <c r="VLQ848" s="328"/>
      <c r="VLR848" s="328"/>
      <c r="VLS848" s="328"/>
      <c r="VLT848" s="328"/>
      <c r="VLU848" s="328"/>
      <c r="VLV848" s="328"/>
      <c r="VLW848" s="328"/>
      <c r="VLX848" s="328"/>
      <c r="VLY848" s="328"/>
      <c r="VLZ848" s="328"/>
      <c r="VMA848" s="328"/>
      <c r="VMB848" s="328"/>
      <c r="VMC848" s="328"/>
      <c r="VMD848" s="328"/>
      <c r="VME848" s="328"/>
      <c r="VMF848" s="328"/>
      <c r="VMG848" s="328"/>
      <c r="VMH848" s="328"/>
      <c r="VMI848" s="328"/>
      <c r="VMJ848" s="328"/>
      <c r="VMK848" s="328"/>
      <c r="VML848" s="328"/>
      <c r="VMM848" s="328"/>
      <c r="VMN848" s="328"/>
      <c r="VMO848" s="328"/>
      <c r="VMP848" s="328"/>
      <c r="VMQ848" s="328"/>
      <c r="VMR848" s="328"/>
      <c r="VMS848" s="328"/>
      <c r="VMT848" s="328"/>
      <c r="VMU848" s="328"/>
      <c r="VMV848" s="328"/>
      <c r="VMW848" s="328"/>
      <c r="VMX848" s="328"/>
      <c r="VMY848" s="328"/>
      <c r="VMZ848" s="328"/>
      <c r="VNA848" s="328"/>
      <c r="VNB848" s="328"/>
      <c r="VNC848" s="328"/>
      <c r="VND848" s="328"/>
      <c r="VNE848" s="328"/>
      <c r="VNF848" s="328"/>
      <c r="VNG848" s="328"/>
      <c r="VNH848" s="328"/>
      <c r="VNI848" s="328"/>
      <c r="VNJ848" s="328"/>
      <c r="VNK848" s="328"/>
      <c r="VNL848" s="328"/>
      <c r="VNM848" s="328"/>
      <c r="VNN848" s="328"/>
      <c r="VNO848" s="328"/>
      <c r="VNP848" s="328"/>
      <c r="VNQ848" s="328"/>
      <c r="VNR848" s="328"/>
      <c r="VNS848" s="328"/>
      <c r="VNT848" s="328"/>
      <c r="VNU848" s="328"/>
      <c r="VNV848" s="328"/>
      <c r="VNW848" s="328"/>
      <c r="VNX848" s="328"/>
      <c r="VNY848" s="328"/>
      <c r="VNZ848" s="328"/>
      <c r="VOA848" s="328"/>
      <c r="VOB848" s="328"/>
      <c r="VOC848" s="328"/>
      <c r="VOD848" s="328"/>
      <c r="VOE848" s="328"/>
      <c r="VOF848" s="328"/>
      <c r="VOG848" s="328"/>
      <c r="VOH848" s="328"/>
      <c r="VOI848" s="328"/>
      <c r="VOJ848" s="328"/>
      <c r="VOK848" s="328"/>
      <c r="VOL848" s="328"/>
      <c r="VOM848" s="328"/>
      <c r="VON848" s="328"/>
      <c r="VOO848" s="328"/>
      <c r="VOP848" s="328"/>
      <c r="VOQ848" s="328"/>
      <c r="VOR848" s="328"/>
      <c r="VOS848" s="328"/>
      <c r="VOT848" s="328"/>
      <c r="VOU848" s="328"/>
      <c r="VOV848" s="328"/>
      <c r="VOW848" s="328"/>
      <c r="VOX848" s="328"/>
      <c r="VOY848" s="328"/>
      <c r="VOZ848" s="328"/>
      <c r="VPA848" s="328"/>
      <c r="VPB848" s="328"/>
      <c r="VPC848" s="328"/>
      <c r="VPD848" s="328"/>
      <c r="VPE848" s="328"/>
      <c r="VPF848" s="328"/>
      <c r="VPG848" s="328"/>
      <c r="VPH848" s="328"/>
      <c r="VPI848" s="328"/>
      <c r="VPJ848" s="328"/>
      <c r="VPK848" s="328"/>
      <c r="VPL848" s="328"/>
      <c r="VPM848" s="328"/>
      <c r="VPN848" s="328"/>
      <c r="VPO848" s="328"/>
      <c r="VPP848" s="328"/>
      <c r="VPQ848" s="328"/>
      <c r="VPR848" s="328"/>
      <c r="VPS848" s="328"/>
      <c r="VPT848" s="328"/>
      <c r="VPU848" s="328"/>
      <c r="VPV848" s="328"/>
      <c r="VPW848" s="328"/>
      <c r="VPX848" s="328"/>
      <c r="VPY848" s="328"/>
      <c r="VPZ848" s="328"/>
      <c r="VQA848" s="328"/>
      <c r="VQB848" s="328"/>
      <c r="VQC848" s="328"/>
      <c r="VQD848" s="328"/>
      <c r="VQE848" s="328"/>
      <c r="VQF848" s="328"/>
      <c r="VQG848" s="328"/>
      <c r="VQH848" s="328"/>
      <c r="VQI848" s="328"/>
      <c r="VQJ848" s="328"/>
      <c r="VQK848" s="328"/>
      <c r="VQL848" s="328"/>
      <c r="VQM848" s="328"/>
      <c r="VQN848" s="328"/>
      <c r="VQO848" s="328"/>
      <c r="VQP848" s="328"/>
      <c r="VQQ848" s="328"/>
      <c r="VQR848" s="328"/>
      <c r="VQS848" s="328"/>
      <c r="VQT848" s="328"/>
      <c r="VQU848" s="328"/>
      <c r="VQV848" s="328"/>
      <c r="VQW848" s="328"/>
      <c r="VQX848" s="328"/>
      <c r="VQY848" s="328"/>
      <c r="VQZ848" s="328"/>
      <c r="VRA848" s="328"/>
      <c r="VRB848" s="328"/>
      <c r="VRC848" s="328"/>
      <c r="VRD848" s="328"/>
      <c r="VRE848" s="328"/>
      <c r="VRF848" s="328"/>
      <c r="VRG848" s="328"/>
      <c r="VRH848" s="328"/>
      <c r="VRI848" s="328"/>
      <c r="VRJ848" s="328"/>
      <c r="VRK848" s="328"/>
      <c r="VRL848" s="328"/>
      <c r="VRM848" s="328"/>
      <c r="VRN848" s="328"/>
      <c r="VRO848" s="328"/>
      <c r="VRP848" s="328"/>
      <c r="VRQ848" s="328"/>
      <c r="VRR848" s="328"/>
      <c r="VRS848" s="328"/>
      <c r="VRT848" s="328"/>
      <c r="VRU848" s="328"/>
      <c r="VRV848" s="328"/>
      <c r="VRW848" s="328"/>
      <c r="VRX848" s="328"/>
      <c r="VRY848" s="328"/>
      <c r="VRZ848" s="328"/>
      <c r="VSA848" s="328"/>
      <c r="VSB848" s="328"/>
      <c r="VSC848" s="328"/>
      <c r="VSD848" s="328"/>
      <c r="VSE848" s="328"/>
      <c r="VSF848" s="328"/>
      <c r="VSG848" s="328"/>
      <c r="VSH848" s="328"/>
      <c r="VSI848" s="328"/>
      <c r="VSJ848" s="328"/>
      <c r="VSK848" s="328"/>
      <c r="VSL848" s="328"/>
      <c r="VSM848" s="328"/>
      <c r="VSN848" s="328"/>
      <c r="VSO848" s="328"/>
      <c r="VSP848" s="328"/>
      <c r="VSQ848" s="328"/>
      <c r="VSR848" s="328"/>
      <c r="VSS848" s="328"/>
      <c r="VST848" s="328"/>
      <c r="VSU848" s="328"/>
      <c r="VSV848" s="328"/>
      <c r="VSW848" s="328"/>
      <c r="VSX848" s="328"/>
      <c r="VSY848" s="328"/>
      <c r="VSZ848" s="328"/>
      <c r="VTA848" s="328"/>
      <c r="VTB848" s="328"/>
      <c r="VTC848" s="328"/>
      <c r="VTD848" s="328"/>
      <c r="VTE848" s="328"/>
      <c r="VTF848" s="328"/>
      <c r="VTG848" s="328"/>
      <c r="VTH848" s="328"/>
      <c r="VTI848" s="328"/>
      <c r="VTJ848" s="328"/>
      <c r="VTK848" s="328"/>
      <c r="VTL848" s="328"/>
      <c r="VTM848" s="328"/>
      <c r="VTN848" s="328"/>
      <c r="VTO848" s="328"/>
      <c r="VTP848" s="328"/>
      <c r="VTQ848" s="328"/>
      <c r="VTR848" s="328"/>
      <c r="VTS848" s="328"/>
      <c r="VTT848" s="328"/>
      <c r="VTU848" s="328"/>
      <c r="VTV848" s="328"/>
      <c r="VTW848" s="328"/>
      <c r="VTX848" s="328"/>
      <c r="VTY848" s="328"/>
      <c r="VTZ848" s="328"/>
      <c r="VUA848" s="328"/>
      <c r="VUB848" s="328"/>
      <c r="VUC848" s="328"/>
      <c r="VUD848" s="328"/>
      <c r="VUE848" s="328"/>
      <c r="VUF848" s="328"/>
      <c r="VUG848" s="328"/>
      <c r="VUH848" s="328"/>
      <c r="VUI848" s="328"/>
      <c r="VUJ848" s="328"/>
      <c r="VUK848" s="328"/>
      <c r="VUL848" s="328"/>
      <c r="VUM848" s="328"/>
      <c r="VUN848" s="328"/>
      <c r="VUO848" s="328"/>
      <c r="VUP848" s="328"/>
      <c r="VUQ848" s="328"/>
      <c r="VUR848" s="328"/>
      <c r="VUS848" s="328"/>
      <c r="VUT848" s="328"/>
      <c r="VUU848" s="328"/>
      <c r="VUV848" s="328"/>
      <c r="VUW848" s="328"/>
      <c r="VUX848" s="328"/>
      <c r="VUY848" s="328"/>
      <c r="VUZ848" s="328"/>
      <c r="VVA848" s="328"/>
      <c r="VVB848" s="328"/>
      <c r="VVC848" s="328"/>
      <c r="VVD848" s="328"/>
      <c r="VVE848" s="328"/>
      <c r="VVF848" s="328"/>
      <c r="VVG848" s="328"/>
      <c r="VVH848" s="328"/>
      <c r="VVI848" s="328"/>
      <c r="VVJ848" s="328"/>
      <c r="VVK848" s="328"/>
      <c r="VVL848" s="328"/>
      <c r="VVM848" s="328"/>
      <c r="VVN848" s="328"/>
      <c r="VVO848" s="328"/>
      <c r="VVP848" s="328"/>
      <c r="VVQ848" s="328"/>
      <c r="VVR848" s="328"/>
      <c r="VVS848" s="328"/>
      <c r="VVT848" s="328"/>
      <c r="VVU848" s="328"/>
      <c r="VVV848" s="328"/>
      <c r="VVW848" s="328"/>
      <c r="VVX848" s="328"/>
      <c r="VVY848" s="328"/>
      <c r="VVZ848" s="328"/>
      <c r="VWA848" s="328"/>
      <c r="VWB848" s="328"/>
      <c r="VWC848" s="328"/>
      <c r="VWD848" s="328"/>
      <c r="VWE848" s="328"/>
      <c r="VWF848" s="328"/>
      <c r="VWG848" s="328"/>
      <c r="VWH848" s="328"/>
      <c r="VWI848" s="328"/>
      <c r="VWJ848" s="328"/>
      <c r="VWK848" s="328"/>
      <c r="VWL848" s="328"/>
      <c r="VWM848" s="328"/>
      <c r="VWN848" s="328"/>
      <c r="VWO848" s="328"/>
      <c r="VWP848" s="328"/>
      <c r="VWQ848" s="328"/>
      <c r="VWR848" s="328"/>
      <c r="VWS848" s="328"/>
      <c r="VWT848" s="328"/>
      <c r="VWU848" s="328"/>
      <c r="VWV848" s="328"/>
      <c r="VWW848" s="328"/>
      <c r="VWX848" s="328"/>
      <c r="VWY848" s="328"/>
      <c r="VWZ848" s="328"/>
      <c r="VXA848" s="328"/>
      <c r="VXB848" s="328"/>
      <c r="VXC848" s="328"/>
      <c r="VXD848" s="328"/>
      <c r="VXE848" s="328"/>
      <c r="VXF848" s="328"/>
      <c r="VXG848" s="328"/>
      <c r="VXH848" s="328"/>
      <c r="VXI848" s="328"/>
      <c r="VXJ848" s="328"/>
      <c r="VXK848" s="328"/>
      <c r="VXL848" s="328"/>
      <c r="VXM848" s="328"/>
      <c r="VXN848" s="328"/>
      <c r="VXO848" s="328"/>
      <c r="VXP848" s="328"/>
      <c r="VXQ848" s="328"/>
      <c r="VXR848" s="328"/>
      <c r="VXS848" s="328"/>
      <c r="VXT848" s="328"/>
      <c r="VXU848" s="328"/>
      <c r="VXV848" s="328"/>
      <c r="VXW848" s="328"/>
      <c r="VXX848" s="328"/>
      <c r="VXY848" s="328"/>
      <c r="VXZ848" s="328"/>
      <c r="VYA848" s="328"/>
      <c r="VYB848" s="328"/>
      <c r="VYC848" s="328"/>
      <c r="VYD848" s="328"/>
      <c r="VYE848" s="328"/>
      <c r="VYF848" s="328"/>
      <c r="VYG848" s="328"/>
      <c r="VYH848" s="328"/>
      <c r="VYI848" s="328"/>
      <c r="VYJ848" s="328"/>
      <c r="VYK848" s="328"/>
      <c r="VYL848" s="328"/>
      <c r="VYM848" s="328"/>
      <c r="VYN848" s="328"/>
      <c r="VYO848" s="328"/>
      <c r="VYP848" s="328"/>
      <c r="VYQ848" s="328"/>
      <c r="VYR848" s="328"/>
      <c r="VYS848" s="328"/>
      <c r="VYT848" s="328"/>
      <c r="VYU848" s="328"/>
      <c r="VYV848" s="328"/>
      <c r="VYW848" s="328"/>
      <c r="VYX848" s="328"/>
      <c r="VYY848" s="328"/>
      <c r="VYZ848" s="328"/>
      <c r="VZA848" s="328"/>
      <c r="VZB848" s="328"/>
      <c r="VZC848" s="328"/>
      <c r="VZD848" s="328"/>
      <c r="VZE848" s="328"/>
      <c r="VZF848" s="328"/>
      <c r="VZG848" s="328"/>
      <c r="VZH848" s="328"/>
      <c r="VZI848" s="328"/>
      <c r="VZJ848" s="328"/>
      <c r="VZK848" s="328"/>
      <c r="VZL848" s="328"/>
      <c r="VZM848" s="328"/>
      <c r="VZN848" s="328"/>
      <c r="VZO848" s="328"/>
      <c r="VZP848" s="328"/>
      <c r="VZQ848" s="328"/>
      <c r="VZR848" s="328"/>
      <c r="VZS848" s="328"/>
      <c r="VZT848" s="328"/>
      <c r="VZU848" s="328"/>
      <c r="VZV848" s="328"/>
      <c r="VZW848" s="328"/>
      <c r="VZX848" s="328"/>
      <c r="VZY848" s="328"/>
      <c r="VZZ848" s="328"/>
      <c r="WAA848" s="328"/>
      <c r="WAB848" s="328"/>
      <c r="WAC848" s="328"/>
      <c r="WAD848" s="328"/>
      <c r="WAE848" s="328"/>
      <c r="WAF848" s="328"/>
      <c r="WAG848" s="328"/>
      <c r="WAH848" s="328"/>
      <c r="WAI848" s="328"/>
      <c r="WAJ848" s="328"/>
      <c r="WAK848" s="328"/>
      <c r="WAL848" s="328"/>
      <c r="WAM848" s="328"/>
      <c r="WAN848" s="328"/>
      <c r="WAO848" s="328"/>
      <c r="WAP848" s="328"/>
      <c r="WAQ848" s="328"/>
      <c r="WAR848" s="328"/>
      <c r="WAS848" s="328"/>
      <c r="WAT848" s="328"/>
      <c r="WAU848" s="328"/>
      <c r="WAV848" s="328"/>
      <c r="WAW848" s="328"/>
      <c r="WAX848" s="328"/>
      <c r="WAY848" s="328"/>
      <c r="WAZ848" s="328"/>
      <c r="WBA848" s="328"/>
      <c r="WBB848" s="328"/>
      <c r="WBC848" s="328"/>
      <c r="WBD848" s="328"/>
      <c r="WBE848" s="328"/>
      <c r="WBF848" s="328"/>
      <c r="WBG848" s="328"/>
      <c r="WBH848" s="328"/>
      <c r="WBI848" s="328"/>
      <c r="WBJ848" s="328"/>
      <c r="WBK848" s="328"/>
      <c r="WBL848" s="328"/>
      <c r="WBM848" s="328"/>
      <c r="WBN848" s="328"/>
      <c r="WBO848" s="328"/>
      <c r="WBP848" s="328"/>
      <c r="WBQ848" s="328"/>
      <c r="WBR848" s="328"/>
      <c r="WBS848" s="328"/>
      <c r="WBT848" s="328"/>
      <c r="WBU848" s="328"/>
      <c r="WBV848" s="328"/>
      <c r="WBW848" s="328"/>
      <c r="WBX848" s="328"/>
      <c r="WBY848" s="328"/>
      <c r="WBZ848" s="328"/>
      <c r="WCA848" s="328"/>
      <c r="WCB848" s="328"/>
      <c r="WCC848" s="328"/>
      <c r="WCD848" s="328"/>
      <c r="WCE848" s="328"/>
      <c r="WCF848" s="328"/>
      <c r="WCG848" s="328"/>
      <c r="WCH848" s="328"/>
      <c r="WCI848" s="328"/>
      <c r="WCJ848" s="328"/>
      <c r="WCK848" s="328"/>
      <c r="WCL848" s="328"/>
      <c r="WCM848" s="328"/>
      <c r="WCN848" s="328"/>
      <c r="WCO848" s="328"/>
      <c r="WCP848" s="328"/>
      <c r="WCQ848" s="328"/>
      <c r="WCR848" s="328"/>
      <c r="WCS848" s="328"/>
      <c r="WCT848" s="328"/>
      <c r="WCU848" s="328"/>
      <c r="WCV848" s="328"/>
      <c r="WCW848" s="328"/>
      <c r="WCX848" s="328"/>
      <c r="WCY848" s="328"/>
      <c r="WCZ848" s="328"/>
      <c r="WDA848" s="328"/>
      <c r="WDB848" s="328"/>
      <c r="WDC848" s="328"/>
      <c r="WDD848" s="328"/>
      <c r="WDE848" s="328"/>
      <c r="WDF848" s="328"/>
      <c r="WDG848" s="328"/>
      <c r="WDH848" s="328"/>
      <c r="WDI848" s="328"/>
      <c r="WDJ848" s="328"/>
      <c r="WDK848" s="328"/>
      <c r="WDL848" s="328"/>
      <c r="WDM848" s="328"/>
      <c r="WDN848" s="328"/>
      <c r="WDO848" s="328"/>
      <c r="WDP848" s="328"/>
      <c r="WDQ848" s="328"/>
      <c r="WDR848" s="328"/>
      <c r="WDS848" s="328"/>
      <c r="WDT848" s="328"/>
      <c r="WDU848" s="328"/>
      <c r="WDV848" s="328"/>
      <c r="WDW848" s="328"/>
      <c r="WDX848" s="328"/>
      <c r="WDY848" s="328"/>
      <c r="WDZ848" s="328"/>
      <c r="WEA848" s="328"/>
      <c r="WEB848" s="328"/>
      <c r="WEC848" s="328"/>
      <c r="WED848" s="328"/>
      <c r="WEE848" s="328"/>
      <c r="WEF848" s="328"/>
      <c r="WEG848" s="328"/>
      <c r="WEH848" s="328"/>
      <c r="WEI848" s="328"/>
      <c r="WEJ848" s="328"/>
      <c r="WEK848" s="328"/>
      <c r="WEL848" s="328"/>
      <c r="WEM848" s="328"/>
      <c r="WEN848" s="328"/>
      <c r="WEO848" s="328"/>
      <c r="WEP848" s="328"/>
      <c r="WEQ848" s="328"/>
      <c r="WER848" s="328"/>
      <c r="WES848" s="328"/>
      <c r="WET848" s="328"/>
      <c r="WEU848" s="328"/>
      <c r="WEV848" s="328"/>
      <c r="WEW848" s="328"/>
      <c r="WEX848" s="328"/>
      <c r="WEY848" s="328"/>
      <c r="WEZ848" s="328"/>
      <c r="WFA848" s="328"/>
      <c r="WFB848" s="328"/>
      <c r="WFC848" s="328"/>
      <c r="WFD848" s="328"/>
      <c r="WFE848" s="328"/>
      <c r="WFF848" s="328"/>
      <c r="WFG848" s="328"/>
      <c r="WFH848" s="328"/>
      <c r="WFI848" s="328"/>
      <c r="WFJ848" s="328"/>
      <c r="WFK848" s="328"/>
      <c r="WFL848" s="328"/>
      <c r="WFM848" s="328"/>
      <c r="WFN848" s="328"/>
      <c r="WFO848" s="328"/>
      <c r="WFP848" s="328"/>
      <c r="WFQ848" s="328"/>
      <c r="WFR848" s="328"/>
      <c r="WFS848" s="328"/>
      <c r="WFT848" s="328"/>
      <c r="WFU848" s="328"/>
      <c r="WFV848" s="328"/>
      <c r="WFW848" s="328"/>
      <c r="WFX848" s="328"/>
      <c r="WFY848" s="328"/>
      <c r="WFZ848" s="328"/>
      <c r="WGA848" s="328"/>
      <c r="WGB848" s="328"/>
      <c r="WGC848" s="328"/>
      <c r="WGD848" s="328"/>
      <c r="WGE848" s="328"/>
      <c r="WGF848" s="328"/>
      <c r="WGG848" s="328"/>
      <c r="WGH848" s="328"/>
      <c r="WGI848" s="328"/>
      <c r="WGJ848" s="328"/>
      <c r="WGK848" s="328"/>
      <c r="WGL848" s="328"/>
      <c r="WGM848" s="328"/>
      <c r="WGN848" s="328"/>
      <c r="WGO848" s="328"/>
      <c r="WGP848" s="328"/>
      <c r="WGQ848" s="328"/>
      <c r="WGR848" s="328"/>
      <c r="WGS848" s="328"/>
      <c r="WGT848" s="328"/>
      <c r="WGU848" s="328"/>
      <c r="WGV848" s="328"/>
      <c r="WGW848" s="328"/>
      <c r="WGX848" s="328"/>
      <c r="WGY848" s="328"/>
      <c r="WGZ848" s="328"/>
      <c r="WHA848" s="328"/>
      <c r="WHB848" s="328"/>
      <c r="WHC848" s="328"/>
      <c r="WHD848" s="328"/>
      <c r="WHE848" s="328"/>
      <c r="WHF848" s="328"/>
      <c r="WHG848" s="328"/>
      <c r="WHH848" s="328"/>
      <c r="WHI848" s="328"/>
      <c r="WHJ848" s="328"/>
      <c r="WHK848" s="328"/>
      <c r="WHL848" s="328"/>
      <c r="WHM848" s="328"/>
      <c r="WHN848" s="328"/>
      <c r="WHO848" s="328"/>
      <c r="WHP848" s="328"/>
      <c r="WHQ848" s="328"/>
      <c r="WHR848" s="328"/>
      <c r="WHS848" s="328"/>
      <c r="WHT848" s="328"/>
      <c r="WHU848" s="328"/>
      <c r="WHV848" s="328"/>
      <c r="WHW848" s="328"/>
      <c r="WHX848" s="328"/>
      <c r="WHY848" s="328"/>
      <c r="WHZ848" s="328"/>
      <c r="WIA848" s="328"/>
      <c r="WIB848" s="328"/>
      <c r="WIC848" s="328"/>
      <c r="WID848" s="328"/>
      <c r="WIE848" s="328"/>
      <c r="WIF848" s="328"/>
      <c r="WIG848" s="328"/>
      <c r="WIH848" s="328"/>
      <c r="WII848" s="328"/>
      <c r="WIJ848" s="328"/>
      <c r="WIK848" s="328"/>
      <c r="WIL848" s="328"/>
      <c r="WIM848" s="328"/>
      <c r="WIN848" s="328"/>
      <c r="WIO848" s="328"/>
      <c r="WIP848" s="328"/>
      <c r="WIQ848" s="328"/>
      <c r="WIR848" s="328"/>
      <c r="WIS848" s="328"/>
      <c r="WIT848" s="328"/>
      <c r="WIU848" s="328"/>
      <c r="WIV848" s="328"/>
      <c r="WIW848" s="328"/>
      <c r="WIX848" s="328"/>
      <c r="WIY848" s="328"/>
      <c r="WIZ848" s="328"/>
      <c r="WJA848" s="328"/>
      <c r="WJB848" s="328"/>
      <c r="WJC848" s="328"/>
      <c r="WJD848" s="328"/>
      <c r="WJE848" s="328"/>
      <c r="WJF848" s="328"/>
      <c r="WJG848" s="328"/>
      <c r="WJH848" s="328"/>
      <c r="WJI848" s="328"/>
      <c r="WJJ848" s="328"/>
      <c r="WJK848" s="328"/>
      <c r="WJL848" s="328"/>
      <c r="WJM848" s="328"/>
      <c r="WJN848" s="328"/>
      <c r="WJO848" s="328"/>
      <c r="WJP848" s="328"/>
      <c r="WJQ848" s="328"/>
      <c r="WJR848" s="328"/>
      <c r="WJS848" s="328"/>
      <c r="WJT848" s="328"/>
      <c r="WJU848" s="328"/>
      <c r="WJV848" s="328"/>
      <c r="WJW848" s="328"/>
      <c r="WJX848" s="328"/>
      <c r="WJY848" s="328"/>
      <c r="WJZ848" s="328"/>
      <c r="WKA848" s="328"/>
      <c r="WKB848" s="328"/>
      <c r="WKC848" s="328"/>
      <c r="WKD848" s="328"/>
      <c r="WKE848" s="328"/>
      <c r="WKF848" s="328"/>
      <c r="WKG848" s="328"/>
      <c r="WKH848" s="328"/>
      <c r="WKI848" s="328"/>
      <c r="WKJ848" s="328"/>
      <c r="WKK848" s="328"/>
      <c r="WKL848" s="328"/>
      <c r="WKM848" s="328"/>
      <c r="WKN848" s="328"/>
      <c r="WKO848" s="328"/>
      <c r="WKP848" s="328"/>
      <c r="WKQ848" s="328"/>
      <c r="WKR848" s="328"/>
      <c r="WKS848" s="328"/>
      <c r="WKT848" s="328"/>
      <c r="WKU848" s="328"/>
      <c r="WKV848" s="328"/>
      <c r="WKW848" s="328"/>
      <c r="WKX848" s="328"/>
      <c r="WKY848" s="328"/>
      <c r="WKZ848" s="328"/>
      <c r="WLA848" s="328"/>
      <c r="WLB848" s="328"/>
      <c r="WLC848" s="328"/>
      <c r="WLD848" s="328"/>
      <c r="WLE848" s="328"/>
      <c r="WLF848" s="328"/>
      <c r="WLG848" s="328"/>
      <c r="WLH848" s="328"/>
      <c r="WLI848" s="328"/>
      <c r="WLJ848" s="328"/>
      <c r="WLK848" s="328"/>
      <c r="WLL848" s="328"/>
      <c r="WLM848" s="328"/>
      <c r="WLN848" s="328"/>
      <c r="WLO848" s="328"/>
      <c r="WLP848" s="328"/>
      <c r="WLQ848" s="328"/>
      <c r="WLR848" s="328"/>
      <c r="WLS848" s="328"/>
      <c r="WLT848" s="328"/>
      <c r="WLU848" s="328"/>
      <c r="WLV848" s="328"/>
      <c r="WLW848" s="328"/>
      <c r="WLX848" s="328"/>
      <c r="WLY848" s="328"/>
      <c r="WLZ848" s="328"/>
      <c r="WMA848" s="328"/>
      <c r="WMB848" s="328"/>
      <c r="WMC848" s="328"/>
      <c r="WMD848" s="328"/>
      <c r="WME848" s="328"/>
      <c r="WMF848" s="328"/>
      <c r="WMG848" s="328"/>
      <c r="WMH848" s="328"/>
      <c r="WMI848" s="328"/>
      <c r="WMJ848" s="328"/>
      <c r="WMK848" s="328"/>
      <c r="WML848" s="328"/>
      <c r="WMM848" s="328"/>
      <c r="WMN848" s="328"/>
      <c r="WMO848" s="328"/>
      <c r="WMP848" s="328"/>
      <c r="WMQ848" s="328"/>
      <c r="WMR848" s="328"/>
      <c r="WMS848" s="328"/>
      <c r="WMT848" s="328"/>
      <c r="WMU848" s="328"/>
      <c r="WMV848" s="328"/>
      <c r="WMW848" s="328"/>
      <c r="WMX848" s="328"/>
      <c r="WMY848" s="328"/>
      <c r="WMZ848" s="328"/>
      <c r="WNA848" s="328"/>
      <c r="WNB848" s="328"/>
      <c r="WNC848" s="328"/>
      <c r="WND848" s="328"/>
      <c r="WNE848" s="328"/>
      <c r="WNF848" s="328"/>
      <c r="WNG848" s="328"/>
      <c r="WNH848" s="328"/>
      <c r="WNI848" s="328"/>
      <c r="WNJ848" s="328"/>
      <c r="WNK848" s="328"/>
      <c r="WNL848" s="328"/>
      <c r="WNM848" s="328"/>
      <c r="WNN848" s="328"/>
      <c r="WNO848" s="328"/>
      <c r="WNP848" s="328"/>
      <c r="WNQ848" s="328"/>
      <c r="WNR848" s="328"/>
      <c r="WNS848" s="328"/>
      <c r="WNT848" s="328"/>
      <c r="WNU848" s="328"/>
      <c r="WNV848" s="328"/>
      <c r="WNW848" s="328"/>
      <c r="WNX848" s="328"/>
      <c r="WNY848" s="328"/>
      <c r="WNZ848" s="328"/>
      <c r="WOA848" s="328"/>
      <c r="WOB848" s="328"/>
      <c r="WOC848" s="328"/>
      <c r="WOD848" s="328"/>
      <c r="WOE848" s="328"/>
      <c r="WOF848" s="328"/>
      <c r="WOG848" s="328"/>
      <c r="WOH848" s="328"/>
      <c r="WOI848" s="328"/>
      <c r="WOJ848" s="328"/>
      <c r="WOK848" s="328"/>
      <c r="WOL848" s="328"/>
      <c r="WOM848" s="328"/>
      <c r="WON848" s="328"/>
      <c r="WOO848" s="328"/>
      <c r="WOP848" s="328"/>
      <c r="WOQ848" s="328"/>
      <c r="WOR848" s="328"/>
      <c r="WOS848" s="328"/>
      <c r="WOT848" s="328"/>
      <c r="WOU848" s="328"/>
      <c r="WOV848" s="328"/>
      <c r="WOW848" s="328"/>
      <c r="WOX848" s="328"/>
      <c r="WOY848" s="328"/>
      <c r="WOZ848" s="328"/>
      <c r="WPA848" s="328"/>
      <c r="WPB848" s="328"/>
      <c r="WPC848" s="328"/>
      <c r="WPD848" s="328"/>
      <c r="WPE848" s="328"/>
      <c r="WPF848" s="328"/>
      <c r="WPG848" s="328"/>
      <c r="WPH848" s="328"/>
      <c r="WPI848" s="328"/>
      <c r="WPJ848" s="328"/>
      <c r="WPK848" s="328"/>
      <c r="WPL848" s="328"/>
      <c r="WPM848" s="328"/>
      <c r="WPN848" s="328"/>
      <c r="WPO848" s="328"/>
      <c r="WPP848" s="328"/>
      <c r="WPQ848" s="328"/>
      <c r="WPR848" s="328"/>
      <c r="WPS848" s="328"/>
      <c r="WPT848" s="328"/>
      <c r="WPU848" s="328"/>
      <c r="WPV848" s="328"/>
      <c r="WPW848" s="328"/>
      <c r="WPX848" s="328"/>
      <c r="WPY848" s="328"/>
      <c r="WPZ848" s="328"/>
      <c r="WQA848" s="328"/>
      <c r="WQB848" s="328"/>
      <c r="WQC848" s="328"/>
      <c r="WQD848" s="328"/>
      <c r="WQE848" s="328"/>
      <c r="WQF848" s="328"/>
      <c r="WQG848" s="328"/>
      <c r="WQH848" s="328"/>
      <c r="WQI848" s="328"/>
      <c r="WQJ848" s="328"/>
      <c r="WQK848" s="328"/>
      <c r="WQL848" s="328"/>
      <c r="WQM848" s="328"/>
      <c r="WQN848" s="328"/>
      <c r="WQO848" s="328"/>
      <c r="WQP848" s="328"/>
      <c r="WQQ848" s="328"/>
      <c r="WQR848" s="328"/>
      <c r="WQS848" s="328"/>
      <c r="WQT848" s="328"/>
      <c r="WQU848" s="328"/>
      <c r="WQV848" s="328"/>
      <c r="WQW848" s="328"/>
      <c r="WQX848" s="328"/>
      <c r="WQY848" s="328"/>
      <c r="WQZ848" s="328"/>
      <c r="WRA848" s="328"/>
      <c r="WRB848" s="328"/>
      <c r="WRC848" s="328"/>
      <c r="WRD848" s="328"/>
      <c r="WRE848" s="328"/>
      <c r="WRF848" s="328"/>
      <c r="WRG848" s="328"/>
      <c r="WRH848" s="328"/>
      <c r="WRI848" s="328"/>
      <c r="WRJ848" s="328"/>
      <c r="WRK848" s="328"/>
      <c r="WRL848" s="328"/>
      <c r="WRM848" s="328"/>
      <c r="WRN848" s="328"/>
      <c r="WRO848" s="328"/>
      <c r="WRP848" s="328"/>
      <c r="WRQ848" s="328"/>
      <c r="WRR848" s="328"/>
      <c r="WRS848" s="328"/>
      <c r="WRT848" s="328"/>
      <c r="WRU848" s="328"/>
      <c r="WRV848" s="328"/>
      <c r="WRW848" s="328"/>
      <c r="WRX848" s="328"/>
      <c r="WRY848" s="328"/>
      <c r="WRZ848" s="328"/>
      <c r="WSA848" s="328"/>
      <c r="WSB848" s="328"/>
      <c r="WSC848" s="328"/>
      <c r="WSD848" s="328"/>
      <c r="WSE848" s="328"/>
      <c r="WSF848" s="328"/>
      <c r="WSG848" s="328"/>
      <c r="WSH848" s="328"/>
      <c r="WSI848" s="328"/>
      <c r="WSJ848" s="328"/>
      <c r="WSK848" s="328"/>
      <c r="WSL848" s="328"/>
      <c r="WSM848" s="328"/>
      <c r="WSN848" s="328"/>
      <c r="WSO848" s="328"/>
      <c r="WSP848" s="328"/>
      <c r="WSQ848" s="328"/>
      <c r="WSR848" s="328"/>
      <c r="WSS848" s="328"/>
      <c r="WST848" s="328"/>
      <c r="WSU848" s="328"/>
      <c r="WSV848" s="328"/>
      <c r="WSW848" s="328"/>
      <c r="WSX848" s="328"/>
      <c r="WSY848" s="328"/>
      <c r="WSZ848" s="328"/>
      <c r="WTA848" s="328"/>
      <c r="WTB848" s="328"/>
      <c r="WTC848" s="328"/>
      <c r="WTD848" s="328"/>
      <c r="WTE848" s="328"/>
      <c r="WTF848" s="328"/>
      <c r="WTG848" s="328"/>
      <c r="WTH848" s="328"/>
      <c r="WTI848" s="328"/>
      <c r="WTJ848" s="328"/>
      <c r="WTK848" s="328"/>
      <c r="WTL848" s="328"/>
      <c r="WTM848" s="328"/>
      <c r="WTN848" s="328"/>
      <c r="WTO848" s="328"/>
      <c r="WTP848" s="328"/>
      <c r="WTQ848" s="328"/>
      <c r="WTR848" s="328"/>
      <c r="WTS848" s="328"/>
      <c r="WTT848" s="328"/>
      <c r="WTU848" s="328"/>
      <c r="WTV848" s="328"/>
      <c r="WTW848" s="328"/>
      <c r="WTX848" s="328"/>
      <c r="WTY848" s="328"/>
      <c r="WTZ848" s="328"/>
      <c r="WUA848" s="328"/>
      <c r="WUB848" s="328"/>
      <c r="WUC848" s="328"/>
      <c r="WUD848" s="328"/>
      <c r="WUE848" s="328"/>
      <c r="WUF848" s="328"/>
      <c r="WUG848" s="328"/>
      <c r="WUH848" s="328"/>
      <c r="WUI848" s="328"/>
      <c r="WUJ848" s="328"/>
      <c r="WUK848" s="328"/>
      <c r="WUL848" s="328"/>
      <c r="WUM848" s="328"/>
      <c r="WUN848" s="328"/>
      <c r="WUO848" s="328"/>
      <c r="WUP848" s="328"/>
      <c r="WUQ848" s="328"/>
      <c r="WUR848" s="328"/>
      <c r="WUS848" s="328"/>
      <c r="WUT848" s="328"/>
      <c r="WUU848" s="328"/>
      <c r="WUV848" s="328"/>
      <c r="WUW848" s="328"/>
      <c r="WUX848" s="328"/>
      <c r="WUY848" s="328"/>
      <c r="WUZ848" s="328"/>
      <c r="WVA848" s="328"/>
      <c r="WVB848" s="328"/>
      <c r="WVC848" s="328"/>
      <c r="WVD848" s="328"/>
      <c r="WVE848" s="328"/>
      <c r="WVF848" s="328"/>
      <c r="WVG848" s="328"/>
      <c r="WVH848" s="328"/>
      <c r="WVI848" s="328"/>
      <c r="WVJ848" s="328"/>
      <c r="WVK848" s="328"/>
      <c r="WVL848" s="328"/>
      <c r="WVM848" s="328"/>
      <c r="WVN848" s="328"/>
      <c r="WVO848" s="328"/>
      <c r="WVP848" s="328"/>
      <c r="WVQ848" s="328"/>
      <c r="WVR848" s="328"/>
      <c r="WVS848" s="328"/>
      <c r="WVT848" s="328"/>
      <c r="WVU848" s="328"/>
      <c r="WVV848" s="328"/>
      <c r="WVW848" s="328"/>
      <c r="WVX848" s="328"/>
      <c r="WVY848" s="328"/>
      <c r="WVZ848" s="328"/>
      <c r="WWA848" s="328"/>
      <c r="WWB848" s="328"/>
      <c r="WWC848" s="328"/>
      <c r="WWD848" s="328"/>
      <c r="WWE848" s="328"/>
      <c r="WWF848" s="328"/>
      <c r="WWG848" s="328"/>
      <c r="WWH848" s="328"/>
      <c r="WWI848" s="328"/>
      <c r="WWJ848" s="328"/>
      <c r="WWK848" s="328"/>
      <c r="WWL848" s="328"/>
      <c r="WWM848" s="328"/>
      <c r="WWN848" s="328"/>
      <c r="WWO848" s="328"/>
      <c r="WWP848" s="328"/>
      <c r="WWQ848" s="328"/>
      <c r="WWR848" s="328"/>
      <c r="WWS848" s="328"/>
      <c r="WWT848" s="328"/>
      <c r="WWU848" s="328"/>
      <c r="WWV848" s="328"/>
      <c r="WWW848" s="328"/>
      <c r="WWX848" s="328"/>
      <c r="WWY848" s="328"/>
      <c r="WWZ848" s="328"/>
      <c r="WXA848" s="328"/>
      <c r="WXB848" s="328"/>
      <c r="WXC848" s="328"/>
      <c r="WXD848" s="328"/>
      <c r="WXE848" s="328"/>
      <c r="WXF848" s="328"/>
      <c r="WXG848" s="328"/>
      <c r="WXH848" s="328"/>
      <c r="WXI848" s="328"/>
      <c r="WXJ848" s="328"/>
      <c r="WXK848" s="328"/>
      <c r="WXL848" s="328"/>
      <c r="WXM848" s="328"/>
      <c r="WXN848" s="328"/>
      <c r="WXO848" s="328"/>
      <c r="WXP848" s="328"/>
      <c r="WXQ848" s="328"/>
      <c r="WXR848" s="328"/>
      <c r="WXS848" s="328"/>
      <c r="WXT848" s="328"/>
      <c r="WXU848" s="328"/>
      <c r="WXV848" s="328"/>
      <c r="WXW848" s="328"/>
      <c r="WXX848" s="328"/>
      <c r="WXY848" s="328"/>
      <c r="WXZ848" s="328"/>
      <c r="WYA848" s="328"/>
      <c r="WYB848" s="328"/>
      <c r="WYC848" s="328"/>
      <c r="WYD848" s="328"/>
      <c r="WYE848" s="328"/>
      <c r="WYF848" s="328"/>
      <c r="WYG848" s="328"/>
      <c r="WYH848" s="328"/>
      <c r="WYI848" s="328"/>
      <c r="WYJ848" s="328"/>
      <c r="WYK848" s="328"/>
      <c r="WYL848" s="328"/>
      <c r="WYM848" s="328"/>
      <c r="WYN848" s="328"/>
      <c r="WYO848" s="328"/>
      <c r="WYP848" s="328"/>
      <c r="WYQ848" s="328"/>
      <c r="WYR848" s="328"/>
      <c r="WYS848" s="328"/>
      <c r="WYT848" s="328"/>
      <c r="WYU848" s="328"/>
      <c r="WYV848" s="328"/>
      <c r="WYW848" s="328"/>
      <c r="WYX848" s="328"/>
      <c r="WYY848" s="328"/>
      <c r="WYZ848" s="328"/>
      <c r="WZA848" s="328"/>
      <c r="WZB848" s="328"/>
      <c r="WZC848" s="328"/>
      <c r="WZD848" s="328"/>
      <c r="WZE848" s="328"/>
      <c r="WZF848" s="328"/>
      <c r="WZG848" s="328"/>
      <c r="WZH848" s="328"/>
      <c r="WZI848" s="328"/>
      <c r="WZJ848" s="328"/>
      <c r="WZK848" s="328"/>
      <c r="WZL848" s="328"/>
      <c r="WZM848" s="328"/>
      <c r="WZN848" s="328"/>
      <c r="WZO848" s="328"/>
      <c r="WZP848" s="328"/>
      <c r="WZQ848" s="328"/>
      <c r="WZR848" s="328"/>
      <c r="WZS848" s="328"/>
      <c r="WZT848" s="328"/>
      <c r="WZU848" s="328"/>
      <c r="WZV848" s="328"/>
      <c r="WZW848" s="328"/>
      <c r="WZX848" s="328"/>
      <c r="WZY848" s="328"/>
      <c r="WZZ848" s="328"/>
      <c r="XAA848" s="328"/>
      <c r="XAB848" s="328"/>
      <c r="XAC848" s="328"/>
      <c r="XAD848" s="328"/>
      <c r="XAE848" s="328"/>
      <c r="XAF848" s="328"/>
      <c r="XAG848" s="328"/>
      <c r="XAH848" s="328"/>
      <c r="XAI848" s="328"/>
      <c r="XAJ848" s="328"/>
      <c r="XAK848" s="328"/>
      <c r="XAL848" s="328"/>
      <c r="XAM848" s="328"/>
      <c r="XAN848" s="328"/>
      <c r="XAO848" s="328"/>
      <c r="XAP848" s="328"/>
      <c r="XAQ848" s="328"/>
      <c r="XAR848" s="328"/>
      <c r="XAS848" s="328"/>
      <c r="XAT848" s="328"/>
      <c r="XAU848" s="328"/>
      <c r="XAV848" s="328"/>
      <c r="XAW848" s="328"/>
      <c r="XAX848" s="328"/>
      <c r="XAY848" s="328"/>
      <c r="XAZ848" s="328"/>
      <c r="XBA848" s="328"/>
      <c r="XBB848" s="328"/>
      <c r="XBC848" s="328"/>
      <c r="XBD848" s="328"/>
      <c r="XBE848" s="328"/>
      <c r="XBF848" s="328"/>
      <c r="XBG848" s="328"/>
      <c r="XBH848" s="328"/>
      <c r="XBI848" s="328"/>
      <c r="XBJ848" s="328"/>
      <c r="XBK848" s="328"/>
      <c r="XBL848" s="328"/>
      <c r="XBM848" s="328"/>
      <c r="XBN848" s="328"/>
      <c r="XBO848" s="328"/>
      <c r="XBP848" s="328"/>
      <c r="XBQ848" s="328"/>
      <c r="XBR848" s="328"/>
      <c r="XBS848" s="328"/>
      <c r="XBT848" s="328"/>
      <c r="XBU848" s="328"/>
      <c r="XBV848" s="328"/>
      <c r="XBW848" s="328"/>
      <c r="XBX848" s="328"/>
      <c r="XBY848" s="328"/>
      <c r="XBZ848" s="328"/>
      <c r="XCA848" s="328"/>
      <c r="XCB848" s="328"/>
      <c r="XCC848" s="328"/>
      <c r="XCD848" s="328"/>
      <c r="XCE848" s="328"/>
      <c r="XCF848" s="328"/>
      <c r="XCG848" s="328"/>
      <c r="XCH848" s="328"/>
      <c r="XCI848" s="328"/>
      <c r="XCJ848" s="328"/>
      <c r="XCK848" s="328"/>
      <c r="XCL848" s="328"/>
      <c r="XCM848" s="328"/>
      <c r="XCN848" s="328"/>
      <c r="XCO848" s="328"/>
      <c r="XCP848" s="328"/>
      <c r="XCQ848" s="328"/>
      <c r="XCR848" s="328"/>
      <c r="XCS848" s="328"/>
      <c r="XCT848" s="328"/>
      <c r="XCU848" s="328"/>
      <c r="XCV848" s="328"/>
      <c r="XCW848" s="328"/>
      <c r="XCX848" s="328"/>
      <c r="XCY848" s="328"/>
      <c r="XCZ848" s="328"/>
      <c r="XDA848" s="328"/>
      <c r="XDB848" s="328"/>
      <c r="XDC848" s="328"/>
      <c r="XDD848" s="328"/>
      <c r="XDE848" s="328"/>
      <c r="XDF848" s="328"/>
      <c r="XDG848" s="328"/>
      <c r="XDH848" s="328"/>
      <c r="XDI848" s="328"/>
      <c r="XDJ848" s="328"/>
      <c r="XDK848" s="328"/>
      <c r="XDL848" s="328"/>
      <c r="XDM848" s="328"/>
      <c r="XDN848" s="328"/>
      <c r="XDO848" s="328"/>
      <c r="XDP848" s="328"/>
      <c r="XDQ848" s="328"/>
      <c r="XDR848" s="328"/>
      <c r="XDS848" s="328"/>
      <c r="XDT848" s="328"/>
      <c r="XDU848" s="328"/>
      <c r="XDV848" s="328"/>
      <c r="XDW848" s="328"/>
      <c r="XDX848" s="328"/>
      <c r="XDY848" s="328"/>
      <c r="XDZ848" s="328"/>
      <c r="XEA848" s="328"/>
      <c r="XEB848" s="328"/>
      <c r="XEC848" s="328"/>
      <c r="XED848" s="328"/>
      <c r="XEE848" s="328"/>
      <c r="XEF848" s="328"/>
      <c r="XEG848" s="328"/>
      <c r="XEH848" s="328"/>
      <c r="XEI848" s="328"/>
      <c r="XEJ848" s="328"/>
      <c r="XEK848" s="328"/>
      <c r="XEL848" s="328"/>
      <c r="XEM848" s="328"/>
      <c r="XEN848" s="328"/>
      <c r="XEO848" s="328"/>
      <c r="XEP848" s="328"/>
      <c r="XEQ848" s="328"/>
      <c r="XER848" s="328"/>
    </row>
    <row r="849" spans="2:11" x14ac:dyDescent="0.25">
      <c r="B849" s="46">
        <f>SUBTOTAL(103,$C$10:C849)</f>
        <v>840</v>
      </c>
      <c r="C849" s="154" t="s">
        <v>596</v>
      </c>
      <c r="D849" s="24" t="s">
        <v>607</v>
      </c>
      <c r="E849" s="203" t="s">
        <v>581</v>
      </c>
      <c r="F849" s="208" t="s">
        <v>434</v>
      </c>
      <c r="G849" s="239">
        <v>45198</v>
      </c>
      <c r="H849" s="249">
        <v>0</v>
      </c>
      <c r="I849" s="101">
        <v>-16000.4655</v>
      </c>
      <c r="J849" s="250">
        <f t="shared" si="13"/>
        <v>310120.97000000015</v>
      </c>
      <c r="K849" s="259"/>
    </row>
    <row r="850" spans="2:11" x14ac:dyDescent="0.25">
      <c r="B850" s="46">
        <f>SUBTOTAL(103,$C$10:C850)</f>
        <v>841</v>
      </c>
      <c r="C850" s="24" t="s">
        <v>598</v>
      </c>
      <c r="D850" s="24" t="s">
        <v>607</v>
      </c>
      <c r="E850" s="203" t="s">
        <v>581</v>
      </c>
      <c r="F850" s="208" t="s">
        <v>434</v>
      </c>
      <c r="G850" s="239">
        <v>45198</v>
      </c>
      <c r="H850" s="249">
        <v>0</v>
      </c>
      <c r="I850" s="101">
        <v>-27000</v>
      </c>
      <c r="J850" s="250">
        <f t="shared" si="13"/>
        <v>283120.97000000015</v>
      </c>
      <c r="K850" s="259"/>
    </row>
    <row r="851" spans="2:11" x14ac:dyDescent="0.25">
      <c r="B851" s="46">
        <f>SUBTOTAL(103,$C$10:C851)</f>
        <v>842</v>
      </c>
      <c r="C851" s="154" t="s">
        <v>793</v>
      </c>
      <c r="D851" s="24" t="s">
        <v>608</v>
      </c>
      <c r="E851" s="203" t="s">
        <v>675</v>
      </c>
      <c r="F851" s="203" t="s">
        <v>676</v>
      </c>
      <c r="G851" s="239">
        <v>45198</v>
      </c>
      <c r="H851" s="249">
        <v>0</v>
      </c>
      <c r="I851" s="101">
        <v>-10805</v>
      </c>
      <c r="J851" s="250">
        <f t="shared" si="13"/>
        <v>272315.97000000015</v>
      </c>
      <c r="K851" s="259"/>
    </row>
    <row r="852" spans="2:11" x14ac:dyDescent="0.25">
      <c r="B852" s="46">
        <f>SUBTOTAL(103,$C$10:C852)</f>
        <v>843</v>
      </c>
      <c r="C852" s="154" t="s">
        <v>837</v>
      </c>
      <c r="D852" s="24" t="s">
        <v>712</v>
      </c>
      <c r="E852" s="227" t="s">
        <v>582</v>
      </c>
      <c r="F852" s="203" t="s">
        <v>425</v>
      </c>
      <c r="G852" s="239">
        <v>45198</v>
      </c>
      <c r="H852" s="249">
        <v>0</v>
      </c>
      <c r="I852" s="101">
        <v>-4000</v>
      </c>
      <c r="J852" s="250">
        <f t="shared" si="13"/>
        <v>268315.97000000015</v>
      </c>
      <c r="K852" s="259"/>
    </row>
    <row r="853" spans="2:11" x14ac:dyDescent="0.25">
      <c r="B853" s="46">
        <f>SUBTOTAL(103,$C$10:C853)</f>
        <v>844</v>
      </c>
      <c r="C853" s="154" t="s">
        <v>600</v>
      </c>
      <c r="D853" s="24" t="s">
        <v>608</v>
      </c>
      <c r="E853" s="227" t="s">
        <v>1049</v>
      </c>
      <c r="F853" s="208" t="s">
        <v>1116</v>
      </c>
      <c r="G853" s="239">
        <v>45198</v>
      </c>
      <c r="H853" s="249">
        <v>0</v>
      </c>
      <c r="I853" s="101">
        <v>-15360</v>
      </c>
      <c r="J853" s="250">
        <f t="shared" si="13"/>
        <v>252955.97000000015</v>
      </c>
      <c r="K853" s="259"/>
    </row>
    <row r="854" spans="2:11" x14ac:dyDescent="0.25">
      <c r="B854" s="46">
        <f>SUBTOTAL(103,$C$10:C854)</f>
        <v>845</v>
      </c>
      <c r="C854" s="154" t="s">
        <v>600</v>
      </c>
      <c r="D854" s="226" t="s">
        <v>1122</v>
      </c>
      <c r="E854" s="227" t="s">
        <v>1063</v>
      </c>
      <c r="F854" s="203" t="s">
        <v>435</v>
      </c>
      <c r="G854" s="239">
        <v>45198</v>
      </c>
      <c r="H854" s="249">
        <v>0</v>
      </c>
      <c r="I854" s="101">
        <v>-2090</v>
      </c>
      <c r="J854" s="250">
        <f t="shared" si="13"/>
        <v>250865.97000000015</v>
      </c>
      <c r="K854" s="259"/>
    </row>
    <row r="855" spans="2:11" x14ac:dyDescent="0.25">
      <c r="B855" s="46">
        <f>SUBTOTAL(103,$C$10:C855)</f>
        <v>846</v>
      </c>
      <c r="C855" s="154" t="s">
        <v>601</v>
      </c>
      <c r="D855" s="24" t="s">
        <v>608</v>
      </c>
      <c r="E855" s="203" t="s">
        <v>675</v>
      </c>
      <c r="F855" s="203" t="s">
        <v>676</v>
      </c>
      <c r="G855" s="239">
        <v>45198</v>
      </c>
      <c r="H855" s="249">
        <v>0</v>
      </c>
      <c r="I855" s="101">
        <v>-7331</v>
      </c>
      <c r="J855" s="250">
        <f t="shared" si="13"/>
        <v>243534.97000000015</v>
      </c>
      <c r="K855" s="259"/>
    </row>
    <row r="856" spans="2:11" x14ac:dyDescent="0.25">
      <c r="B856" s="46">
        <f>SUBTOTAL(103,$C$10:C856)</f>
        <v>847</v>
      </c>
      <c r="C856" s="154" t="s">
        <v>692</v>
      </c>
      <c r="D856" s="24" t="s">
        <v>1121</v>
      </c>
      <c r="E856" s="203" t="s">
        <v>581</v>
      </c>
      <c r="F856" s="208" t="s">
        <v>434</v>
      </c>
      <c r="G856" s="239">
        <v>45198</v>
      </c>
      <c r="H856" s="249">
        <v>0</v>
      </c>
      <c r="I856" s="101">
        <v>-2390.73</v>
      </c>
      <c r="J856" s="250">
        <f t="shared" si="13"/>
        <v>241144.24000000014</v>
      </c>
      <c r="K856" s="259"/>
    </row>
    <row r="857" spans="2:11" x14ac:dyDescent="0.25">
      <c r="B857" s="46">
        <f>SUBTOTAL(103,$C$10:C857)</f>
        <v>848</v>
      </c>
      <c r="C857" s="154" t="s">
        <v>692</v>
      </c>
      <c r="D857" s="226" t="s">
        <v>1139</v>
      </c>
      <c r="E857" s="203" t="s">
        <v>581</v>
      </c>
      <c r="F857" s="208" t="s">
        <v>434</v>
      </c>
      <c r="G857" s="239">
        <v>45198</v>
      </c>
      <c r="H857" s="249">
        <v>0</v>
      </c>
      <c r="I857" s="101">
        <v>-2717</v>
      </c>
      <c r="J857" s="250">
        <f t="shared" si="13"/>
        <v>238427.24000000014</v>
      </c>
      <c r="K857" s="259"/>
    </row>
    <row r="858" spans="2:11" x14ac:dyDescent="0.25">
      <c r="B858" s="46">
        <f>SUBTOTAL(103,$C$10:C858)</f>
        <v>849</v>
      </c>
      <c r="C858" s="154" t="s">
        <v>694</v>
      </c>
      <c r="D858" s="226" t="s">
        <v>1122</v>
      </c>
      <c r="E858" s="227" t="s">
        <v>1063</v>
      </c>
      <c r="F858" s="203" t="s">
        <v>435</v>
      </c>
      <c r="G858" s="239">
        <v>45198</v>
      </c>
      <c r="H858" s="249">
        <v>0</v>
      </c>
      <c r="I858" s="101">
        <v>-5851.15</v>
      </c>
      <c r="J858" s="250">
        <f t="shared" si="13"/>
        <v>232576.09000000014</v>
      </c>
      <c r="K858" s="259"/>
    </row>
    <row r="859" spans="2:11" x14ac:dyDescent="0.25">
      <c r="B859" s="46">
        <f>SUBTOTAL(103,$C$10:C859)</f>
        <v>850</v>
      </c>
      <c r="C859" s="154" t="s">
        <v>694</v>
      </c>
      <c r="D859" s="226" t="s">
        <v>1123</v>
      </c>
      <c r="E859" s="227" t="s">
        <v>700</v>
      </c>
      <c r="F859" s="208" t="s">
        <v>439</v>
      </c>
      <c r="G859" s="239">
        <v>45198</v>
      </c>
      <c r="H859" s="249">
        <v>0</v>
      </c>
      <c r="I859" s="101">
        <v>-2800</v>
      </c>
      <c r="J859" s="250">
        <f t="shared" si="13"/>
        <v>229776.09000000014</v>
      </c>
      <c r="K859" s="259"/>
    </row>
    <row r="860" spans="2:11" x14ac:dyDescent="0.25">
      <c r="B860" s="46">
        <f>SUBTOTAL(103,$C$10:C860)</f>
        <v>851</v>
      </c>
      <c r="C860" s="154" t="s">
        <v>1083</v>
      </c>
      <c r="D860" s="24" t="s">
        <v>608</v>
      </c>
      <c r="E860" s="227" t="s">
        <v>582</v>
      </c>
      <c r="F860" s="203" t="s">
        <v>425</v>
      </c>
      <c r="G860" s="239">
        <v>45198</v>
      </c>
      <c r="H860" s="249">
        <v>0</v>
      </c>
      <c r="I860" s="101">
        <v>-4140</v>
      </c>
      <c r="J860" s="250">
        <f t="shared" si="13"/>
        <v>225636.09000000014</v>
      </c>
      <c r="K860" s="259"/>
    </row>
    <row r="861" spans="2:11" x14ac:dyDescent="0.25">
      <c r="B861" s="46">
        <f>SUBTOTAL(103,$C$10:C861)</f>
        <v>852</v>
      </c>
      <c r="C861" s="154" t="s">
        <v>1083</v>
      </c>
      <c r="D861" s="24" t="s">
        <v>608</v>
      </c>
      <c r="E861" s="203" t="s">
        <v>675</v>
      </c>
      <c r="F861" s="203" t="s">
        <v>676</v>
      </c>
      <c r="G861" s="239">
        <v>45198</v>
      </c>
      <c r="H861" s="249">
        <v>0</v>
      </c>
      <c r="I861" s="101">
        <v>-3840</v>
      </c>
      <c r="J861" s="250">
        <f t="shared" si="13"/>
        <v>221796.09000000014</v>
      </c>
      <c r="K861" s="259"/>
    </row>
    <row r="862" spans="2:11" x14ac:dyDescent="0.25">
      <c r="B862" s="46">
        <f>SUBTOTAL(103,$C$10:C862)</f>
        <v>853</v>
      </c>
      <c r="C862" s="154" t="s">
        <v>653</v>
      </c>
      <c r="D862" s="24" t="s">
        <v>1025</v>
      </c>
      <c r="E862" s="203" t="s">
        <v>581</v>
      </c>
      <c r="F862" s="208" t="s">
        <v>434</v>
      </c>
      <c r="G862" s="239">
        <v>45202</v>
      </c>
      <c r="H862" s="249">
        <v>300000</v>
      </c>
      <c r="I862" s="101">
        <v>0</v>
      </c>
      <c r="J862" s="250">
        <f t="shared" si="13"/>
        <v>521796.09000000014</v>
      </c>
      <c r="K862" s="259"/>
    </row>
    <row r="863" spans="2:11" x14ac:dyDescent="0.25">
      <c r="B863" s="46">
        <f>SUBTOTAL(103,$C$10:C863)</f>
        <v>854</v>
      </c>
      <c r="C863" s="154" t="s">
        <v>653</v>
      </c>
      <c r="D863" s="24" t="s">
        <v>1030</v>
      </c>
      <c r="E863" s="203" t="s">
        <v>581</v>
      </c>
      <c r="F863" s="208" t="s">
        <v>434</v>
      </c>
      <c r="G863" s="239">
        <v>45202</v>
      </c>
      <c r="H863" s="249">
        <v>300000</v>
      </c>
      <c r="I863" s="101">
        <v>0</v>
      </c>
      <c r="J863" s="250">
        <f t="shared" si="13"/>
        <v>821796.09000000008</v>
      </c>
      <c r="K863" s="259"/>
    </row>
    <row r="864" spans="2:11" x14ac:dyDescent="0.25">
      <c r="B864" s="46">
        <f>SUBTOTAL(103,$C$10:C864)</f>
        <v>855</v>
      </c>
      <c r="C864" s="154" t="s">
        <v>24</v>
      </c>
      <c r="D864" s="226" t="s">
        <v>964</v>
      </c>
      <c r="E864" s="203" t="s">
        <v>24</v>
      </c>
      <c r="F864" s="203" t="s">
        <v>24</v>
      </c>
      <c r="G864" s="239">
        <v>45203</v>
      </c>
      <c r="H864" s="249">
        <v>0</v>
      </c>
      <c r="I864" s="101">
        <v>-7000</v>
      </c>
      <c r="J864" s="250">
        <f t="shared" si="13"/>
        <v>814796.09000000008</v>
      </c>
      <c r="K864" s="259"/>
    </row>
    <row r="865" spans="2:11" x14ac:dyDescent="0.25">
      <c r="B865" s="46">
        <f>SUBTOTAL(103,$C$10:C865)</f>
        <v>856</v>
      </c>
      <c r="C865" s="24" t="s">
        <v>131</v>
      </c>
      <c r="D865" s="226" t="s">
        <v>623</v>
      </c>
      <c r="E865" s="203" t="s">
        <v>588</v>
      </c>
      <c r="F865" s="208" t="s">
        <v>589</v>
      </c>
      <c r="G865" s="239">
        <v>45204</v>
      </c>
      <c r="H865" s="249">
        <v>0</v>
      </c>
      <c r="I865" s="101">
        <v>-50000</v>
      </c>
      <c r="J865" s="250">
        <f t="shared" si="13"/>
        <v>764796.09000000008</v>
      </c>
      <c r="K865" s="259"/>
    </row>
    <row r="866" spans="2:11" x14ac:dyDescent="0.25">
      <c r="B866" s="46">
        <f>SUBTOTAL(103,$C$10:C866)</f>
        <v>857</v>
      </c>
      <c r="C866" s="154" t="s">
        <v>596</v>
      </c>
      <c r="D866" s="24" t="s">
        <v>607</v>
      </c>
      <c r="E866" s="203" t="s">
        <v>581</v>
      </c>
      <c r="F866" s="208" t="s">
        <v>434</v>
      </c>
      <c r="G866" s="241">
        <v>45205</v>
      </c>
      <c r="H866" s="249">
        <v>0</v>
      </c>
      <c r="I866" s="159">
        <v>-18100.094000000001</v>
      </c>
      <c r="J866" s="250">
        <f t="shared" si="13"/>
        <v>746695.99600000004</v>
      </c>
      <c r="K866" s="259"/>
    </row>
    <row r="867" spans="2:11" x14ac:dyDescent="0.25">
      <c r="B867" s="46">
        <f>SUBTOTAL(103,$C$10:C867)</f>
        <v>858</v>
      </c>
      <c r="C867" s="154" t="s">
        <v>603</v>
      </c>
      <c r="D867" s="24" t="s">
        <v>607</v>
      </c>
      <c r="E867" s="227" t="s">
        <v>698</v>
      </c>
      <c r="F867" s="203" t="s">
        <v>720</v>
      </c>
      <c r="G867" s="241">
        <v>45205</v>
      </c>
      <c r="H867" s="249">
        <v>0</v>
      </c>
      <c r="I867" s="159">
        <v>-3265.97</v>
      </c>
      <c r="J867" s="250">
        <f t="shared" si="13"/>
        <v>743430.02600000007</v>
      </c>
      <c r="K867" s="259"/>
    </row>
    <row r="868" spans="2:11" x14ac:dyDescent="0.25">
      <c r="B868" s="46">
        <f>SUBTOTAL(103,$C$10:C868)</f>
        <v>859</v>
      </c>
      <c r="C868" s="24" t="s">
        <v>598</v>
      </c>
      <c r="D868" s="24" t="s">
        <v>607</v>
      </c>
      <c r="E868" s="203" t="s">
        <v>581</v>
      </c>
      <c r="F868" s="208" t="s">
        <v>434</v>
      </c>
      <c r="G868" s="241">
        <v>45205</v>
      </c>
      <c r="H868" s="249">
        <v>0</v>
      </c>
      <c r="I868" s="159">
        <v>-20000.327000000001</v>
      </c>
      <c r="J868" s="250">
        <f t="shared" si="13"/>
        <v>723429.69900000002</v>
      </c>
      <c r="K868" s="259"/>
    </row>
    <row r="869" spans="2:11" x14ac:dyDescent="0.25">
      <c r="B869" s="46">
        <f>SUBTOTAL(103,$C$10:C869)</f>
        <v>860</v>
      </c>
      <c r="C869" s="154" t="s">
        <v>793</v>
      </c>
      <c r="D869" s="24" t="s">
        <v>608</v>
      </c>
      <c r="E869" s="203" t="s">
        <v>675</v>
      </c>
      <c r="F869" s="203" t="s">
        <v>676</v>
      </c>
      <c r="G869" s="241">
        <v>45205</v>
      </c>
      <c r="H869" s="249">
        <v>0</v>
      </c>
      <c r="I869" s="159">
        <v>-10680</v>
      </c>
      <c r="J869" s="250">
        <f t="shared" si="13"/>
        <v>712749.69900000002</v>
      </c>
      <c r="K869" s="259"/>
    </row>
    <row r="870" spans="2:11" x14ac:dyDescent="0.25">
      <c r="B870" s="46">
        <f>SUBTOTAL(103,$C$10:C870)</f>
        <v>861</v>
      </c>
      <c r="C870" s="154" t="s">
        <v>600</v>
      </c>
      <c r="D870" s="24" t="s">
        <v>608</v>
      </c>
      <c r="E870" s="227" t="s">
        <v>1049</v>
      </c>
      <c r="F870" s="208" t="s">
        <v>1116</v>
      </c>
      <c r="G870" s="241">
        <v>45205</v>
      </c>
      <c r="H870" s="249">
        <v>0</v>
      </c>
      <c r="I870" s="159">
        <v>-17424</v>
      </c>
      <c r="J870" s="250">
        <f t="shared" si="13"/>
        <v>695325.69900000002</v>
      </c>
      <c r="K870" s="259"/>
    </row>
    <row r="871" spans="2:11" x14ac:dyDescent="0.25">
      <c r="B871" s="46">
        <f>SUBTOTAL(103,$C$10:C871)</f>
        <v>862</v>
      </c>
      <c r="C871" s="154" t="s">
        <v>601</v>
      </c>
      <c r="D871" s="24" t="s">
        <v>608</v>
      </c>
      <c r="E871" s="203" t="s">
        <v>675</v>
      </c>
      <c r="F871" s="203" t="s">
        <v>676</v>
      </c>
      <c r="G871" s="241">
        <v>45205</v>
      </c>
      <c r="H871" s="249">
        <v>0</v>
      </c>
      <c r="I871" s="159">
        <v>-2331</v>
      </c>
      <c r="J871" s="250">
        <f t="shared" si="13"/>
        <v>692994.69900000002</v>
      </c>
      <c r="K871" s="259"/>
    </row>
    <row r="872" spans="2:11" x14ac:dyDescent="0.25">
      <c r="B872" s="46">
        <f>SUBTOTAL(103,$C$10:C872)</f>
        <v>863</v>
      </c>
      <c r="C872" s="154" t="s">
        <v>694</v>
      </c>
      <c r="D872" s="24" t="s">
        <v>607</v>
      </c>
      <c r="E872" s="227" t="s">
        <v>700</v>
      </c>
      <c r="F872" s="208" t="s">
        <v>439</v>
      </c>
      <c r="G872" s="241">
        <v>45205</v>
      </c>
      <c r="H872" s="249">
        <v>0</v>
      </c>
      <c r="I872" s="159">
        <v>-1950</v>
      </c>
      <c r="J872" s="250">
        <f t="shared" si="13"/>
        <v>691044.69900000002</v>
      </c>
      <c r="K872" s="259"/>
    </row>
    <row r="873" spans="2:11" x14ac:dyDescent="0.25">
      <c r="B873" s="46">
        <f>SUBTOTAL(103,$C$10:C873)</f>
        <v>864</v>
      </c>
      <c r="C873" s="154" t="s">
        <v>1083</v>
      </c>
      <c r="D873" s="24" t="s">
        <v>608</v>
      </c>
      <c r="E873" s="227" t="s">
        <v>582</v>
      </c>
      <c r="F873" s="203" t="s">
        <v>425</v>
      </c>
      <c r="G873" s="241">
        <v>45205</v>
      </c>
      <c r="H873" s="249">
        <v>0</v>
      </c>
      <c r="I873" s="159">
        <v>-5540</v>
      </c>
      <c r="J873" s="250">
        <f t="shared" si="13"/>
        <v>685504.69900000002</v>
      </c>
      <c r="K873" s="259"/>
    </row>
    <row r="874" spans="2:11" x14ac:dyDescent="0.25">
      <c r="B874" s="46">
        <f>SUBTOTAL(103,$C$10:C874)</f>
        <v>865</v>
      </c>
      <c r="C874" s="154" t="s">
        <v>673</v>
      </c>
      <c r="D874" s="226" t="s">
        <v>775</v>
      </c>
      <c r="E874" s="203" t="s">
        <v>675</v>
      </c>
      <c r="F874" s="203" t="s">
        <v>676</v>
      </c>
      <c r="G874" s="241">
        <v>45205</v>
      </c>
      <c r="H874" s="253">
        <v>0</v>
      </c>
      <c r="I874" s="159">
        <v>-4000</v>
      </c>
      <c r="J874" s="250">
        <f t="shared" si="13"/>
        <v>681504.69900000002</v>
      </c>
      <c r="K874" s="259"/>
    </row>
    <row r="875" spans="2:11" x14ac:dyDescent="0.25">
      <c r="B875" s="46">
        <f>SUBTOTAL(103,$C$10:C875)</f>
        <v>866</v>
      </c>
      <c r="C875" s="154" t="s">
        <v>509</v>
      </c>
      <c r="D875" s="226" t="s">
        <v>766</v>
      </c>
      <c r="E875" s="266" t="s">
        <v>698</v>
      </c>
      <c r="F875" s="223" t="s">
        <v>509</v>
      </c>
      <c r="G875" s="241">
        <v>45209</v>
      </c>
      <c r="H875" s="253">
        <v>1000000</v>
      </c>
      <c r="I875" s="159">
        <v>0</v>
      </c>
      <c r="J875" s="250">
        <f t="shared" si="13"/>
        <v>1681504.699</v>
      </c>
      <c r="K875" s="259"/>
    </row>
    <row r="876" spans="2:11" x14ac:dyDescent="0.25">
      <c r="B876" s="46">
        <f>SUBTOTAL(103,$C$10:C876)</f>
        <v>867</v>
      </c>
      <c r="C876" s="158" t="s">
        <v>1127</v>
      </c>
      <c r="D876" s="226" t="s">
        <v>775</v>
      </c>
      <c r="E876" s="227" t="s">
        <v>699</v>
      </c>
      <c r="F876" s="203" t="s">
        <v>662</v>
      </c>
      <c r="G876" s="241">
        <v>45211</v>
      </c>
      <c r="H876" s="253">
        <v>0</v>
      </c>
      <c r="I876" s="159">
        <v>-10000</v>
      </c>
      <c r="J876" s="250">
        <f t="shared" si="13"/>
        <v>1671504.699</v>
      </c>
      <c r="K876" s="259"/>
    </row>
    <row r="877" spans="2:11" x14ac:dyDescent="0.25">
      <c r="B877" s="46">
        <f>SUBTOTAL(103,$C$10:C877)</f>
        <v>868</v>
      </c>
      <c r="C877" s="24" t="s">
        <v>131</v>
      </c>
      <c r="D877" s="226" t="s">
        <v>704</v>
      </c>
      <c r="E877" s="203" t="s">
        <v>588</v>
      </c>
      <c r="F877" s="208" t="s">
        <v>589</v>
      </c>
      <c r="G877" s="241">
        <v>45211</v>
      </c>
      <c r="H877" s="249">
        <v>0</v>
      </c>
      <c r="I877" s="159">
        <v>-160000</v>
      </c>
      <c r="J877" s="250">
        <f t="shared" si="13"/>
        <v>1511504.699</v>
      </c>
      <c r="K877" s="259"/>
    </row>
    <row r="878" spans="2:11" x14ac:dyDescent="0.25">
      <c r="B878" s="46">
        <f>SUBTOTAL(103,$C$10:C878)</f>
        <v>869</v>
      </c>
      <c r="C878" s="154" t="s">
        <v>596</v>
      </c>
      <c r="D878" s="24" t="s">
        <v>607</v>
      </c>
      <c r="E878" s="203" t="s">
        <v>581</v>
      </c>
      <c r="F878" s="208" t="s">
        <v>434</v>
      </c>
      <c r="G878" s="241">
        <v>45212</v>
      </c>
      <c r="H878" s="249">
        <v>0</v>
      </c>
      <c r="I878" s="159">
        <v>-13100.458500000001</v>
      </c>
      <c r="J878" s="250">
        <f t="shared" si="13"/>
        <v>1498404.2405000001</v>
      </c>
      <c r="K878" s="259"/>
    </row>
    <row r="879" spans="2:11" x14ac:dyDescent="0.25">
      <c r="B879" s="46">
        <f>SUBTOTAL(103,$C$10:C879)</f>
        <v>870</v>
      </c>
      <c r="C879" s="24" t="s">
        <v>598</v>
      </c>
      <c r="D879" s="24" t="s">
        <v>607</v>
      </c>
      <c r="E879" s="203" t="s">
        <v>581</v>
      </c>
      <c r="F879" s="208" t="s">
        <v>434</v>
      </c>
      <c r="G879" s="241">
        <v>45212</v>
      </c>
      <c r="H879" s="249">
        <v>0</v>
      </c>
      <c r="I879" s="159">
        <v>-20000.250499999998</v>
      </c>
      <c r="J879" s="250">
        <f t="shared" si="13"/>
        <v>1478403.99</v>
      </c>
      <c r="K879" s="259"/>
    </row>
    <row r="880" spans="2:11" x14ac:dyDescent="0.25">
      <c r="B880" s="46">
        <f>SUBTOTAL(103,$C$10:C880)</f>
        <v>871</v>
      </c>
      <c r="C880" s="154" t="s">
        <v>793</v>
      </c>
      <c r="D880" s="24" t="s">
        <v>608</v>
      </c>
      <c r="E880" s="203" t="s">
        <v>675</v>
      </c>
      <c r="F880" s="203" t="s">
        <v>676</v>
      </c>
      <c r="G880" s="241">
        <v>45212</v>
      </c>
      <c r="H880" s="249">
        <v>0</v>
      </c>
      <c r="I880" s="159">
        <v>-22680</v>
      </c>
      <c r="J880" s="250">
        <f t="shared" si="13"/>
        <v>1455723.99</v>
      </c>
      <c r="K880" s="259"/>
    </row>
    <row r="881" spans="2:11" x14ac:dyDescent="0.25">
      <c r="B881" s="46">
        <f>SUBTOTAL(103,$C$10:C881)</f>
        <v>872</v>
      </c>
      <c r="C881" s="154" t="s">
        <v>1091</v>
      </c>
      <c r="D881" s="226" t="s">
        <v>1105</v>
      </c>
      <c r="E881" s="227" t="s">
        <v>698</v>
      </c>
      <c r="F881" s="203" t="s">
        <v>720</v>
      </c>
      <c r="G881" s="241">
        <v>45212</v>
      </c>
      <c r="H881" s="249">
        <v>0</v>
      </c>
      <c r="I881" s="159">
        <v>-7400</v>
      </c>
      <c r="J881" s="250">
        <f t="shared" si="13"/>
        <v>1448323.99</v>
      </c>
      <c r="K881" s="259"/>
    </row>
    <row r="882" spans="2:11" x14ac:dyDescent="0.25">
      <c r="B882" s="46">
        <f>SUBTOTAL(103,$C$10:C882)</f>
        <v>873</v>
      </c>
      <c r="C882" s="154" t="s">
        <v>600</v>
      </c>
      <c r="D882" s="24" t="s">
        <v>608</v>
      </c>
      <c r="E882" s="227" t="s">
        <v>1049</v>
      </c>
      <c r="F882" s="208" t="s">
        <v>1116</v>
      </c>
      <c r="G882" s="241">
        <v>45212</v>
      </c>
      <c r="H882" s="249">
        <v>0</v>
      </c>
      <c r="I882" s="159">
        <v>-25360</v>
      </c>
      <c r="J882" s="250">
        <f t="shared" si="13"/>
        <v>1422963.99</v>
      </c>
      <c r="K882" s="259"/>
    </row>
    <row r="883" spans="2:11" x14ac:dyDescent="0.25">
      <c r="B883" s="46">
        <f>SUBTOTAL(103,$C$10:C883)</f>
        <v>874</v>
      </c>
      <c r="C883" s="154" t="s">
        <v>600</v>
      </c>
      <c r="D883" s="226" t="s">
        <v>1124</v>
      </c>
      <c r="E883" s="227" t="s">
        <v>1063</v>
      </c>
      <c r="F883" s="203" t="s">
        <v>435</v>
      </c>
      <c r="G883" s="241">
        <v>45212</v>
      </c>
      <c r="H883" s="249">
        <v>0</v>
      </c>
      <c r="I883" s="159">
        <v>-1045</v>
      </c>
      <c r="J883" s="250">
        <f t="shared" si="13"/>
        <v>1421918.99</v>
      </c>
      <c r="K883" s="259"/>
    </row>
    <row r="884" spans="2:11" x14ac:dyDescent="0.25">
      <c r="B884" s="46">
        <f>SUBTOTAL(103,$C$10:C884)</f>
        <v>875</v>
      </c>
      <c r="C884" s="154" t="s">
        <v>601</v>
      </c>
      <c r="D884" s="24" t="s">
        <v>608</v>
      </c>
      <c r="E884" s="203" t="s">
        <v>675</v>
      </c>
      <c r="F884" s="203" t="s">
        <v>676</v>
      </c>
      <c r="G884" s="241">
        <v>45212</v>
      </c>
      <c r="H884" s="249">
        <v>0</v>
      </c>
      <c r="I884" s="159">
        <v>-2331</v>
      </c>
      <c r="J884" s="250">
        <f t="shared" si="13"/>
        <v>1419587.99</v>
      </c>
      <c r="K884" s="259"/>
    </row>
    <row r="885" spans="2:11" x14ac:dyDescent="0.25">
      <c r="B885" s="46">
        <f>SUBTOTAL(103,$C$10:C885)</f>
        <v>876</v>
      </c>
      <c r="C885" s="154" t="s">
        <v>692</v>
      </c>
      <c r="D885" s="226" t="s">
        <v>1125</v>
      </c>
      <c r="E885" s="203" t="s">
        <v>581</v>
      </c>
      <c r="F885" s="208" t="s">
        <v>434</v>
      </c>
      <c r="G885" s="241">
        <v>45212</v>
      </c>
      <c r="H885" s="249">
        <v>0</v>
      </c>
      <c r="I885" s="159">
        <v>-1350</v>
      </c>
      <c r="J885" s="250">
        <f t="shared" si="13"/>
        <v>1418237.99</v>
      </c>
      <c r="K885" s="259"/>
    </row>
    <row r="886" spans="2:11" x14ac:dyDescent="0.25">
      <c r="B886" s="46">
        <f>SUBTOTAL(103,$C$10:C886)</f>
        <v>877</v>
      </c>
      <c r="C886" s="154" t="s">
        <v>603</v>
      </c>
      <c r="D886" s="24" t="s">
        <v>607</v>
      </c>
      <c r="E886" s="227" t="s">
        <v>698</v>
      </c>
      <c r="F886" s="203" t="s">
        <v>720</v>
      </c>
      <c r="G886" s="241">
        <v>45212</v>
      </c>
      <c r="H886" s="249">
        <v>0</v>
      </c>
      <c r="I886" s="159">
        <v>-5580</v>
      </c>
      <c r="J886" s="250">
        <f t="shared" si="13"/>
        <v>1412657.99</v>
      </c>
      <c r="K886" s="259"/>
    </row>
    <row r="887" spans="2:11" x14ac:dyDescent="0.25">
      <c r="B887" s="46">
        <f>SUBTOTAL(103,$C$10:C887)</f>
        <v>878</v>
      </c>
      <c r="C887" s="24" t="s">
        <v>673</v>
      </c>
      <c r="D887" s="226" t="s">
        <v>775</v>
      </c>
      <c r="E887" s="203" t="s">
        <v>675</v>
      </c>
      <c r="F887" s="203" t="s">
        <v>676</v>
      </c>
      <c r="G887" s="241">
        <v>45212</v>
      </c>
      <c r="H887" s="249">
        <v>0</v>
      </c>
      <c r="I887" s="159">
        <v>-9400</v>
      </c>
      <c r="J887" s="250">
        <f t="shared" si="13"/>
        <v>1403257.99</v>
      </c>
      <c r="K887" s="259"/>
    </row>
    <row r="888" spans="2:11" x14ac:dyDescent="0.25">
      <c r="B888" s="46">
        <f>SUBTOTAL(103,$C$10:C888)</f>
        <v>879</v>
      </c>
      <c r="C888" s="154" t="s">
        <v>729</v>
      </c>
      <c r="D888" s="24" t="s">
        <v>1031</v>
      </c>
      <c r="E888" s="227" t="s">
        <v>1072</v>
      </c>
      <c r="F888" s="203" t="s">
        <v>455</v>
      </c>
      <c r="G888" s="241">
        <v>45215</v>
      </c>
      <c r="H888" s="253">
        <v>0</v>
      </c>
      <c r="I888" s="159">
        <v>-5000</v>
      </c>
      <c r="J888" s="250">
        <f t="shared" si="13"/>
        <v>1398257.99</v>
      </c>
      <c r="K888" s="259"/>
    </row>
    <row r="889" spans="2:11" x14ac:dyDescent="0.25">
      <c r="B889" s="46">
        <f>SUBTOTAL(103,$C$10:C889)</f>
        <v>880</v>
      </c>
      <c r="C889" s="154" t="s">
        <v>845</v>
      </c>
      <c r="D889" s="226" t="s">
        <v>965</v>
      </c>
      <c r="E889" s="203" t="s">
        <v>24</v>
      </c>
      <c r="F889" s="203" t="s">
        <v>24</v>
      </c>
      <c r="G889" s="241">
        <v>45217</v>
      </c>
      <c r="H889" s="253">
        <v>8100</v>
      </c>
      <c r="I889" s="159">
        <v>0</v>
      </c>
      <c r="J889" s="250">
        <f t="shared" si="13"/>
        <v>1406357.99</v>
      </c>
      <c r="K889" s="259"/>
    </row>
    <row r="890" spans="2:11" x14ac:dyDescent="0.25">
      <c r="B890" s="46">
        <f>SUBTOTAL(103,$C$10:C890)</f>
        <v>881</v>
      </c>
      <c r="C890" s="24" t="s">
        <v>131</v>
      </c>
      <c r="D890" s="24" t="s">
        <v>705</v>
      </c>
      <c r="E890" s="203" t="s">
        <v>588</v>
      </c>
      <c r="F890" s="208" t="s">
        <v>589</v>
      </c>
      <c r="G890" s="241">
        <v>45218</v>
      </c>
      <c r="H890" s="249">
        <v>0</v>
      </c>
      <c r="I890" s="159">
        <v>-50000</v>
      </c>
      <c r="J890" s="250">
        <f t="shared" si="13"/>
        <v>1356357.99</v>
      </c>
      <c r="K890" s="259"/>
    </row>
    <row r="891" spans="2:11" x14ac:dyDescent="0.25">
      <c r="B891" s="46">
        <f>SUBTOTAL(103,$C$10:C891)</f>
        <v>882</v>
      </c>
      <c r="C891" s="154" t="s">
        <v>596</v>
      </c>
      <c r="D891" s="24" t="s">
        <v>607</v>
      </c>
      <c r="E891" s="203" t="s">
        <v>581</v>
      </c>
      <c r="F891" s="208" t="s">
        <v>434</v>
      </c>
      <c r="G891" s="241">
        <v>45219</v>
      </c>
      <c r="H891" s="249">
        <v>0</v>
      </c>
      <c r="I891" s="159">
        <v>-13100.672500000001</v>
      </c>
      <c r="J891" s="250">
        <f t="shared" si="13"/>
        <v>1343257.3174999999</v>
      </c>
      <c r="K891" s="259"/>
    </row>
    <row r="892" spans="2:11" x14ac:dyDescent="0.25">
      <c r="B892" s="46">
        <f>SUBTOTAL(103,$C$10:C892)</f>
        <v>883</v>
      </c>
      <c r="C892" s="24" t="s">
        <v>598</v>
      </c>
      <c r="D892" s="24" t="s">
        <v>607</v>
      </c>
      <c r="E892" s="203" t="s">
        <v>581</v>
      </c>
      <c r="F892" s="208" t="s">
        <v>434</v>
      </c>
      <c r="G892" s="241">
        <v>45219</v>
      </c>
      <c r="H892" s="249">
        <v>0</v>
      </c>
      <c r="I892" s="159">
        <v>-20000.250499999998</v>
      </c>
      <c r="J892" s="250">
        <f t="shared" si="13"/>
        <v>1323257.0669999998</v>
      </c>
      <c r="K892" s="259"/>
    </row>
    <row r="893" spans="2:11" x14ac:dyDescent="0.25">
      <c r="B893" s="46">
        <f>SUBTOTAL(103,$C$10:C893)</f>
        <v>884</v>
      </c>
      <c r="C893" s="154" t="s">
        <v>793</v>
      </c>
      <c r="D893" s="24" t="s">
        <v>608</v>
      </c>
      <c r="E893" s="203" t="s">
        <v>675</v>
      </c>
      <c r="F893" s="203" t="s">
        <v>676</v>
      </c>
      <c r="G893" s="241">
        <v>45219</v>
      </c>
      <c r="H893" s="249">
        <v>0</v>
      </c>
      <c r="I893" s="159">
        <v>-19152</v>
      </c>
      <c r="J893" s="250">
        <f t="shared" si="13"/>
        <v>1304105.0669999998</v>
      </c>
      <c r="K893" s="259"/>
    </row>
    <row r="894" spans="2:11" x14ac:dyDescent="0.25">
      <c r="B894" s="46">
        <f>SUBTOTAL(103,$C$10:C894)</f>
        <v>885</v>
      </c>
      <c r="C894" s="154" t="s">
        <v>600</v>
      </c>
      <c r="D894" s="24" t="s">
        <v>608</v>
      </c>
      <c r="E894" s="227" t="s">
        <v>1049</v>
      </c>
      <c r="F894" s="208" t="s">
        <v>1116</v>
      </c>
      <c r="G894" s="241">
        <v>45219</v>
      </c>
      <c r="H894" s="249">
        <v>0</v>
      </c>
      <c r="I894" s="159">
        <v>-21410</v>
      </c>
      <c r="J894" s="250">
        <f t="shared" si="13"/>
        <v>1282695.0669999998</v>
      </c>
      <c r="K894" s="259"/>
    </row>
    <row r="895" spans="2:11" x14ac:dyDescent="0.25">
      <c r="B895" s="46">
        <f>SUBTOTAL(103,$C$10:C895)</f>
        <v>886</v>
      </c>
      <c r="C895" s="154" t="s">
        <v>601</v>
      </c>
      <c r="D895" s="24" t="s">
        <v>608</v>
      </c>
      <c r="E895" s="203" t="s">
        <v>675</v>
      </c>
      <c r="F895" s="203" t="s">
        <v>676</v>
      </c>
      <c r="G895" s="241">
        <v>45219</v>
      </c>
      <c r="H895" s="249">
        <v>0</v>
      </c>
      <c r="I895" s="159">
        <v>-2331</v>
      </c>
      <c r="J895" s="250">
        <f t="shared" si="13"/>
        <v>1280364.0669999998</v>
      </c>
      <c r="K895" s="259"/>
    </row>
    <row r="896" spans="2:11" x14ac:dyDescent="0.25">
      <c r="B896" s="46">
        <f>SUBTOTAL(103,$C$10:C896)</f>
        <v>887</v>
      </c>
      <c r="C896" s="154" t="s">
        <v>692</v>
      </c>
      <c r="D896" s="24" t="s">
        <v>608</v>
      </c>
      <c r="E896" s="203" t="s">
        <v>581</v>
      </c>
      <c r="F896" s="208" t="s">
        <v>434</v>
      </c>
      <c r="G896" s="241">
        <v>45219</v>
      </c>
      <c r="H896" s="249">
        <v>0</v>
      </c>
      <c r="I896" s="159">
        <v>-7000</v>
      </c>
      <c r="J896" s="250">
        <f t="shared" si="13"/>
        <v>1273364.0669999998</v>
      </c>
      <c r="K896" s="259"/>
    </row>
    <row r="897" spans="2:11" x14ac:dyDescent="0.25">
      <c r="B897" s="46">
        <f>SUBTOTAL(103,$C$10:C897)</f>
        <v>888</v>
      </c>
      <c r="C897" s="157" t="s">
        <v>693</v>
      </c>
      <c r="D897" s="24" t="s">
        <v>608</v>
      </c>
      <c r="E897" s="203" t="s">
        <v>581</v>
      </c>
      <c r="F897" s="208" t="s">
        <v>434</v>
      </c>
      <c r="G897" s="241">
        <v>45219</v>
      </c>
      <c r="H897" s="249">
        <v>0</v>
      </c>
      <c r="I897" s="159">
        <v>-7000</v>
      </c>
      <c r="J897" s="250">
        <f t="shared" si="13"/>
        <v>1266364.0669999998</v>
      </c>
      <c r="K897" s="259"/>
    </row>
    <row r="898" spans="2:11" x14ac:dyDescent="0.25">
      <c r="B898" s="46">
        <f>SUBTOTAL(103,$C$10:C898)</f>
        <v>889</v>
      </c>
      <c r="C898" s="154" t="s">
        <v>596</v>
      </c>
      <c r="D898" s="24" t="s">
        <v>608</v>
      </c>
      <c r="E898" s="203" t="s">
        <v>581</v>
      </c>
      <c r="F898" s="208" t="s">
        <v>434</v>
      </c>
      <c r="G898" s="241">
        <v>45219</v>
      </c>
      <c r="H898" s="249">
        <v>0</v>
      </c>
      <c r="I898" s="159">
        <v>-70000</v>
      </c>
      <c r="J898" s="250">
        <f t="shared" si="13"/>
        <v>1196364.0669999998</v>
      </c>
      <c r="K898" s="259"/>
    </row>
    <row r="899" spans="2:11" x14ac:dyDescent="0.25">
      <c r="B899" s="46">
        <f>SUBTOTAL(103,$C$10:C899)</f>
        <v>890</v>
      </c>
      <c r="C899" s="24" t="s">
        <v>598</v>
      </c>
      <c r="D899" s="24" t="s">
        <v>608</v>
      </c>
      <c r="E899" s="203" t="s">
        <v>581</v>
      </c>
      <c r="F899" s="208" t="s">
        <v>434</v>
      </c>
      <c r="G899" s="241">
        <v>45219</v>
      </c>
      <c r="H899" s="249">
        <v>0</v>
      </c>
      <c r="I899" s="159">
        <v>-84000</v>
      </c>
      <c r="J899" s="250">
        <f t="shared" si="13"/>
        <v>1112364.0669999998</v>
      </c>
      <c r="K899" s="259"/>
    </row>
    <row r="900" spans="2:11" x14ac:dyDescent="0.25">
      <c r="B900" s="46">
        <f>SUBTOTAL(103,$C$10:C900)</f>
        <v>891</v>
      </c>
      <c r="C900" s="24" t="s">
        <v>597</v>
      </c>
      <c r="D900" s="24" t="s">
        <v>608</v>
      </c>
      <c r="E900" s="203" t="s">
        <v>581</v>
      </c>
      <c r="F900" s="208" t="s">
        <v>434</v>
      </c>
      <c r="G900" s="241">
        <v>45219</v>
      </c>
      <c r="H900" s="249">
        <v>0</v>
      </c>
      <c r="I900" s="159">
        <v>-42000</v>
      </c>
      <c r="J900" s="250">
        <f t="shared" si="13"/>
        <v>1070364.0669999998</v>
      </c>
      <c r="K900" s="259"/>
    </row>
    <row r="901" spans="2:11" x14ac:dyDescent="0.25">
      <c r="B901" s="46">
        <f>SUBTOTAL(103,$C$10:C901)</f>
        <v>892</v>
      </c>
      <c r="C901" s="154" t="s">
        <v>603</v>
      </c>
      <c r="D901" s="24" t="s">
        <v>607</v>
      </c>
      <c r="E901" s="227" t="s">
        <v>698</v>
      </c>
      <c r="F901" s="203" t="s">
        <v>720</v>
      </c>
      <c r="G901" s="241">
        <v>45219</v>
      </c>
      <c r="H901" s="249">
        <v>0</v>
      </c>
      <c r="I901" s="159">
        <v>-6083.37</v>
      </c>
      <c r="J901" s="250">
        <f t="shared" si="13"/>
        <v>1064280.6969999997</v>
      </c>
      <c r="K901" s="259"/>
    </row>
    <row r="902" spans="2:11" x14ac:dyDescent="0.25">
      <c r="B902" s="46">
        <f>SUBTOTAL(103,$C$10:C902)</f>
        <v>893</v>
      </c>
      <c r="C902" s="154" t="s">
        <v>653</v>
      </c>
      <c r="D902" s="24" t="s">
        <v>1032</v>
      </c>
      <c r="E902" s="203" t="s">
        <v>581</v>
      </c>
      <c r="F902" s="208" t="s">
        <v>434</v>
      </c>
      <c r="G902" s="241">
        <v>45223</v>
      </c>
      <c r="H902" s="253">
        <v>300000</v>
      </c>
      <c r="I902" s="159">
        <v>0</v>
      </c>
      <c r="J902" s="250">
        <f t="shared" si="13"/>
        <v>1364280.6969999997</v>
      </c>
      <c r="K902" s="259"/>
    </row>
    <row r="903" spans="2:11" x14ac:dyDescent="0.25">
      <c r="B903" s="46">
        <f>SUBTOTAL(103,$C$10:C903)</f>
        <v>894</v>
      </c>
      <c r="C903" s="154" t="s">
        <v>653</v>
      </c>
      <c r="D903" s="24" t="s">
        <v>1033</v>
      </c>
      <c r="E903" s="203" t="s">
        <v>581</v>
      </c>
      <c r="F903" s="208" t="s">
        <v>434</v>
      </c>
      <c r="G903" s="241">
        <v>45223</v>
      </c>
      <c r="H903" s="253">
        <v>300000</v>
      </c>
      <c r="I903" s="159">
        <v>0</v>
      </c>
      <c r="J903" s="250">
        <f t="shared" si="13"/>
        <v>1664280.6969999997</v>
      </c>
      <c r="K903" s="259"/>
    </row>
    <row r="904" spans="2:11" x14ac:dyDescent="0.25">
      <c r="B904" s="46">
        <f>SUBTOTAL(103,$C$10:C904)</f>
        <v>895</v>
      </c>
      <c r="C904" s="154" t="s">
        <v>997</v>
      </c>
      <c r="D904" s="226" t="s">
        <v>938</v>
      </c>
      <c r="E904" s="227" t="s">
        <v>1132</v>
      </c>
      <c r="F904" s="203" t="s">
        <v>1131</v>
      </c>
      <c r="G904" s="241">
        <v>45224</v>
      </c>
      <c r="H904" s="253">
        <v>0</v>
      </c>
      <c r="I904" s="159">
        <v>-6400</v>
      </c>
      <c r="J904" s="250">
        <f t="shared" si="13"/>
        <v>1657880.6969999997</v>
      </c>
      <c r="K904" s="259"/>
    </row>
    <row r="905" spans="2:11" x14ac:dyDescent="0.25">
      <c r="B905" s="46">
        <f>SUBTOTAL(103,$C$10:C905)</f>
        <v>896</v>
      </c>
      <c r="C905" s="233" t="s">
        <v>729</v>
      </c>
      <c r="D905" s="265" t="s">
        <v>1031</v>
      </c>
      <c r="E905" s="227" t="s">
        <v>1072</v>
      </c>
      <c r="F905" s="203" t="s">
        <v>455</v>
      </c>
      <c r="G905" s="241">
        <v>45224</v>
      </c>
      <c r="H905" s="253">
        <v>0</v>
      </c>
      <c r="I905" s="159">
        <v>-5000</v>
      </c>
      <c r="J905" s="250">
        <f t="shared" si="13"/>
        <v>1652880.6969999997</v>
      </c>
      <c r="K905" s="259"/>
    </row>
    <row r="906" spans="2:11" x14ac:dyDescent="0.25">
      <c r="B906" s="46">
        <f>SUBTOTAL(103,$C$10:C906)</f>
        <v>897</v>
      </c>
      <c r="C906" s="24" t="s">
        <v>131</v>
      </c>
      <c r="D906" s="100" t="s">
        <v>1014</v>
      </c>
      <c r="E906" s="203" t="s">
        <v>588</v>
      </c>
      <c r="F906" s="208" t="s">
        <v>589</v>
      </c>
      <c r="G906" s="241">
        <v>45225</v>
      </c>
      <c r="H906" s="249">
        <v>0</v>
      </c>
      <c r="I906" s="159">
        <v>-220000</v>
      </c>
      <c r="J906" s="250">
        <f t="shared" si="13"/>
        <v>1432880.6969999997</v>
      </c>
      <c r="K906" s="259"/>
    </row>
    <row r="907" spans="2:11" x14ac:dyDescent="0.25">
      <c r="B907" s="46">
        <f>SUBTOTAL(103,$C$10:C907)</f>
        <v>898</v>
      </c>
      <c r="C907" s="155" t="s">
        <v>596</v>
      </c>
      <c r="D907" s="24" t="s">
        <v>607</v>
      </c>
      <c r="E907" s="203" t="s">
        <v>581</v>
      </c>
      <c r="F907" s="208" t="s">
        <v>434</v>
      </c>
      <c r="G907" s="241">
        <v>45226</v>
      </c>
      <c r="H907" s="249">
        <v>0</v>
      </c>
      <c r="I907" s="159">
        <v>-13100.4555</v>
      </c>
      <c r="J907" s="250">
        <f t="shared" si="13"/>
        <v>1419780.2414999998</v>
      </c>
      <c r="K907" s="259"/>
    </row>
    <row r="908" spans="2:11" x14ac:dyDescent="0.25">
      <c r="B908" s="46">
        <f>SUBTOTAL(103,$C$10:C908)</f>
        <v>899</v>
      </c>
      <c r="C908" s="24" t="s">
        <v>597</v>
      </c>
      <c r="D908" s="24" t="s">
        <v>607</v>
      </c>
      <c r="E908" s="203" t="s">
        <v>581</v>
      </c>
      <c r="F908" s="208" t="s">
        <v>434</v>
      </c>
      <c r="G908" s="241">
        <v>45226</v>
      </c>
      <c r="H908" s="249">
        <v>0</v>
      </c>
      <c r="I908" s="159">
        <v>-7200.6125000000002</v>
      </c>
      <c r="J908" s="250">
        <f t="shared" si="13"/>
        <v>1412579.6289999997</v>
      </c>
      <c r="K908" s="259"/>
    </row>
    <row r="909" spans="2:11" x14ac:dyDescent="0.25">
      <c r="B909" s="46">
        <f>SUBTOTAL(103,$C$10:C909)</f>
        <v>900</v>
      </c>
      <c r="C909" s="24" t="s">
        <v>598</v>
      </c>
      <c r="D909" s="24" t="s">
        <v>607</v>
      </c>
      <c r="E909" s="203" t="s">
        <v>581</v>
      </c>
      <c r="F909" s="208" t="s">
        <v>434</v>
      </c>
      <c r="G909" s="241">
        <v>45226</v>
      </c>
      <c r="H909" s="249">
        <v>0</v>
      </c>
      <c r="I909" s="159">
        <v>-20000.737000000001</v>
      </c>
      <c r="J909" s="250">
        <f t="shared" ref="J909:J972" si="14">H909+J908+I909</f>
        <v>1392578.8919999998</v>
      </c>
      <c r="K909" s="259"/>
    </row>
    <row r="910" spans="2:11" x14ac:dyDescent="0.25">
      <c r="B910" s="46">
        <f>SUBTOTAL(103,$C$10:C910)</f>
        <v>901</v>
      </c>
      <c r="C910" s="155" t="s">
        <v>793</v>
      </c>
      <c r="D910" s="24" t="s">
        <v>608</v>
      </c>
      <c r="E910" s="203" t="s">
        <v>675</v>
      </c>
      <c r="F910" s="203" t="s">
        <v>676</v>
      </c>
      <c r="G910" s="241">
        <v>45226</v>
      </c>
      <c r="H910" s="249">
        <v>0</v>
      </c>
      <c r="I910" s="159">
        <v>-10680</v>
      </c>
      <c r="J910" s="250">
        <f t="shared" si="14"/>
        <v>1381898.8919999998</v>
      </c>
      <c r="K910" s="259"/>
    </row>
    <row r="911" spans="2:11" x14ac:dyDescent="0.25">
      <c r="B911" s="46">
        <f>SUBTOTAL(103,$C$10:C911)</f>
        <v>902</v>
      </c>
      <c r="C911" s="155" t="s">
        <v>600</v>
      </c>
      <c r="D911" s="24" t="s">
        <v>608</v>
      </c>
      <c r="E911" s="227" t="s">
        <v>1049</v>
      </c>
      <c r="F911" s="208" t="s">
        <v>1116</v>
      </c>
      <c r="G911" s="241">
        <v>45226</v>
      </c>
      <c r="H911" s="249">
        <v>0</v>
      </c>
      <c r="I911" s="159">
        <v>-15360</v>
      </c>
      <c r="J911" s="250">
        <f t="shared" si="14"/>
        <v>1366538.8919999998</v>
      </c>
      <c r="K911" s="259"/>
    </row>
    <row r="912" spans="2:11" x14ac:dyDescent="0.25">
      <c r="B912" s="46">
        <f>SUBTOTAL(103,$C$10:C912)</f>
        <v>903</v>
      </c>
      <c r="C912" s="155" t="s">
        <v>600</v>
      </c>
      <c r="D912" s="100" t="s">
        <v>1101</v>
      </c>
      <c r="E912" s="227" t="s">
        <v>1133</v>
      </c>
      <c r="F912" s="208" t="s">
        <v>1126</v>
      </c>
      <c r="G912" s="241">
        <v>45226</v>
      </c>
      <c r="H912" s="249">
        <v>0</v>
      </c>
      <c r="I912" s="159">
        <v>-17166.52</v>
      </c>
      <c r="J912" s="250">
        <f t="shared" si="14"/>
        <v>1349372.3719999997</v>
      </c>
      <c r="K912" s="259"/>
    </row>
    <row r="913" spans="2:11" x14ac:dyDescent="0.25">
      <c r="B913" s="46">
        <f>SUBTOTAL(103,$C$10:C913)</f>
        <v>904</v>
      </c>
      <c r="C913" s="155" t="s">
        <v>601</v>
      </c>
      <c r="D913" s="24" t="s">
        <v>608</v>
      </c>
      <c r="E913" s="203" t="s">
        <v>675</v>
      </c>
      <c r="F913" s="203" t="s">
        <v>676</v>
      </c>
      <c r="G913" s="241">
        <v>45226</v>
      </c>
      <c r="H913" s="249">
        <v>0</v>
      </c>
      <c r="I913" s="159">
        <v>-14331</v>
      </c>
      <c r="J913" s="250">
        <f t="shared" si="14"/>
        <v>1335041.3719999997</v>
      </c>
      <c r="K913" s="259"/>
    </row>
    <row r="914" spans="2:11" x14ac:dyDescent="0.25">
      <c r="B914" s="46">
        <f>SUBTOTAL(103,$C$10:C914)</f>
        <v>905</v>
      </c>
      <c r="C914" s="154" t="s">
        <v>692</v>
      </c>
      <c r="D914" s="24" t="s">
        <v>739</v>
      </c>
      <c r="E914" s="203" t="s">
        <v>581</v>
      </c>
      <c r="F914" s="208" t="s">
        <v>434</v>
      </c>
      <c r="G914" s="241">
        <v>45226</v>
      </c>
      <c r="H914" s="249">
        <v>0</v>
      </c>
      <c r="I914" s="159">
        <v>-51440</v>
      </c>
      <c r="J914" s="250">
        <f t="shared" si="14"/>
        <v>1283601.3719999997</v>
      </c>
      <c r="K914" s="259"/>
    </row>
    <row r="915" spans="2:11" x14ac:dyDescent="0.25">
      <c r="B915" s="46">
        <f>SUBTOTAL(103,$C$10:C915)</f>
        <v>906</v>
      </c>
      <c r="C915" s="155" t="s">
        <v>596</v>
      </c>
      <c r="D915" s="24" t="s">
        <v>739</v>
      </c>
      <c r="E915" s="203" t="s">
        <v>581</v>
      </c>
      <c r="F915" s="208" t="s">
        <v>434</v>
      </c>
      <c r="G915" s="241">
        <v>45226</v>
      </c>
      <c r="H915" s="249">
        <v>0</v>
      </c>
      <c r="I915" s="159">
        <v>-38782</v>
      </c>
      <c r="J915" s="250">
        <f t="shared" si="14"/>
        <v>1244819.3719999997</v>
      </c>
      <c r="K915" s="259"/>
    </row>
    <row r="916" spans="2:11" x14ac:dyDescent="0.25">
      <c r="B916" s="46">
        <f>SUBTOTAL(103,$C$10:C916)</f>
        <v>907</v>
      </c>
      <c r="C916" s="24" t="s">
        <v>597</v>
      </c>
      <c r="D916" s="24" t="s">
        <v>739</v>
      </c>
      <c r="E916" s="203" t="s">
        <v>581</v>
      </c>
      <c r="F916" s="208" t="s">
        <v>434</v>
      </c>
      <c r="G916" s="241">
        <v>45226</v>
      </c>
      <c r="H916" s="249">
        <v>0</v>
      </c>
      <c r="I916" s="159">
        <v>-26949.2772727273</v>
      </c>
      <c r="J916" s="250">
        <f t="shared" si="14"/>
        <v>1217870.0947272724</v>
      </c>
      <c r="K916" s="259"/>
    </row>
    <row r="917" spans="2:11" x14ac:dyDescent="0.25">
      <c r="B917" s="46">
        <f>SUBTOTAL(103,$C$10:C917)</f>
        <v>908</v>
      </c>
      <c r="C917" s="155" t="s">
        <v>666</v>
      </c>
      <c r="D917" s="100" t="s">
        <v>1101</v>
      </c>
      <c r="E917" s="227" t="s">
        <v>1133</v>
      </c>
      <c r="F917" s="208" t="s">
        <v>1126</v>
      </c>
      <c r="G917" s="241">
        <v>45226</v>
      </c>
      <c r="H917" s="249">
        <v>0</v>
      </c>
      <c r="I917" s="159">
        <v>-3792.08</v>
      </c>
      <c r="J917" s="250">
        <f t="shared" si="14"/>
        <v>1214078.0147272723</v>
      </c>
      <c r="K917" s="259"/>
    </row>
    <row r="918" spans="2:11" x14ac:dyDescent="0.25">
      <c r="B918" s="46">
        <f>SUBTOTAL(103,$C$10:C918)</f>
        <v>909</v>
      </c>
      <c r="C918" s="155" t="s">
        <v>603</v>
      </c>
      <c r="D918" s="24" t="s">
        <v>607</v>
      </c>
      <c r="E918" s="227" t="s">
        <v>698</v>
      </c>
      <c r="F918" s="203" t="s">
        <v>720</v>
      </c>
      <c r="G918" s="241">
        <v>45226</v>
      </c>
      <c r="H918" s="249">
        <v>0</v>
      </c>
      <c r="I918" s="159">
        <v>-5416</v>
      </c>
      <c r="J918" s="250">
        <f t="shared" si="14"/>
        <v>1208662.0147272723</v>
      </c>
      <c r="K918" s="259"/>
    </row>
    <row r="919" spans="2:11" x14ac:dyDescent="0.25">
      <c r="B919" s="46">
        <f>SUBTOTAL(103,$C$10:C919)</f>
        <v>910</v>
      </c>
      <c r="C919" s="100" t="s">
        <v>596</v>
      </c>
      <c r="D919" s="24" t="s">
        <v>607</v>
      </c>
      <c r="E919" s="203" t="s">
        <v>581</v>
      </c>
      <c r="F919" s="208" t="s">
        <v>434</v>
      </c>
      <c r="G919" s="241">
        <v>45233</v>
      </c>
      <c r="H919" s="249">
        <v>0</v>
      </c>
      <c r="I919" s="159">
        <v>-13100.040999999999</v>
      </c>
      <c r="J919" s="250">
        <f t="shared" si="14"/>
        <v>1195561.9737272724</v>
      </c>
      <c r="K919" s="259"/>
    </row>
    <row r="920" spans="2:11" x14ac:dyDescent="0.25">
      <c r="B920" s="46">
        <f>SUBTOTAL(103,$C$10:C920)</f>
        <v>911</v>
      </c>
      <c r="C920" s="100" t="s">
        <v>1103</v>
      </c>
      <c r="D920" s="24" t="s">
        <v>608</v>
      </c>
      <c r="E920" s="227" t="s">
        <v>582</v>
      </c>
      <c r="F920" s="203" t="s">
        <v>425</v>
      </c>
      <c r="G920" s="241">
        <v>45233</v>
      </c>
      <c r="H920" s="249">
        <v>0</v>
      </c>
      <c r="I920" s="159">
        <v>-7680</v>
      </c>
      <c r="J920" s="250">
        <f t="shared" si="14"/>
        <v>1187881.9737272724</v>
      </c>
      <c r="K920" s="259"/>
    </row>
    <row r="921" spans="2:11" x14ac:dyDescent="0.25">
      <c r="B921" s="46">
        <f>SUBTOTAL(103,$C$10:C921)</f>
        <v>912</v>
      </c>
      <c r="C921" s="24" t="s">
        <v>597</v>
      </c>
      <c r="D921" s="24" t="s">
        <v>607</v>
      </c>
      <c r="E921" s="203" t="s">
        <v>581</v>
      </c>
      <c r="F921" s="208" t="s">
        <v>434</v>
      </c>
      <c r="G921" s="241">
        <v>45233</v>
      </c>
      <c r="H921" s="249">
        <v>0</v>
      </c>
      <c r="I921" s="159">
        <v>-5000.7475000000004</v>
      </c>
      <c r="J921" s="250">
        <f t="shared" si="14"/>
        <v>1182881.2262272723</v>
      </c>
      <c r="K921" s="259"/>
    </row>
    <row r="922" spans="2:11" x14ac:dyDescent="0.25">
      <c r="B922" s="46">
        <f>SUBTOTAL(103,$C$10:C922)</f>
        <v>913</v>
      </c>
      <c r="C922" s="24" t="s">
        <v>598</v>
      </c>
      <c r="D922" s="24" t="s">
        <v>607</v>
      </c>
      <c r="E922" s="203" t="s">
        <v>581</v>
      </c>
      <c r="F922" s="208" t="s">
        <v>434</v>
      </c>
      <c r="G922" s="241">
        <v>45233</v>
      </c>
      <c r="H922" s="249">
        <v>0</v>
      </c>
      <c r="I922" s="159">
        <v>-20000.050999999999</v>
      </c>
      <c r="J922" s="250">
        <f t="shared" si="14"/>
        <v>1162881.1752272723</v>
      </c>
      <c r="K922" s="259"/>
    </row>
    <row r="923" spans="2:11" x14ac:dyDescent="0.25">
      <c r="B923" s="46">
        <f>SUBTOTAL(103,$C$10:C923)</f>
        <v>914</v>
      </c>
      <c r="C923" s="100" t="s">
        <v>793</v>
      </c>
      <c r="D923" s="24" t="s">
        <v>608</v>
      </c>
      <c r="E923" s="203" t="s">
        <v>675</v>
      </c>
      <c r="F923" s="203" t="s">
        <v>676</v>
      </c>
      <c r="G923" s="241">
        <v>45233</v>
      </c>
      <c r="H923" s="249">
        <v>0</v>
      </c>
      <c r="I923" s="159">
        <v>-10680</v>
      </c>
      <c r="J923" s="250">
        <f t="shared" si="14"/>
        <v>1152201.1752272723</v>
      </c>
      <c r="K923" s="259"/>
    </row>
    <row r="924" spans="2:11" x14ac:dyDescent="0.25">
      <c r="B924" s="46">
        <f>SUBTOTAL(103,$C$10:C924)</f>
        <v>915</v>
      </c>
      <c r="C924" s="100" t="s">
        <v>600</v>
      </c>
      <c r="D924" s="24" t="s">
        <v>608</v>
      </c>
      <c r="E924" s="227" t="s">
        <v>1049</v>
      </c>
      <c r="F924" s="208" t="s">
        <v>1116</v>
      </c>
      <c r="G924" s="241">
        <v>45233</v>
      </c>
      <c r="H924" s="249">
        <v>0</v>
      </c>
      <c r="I924" s="159">
        <v>-15360</v>
      </c>
      <c r="J924" s="250">
        <f t="shared" si="14"/>
        <v>1136841.1752272723</v>
      </c>
      <c r="K924" s="259"/>
    </row>
    <row r="925" spans="2:11" x14ac:dyDescent="0.25">
      <c r="B925" s="46">
        <f>SUBTOTAL(103,$C$10:C925)</f>
        <v>916</v>
      </c>
      <c r="C925" s="100" t="s">
        <v>601</v>
      </c>
      <c r="D925" s="24" t="s">
        <v>608</v>
      </c>
      <c r="E925" s="203" t="s">
        <v>675</v>
      </c>
      <c r="F925" s="203" t="s">
        <v>676</v>
      </c>
      <c r="G925" s="241">
        <v>45233</v>
      </c>
      <c r="H925" s="249">
        <v>0</v>
      </c>
      <c r="I925" s="159">
        <v>-5331</v>
      </c>
      <c r="J925" s="250">
        <f t="shared" si="14"/>
        <v>1131510.1752272723</v>
      </c>
      <c r="K925" s="259"/>
    </row>
    <row r="926" spans="2:11" x14ac:dyDescent="0.25">
      <c r="B926" s="46">
        <f>SUBTOTAL(103,$C$10:C926)</f>
        <v>917</v>
      </c>
      <c r="C926" s="100" t="s">
        <v>666</v>
      </c>
      <c r="D926" s="226" t="s">
        <v>607</v>
      </c>
      <c r="E926" s="227" t="s">
        <v>1066</v>
      </c>
      <c r="F926" s="203" t="s">
        <v>1077</v>
      </c>
      <c r="G926" s="241">
        <v>45233</v>
      </c>
      <c r="H926" s="249">
        <v>0</v>
      </c>
      <c r="I926" s="159">
        <v>-17040</v>
      </c>
      <c r="J926" s="250">
        <f t="shared" si="14"/>
        <v>1114470.1752272723</v>
      </c>
      <c r="K926" s="259"/>
    </row>
    <row r="927" spans="2:11" x14ac:dyDescent="0.25">
      <c r="B927" s="46">
        <f>SUBTOTAL(103,$C$10:C927)</f>
        <v>918</v>
      </c>
      <c r="C927" s="100" t="s">
        <v>603</v>
      </c>
      <c r="D927" s="24" t="s">
        <v>607</v>
      </c>
      <c r="E927" s="227" t="s">
        <v>698</v>
      </c>
      <c r="F927" s="203" t="s">
        <v>720</v>
      </c>
      <c r="G927" s="241">
        <v>45233</v>
      </c>
      <c r="H927" s="249">
        <v>0</v>
      </c>
      <c r="I927" s="159">
        <v>-5400</v>
      </c>
      <c r="J927" s="250">
        <f t="shared" si="14"/>
        <v>1109070.1752272723</v>
      </c>
      <c r="K927" s="259"/>
    </row>
    <row r="928" spans="2:11" x14ac:dyDescent="0.25">
      <c r="B928" s="46">
        <f>SUBTOTAL(103,$C$10:C928)</f>
        <v>919</v>
      </c>
      <c r="C928" s="100" t="s">
        <v>667</v>
      </c>
      <c r="D928" s="24" t="s">
        <v>608</v>
      </c>
      <c r="E928" s="227" t="s">
        <v>1135</v>
      </c>
      <c r="F928" s="208" t="s">
        <v>1134</v>
      </c>
      <c r="G928" s="241">
        <v>45233</v>
      </c>
      <c r="H928" s="249">
        <v>0</v>
      </c>
      <c r="I928" s="159">
        <v>-3280</v>
      </c>
      <c r="J928" s="250">
        <f t="shared" si="14"/>
        <v>1105790.1752272723</v>
      </c>
      <c r="K928" s="259"/>
    </row>
    <row r="929" spans="2:11" x14ac:dyDescent="0.25">
      <c r="B929" s="46">
        <f>SUBTOTAL(103,$C$10:C929)</f>
        <v>920</v>
      </c>
      <c r="C929" s="24" t="s">
        <v>580</v>
      </c>
      <c r="D929" s="24" t="s">
        <v>962</v>
      </c>
      <c r="E929" s="203" t="s">
        <v>579</v>
      </c>
      <c r="F929" s="203" t="s">
        <v>580</v>
      </c>
      <c r="G929" s="241">
        <v>45233</v>
      </c>
      <c r="H929" s="253">
        <v>1000000</v>
      </c>
      <c r="I929" s="159">
        <v>0</v>
      </c>
      <c r="J929" s="250">
        <f t="shared" si="14"/>
        <v>2105790.1752272723</v>
      </c>
      <c r="K929" s="259"/>
    </row>
    <row r="930" spans="2:11" x14ac:dyDescent="0.25">
      <c r="B930" s="46">
        <f>SUBTOTAL(103,$C$10:C930)</f>
        <v>921</v>
      </c>
      <c r="C930" s="24" t="s">
        <v>131</v>
      </c>
      <c r="D930" s="100" t="s">
        <v>1019</v>
      </c>
      <c r="E930" s="203" t="s">
        <v>588</v>
      </c>
      <c r="F930" s="208" t="s">
        <v>589</v>
      </c>
      <c r="G930" s="241">
        <v>45239</v>
      </c>
      <c r="H930" s="253">
        <v>0</v>
      </c>
      <c r="I930" s="159">
        <v>-50000</v>
      </c>
      <c r="J930" s="250">
        <f t="shared" si="14"/>
        <v>2055790.1752272723</v>
      </c>
      <c r="K930" s="259"/>
    </row>
    <row r="931" spans="2:11" x14ac:dyDescent="0.25">
      <c r="B931" s="46">
        <f>SUBTOTAL(103,$C$10:C931)</f>
        <v>922</v>
      </c>
      <c r="C931" s="158" t="s">
        <v>24</v>
      </c>
      <c r="D931" s="100" t="s">
        <v>24</v>
      </c>
      <c r="E931" s="203" t="s">
        <v>24</v>
      </c>
      <c r="F931" s="203" t="s">
        <v>24</v>
      </c>
      <c r="G931" s="241">
        <v>45240</v>
      </c>
      <c r="H931" s="249">
        <v>0</v>
      </c>
      <c r="I931" s="159">
        <v>-50000</v>
      </c>
      <c r="J931" s="250">
        <f t="shared" si="14"/>
        <v>2005790.1752272723</v>
      </c>
      <c r="K931" s="259"/>
    </row>
    <row r="932" spans="2:11" x14ac:dyDescent="0.25">
      <c r="B932" s="46">
        <f>SUBTOTAL(103,$C$10:C932)</f>
        <v>923</v>
      </c>
      <c r="C932" s="158" t="s">
        <v>843</v>
      </c>
      <c r="D932" s="100" t="s">
        <v>701</v>
      </c>
      <c r="E932" s="227"/>
      <c r="F932" s="223"/>
      <c r="G932" s="241">
        <v>45240</v>
      </c>
      <c r="H932" s="249">
        <v>0</v>
      </c>
      <c r="I932" s="159">
        <f>-6000-1300-650</f>
        <v>-7950</v>
      </c>
      <c r="J932" s="250">
        <f t="shared" si="14"/>
        <v>1997840.1752272723</v>
      </c>
      <c r="K932" s="259"/>
    </row>
    <row r="933" spans="2:11" x14ac:dyDescent="0.25">
      <c r="B933" s="46">
        <f>SUBTOTAL(103,$C$10:C933)</f>
        <v>924</v>
      </c>
      <c r="C933" s="158" t="s">
        <v>596</v>
      </c>
      <c r="D933" s="24" t="s">
        <v>607</v>
      </c>
      <c r="E933" s="203" t="s">
        <v>581</v>
      </c>
      <c r="F933" s="208" t="s">
        <v>434</v>
      </c>
      <c r="G933" s="241">
        <v>45240</v>
      </c>
      <c r="H933" s="249">
        <v>0</v>
      </c>
      <c r="I933" s="159">
        <v>-13100.040999999999</v>
      </c>
      <c r="J933" s="250">
        <f t="shared" si="14"/>
        <v>1984740.1342272724</v>
      </c>
      <c r="K933" s="259"/>
    </row>
    <row r="934" spans="2:11" x14ac:dyDescent="0.25">
      <c r="B934" s="46">
        <f>SUBTOTAL(103,$C$10:C934)</f>
        <v>925</v>
      </c>
      <c r="C934" s="158" t="s">
        <v>640</v>
      </c>
      <c r="D934" s="24" t="s">
        <v>608</v>
      </c>
      <c r="E934" s="227" t="s">
        <v>583</v>
      </c>
      <c r="F934" s="208" t="s">
        <v>584</v>
      </c>
      <c r="G934" s="241">
        <v>45240</v>
      </c>
      <c r="H934" s="249">
        <v>0</v>
      </c>
      <c r="I934" s="159">
        <v>-7240</v>
      </c>
      <c r="J934" s="250">
        <f t="shared" si="14"/>
        <v>1977500.1342272724</v>
      </c>
      <c r="K934" s="259"/>
    </row>
    <row r="935" spans="2:11" x14ac:dyDescent="0.25">
      <c r="B935" s="46">
        <f>SUBTOTAL(103,$C$10:C935)</f>
        <v>926</v>
      </c>
      <c r="C935" s="24" t="s">
        <v>597</v>
      </c>
      <c r="D935" s="24" t="s">
        <v>607</v>
      </c>
      <c r="E935" s="203" t="s">
        <v>581</v>
      </c>
      <c r="F935" s="208" t="s">
        <v>434</v>
      </c>
      <c r="G935" s="241">
        <v>45240</v>
      </c>
      <c r="H935" s="249">
        <v>0</v>
      </c>
      <c r="I935" s="159">
        <v>-7200.4549999999999</v>
      </c>
      <c r="J935" s="250">
        <f t="shared" si="14"/>
        <v>1970299.6792272723</v>
      </c>
      <c r="K935" s="259"/>
    </row>
    <row r="936" spans="2:11" x14ac:dyDescent="0.25">
      <c r="B936" s="46">
        <f>SUBTOTAL(103,$C$10:C936)</f>
        <v>927</v>
      </c>
      <c r="C936" s="24" t="s">
        <v>598</v>
      </c>
      <c r="D936" s="24" t="s">
        <v>607</v>
      </c>
      <c r="E936" s="203" t="s">
        <v>581</v>
      </c>
      <c r="F936" s="208" t="s">
        <v>434</v>
      </c>
      <c r="G936" s="241">
        <v>45240</v>
      </c>
      <c r="H936" s="249">
        <v>0</v>
      </c>
      <c r="I936" s="159">
        <v>-19999.996999999999</v>
      </c>
      <c r="J936" s="250">
        <f t="shared" si="14"/>
        <v>1950299.6822272723</v>
      </c>
      <c r="K936" s="259"/>
    </row>
    <row r="937" spans="2:11" x14ac:dyDescent="0.25">
      <c r="B937" s="46">
        <f>SUBTOTAL(103,$C$10:C937)</f>
        <v>928</v>
      </c>
      <c r="C937" s="158" t="s">
        <v>793</v>
      </c>
      <c r="D937" s="24" t="s">
        <v>608</v>
      </c>
      <c r="E937" s="203" t="s">
        <v>675</v>
      </c>
      <c r="F937" s="203" t="s">
        <v>676</v>
      </c>
      <c r="G937" s="241">
        <v>45240</v>
      </c>
      <c r="H937" s="249">
        <v>0</v>
      </c>
      <c r="I937" s="159">
        <v>-19680</v>
      </c>
      <c r="J937" s="250">
        <f t="shared" si="14"/>
        <v>1930619.6822272723</v>
      </c>
      <c r="K937" s="259"/>
    </row>
    <row r="938" spans="2:11" x14ac:dyDescent="0.25">
      <c r="B938" s="46">
        <f>SUBTOTAL(103,$C$10:C938)</f>
        <v>929</v>
      </c>
      <c r="C938" s="158" t="s">
        <v>600</v>
      </c>
      <c r="D938" s="24" t="s">
        <v>608</v>
      </c>
      <c r="E938" s="227" t="s">
        <v>1049</v>
      </c>
      <c r="F938" s="208" t="s">
        <v>1116</v>
      </c>
      <c r="G938" s="241">
        <v>45240</v>
      </c>
      <c r="H938" s="249">
        <v>0</v>
      </c>
      <c r="I938" s="159">
        <v>-25360</v>
      </c>
      <c r="J938" s="250">
        <f t="shared" si="14"/>
        <v>1905259.6822272723</v>
      </c>
      <c r="K938" s="259"/>
    </row>
    <row r="939" spans="2:11" x14ac:dyDescent="0.25">
      <c r="B939" s="46">
        <f>SUBTOTAL(103,$C$10:C939)</f>
        <v>930</v>
      </c>
      <c r="C939" s="158" t="s">
        <v>601</v>
      </c>
      <c r="D939" s="24" t="s">
        <v>608</v>
      </c>
      <c r="E939" s="203" t="s">
        <v>675</v>
      </c>
      <c r="F939" s="203" t="s">
        <v>676</v>
      </c>
      <c r="G939" s="241">
        <v>45240</v>
      </c>
      <c r="H939" s="249">
        <v>0</v>
      </c>
      <c r="I939" s="159">
        <v>-5331</v>
      </c>
      <c r="J939" s="250">
        <f t="shared" si="14"/>
        <v>1899928.6822272723</v>
      </c>
      <c r="K939" s="259"/>
    </row>
    <row r="940" spans="2:11" x14ac:dyDescent="0.25">
      <c r="B940" s="46">
        <f>SUBTOTAL(103,$C$10:C940)</f>
        <v>931</v>
      </c>
      <c r="C940" s="158" t="s">
        <v>665</v>
      </c>
      <c r="D940" s="24" t="s">
        <v>608</v>
      </c>
      <c r="E940" s="227" t="s">
        <v>583</v>
      </c>
      <c r="F940" s="208" t="s">
        <v>584</v>
      </c>
      <c r="G940" s="241">
        <v>45240</v>
      </c>
      <c r="H940" s="249">
        <v>0</v>
      </c>
      <c r="I940" s="159">
        <v>-12360</v>
      </c>
      <c r="J940" s="250">
        <f t="shared" si="14"/>
        <v>1887568.6822272723</v>
      </c>
      <c r="K940" s="259"/>
    </row>
    <row r="941" spans="2:11" x14ac:dyDescent="0.25">
      <c r="B941" s="46">
        <f>SUBTOTAL(103,$C$10:C941)</f>
        <v>932</v>
      </c>
      <c r="C941" s="154" t="s">
        <v>692</v>
      </c>
      <c r="D941" s="24" t="s">
        <v>1121</v>
      </c>
      <c r="E941" s="203" t="s">
        <v>581</v>
      </c>
      <c r="F941" s="208" t="s">
        <v>434</v>
      </c>
      <c r="G941" s="241">
        <v>45240</v>
      </c>
      <c r="H941" s="249">
        <v>0</v>
      </c>
      <c r="I941" s="159">
        <v>-4368.8999999999996</v>
      </c>
      <c r="J941" s="250">
        <f t="shared" si="14"/>
        <v>1883199.7822272724</v>
      </c>
      <c r="K941" s="259"/>
    </row>
    <row r="942" spans="2:11" x14ac:dyDescent="0.25">
      <c r="B942" s="46">
        <f>SUBTOTAL(103,$C$10:C942)</f>
        <v>933</v>
      </c>
      <c r="C942" s="24" t="s">
        <v>683</v>
      </c>
      <c r="D942" s="24" t="s">
        <v>608</v>
      </c>
      <c r="E942" s="227" t="s">
        <v>1049</v>
      </c>
      <c r="F942" s="208" t="s">
        <v>1116</v>
      </c>
      <c r="G942" s="241">
        <v>45240</v>
      </c>
      <c r="H942" s="249">
        <v>0</v>
      </c>
      <c r="I942" s="159">
        <v>-3840</v>
      </c>
      <c r="J942" s="250">
        <f t="shared" si="14"/>
        <v>1879359.7822272724</v>
      </c>
      <c r="K942" s="259"/>
    </row>
    <row r="943" spans="2:11" x14ac:dyDescent="0.25">
      <c r="B943" s="46">
        <f>SUBTOTAL(103,$C$10:C943)</f>
        <v>934</v>
      </c>
      <c r="C943" s="158" t="s">
        <v>603</v>
      </c>
      <c r="D943" s="24" t="s">
        <v>607</v>
      </c>
      <c r="E943" s="227" t="s">
        <v>698</v>
      </c>
      <c r="F943" s="203" t="s">
        <v>720</v>
      </c>
      <c r="G943" s="241">
        <v>45240</v>
      </c>
      <c r="H943" s="249">
        <v>0</v>
      </c>
      <c r="I943" s="159">
        <v>-1400</v>
      </c>
      <c r="J943" s="250">
        <f t="shared" si="14"/>
        <v>1877959.7822272724</v>
      </c>
      <c r="K943" s="259"/>
    </row>
    <row r="944" spans="2:11" x14ac:dyDescent="0.25">
      <c r="B944" s="46">
        <f>SUBTOTAL(103,$C$10:C944)</f>
        <v>935</v>
      </c>
      <c r="C944" s="158" t="s">
        <v>667</v>
      </c>
      <c r="D944" s="226" t="s">
        <v>774</v>
      </c>
      <c r="E944" s="227" t="s">
        <v>1135</v>
      </c>
      <c r="F944" s="208" t="s">
        <v>1134</v>
      </c>
      <c r="G944" s="241">
        <v>45240</v>
      </c>
      <c r="H944" s="249">
        <v>0</v>
      </c>
      <c r="I944" s="159">
        <v>-4900</v>
      </c>
      <c r="J944" s="250">
        <f t="shared" si="14"/>
        <v>1873059.7822272724</v>
      </c>
      <c r="K944" s="259"/>
    </row>
    <row r="945" spans="2:11" x14ac:dyDescent="0.25">
      <c r="B945" s="46">
        <f>SUBTOTAL(103,$C$10:C945)</f>
        <v>936</v>
      </c>
      <c r="C945" s="158" t="s">
        <v>667</v>
      </c>
      <c r="D945" s="24" t="s">
        <v>608</v>
      </c>
      <c r="E945" s="227" t="s">
        <v>1135</v>
      </c>
      <c r="F945" s="208" t="s">
        <v>1134</v>
      </c>
      <c r="G945" s="241">
        <v>45240</v>
      </c>
      <c r="H945" s="249">
        <v>0</v>
      </c>
      <c r="I945" s="159">
        <v>-2880</v>
      </c>
      <c r="J945" s="250">
        <f t="shared" si="14"/>
        <v>1870179.7822272724</v>
      </c>
      <c r="K945" s="259"/>
    </row>
    <row r="946" spans="2:11" x14ac:dyDescent="0.25">
      <c r="B946" s="46">
        <f>SUBTOTAL(103,$C$10:C946)</f>
        <v>937</v>
      </c>
      <c r="C946" s="158" t="s">
        <v>667</v>
      </c>
      <c r="D946" s="100" t="s">
        <v>1128</v>
      </c>
      <c r="E946" s="227" t="s">
        <v>1135</v>
      </c>
      <c r="F946" s="208" t="s">
        <v>1134</v>
      </c>
      <c r="G946" s="241">
        <v>45240</v>
      </c>
      <c r="H946" s="249">
        <v>0</v>
      </c>
      <c r="I946" s="159">
        <v>-4800</v>
      </c>
      <c r="J946" s="250">
        <f t="shared" si="14"/>
        <v>1865379.7822272724</v>
      </c>
      <c r="K946" s="259"/>
    </row>
    <row r="947" spans="2:11" x14ac:dyDescent="0.25">
      <c r="B947" s="46">
        <f>SUBTOTAL(103,$C$10:C947)</f>
        <v>938</v>
      </c>
      <c r="C947" s="158" t="s">
        <v>1127</v>
      </c>
      <c r="D947" s="100" t="s">
        <v>607</v>
      </c>
      <c r="E947" s="227" t="s">
        <v>699</v>
      </c>
      <c r="F947" s="203" t="s">
        <v>662</v>
      </c>
      <c r="G947" s="241">
        <v>45240</v>
      </c>
      <c r="H947" s="249">
        <v>0</v>
      </c>
      <c r="I947" s="159">
        <v>-2500</v>
      </c>
      <c r="J947" s="250">
        <f t="shared" si="14"/>
        <v>1862879.7822272724</v>
      </c>
      <c r="K947" s="259"/>
    </row>
    <row r="948" spans="2:11" x14ac:dyDescent="0.25">
      <c r="B948" s="46">
        <f>SUBTOTAL(103,$C$10:C948)</f>
        <v>939</v>
      </c>
      <c r="C948" s="158" t="s">
        <v>667</v>
      </c>
      <c r="D948" s="24" t="s">
        <v>608</v>
      </c>
      <c r="E948" s="227" t="s">
        <v>1045</v>
      </c>
      <c r="F948" s="208" t="s">
        <v>1046</v>
      </c>
      <c r="G948" s="241">
        <v>45243</v>
      </c>
      <c r="H948" s="249">
        <v>0</v>
      </c>
      <c r="I948" s="159">
        <v>-12250</v>
      </c>
      <c r="J948" s="250">
        <f t="shared" si="14"/>
        <v>1850629.7822272724</v>
      </c>
      <c r="K948" s="259"/>
    </row>
    <row r="949" spans="2:11" x14ac:dyDescent="0.25">
      <c r="B949" s="46">
        <f>SUBTOTAL(103,$C$10:C949)</f>
        <v>940</v>
      </c>
      <c r="C949" s="24" t="s">
        <v>131</v>
      </c>
      <c r="D949" s="100" t="s">
        <v>1022</v>
      </c>
      <c r="E949" s="203" t="s">
        <v>588</v>
      </c>
      <c r="F949" s="208" t="s">
        <v>589</v>
      </c>
      <c r="G949" s="241">
        <v>45244</v>
      </c>
      <c r="H949" s="249">
        <v>0</v>
      </c>
      <c r="I949" s="159">
        <v>-130000</v>
      </c>
      <c r="J949" s="250">
        <f t="shared" si="14"/>
        <v>1720629.7822272724</v>
      </c>
      <c r="K949" s="259"/>
    </row>
    <row r="950" spans="2:11" x14ac:dyDescent="0.25">
      <c r="B950" s="46">
        <f>SUBTOTAL(103,$C$10:C950)</f>
        <v>941</v>
      </c>
      <c r="C950" s="158" t="s">
        <v>24</v>
      </c>
      <c r="D950" s="100" t="s">
        <v>1034</v>
      </c>
      <c r="E950" s="203" t="s">
        <v>24</v>
      </c>
      <c r="F950" s="203" t="s">
        <v>24</v>
      </c>
      <c r="G950" s="241">
        <v>45244</v>
      </c>
      <c r="H950" s="253">
        <v>0</v>
      </c>
      <c r="I950" s="159">
        <v>-50000</v>
      </c>
      <c r="J950" s="250">
        <f t="shared" si="14"/>
        <v>1670629.7822272724</v>
      </c>
      <c r="K950" s="259"/>
    </row>
    <row r="951" spans="2:11" x14ac:dyDescent="0.25">
      <c r="B951" s="46">
        <f>SUBTOTAL(103,$C$10:C951)</f>
        <v>942</v>
      </c>
      <c r="C951" s="158" t="s">
        <v>977</v>
      </c>
      <c r="D951" s="100" t="s">
        <v>1073</v>
      </c>
      <c r="E951" s="203" t="s">
        <v>24</v>
      </c>
      <c r="F951" s="203" t="s">
        <v>24</v>
      </c>
      <c r="G951" s="241">
        <v>45246</v>
      </c>
      <c r="H951" s="253">
        <v>0</v>
      </c>
      <c r="I951" s="159">
        <v>-12000</v>
      </c>
      <c r="J951" s="250">
        <f t="shared" si="14"/>
        <v>1658629.7822272724</v>
      </c>
      <c r="K951" s="259"/>
    </row>
    <row r="952" spans="2:11" x14ac:dyDescent="0.25">
      <c r="B952" s="46">
        <f>SUBTOTAL(103,$C$10:C952)</f>
        <v>943</v>
      </c>
      <c r="C952" s="157" t="s">
        <v>653</v>
      </c>
      <c r="D952" s="24" t="s">
        <v>1035</v>
      </c>
      <c r="E952" s="203" t="s">
        <v>581</v>
      </c>
      <c r="F952" s="208" t="s">
        <v>434</v>
      </c>
      <c r="G952" s="241">
        <v>45247</v>
      </c>
      <c r="H952" s="253">
        <v>300000</v>
      </c>
      <c r="I952" s="159">
        <v>0</v>
      </c>
      <c r="J952" s="250">
        <f t="shared" si="14"/>
        <v>1958629.7822272724</v>
      </c>
      <c r="K952" s="259"/>
    </row>
    <row r="953" spans="2:11" x14ac:dyDescent="0.25">
      <c r="B953" s="46">
        <f>SUBTOTAL(103,$C$10:C953)</f>
        <v>944</v>
      </c>
      <c r="C953" s="24" t="s">
        <v>653</v>
      </c>
      <c r="D953" s="24" t="s">
        <v>655</v>
      </c>
      <c r="E953" s="203" t="s">
        <v>581</v>
      </c>
      <c r="F953" s="208" t="s">
        <v>434</v>
      </c>
      <c r="G953" s="241">
        <v>45247</v>
      </c>
      <c r="H953" s="253">
        <v>300000</v>
      </c>
      <c r="I953" s="159">
        <v>0</v>
      </c>
      <c r="J953" s="250">
        <f t="shared" si="14"/>
        <v>2258629.7822272722</v>
      </c>
      <c r="K953" s="259"/>
    </row>
    <row r="954" spans="2:11" x14ac:dyDescent="0.25">
      <c r="B954" s="46">
        <f>SUBTOTAL(103,$C$10:C954)</f>
        <v>945</v>
      </c>
      <c r="C954" s="155" t="s">
        <v>596</v>
      </c>
      <c r="D954" s="24" t="s">
        <v>607</v>
      </c>
      <c r="E954" s="203" t="s">
        <v>581</v>
      </c>
      <c r="F954" s="208" t="s">
        <v>434</v>
      </c>
      <c r="G954" s="241">
        <v>45247</v>
      </c>
      <c r="H954" s="249">
        <v>0</v>
      </c>
      <c r="I954" s="159">
        <v>-18100.689999999999</v>
      </c>
      <c r="J954" s="250">
        <f t="shared" si="14"/>
        <v>2240529.0922272722</v>
      </c>
      <c r="K954" s="259"/>
    </row>
    <row r="955" spans="2:11" x14ac:dyDescent="0.25">
      <c r="B955" s="46">
        <f>SUBTOTAL(103,$C$10:C955)</f>
        <v>946</v>
      </c>
      <c r="C955" s="157" t="s">
        <v>736</v>
      </c>
      <c r="D955" s="100" t="s">
        <v>1101</v>
      </c>
      <c r="E955" s="266"/>
      <c r="F955" s="208" t="s">
        <v>1108</v>
      </c>
      <c r="G955" s="241">
        <v>45247</v>
      </c>
      <c r="H955" s="249">
        <v>0</v>
      </c>
      <c r="I955" s="159">
        <v>-2400</v>
      </c>
      <c r="J955" s="250">
        <f t="shared" si="14"/>
        <v>2238129.0922272722</v>
      </c>
      <c r="K955" s="259"/>
    </row>
    <row r="956" spans="2:11" x14ac:dyDescent="0.25">
      <c r="B956" s="46">
        <f>SUBTOTAL(103,$C$10:C956)</f>
        <v>947</v>
      </c>
      <c r="C956" s="24" t="s">
        <v>598</v>
      </c>
      <c r="D956" s="24" t="s">
        <v>607</v>
      </c>
      <c r="E956" s="203" t="s">
        <v>581</v>
      </c>
      <c r="F956" s="208" t="s">
        <v>434</v>
      </c>
      <c r="G956" s="241">
        <v>45247</v>
      </c>
      <c r="H956" s="249">
        <v>0</v>
      </c>
      <c r="I956" s="159">
        <v>-19999.996999999999</v>
      </c>
      <c r="J956" s="250">
        <f t="shared" si="14"/>
        <v>2218129.0952272722</v>
      </c>
      <c r="K956" s="259"/>
    </row>
    <row r="957" spans="2:11" x14ac:dyDescent="0.25">
      <c r="B957" s="46">
        <f>SUBTOTAL(103,$C$10:C957)</f>
        <v>948</v>
      </c>
      <c r="C957" s="155" t="s">
        <v>793</v>
      </c>
      <c r="D957" s="24" t="s">
        <v>608</v>
      </c>
      <c r="E957" s="203" t="s">
        <v>675</v>
      </c>
      <c r="F957" s="203" t="s">
        <v>676</v>
      </c>
      <c r="G957" s="241">
        <v>45247</v>
      </c>
      <c r="H957" s="249">
        <v>0</v>
      </c>
      <c r="I957" s="159">
        <v>-13650</v>
      </c>
      <c r="J957" s="250">
        <f t="shared" si="14"/>
        <v>2204479.0952272722</v>
      </c>
      <c r="K957" s="259"/>
    </row>
    <row r="958" spans="2:11" x14ac:dyDescent="0.25">
      <c r="B958" s="46">
        <f>SUBTOTAL(103,$C$10:C958)</f>
        <v>949</v>
      </c>
      <c r="C958" s="155" t="s">
        <v>600</v>
      </c>
      <c r="D958" s="24" t="s">
        <v>608</v>
      </c>
      <c r="E958" s="227" t="s">
        <v>1049</v>
      </c>
      <c r="F958" s="208" t="s">
        <v>1116</v>
      </c>
      <c r="G958" s="241">
        <v>45247</v>
      </c>
      <c r="H958" s="249">
        <v>0</v>
      </c>
      <c r="I958" s="159">
        <v>-17985</v>
      </c>
      <c r="J958" s="250">
        <f t="shared" si="14"/>
        <v>2186494.0952272722</v>
      </c>
      <c r="K958" s="259"/>
    </row>
    <row r="959" spans="2:11" x14ac:dyDescent="0.25">
      <c r="B959" s="46">
        <f>SUBTOTAL(103,$C$10:C959)</f>
        <v>950</v>
      </c>
      <c r="C959" s="155" t="s">
        <v>601</v>
      </c>
      <c r="D959" s="24" t="s">
        <v>608</v>
      </c>
      <c r="E959" s="227" t="s">
        <v>1049</v>
      </c>
      <c r="F959" s="208" t="s">
        <v>1116</v>
      </c>
      <c r="G959" s="241">
        <v>45247</v>
      </c>
      <c r="H959" s="249">
        <v>0</v>
      </c>
      <c r="I959" s="159">
        <v>-5331</v>
      </c>
      <c r="J959" s="250">
        <f t="shared" si="14"/>
        <v>2181163.0952272722</v>
      </c>
      <c r="K959" s="259"/>
    </row>
    <row r="960" spans="2:11" x14ac:dyDescent="0.25">
      <c r="B960" s="46">
        <f>SUBTOTAL(103,$C$10:C960)</f>
        <v>951</v>
      </c>
      <c r="C960" s="154" t="s">
        <v>692</v>
      </c>
      <c r="D960" s="24" t="s">
        <v>608</v>
      </c>
      <c r="E960" s="203" t="s">
        <v>581</v>
      </c>
      <c r="F960" s="208" t="s">
        <v>434</v>
      </c>
      <c r="G960" s="241">
        <v>45247</v>
      </c>
      <c r="H960" s="249">
        <v>0</v>
      </c>
      <c r="I960" s="159">
        <v>-7000</v>
      </c>
      <c r="J960" s="250">
        <f t="shared" si="14"/>
        <v>2174163.0952272722</v>
      </c>
      <c r="K960" s="259"/>
    </row>
    <row r="961" spans="2:11" x14ac:dyDescent="0.25">
      <c r="B961" s="46">
        <f>SUBTOTAL(103,$C$10:C961)</f>
        <v>952</v>
      </c>
      <c r="C961" s="157" t="s">
        <v>693</v>
      </c>
      <c r="D961" s="24" t="s">
        <v>608</v>
      </c>
      <c r="E961" s="203" t="s">
        <v>581</v>
      </c>
      <c r="F961" s="208" t="s">
        <v>434</v>
      </c>
      <c r="G961" s="241">
        <v>45247</v>
      </c>
      <c r="H961" s="249">
        <v>0</v>
      </c>
      <c r="I961" s="159">
        <v>-7000</v>
      </c>
      <c r="J961" s="250">
        <f t="shared" si="14"/>
        <v>2167163.0952272722</v>
      </c>
      <c r="K961" s="259"/>
    </row>
    <row r="962" spans="2:11" x14ac:dyDescent="0.25">
      <c r="B962" s="46">
        <f>SUBTOTAL(103,$C$10:C962)</f>
        <v>953</v>
      </c>
      <c r="C962" s="100" t="s">
        <v>596</v>
      </c>
      <c r="D962" s="24" t="s">
        <v>608</v>
      </c>
      <c r="E962" s="203" t="s">
        <v>581</v>
      </c>
      <c r="F962" s="208" t="s">
        <v>434</v>
      </c>
      <c r="G962" s="241">
        <v>45247</v>
      </c>
      <c r="H962" s="249">
        <v>0</v>
      </c>
      <c r="I962" s="159">
        <v>-70000</v>
      </c>
      <c r="J962" s="250">
        <f t="shared" si="14"/>
        <v>2097163.0952272722</v>
      </c>
      <c r="K962" s="259"/>
    </row>
    <row r="963" spans="2:11" x14ac:dyDescent="0.25">
      <c r="B963" s="46">
        <f>SUBTOTAL(103,$C$10:C963)</f>
        <v>954</v>
      </c>
      <c r="C963" s="24" t="s">
        <v>598</v>
      </c>
      <c r="D963" s="24" t="s">
        <v>608</v>
      </c>
      <c r="E963" s="203" t="s">
        <v>581</v>
      </c>
      <c r="F963" s="208" t="s">
        <v>434</v>
      </c>
      <c r="G963" s="241">
        <v>45247</v>
      </c>
      <c r="H963" s="249">
        <v>0</v>
      </c>
      <c r="I963" s="159">
        <v>-84000</v>
      </c>
      <c r="J963" s="250">
        <f t="shared" si="14"/>
        <v>2013163.0952272722</v>
      </c>
      <c r="K963" s="259"/>
    </row>
    <row r="964" spans="2:11" x14ac:dyDescent="0.25">
      <c r="B964" s="46">
        <f>SUBTOTAL(103,$C$10:C964)</f>
        <v>955</v>
      </c>
      <c r="C964" s="24" t="s">
        <v>597</v>
      </c>
      <c r="D964" s="24" t="s">
        <v>608</v>
      </c>
      <c r="E964" s="203" t="s">
        <v>581</v>
      </c>
      <c r="F964" s="208" t="s">
        <v>434</v>
      </c>
      <c r="G964" s="241">
        <v>45247</v>
      </c>
      <c r="H964" s="249">
        <v>0</v>
      </c>
      <c r="I964" s="159">
        <v>-42000</v>
      </c>
      <c r="J964" s="250">
        <f t="shared" si="14"/>
        <v>1971163.0952272722</v>
      </c>
      <c r="K964" s="259"/>
    </row>
    <row r="965" spans="2:11" x14ac:dyDescent="0.25">
      <c r="B965" s="46">
        <f>SUBTOTAL(103,$C$10:C965)</f>
        <v>956</v>
      </c>
      <c r="C965" s="24" t="s">
        <v>683</v>
      </c>
      <c r="D965" s="24" t="s">
        <v>608</v>
      </c>
      <c r="E965" s="227" t="s">
        <v>1049</v>
      </c>
      <c r="F965" s="208" t="s">
        <v>1116</v>
      </c>
      <c r="G965" s="241">
        <v>45247</v>
      </c>
      <c r="H965" s="249">
        <v>0</v>
      </c>
      <c r="I965" s="159">
        <v>-3840</v>
      </c>
      <c r="J965" s="250">
        <f t="shared" si="14"/>
        <v>1967323.0952272722</v>
      </c>
      <c r="K965" s="259"/>
    </row>
    <row r="966" spans="2:11" x14ac:dyDescent="0.25">
      <c r="B966" s="46">
        <f>SUBTOTAL(103,$C$10:C966)</f>
        <v>957</v>
      </c>
      <c r="C966" s="155" t="s">
        <v>603</v>
      </c>
      <c r="D966" s="24" t="s">
        <v>607</v>
      </c>
      <c r="E966" s="203" t="s">
        <v>581</v>
      </c>
      <c r="F966" s="208" t="s">
        <v>434</v>
      </c>
      <c r="G966" s="241">
        <v>45247</v>
      </c>
      <c r="H966" s="249">
        <v>0</v>
      </c>
      <c r="I966" s="159">
        <v>-2000</v>
      </c>
      <c r="J966" s="250">
        <f t="shared" si="14"/>
        <v>1965323.0952272722</v>
      </c>
      <c r="K966" s="259"/>
    </row>
    <row r="967" spans="2:11" x14ac:dyDescent="0.25">
      <c r="B967" s="46">
        <f>SUBTOTAL(103,$C$10:C967)</f>
        <v>958</v>
      </c>
      <c r="C967" s="155" t="s">
        <v>605</v>
      </c>
      <c r="D967" s="226" t="s">
        <v>774</v>
      </c>
      <c r="E967" s="227" t="s">
        <v>1132</v>
      </c>
      <c r="F967" s="203" t="s">
        <v>1131</v>
      </c>
      <c r="G967" s="241">
        <v>45247</v>
      </c>
      <c r="H967" s="249">
        <v>0</v>
      </c>
      <c r="I967" s="159">
        <v>-5000</v>
      </c>
      <c r="J967" s="250">
        <f t="shared" si="14"/>
        <v>1960323.0952272722</v>
      </c>
      <c r="K967" s="259"/>
    </row>
    <row r="968" spans="2:11" x14ac:dyDescent="0.25">
      <c r="B968" s="46">
        <f>SUBTOTAL(103,$C$10:C968)</f>
        <v>959</v>
      </c>
      <c r="C968" s="155" t="s">
        <v>673</v>
      </c>
      <c r="D968" s="100" t="s">
        <v>775</v>
      </c>
      <c r="E968" s="203" t="s">
        <v>675</v>
      </c>
      <c r="F968" s="203" t="s">
        <v>676</v>
      </c>
      <c r="G968" s="241">
        <v>45247</v>
      </c>
      <c r="H968" s="249">
        <v>0</v>
      </c>
      <c r="I968" s="159">
        <v>-21400</v>
      </c>
      <c r="J968" s="250">
        <f t="shared" si="14"/>
        <v>1938923.0952272722</v>
      </c>
      <c r="K968" s="259"/>
    </row>
    <row r="969" spans="2:11" x14ac:dyDescent="0.25">
      <c r="B969" s="46">
        <f>SUBTOTAL(103,$C$10:C969)</f>
        <v>960</v>
      </c>
      <c r="C969" s="100" t="s">
        <v>685</v>
      </c>
      <c r="D969" s="100" t="s">
        <v>1036</v>
      </c>
      <c r="E969" s="203" t="s">
        <v>644</v>
      </c>
      <c r="F969" s="208" t="s">
        <v>428</v>
      </c>
      <c r="G969" s="241">
        <v>45247</v>
      </c>
      <c r="H969" s="249">
        <v>0</v>
      </c>
      <c r="I969" s="159">
        <v>-10000</v>
      </c>
      <c r="J969" s="250">
        <f t="shared" si="14"/>
        <v>1928923.0952272722</v>
      </c>
      <c r="K969" s="259"/>
    </row>
    <row r="970" spans="2:11" x14ac:dyDescent="0.25">
      <c r="B970" s="46">
        <f>SUBTOTAL(103,$C$10:C970)</f>
        <v>961</v>
      </c>
      <c r="C970" s="157" t="s">
        <v>783</v>
      </c>
      <c r="D970" s="24" t="s">
        <v>543</v>
      </c>
      <c r="E970" s="203" t="s">
        <v>24</v>
      </c>
      <c r="F970" s="203" t="s">
        <v>24</v>
      </c>
      <c r="G970" s="241">
        <v>45253</v>
      </c>
      <c r="H970" s="249">
        <v>0</v>
      </c>
      <c r="I970" s="159">
        <v>-60000</v>
      </c>
      <c r="J970" s="250">
        <f t="shared" si="14"/>
        <v>1868923.0952272722</v>
      </c>
      <c r="K970" s="259"/>
    </row>
    <row r="971" spans="2:11" x14ac:dyDescent="0.25">
      <c r="B971" s="46">
        <f>SUBTOTAL(103,$C$10:C971)</f>
        <v>962</v>
      </c>
      <c r="C971" s="24" t="s">
        <v>131</v>
      </c>
      <c r="D971" s="100" t="s">
        <v>1023</v>
      </c>
      <c r="E971" s="203" t="s">
        <v>588</v>
      </c>
      <c r="F971" s="208" t="s">
        <v>589</v>
      </c>
      <c r="G971" s="241">
        <v>45253</v>
      </c>
      <c r="H971" s="249">
        <v>0</v>
      </c>
      <c r="I971" s="159">
        <v>-60000</v>
      </c>
      <c r="J971" s="250">
        <f t="shared" si="14"/>
        <v>1808923.0952272722</v>
      </c>
      <c r="K971" s="259"/>
    </row>
    <row r="972" spans="2:11" x14ac:dyDescent="0.25">
      <c r="B972" s="46">
        <f>SUBTOTAL(103,$C$10:C972)</f>
        <v>963</v>
      </c>
      <c r="C972" s="157" t="s">
        <v>839</v>
      </c>
      <c r="D972" s="24" t="s">
        <v>988</v>
      </c>
      <c r="E972" s="203" t="s">
        <v>24</v>
      </c>
      <c r="F972" s="203" t="s">
        <v>24</v>
      </c>
      <c r="G972" s="241">
        <v>45254</v>
      </c>
      <c r="H972" s="249">
        <v>0</v>
      </c>
      <c r="I972" s="159">
        <v>-130000</v>
      </c>
      <c r="J972" s="250">
        <f t="shared" si="14"/>
        <v>1678923.0952272722</v>
      </c>
      <c r="K972" s="259"/>
    </row>
    <row r="973" spans="2:11" x14ac:dyDescent="0.25">
      <c r="B973" s="46">
        <f>SUBTOTAL(103,$C$10:C973)</f>
        <v>964</v>
      </c>
      <c r="C973" s="158" t="s">
        <v>596</v>
      </c>
      <c r="D973" s="24" t="s">
        <v>607</v>
      </c>
      <c r="E973" s="203" t="s">
        <v>581</v>
      </c>
      <c r="F973" s="208" t="s">
        <v>434</v>
      </c>
      <c r="G973" s="241">
        <v>45254</v>
      </c>
      <c r="H973" s="249">
        <v>0</v>
      </c>
      <c r="I973" s="159">
        <v>-13100.69</v>
      </c>
      <c r="J973" s="250">
        <f t="shared" ref="J973:J1036" si="15">H973+J972+I973</f>
        <v>1665822.4052272723</v>
      </c>
      <c r="K973" s="259"/>
    </row>
    <row r="974" spans="2:11" x14ac:dyDescent="0.25">
      <c r="B974" s="46">
        <f>SUBTOTAL(103,$C$10:C974)</f>
        <v>965</v>
      </c>
      <c r="C974" s="24" t="s">
        <v>597</v>
      </c>
      <c r="D974" s="24" t="s">
        <v>607</v>
      </c>
      <c r="E974" s="203" t="s">
        <v>581</v>
      </c>
      <c r="F974" s="208" t="s">
        <v>434</v>
      </c>
      <c r="G974" s="241">
        <v>45254</v>
      </c>
      <c r="H974" s="249">
        <v>0</v>
      </c>
      <c r="I974" s="159">
        <v>-3000</v>
      </c>
      <c r="J974" s="250">
        <f t="shared" si="15"/>
        <v>1662822.4052272723</v>
      </c>
      <c r="K974" s="259"/>
    </row>
    <row r="975" spans="2:11" x14ac:dyDescent="0.25">
      <c r="B975" s="46">
        <f>SUBTOTAL(103,$C$10:C975)</f>
        <v>966</v>
      </c>
      <c r="C975" s="24" t="s">
        <v>598</v>
      </c>
      <c r="D975" s="24" t="s">
        <v>607</v>
      </c>
      <c r="E975" s="203" t="s">
        <v>581</v>
      </c>
      <c r="F975" s="208" t="s">
        <v>434</v>
      </c>
      <c r="G975" s="241">
        <v>45254</v>
      </c>
      <c r="H975" s="249">
        <v>0</v>
      </c>
      <c r="I975" s="159">
        <v>-19999.996999999999</v>
      </c>
      <c r="J975" s="250">
        <f t="shared" si="15"/>
        <v>1642822.4082272723</v>
      </c>
      <c r="K975" s="259"/>
    </row>
    <row r="976" spans="2:11" x14ac:dyDescent="0.25">
      <c r="B976" s="46">
        <f>SUBTOTAL(103,$C$10:C976)</f>
        <v>967</v>
      </c>
      <c r="C976" s="158" t="s">
        <v>793</v>
      </c>
      <c r="D976" s="24" t="s">
        <v>608</v>
      </c>
      <c r="E976" s="203" t="s">
        <v>675</v>
      </c>
      <c r="F976" s="203" t="s">
        <v>676</v>
      </c>
      <c r="G976" s="241">
        <v>45254</v>
      </c>
      <c r="H976" s="249">
        <v>0</v>
      </c>
      <c r="I976" s="159">
        <v>-10680</v>
      </c>
      <c r="J976" s="250">
        <f t="shared" si="15"/>
        <v>1632142.4082272723</v>
      </c>
      <c r="K976" s="259"/>
    </row>
    <row r="977" spans="2:11" x14ac:dyDescent="0.25">
      <c r="B977" s="46">
        <f>SUBTOTAL(103,$C$10:C977)</f>
        <v>968</v>
      </c>
      <c r="C977" s="158" t="s">
        <v>600</v>
      </c>
      <c r="D977" s="24" t="s">
        <v>608</v>
      </c>
      <c r="E977" s="227" t="s">
        <v>1049</v>
      </c>
      <c r="F977" s="208" t="s">
        <v>1116</v>
      </c>
      <c r="G977" s="241">
        <v>45254</v>
      </c>
      <c r="H977" s="249">
        <v>0</v>
      </c>
      <c r="I977" s="159">
        <v>-15360</v>
      </c>
      <c r="J977" s="250">
        <f t="shared" si="15"/>
        <v>1616782.4082272723</v>
      </c>
      <c r="K977" s="259"/>
    </row>
    <row r="978" spans="2:11" x14ac:dyDescent="0.25">
      <c r="B978" s="46">
        <f>SUBTOTAL(103,$C$10:C978)</f>
        <v>969</v>
      </c>
      <c r="C978" s="158" t="s">
        <v>601</v>
      </c>
      <c r="D978" s="24" t="s">
        <v>608</v>
      </c>
      <c r="E978" s="227" t="s">
        <v>1049</v>
      </c>
      <c r="F978" s="208" t="s">
        <v>1116</v>
      </c>
      <c r="G978" s="241">
        <v>45254</v>
      </c>
      <c r="H978" s="249">
        <v>0</v>
      </c>
      <c r="I978" s="159">
        <v>-17331</v>
      </c>
      <c r="J978" s="250">
        <f t="shared" si="15"/>
        <v>1599451.4082272723</v>
      </c>
      <c r="K978" s="259"/>
    </row>
    <row r="979" spans="2:11" x14ac:dyDescent="0.25">
      <c r="B979" s="46">
        <f>SUBTOTAL(103,$C$10:C979)</f>
        <v>970</v>
      </c>
      <c r="C979" s="24" t="s">
        <v>683</v>
      </c>
      <c r="D979" s="24" t="s">
        <v>608</v>
      </c>
      <c r="E979" s="227" t="s">
        <v>1049</v>
      </c>
      <c r="F979" s="208" t="s">
        <v>1116</v>
      </c>
      <c r="G979" s="241">
        <v>45254</v>
      </c>
      <c r="H979" s="249">
        <v>0</v>
      </c>
      <c r="I979" s="159">
        <v>-3840</v>
      </c>
      <c r="J979" s="250">
        <f t="shared" si="15"/>
        <v>1595611.4082272723</v>
      </c>
      <c r="K979" s="259"/>
    </row>
    <row r="980" spans="2:11" x14ac:dyDescent="0.25">
      <c r="B980" s="46">
        <f>SUBTOTAL(103,$C$10:C980)</f>
        <v>971</v>
      </c>
      <c r="C980" s="158" t="s">
        <v>603</v>
      </c>
      <c r="D980" s="24" t="s">
        <v>607</v>
      </c>
      <c r="E980" s="203" t="s">
        <v>581</v>
      </c>
      <c r="F980" s="208" t="s">
        <v>434</v>
      </c>
      <c r="G980" s="241">
        <v>45254</v>
      </c>
      <c r="H980" s="249">
        <v>0</v>
      </c>
      <c r="I980" s="159">
        <v>-1322.39</v>
      </c>
      <c r="J980" s="250">
        <f t="shared" si="15"/>
        <v>1594289.0182272724</v>
      </c>
      <c r="K980" s="259"/>
    </row>
    <row r="981" spans="2:11" x14ac:dyDescent="0.25">
      <c r="B981" s="46">
        <f>SUBTOTAL(103,$C$10:C981)</f>
        <v>972</v>
      </c>
      <c r="C981" s="158" t="s">
        <v>1127</v>
      </c>
      <c r="D981" s="100" t="s">
        <v>607</v>
      </c>
      <c r="E981" s="227" t="s">
        <v>699</v>
      </c>
      <c r="F981" s="208" t="s">
        <v>662</v>
      </c>
      <c r="G981" s="241">
        <v>45254</v>
      </c>
      <c r="H981" s="249">
        <v>0</v>
      </c>
      <c r="I981" s="159">
        <v>-6414</v>
      </c>
      <c r="J981" s="250">
        <f t="shared" si="15"/>
        <v>1587875.0182272724</v>
      </c>
      <c r="K981" s="259"/>
    </row>
    <row r="982" spans="2:11" x14ac:dyDescent="0.25">
      <c r="B982" s="46">
        <f>SUBTOTAL(103,$C$10:C982)</f>
        <v>973</v>
      </c>
      <c r="C982" s="158" t="s">
        <v>685</v>
      </c>
      <c r="D982" s="100" t="s">
        <v>1036</v>
      </c>
      <c r="E982" s="203" t="s">
        <v>644</v>
      </c>
      <c r="F982" s="208" t="s">
        <v>428</v>
      </c>
      <c r="G982" s="241">
        <v>45254</v>
      </c>
      <c r="H982" s="249">
        <v>0</v>
      </c>
      <c r="I982" s="159">
        <v>-11600</v>
      </c>
      <c r="J982" s="250">
        <f t="shared" si="15"/>
        <v>1576275.0182272724</v>
      </c>
      <c r="K982" s="259"/>
    </row>
    <row r="983" spans="2:11" x14ac:dyDescent="0.25">
      <c r="B983" s="46">
        <f>SUBTOTAL(103,$C$10:C983)</f>
        <v>974</v>
      </c>
      <c r="C983" s="24" t="s">
        <v>131</v>
      </c>
      <c r="D983" s="100" t="s">
        <v>1024</v>
      </c>
      <c r="E983" s="203" t="s">
        <v>588</v>
      </c>
      <c r="F983" s="208" t="s">
        <v>589</v>
      </c>
      <c r="G983" s="241">
        <v>45259</v>
      </c>
      <c r="H983" s="253">
        <v>0</v>
      </c>
      <c r="I983" s="159">
        <v>-150000</v>
      </c>
      <c r="J983" s="250">
        <f t="shared" si="15"/>
        <v>1426275.0182272724</v>
      </c>
      <c r="K983" s="259"/>
    </row>
    <row r="984" spans="2:11" x14ac:dyDescent="0.25">
      <c r="B984" s="46">
        <f>SUBTOTAL(103,$C$10:C984)</f>
        <v>975</v>
      </c>
      <c r="C984" s="158" t="s">
        <v>749</v>
      </c>
      <c r="D984" s="100" t="s">
        <v>549</v>
      </c>
      <c r="E984" s="203" t="s">
        <v>588</v>
      </c>
      <c r="F984" s="208" t="s">
        <v>589</v>
      </c>
      <c r="G984" s="241">
        <v>45259</v>
      </c>
      <c r="H984" s="253">
        <v>0</v>
      </c>
      <c r="I984" s="159">
        <v>-2500</v>
      </c>
      <c r="J984" s="250">
        <f t="shared" si="15"/>
        <v>1423775.0182272724</v>
      </c>
      <c r="K984" s="259"/>
    </row>
    <row r="985" spans="2:11" x14ac:dyDescent="0.25">
      <c r="B985" s="46">
        <f>SUBTOTAL(103,$C$10:C985)</f>
        <v>976</v>
      </c>
      <c r="C985" s="24" t="s">
        <v>977</v>
      </c>
      <c r="D985" s="100" t="s">
        <v>1073</v>
      </c>
      <c r="E985" s="203" t="s">
        <v>24</v>
      </c>
      <c r="F985" s="203" t="s">
        <v>24</v>
      </c>
      <c r="G985" s="241">
        <v>45261</v>
      </c>
      <c r="H985" s="253">
        <v>0</v>
      </c>
      <c r="I985" s="159">
        <v>-12000</v>
      </c>
      <c r="J985" s="250">
        <f t="shared" si="15"/>
        <v>1411775.0182272724</v>
      </c>
      <c r="K985" s="259"/>
    </row>
    <row r="986" spans="2:11" x14ac:dyDescent="0.25">
      <c r="B986" s="46">
        <f>SUBTOTAL(103,$C$10:C986)</f>
        <v>977</v>
      </c>
      <c r="C986" s="157" t="s">
        <v>631</v>
      </c>
      <c r="D986" s="24" t="s">
        <v>613</v>
      </c>
      <c r="E986" s="203" t="s">
        <v>24</v>
      </c>
      <c r="F986" s="203" t="s">
        <v>24</v>
      </c>
      <c r="G986" s="241">
        <v>45261</v>
      </c>
      <c r="H986" s="253">
        <v>0</v>
      </c>
      <c r="I986" s="159">
        <v>-5000</v>
      </c>
      <c r="J986" s="250">
        <f t="shared" si="15"/>
        <v>1406775.0182272724</v>
      </c>
      <c r="K986" s="259"/>
    </row>
    <row r="987" spans="2:11" x14ac:dyDescent="0.25">
      <c r="B987" s="46">
        <f>SUBTOTAL(103,$C$10:C987)</f>
        <v>978</v>
      </c>
      <c r="C987" s="157" t="s">
        <v>978</v>
      </c>
      <c r="D987" s="24" t="s">
        <v>989</v>
      </c>
      <c r="E987" s="203" t="s">
        <v>24</v>
      </c>
      <c r="F987" s="203" t="s">
        <v>24</v>
      </c>
      <c r="G987" s="241">
        <v>45261</v>
      </c>
      <c r="H987" s="249">
        <v>0</v>
      </c>
      <c r="I987" s="159">
        <v>-5000</v>
      </c>
      <c r="J987" s="250">
        <f t="shared" si="15"/>
        <v>1401775.0182272724</v>
      </c>
      <c r="K987" s="259"/>
    </row>
    <row r="988" spans="2:11" x14ac:dyDescent="0.25">
      <c r="B988" s="46">
        <f>SUBTOTAL(103,$C$10:C988)</f>
        <v>979</v>
      </c>
      <c r="C988" s="155" t="s">
        <v>596</v>
      </c>
      <c r="D988" s="24" t="s">
        <v>607</v>
      </c>
      <c r="E988" s="203" t="s">
        <v>581</v>
      </c>
      <c r="F988" s="208" t="s">
        <v>434</v>
      </c>
      <c r="G988" s="241">
        <v>45261</v>
      </c>
      <c r="H988" s="249">
        <v>0</v>
      </c>
      <c r="I988" s="159">
        <v>-13100</v>
      </c>
      <c r="J988" s="250">
        <f t="shared" si="15"/>
        <v>1388675.0182272724</v>
      </c>
      <c r="K988" s="259"/>
    </row>
    <row r="989" spans="2:11" x14ac:dyDescent="0.25">
      <c r="B989" s="46">
        <f>SUBTOTAL(103,$C$10:C989)</f>
        <v>980</v>
      </c>
      <c r="C989" s="24" t="s">
        <v>597</v>
      </c>
      <c r="D989" s="24" t="s">
        <v>607</v>
      </c>
      <c r="E989" s="203" t="s">
        <v>581</v>
      </c>
      <c r="F989" s="208" t="s">
        <v>434</v>
      </c>
      <c r="G989" s="241">
        <v>45261</v>
      </c>
      <c r="H989" s="249">
        <v>0</v>
      </c>
      <c r="I989" s="159">
        <v>-6171.6450000000004</v>
      </c>
      <c r="J989" s="250">
        <f t="shared" si="15"/>
        <v>1382503.3732272724</v>
      </c>
      <c r="K989" s="259"/>
    </row>
    <row r="990" spans="2:11" x14ac:dyDescent="0.25">
      <c r="B990" s="46">
        <f>SUBTOTAL(103,$C$10:C990)</f>
        <v>981</v>
      </c>
      <c r="C990" s="24" t="s">
        <v>598</v>
      </c>
      <c r="D990" s="24" t="s">
        <v>607</v>
      </c>
      <c r="E990" s="203" t="s">
        <v>581</v>
      </c>
      <c r="F990" s="208" t="s">
        <v>434</v>
      </c>
      <c r="G990" s="241">
        <v>45261</v>
      </c>
      <c r="H990" s="249">
        <v>0</v>
      </c>
      <c r="I990" s="159">
        <v>-19999.996999999999</v>
      </c>
      <c r="J990" s="250">
        <f t="shared" si="15"/>
        <v>1362503.3762272724</v>
      </c>
      <c r="K990" s="259"/>
    </row>
    <row r="991" spans="2:11" x14ac:dyDescent="0.25">
      <c r="B991" s="46">
        <f>SUBTOTAL(103,$C$10:C991)</f>
        <v>982</v>
      </c>
      <c r="C991" s="155" t="s">
        <v>793</v>
      </c>
      <c r="D991" s="24" t="s">
        <v>608</v>
      </c>
      <c r="E991" s="203" t="s">
        <v>675</v>
      </c>
      <c r="F991" s="203" t="s">
        <v>676</v>
      </c>
      <c r="G991" s="241">
        <v>45261</v>
      </c>
      <c r="H991" s="249">
        <v>0</v>
      </c>
      <c r="I991" s="159">
        <v>-10680</v>
      </c>
      <c r="J991" s="250">
        <f t="shared" si="15"/>
        <v>1351823.3762272724</v>
      </c>
      <c r="K991" s="259"/>
    </row>
    <row r="992" spans="2:11" x14ac:dyDescent="0.25">
      <c r="B992" s="46">
        <f>SUBTOTAL(103,$C$10:C992)</f>
        <v>983</v>
      </c>
      <c r="C992" s="155" t="s">
        <v>793</v>
      </c>
      <c r="D992" s="100" t="s">
        <v>1129</v>
      </c>
      <c r="E992" s="203" t="s">
        <v>675</v>
      </c>
      <c r="F992" s="203" t="s">
        <v>676</v>
      </c>
      <c r="G992" s="241">
        <v>45261</v>
      </c>
      <c r="H992" s="249">
        <v>0</v>
      </c>
      <c r="I992" s="159">
        <v>-6000</v>
      </c>
      <c r="J992" s="250">
        <f t="shared" si="15"/>
        <v>1345823.3762272724</v>
      </c>
      <c r="K992" s="259"/>
    </row>
    <row r="993" spans="2:11" x14ac:dyDescent="0.25">
      <c r="B993" s="46">
        <f>SUBTOTAL(103,$C$10:C993)</f>
        <v>984</v>
      </c>
      <c r="C993" s="155" t="s">
        <v>599</v>
      </c>
      <c r="D993" s="100" t="s">
        <v>607</v>
      </c>
      <c r="E993" s="227" t="s">
        <v>637</v>
      </c>
      <c r="F993" s="208" t="s">
        <v>593</v>
      </c>
      <c r="G993" s="241">
        <v>45261</v>
      </c>
      <c r="H993" s="249">
        <v>0</v>
      </c>
      <c r="I993" s="159">
        <v>-20500</v>
      </c>
      <c r="J993" s="250">
        <f t="shared" si="15"/>
        <v>1325323.3762272724</v>
      </c>
      <c r="K993" s="259"/>
    </row>
    <row r="994" spans="2:11" x14ac:dyDescent="0.25">
      <c r="B994" s="46">
        <f>SUBTOTAL(103,$C$10:C994)</f>
        <v>985</v>
      </c>
      <c r="C994" s="155" t="s">
        <v>600</v>
      </c>
      <c r="D994" s="24" t="s">
        <v>608</v>
      </c>
      <c r="E994" s="227" t="s">
        <v>1049</v>
      </c>
      <c r="F994" s="208" t="s">
        <v>1116</v>
      </c>
      <c r="G994" s="241">
        <v>45261</v>
      </c>
      <c r="H994" s="249">
        <v>0</v>
      </c>
      <c r="I994" s="159">
        <v>-15360</v>
      </c>
      <c r="J994" s="250">
        <f t="shared" si="15"/>
        <v>1309963.3762272724</v>
      </c>
      <c r="K994" s="259"/>
    </row>
    <row r="995" spans="2:11" x14ac:dyDescent="0.25">
      <c r="B995" s="46">
        <f>SUBTOTAL(103,$C$10:C995)</f>
        <v>986</v>
      </c>
      <c r="C995" s="155" t="s">
        <v>600</v>
      </c>
      <c r="D995" s="100" t="s">
        <v>1129</v>
      </c>
      <c r="E995" s="227" t="s">
        <v>1049</v>
      </c>
      <c r="F995" s="208" t="s">
        <v>1116</v>
      </c>
      <c r="G995" s="241">
        <v>45261</v>
      </c>
      <c r="H995" s="249">
        <v>0</v>
      </c>
      <c r="I995" s="159">
        <v>-12000</v>
      </c>
      <c r="J995" s="250">
        <f t="shared" si="15"/>
        <v>1297963.3762272724</v>
      </c>
      <c r="K995" s="259"/>
    </row>
    <row r="996" spans="2:11" x14ac:dyDescent="0.25">
      <c r="B996" s="46">
        <f>SUBTOTAL(103,$C$10:C996)</f>
        <v>987</v>
      </c>
      <c r="C996" s="154" t="s">
        <v>692</v>
      </c>
      <c r="D996" s="24" t="s">
        <v>1121</v>
      </c>
      <c r="E996" s="203" t="s">
        <v>581</v>
      </c>
      <c r="F996" s="208" t="s">
        <v>434</v>
      </c>
      <c r="G996" s="241">
        <v>45261</v>
      </c>
      <c r="H996" s="249">
        <v>0</v>
      </c>
      <c r="I996" s="159">
        <v>-4994.7</v>
      </c>
      <c r="J996" s="250">
        <f t="shared" si="15"/>
        <v>1292968.6762272725</v>
      </c>
      <c r="K996" s="259"/>
    </row>
    <row r="997" spans="2:11" x14ac:dyDescent="0.25">
      <c r="B997" s="46">
        <f>SUBTOTAL(103,$C$10:C997)</f>
        <v>988</v>
      </c>
      <c r="C997" s="155" t="s">
        <v>601</v>
      </c>
      <c r="D997" s="24" t="s">
        <v>608</v>
      </c>
      <c r="E997" s="227" t="s">
        <v>1049</v>
      </c>
      <c r="F997" s="208" t="s">
        <v>1116</v>
      </c>
      <c r="G997" s="241">
        <v>45261</v>
      </c>
      <c r="H997" s="249">
        <v>0</v>
      </c>
      <c r="I997" s="159">
        <v>-5331</v>
      </c>
      <c r="J997" s="250">
        <f t="shared" si="15"/>
        <v>1287637.6762272725</v>
      </c>
      <c r="K997" s="259"/>
    </row>
    <row r="998" spans="2:11" x14ac:dyDescent="0.25">
      <c r="B998" s="46">
        <f>SUBTOTAL(103,$C$10:C998)</f>
        <v>989</v>
      </c>
      <c r="C998" s="24" t="s">
        <v>683</v>
      </c>
      <c r="D998" s="24" t="s">
        <v>608</v>
      </c>
      <c r="E998" s="227" t="s">
        <v>1049</v>
      </c>
      <c r="F998" s="208" t="s">
        <v>1116</v>
      </c>
      <c r="G998" s="241">
        <v>45261</v>
      </c>
      <c r="H998" s="249">
        <v>0</v>
      </c>
      <c r="I998" s="159">
        <v>-3840</v>
      </c>
      <c r="J998" s="250">
        <f t="shared" si="15"/>
        <v>1283797.6762272725</v>
      </c>
      <c r="K998" s="259"/>
    </row>
    <row r="999" spans="2:11" x14ac:dyDescent="0.25">
      <c r="B999" s="46">
        <f>SUBTOTAL(103,$C$10:C999)</f>
        <v>990</v>
      </c>
      <c r="C999" s="24" t="s">
        <v>683</v>
      </c>
      <c r="D999" s="100" t="s">
        <v>1129</v>
      </c>
      <c r="E999" s="227" t="s">
        <v>1049</v>
      </c>
      <c r="F999" s="208" t="s">
        <v>1116</v>
      </c>
      <c r="G999" s="241">
        <v>45261</v>
      </c>
      <c r="H999" s="249">
        <v>0</v>
      </c>
      <c r="I999" s="159">
        <v>-3000</v>
      </c>
      <c r="J999" s="250">
        <f t="shared" si="15"/>
        <v>1280797.6762272725</v>
      </c>
      <c r="K999" s="259"/>
    </row>
    <row r="1000" spans="2:11" x14ac:dyDescent="0.25">
      <c r="B1000" s="46">
        <f>SUBTOTAL(103,$C$10:C1000)</f>
        <v>991</v>
      </c>
      <c r="C1000" s="155" t="s">
        <v>603</v>
      </c>
      <c r="D1000" s="24" t="s">
        <v>607</v>
      </c>
      <c r="E1000" s="203" t="s">
        <v>581</v>
      </c>
      <c r="F1000" s="208" t="s">
        <v>434</v>
      </c>
      <c r="G1000" s="241">
        <v>45261</v>
      </c>
      <c r="H1000" s="249">
        <v>0</v>
      </c>
      <c r="I1000" s="159">
        <v>-3000</v>
      </c>
      <c r="J1000" s="250">
        <f t="shared" si="15"/>
        <v>1277797.6762272725</v>
      </c>
      <c r="K1000" s="259"/>
    </row>
    <row r="1001" spans="2:11" x14ac:dyDescent="0.25">
      <c r="B1001" s="46">
        <f>SUBTOTAL(103,$C$10:C1001)</f>
        <v>992</v>
      </c>
      <c r="C1001" s="155" t="s">
        <v>605</v>
      </c>
      <c r="D1001" s="24" t="s">
        <v>607</v>
      </c>
      <c r="E1001" s="203" t="s">
        <v>581</v>
      </c>
      <c r="F1001" s="208" t="s">
        <v>434</v>
      </c>
      <c r="G1001" s="241">
        <v>45261</v>
      </c>
      <c r="H1001" s="249">
        <v>0</v>
      </c>
      <c r="I1001" s="159">
        <v>-4863.54</v>
      </c>
      <c r="J1001" s="250">
        <f t="shared" si="15"/>
        <v>1272934.1362272725</v>
      </c>
      <c r="K1001" s="259"/>
    </row>
    <row r="1002" spans="2:11" x14ac:dyDescent="0.25">
      <c r="B1002" s="46">
        <f>SUBTOTAL(103,$C$10:C1002)</f>
        <v>993</v>
      </c>
      <c r="C1002" s="24" t="s">
        <v>131</v>
      </c>
      <c r="D1002" s="24" t="s">
        <v>1025</v>
      </c>
      <c r="E1002" s="203" t="s">
        <v>588</v>
      </c>
      <c r="F1002" s="208" t="s">
        <v>589</v>
      </c>
      <c r="G1002" s="241">
        <v>45267</v>
      </c>
      <c r="H1002" s="249">
        <v>0</v>
      </c>
      <c r="I1002" s="159">
        <v>-70000</v>
      </c>
      <c r="J1002" s="250">
        <f t="shared" si="15"/>
        <v>1202934.1362272725</v>
      </c>
      <c r="K1002" s="259"/>
    </row>
    <row r="1003" spans="2:11" x14ac:dyDescent="0.25">
      <c r="B1003" s="46">
        <f>SUBTOTAL(103,$C$10:C1003)</f>
        <v>994</v>
      </c>
      <c r="C1003" s="24" t="s">
        <v>596</v>
      </c>
      <c r="D1003" s="24" t="s">
        <v>607</v>
      </c>
      <c r="E1003" s="203" t="s">
        <v>581</v>
      </c>
      <c r="F1003" s="208" t="s">
        <v>434</v>
      </c>
      <c r="G1003" s="241">
        <v>45268</v>
      </c>
      <c r="H1003" s="249">
        <v>0</v>
      </c>
      <c r="I1003" s="159">
        <v>-13100</v>
      </c>
      <c r="J1003" s="250">
        <f t="shared" si="15"/>
        <v>1189834.1362272725</v>
      </c>
      <c r="K1003" s="259"/>
    </row>
    <row r="1004" spans="2:11" x14ac:dyDescent="0.25">
      <c r="B1004" s="46">
        <f>SUBTOTAL(103,$C$10:C1004)</f>
        <v>995</v>
      </c>
      <c r="C1004" s="24" t="s">
        <v>597</v>
      </c>
      <c r="D1004" s="24" t="s">
        <v>607</v>
      </c>
      <c r="E1004" s="203" t="s">
        <v>581</v>
      </c>
      <c r="F1004" s="208" t="s">
        <v>434</v>
      </c>
      <c r="G1004" s="241">
        <v>45268</v>
      </c>
      <c r="H1004" s="249">
        <v>0</v>
      </c>
      <c r="I1004" s="159">
        <v>-2300.3575000000001</v>
      </c>
      <c r="J1004" s="250">
        <f t="shared" si="15"/>
        <v>1187533.7787272725</v>
      </c>
      <c r="K1004" s="259"/>
    </row>
    <row r="1005" spans="2:11" x14ac:dyDescent="0.25">
      <c r="B1005" s="46">
        <f>SUBTOTAL(103,$C$10:C1005)</f>
        <v>996</v>
      </c>
      <c r="C1005" s="24" t="s">
        <v>598</v>
      </c>
      <c r="D1005" s="24" t="s">
        <v>607</v>
      </c>
      <c r="E1005" s="203" t="s">
        <v>581</v>
      </c>
      <c r="F1005" s="208" t="s">
        <v>434</v>
      </c>
      <c r="G1005" s="241">
        <v>45268</v>
      </c>
      <c r="H1005" s="249">
        <v>0</v>
      </c>
      <c r="I1005" s="159">
        <v>-19999.996999999999</v>
      </c>
      <c r="J1005" s="250">
        <f t="shared" si="15"/>
        <v>1167533.7817272726</v>
      </c>
      <c r="K1005" s="259"/>
    </row>
    <row r="1006" spans="2:11" x14ac:dyDescent="0.25">
      <c r="B1006" s="46">
        <f>SUBTOTAL(103,$C$10:C1006)</f>
        <v>997</v>
      </c>
      <c r="C1006" s="24" t="s">
        <v>793</v>
      </c>
      <c r="D1006" s="24" t="s">
        <v>608</v>
      </c>
      <c r="E1006" s="203" t="s">
        <v>675</v>
      </c>
      <c r="F1006" s="203" t="s">
        <v>676</v>
      </c>
      <c r="G1006" s="241">
        <v>45268</v>
      </c>
      <c r="H1006" s="249">
        <v>0</v>
      </c>
      <c r="I1006" s="159">
        <v>-21680</v>
      </c>
      <c r="J1006" s="250">
        <f t="shared" si="15"/>
        <v>1145853.7817272726</v>
      </c>
      <c r="K1006" s="259"/>
    </row>
    <row r="1007" spans="2:11" x14ac:dyDescent="0.25">
      <c r="B1007" s="46">
        <f>SUBTOTAL(103,$C$10:C1007)</f>
        <v>998</v>
      </c>
      <c r="C1007" s="24" t="s">
        <v>599</v>
      </c>
      <c r="D1007" s="100" t="s">
        <v>607</v>
      </c>
      <c r="E1007" s="227" t="s">
        <v>637</v>
      </c>
      <c r="F1007" s="208" t="s">
        <v>593</v>
      </c>
      <c r="G1007" s="241">
        <v>45268</v>
      </c>
      <c r="H1007" s="249">
        <v>0</v>
      </c>
      <c r="I1007" s="159">
        <v>-23000</v>
      </c>
      <c r="J1007" s="250">
        <f t="shared" si="15"/>
        <v>1122853.7817272726</v>
      </c>
      <c r="K1007" s="259"/>
    </row>
    <row r="1008" spans="2:11" x14ac:dyDescent="0.25">
      <c r="B1008" s="46">
        <f>SUBTOTAL(103,$C$10:C1008)</f>
        <v>999</v>
      </c>
      <c r="C1008" s="24" t="s">
        <v>600</v>
      </c>
      <c r="D1008" s="24" t="s">
        <v>608</v>
      </c>
      <c r="E1008" s="227" t="s">
        <v>1049</v>
      </c>
      <c r="F1008" s="208" t="s">
        <v>1116</v>
      </c>
      <c r="G1008" s="241">
        <v>45268</v>
      </c>
      <c r="H1008" s="249">
        <v>0</v>
      </c>
      <c r="I1008" s="159">
        <v>-34691</v>
      </c>
      <c r="J1008" s="250">
        <f t="shared" si="15"/>
        <v>1088162.7817272726</v>
      </c>
      <c r="K1008" s="259"/>
    </row>
    <row r="1009" spans="2:11" x14ac:dyDescent="0.25">
      <c r="B1009" s="46">
        <f>SUBTOTAL(103,$C$10:C1009)</f>
        <v>1000</v>
      </c>
      <c r="C1009" s="24" t="s">
        <v>601</v>
      </c>
      <c r="D1009" s="24" t="s">
        <v>608</v>
      </c>
      <c r="E1009" s="227" t="s">
        <v>1049</v>
      </c>
      <c r="F1009" s="208" t="s">
        <v>1116</v>
      </c>
      <c r="G1009" s="241">
        <v>45268</v>
      </c>
      <c r="H1009" s="249">
        <v>0</v>
      </c>
      <c r="I1009" s="159">
        <v>-5331</v>
      </c>
      <c r="J1009" s="250">
        <f t="shared" si="15"/>
        <v>1082831.7817272726</v>
      </c>
      <c r="K1009" s="259"/>
    </row>
    <row r="1010" spans="2:11" x14ac:dyDescent="0.25">
      <c r="B1010" s="46">
        <f>SUBTOTAL(103,$C$10:C1010)</f>
        <v>1001</v>
      </c>
      <c r="C1010" s="24" t="s">
        <v>683</v>
      </c>
      <c r="D1010" s="24" t="s">
        <v>608</v>
      </c>
      <c r="E1010" s="227" t="s">
        <v>1049</v>
      </c>
      <c r="F1010" s="208" t="s">
        <v>1116</v>
      </c>
      <c r="G1010" s="241">
        <v>45268</v>
      </c>
      <c r="H1010" s="249">
        <v>0</v>
      </c>
      <c r="I1010" s="159">
        <v>-3840</v>
      </c>
      <c r="J1010" s="250">
        <f t="shared" si="15"/>
        <v>1078991.7817272726</v>
      </c>
      <c r="K1010" s="259"/>
    </row>
    <row r="1011" spans="2:11" x14ac:dyDescent="0.25">
      <c r="B1011" s="46">
        <f>SUBTOTAL(103,$C$10:C1011)</f>
        <v>1002</v>
      </c>
      <c r="C1011" s="24" t="s">
        <v>603</v>
      </c>
      <c r="D1011" s="24" t="s">
        <v>607</v>
      </c>
      <c r="E1011" s="203" t="s">
        <v>581</v>
      </c>
      <c r="F1011" s="208" t="s">
        <v>434</v>
      </c>
      <c r="G1011" s="241">
        <v>45268</v>
      </c>
      <c r="H1011" s="249">
        <v>0</v>
      </c>
      <c r="I1011" s="159">
        <v>-1289.04</v>
      </c>
      <c r="J1011" s="250">
        <f t="shared" si="15"/>
        <v>1077702.7417272725</v>
      </c>
      <c r="K1011" s="259"/>
    </row>
    <row r="1012" spans="2:11" x14ac:dyDescent="0.25">
      <c r="B1012" s="46">
        <f>SUBTOTAL(103,$C$10:C1012)</f>
        <v>1003</v>
      </c>
      <c r="C1012" s="24" t="s">
        <v>605</v>
      </c>
      <c r="D1012" s="226" t="s">
        <v>607</v>
      </c>
      <c r="E1012" s="227" t="s">
        <v>1066</v>
      </c>
      <c r="F1012" s="203" t="s">
        <v>1077</v>
      </c>
      <c r="G1012" s="241">
        <v>45268</v>
      </c>
      <c r="H1012" s="249">
        <v>0</v>
      </c>
      <c r="I1012" s="159">
        <v>-1700</v>
      </c>
      <c r="J1012" s="250">
        <f t="shared" si="15"/>
        <v>1076002.7417272725</v>
      </c>
      <c r="K1012" s="259"/>
    </row>
    <row r="1013" spans="2:11" x14ac:dyDescent="0.25">
      <c r="B1013" s="46">
        <f>SUBTOTAL(103,$C$10:C1013)</f>
        <v>1004</v>
      </c>
      <c r="C1013" s="24" t="s">
        <v>605</v>
      </c>
      <c r="D1013" s="100" t="s">
        <v>607</v>
      </c>
      <c r="E1013" s="203" t="s">
        <v>619</v>
      </c>
      <c r="F1013" s="208" t="s">
        <v>621</v>
      </c>
      <c r="G1013" s="241">
        <v>45268</v>
      </c>
      <c r="H1013" s="249">
        <v>0</v>
      </c>
      <c r="I1013" s="159">
        <v>-7751.03</v>
      </c>
      <c r="J1013" s="250">
        <f t="shared" si="15"/>
        <v>1068251.7117272725</v>
      </c>
      <c r="K1013" s="259"/>
    </row>
    <row r="1014" spans="2:11" x14ac:dyDescent="0.25">
      <c r="B1014" s="46">
        <f>SUBTOTAL(103,$C$10:C1014)</f>
        <v>1005</v>
      </c>
      <c r="C1014" s="24" t="s">
        <v>673</v>
      </c>
      <c r="D1014" s="24" t="s">
        <v>775</v>
      </c>
      <c r="E1014" s="203" t="s">
        <v>675</v>
      </c>
      <c r="F1014" s="203" t="s">
        <v>676</v>
      </c>
      <c r="G1014" s="241">
        <v>45272</v>
      </c>
      <c r="H1014" s="249">
        <v>0</v>
      </c>
      <c r="I1014" s="159">
        <v>-7000</v>
      </c>
      <c r="J1014" s="250">
        <f t="shared" si="15"/>
        <v>1061251.7117272725</v>
      </c>
      <c r="K1014" s="259"/>
    </row>
    <row r="1015" spans="2:11" x14ac:dyDescent="0.25">
      <c r="B1015" s="46">
        <f>SUBTOTAL(103,$C$10:C1015)</f>
        <v>1006</v>
      </c>
      <c r="C1015" s="24" t="s">
        <v>131</v>
      </c>
      <c r="D1015" s="24" t="s">
        <v>1030</v>
      </c>
      <c r="E1015" s="203" t="s">
        <v>588</v>
      </c>
      <c r="F1015" s="208" t="s">
        <v>589</v>
      </c>
      <c r="G1015" s="241">
        <v>45274</v>
      </c>
      <c r="H1015" s="249">
        <v>0</v>
      </c>
      <c r="I1015" s="159">
        <v>-500000</v>
      </c>
      <c r="J1015" s="250">
        <f t="shared" si="15"/>
        <v>561251.71172727249</v>
      </c>
      <c r="K1015" s="259"/>
    </row>
    <row r="1016" spans="2:11" x14ac:dyDescent="0.25">
      <c r="B1016" s="46">
        <f>SUBTOTAL(103,$C$10:C1016)</f>
        <v>1007</v>
      </c>
      <c r="C1016" s="158" t="s">
        <v>749</v>
      </c>
      <c r="D1016" s="24" t="s">
        <v>549</v>
      </c>
      <c r="E1016" s="203" t="s">
        <v>588</v>
      </c>
      <c r="F1016" s="208" t="s">
        <v>589</v>
      </c>
      <c r="G1016" s="241">
        <v>45274</v>
      </c>
      <c r="H1016" s="249">
        <v>0</v>
      </c>
      <c r="I1016" s="159">
        <v>-2500</v>
      </c>
      <c r="J1016" s="250">
        <f t="shared" si="15"/>
        <v>558751.71172727249</v>
      </c>
      <c r="K1016" s="259"/>
    </row>
    <row r="1017" spans="2:11" x14ac:dyDescent="0.25">
      <c r="B1017" s="46">
        <f>SUBTOTAL(103,$C$10:C1017)</f>
        <v>1008</v>
      </c>
      <c r="C1017" s="24" t="s">
        <v>596</v>
      </c>
      <c r="D1017" s="24" t="s">
        <v>607</v>
      </c>
      <c r="E1017" s="203" t="s">
        <v>581</v>
      </c>
      <c r="F1017" s="208" t="s">
        <v>434</v>
      </c>
      <c r="G1017" s="241">
        <v>45275</v>
      </c>
      <c r="H1017" s="249">
        <v>0</v>
      </c>
      <c r="I1017" s="159">
        <v>-10100</v>
      </c>
      <c r="J1017" s="250">
        <f t="shared" si="15"/>
        <v>548651.71172727249</v>
      </c>
      <c r="K1017" s="259"/>
    </row>
    <row r="1018" spans="2:11" x14ac:dyDescent="0.25">
      <c r="B1018" s="46">
        <f>SUBTOTAL(103,$C$10:C1018)</f>
        <v>1009</v>
      </c>
      <c r="C1018" s="24" t="s">
        <v>640</v>
      </c>
      <c r="D1018" s="24" t="s">
        <v>608</v>
      </c>
      <c r="E1018" s="227" t="s">
        <v>583</v>
      </c>
      <c r="F1018" s="208" t="s">
        <v>584</v>
      </c>
      <c r="G1018" s="241">
        <v>45275</v>
      </c>
      <c r="H1018" s="249">
        <v>0</v>
      </c>
      <c r="I1018" s="159">
        <v>-20140</v>
      </c>
      <c r="J1018" s="250">
        <f t="shared" si="15"/>
        <v>528511.71172727249</v>
      </c>
      <c r="K1018" s="259"/>
    </row>
    <row r="1019" spans="2:11" x14ac:dyDescent="0.25">
      <c r="B1019" s="46">
        <f>SUBTOTAL(103,$C$10:C1019)</f>
        <v>1010</v>
      </c>
      <c r="C1019" s="24" t="s">
        <v>598</v>
      </c>
      <c r="D1019" s="24" t="s">
        <v>607</v>
      </c>
      <c r="E1019" s="203" t="s">
        <v>581</v>
      </c>
      <c r="F1019" s="208" t="s">
        <v>434</v>
      </c>
      <c r="G1019" s="241">
        <v>45275</v>
      </c>
      <c r="H1019" s="249">
        <v>0</v>
      </c>
      <c r="I1019" s="159">
        <v>-20000.956999999999</v>
      </c>
      <c r="J1019" s="250">
        <f t="shared" si="15"/>
        <v>508510.75472727249</v>
      </c>
      <c r="K1019" s="259"/>
    </row>
    <row r="1020" spans="2:11" x14ac:dyDescent="0.25">
      <c r="B1020" s="46">
        <f>SUBTOTAL(103,$C$10:C1020)</f>
        <v>1011</v>
      </c>
      <c r="C1020" s="24" t="s">
        <v>793</v>
      </c>
      <c r="D1020" s="24" t="s">
        <v>608</v>
      </c>
      <c r="E1020" s="203" t="s">
        <v>675</v>
      </c>
      <c r="F1020" s="203" t="s">
        <v>676</v>
      </c>
      <c r="G1020" s="241">
        <v>45275</v>
      </c>
      <c r="H1020" s="249">
        <v>0</v>
      </c>
      <c r="I1020" s="159">
        <v>-16740</v>
      </c>
      <c r="J1020" s="250">
        <f t="shared" si="15"/>
        <v>491770.75472727249</v>
      </c>
      <c r="K1020" s="259"/>
    </row>
    <row r="1021" spans="2:11" x14ac:dyDescent="0.25">
      <c r="B1021" s="46">
        <f>SUBTOTAL(103,$C$10:C1021)</f>
        <v>1012</v>
      </c>
      <c r="C1021" s="24" t="s">
        <v>599</v>
      </c>
      <c r="D1021" s="100" t="s">
        <v>607</v>
      </c>
      <c r="E1021" s="227" t="s">
        <v>637</v>
      </c>
      <c r="F1021" s="208" t="s">
        <v>593</v>
      </c>
      <c r="G1021" s="241">
        <v>45275</v>
      </c>
      <c r="H1021" s="249">
        <v>0</v>
      </c>
      <c r="I1021" s="159">
        <v>-18000</v>
      </c>
      <c r="J1021" s="250">
        <f t="shared" si="15"/>
        <v>473770.75472727249</v>
      </c>
      <c r="K1021" s="259"/>
    </row>
    <row r="1022" spans="2:11" x14ac:dyDescent="0.25">
      <c r="B1022" s="46">
        <f>SUBTOTAL(103,$C$10:C1022)</f>
        <v>1013</v>
      </c>
      <c r="C1022" s="24" t="s">
        <v>599</v>
      </c>
      <c r="D1022" s="24" t="s">
        <v>1040</v>
      </c>
      <c r="E1022" s="227" t="s">
        <v>637</v>
      </c>
      <c r="F1022" s="208" t="s">
        <v>593</v>
      </c>
      <c r="G1022" s="241">
        <v>45275</v>
      </c>
      <c r="H1022" s="249">
        <v>0</v>
      </c>
      <c r="I1022" s="159">
        <v>-5000</v>
      </c>
      <c r="J1022" s="250">
        <f t="shared" si="15"/>
        <v>468770.75472727249</v>
      </c>
      <c r="K1022" s="259"/>
    </row>
    <row r="1023" spans="2:11" x14ac:dyDescent="0.25">
      <c r="B1023" s="46">
        <f>SUBTOTAL(103,$C$10:C1023)</f>
        <v>1014</v>
      </c>
      <c r="C1023" s="24" t="s">
        <v>600</v>
      </c>
      <c r="D1023" s="24" t="s">
        <v>608</v>
      </c>
      <c r="E1023" s="227" t="s">
        <v>1049</v>
      </c>
      <c r="F1023" s="208" t="s">
        <v>1116</v>
      </c>
      <c r="G1023" s="241">
        <v>45275</v>
      </c>
      <c r="H1023" s="249">
        <v>0</v>
      </c>
      <c r="I1023" s="159">
        <v>-15331</v>
      </c>
      <c r="J1023" s="250">
        <f t="shared" si="15"/>
        <v>453439.75472727249</v>
      </c>
      <c r="K1023" s="259"/>
    </row>
    <row r="1024" spans="2:11" x14ac:dyDescent="0.25">
      <c r="B1024" s="46">
        <f>SUBTOTAL(103,$C$10:C1024)</f>
        <v>1015</v>
      </c>
      <c r="C1024" s="154" t="s">
        <v>692</v>
      </c>
      <c r="D1024" s="24" t="s">
        <v>608</v>
      </c>
      <c r="E1024" s="203" t="s">
        <v>581</v>
      </c>
      <c r="F1024" s="208" t="s">
        <v>434</v>
      </c>
      <c r="G1024" s="241">
        <v>45275</v>
      </c>
      <c r="H1024" s="249">
        <v>0</v>
      </c>
      <c r="I1024" s="159">
        <v>-4250</v>
      </c>
      <c r="J1024" s="250">
        <f t="shared" si="15"/>
        <v>449189.75472727249</v>
      </c>
      <c r="K1024" s="259"/>
    </row>
    <row r="1025" spans="2:11" x14ac:dyDescent="0.25">
      <c r="B1025" s="46">
        <f>SUBTOTAL(103,$C$10:C1025)</f>
        <v>1016</v>
      </c>
      <c r="C1025" s="157" t="s">
        <v>693</v>
      </c>
      <c r="D1025" s="24" t="s">
        <v>608</v>
      </c>
      <c r="E1025" s="203" t="s">
        <v>581</v>
      </c>
      <c r="F1025" s="208" t="s">
        <v>434</v>
      </c>
      <c r="G1025" s="241">
        <v>45275</v>
      </c>
      <c r="H1025" s="249">
        <v>0</v>
      </c>
      <c r="I1025" s="159">
        <v>-4250</v>
      </c>
      <c r="J1025" s="250">
        <f t="shared" si="15"/>
        <v>444939.75472727249</v>
      </c>
      <c r="K1025" s="259"/>
    </row>
    <row r="1026" spans="2:11" x14ac:dyDescent="0.25">
      <c r="B1026" s="46">
        <f>SUBTOTAL(103,$C$10:C1026)</f>
        <v>1017</v>
      </c>
      <c r="C1026" s="24" t="s">
        <v>596</v>
      </c>
      <c r="D1026" s="24" t="s">
        <v>608</v>
      </c>
      <c r="E1026" s="203" t="s">
        <v>581</v>
      </c>
      <c r="F1026" s="208" t="s">
        <v>434</v>
      </c>
      <c r="G1026" s="241">
        <v>45275</v>
      </c>
      <c r="H1026" s="249">
        <v>0</v>
      </c>
      <c r="I1026" s="159">
        <v>-42500</v>
      </c>
      <c r="J1026" s="250">
        <f t="shared" si="15"/>
        <v>402439.75472727249</v>
      </c>
      <c r="K1026" s="259"/>
    </row>
    <row r="1027" spans="2:11" x14ac:dyDescent="0.25">
      <c r="B1027" s="46">
        <f>SUBTOTAL(103,$C$10:C1027)</f>
        <v>1018</v>
      </c>
      <c r="C1027" s="24" t="s">
        <v>598</v>
      </c>
      <c r="D1027" s="24" t="s">
        <v>608</v>
      </c>
      <c r="E1027" s="203" t="s">
        <v>581</v>
      </c>
      <c r="F1027" s="208" t="s">
        <v>434</v>
      </c>
      <c r="G1027" s="241">
        <v>45275</v>
      </c>
      <c r="H1027" s="249">
        <v>0</v>
      </c>
      <c r="I1027" s="159">
        <v>-51000</v>
      </c>
      <c r="J1027" s="250">
        <f t="shared" si="15"/>
        <v>351439.75472727249</v>
      </c>
      <c r="K1027" s="259"/>
    </row>
    <row r="1028" spans="2:11" x14ac:dyDescent="0.25">
      <c r="B1028" s="46">
        <f>SUBTOTAL(103,$C$10:C1028)</f>
        <v>1019</v>
      </c>
      <c r="C1028" s="24" t="s">
        <v>597</v>
      </c>
      <c r="D1028" s="24" t="s">
        <v>608</v>
      </c>
      <c r="E1028" s="203" t="s">
        <v>581</v>
      </c>
      <c r="F1028" s="208" t="s">
        <v>434</v>
      </c>
      <c r="G1028" s="241">
        <v>45275</v>
      </c>
      <c r="H1028" s="249">
        <v>0</v>
      </c>
      <c r="I1028" s="159">
        <v>-24500</v>
      </c>
      <c r="J1028" s="250">
        <f t="shared" si="15"/>
        <v>326939.75472727249</v>
      </c>
      <c r="K1028" s="259"/>
    </row>
    <row r="1029" spans="2:11" x14ac:dyDescent="0.25">
      <c r="B1029" s="46">
        <f>SUBTOTAL(103,$C$10:C1029)</f>
        <v>1020</v>
      </c>
      <c r="C1029" s="154" t="s">
        <v>692</v>
      </c>
      <c r="D1029" s="24" t="s">
        <v>1130</v>
      </c>
      <c r="E1029" s="203" t="s">
        <v>581</v>
      </c>
      <c r="F1029" s="208" t="s">
        <v>434</v>
      </c>
      <c r="G1029" s="241">
        <v>45275</v>
      </c>
      <c r="H1029" s="249">
        <v>0</v>
      </c>
      <c r="I1029" s="159">
        <v>-19600</v>
      </c>
      <c r="J1029" s="250">
        <f t="shared" si="15"/>
        <v>307339.75472727249</v>
      </c>
      <c r="K1029" s="259"/>
    </row>
    <row r="1030" spans="2:11" x14ac:dyDescent="0.25">
      <c r="B1030" s="46">
        <f>SUBTOTAL(103,$C$10:C1030)</f>
        <v>1021</v>
      </c>
      <c r="C1030" s="24" t="s">
        <v>601</v>
      </c>
      <c r="D1030" s="24" t="s">
        <v>608</v>
      </c>
      <c r="E1030" s="227" t="s">
        <v>1049</v>
      </c>
      <c r="F1030" s="208" t="s">
        <v>1116</v>
      </c>
      <c r="G1030" s="241">
        <v>45275</v>
      </c>
      <c r="H1030" s="249">
        <v>0</v>
      </c>
      <c r="I1030" s="159">
        <v>-5331</v>
      </c>
      <c r="J1030" s="250">
        <f t="shared" si="15"/>
        <v>302008.75472727249</v>
      </c>
      <c r="K1030" s="259"/>
    </row>
    <row r="1031" spans="2:11" x14ac:dyDescent="0.25">
      <c r="B1031" s="46">
        <f>SUBTOTAL(103,$C$10:C1031)</f>
        <v>1022</v>
      </c>
      <c r="C1031" s="24" t="s">
        <v>683</v>
      </c>
      <c r="D1031" s="24" t="s">
        <v>608</v>
      </c>
      <c r="E1031" s="227" t="s">
        <v>1049</v>
      </c>
      <c r="F1031" s="208" t="s">
        <v>1116</v>
      </c>
      <c r="G1031" s="241">
        <v>45275</v>
      </c>
      <c r="H1031" s="249">
        <v>0</v>
      </c>
      <c r="I1031" s="159">
        <v>-3840</v>
      </c>
      <c r="J1031" s="250">
        <f t="shared" si="15"/>
        <v>298168.75472727249</v>
      </c>
      <c r="K1031" s="259"/>
    </row>
    <row r="1032" spans="2:11" x14ac:dyDescent="0.25">
      <c r="B1032" s="46">
        <f>SUBTOTAL(103,$C$10:C1032)</f>
        <v>1023</v>
      </c>
      <c r="C1032" s="24" t="s">
        <v>667</v>
      </c>
      <c r="D1032" s="100" t="s">
        <v>607</v>
      </c>
      <c r="E1032" s="203" t="s">
        <v>619</v>
      </c>
      <c r="F1032" s="208" t="s">
        <v>621</v>
      </c>
      <c r="G1032" s="241">
        <v>45275</v>
      </c>
      <c r="H1032" s="249">
        <v>0</v>
      </c>
      <c r="I1032" s="159">
        <v>-1000</v>
      </c>
      <c r="J1032" s="250">
        <f t="shared" si="15"/>
        <v>297168.75472727249</v>
      </c>
      <c r="K1032" s="259"/>
    </row>
    <row r="1033" spans="2:11" x14ac:dyDescent="0.25">
      <c r="B1033" s="46">
        <f>SUBTOTAL(103,$C$10:C1033)</f>
        <v>1024</v>
      </c>
      <c r="C1033" s="24" t="s">
        <v>603</v>
      </c>
      <c r="D1033" s="24" t="s">
        <v>607</v>
      </c>
      <c r="E1033" s="203" t="s">
        <v>581</v>
      </c>
      <c r="F1033" s="208" t="s">
        <v>434</v>
      </c>
      <c r="G1033" s="241">
        <v>45275</v>
      </c>
      <c r="H1033" s="249">
        <v>0</v>
      </c>
      <c r="I1033" s="159">
        <v>-2000</v>
      </c>
      <c r="J1033" s="250">
        <f t="shared" si="15"/>
        <v>295168.75472727249</v>
      </c>
      <c r="K1033" s="259"/>
    </row>
    <row r="1034" spans="2:11" x14ac:dyDescent="0.25">
      <c r="B1034" s="46">
        <f>SUBTOTAL(103,$C$10:C1034)</f>
        <v>1025</v>
      </c>
      <c r="C1034" s="157" t="s">
        <v>843</v>
      </c>
      <c r="D1034" s="24" t="s">
        <v>701</v>
      </c>
      <c r="E1034" s="227" t="s">
        <v>1056</v>
      </c>
      <c r="F1034" s="203" t="s">
        <v>430</v>
      </c>
      <c r="G1034" s="241">
        <v>45275</v>
      </c>
      <c r="H1034" s="249">
        <v>0</v>
      </c>
      <c r="I1034" s="159">
        <v>-1450</v>
      </c>
      <c r="J1034" s="250">
        <f t="shared" si="15"/>
        <v>293718.75472727249</v>
      </c>
      <c r="K1034" s="259"/>
    </row>
    <row r="1035" spans="2:11" x14ac:dyDescent="0.25">
      <c r="B1035" s="46">
        <f>SUBTOTAL(103,$C$10:C1035)</f>
        <v>1026</v>
      </c>
      <c r="C1035" s="24" t="s">
        <v>24</v>
      </c>
      <c r="D1035" s="24" t="s">
        <v>1041</v>
      </c>
      <c r="E1035" s="203" t="s">
        <v>24</v>
      </c>
      <c r="F1035" s="203" t="s">
        <v>24</v>
      </c>
      <c r="G1035" s="241">
        <v>45275</v>
      </c>
      <c r="H1035" s="249">
        <v>0</v>
      </c>
      <c r="I1035" s="159">
        <v>-5000</v>
      </c>
      <c r="J1035" s="250">
        <f t="shared" si="15"/>
        <v>288718.75472727249</v>
      </c>
      <c r="K1035" s="259"/>
    </row>
    <row r="1036" spans="2:11" x14ac:dyDescent="0.25">
      <c r="B1036" s="46">
        <f>SUBTOTAL(103,$C$10:C1036)</f>
        <v>1027</v>
      </c>
      <c r="C1036" s="24" t="s">
        <v>653</v>
      </c>
      <c r="D1036" s="24" t="s">
        <v>656</v>
      </c>
      <c r="E1036" s="203" t="s">
        <v>581</v>
      </c>
      <c r="F1036" s="208" t="s">
        <v>434</v>
      </c>
      <c r="G1036" s="241">
        <v>45278</v>
      </c>
      <c r="H1036" s="253">
        <v>300000</v>
      </c>
      <c r="I1036" s="159">
        <v>0</v>
      </c>
      <c r="J1036" s="250">
        <f t="shared" si="15"/>
        <v>588718.75472727255</v>
      </c>
      <c r="K1036" s="259"/>
    </row>
    <row r="1037" spans="2:11" x14ac:dyDescent="0.25">
      <c r="B1037" s="46">
        <f>SUBTOTAL(103,$C$10:C1037)</f>
        <v>1028</v>
      </c>
      <c r="C1037" s="24" t="s">
        <v>653</v>
      </c>
      <c r="D1037" s="24" t="s">
        <v>681</v>
      </c>
      <c r="E1037" s="203" t="s">
        <v>581</v>
      </c>
      <c r="F1037" s="208" t="s">
        <v>434</v>
      </c>
      <c r="G1037" s="241">
        <v>45278</v>
      </c>
      <c r="H1037" s="253">
        <v>300000</v>
      </c>
      <c r="I1037" s="159">
        <v>0</v>
      </c>
      <c r="J1037" s="250">
        <f t="shared" ref="J1037:J1100" si="16">H1037+J1036+I1037</f>
        <v>888718.75472727255</v>
      </c>
      <c r="K1037" s="259"/>
    </row>
    <row r="1038" spans="2:11" x14ac:dyDescent="0.25">
      <c r="B1038" s="46">
        <f>SUBTOTAL(103,$C$10:C1038)</f>
        <v>1029</v>
      </c>
      <c r="C1038" s="24" t="s">
        <v>667</v>
      </c>
      <c r="D1038" s="100" t="s">
        <v>607</v>
      </c>
      <c r="E1038" s="203" t="s">
        <v>619</v>
      </c>
      <c r="F1038" s="208" t="s">
        <v>621</v>
      </c>
      <c r="G1038" s="241">
        <v>45278</v>
      </c>
      <c r="H1038" s="253">
        <v>0</v>
      </c>
      <c r="I1038" s="159">
        <v>-1000</v>
      </c>
      <c r="J1038" s="250">
        <f t="shared" si="16"/>
        <v>887718.75472727255</v>
      </c>
      <c r="K1038" s="259"/>
    </row>
    <row r="1039" spans="2:11" x14ac:dyDescent="0.25">
      <c r="B1039" s="46">
        <f>SUBTOTAL(103,$C$10:C1039)</f>
        <v>1030</v>
      </c>
      <c r="C1039" s="24" t="s">
        <v>977</v>
      </c>
      <c r="D1039" s="100" t="s">
        <v>1073</v>
      </c>
      <c r="E1039" s="203" t="s">
        <v>24</v>
      </c>
      <c r="F1039" s="203" t="s">
        <v>24</v>
      </c>
      <c r="G1039" s="241">
        <v>45278</v>
      </c>
      <c r="H1039" s="253">
        <v>0</v>
      </c>
      <c r="I1039" s="159">
        <v>-12000</v>
      </c>
      <c r="J1039" s="250">
        <f t="shared" si="16"/>
        <v>875718.75472727255</v>
      </c>
      <c r="K1039" s="259"/>
    </row>
    <row r="1040" spans="2:11" x14ac:dyDescent="0.25">
      <c r="B1040" s="46">
        <f>SUBTOTAL(103,$C$10:C1040)</f>
        <v>1031</v>
      </c>
      <c r="C1040" s="24" t="s">
        <v>631</v>
      </c>
      <c r="D1040" s="24" t="s">
        <v>613</v>
      </c>
      <c r="E1040" s="203" t="s">
        <v>24</v>
      </c>
      <c r="F1040" s="203" t="s">
        <v>24</v>
      </c>
      <c r="G1040" s="241">
        <v>45278</v>
      </c>
      <c r="H1040" s="253">
        <v>0</v>
      </c>
      <c r="I1040" s="159">
        <v>-5000</v>
      </c>
      <c r="J1040" s="250">
        <f t="shared" si="16"/>
        <v>870718.75472727255</v>
      </c>
      <c r="K1040" s="259"/>
    </row>
    <row r="1041" spans="2:11" x14ac:dyDescent="0.25">
      <c r="B1041" s="46">
        <f>SUBTOTAL(103,$C$10:C1041)</f>
        <v>1032</v>
      </c>
      <c r="C1041" s="158" t="s">
        <v>749</v>
      </c>
      <c r="D1041" s="24" t="s">
        <v>1042</v>
      </c>
      <c r="E1041" s="203" t="s">
        <v>588</v>
      </c>
      <c r="F1041" s="208" t="s">
        <v>589</v>
      </c>
      <c r="G1041" s="241">
        <v>45279</v>
      </c>
      <c r="H1041" s="253">
        <v>0</v>
      </c>
      <c r="I1041" s="159">
        <v>-2800</v>
      </c>
      <c r="J1041" s="250">
        <f t="shared" si="16"/>
        <v>867918.75472727255</v>
      </c>
      <c r="K1041" s="259"/>
    </row>
    <row r="1042" spans="2:11" x14ac:dyDescent="0.25">
      <c r="B1042" s="46">
        <f>SUBTOTAL(103,$C$10:C1042)</f>
        <v>1033</v>
      </c>
      <c r="C1042" s="24" t="s">
        <v>743</v>
      </c>
      <c r="D1042" s="24" t="s">
        <v>1028</v>
      </c>
      <c r="E1042" s="203" t="s">
        <v>581</v>
      </c>
      <c r="F1042" s="208" t="s">
        <v>434</v>
      </c>
      <c r="G1042" s="241">
        <v>45280</v>
      </c>
      <c r="H1042" s="253">
        <v>0</v>
      </c>
      <c r="I1042" s="159">
        <v>-2295</v>
      </c>
      <c r="J1042" s="250">
        <f t="shared" si="16"/>
        <v>865623.75472727255</v>
      </c>
      <c r="K1042" s="259"/>
    </row>
    <row r="1043" spans="2:11" x14ac:dyDescent="0.25">
      <c r="B1043" s="46">
        <f>SUBTOTAL(103,$C$10:C1043)</f>
        <v>1034</v>
      </c>
      <c r="C1043" s="24" t="s">
        <v>131</v>
      </c>
      <c r="D1043" s="24" t="s">
        <v>1032</v>
      </c>
      <c r="E1043" s="203" t="s">
        <v>588</v>
      </c>
      <c r="F1043" s="208" t="s">
        <v>589</v>
      </c>
      <c r="G1043" s="241">
        <v>45281</v>
      </c>
      <c r="H1043" s="249">
        <v>0</v>
      </c>
      <c r="I1043" s="159">
        <v>-300000</v>
      </c>
      <c r="J1043" s="250">
        <f t="shared" si="16"/>
        <v>565623.75472727255</v>
      </c>
      <c r="K1043" s="259"/>
    </row>
    <row r="1044" spans="2:11" x14ac:dyDescent="0.25">
      <c r="B1044" s="46">
        <f>SUBTOTAL(103,$C$10:C1044)</f>
        <v>1035</v>
      </c>
      <c r="C1044" s="100" t="s">
        <v>596</v>
      </c>
      <c r="D1044" s="24" t="s">
        <v>607</v>
      </c>
      <c r="E1044" s="203" t="s">
        <v>581</v>
      </c>
      <c r="F1044" s="208" t="s">
        <v>434</v>
      </c>
      <c r="G1044" s="241">
        <v>45282</v>
      </c>
      <c r="H1044" s="249">
        <v>0</v>
      </c>
      <c r="I1044" s="159">
        <v>-20200.0825</v>
      </c>
      <c r="J1044" s="250">
        <f t="shared" si="16"/>
        <v>545423.67222727253</v>
      </c>
      <c r="K1044" s="259"/>
    </row>
    <row r="1045" spans="2:11" x14ac:dyDescent="0.25">
      <c r="B1045" s="46">
        <f>SUBTOTAL(103,$C$10:C1045)</f>
        <v>1036</v>
      </c>
      <c r="C1045" s="24" t="s">
        <v>597</v>
      </c>
      <c r="D1045" s="24" t="s">
        <v>607</v>
      </c>
      <c r="E1045" s="203" t="s">
        <v>581</v>
      </c>
      <c r="F1045" s="208" t="s">
        <v>434</v>
      </c>
      <c r="G1045" s="241">
        <v>45282</v>
      </c>
      <c r="H1045" s="249">
        <v>0</v>
      </c>
      <c r="I1045" s="159">
        <v>-7250.38</v>
      </c>
      <c r="J1045" s="250">
        <f t="shared" si="16"/>
        <v>538173.29222727253</v>
      </c>
      <c r="K1045" s="259"/>
    </row>
    <row r="1046" spans="2:11" x14ac:dyDescent="0.25">
      <c r="B1046" s="46">
        <f>SUBTOTAL(103,$C$10:C1046)</f>
        <v>1037</v>
      </c>
      <c r="C1046" s="24" t="s">
        <v>597</v>
      </c>
      <c r="D1046" s="24" t="s">
        <v>608</v>
      </c>
      <c r="E1046" s="203" t="s">
        <v>581</v>
      </c>
      <c r="F1046" s="208" t="s">
        <v>434</v>
      </c>
      <c r="G1046" s="241">
        <v>45282</v>
      </c>
      <c r="H1046" s="249">
        <v>0</v>
      </c>
      <c r="I1046" s="159">
        <v>-6000</v>
      </c>
      <c r="J1046" s="250">
        <f t="shared" si="16"/>
        <v>532173.29222727253</v>
      </c>
      <c r="K1046" s="259"/>
    </row>
    <row r="1047" spans="2:11" x14ac:dyDescent="0.25">
      <c r="B1047" s="46">
        <f>SUBTOTAL(103,$C$10:C1047)</f>
        <v>1038</v>
      </c>
      <c r="C1047" s="24" t="s">
        <v>598</v>
      </c>
      <c r="D1047" s="24" t="s">
        <v>607</v>
      </c>
      <c r="E1047" s="203" t="s">
        <v>581</v>
      </c>
      <c r="F1047" s="208" t="s">
        <v>434</v>
      </c>
      <c r="G1047" s="241">
        <v>45282</v>
      </c>
      <c r="H1047" s="249">
        <v>0</v>
      </c>
      <c r="I1047" s="159">
        <v>-20000.956999999999</v>
      </c>
      <c r="J1047" s="250">
        <f t="shared" si="16"/>
        <v>512172.33522727253</v>
      </c>
      <c r="K1047" s="259"/>
    </row>
    <row r="1048" spans="2:11" x14ac:dyDescent="0.25">
      <c r="B1048" s="46">
        <f>SUBTOTAL(103,$C$10:C1048)</f>
        <v>1039</v>
      </c>
      <c r="C1048" s="24" t="s">
        <v>598</v>
      </c>
      <c r="D1048" s="24" t="s">
        <v>607</v>
      </c>
      <c r="E1048" s="203" t="s">
        <v>581</v>
      </c>
      <c r="F1048" s="208" t="s">
        <v>434</v>
      </c>
      <c r="G1048" s="241">
        <v>45282</v>
      </c>
      <c r="H1048" s="249">
        <v>0</v>
      </c>
      <c r="I1048" s="159">
        <v>-85000</v>
      </c>
      <c r="J1048" s="250">
        <f t="shared" si="16"/>
        <v>427172.33522727253</v>
      </c>
      <c r="K1048" s="259"/>
    </row>
    <row r="1049" spans="2:11" x14ac:dyDescent="0.25">
      <c r="B1049" s="46">
        <f>SUBTOTAL(103,$C$10:C1049)</f>
        <v>1040</v>
      </c>
      <c r="C1049" s="100" t="s">
        <v>599</v>
      </c>
      <c r="D1049" s="100" t="s">
        <v>607</v>
      </c>
      <c r="E1049" s="227" t="s">
        <v>637</v>
      </c>
      <c r="F1049" s="208" t="s">
        <v>593</v>
      </c>
      <c r="G1049" s="241">
        <v>45282</v>
      </c>
      <c r="H1049" s="249">
        <v>0</v>
      </c>
      <c r="I1049" s="159">
        <v>-18000</v>
      </c>
      <c r="J1049" s="250">
        <f t="shared" si="16"/>
        <v>409172.33522727253</v>
      </c>
      <c r="K1049" s="259"/>
    </row>
    <row r="1050" spans="2:11" x14ac:dyDescent="0.25">
      <c r="B1050" s="46">
        <f>SUBTOTAL(103,$C$10:C1050)</f>
        <v>1041</v>
      </c>
      <c r="C1050" s="100" t="s">
        <v>599</v>
      </c>
      <c r="D1050" s="100" t="s">
        <v>607</v>
      </c>
      <c r="E1050" s="227" t="s">
        <v>637</v>
      </c>
      <c r="F1050" s="208" t="s">
        <v>593</v>
      </c>
      <c r="G1050" s="241">
        <v>45282</v>
      </c>
      <c r="H1050" s="249">
        <v>0</v>
      </c>
      <c r="I1050" s="159">
        <v>-18000</v>
      </c>
      <c r="J1050" s="250">
        <f t="shared" si="16"/>
        <v>391172.33522727253</v>
      </c>
      <c r="K1050" s="259"/>
    </row>
    <row r="1051" spans="2:11" x14ac:dyDescent="0.25">
      <c r="B1051" s="46">
        <f>SUBTOTAL(103,$C$10:C1051)</f>
        <v>1042</v>
      </c>
      <c r="C1051" s="154" t="s">
        <v>692</v>
      </c>
      <c r="D1051" s="24" t="s">
        <v>608</v>
      </c>
      <c r="E1051" s="203" t="s">
        <v>581</v>
      </c>
      <c r="F1051" s="208" t="s">
        <v>434</v>
      </c>
      <c r="G1051" s="241">
        <v>45282</v>
      </c>
      <c r="H1051" s="249">
        <v>0</v>
      </c>
      <c r="I1051" s="159">
        <v>-6000</v>
      </c>
      <c r="J1051" s="250">
        <f t="shared" si="16"/>
        <v>385172.33522727253</v>
      </c>
      <c r="K1051" s="259"/>
    </row>
    <row r="1052" spans="2:11" x14ac:dyDescent="0.25">
      <c r="B1052" s="46">
        <f>SUBTOTAL(103,$C$10:C1052)</f>
        <v>1043</v>
      </c>
      <c r="C1052" s="100" t="s">
        <v>601</v>
      </c>
      <c r="D1052" s="24" t="s">
        <v>608</v>
      </c>
      <c r="E1052" s="227" t="s">
        <v>1049</v>
      </c>
      <c r="F1052" s="208" t="s">
        <v>1116</v>
      </c>
      <c r="G1052" s="241">
        <v>45282</v>
      </c>
      <c r="H1052" s="249">
        <v>0</v>
      </c>
      <c r="I1052" s="159">
        <v>-17300</v>
      </c>
      <c r="J1052" s="250">
        <f t="shared" si="16"/>
        <v>367872.33522727253</v>
      </c>
      <c r="K1052" s="259"/>
    </row>
    <row r="1053" spans="2:11" x14ac:dyDescent="0.25">
      <c r="B1053" s="46">
        <f>SUBTOTAL(103,$C$10:C1053)</f>
        <v>1044</v>
      </c>
      <c r="C1053" s="100" t="s">
        <v>601</v>
      </c>
      <c r="D1053" s="24" t="s">
        <v>608</v>
      </c>
      <c r="E1053" s="227" t="s">
        <v>1049</v>
      </c>
      <c r="F1053" s="208" t="s">
        <v>1116</v>
      </c>
      <c r="G1053" s="241">
        <v>45282</v>
      </c>
      <c r="H1053" s="249">
        <v>0</v>
      </c>
      <c r="I1053" s="159">
        <v>-5331</v>
      </c>
      <c r="J1053" s="250">
        <f t="shared" si="16"/>
        <v>362541.33522727253</v>
      </c>
      <c r="K1053" s="259"/>
    </row>
    <row r="1054" spans="2:11" x14ac:dyDescent="0.25">
      <c r="B1054" s="46">
        <f>SUBTOTAL(103,$C$10:C1054)</f>
        <v>1045</v>
      </c>
      <c r="C1054" s="100" t="s">
        <v>667</v>
      </c>
      <c r="D1054" s="100" t="s">
        <v>607</v>
      </c>
      <c r="E1054" s="203" t="s">
        <v>619</v>
      </c>
      <c r="F1054" s="208" t="s">
        <v>621</v>
      </c>
      <c r="G1054" s="241">
        <v>45282</v>
      </c>
      <c r="H1054" s="249">
        <v>0</v>
      </c>
      <c r="I1054" s="159">
        <v>-10000</v>
      </c>
      <c r="J1054" s="250">
        <f t="shared" si="16"/>
        <v>352541.33522727253</v>
      </c>
      <c r="K1054" s="259"/>
    </row>
    <row r="1055" spans="2:11" x14ac:dyDescent="0.25">
      <c r="B1055" s="46">
        <f>SUBTOTAL(103,$C$10:C1055)</f>
        <v>1046</v>
      </c>
      <c r="C1055" s="100" t="s">
        <v>603</v>
      </c>
      <c r="D1055" s="24" t="s">
        <v>607</v>
      </c>
      <c r="E1055" s="203" t="s">
        <v>581</v>
      </c>
      <c r="F1055" s="208" t="s">
        <v>434</v>
      </c>
      <c r="G1055" s="241">
        <v>45282</v>
      </c>
      <c r="H1055" s="249">
        <v>0</v>
      </c>
      <c r="I1055" s="159">
        <v>-2000</v>
      </c>
      <c r="J1055" s="250">
        <f t="shared" si="16"/>
        <v>350541.33522727253</v>
      </c>
      <c r="K1055" s="259"/>
    </row>
    <row r="1056" spans="2:11" x14ac:dyDescent="0.25">
      <c r="B1056" s="46">
        <f>SUBTOTAL(103,$C$10:C1056)</f>
        <v>1047</v>
      </c>
      <c r="C1056" s="100" t="s">
        <v>603</v>
      </c>
      <c r="D1056" s="100" t="s">
        <v>607</v>
      </c>
      <c r="E1056" s="203" t="s">
        <v>581</v>
      </c>
      <c r="F1056" s="208" t="s">
        <v>434</v>
      </c>
      <c r="G1056" s="241">
        <v>45282</v>
      </c>
      <c r="H1056" s="249">
        <v>0</v>
      </c>
      <c r="I1056" s="159">
        <v>-2000</v>
      </c>
      <c r="J1056" s="250">
        <f t="shared" si="16"/>
        <v>348541.33522727253</v>
      </c>
      <c r="K1056" s="259"/>
    </row>
    <row r="1057" spans="2:11" x14ac:dyDescent="0.25">
      <c r="B1057" s="46">
        <f>SUBTOTAL(103,$C$10:C1057)</f>
        <v>1048</v>
      </c>
      <c r="C1057" s="158" t="s">
        <v>749</v>
      </c>
      <c r="D1057" s="24" t="s">
        <v>1042</v>
      </c>
      <c r="E1057" s="203" t="s">
        <v>588</v>
      </c>
      <c r="F1057" s="208" t="s">
        <v>589</v>
      </c>
      <c r="G1057" s="241">
        <v>45282</v>
      </c>
      <c r="H1057" s="253">
        <v>0</v>
      </c>
      <c r="I1057" s="159">
        <v>-1398</v>
      </c>
      <c r="J1057" s="250">
        <f t="shared" si="16"/>
        <v>347143.33522727253</v>
      </c>
      <c r="K1057" s="259"/>
    </row>
    <row r="1058" spans="2:11" x14ac:dyDescent="0.25">
      <c r="B1058" s="46">
        <f>SUBTOTAL(103,$C$10:C1058)</f>
        <v>1049</v>
      </c>
      <c r="C1058" s="100" t="s">
        <v>1002</v>
      </c>
      <c r="D1058" s="100" t="s">
        <v>1037</v>
      </c>
      <c r="E1058" s="203" t="s">
        <v>24</v>
      </c>
      <c r="F1058" s="203" t="s">
        <v>24</v>
      </c>
      <c r="G1058" s="241">
        <v>45286</v>
      </c>
      <c r="H1058" s="253">
        <v>0</v>
      </c>
      <c r="I1058" s="159">
        <v>-4000</v>
      </c>
      <c r="J1058" s="250">
        <f t="shared" si="16"/>
        <v>343143.33522727253</v>
      </c>
      <c r="K1058" s="259"/>
    </row>
    <row r="1059" spans="2:11" x14ac:dyDescent="0.25">
      <c r="B1059" s="46">
        <f>SUBTOTAL(103,$C$10:C1059)</f>
        <v>1050</v>
      </c>
      <c r="C1059" s="100" t="s">
        <v>977</v>
      </c>
      <c r="D1059" s="100" t="s">
        <v>1073</v>
      </c>
      <c r="E1059" s="203" t="s">
        <v>24</v>
      </c>
      <c r="F1059" s="203" t="s">
        <v>24</v>
      </c>
      <c r="G1059" s="241">
        <v>45290</v>
      </c>
      <c r="H1059" s="253">
        <v>0</v>
      </c>
      <c r="I1059" s="159">
        <v>-12000</v>
      </c>
      <c r="J1059" s="250">
        <f t="shared" si="16"/>
        <v>331143.33522727253</v>
      </c>
      <c r="K1059" s="259"/>
    </row>
    <row r="1060" spans="2:11" x14ac:dyDescent="0.25">
      <c r="B1060" s="46">
        <f>SUBTOTAL(103,$C$10:C1060)</f>
        <v>1051</v>
      </c>
      <c r="C1060" s="24" t="s">
        <v>631</v>
      </c>
      <c r="D1060" s="24" t="s">
        <v>613</v>
      </c>
      <c r="E1060" s="203" t="s">
        <v>24</v>
      </c>
      <c r="F1060" s="203" t="s">
        <v>24</v>
      </c>
      <c r="G1060" s="241">
        <v>45290</v>
      </c>
      <c r="H1060" s="253">
        <v>0</v>
      </c>
      <c r="I1060" s="159">
        <v>-5000</v>
      </c>
      <c r="J1060" s="250">
        <f t="shared" si="16"/>
        <v>326143.33522727253</v>
      </c>
      <c r="K1060" s="259"/>
    </row>
    <row r="1061" spans="2:11" x14ac:dyDescent="0.25">
      <c r="B1061" s="46">
        <f>SUBTOTAL(103,$C$10:C1061)</f>
        <v>1052</v>
      </c>
      <c r="C1061" s="24" t="s">
        <v>1003</v>
      </c>
      <c r="D1061" s="225" t="s">
        <v>614</v>
      </c>
      <c r="E1061" s="203" t="s">
        <v>24</v>
      </c>
      <c r="F1061" s="203" t="s">
        <v>24</v>
      </c>
      <c r="G1061" s="241">
        <v>45294</v>
      </c>
      <c r="H1061" s="253">
        <v>0</v>
      </c>
      <c r="I1061" s="159">
        <v>-500</v>
      </c>
      <c r="J1061" s="250">
        <f t="shared" si="16"/>
        <v>325643.33522727253</v>
      </c>
      <c r="K1061" s="259"/>
    </row>
    <row r="1062" spans="2:11" x14ac:dyDescent="0.25">
      <c r="B1062" s="46">
        <f>SUBTOTAL(103,$C$10:C1062)</f>
        <v>1053</v>
      </c>
      <c r="C1062" s="158" t="s">
        <v>749</v>
      </c>
      <c r="D1062" s="100" t="s">
        <v>549</v>
      </c>
      <c r="E1062" s="203" t="s">
        <v>588</v>
      </c>
      <c r="F1062" s="208" t="s">
        <v>589</v>
      </c>
      <c r="G1062" s="241">
        <v>45295</v>
      </c>
      <c r="H1062" s="253">
        <v>0</v>
      </c>
      <c r="I1062" s="159">
        <v>-2500</v>
      </c>
      <c r="J1062" s="250">
        <f t="shared" si="16"/>
        <v>323143.33522727253</v>
      </c>
      <c r="K1062" s="259"/>
    </row>
    <row r="1063" spans="2:11" x14ac:dyDescent="0.25">
      <c r="B1063" s="46">
        <f>SUBTOTAL(103,$C$10:C1063)</f>
        <v>1054</v>
      </c>
      <c r="C1063" s="24" t="s">
        <v>1074</v>
      </c>
      <c r="D1063" s="24" t="s">
        <v>983</v>
      </c>
      <c r="E1063" s="203" t="s">
        <v>644</v>
      </c>
      <c r="F1063" s="208" t="s">
        <v>428</v>
      </c>
      <c r="G1063" s="241">
        <v>45296</v>
      </c>
      <c r="H1063" s="249">
        <v>0</v>
      </c>
      <c r="I1063" s="159">
        <v>-1500</v>
      </c>
      <c r="J1063" s="250">
        <f t="shared" si="16"/>
        <v>321643.33522727253</v>
      </c>
      <c r="K1063" s="259"/>
    </row>
    <row r="1064" spans="2:11" x14ac:dyDescent="0.25">
      <c r="B1064" s="46">
        <f>SUBTOTAL(103,$C$10:C1064)</f>
        <v>1055</v>
      </c>
      <c r="C1064" s="24" t="s">
        <v>596</v>
      </c>
      <c r="D1064" s="24" t="s">
        <v>607</v>
      </c>
      <c r="E1064" s="203" t="s">
        <v>581</v>
      </c>
      <c r="F1064" s="208" t="s">
        <v>434</v>
      </c>
      <c r="G1064" s="241">
        <v>45296</v>
      </c>
      <c r="H1064" s="249">
        <v>0</v>
      </c>
      <c r="I1064" s="159">
        <v>-23000</v>
      </c>
      <c r="J1064" s="250">
        <f t="shared" si="16"/>
        <v>298643.33522727253</v>
      </c>
      <c r="K1064" s="259"/>
    </row>
    <row r="1065" spans="2:11" x14ac:dyDescent="0.25">
      <c r="B1065" s="46">
        <f>SUBTOTAL(103,$C$10:C1065)</f>
        <v>1056</v>
      </c>
      <c r="C1065" s="24" t="s">
        <v>640</v>
      </c>
      <c r="D1065" s="24" t="s">
        <v>608</v>
      </c>
      <c r="E1065" s="227" t="s">
        <v>583</v>
      </c>
      <c r="F1065" s="208" t="s">
        <v>584</v>
      </c>
      <c r="G1065" s="241">
        <v>45296</v>
      </c>
      <c r="H1065" s="249">
        <v>0</v>
      </c>
      <c r="I1065" s="159">
        <v>-9300</v>
      </c>
      <c r="J1065" s="250">
        <f t="shared" si="16"/>
        <v>289343.33522727253</v>
      </c>
      <c r="K1065" s="259"/>
    </row>
    <row r="1066" spans="2:11" x14ac:dyDescent="0.25">
      <c r="B1066" s="46">
        <f>SUBTOTAL(103,$C$10:C1066)</f>
        <v>1057</v>
      </c>
      <c r="C1066" s="24" t="s">
        <v>598</v>
      </c>
      <c r="D1066" s="24" t="s">
        <v>607</v>
      </c>
      <c r="E1066" s="203" t="s">
        <v>581</v>
      </c>
      <c r="F1066" s="208" t="s">
        <v>434</v>
      </c>
      <c r="G1066" s="241">
        <v>45296</v>
      </c>
      <c r="H1066" s="249">
        <v>0</v>
      </c>
      <c r="I1066" s="159">
        <v>-20000</v>
      </c>
      <c r="J1066" s="250">
        <f t="shared" si="16"/>
        <v>269343.33522727253</v>
      </c>
      <c r="K1066" s="259"/>
    </row>
    <row r="1067" spans="2:11" x14ac:dyDescent="0.25">
      <c r="B1067" s="46">
        <f>SUBTOTAL(103,$C$10:C1067)</f>
        <v>1058</v>
      </c>
      <c r="C1067" s="24" t="s">
        <v>599</v>
      </c>
      <c r="D1067" s="100" t="s">
        <v>607</v>
      </c>
      <c r="E1067" s="227" t="s">
        <v>637</v>
      </c>
      <c r="F1067" s="208" t="s">
        <v>593</v>
      </c>
      <c r="G1067" s="241">
        <v>45296</v>
      </c>
      <c r="H1067" s="249">
        <v>0</v>
      </c>
      <c r="I1067" s="159">
        <v>-18000</v>
      </c>
      <c r="J1067" s="250">
        <f t="shared" si="16"/>
        <v>251343.33522727253</v>
      </c>
      <c r="K1067" s="259"/>
    </row>
    <row r="1068" spans="2:11" x14ac:dyDescent="0.25">
      <c r="B1068" s="46">
        <f>SUBTOTAL(103,$C$10:C1068)</f>
        <v>1059</v>
      </c>
      <c r="C1068" s="24" t="s">
        <v>599</v>
      </c>
      <c r="D1068" s="24" t="s">
        <v>608</v>
      </c>
      <c r="E1068" s="227" t="s">
        <v>583</v>
      </c>
      <c r="F1068" s="208" t="s">
        <v>584</v>
      </c>
      <c r="G1068" s="241">
        <v>45296</v>
      </c>
      <c r="H1068" s="249">
        <v>0</v>
      </c>
      <c r="I1068" s="159">
        <v>-3000</v>
      </c>
      <c r="J1068" s="250">
        <f t="shared" si="16"/>
        <v>248343.33522727253</v>
      </c>
      <c r="K1068" s="259"/>
    </row>
    <row r="1069" spans="2:11" x14ac:dyDescent="0.25">
      <c r="B1069" s="46">
        <f>SUBTOTAL(103,$C$10:C1069)</f>
        <v>1060</v>
      </c>
      <c r="C1069" s="24" t="s">
        <v>600</v>
      </c>
      <c r="D1069" s="24" t="s">
        <v>608</v>
      </c>
      <c r="E1069" s="227" t="s">
        <v>1049</v>
      </c>
      <c r="F1069" s="208" t="s">
        <v>1116</v>
      </c>
      <c r="G1069" s="241">
        <v>45296</v>
      </c>
      <c r="H1069" s="249">
        <v>0</v>
      </c>
      <c r="I1069" s="159">
        <v>-20100</v>
      </c>
      <c r="J1069" s="250">
        <f t="shared" si="16"/>
        <v>228243.33522727253</v>
      </c>
      <c r="K1069" s="259"/>
    </row>
    <row r="1070" spans="2:11" x14ac:dyDescent="0.25">
      <c r="B1070" s="46">
        <f>SUBTOTAL(103,$C$10:C1070)</f>
        <v>1061</v>
      </c>
      <c r="C1070" s="24" t="s">
        <v>601</v>
      </c>
      <c r="D1070" s="24" t="s">
        <v>608</v>
      </c>
      <c r="E1070" s="227" t="s">
        <v>1049</v>
      </c>
      <c r="F1070" s="208" t="s">
        <v>1116</v>
      </c>
      <c r="G1070" s="241">
        <v>45296</v>
      </c>
      <c r="H1070" s="249">
        <v>0</v>
      </c>
      <c r="I1070" s="159">
        <v>-8600</v>
      </c>
      <c r="J1070" s="250">
        <f t="shared" si="16"/>
        <v>219643.33522727253</v>
      </c>
      <c r="K1070" s="259"/>
    </row>
    <row r="1071" spans="2:11" x14ac:dyDescent="0.25">
      <c r="B1071" s="46">
        <f>SUBTOTAL(103,$C$10:C1071)</f>
        <v>1062</v>
      </c>
      <c r="C1071" s="24" t="s">
        <v>683</v>
      </c>
      <c r="D1071" s="24" t="s">
        <v>608</v>
      </c>
      <c r="E1071" s="227" t="s">
        <v>1049</v>
      </c>
      <c r="F1071" s="208" t="s">
        <v>1116</v>
      </c>
      <c r="G1071" s="241">
        <v>45296</v>
      </c>
      <c r="H1071" s="249">
        <v>0</v>
      </c>
      <c r="I1071" s="159">
        <v>-4960</v>
      </c>
      <c r="J1071" s="250">
        <f t="shared" si="16"/>
        <v>214683.33522727253</v>
      </c>
      <c r="K1071" s="259"/>
    </row>
    <row r="1072" spans="2:11" x14ac:dyDescent="0.25">
      <c r="B1072" s="46">
        <f>SUBTOTAL(103,$C$10:C1072)</f>
        <v>1063</v>
      </c>
      <c r="C1072" s="24" t="s">
        <v>603</v>
      </c>
      <c r="D1072" s="24" t="s">
        <v>607</v>
      </c>
      <c r="E1072" s="203" t="s">
        <v>581</v>
      </c>
      <c r="F1072" s="208" t="s">
        <v>434</v>
      </c>
      <c r="G1072" s="241">
        <v>45296</v>
      </c>
      <c r="H1072" s="249">
        <v>0</v>
      </c>
      <c r="I1072" s="159">
        <v>-2000</v>
      </c>
      <c r="J1072" s="250">
        <f t="shared" si="16"/>
        <v>212683.33522727253</v>
      </c>
      <c r="K1072" s="259"/>
    </row>
    <row r="1073" spans="2:11" x14ac:dyDescent="0.25">
      <c r="B1073" s="46">
        <f>SUBTOTAL(103,$C$10:C1073)</f>
        <v>1064</v>
      </c>
      <c r="C1073" s="24" t="s">
        <v>603</v>
      </c>
      <c r="D1073" s="24" t="s">
        <v>610</v>
      </c>
      <c r="E1073" s="203" t="s">
        <v>581</v>
      </c>
      <c r="F1073" s="208" t="s">
        <v>434</v>
      </c>
      <c r="G1073" s="241">
        <v>45296</v>
      </c>
      <c r="H1073" s="249">
        <v>0</v>
      </c>
      <c r="I1073" s="159">
        <v>-4000</v>
      </c>
      <c r="J1073" s="250">
        <f t="shared" si="16"/>
        <v>208683.33522727253</v>
      </c>
      <c r="K1073" s="259"/>
    </row>
    <row r="1074" spans="2:11" x14ac:dyDescent="0.25">
      <c r="B1074" s="46">
        <f>SUBTOTAL(103,$C$10:C1074)</f>
        <v>1065</v>
      </c>
      <c r="C1074" s="24" t="s">
        <v>622</v>
      </c>
      <c r="D1074" s="24" t="s">
        <v>623</v>
      </c>
      <c r="E1074" s="203" t="s">
        <v>579</v>
      </c>
      <c r="F1074" s="216" t="s">
        <v>580</v>
      </c>
      <c r="G1074" s="242">
        <v>45303</v>
      </c>
      <c r="H1074" s="253">
        <v>1000000</v>
      </c>
      <c r="I1074" s="159">
        <v>0</v>
      </c>
      <c r="J1074" s="250">
        <f t="shared" si="16"/>
        <v>1208683.3352272725</v>
      </c>
      <c r="K1074" s="259"/>
    </row>
    <row r="1075" spans="2:11" x14ac:dyDescent="0.25">
      <c r="B1075" s="46">
        <f>SUBTOTAL(103,$C$10:C1075)</f>
        <v>1066</v>
      </c>
      <c r="C1075" s="24" t="s">
        <v>596</v>
      </c>
      <c r="D1075" s="24" t="s">
        <v>607</v>
      </c>
      <c r="E1075" s="203" t="s">
        <v>581</v>
      </c>
      <c r="F1075" s="208" t="s">
        <v>434</v>
      </c>
      <c r="G1075" s="241">
        <v>45303</v>
      </c>
      <c r="H1075" s="253">
        <v>0</v>
      </c>
      <c r="I1075" s="159">
        <v>-23000</v>
      </c>
      <c r="J1075" s="250">
        <f t="shared" si="16"/>
        <v>1185683.3352272725</v>
      </c>
      <c r="K1075" s="259"/>
    </row>
    <row r="1076" spans="2:11" x14ac:dyDescent="0.25">
      <c r="B1076" s="46">
        <f>SUBTOTAL(103,$C$10:C1076)</f>
        <v>1067</v>
      </c>
      <c r="C1076" s="24" t="s">
        <v>597</v>
      </c>
      <c r="D1076" s="100" t="s">
        <v>607</v>
      </c>
      <c r="E1076" s="203" t="s">
        <v>591</v>
      </c>
      <c r="F1076" s="208" t="s">
        <v>592</v>
      </c>
      <c r="G1076" s="239">
        <v>45303</v>
      </c>
      <c r="H1076" s="249">
        <v>0</v>
      </c>
      <c r="I1076" s="101">
        <v>-10000</v>
      </c>
      <c r="J1076" s="250">
        <f t="shared" si="16"/>
        <v>1175683.3352272725</v>
      </c>
      <c r="K1076" s="259"/>
    </row>
    <row r="1077" spans="2:11" x14ac:dyDescent="0.25">
      <c r="B1077" s="46">
        <f>SUBTOTAL(103,$C$10:C1077)</f>
        <v>1068</v>
      </c>
      <c r="C1077" s="100" t="s">
        <v>625</v>
      </c>
      <c r="D1077" s="24" t="s">
        <v>608</v>
      </c>
      <c r="E1077" s="203" t="s">
        <v>583</v>
      </c>
      <c r="F1077" s="208" t="s">
        <v>584</v>
      </c>
      <c r="G1077" s="239">
        <v>45303</v>
      </c>
      <c r="H1077" s="249">
        <v>0</v>
      </c>
      <c r="I1077" s="101">
        <v>-2000</v>
      </c>
      <c r="J1077" s="250">
        <f t="shared" si="16"/>
        <v>1173683.3352272725</v>
      </c>
      <c r="K1077" s="259"/>
    </row>
    <row r="1078" spans="2:11" x14ac:dyDescent="0.25">
      <c r="B1078" s="46">
        <f>SUBTOTAL(103,$C$10:C1078)</f>
        <v>1069</v>
      </c>
      <c r="C1078" s="24" t="s">
        <v>598</v>
      </c>
      <c r="D1078" s="24" t="s">
        <v>607</v>
      </c>
      <c r="E1078" s="203" t="s">
        <v>581</v>
      </c>
      <c r="F1078" s="208" t="s">
        <v>434</v>
      </c>
      <c r="G1078" s="239">
        <v>45303</v>
      </c>
      <c r="H1078" s="249">
        <v>0</v>
      </c>
      <c r="I1078" s="101">
        <v>-19999.999</v>
      </c>
      <c r="J1078" s="250">
        <f t="shared" si="16"/>
        <v>1153683.3362272724</v>
      </c>
      <c r="K1078" s="259"/>
    </row>
    <row r="1079" spans="2:11" x14ac:dyDescent="0.25">
      <c r="B1079" s="46">
        <f>SUBTOTAL(103,$C$10:C1079)</f>
        <v>1070</v>
      </c>
      <c r="C1079" s="100" t="s">
        <v>600</v>
      </c>
      <c r="D1079" s="24" t="s">
        <v>608</v>
      </c>
      <c r="E1079" s="227" t="s">
        <v>1049</v>
      </c>
      <c r="F1079" s="208" t="s">
        <v>1048</v>
      </c>
      <c r="G1079" s="239">
        <v>45303</v>
      </c>
      <c r="H1079" s="249">
        <v>0</v>
      </c>
      <c r="I1079" s="101">
        <v>-39314</v>
      </c>
      <c r="J1079" s="250">
        <f t="shared" si="16"/>
        <v>1114369.3362272724</v>
      </c>
      <c r="K1079" s="259"/>
    </row>
    <row r="1080" spans="2:11" x14ac:dyDescent="0.25">
      <c r="B1080" s="46">
        <f>SUBTOTAL(103,$C$10:C1080)</f>
        <v>1071</v>
      </c>
      <c r="C1080" s="24" t="s">
        <v>627</v>
      </c>
      <c r="D1080" s="24" t="s">
        <v>608</v>
      </c>
      <c r="E1080" s="227" t="s">
        <v>1049</v>
      </c>
      <c r="F1080" s="208" t="s">
        <v>1048</v>
      </c>
      <c r="G1080" s="239">
        <v>45303</v>
      </c>
      <c r="H1080" s="249">
        <v>0</v>
      </c>
      <c r="I1080" s="101">
        <v>-8600</v>
      </c>
      <c r="J1080" s="250">
        <f t="shared" si="16"/>
        <v>1105769.3362272724</v>
      </c>
      <c r="K1080" s="259"/>
    </row>
    <row r="1081" spans="2:11" x14ac:dyDescent="0.25">
      <c r="B1081" s="46">
        <f>SUBTOTAL(103,$C$10:C1081)</f>
        <v>1072</v>
      </c>
      <c r="C1081" s="154" t="s">
        <v>692</v>
      </c>
      <c r="D1081" s="24" t="s">
        <v>608</v>
      </c>
      <c r="E1081" s="203" t="s">
        <v>581</v>
      </c>
      <c r="F1081" s="208" t="s">
        <v>434</v>
      </c>
      <c r="G1081" s="239">
        <v>45303</v>
      </c>
      <c r="H1081" s="249">
        <v>0</v>
      </c>
      <c r="I1081" s="101">
        <v>-13710</v>
      </c>
      <c r="J1081" s="250">
        <f t="shared" si="16"/>
        <v>1092059.3362272724</v>
      </c>
      <c r="K1081" s="259"/>
    </row>
    <row r="1082" spans="2:11" x14ac:dyDescent="0.25">
      <c r="B1082" s="46">
        <f>SUBTOTAL(103,$C$10:C1082)</f>
        <v>1073</v>
      </c>
      <c r="C1082" s="157" t="s">
        <v>693</v>
      </c>
      <c r="D1082" s="24" t="s">
        <v>608</v>
      </c>
      <c r="E1082" s="203" t="s">
        <v>581</v>
      </c>
      <c r="F1082" s="208" t="s">
        <v>434</v>
      </c>
      <c r="G1082" s="239">
        <v>45303</v>
      </c>
      <c r="H1082" s="249">
        <v>0</v>
      </c>
      <c r="I1082" s="101">
        <v>-7000</v>
      </c>
      <c r="J1082" s="250">
        <f t="shared" si="16"/>
        <v>1085059.3362272724</v>
      </c>
      <c r="K1082" s="259"/>
    </row>
    <row r="1083" spans="2:11" x14ac:dyDescent="0.25">
      <c r="B1083" s="46">
        <f>SUBTOTAL(103,$C$10:C1083)</f>
        <v>1074</v>
      </c>
      <c r="C1083" s="24" t="s">
        <v>596</v>
      </c>
      <c r="D1083" s="24" t="s">
        <v>608</v>
      </c>
      <c r="E1083" s="203" t="s">
        <v>581</v>
      </c>
      <c r="F1083" s="208" t="s">
        <v>434</v>
      </c>
      <c r="G1083" s="239">
        <v>45303</v>
      </c>
      <c r="H1083" s="249">
        <v>0</v>
      </c>
      <c r="I1083" s="101">
        <v>-70000</v>
      </c>
      <c r="J1083" s="250">
        <f t="shared" si="16"/>
        <v>1015059.3362272724</v>
      </c>
      <c r="K1083" s="259"/>
    </row>
    <row r="1084" spans="2:11" x14ac:dyDescent="0.25">
      <c r="B1084" s="46">
        <f>SUBTOTAL(103,$C$10:C1084)</f>
        <v>1075</v>
      </c>
      <c r="C1084" s="24" t="s">
        <v>598</v>
      </c>
      <c r="D1084" s="100" t="s">
        <v>608</v>
      </c>
      <c r="E1084" s="203" t="s">
        <v>581</v>
      </c>
      <c r="F1084" s="208" t="s">
        <v>434</v>
      </c>
      <c r="G1084" s="239">
        <v>45303</v>
      </c>
      <c r="H1084" s="249">
        <v>0</v>
      </c>
      <c r="I1084" s="101">
        <v>-84000</v>
      </c>
      <c r="J1084" s="250">
        <f t="shared" si="16"/>
        <v>931059.3362272724</v>
      </c>
      <c r="K1084" s="259"/>
    </row>
    <row r="1085" spans="2:11" x14ac:dyDescent="0.25">
      <c r="B1085" s="46">
        <f>SUBTOTAL(103,$C$10:C1085)</f>
        <v>1076</v>
      </c>
      <c r="C1085" s="24" t="s">
        <v>597</v>
      </c>
      <c r="D1085" s="100" t="s">
        <v>608</v>
      </c>
      <c r="E1085" s="203" t="s">
        <v>581</v>
      </c>
      <c r="F1085" s="208" t="s">
        <v>434</v>
      </c>
      <c r="G1085" s="239">
        <v>45303</v>
      </c>
      <c r="H1085" s="249">
        <v>0</v>
      </c>
      <c r="I1085" s="101">
        <v>-49000</v>
      </c>
      <c r="J1085" s="250">
        <f t="shared" si="16"/>
        <v>882059.3362272724</v>
      </c>
      <c r="K1085" s="259"/>
    </row>
    <row r="1086" spans="2:11" x14ac:dyDescent="0.25">
      <c r="B1086" s="46">
        <f>SUBTOTAL(103,$C$10:C1086)</f>
        <v>1077</v>
      </c>
      <c r="C1086" s="24" t="s">
        <v>683</v>
      </c>
      <c r="D1086" s="100" t="s">
        <v>608</v>
      </c>
      <c r="E1086" s="227" t="s">
        <v>1049</v>
      </c>
      <c r="F1086" s="208" t="s">
        <v>1048</v>
      </c>
      <c r="G1086" s="239">
        <v>45303</v>
      </c>
      <c r="H1086" s="249">
        <v>0</v>
      </c>
      <c r="I1086" s="101">
        <v>-2880</v>
      </c>
      <c r="J1086" s="250">
        <f t="shared" si="16"/>
        <v>879179.3362272724</v>
      </c>
      <c r="K1086" s="259"/>
    </row>
    <row r="1087" spans="2:11" x14ac:dyDescent="0.25">
      <c r="B1087" s="46">
        <f>SUBTOTAL(103,$C$10:C1087)</f>
        <v>1078</v>
      </c>
      <c r="C1087" s="100" t="s">
        <v>603</v>
      </c>
      <c r="D1087" s="100" t="s">
        <v>607</v>
      </c>
      <c r="E1087" s="203" t="s">
        <v>581</v>
      </c>
      <c r="F1087" s="208" t="s">
        <v>434</v>
      </c>
      <c r="G1087" s="239">
        <v>45303</v>
      </c>
      <c r="H1087" s="249">
        <v>0</v>
      </c>
      <c r="I1087" s="101">
        <v>-2000</v>
      </c>
      <c r="J1087" s="250">
        <f t="shared" si="16"/>
        <v>877179.3362272724</v>
      </c>
      <c r="K1087" s="259"/>
    </row>
    <row r="1088" spans="2:11" x14ac:dyDescent="0.25">
      <c r="B1088" s="46">
        <f>SUBTOTAL(103,$C$10:C1088)</f>
        <v>1079</v>
      </c>
      <c r="C1088" s="100" t="s">
        <v>628</v>
      </c>
      <c r="D1088" s="100" t="s">
        <v>610</v>
      </c>
      <c r="E1088" s="203" t="s">
        <v>581</v>
      </c>
      <c r="F1088" s="208" t="s">
        <v>434</v>
      </c>
      <c r="G1088" s="239">
        <v>45303</v>
      </c>
      <c r="H1088" s="249">
        <v>0</v>
      </c>
      <c r="I1088" s="101">
        <v>-4000</v>
      </c>
      <c r="J1088" s="250">
        <f t="shared" si="16"/>
        <v>873179.3362272724</v>
      </c>
      <c r="K1088" s="259"/>
    </row>
    <row r="1089" spans="2:11" x14ac:dyDescent="0.25">
      <c r="B1089" s="46">
        <f>SUBTOTAL(103,$C$10:C1089)</f>
        <v>1080</v>
      </c>
      <c r="C1089" s="157" t="s">
        <v>978</v>
      </c>
      <c r="D1089" s="24" t="s">
        <v>1038</v>
      </c>
      <c r="E1089" s="203" t="s">
        <v>24</v>
      </c>
      <c r="F1089" s="203" t="s">
        <v>24</v>
      </c>
      <c r="G1089" s="239">
        <v>45306</v>
      </c>
      <c r="H1089" s="249">
        <v>0</v>
      </c>
      <c r="I1089" s="101">
        <v>-5000</v>
      </c>
      <c r="J1089" s="250">
        <f t="shared" si="16"/>
        <v>868179.3362272724</v>
      </c>
      <c r="K1089" s="259"/>
    </row>
    <row r="1090" spans="2:11" x14ac:dyDescent="0.25">
      <c r="B1090" s="46">
        <f>SUBTOTAL(103,$C$10:C1090)</f>
        <v>1081</v>
      </c>
      <c r="C1090" s="166" t="s">
        <v>630</v>
      </c>
      <c r="D1090" s="100" t="s">
        <v>1073</v>
      </c>
      <c r="E1090" s="203" t="s">
        <v>24</v>
      </c>
      <c r="F1090" s="203" t="s">
        <v>24</v>
      </c>
      <c r="G1090" s="243">
        <v>45306</v>
      </c>
      <c r="H1090" s="255">
        <v>0</v>
      </c>
      <c r="I1090" s="93">
        <v>-12000</v>
      </c>
      <c r="J1090" s="250">
        <f t="shared" si="16"/>
        <v>856179.3362272724</v>
      </c>
      <c r="K1090" s="262"/>
    </row>
    <row r="1091" spans="2:11" x14ac:dyDescent="0.25">
      <c r="B1091" s="46">
        <f>SUBTOTAL(103,$C$10:C1091)</f>
        <v>1082</v>
      </c>
      <c r="C1091" s="24" t="s">
        <v>631</v>
      </c>
      <c r="D1091" s="24" t="s">
        <v>613</v>
      </c>
      <c r="E1091" s="203" t="s">
        <v>24</v>
      </c>
      <c r="F1091" s="203" t="s">
        <v>24</v>
      </c>
      <c r="G1091" s="239">
        <v>45306</v>
      </c>
      <c r="H1091" s="249">
        <v>0</v>
      </c>
      <c r="I1091" s="101">
        <v>-5000</v>
      </c>
      <c r="J1091" s="250">
        <f t="shared" si="16"/>
        <v>851179.3362272724</v>
      </c>
      <c r="K1091" s="262"/>
    </row>
    <row r="1092" spans="2:11" x14ac:dyDescent="0.25">
      <c r="B1092" s="46">
        <f>SUBTOTAL(103,$C$10:C1092)</f>
        <v>1083</v>
      </c>
      <c r="C1092" s="157" t="s">
        <v>632</v>
      </c>
      <c r="D1092" s="225" t="s">
        <v>614</v>
      </c>
      <c r="E1092" s="203" t="s">
        <v>24</v>
      </c>
      <c r="F1092" s="203" t="s">
        <v>24</v>
      </c>
      <c r="G1092" s="244">
        <v>45306</v>
      </c>
      <c r="H1092" s="249">
        <v>0</v>
      </c>
      <c r="I1092" s="101">
        <v>-500</v>
      </c>
      <c r="J1092" s="250">
        <f t="shared" si="16"/>
        <v>850679.3362272724</v>
      </c>
      <c r="K1092" s="262"/>
    </row>
    <row r="1093" spans="2:11" x14ac:dyDescent="0.25">
      <c r="B1093" s="46">
        <f>SUBTOTAL(103,$C$10:C1093)</f>
        <v>1084</v>
      </c>
      <c r="C1093" s="158" t="s">
        <v>629</v>
      </c>
      <c r="D1093" s="100" t="s">
        <v>611</v>
      </c>
      <c r="E1093" s="203" t="s">
        <v>588</v>
      </c>
      <c r="F1093" s="208" t="s">
        <v>589</v>
      </c>
      <c r="G1093" s="241">
        <v>45306</v>
      </c>
      <c r="H1093" s="253">
        <v>0</v>
      </c>
      <c r="I1093" s="159">
        <v>-1936</v>
      </c>
      <c r="J1093" s="250">
        <f t="shared" si="16"/>
        <v>848743.3362272724</v>
      </c>
      <c r="K1093" s="262"/>
    </row>
    <row r="1094" spans="2:11" x14ac:dyDescent="0.25">
      <c r="B1094" s="46">
        <f>SUBTOTAL(103,$C$10:C1094)</f>
        <v>1085</v>
      </c>
      <c r="C1094" s="158" t="s">
        <v>630</v>
      </c>
      <c r="D1094" s="100" t="s">
        <v>1073</v>
      </c>
      <c r="E1094" s="203" t="s">
        <v>24</v>
      </c>
      <c r="F1094" s="203" t="s">
        <v>24</v>
      </c>
      <c r="G1094" s="241">
        <v>45306</v>
      </c>
      <c r="H1094" s="253">
        <v>0</v>
      </c>
      <c r="I1094" s="159">
        <v>-12000</v>
      </c>
      <c r="J1094" s="250">
        <f t="shared" si="16"/>
        <v>836743.3362272724</v>
      </c>
      <c r="K1094" s="262"/>
    </row>
    <row r="1095" spans="2:11" x14ac:dyDescent="0.25">
      <c r="B1095" s="46">
        <f>SUBTOTAL(103,$C$10:C1095)</f>
        <v>1086</v>
      </c>
      <c r="C1095" s="157" t="s">
        <v>631</v>
      </c>
      <c r="D1095" s="24" t="s">
        <v>613</v>
      </c>
      <c r="E1095" s="203" t="s">
        <v>24</v>
      </c>
      <c r="F1095" s="203" t="s">
        <v>24</v>
      </c>
      <c r="G1095" s="241">
        <v>45306</v>
      </c>
      <c r="H1095" s="253">
        <v>0</v>
      </c>
      <c r="I1095" s="159">
        <v>-5000</v>
      </c>
      <c r="J1095" s="250">
        <f t="shared" si="16"/>
        <v>831743.3362272724</v>
      </c>
      <c r="K1095" s="262"/>
    </row>
    <row r="1096" spans="2:11" x14ac:dyDescent="0.25">
      <c r="B1096" s="46">
        <f>SUBTOTAL(103,$C$10:C1096)</f>
        <v>1087</v>
      </c>
      <c r="C1096" s="24" t="s">
        <v>632</v>
      </c>
      <c r="D1096" s="24" t="s">
        <v>614</v>
      </c>
      <c r="E1096" s="203" t="s">
        <v>24</v>
      </c>
      <c r="F1096" s="203" t="s">
        <v>24</v>
      </c>
      <c r="G1096" s="239">
        <v>45306</v>
      </c>
      <c r="H1096" s="249">
        <v>0</v>
      </c>
      <c r="I1096" s="101">
        <v>-500</v>
      </c>
      <c r="J1096" s="250">
        <f t="shared" si="16"/>
        <v>831243.3362272724</v>
      </c>
      <c r="K1096" s="262"/>
    </row>
    <row r="1097" spans="2:11" x14ac:dyDescent="0.25">
      <c r="B1097" s="46">
        <f>SUBTOTAL(103,$C$10:C1097)</f>
        <v>1088</v>
      </c>
      <c r="C1097" s="157" t="s">
        <v>602</v>
      </c>
      <c r="D1097" s="100" t="s">
        <v>607</v>
      </c>
      <c r="E1097" s="203" t="s">
        <v>585</v>
      </c>
      <c r="F1097" s="208" t="s">
        <v>586</v>
      </c>
      <c r="G1097" s="239">
        <v>45306</v>
      </c>
      <c r="H1097" s="249">
        <v>0</v>
      </c>
      <c r="I1097" s="101">
        <f>-{21250}</f>
        <v>-21250</v>
      </c>
      <c r="J1097" s="250">
        <f t="shared" si="16"/>
        <v>809993.3362272724</v>
      </c>
      <c r="K1097" s="262"/>
    </row>
    <row r="1098" spans="2:11" x14ac:dyDescent="0.25">
      <c r="B1098" s="46">
        <f>SUBTOTAL(103,$C$10:C1098)</f>
        <v>1089</v>
      </c>
      <c r="C1098" s="24" t="s">
        <v>131</v>
      </c>
      <c r="D1098" s="100" t="s">
        <v>615</v>
      </c>
      <c r="E1098" s="203" t="s">
        <v>588</v>
      </c>
      <c r="F1098" s="208" t="s">
        <v>589</v>
      </c>
      <c r="G1098" s="239">
        <v>45306</v>
      </c>
      <c r="H1098" s="249">
        <v>0</v>
      </c>
      <c r="I1098" s="101">
        <v>-150000</v>
      </c>
      <c r="J1098" s="250">
        <f t="shared" si="16"/>
        <v>659993.3362272724</v>
      </c>
      <c r="K1098" s="262"/>
    </row>
    <row r="1099" spans="2:11" x14ac:dyDescent="0.25">
      <c r="B1099" s="46">
        <f>SUBTOTAL(103,$C$10:C1099)</f>
        <v>1090</v>
      </c>
      <c r="C1099" s="100" t="s">
        <v>633</v>
      </c>
      <c r="D1099" s="100" t="s">
        <v>616</v>
      </c>
      <c r="E1099" s="203" t="s">
        <v>24</v>
      </c>
      <c r="F1099" s="203" t="s">
        <v>24</v>
      </c>
      <c r="G1099" s="241">
        <v>45306</v>
      </c>
      <c r="H1099" s="249">
        <v>0</v>
      </c>
      <c r="I1099" s="159">
        <v>-4000</v>
      </c>
      <c r="J1099" s="250">
        <f t="shared" si="16"/>
        <v>655993.3362272724</v>
      </c>
      <c r="K1099" s="262"/>
    </row>
    <row r="1100" spans="2:11" x14ac:dyDescent="0.25">
      <c r="B1100" s="46">
        <f>SUBTOTAL(103,$C$10:C1100)</f>
        <v>1091</v>
      </c>
      <c r="C1100" s="100" t="s">
        <v>633</v>
      </c>
      <c r="D1100" s="100" t="s">
        <v>616</v>
      </c>
      <c r="E1100" s="203" t="s">
        <v>24</v>
      </c>
      <c r="F1100" s="203" t="s">
        <v>24</v>
      </c>
      <c r="G1100" s="245">
        <v>45307</v>
      </c>
      <c r="H1100" s="253">
        <v>0</v>
      </c>
      <c r="I1100" s="159">
        <v>-4000</v>
      </c>
      <c r="J1100" s="250">
        <f t="shared" si="16"/>
        <v>651993.3362272724</v>
      </c>
      <c r="K1100" s="262"/>
    </row>
    <row r="1101" spans="2:11" x14ac:dyDescent="0.25">
      <c r="B1101" s="46">
        <f>SUBTOTAL(103,$C$10:C1101)</f>
        <v>1092</v>
      </c>
      <c r="C1101" s="158" t="s">
        <v>634</v>
      </c>
      <c r="D1101" s="100" t="s">
        <v>1140</v>
      </c>
      <c r="E1101" s="203" t="s">
        <v>24</v>
      </c>
      <c r="F1101" s="203" t="s">
        <v>24</v>
      </c>
      <c r="G1101" s="241">
        <v>45307</v>
      </c>
      <c r="H1101" s="253">
        <v>0</v>
      </c>
      <c r="I1101" s="159">
        <v>-100000</v>
      </c>
      <c r="J1101" s="250">
        <f t="shared" ref="J1101:J1164" si="17">H1101+J1100+I1101</f>
        <v>551993.3362272724</v>
      </c>
      <c r="K1101" s="262"/>
    </row>
    <row r="1102" spans="2:11" x14ac:dyDescent="0.25">
      <c r="B1102" s="46">
        <f>SUBTOTAL(103,$C$10:C1102)</f>
        <v>1093</v>
      </c>
      <c r="C1102" s="158" t="s">
        <v>599</v>
      </c>
      <c r="D1102" s="100" t="s">
        <v>607</v>
      </c>
      <c r="E1102" s="227" t="s">
        <v>637</v>
      </c>
      <c r="F1102" s="208" t="s">
        <v>593</v>
      </c>
      <c r="G1102" s="241">
        <v>45307</v>
      </c>
      <c r="H1102" s="253">
        <v>0</v>
      </c>
      <c r="I1102" s="159">
        <v>-15500</v>
      </c>
      <c r="J1102" s="250">
        <f t="shared" si="17"/>
        <v>536493.3362272724</v>
      </c>
      <c r="K1102" s="262"/>
    </row>
    <row r="1103" spans="2:11" x14ac:dyDescent="0.25">
      <c r="B1103" s="46">
        <f>SUBTOTAL(103,$C$10:C1103)</f>
        <v>1094</v>
      </c>
      <c r="C1103" s="100" t="s">
        <v>635</v>
      </c>
      <c r="D1103" s="100" t="s">
        <v>1078</v>
      </c>
      <c r="E1103" s="203" t="s">
        <v>588</v>
      </c>
      <c r="F1103" s="208" t="s">
        <v>589</v>
      </c>
      <c r="G1103" s="241">
        <v>45308</v>
      </c>
      <c r="H1103" s="253">
        <v>0</v>
      </c>
      <c r="I1103" s="159">
        <v>-3200</v>
      </c>
      <c r="J1103" s="250">
        <f t="shared" si="17"/>
        <v>533293.3362272724</v>
      </c>
      <c r="K1103" s="262"/>
    </row>
    <row r="1104" spans="2:11" x14ac:dyDescent="0.25">
      <c r="B1104" s="46">
        <f>SUBTOTAL(103,$C$10:C1104)</f>
        <v>1095</v>
      </c>
      <c r="C1104" s="155" t="s">
        <v>596</v>
      </c>
      <c r="D1104" s="100" t="s">
        <v>607</v>
      </c>
      <c r="E1104" s="203" t="s">
        <v>581</v>
      </c>
      <c r="F1104" s="208" t="s">
        <v>434</v>
      </c>
      <c r="G1104" s="241">
        <v>45310</v>
      </c>
      <c r="H1104" s="253">
        <v>0</v>
      </c>
      <c r="I1104" s="159">
        <v>-23000</v>
      </c>
      <c r="J1104" s="250">
        <f t="shared" si="17"/>
        <v>510293.3362272724</v>
      </c>
      <c r="K1104" s="262"/>
    </row>
    <row r="1105" spans="2:11" x14ac:dyDescent="0.25">
      <c r="B1105" s="46">
        <f>SUBTOTAL(103,$C$10:C1105)</f>
        <v>1096</v>
      </c>
      <c r="C1105" s="24" t="s">
        <v>597</v>
      </c>
      <c r="D1105" s="100" t="s">
        <v>607</v>
      </c>
      <c r="E1105" s="203" t="s">
        <v>591</v>
      </c>
      <c r="F1105" s="208" t="s">
        <v>592</v>
      </c>
      <c r="G1105" s="239">
        <v>45310</v>
      </c>
      <c r="H1105" s="253">
        <v>0</v>
      </c>
      <c r="I1105" s="159">
        <v>-6250</v>
      </c>
      <c r="J1105" s="250">
        <f t="shared" si="17"/>
        <v>504043.3362272724</v>
      </c>
      <c r="K1105" s="262"/>
    </row>
    <row r="1106" spans="2:11" x14ac:dyDescent="0.25">
      <c r="B1106" s="46">
        <f>SUBTOTAL(103,$C$10:C1106)</f>
        <v>1097</v>
      </c>
      <c r="C1106" s="24" t="s">
        <v>598</v>
      </c>
      <c r="D1106" s="100" t="s">
        <v>607</v>
      </c>
      <c r="E1106" s="203" t="s">
        <v>581</v>
      </c>
      <c r="F1106" s="208" t="s">
        <v>434</v>
      </c>
      <c r="G1106" s="239">
        <v>45310</v>
      </c>
      <c r="H1106" s="249">
        <v>0</v>
      </c>
      <c r="I1106" s="101">
        <v>-20000</v>
      </c>
      <c r="J1106" s="250">
        <f t="shared" si="17"/>
        <v>484043.3362272724</v>
      </c>
      <c r="K1106" s="263"/>
    </row>
    <row r="1107" spans="2:11" x14ac:dyDescent="0.25">
      <c r="B1107" s="46">
        <f>SUBTOTAL(103,$C$10:C1107)</f>
        <v>1098</v>
      </c>
      <c r="C1107" s="100" t="s">
        <v>599</v>
      </c>
      <c r="D1107" s="100" t="s">
        <v>607</v>
      </c>
      <c r="E1107" s="227" t="s">
        <v>637</v>
      </c>
      <c r="F1107" s="208" t="s">
        <v>593</v>
      </c>
      <c r="G1107" s="239">
        <v>45310</v>
      </c>
      <c r="H1107" s="249">
        <v>0</v>
      </c>
      <c r="I1107" s="101">
        <v>-15500</v>
      </c>
      <c r="J1107" s="250">
        <f t="shared" si="17"/>
        <v>468543.3362272724</v>
      </c>
      <c r="K1107" s="263"/>
    </row>
    <row r="1108" spans="2:11" x14ac:dyDescent="0.25">
      <c r="B1108" s="46">
        <f>SUBTOTAL(103,$C$10:C1108)</f>
        <v>1099</v>
      </c>
      <c r="C1108" s="100" t="s">
        <v>600</v>
      </c>
      <c r="D1108" s="100" t="s">
        <v>608</v>
      </c>
      <c r="E1108" s="227" t="s">
        <v>1049</v>
      </c>
      <c r="F1108" s="208" t="s">
        <v>1048</v>
      </c>
      <c r="G1108" s="239">
        <v>45310</v>
      </c>
      <c r="H1108" s="249">
        <v>0</v>
      </c>
      <c r="I1108" s="101">
        <v>-11750</v>
      </c>
      <c r="J1108" s="250">
        <f t="shared" si="17"/>
        <v>456793.3362272724</v>
      </c>
      <c r="K1108" s="263"/>
    </row>
    <row r="1109" spans="2:11" x14ac:dyDescent="0.25">
      <c r="B1109" s="46">
        <f>SUBTOTAL(103,$C$10:C1109)</f>
        <v>1100</v>
      </c>
      <c r="C1109" s="158" t="s">
        <v>601</v>
      </c>
      <c r="D1109" s="100" t="s">
        <v>608</v>
      </c>
      <c r="E1109" s="227" t="s">
        <v>1049</v>
      </c>
      <c r="F1109" s="208" t="s">
        <v>1048</v>
      </c>
      <c r="G1109" s="239">
        <v>45310</v>
      </c>
      <c r="H1109" s="249">
        <v>0</v>
      </c>
      <c r="I1109" s="101">
        <v>-5300</v>
      </c>
      <c r="J1109" s="250">
        <f t="shared" si="17"/>
        <v>451493.3362272724</v>
      </c>
      <c r="K1109" s="263"/>
    </row>
    <row r="1110" spans="2:11" x14ac:dyDescent="0.25">
      <c r="B1110" s="46">
        <f>SUBTOTAL(103,$C$10:C1110)</f>
        <v>1101</v>
      </c>
      <c r="C1110" s="158" t="s">
        <v>602</v>
      </c>
      <c r="D1110" s="100" t="s">
        <v>607</v>
      </c>
      <c r="E1110" s="203" t="s">
        <v>585</v>
      </c>
      <c r="F1110" s="208" t="s">
        <v>586</v>
      </c>
      <c r="G1110" s="239">
        <v>45310</v>
      </c>
      <c r="H1110" s="253">
        <v>0</v>
      </c>
      <c r="I1110" s="159">
        <v>-4350</v>
      </c>
      <c r="J1110" s="250">
        <f t="shared" si="17"/>
        <v>447143.3362272724</v>
      </c>
      <c r="K1110" s="263"/>
    </row>
    <row r="1111" spans="2:11" x14ac:dyDescent="0.25">
      <c r="B1111" s="46">
        <f>SUBTOTAL(103,$C$10:C1111)</f>
        <v>1102</v>
      </c>
      <c r="C1111" s="157" t="s">
        <v>683</v>
      </c>
      <c r="D1111" s="100" t="s">
        <v>608</v>
      </c>
      <c r="E1111" s="227" t="s">
        <v>1049</v>
      </c>
      <c r="F1111" s="208" t="s">
        <v>1048</v>
      </c>
      <c r="G1111" s="239">
        <v>45310</v>
      </c>
      <c r="H1111" s="253">
        <v>0</v>
      </c>
      <c r="I1111" s="159">
        <v>-3350</v>
      </c>
      <c r="J1111" s="250">
        <f t="shared" si="17"/>
        <v>443793.3362272724</v>
      </c>
      <c r="K1111" s="263"/>
    </row>
    <row r="1112" spans="2:11" x14ac:dyDescent="0.25">
      <c r="B1112" s="46">
        <f>SUBTOTAL(103,$C$10:C1112)</f>
        <v>1103</v>
      </c>
      <c r="C1112" s="100" t="s">
        <v>603</v>
      </c>
      <c r="D1112" s="100" t="s">
        <v>607</v>
      </c>
      <c r="E1112" s="203" t="s">
        <v>581</v>
      </c>
      <c r="F1112" s="208" t="s">
        <v>434</v>
      </c>
      <c r="G1112" s="239">
        <v>45310</v>
      </c>
      <c r="H1112" s="249">
        <v>0</v>
      </c>
      <c r="I1112" s="101">
        <v>-1400</v>
      </c>
      <c r="J1112" s="250">
        <f t="shared" si="17"/>
        <v>442393.3362272724</v>
      </c>
      <c r="K1112" s="263"/>
    </row>
    <row r="1113" spans="2:11" x14ac:dyDescent="0.25">
      <c r="B1113" s="46">
        <f>SUBTOTAL(103,$C$10:C1113)</f>
        <v>1104</v>
      </c>
      <c r="C1113" s="158" t="s">
        <v>604</v>
      </c>
      <c r="D1113" s="100" t="s">
        <v>607</v>
      </c>
      <c r="E1113" s="203" t="s">
        <v>619</v>
      </c>
      <c r="F1113" s="208" t="s">
        <v>621</v>
      </c>
      <c r="G1113" s="239">
        <v>45310</v>
      </c>
      <c r="H1113" s="253">
        <v>0</v>
      </c>
      <c r="I1113" s="159">
        <v>-6550</v>
      </c>
      <c r="J1113" s="250">
        <f t="shared" si="17"/>
        <v>435843.3362272724</v>
      </c>
      <c r="K1113" s="263"/>
    </row>
    <row r="1114" spans="2:11" x14ac:dyDescent="0.25">
      <c r="B1114" s="46">
        <f>SUBTOTAL(103,$C$10:C1114)</f>
        <v>1105</v>
      </c>
      <c r="C1114" s="158" t="s">
        <v>605</v>
      </c>
      <c r="D1114" s="100" t="s">
        <v>607</v>
      </c>
      <c r="E1114" s="203" t="s">
        <v>619</v>
      </c>
      <c r="F1114" s="208" t="s">
        <v>621</v>
      </c>
      <c r="G1114" s="241">
        <v>45310</v>
      </c>
      <c r="H1114" s="253">
        <v>0</v>
      </c>
      <c r="I1114" s="159">
        <v>-20000</v>
      </c>
      <c r="J1114" s="250">
        <f t="shared" si="17"/>
        <v>415843.3362272724</v>
      </c>
      <c r="K1114" s="263"/>
    </row>
    <row r="1115" spans="2:11" x14ac:dyDescent="0.25">
      <c r="B1115" s="46">
        <f>SUBTOTAL(103,$C$10:C1115)</f>
        <v>1106</v>
      </c>
      <c r="C1115" s="158" t="s">
        <v>625</v>
      </c>
      <c r="D1115" s="100" t="s">
        <v>608</v>
      </c>
      <c r="E1115" s="203" t="s">
        <v>583</v>
      </c>
      <c r="F1115" s="208" t="s">
        <v>584</v>
      </c>
      <c r="G1115" s="241">
        <v>45310</v>
      </c>
      <c r="H1115" s="253">
        <v>0</v>
      </c>
      <c r="I1115" s="159">
        <v>-4100</v>
      </c>
      <c r="J1115" s="250">
        <f t="shared" si="17"/>
        <v>411743.3362272724</v>
      </c>
      <c r="K1115" s="263"/>
    </row>
    <row r="1116" spans="2:11" x14ac:dyDescent="0.25">
      <c r="B1116" s="46">
        <f>SUBTOTAL(103,$C$10:C1116)</f>
        <v>1107</v>
      </c>
      <c r="C1116" s="158" t="s">
        <v>599</v>
      </c>
      <c r="D1116" s="100" t="s">
        <v>636</v>
      </c>
      <c r="E1116" s="227" t="s">
        <v>637</v>
      </c>
      <c r="F1116" s="208" t="s">
        <v>593</v>
      </c>
      <c r="G1116" s="241">
        <v>45313</v>
      </c>
      <c r="H1116" s="253">
        <v>0</v>
      </c>
      <c r="I1116" s="159">
        <v>-5200</v>
      </c>
      <c r="J1116" s="250">
        <f t="shared" si="17"/>
        <v>406543.3362272724</v>
      </c>
      <c r="K1116" s="263"/>
    </row>
    <row r="1117" spans="2:11" x14ac:dyDescent="0.25">
      <c r="B1117" s="46">
        <f>SUBTOTAL(103,$C$10:C1117)</f>
        <v>1108</v>
      </c>
      <c r="C1117" s="24" t="s">
        <v>131</v>
      </c>
      <c r="D1117" s="100" t="s">
        <v>638</v>
      </c>
      <c r="E1117" s="203" t="s">
        <v>588</v>
      </c>
      <c r="F1117" s="208" t="s">
        <v>589</v>
      </c>
      <c r="G1117" s="241">
        <v>45314</v>
      </c>
      <c r="H1117" s="253">
        <v>0</v>
      </c>
      <c r="I1117" s="159">
        <v>-180000</v>
      </c>
      <c r="J1117" s="250">
        <f t="shared" si="17"/>
        <v>226543.3362272724</v>
      </c>
      <c r="K1117" s="263"/>
    </row>
    <row r="1118" spans="2:11" x14ac:dyDescent="0.25">
      <c r="B1118" s="46">
        <f>SUBTOTAL(103,$C$10:C1118)</f>
        <v>1109</v>
      </c>
      <c r="C1118" s="24" t="s">
        <v>131</v>
      </c>
      <c r="D1118" s="100"/>
      <c r="E1118" s="203" t="s">
        <v>588</v>
      </c>
      <c r="F1118" s="208" t="s">
        <v>589</v>
      </c>
      <c r="G1118" s="241">
        <v>45314</v>
      </c>
      <c r="H1118" s="253">
        <v>100000</v>
      </c>
      <c r="I1118" s="159">
        <v>0</v>
      </c>
      <c r="J1118" s="250">
        <f t="shared" si="17"/>
        <v>326543.3362272724</v>
      </c>
      <c r="K1118" s="263"/>
    </row>
    <row r="1119" spans="2:11" x14ac:dyDescent="0.25">
      <c r="B1119" s="46">
        <f>SUBTOTAL(103,$C$10:C1119)</f>
        <v>1110</v>
      </c>
      <c r="C1119" s="158" t="s">
        <v>596</v>
      </c>
      <c r="D1119" s="100" t="s">
        <v>639</v>
      </c>
      <c r="E1119" s="203" t="s">
        <v>581</v>
      </c>
      <c r="F1119" s="208" t="s">
        <v>434</v>
      </c>
      <c r="G1119" s="241">
        <v>45317</v>
      </c>
      <c r="H1119" s="253">
        <v>0</v>
      </c>
      <c r="I1119" s="159">
        <v>-23000</v>
      </c>
      <c r="J1119" s="250">
        <f t="shared" si="17"/>
        <v>303543.3362272724</v>
      </c>
      <c r="K1119" s="263"/>
    </row>
    <row r="1120" spans="2:11" x14ac:dyDescent="0.25">
      <c r="B1120" s="46">
        <f>SUBTOTAL(103,$C$10:C1120)</f>
        <v>1111</v>
      </c>
      <c r="C1120" s="158" t="s">
        <v>640</v>
      </c>
      <c r="D1120" s="100" t="s">
        <v>608</v>
      </c>
      <c r="E1120" s="203" t="s">
        <v>641</v>
      </c>
      <c r="F1120" s="208" t="s">
        <v>642</v>
      </c>
      <c r="G1120" s="241">
        <v>45317</v>
      </c>
      <c r="H1120" s="253">
        <v>0</v>
      </c>
      <c r="I1120" s="159">
        <v>-18500</v>
      </c>
      <c r="J1120" s="250">
        <f t="shared" si="17"/>
        <v>285043.3362272724</v>
      </c>
      <c r="K1120" s="263"/>
    </row>
    <row r="1121" spans="2:11" x14ac:dyDescent="0.25">
      <c r="B1121" s="46">
        <f>SUBTOTAL(103,$C$10:C1121)</f>
        <v>1112</v>
      </c>
      <c r="C1121" s="24" t="s">
        <v>598</v>
      </c>
      <c r="D1121" s="100" t="s">
        <v>607</v>
      </c>
      <c r="E1121" s="203" t="s">
        <v>581</v>
      </c>
      <c r="F1121" s="208" t="s">
        <v>434</v>
      </c>
      <c r="G1121" s="241">
        <v>45317</v>
      </c>
      <c r="H1121" s="253">
        <v>0</v>
      </c>
      <c r="I1121" s="159">
        <v>-19999.999</v>
      </c>
      <c r="J1121" s="250">
        <f t="shared" si="17"/>
        <v>265043.33722727239</v>
      </c>
      <c r="K1121" s="263"/>
    </row>
    <row r="1122" spans="2:11" x14ac:dyDescent="0.25">
      <c r="B1122" s="46">
        <f>SUBTOTAL(103,$C$10:C1122)</f>
        <v>1113</v>
      </c>
      <c r="C1122" s="24" t="s">
        <v>598</v>
      </c>
      <c r="D1122" s="226" t="s">
        <v>918</v>
      </c>
      <c r="E1122" s="203" t="s">
        <v>644</v>
      </c>
      <c r="F1122" s="208" t="s">
        <v>428</v>
      </c>
      <c r="G1122" s="241">
        <v>45317</v>
      </c>
      <c r="H1122" s="253">
        <v>0</v>
      </c>
      <c r="I1122" s="159">
        <v>-2450</v>
      </c>
      <c r="J1122" s="250">
        <f t="shared" si="17"/>
        <v>262593.33722727239</v>
      </c>
      <c r="K1122" s="263"/>
    </row>
    <row r="1123" spans="2:11" x14ac:dyDescent="0.25">
      <c r="B1123" s="46">
        <f>SUBTOTAL(103,$C$10:C1123)</f>
        <v>1114</v>
      </c>
      <c r="C1123" s="158" t="s">
        <v>599</v>
      </c>
      <c r="D1123" s="100" t="s">
        <v>607</v>
      </c>
      <c r="E1123" s="203" t="s">
        <v>637</v>
      </c>
      <c r="F1123" s="208" t="s">
        <v>646</v>
      </c>
      <c r="G1123" s="241">
        <v>45317</v>
      </c>
      <c r="H1123" s="253">
        <v>0</v>
      </c>
      <c r="I1123" s="159">
        <v>-10000</v>
      </c>
      <c r="J1123" s="250">
        <f t="shared" si="17"/>
        <v>252593.33722727239</v>
      </c>
      <c r="K1123" s="263"/>
    </row>
    <row r="1124" spans="2:11" x14ac:dyDescent="0.25">
      <c r="B1124" s="46">
        <f>SUBTOTAL(103,$C$10:C1124)</f>
        <v>1115</v>
      </c>
      <c r="C1124" s="158" t="s">
        <v>599</v>
      </c>
      <c r="D1124" s="100" t="s">
        <v>608</v>
      </c>
      <c r="E1124" s="227" t="s">
        <v>1045</v>
      </c>
      <c r="F1124" s="208" t="s">
        <v>1046</v>
      </c>
      <c r="G1124" s="241">
        <v>45317</v>
      </c>
      <c r="H1124" s="253">
        <v>0</v>
      </c>
      <c r="I1124" s="159">
        <v>-1800</v>
      </c>
      <c r="J1124" s="250">
        <f t="shared" si="17"/>
        <v>250793.33722727239</v>
      </c>
      <c r="K1124" s="263"/>
    </row>
    <row r="1125" spans="2:11" x14ac:dyDescent="0.25">
      <c r="B1125" s="46">
        <f>SUBTOTAL(103,$C$10:C1125)</f>
        <v>1116</v>
      </c>
      <c r="C1125" s="158" t="s">
        <v>600</v>
      </c>
      <c r="D1125" s="100" t="s">
        <v>608</v>
      </c>
      <c r="E1125" s="227" t="s">
        <v>1049</v>
      </c>
      <c r="F1125" s="208" t="s">
        <v>1048</v>
      </c>
      <c r="G1125" s="241">
        <v>45317</v>
      </c>
      <c r="H1125" s="253">
        <v>0</v>
      </c>
      <c r="I1125" s="159">
        <v>-11760</v>
      </c>
      <c r="J1125" s="250">
        <f t="shared" si="17"/>
        <v>239033.33722727239</v>
      </c>
      <c r="K1125" s="263"/>
    </row>
    <row r="1126" spans="2:11" x14ac:dyDescent="0.25">
      <c r="B1126" s="46">
        <f>SUBTOTAL(103,$C$10:C1126)</f>
        <v>1117</v>
      </c>
      <c r="C1126" s="158" t="s">
        <v>601</v>
      </c>
      <c r="D1126" s="100" t="s">
        <v>648</v>
      </c>
      <c r="E1126" s="227" t="s">
        <v>1049</v>
      </c>
      <c r="F1126" s="208" t="s">
        <v>1048</v>
      </c>
      <c r="G1126" s="241">
        <v>45317</v>
      </c>
      <c r="H1126" s="253">
        <v>0</v>
      </c>
      <c r="I1126" s="159">
        <v>-18331</v>
      </c>
      <c r="J1126" s="250">
        <f t="shared" si="17"/>
        <v>220702.33722727239</v>
      </c>
      <c r="K1126" s="263"/>
    </row>
    <row r="1127" spans="2:11" x14ac:dyDescent="0.25">
      <c r="B1127" s="46">
        <f>SUBTOTAL(103,$C$10:C1127)</f>
        <v>1118</v>
      </c>
      <c r="C1127" s="158" t="s">
        <v>602</v>
      </c>
      <c r="D1127" s="100" t="s">
        <v>607</v>
      </c>
      <c r="E1127" s="203" t="s">
        <v>585</v>
      </c>
      <c r="F1127" s="208" t="s">
        <v>586</v>
      </c>
      <c r="G1127" s="241">
        <v>45317</v>
      </c>
      <c r="H1127" s="253">
        <v>0</v>
      </c>
      <c r="I1127" s="159">
        <v>-13617.09</v>
      </c>
      <c r="J1127" s="250">
        <f t="shared" si="17"/>
        <v>207085.2472272724</v>
      </c>
      <c r="K1127" s="263"/>
    </row>
    <row r="1128" spans="2:11" x14ac:dyDescent="0.25">
      <c r="B1128" s="46">
        <f>SUBTOTAL(103,$C$10:C1128)</f>
        <v>1119</v>
      </c>
      <c r="C1128" s="157" t="s">
        <v>683</v>
      </c>
      <c r="D1128" s="100" t="s">
        <v>648</v>
      </c>
      <c r="E1128" s="227" t="s">
        <v>1049</v>
      </c>
      <c r="F1128" s="208" t="s">
        <v>1048</v>
      </c>
      <c r="G1128" s="241">
        <v>45317</v>
      </c>
      <c r="H1128" s="253">
        <v>0</v>
      </c>
      <c r="I1128" s="159">
        <v>-3360</v>
      </c>
      <c r="J1128" s="250">
        <f t="shared" si="17"/>
        <v>203725.2472272724</v>
      </c>
      <c r="K1128" s="263"/>
    </row>
    <row r="1129" spans="2:11" x14ac:dyDescent="0.25">
      <c r="B1129" s="46">
        <f>SUBTOTAL(103,$C$10:C1129)</f>
        <v>1120</v>
      </c>
      <c r="C1129" s="158" t="s">
        <v>603</v>
      </c>
      <c r="D1129" s="100" t="s">
        <v>607</v>
      </c>
      <c r="E1129" s="203" t="s">
        <v>581</v>
      </c>
      <c r="F1129" s="208" t="s">
        <v>434</v>
      </c>
      <c r="G1129" s="241">
        <v>45317</v>
      </c>
      <c r="H1129" s="253">
        <v>0</v>
      </c>
      <c r="I1129" s="159">
        <v>-2000</v>
      </c>
      <c r="J1129" s="250">
        <f t="shared" si="17"/>
        <v>201725.2472272724</v>
      </c>
      <c r="K1129" s="263"/>
    </row>
    <row r="1130" spans="2:11" x14ac:dyDescent="0.25">
      <c r="B1130" s="46">
        <f>SUBTOTAL(103,$C$10:C1130)</f>
        <v>1121</v>
      </c>
      <c r="C1130" s="158" t="s">
        <v>604</v>
      </c>
      <c r="D1130" s="100" t="s">
        <v>607</v>
      </c>
      <c r="E1130" s="203" t="s">
        <v>619</v>
      </c>
      <c r="F1130" s="208" t="s">
        <v>621</v>
      </c>
      <c r="G1130" s="241">
        <v>45317</v>
      </c>
      <c r="H1130" s="253">
        <v>0</v>
      </c>
      <c r="I1130" s="159">
        <v>-2000</v>
      </c>
      <c r="J1130" s="250">
        <f t="shared" si="17"/>
        <v>199725.2472272724</v>
      </c>
      <c r="K1130" s="263"/>
    </row>
    <row r="1131" spans="2:11" x14ac:dyDescent="0.25">
      <c r="B1131" s="46">
        <f>SUBTOTAL(103,$C$10:C1131)</f>
        <v>1122</v>
      </c>
      <c r="C1131" s="157" t="s">
        <v>634</v>
      </c>
      <c r="D1131" s="225" t="s">
        <v>1140</v>
      </c>
      <c r="E1131" s="203" t="s">
        <v>24</v>
      </c>
      <c r="F1131" s="203" t="s">
        <v>24</v>
      </c>
      <c r="G1131" s="241">
        <v>45323</v>
      </c>
      <c r="H1131" s="253">
        <v>0</v>
      </c>
      <c r="I1131" s="159">
        <v>-100000</v>
      </c>
      <c r="J1131" s="250">
        <f t="shared" si="17"/>
        <v>99725.247227272397</v>
      </c>
      <c r="K1131" s="263"/>
    </row>
    <row r="1132" spans="2:11" x14ac:dyDescent="0.25">
      <c r="B1132" s="46">
        <f>SUBTOTAL(103,$C$10:C1132)</f>
        <v>1123</v>
      </c>
      <c r="C1132" s="157" t="s">
        <v>630</v>
      </c>
      <c r="D1132" s="100" t="s">
        <v>1073</v>
      </c>
      <c r="E1132" s="203" t="s">
        <v>24</v>
      </c>
      <c r="F1132" s="203" t="s">
        <v>24</v>
      </c>
      <c r="G1132" s="241">
        <v>45323</v>
      </c>
      <c r="H1132" s="253">
        <v>0</v>
      </c>
      <c r="I1132" s="159">
        <v>-12000</v>
      </c>
      <c r="J1132" s="250">
        <f t="shared" si="17"/>
        <v>87725.247227272397</v>
      </c>
      <c r="K1132" s="263"/>
    </row>
    <row r="1133" spans="2:11" x14ac:dyDescent="0.25">
      <c r="B1133" s="46">
        <f>SUBTOTAL(103,$C$10:C1133)</f>
        <v>1124</v>
      </c>
      <c r="C1133" s="157" t="s">
        <v>631</v>
      </c>
      <c r="D1133" s="225" t="s">
        <v>613</v>
      </c>
      <c r="E1133" s="203" t="s">
        <v>24</v>
      </c>
      <c r="F1133" s="203" t="s">
        <v>24</v>
      </c>
      <c r="G1133" s="241">
        <v>45323</v>
      </c>
      <c r="H1133" s="253">
        <v>0</v>
      </c>
      <c r="I1133" s="159">
        <v>-5000</v>
      </c>
      <c r="J1133" s="250">
        <f t="shared" si="17"/>
        <v>82725.247227272397</v>
      </c>
      <c r="K1133" s="263"/>
    </row>
    <row r="1134" spans="2:11" x14ac:dyDescent="0.25">
      <c r="B1134" s="46">
        <f>SUBTOTAL(103,$C$10:C1134)</f>
        <v>1125</v>
      </c>
      <c r="C1134" s="158" t="s">
        <v>630</v>
      </c>
      <c r="D1134" s="100" t="s">
        <v>1073</v>
      </c>
      <c r="E1134" s="203" t="s">
        <v>24</v>
      </c>
      <c r="F1134" s="203" t="s">
        <v>24</v>
      </c>
      <c r="G1134" s="241">
        <v>45323</v>
      </c>
      <c r="H1134" s="253">
        <v>0</v>
      </c>
      <c r="I1134" s="159">
        <v>-12000</v>
      </c>
      <c r="J1134" s="250">
        <f t="shared" si="17"/>
        <v>70725.247227272397</v>
      </c>
      <c r="K1134" s="263"/>
    </row>
    <row r="1135" spans="2:11" x14ac:dyDescent="0.25">
      <c r="B1135" s="46">
        <f>SUBTOTAL(103,$C$10:C1135)</f>
        <v>1126</v>
      </c>
      <c r="C1135" s="157" t="s">
        <v>631</v>
      </c>
      <c r="D1135" s="24" t="s">
        <v>613</v>
      </c>
      <c r="E1135" s="203" t="s">
        <v>24</v>
      </c>
      <c r="F1135" s="203" t="s">
        <v>24</v>
      </c>
      <c r="G1135" s="241">
        <v>45323</v>
      </c>
      <c r="H1135" s="256">
        <v>0</v>
      </c>
      <c r="I1135" s="159">
        <v>-5000</v>
      </c>
      <c r="J1135" s="250">
        <f t="shared" si="17"/>
        <v>65725.247227272397</v>
      </c>
      <c r="K1135" s="263"/>
    </row>
    <row r="1136" spans="2:11" x14ac:dyDescent="0.25">
      <c r="B1136" s="46">
        <f>SUBTOTAL(103,$C$10:C1136)</f>
        <v>1127</v>
      </c>
      <c r="C1136" s="157" t="s">
        <v>632</v>
      </c>
      <c r="D1136" s="24" t="s">
        <v>614</v>
      </c>
      <c r="E1136" s="203" t="s">
        <v>24</v>
      </c>
      <c r="F1136" s="203" t="s">
        <v>24</v>
      </c>
      <c r="G1136" s="241">
        <v>45323</v>
      </c>
      <c r="H1136" s="253">
        <v>0</v>
      </c>
      <c r="I1136" s="159">
        <v>-500</v>
      </c>
      <c r="J1136" s="250">
        <f t="shared" si="17"/>
        <v>65225.247227272397</v>
      </c>
      <c r="K1136" s="263"/>
    </row>
    <row r="1137" spans="2:11" x14ac:dyDescent="0.25">
      <c r="B1137" s="46">
        <f>SUBTOTAL(103,$C$10:C1137)</f>
        <v>1128</v>
      </c>
      <c r="C1137" s="157" t="s">
        <v>653</v>
      </c>
      <c r="D1137" s="24" t="s">
        <v>654</v>
      </c>
      <c r="E1137" s="203" t="s">
        <v>581</v>
      </c>
      <c r="F1137" s="208" t="s">
        <v>434</v>
      </c>
      <c r="G1137" s="241">
        <v>45324</v>
      </c>
      <c r="H1137" s="253">
        <v>300000</v>
      </c>
      <c r="I1137" s="159">
        <v>0</v>
      </c>
      <c r="J1137" s="250">
        <f t="shared" si="17"/>
        <v>365225.24722727237</v>
      </c>
      <c r="K1137" s="263"/>
    </row>
    <row r="1138" spans="2:11" x14ac:dyDescent="0.25">
      <c r="B1138" s="46">
        <f>SUBTOTAL(103,$C$10:C1138)</f>
        <v>1129</v>
      </c>
      <c r="C1138" s="157" t="s">
        <v>653</v>
      </c>
      <c r="D1138" s="24" t="s">
        <v>652</v>
      </c>
      <c r="E1138" s="203" t="s">
        <v>581</v>
      </c>
      <c r="F1138" s="208" t="s">
        <v>434</v>
      </c>
      <c r="G1138" s="241">
        <v>45324</v>
      </c>
      <c r="H1138" s="253">
        <v>300000</v>
      </c>
      <c r="I1138" s="159">
        <v>0</v>
      </c>
      <c r="J1138" s="250">
        <f t="shared" si="17"/>
        <v>665225.24722727237</v>
      </c>
      <c r="K1138" s="263"/>
    </row>
    <row r="1139" spans="2:11" x14ac:dyDescent="0.25">
      <c r="B1139" s="46">
        <f>SUBTOTAL(103,$C$10:C1139)</f>
        <v>1130</v>
      </c>
      <c r="C1139" s="24" t="s">
        <v>131</v>
      </c>
      <c r="D1139" s="24" t="s">
        <v>655</v>
      </c>
      <c r="E1139" s="203" t="s">
        <v>588</v>
      </c>
      <c r="F1139" s="208" t="s">
        <v>589</v>
      </c>
      <c r="G1139" s="241">
        <v>45324</v>
      </c>
      <c r="H1139" s="253">
        <v>0</v>
      </c>
      <c r="I1139" s="159">
        <v>-50000</v>
      </c>
      <c r="J1139" s="250">
        <f t="shared" si="17"/>
        <v>615225.24722727237</v>
      </c>
      <c r="K1139" s="263"/>
    </row>
    <row r="1140" spans="2:11" x14ac:dyDescent="0.25">
      <c r="B1140" s="46">
        <f>SUBTOTAL(103,$C$10:C1140)</f>
        <v>1131</v>
      </c>
      <c r="C1140" s="157" t="s">
        <v>596</v>
      </c>
      <c r="D1140" s="24" t="s">
        <v>639</v>
      </c>
      <c r="E1140" s="203" t="s">
        <v>581</v>
      </c>
      <c r="F1140" s="208" t="s">
        <v>434</v>
      </c>
      <c r="G1140" s="241">
        <v>45324</v>
      </c>
      <c r="H1140" s="253">
        <v>0</v>
      </c>
      <c r="I1140" s="159">
        <v>-23100.695999999902</v>
      </c>
      <c r="J1140" s="250">
        <f t="shared" si="17"/>
        <v>592124.55122727249</v>
      </c>
      <c r="K1140" s="263"/>
    </row>
    <row r="1141" spans="2:11" x14ac:dyDescent="0.25">
      <c r="B1141" s="46">
        <f>SUBTOTAL(103,$C$10:C1141)</f>
        <v>1132</v>
      </c>
      <c r="C1141" s="24" t="s">
        <v>597</v>
      </c>
      <c r="D1141" s="24" t="s">
        <v>639</v>
      </c>
      <c r="E1141" s="203" t="s">
        <v>581</v>
      </c>
      <c r="F1141" s="208" t="s">
        <v>434</v>
      </c>
      <c r="G1141" s="239">
        <v>45324</v>
      </c>
      <c r="H1141" s="249">
        <v>0</v>
      </c>
      <c r="I1141" s="101">
        <v>-8713.0455000000002</v>
      </c>
      <c r="J1141" s="250">
        <f t="shared" si="17"/>
        <v>583411.50572727248</v>
      </c>
      <c r="K1141" s="263"/>
    </row>
    <row r="1142" spans="2:11" x14ac:dyDescent="0.25">
      <c r="B1142" s="46">
        <f>SUBTOTAL(103,$C$10:C1142)</f>
        <v>1133</v>
      </c>
      <c r="C1142" s="24" t="s">
        <v>640</v>
      </c>
      <c r="D1142" s="24" t="s">
        <v>608</v>
      </c>
      <c r="E1142" s="203" t="s">
        <v>641</v>
      </c>
      <c r="F1142" s="208" t="s">
        <v>642</v>
      </c>
      <c r="G1142" s="239">
        <v>45324</v>
      </c>
      <c r="H1142" s="249">
        <v>0</v>
      </c>
      <c r="I1142" s="101">
        <v>-8200</v>
      </c>
      <c r="J1142" s="250">
        <f t="shared" si="17"/>
        <v>575211.50572727248</v>
      </c>
      <c r="K1142" s="263"/>
    </row>
    <row r="1143" spans="2:11" x14ac:dyDescent="0.25">
      <c r="B1143" s="46">
        <f>SUBTOTAL(103,$C$10:C1143)</f>
        <v>1134</v>
      </c>
      <c r="C1143" s="24" t="s">
        <v>598</v>
      </c>
      <c r="D1143" s="24" t="s">
        <v>607</v>
      </c>
      <c r="E1143" s="203" t="s">
        <v>581</v>
      </c>
      <c r="F1143" s="208" t="s">
        <v>434</v>
      </c>
      <c r="G1143" s="239">
        <v>45324</v>
      </c>
      <c r="H1143" s="249">
        <v>0</v>
      </c>
      <c r="I1143" s="101">
        <v>-19999.999</v>
      </c>
      <c r="J1143" s="250">
        <f t="shared" si="17"/>
        <v>555211.50672727253</v>
      </c>
      <c r="K1143" s="263"/>
    </row>
    <row r="1144" spans="2:11" x14ac:dyDescent="0.25">
      <c r="B1144" s="46">
        <f>SUBTOTAL(103,$C$10:C1144)</f>
        <v>1135</v>
      </c>
      <c r="C1144" s="24" t="s">
        <v>600</v>
      </c>
      <c r="D1144" s="24" t="s">
        <v>608</v>
      </c>
      <c r="E1144" s="227" t="s">
        <v>1049</v>
      </c>
      <c r="F1144" s="208" t="s">
        <v>1048</v>
      </c>
      <c r="G1144" s="239">
        <v>45324</v>
      </c>
      <c r="H1144" s="249">
        <v>0</v>
      </c>
      <c r="I1144" s="101">
        <v>-11760</v>
      </c>
      <c r="J1144" s="250">
        <f t="shared" si="17"/>
        <v>543451.50672727253</v>
      </c>
      <c r="K1144" s="263"/>
    </row>
    <row r="1145" spans="2:11" x14ac:dyDescent="0.25">
      <c r="B1145" s="46">
        <f>SUBTOTAL(103,$C$10:C1145)</f>
        <v>1136</v>
      </c>
      <c r="C1145" s="24" t="s">
        <v>1074</v>
      </c>
      <c r="D1145" s="24" t="s">
        <v>608</v>
      </c>
      <c r="E1145" s="203" t="s">
        <v>641</v>
      </c>
      <c r="F1145" s="208" t="s">
        <v>642</v>
      </c>
      <c r="G1145" s="241">
        <v>45324</v>
      </c>
      <c r="H1145" s="253">
        <v>0</v>
      </c>
      <c r="I1145" s="101">
        <v>-4200</v>
      </c>
      <c r="J1145" s="250">
        <f t="shared" si="17"/>
        <v>539251.50672727253</v>
      </c>
      <c r="K1145" s="263"/>
    </row>
    <row r="1146" spans="2:11" x14ac:dyDescent="0.25">
      <c r="B1146" s="46">
        <f>SUBTOTAL(103,$C$10:C1146)</f>
        <v>1137</v>
      </c>
      <c r="C1146" s="157" t="s">
        <v>601</v>
      </c>
      <c r="D1146" s="24" t="s">
        <v>648</v>
      </c>
      <c r="E1146" s="227" t="s">
        <v>1049</v>
      </c>
      <c r="F1146" s="208" t="s">
        <v>1048</v>
      </c>
      <c r="G1146" s="241">
        <v>45324</v>
      </c>
      <c r="H1146" s="253">
        <v>0</v>
      </c>
      <c r="I1146" s="101">
        <v>-8331</v>
      </c>
      <c r="J1146" s="250">
        <f t="shared" si="17"/>
        <v>530920.50672727253</v>
      </c>
      <c r="K1146" s="263"/>
    </row>
    <row r="1147" spans="2:11" x14ac:dyDescent="0.25">
      <c r="B1147" s="46">
        <f>SUBTOTAL(103,$C$10:C1147)</f>
        <v>1138</v>
      </c>
      <c r="C1147" s="157" t="s">
        <v>602</v>
      </c>
      <c r="D1147" s="24" t="s">
        <v>607</v>
      </c>
      <c r="E1147" s="203" t="s">
        <v>585</v>
      </c>
      <c r="F1147" s="208" t="s">
        <v>586</v>
      </c>
      <c r="G1147" s="241">
        <v>45324</v>
      </c>
      <c r="H1147" s="253">
        <v>0</v>
      </c>
      <c r="I1147" s="101">
        <v>-11387.09</v>
      </c>
      <c r="J1147" s="250">
        <f t="shared" si="17"/>
        <v>519533.4167272725</v>
      </c>
      <c r="K1147" s="263"/>
    </row>
    <row r="1148" spans="2:11" x14ac:dyDescent="0.25">
      <c r="B1148" s="46">
        <f>SUBTOTAL(103,$C$10:C1148)</f>
        <v>1139</v>
      </c>
      <c r="C1148" s="157" t="s">
        <v>683</v>
      </c>
      <c r="D1148" s="24" t="s">
        <v>648</v>
      </c>
      <c r="E1148" s="227" t="s">
        <v>1049</v>
      </c>
      <c r="F1148" s="208" t="s">
        <v>1048</v>
      </c>
      <c r="G1148" s="241">
        <v>45324</v>
      </c>
      <c r="H1148" s="253">
        <v>0</v>
      </c>
      <c r="I1148" s="101">
        <v>-3360</v>
      </c>
      <c r="J1148" s="250">
        <f t="shared" si="17"/>
        <v>516173.4167272725</v>
      </c>
      <c r="K1148" s="263"/>
    </row>
    <row r="1149" spans="2:11" x14ac:dyDescent="0.25">
      <c r="B1149" s="46">
        <f>SUBTOTAL(103,$C$10:C1149)</f>
        <v>1140</v>
      </c>
      <c r="C1149" s="24" t="s">
        <v>131</v>
      </c>
      <c r="D1149" s="24" t="s">
        <v>656</v>
      </c>
      <c r="E1149" s="203" t="s">
        <v>588</v>
      </c>
      <c r="F1149" s="208" t="s">
        <v>589</v>
      </c>
      <c r="G1149" s="241">
        <v>45330</v>
      </c>
      <c r="H1149" s="253">
        <v>0</v>
      </c>
      <c r="I1149" s="101">
        <v>-200000</v>
      </c>
      <c r="J1149" s="250">
        <f t="shared" si="17"/>
        <v>316173.4167272725</v>
      </c>
      <c r="K1149" s="263"/>
    </row>
    <row r="1150" spans="2:11" x14ac:dyDescent="0.25">
      <c r="B1150" s="46">
        <f>SUBTOTAL(103,$C$10:C1150)</f>
        <v>1141</v>
      </c>
      <c r="C1150" s="24" t="s">
        <v>598</v>
      </c>
      <c r="D1150" s="24" t="s">
        <v>657</v>
      </c>
      <c r="E1150" s="203" t="s">
        <v>644</v>
      </c>
      <c r="F1150" s="208" t="s">
        <v>428</v>
      </c>
      <c r="G1150" s="241">
        <v>45330</v>
      </c>
      <c r="H1150" s="253">
        <v>9600</v>
      </c>
      <c r="I1150" s="101">
        <v>0</v>
      </c>
      <c r="J1150" s="250">
        <f t="shared" si="17"/>
        <v>325773.4167272725</v>
      </c>
      <c r="K1150" s="263"/>
    </row>
    <row r="1151" spans="2:11" x14ac:dyDescent="0.25">
      <c r="B1151" s="46">
        <f>SUBTOTAL(103,$C$10:C1151)</f>
        <v>1142</v>
      </c>
      <c r="C1151" s="157" t="s">
        <v>604</v>
      </c>
      <c r="D1151" s="24" t="s">
        <v>648</v>
      </c>
      <c r="E1151" s="227" t="s">
        <v>1045</v>
      </c>
      <c r="F1151" s="208" t="s">
        <v>1046</v>
      </c>
      <c r="G1151" s="241">
        <v>45330</v>
      </c>
      <c r="H1151" s="253">
        <v>0</v>
      </c>
      <c r="I1151" s="101">
        <v>-2160</v>
      </c>
      <c r="J1151" s="250">
        <f t="shared" si="17"/>
        <v>323613.4167272725</v>
      </c>
      <c r="K1151" s="263"/>
    </row>
    <row r="1152" spans="2:11" x14ac:dyDescent="0.25">
      <c r="B1152" s="46">
        <f>SUBTOTAL(103,$C$10:C1152)</f>
        <v>1143</v>
      </c>
      <c r="C1152" s="157" t="s">
        <v>622</v>
      </c>
      <c r="D1152" s="24" t="s">
        <v>704</v>
      </c>
      <c r="E1152" s="203" t="s">
        <v>579</v>
      </c>
      <c r="F1152" s="216" t="s">
        <v>580</v>
      </c>
      <c r="G1152" s="241">
        <v>45330</v>
      </c>
      <c r="H1152" s="253">
        <v>1000000</v>
      </c>
      <c r="I1152" s="101">
        <v>0</v>
      </c>
      <c r="J1152" s="250">
        <f t="shared" si="17"/>
        <v>1323613.4167272726</v>
      </c>
      <c r="K1152" s="263"/>
    </row>
    <row r="1153" spans="2:11" x14ac:dyDescent="0.25">
      <c r="B1153" s="46">
        <f>SUBTOTAL(103,$C$10:C1153)</f>
        <v>1144</v>
      </c>
      <c r="C1153" s="157" t="s">
        <v>659</v>
      </c>
      <c r="D1153" s="24" t="s">
        <v>660</v>
      </c>
      <c r="E1153" s="203" t="s">
        <v>661</v>
      </c>
      <c r="F1153" s="216" t="s">
        <v>662</v>
      </c>
      <c r="G1153" s="241">
        <v>45331</v>
      </c>
      <c r="H1153" s="253">
        <v>0</v>
      </c>
      <c r="I1153" s="101">
        <v>-1300</v>
      </c>
      <c r="J1153" s="250">
        <f t="shared" si="17"/>
        <v>1322313.4167272726</v>
      </c>
      <c r="K1153" s="263"/>
    </row>
    <row r="1154" spans="2:11" x14ac:dyDescent="0.25">
      <c r="B1154" s="46">
        <f>SUBTOTAL(103,$C$10:C1154)</f>
        <v>1145</v>
      </c>
      <c r="C1154" s="157" t="s">
        <v>596</v>
      </c>
      <c r="D1154" s="24" t="s">
        <v>639</v>
      </c>
      <c r="E1154" s="203" t="s">
        <v>581</v>
      </c>
      <c r="F1154" s="208" t="s">
        <v>434</v>
      </c>
      <c r="G1154" s="241">
        <v>45331</v>
      </c>
      <c r="H1154" s="253">
        <v>0</v>
      </c>
      <c r="I1154" s="101">
        <v>-23100.442999999999</v>
      </c>
      <c r="J1154" s="250">
        <f t="shared" si="17"/>
        <v>1299212.9737272726</v>
      </c>
      <c r="K1154" s="263"/>
    </row>
    <row r="1155" spans="2:11" x14ac:dyDescent="0.25">
      <c r="B1155" s="46">
        <f>SUBTOTAL(103,$C$10:C1155)</f>
        <v>1146</v>
      </c>
      <c r="C1155" s="157" t="s">
        <v>597</v>
      </c>
      <c r="D1155" s="24" t="s">
        <v>639</v>
      </c>
      <c r="E1155" s="203" t="s">
        <v>581</v>
      </c>
      <c r="F1155" s="208" t="s">
        <v>434</v>
      </c>
      <c r="G1155" s="241">
        <v>45331</v>
      </c>
      <c r="H1155" s="253">
        <v>0</v>
      </c>
      <c r="I1155" s="101">
        <v>-6246.0654999999997</v>
      </c>
      <c r="J1155" s="250">
        <f t="shared" si="17"/>
        <v>1292966.9082272726</v>
      </c>
      <c r="K1155" s="263"/>
    </row>
    <row r="1156" spans="2:11" x14ac:dyDescent="0.25">
      <c r="B1156" s="46">
        <f>SUBTOTAL(103,$C$10:C1156)</f>
        <v>1147</v>
      </c>
      <c r="C1156" s="24" t="s">
        <v>598</v>
      </c>
      <c r="D1156" s="24" t="s">
        <v>607</v>
      </c>
      <c r="E1156" s="203" t="s">
        <v>581</v>
      </c>
      <c r="F1156" s="208" t="s">
        <v>434</v>
      </c>
      <c r="G1156" s="241">
        <v>45331</v>
      </c>
      <c r="H1156" s="253">
        <v>0</v>
      </c>
      <c r="I1156" s="101">
        <v>-20000</v>
      </c>
      <c r="J1156" s="250">
        <f t="shared" si="17"/>
        <v>1272966.9082272726</v>
      </c>
      <c r="K1156" s="263"/>
    </row>
    <row r="1157" spans="2:11" x14ac:dyDescent="0.25">
      <c r="B1157" s="46">
        <f>SUBTOTAL(103,$C$10:C1157)</f>
        <v>1148</v>
      </c>
      <c r="C1157" s="157" t="s">
        <v>599</v>
      </c>
      <c r="D1157" s="24" t="s">
        <v>648</v>
      </c>
      <c r="E1157" s="227" t="s">
        <v>1045</v>
      </c>
      <c r="F1157" s="208" t="s">
        <v>1046</v>
      </c>
      <c r="G1157" s="241">
        <v>45331</v>
      </c>
      <c r="H1157" s="253">
        <v>0</v>
      </c>
      <c r="I1157" s="101">
        <v>-3600</v>
      </c>
      <c r="J1157" s="250">
        <f t="shared" si="17"/>
        <v>1269366.9082272726</v>
      </c>
      <c r="K1157" s="263"/>
    </row>
    <row r="1158" spans="2:11" x14ac:dyDescent="0.25">
      <c r="B1158" s="46">
        <f>SUBTOTAL(103,$C$10:C1158)</f>
        <v>1149</v>
      </c>
      <c r="C1158" s="157" t="s">
        <v>600</v>
      </c>
      <c r="D1158" s="24" t="s">
        <v>608</v>
      </c>
      <c r="E1158" s="227" t="s">
        <v>1049</v>
      </c>
      <c r="F1158" s="208" t="s">
        <v>1048</v>
      </c>
      <c r="G1158" s="241">
        <v>45331</v>
      </c>
      <c r="H1158" s="253">
        <v>0</v>
      </c>
      <c r="I1158" s="101">
        <v>-33760</v>
      </c>
      <c r="J1158" s="250">
        <f t="shared" si="17"/>
        <v>1235606.9082272726</v>
      </c>
      <c r="K1158" s="263"/>
    </row>
    <row r="1159" spans="2:11" x14ac:dyDescent="0.25">
      <c r="B1159" s="46">
        <f>SUBTOTAL(103,$C$10:C1159)</f>
        <v>1150</v>
      </c>
      <c r="C1159" s="157" t="s">
        <v>663</v>
      </c>
      <c r="D1159" s="24" t="s">
        <v>688</v>
      </c>
      <c r="E1159" s="227" t="s">
        <v>1045</v>
      </c>
      <c r="F1159" s="208" t="s">
        <v>1046</v>
      </c>
      <c r="G1159" s="241">
        <v>45331</v>
      </c>
      <c r="H1159" s="253">
        <v>0</v>
      </c>
      <c r="I1159" s="101">
        <v>-15000</v>
      </c>
      <c r="J1159" s="250">
        <f t="shared" si="17"/>
        <v>1220606.9082272726</v>
      </c>
      <c r="K1159" s="263"/>
    </row>
    <row r="1160" spans="2:11" x14ac:dyDescent="0.25">
      <c r="B1160" s="46">
        <f>SUBTOTAL(103,$C$10:C1160)</f>
        <v>1151</v>
      </c>
      <c r="C1160" s="154" t="s">
        <v>692</v>
      </c>
      <c r="D1160" s="24" t="s">
        <v>608</v>
      </c>
      <c r="E1160" s="203" t="s">
        <v>581</v>
      </c>
      <c r="F1160" s="208" t="s">
        <v>434</v>
      </c>
      <c r="G1160" s="241">
        <v>45331</v>
      </c>
      <c r="H1160" s="253">
        <v>0</v>
      </c>
      <c r="I1160" s="101">
        <v>-13000</v>
      </c>
      <c r="J1160" s="250">
        <f t="shared" si="17"/>
        <v>1207606.9082272726</v>
      </c>
      <c r="K1160" s="263"/>
    </row>
    <row r="1161" spans="2:11" x14ac:dyDescent="0.25">
      <c r="B1161" s="46">
        <f>SUBTOTAL(103,$C$10:C1161)</f>
        <v>1152</v>
      </c>
      <c r="C1161" s="154" t="s">
        <v>692</v>
      </c>
      <c r="D1161" s="24" t="s">
        <v>1121</v>
      </c>
      <c r="E1161" s="203" t="s">
        <v>581</v>
      </c>
      <c r="F1161" s="208" t="s">
        <v>434</v>
      </c>
      <c r="G1161" s="241">
        <v>45331</v>
      </c>
      <c r="H1161" s="253">
        <v>0</v>
      </c>
      <c r="I1161" s="101">
        <v>-5397</v>
      </c>
      <c r="J1161" s="250">
        <f t="shared" si="17"/>
        <v>1202209.9082272726</v>
      </c>
      <c r="K1161" s="263"/>
    </row>
    <row r="1162" spans="2:11" x14ac:dyDescent="0.25">
      <c r="B1162" s="46">
        <f>SUBTOTAL(103,$C$10:C1162)</f>
        <v>1153</v>
      </c>
      <c r="C1162" s="157" t="s">
        <v>693</v>
      </c>
      <c r="D1162" s="24" t="s">
        <v>608</v>
      </c>
      <c r="E1162" s="203" t="s">
        <v>581</v>
      </c>
      <c r="F1162" s="208" t="s">
        <v>434</v>
      </c>
      <c r="G1162" s="241">
        <v>45331</v>
      </c>
      <c r="H1162" s="253">
        <v>0</v>
      </c>
      <c r="I1162" s="101">
        <v>-7000</v>
      </c>
      <c r="J1162" s="250">
        <f t="shared" si="17"/>
        <v>1195209.9082272726</v>
      </c>
      <c r="K1162" s="263"/>
    </row>
    <row r="1163" spans="2:11" x14ac:dyDescent="0.25">
      <c r="B1163" s="46">
        <f>SUBTOTAL(103,$C$10:C1163)</f>
        <v>1154</v>
      </c>
      <c r="C1163" s="157" t="s">
        <v>596</v>
      </c>
      <c r="D1163" s="24" t="s">
        <v>608</v>
      </c>
      <c r="E1163" s="203" t="s">
        <v>581</v>
      </c>
      <c r="F1163" s="208" t="s">
        <v>434</v>
      </c>
      <c r="G1163" s="241">
        <v>45331</v>
      </c>
      <c r="H1163" s="253">
        <v>0</v>
      </c>
      <c r="I1163" s="101">
        <v>-70000</v>
      </c>
      <c r="J1163" s="250">
        <f t="shared" si="17"/>
        <v>1125209.9082272726</v>
      </c>
      <c r="K1163" s="263"/>
    </row>
    <row r="1164" spans="2:11" x14ac:dyDescent="0.25">
      <c r="B1164" s="46">
        <f>SUBTOTAL(103,$C$10:C1164)</f>
        <v>1155</v>
      </c>
      <c r="C1164" s="24" t="s">
        <v>598</v>
      </c>
      <c r="D1164" s="24" t="s">
        <v>608</v>
      </c>
      <c r="E1164" s="203" t="s">
        <v>581</v>
      </c>
      <c r="F1164" s="208" t="s">
        <v>434</v>
      </c>
      <c r="G1164" s="241">
        <v>45331</v>
      </c>
      <c r="H1164" s="253">
        <v>0</v>
      </c>
      <c r="I1164" s="101">
        <v>-84000</v>
      </c>
      <c r="J1164" s="250">
        <f t="shared" si="17"/>
        <v>1041209.9082272726</v>
      </c>
      <c r="K1164" s="263"/>
    </row>
    <row r="1165" spans="2:11" x14ac:dyDescent="0.25">
      <c r="B1165" s="46">
        <f>SUBTOTAL(103,$C$10:C1165)</f>
        <v>1156</v>
      </c>
      <c r="C1165" s="157" t="s">
        <v>597</v>
      </c>
      <c r="D1165" s="24" t="s">
        <v>608</v>
      </c>
      <c r="E1165" s="203" t="s">
        <v>581</v>
      </c>
      <c r="F1165" s="208" t="s">
        <v>434</v>
      </c>
      <c r="G1165" s="241">
        <v>45331</v>
      </c>
      <c r="H1165" s="253">
        <v>0</v>
      </c>
      <c r="I1165" s="101">
        <v>-33250</v>
      </c>
      <c r="J1165" s="250">
        <f t="shared" ref="J1165:J1228" si="18">H1165+J1164+I1165</f>
        <v>1007959.9082272726</v>
      </c>
      <c r="K1165" s="263"/>
    </row>
    <row r="1166" spans="2:11" x14ac:dyDescent="0.25">
      <c r="B1166" s="46">
        <f>SUBTOTAL(103,$C$10:C1166)</f>
        <v>1157</v>
      </c>
      <c r="C1166" s="157" t="s">
        <v>601</v>
      </c>
      <c r="D1166" s="24" t="s">
        <v>648</v>
      </c>
      <c r="E1166" s="227" t="s">
        <v>1049</v>
      </c>
      <c r="F1166" s="208" t="s">
        <v>1048</v>
      </c>
      <c r="G1166" s="241">
        <v>45331</v>
      </c>
      <c r="H1166" s="253">
        <v>0</v>
      </c>
      <c r="I1166" s="101">
        <v>-5331</v>
      </c>
      <c r="J1166" s="250">
        <f t="shared" si="18"/>
        <v>1002628.9082272726</v>
      </c>
      <c r="K1166" s="263"/>
    </row>
    <row r="1167" spans="2:11" x14ac:dyDescent="0.25">
      <c r="B1167" s="46">
        <f>SUBTOTAL(103,$C$10:C1167)</f>
        <v>1158</v>
      </c>
      <c r="C1167" s="157" t="s">
        <v>665</v>
      </c>
      <c r="D1167" s="24" t="s">
        <v>648</v>
      </c>
      <c r="E1167" s="227" t="s">
        <v>1045</v>
      </c>
      <c r="F1167" s="208" t="s">
        <v>1046</v>
      </c>
      <c r="G1167" s="241">
        <v>45331</v>
      </c>
      <c r="H1167" s="253">
        <v>0</v>
      </c>
      <c r="I1167" s="101">
        <v>-7000</v>
      </c>
      <c r="J1167" s="250">
        <f t="shared" si="18"/>
        <v>995628.90822727256</v>
      </c>
      <c r="K1167" s="263"/>
    </row>
    <row r="1168" spans="2:11" x14ac:dyDescent="0.25">
      <c r="B1168" s="46">
        <f>SUBTOTAL(103,$C$10:C1168)</f>
        <v>1159</v>
      </c>
      <c r="C1168" s="157" t="s">
        <v>602</v>
      </c>
      <c r="D1168" s="24" t="s">
        <v>607</v>
      </c>
      <c r="E1168" s="203" t="s">
        <v>585</v>
      </c>
      <c r="F1168" s="216" t="s">
        <v>586</v>
      </c>
      <c r="G1168" s="241">
        <v>45331</v>
      </c>
      <c r="H1168" s="253">
        <v>0</v>
      </c>
      <c r="I1168" s="101">
        <v>-6387.09</v>
      </c>
      <c r="J1168" s="250">
        <f t="shared" si="18"/>
        <v>989241.8182272726</v>
      </c>
      <c r="K1168" s="263"/>
    </row>
    <row r="1169" spans="2:11" x14ac:dyDescent="0.25">
      <c r="B1169" s="46">
        <f>SUBTOTAL(103,$C$10:C1169)</f>
        <v>1160</v>
      </c>
      <c r="C1169" s="157" t="s">
        <v>683</v>
      </c>
      <c r="D1169" s="24" t="s">
        <v>648</v>
      </c>
      <c r="E1169" s="227" t="s">
        <v>1049</v>
      </c>
      <c r="F1169" s="208" t="s">
        <v>1048</v>
      </c>
      <c r="G1169" s="241">
        <v>45331</v>
      </c>
      <c r="H1169" s="253">
        <v>0</v>
      </c>
      <c r="I1169" s="101">
        <v>-3360</v>
      </c>
      <c r="J1169" s="250">
        <f t="shared" si="18"/>
        <v>985881.8182272726</v>
      </c>
      <c r="K1169" s="263"/>
    </row>
    <row r="1170" spans="2:11" x14ac:dyDescent="0.25">
      <c r="B1170" s="46">
        <f>SUBTOTAL(103,$C$10:C1170)</f>
        <v>1161</v>
      </c>
      <c r="C1170" s="157" t="s">
        <v>666</v>
      </c>
      <c r="D1170" s="24" t="s">
        <v>607</v>
      </c>
      <c r="E1170" s="203" t="s">
        <v>641</v>
      </c>
      <c r="F1170" s="216" t="s">
        <v>642</v>
      </c>
      <c r="G1170" s="241">
        <v>45331</v>
      </c>
      <c r="H1170" s="253">
        <v>0</v>
      </c>
      <c r="I1170" s="101">
        <v>-10600</v>
      </c>
      <c r="J1170" s="250">
        <f t="shared" si="18"/>
        <v>975281.8182272726</v>
      </c>
      <c r="K1170" s="263"/>
    </row>
    <row r="1171" spans="2:11" x14ac:dyDescent="0.25">
      <c r="B1171" s="46">
        <f>SUBTOTAL(103,$C$10:C1171)</f>
        <v>1162</v>
      </c>
      <c r="C1171" s="157" t="s">
        <v>603</v>
      </c>
      <c r="D1171" s="24" t="s">
        <v>607</v>
      </c>
      <c r="E1171" s="227" t="s">
        <v>1043</v>
      </c>
      <c r="F1171" s="216" t="s">
        <v>1044</v>
      </c>
      <c r="G1171" s="241">
        <v>45331</v>
      </c>
      <c r="H1171" s="253">
        <v>0</v>
      </c>
      <c r="I1171" s="101">
        <v>-2000</v>
      </c>
      <c r="J1171" s="250">
        <f t="shared" si="18"/>
        <v>973281.8182272726</v>
      </c>
      <c r="K1171" s="263"/>
    </row>
    <row r="1172" spans="2:11" x14ac:dyDescent="0.25">
      <c r="B1172" s="46">
        <f>SUBTOTAL(103,$C$10:C1172)</f>
        <v>1163</v>
      </c>
      <c r="C1172" s="157" t="s">
        <v>667</v>
      </c>
      <c r="D1172" s="24" t="s">
        <v>648</v>
      </c>
      <c r="E1172" s="227" t="s">
        <v>1045</v>
      </c>
      <c r="F1172" s="208" t="s">
        <v>1046</v>
      </c>
      <c r="G1172" s="241">
        <v>45331</v>
      </c>
      <c r="H1172" s="253">
        <v>0</v>
      </c>
      <c r="I1172" s="101">
        <v>-2000</v>
      </c>
      <c r="J1172" s="250">
        <f t="shared" si="18"/>
        <v>971281.8182272726</v>
      </c>
      <c r="K1172" s="263"/>
    </row>
    <row r="1173" spans="2:11" x14ac:dyDescent="0.25">
      <c r="B1173" s="46">
        <f>SUBTOTAL(103,$C$10:C1173)</f>
        <v>1164</v>
      </c>
      <c r="C1173" s="158" t="s">
        <v>749</v>
      </c>
      <c r="D1173" s="100" t="s">
        <v>549</v>
      </c>
      <c r="E1173" s="203" t="s">
        <v>588</v>
      </c>
      <c r="F1173" s="208" t="s">
        <v>589</v>
      </c>
      <c r="G1173" s="241">
        <v>45331</v>
      </c>
      <c r="H1173" s="253">
        <v>0</v>
      </c>
      <c r="I1173" s="101">
        <v>-2500</v>
      </c>
      <c r="J1173" s="250">
        <f t="shared" si="18"/>
        <v>968781.8182272726</v>
      </c>
      <c r="K1173" s="263"/>
    </row>
    <row r="1174" spans="2:11" x14ac:dyDescent="0.25">
      <c r="B1174" s="46">
        <f>SUBTOTAL(103,$C$10:C1174)</f>
        <v>1165</v>
      </c>
      <c r="C1174" s="24" t="s">
        <v>788</v>
      </c>
      <c r="D1174" s="24" t="s">
        <v>671</v>
      </c>
      <c r="E1174" s="203" t="s">
        <v>588</v>
      </c>
      <c r="F1174" s="208" t="s">
        <v>589</v>
      </c>
      <c r="G1174" s="241">
        <v>45334</v>
      </c>
      <c r="H1174" s="253">
        <v>0</v>
      </c>
      <c r="I1174" s="101">
        <v>-100000</v>
      </c>
      <c r="J1174" s="250">
        <f t="shared" si="18"/>
        <v>868781.8182272726</v>
      </c>
      <c r="K1174" s="263"/>
    </row>
    <row r="1175" spans="2:11" x14ac:dyDescent="0.25">
      <c r="B1175" s="46">
        <f>SUBTOTAL(103,$C$10:C1175)</f>
        <v>1166</v>
      </c>
      <c r="C1175" s="157" t="s">
        <v>678</v>
      </c>
      <c r="D1175" s="24" t="s">
        <v>688</v>
      </c>
      <c r="E1175" s="203" t="s">
        <v>641</v>
      </c>
      <c r="F1175" s="216" t="s">
        <v>642</v>
      </c>
      <c r="G1175" s="241">
        <v>45335</v>
      </c>
      <c r="H1175" s="253">
        <v>0</v>
      </c>
      <c r="I1175" s="101">
        <v>-30000</v>
      </c>
      <c r="J1175" s="250">
        <f t="shared" si="18"/>
        <v>838781.8182272726</v>
      </c>
      <c r="K1175" s="263"/>
    </row>
    <row r="1176" spans="2:11" x14ac:dyDescent="0.25">
      <c r="B1176" s="46">
        <f>SUBTOTAL(103,$C$10:C1176)</f>
        <v>1167</v>
      </c>
      <c r="C1176" s="157" t="s">
        <v>632</v>
      </c>
      <c r="D1176" s="225" t="s">
        <v>614</v>
      </c>
      <c r="E1176" s="203" t="s">
        <v>24</v>
      </c>
      <c r="F1176" s="203" t="s">
        <v>24</v>
      </c>
      <c r="G1176" s="241">
        <v>45337</v>
      </c>
      <c r="H1176" s="253">
        <v>0</v>
      </c>
      <c r="I1176" s="101">
        <v>-500</v>
      </c>
      <c r="J1176" s="250">
        <f t="shared" si="18"/>
        <v>838281.8182272726</v>
      </c>
      <c r="K1176" s="263"/>
    </row>
    <row r="1177" spans="2:11" x14ac:dyDescent="0.25">
      <c r="B1177" s="46">
        <f>SUBTOTAL(103,$C$10:C1177)</f>
        <v>1168</v>
      </c>
      <c r="C1177" s="157" t="s">
        <v>630</v>
      </c>
      <c r="D1177" s="100" t="s">
        <v>1073</v>
      </c>
      <c r="E1177" s="203" t="s">
        <v>24</v>
      </c>
      <c r="F1177" s="203" t="s">
        <v>24</v>
      </c>
      <c r="G1177" s="241">
        <v>45337</v>
      </c>
      <c r="H1177" s="253">
        <v>0</v>
      </c>
      <c r="I1177" s="101">
        <v>-12000</v>
      </c>
      <c r="J1177" s="250">
        <f t="shared" si="18"/>
        <v>826281.8182272726</v>
      </c>
      <c r="K1177" s="263"/>
    </row>
    <row r="1178" spans="2:11" x14ac:dyDescent="0.25">
      <c r="B1178" s="46">
        <f>SUBTOTAL(103,$C$10:C1178)</f>
        <v>1169</v>
      </c>
      <c r="C1178" s="157" t="s">
        <v>631</v>
      </c>
      <c r="D1178" s="225" t="s">
        <v>613</v>
      </c>
      <c r="E1178" s="203" t="s">
        <v>24</v>
      </c>
      <c r="F1178" s="203" t="s">
        <v>24</v>
      </c>
      <c r="G1178" s="241">
        <v>45337</v>
      </c>
      <c r="H1178" s="253">
        <v>0</v>
      </c>
      <c r="I1178" s="101">
        <v>-5000</v>
      </c>
      <c r="J1178" s="250">
        <f t="shared" si="18"/>
        <v>821281.8182272726</v>
      </c>
      <c r="K1178" s="263"/>
    </row>
    <row r="1179" spans="2:11" x14ac:dyDescent="0.25">
      <c r="B1179" s="46">
        <f>SUBTOTAL(103,$C$10:C1179)</f>
        <v>1170</v>
      </c>
      <c r="C1179" s="158" t="s">
        <v>630</v>
      </c>
      <c r="D1179" s="100" t="s">
        <v>1073</v>
      </c>
      <c r="E1179" s="203" t="s">
        <v>24</v>
      </c>
      <c r="F1179" s="203" t="s">
        <v>24</v>
      </c>
      <c r="G1179" s="241">
        <v>45337</v>
      </c>
      <c r="H1179" s="253">
        <v>0</v>
      </c>
      <c r="I1179" s="101">
        <v>-12000</v>
      </c>
      <c r="J1179" s="250">
        <f t="shared" si="18"/>
        <v>809281.8182272726</v>
      </c>
      <c r="K1179" s="263"/>
    </row>
    <row r="1180" spans="2:11" x14ac:dyDescent="0.25">
      <c r="B1180" s="46">
        <f>SUBTOTAL(103,$C$10:C1180)</f>
        <v>1171</v>
      </c>
      <c r="C1180" s="157" t="s">
        <v>631</v>
      </c>
      <c r="D1180" s="24" t="s">
        <v>613</v>
      </c>
      <c r="E1180" s="203" t="s">
        <v>24</v>
      </c>
      <c r="F1180" s="203" t="s">
        <v>24</v>
      </c>
      <c r="G1180" s="241">
        <v>45337</v>
      </c>
      <c r="H1180" s="253">
        <v>0</v>
      </c>
      <c r="I1180" s="101">
        <v>-5000</v>
      </c>
      <c r="J1180" s="250">
        <f t="shared" si="18"/>
        <v>804281.8182272726</v>
      </c>
      <c r="K1180" s="263"/>
    </row>
    <row r="1181" spans="2:11" x14ac:dyDescent="0.25">
      <c r="B1181" s="46">
        <f>SUBTOTAL(103,$C$10:C1181)</f>
        <v>1172</v>
      </c>
      <c r="C1181" s="157" t="s">
        <v>632</v>
      </c>
      <c r="D1181" s="24" t="s">
        <v>614</v>
      </c>
      <c r="E1181" s="203" t="s">
        <v>24</v>
      </c>
      <c r="F1181" s="203" t="s">
        <v>24</v>
      </c>
      <c r="G1181" s="241">
        <v>45337</v>
      </c>
      <c r="H1181" s="253">
        <v>0</v>
      </c>
      <c r="I1181" s="101">
        <v>-500</v>
      </c>
      <c r="J1181" s="250">
        <f t="shared" si="18"/>
        <v>803781.8182272726</v>
      </c>
      <c r="K1181" s="263"/>
    </row>
    <row r="1182" spans="2:11" x14ac:dyDescent="0.25">
      <c r="B1182" s="46">
        <f>SUBTOTAL(103,$C$10:C1182)</f>
        <v>1173</v>
      </c>
      <c r="C1182" s="24" t="s">
        <v>596</v>
      </c>
      <c r="D1182" s="24" t="s">
        <v>639</v>
      </c>
      <c r="E1182" s="203" t="s">
        <v>581</v>
      </c>
      <c r="F1182" s="208" t="s">
        <v>434</v>
      </c>
      <c r="G1182" s="239">
        <v>45338</v>
      </c>
      <c r="H1182" s="253">
        <v>0</v>
      </c>
      <c r="I1182" s="101">
        <v>-23100</v>
      </c>
      <c r="J1182" s="250">
        <f t="shared" si="18"/>
        <v>780681.8182272726</v>
      </c>
      <c r="K1182" s="263"/>
    </row>
    <row r="1183" spans="2:11" x14ac:dyDescent="0.25">
      <c r="B1183" s="46">
        <f>SUBTOTAL(103,$C$10:C1183)</f>
        <v>1174</v>
      </c>
      <c r="C1183" s="154" t="s">
        <v>640</v>
      </c>
      <c r="D1183" s="24" t="s">
        <v>608</v>
      </c>
      <c r="E1183" s="203" t="s">
        <v>641</v>
      </c>
      <c r="F1183" s="208" t="s">
        <v>642</v>
      </c>
      <c r="G1183" s="239">
        <v>45338</v>
      </c>
      <c r="H1183" s="249">
        <v>0</v>
      </c>
      <c r="I1183" s="101">
        <v>-2100</v>
      </c>
      <c r="J1183" s="250">
        <f t="shared" si="18"/>
        <v>778581.8182272726</v>
      </c>
      <c r="K1183" s="263"/>
    </row>
    <row r="1184" spans="2:11" x14ac:dyDescent="0.25">
      <c r="B1184" s="46">
        <f>SUBTOTAL(103,$C$10:C1184)</f>
        <v>1175</v>
      </c>
      <c r="C1184" s="24" t="s">
        <v>597</v>
      </c>
      <c r="D1184" s="24" t="s">
        <v>639</v>
      </c>
      <c r="E1184" s="203" t="s">
        <v>581</v>
      </c>
      <c r="F1184" s="208" t="s">
        <v>434</v>
      </c>
      <c r="G1184" s="239">
        <v>45338</v>
      </c>
      <c r="H1184" s="249">
        <v>0</v>
      </c>
      <c r="I1184" s="101">
        <v>-6246.3464999999997</v>
      </c>
      <c r="J1184" s="250">
        <f t="shared" si="18"/>
        <v>772335.47172727261</v>
      </c>
      <c r="K1184" s="263"/>
    </row>
    <row r="1185" spans="2:11" x14ac:dyDescent="0.25">
      <c r="B1185" s="46">
        <f>SUBTOTAL(103,$C$10:C1185)</f>
        <v>1176</v>
      </c>
      <c r="C1185" s="24" t="s">
        <v>597</v>
      </c>
      <c r="D1185" s="24" t="s">
        <v>608</v>
      </c>
      <c r="E1185" s="203" t="s">
        <v>581</v>
      </c>
      <c r="F1185" s="208" t="s">
        <v>434</v>
      </c>
      <c r="G1185" s="239">
        <v>45338</v>
      </c>
      <c r="H1185" s="249">
        <v>0</v>
      </c>
      <c r="I1185" s="101">
        <v>-7000</v>
      </c>
      <c r="J1185" s="250">
        <f t="shared" si="18"/>
        <v>765335.47172727261</v>
      </c>
      <c r="K1185" s="263"/>
    </row>
    <row r="1186" spans="2:11" x14ac:dyDescent="0.25">
      <c r="B1186" s="46">
        <f>SUBTOTAL(103,$C$10:C1186)</f>
        <v>1177</v>
      </c>
      <c r="C1186" s="24" t="s">
        <v>598</v>
      </c>
      <c r="D1186" s="24" t="s">
        <v>607</v>
      </c>
      <c r="E1186" s="203" t="s">
        <v>581</v>
      </c>
      <c r="F1186" s="208" t="s">
        <v>434</v>
      </c>
      <c r="G1186" s="239">
        <v>45338</v>
      </c>
      <c r="H1186" s="249">
        <v>0</v>
      </c>
      <c r="I1186" s="101">
        <v>-20000</v>
      </c>
      <c r="J1186" s="250">
        <f t="shared" si="18"/>
        <v>745335.47172727261</v>
      </c>
      <c r="K1186" s="263"/>
    </row>
    <row r="1187" spans="2:11" x14ac:dyDescent="0.25">
      <c r="B1187" s="46">
        <f>SUBTOTAL(103,$C$10:C1187)</f>
        <v>1178</v>
      </c>
      <c r="C1187" s="157" t="s">
        <v>599</v>
      </c>
      <c r="D1187" s="24" t="s">
        <v>648</v>
      </c>
      <c r="E1187" s="227" t="s">
        <v>1045</v>
      </c>
      <c r="F1187" s="208" t="s">
        <v>1046</v>
      </c>
      <c r="G1187" s="241">
        <v>45338</v>
      </c>
      <c r="H1187" s="253">
        <v>0</v>
      </c>
      <c r="I1187" s="101">
        <v>-2100</v>
      </c>
      <c r="J1187" s="250">
        <f t="shared" si="18"/>
        <v>743235.47172727261</v>
      </c>
      <c r="K1187" s="263"/>
    </row>
    <row r="1188" spans="2:11" x14ac:dyDescent="0.25">
      <c r="B1188" s="46">
        <f>SUBTOTAL(103,$C$10:C1188)</f>
        <v>1179</v>
      </c>
      <c r="C1188" s="157" t="s">
        <v>599</v>
      </c>
      <c r="D1188" s="24" t="s">
        <v>672</v>
      </c>
      <c r="E1188" s="227" t="s">
        <v>1045</v>
      </c>
      <c r="F1188" s="208" t="s">
        <v>1046</v>
      </c>
      <c r="G1188" s="241">
        <v>45338</v>
      </c>
      <c r="H1188" s="253">
        <v>0</v>
      </c>
      <c r="I1188" s="101">
        <v>-3300</v>
      </c>
      <c r="J1188" s="250">
        <f t="shared" si="18"/>
        <v>739935.47172727261</v>
      </c>
      <c r="K1188" s="263"/>
    </row>
    <row r="1189" spans="2:11" x14ac:dyDescent="0.25">
      <c r="B1189" s="46">
        <f>SUBTOTAL(103,$C$10:C1189)</f>
        <v>1180</v>
      </c>
      <c r="C1189" s="157" t="s">
        <v>600</v>
      </c>
      <c r="D1189" s="24" t="s">
        <v>608</v>
      </c>
      <c r="E1189" s="227" t="s">
        <v>1049</v>
      </c>
      <c r="F1189" s="208" t="s">
        <v>1048</v>
      </c>
      <c r="G1189" s="241">
        <v>45338</v>
      </c>
      <c r="H1189" s="253">
        <v>0</v>
      </c>
      <c r="I1189" s="101">
        <v>-11760</v>
      </c>
      <c r="J1189" s="250">
        <f t="shared" si="18"/>
        <v>728175.47172727261</v>
      </c>
      <c r="K1189" s="263"/>
    </row>
    <row r="1190" spans="2:11" x14ac:dyDescent="0.25">
      <c r="B1190" s="46">
        <f>SUBTOTAL(103,$C$10:C1190)</f>
        <v>1181</v>
      </c>
      <c r="C1190" s="157" t="s">
        <v>601</v>
      </c>
      <c r="D1190" s="24" t="s">
        <v>648</v>
      </c>
      <c r="E1190" s="227" t="s">
        <v>1049</v>
      </c>
      <c r="F1190" s="208" t="s">
        <v>1048</v>
      </c>
      <c r="G1190" s="241">
        <v>45338</v>
      </c>
      <c r="H1190" s="253">
        <v>0</v>
      </c>
      <c r="I1190" s="101">
        <v>-6331</v>
      </c>
      <c r="J1190" s="250">
        <f t="shared" si="18"/>
        <v>721844.47172727261</v>
      </c>
      <c r="K1190" s="263"/>
    </row>
    <row r="1191" spans="2:11" x14ac:dyDescent="0.25">
      <c r="B1191" s="46">
        <f>SUBTOTAL(103,$C$10:C1191)</f>
        <v>1182</v>
      </c>
      <c r="C1191" s="157" t="s">
        <v>665</v>
      </c>
      <c r="D1191" s="24" t="s">
        <v>648</v>
      </c>
      <c r="E1191" s="227" t="s">
        <v>1045</v>
      </c>
      <c r="F1191" s="208" t="s">
        <v>1046</v>
      </c>
      <c r="G1191" s="241">
        <v>45338</v>
      </c>
      <c r="H1191" s="253">
        <v>0</v>
      </c>
      <c r="I1191" s="101">
        <v>-12600</v>
      </c>
      <c r="J1191" s="250">
        <f t="shared" si="18"/>
        <v>709244.47172727261</v>
      </c>
      <c r="K1191" s="263"/>
    </row>
    <row r="1192" spans="2:11" x14ac:dyDescent="0.25">
      <c r="B1192" s="46">
        <f>SUBTOTAL(103,$C$10:C1192)</f>
        <v>1183</v>
      </c>
      <c r="C1192" s="157" t="s">
        <v>683</v>
      </c>
      <c r="D1192" s="24" t="s">
        <v>648</v>
      </c>
      <c r="E1192" s="227" t="s">
        <v>1049</v>
      </c>
      <c r="F1192" s="208" t="s">
        <v>1048</v>
      </c>
      <c r="G1192" s="241">
        <v>45338</v>
      </c>
      <c r="H1192" s="253">
        <v>0</v>
      </c>
      <c r="I1192" s="101">
        <v>-3360</v>
      </c>
      <c r="J1192" s="250">
        <f t="shared" si="18"/>
        <v>705884.47172727261</v>
      </c>
      <c r="K1192" s="263"/>
    </row>
    <row r="1193" spans="2:11" x14ac:dyDescent="0.25">
      <c r="B1193" s="46">
        <f>SUBTOTAL(103,$C$10:C1193)</f>
        <v>1184</v>
      </c>
      <c r="C1193" s="157" t="s">
        <v>666</v>
      </c>
      <c r="D1193" s="24" t="s">
        <v>607</v>
      </c>
      <c r="E1193" s="203" t="s">
        <v>641</v>
      </c>
      <c r="F1193" s="208" t="s">
        <v>642</v>
      </c>
      <c r="G1193" s="241">
        <v>45338</v>
      </c>
      <c r="H1193" s="253">
        <v>0</v>
      </c>
      <c r="I1193" s="101">
        <v>-5266.04</v>
      </c>
      <c r="J1193" s="250">
        <f t="shared" si="18"/>
        <v>700618.43172727257</v>
      </c>
      <c r="K1193" s="263"/>
    </row>
    <row r="1194" spans="2:11" x14ac:dyDescent="0.25">
      <c r="B1194" s="46">
        <f>SUBTOTAL(103,$C$10:C1194)</f>
        <v>1185</v>
      </c>
      <c r="C1194" s="157" t="s">
        <v>666</v>
      </c>
      <c r="D1194" s="24" t="s">
        <v>608</v>
      </c>
      <c r="E1194" s="203" t="s">
        <v>641</v>
      </c>
      <c r="F1194" s="208" t="s">
        <v>642</v>
      </c>
      <c r="G1194" s="241">
        <v>45338</v>
      </c>
      <c r="H1194" s="253">
        <v>0</v>
      </c>
      <c r="I1194" s="101">
        <v>-12600</v>
      </c>
      <c r="J1194" s="250">
        <f t="shared" si="18"/>
        <v>688018.43172727257</v>
      </c>
      <c r="K1194" s="263"/>
    </row>
    <row r="1195" spans="2:11" x14ac:dyDescent="0.25">
      <c r="B1195" s="46">
        <f>SUBTOTAL(103,$C$10:C1195)</f>
        <v>1186</v>
      </c>
      <c r="C1195" s="157" t="s">
        <v>603</v>
      </c>
      <c r="D1195" s="24" t="s">
        <v>607</v>
      </c>
      <c r="E1195" s="227" t="s">
        <v>1043</v>
      </c>
      <c r="F1195" s="216" t="s">
        <v>1044</v>
      </c>
      <c r="G1195" s="241">
        <v>45338</v>
      </c>
      <c r="H1195" s="253">
        <v>0</v>
      </c>
      <c r="I1195" s="101">
        <v>-1500</v>
      </c>
      <c r="J1195" s="250">
        <f t="shared" si="18"/>
        <v>686518.43172727257</v>
      </c>
      <c r="K1195" s="263"/>
    </row>
    <row r="1196" spans="2:11" x14ac:dyDescent="0.25">
      <c r="B1196" s="46">
        <f>SUBTOTAL(103,$C$10:C1196)</f>
        <v>1187</v>
      </c>
      <c r="C1196" s="158" t="s">
        <v>605</v>
      </c>
      <c r="D1196" s="24" t="s">
        <v>607</v>
      </c>
      <c r="E1196" s="227" t="s">
        <v>1043</v>
      </c>
      <c r="F1196" s="216" t="s">
        <v>1044</v>
      </c>
      <c r="G1196" s="241">
        <v>45338</v>
      </c>
      <c r="H1196" s="253">
        <v>0</v>
      </c>
      <c r="I1196" s="101">
        <v>-6863</v>
      </c>
      <c r="J1196" s="250">
        <f t="shared" si="18"/>
        <v>679655.43172727257</v>
      </c>
      <c r="K1196" s="263"/>
    </row>
    <row r="1197" spans="2:11" x14ac:dyDescent="0.25">
      <c r="B1197" s="46">
        <f>SUBTOTAL(103,$C$10:C1197)</f>
        <v>1188</v>
      </c>
      <c r="C1197" s="157" t="s">
        <v>667</v>
      </c>
      <c r="D1197" s="24" t="s">
        <v>648</v>
      </c>
      <c r="E1197" s="227" t="s">
        <v>1045</v>
      </c>
      <c r="F1197" s="208" t="s">
        <v>1046</v>
      </c>
      <c r="G1197" s="241">
        <v>45338</v>
      </c>
      <c r="H1197" s="253">
        <v>0</v>
      </c>
      <c r="I1197" s="101">
        <v>-16200</v>
      </c>
      <c r="J1197" s="250">
        <f t="shared" si="18"/>
        <v>663455.43172727257</v>
      </c>
      <c r="K1197" s="263"/>
    </row>
    <row r="1198" spans="2:11" x14ac:dyDescent="0.25">
      <c r="B1198" s="46">
        <f>SUBTOTAL(103,$C$10:C1198)</f>
        <v>1189</v>
      </c>
      <c r="C1198" s="157" t="s">
        <v>673</v>
      </c>
      <c r="D1198" s="24" t="s">
        <v>674</v>
      </c>
      <c r="E1198" s="203" t="s">
        <v>675</v>
      </c>
      <c r="F1198" s="203" t="s">
        <v>676</v>
      </c>
      <c r="G1198" s="241">
        <v>45338</v>
      </c>
      <c r="H1198" s="253">
        <v>0</v>
      </c>
      <c r="I1198" s="101">
        <v>-8400</v>
      </c>
      <c r="J1198" s="250">
        <f t="shared" si="18"/>
        <v>655055.43172727257</v>
      </c>
      <c r="K1198" s="263"/>
    </row>
    <row r="1199" spans="2:11" x14ac:dyDescent="0.25">
      <c r="B1199" s="46">
        <f>SUBTOTAL(103,$C$10:C1199)</f>
        <v>1190</v>
      </c>
      <c r="C1199" s="157" t="s">
        <v>677</v>
      </c>
      <c r="D1199" s="24" t="s">
        <v>688</v>
      </c>
      <c r="E1199" s="227" t="s">
        <v>641</v>
      </c>
      <c r="F1199" s="208" t="s">
        <v>642</v>
      </c>
      <c r="G1199" s="241">
        <v>45338</v>
      </c>
      <c r="H1199" s="253">
        <v>0</v>
      </c>
      <c r="I1199" s="101">
        <v>-8400</v>
      </c>
      <c r="J1199" s="250">
        <f t="shared" si="18"/>
        <v>646655.43172727257</v>
      </c>
      <c r="K1199" s="263"/>
    </row>
    <row r="1200" spans="2:11" x14ac:dyDescent="0.25">
      <c r="B1200" s="46">
        <f>SUBTOTAL(103,$C$10:C1200)</f>
        <v>1191</v>
      </c>
      <c r="C1200" s="157" t="s">
        <v>682</v>
      </c>
      <c r="D1200" s="24" t="s">
        <v>608</v>
      </c>
      <c r="E1200" s="227" t="s">
        <v>1045</v>
      </c>
      <c r="F1200" s="208" t="s">
        <v>1046</v>
      </c>
      <c r="G1200" s="241">
        <v>45341</v>
      </c>
      <c r="H1200" s="253">
        <v>0</v>
      </c>
      <c r="I1200" s="101">
        <v>-1800</v>
      </c>
      <c r="J1200" s="250">
        <f t="shared" si="18"/>
        <v>644855.43172727257</v>
      </c>
      <c r="K1200" s="263"/>
    </row>
    <row r="1201" spans="2:11" x14ac:dyDescent="0.25">
      <c r="B1201" s="46">
        <f>SUBTOTAL(103,$C$10:C1201)</f>
        <v>1192</v>
      </c>
      <c r="C1201" s="157" t="s">
        <v>625</v>
      </c>
      <c r="D1201" s="24" t="s">
        <v>608</v>
      </c>
      <c r="E1201" s="203" t="s">
        <v>641</v>
      </c>
      <c r="F1201" s="208" t="s">
        <v>642</v>
      </c>
      <c r="G1201" s="241">
        <v>45341</v>
      </c>
      <c r="H1201" s="253">
        <v>0</v>
      </c>
      <c r="I1201" s="101">
        <v>-1400</v>
      </c>
      <c r="J1201" s="250">
        <f t="shared" si="18"/>
        <v>643455.43172727257</v>
      </c>
      <c r="K1201" s="263"/>
    </row>
    <row r="1202" spans="2:11" x14ac:dyDescent="0.25">
      <c r="B1202" s="46">
        <f>SUBTOTAL(103,$C$10:C1202)</f>
        <v>1193</v>
      </c>
      <c r="C1202" s="24" t="s">
        <v>598</v>
      </c>
      <c r="D1202" s="24" t="s">
        <v>657</v>
      </c>
      <c r="E1202" s="203" t="s">
        <v>644</v>
      </c>
      <c r="F1202" s="208" t="s">
        <v>428</v>
      </c>
      <c r="G1202" s="241">
        <v>45343</v>
      </c>
      <c r="H1202" s="253">
        <v>12000</v>
      </c>
      <c r="I1202" s="101">
        <v>0</v>
      </c>
      <c r="J1202" s="250">
        <f t="shared" si="18"/>
        <v>655455.43172727257</v>
      </c>
      <c r="K1202" s="263"/>
    </row>
    <row r="1203" spans="2:11" x14ac:dyDescent="0.25">
      <c r="B1203" s="46">
        <f>SUBTOTAL(103,$C$10:C1203)</f>
        <v>1194</v>
      </c>
      <c r="C1203" s="24" t="s">
        <v>131</v>
      </c>
      <c r="D1203" s="24" t="s">
        <v>681</v>
      </c>
      <c r="E1203" s="203" t="s">
        <v>588</v>
      </c>
      <c r="F1203" s="208" t="s">
        <v>589</v>
      </c>
      <c r="G1203" s="241">
        <v>45344</v>
      </c>
      <c r="H1203" s="253">
        <v>0</v>
      </c>
      <c r="I1203" s="101">
        <v>-220000</v>
      </c>
      <c r="J1203" s="250">
        <f t="shared" si="18"/>
        <v>435455.43172727257</v>
      </c>
      <c r="K1203" s="263"/>
    </row>
    <row r="1204" spans="2:11" x14ac:dyDescent="0.25">
      <c r="B1204" s="46">
        <f>SUBTOTAL(103,$C$10:C1204)</f>
        <v>1195</v>
      </c>
      <c r="C1204" s="157" t="s">
        <v>596</v>
      </c>
      <c r="D1204" s="24" t="s">
        <v>639</v>
      </c>
      <c r="E1204" s="203" t="s">
        <v>581</v>
      </c>
      <c r="F1204" s="208" t="s">
        <v>434</v>
      </c>
      <c r="G1204" s="241">
        <v>45345</v>
      </c>
      <c r="H1204" s="253">
        <v>0</v>
      </c>
      <c r="I1204" s="101">
        <v>-23100.13</v>
      </c>
      <c r="J1204" s="250">
        <f t="shared" si="18"/>
        <v>412355.30172727257</v>
      </c>
      <c r="K1204" s="263"/>
    </row>
    <row r="1205" spans="2:11" x14ac:dyDescent="0.25">
      <c r="B1205" s="46">
        <f>SUBTOTAL(103,$C$10:C1205)</f>
        <v>1196</v>
      </c>
      <c r="C1205" s="157" t="s">
        <v>640</v>
      </c>
      <c r="D1205" s="24" t="s">
        <v>608</v>
      </c>
      <c r="E1205" s="203" t="s">
        <v>641</v>
      </c>
      <c r="F1205" s="208" t="s">
        <v>642</v>
      </c>
      <c r="G1205" s="241">
        <v>45345</v>
      </c>
      <c r="H1205" s="253">
        <v>0</v>
      </c>
      <c r="I1205" s="101">
        <f>-5400-500</f>
        <v>-5900</v>
      </c>
      <c r="J1205" s="250">
        <f t="shared" si="18"/>
        <v>406455.30172727257</v>
      </c>
      <c r="K1205" s="263"/>
    </row>
    <row r="1206" spans="2:11" x14ac:dyDescent="0.25">
      <c r="B1206" s="46">
        <f>SUBTOTAL(103,$C$10:C1206)</f>
        <v>1197</v>
      </c>
      <c r="C1206" s="24" t="s">
        <v>598</v>
      </c>
      <c r="D1206" s="24" t="s">
        <v>607</v>
      </c>
      <c r="E1206" s="203" t="s">
        <v>581</v>
      </c>
      <c r="F1206" s="208" t="s">
        <v>434</v>
      </c>
      <c r="G1206" s="241">
        <v>45345</v>
      </c>
      <c r="H1206" s="253">
        <v>0</v>
      </c>
      <c r="I1206" s="101">
        <v>-40000.020499999999</v>
      </c>
      <c r="J1206" s="250">
        <f t="shared" si="18"/>
        <v>366455.28122727259</v>
      </c>
      <c r="K1206" s="263"/>
    </row>
    <row r="1207" spans="2:11" x14ac:dyDescent="0.25">
      <c r="B1207" s="46">
        <f>SUBTOTAL(103,$C$10:C1207)</f>
        <v>1198</v>
      </c>
      <c r="C1207" s="157" t="s">
        <v>600</v>
      </c>
      <c r="D1207" s="24" t="s">
        <v>608</v>
      </c>
      <c r="E1207" s="227" t="s">
        <v>1049</v>
      </c>
      <c r="F1207" s="208" t="s">
        <v>1048</v>
      </c>
      <c r="G1207" s="241">
        <v>45345</v>
      </c>
      <c r="H1207" s="253">
        <v>0</v>
      </c>
      <c r="I1207" s="101">
        <v>-24877</v>
      </c>
      <c r="J1207" s="250">
        <f t="shared" si="18"/>
        <v>341578.28122727259</v>
      </c>
      <c r="K1207" s="263"/>
    </row>
    <row r="1208" spans="2:11" x14ac:dyDescent="0.25">
      <c r="B1208" s="46">
        <f>SUBTOTAL(103,$C$10:C1208)</f>
        <v>1199</v>
      </c>
      <c r="C1208" s="157" t="s">
        <v>663</v>
      </c>
      <c r="D1208" s="24" t="s">
        <v>688</v>
      </c>
      <c r="E1208" s="227" t="s">
        <v>1045</v>
      </c>
      <c r="F1208" s="208" t="s">
        <v>1046</v>
      </c>
      <c r="G1208" s="241">
        <v>45345</v>
      </c>
      <c r="H1208" s="253">
        <v>0</v>
      </c>
      <c r="I1208" s="101">
        <v>-15000</v>
      </c>
      <c r="J1208" s="250">
        <f t="shared" si="18"/>
        <v>326578.28122727259</v>
      </c>
      <c r="K1208" s="263"/>
    </row>
    <row r="1209" spans="2:11" x14ac:dyDescent="0.25">
      <c r="B1209" s="46">
        <f>SUBTOTAL(103,$C$10:C1209)</f>
        <v>1200</v>
      </c>
      <c r="C1209" s="157" t="s">
        <v>682</v>
      </c>
      <c r="D1209" s="24" t="s">
        <v>608</v>
      </c>
      <c r="E1209" s="227" t="s">
        <v>1045</v>
      </c>
      <c r="F1209" s="208" t="s">
        <v>1046</v>
      </c>
      <c r="G1209" s="241">
        <v>45345</v>
      </c>
      <c r="H1209" s="253">
        <v>0</v>
      </c>
      <c r="I1209" s="101">
        <v>-3500</v>
      </c>
      <c r="J1209" s="250">
        <f t="shared" si="18"/>
        <v>323078.28122727259</v>
      </c>
      <c r="K1209" s="263"/>
    </row>
    <row r="1210" spans="2:11" x14ac:dyDescent="0.25">
      <c r="B1210" s="46">
        <f>SUBTOTAL(103,$C$10:C1210)</f>
        <v>1201</v>
      </c>
      <c r="C1210" s="157" t="s">
        <v>601</v>
      </c>
      <c r="D1210" s="24" t="s">
        <v>648</v>
      </c>
      <c r="E1210" s="227" t="s">
        <v>1049</v>
      </c>
      <c r="F1210" s="208" t="s">
        <v>1048</v>
      </c>
      <c r="G1210" s="241">
        <v>45345</v>
      </c>
      <c r="H1210" s="253">
        <v>0</v>
      </c>
      <c r="I1210" s="101">
        <v>-18331</v>
      </c>
      <c r="J1210" s="250">
        <f t="shared" si="18"/>
        <v>304747.28122727259</v>
      </c>
      <c r="K1210" s="263"/>
    </row>
    <row r="1211" spans="2:11" x14ac:dyDescent="0.25">
      <c r="B1211" s="46">
        <f>SUBTOTAL(103,$C$10:C1211)</f>
        <v>1202</v>
      </c>
      <c r="C1211" s="157" t="s">
        <v>665</v>
      </c>
      <c r="D1211" s="24" t="s">
        <v>648</v>
      </c>
      <c r="E1211" s="227" t="s">
        <v>1045</v>
      </c>
      <c r="F1211" s="208" t="s">
        <v>1046</v>
      </c>
      <c r="G1211" s="241">
        <v>45345</v>
      </c>
      <c r="H1211" s="253">
        <v>0</v>
      </c>
      <c r="I1211" s="101">
        <v>-21000</v>
      </c>
      <c r="J1211" s="250">
        <f t="shared" si="18"/>
        <v>283747.28122727259</v>
      </c>
      <c r="K1211" s="263"/>
    </row>
    <row r="1212" spans="2:11" x14ac:dyDescent="0.25">
      <c r="B1212" s="46">
        <f>SUBTOTAL(103,$C$10:C1212)</f>
        <v>1203</v>
      </c>
      <c r="C1212" s="157" t="s">
        <v>683</v>
      </c>
      <c r="D1212" s="24" t="s">
        <v>648</v>
      </c>
      <c r="E1212" s="227" t="s">
        <v>1049</v>
      </c>
      <c r="F1212" s="208" t="s">
        <v>1048</v>
      </c>
      <c r="G1212" s="241">
        <v>45345</v>
      </c>
      <c r="H1212" s="253">
        <v>0</v>
      </c>
      <c r="I1212" s="101">
        <v>-3360</v>
      </c>
      <c r="J1212" s="250">
        <f t="shared" si="18"/>
        <v>280387.28122727259</v>
      </c>
      <c r="K1212" s="263"/>
    </row>
    <row r="1213" spans="2:11" x14ac:dyDescent="0.25">
      <c r="B1213" s="46">
        <f>SUBTOTAL(103,$C$10:C1213)</f>
        <v>1204</v>
      </c>
      <c r="C1213" s="157" t="s">
        <v>666</v>
      </c>
      <c r="D1213" s="24" t="s">
        <v>607</v>
      </c>
      <c r="E1213" s="203" t="s">
        <v>641</v>
      </c>
      <c r="F1213" s="208" t="s">
        <v>642</v>
      </c>
      <c r="G1213" s="241">
        <v>45345</v>
      </c>
      <c r="H1213" s="253">
        <v>0</v>
      </c>
      <c r="I1213" s="101">
        <v>-5250.04</v>
      </c>
      <c r="J1213" s="250">
        <f t="shared" si="18"/>
        <v>275137.24122727261</v>
      </c>
      <c r="K1213" s="263"/>
    </row>
    <row r="1214" spans="2:11" x14ac:dyDescent="0.25">
      <c r="B1214" s="46">
        <f>SUBTOTAL(103,$C$10:C1214)</f>
        <v>1205</v>
      </c>
      <c r="C1214" s="157" t="s">
        <v>666</v>
      </c>
      <c r="D1214" s="24" t="s">
        <v>608</v>
      </c>
      <c r="E1214" s="203" t="s">
        <v>641</v>
      </c>
      <c r="F1214" s="208" t="s">
        <v>642</v>
      </c>
      <c r="G1214" s="241">
        <v>45345</v>
      </c>
      <c r="H1214" s="253">
        <v>0</v>
      </c>
      <c r="I1214" s="101">
        <v>-21000</v>
      </c>
      <c r="J1214" s="250">
        <f t="shared" si="18"/>
        <v>254137.24122727261</v>
      </c>
      <c r="K1214" s="263"/>
    </row>
    <row r="1215" spans="2:11" x14ac:dyDescent="0.25">
      <c r="B1215" s="46">
        <f>SUBTOTAL(103,$C$10:C1215)</f>
        <v>1206</v>
      </c>
      <c r="C1215" s="157" t="s">
        <v>603</v>
      </c>
      <c r="D1215" s="24" t="s">
        <v>607</v>
      </c>
      <c r="E1215" s="227" t="s">
        <v>1043</v>
      </c>
      <c r="F1215" s="216" t="s">
        <v>1044</v>
      </c>
      <c r="G1215" s="241">
        <v>45345</v>
      </c>
      <c r="H1215" s="253">
        <v>0</v>
      </c>
      <c r="I1215" s="101">
        <v>-1300</v>
      </c>
      <c r="J1215" s="250">
        <f t="shared" si="18"/>
        <v>252837.24122727261</v>
      </c>
      <c r="K1215" s="263"/>
    </row>
    <row r="1216" spans="2:11" x14ac:dyDescent="0.25">
      <c r="B1216" s="46">
        <f>SUBTOTAL(103,$C$10:C1216)</f>
        <v>1207</v>
      </c>
      <c r="C1216" s="157" t="s">
        <v>667</v>
      </c>
      <c r="D1216" s="24" t="s">
        <v>648</v>
      </c>
      <c r="E1216" s="227" t="s">
        <v>1045</v>
      </c>
      <c r="F1216" s="208" t="s">
        <v>1046</v>
      </c>
      <c r="G1216" s="241">
        <v>45345</v>
      </c>
      <c r="H1216" s="253">
        <v>0</v>
      </c>
      <c r="I1216" s="101">
        <v>-21000</v>
      </c>
      <c r="J1216" s="250">
        <f t="shared" si="18"/>
        <v>231837.24122727261</v>
      </c>
      <c r="K1216" s="263"/>
    </row>
    <row r="1217" spans="2:11" x14ac:dyDescent="0.25">
      <c r="B1217" s="46">
        <f>SUBTOTAL(103,$C$10:C1217)</f>
        <v>1208</v>
      </c>
      <c r="C1217" s="157" t="s">
        <v>632</v>
      </c>
      <c r="D1217" s="225" t="s">
        <v>614</v>
      </c>
      <c r="E1217" s="203" t="s">
        <v>24</v>
      </c>
      <c r="F1217" s="203" t="s">
        <v>24</v>
      </c>
      <c r="G1217" s="241">
        <v>45352</v>
      </c>
      <c r="H1217" s="253">
        <v>0</v>
      </c>
      <c r="I1217" s="101">
        <v>-500</v>
      </c>
      <c r="J1217" s="250">
        <f t="shared" si="18"/>
        <v>231337.24122727261</v>
      </c>
      <c r="K1217" s="263"/>
    </row>
    <row r="1218" spans="2:11" x14ac:dyDescent="0.25">
      <c r="B1218" s="46">
        <f>SUBTOTAL(103,$C$10:C1218)</f>
        <v>1209</v>
      </c>
      <c r="C1218" s="157" t="s">
        <v>630</v>
      </c>
      <c r="D1218" s="100" t="s">
        <v>1073</v>
      </c>
      <c r="E1218" s="203" t="s">
        <v>24</v>
      </c>
      <c r="F1218" s="203" t="s">
        <v>24</v>
      </c>
      <c r="G1218" s="241">
        <v>45352</v>
      </c>
      <c r="H1218" s="253">
        <v>0</v>
      </c>
      <c r="I1218" s="101">
        <v>-12000</v>
      </c>
      <c r="J1218" s="250">
        <f t="shared" si="18"/>
        <v>219337.24122727261</v>
      </c>
      <c r="K1218" s="263"/>
    </row>
    <row r="1219" spans="2:11" x14ac:dyDescent="0.25">
      <c r="B1219" s="46">
        <f>SUBTOTAL(103,$C$10:C1219)</f>
        <v>1210</v>
      </c>
      <c r="C1219" s="157" t="s">
        <v>631</v>
      </c>
      <c r="D1219" s="225" t="s">
        <v>613</v>
      </c>
      <c r="E1219" s="203" t="s">
        <v>24</v>
      </c>
      <c r="F1219" s="203" t="s">
        <v>24</v>
      </c>
      <c r="G1219" s="241">
        <v>45352</v>
      </c>
      <c r="H1219" s="253">
        <v>0</v>
      </c>
      <c r="I1219" s="101">
        <v>-5000</v>
      </c>
      <c r="J1219" s="250">
        <f t="shared" si="18"/>
        <v>214337.24122727261</v>
      </c>
      <c r="K1219" s="263"/>
    </row>
    <row r="1220" spans="2:11" x14ac:dyDescent="0.25">
      <c r="B1220" s="46">
        <f>SUBTOTAL(103,$C$10:C1220)</f>
        <v>1211</v>
      </c>
      <c r="C1220" s="157" t="s">
        <v>596</v>
      </c>
      <c r="D1220" s="24" t="s">
        <v>639</v>
      </c>
      <c r="E1220" s="203" t="s">
        <v>581</v>
      </c>
      <c r="F1220" s="208" t="s">
        <v>434</v>
      </c>
      <c r="G1220" s="241">
        <v>45352</v>
      </c>
      <c r="H1220" s="253">
        <v>0</v>
      </c>
      <c r="I1220" s="101">
        <v>-15000.21</v>
      </c>
      <c r="J1220" s="250">
        <f t="shared" si="18"/>
        <v>199337.03122727262</v>
      </c>
      <c r="K1220" s="263"/>
    </row>
    <row r="1221" spans="2:11" x14ac:dyDescent="0.25">
      <c r="B1221" s="46">
        <f>SUBTOTAL(103,$C$10:C1221)</f>
        <v>1212</v>
      </c>
      <c r="C1221" s="157" t="s">
        <v>640</v>
      </c>
      <c r="D1221" s="24" t="s">
        <v>608</v>
      </c>
      <c r="E1221" s="203" t="s">
        <v>641</v>
      </c>
      <c r="F1221" s="208" t="s">
        <v>642</v>
      </c>
      <c r="G1221" s="241">
        <v>45352</v>
      </c>
      <c r="H1221" s="253">
        <v>0</v>
      </c>
      <c r="I1221" s="101">
        <v>-4200</v>
      </c>
      <c r="J1221" s="250">
        <f t="shared" si="18"/>
        <v>195137.03122727262</v>
      </c>
      <c r="K1221" s="263"/>
    </row>
    <row r="1222" spans="2:11" x14ac:dyDescent="0.25">
      <c r="B1222" s="46">
        <f>SUBTOTAL(103,$C$10:C1222)</f>
        <v>1213</v>
      </c>
      <c r="C1222" s="24" t="s">
        <v>598</v>
      </c>
      <c r="D1222" s="24" t="s">
        <v>607</v>
      </c>
      <c r="E1222" s="203" t="s">
        <v>581</v>
      </c>
      <c r="F1222" s="208" t="s">
        <v>434</v>
      </c>
      <c r="G1222" s="241">
        <v>45352</v>
      </c>
      <c r="H1222" s="253">
        <v>0</v>
      </c>
      <c r="I1222" s="214">
        <v>-20000.179499999998</v>
      </c>
      <c r="J1222" s="250">
        <f t="shared" si="18"/>
        <v>175136.85172727262</v>
      </c>
      <c r="K1222" s="263"/>
    </row>
    <row r="1223" spans="2:11" x14ac:dyDescent="0.25">
      <c r="B1223" s="46">
        <f>SUBTOTAL(103,$C$10:C1223)</f>
        <v>1214</v>
      </c>
      <c r="C1223" s="157" t="s">
        <v>685</v>
      </c>
      <c r="D1223" s="24"/>
      <c r="E1223" s="203"/>
      <c r="F1223" s="208"/>
      <c r="G1223" s="241">
        <v>45352</v>
      </c>
      <c r="H1223" s="253">
        <v>0</v>
      </c>
      <c r="I1223" s="214">
        <v>-20000</v>
      </c>
      <c r="J1223" s="250">
        <f t="shared" si="18"/>
        <v>155136.85172727262</v>
      </c>
      <c r="K1223" s="263"/>
    </row>
    <row r="1224" spans="2:11" x14ac:dyDescent="0.25">
      <c r="B1224" s="46">
        <f>SUBTOTAL(103,$C$10:C1224)</f>
        <v>1215</v>
      </c>
      <c r="C1224" s="157" t="s">
        <v>600</v>
      </c>
      <c r="D1224" s="24" t="s">
        <v>608</v>
      </c>
      <c r="E1224" s="227" t="s">
        <v>1049</v>
      </c>
      <c r="F1224" s="208" t="s">
        <v>1048</v>
      </c>
      <c r="G1224" s="241">
        <v>45352</v>
      </c>
      <c r="H1224" s="253">
        <v>0</v>
      </c>
      <c r="I1224" s="214">
        <v>-21576</v>
      </c>
      <c r="J1224" s="250">
        <f t="shared" si="18"/>
        <v>133560.85172727262</v>
      </c>
      <c r="K1224" s="263"/>
    </row>
    <row r="1225" spans="2:11" x14ac:dyDescent="0.25">
      <c r="B1225" s="46">
        <f>SUBTOTAL(103,$C$10:C1225)</f>
        <v>1216</v>
      </c>
      <c r="C1225" s="157" t="s">
        <v>682</v>
      </c>
      <c r="D1225" s="24" t="s">
        <v>608</v>
      </c>
      <c r="E1225" s="227" t="s">
        <v>1045</v>
      </c>
      <c r="F1225" s="208" t="s">
        <v>1046</v>
      </c>
      <c r="G1225" s="241">
        <v>45352</v>
      </c>
      <c r="H1225" s="253">
        <v>0</v>
      </c>
      <c r="I1225" s="214">
        <v>-3500</v>
      </c>
      <c r="J1225" s="250">
        <f t="shared" si="18"/>
        <v>130060.85172727262</v>
      </c>
      <c r="K1225" s="263"/>
    </row>
    <row r="1226" spans="2:11" x14ac:dyDescent="0.25">
      <c r="B1226" s="46">
        <f>SUBTOTAL(103,$C$10:C1226)</f>
        <v>1217</v>
      </c>
      <c r="C1226" s="157" t="s">
        <v>601</v>
      </c>
      <c r="D1226" s="24" t="s">
        <v>648</v>
      </c>
      <c r="E1226" s="227" t="s">
        <v>1049</v>
      </c>
      <c r="F1226" s="208" t="s">
        <v>1048</v>
      </c>
      <c r="G1226" s="241">
        <v>45352</v>
      </c>
      <c r="H1226" s="253">
        <v>0</v>
      </c>
      <c r="I1226" s="214">
        <v>-6331</v>
      </c>
      <c r="J1226" s="250">
        <f t="shared" si="18"/>
        <v>123729.85172727262</v>
      </c>
      <c r="K1226" s="263"/>
    </row>
    <row r="1227" spans="2:11" x14ac:dyDescent="0.25">
      <c r="B1227" s="46">
        <f>SUBTOTAL(103,$C$10:C1227)</f>
        <v>1218</v>
      </c>
      <c r="C1227" s="157" t="s">
        <v>665</v>
      </c>
      <c r="D1227" s="24" t="s">
        <v>648</v>
      </c>
      <c r="E1227" s="227" t="s">
        <v>1045</v>
      </c>
      <c r="F1227" s="208" t="s">
        <v>1046</v>
      </c>
      <c r="G1227" s="241">
        <v>45352</v>
      </c>
      <c r="H1227" s="253">
        <v>0</v>
      </c>
      <c r="I1227" s="214">
        <v>-21000</v>
      </c>
      <c r="J1227" s="250">
        <f t="shared" si="18"/>
        <v>102729.85172727262</v>
      </c>
      <c r="K1227" s="263"/>
    </row>
    <row r="1228" spans="2:11" x14ac:dyDescent="0.25">
      <c r="B1228" s="46">
        <f>SUBTOTAL(103,$C$10:C1228)</f>
        <v>1219</v>
      </c>
      <c r="C1228" s="157" t="s">
        <v>683</v>
      </c>
      <c r="D1228" s="24" t="s">
        <v>648</v>
      </c>
      <c r="E1228" s="227" t="s">
        <v>1049</v>
      </c>
      <c r="F1228" s="208" t="s">
        <v>1048</v>
      </c>
      <c r="G1228" s="241">
        <v>45352</v>
      </c>
      <c r="H1228" s="253">
        <v>0</v>
      </c>
      <c r="I1228" s="214">
        <v>-3360</v>
      </c>
      <c r="J1228" s="250">
        <f t="shared" si="18"/>
        <v>99369.851727272617</v>
      </c>
      <c r="K1228" s="263"/>
    </row>
    <row r="1229" spans="2:11" x14ac:dyDescent="0.25">
      <c r="B1229" s="46">
        <f>SUBTOTAL(103,$C$10:C1229)</f>
        <v>1220</v>
      </c>
      <c r="C1229" s="157" t="s">
        <v>666</v>
      </c>
      <c r="D1229" s="24" t="s">
        <v>607</v>
      </c>
      <c r="E1229" s="203" t="s">
        <v>641</v>
      </c>
      <c r="F1229" s="208" t="s">
        <v>642</v>
      </c>
      <c r="G1229" s="241">
        <v>45352</v>
      </c>
      <c r="H1229" s="253">
        <v>0</v>
      </c>
      <c r="I1229" s="214">
        <v>-10550.07</v>
      </c>
      <c r="J1229" s="250">
        <f t="shared" ref="J1229:J1292" si="19">H1229+J1228+I1229</f>
        <v>88819.78172727261</v>
      </c>
      <c r="K1229" s="263"/>
    </row>
    <row r="1230" spans="2:11" x14ac:dyDescent="0.25">
      <c r="B1230" s="46">
        <f>SUBTOTAL(103,$C$10:C1230)</f>
        <v>1221</v>
      </c>
      <c r="C1230" s="157" t="s">
        <v>666</v>
      </c>
      <c r="D1230" s="24" t="s">
        <v>608</v>
      </c>
      <c r="E1230" s="203" t="s">
        <v>641</v>
      </c>
      <c r="F1230" s="208" t="s">
        <v>642</v>
      </c>
      <c r="G1230" s="241">
        <v>45352</v>
      </c>
      <c r="H1230" s="253">
        <v>0</v>
      </c>
      <c r="I1230" s="214">
        <v>-16800</v>
      </c>
      <c r="J1230" s="250">
        <f t="shared" si="19"/>
        <v>72019.78172727261</v>
      </c>
      <c r="K1230" s="263"/>
    </row>
    <row r="1231" spans="2:11" x14ac:dyDescent="0.25">
      <c r="B1231" s="46">
        <f>SUBTOTAL(103,$C$10:C1231)</f>
        <v>1222</v>
      </c>
      <c r="C1231" s="157" t="s">
        <v>603</v>
      </c>
      <c r="D1231" s="24" t="s">
        <v>607</v>
      </c>
      <c r="E1231" s="227" t="s">
        <v>1043</v>
      </c>
      <c r="F1231" s="216" t="s">
        <v>1044</v>
      </c>
      <c r="G1231" s="241">
        <v>45352</v>
      </c>
      <c r="H1231" s="253">
        <v>0</v>
      </c>
      <c r="I1231" s="214">
        <v>-2000</v>
      </c>
      <c r="J1231" s="250">
        <f t="shared" si="19"/>
        <v>70019.78172727261</v>
      </c>
      <c r="K1231" s="263"/>
    </row>
    <row r="1232" spans="2:11" x14ac:dyDescent="0.25">
      <c r="B1232" s="46">
        <f>SUBTOTAL(103,$C$10:C1232)</f>
        <v>1223</v>
      </c>
      <c r="C1232" s="157" t="s">
        <v>605</v>
      </c>
      <c r="D1232" s="24" t="s">
        <v>607</v>
      </c>
      <c r="E1232" s="227" t="s">
        <v>1043</v>
      </c>
      <c r="F1232" s="216" t="s">
        <v>1044</v>
      </c>
      <c r="G1232" s="241">
        <v>45352</v>
      </c>
      <c r="H1232" s="253">
        <v>0</v>
      </c>
      <c r="I1232" s="214">
        <v>-10000.290000000001</v>
      </c>
      <c r="J1232" s="250">
        <f t="shared" si="19"/>
        <v>60019.491727272609</v>
      </c>
      <c r="K1232" s="263"/>
    </row>
    <row r="1233" spans="2:11" x14ac:dyDescent="0.25">
      <c r="B1233" s="46">
        <f>SUBTOTAL(103,$C$10:C1233)</f>
        <v>1224</v>
      </c>
      <c r="C1233" s="157" t="s">
        <v>667</v>
      </c>
      <c r="D1233" s="24" t="s">
        <v>648</v>
      </c>
      <c r="E1233" s="227" t="s">
        <v>1045</v>
      </c>
      <c r="F1233" s="208" t="s">
        <v>1046</v>
      </c>
      <c r="G1233" s="241">
        <v>45352</v>
      </c>
      <c r="H1233" s="253">
        <v>0</v>
      </c>
      <c r="I1233" s="214">
        <v>-4200</v>
      </c>
      <c r="J1233" s="250">
        <f t="shared" si="19"/>
        <v>55819.491727272609</v>
      </c>
      <c r="K1233" s="263"/>
    </row>
    <row r="1234" spans="2:11" x14ac:dyDescent="0.25">
      <c r="B1234" s="46">
        <f>SUBTOTAL(103,$C$10:C1234)</f>
        <v>1225</v>
      </c>
      <c r="C1234" s="158" t="s">
        <v>630</v>
      </c>
      <c r="D1234" s="100" t="s">
        <v>1073</v>
      </c>
      <c r="E1234" s="203" t="s">
        <v>24</v>
      </c>
      <c r="F1234" s="203" t="s">
        <v>24</v>
      </c>
      <c r="G1234" s="241">
        <v>45352</v>
      </c>
      <c r="H1234" s="253">
        <v>0</v>
      </c>
      <c r="I1234" s="214">
        <v>-12000</v>
      </c>
      <c r="J1234" s="250">
        <f t="shared" si="19"/>
        <v>43819.491727272609</v>
      </c>
      <c r="K1234" s="263"/>
    </row>
    <row r="1235" spans="2:11" x14ac:dyDescent="0.25">
      <c r="B1235" s="46">
        <f>SUBTOTAL(103,$C$10:C1235)</f>
        <v>1226</v>
      </c>
      <c r="C1235" s="24" t="s">
        <v>631</v>
      </c>
      <c r="D1235" s="24" t="s">
        <v>613</v>
      </c>
      <c r="E1235" s="203" t="s">
        <v>24</v>
      </c>
      <c r="F1235" s="203" t="s">
        <v>24</v>
      </c>
      <c r="G1235" s="239">
        <v>45352</v>
      </c>
      <c r="H1235" s="249">
        <v>0</v>
      </c>
      <c r="I1235" s="101">
        <v>-5000</v>
      </c>
      <c r="J1235" s="250">
        <f t="shared" si="19"/>
        <v>38819.491727272609</v>
      </c>
      <c r="K1235" s="263"/>
    </row>
    <row r="1236" spans="2:11" x14ac:dyDescent="0.25">
      <c r="B1236" s="46">
        <f>SUBTOTAL(103,$C$10:C1236)</f>
        <v>1227</v>
      </c>
      <c r="C1236" s="24" t="s">
        <v>632</v>
      </c>
      <c r="D1236" s="24" t="s">
        <v>614</v>
      </c>
      <c r="E1236" s="203" t="s">
        <v>24</v>
      </c>
      <c r="F1236" s="203" t="s">
        <v>24</v>
      </c>
      <c r="G1236" s="239">
        <v>45352</v>
      </c>
      <c r="H1236" s="249">
        <v>0</v>
      </c>
      <c r="I1236" s="101">
        <v>-500</v>
      </c>
      <c r="J1236" s="250">
        <f t="shared" si="19"/>
        <v>38319.491727272609</v>
      </c>
      <c r="K1236" s="263"/>
    </row>
    <row r="1237" spans="2:11" x14ac:dyDescent="0.25">
      <c r="B1237" s="46">
        <f>SUBTOTAL(103,$C$10:C1237)</f>
        <v>1228</v>
      </c>
      <c r="C1237" s="24" t="s">
        <v>653</v>
      </c>
      <c r="D1237" s="24" t="s">
        <v>686</v>
      </c>
      <c r="E1237" s="203" t="s">
        <v>581</v>
      </c>
      <c r="F1237" s="208" t="s">
        <v>434</v>
      </c>
      <c r="G1237" s="239">
        <v>45352</v>
      </c>
      <c r="H1237" s="249">
        <v>300000</v>
      </c>
      <c r="I1237" s="101">
        <v>0</v>
      </c>
      <c r="J1237" s="250">
        <f t="shared" si="19"/>
        <v>338319.49172727263</v>
      </c>
      <c r="K1237" s="263"/>
    </row>
    <row r="1238" spans="2:11" x14ac:dyDescent="0.25">
      <c r="B1238" s="46">
        <f>SUBTOTAL(103,$C$10:C1238)</f>
        <v>1229</v>
      </c>
      <c r="C1238" s="24" t="s">
        <v>653</v>
      </c>
      <c r="D1238" s="24" t="s">
        <v>687</v>
      </c>
      <c r="E1238" s="203" t="s">
        <v>581</v>
      </c>
      <c r="F1238" s="208" t="s">
        <v>434</v>
      </c>
      <c r="G1238" s="241">
        <v>45352</v>
      </c>
      <c r="H1238" s="253">
        <v>300000</v>
      </c>
      <c r="I1238" s="101">
        <v>0</v>
      </c>
      <c r="J1238" s="250">
        <f t="shared" si="19"/>
        <v>638319.49172727263</v>
      </c>
      <c r="K1238" s="263"/>
    </row>
    <row r="1239" spans="2:11" x14ac:dyDescent="0.25">
      <c r="B1239" s="46">
        <f>SUBTOTAL(103,$C$10:C1239)</f>
        <v>1230</v>
      </c>
      <c r="C1239" s="157" t="s">
        <v>685</v>
      </c>
      <c r="D1239" s="24"/>
      <c r="E1239" s="203"/>
      <c r="F1239" s="208"/>
      <c r="G1239" s="241">
        <v>45356</v>
      </c>
      <c r="H1239" s="253">
        <v>0</v>
      </c>
      <c r="I1239" s="101">
        <v>-20000</v>
      </c>
      <c r="J1239" s="250">
        <f t="shared" si="19"/>
        <v>618319.49172727263</v>
      </c>
      <c r="K1239" s="263"/>
    </row>
    <row r="1240" spans="2:11" x14ac:dyDescent="0.25">
      <c r="B1240" s="46">
        <f>SUBTOTAL(103,$C$10:C1240)</f>
        <v>1231</v>
      </c>
      <c r="C1240" s="157" t="s">
        <v>678</v>
      </c>
      <c r="D1240" s="24" t="s">
        <v>679</v>
      </c>
      <c r="E1240" s="203" t="s">
        <v>641</v>
      </c>
      <c r="F1240" s="208" t="s">
        <v>642</v>
      </c>
      <c r="G1240" s="241">
        <v>45356</v>
      </c>
      <c r="H1240" s="253">
        <v>0</v>
      </c>
      <c r="I1240" s="101">
        <v>-30000</v>
      </c>
      <c r="J1240" s="250">
        <f t="shared" si="19"/>
        <v>588319.49172727263</v>
      </c>
      <c r="K1240" s="263"/>
    </row>
    <row r="1241" spans="2:11" x14ac:dyDescent="0.25">
      <c r="B1241" s="46">
        <f>SUBTOTAL(103,$C$10:C1241)</f>
        <v>1232</v>
      </c>
      <c r="C1241" s="157" t="s">
        <v>666</v>
      </c>
      <c r="D1241" s="24" t="s">
        <v>648</v>
      </c>
      <c r="E1241" s="203" t="s">
        <v>641</v>
      </c>
      <c r="F1241" s="208" t="s">
        <v>642</v>
      </c>
      <c r="G1241" s="241">
        <v>45356</v>
      </c>
      <c r="H1241" s="253">
        <v>0</v>
      </c>
      <c r="I1241" s="214">
        <v>-4200</v>
      </c>
      <c r="J1241" s="250">
        <f t="shared" si="19"/>
        <v>584119.49172727263</v>
      </c>
      <c r="K1241" s="263"/>
    </row>
    <row r="1242" spans="2:11" x14ac:dyDescent="0.25">
      <c r="B1242" s="46">
        <f>SUBTOTAL(103,$C$10:C1242)</f>
        <v>1233</v>
      </c>
      <c r="C1242" s="157" t="s">
        <v>689</v>
      </c>
      <c r="D1242" s="24" t="s">
        <v>648</v>
      </c>
      <c r="E1242" s="227" t="s">
        <v>691</v>
      </c>
      <c r="F1242" s="208" t="s">
        <v>690</v>
      </c>
      <c r="G1242" s="241">
        <v>45356</v>
      </c>
      <c r="H1242" s="253">
        <v>0</v>
      </c>
      <c r="I1242" s="214">
        <v>-4200</v>
      </c>
      <c r="J1242" s="250">
        <f t="shared" si="19"/>
        <v>579919.49172727263</v>
      </c>
      <c r="K1242" s="263"/>
    </row>
    <row r="1243" spans="2:11" x14ac:dyDescent="0.25">
      <c r="B1243" s="46">
        <f>SUBTOTAL(103,$C$10:C1243)</f>
        <v>1234</v>
      </c>
      <c r="C1243" s="24" t="s">
        <v>131</v>
      </c>
      <c r="D1243" s="24" t="s">
        <v>654</v>
      </c>
      <c r="E1243" s="227" t="s">
        <v>588</v>
      </c>
      <c r="F1243" s="208" t="s">
        <v>589</v>
      </c>
      <c r="G1243" s="241">
        <v>45358</v>
      </c>
      <c r="H1243" s="253">
        <v>0</v>
      </c>
      <c r="I1243" s="214">
        <v>-260000</v>
      </c>
      <c r="J1243" s="250">
        <f t="shared" si="19"/>
        <v>319919.49172727263</v>
      </c>
      <c r="K1243" s="263"/>
    </row>
    <row r="1244" spans="2:11" x14ac:dyDescent="0.25">
      <c r="B1244" s="46">
        <f>SUBTOTAL(103,$C$10:C1244)</f>
        <v>1235</v>
      </c>
      <c r="C1244" s="157" t="s">
        <v>596</v>
      </c>
      <c r="D1244" s="24" t="s">
        <v>639</v>
      </c>
      <c r="E1244" s="203" t="s">
        <v>581</v>
      </c>
      <c r="F1244" s="208" t="s">
        <v>434</v>
      </c>
      <c r="G1244" s="241">
        <v>45359</v>
      </c>
      <c r="H1244" s="253">
        <v>0</v>
      </c>
      <c r="I1244" s="214">
        <v>-10000.280000000001</v>
      </c>
      <c r="J1244" s="250">
        <f t="shared" si="19"/>
        <v>309919.2117272726</v>
      </c>
      <c r="K1244" s="263"/>
    </row>
    <row r="1245" spans="2:11" x14ac:dyDescent="0.25">
      <c r="B1245" s="46">
        <f>SUBTOTAL(103,$C$10:C1245)</f>
        <v>1236</v>
      </c>
      <c r="C1245" s="157" t="s">
        <v>625</v>
      </c>
      <c r="D1245" s="24" t="s">
        <v>608</v>
      </c>
      <c r="E1245" s="227" t="s">
        <v>641</v>
      </c>
      <c r="F1245" s="208" t="s">
        <v>642</v>
      </c>
      <c r="G1245" s="241">
        <v>45359</v>
      </c>
      <c r="H1245" s="253">
        <v>0</v>
      </c>
      <c r="I1245" s="214">
        <v>-6600</v>
      </c>
      <c r="J1245" s="250">
        <f t="shared" si="19"/>
        <v>303319.2117272726</v>
      </c>
      <c r="K1245" s="263"/>
    </row>
    <row r="1246" spans="2:11" x14ac:dyDescent="0.25">
      <c r="B1246" s="46">
        <f>SUBTOTAL(103,$C$10:C1246)</f>
        <v>1237</v>
      </c>
      <c r="C1246" s="157" t="s">
        <v>597</v>
      </c>
      <c r="D1246" s="24" t="s">
        <v>639</v>
      </c>
      <c r="E1246" s="203" t="s">
        <v>581</v>
      </c>
      <c r="F1246" s="208" t="s">
        <v>434</v>
      </c>
      <c r="G1246" s="241">
        <v>45359</v>
      </c>
      <c r="H1246" s="253">
        <v>0</v>
      </c>
      <c r="I1246" s="214">
        <v>-5005.5950000000003</v>
      </c>
      <c r="J1246" s="250">
        <f t="shared" si="19"/>
        <v>298313.61672727263</v>
      </c>
      <c r="K1246" s="263"/>
    </row>
    <row r="1247" spans="2:11" x14ac:dyDescent="0.25">
      <c r="B1247" s="46">
        <f>SUBTOTAL(103,$C$10:C1247)</f>
        <v>1238</v>
      </c>
      <c r="C1247" s="24" t="s">
        <v>598</v>
      </c>
      <c r="D1247" s="24" t="s">
        <v>607</v>
      </c>
      <c r="E1247" s="203" t="s">
        <v>581</v>
      </c>
      <c r="F1247" s="208" t="s">
        <v>434</v>
      </c>
      <c r="G1247" s="241">
        <v>45359</v>
      </c>
      <c r="H1247" s="253">
        <v>0</v>
      </c>
      <c r="I1247" s="214">
        <v>-10000</v>
      </c>
      <c r="J1247" s="250">
        <f t="shared" si="19"/>
        <v>288313.61672727263</v>
      </c>
      <c r="K1247" s="263"/>
    </row>
    <row r="1248" spans="2:11" x14ac:dyDescent="0.25">
      <c r="B1248" s="46">
        <f>SUBTOTAL(103,$C$10:C1248)</f>
        <v>1239</v>
      </c>
      <c r="C1248" s="157" t="s">
        <v>600</v>
      </c>
      <c r="D1248" s="24" t="s">
        <v>608</v>
      </c>
      <c r="E1248" s="227" t="s">
        <v>1049</v>
      </c>
      <c r="F1248" s="208" t="s">
        <v>1048</v>
      </c>
      <c r="G1248" s="241">
        <v>45359</v>
      </c>
      <c r="H1248" s="253">
        <v>0</v>
      </c>
      <c r="I1248" s="214">
        <v>-33760</v>
      </c>
      <c r="J1248" s="250">
        <f t="shared" si="19"/>
        <v>254553.61672727263</v>
      </c>
      <c r="K1248" s="263"/>
    </row>
    <row r="1249" spans="2:11" x14ac:dyDescent="0.25">
      <c r="B1249" s="46">
        <f>SUBTOTAL(103,$C$10:C1249)</f>
        <v>1240</v>
      </c>
      <c r="C1249" s="157" t="s">
        <v>663</v>
      </c>
      <c r="D1249" s="24" t="s">
        <v>688</v>
      </c>
      <c r="E1249" s="227" t="s">
        <v>1045</v>
      </c>
      <c r="F1249" s="208" t="s">
        <v>1046</v>
      </c>
      <c r="G1249" s="241">
        <v>45359</v>
      </c>
      <c r="H1249" s="253">
        <v>0</v>
      </c>
      <c r="I1249" s="214">
        <v>-15000</v>
      </c>
      <c r="J1249" s="250">
        <f t="shared" si="19"/>
        <v>239553.61672727263</v>
      </c>
      <c r="K1249" s="263"/>
    </row>
    <row r="1250" spans="2:11" x14ac:dyDescent="0.25">
      <c r="B1250" s="46">
        <f>SUBTOTAL(103,$C$10:C1250)</f>
        <v>1241</v>
      </c>
      <c r="C1250" s="157" t="s">
        <v>682</v>
      </c>
      <c r="D1250" s="24" t="s">
        <v>608</v>
      </c>
      <c r="E1250" s="227" t="s">
        <v>1045</v>
      </c>
      <c r="F1250" s="208" t="s">
        <v>1046</v>
      </c>
      <c r="G1250" s="241">
        <v>45359</v>
      </c>
      <c r="H1250" s="253">
        <v>0</v>
      </c>
      <c r="I1250" s="214">
        <v>-2100</v>
      </c>
      <c r="J1250" s="250">
        <f t="shared" si="19"/>
        <v>237453.61672727263</v>
      </c>
      <c r="K1250" s="263"/>
    </row>
    <row r="1251" spans="2:11" x14ac:dyDescent="0.25">
      <c r="B1251" s="46">
        <f>SUBTOTAL(103,$C$10:C1251)</f>
        <v>1242</v>
      </c>
      <c r="C1251" s="154" t="s">
        <v>692</v>
      </c>
      <c r="D1251" s="24" t="s">
        <v>608</v>
      </c>
      <c r="E1251" s="203" t="s">
        <v>581</v>
      </c>
      <c r="F1251" s="208" t="s">
        <v>434</v>
      </c>
      <c r="G1251" s="241">
        <v>45359</v>
      </c>
      <c r="H1251" s="253">
        <v>0</v>
      </c>
      <c r="I1251" s="214">
        <v>-8955.83</v>
      </c>
      <c r="J1251" s="250">
        <f t="shared" si="19"/>
        <v>228497.78672727264</v>
      </c>
      <c r="K1251" s="263"/>
    </row>
    <row r="1252" spans="2:11" x14ac:dyDescent="0.25">
      <c r="B1252" s="46">
        <f>SUBTOTAL(103,$C$10:C1252)</f>
        <v>1243</v>
      </c>
      <c r="C1252" s="157" t="s">
        <v>693</v>
      </c>
      <c r="D1252" s="24" t="s">
        <v>608</v>
      </c>
      <c r="E1252" s="203" t="s">
        <v>581</v>
      </c>
      <c r="F1252" s="208" t="s">
        <v>434</v>
      </c>
      <c r="G1252" s="241">
        <v>45359</v>
      </c>
      <c r="H1252" s="253">
        <v>0</v>
      </c>
      <c r="I1252" s="214">
        <v>-3500</v>
      </c>
      <c r="J1252" s="250">
        <f t="shared" si="19"/>
        <v>224997.78672727264</v>
      </c>
      <c r="K1252" s="263"/>
    </row>
    <row r="1253" spans="2:11" x14ac:dyDescent="0.25">
      <c r="B1253" s="46">
        <f>SUBTOTAL(103,$C$10:C1253)</f>
        <v>1244</v>
      </c>
      <c r="C1253" s="157" t="s">
        <v>596</v>
      </c>
      <c r="D1253" s="24" t="s">
        <v>608</v>
      </c>
      <c r="E1253" s="203" t="s">
        <v>581</v>
      </c>
      <c r="F1253" s="208" t="s">
        <v>434</v>
      </c>
      <c r="G1253" s="241">
        <v>45359</v>
      </c>
      <c r="H1253" s="253">
        <v>0</v>
      </c>
      <c r="I1253" s="214">
        <v>-35000</v>
      </c>
      <c r="J1253" s="250">
        <f t="shared" si="19"/>
        <v>189997.78672727264</v>
      </c>
      <c r="K1253" s="263"/>
    </row>
    <row r="1254" spans="2:11" x14ac:dyDescent="0.25">
      <c r="B1254" s="46">
        <f>SUBTOTAL(103,$C$10:C1254)</f>
        <v>1245</v>
      </c>
      <c r="C1254" s="24" t="s">
        <v>598</v>
      </c>
      <c r="D1254" s="24" t="s">
        <v>608</v>
      </c>
      <c r="E1254" s="203" t="s">
        <v>581</v>
      </c>
      <c r="F1254" s="208" t="s">
        <v>434</v>
      </c>
      <c r="G1254" s="241">
        <v>45359</v>
      </c>
      <c r="H1254" s="253">
        <v>0</v>
      </c>
      <c r="I1254" s="214">
        <v>-42000</v>
      </c>
      <c r="J1254" s="250">
        <f t="shared" si="19"/>
        <v>147997.78672727264</v>
      </c>
      <c r="K1254" s="263"/>
    </row>
    <row r="1255" spans="2:11" x14ac:dyDescent="0.25">
      <c r="B1255" s="46">
        <f>SUBTOTAL(103,$C$10:C1255)</f>
        <v>1246</v>
      </c>
      <c r="C1255" s="157" t="s">
        <v>597</v>
      </c>
      <c r="D1255" s="24" t="s">
        <v>608</v>
      </c>
      <c r="E1255" s="203" t="s">
        <v>581</v>
      </c>
      <c r="F1255" s="208" t="s">
        <v>434</v>
      </c>
      <c r="G1255" s="241">
        <v>45359</v>
      </c>
      <c r="H1255" s="253">
        <v>0</v>
      </c>
      <c r="I1255" s="214">
        <v>-21000</v>
      </c>
      <c r="J1255" s="250">
        <f t="shared" si="19"/>
        <v>126997.78672727264</v>
      </c>
      <c r="K1255" s="263"/>
    </row>
    <row r="1256" spans="2:11" x14ac:dyDescent="0.25">
      <c r="B1256" s="46">
        <f>SUBTOTAL(103,$C$10:C1256)</f>
        <v>1247</v>
      </c>
      <c r="C1256" s="157" t="s">
        <v>601</v>
      </c>
      <c r="D1256" s="24" t="s">
        <v>648</v>
      </c>
      <c r="E1256" s="227" t="s">
        <v>1049</v>
      </c>
      <c r="F1256" s="208" t="s">
        <v>1048</v>
      </c>
      <c r="G1256" s="241">
        <v>45359</v>
      </c>
      <c r="H1256" s="253">
        <v>0</v>
      </c>
      <c r="I1256" s="214">
        <v>-5331</v>
      </c>
      <c r="J1256" s="250">
        <f t="shared" si="19"/>
        <v>121666.78672727264</v>
      </c>
      <c r="K1256" s="263"/>
    </row>
    <row r="1257" spans="2:11" x14ac:dyDescent="0.25">
      <c r="B1257" s="46">
        <f>SUBTOTAL(103,$C$10:C1257)</f>
        <v>1248</v>
      </c>
      <c r="C1257" s="157" t="s">
        <v>665</v>
      </c>
      <c r="D1257" s="24" t="s">
        <v>648</v>
      </c>
      <c r="E1257" s="227" t="s">
        <v>1045</v>
      </c>
      <c r="F1257" s="208" t="s">
        <v>1046</v>
      </c>
      <c r="G1257" s="241">
        <v>45359</v>
      </c>
      <c r="H1257" s="253">
        <v>0</v>
      </c>
      <c r="I1257" s="214">
        <v>-22400</v>
      </c>
      <c r="J1257" s="250">
        <f t="shared" si="19"/>
        <v>99266.786727272643</v>
      </c>
      <c r="K1257" s="263"/>
    </row>
    <row r="1258" spans="2:11" x14ac:dyDescent="0.25">
      <c r="B1258" s="46">
        <f>SUBTOTAL(103,$C$10:C1258)</f>
        <v>1249</v>
      </c>
      <c r="C1258" s="157" t="s">
        <v>683</v>
      </c>
      <c r="D1258" s="24" t="s">
        <v>648</v>
      </c>
      <c r="E1258" s="227" t="s">
        <v>1049</v>
      </c>
      <c r="F1258" s="208" t="s">
        <v>1048</v>
      </c>
      <c r="G1258" s="241">
        <v>45359</v>
      </c>
      <c r="H1258" s="253">
        <v>0</v>
      </c>
      <c r="I1258" s="214">
        <v>-3360</v>
      </c>
      <c r="J1258" s="250">
        <f t="shared" si="19"/>
        <v>95906.786727272643</v>
      </c>
      <c r="K1258" s="263"/>
    </row>
    <row r="1259" spans="2:11" x14ac:dyDescent="0.25">
      <c r="B1259" s="46">
        <f>SUBTOTAL(103,$C$10:C1259)</f>
        <v>1250</v>
      </c>
      <c r="C1259" s="157" t="s">
        <v>694</v>
      </c>
      <c r="D1259" s="24" t="s">
        <v>608</v>
      </c>
      <c r="E1259" s="227" t="s">
        <v>641</v>
      </c>
      <c r="F1259" s="208" t="s">
        <v>642</v>
      </c>
      <c r="G1259" s="241">
        <v>45359</v>
      </c>
      <c r="H1259" s="253">
        <v>0</v>
      </c>
      <c r="I1259" s="214">
        <v>-10500</v>
      </c>
      <c r="J1259" s="250">
        <f t="shared" si="19"/>
        <v>85406.786727272643</v>
      </c>
      <c r="K1259" s="263"/>
    </row>
    <row r="1260" spans="2:11" x14ac:dyDescent="0.25">
      <c r="B1260" s="46">
        <f>SUBTOTAL(103,$C$10:C1260)</f>
        <v>1251</v>
      </c>
      <c r="C1260" s="157" t="s">
        <v>695</v>
      </c>
      <c r="D1260" s="24" t="s">
        <v>697</v>
      </c>
      <c r="E1260" s="227" t="s">
        <v>641</v>
      </c>
      <c r="F1260" s="208" t="s">
        <v>642</v>
      </c>
      <c r="G1260" s="241">
        <v>45359</v>
      </c>
      <c r="H1260" s="253">
        <v>0</v>
      </c>
      <c r="I1260" s="214">
        <v>-18823</v>
      </c>
      <c r="J1260" s="250">
        <f t="shared" si="19"/>
        <v>66583.786727272643</v>
      </c>
      <c r="K1260" s="263"/>
    </row>
    <row r="1261" spans="2:11" x14ac:dyDescent="0.25">
      <c r="B1261" s="46">
        <f>SUBTOTAL(103,$C$10:C1261)</f>
        <v>1252</v>
      </c>
      <c r="C1261" s="157" t="s">
        <v>603</v>
      </c>
      <c r="D1261" s="24" t="s">
        <v>607</v>
      </c>
      <c r="E1261" s="227" t="s">
        <v>1043</v>
      </c>
      <c r="F1261" s="216" t="s">
        <v>1044</v>
      </c>
      <c r="G1261" s="241">
        <v>45359</v>
      </c>
      <c r="H1261" s="253">
        <v>0</v>
      </c>
      <c r="I1261" s="214">
        <v>-1300</v>
      </c>
      <c r="J1261" s="250">
        <f t="shared" si="19"/>
        <v>65283.786727272643</v>
      </c>
      <c r="K1261" s="263"/>
    </row>
    <row r="1262" spans="2:11" x14ac:dyDescent="0.25">
      <c r="B1262" s="46">
        <f>SUBTOTAL(103,$C$10:C1262)</f>
        <v>1253</v>
      </c>
      <c r="C1262" s="157" t="s">
        <v>605</v>
      </c>
      <c r="D1262" s="24" t="s">
        <v>607</v>
      </c>
      <c r="E1262" s="227" t="s">
        <v>1043</v>
      </c>
      <c r="F1262" s="216" t="s">
        <v>1044</v>
      </c>
      <c r="G1262" s="241">
        <v>45359</v>
      </c>
      <c r="H1262" s="253">
        <v>0</v>
      </c>
      <c r="I1262" s="214">
        <v>-5062.3100000000004</v>
      </c>
      <c r="J1262" s="250">
        <f t="shared" si="19"/>
        <v>60221.476727272646</v>
      </c>
      <c r="K1262" s="263"/>
    </row>
    <row r="1263" spans="2:11" x14ac:dyDescent="0.25">
      <c r="B1263" s="46">
        <f>SUBTOTAL(103,$C$10:C1263)</f>
        <v>1254</v>
      </c>
      <c r="C1263" s="157" t="s">
        <v>667</v>
      </c>
      <c r="D1263" s="24" t="s">
        <v>648</v>
      </c>
      <c r="E1263" s="227" t="s">
        <v>1045</v>
      </c>
      <c r="F1263" s="208" t="s">
        <v>1046</v>
      </c>
      <c r="G1263" s="241">
        <v>45359</v>
      </c>
      <c r="H1263" s="253">
        <v>0</v>
      </c>
      <c r="I1263" s="214">
        <v>-21700</v>
      </c>
      <c r="J1263" s="250">
        <f t="shared" si="19"/>
        <v>38521.476727272646</v>
      </c>
      <c r="K1263" s="263"/>
    </row>
    <row r="1264" spans="2:11" x14ac:dyDescent="0.25">
      <c r="B1264" s="46">
        <f>SUBTOTAL(103,$C$10:C1264)</f>
        <v>1255</v>
      </c>
      <c r="C1264" s="157" t="s">
        <v>659</v>
      </c>
      <c r="D1264" s="24" t="s">
        <v>701</v>
      </c>
      <c r="E1264" s="227" t="s">
        <v>698</v>
      </c>
      <c r="F1264" s="208" t="s">
        <v>509</v>
      </c>
      <c r="G1264" s="241">
        <v>45359</v>
      </c>
      <c r="H1264" s="253">
        <v>0</v>
      </c>
      <c r="I1264" s="214">
        <v>-650</v>
      </c>
      <c r="J1264" s="250">
        <f t="shared" si="19"/>
        <v>37871.476727272646</v>
      </c>
      <c r="K1264" s="263"/>
    </row>
    <row r="1265" spans="2:11" x14ac:dyDescent="0.25">
      <c r="B1265" s="46">
        <f>SUBTOTAL(103,$C$10:C1265)</f>
        <v>1256</v>
      </c>
      <c r="C1265" s="157" t="s">
        <v>659</v>
      </c>
      <c r="D1265" s="24" t="s">
        <v>701</v>
      </c>
      <c r="E1265" s="227" t="s">
        <v>699</v>
      </c>
      <c r="F1265" s="208" t="s">
        <v>662</v>
      </c>
      <c r="G1265" s="241">
        <v>45359</v>
      </c>
      <c r="H1265" s="253">
        <v>0</v>
      </c>
      <c r="I1265" s="214">
        <v>-1300</v>
      </c>
      <c r="J1265" s="250">
        <f t="shared" si="19"/>
        <v>36571.476727272646</v>
      </c>
      <c r="K1265" s="263"/>
    </row>
    <row r="1266" spans="2:11" x14ac:dyDescent="0.25">
      <c r="B1266" s="46">
        <f>SUBTOTAL(103,$C$10:C1266)</f>
        <v>1257</v>
      </c>
      <c r="C1266" s="157" t="s">
        <v>659</v>
      </c>
      <c r="D1266" s="24" t="s">
        <v>701</v>
      </c>
      <c r="E1266" s="227" t="s">
        <v>700</v>
      </c>
      <c r="F1266" s="208" t="s">
        <v>439</v>
      </c>
      <c r="G1266" s="241">
        <v>45359</v>
      </c>
      <c r="H1266" s="253">
        <v>0</v>
      </c>
      <c r="I1266" s="214">
        <v>-1300</v>
      </c>
      <c r="J1266" s="250">
        <f t="shared" si="19"/>
        <v>35271.476727272646</v>
      </c>
      <c r="K1266" s="263"/>
    </row>
    <row r="1267" spans="2:11" x14ac:dyDescent="0.25">
      <c r="B1267" s="46">
        <f>SUBTOTAL(103,$C$10:C1267)</f>
        <v>1258</v>
      </c>
      <c r="C1267" s="157" t="s">
        <v>622</v>
      </c>
      <c r="D1267" s="24" t="s">
        <v>705</v>
      </c>
      <c r="E1267" s="203" t="s">
        <v>579</v>
      </c>
      <c r="F1267" s="208" t="s">
        <v>580</v>
      </c>
      <c r="G1267" s="241">
        <v>45365</v>
      </c>
      <c r="H1267" s="253">
        <v>1500000</v>
      </c>
      <c r="I1267" s="214">
        <v>0</v>
      </c>
      <c r="J1267" s="250">
        <f t="shared" si="19"/>
        <v>1535271.4767272726</v>
      </c>
      <c r="K1267" s="263"/>
    </row>
    <row r="1268" spans="2:11" x14ac:dyDescent="0.25">
      <c r="B1268" s="46">
        <f>SUBTOTAL(103,$C$10:C1268)</f>
        <v>1259</v>
      </c>
      <c r="C1268" s="157" t="s">
        <v>632</v>
      </c>
      <c r="D1268" s="225" t="s">
        <v>614</v>
      </c>
      <c r="E1268" s="203" t="s">
        <v>24</v>
      </c>
      <c r="F1268" s="203" t="s">
        <v>24</v>
      </c>
      <c r="G1268" s="241">
        <v>45366</v>
      </c>
      <c r="H1268" s="253">
        <v>0</v>
      </c>
      <c r="I1268" s="214">
        <v>-500</v>
      </c>
      <c r="J1268" s="250">
        <f t="shared" si="19"/>
        <v>1534771.4767272726</v>
      </c>
      <c r="K1268" s="263"/>
    </row>
    <row r="1269" spans="2:11" x14ac:dyDescent="0.25">
      <c r="B1269" s="46">
        <f>SUBTOTAL(103,$C$10:C1269)</f>
        <v>1260</v>
      </c>
      <c r="C1269" s="157" t="s">
        <v>634</v>
      </c>
      <c r="D1269" s="225" t="s">
        <v>706</v>
      </c>
      <c r="E1269" s="203" t="s">
        <v>24</v>
      </c>
      <c r="F1269" s="203" t="s">
        <v>24</v>
      </c>
      <c r="G1269" s="241">
        <v>45366</v>
      </c>
      <c r="H1269" s="253">
        <v>0</v>
      </c>
      <c r="I1269" s="214">
        <v>-54850</v>
      </c>
      <c r="J1269" s="250">
        <f t="shared" si="19"/>
        <v>1479921.4767272726</v>
      </c>
      <c r="K1269" s="263"/>
    </row>
    <row r="1270" spans="2:11" x14ac:dyDescent="0.25">
      <c r="B1270" s="46">
        <f>SUBTOTAL(103,$C$10:C1270)</f>
        <v>1261</v>
      </c>
      <c r="C1270" s="157" t="s">
        <v>596</v>
      </c>
      <c r="D1270" s="24" t="s">
        <v>639</v>
      </c>
      <c r="E1270" s="203" t="s">
        <v>581</v>
      </c>
      <c r="F1270" s="208" t="s">
        <v>434</v>
      </c>
      <c r="G1270" s="241">
        <v>45366</v>
      </c>
      <c r="H1270" s="253">
        <v>0</v>
      </c>
      <c r="I1270" s="214">
        <v>-23099.333999999999</v>
      </c>
      <c r="J1270" s="250">
        <f t="shared" si="19"/>
        <v>1456822.1427272726</v>
      </c>
      <c r="K1270" s="263"/>
    </row>
    <row r="1271" spans="2:11" x14ac:dyDescent="0.25">
      <c r="B1271" s="46">
        <f>SUBTOTAL(103,$C$10:C1271)</f>
        <v>1262</v>
      </c>
      <c r="C1271" s="157" t="s">
        <v>702</v>
      </c>
      <c r="D1271" s="24" t="s">
        <v>639</v>
      </c>
      <c r="E1271" s="227" t="s">
        <v>1043</v>
      </c>
      <c r="F1271" s="208" t="s">
        <v>1044</v>
      </c>
      <c r="G1271" s="241">
        <v>45366</v>
      </c>
      <c r="H1271" s="253">
        <v>0</v>
      </c>
      <c r="I1271" s="214">
        <v>-3266.47</v>
      </c>
      <c r="J1271" s="250">
        <f t="shared" si="19"/>
        <v>1453555.6727272726</v>
      </c>
      <c r="K1271" s="263"/>
    </row>
    <row r="1272" spans="2:11" x14ac:dyDescent="0.25">
      <c r="B1272" s="46">
        <f>SUBTOTAL(103,$C$10:C1272)</f>
        <v>1263</v>
      </c>
      <c r="C1272" s="157" t="s">
        <v>625</v>
      </c>
      <c r="D1272" s="24" t="s">
        <v>608</v>
      </c>
      <c r="E1272" s="227" t="s">
        <v>641</v>
      </c>
      <c r="F1272" s="208" t="s">
        <v>642</v>
      </c>
      <c r="G1272" s="241">
        <v>45366</v>
      </c>
      <c r="H1272" s="253">
        <v>0</v>
      </c>
      <c r="I1272" s="214">
        <f>-757-1200</f>
        <v>-1957</v>
      </c>
      <c r="J1272" s="250">
        <f t="shared" si="19"/>
        <v>1451598.6727272726</v>
      </c>
      <c r="K1272" s="263"/>
    </row>
    <row r="1273" spans="2:11" x14ac:dyDescent="0.25">
      <c r="B1273" s="46">
        <f>SUBTOTAL(103,$C$10:C1273)</f>
        <v>1264</v>
      </c>
      <c r="C1273" s="157" t="s">
        <v>597</v>
      </c>
      <c r="D1273" s="24" t="s">
        <v>639</v>
      </c>
      <c r="E1273" s="203" t="s">
        <v>581</v>
      </c>
      <c r="F1273" s="208" t="s">
        <v>434</v>
      </c>
      <c r="G1273" s="241">
        <v>45366</v>
      </c>
      <c r="H1273" s="253">
        <v>0</v>
      </c>
      <c r="I1273" s="214">
        <v>-3381.82</v>
      </c>
      <c r="J1273" s="250">
        <f t="shared" si="19"/>
        <v>1448216.8527272725</v>
      </c>
      <c r="K1273" s="263"/>
    </row>
    <row r="1274" spans="2:11" x14ac:dyDescent="0.25">
      <c r="B1274" s="46">
        <f>SUBTOTAL(103,$C$10:C1274)</f>
        <v>1265</v>
      </c>
      <c r="C1274" s="24" t="s">
        <v>598</v>
      </c>
      <c r="D1274" s="24" t="s">
        <v>607</v>
      </c>
      <c r="E1274" s="203" t="s">
        <v>581</v>
      </c>
      <c r="F1274" s="208" t="s">
        <v>434</v>
      </c>
      <c r="G1274" s="241">
        <v>45366</v>
      </c>
      <c r="H1274" s="253">
        <v>0</v>
      </c>
      <c r="I1274" s="214">
        <v>-30000.688999999998</v>
      </c>
      <c r="J1274" s="250">
        <f t="shared" si="19"/>
        <v>1418216.1637272725</v>
      </c>
      <c r="K1274" s="263"/>
    </row>
    <row r="1275" spans="2:11" x14ac:dyDescent="0.25">
      <c r="B1275" s="46">
        <f>SUBTOTAL(103,$C$10:C1275)</f>
        <v>1266</v>
      </c>
      <c r="C1275" s="157" t="s">
        <v>600</v>
      </c>
      <c r="D1275" s="24" t="s">
        <v>608</v>
      </c>
      <c r="E1275" s="227" t="s">
        <v>1049</v>
      </c>
      <c r="F1275" s="208" t="s">
        <v>1048</v>
      </c>
      <c r="G1275" s="241">
        <v>45366</v>
      </c>
      <c r="H1275" s="253">
        <v>0</v>
      </c>
      <c r="I1275" s="214">
        <v>-11760</v>
      </c>
      <c r="J1275" s="250">
        <f t="shared" si="19"/>
        <v>1406456.1637272725</v>
      </c>
      <c r="K1275" s="263"/>
    </row>
    <row r="1276" spans="2:11" x14ac:dyDescent="0.25">
      <c r="B1276" s="46">
        <f>SUBTOTAL(103,$C$10:C1276)</f>
        <v>1267</v>
      </c>
      <c r="C1276" s="157" t="s">
        <v>682</v>
      </c>
      <c r="D1276" s="24" t="s">
        <v>608</v>
      </c>
      <c r="E1276" s="227" t="s">
        <v>1045</v>
      </c>
      <c r="F1276" s="208" t="s">
        <v>1046</v>
      </c>
      <c r="G1276" s="241">
        <v>45366</v>
      </c>
      <c r="H1276" s="253">
        <v>0</v>
      </c>
      <c r="I1276" s="214">
        <v>-2100</v>
      </c>
      <c r="J1276" s="250">
        <f t="shared" si="19"/>
        <v>1404356.1637272725</v>
      </c>
      <c r="K1276" s="263"/>
    </row>
    <row r="1277" spans="2:11" x14ac:dyDescent="0.25">
      <c r="B1277" s="46">
        <f>SUBTOTAL(103,$C$10:C1277)</f>
        <v>1268</v>
      </c>
      <c r="C1277" s="157" t="s">
        <v>601</v>
      </c>
      <c r="D1277" s="24" t="s">
        <v>648</v>
      </c>
      <c r="E1277" s="227" t="s">
        <v>1049</v>
      </c>
      <c r="F1277" s="208" t="s">
        <v>1048</v>
      </c>
      <c r="G1277" s="241">
        <v>45366</v>
      </c>
      <c r="H1277" s="253">
        <v>0</v>
      </c>
      <c r="I1277" s="214">
        <v>-6430</v>
      </c>
      <c r="J1277" s="250">
        <f t="shared" si="19"/>
        <v>1397926.1637272725</v>
      </c>
      <c r="K1277" s="263"/>
    </row>
    <row r="1278" spans="2:11" x14ac:dyDescent="0.25">
      <c r="B1278" s="46">
        <f>SUBTOTAL(103,$C$10:C1278)</f>
        <v>1269</v>
      </c>
      <c r="C1278" s="157" t="s">
        <v>665</v>
      </c>
      <c r="D1278" s="24" t="s">
        <v>648</v>
      </c>
      <c r="E1278" s="227" t="s">
        <v>1045</v>
      </c>
      <c r="F1278" s="208" t="s">
        <v>1046</v>
      </c>
      <c r="G1278" s="241">
        <v>45366</v>
      </c>
      <c r="H1278" s="253">
        <v>0</v>
      </c>
      <c r="I1278" s="214">
        <v>-22400</v>
      </c>
      <c r="J1278" s="250">
        <f t="shared" si="19"/>
        <v>1375526.1637272725</v>
      </c>
      <c r="K1278" s="263"/>
    </row>
    <row r="1279" spans="2:11" x14ac:dyDescent="0.25">
      <c r="B1279" s="46">
        <f>SUBTOTAL(103,$C$10:C1279)</f>
        <v>1270</v>
      </c>
      <c r="C1279" s="157" t="s">
        <v>683</v>
      </c>
      <c r="D1279" s="24" t="s">
        <v>648</v>
      </c>
      <c r="E1279" s="227" t="s">
        <v>1049</v>
      </c>
      <c r="F1279" s="208" t="s">
        <v>1048</v>
      </c>
      <c r="G1279" s="241">
        <v>45366</v>
      </c>
      <c r="H1279" s="253">
        <v>0</v>
      </c>
      <c r="I1279" s="214">
        <v>-3360</v>
      </c>
      <c r="J1279" s="250">
        <f t="shared" si="19"/>
        <v>1372166.1637272725</v>
      </c>
      <c r="K1279" s="263"/>
    </row>
    <row r="1280" spans="2:11" x14ac:dyDescent="0.25">
      <c r="B1280" s="46">
        <f>SUBTOTAL(103,$C$10:C1280)</f>
        <v>1271</v>
      </c>
      <c r="C1280" s="157" t="s">
        <v>694</v>
      </c>
      <c r="D1280" s="24" t="s">
        <v>608</v>
      </c>
      <c r="E1280" s="227" t="s">
        <v>641</v>
      </c>
      <c r="F1280" s="208" t="s">
        <v>642</v>
      </c>
      <c r="G1280" s="241">
        <v>45366</v>
      </c>
      <c r="H1280" s="253">
        <v>0</v>
      </c>
      <c r="I1280" s="214">
        <v>-13100</v>
      </c>
      <c r="J1280" s="250">
        <f t="shared" si="19"/>
        <v>1359066.1637272725</v>
      </c>
      <c r="K1280" s="263"/>
    </row>
    <row r="1281" spans="2:11" x14ac:dyDescent="0.25">
      <c r="B1281" s="46">
        <f>SUBTOTAL(103,$C$10:C1281)</f>
        <v>1272</v>
      </c>
      <c r="C1281" s="157" t="s">
        <v>695</v>
      </c>
      <c r="D1281" s="24" t="s">
        <v>703</v>
      </c>
      <c r="E1281" s="227" t="s">
        <v>641</v>
      </c>
      <c r="F1281" s="208" t="s">
        <v>642</v>
      </c>
      <c r="G1281" s="241">
        <v>45366</v>
      </c>
      <c r="H1281" s="253">
        <v>0</v>
      </c>
      <c r="I1281" s="214">
        <v>-25000</v>
      </c>
      <c r="J1281" s="250">
        <f t="shared" si="19"/>
        <v>1334066.1637272725</v>
      </c>
      <c r="K1281" s="263"/>
    </row>
    <row r="1282" spans="2:11" x14ac:dyDescent="0.25">
      <c r="B1282" s="46">
        <f>SUBTOTAL(103,$C$10:C1282)</f>
        <v>1273</v>
      </c>
      <c r="C1282" s="157" t="s">
        <v>603</v>
      </c>
      <c r="D1282" s="24" t="s">
        <v>607</v>
      </c>
      <c r="E1282" s="227" t="s">
        <v>1043</v>
      </c>
      <c r="F1282" s="216" t="s">
        <v>1044</v>
      </c>
      <c r="G1282" s="241">
        <v>45366</v>
      </c>
      <c r="H1282" s="253">
        <v>0</v>
      </c>
      <c r="I1282" s="214">
        <v>-2000</v>
      </c>
      <c r="J1282" s="250">
        <f t="shared" si="19"/>
        <v>1332066.1637272725</v>
      </c>
      <c r="K1282" s="263"/>
    </row>
    <row r="1283" spans="2:11" x14ac:dyDescent="0.25">
      <c r="B1283" s="46">
        <f>SUBTOTAL(103,$C$10:C1283)</f>
        <v>1274</v>
      </c>
      <c r="C1283" s="157" t="s">
        <v>605</v>
      </c>
      <c r="D1283" s="24" t="s">
        <v>607</v>
      </c>
      <c r="E1283" s="227" t="s">
        <v>1043</v>
      </c>
      <c r="F1283" s="216" t="s">
        <v>1044</v>
      </c>
      <c r="G1283" s="241">
        <v>45366</v>
      </c>
      <c r="H1283" s="253">
        <v>0</v>
      </c>
      <c r="I1283" s="214">
        <v>-7330.27</v>
      </c>
      <c r="J1283" s="250">
        <f t="shared" si="19"/>
        <v>1324735.8937272725</v>
      </c>
      <c r="K1283" s="263"/>
    </row>
    <row r="1284" spans="2:11" x14ac:dyDescent="0.25">
      <c r="B1284" s="46">
        <f>SUBTOTAL(103,$C$10:C1284)</f>
        <v>1275</v>
      </c>
      <c r="C1284" s="157" t="s">
        <v>667</v>
      </c>
      <c r="D1284" s="24" t="s">
        <v>648</v>
      </c>
      <c r="E1284" s="227" t="s">
        <v>1045</v>
      </c>
      <c r="F1284" s="208" t="s">
        <v>1046</v>
      </c>
      <c r="G1284" s="241">
        <v>45366</v>
      </c>
      <c r="H1284" s="253">
        <v>0</v>
      </c>
      <c r="I1284" s="214">
        <v>-21700</v>
      </c>
      <c r="J1284" s="250">
        <f t="shared" si="19"/>
        <v>1303035.8937272725</v>
      </c>
      <c r="K1284" s="263"/>
    </row>
    <row r="1285" spans="2:11" x14ac:dyDescent="0.25">
      <c r="B1285" s="46">
        <f>SUBTOTAL(103,$C$10:C1285)</f>
        <v>1276</v>
      </c>
      <c r="C1285" s="157" t="s">
        <v>659</v>
      </c>
      <c r="D1285" s="24" t="s">
        <v>701</v>
      </c>
      <c r="E1285" s="227" t="s">
        <v>699</v>
      </c>
      <c r="F1285" s="208" t="s">
        <v>662</v>
      </c>
      <c r="G1285" s="241">
        <v>45366</v>
      </c>
      <c r="H1285" s="253">
        <v>0</v>
      </c>
      <c r="I1285" s="214">
        <v>-77000</v>
      </c>
      <c r="J1285" s="250">
        <f t="shared" si="19"/>
        <v>1226035.8937272725</v>
      </c>
      <c r="K1285" s="263"/>
    </row>
    <row r="1286" spans="2:11" x14ac:dyDescent="0.25">
      <c r="B1286" s="46">
        <f>SUBTOTAL(103,$C$10:C1286)</f>
        <v>1277</v>
      </c>
      <c r="C1286" s="157" t="s">
        <v>634</v>
      </c>
      <c r="D1286" s="24" t="s">
        <v>706</v>
      </c>
      <c r="E1286" s="203" t="s">
        <v>24</v>
      </c>
      <c r="F1286" s="203" t="s">
        <v>24</v>
      </c>
      <c r="G1286" s="241">
        <v>45366</v>
      </c>
      <c r="H1286" s="253">
        <v>0</v>
      </c>
      <c r="I1286" s="214">
        <v>-54850</v>
      </c>
      <c r="J1286" s="250">
        <f t="shared" si="19"/>
        <v>1171185.8937272725</v>
      </c>
      <c r="K1286" s="263"/>
    </row>
    <row r="1287" spans="2:11" x14ac:dyDescent="0.25">
      <c r="B1287" s="46">
        <f>SUBTOTAL(103,$C$10:C1287)</f>
        <v>1278</v>
      </c>
      <c r="C1287" s="157" t="s">
        <v>630</v>
      </c>
      <c r="D1287" s="100" t="s">
        <v>1073</v>
      </c>
      <c r="E1287" s="203" t="s">
        <v>24</v>
      </c>
      <c r="F1287" s="203" t="s">
        <v>24</v>
      </c>
      <c r="G1287" s="241">
        <v>45370</v>
      </c>
      <c r="H1287" s="253">
        <v>0</v>
      </c>
      <c r="I1287" s="214">
        <v>-12000</v>
      </c>
      <c r="J1287" s="250">
        <f t="shared" si="19"/>
        <v>1159185.8937272725</v>
      </c>
      <c r="K1287" s="263"/>
    </row>
    <row r="1288" spans="2:11" x14ac:dyDescent="0.25">
      <c r="B1288" s="46">
        <f>SUBTOTAL(103,$C$10:C1288)</f>
        <v>1279</v>
      </c>
      <c r="C1288" s="157" t="s">
        <v>631</v>
      </c>
      <c r="D1288" s="24" t="s">
        <v>613</v>
      </c>
      <c r="E1288" s="203" t="s">
        <v>24</v>
      </c>
      <c r="F1288" s="203" t="s">
        <v>24</v>
      </c>
      <c r="G1288" s="241">
        <v>45370</v>
      </c>
      <c r="H1288" s="253">
        <v>0</v>
      </c>
      <c r="I1288" s="214">
        <v>-5000</v>
      </c>
      <c r="J1288" s="250">
        <f t="shared" si="19"/>
        <v>1154185.8937272725</v>
      </c>
      <c r="K1288" s="263"/>
    </row>
    <row r="1289" spans="2:11" x14ac:dyDescent="0.25">
      <c r="B1289" s="46">
        <f>SUBTOTAL(103,$C$10:C1289)</f>
        <v>1280</v>
      </c>
      <c r="C1289" s="157" t="s">
        <v>632</v>
      </c>
      <c r="D1289" s="24" t="s">
        <v>614</v>
      </c>
      <c r="E1289" s="203" t="s">
        <v>24</v>
      </c>
      <c r="F1289" s="203" t="s">
        <v>24</v>
      </c>
      <c r="G1289" s="241">
        <v>45370</v>
      </c>
      <c r="H1289" s="253">
        <v>0</v>
      </c>
      <c r="I1289" s="214">
        <v>-500</v>
      </c>
      <c r="J1289" s="250">
        <f t="shared" si="19"/>
        <v>1153685.8937272725</v>
      </c>
      <c r="K1289" s="263"/>
    </row>
    <row r="1290" spans="2:11" x14ac:dyDescent="0.25">
      <c r="B1290" s="46">
        <f>SUBTOTAL(103,$C$10:C1290)</f>
        <v>1281</v>
      </c>
      <c r="C1290" s="24" t="s">
        <v>1074</v>
      </c>
      <c r="D1290" s="24" t="s">
        <v>608</v>
      </c>
      <c r="E1290" s="203" t="s">
        <v>641</v>
      </c>
      <c r="F1290" s="208" t="s">
        <v>642</v>
      </c>
      <c r="G1290" s="241">
        <v>45370</v>
      </c>
      <c r="H1290" s="253">
        <v>0</v>
      </c>
      <c r="I1290" s="214">
        <v>-5500</v>
      </c>
      <c r="J1290" s="250">
        <f t="shared" si="19"/>
        <v>1148185.8937272725</v>
      </c>
      <c r="K1290" s="263"/>
    </row>
    <row r="1291" spans="2:11" x14ac:dyDescent="0.25">
      <c r="B1291" s="46">
        <f>SUBTOTAL(103,$C$10:C1291)</f>
        <v>1282</v>
      </c>
      <c r="C1291" s="157" t="s">
        <v>708</v>
      </c>
      <c r="D1291" s="24" t="s">
        <v>709</v>
      </c>
      <c r="E1291" s="227" t="s">
        <v>1043</v>
      </c>
      <c r="F1291" s="208" t="s">
        <v>1044</v>
      </c>
      <c r="G1291" s="241">
        <v>45372</v>
      </c>
      <c r="H1291" s="253">
        <v>0</v>
      </c>
      <c r="I1291" s="214">
        <v>-600</v>
      </c>
      <c r="J1291" s="250">
        <f t="shared" si="19"/>
        <v>1147585.8937272725</v>
      </c>
      <c r="K1291" s="263"/>
    </row>
    <row r="1292" spans="2:11" x14ac:dyDescent="0.25">
      <c r="B1292" s="46">
        <f>SUBTOTAL(103,$C$10:C1292)</f>
        <v>1283</v>
      </c>
      <c r="C1292" s="24" t="s">
        <v>131</v>
      </c>
      <c r="D1292" s="24" t="s">
        <v>652</v>
      </c>
      <c r="E1292" s="227" t="s">
        <v>588</v>
      </c>
      <c r="F1292" s="208" t="s">
        <v>589</v>
      </c>
      <c r="G1292" s="241">
        <v>45372</v>
      </c>
      <c r="H1292" s="253">
        <v>0</v>
      </c>
      <c r="I1292" s="214">
        <v>-240000</v>
      </c>
      <c r="J1292" s="250">
        <f t="shared" si="19"/>
        <v>907585.89372727252</v>
      </c>
      <c r="K1292" s="263"/>
    </row>
    <row r="1293" spans="2:11" x14ac:dyDescent="0.25">
      <c r="B1293" s="46">
        <f>SUBTOTAL(103,$C$10:C1293)</f>
        <v>1284</v>
      </c>
      <c r="C1293" s="154" t="s">
        <v>692</v>
      </c>
      <c r="D1293" s="24" t="s">
        <v>710</v>
      </c>
      <c r="E1293" s="203" t="s">
        <v>581</v>
      </c>
      <c r="F1293" s="208" t="s">
        <v>434</v>
      </c>
      <c r="G1293" s="241">
        <v>45372</v>
      </c>
      <c r="H1293" s="253">
        <v>0</v>
      </c>
      <c r="I1293" s="214">
        <v>-12000</v>
      </c>
      <c r="J1293" s="250">
        <f t="shared" ref="J1293:J1356" si="20">H1293+J1292+I1293</f>
        <v>895585.89372727252</v>
      </c>
      <c r="K1293" s="263"/>
    </row>
    <row r="1294" spans="2:11" x14ac:dyDescent="0.25">
      <c r="B1294" s="46">
        <f>SUBTOTAL(103,$C$10:C1294)</f>
        <v>1285</v>
      </c>
      <c r="C1294" s="157" t="s">
        <v>596</v>
      </c>
      <c r="D1294" s="24" t="s">
        <v>639</v>
      </c>
      <c r="E1294" s="203" t="s">
        <v>581</v>
      </c>
      <c r="F1294" s="208" t="s">
        <v>434</v>
      </c>
      <c r="G1294" s="241">
        <v>45373</v>
      </c>
      <c r="H1294" s="253">
        <v>0</v>
      </c>
      <c r="I1294" s="214">
        <v>-23099.994999999999</v>
      </c>
      <c r="J1294" s="250">
        <f t="shared" si="20"/>
        <v>872485.89872727252</v>
      </c>
      <c r="K1294" s="263"/>
    </row>
    <row r="1295" spans="2:11" x14ac:dyDescent="0.25">
      <c r="B1295" s="46">
        <f>SUBTOTAL(103,$C$10:C1295)</f>
        <v>1286</v>
      </c>
      <c r="C1295" s="157" t="s">
        <v>702</v>
      </c>
      <c r="D1295" s="24" t="s">
        <v>639</v>
      </c>
      <c r="E1295" s="227" t="s">
        <v>1043</v>
      </c>
      <c r="F1295" s="208" t="s">
        <v>1044</v>
      </c>
      <c r="G1295" s="241">
        <v>45373</v>
      </c>
      <c r="H1295" s="253">
        <v>0</v>
      </c>
      <c r="I1295" s="214">
        <v>-3266.47</v>
      </c>
      <c r="J1295" s="250">
        <f t="shared" si="20"/>
        <v>869219.42872727255</v>
      </c>
      <c r="K1295" s="263"/>
    </row>
    <row r="1296" spans="2:11" x14ac:dyDescent="0.25">
      <c r="B1296" s="46">
        <f>SUBTOTAL(103,$C$10:C1296)</f>
        <v>1287</v>
      </c>
      <c r="C1296" s="157" t="s">
        <v>625</v>
      </c>
      <c r="D1296" s="24" t="s">
        <v>608</v>
      </c>
      <c r="E1296" s="203" t="s">
        <v>641</v>
      </c>
      <c r="F1296" s="208" t="s">
        <v>642</v>
      </c>
      <c r="G1296" s="241">
        <v>45373</v>
      </c>
      <c r="H1296" s="253">
        <v>0</v>
      </c>
      <c r="I1296" s="214">
        <v>-4200</v>
      </c>
      <c r="J1296" s="250">
        <f t="shared" si="20"/>
        <v>865019.42872727255</v>
      </c>
      <c r="K1296" s="263"/>
    </row>
    <row r="1297" spans="2:11" x14ac:dyDescent="0.25">
      <c r="B1297" s="46">
        <f>SUBTOTAL(103,$C$10:C1297)</f>
        <v>1288</v>
      </c>
      <c r="C1297" s="157" t="s">
        <v>597</v>
      </c>
      <c r="D1297" s="24" t="s">
        <v>639</v>
      </c>
      <c r="E1297" s="203" t="s">
        <v>581</v>
      </c>
      <c r="F1297" s="208" t="s">
        <v>434</v>
      </c>
      <c r="G1297" s="241">
        <v>45373</v>
      </c>
      <c r="H1297" s="253">
        <v>0</v>
      </c>
      <c r="I1297" s="214">
        <v>-6236.2849999999999</v>
      </c>
      <c r="J1297" s="250">
        <f t="shared" si="20"/>
        <v>858783.14372727252</v>
      </c>
      <c r="K1297" s="263"/>
    </row>
    <row r="1298" spans="2:11" x14ac:dyDescent="0.25">
      <c r="B1298" s="46">
        <f>SUBTOTAL(103,$C$10:C1298)</f>
        <v>1289</v>
      </c>
      <c r="C1298" s="24" t="s">
        <v>598</v>
      </c>
      <c r="D1298" s="24" t="s">
        <v>607</v>
      </c>
      <c r="E1298" s="203" t="s">
        <v>581</v>
      </c>
      <c r="F1298" s="208" t="s">
        <v>434</v>
      </c>
      <c r="G1298" s="241">
        <v>45373</v>
      </c>
      <c r="H1298" s="253">
        <v>0</v>
      </c>
      <c r="I1298" s="214">
        <v>-19999.996500000001</v>
      </c>
      <c r="J1298" s="250">
        <f t="shared" si="20"/>
        <v>838783.14722727251</v>
      </c>
      <c r="K1298" s="263"/>
    </row>
    <row r="1299" spans="2:11" x14ac:dyDescent="0.25">
      <c r="B1299" s="46">
        <f>SUBTOTAL(103,$C$10:C1299)</f>
        <v>1290</v>
      </c>
      <c r="C1299" s="157" t="s">
        <v>600</v>
      </c>
      <c r="D1299" s="24" t="s">
        <v>608</v>
      </c>
      <c r="E1299" s="227" t="s">
        <v>1049</v>
      </c>
      <c r="F1299" s="208" t="s">
        <v>1048</v>
      </c>
      <c r="G1299" s="241">
        <v>45373</v>
      </c>
      <c r="H1299" s="253">
        <v>0</v>
      </c>
      <c r="I1299" s="214">
        <v>-16917</v>
      </c>
      <c r="J1299" s="250">
        <f t="shared" si="20"/>
        <v>821866.14722727251</v>
      </c>
      <c r="K1299" s="263"/>
    </row>
    <row r="1300" spans="2:11" x14ac:dyDescent="0.25">
      <c r="B1300" s="46">
        <f>SUBTOTAL(103,$C$10:C1300)</f>
        <v>1291</v>
      </c>
      <c r="C1300" s="157" t="s">
        <v>682</v>
      </c>
      <c r="D1300" s="24" t="s">
        <v>608</v>
      </c>
      <c r="E1300" s="227" t="s">
        <v>1045</v>
      </c>
      <c r="F1300" s="208" t="s">
        <v>1046</v>
      </c>
      <c r="G1300" s="241">
        <v>45373</v>
      </c>
      <c r="H1300" s="253">
        <v>0</v>
      </c>
      <c r="I1300" s="214">
        <v>-2100</v>
      </c>
      <c r="J1300" s="250">
        <f t="shared" si="20"/>
        <v>819766.14722727251</v>
      </c>
      <c r="K1300" s="263"/>
    </row>
    <row r="1301" spans="2:11" x14ac:dyDescent="0.25">
      <c r="B1301" s="46">
        <f>SUBTOTAL(103,$C$10:C1301)</f>
        <v>1292</v>
      </c>
      <c r="C1301" s="157" t="s">
        <v>601</v>
      </c>
      <c r="D1301" s="24" t="s">
        <v>648</v>
      </c>
      <c r="E1301" s="227" t="s">
        <v>1049</v>
      </c>
      <c r="F1301" s="208" t="s">
        <v>1048</v>
      </c>
      <c r="G1301" s="241">
        <v>45373</v>
      </c>
      <c r="H1301" s="253">
        <v>0</v>
      </c>
      <c r="I1301" s="214">
        <v>-17331</v>
      </c>
      <c r="J1301" s="250">
        <f t="shared" si="20"/>
        <v>802435.14722727251</v>
      </c>
      <c r="K1301" s="263"/>
    </row>
    <row r="1302" spans="2:11" x14ac:dyDescent="0.25">
      <c r="B1302" s="46">
        <f>SUBTOTAL(103,$C$10:C1302)</f>
        <v>1293</v>
      </c>
      <c r="C1302" s="157" t="s">
        <v>665</v>
      </c>
      <c r="D1302" s="24" t="s">
        <v>648</v>
      </c>
      <c r="E1302" s="227" t="s">
        <v>1045</v>
      </c>
      <c r="F1302" s="208" t="s">
        <v>1046</v>
      </c>
      <c r="G1302" s="241">
        <v>45373</v>
      </c>
      <c r="H1302" s="253">
        <v>0</v>
      </c>
      <c r="I1302" s="214">
        <v>-22400</v>
      </c>
      <c r="J1302" s="250">
        <f t="shared" si="20"/>
        <v>780035.14722727251</v>
      </c>
      <c r="K1302" s="263"/>
    </row>
    <row r="1303" spans="2:11" x14ac:dyDescent="0.25">
      <c r="B1303" s="46">
        <f>SUBTOTAL(103,$C$10:C1303)</f>
        <v>1294</v>
      </c>
      <c r="C1303" s="154" t="s">
        <v>692</v>
      </c>
      <c r="D1303" s="24" t="s">
        <v>608</v>
      </c>
      <c r="E1303" s="203" t="s">
        <v>581</v>
      </c>
      <c r="F1303" s="208" t="s">
        <v>434</v>
      </c>
      <c r="G1303" s="241">
        <v>45373</v>
      </c>
      <c r="H1303" s="253">
        <v>0</v>
      </c>
      <c r="I1303" s="214">
        <v>-13750</v>
      </c>
      <c r="J1303" s="250">
        <f t="shared" si="20"/>
        <v>766285.14722727251</v>
      </c>
      <c r="K1303" s="263"/>
    </row>
    <row r="1304" spans="2:11" x14ac:dyDescent="0.25">
      <c r="B1304" s="46">
        <f>SUBTOTAL(103,$C$10:C1304)</f>
        <v>1295</v>
      </c>
      <c r="C1304" s="157" t="s">
        <v>693</v>
      </c>
      <c r="D1304" s="24" t="s">
        <v>608</v>
      </c>
      <c r="E1304" s="203" t="s">
        <v>581</v>
      </c>
      <c r="F1304" s="208" t="s">
        <v>434</v>
      </c>
      <c r="G1304" s="241">
        <v>45373</v>
      </c>
      <c r="H1304" s="253">
        <v>0</v>
      </c>
      <c r="I1304" s="214">
        <v>-7750</v>
      </c>
      <c r="J1304" s="250">
        <f t="shared" si="20"/>
        <v>758535.14722727251</v>
      </c>
      <c r="K1304" s="263"/>
    </row>
    <row r="1305" spans="2:11" x14ac:dyDescent="0.25">
      <c r="B1305" s="46">
        <f>SUBTOTAL(103,$C$10:C1305)</f>
        <v>1296</v>
      </c>
      <c r="C1305" s="157" t="s">
        <v>596</v>
      </c>
      <c r="D1305" s="24" t="s">
        <v>608</v>
      </c>
      <c r="E1305" s="203" t="s">
        <v>581</v>
      </c>
      <c r="F1305" s="208" t="s">
        <v>434</v>
      </c>
      <c r="G1305" s="241">
        <v>45373</v>
      </c>
      <c r="H1305" s="253">
        <v>0</v>
      </c>
      <c r="I1305" s="214">
        <v>-77500</v>
      </c>
      <c r="J1305" s="250">
        <f t="shared" si="20"/>
        <v>681035.14722727251</v>
      </c>
      <c r="K1305" s="263"/>
    </row>
    <row r="1306" spans="2:11" x14ac:dyDescent="0.25">
      <c r="B1306" s="46">
        <f>SUBTOTAL(103,$C$10:C1306)</f>
        <v>1297</v>
      </c>
      <c r="C1306" s="24" t="s">
        <v>598</v>
      </c>
      <c r="D1306" s="24" t="s">
        <v>608</v>
      </c>
      <c r="E1306" s="203" t="s">
        <v>581</v>
      </c>
      <c r="F1306" s="208" t="s">
        <v>434</v>
      </c>
      <c r="G1306" s="241">
        <v>45373</v>
      </c>
      <c r="H1306" s="253">
        <v>0</v>
      </c>
      <c r="I1306" s="214">
        <v>-93000</v>
      </c>
      <c r="J1306" s="250">
        <f t="shared" si="20"/>
        <v>588035.14722727251</v>
      </c>
      <c r="K1306" s="263"/>
    </row>
    <row r="1307" spans="2:11" x14ac:dyDescent="0.25">
      <c r="B1307" s="46">
        <f>SUBTOTAL(103,$C$10:C1307)</f>
        <v>1298</v>
      </c>
      <c r="C1307" s="157" t="s">
        <v>597</v>
      </c>
      <c r="D1307" s="24" t="s">
        <v>608</v>
      </c>
      <c r="E1307" s="203" t="s">
        <v>581</v>
      </c>
      <c r="F1307" s="208" t="s">
        <v>434</v>
      </c>
      <c r="G1307" s="241">
        <v>45373</v>
      </c>
      <c r="H1307" s="253">
        <v>0</v>
      </c>
      <c r="I1307" s="214">
        <v>-53400</v>
      </c>
      <c r="J1307" s="250">
        <f t="shared" si="20"/>
        <v>534635.14722727251</v>
      </c>
      <c r="K1307" s="263"/>
    </row>
    <row r="1308" spans="2:11" x14ac:dyDescent="0.25">
      <c r="B1308" s="46">
        <f>SUBTOTAL(103,$C$10:C1308)</f>
        <v>1299</v>
      </c>
      <c r="C1308" s="157" t="s">
        <v>683</v>
      </c>
      <c r="D1308" s="24" t="s">
        <v>648</v>
      </c>
      <c r="E1308" s="227" t="s">
        <v>1049</v>
      </c>
      <c r="F1308" s="208" t="s">
        <v>1048</v>
      </c>
      <c r="G1308" s="241">
        <v>45373</v>
      </c>
      <c r="H1308" s="253">
        <v>0</v>
      </c>
      <c r="I1308" s="214">
        <v>-3360</v>
      </c>
      <c r="J1308" s="250">
        <f t="shared" si="20"/>
        <v>531275.14722727251</v>
      </c>
      <c r="K1308" s="263"/>
    </row>
    <row r="1309" spans="2:11" x14ac:dyDescent="0.25">
      <c r="B1309" s="46">
        <f>SUBTOTAL(103,$C$10:C1309)</f>
        <v>1300</v>
      </c>
      <c r="C1309" s="157" t="s">
        <v>694</v>
      </c>
      <c r="D1309" s="24" t="s">
        <v>608</v>
      </c>
      <c r="E1309" s="203" t="s">
        <v>641</v>
      </c>
      <c r="F1309" s="208" t="s">
        <v>642</v>
      </c>
      <c r="G1309" s="241">
        <v>45373</v>
      </c>
      <c r="H1309" s="253">
        <v>0</v>
      </c>
      <c r="I1309" s="214">
        <v>-13200</v>
      </c>
      <c r="J1309" s="250">
        <f t="shared" si="20"/>
        <v>518075.14722727251</v>
      </c>
      <c r="K1309" s="263"/>
    </row>
    <row r="1310" spans="2:11" x14ac:dyDescent="0.25">
      <c r="B1310" s="46">
        <f>SUBTOTAL(103,$C$10:C1310)</f>
        <v>1301</v>
      </c>
      <c r="C1310" s="157" t="s">
        <v>603</v>
      </c>
      <c r="D1310" s="24" t="s">
        <v>607</v>
      </c>
      <c r="E1310" s="227" t="s">
        <v>1043</v>
      </c>
      <c r="F1310" s="216" t="s">
        <v>1044</v>
      </c>
      <c r="G1310" s="241">
        <v>45373</v>
      </c>
      <c r="H1310" s="253">
        <v>0</v>
      </c>
      <c r="I1310" s="214">
        <v>-2000</v>
      </c>
      <c r="J1310" s="250">
        <f t="shared" si="20"/>
        <v>516075.14722727251</v>
      </c>
      <c r="K1310" s="263"/>
    </row>
    <row r="1311" spans="2:11" x14ac:dyDescent="0.25">
      <c r="B1311" s="46">
        <f>SUBTOTAL(103,$C$10:C1311)</f>
        <v>1302</v>
      </c>
      <c r="C1311" s="157" t="s">
        <v>605</v>
      </c>
      <c r="D1311" s="24" t="s">
        <v>607</v>
      </c>
      <c r="E1311" s="227" t="s">
        <v>1043</v>
      </c>
      <c r="F1311" s="216" t="s">
        <v>1044</v>
      </c>
      <c r="G1311" s="241">
        <v>45373</v>
      </c>
      <c r="H1311" s="253">
        <v>0</v>
      </c>
      <c r="I1311" s="214">
        <v>-12330.95</v>
      </c>
      <c r="J1311" s="250">
        <f t="shared" si="20"/>
        <v>503744.1972272725</v>
      </c>
      <c r="K1311" s="263"/>
    </row>
    <row r="1312" spans="2:11" x14ac:dyDescent="0.25">
      <c r="B1312" s="46">
        <f>SUBTOTAL(103,$C$10:C1312)</f>
        <v>1303</v>
      </c>
      <c r="C1312" s="157" t="s">
        <v>667</v>
      </c>
      <c r="D1312" s="24" t="s">
        <v>648</v>
      </c>
      <c r="E1312" s="227" t="s">
        <v>1045</v>
      </c>
      <c r="F1312" s="208" t="s">
        <v>1046</v>
      </c>
      <c r="G1312" s="241">
        <v>45373</v>
      </c>
      <c r="H1312" s="253">
        <v>0</v>
      </c>
      <c r="I1312" s="214">
        <v>-7200</v>
      </c>
      <c r="J1312" s="250">
        <f t="shared" si="20"/>
        <v>496544.1972272725</v>
      </c>
      <c r="K1312" s="263"/>
    </row>
    <row r="1313" spans="2:11" x14ac:dyDescent="0.25">
      <c r="B1313" s="46">
        <f>SUBTOTAL(103,$C$10:C1313)</f>
        <v>1304</v>
      </c>
      <c r="C1313" s="157" t="s">
        <v>625</v>
      </c>
      <c r="D1313" s="24" t="s">
        <v>608</v>
      </c>
      <c r="E1313" s="203" t="s">
        <v>641</v>
      </c>
      <c r="F1313" s="208" t="s">
        <v>642</v>
      </c>
      <c r="G1313" s="241">
        <v>45378</v>
      </c>
      <c r="H1313" s="253">
        <v>0</v>
      </c>
      <c r="I1313" s="214">
        <v>-4849</v>
      </c>
      <c r="J1313" s="250">
        <f t="shared" si="20"/>
        <v>491695.1972272725</v>
      </c>
      <c r="K1313" s="263"/>
    </row>
    <row r="1314" spans="2:11" x14ac:dyDescent="0.25">
      <c r="B1314" s="46">
        <f>SUBTOTAL(103,$C$10:C1314)</f>
        <v>1305</v>
      </c>
      <c r="C1314" s="157" t="s">
        <v>600</v>
      </c>
      <c r="D1314" s="24" t="s">
        <v>608</v>
      </c>
      <c r="E1314" s="227" t="s">
        <v>1049</v>
      </c>
      <c r="F1314" s="208" t="s">
        <v>1048</v>
      </c>
      <c r="G1314" s="241">
        <v>45378</v>
      </c>
      <c r="H1314" s="253">
        <v>0</v>
      </c>
      <c r="I1314" s="214">
        <v>-11760</v>
      </c>
      <c r="J1314" s="250">
        <f t="shared" si="20"/>
        <v>479935.1972272725</v>
      </c>
      <c r="K1314" s="263"/>
    </row>
    <row r="1315" spans="2:11" x14ac:dyDescent="0.25">
      <c r="B1315" s="46">
        <f>SUBTOTAL(103,$C$10:C1315)</f>
        <v>1306</v>
      </c>
      <c r="C1315" s="157" t="s">
        <v>682</v>
      </c>
      <c r="D1315" s="24" t="s">
        <v>608</v>
      </c>
      <c r="E1315" s="227" t="s">
        <v>1045</v>
      </c>
      <c r="F1315" s="208" t="s">
        <v>1046</v>
      </c>
      <c r="G1315" s="241">
        <v>45378</v>
      </c>
      <c r="H1315" s="253">
        <v>0</v>
      </c>
      <c r="I1315" s="214">
        <v>-2100</v>
      </c>
      <c r="J1315" s="250">
        <f t="shared" si="20"/>
        <v>477835.1972272725</v>
      </c>
      <c r="K1315" s="263"/>
    </row>
    <row r="1316" spans="2:11" x14ac:dyDescent="0.25">
      <c r="B1316" s="46">
        <f>SUBTOTAL(103,$C$10:C1316)</f>
        <v>1307</v>
      </c>
      <c r="C1316" s="157" t="s">
        <v>601</v>
      </c>
      <c r="D1316" s="24" t="s">
        <v>648</v>
      </c>
      <c r="E1316" s="227" t="s">
        <v>1049</v>
      </c>
      <c r="F1316" s="208" t="s">
        <v>1048</v>
      </c>
      <c r="G1316" s="241">
        <v>45378</v>
      </c>
      <c r="H1316" s="253">
        <v>0</v>
      </c>
      <c r="I1316" s="214">
        <v>-5331</v>
      </c>
      <c r="J1316" s="250">
        <f t="shared" si="20"/>
        <v>472504.1972272725</v>
      </c>
      <c r="K1316" s="263"/>
    </row>
    <row r="1317" spans="2:11" x14ac:dyDescent="0.25">
      <c r="B1317" s="46">
        <f>SUBTOTAL(103,$C$10:C1317)</f>
        <v>1308</v>
      </c>
      <c r="C1317" s="157" t="s">
        <v>665</v>
      </c>
      <c r="D1317" s="24" t="s">
        <v>648</v>
      </c>
      <c r="E1317" s="227" t="s">
        <v>1045</v>
      </c>
      <c r="F1317" s="208" t="s">
        <v>1046</v>
      </c>
      <c r="G1317" s="241">
        <v>45378</v>
      </c>
      <c r="H1317" s="253">
        <v>0</v>
      </c>
      <c r="I1317" s="214">
        <v>-22400</v>
      </c>
      <c r="J1317" s="250">
        <f t="shared" si="20"/>
        <v>450104.1972272725</v>
      </c>
      <c r="K1317" s="263"/>
    </row>
    <row r="1318" spans="2:11" x14ac:dyDescent="0.25">
      <c r="B1318" s="46">
        <f>SUBTOTAL(103,$C$10:C1318)</f>
        <v>1309</v>
      </c>
      <c r="C1318" s="157" t="s">
        <v>683</v>
      </c>
      <c r="D1318" s="24" t="s">
        <v>648</v>
      </c>
      <c r="E1318" s="227" t="s">
        <v>1049</v>
      </c>
      <c r="F1318" s="208" t="s">
        <v>1048</v>
      </c>
      <c r="G1318" s="241">
        <v>45378</v>
      </c>
      <c r="H1318" s="253">
        <v>0</v>
      </c>
      <c r="I1318" s="214">
        <v>-3360</v>
      </c>
      <c r="J1318" s="250">
        <f t="shared" si="20"/>
        <v>446744.1972272725</v>
      </c>
      <c r="K1318" s="263"/>
    </row>
    <row r="1319" spans="2:11" x14ac:dyDescent="0.25">
      <c r="B1319" s="46">
        <f>SUBTOTAL(103,$C$10:C1319)</f>
        <v>1310</v>
      </c>
      <c r="C1319" s="157" t="s">
        <v>711</v>
      </c>
      <c r="D1319" s="24" t="s">
        <v>712</v>
      </c>
      <c r="E1319" s="203"/>
      <c r="F1319" s="208"/>
      <c r="G1319" s="241">
        <v>45378</v>
      </c>
      <c r="H1319" s="253">
        <v>0</v>
      </c>
      <c r="I1319" s="214">
        <v>-2500</v>
      </c>
      <c r="J1319" s="250">
        <f t="shared" si="20"/>
        <v>444244.1972272725</v>
      </c>
      <c r="K1319" s="263"/>
    </row>
    <row r="1320" spans="2:11" x14ac:dyDescent="0.25">
      <c r="B1320" s="46">
        <f>SUBTOTAL(103,$C$10:C1320)</f>
        <v>1311</v>
      </c>
      <c r="C1320" s="157" t="s">
        <v>694</v>
      </c>
      <c r="D1320" s="24" t="s">
        <v>608</v>
      </c>
      <c r="E1320" s="203" t="s">
        <v>641</v>
      </c>
      <c r="F1320" s="208" t="s">
        <v>642</v>
      </c>
      <c r="G1320" s="241">
        <v>45378</v>
      </c>
      <c r="H1320" s="253">
        <v>0</v>
      </c>
      <c r="I1320" s="214">
        <v>-22400</v>
      </c>
      <c r="J1320" s="250">
        <f t="shared" si="20"/>
        <v>421844.1972272725</v>
      </c>
      <c r="K1320" s="263"/>
    </row>
    <row r="1321" spans="2:11" x14ac:dyDescent="0.25">
      <c r="B1321" s="46">
        <f>SUBTOTAL(103,$C$10:C1321)</f>
        <v>1312</v>
      </c>
      <c r="C1321" s="157" t="s">
        <v>603</v>
      </c>
      <c r="D1321" s="24" t="s">
        <v>607</v>
      </c>
      <c r="E1321" s="227" t="s">
        <v>1043</v>
      </c>
      <c r="F1321" s="216" t="s">
        <v>1044</v>
      </c>
      <c r="G1321" s="241">
        <v>45378</v>
      </c>
      <c r="H1321" s="253">
        <v>0</v>
      </c>
      <c r="I1321" s="214">
        <v>-2000</v>
      </c>
      <c r="J1321" s="250">
        <f t="shared" si="20"/>
        <v>419844.1972272725</v>
      </c>
      <c r="K1321" s="263"/>
    </row>
    <row r="1322" spans="2:11" x14ac:dyDescent="0.25">
      <c r="B1322" s="46">
        <f>SUBTOTAL(103,$C$10:C1322)</f>
        <v>1313</v>
      </c>
      <c r="C1322" s="157" t="s">
        <v>667</v>
      </c>
      <c r="D1322" s="24" t="s">
        <v>648</v>
      </c>
      <c r="E1322" s="227" t="s">
        <v>1045</v>
      </c>
      <c r="F1322" s="208" t="s">
        <v>1046</v>
      </c>
      <c r="G1322" s="241">
        <v>45378</v>
      </c>
      <c r="H1322" s="253">
        <v>0</v>
      </c>
      <c r="I1322" s="214">
        <v>-22400</v>
      </c>
      <c r="J1322" s="250">
        <f t="shared" si="20"/>
        <v>397444.1972272725</v>
      </c>
      <c r="K1322" s="263"/>
    </row>
    <row r="1323" spans="2:11" x14ac:dyDescent="0.25">
      <c r="B1323" s="46">
        <f>SUBTOTAL(103,$C$10:C1323)</f>
        <v>1314</v>
      </c>
      <c r="C1323" s="157" t="s">
        <v>24</v>
      </c>
      <c r="D1323" s="24" t="s">
        <v>713</v>
      </c>
      <c r="E1323" s="203" t="s">
        <v>24</v>
      </c>
      <c r="F1323" s="203" t="s">
        <v>24</v>
      </c>
      <c r="G1323" s="241">
        <v>45378</v>
      </c>
      <c r="H1323" s="253">
        <v>0</v>
      </c>
      <c r="I1323" s="214">
        <v>-5100</v>
      </c>
      <c r="J1323" s="250">
        <f t="shared" si="20"/>
        <v>392344.1972272725</v>
      </c>
      <c r="K1323" s="263"/>
    </row>
    <row r="1324" spans="2:11" x14ac:dyDescent="0.25">
      <c r="B1324" s="46">
        <f>SUBTOTAL(103,$C$10:C1324)</f>
        <v>1315</v>
      </c>
      <c r="C1324" s="157" t="s">
        <v>24</v>
      </c>
      <c r="D1324" s="24" t="s">
        <v>714</v>
      </c>
      <c r="E1324" s="203" t="s">
        <v>24</v>
      </c>
      <c r="F1324" s="203" t="s">
        <v>24</v>
      </c>
      <c r="G1324" s="241">
        <v>45379</v>
      </c>
      <c r="H1324" s="253">
        <v>0</v>
      </c>
      <c r="I1324" s="214">
        <v>-698</v>
      </c>
      <c r="J1324" s="250">
        <f t="shared" si="20"/>
        <v>391646.1972272725</v>
      </c>
      <c r="K1324" s="263"/>
    </row>
    <row r="1325" spans="2:11" x14ac:dyDescent="0.25">
      <c r="B1325" s="46">
        <f>SUBTOTAL(103,$C$10:C1325)</f>
        <v>1316</v>
      </c>
      <c r="C1325" s="157" t="s">
        <v>24</v>
      </c>
      <c r="D1325" s="24" t="s">
        <v>715</v>
      </c>
      <c r="E1325" s="203" t="s">
        <v>24</v>
      </c>
      <c r="F1325" s="203" t="s">
        <v>24</v>
      </c>
      <c r="G1325" s="241">
        <v>45379</v>
      </c>
      <c r="H1325" s="253">
        <v>0</v>
      </c>
      <c r="I1325" s="214">
        <v>-865</v>
      </c>
      <c r="J1325" s="250">
        <f t="shared" si="20"/>
        <v>390781.1972272725</v>
      </c>
      <c r="K1325" s="263"/>
    </row>
    <row r="1326" spans="2:11" x14ac:dyDescent="0.25">
      <c r="B1326" s="46">
        <f>SUBTOTAL(103,$C$10:C1326)</f>
        <v>1317</v>
      </c>
      <c r="C1326" s="157" t="s">
        <v>24</v>
      </c>
      <c r="D1326" s="24" t="s">
        <v>716</v>
      </c>
      <c r="E1326" s="203" t="s">
        <v>24</v>
      </c>
      <c r="F1326" s="203" t="s">
        <v>24</v>
      </c>
      <c r="G1326" s="241">
        <v>45379</v>
      </c>
      <c r="H1326" s="253">
        <v>0</v>
      </c>
      <c r="I1326" s="214">
        <v>-5498</v>
      </c>
      <c r="J1326" s="250">
        <f t="shared" si="20"/>
        <v>385283.1972272725</v>
      </c>
      <c r="K1326" s="263"/>
    </row>
    <row r="1327" spans="2:11" x14ac:dyDescent="0.25">
      <c r="B1327" s="46">
        <f>SUBTOTAL(103,$C$10:C1327)</f>
        <v>1318</v>
      </c>
      <c r="C1327" s="157" t="s">
        <v>24</v>
      </c>
      <c r="D1327" s="24" t="s">
        <v>717</v>
      </c>
      <c r="E1327" s="203" t="s">
        <v>24</v>
      </c>
      <c r="F1327" s="203" t="s">
        <v>24</v>
      </c>
      <c r="G1327" s="241">
        <v>45379</v>
      </c>
      <c r="H1327" s="253">
        <v>0</v>
      </c>
      <c r="I1327" s="214">
        <v>-865</v>
      </c>
      <c r="J1327" s="250">
        <f t="shared" si="20"/>
        <v>384418.1972272725</v>
      </c>
      <c r="K1327" s="263"/>
    </row>
    <row r="1328" spans="2:11" x14ac:dyDescent="0.25">
      <c r="B1328" s="46">
        <f>SUBTOTAL(103,$C$10:C1328)</f>
        <v>1319</v>
      </c>
      <c r="C1328" s="157" t="s">
        <v>630</v>
      </c>
      <c r="D1328" s="100" t="s">
        <v>1073</v>
      </c>
      <c r="E1328" s="203" t="s">
        <v>24</v>
      </c>
      <c r="F1328" s="203" t="s">
        <v>24</v>
      </c>
      <c r="G1328" s="241">
        <v>45383</v>
      </c>
      <c r="H1328" s="253">
        <v>0</v>
      </c>
      <c r="I1328" s="214">
        <v>-12000</v>
      </c>
      <c r="J1328" s="250">
        <f t="shared" si="20"/>
        <v>372418.1972272725</v>
      </c>
      <c r="K1328" s="263"/>
    </row>
    <row r="1329" spans="2:11" x14ac:dyDescent="0.25">
      <c r="B1329" s="46">
        <f>SUBTOTAL(103,$C$10:C1329)</f>
        <v>1320</v>
      </c>
      <c r="C1329" s="157" t="s">
        <v>631</v>
      </c>
      <c r="D1329" s="24" t="s">
        <v>613</v>
      </c>
      <c r="E1329" s="203" t="s">
        <v>24</v>
      </c>
      <c r="F1329" s="203" t="s">
        <v>24</v>
      </c>
      <c r="G1329" s="241">
        <v>45383</v>
      </c>
      <c r="H1329" s="253">
        <v>0</v>
      </c>
      <c r="I1329" s="214">
        <v>-5000</v>
      </c>
      <c r="J1329" s="250">
        <f t="shared" si="20"/>
        <v>367418.1972272725</v>
      </c>
      <c r="K1329" s="263"/>
    </row>
    <row r="1330" spans="2:11" x14ac:dyDescent="0.25">
      <c r="B1330" s="46">
        <f>SUBTOTAL(103,$C$10:C1330)</f>
        <v>1321</v>
      </c>
      <c r="C1330" s="157" t="s">
        <v>632</v>
      </c>
      <c r="D1330" s="24" t="s">
        <v>614</v>
      </c>
      <c r="E1330" s="203" t="s">
        <v>24</v>
      </c>
      <c r="F1330" s="203" t="s">
        <v>24</v>
      </c>
      <c r="G1330" s="241">
        <v>45383</v>
      </c>
      <c r="H1330" s="253">
        <v>0</v>
      </c>
      <c r="I1330" s="214">
        <v>-500</v>
      </c>
      <c r="J1330" s="250">
        <f t="shared" si="20"/>
        <v>366918.1972272725</v>
      </c>
      <c r="K1330" s="263"/>
    </row>
    <row r="1331" spans="2:11" x14ac:dyDescent="0.25">
      <c r="B1331" s="46">
        <f>SUBTOTAL(103,$C$10:C1331)</f>
        <v>1322</v>
      </c>
      <c r="C1331" s="157" t="s">
        <v>695</v>
      </c>
      <c r="D1331" s="24" t="s">
        <v>697</v>
      </c>
      <c r="E1331" s="227" t="s">
        <v>641</v>
      </c>
      <c r="F1331" s="208" t="s">
        <v>642</v>
      </c>
      <c r="G1331" s="241">
        <v>45385</v>
      </c>
      <c r="H1331" s="253">
        <v>0</v>
      </c>
      <c r="I1331" s="214">
        <v>-18823</v>
      </c>
      <c r="J1331" s="250">
        <f t="shared" si="20"/>
        <v>348095.1972272725</v>
      </c>
      <c r="K1331" s="263"/>
    </row>
    <row r="1332" spans="2:11" x14ac:dyDescent="0.25">
      <c r="B1332" s="46">
        <f>SUBTOTAL(103,$C$10:C1332)</f>
        <v>1323</v>
      </c>
      <c r="C1332" s="157" t="s">
        <v>131</v>
      </c>
      <c r="D1332" s="24" t="s">
        <v>686</v>
      </c>
      <c r="E1332" s="227" t="s">
        <v>588</v>
      </c>
      <c r="F1332" s="208" t="s">
        <v>589</v>
      </c>
      <c r="G1332" s="241">
        <v>45386</v>
      </c>
      <c r="H1332" s="253">
        <v>0</v>
      </c>
      <c r="I1332" s="214">
        <v>-100000</v>
      </c>
      <c r="J1332" s="250">
        <f t="shared" si="20"/>
        <v>248095.1972272725</v>
      </c>
      <c r="K1332" s="263"/>
    </row>
    <row r="1333" spans="2:11" x14ac:dyDescent="0.25">
      <c r="B1333" s="46">
        <f>SUBTOTAL(103,$C$10:C1333)</f>
        <v>1324</v>
      </c>
      <c r="C1333" s="157" t="s">
        <v>653</v>
      </c>
      <c r="D1333" s="24" t="s">
        <v>686</v>
      </c>
      <c r="E1333" s="203" t="s">
        <v>581</v>
      </c>
      <c r="F1333" s="208" t="s">
        <v>434</v>
      </c>
      <c r="G1333" s="241">
        <v>45387</v>
      </c>
      <c r="H1333" s="253">
        <v>300000</v>
      </c>
      <c r="I1333" s="214">
        <v>0</v>
      </c>
      <c r="J1333" s="250">
        <f t="shared" si="20"/>
        <v>548095.19722727244</v>
      </c>
      <c r="K1333" s="263"/>
    </row>
    <row r="1334" spans="2:11" x14ac:dyDescent="0.25">
      <c r="B1334" s="46">
        <f>SUBTOTAL(103,$C$10:C1334)</f>
        <v>1325</v>
      </c>
      <c r="C1334" s="157" t="s">
        <v>653</v>
      </c>
      <c r="D1334" s="24" t="s">
        <v>687</v>
      </c>
      <c r="E1334" s="203" t="s">
        <v>581</v>
      </c>
      <c r="F1334" s="208" t="s">
        <v>434</v>
      </c>
      <c r="G1334" s="241">
        <v>45387</v>
      </c>
      <c r="H1334" s="253">
        <v>300000</v>
      </c>
      <c r="I1334" s="214">
        <v>0</v>
      </c>
      <c r="J1334" s="250">
        <f t="shared" si="20"/>
        <v>848095.19722727244</v>
      </c>
      <c r="K1334" s="263"/>
    </row>
    <row r="1335" spans="2:11" x14ac:dyDescent="0.25">
      <c r="B1335" s="46">
        <f>SUBTOTAL(103,$C$10:C1335)</f>
        <v>1326</v>
      </c>
      <c r="C1335" s="157" t="s">
        <v>596</v>
      </c>
      <c r="D1335" s="24" t="s">
        <v>639</v>
      </c>
      <c r="E1335" s="203" t="s">
        <v>581</v>
      </c>
      <c r="F1335" s="208" t="s">
        <v>434</v>
      </c>
      <c r="G1335" s="241">
        <v>45387</v>
      </c>
      <c r="H1335" s="253">
        <v>0</v>
      </c>
      <c r="I1335" s="214">
        <v>-23099.994999999999</v>
      </c>
      <c r="J1335" s="250">
        <f t="shared" si="20"/>
        <v>824995.20222727244</v>
      </c>
      <c r="K1335" s="263"/>
    </row>
    <row r="1336" spans="2:11" x14ac:dyDescent="0.25">
      <c r="B1336" s="46">
        <f>SUBTOTAL(103,$C$10:C1336)</f>
        <v>1327</v>
      </c>
      <c r="C1336" s="157" t="s">
        <v>625</v>
      </c>
      <c r="D1336" s="24" t="s">
        <v>608</v>
      </c>
      <c r="E1336" s="227" t="s">
        <v>641</v>
      </c>
      <c r="F1336" s="208" t="s">
        <v>642</v>
      </c>
      <c r="G1336" s="241">
        <v>45387</v>
      </c>
      <c r="H1336" s="253">
        <v>0</v>
      </c>
      <c r="I1336" s="214">
        <v>-4519</v>
      </c>
      <c r="J1336" s="250">
        <f t="shared" si="20"/>
        <v>820476.20222727244</v>
      </c>
      <c r="K1336" s="263"/>
    </row>
    <row r="1337" spans="2:11" x14ac:dyDescent="0.25">
      <c r="B1337" s="46">
        <f>SUBTOTAL(103,$C$10:C1337)</f>
        <v>1328</v>
      </c>
      <c r="C1337" s="157" t="s">
        <v>597</v>
      </c>
      <c r="D1337" s="24" t="s">
        <v>639</v>
      </c>
      <c r="E1337" s="203" t="s">
        <v>581</v>
      </c>
      <c r="F1337" s="208" t="s">
        <v>434</v>
      </c>
      <c r="G1337" s="241">
        <v>45387</v>
      </c>
      <c r="H1337" s="253">
        <v>0</v>
      </c>
      <c r="I1337" s="214">
        <v>-11245.895</v>
      </c>
      <c r="J1337" s="250">
        <f t="shared" si="20"/>
        <v>809230.30722727242</v>
      </c>
      <c r="K1337" s="263"/>
    </row>
    <row r="1338" spans="2:11" x14ac:dyDescent="0.25">
      <c r="B1338" s="46">
        <f>SUBTOTAL(103,$C$10:C1338)</f>
        <v>1329</v>
      </c>
      <c r="C1338" s="24" t="s">
        <v>598</v>
      </c>
      <c r="D1338" s="24" t="s">
        <v>607</v>
      </c>
      <c r="E1338" s="203" t="s">
        <v>581</v>
      </c>
      <c r="F1338" s="208" t="s">
        <v>434</v>
      </c>
      <c r="G1338" s="241">
        <v>45387</v>
      </c>
      <c r="H1338" s="253">
        <v>0</v>
      </c>
      <c r="I1338" s="214">
        <v>-19999.996500000001</v>
      </c>
      <c r="J1338" s="250">
        <f t="shared" si="20"/>
        <v>789230.31072727242</v>
      </c>
      <c r="K1338" s="263"/>
    </row>
    <row r="1339" spans="2:11" x14ac:dyDescent="0.25">
      <c r="B1339" s="46">
        <f>SUBTOTAL(103,$C$10:C1339)</f>
        <v>1330</v>
      </c>
      <c r="C1339" s="157" t="s">
        <v>678</v>
      </c>
      <c r="D1339" s="24" t="s">
        <v>703</v>
      </c>
      <c r="E1339" s="227" t="s">
        <v>641</v>
      </c>
      <c r="F1339" s="208" t="s">
        <v>642</v>
      </c>
      <c r="G1339" s="241">
        <v>45387</v>
      </c>
      <c r="H1339" s="253">
        <v>0</v>
      </c>
      <c r="I1339" s="214">
        <v>-30000</v>
      </c>
      <c r="J1339" s="250">
        <f t="shared" si="20"/>
        <v>759230.31072727242</v>
      </c>
      <c r="K1339" s="263"/>
    </row>
    <row r="1340" spans="2:11" x14ac:dyDescent="0.25">
      <c r="B1340" s="46">
        <f>SUBTOTAL(103,$C$10:C1340)</f>
        <v>1331</v>
      </c>
      <c r="C1340" s="157" t="s">
        <v>600</v>
      </c>
      <c r="D1340" s="24" t="s">
        <v>608</v>
      </c>
      <c r="E1340" s="227" t="s">
        <v>1049</v>
      </c>
      <c r="F1340" s="208" t="s">
        <v>1048</v>
      </c>
      <c r="G1340" s="241">
        <v>45387</v>
      </c>
      <c r="H1340" s="253">
        <v>0</v>
      </c>
      <c r="I1340" s="214">
        <v>-11760</v>
      </c>
      <c r="J1340" s="250">
        <f t="shared" si="20"/>
        <v>747470.31072727242</v>
      </c>
      <c r="K1340" s="263"/>
    </row>
    <row r="1341" spans="2:11" x14ac:dyDescent="0.25">
      <c r="B1341" s="46">
        <f>SUBTOTAL(103,$C$10:C1341)</f>
        <v>1332</v>
      </c>
      <c r="C1341" s="157" t="s">
        <v>682</v>
      </c>
      <c r="D1341" s="24" t="s">
        <v>608</v>
      </c>
      <c r="E1341" s="227" t="s">
        <v>1045</v>
      </c>
      <c r="F1341" s="208" t="s">
        <v>1046</v>
      </c>
      <c r="G1341" s="241">
        <v>45387</v>
      </c>
      <c r="H1341" s="253">
        <v>0</v>
      </c>
      <c r="I1341" s="214">
        <v>-2100</v>
      </c>
      <c r="J1341" s="250">
        <f t="shared" si="20"/>
        <v>745370.31072727242</v>
      </c>
      <c r="K1341" s="263"/>
    </row>
    <row r="1342" spans="2:11" x14ac:dyDescent="0.25">
      <c r="B1342" s="46">
        <f>SUBTOTAL(103,$C$10:C1342)</f>
        <v>1333</v>
      </c>
      <c r="C1342" s="154" t="s">
        <v>692</v>
      </c>
      <c r="D1342" s="24" t="s">
        <v>1121</v>
      </c>
      <c r="E1342" s="203" t="s">
        <v>581</v>
      </c>
      <c r="F1342" s="208" t="s">
        <v>434</v>
      </c>
      <c r="G1342" s="241">
        <v>45387</v>
      </c>
      <c r="H1342" s="253">
        <v>0</v>
      </c>
      <c r="I1342" s="214">
        <v>-3227</v>
      </c>
      <c r="J1342" s="250">
        <f t="shared" si="20"/>
        <v>742143.31072727242</v>
      </c>
      <c r="K1342" s="263"/>
    </row>
    <row r="1343" spans="2:11" x14ac:dyDescent="0.25">
      <c r="B1343" s="46">
        <f>SUBTOTAL(103,$C$10:C1343)</f>
        <v>1334</v>
      </c>
      <c r="C1343" s="157" t="s">
        <v>601</v>
      </c>
      <c r="D1343" s="24" t="s">
        <v>648</v>
      </c>
      <c r="E1343" s="227" t="s">
        <v>1049</v>
      </c>
      <c r="F1343" s="208" t="s">
        <v>1048</v>
      </c>
      <c r="G1343" s="241">
        <v>45387</v>
      </c>
      <c r="H1343" s="253">
        <v>0</v>
      </c>
      <c r="I1343" s="214">
        <v>-5331</v>
      </c>
      <c r="J1343" s="250">
        <f t="shared" si="20"/>
        <v>736812.31072727242</v>
      </c>
      <c r="K1343" s="263"/>
    </row>
    <row r="1344" spans="2:11" x14ac:dyDescent="0.25">
      <c r="B1344" s="46">
        <f>SUBTOTAL(103,$C$10:C1344)</f>
        <v>1335</v>
      </c>
      <c r="C1344" s="157" t="s">
        <v>665</v>
      </c>
      <c r="D1344" s="24" t="s">
        <v>648</v>
      </c>
      <c r="E1344" s="227" t="s">
        <v>1045</v>
      </c>
      <c r="F1344" s="208" t="s">
        <v>1046</v>
      </c>
      <c r="G1344" s="241">
        <v>45387</v>
      </c>
      <c r="H1344" s="253">
        <v>0</v>
      </c>
      <c r="I1344" s="214">
        <v>-22400</v>
      </c>
      <c r="J1344" s="250">
        <f t="shared" si="20"/>
        <v>714412.31072727242</v>
      </c>
      <c r="K1344" s="263"/>
    </row>
    <row r="1345" spans="2:11" x14ac:dyDescent="0.25">
      <c r="B1345" s="46">
        <f>SUBTOTAL(103,$C$10:C1345)</f>
        <v>1336</v>
      </c>
      <c r="C1345" s="157" t="s">
        <v>683</v>
      </c>
      <c r="D1345" s="24" t="s">
        <v>648</v>
      </c>
      <c r="E1345" s="227" t="s">
        <v>1049</v>
      </c>
      <c r="F1345" s="208" t="s">
        <v>1048</v>
      </c>
      <c r="G1345" s="241">
        <v>45387</v>
      </c>
      <c r="H1345" s="253">
        <v>0</v>
      </c>
      <c r="I1345" s="214">
        <v>-3360</v>
      </c>
      <c r="J1345" s="250">
        <f t="shared" si="20"/>
        <v>711052.31072727242</v>
      </c>
      <c r="K1345" s="263"/>
    </row>
    <row r="1346" spans="2:11" x14ac:dyDescent="0.25">
      <c r="B1346" s="46">
        <f>SUBTOTAL(103,$C$10:C1346)</f>
        <v>1337</v>
      </c>
      <c r="C1346" s="157" t="s">
        <v>694</v>
      </c>
      <c r="D1346" s="24" t="s">
        <v>608</v>
      </c>
      <c r="E1346" s="227" t="s">
        <v>641</v>
      </c>
      <c r="F1346" s="208" t="s">
        <v>642</v>
      </c>
      <c r="G1346" s="241">
        <v>45387</v>
      </c>
      <c r="H1346" s="253">
        <v>0</v>
      </c>
      <c r="I1346" s="214">
        <v>-22400</v>
      </c>
      <c r="J1346" s="250">
        <f t="shared" si="20"/>
        <v>688652.31072727242</v>
      </c>
      <c r="K1346" s="263"/>
    </row>
    <row r="1347" spans="2:11" x14ac:dyDescent="0.25">
      <c r="B1347" s="46">
        <f>SUBTOTAL(103,$C$10:C1347)</f>
        <v>1338</v>
      </c>
      <c r="C1347" s="157" t="s">
        <v>694</v>
      </c>
      <c r="D1347" s="24" t="s">
        <v>607</v>
      </c>
      <c r="E1347" s="227" t="s">
        <v>641</v>
      </c>
      <c r="F1347" s="208" t="s">
        <v>642</v>
      </c>
      <c r="G1347" s="241">
        <v>45387</v>
      </c>
      <c r="H1347" s="253">
        <v>0</v>
      </c>
      <c r="I1347" s="214">
        <v>-7600</v>
      </c>
      <c r="J1347" s="250">
        <f t="shared" si="20"/>
        <v>681052.31072727242</v>
      </c>
      <c r="K1347" s="263"/>
    </row>
    <row r="1348" spans="2:11" x14ac:dyDescent="0.25">
      <c r="B1348" s="46">
        <f>SUBTOTAL(103,$C$10:C1348)</f>
        <v>1339</v>
      </c>
      <c r="C1348" s="157" t="s">
        <v>603</v>
      </c>
      <c r="D1348" s="24" t="s">
        <v>607</v>
      </c>
      <c r="E1348" s="227" t="s">
        <v>1043</v>
      </c>
      <c r="F1348" s="216" t="s">
        <v>1044</v>
      </c>
      <c r="G1348" s="241">
        <v>45387</v>
      </c>
      <c r="H1348" s="253">
        <v>0</v>
      </c>
      <c r="I1348" s="214">
        <v>-2000</v>
      </c>
      <c r="J1348" s="250">
        <f t="shared" si="20"/>
        <v>679052.31072727242</v>
      </c>
      <c r="K1348" s="263"/>
    </row>
    <row r="1349" spans="2:11" x14ac:dyDescent="0.25">
      <c r="B1349" s="46">
        <f>SUBTOTAL(103,$C$10:C1349)</f>
        <v>1340</v>
      </c>
      <c r="C1349" s="157" t="s">
        <v>605</v>
      </c>
      <c r="D1349" s="24" t="s">
        <v>607</v>
      </c>
      <c r="E1349" s="227" t="s">
        <v>1043</v>
      </c>
      <c r="F1349" s="216" t="s">
        <v>1044</v>
      </c>
      <c r="G1349" s="241">
        <v>45387</v>
      </c>
      <c r="H1349" s="253">
        <v>0</v>
      </c>
      <c r="I1349" s="214">
        <v>-4700.45</v>
      </c>
      <c r="J1349" s="250">
        <f t="shared" si="20"/>
        <v>674351.86072727246</v>
      </c>
      <c r="K1349" s="263"/>
    </row>
    <row r="1350" spans="2:11" x14ac:dyDescent="0.25">
      <c r="B1350" s="46">
        <f>SUBTOTAL(103,$C$10:C1350)</f>
        <v>1341</v>
      </c>
      <c r="C1350" s="157" t="s">
        <v>667</v>
      </c>
      <c r="D1350" s="24" t="s">
        <v>648</v>
      </c>
      <c r="E1350" s="227" t="s">
        <v>1045</v>
      </c>
      <c r="F1350" s="208" t="s">
        <v>1046</v>
      </c>
      <c r="G1350" s="241">
        <v>45387</v>
      </c>
      <c r="H1350" s="253">
        <v>0</v>
      </c>
      <c r="I1350" s="214">
        <v>-9200</v>
      </c>
      <c r="J1350" s="250">
        <f t="shared" si="20"/>
        <v>665151.86072727246</v>
      </c>
      <c r="K1350" s="263"/>
    </row>
    <row r="1351" spans="2:11" x14ac:dyDescent="0.25">
      <c r="B1351" s="46">
        <f>SUBTOTAL(103,$C$10:C1351)</f>
        <v>1342</v>
      </c>
      <c r="C1351" s="157" t="s">
        <v>718</v>
      </c>
      <c r="D1351" s="24" t="s">
        <v>721</v>
      </c>
      <c r="E1351" s="227" t="s">
        <v>644</v>
      </c>
      <c r="F1351" s="208" t="s">
        <v>719</v>
      </c>
      <c r="G1351" s="241">
        <v>45387</v>
      </c>
      <c r="H1351" s="253">
        <v>0</v>
      </c>
      <c r="I1351" s="214">
        <v>-7000</v>
      </c>
      <c r="J1351" s="250">
        <f t="shared" si="20"/>
        <v>658151.86072727246</v>
      </c>
      <c r="K1351" s="263"/>
    </row>
    <row r="1352" spans="2:11" x14ac:dyDescent="0.25">
      <c r="B1352" s="46">
        <f>SUBTOTAL(103,$C$10:C1352)</f>
        <v>1343</v>
      </c>
      <c r="C1352" s="157" t="s">
        <v>131</v>
      </c>
      <c r="D1352" s="24" t="s">
        <v>687</v>
      </c>
      <c r="E1352" s="227" t="s">
        <v>588</v>
      </c>
      <c r="F1352" s="208" t="s">
        <v>589</v>
      </c>
      <c r="G1352" s="241">
        <v>45393</v>
      </c>
      <c r="H1352" s="253">
        <v>0</v>
      </c>
      <c r="I1352" s="214">
        <v>-200000</v>
      </c>
      <c r="J1352" s="250">
        <f t="shared" si="20"/>
        <v>458151.86072727246</v>
      </c>
      <c r="K1352" s="263"/>
    </row>
    <row r="1353" spans="2:11" x14ac:dyDescent="0.25">
      <c r="B1353" s="46">
        <f>SUBTOTAL(103,$C$10:C1353)</f>
        <v>1344</v>
      </c>
      <c r="C1353" s="157" t="s">
        <v>596</v>
      </c>
      <c r="D1353" s="24" t="s">
        <v>639</v>
      </c>
      <c r="E1353" s="203" t="s">
        <v>581</v>
      </c>
      <c r="F1353" s="208" t="s">
        <v>434</v>
      </c>
      <c r="G1353" s="241">
        <v>45394</v>
      </c>
      <c r="H1353" s="253">
        <v>0</v>
      </c>
      <c r="I1353" s="214">
        <v>-13100</v>
      </c>
      <c r="J1353" s="250">
        <f t="shared" si="20"/>
        <v>445051.86072727246</v>
      </c>
      <c r="K1353" s="263"/>
    </row>
    <row r="1354" spans="2:11" x14ac:dyDescent="0.25">
      <c r="B1354" s="46">
        <f>SUBTOTAL(103,$C$10:C1354)</f>
        <v>1345</v>
      </c>
      <c r="C1354" s="157" t="s">
        <v>702</v>
      </c>
      <c r="D1354" s="24" t="s">
        <v>639</v>
      </c>
      <c r="E1354" s="227" t="s">
        <v>1043</v>
      </c>
      <c r="F1354" s="208" t="s">
        <v>1044</v>
      </c>
      <c r="G1354" s="241">
        <v>45394</v>
      </c>
      <c r="H1354" s="253">
        <v>0</v>
      </c>
      <c r="I1354" s="214">
        <v>-6316.04</v>
      </c>
      <c r="J1354" s="250">
        <f t="shared" si="20"/>
        <v>438735.82072727248</v>
      </c>
      <c r="K1354" s="263"/>
    </row>
    <row r="1355" spans="2:11" x14ac:dyDescent="0.25">
      <c r="B1355" s="46">
        <f>SUBTOTAL(103,$C$10:C1355)</f>
        <v>1346</v>
      </c>
      <c r="C1355" s="157" t="s">
        <v>625</v>
      </c>
      <c r="D1355" s="24" t="s">
        <v>608</v>
      </c>
      <c r="E1355" s="227" t="s">
        <v>641</v>
      </c>
      <c r="F1355" s="208" t="s">
        <v>642</v>
      </c>
      <c r="G1355" s="241">
        <v>45394</v>
      </c>
      <c r="H1355" s="253">
        <v>0</v>
      </c>
      <c r="I1355" s="214">
        <v>-3927</v>
      </c>
      <c r="J1355" s="250">
        <f t="shared" si="20"/>
        <v>434808.82072727248</v>
      </c>
      <c r="K1355" s="263"/>
    </row>
    <row r="1356" spans="2:11" x14ac:dyDescent="0.25">
      <c r="B1356" s="46">
        <f>SUBTOTAL(103,$C$10:C1356)</f>
        <v>1347</v>
      </c>
      <c r="C1356" s="157" t="s">
        <v>597</v>
      </c>
      <c r="D1356" s="24" t="s">
        <v>639</v>
      </c>
      <c r="E1356" s="203" t="s">
        <v>581</v>
      </c>
      <c r="F1356" s="208" t="s">
        <v>434</v>
      </c>
      <c r="G1356" s="241">
        <v>45394</v>
      </c>
      <c r="H1356" s="253">
        <v>0</v>
      </c>
      <c r="I1356" s="214">
        <v>-6245.52</v>
      </c>
      <c r="J1356" s="250">
        <f t="shared" si="20"/>
        <v>428563.30072727246</v>
      </c>
      <c r="K1356" s="263"/>
    </row>
    <row r="1357" spans="2:11" x14ac:dyDescent="0.25">
      <c r="B1357" s="46">
        <f>SUBTOTAL(103,$C$10:C1357)</f>
        <v>1348</v>
      </c>
      <c r="C1357" s="24" t="s">
        <v>598</v>
      </c>
      <c r="D1357" s="24" t="s">
        <v>607</v>
      </c>
      <c r="E1357" s="203" t="s">
        <v>581</v>
      </c>
      <c r="F1357" s="208" t="s">
        <v>434</v>
      </c>
      <c r="G1357" s="241">
        <v>45394</v>
      </c>
      <c r="H1357" s="253">
        <v>0</v>
      </c>
      <c r="I1357" s="214">
        <v>-30000</v>
      </c>
      <c r="J1357" s="250">
        <f t="shared" ref="J1357:J1420" si="21">H1357+J1356+I1357</f>
        <v>398563.30072727246</v>
      </c>
      <c r="K1357" s="263"/>
    </row>
    <row r="1358" spans="2:11" x14ac:dyDescent="0.25">
      <c r="B1358" s="46">
        <f>SUBTOTAL(103,$C$10:C1358)</f>
        <v>1349</v>
      </c>
      <c r="C1358" s="157" t="s">
        <v>600</v>
      </c>
      <c r="D1358" s="24" t="s">
        <v>608</v>
      </c>
      <c r="E1358" s="227" t="s">
        <v>1049</v>
      </c>
      <c r="F1358" s="208" t="s">
        <v>1048</v>
      </c>
      <c r="G1358" s="241">
        <v>45394</v>
      </c>
      <c r="H1358" s="253">
        <v>0</v>
      </c>
      <c r="I1358" s="214">
        <v>-33760</v>
      </c>
      <c r="J1358" s="250">
        <f t="shared" si="21"/>
        <v>364803.30072727246</v>
      </c>
      <c r="K1358" s="263"/>
    </row>
    <row r="1359" spans="2:11" x14ac:dyDescent="0.25">
      <c r="B1359" s="46">
        <f>SUBTOTAL(103,$C$10:C1359)</f>
        <v>1350</v>
      </c>
      <c r="C1359" s="157" t="s">
        <v>682</v>
      </c>
      <c r="D1359" s="24" t="s">
        <v>608</v>
      </c>
      <c r="E1359" s="227" t="s">
        <v>1045</v>
      </c>
      <c r="F1359" s="208" t="s">
        <v>1046</v>
      </c>
      <c r="G1359" s="241">
        <v>45394</v>
      </c>
      <c r="H1359" s="253">
        <v>0</v>
      </c>
      <c r="I1359" s="214">
        <v>-2100</v>
      </c>
      <c r="J1359" s="250">
        <f t="shared" si="21"/>
        <v>362703.30072727246</v>
      </c>
      <c r="K1359" s="263"/>
    </row>
    <row r="1360" spans="2:11" x14ac:dyDescent="0.25">
      <c r="B1360" s="46">
        <f>SUBTOTAL(103,$C$10:C1360)</f>
        <v>1351</v>
      </c>
      <c r="C1360" s="157" t="s">
        <v>601</v>
      </c>
      <c r="D1360" s="24" t="s">
        <v>648</v>
      </c>
      <c r="E1360" s="227" t="s">
        <v>1049</v>
      </c>
      <c r="F1360" s="208" t="s">
        <v>1048</v>
      </c>
      <c r="G1360" s="241">
        <v>45394</v>
      </c>
      <c r="H1360" s="253">
        <v>0</v>
      </c>
      <c r="I1360" s="214">
        <v>-5331</v>
      </c>
      <c r="J1360" s="250">
        <f t="shared" si="21"/>
        <v>357372.30072727246</v>
      </c>
      <c r="K1360" s="263"/>
    </row>
    <row r="1361" spans="2:11" x14ac:dyDescent="0.25">
      <c r="B1361" s="46">
        <f>SUBTOTAL(103,$C$10:C1361)</f>
        <v>1352</v>
      </c>
      <c r="C1361" s="157" t="s">
        <v>665</v>
      </c>
      <c r="D1361" s="24" t="s">
        <v>648</v>
      </c>
      <c r="E1361" s="227" t="s">
        <v>1045</v>
      </c>
      <c r="F1361" s="208" t="s">
        <v>1046</v>
      </c>
      <c r="G1361" s="241">
        <v>45394</v>
      </c>
      <c r="H1361" s="253">
        <v>0</v>
      </c>
      <c r="I1361" s="214">
        <v>-22400</v>
      </c>
      <c r="J1361" s="250">
        <f t="shared" si="21"/>
        <v>334972.30072727246</v>
      </c>
      <c r="K1361" s="263"/>
    </row>
    <row r="1362" spans="2:11" x14ac:dyDescent="0.25">
      <c r="B1362" s="46">
        <f>SUBTOTAL(103,$C$10:C1362)</f>
        <v>1353</v>
      </c>
      <c r="C1362" s="157" t="s">
        <v>683</v>
      </c>
      <c r="D1362" s="24" t="s">
        <v>648</v>
      </c>
      <c r="E1362" s="227" t="s">
        <v>1049</v>
      </c>
      <c r="F1362" s="208" t="s">
        <v>1048</v>
      </c>
      <c r="G1362" s="241">
        <v>45394</v>
      </c>
      <c r="H1362" s="253">
        <v>0</v>
      </c>
      <c r="I1362" s="214">
        <v>-3360</v>
      </c>
      <c r="J1362" s="250">
        <f t="shared" si="21"/>
        <v>331612.30072727246</v>
      </c>
      <c r="K1362" s="263"/>
    </row>
    <row r="1363" spans="2:11" x14ac:dyDescent="0.25">
      <c r="B1363" s="46">
        <f>SUBTOTAL(103,$C$10:C1363)</f>
        <v>1354</v>
      </c>
      <c r="C1363" s="157" t="s">
        <v>694</v>
      </c>
      <c r="D1363" s="24" t="s">
        <v>608</v>
      </c>
      <c r="E1363" s="227" t="s">
        <v>641</v>
      </c>
      <c r="F1363" s="208" t="s">
        <v>642</v>
      </c>
      <c r="G1363" s="241">
        <v>45394</v>
      </c>
      <c r="H1363" s="253">
        <v>0</v>
      </c>
      <c r="I1363" s="214">
        <v>-22400</v>
      </c>
      <c r="J1363" s="250">
        <f t="shared" si="21"/>
        <v>309212.30072727246</v>
      </c>
      <c r="K1363" s="263"/>
    </row>
    <row r="1364" spans="2:11" x14ac:dyDescent="0.25">
      <c r="B1364" s="46">
        <f>SUBTOTAL(103,$C$10:C1364)</f>
        <v>1355</v>
      </c>
      <c r="C1364" s="157" t="s">
        <v>603</v>
      </c>
      <c r="D1364" s="24" t="s">
        <v>607</v>
      </c>
      <c r="E1364" s="227" t="s">
        <v>1043</v>
      </c>
      <c r="F1364" s="216" t="s">
        <v>1044</v>
      </c>
      <c r="G1364" s="241">
        <v>45394</v>
      </c>
      <c r="H1364" s="253">
        <v>0</v>
      </c>
      <c r="I1364" s="214">
        <v>-1500</v>
      </c>
      <c r="J1364" s="250">
        <f t="shared" si="21"/>
        <v>307712.30072727246</v>
      </c>
      <c r="K1364" s="263"/>
    </row>
    <row r="1365" spans="2:11" x14ac:dyDescent="0.25">
      <c r="B1365" s="46">
        <f>SUBTOTAL(103,$C$10:C1365)</f>
        <v>1356</v>
      </c>
      <c r="C1365" s="157" t="s">
        <v>667</v>
      </c>
      <c r="D1365" s="24" t="s">
        <v>648</v>
      </c>
      <c r="E1365" s="227" t="s">
        <v>1045</v>
      </c>
      <c r="F1365" s="208" t="s">
        <v>1046</v>
      </c>
      <c r="G1365" s="241">
        <v>45394</v>
      </c>
      <c r="H1365" s="253">
        <v>0</v>
      </c>
      <c r="I1365" s="214">
        <v>-31700</v>
      </c>
      <c r="J1365" s="250">
        <f t="shared" si="21"/>
        <v>276012.30072727246</v>
      </c>
      <c r="K1365" s="263"/>
    </row>
    <row r="1366" spans="2:11" x14ac:dyDescent="0.25">
      <c r="B1366" s="46">
        <f>SUBTOTAL(103,$C$10:C1366)</f>
        <v>1357</v>
      </c>
      <c r="C1366" s="157" t="s">
        <v>630</v>
      </c>
      <c r="D1366" s="100" t="s">
        <v>1073</v>
      </c>
      <c r="E1366" s="203" t="s">
        <v>24</v>
      </c>
      <c r="F1366" s="203" t="s">
        <v>24</v>
      </c>
      <c r="G1366" s="241">
        <v>45397</v>
      </c>
      <c r="H1366" s="253">
        <v>0</v>
      </c>
      <c r="I1366" s="214">
        <v>-12000</v>
      </c>
      <c r="J1366" s="250">
        <f t="shared" si="21"/>
        <v>264012.30072727246</v>
      </c>
      <c r="K1366" s="263"/>
    </row>
    <row r="1367" spans="2:11" x14ac:dyDescent="0.25">
      <c r="B1367" s="46">
        <f>SUBTOTAL(103,$C$10:C1367)</f>
        <v>1358</v>
      </c>
      <c r="C1367" s="157" t="s">
        <v>631</v>
      </c>
      <c r="D1367" s="24" t="s">
        <v>613</v>
      </c>
      <c r="E1367" s="203" t="s">
        <v>24</v>
      </c>
      <c r="F1367" s="203" t="s">
        <v>24</v>
      </c>
      <c r="G1367" s="241">
        <v>45397</v>
      </c>
      <c r="H1367" s="253">
        <v>0</v>
      </c>
      <c r="I1367" s="214">
        <v>-5000</v>
      </c>
      <c r="J1367" s="250">
        <f t="shared" si="21"/>
        <v>259012.30072727246</v>
      </c>
      <c r="K1367" s="263"/>
    </row>
    <row r="1368" spans="2:11" x14ac:dyDescent="0.25">
      <c r="B1368" s="46">
        <f>SUBTOTAL(103,$C$10:C1368)</f>
        <v>1359</v>
      </c>
      <c r="C1368" s="157" t="s">
        <v>632</v>
      </c>
      <c r="D1368" s="24" t="s">
        <v>614</v>
      </c>
      <c r="E1368" s="203" t="s">
        <v>24</v>
      </c>
      <c r="F1368" s="203" t="s">
        <v>24</v>
      </c>
      <c r="G1368" s="241">
        <v>45397</v>
      </c>
      <c r="H1368" s="253">
        <v>0</v>
      </c>
      <c r="I1368" s="214">
        <v>-500</v>
      </c>
      <c r="J1368" s="250">
        <f t="shared" si="21"/>
        <v>258512.30072727246</v>
      </c>
      <c r="K1368" s="263"/>
    </row>
    <row r="1369" spans="2:11" x14ac:dyDescent="0.25">
      <c r="B1369" s="46">
        <f>SUBTOTAL(103,$C$10:C1369)</f>
        <v>1360</v>
      </c>
      <c r="C1369" s="157" t="s">
        <v>724</v>
      </c>
      <c r="D1369" s="24" t="s">
        <v>725</v>
      </c>
      <c r="E1369" s="227" t="s">
        <v>726</v>
      </c>
      <c r="F1369" s="208" t="s">
        <v>724</v>
      </c>
      <c r="G1369" s="241">
        <v>45400</v>
      </c>
      <c r="H1369" s="253">
        <v>4010000</v>
      </c>
      <c r="I1369" s="214">
        <v>0</v>
      </c>
      <c r="J1369" s="250">
        <f t="shared" si="21"/>
        <v>4268512.3007272724</v>
      </c>
      <c r="K1369" s="263"/>
    </row>
    <row r="1370" spans="2:11" x14ac:dyDescent="0.25">
      <c r="B1370" s="46">
        <f>SUBTOTAL(103,$C$10:C1370)</f>
        <v>1361</v>
      </c>
      <c r="C1370" s="157" t="s">
        <v>596</v>
      </c>
      <c r="D1370" s="24" t="s">
        <v>639</v>
      </c>
      <c r="E1370" s="203" t="s">
        <v>581</v>
      </c>
      <c r="F1370" s="208" t="s">
        <v>434</v>
      </c>
      <c r="G1370" s="241">
        <v>45401</v>
      </c>
      <c r="H1370" s="253">
        <v>0</v>
      </c>
      <c r="I1370" s="214">
        <v>-13000</v>
      </c>
      <c r="J1370" s="250">
        <f t="shared" si="21"/>
        <v>4255512.3007272724</v>
      </c>
      <c r="K1370" s="263"/>
    </row>
    <row r="1371" spans="2:11" x14ac:dyDescent="0.25">
      <c r="B1371" s="46">
        <f>SUBTOTAL(103,$C$10:C1371)</f>
        <v>1362</v>
      </c>
      <c r="C1371" s="157" t="s">
        <v>625</v>
      </c>
      <c r="D1371" s="24" t="s">
        <v>608</v>
      </c>
      <c r="E1371" s="203" t="s">
        <v>641</v>
      </c>
      <c r="F1371" s="208" t="s">
        <v>642</v>
      </c>
      <c r="G1371" s="241">
        <v>45401</v>
      </c>
      <c r="H1371" s="253">
        <v>0</v>
      </c>
      <c r="I1371" s="214">
        <v>-3300</v>
      </c>
      <c r="J1371" s="250">
        <f t="shared" si="21"/>
        <v>4252212.3007272724</v>
      </c>
      <c r="K1371" s="263"/>
    </row>
    <row r="1372" spans="2:11" x14ac:dyDescent="0.25">
      <c r="B1372" s="46">
        <f>SUBTOTAL(103,$C$10:C1372)</f>
        <v>1363</v>
      </c>
      <c r="C1372" s="157" t="s">
        <v>597</v>
      </c>
      <c r="D1372" s="24" t="s">
        <v>639</v>
      </c>
      <c r="E1372" s="203" t="s">
        <v>581</v>
      </c>
      <c r="F1372" s="208" t="s">
        <v>434</v>
      </c>
      <c r="G1372" s="241">
        <v>45401</v>
      </c>
      <c r="H1372" s="253">
        <v>0</v>
      </c>
      <c r="I1372" s="214">
        <v>-6245.9674999999997</v>
      </c>
      <c r="J1372" s="250">
        <f t="shared" si="21"/>
        <v>4245966.3332272721</v>
      </c>
      <c r="K1372" s="263"/>
    </row>
    <row r="1373" spans="2:11" x14ac:dyDescent="0.25">
      <c r="B1373" s="46">
        <f>SUBTOTAL(103,$C$10:C1373)</f>
        <v>1364</v>
      </c>
      <c r="C1373" s="24" t="s">
        <v>598</v>
      </c>
      <c r="D1373" s="24" t="s">
        <v>607</v>
      </c>
      <c r="E1373" s="203" t="s">
        <v>581</v>
      </c>
      <c r="F1373" s="208" t="s">
        <v>434</v>
      </c>
      <c r="G1373" s="241">
        <v>45401</v>
      </c>
      <c r="H1373" s="253">
        <v>0</v>
      </c>
      <c r="I1373" s="214">
        <v>-30000</v>
      </c>
      <c r="J1373" s="250">
        <f t="shared" si="21"/>
        <v>4215966.3332272721</v>
      </c>
      <c r="K1373" s="263"/>
    </row>
    <row r="1374" spans="2:11" x14ac:dyDescent="0.25">
      <c r="B1374" s="46">
        <f>SUBTOTAL(103,$C$10:C1374)</f>
        <v>1365</v>
      </c>
      <c r="C1374" s="157" t="s">
        <v>600</v>
      </c>
      <c r="D1374" s="24" t="s">
        <v>608</v>
      </c>
      <c r="E1374" s="227" t="s">
        <v>1049</v>
      </c>
      <c r="F1374" s="208" t="s">
        <v>1048</v>
      </c>
      <c r="G1374" s="241">
        <v>45401</v>
      </c>
      <c r="H1374" s="253">
        <v>0</v>
      </c>
      <c r="I1374" s="214">
        <v>-25000</v>
      </c>
      <c r="J1374" s="250">
        <f t="shared" si="21"/>
        <v>4190966.3332272721</v>
      </c>
      <c r="K1374" s="263"/>
    </row>
    <row r="1375" spans="2:11" x14ac:dyDescent="0.25">
      <c r="B1375" s="46">
        <f>SUBTOTAL(103,$C$10:C1375)</f>
        <v>1366</v>
      </c>
      <c r="C1375" s="157" t="s">
        <v>682</v>
      </c>
      <c r="D1375" s="24" t="s">
        <v>608</v>
      </c>
      <c r="E1375" s="227" t="s">
        <v>1045</v>
      </c>
      <c r="F1375" s="208" t="s">
        <v>1046</v>
      </c>
      <c r="G1375" s="241">
        <v>45401</v>
      </c>
      <c r="H1375" s="253">
        <v>0</v>
      </c>
      <c r="I1375" s="214">
        <v>-2100</v>
      </c>
      <c r="J1375" s="250">
        <f t="shared" si="21"/>
        <v>4188866.3332272721</v>
      </c>
      <c r="K1375" s="263"/>
    </row>
    <row r="1376" spans="2:11" x14ac:dyDescent="0.25">
      <c r="B1376" s="46">
        <f>SUBTOTAL(103,$C$10:C1376)</f>
        <v>1367</v>
      </c>
      <c r="C1376" s="157" t="s">
        <v>601</v>
      </c>
      <c r="D1376" s="24" t="s">
        <v>648</v>
      </c>
      <c r="E1376" s="227" t="s">
        <v>1049</v>
      </c>
      <c r="F1376" s="208" t="s">
        <v>1048</v>
      </c>
      <c r="G1376" s="241">
        <v>45401</v>
      </c>
      <c r="H1376" s="253">
        <v>0</v>
      </c>
      <c r="I1376" s="214">
        <v>-5331</v>
      </c>
      <c r="J1376" s="250">
        <f t="shared" si="21"/>
        <v>4183535.3332272721</v>
      </c>
      <c r="K1376" s="263"/>
    </row>
    <row r="1377" spans="2:11" x14ac:dyDescent="0.25">
      <c r="B1377" s="46">
        <f>SUBTOTAL(103,$C$10:C1377)</f>
        <v>1368</v>
      </c>
      <c r="C1377" s="157" t="s">
        <v>665</v>
      </c>
      <c r="D1377" s="24" t="s">
        <v>648</v>
      </c>
      <c r="E1377" s="227" t="s">
        <v>1045</v>
      </c>
      <c r="F1377" s="208" t="s">
        <v>1046</v>
      </c>
      <c r="G1377" s="241">
        <v>45401</v>
      </c>
      <c r="H1377" s="253">
        <v>0</v>
      </c>
      <c r="I1377" s="214">
        <v>-22400</v>
      </c>
      <c r="J1377" s="250">
        <f t="shared" si="21"/>
        <v>4161135.3332272721</v>
      </c>
      <c r="K1377" s="263"/>
    </row>
    <row r="1378" spans="2:11" x14ac:dyDescent="0.25">
      <c r="B1378" s="46">
        <f>SUBTOTAL(103,$C$10:C1378)</f>
        <v>1369</v>
      </c>
      <c r="C1378" s="157" t="s">
        <v>683</v>
      </c>
      <c r="D1378" s="24" t="s">
        <v>648</v>
      </c>
      <c r="E1378" s="227" t="s">
        <v>1049</v>
      </c>
      <c r="F1378" s="208" t="s">
        <v>1048</v>
      </c>
      <c r="G1378" s="241">
        <v>45401</v>
      </c>
      <c r="H1378" s="253">
        <v>0</v>
      </c>
      <c r="I1378" s="214">
        <v>-3360</v>
      </c>
      <c r="J1378" s="250">
        <f t="shared" si="21"/>
        <v>4157775.3332272721</v>
      </c>
      <c r="K1378" s="263"/>
    </row>
    <row r="1379" spans="2:11" x14ac:dyDescent="0.25">
      <c r="B1379" s="46">
        <f>SUBTOTAL(103,$C$10:C1379)</f>
        <v>1370</v>
      </c>
      <c r="C1379" s="157" t="s">
        <v>694</v>
      </c>
      <c r="D1379" s="24" t="s">
        <v>608</v>
      </c>
      <c r="E1379" s="203" t="s">
        <v>641</v>
      </c>
      <c r="F1379" s="208" t="s">
        <v>642</v>
      </c>
      <c r="G1379" s="241">
        <v>45401</v>
      </c>
      <c r="H1379" s="253">
        <v>0</v>
      </c>
      <c r="I1379" s="214">
        <v>-22400</v>
      </c>
      <c r="J1379" s="250">
        <f t="shared" si="21"/>
        <v>4135375.3332272721</v>
      </c>
      <c r="K1379" s="263"/>
    </row>
    <row r="1380" spans="2:11" x14ac:dyDescent="0.25">
      <c r="B1380" s="46">
        <f>SUBTOTAL(103,$C$10:C1380)</f>
        <v>1371</v>
      </c>
      <c r="C1380" s="157" t="s">
        <v>603</v>
      </c>
      <c r="D1380" s="24" t="s">
        <v>607</v>
      </c>
      <c r="E1380" s="227" t="s">
        <v>1043</v>
      </c>
      <c r="F1380" s="216" t="s">
        <v>1044</v>
      </c>
      <c r="G1380" s="241">
        <v>45401</v>
      </c>
      <c r="H1380" s="253">
        <v>0</v>
      </c>
      <c r="I1380" s="214">
        <v>-1300</v>
      </c>
      <c r="J1380" s="250">
        <f t="shared" si="21"/>
        <v>4134075.3332272721</v>
      </c>
      <c r="K1380" s="263"/>
    </row>
    <row r="1381" spans="2:11" x14ac:dyDescent="0.25">
      <c r="B1381" s="46">
        <f>SUBTOTAL(103,$C$10:C1381)</f>
        <v>1372</v>
      </c>
      <c r="C1381" s="157" t="s">
        <v>667</v>
      </c>
      <c r="D1381" s="24" t="s">
        <v>648</v>
      </c>
      <c r="E1381" s="227" t="s">
        <v>1045</v>
      </c>
      <c r="F1381" s="208" t="s">
        <v>1046</v>
      </c>
      <c r="G1381" s="241">
        <v>45401</v>
      </c>
      <c r="H1381" s="253">
        <v>0</v>
      </c>
      <c r="I1381" s="214">
        <v>-24500</v>
      </c>
      <c r="J1381" s="250">
        <f t="shared" si="21"/>
        <v>4109575.3332272721</v>
      </c>
      <c r="K1381" s="263"/>
    </row>
    <row r="1382" spans="2:11" x14ac:dyDescent="0.25">
      <c r="B1382" s="46">
        <f>SUBTOTAL(103,$C$10:C1382)</f>
        <v>1373</v>
      </c>
      <c r="C1382" s="157" t="s">
        <v>605</v>
      </c>
      <c r="D1382" s="24" t="s">
        <v>607</v>
      </c>
      <c r="E1382" s="227" t="s">
        <v>1045</v>
      </c>
      <c r="F1382" s="208" t="s">
        <v>1046</v>
      </c>
      <c r="G1382" s="241">
        <v>45401</v>
      </c>
      <c r="H1382" s="253">
        <v>0</v>
      </c>
      <c r="I1382" s="214">
        <v>-4700</v>
      </c>
      <c r="J1382" s="250">
        <f t="shared" si="21"/>
        <v>4104875.3332272721</v>
      </c>
      <c r="K1382" s="263"/>
    </row>
    <row r="1383" spans="2:11" x14ac:dyDescent="0.25">
      <c r="B1383" s="46">
        <f>SUBTOTAL(103,$C$10:C1383)</f>
        <v>1374</v>
      </c>
      <c r="C1383" s="157" t="s">
        <v>722</v>
      </c>
      <c r="D1383" s="24" t="s">
        <v>679</v>
      </c>
      <c r="E1383" s="203" t="s">
        <v>641</v>
      </c>
      <c r="F1383" s="208" t="s">
        <v>642</v>
      </c>
      <c r="G1383" s="241">
        <v>45401</v>
      </c>
      <c r="H1383" s="253">
        <v>0</v>
      </c>
      <c r="I1383" s="214">
        <v>-25000</v>
      </c>
      <c r="J1383" s="250">
        <f t="shared" si="21"/>
        <v>4079875.3332272721</v>
      </c>
      <c r="K1383" s="263"/>
    </row>
    <row r="1384" spans="2:11" x14ac:dyDescent="0.25">
      <c r="B1384" s="46">
        <f>SUBTOTAL(103,$C$10:C1384)</f>
        <v>1375</v>
      </c>
      <c r="C1384" s="157" t="s">
        <v>677</v>
      </c>
      <c r="D1384" s="24" t="s">
        <v>723</v>
      </c>
      <c r="E1384" s="203" t="s">
        <v>585</v>
      </c>
      <c r="F1384" s="208" t="s">
        <v>586</v>
      </c>
      <c r="G1384" s="241">
        <v>45404</v>
      </c>
      <c r="H1384" s="253">
        <v>0</v>
      </c>
      <c r="I1384" s="214">
        <v>-8500</v>
      </c>
      <c r="J1384" s="250">
        <f t="shared" si="21"/>
        <v>4071375.3332272721</v>
      </c>
      <c r="K1384" s="263"/>
    </row>
    <row r="1385" spans="2:11" x14ac:dyDescent="0.25">
      <c r="B1385" s="46">
        <f>SUBTOTAL(103,$C$10:C1385)</f>
        <v>1376</v>
      </c>
      <c r="C1385" s="157" t="s">
        <v>131</v>
      </c>
      <c r="D1385" s="24" t="s">
        <v>727</v>
      </c>
      <c r="E1385" s="227" t="s">
        <v>588</v>
      </c>
      <c r="F1385" s="208" t="s">
        <v>589</v>
      </c>
      <c r="G1385" s="241">
        <v>45407</v>
      </c>
      <c r="H1385" s="253">
        <v>0</v>
      </c>
      <c r="I1385" s="214">
        <v>-240000</v>
      </c>
      <c r="J1385" s="250">
        <f t="shared" si="21"/>
        <v>3831375.3332272721</v>
      </c>
      <c r="K1385" s="263"/>
    </row>
    <row r="1386" spans="2:11" x14ac:dyDescent="0.25">
      <c r="B1386" s="46">
        <f>SUBTOTAL(103,$C$10:C1386)</f>
        <v>1377</v>
      </c>
      <c r="C1386" s="157" t="s">
        <v>596</v>
      </c>
      <c r="D1386" s="24" t="s">
        <v>639</v>
      </c>
      <c r="E1386" s="203" t="s">
        <v>581</v>
      </c>
      <c r="F1386" s="208" t="s">
        <v>434</v>
      </c>
      <c r="G1386" s="241">
        <v>45408</v>
      </c>
      <c r="H1386" s="253">
        <v>0</v>
      </c>
      <c r="I1386" s="214">
        <v>-13200</v>
      </c>
      <c r="J1386" s="250">
        <f t="shared" si="21"/>
        <v>3818175.3332272721</v>
      </c>
      <c r="K1386" s="263"/>
    </row>
    <row r="1387" spans="2:11" x14ac:dyDescent="0.25">
      <c r="B1387" s="46">
        <f>SUBTOTAL(103,$C$10:C1387)</f>
        <v>1378</v>
      </c>
      <c r="C1387" s="157" t="s">
        <v>625</v>
      </c>
      <c r="D1387" s="24" t="s">
        <v>608</v>
      </c>
      <c r="E1387" s="203" t="s">
        <v>641</v>
      </c>
      <c r="F1387" s="208" t="s">
        <v>642</v>
      </c>
      <c r="G1387" s="241">
        <v>45408</v>
      </c>
      <c r="H1387" s="253">
        <v>0</v>
      </c>
      <c r="I1387" s="214">
        <v>-14534</v>
      </c>
      <c r="J1387" s="250">
        <f t="shared" si="21"/>
        <v>3803641.3332272721</v>
      </c>
      <c r="K1387" s="263"/>
    </row>
    <row r="1388" spans="2:11" x14ac:dyDescent="0.25">
      <c r="B1388" s="46">
        <f>SUBTOTAL(103,$C$10:C1388)</f>
        <v>1379</v>
      </c>
      <c r="C1388" s="157" t="s">
        <v>597</v>
      </c>
      <c r="D1388" s="24" t="s">
        <v>639</v>
      </c>
      <c r="E1388" s="203" t="s">
        <v>581</v>
      </c>
      <c r="F1388" s="208" t="s">
        <v>434</v>
      </c>
      <c r="G1388" s="241">
        <v>45408</v>
      </c>
      <c r="H1388" s="253">
        <v>0</v>
      </c>
      <c r="I1388" s="214">
        <v>-6405.32</v>
      </c>
      <c r="J1388" s="250">
        <f t="shared" si="21"/>
        <v>3797236.0132272723</v>
      </c>
      <c r="K1388" s="263"/>
    </row>
    <row r="1389" spans="2:11" x14ac:dyDescent="0.25">
      <c r="B1389" s="46">
        <f>SUBTOTAL(103,$C$10:C1389)</f>
        <v>1380</v>
      </c>
      <c r="C1389" s="24" t="s">
        <v>598</v>
      </c>
      <c r="D1389" s="24" t="s">
        <v>607</v>
      </c>
      <c r="E1389" s="203" t="s">
        <v>581</v>
      </c>
      <c r="F1389" s="208" t="s">
        <v>434</v>
      </c>
      <c r="G1389" s="241">
        <v>45408</v>
      </c>
      <c r="H1389" s="253">
        <v>0</v>
      </c>
      <c r="I1389" s="214">
        <v>-20000</v>
      </c>
      <c r="J1389" s="250">
        <f t="shared" si="21"/>
        <v>3777236.0132272723</v>
      </c>
      <c r="K1389" s="263"/>
    </row>
    <row r="1390" spans="2:11" x14ac:dyDescent="0.25">
      <c r="B1390" s="46">
        <f>SUBTOTAL(103,$C$10:C1390)</f>
        <v>1381</v>
      </c>
      <c r="C1390" s="157" t="s">
        <v>600</v>
      </c>
      <c r="D1390" s="24" t="s">
        <v>608</v>
      </c>
      <c r="E1390" s="227" t="s">
        <v>1049</v>
      </c>
      <c r="F1390" s="208" t="s">
        <v>1048</v>
      </c>
      <c r="G1390" s="241">
        <v>45408</v>
      </c>
      <c r="H1390" s="253">
        <v>0</v>
      </c>
      <c r="I1390" s="214">
        <v>-11760</v>
      </c>
      <c r="J1390" s="250">
        <f t="shared" si="21"/>
        <v>3765476.0132272723</v>
      </c>
      <c r="K1390" s="263"/>
    </row>
    <row r="1391" spans="2:11" x14ac:dyDescent="0.25">
      <c r="B1391" s="46">
        <f>SUBTOTAL(103,$C$10:C1391)</f>
        <v>1382</v>
      </c>
      <c r="C1391" s="157" t="s">
        <v>682</v>
      </c>
      <c r="D1391" s="24" t="s">
        <v>608</v>
      </c>
      <c r="E1391" s="227" t="s">
        <v>1045</v>
      </c>
      <c r="F1391" s="208" t="s">
        <v>1046</v>
      </c>
      <c r="G1391" s="241">
        <v>45408</v>
      </c>
      <c r="H1391" s="253">
        <v>0</v>
      </c>
      <c r="I1391" s="214">
        <v>-2100</v>
      </c>
      <c r="J1391" s="250">
        <f t="shared" si="21"/>
        <v>3763376.0132272723</v>
      </c>
      <c r="K1391" s="263"/>
    </row>
    <row r="1392" spans="2:11" x14ac:dyDescent="0.25">
      <c r="B1392" s="46">
        <f>SUBTOTAL(103,$C$10:C1392)</f>
        <v>1383</v>
      </c>
      <c r="C1392" s="157" t="s">
        <v>601</v>
      </c>
      <c r="D1392" s="24" t="s">
        <v>648</v>
      </c>
      <c r="E1392" s="227" t="s">
        <v>1049</v>
      </c>
      <c r="F1392" s="208" t="s">
        <v>1048</v>
      </c>
      <c r="G1392" s="241">
        <v>45408</v>
      </c>
      <c r="H1392" s="253">
        <v>0</v>
      </c>
      <c r="I1392" s="214">
        <v>-17331</v>
      </c>
      <c r="J1392" s="250">
        <f t="shared" si="21"/>
        <v>3746045.0132272723</v>
      </c>
      <c r="K1392" s="263"/>
    </row>
    <row r="1393" spans="2:11" x14ac:dyDescent="0.25">
      <c r="B1393" s="46">
        <f>SUBTOTAL(103,$C$10:C1393)</f>
        <v>1384</v>
      </c>
      <c r="C1393" s="157" t="s">
        <v>665</v>
      </c>
      <c r="D1393" s="24" t="s">
        <v>648</v>
      </c>
      <c r="E1393" s="227" t="s">
        <v>1045</v>
      </c>
      <c r="F1393" s="208" t="s">
        <v>1046</v>
      </c>
      <c r="G1393" s="241">
        <v>45408</v>
      </c>
      <c r="H1393" s="253">
        <v>0</v>
      </c>
      <c r="I1393" s="214">
        <v>-22400</v>
      </c>
      <c r="J1393" s="250">
        <f t="shared" si="21"/>
        <v>3723645.0132272723</v>
      </c>
      <c r="K1393" s="263"/>
    </row>
    <row r="1394" spans="2:11" x14ac:dyDescent="0.25">
      <c r="B1394" s="46">
        <f>SUBTOTAL(103,$C$10:C1394)</f>
        <v>1385</v>
      </c>
      <c r="C1394" s="154" t="s">
        <v>692</v>
      </c>
      <c r="D1394" s="24" t="s">
        <v>608</v>
      </c>
      <c r="E1394" s="203" t="s">
        <v>581</v>
      </c>
      <c r="F1394" s="208" t="s">
        <v>434</v>
      </c>
      <c r="G1394" s="241">
        <v>45408</v>
      </c>
      <c r="H1394" s="253">
        <v>0</v>
      </c>
      <c r="I1394" s="214">
        <v>-19465</v>
      </c>
      <c r="J1394" s="250">
        <f t="shared" si="21"/>
        <v>3704180.0132272723</v>
      </c>
      <c r="K1394" s="263"/>
    </row>
    <row r="1395" spans="2:11" x14ac:dyDescent="0.25">
      <c r="B1395" s="46">
        <f>SUBTOTAL(103,$C$10:C1395)</f>
        <v>1386</v>
      </c>
      <c r="C1395" s="157" t="s">
        <v>693</v>
      </c>
      <c r="D1395" s="24" t="s">
        <v>608</v>
      </c>
      <c r="E1395" s="203" t="s">
        <v>581</v>
      </c>
      <c r="F1395" s="208" t="s">
        <v>434</v>
      </c>
      <c r="G1395" s="241">
        <v>45408</v>
      </c>
      <c r="H1395" s="253">
        <v>0</v>
      </c>
      <c r="I1395" s="214">
        <v>-7000</v>
      </c>
      <c r="J1395" s="250">
        <f t="shared" si="21"/>
        <v>3697180.0132272723</v>
      </c>
      <c r="K1395" s="263"/>
    </row>
    <row r="1396" spans="2:11" x14ac:dyDescent="0.25">
      <c r="B1396" s="46">
        <f>SUBTOTAL(103,$C$10:C1396)</f>
        <v>1387</v>
      </c>
      <c r="C1396" s="157" t="s">
        <v>596</v>
      </c>
      <c r="D1396" s="24" t="s">
        <v>608</v>
      </c>
      <c r="E1396" s="203" t="s">
        <v>581</v>
      </c>
      <c r="F1396" s="208" t="s">
        <v>434</v>
      </c>
      <c r="G1396" s="241">
        <v>45408</v>
      </c>
      <c r="H1396" s="253">
        <v>0</v>
      </c>
      <c r="I1396" s="214">
        <v>-70000</v>
      </c>
      <c r="J1396" s="250">
        <f t="shared" si="21"/>
        <v>3627180.0132272723</v>
      </c>
      <c r="K1396" s="263"/>
    </row>
    <row r="1397" spans="2:11" x14ac:dyDescent="0.25">
      <c r="B1397" s="46">
        <f>SUBTOTAL(103,$C$10:C1397)</f>
        <v>1388</v>
      </c>
      <c r="C1397" s="24" t="s">
        <v>598</v>
      </c>
      <c r="D1397" s="24" t="s">
        <v>608</v>
      </c>
      <c r="E1397" s="203" t="s">
        <v>581</v>
      </c>
      <c r="F1397" s="208" t="s">
        <v>434</v>
      </c>
      <c r="G1397" s="241">
        <v>45408</v>
      </c>
      <c r="H1397" s="253">
        <v>0</v>
      </c>
      <c r="I1397" s="214">
        <v>-84000</v>
      </c>
      <c r="J1397" s="250">
        <f t="shared" si="21"/>
        <v>3543180.0132272723</v>
      </c>
      <c r="K1397" s="263"/>
    </row>
    <row r="1398" spans="2:11" x14ac:dyDescent="0.25">
      <c r="B1398" s="46">
        <f>SUBTOTAL(103,$C$10:C1398)</f>
        <v>1389</v>
      </c>
      <c r="C1398" s="157" t="s">
        <v>597</v>
      </c>
      <c r="D1398" s="24" t="s">
        <v>608</v>
      </c>
      <c r="E1398" s="203" t="s">
        <v>581</v>
      </c>
      <c r="F1398" s="208" t="s">
        <v>434</v>
      </c>
      <c r="G1398" s="241">
        <v>45408</v>
      </c>
      <c r="H1398" s="253">
        <v>0</v>
      </c>
      <c r="I1398" s="214">
        <v>-38500</v>
      </c>
      <c r="J1398" s="250">
        <f t="shared" si="21"/>
        <v>3504680.0132272723</v>
      </c>
      <c r="K1398" s="263"/>
    </row>
    <row r="1399" spans="2:11" x14ac:dyDescent="0.25">
      <c r="B1399" s="46">
        <f>SUBTOTAL(103,$C$10:C1399)</f>
        <v>1390</v>
      </c>
      <c r="C1399" s="157" t="s">
        <v>683</v>
      </c>
      <c r="D1399" s="24" t="s">
        <v>648</v>
      </c>
      <c r="E1399" s="227" t="s">
        <v>1049</v>
      </c>
      <c r="F1399" s="208" t="s">
        <v>1048</v>
      </c>
      <c r="G1399" s="241">
        <v>45408</v>
      </c>
      <c r="H1399" s="253">
        <v>0</v>
      </c>
      <c r="I1399" s="214">
        <v>-3360</v>
      </c>
      <c r="J1399" s="250">
        <f t="shared" si="21"/>
        <v>3501320.0132272723</v>
      </c>
      <c r="K1399" s="263"/>
    </row>
    <row r="1400" spans="2:11" x14ac:dyDescent="0.25">
      <c r="B1400" s="46">
        <f>SUBTOTAL(103,$C$10:C1400)</f>
        <v>1391</v>
      </c>
      <c r="C1400" s="157" t="s">
        <v>694</v>
      </c>
      <c r="D1400" s="24" t="s">
        <v>608</v>
      </c>
      <c r="E1400" s="203" t="s">
        <v>641</v>
      </c>
      <c r="F1400" s="208" t="s">
        <v>642</v>
      </c>
      <c r="G1400" s="241">
        <v>45408</v>
      </c>
      <c r="H1400" s="253">
        <v>0</v>
      </c>
      <c r="I1400" s="214">
        <v>-22400</v>
      </c>
      <c r="J1400" s="250">
        <f t="shared" si="21"/>
        <v>3478920.0132272723</v>
      </c>
      <c r="K1400" s="263"/>
    </row>
    <row r="1401" spans="2:11" x14ac:dyDescent="0.25">
      <c r="B1401" s="46">
        <f>SUBTOTAL(103,$C$10:C1401)</f>
        <v>1392</v>
      </c>
      <c r="C1401" s="157" t="s">
        <v>603</v>
      </c>
      <c r="D1401" s="24" t="s">
        <v>607</v>
      </c>
      <c r="E1401" s="227" t="s">
        <v>1043</v>
      </c>
      <c r="F1401" s="216" t="s">
        <v>1044</v>
      </c>
      <c r="G1401" s="241">
        <v>45408</v>
      </c>
      <c r="H1401" s="253">
        <v>0</v>
      </c>
      <c r="I1401" s="214">
        <v>-2000</v>
      </c>
      <c r="J1401" s="250">
        <f t="shared" si="21"/>
        <v>3476920.0132272723</v>
      </c>
      <c r="K1401" s="263"/>
    </row>
    <row r="1402" spans="2:11" x14ac:dyDescent="0.25">
      <c r="B1402" s="46">
        <f>SUBTOTAL(103,$C$10:C1402)</f>
        <v>1393</v>
      </c>
      <c r="C1402" s="157" t="s">
        <v>667</v>
      </c>
      <c r="D1402" s="24" t="s">
        <v>648</v>
      </c>
      <c r="E1402" s="203" t="s">
        <v>585</v>
      </c>
      <c r="F1402" s="208" t="s">
        <v>586</v>
      </c>
      <c r="G1402" s="241">
        <v>45408</v>
      </c>
      <c r="H1402" s="253">
        <v>0</v>
      </c>
      <c r="I1402" s="214">
        <v>-16800</v>
      </c>
      <c r="J1402" s="250">
        <f t="shared" si="21"/>
        <v>3460120.0132272723</v>
      </c>
      <c r="K1402" s="263"/>
    </row>
    <row r="1403" spans="2:11" x14ac:dyDescent="0.25">
      <c r="B1403" s="46">
        <f>SUBTOTAL(103,$C$10:C1403)</f>
        <v>1394</v>
      </c>
      <c r="C1403" s="157" t="s">
        <v>667</v>
      </c>
      <c r="D1403" s="24" t="s">
        <v>648</v>
      </c>
      <c r="E1403" s="227" t="s">
        <v>1045</v>
      </c>
      <c r="F1403" s="208" t="s">
        <v>1046</v>
      </c>
      <c r="G1403" s="241">
        <v>45408</v>
      </c>
      <c r="H1403" s="253">
        <v>0</v>
      </c>
      <c r="I1403" s="214">
        <v>-11900</v>
      </c>
      <c r="J1403" s="250">
        <f t="shared" si="21"/>
        <v>3448220.0132272723</v>
      </c>
      <c r="K1403" s="263"/>
    </row>
    <row r="1404" spans="2:11" x14ac:dyDescent="0.25">
      <c r="B1404" s="46">
        <f>SUBTOTAL(103,$C$10:C1404)</f>
        <v>1395</v>
      </c>
      <c r="C1404" s="157" t="s">
        <v>630</v>
      </c>
      <c r="D1404" s="100" t="s">
        <v>1073</v>
      </c>
      <c r="E1404" s="203" t="s">
        <v>24</v>
      </c>
      <c r="F1404" s="203" t="s">
        <v>24</v>
      </c>
      <c r="G1404" s="241">
        <v>45415</v>
      </c>
      <c r="H1404" s="253">
        <v>0</v>
      </c>
      <c r="I1404" s="214">
        <v>-12000</v>
      </c>
      <c r="J1404" s="250">
        <f t="shared" si="21"/>
        <v>3436220.0132272723</v>
      </c>
      <c r="K1404" s="263"/>
    </row>
    <row r="1405" spans="2:11" x14ac:dyDescent="0.25">
      <c r="B1405" s="46">
        <f>SUBTOTAL(103,$C$10:C1405)</f>
        <v>1396</v>
      </c>
      <c r="C1405" s="157" t="s">
        <v>631</v>
      </c>
      <c r="D1405" s="24" t="s">
        <v>613</v>
      </c>
      <c r="E1405" s="203" t="s">
        <v>24</v>
      </c>
      <c r="F1405" s="203" t="s">
        <v>24</v>
      </c>
      <c r="G1405" s="241">
        <v>45415</v>
      </c>
      <c r="H1405" s="253">
        <v>0</v>
      </c>
      <c r="I1405" s="214">
        <v>-5000</v>
      </c>
      <c r="J1405" s="250">
        <f t="shared" si="21"/>
        <v>3431220.0132272723</v>
      </c>
      <c r="K1405" s="263"/>
    </row>
    <row r="1406" spans="2:11" x14ac:dyDescent="0.25">
      <c r="B1406" s="46">
        <f>SUBTOTAL(103,$C$10:C1406)</f>
        <v>1397</v>
      </c>
      <c r="C1406" s="157" t="s">
        <v>632</v>
      </c>
      <c r="D1406" s="24" t="s">
        <v>614</v>
      </c>
      <c r="E1406" s="203" t="s">
        <v>24</v>
      </c>
      <c r="F1406" s="203" t="s">
        <v>24</v>
      </c>
      <c r="G1406" s="241">
        <v>45415</v>
      </c>
      <c r="H1406" s="253">
        <v>0</v>
      </c>
      <c r="I1406" s="214">
        <v>-500</v>
      </c>
      <c r="J1406" s="250">
        <f t="shared" si="21"/>
        <v>3430720.0132272723</v>
      </c>
      <c r="K1406" s="263"/>
    </row>
    <row r="1407" spans="2:11" x14ac:dyDescent="0.25">
      <c r="B1407" s="46">
        <f>SUBTOTAL(103,$C$10:C1407)</f>
        <v>1398</v>
      </c>
      <c r="C1407" s="157" t="s">
        <v>596</v>
      </c>
      <c r="D1407" s="24" t="s">
        <v>639</v>
      </c>
      <c r="E1407" s="203" t="s">
        <v>581</v>
      </c>
      <c r="F1407" s="208" t="s">
        <v>434</v>
      </c>
      <c r="G1407" s="241">
        <v>45415</v>
      </c>
      <c r="H1407" s="253">
        <v>0</v>
      </c>
      <c r="I1407" s="214">
        <v>-3100.88</v>
      </c>
      <c r="J1407" s="250">
        <f t="shared" si="21"/>
        <v>3427619.1332272724</v>
      </c>
      <c r="K1407" s="263"/>
    </row>
    <row r="1408" spans="2:11" x14ac:dyDescent="0.25">
      <c r="B1408" s="46">
        <f>SUBTOTAL(103,$C$10:C1408)</f>
        <v>1399</v>
      </c>
      <c r="C1408" s="157" t="s">
        <v>625</v>
      </c>
      <c r="D1408" s="24" t="s">
        <v>608</v>
      </c>
      <c r="E1408" s="203" t="s">
        <v>641</v>
      </c>
      <c r="F1408" s="208" t="s">
        <v>642</v>
      </c>
      <c r="G1408" s="241">
        <v>45415</v>
      </c>
      <c r="H1408" s="253">
        <v>0</v>
      </c>
      <c r="I1408" s="214">
        <v>-3500</v>
      </c>
      <c r="J1408" s="250">
        <f t="shared" si="21"/>
        <v>3424119.1332272724</v>
      </c>
      <c r="K1408" s="263"/>
    </row>
    <row r="1409" spans="2:11" x14ac:dyDescent="0.25">
      <c r="B1409" s="46">
        <f>SUBTOTAL(103,$C$10:C1409)</f>
        <v>1400</v>
      </c>
      <c r="C1409" s="157" t="s">
        <v>597</v>
      </c>
      <c r="D1409" s="24" t="s">
        <v>639</v>
      </c>
      <c r="E1409" s="203" t="s">
        <v>581</v>
      </c>
      <c r="F1409" s="208" t="s">
        <v>434</v>
      </c>
      <c r="G1409" s="241">
        <v>45415</v>
      </c>
      <c r="H1409" s="253">
        <v>0</v>
      </c>
      <c r="I1409" s="214">
        <v>-7264.8450000000003</v>
      </c>
      <c r="J1409" s="250">
        <f t="shared" si="21"/>
        <v>3416854.2882272722</v>
      </c>
      <c r="K1409" s="263"/>
    </row>
    <row r="1410" spans="2:11" x14ac:dyDescent="0.25">
      <c r="B1410" s="46">
        <f>SUBTOTAL(103,$C$10:C1410)</f>
        <v>1401</v>
      </c>
      <c r="C1410" s="24" t="s">
        <v>598</v>
      </c>
      <c r="D1410" s="24" t="s">
        <v>607</v>
      </c>
      <c r="E1410" s="203" t="s">
        <v>581</v>
      </c>
      <c r="F1410" s="208" t="s">
        <v>434</v>
      </c>
      <c r="G1410" s="241">
        <v>45415</v>
      </c>
      <c r="H1410" s="253">
        <v>0</v>
      </c>
      <c r="I1410" s="214">
        <v>-20000</v>
      </c>
      <c r="J1410" s="250">
        <f t="shared" si="21"/>
        <v>3396854.2882272722</v>
      </c>
      <c r="K1410" s="263"/>
    </row>
    <row r="1411" spans="2:11" x14ac:dyDescent="0.25">
      <c r="B1411" s="46">
        <f>SUBTOTAL(103,$C$10:C1411)</f>
        <v>1402</v>
      </c>
      <c r="C1411" s="157" t="s">
        <v>600</v>
      </c>
      <c r="D1411" s="24" t="s">
        <v>608</v>
      </c>
      <c r="E1411" s="227" t="s">
        <v>1049</v>
      </c>
      <c r="F1411" s="208" t="s">
        <v>1048</v>
      </c>
      <c r="G1411" s="241">
        <v>45415</v>
      </c>
      <c r="H1411" s="253">
        <v>0</v>
      </c>
      <c r="I1411" s="214">
        <v>-11760</v>
      </c>
      <c r="J1411" s="250">
        <f t="shared" si="21"/>
        <v>3385094.2882272722</v>
      </c>
      <c r="K1411" s="263"/>
    </row>
    <row r="1412" spans="2:11" x14ac:dyDescent="0.25">
      <c r="B1412" s="46">
        <f>SUBTOTAL(103,$C$10:C1412)</f>
        <v>1403</v>
      </c>
      <c r="C1412" s="157" t="s">
        <v>678</v>
      </c>
      <c r="D1412" s="24" t="s">
        <v>679</v>
      </c>
      <c r="E1412" s="203" t="s">
        <v>641</v>
      </c>
      <c r="F1412" s="208" t="s">
        <v>642</v>
      </c>
      <c r="G1412" s="241">
        <v>45415</v>
      </c>
      <c r="H1412" s="253">
        <v>0</v>
      </c>
      <c r="I1412" s="214">
        <v>-30000</v>
      </c>
      <c r="J1412" s="250">
        <f t="shared" si="21"/>
        <v>3355094.2882272722</v>
      </c>
      <c r="K1412" s="263"/>
    </row>
    <row r="1413" spans="2:11" x14ac:dyDescent="0.25">
      <c r="B1413" s="46">
        <f>SUBTOTAL(103,$C$10:C1413)</f>
        <v>1404</v>
      </c>
      <c r="C1413" s="157" t="s">
        <v>682</v>
      </c>
      <c r="D1413" s="24" t="s">
        <v>608</v>
      </c>
      <c r="E1413" s="227" t="s">
        <v>1045</v>
      </c>
      <c r="F1413" s="208" t="s">
        <v>1046</v>
      </c>
      <c r="G1413" s="241">
        <v>45415</v>
      </c>
      <c r="H1413" s="253">
        <v>0</v>
      </c>
      <c r="I1413" s="214">
        <v>-2100</v>
      </c>
      <c r="J1413" s="250">
        <f t="shared" si="21"/>
        <v>3352994.2882272722</v>
      </c>
      <c r="K1413" s="263"/>
    </row>
    <row r="1414" spans="2:11" x14ac:dyDescent="0.25">
      <c r="B1414" s="46">
        <f>SUBTOTAL(103,$C$10:C1414)</f>
        <v>1405</v>
      </c>
      <c r="C1414" s="157" t="s">
        <v>601</v>
      </c>
      <c r="D1414" s="24" t="s">
        <v>648</v>
      </c>
      <c r="E1414" s="227" t="s">
        <v>1049</v>
      </c>
      <c r="F1414" s="208" t="s">
        <v>1048</v>
      </c>
      <c r="G1414" s="241">
        <v>45415</v>
      </c>
      <c r="H1414" s="253">
        <v>0</v>
      </c>
      <c r="I1414" s="214">
        <v>-5331</v>
      </c>
      <c r="J1414" s="250">
        <f t="shared" si="21"/>
        <v>3347663.2882272722</v>
      </c>
      <c r="K1414" s="263"/>
    </row>
    <row r="1415" spans="2:11" x14ac:dyDescent="0.25">
      <c r="B1415" s="46">
        <f>SUBTOTAL(103,$C$10:C1415)</f>
        <v>1406</v>
      </c>
      <c r="C1415" s="157" t="s">
        <v>665</v>
      </c>
      <c r="D1415" s="24" t="s">
        <v>648</v>
      </c>
      <c r="E1415" s="227" t="s">
        <v>1045</v>
      </c>
      <c r="F1415" s="208" t="s">
        <v>1046</v>
      </c>
      <c r="G1415" s="241">
        <v>45415</v>
      </c>
      <c r="H1415" s="253">
        <v>0</v>
      </c>
      <c r="I1415" s="214">
        <v>-17000</v>
      </c>
      <c r="J1415" s="250">
        <f t="shared" si="21"/>
        <v>3330663.2882272722</v>
      </c>
      <c r="K1415" s="263"/>
    </row>
    <row r="1416" spans="2:11" x14ac:dyDescent="0.25">
      <c r="B1416" s="46">
        <f>SUBTOTAL(103,$C$10:C1416)</f>
        <v>1407</v>
      </c>
      <c r="C1416" s="24" t="s">
        <v>1082</v>
      </c>
      <c r="D1416" s="24" t="s">
        <v>648</v>
      </c>
      <c r="E1416" s="203" t="s">
        <v>585</v>
      </c>
      <c r="F1416" s="208" t="s">
        <v>586</v>
      </c>
      <c r="G1416" s="241">
        <v>45415</v>
      </c>
      <c r="H1416" s="253">
        <v>0</v>
      </c>
      <c r="I1416" s="214">
        <v>-6300</v>
      </c>
      <c r="J1416" s="250">
        <f t="shared" si="21"/>
        <v>3324363.2882272722</v>
      </c>
      <c r="K1416" s="263"/>
    </row>
    <row r="1417" spans="2:11" x14ac:dyDescent="0.25">
      <c r="B1417" s="46">
        <f>SUBTOTAL(103,$C$10:C1417)</f>
        <v>1408</v>
      </c>
      <c r="C1417" s="157" t="s">
        <v>683</v>
      </c>
      <c r="D1417" s="24" t="s">
        <v>648</v>
      </c>
      <c r="E1417" s="227" t="s">
        <v>1049</v>
      </c>
      <c r="F1417" s="208" t="s">
        <v>1048</v>
      </c>
      <c r="G1417" s="241">
        <v>45415</v>
      </c>
      <c r="H1417" s="253">
        <v>0</v>
      </c>
      <c r="I1417" s="214">
        <v>-3360</v>
      </c>
      <c r="J1417" s="250">
        <f t="shared" si="21"/>
        <v>3321003.2882272722</v>
      </c>
      <c r="K1417" s="263"/>
    </row>
    <row r="1418" spans="2:11" x14ac:dyDescent="0.25">
      <c r="B1418" s="46">
        <f>SUBTOTAL(103,$C$10:C1418)</f>
        <v>1409</v>
      </c>
      <c r="C1418" s="157" t="s">
        <v>694</v>
      </c>
      <c r="D1418" s="24" t="s">
        <v>608</v>
      </c>
      <c r="E1418" s="227" t="s">
        <v>1045</v>
      </c>
      <c r="F1418" s="208" t="s">
        <v>1046</v>
      </c>
      <c r="G1418" s="241">
        <v>45415</v>
      </c>
      <c r="H1418" s="253">
        <v>0</v>
      </c>
      <c r="I1418" s="214">
        <v>-16100</v>
      </c>
      <c r="J1418" s="250">
        <f t="shared" si="21"/>
        <v>3304903.2882272722</v>
      </c>
      <c r="K1418" s="263"/>
    </row>
    <row r="1419" spans="2:11" x14ac:dyDescent="0.25">
      <c r="B1419" s="46">
        <f>SUBTOTAL(103,$C$10:C1419)</f>
        <v>1410</v>
      </c>
      <c r="C1419" s="157" t="s">
        <v>603</v>
      </c>
      <c r="D1419" s="24" t="s">
        <v>607</v>
      </c>
      <c r="E1419" s="227" t="s">
        <v>1043</v>
      </c>
      <c r="F1419" s="216" t="s">
        <v>1044</v>
      </c>
      <c r="G1419" s="241">
        <v>45415</v>
      </c>
      <c r="H1419" s="253">
        <v>0</v>
      </c>
      <c r="I1419" s="214">
        <v>-2600</v>
      </c>
      <c r="J1419" s="250">
        <f t="shared" si="21"/>
        <v>3302303.2882272722</v>
      </c>
      <c r="K1419" s="263"/>
    </row>
    <row r="1420" spans="2:11" x14ac:dyDescent="0.25">
      <c r="B1420" s="46">
        <f>SUBTOTAL(103,$C$10:C1420)</f>
        <v>1411</v>
      </c>
      <c r="C1420" s="157" t="s">
        <v>667</v>
      </c>
      <c r="D1420" s="24" t="s">
        <v>648</v>
      </c>
      <c r="E1420" s="203" t="s">
        <v>585</v>
      </c>
      <c r="F1420" s="208" t="s">
        <v>586</v>
      </c>
      <c r="G1420" s="241">
        <v>45415</v>
      </c>
      <c r="H1420" s="253">
        <v>0</v>
      </c>
      <c r="I1420" s="214">
        <v>-14700</v>
      </c>
      <c r="J1420" s="250">
        <f t="shared" si="21"/>
        <v>3287603.2882272722</v>
      </c>
      <c r="K1420" s="263"/>
    </row>
    <row r="1421" spans="2:11" x14ac:dyDescent="0.25">
      <c r="B1421" s="46">
        <f>SUBTOTAL(103,$C$10:C1421)</f>
        <v>1412</v>
      </c>
      <c r="C1421" s="157" t="s">
        <v>667</v>
      </c>
      <c r="D1421" s="24" t="s">
        <v>648</v>
      </c>
      <c r="E1421" s="227" t="s">
        <v>1045</v>
      </c>
      <c r="F1421" s="208" t="s">
        <v>1046</v>
      </c>
      <c r="G1421" s="241">
        <v>45415</v>
      </c>
      <c r="H1421" s="253">
        <v>0</v>
      </c>
      <c r="I1421" s="214">
        <v>-9200</v>
      </c>
      <c r="J1421" s="250">
        <f t="shared" ref="J1421:J1484" si="22">H1421+J1420+I1421</f>
        <v>3278403.2882272722</v>
      </c>
      <c r="K1421" s="263"/>
    </row>
    <row r="1422" spans="2:11" x14ac:dyDescent="0.25">
      <c r="B1422" s="46">
        <f>SUBTOTAL(103,$C$10:C1422)</f>
        <v>1413</v>
      </c>
      <c r="C1422" s="157" t="s">
        <v>729</v>
      </c>
      <c r="D1422" s="24" t="s">
        <v>730</v>
      </c>
      <c r="E1422" s="227" t="s">
        <v>699</v>
      </c>
      <c r="F1422" s="208" t="s">
        <v>662</v>
      </c>
      <c r="G1422" s="241">
        <v>45415</v>
      </c>
      <c r="H1422" s="253">
        <v>0</v>
      </c>
      <c r="I1422" s="214">
        <v>-34000</v>
      </c>
      <c r="J1422" s="250">
        <f t="shared" si="22"/>
        <v>3244403.2882272722</v>
      </c>
      <c r="K1422" s="263"/>
    </row>
    <row r="1423" spans="2:11" x14ac:dyDescent="0.25">
      <c r="B1423" s="46">
        <f>SUBTOTAL(103,$C$10:C1423)</f>
        <v>1414</v>
      </c>
      <c r="C1423" s="157" t="s">
        <v>702</v>
      </c>
      <c r="D1423" s="24" t="s">
        <v>731</v>
      </c>
      <c r="E1423" s="203" t="s">
        <v>619</v>
      </c>
      <c r="F1423" s="208" t="s">
        <v>621</v>
      </c>
      <c r="G1423" s="241">
        <v>45418</v>
      </c>
      <c r="H1423" s="253">
        <v>0</v>
      </c>
      <c r="I1423" s="214">
        <v>-950</v>
      </c>
      <c r="J1423" s="250">
        <f t="shared" si="22"/>
        <v>3243453.2882272722</v>
      </c>
      <c r="K1423" s="263"/>
    </row>
    <row r="1424" spans="2:11" x14ac:dyDescent="0.25">
      <c r="B1424" s="46">
        <f>SUBTOTAL(103,$C$10:C1424)</f>
        <v>1415</v>
      </c>
      <c r="C1424" s="157" t="s">
        <v>736</v>
      </c>
      <c r="D1424" s="24" t="s">
        <v>731</v>
      </c>
      <c r="E1424" s="203" t="s">
        <v>619</v>
      </c>
      <c r="F1424" s="208" t="s">
        <v>621</v>
      </c>
      <c r="G1424" s="241">
        <v>45418</v>
      </c>
      <c r="H1424" s="253">
        <v>0</v>
      </c>
      <c r="I1424" s="214">
        <v>-1250</v>
      </c>
      <c r="J1424" s="250">
        <f t="shared" si="22"/>
        <v>3242203.2882272722</v>
      </c>
      <c r="K1424" s="263"/>
    </row>
    <row r="1425" spans="2:11" x14ac:dyDescent="0.25">
      <c r="B1425" s="46">
        <f>SUBTOTAL(103,$C$10:C1425)</f>
        <v>1416</v>
      </c>
      <c r="C1425" s="157" t="s">
        <v>732</v>
      </c>
      <c r="D1425" s="24" t="s">
        <v>731</v>
      </c>
      <c r="E1425" s="203" t="s">
        <v>619</v>
      </c>
      <c r="F1425" s="208" t="s">
        <v>621</v>
      </c>
      <c r="G1425" s="241">
        <v>45418</v>
      </c>
      <c r="H1425" s="253">
        <v>0</v>
      </c>
      <c r="I1425" s="214">
        <v>-250</v>
      </c>
      <c r="J1425" s="250">
        <f t="shared" si="22"/>
        <v>3241953.2882272722</v>
      </c>
      <c r="K1425" s="263"/>
    </row>
    <row r="1426" spans="2:11" x14ac:dyDescent="0.25">
      <c r="B1426" s="46">
        <f>SUBTOTAL(103,$C$10:C1426)</f>
        <v>1417</v>
      </c>
      <c r="C1426" s="157" t="s">
        <v>737</v>
      </c>
      <c r="D1426" s="24" t="s">
        <v>731</v>
      </c>
      <c r="E1426" s="203" t="s">
        <v>619</v>
      </c>
      <c r="F1426" s="208" t="s">
        <v>621</v>
      </c>
      <c r="G1426" s="241">
        <v>45418</v>
      </c>
      <c r="H1426" s="253">
        <v>0</v>
      </c>
      <c r="I1426" s="214">
        <v>-250</v>
      </c>
      <c r="J1426" s="250">
        <f t="shared" si="22"/>
        <v>3241703.2882272722</v>
      </c>
      <c r="K1426" s="263"/>
    </row>
    <row r="1427" spans="2:11" x14ac:dyDescent="0.25">
      <c r="B1427" s="46">
        <f>SUBTOTAL(103,$C$10:C1427)</f>
        <v>1418</v>
      </c>
      <c r="C1427" s="157" t="s">
        <v>659</v>
      </c>
      <c r="D1427" s="24" t="s">
        <v>701</v>
      </c>
      <c r="E1427" s="227" t="s">
        <v>698</v>
      </c>
      <c r="F1427" s="208" t="s">
        <v>509</v>
      </c>
      <c r="G1427" s="241">
        <v>45420</v>
      </c>
      <c r="H1427" s="253">
        <v>0</v>
      </c>
      <c r="I1427" s="214">
        <v>-2600</v>
      </c>
      <c r="J1427" s="250">
        <f t="shared" si="22"/>
        <v>3239103.2882272722</v>
      </c>
      <c r="K1427" s="263"/>
    </row>
    <row r="1428" spans="2:11" x14ac:dyDescent="0.25">
      <c r="B1428" s="46">
        <f>SUBTOTAL(103,$C$10:C1428)</f>
        <v>1419</v>
      </c>
      <c r="C1428" s="157" t="s">
        <v>131</v>
      </c>
      <c r="D1428" s="24" t="s">
        <v>735</v>
      </c>
      <c r="E1428" s="227" t="s">
        <v>588</v>
      </c>
      <c r="F1428" s="208" t="s">
        <v>589</v>
      </c>
      <c r="G1428" s="241">
        <v>45421</v>
      </c>
      <c r="H1428" s="253">
        <v>0</v>
      </c>
      <c r="I1428" s="214">
        <v>-240000</v>
      </c>
      <c r="J1428" s="250">
        <f t="shared" si="22"/>
        <v>2999103.2882272722</v>
      </c>
      <c r="K1428" s="263"/>
    </row>
    <row r="1429" spans="2:11" x14ac:dyDescent="0.25">
      <c r="B1429" s="46">
        <f>SUBTOTAL(103,$C$10:C1429)</f>
        <v>1420</v>
      </c>
      <c r="C1429" s="157" t="s">
        <v>741</v>
      </c>
      <c r="D1429" s="24" t="s">
        <v>742</v>
      </c>
      <c r="E1429" s="203" t="s">
        <v>24</v>
      </c>
      <c r="F1429" s="203" t="s">
        <v>24</v>
      </c>
      <c r="G1429" s="241">
        <v>45422</v>
      </c>
      <c r="H1429" s="253">
        <v>0</v>
      </c>
      <c r="I1429" s="214">
        <v>-150000</v>
      </c>
      <c r="J1429" s="250">
        <f t="shared" si="22"/>
        <v>2849103.2882272722</v>
      </c>
      <c r="K1429" s="263"/>
    </row>
    <row r="1430" spans="2:11" x14ac:dyDescent="0.25">
      <c r="B1430" s="46">
        <f>SUBTOTAL(103,$C$10:C1430)</f>
        <v>1421</v>
      </c>
      <c r="C1430" s="157" t="s">
        <v>634</v>
      </c>
      <c r="D1430" s="24" t="s">
        <v>1140</v>
      </c>
      <c r="E1430" s="203" t="s">
        <v>24</v>
      </c>
      <c r="F1430" s="203" t="s">
        <v>24</v>
      </c>
      <c r="G1430" s="241">
        <v>45422</v>
      </c>
      <c r="H1430" s="253">
        <v>0</v>
      </c>
      <c r="I1430" s="214">
        <v>-50000</v>
      </c>
      <c r="J1430" s="250">
        <f t="shared" si="22"/>
        <v>2799103.2882272722</v>
      </c>
      <c r="K1430" s="263"/>
    </row>
    <row r="1431" spans="2:11" x14ac:dyDescent="0.25">
      <c r="B1431" s="46">
        <f>SUBTOTAL(103,$C$10:C1431)</f>
        <v>1422</v>
      </c>
      <c r="C1431" s="157" t="s">
        <v>673</v>
      </c>
      <c r="D1431" s="24" t="s">
        <v>674</v>
      </c>
      <c r="E1431" s="203" t="s">
        <v>675</v>
      </c>
      <c r="F1431" s="208" t="s">
        <v>676</v>
      </c>
      <c r="G1431" s="241">
        <v>45422</v>
      </c>
      <c r="H1431" s="253">
        <v>0</v>
      </c>
      <c r="I1431" s="214">
        <v>-2400</v>
      </c>
      <c r="J1431" s="250">
        <f t="shared" si="22"/>
        <v>2796703.2882272722</v>
      </c>
      <c r="K1431" s="263"/>
    </row>
    <row r="1432" spans="2:11" x14ac:dyDescent="0.25">
      <c r="B1432" s="46">
        <f>SUBTOTAL(103,$C$10:C1432)</f>
        <v>1423</v>
      </c>
      <c r="C1432" s="157" t="s">
        <v>596</v>
      </c>
      <c r="D1432" s="24" t="s">
        <v>639</v>
      </c>
      <c r="E1432" s="203" t="s">
        <v>581</v>
      </c>
      <c r="F1432" s="208" t="s">
        <v>434</v>
      </c>
      <c r="G1432" s="241">
        <v>45422</v>
      </c>
      <c r="H1432" s="253">
        <v>0</v>
      </c>
      <c r="I1432" s="214">
        <v>-13100.555</v>
      </c>
      <c r="J1432" s="250">
        <f t="shared" si="22"/>
        <v>2783602.7332272721</v>
      </c>
      <c r="K1432" s="263"/>
    </row>
    <row r="1433" spans="2:11" x14ac:dyDescent="0.25">
      <c r="B1433" s="46">
        <f>SUBTOTAL(103,$C$10:C1433)</f>
        <v>1424</v>
      </c>
      <c r="C1433" s="157" t="s">
        <v>702</v>
      </c>
      <c r="D1433" s="24" t="s">
        <v>738</v>
      </c>
      <c r="E1433" s="227" t="s">
        <v>619</v>
      </c>
      <c r="F1433" s="208" t="s">
        <v>621</v>
      </c>
      <c r="G1433" s="241">
        <v>45422</v>
      </c>
      <c r="H1433" s="253">
        <v>0</v>
      </c>
      <c r="I1433" s="214">
        <v>-800</v>
      </c>
      <c r="J1433" s="250">
        <f t="shared" si="22"/>
        <v>2782802.7332272721</v>
      </c>
      <c r="K1433" s="263"/>
    </row>
    <row r="1434" spans="2:11" x14ac:dyDescent="0.25">
      <c r="B1434" s="46">
        <f>SUBTOTAL(103,$C$10:C1434)</f>
        <v>1425</v>
      </c>
      <c r="C1434" s="157" t="s">
        <v>736</v>
      </c>
      <c r="D1434" s="24" t="s">
        <v>738</v>
      </c>
      <c r="E1434" s="227" t="s">
        <v>619</v>
      </c>
      <c r="F1434" s="208" t="s">
        <v>621</v>
      </c>
      <c r="G1434" s="241">
        <v>45422</v>
      </c>
      <c r="H1434" s="253">
        <v>0</v>
      </c>
      <c r="I1434" s="214">
        <v>-1250</v>
      </c>
      <c r="J1434" s="250">
        <f t="shared" si="22"/>
        <v>2781552.7332272721</v>
      </c>
      <c r="K1434" s="263"/>
    </row>
    <row r="1435" spans="2:11" x14ac:dyDescent="0.25">
      <c r="B1435" s="46">
        <f>SUBTOTAL(103,$C$10:C1435)</f>
        <v>1426</v>
      </c>
      <c r="C1435" s="157" t="s">
        <v>625</v>
      </c>
      <c r="D1435" s="24" t="s">
        <v>608</v>
      </c>
      <c r="E1435" s="227" t="s">
        <v>641</v>
      </c>
      <c r="F1435" s="208" t="s">
        <v>642</v>
      </c>
      <c r="G1435" s="241">
        <v>45422</v>
      </c>
      <c r="H1435" s="253">
        <v>0</v>
      </c>
      <c r="I1435" s="214">
        <v>-3300</v>
      </c>
      <c r="J1435" s="250">
        <f t="shared" si="22"/>
        <v>2778252.7332272721</v>
      </c>
      <c r="K1435" s="263"/>
    </row>
    <row r="1436" spans="2:11" x14ac:dyDescent="0.25">
      <c r="B1436" s="46">
        <f>SUBTOTAL(103,$C$10:C1436)</f>
        <v>1427</v>
      </c>
      <c r="C1436" s="157" t="s">
        <v>597</v>
      </c>
      <c r="D1436" s="24" t="s">
        <v>639</v>
      </c>
      <c r="E1436" s="203" t="s">
        <v>581</v>
      </c>
      <c r="F1436" s="208" t="s">
        <v>434</v>
      </c>
      <c r="G1436" s="241">
        <v>45422</v>
      </c>
      <c r="H1436" s="253">
        <v>0</v>
      </c>
      <c r="I1436" s="214">
        <v>-7264.2349999999997</v>
      </c>
      <c r="J1436" s="250">
        <f t="shared" si="22"/>
        <v>2770988.4982272722</v>
      </c>
      <c r="K1436" s="263"/>
    </row>
    <row r="1437" spans="2:11" x14ac:dyDescent="0.25">
      <c r="B1437" s="46">
        <f>SUBTOTAL(103,$C$10:C1437)</f>
        <v>1428</v>
      </c>
      <c r="C1437" s="24" t="s">
        <v>598</v>
      </c>
      <c r="D1437" s="24" t="s">
        <v>607</v>
      </c>
      <c r="E1437" s="203" t="s">
        <v>581</v>
      </c>
      <c r="F1437" s="208" t="s">
        <v>434</v>
      </c>
      <c r="G1437" s="241">
        <v>45422</v>
      </c>
      <c r="H1437" s="253">
        <v>0</v>
      </c>
      <c r="I1437" s="214">
        <v>-20000</v>
      </c>
      <c r="J1437" s="250">
        <f t="shared" si="22"/>
        <v>2750988.4982272722</v>
      </c>
      <c r="K1437" s="263"/>
    </row>
    <row r="1438" spans="2:11" x14ac:dyDescent="0.25">
      <c r="B1438" s="46">
        <f>SUBTOTAL(103,$C$10:C1438)</f>
        <v>1429</v>
      </c>
      <c r="C1438" s="24" t="s">
        <v>598</v>
      </c>
      <c r="D1438" s="24" t="s">
        <v>739</v>
      </c>
      <c r="E1438" s="227" t="s">
        <v>699</v>
      </c>
      <c r="F1438" s="208" t="s">
        <v>740</v>
      </c>
      <c r="G1438" s="241">
        <v>45422</v>
      </c>
      <c r="H1438" s="253">
        <v>0</v>
      </c>
      <c r="I1438" s="214">
        <v>-5504.9215909090899</v>
      </c>
      <c r="J1438" s="250">
        <f t="shared" si="22"/>
        <v>2745483.5766363633</v>
      </c>
      <c r="K1438" s="263"/>
    </row>
    <row r="1439" spans="2:11" x14ac:dyDescent="0.25">
      <c r="B1439" s="46">
        <f>SUBTOTAL(103,$C$10:C1439)</f>
        <v>1430</v>
      </c>
      <c r="C1439" s="157" t="s">
        <v>600</v>
      </c>
      <c r="D1439" s="24" t="s">
        <v>608</v>
      </c>
      <c r="E1439" s="227" t="s">
        <v>1049</v>
      </c>
      <c r="F1439" s="208" t="s">
        <v>1048</v>
      </c>
      <c r="G1439" s="241">
        <v>45422</v>
      </c>
      <c r="H1439" s="253">
        <v>0</v>
      </c>
      <c r="I1439" s="214">
        <v>-33760</v>
      </c>
      <c r="J1439" s="250">
        <f t="shared" si="22"/>
        <v>2711723.5766363633</v>
      </c>
      <c r="K1439" s="263"/>
    </row>
    <row r="1440" spans="2:11" x14ac:dyDescent="0.25">
      <c r="B1440" s="46">
        <f>SUBTOTAL(103,$C$10:C1440)</f>
        <v>1431</v>
      </c>
      <c r="C1440" s="157" t="s">
        <v>682</v>
      </c>
      <c r="D1440" s="24" t="s">
        <v>608</v>
      </c>
      <c r="E1440" s="227" t="s">
        <v>1045</v>
      </c>
      <c r="F1440" s="208" t="s">
        <v>1046</v>
      </c>
      <c r="G1440" s="241">
        <v>45422</v>
      </c>
      <c r="H1440" s="253">
        <v>0</v>
      </c>
      <c r="I1440" s="214">
        <v>-2100</v>
      </c>
      <c r="J1440" s="250">
        <f t="shared" si="22"/>
        <v>2709623.5766363633</v>
      </c>
      <c r="K1440" s="263"/>
    </row>
    <row r="1441" spans="2:11" x14ac:dyDescent="0.25">
      <c r="B1441" s="46">
        <f>SUBTOTAL(103,$C$10:C1441)</f>
        <v>1432</v>
      </c>
      <c r="C1441" s="157" t="s">
        <v>601</v>
      </c>
      <c r="D1441" s="24" t="s">
        <v>648</v>
      </c>
      <c r="E1441" s="227" t="s">
        <v>1049</v>
      </c>
      <c r="F1441" s="208" t="s">
        <v>1048</v>
      </c>
      <c r="G1441" s="241">
        <v>45422</v>
      </c>
      <c r="H1441" s="253">
        <v>0</v>
      </c>
      <c r="I1441" s="214">
        <v>-5331</v>
      </c>
      <c r="J1441" s="250">
        <f t="shared" si="22"/>
        <v>2704292.5766363633</v>
      </c>
      <c r="K1441" s="263"/>
    </row>
    <row r="1442" spans="2:11" x14ac:dyDescent="0.25">
      <c r="B1442" s="46">
        <f>SUBTOTAL(103,$C$10:C1442)</f>
        <v>1433</v>
      </c>
      <c r="C1442" s="157" t="s">
        <v>665</v>
      </c>
      <c r="D1442" s="24" t="s">
        <v>648</v>
      </c>
      <c r="E1442" s="227" t="s">
        <v>1045</v>
      </c>
      <c r="F1442" s="208" t="s">
        <v>1046</v>
      </c>
      <c r="G1442" s="241">
        <v>45422</v>
      </c>
      <c r="H1442" s="253">
        <v>0</v>
      </c>
      <c r="I1442" s="214">
        <v>-22400</v>
      </c>
      <c r="J1442" s="250">
        <f t="shared" si="22"/>
        <v>2681892.5766363633</v>
      </c>
      <c r="K1442" s="263"/>
    </row>
    <row r="1443" spans="2:11" x14ac:dyDescent="0.25">
      <c r="B1443" s="46">
        <f>SUBTOTAL(103,$C$10:C1443)</f>
        <v>1434</v>
      </c>
      <c r="C1443" s="24" t="s">
        <v>1082</v>
      </c>
      <c r="D1443" s="24" t="s">
        <v>648</v>
      </c>
      <c r="E1443" s="227" t="s">
        <v>585</v>
      </c>
      <c r="F1443" s="208" t="s">
        <v>586</v>
      </c>
      <c r="G1443" s="241">
        <v>45422</v>
      </c>
      <c r="H1443" s="253">
        <v>0</v>
      </c>
      <c r="I1443" s="214">
        <v>-8400</v>
      </c>
      <c r="J1443" s="250">
        <f t="shared" si="22"/>
        <v>2673492.5766363633</v>
      </c>
      <c r="K1443" s="263"/>
    </row>
    <row r="1444" spans="2:11" x14ac:dyDescent="0.25">
      <c r="B1444" s="46">
        <f>SUBTOTAL(103,$C$10:C1444)</f>
        <v>1435</v>
      </c>
      <c r="C1444" s="157" t="s">
        <v>722</v>
      </c>
      <c r="D1444" s="24" t="s">
        <v>679</v>
      </c>
      <c r="E1444" s="227" t="s">
        <v>641</v>
      </c>
      <c r="F1444" s="208" t="s">
        <v>642</v>
      </c>
      <c r="G1444" s="241">
        <v>45422</v>
      </c>
      <c r="H1444" s="253">
        <v>0</v>
      </c>
      <c r="I1444" s="214">
        <v>-25000</v>
      </c>
      <c r="J1444" s="250">
        <f t="shared" si="22"/>
        <v>2648492.5766363633</v>
      </c>
      <c r="K1444" s="263"/>
    </row>
    <row r="1445" spans="2:11" x14ac:dyDescent="0.25">
      <c r="B1445" s="46">
        <f>SUBTOTAL(103,$C$10:C1445)</f>
        <v>1436</v>
      </c>
      <c r="C1445" s="157" t="s">
        <v>737</v>
      </c>
      <c r="D1445" s="24" t="s">
        <v>738</v>
      </c>
      <c r="E1445" s="227" t="s">
        <v>619</v>
      </c>
      <c r="F1445" s="208" t="s">
        <v>621</v>
      </c>
      <c r="G1445" s="241">
        <v>45422</v>
      </c>
      <c r="H1445" s="253">
        <v>0</v>
      </c>
      <c r="I1445" s="214">
        <v>-250</v>
      </c>
      <c r="J1445" s="250">
        <f t="shared" si="22"/>
        <v>2648242.5766363633</v>
      </c>
      <c r="K1445" s="263"/>
    </row>
    <row r="1446" spans="2:11" x14ac:dyDescent="0.25">
      <c r="B1446" s="46">
        <f>SUBTOTAL(103,$C$10:C1446)</f>
        <v>1437</v>
      </c>
      <c r="C1446" s="157" t="s">
        <v>732</v>
      </c>
      <c r="D1446" s="24" t="s">
        <v>738</v>
      </c>
      <c r="E1446" s="227" t="s">
        <v>619</v>
      </c>
      <c r="F1446" s="208" t="s">
        <v>621</v>
      </c>
      <c r="G1446" s="241">
        <v>45422</v>
      </c>
      <c r="H1446" s="253">
        <v>0</v>
      </c>
      <c r="I1446" s="214">
        <v>-250</v>
      </c>
      <c r="J1446" s="250">
        <f t="shared" si="22"/>
        <v>2647992.5766363633</v>
      </c>
      <c r="K1446" s="263"/>
    </row>
    <row r="1447" spans="2:11" x14ac:dyDescent="0.25">
      <c r="B1447" s="46">
        <f>SUBTOTAL(103,$C$10:C1447)</f>
        <v>1438</v>
      </c>
      <c r="C1447" s="157" t="s">
        <v>683</v>
      </c>
      <c r="D1447" s="24" t="s">
        <v>648</v>
      </c>
      <c r="E1447" s="227" t="s">
        <v>1049</v>
      </c>
      <c r="F1447" s="208" t="s">
        <v>1048</v>
      </c>
      <c r="G1447" s="241">
        <v>45422</v>
      </c>
      <c r="H1447" s="253">
        <v>0</v>
      </c>
      <c r="I1447" s="214">
        <v>-3360</v>
      </c>
      <c r="J1447" s="250">
        <f t="shared" si="22"/>
        <v>2644632.5766363633</v>
      </c>
      <c r="K1447" s="263"/>
    </row>
    <row r="1448" spans="2:11" x14ac:dyDescent="0.25">
      <c r="B1448" s="46">
        <f>SUBTOTAL(103,$C$10:C1448)</f>
        <v>1439</v>
      </c>
      <c r="C1448" s="157" t="s">
        <v>694</v>
      </c>
      <c r="D1448" s="24" t="s">
        <v>608</v>
      </c>
      <c r="E1448" s="227" t="s">
        <v>1045</v>
      </c>
      <c r="F1448" s="208" t="s">
        <v>1046</v>
      </c>
      <c r="G1448" s="241">
        <v>45422</v>
      </c>
      <c r="H1448" s="253">
        <v>0</v>
      </c>
      <c r="I1448" s="214">
        <v>-22400</v>
      </c>
      <c r="J1448" s="250">
        <f t="shared" si="22"/>
        <v>2622232.5766363633</v>
      </c>
      <c r="K1448" s="263"/>
    </row>
    <row r="1449" spans="2:11" x14ac:dyDescent="0.25">
      <c r="B1449" s="46">
        <f>SUBTOTAL(103,$C$10:C1449)</f>
        <v>1440</v>
      </c>
      <c r="C1449" s="157" t="s">
        <v>603</v>
      </c>
      <c r="D1449" s="24" t="s">
        <v>607</v>
      </c>
      <c r="E1449" s="227" t="s">
        <v>1043</v>
      </c>
      <c r="F1449" s="216" t="s">
        <v>1044</v>
      </c>
      <c r="G1449" s="241">
        <v>45422</v>
      </c>
      <c r="H1449" s="253">
        <v>0</v>
      </c>
      <c r="I1449" s="214">
        <v>-2000</v>
      </c>
      <c r="J1449" s="250">
        <f t="shared" si="22"/>
        <v>2620232.5766363633</v>
      </c>
      <c r="K1449" s="263"/>
    </row>
    <row r="1450" spans="2:11" x14ac:dyDescent="0.25">
      <c r="B1450" s="46">
        <f>SUBTOTAL(103,$C$10:C1450)</f>
        <v>1441</v>
      </c>
      <c r="C1450" s="157" t="s">
        <v>605</v>
      </c>
      <c r="D1450" s="24" t="s">
        <v>607</v>
      </c>
      <c r="E1450" s="227" t="s">
        <v>1043</v>
      </c>
      <c r="F1450" s="216" t="s">
        <v>1044</v>
      </c>
      <c r="G1450" s="241">
        <v>45422</v>
      </c>
      <c r="H1450" s="253">
        <v>0</v>
      </c>
      <c r="I1450" s="214">
        <v>-5000</v>
      </c>
      <c r="J1450" s="250">
        <f t="shared" si="22"/>
        <v>2615232.5766363633</v>
      </c>
      <c r="K1450" s="263"/>
    </row>
    <row r="1451" spans="2:11" x14ac:dyDescent="0.25">
      <c r="B1451" s="46">
        <f>SUBTOTAL(103,$C$10:C1451)</f>
        <v>1442</v>
      </c>
      <c r="C1451" s="157" t="s">
        <v>667</v>
      </c>
      <c r="D1451" s="24" t="s">
        <v>648</v>
      </c>
      <c r="E1451" s="227" t="s">
        <v>585</v>
      </c>
      <c r="F1451" s="208" t="s">
        <v>586</v>
      </c>
      <c r="G1451" s="241">
        <v>45422</v>
      </c>
      <c r="H1451" s="253">
        <v>0</v>
      </c>
      <c r="I1451" s="214">
        <v>-9900</v>
      </c>
      <c r="J1451" s="250">
        <f t="shared" si="22"/>
        <v>2605332.5766363633</v>
      </c>
      <c r="K1451" s="263"/>
    </row>
    <row r="1452" spans="2:11" x14ac:dyDescent="0.25">
      <c r="B1452" s="46">
        <f>SUBTOTAL(103,$C$10:C1452)</f>
        <v>1443</v>
      </c>
      <c r="C1452" s="157" t="s">
        <v>667</v>
      </c>
      <c r="D1452" s="24" t="s">
        <v>648</v>
      </c>
      <c r="E1452" s="227" t="s">
        <v>1045</v>
      </c>
      <c r="F1452" s="208" t="s">
        <v>1046</v>
      </c>
      <c r="G1452" s="241">
        <v>45422</v>
      </c>
      <c r="H1452" s="253">
        <v>0</v>
      </c>
      <c r="I1452" s="214">
        <v>-11900</v>
      </c>
      <c r="J1452" s="250">
        <f t="shared" si="22"/>
        <v>2593432.5766363633</v>
      </c>
      <c r="K1452" s="263"/>
    </row>
    <row r="1453" spans="2:11" x14ac:dyDescent="0.25">
      <c r="B1453" s="46">
        <f>SUBTOTAL(103,$C$10:C1453)</f>
        <v>1444</v>
      </c>
      <c r="C1453" s="157" t="s">
        <v>743</v>
      </c>
      <c r="D1453" s="24" t="s">
        <v>744</v>
      </c>
      <c r="E1453" s="203" t="s">
        <v>581</v>
      </c>
      <c r="F1453" s="208" t="s">
        <v>434</v>
      </c>
      <c r="G1453" s="241">
        <v>45427</v>
      </c>
      <c r="H1453" s="253">
        <v>0</v>
      </c>
      <c r="I1453" s="214">
        <v>-18668</v>
      </c>
      <c r="J1453" s="250">
        <f t="shared" si="22"/>
        <v>2574764.5766363633</v>
      </c>
      <c r="K1453" s="263"/>
    </row>
    <row r="1454" spans="2:11" x14ac:dyDescent="0.25">
      <c r="B1454" s="46">
        <f>SUBTOTAL(103,$C$10:C1454)</f>
        <v>1445</v>
      </c>
      <c r="C1454" s="157" t="s">
        <v>653</v>
      </c>
      <c r="D1454" s="24" t="s">
        <v>727</v>
      </c>
      <c r="E1454" s="203" t="s">
        <v>581</v>
      </c>
      <c r="F1454" s="208" t="s">
        <v>434</v>
      </c>
      <c r="G1454" s="241">
        <v>45427</v>
      </c>
      <c r="H1454" s="253">
        <v>300000</v>
      </c>
      <c r="I1454" s="214">
        <v>0</v>
      </c>
      <c r="J1454" s="250">
        <f t="shared" si="22"/>
        <v>2874764.5766363633</v>
      </c>
      <c r="K1454" s="263"/>
    </row>
    <row r="1455" spans="2:11" x14ac:dyDescent="0.25">
      <c r="B1455" s="46">
        <f>SUBTOTAL(103,$C$10:C1455)</f>
        <v>1446</v>
      </c>
      <c r="C1455" s="157" t="s">
        <v>653</v>
      </c>
      <c r="D1455" s="24" t="s">
        <v>735</v>
      </c>
      <c r="E1455" s="203" t="s">
        <v>581</v>
      </c>
      <c r="F1455" s="208" t="s">
        <v>434</v>
      </c>
      <c r="G1455" s="241">
        <v>45427</v>
      </c>
      <c r="H1455" s="253">
        <v>300000</v>
      </c>
      <c r="I1455" s="214">
        <v>0</v>
      </c>
      <c r="J1455" s="250">
        <f t="shared" si="22"/>
        <v>3174764.5766363633</v>
      </c>
      <c r="K1455" s="263"/>
    </row>
    <row r="1456" spans="2:11" x14ac:dyDescent="0.25">
      <c r="B1456" s="46">
        <f>SUBTOTAL(103,$C$10:C1456)</f>
        <v>1447</v>
      </c>
      <c r="C1456" s="157" t="s">
        <v>630</v>
      </c>
      <c r="D1456" s="100" t="s">
        <v>1073</v>
      </c>
      <c r="E1456" s="203" t="s">
        <v>24</v>
      </c>
      <c r="F1456" s="203" t="s">
        <v>24</v>
      </c>
      <c r="G1456" s="241">
        <v>45427</v>
      </c>
      <c r="H1456" s="253">
        <v>0</v>
      </c>
      <c r="I1456" s="214">
        <v>-12000</v>
      </c>
      <c r="J1456" s="250">
        <f t="shared" si="22"/>
        <v>3162764.5766363633</v>
      </c>
      <c r="K1456" s="263"/>
    </row>
    <row r="1457" spans="2:11" x14ac:dyDescent="0.25">
      <c r="B1457" s="46">
        <f>SUBTOTAL(103,$C$10:C1457)</f>
        <v>1448</v>
      </c>
      <c r="C1457" s="157" t="s">
        <v>631</v>
      </c>
      <c r="D1457" s="24" t="s">
        <v>613</v>
      </c>
      <c r="E1457" s="203" t="s">
        <v>24</v>
      </c>
      <c r="F1457" s="203" t="s">
        <v>24</v>
      </c>
      <c r="G1457" s="241">
        <v>45427</v>
      </c>
      <c r="H1457" s="253">
        <v>0</v>
      </c>
      <c r="I1457" s="214">
        <v>-5000</v>
      </c>
      <c r="J1457" s="250">
        <f t="shared" si="22"/>
        <v>3157764.5766363633</v>
      </c>
      <c r="K1457" s="263"/>
    </row>
    <row r="1458" spans="2:11" x14ac:dyDescent="0.25">
      <c r="B1458" s="46">
        <f>SUBTOTAL(103,$C$10:C1458)</f>
        <v>1449</v>
      </c>
      <c r="C1458" s="157" t="s">
        <v>632</v>
      </c>
      <c r="D1458" s="24" t="s">
        <v>614</v>
      </c>
      <c r="E1458" s="203" t="s">
        <v>24</v>
      </c>
      <c r="F1458" s="203" t="s">
        <v>24</v>
      </c>
      <c r="G1458" s="241">
        <v>45427</v>
      </c>
      <c r="H1458" s="253">
        <v>0</v>
      </c>
      <c r="I1458" s="214">
        <v>-500</v>
      </c>
      <c r="J1458" s="250">
        <f t="shared" si="22"/>
        <v>3157264.5766363633</v>
      </c>
      <c r="K1458" s="263"/>
    </row>
    <row r="1459" spans="2:11" x14ac:dyDescent="0.25">
      <c r="B1459" s="46">
        <f>SUBTOTAL(103,$C$10:C1459)</f>
        <v>1450</v>
      </c>
      <c r="C1459" s="157" t="s">
        <v>708</v>
      </c>
      <c r="D1459" s="24" t="s">
        <v>709</v>
      </c>
      <c r="E1459" s="227" t="s">
        <v>1043</v>
      </c>
      <c r="F1459" s="208" t="s">
        <v>1044</v>
      </c>
      <c r="G1459" s="241">
        <v>45428</v>
      </c>
      <c r="H1459" s="253">
        <v>0</v>
      </c>
      <c r="I1459" s="214">
        <v>-600</v>
      </c>
      <c r="J1459" s="250">
        <f t="shared" si="22"/>
        <v>3156664.5766363633</v>
      </c>
      <c r="K1459" s="263"/>
    </row>
    <row r="1460" spans="2:11" x14ac:dyDescent="0.25">
      <c r="B1460" s="46">
        <f>SUBTOTAL(103,$C$10:C1460)</f>
        <v>1451</v>
      </c>
      <c r="C1460" s="157" t="s">
        <v>596</v>
      </c>
      <c r="D1460" s="24" t="s">
        <v>639</v>
      </c>
      <c r="E1460" s="203" t="s">
        <v>581</v>
      </c>
      <c r="F1460" s="208" t="s">
        <v>434</v>
      </c>
      <c r="G1460" s="241">
        <v>45429</v>
      </c>
      <c r="H1460" s="253">
        <v>0</v>
      </c>
      <c r="I1460" s="214">
        <v>-7000</v>
      </c>
      <c r="J1460" s="250">
        <f t="shared" si="22"/>
        <v>3149664.5766363633</v>
      </c>
      <c r="K1460" s="263"/>
    </row>
    <row r="1461" spans="2:11" x14ac:dyDescent="0.25">
      <c r="B1461" s="46">
        <f>SUBTOTAL(103,$C$10:C1461)</f>
        <v>1452</v>
      </c>
      <c r="C1461" s="157" t="s">
        <v>736</v>
      </c>
      <c r="D1461" s="24" t="s">
        <v>738</v>
      </c>
      <c r="E1461" s="227" t="s">
        <v>619</v>
      </c>
      <c r="F1461" s="208" t="s">
        <v>621</v>
      </c>
      <c r="G1461" s="241">
        <v>45429</v>
      </c>
      <c r="H1461" s="253">
        <v>0</v>
      </c>
      <c r="I1461" s="214">
        <v>-1000</v>
      </c>
      <c r="J1461" s="250">
        <f t="shared" si="22"/>
        <v>3148664.5766363633</v>
      </c>
      <c r="K1461" s="263"/>
    </row>
    <row r="1462" spans="2:11" x14ac:dyDescent="0.25">
      <c r="B1462" s="46">
        <f>SUBTOTAL(103,$C$10:C1462)</f>
        <v>1453</v>
      </c>
      <c r="C1462" s="157" t="s">
        <v>625</v>
      </c>
      <c r="D1462" s="24" t="s">
        <v>608</v>
      </c>
      <c r="E1462" s="227" t="s">
        <v>641</v>
      </c>
      <c r="F1462" s="208" t="s">
        <v>642</v>
      </c>
      <c r="G1462" s="241">
        <v>45429</v>
      </c>
      <c r="H1462" s="253">
        <v>0</v>
      </c>
      <c r="I1462" s="214">
        <v>-3300</v>
      </c>
      <c r="J1462" s="250">
        <f t="shared" si="22"/>
        <v>3145364.5766363633</v>
      </c>
      <c r="K1462" s="263"/>
    </row>
    <row r="1463" spans="2:11" x14ac:dyDescent="0.25">
      <c r="B1463" s="46">
        <f>SUBTOTAL(103,$C$10:C1463)</f>
        <v>1454</v>
      </c>
      <c r="C1463" s="24" t="s">
        <v>598</v>
      </c>
      <c r="D1463" s="24" t="s">
        <v>607</v>
      </c>
      <c r="E1463" s="203" t="s">
        <v>581</v>
      </c>
      <c r="F1463" s="208" t="s">
        <v>434</v>
      </c>
      <c r="G1463" s="241">
        <v>45429</v>
      </c>
      <c r="H1463" s="253">
        <v>0</v>
      </c>
      <c r="I1463" s="214">
        <v>-20000</v>
      </c>
      <c r="J1463" s="250">
        <f t="shared" si="22"/>
        <v>3125364.5766363633</v>
      </c>
      <c r="K1463" s="263"/>
    </row>
    <row r="1464" spans="2:11" x14ac:dyDescent="0.25">
      <c r="B1464" s="46">
        <f>SUBTOTAL(103,$C$10:C1464)</f>
        <v>1455</v>
      </c>
      <c r="C1464" s="24" t="s">
        <v>598</v>
      </c>
      <c r="D1464" s="24" t="s">
        <v>608</v>
      </c>
      <c r="E1464" s="227" t="s">
        <v>641</v>
      </c>
      <c r="F1464" s="208" t="s">
        <v>642</v>
      </c>
      <c r="G1464" s="241">
        <v>45429</v>
      </c>
      <c r="H1464" s="253">
        <v>0</v>
      </c>
      <c r="I1464" s="214">
        <v>-6300</v>
      </c>
      <c r="J1464" s="250">
        <f t="shared" si="22"/>
        <v>3119064.5766363633</v>
      </c>
      <c r="K1464" s="263"/>
    </row>
    <row r="1465" spans="2:11" x14ac:dyDescent="0.25">
      <c r="B1465" s="46">
        <f>SUBTOTAL(103,$C$10:C1465)</f>
        <v>1456</v>
      </c>
      <c r="C1465" s="157" t="s">
        <v>600</v>
      </c>
      <c r="D1465" s="24" t="s">
        <v>608</v>
      </c>
      <c r="E1465" s="227" t="s">
        <v>1049</v>
      </c>
      <c r="F1465" s="208" t="s">
        <v>1048</v>
      </c>
      <c r="G1465" s="241">
        <v>45429</v>
      </c>
      <c r="H1465" s="253">
        <v>0</v>
      </c>
      <c r="I1465" s="214">
        <v>-17000</v>
      </c>
      <c r="J1465" s="250">
        <f t="shared" si="22"/>
        <v>3102064.5766363633</v>
      </c>
      <c r="K1465" s="263"/>
    </row>
    <row r="1466" spans="2:11" x14ac:dyDescent="0.25">
      <c r="B1466" s="46">
        <f>SUBTOTAL(103,$C$10:C1466)</f>
        <v>1457</v>
      </c>
      <c r="C1466" s="157" t="s">
        <v>682</v>
      </c>
      <c r="D1466" s="24" t="s">
        <v>608</v>
      </c>
      <c r="E1466" s="227" t="s">
        <v>1045</v>
      </c>
      <c r="F1466" s="208" t="s">
        <v>1046</v>
      </c>
      <c r="G1466" s="241">
        <v>45429</v>
      </c>
      <c r="H1466" s="253">
        <v>0</v>
      </c>
      <c r="I1466" s="214">
        <v>-2100</v>
      </c>
      <c r="J1466" s="250">
        <f t="shared" si="22"/>
        <v>3099964.5766363633</v>
      </c>
      <c r="K1466" s="263"/>
    </row>
    <row r="1467" spans="2:11" x14ac:dyDescent="0.25">
      <c r="B1467" s="46">
        <f>SUBTOTAL(103,$C$10:C1467)</f>
        <v>1458</v>
      </c>
      <c r="C1467" s="157" t="s">
        <v>677</v>
      </c>
      <c r="D1467" s="24" t="s">
        <v>688</v>
      </c>
      <c r="E1467" s="227" t="s">
        <v>641</v>
      </c>
      <c r="F1467" s="208" t="s">
        <v>642</v>
      </c>
      <c r="G1467" s="241">
        <v>45429</v>
      </c>
      <c r="H1467" s="253">
        <v>0</v>
      </c>
      <c r="I1467" s="214">
        <v>-8500</v>
      </c>
      <c r="J1467" s="250">
        <f t="shared" si="22"/>
        <v>3091464.5766363633</v>
      </c>
      <c r="K1467" s="263"/>
    </row>
    <row r="1468" spans="2:11" x14ac:dyDescent="0.25">
      <c r="B1468" s="46">
        <f>SUBTOTAL(103,$C$10:C1468)</f>
        <v>1459</v>
      </c>
      <c r="C1468" s="157" t="s">
        <v>745</v>
      </c>
      <c r="D1468" s="24" t="s">
        <v>688</v>
      </c>
      <c r="E1468" s="227" t="s">
        <v>746</v>
      </c>
      <c r="F1468" s="208" t="s">
        <v>747</v>
      </c>
      <c r="G1468" s="241">
        <v>45429</v>
      </c>
      <c r="H1468" s="253">
        <v>0</v>
      </c>
      <c r="I1468" s="214">
        <v>-32967</v>
      </c>
      <c r="J1468" s="250">
        <f t="shared" si="22"/>
        <v>3058497.5766363633</v>
      </c>
      <c r="K1468" s="263"/>
    </row>
    <row r="1469" spans="2:11" x14ac:dyDescent="0.25">
      <c r="B1469" s="46">
        <f>SUBTOTAL(103,$C$10:C1469)</f>
        <v>1460</v>
      </c>
      <c r="C1469" s="157" t="s">
        <v>601</v>
      </c>
      <c r="D1469" s="24" t="s">
        <v>648</v>
      </c>
      <c r="E1469" s="227" t="s">
        <v>1049</v>
      </c>
      <c r="F1469" s="208" t="s">
        <v>1048</v>
      </c>
      <c r="G1469" s="241">
        <v>45429</v>
      </c>
      <c r="H1469" s="253">
        <v>0</v>
      </c>
      <c r="I1469" s="214">
        <v>-5331</v>
      </c>
      <c r="J1469" s="250">
        <f t="shared" si="22"/>
        <v>3053166.5766363633</v>
      </c>
      <c r="K1469" s="263"/>
    </row>
    <row r="1470" spans="2:11" x14ac:dyDescent="0.25">
      <c r="B1470" s="46">
        <f>SUBTOTAL(103,$C$10:C1470)</f>
        <v>1461</v>
      </c>
      <c r="C1470" s="157" t="s">
        <v>665</v>
      </c>
      <c r="D1470" s="24" t="s">
        <v>648</v>
      </c>
      <c r="E1470" s="227" t="s">
        <v>1045</v>
      </c>
      <c r="F1470" s="208" t="s">
        <v>1046</v>
      </c>
      <c r="G1470" s="241">
        <v>45429</v>
      </c>
      <c r="H1470" s="253">
        <v>0</v>
      </c>
      <c r="I1470" s="214">
        <v>-23300</v>
      </c>
      <c r="J1470" s="250">
        <f t="shared" si="22"/>
        <v>3029866.5766363633</v>
      </c>
      <c r="K1470" s="263"/>
    </row>
    <row r="1471" spans="2:11" x14ac:dyDescent="0.25">
      <c r="B1471" s="46">
        <f>SUBTOTAL(103,$C$10:C1471)</f>
        <v>1462</v>
      </c>
      <c r="C1471" s="157" t="s">
        <v>665</v>
      </c>
      <c r="D1471" s="24" t="s">
        <v>648</v>
      </c>
      <c r="E1471" s="227" t="s">
        <v>1045</v>
      </c>
      <c r="F1471" s="208" t="s">
        <v>1046</v>
      </c>
      <c r="G1471" s="241">
        <v>45429</v>
      </c>
      <c r="H1471" s="253">
        <v>0</v>
      </c>
      <c r="I1471" s="214">
        <v>-4200</v>
      </c>
      <c r="J1471" s="250">
        <f t="shared" si="22"/>
        <v>3025666.5766363633</v>
      </c>
      <c r="K1471" s="263"/>
    </row>
    <row r="1472" spans="2:11" x14ac:dyDescent="0.25">
      <c r="B1472" s="46">
        <f>SUBTOTAL(103,$C$10:C1472)</f>
        <v>1463</v>
      </c>
      <c r="C1472" s="24" t="s">
        <v>1082</v>
      </c>
      <c r="D1472" s="24" t="s">
        <v>648</v>
      </c>
      <c r="E1472" s="227" t="s">
        <v>585</v>
      </c>
      <c r="F1472" s="208" t="s">
        <v>586</v>
      </c>
      <c r="G1472" s="241">
        <v>45429</v>
      </c>
      <c r="H1472" s="253">
        <v>0</v>
      </c>
      <c r="I1472" s="214">
        <v>-4200</v>
      </c>
      <c r="J1472" s="250">
        <f t="shared" si="22"/>
        <v>3021466.5766363633</v>
      </c>
      <c r="K1472" s="263"/>
    </row>
    <row r="1473" spans="2:11" x14ac:dyDescent="0.25">
      <c r="B1473" s="46">
        <f>SUBTOTAL(103,$C$10:C1473)</f>
        <v>1464</v>
      </c>
      <c r="C1473" s="157" t="s">
        <v>737</v>
      </c>
      <c r="D1473" s="24" t="s">
        <v>738</v>
      </c>
      <c r="E1473" s="227" t="s">
        <v>619</v>
      </c>
      <c r="F1473" s="208" t="s">
        <v>621</v>
      </c>
      <c r="G1473" s="241">
        <v>45429</v>
      </c>
      <c r="H1473" s="253">
        <v>0</v>
      </c>
      <c r="I1473" s="214">
        <v>-250</v>
      </c>
      <c r="J1473" s="250">
        <f t="shared" si="22"/>
        <v>3021216.5766363633</v>
      </c>
      <c r="K1473" s="263"/>
    </row>
    <row r="1474" spans="2:11" x14ac:dyDescent="0.25">
      <c r="B1474" s="46">
        <f>SUBTOTAL(103,$C$10:C1474)</f>
        <v>1465</v>
      </c>
      <c r="C1474" s="157" t="s">
        <v>732</v>
      </c>
      <c r="D1474" s="24" t="s">
        <v>738</v>
      </c>
      <c r="E1474" s="227" t="s">
        <v>619</v>
      </c>
      <c r="F1474" s="208" t="s">
        <v>621</v>
      </c>
      <c r="G1474" s="241">
        <v>45429</v>
      </c>
      <c r="H1474" s="253">
        <v>0</v>
      </c>
      <c r="I1474" s="214">
        <v>-250</v>
      </c>
      <c r="J1474" s="250">
        <f t="shared" si="22"/>
        <v>3020966.5766363633</v>
      </c>
      <c r="K1474" s="263"/>
    </row>
    <row r="1475" spans="2:11" x14ac:dyDescent="0.25">
      <c r="B1475" s="46">
        <f>SUBTOTAL(103,$C$10:C1475)</f>
        <v>1466</v>
      </c>
      <c r="C1475" s="157" t="s">
        <v>683</v>
      </c>
      <c r="D1475" s="24" t="s">
        <v>648</v>
      </c>
      <c r="E1475" s="227" t="s">
        <v>1049</v>
      </c>
      <c r="F1475" s="208" t="s">
        <v>1048</v>
      </c>
      <c r="G1475" s="241">
        <v>45429</v>
      </c>
      <c r="H1475" s="253">
        <v>0</v>
      </c>
      <c r="I1475" s="214">
        <v>-3360</v>
      </c>
      <c r="J1475" s="250">
        <f t="shared" si="22"/>
        <v>3017606.5766363633</v>
      </c>
      <c r="K1475" s="263"/>
    </row>
    <row r="1476" spans="2:11" x14ac:dyDescent="0.25">
      <c r="B1476" s="46">
        <f>SUBTOTAL(103,$C$10:C1476)</f>
        <v>1467</v>
      </c>
      <c r="C1476" s="157" t="s">
        <v>694</v>
      </c>
      <c r="D1476" s="24" t="s">
        <v>608</v>
      </c>
      <c r="E1476" s="227" t="s">
        <v>1045</v>
      </c>
      <c r="F1476" s="208" t="s">
        <v>1046</v>
      </c>
      <c r="G1476" s="241">
        <v>45429</v>
      </c>
      <c r="H1476" s="253">
        <v>0</v>
      </c>
      <c r="I1476" s="214">
        <v>-22300</v>
      </c>
      <c r="J1476" s="250">
        <f t="shared" si="22"/>
        <v>2995306.5766363633</v>
      </c>
      <c r="K1476" s="263"/>
    </row>
    <row r="1477" spans="2:11" x14ac:dyDescent="0.25">
      <c r="B1477" s="46">
        <f>SUBTOTAL(103,$C$10:C1477)</f>
        <v>1468</v>
      </c>
      <c r="C1477" s="157" t="s">
        <v>603</v>
      </c>
      <c r="D1477" s="24" t="s">
        <v>607</v>
      </c>
      <c r="E1477" s="227" t="s">
        <v>1043</v>
      </c>
      <c r="F1477" s="216" t="s">
        <v>1044</v>
      </c>
      <c r="G1477" s="241">
        <v>45429</v>
      </c>
      <c r="H1477" s="253">
        <v>0</v>
      </c>
      <c r="I1477" s="214">
        <v>-2000</v>
      </c>
      <c r="J1477" s="250">
        <f t="shared" si="22"/>
        <v>2993306.5766363633</v>
      </c>
      <c r="K1477" s="263"/>
    </row>
    <row r="1478" spans="2:11" x14ac:dyDescent="0.25">
      <c r="B1478" s="46">
        <f>SUBTOTAL(103,$C$10:C1478)</f>
        <v>1469</v>
      </c>
      <c r="C1478" s="157" t="s">
        <v>605</v>
      </c>
      <c r="D1478" s="24" t="s">
        <v>607</v>
      </c>
      <c r="E1478" s="227" t="s">
        <v>1043</v>
      </c>
      <c r="F1478" s="216" t="s">
        <v>1044</v>
      </c>
      <c r="G1478" s="241">
        <v>45429</v>
      </c>
      <c r="H1478" s="253">
        <v>0</v>
      </c>
      <c r="I1478" s="214">
        <v>-9800</v>
      </c>
      <c r="J1478" s="250">
        <f t="shared" si="22"/>
        <v>2983506.5766363633</v>
      </c>
      <c r="K1478" s="263"/>
    </row>
    <row r="1479" spans="2:11" x14ac:dyDescent="0.25">
      <c r="B1479" s="46">
        <f>SUBTOTAL(103,$C$10:C1479)</f>
        <v>1470</v>
      </c>
      <c r="C1479" s="157" t="s">
        <v>667</v>
      </c>
      <c r="D1479" s="24" t="s">
        <v>648</v>
      </c>
      <c r="E1479" s="227" t="s">
        <v>585</v>
      </c>
      <c r="F1479" s="208" t="s">
        <v>586</v>
      </c>
      <c r="G1479" s="241">
        <v>45429</v>
      </c>
      <c r="H1479" s="253">
        <v>0</v>
      </c>
      <c r="I1479" s="214">
        <v>-10500</v>
      </c>
      <c r="J1479" s="250">
        <f t="shared" si="22"/>
        <v>2973006.5766363633</v>
      </c>
      <c r="K1479" s="263"/>
    </row>
    <row r="1480" spans="2:11" x14ac:dyDescent="0.25">
      <c r="B1480" s="46">
        <f>SUBTOTAL(103,$C$10:C1480)</f>
        <v>1471</v>
      </c>
      <c r="C1480" s="157" t="s">
        <v>667</v>
      </c>
      <c r="D1480" s="24" t="s">
        <v>648</v>
      </c>
      <c r="E1480" s="227" t="s">
        <v>1045</v>
      </c>
      <c r="F1480" s="208" t="s">
        <v>1046</v>
      </c>
      <c r="G1480" s="241">
        <v>45429</v>
      </c>
      <c r="H1480" s="253">
        <v>0</v>
      </c>
      <c r="I1480" s="214">
        <v>-11900</v>
      </c>
      <c r="J1480" s="250">
        <f t="shared" si="22"/>
        <v>2961106.5766363633</v>
      </c>
      <c r="K1480" s="263"/>
    </row>
    <row r="1481" spans="2:11" x14ac:dyDescent="0.25">
      <c r="B1481" s="46">
        <f>SUBTOTAL(103,$C$10:C1481)</f>
        <v>1472</v>
      </c>
      <c r="C1481" s="157" t="s">
        <v>131</v>
      </c>
      <c r="D1481" s="24" t="s">
        <v>750</v>
      </c>
      <c r="E1481" s="227" t="s">
        <v>588</v>
      </c>
      <c r="F1481" s="208" t="s">
        <v>589</v>
      </c>
      <c r="G1481" s="241">
        <v>45435</v>
      </c>
      <c r="H1481" s="253">
        <v>0</v>
      </c>
      <c r="I1481" s="214">
        <v>-240000</v>
      </c>
      <c r="J1481" s="250">
        <f t="shared" si="22"/>
        <v>2721106.5766363633</v>
      </c>
      <c r="K1481" s="263"/>
    </row>
    <row r="1482" spans="2:11" x14ac:dyDescent="0.25">
      <c r="B1482" s="46">
        <f>SUBTOTAL(103,$C$10:C1482)</f>
        <v>1473</v>
      </c>
      <c r="C1482" s="24" t="s">
        <v>1074</v>
      </c>
      <c r="D1482" s="24" t="s">
        <v>608</v>
      </c>
      <c r="E1482" s="227" t="s">
        <v>1045</v>
      </c>
      <c r="F1482" s="208" t="s">
        <v>1046</v>
      </c>
      <c r="G1482" s="241">
        <v>45435</v>
      </c>
      <c r="H1482" s="253">
        <v>0</v>
      </c>
      <c r="I1482" s="214">
        <v>-5000</v>
      </c>
      <c r="J1482" s="250">
        <f t="shared" si="22"/>
        <v>2716106.5766363633</v>
      </c>
      <c r="K1482" s="263"/>
    </row>
    <row r="1483" spans="2:11" x14ac:dyDescent="0.25">
      <c r="B1483" s="46">
        <f>SUBTOTAL(103,$C$10:C1483)</f>
        <v>1474</v>
      </c>
      <c r="C1483" s="157" t="s">
        <v>24</v>
      </c>
      <c r="D1483" s="24" t="s">
        <v>24</v>
      </c>
      <c r="E1483" s="203" t="s">
        <v>24</v>
      </c>
      <c r="F1483" s="203" t="s">
        <v>24</v>
      </c>
      <c r="G1483" s="241">
        <v>45436</v>
      </c>
      <c r="H1483" s="253">
        <v>0</v>
      </c>
      <c r="I1483" s="214">
        <v>-300000</v>
      </c>
      <c r="J1483" s="250">
        <f t="shared" si="22"/>
        <v>2416106.5766363633</v>
      </c>
      <c r="K1483" s="263"/>
    </row>
    <row r="1484" spans="2:11" x14ac:dyDescent="0.25">
      <c r="B1484" s="46">
        <f>SUBTOTAL(103,$C$10:C1484)</f>
        <v>1475</v>
      </c>
      <c r="C1484" s="157" t="s">
        <v>596</v>
      </c>
      <c r="D1484" s="24" t="s">
        <v>639</v>
      </c>
      <c r="E1484" s="203" t="s">
        <v>581</v>
      </c>
      <c r="F1484" s="208" t="s">
        <v>434</v>
      </c>
      <c r="G1484" s="241">
        <v>45436</v>
      </c>
      <c r="H1484" s="253">
        <v>0</v>
      </c>
      <c r="I1484" s="214">
        <v>-3100</v>
      </c>
      <c r="J1484" s="250">
        <f t="shared" si="22"/>
        <v>2413006.5766363633</v>
      </c>
      <c r="K1484" s="263"/>
    </row>
    <row r="1485" spans="2:11" x14ac:dyDescent="0.25">
      <c r="B1485" s="46">
        <f>SUBTOTAL(103,$C$10:C1485)</f>
        <v>1476</v>
      </c>
      <c r="C1485" s="157" t="s">
        <v>736</v>
      </c>
      <c r="D1485" s="24" t="s">
        <v>738</v>
      </c>
      <c r="E1485" s="227" t="s">
        <v>619</v>
      </c>
      <c r="F1485" s="208" t="s">
        <v>621</v>
      </c>
      <c r="G1485" s="241">
        <v>45436</v>
      </c>
      <c r="H1485" s="253">
        <v>0</v>
      </c>
      <c r="I1485" s="214">
        <v>-1300</v>
      </c>
      <c r="J1485" s="250">
        <f t="shared" ref="J1485:J1548" si="23">H1485+J1484+I1485</f>
        <v>2411706.5766363633</v>
      </c>
      <c r="K1485" s="263"/>
    </row>
    <row r="1486" spans="2:11" x14ac:dyDescent="0.25">
      <c r="B1486" s="46">
        <f>SUBTOTAL(103,$C$10:C1486)</f>
        <v>1477</v>
      </c>
      <c r="C1486" s="157" t="s">
        <v>625</v>
      </c>
      <c r="D1486" s="24" t="s">
        <v>608</v>
      </c>
      <c r="E1486" s="227" t="s">
        <v>641</v>
      </c>
      <c r="F1486" s="208" t="s">
        <v>642</v>
      </c>
      <c r="G1486" s="241">
        <v>45436</v>
      </c>
      <c r="H1486" s="253">
        <v>0</v>
      </c>
      <c r="I1486" s="214">
        <v>-5580</v>
      </c>
      <c r="J1486" s="250">
        <f t="shared" si="23"/>
        <v>2406126.5766363633</v>
      </c>
      <c r="K1486" s="263"/>
    </row>
    <row r="1487" spans="2:11" x14ac:dyDescent="0.25">
      <c r="B1487" s="46">
        <f>SUBTOTAL(103,$C$10:C1487)</f>
        <v>1478</v>
      </c>
      <c r="C1487" s="157" t="s">
        <v>625</v>
      </c>
      <c r="D1487" s="24" t="s">
        <v>752</v>
      </c>
      <c r="E1487" s="227" t="s">
        <v>641</v>
      </c>
      <c r="F1487" s="208" t="s">
        <v>642</v>
      </c>
      <c r="G1487" s="241">
        <v>45436</v>
      </c>
      <c r="H1487" s="253">
        <v>0</v>
      </c>
      <c r="I1487" s="214">
        <v>-15000</v>
      </c>
      <c r="J1487" s="250">
        <f t="shared" si="23"/>
        <v>2391126.5766363633</v>
      </c>
      <c r="K1487" s="263"/>
    </row>
    <row r="1488" spans="2:11" x14ac:dyDescent="0.25">
      <c r="B1488" s="46">
        <f>SUBTOTAL(103,$C$10:C1488)</f>
        <v>1479</v>
      </c>
      <c r="C1488" s="24" t="s">
        <v>598</v>
      </c>
      <c r="D1488" s="24" t="s">
        <v>607</v>
      </c>
      <c r="E1488" s="203" t="s">
        <v>581</v>
      </c>
      <c r="F1488" s="208" t="s">
        <v>434</v>
      </c>
      <c r="G1488" s="241">
        <v>45436</v>
      </c>
      <c r="H1488" s="253">
        <v>0</v>
      </c>
      <c r="I1488" s="214">
        <v>-20000</v>
      </c>
      <c r="J1488" s="250">
        <f t="shared" si="23"/>
        <v>2371126.5766363633</v>
      </c>
      <c r="K1488" s="263"/>
    </row>
    <row r="1489" spans="2:11" x14ac:dyDescent="0.25">
      <c r="B1489" s="46">
        <f>SUBTOTAL(103,$C$10:C1489)</f>
        <v>1480</v>
      </c>
      <c r="C1489" s="24" t="s">
        <v>598</v>
      </c>
      <c r="D1489" s="24" t="s">
        <v>608</v>
      </c>
      <c r="E1489" s="227" t="s">
        <v>641</v>
      </c>
      <c r="F1489" s="208" t="s">
        <v>642</v>
      </c>
      <c r="G1489" s="241">
        <v>45436</v>
      </c>
      <c r="H1489" s="253">
        <v>0</v>
      </c>
      <c r="I1489" s="214">
        <v>-6300</v>
      </c>
      <c r="J1489" s="250">
        <f t="shared" si="23"/>
        <v>2364826.5766363633</v>
      </c>
      <c r="K1489" s="263"/>
    </row>
    <row r="1490" spans="2:11" x14ac:dyDescent="0.25">
      <c r="B1490" s="46">
        <f>SUBTOTAL(103,$C$10:C1490)</f>
        <v>1481</v>
      </c>
      <c r="C1490" s="24" t="s">
        <v>598</v>
      </c>
      <c r="D1490" s="24" t="s">
        <v>648</v>
      </c>
      <c r="E1490" s="227" t="s">
        <v>746</v>
      </c>
      <c r="F1490" s="208" t="s">
        <v>747</v>
      </c>
      <c r="G1490" s="241">
        <v>45436</v>
      </c>
      <c r="H1490" s="253">
        <v>0</v>
      </c>
      <c r="I1490" s="214">
        <v>-35000</v>
      </c>
      <c r="J1490" s="250">
        <f t="shared" si="23"/>
        <v>2329826.5766363633</v>
      </c>
      <c r="K1490" s="263"/>
    </row>
    <row r="1491" spans="2:11" x14ac:dyDescent="0.25">
      <c r="B1491" s="46">
        <f>SUBTOTAL(103,$C$10:C1491)</f>
        <v>1482</v>
      </c>
      <c r="C1491" s="157" t="s">
        <v>600</v>
      </c>
      <c r="D1491" s="24" t="s">
        <v>608</v>
      </c>
      <c r="E1491" s="227" t="s">
        <v>1049</v>
      </c>
      <c r="F1491" s="208" t="s">
        <v>1048</v>
      </c>
      <c r="G1491" s="241">
        <v>45436</v>
      </c>
      <c r="H1491" s="253">
        <v>0</v>
      </c>
      <c r="I1491" s="214">
        <v>-11760</v>
      </c>
      <c r="J1491" s="250">
        <f t="shared" si="23"/>
        <v>2318066.5766363633</v>
      </c>
      <c r="K1491" s="263"/>
    </row>
    <row r="1492" spans="2:11" x14ac:dyDescent="0.25">
      <c r="B1492" s="46">
        <f>SUBTOTAL(103,$C$10:C1492)</f>
        <v>1483</v>
      </c>
      <c r="C1492" s="157" t="s">
        <v>751</v>
      </c>
      <c r="D1492" s="24" t="s">
        <v>738</v>
      </c>
      <c r="E1492" s="227" t="s">
        <v>619</v>
      </c>
      <c r="F1492" s="208" t="s">
        <v>621</v>
      </c>
      <c r="G1492" s="241">
        <v>45436</v>
      </c>
      <c r="H1492" s="253">
        <v>0</v>
      </c>
      <c r="I1492" s="214">
        <v>-400</v>
      </c>
      <c r="J1492" s="250">
        <f t="shared" si="23"/>
        <v>2317666.5766363633</v>
      </c>
      <c r="K1492" s="263"/>
    </row>
    <row r="1493" spans="2:11" x14ac:dyDescent="0.25">
      <c r="B1493" s="46">
        <f>SUBTOTAL(103,$C$10:C1493)</f>
        <v>1484</v>
      </c>
      <c r="C1493" s="157" t="s">
        <v>682</v>
      </c>
      <c r="D1493" s="24" t="s">
        <v>608</v>
      </c>
      <c r="E1493" s="227" t="s">
        <v>1045</v>
      </c>
      <c r="F1493" s="208" t="s">
        <v>1046</v>
      </c>
      <c r="G1493" s="241">
        <v>45436</v>
      </c>
      <c r="H1493" s="253">
        <v>0</v>
      </c>
      <c r="I1493" s="214">
        <v>-2100</v>
      </c>
      <c r="J1493" s="250">
        <f t="shared" si="23"/>
        <v>2315566.5766363633</v>
      </c>
      <c r="K1493" s="263"/>
    </row>
    <row r="1494" spans="2:11" x14ac:dyDescent="0.25">
      <c r="B1494" s="46">
        <f>SUBTOTAL(103,$C$10:C1494)</f>
        <v>1485</v>
      </c>
      <c r="C1494" s="157" t="s">
        <v>677</v>
      </c>
      <c r="D1494" s="24" t="s">
        <v>688</v>
      </c>
      <c r="E1494" s="227" t="s">
        <v>641</v>
      </c>
      <c r="F1494" s="208" t="s">
        <v>642</v>
      </c>
      <c r="G1494" s="241">
        <v>45436</v>
      </c>
      <c r="H1494" s="253">
        <v>0</v>
      </c>
      <c r="I1494" s="214">
        <v>-11500</v>
      </c>
      <c r="J1494" s="250">
        <f t="shared" si="23"/>
        <v>2304066.5766363633</v>
      </c>
      <c r="K1494" s="263"/>
    </row>
    <row r="1495" spans="2:11" x14ac:dyDescent="0.25">
      <c r="B1495" s="46">
        <f>SUBTOTAL(103,$C$10:C1495)</f>
        <v>1486</v>
      </c>
      <c r="C1495" s="157" t="s">
        <v>601</v>
      </c>
      <c r="D1495" s="24" t="s">
        <v>648</v>
      </c>
      <c r="E1495" s="227" t="s">
        <v>1049</v>
      </c>
      <c r="F1495" s="208" t="s">
        <v>1048</v>
      </c>
      <c r="G1495" s="241">
        <v>45436</v>
      </c>
      <c r="H1495" s="253">
        <v>0</v>
      </c>
      <c r="I1495" s="214">
        <v>-17331</v>
      </c>
      <c r="J1495" s="250">
        <f t="shared" si="23"/>
        <v>2286735.5766363633</v>
      </c>
      <c r="K1495" s="263"/>
    </row>
    <row r="1496" spans="2:11" x14ac:dyDescent="0.25">
      <c r="B1496" s="46">
        <f>SUBTOTAL(103,$C$10:C1496)</f>
        <v>1487</v>
      </c>
      <c r="C1496" s="154" t="s">
        <v>692</v>
      </c>
      <c r="D1496" s="24" t="s">
        <v>608</v>
      </c>
      <c r="E1496" s="203" t="s">
        <v>581</v>
      </c>
      <c r="F1496" s="208" t="s">
        <v>434</v>
      </c>
      <c r="G1496" s="241">
        <v>45436</v>
      </c>
      <c r="H1496" s="253">
        <v>0</v>
      </c>
      <c r="I1496" s="214">
        <v>-12603</v>
      </c>
      <c r="J1496" s="250">
        <f t="shared" si="23"/>
        <v>2274132.5766363633</v>
      </c>
      <c r="K1496" s="263"/>
    </row>
    <row r="1497" spans="2:11" x14ac:dyDescent="0.25">
      <c r="B1497" s="46">
        <f>SUBTOTAL(103,$C$10:C1497)</f>
        <v>1488</v>
      </c>
      <c r="C1497" s="157" t="s">
        <v>693</v>
      </c>
      <c r="D1497" s="24" t="s">
        <v>608</v>
      </c>
      <c r="E1497" s="203" t="s">
        <v>581</v>
      </c>
      <c r="F1497" s="208" t="s">
        <v>434</v>
      </c>
      <c r="G1497" s="241">
        <v>45436</v>
      </c>
      <c r="H1497" s="253">
        <v>0</v>
      </c>
      <c r="I1497" s="214">
        <v>-7000</v>
      </c>
      <c r="J1497" s="250">
        <f t="shared" si="23"/>
        <v>2267132.5766363633</v>
      </c>
      <c r="K1497" s="263"/>
    </row>
    <row r="1498" spans="2:11" x14ac:dyDescent="0.25">
      <c r="B1498" s="46">
        <f>SUBTOTAL(103,$C$10:C1498)</f>
        <v>1489</v>
      </c>
      <c r="C1498" s="157" t="s">
        <v>596</v>
      </c>
      <c r="D1498" s="24" t="s">
        <v>608</v>
      </c>
      <c r="E1498" s="203" t="s">
        <v>581</v>
      </c>
      <c r="F1498" s="208" t="s">
        <v>434</v>
      </c>
      <c r="G1498" s="241">
        <v>45436</v>
      </c>
      <c r="H1498" s="253">
        <v>0</v>
      </c>
      <c r="I1498" s="214">
        <v>-70000</v>
      </c>
      <c r="J1498" s="250">
        <f t="shared" si="23"/>
        <v>2197132.5766363633</v>
      </c>
      <c r="K1498" s="263"/>
    </row>
    <row r="1499" spans="2:11" x14ac:dyDescent="0.25">
      <c r="B1499" s="46">
        <f>SUBTOTAL(103,$C$10:C1499)</f>
        <v>1490</v>
      </c>
      <c r="C1499" s="24" t="s">
        <v>598</v>
      </c>
      <c r="D1499" s="24" t="s">
        <v>608</v>
      </c>
      <c r="E1499" s="203" t="s">
        <v>581</v>
      </c>
      <c r="F1499" s="208" t="s">
        <v>434</v>
      </c>
      <c r="G1499" s="241">
        <v>45436</v>
      </c>
      <c r="H1499" s="253">
        <v>0</v>
      </c>
      <c r="I1499" s="214">
        <v>-49000</v>
      </c>
      <c r="J1499" s="250">
        <f t="shared" si="23"/>
        <v>2148132.5766363633</v>
      </c>
      <c r="K1499" s="263"/>
    </row>
    <row r="1500" spans="2:11" x14ac:dyDescent="0.25">
      <c r="B1500" s="46">
        <f>SUBTOTAL(103,$C$10:C1500)</f>
        <v>1491</v>
      </c>
      <c r="C1500" s="157" t="s">
        <v>597</v>
      </c>
      <c r="D1500" s="24" t="s">
        <v>608</v>
      </c>
      <c r="E1500" s="203" t="s">
        <v>581</v>
      </c>
      <c r="F1500" s="208" t="s">
        <v>434</v>
      </c>
      <c r="G1500" s="241">
        <v>45436</v>
      </c>
      <c r="H1500" s="253">
        <v>0</v>
      </c>
      <c r="I1500" s="214">
        <v>-42000</v>
      </c>
      <c r="J1500" s="250">
        <f t="shared" si="23"/>
        <v>2106132.5766363633</v>
      </c>
      <c r="K1500" s="263"/>
    </row>
    <row r="1501" spans="2:11" x14ac:dyDescent="0.25">
      <c r="B1501" s="46">
        <f>SUBTOTAL(103,$C$10:C1501)</f>
        <v>1492</v>
      </c>
      <c r="C1501" s="157" t="s">
        <v>665</v>
      </c>
      <c r="D1501" s="24" t="s">
        <v>648</v>
      </c>
      <c r="E1501" s="227" t="s">
        <v>1045</v>
      </c>
      <c r="F1501" s="208" t="s">
        <v>1046</v>
      </c>
      <c r="G1501" s="241">
        <v>45436</v>
      </c>
      <c r="H1501" s="253">
        <v>0</v>
      </c>
      <c r="I1501" s="214">
        <v>-26600</v>
      </c>
      <c r="J1501" s="250">
        <f t="shared" si="23"/>
        <v>2079532.5766363633</v>
      </c>
      <c r="K1501" s="263"/>
    </row>
    <row r="1502" spans="2:11" x14ac:dyDescent="0.25">
      <c r="B1502" s="46">
        <f>SUBTOTAL(103,$C$10:C1502)</f>
        <v>1493</v>
      </c>
      <c r="C1502" s="24" t="s">
        <v>1082</v>
      </c>
      <c r="D1502" s="24" t="s">
        <v>648</v>
      </c>
      <c r="E1502" s="227" t="s">
        <v>585</v>
      </c>
      <c r="F1502" s="208" t="s">
        <v>586</v>
      </c>
      <c r="G1502" s="241">
        <v>45436</v>
      </c>
      <c r="H1502" s="253">
        <v>0</v>
      </c>
      <c r="I1502" s="214">
        <v>-4200</v>
      </c>
      <c r="J1502" s="250">
        <f t="shared" si="23"/>
        <v>2075332.5766363633</v>
      </c>
      <c r="K1502" s="263"/>
    </row>
    <row r="1503" spans="2:11" x14ac:dyDescent="0.25">
      <c r="B1503" s="46">
        <f>SUBTOTAL(103,$C$10:C1503)</f>
        <v>1494</v>
      </c>
      <c r="C1503" s="157" t="s">
        <v>737</v>
      </c>
      <c r="D1503" s="24" t="s">
        <v>738</v>
      </c>
      <c r="E1503" s="227" t="s">
        <v>619</v>
      </c>
      <c r="F1503" s="208" t="s">
        <v>621</v>
      </c>
      <c r="G1503" s="241">
        <v>45436</v>
      </c>
      <c r="H1503" s="253">
        <v>0</v>
      </c>
      <c r="I1503" s="214">
        <v>-200</v>
      </c>
      <c r="J1503" s="250">
        <f t="shared" si="23"/>
        <v>2075132.5766363633</v>
      </c>
      <c r="K1503" s="263"/>
    </row>
    <row r="1504" spans="2:11" x14ac:dyDescent="0.25">
      <c r="B1504" s="46">
        <f>SUBTOTAL(103,$C$10:C1504)</f>
        <v>1495</v>
      </c>
      <c r="C1504" s="157" t="s">
        <v>732</v>
      </c>
      <c r="D1504" s="24" t="s">
        <v>738</v>
      </c>
      <c r="E1504" s="227" t="s">
        <v>619</v>
      </c>
      <c r="F1504" s="208" t="s">
        <v>621</v>
      </c>
      <c r="G1504" s="241">
        <v>45436</v>
      </c>
      <c r="H1504" s="253">
        <v>0</v>
      </c>
      <c r="I1504" s="214">
        <v>-250</v>
      </c>
      <c r="J1504" s="250">
        <f t="shared" si="23"/>
        <v>2074882.5766363633</v>
      </c>
      <c r="K1504" s="263"/>
    </row>
    <row r="1505" spans="2:11" x14ac:dyDescent="0.25">
      <c r="B1505" s="46">
        <f>SUBTOTAL(103,$C$10:C1505)</f>
        <v>1496</v>
      </c>
      <c r="C1505" s="157" t="s">
        <v>683</v>
      </c>
      <c r="D1505" s="24" t="s">
        <v>648</v>
      </c>
      <c r="E1505" s="227" t="s">
        <v>1049</v>
      </c>
      <c r="F1505" s="208" t="s">
        <v>1048</v>
      </c>
      <c r="G1505" s="241">
        <v>45436</v>
      </c>
      <c r="H1505" s="253">
        <v>0</v>
      </c>
      <c r="I1505" s="214">
        <v>-3360</v>
      </c>
      <c r="J1505" s="250">
        <f t="shared" si="23"/>
        <v>2071522.5766363633</v>
      </c>
      <c r="K1505" s="263"/>
    </row>
    <row r="1506" spans="2:11" x14ac:dyDescent="0.25">
      <c r="B1506" s="46">
        <f>SUBTOTAL(103,$C$10:C1506)</f>
        <v>1497</v>
      </c>
      <c r="C1506" s="157" t="s">
        <v>694</v>
      </c>
      <c r="D1506" s="24" t="s">
        <v>608</v>
      </c>
      <c r="E1506" s="227" t="s">
        <v>1045</v>
      </c>
      <c r="F1506" s="208" t="s">
        <v>1046</v>
      </c>
      <c r="G1506" s="241">
        <v>45436</v>
      </c>
      <c r="H1506" s="253">
        <v>0</v>
      </c>
      <c r="I1506" s="214">
        <v>-22400</v>
      </c>
      <c r="J1506" s="250">
        <f t="shared" si="23"/>
        <v>2049122.5766363633</v>
      </c>
      <c r="K1506" s="263"/>
    </row>
    <row r="1507" spans="2:11" x14ac:dyDescent="0.25">
      <c r="B1507" s="46">
        <f>SUBTOTAL(103,$C$10:C1507)</f>
        <v>1498</v>
      </c>
      <c r="C1507" s="157" t="s">
        <v>603</v>
      </c>
      <c r="D1507" s="24" t="s">
        <v>607</v>
      </c>
      <c r="E1507" s="227" t="s">
        <v>1043</v>
      </c>
      <c r="F1507" s="216" t="s">
        <v>1044</v>
      </c>
      <c r="G1507" s="241">
        <v>45436</v>
      </c>
      <c r="H1507" s="253">
        <v>0</v>
      </c>
      <c r="I1507" s="214">
        <v>-2000</v>
      </c>
      <c r="J1507" s="250">
        <f t="shared" si="23"/>
        <v>2047122.5766363633</v>
      </c>
      <c r="K1507" s="263"/>
    </row>
    <row r="1508" spans="2:11" x14ac:dyDescent="0.25">
      <c r="B1508" s="46">
        <f>SUBTOTAL(103,$C$10:C1508)</f>
        <v>1499</v>
      </c>
      <c r="C1508" s="157" t="s">
        <v>667</v>
      </c>
      <c r="D1508" s="24" t="s">
        <v>648</v>
      </c>
      <c r="E1508" s="227" t="s">
        <v>585</v>
      </c>
      <c r="F1508" s="208" t="s">
        <v>586</v>
      </c>
      <c r="G1508" s="241">
        <v>45436</v>
      </c>
      <c r="H1508" s="253">
        <v>0</v>
      </c>
      <c r="I1508" s="214">
        <v>-16800</v>
      </c>
      <c r="J1508" s="250">
        <f t="shared" si="23"/>
        <v>2030322.5766363633</v>
      </c>
      <c r="K1508" s="263"/>
    </row>
    <row r="1509" spans="2:11" x14ac:dyDescent="0.25">
      <c r="B1509" s="46">
        <f>SUBTOTAL(103,$C$10:C1509)</f>
        <v>1500</v>
      </c>
      <c r="C1509" s="157" t="s">
        <v>667</v>
      </c>
      <c r="D1509" s="24" t="s">
        <v>648</v>
      </c>
      <c r="E1509" s="227" t="s">
        <v>1045</v>
      </c>
      <c r="F1509" s="208" t="s">
        <v>1046</v>
      </c>
      <c r="G1509" s="241">
        <v>45436</v>
      </c>
      <c r="H1509" s="253">
        <v>0</v>
      </c>
      <c r="I1509" s="214">
        <v>-11900</v>
      </c>
      <c r="J1509" s="250">
        <f t="shared" si="23"/>
        <v>2018422.5766363633</v>
      </c>
      <c r="K1509" s="263"/>
    </row>
    <row r="1510" spans="2:11" x14ac:dyDescent="0.25">
      <c r="B1510" s="46">
        <f>SUBTOTAL(103,$C$10:C1510)</f>
        <v>1501</v>
      </c>
      <c r="C1510" s="157" t="s">
        <v>753</v>
      </c>
      <c r="D1510" s="24" t="s">
        <v>754</v>
      </c>
      <c r="E1510" s="203" t="s">
        <v>581</v>
      </c>
      <c r="F1510" s="208" t="s">
        <v>434</v>
      </c>
      <c r="G1510" s="241">
        <v>45436</v>
      </c>
      <c r="H1510" s="253">
        <v>6820</v>
      </c>
      <c r="I1510" s="214">
        <v>0</v>
      </c>
      <c r="J1510" s="250">
        <f t="shared" si="23"/>
        <v>2025242.5766363633</v>
      </c>
      <c r="K1510" s="263"/>
    </row>
    <row r="1511" spans="2:11" x14ac:dyDescent="0.25">
      <c r="B1511" s="46">
        <f>SUBTOTAL(103,$C$10:C1511)</f>
        <v>1502</v>
      </c>
      <c r="C1511" s="157" t="s">
        <v>755</v>
      </c>
      <c r="D1511" s="24" t="s">
        <v>756</v>
      </c>
      <c r="E1511" s="227" t="s">
        <v>644</v>
      </c>
      <c r="F1511" s="208" t="s">
        <v>719</v>
      </c>
      <c r="G1511" s="241">
        <v>45442</v>
      </c>
      <c r="H1511" s="253">
        <v>0</v>
      </c>
      <c r="I1511" s="214">
        <f>-1298-558</f>
        <v>-1856</v>
      </c>
      <c r="J1511" s="250">
        <f t="shared" si="23"/>
        <v>2023386.5766363633</v>
      </c>
      <c r="K1511" s="263"/>
    </row>
    <row r="1512" spans="2:11" x14ac:dyDescent="0.25">
      <c r="B1512" s="46">
        <f>SUBTOTAL(103,$C$10:C1512)</f>
        <v>1503</v>
      </c>
      <c r="C1512" s="157" t="s">
        <v>758</v>
      </c>
      <c r="D1512" s="24" t="s">
        <v>759</v>
      </c>
      <c r="E1512" s="203" t="s">
        <v>24</v>
      </c>
      <c r="F1512" s="203" t="s">
        <v>24</v>
      </c>
      <c r="G1512" s="241">
        <v>45442</v>
      </c>
      <c r="H1512" s="253">
        <v>0</v>
      </c>
      <c r="I1512" s="214">
        <v>-1500</v>
      </c>
      <c r="J1512" s="250">
        <f t="shared" si="23"/>
        <v>2021886.5766363633</v>
      </c>
      <c r="K1512" s="263"/>
    </row>
    <row r="1513" spans="2:11" x14ac:dyDescent="0.25">
      <c r="B1513" s="46">
        <f>SUBTOTAL(103,$C$10:C1513)</f>
        <v>1504</v>
      </c>
      <c r="C1513" s="157" t="s">
        <v>736</v>
      </c>
      <c r="D1513" s="24" t="s">
        <v>738</v>
      </c>
      <c r="E1513" s="227" t="s">
        <v>619</v>
      </c>
      <c r="F1513" s="208" t="s">
        <v>621</v>
      </c>
      <c r="G1513" s="241">
        <v>45443</v>
      </c>
      <c r="H1513" s="253">
        <v>0</v>
      </c>
      <c r="I1513" s="214">
        <v>-1450</v>
      </c>
      <c r="J1513" s="250">
        <f t="shared" si="23"/>
        <v>2020436.5766363633</v>
      </c>
      <c r="K1513" s="263"/>
    </row>
    <row r="1514" spans="2:11" x14ac:dyDescent="0.25">
      <c r="B1514" s="46">
        <f>SUBTOTAL(103,$C$10:C1514)</f>
        <v>1505</v>
      </c>
      <c r="C1514" s="157" t="s">
        <v>625</v>
      </c>
      <c r="D1514" s="24" t="s">
        <v>608</v>
      </c>
      <c r="E1514" s="227" t="s">
        <v>641</v>
      </c>
      <c r="F1514" s="208" t="s">
        <v>642</v>
      </c>
      <c r="G1514" s="241">
        <v>45443</v>
      </c>
      <c r="H1514" s="253">
        <v>0</v>
      </c>
      <c r="I1514" s="214">
        <v>-4810</v>
      </c>
      <c r="J1514" s="250">
        <f t="shared" si="23"/>
        <v>2015626.5766363633</v>
      </c>
      <c r="K1514" s="263"/>
    </row>
    <row r="1515" spans="2:11" x14ac:dyDescent="0.25">
      <c r="B1515" s="46">
        <f>SUBTOTAL(103,$C$10:C1515)</f>
        <v>1506</v>
      </c>
      <c r="C1515" s="24" t="s">
        <v>598</v>
      </c>
      <c r="D1515" s="24" t="s">
        <v>607</v>
      </c>
      <c r="E1515" s="203" t="s">
        <v>581</v>
      </c>
      <c r="F1515" s="208" t="s">
        <v>434</v>
      </c>
      <c r="G1515" s="241">
        <v>45443</v>
      </c>
      <c r="H1515" s="253">
        <v>0</v>
      </c>
      <c r="I1515" s="214">
        <v>-20000</v>
      </c>
      <c r="J1515" s="250">
        <f t="shared" si="23"/>
        <v>1995626.5766363633</v>
      </c>
      <c r="K1515" s="263"/>
    </row>
    <row r="1516" spans="2:11" x14ac:dyDescent="0.25">
      <c r="B1516" s="46">
        <f>SUBTOTAL(103,$C$10:C1516)</f>
        <v>1507</v>
      </c>
      <c r="C1516" s="24" t="s">
        <v>598</v>
      </c>
      <c r="D1516" s="24" t="s">
        <v>608</v>
      </c>
      <c r="E1516" s="227" t="s">
        <v>641</v>
      </c>
      <c r="F1516" s="208" t="s">
        <v>642</v>
      </c>
      <c r="G1516" s="241">
        <v>45443</v>
      </c>
      <c r="H1516" s="253">
        <v>0</v>
      </c>
      <c r="I1516" s="214">
        <v>-6300</v>
      </c>
      <c r="J1516" s="250">
        <f t="shared" si="23"/>
        <v>1989326.5766363633</v>
      </c>
      <c r="K1516" s="263"/>
    </row>
    <row r="1517" spans="2:11" x14ac:dyDescent="0.25">
      <c r="B1517" s="46">
        <f>SUBTOTAL(103,$C$10:C1517)</f>
        <v>1508</v>
      </c>
      <c r="C1517" s="157" t="s">
        <v>600</v>
      </c>
      <c r="D1517" s="24" t="s">
        <v>608</v>
      </c>
      <c r="E1517" s="227" t="s">
        <v>1049</v>
      </c>
      <c r="F1517" s="208" t="s">
        <v>1048</v>
      </c>
      <c r="G1517" s="241">
        <v>45443</v>
      </c>
      <c r="H1517" s="253">
        <v>0</v>
      </c>
      <c r="I1517" s="214">
        <v>-11760</v>
      </c>
      <c r="J1517" s="250">
        <f t="shared" si="23"/>
        <v>1977566.5766363633</v>
      </c>
      <c r="K1517" s="263"/>
    </row>
    <row r="1518" spans="2:11" x14ac:dyDescent="0.25">
      <c r="B1518" s="46">
        <f>SUBTOTAL(103,$C$10:C1518)</f>
        <v>1509</v>
      </c>
      <c r="C1518" s="157" t="s">
        <v>751</v>
      </c>
      <c r="D1518" s="24" t="s">
        <v>738</v>
      </c>
      <c r="E1518" s="227" t="s">
        <v>619</v>
      </c>
      <c r="F1518" s="208" t="s">
        <v>621</v>
      </c>
      <c r="G1518" s="241">
        <v>45443</v>
      </c>
      <c r="H1518" s="253">
        <v>0</v>
      </c>
      <c r="I1518" s="214">
        <v>-950</v>
      </c>
      <c r="J1518" s="250">
        <f t="shared" si="23"/>
        <v>1976616.5766363633</v>
      </c>
      <c r="K1518" s="263"/>
    </row>
    <row r="1519" spans="2:11" x14ac:dyDescent="0.25">
      <c r="B1519" s="46">
        <f>SUBTOTAL(103,$C$10:C1519)</f>
        <v>1510</v>
      </c>
      <c r="C1519" s="157" t="s">
        <v>682</v>
      </c>
      <c r="D1519" s="24" t="s">
        <v>608</v>
      </c>
      <c r="E1519" s="227" t="s">
        <v>1045</v>
      </c>
      <c r="F1519" s="208" t="s">
        <v>1046</v>
      </c>
      <c r="G1519" s="241">
        <v>45443</v>
      </c>
      <c r="H1519" s="253">
        <v>0</v>
      </c>
      <c r="I1519" s="214">
        <v>-2100</v>
      </c>
      <c r="J1519" s="250">
        <f t="shared" si="23"/>
        <v>1974516.5766363633</v>
      </c>
      <c r="K1519" s="263"/>
    </row>
    <row r="1520" spans="2:11" x14ac:dyDescent="0.25">
      <c r="B1520" s="46">
        <f>SUBTOTAL(103,$C$10:C1520)</f>
        <v>1511</v>
      </c>
      <c r="C1520" s="157" t="s">
        <v>601</v>
      </c>
      <c r="D1520" s="24" t="s">
        <v>648</v>
      </c>
      <c r="E1520" s="227" t="s">
        <v>1049</v>
      </c>
      <c r="F1520" s="208" t="s">
        <v>1048</v>
      </c>
      <c r="G1520" s="241">
        <v>45443</v>
      </c>
      <c r="H1520" s="253">
        <v>0</v>
      </c>
      <c r="I1520" s="214">
        <v>-5331</v>
      </c>
      <c r="J1520" s="250">
        <f t="shared" si="23"/>
        <v>1969185.5766363633</v>
      </c>
      <c r="K1520" s="263"/>
    </row>
    <row r="1521" spans="2:11" x14ac:dyDescent="0.25">
      <c r="B1521" s="46">
        <f>SUBTOTAL(103,$C$10:C1521)</f>
        <v>1512</v>
      </c>
      <c r="C1521" s="157" t="s">
        <v>665</v>
      </c>
      <c r="D1521" s="24" t="s">
        <v>648</v>
      </c>
      <c r="E1521" s="227" t="s">
        <v>1045</v>
      </c>
      <c r="F1521" s="208" t="s">
        <v>1046</v>
      </c>
      <c r="G1521" s="241">
        <v>45443</v>
      </c>
      <c r="H1521" s="253">
        <v>0</v>
      </c>
      <c r="I1521" s="214">
        <v>-24500</v>
      </c>
      <c r="J1521" s="250">
        <f t="shared" si="23"/>
        <v>1944685.5766363633</v>
      </c>
      <c r="K1521" s="263"/>
    </row>
    <row r="1522" spans="2:11" x14ac:dyDescent="0.25">
      <c r="B1522" s="46">
        <f>SUBTOTAL(103,$C$10:C1522)</f>
        <v>1513</v>
      </c>
      <c r="C1522" s="24" t="s">
        <v>1082</v>
      </c>
      <c r="D1522" s="24" t="s">
        <v>648</v>
      </c>
      <c r="E1522" s="227" t="s">
        <v>585</v>
      </c>
      <c r="F1522" s="208" t="s">
        <v>586</v>
      </c>
      <c r="G1522" s="241">
        <v>45443</v>
      </c>
      <c r="H1522" s="253">
        <v>0</v>
      </c>
      <c r="I1522" s="214">
        <v>-4800</v>
      </c>
      <c r="J1522" s="250">
        <f t="shared" si="23"/>
        <v>1939885.5766363633</v>
      </c>
      <c r="K1522" s="263"/>
    </row>
    <row r="1523" spans="2:11" x14ac:dyDescent="0.25">
      <c r="B1523" s="46">
        <f>SUBTOTAL(103,$C$10:C1523)</f>
        <v>1514</v>
      </c>
      <c r="C1523" s="157" t="s">
        <v>732</v>
      </c>
      <c r="D1523" s="24" t="s">
        <v>738</v>
      </c>
      <c r="E1523" s="227" t="s">
        <v>619</v>
      </c>
      <c r="F1523" s="208" t="s">
        <v>621</v>
      </c>
      <c r="G1523" s="241">
        <v>45443</v>
      </c>
      <c r="H1523" s="253">
        <v>0</v>
      </c>
      <c r="I1523" s="214">
        <v>-250</v>
      </c>
      <c r="J1523" s="250">
        <f t="shared" si="23"/>
        <v>1939635.5766363633</v>
      </c>
      <c r="K1523" s="263"/>
    </row>
    <row r="1524" spans="2:11" x14ac:dyDescent="0.25">
      <c r="B1524" s="46">
        <f>SUBTOTAL(103,$C$10:C1524)</f>
        <v>1515</v>
      </c>
      <c r="C1524" s="157" t="s">
        <v>683</v>
      </c>
      <c r="D1524" s="24" t="s">
        <v>648</v>
      </c>
      <c r="E1524" s="227" t="s">
        <v>1049</v>
      </c>
      <c r="F1524" s="208" t="s">
        <v>1048</v>
      </c>
      <c r="G1524" s="241">
        <v>45443</v>
      </c>
      <c r="H1524" s="253">
        <v>0</v>
      </c>
      <c r="I1524" s="214">
        <v>-3360</v>
      </c>
      <c r="J1524" s="250">
        <f t="shared" si="23"/>
        <v>1936275.5766363633</v>
      </c>
      <c r="K1524" s="263"/>
    </row>
    <row r="1525" spans="2:11" x14ac:dyDescent="0.25">
      <c r="B1525" s="46">
        <f>SUBTOTAL(103,$C$10:C1525)</f>
        <v>1516</v>
      </c>
      <c r="C1525" s="157" t="s">
        <v>694</v>
      </c>
      <c r="D1525" s="24" t="s">
        <v>608</v>
      </c>
      <c r="E1525" s="227" t="s">
        <v>641</v>
      </c>
      <c r="F1525" s="208" t="s">
        <v>642</v>
      </c>
      <c r="G1525" s="241">
        <v>45443</v>
      </c>
      <c r="H1525" s="253">
        <v>0</v>
      </c>
      <c r="I1525" s="214">
        <v>-22400</v>
      </c>
      <c r="J1525" s="250">
        <f t="shared" si="23"/>
        <v>1913875.5766363633</v>
      </c>
      <c r="K1525" s="263"/>
    </row>
    <row r="1526" spans="2:11" x14ac:dyDescent="0.25">
      <c r="B1526" s="46">
        <f>SUBTOTAL(103,$C$10:C1526)</f>
        <v>1517</v>
      </c>
      <c r="C1526" s="157" t="s">
        <v>603</v>
      </c>
      <c r="D1526" s="24" t="s">
        <v>607</v>
      </c>
      <c r="E1526" s="227" t="s">
        <v>1043</v>
      </c>
      <c r="F1526" s="216" t="s">
        <v>1044</v>
      </c>
      <c r="G1526" s="241">
        <v>45443</v>
      </c>
      <c r="H1526" s="253">
        <v>0</v>
      </c>
      <c r="I1526" s="214">
        <v>-2000</v>
      </c>
      <c r="J1526" s="250">
        <f t="shared" si="23"/>
        <v>1911875.5766363633</v>
      </c>
      <c r="K1526" s="263"/>
    </row>
    <row r="1527" spans="2:11" x14ac:dyDescent="0.25">
      <c r="B1527" s="46">
        <f>SUBTOTAL(103,$C$10:C1527)</f>
        <v>1518</v>
      </c>
      <c r="C1527" s="157" t="s">
        <v>603</v>
      </c>
      <c r="D1527" s="24" t="s">
        <v>738</v>
      </c>
      <c r="E1527" s="227" t="s">
        <v>619</v>
      </c>
      <c r="F1527" s="208" t="s">
        <v>621</v>
      </c>
      <c r="G1527" s="241">
        <v>45443</v>
      </c>
      <c r="H1527" s="253">
        <v>0</v>
      </c>
      <c r="I1527" s="214">
        <v>-1250</v>
      </c>
      <c r="J1527" s="250">
        <f t="shared" si="23"/>
        <v>1910625.5766363633</v>
      </c>
      <c r="K1527" s="263"/>
    </row>
    <row r="1528" spans="2:11" x14ac:dyDescent="0.25">
      <c r="B1528" s="46">
        <f>SUBTOTAL(103,$C$10:C1528)</f>
        <v>1519</v>
      </c>
      <c r="C1528" s="157" t="s">
        <v>667</v>
      </c>
      <c r="D1528" s="24" t="s">
        <v>648</v>
      </c>
      <c r="E1528" s="227" t="s">
        <v>585</v>
      </c>
      <c r="F1528" s="208" t="s">
        <v>586</v>
      </c>
      <c r="G1528" s="241">
        <v>45443</v>
      </c>
      <c r="H1528" s="253">
        <v>0</v>
      </c>
      <c r="I1528" s="214">
        <v>-12600</v>
      </c>
      <c r="J1528" s="250">
        <f t="shared" si="23"/>
        <v>1898025.5766363633</v>
      </c>
      <c r="K1528" s="263"/>
    </row>
    <row r="1529" spans="2:11" x14ac:dyDescent="0.25">
      <c r="B1529" s="46">
        <f>SUBTOTAL(103,$C$10:C1529)</f>
        <v>1520</v>
      </c>
      <c r="C1529" s="157" t="s">
        <v>667</v>
      </c>
      <c r="D1529" s="24" t="s">
        <v>648</v>
      </c>
      <c r="E1529" s="227" t="s">
        <v>1045</v>
      </c>
      <c r="F1529" s="208" t="s">
        <v>1046</v>
      </c>
      <c r="G1529" s="241">
        <v>45443</v>
      </c>
      <c r="H1529" s="253">
        <v>0</v>
      </c>
      <c r="I1529" s="214">
        <v>-11900</v>
      </c>
      <c r="J1529" s="250">
        <f t="shared" si="23"/>
        <v>1886125.5766363633</v>
      </c>
      <c r="K1529" s="263"/>
    </row>
    <row r="1530" spans="2:11" x14ac:dyDescent="0.25">
      <c r="B1530" s="46">
        <f>SUBTOTAL(103,$C$10:C1530)</f>
        <v>1521</v>
      </c>
      <c r="C1530" s="157" t="s">
        <v>743</v>
      </c>
      <c r="D1530" s="24" t="s">
        <v>744</v>
      </c>
      <c r="E1530" s="227" t="s">
        <v>698</v>
      </c>
      <c r="F1530" s="208" t="s">
        <v>509</v>
      </c>
      <c r="G1530" s="241">
        <v>45443</v>
      </c>
      <c r="H1530" s="253">
        <v>0</v>
      </c>
      <c r="I1530" s="214">
        <v>-3215</v>
      </c>
      <c r="J1530" s="250">
        <f t="shared" si="23"/>
        <v>1882910.5766363633</v>
      </c>
      <c r="K1530" s="263"/>
    </row>
    <row r="1531" spans="2:11" x14ac:dyDescent="0.25">
      <c r="B1531" s="46">
        <f>SUBTOTAL(103,$C$10:C1531)</f>
        <v>1522</v>
      </c>
      <c r="C1531" s="157" t="s">
        <v>659</v>
      </c>
      <c r="D1531" s="24" t="s">
        <v>701</v>
      </c>
      <c r="E1531" s="227" t="s">
        <v>698</v>
      </c>
      <c r="F1531" s="208" t="s">
        <v>509</v>
      </c>
      <c r="G1531" s="241">
        <v>45446</v>
      </c>
      <c r="H1531" s="253">
        <v>0</v>
      </c>
      <c r="I1531" s="214">
        <v>-650</v>
      </c>
      <c r="J1531" s="250">
        <f t="shared" si="23"/>
        <v>1882260.5766363633</v>
      </c>
      <c r="K1531" s="263"/>
    </row>
    <row r="1532" spans="2:11" x14ac:dyDescent="0.25">
      <c r="B1532" s="46">
        <f>SUBTOTAL(103,$C$10:C1532)</f>
        <v>1523</v>
      </c>
      <c r="C1532" s="157" t="s">
        <v>659</v>
      </c>
      <c r="D1532" s="24" t="s">
        <v>701</v>
      </c>
      <c r="E1532" s="227" t="s">
        <v>757</v>
      </c>
      <c r="F1532" s="208" t="s">
        <v>509</v>
      </c>
      <c r="G1532" s="241">
        <v>45446</v>
      </c>
      <c r="H1532" s="253">
        <v>0</v>
      </c>
      <c r="I1532" s="214">
        <v>-650</v>
      </c>
      <c r="J1532" s="250">
        <f t="shared" si="23"/>
        <v>1881610.5766363633</v>
      </c>
      <c r="K1532" s="263"/>
    </row>
    <row r="1533" spans="2:11" x14ac:dyDescent="0.25">
      <c r="B1533" s="46">
        <f>SUBTOTAL(103,$C$10:C1533)</f>
        <v>1524</v>
      </c>
      <c r="C1533" s="157" t="s">
        <v>659</v>
      </c>
      <c r="D1533" s="24" t="s">
        <v>701</v>
      </c>
      <c r="E1533" s="227" t="s">
        <v>698</v>
      </c>
      <c r="F1533" s="208" t="s">
        <v>509</v>
      </c>
      <c r="G1533" s="241">
        <v>45446</v>
      </c>
      <c r="H1533" s="253">
        <v>0</v>
      </c>
      <c r="I1533" s="214">
        <v>-650</v>
      </c>
      <c r="J1533" s="250">
        <f t="shared" si="23"/>
        <v>1880960.5766363633</v>
      </c>
      <c r="K1533" s="263"/>
    </row>
    <row r="1534" spans="2:11" x14ac:dyDescent="0.25">
      <c r="B1534" s="46">
        <f>SUBTOTAL(103,$C$10:C1534)</f>
        <v>1525</v>
      </c>
      <c r="C1534" s="157" t="s">
        <v>659</v>
      </c>
      <c r="D1534" s="24" t="s">
        <v>701</v>
      </c>
      <c r="E1534" s="227" t="s">
        <v>698</v>
      </c>
      <c r="F1534" s="208" t="s">
        <v>509</v>
      </c>
      <c r="G1534" s="241">
        <v>45446</v>
      </c>
      <c r="H1534" s="253">
        <v>0</v>
      </c>
      <c r="I1534" s="214">
        <v>-650</v>
      </c>
      <c r="J1534" s="250">
        <f t="shared" si="23"/>
        <v>1880310.5766363633</v>
      </c>
      <c r="K1534" s="263"/>
    </row>
    <row r="1535" spans="2:11" x14ac:dyDescent="0.25">
      <c r="B1535" s="46">
        <f>SUBTOTAL(103,$C$10:C1535)</f>
        <v>1526</v>
      </c>
      <c r="C1535" s="157" t="s">
        <v>760</v>
      </c>
      <c r="D1535" s="24" t="s">
        <v>761</v>
      </c>
      <c r="E1535" s="203" t="s">
        <v>24</v>
      </c>
      <c r="F1535" s="203" t="s">
        <v>24</v>
      </c>
      <c r="G1535" s="241">
        <v>45447</v>
      </c>
      <c r="H1535" s="253">
        <v>0</v>
      </c>
      <c r="I1535" s="214">
        <v>-3000</v>
      </c>
      <c r="J1535" s="250">
        <f t="shared" si="23"/>
        <v>1877310.5766363633</v>
      </c>
      <c r="K1535" s="263"/>
    </row>
    <row r="1536" spans="2:11" x14ac:dyDescent="0.25">
      <c r="B1536" s="46">
        <f>SUBTOTAL(103,$C$10:C1536)</f>
        <v>1527</v>
      </c>
      <c r="C1536" s="157" t="s">
        <v>630</v>
      </c>
      <c r="D1536" s="100" t="s">
        <v>1073</v>
      </c>
      <c r="E1536" s="203" t="s">
        <v>24</v>
      </c>
      <c r="F1536" s="203" t="s">
        <v>24</v>
      </c>
      <c r="G1536" s="241">
        <v>45447</v>
      </c>
      <c r="H1536" s="253">
        <v>0</v>
      </c>
      <c r="I1536" s="214">
        <v>-12000</v>
      </c>
      <c r="J1536" s="250">
        <f t="shared" si="23"/>
        <v>1865310.5766363633</v>
      </c>
      <c r="K1536" s="263"/>
    </row>
    <row r="1537" spans="2:11" x14ac:dyDescent="0.25">
      <c r="B1537" s="46">
        <f>SUBTOTAL(103,$C$10:C1537)</f>
        <v>1528</v>
      </c>
      <c r="C1537" s="157" t="s">
        <v>631</v>
      </c>
      <c r="D1537" s="24" t="s">
        <v>613</v>
      </c>
      <c r="E1537" s="203" t="s">
        <v>24</v>
      </c>
      <c r="F1537" s="203" t="s">
        <v>24</v>
      </c>
      <c r="G1537" s="241">
        <v>45447</v>
      </c>
      <c r="H1537" s="253">
        <v>0</v>
      </c>
      <c r="I1537" s="214">
        <v>-5000</v>
      </c>
      <c r="J1537" s="250">
        <f t="shared" si="23"/>
        <v>1860310.5766363633</v>
      </c>
      <c r="K1537" s="263"/>
    </row>
    <row r="1538" spans="2:11" x14ac:dyDescent="0.25">
      <c r="B1538" s="46">
        <f>SUBTOTAL(103,$C$10:C1538)</f>
        <v>1529</v>
      </c>
      <c r="C1538" s="157" t="s">
        <v>632</v>
      </c>
      <c r="D1538" s="24" t="s">
        <v>614</v>
      </c>
      <c r="E1538" s="203" t="s">
        <v>24</v>
      </c>
      <c r="F1538" s="203" t="s">
        <v>24</v>
      </c>
      <c r="G1538" s="241">
        <v>45447</v>
      </c>
      <c r="H1538" s="253">
        <v>0</v>
      </c>
      <c r="I1538" s="214">
        <v>-500</v>
      </c>
      <c r="J1538" s="250">
        <f t="shared" si="23"/>
        <v>1859810.5766363633</v>
      </c>
      <c r="K1538" s="263"/>
    </row>
    <row r="1539" spans="2:11" x14ac:dyDescent="0.25">
      <c r="B1539" s="46">
        <f>SUBTOTAL(103,$C$10:C1539)</f>
        <v>1530</v>
      </c>
      <c r="C1539" s="157" t="s">
        <v>131</v>
      </c>
      <c r="D1539" s="24" t="s">
        <v>762</v>
      </c>
      <c r="E1539" s="227" t="s">
        <v>588</v>
      </c>
      <c r="F1539" s="208" t="s">
        <v>589</v>
      </c>
      <c r="G1539" s="241">
        <v>45449</v>
      </c>
      <c r="H1539" s="253">
        <v>0</v>
      </c>
      <c r="I1539" s="214">
        <v>-250000</v>
      </c>
      <c r="J1539" s="250">
        <f t="shared" si="23"/>
        <v>1609810.5766363633</v>
      </c>
      <c r="K1539" s="263"/>
    </row>
    <row r="1540" spans="2:11" x14ac:dyDescent="0.25">
      <c r="B1540" s="46">
        <f>SUBTOTAL(103,$C$10:C1540)</f>
        <v>1531</v>
      </c>
      <c r="C1540" s="157" t="s">
        <v>596</v>
      </c>
      <c r="D1540" s="24" t="s">
        <v>639</v>
      </c>
      <c r="E1540" s="203" t="s">
        <v>581</v>
      </c>
      <c r="F1540" s="208" t="s">
        <v>434</v>
      </c>
      <c r="G1540" s="241">
        <v>45450</v>
      </c>
      <c r="H1540" s="253">
        <v>0</v>
      </c>
      <c r="I1540" s="214">
        <v>-13100</v>
      </c>
      <c r="J1540" s="250">
        <f t="shared" si="23"/>
        <v>1596710.5766363633</v>
      </c>
      <c r="K1540" s="263"/>
    </row>
    <row r="1541" spans="2:11" x14ac:dyDescent="0.25">
      <c r="B1541" s="46">
        <f>SUBTOTAL(103,$C$10:C1541)</f>
        <v>1532</v>
      </c>
      <c r="C1541" s="157" t="s">
        <v>736</v>
      </c>
      <c r="D1541" s="24" t="s">
        <v>738</v>
      </c>
      <c r="E1541" s="227" t="s">
        <v>619</v>
      </c>
      <c r="F1541" s="208" t="s">
        <v>621</v>
      </c>
      <c r="G1541" s="241">
        <v>45450</v>
      </c>
      <c r="H1541" s="253">
        <v>0</v>
      </c>
      <c r="I1541" s="214">
        <v>-900</v>
      </c>
      <c r="J1541" s="250">
        <f t="shared" si="23"/>
        <v>1595810.5766363633</v>
      </c>
      <c r="K1541" s="263"/>
    </row>
    <row r="1542" spans="2:11" x14ac:dyDescent="0.25">
      <c r="B1542" s="46">
        <f>SUBTOTAL(103,$C$10:C1542)</f>
        <v>1533</v>
      </c>
      <c r="C1542" s="157" t="s">
        <v>625</v>
      </c>
      <c r="D1542" s="24" t="s">
        <v>608</v>
      </c>
      <c r="E1542" s="227" t="s">
        <v>641</v>
      </c>
      <c r="F1542" s="208" t="s">
        <v>642</v>
      </c>
      <c r="G1542" s="241">
        <v>45450</v>
      </c>
      <c r="H1542" s="253">
        <v>0</v>
      </c>
      <c r="I1542" s="214">
        <v>-9800</v>
      </c>
      <c r="J1542" s="250">
        <f t="shared" si="23"/>
        <v>1586010.5766363633</v>
      </c>
      <c r="K1542" s="263"/>
    </row>
    <row r="1543" spans="2:11" x14ac:dyDescent="0.25">
      <c r="B1543" s="46">
        <f>SUBTOTAL(103,$C$10:C1543)</f>
        <v>1534</v>
      </c>
      <c r="C1543" s="24" t="s">
        <v>598</v>
      </c>
      <c r="D1543" s="24" t="s">
        <v>607</v>
      </c>
      <c r="E1543" s="203" t="s">
        <v>581</v>
      </c>
      <c r="F1543" s="208" t="s">
        <v>434</v>
      </c>
      <c r="G1543" s="241">
        <v>45450</v>
      </c>
      <c r="H1543" s="253">
        <v>0</v>
      </c>
      <c r="I1543" s="214">
        <v>-20000</v>
      </c>
      <c r="J1543" s="250">
        <f t="shared" si="23"/>
        <v>1566010.5766363633</v>
      </c>
      <c r="K1543" s="263"/>
    </row>
    <row r="1544" spans="2:11" x14ac:dyDescent="0.25">
      <c r="B1544" s="46">
        <f>SUBTOTAL(103,$C$10:C1544)</f>
        <v>1535</v>
      </c>
      <c r="C1544" s="24" t="s">
        <v>598</v>
      </c>
      <c r="D1544" s="24" t="s">
        <v>608</v>
      </c>
      <c r="E1544" s="227" t="s">
        <v>641</v>
      </c>
      <c r="F1544" s="208" t="s">
        <v>642</v>
      </c>
      <c r="G1544" s="241">
        <v>45450</v>
      </c>
      <c r="H1544" s="253">
        <v>0</v>
      </c>
      <c r="I1544" s="214">
        <v>-6300</v>
      </c>
      <c r="J1544" s="250">
        <f t="shared" si="23"/>
        <v>1559710.5766363633</v>
      </c>
      <c r="K1544" s="263"/>
    </row>
    <row r="1545" spans="2:11" x14ac:dyDescent="0.25">
      <c r="B1545" s="46">
        <f>SUBTOTAL(103,$C$10:C1545)</f>
        <v>1536</v>
      </c>
      <c r="C1545" s="157" t="s">
        <v>763</v>
      </c>
      <c r="D1545" s="24" t="s">
        <v>738</v>
      </c>
      <c r="E1545" s="227" t="s">
        <v>619</v>
      </c>
      <c r="F1545" s="208" t="s">
        <v>621</v>
      </c>
      <c r="G1545" s="241">
        <v>45450</v>
      </c>
      <c r="H1545" s="253">
        <v>0</v>
      </c>
      <c r="I1545" s="214">
        <v>-600</v>
      </c>
      <c r="J1545" s="250">
        <f t="shared" si="23"/>
        <v>1559110.5766363633</v>
      </c>
      <c r="K1545" s="263"/>
    </row>
    <row r="1546" spans="2:11" x14ac:dyDescent="0.25">
      <c r="B1546" s="46">
        <f>SUBTOTAL(103,$C$10:C1546)</f>
        <v>1537</v>
      </c>
      <c r="C1546" s="157" t="s">
        <v>678</v>
      </c>
      <c r="D1546" s="24" t="s">
        <v>679</v>
      </c>
      <c r="E1546" s="227" t="s">
        <v>641</v>
      </c>
      <c r="F1546" s="208" t="s">
        <v>642</v>
      </c>
      <c r="G1546" s="241">
        <v>45450</v>
      </c>
      <c r="H1546" s="253">
        <v>0</v>
      </c>
      <c r="I1546" s="214">
        <v>-30000</v>
      </c>
      <c r="J1546" s="250">
        <f t="shared" si="23"/>
        <v>1529110.5766363633</v>
      </c>
      <c r="K1546" s="263"/>
    </row>
    <row r="1547" spans="2:11" x14ac:dyDescent="0.25">
      <c r="B1547" s="46">
        <f>SUBTOTAL(103,$C$10:C1547)</f>
        <v>1538</v>
      </c>
      <c r="C1547" s="157" t="s">
        <v>600</v>
      </c>
      <c r="D1547" s="24" t="s">
        <v>608</v>
      </c>
      <c r="E1547" s="227" t="s">
        <v>1049</v>
      </c>
      <c r="F1547" s="208" t="s">
        <v>1048</v>
      </c>
      <c r="G1547" s="241">
        <v>45450</v>
      </c>
      <c r="H1547" s="253">
        <v>0</v>
      </c>
      <c r="I1547" s="214">
        <v>-30072</v>
      </c>
      <c r="J1547" s="250">
        <f t="shared" si="23"/>
        <v>1499038.5766363633</v>
      </c>
      <c r="K1547" s="263"/>
    </row>
    <row r="1548" spans="2:11" x14ac:dyDescent="0.25">
      <c r="B1548" s="46">
        <f>SUBTOTAL(103,$C$10:C1548)</f>
        <v>1539</v>
      </c>
      <c r="C1548" s="157" t="s">
        <v>751</v>
      </c>
      <c r="D1548" s="24" t="s">
        <v>738</v>
      </c>
      <c r="E1548" s="227" t="s">
        <v>619</v>
      </c>
      <c r="F1548" s="208" t="s">
        <v>621</v>
      </c>
      <c r="G1548" s="241">
        <v>45450</v>
      </c>
      <c r="H1548" s="253">
        <v>0</v>
      </c>
      <c r="I1548" s="214">
        <v>-500</v>
      </c>
      <c r="J1548" s="250">
        <f t="shared" si="23"/>
        <v>1498538.5766363633</v>
      </c>
      <c r="K1548" s="263"/>
    </row>
    <row r="1549" spans="2:11" x14ac:dyDescent="0.25">
      <c r="B1549" s="46">
        <f>SUBTOTAL(103,$C$10:C1549)</f>
        <v>1540</v>
      </c>
      <c r="C1549" s="157" t="s">
        <v>682</v>
      </c>
      <c r="D1549" s="157" t="s">
        <v>608</v>
      </c>
      <c r="E1549" s="227" t="s">
        <v>1045</v>
      </c>
      <c r="F1549" s="208" t="s">
        <v>1046</v>
      </c>
      <c r="G1549" s="241">
        <v>45450</v>
      </c>
      <c r="H1549" s="253">
        <v>0</v>
      </c>
      <c r="I1549" s="214">
        <v>-2100</v>
      </c>
      <c r="J1549" s="250">
        <f t="shared" ref="J1549:J1612" si="24">H1549+J1548+I1549</f>
        <v>1496438.5766363633</v>
      </c>
      <c r="K1549" s="263"/>
    </row>
    <row r="1550" spans="2:11" x14ac:dyDescent="0.25">
      <c r="B1550" s="46">
        <f>SUBTOTAL(103,$C$10:C1550)</f>
        <v>1541</v>
      </c>
      <c r="C1550" s="157" t="s">
        <v>601</v>
      </c>
      <c r="D1550" s="157" t="s">
        <v>648</v>
      </c>
      <c r="E1550" s="227" t="s">
        <v>1049</v>
      </c>
      <c r="F1550" s="208" t="s">
        <v>1048</v>
      </c>
      <c r="G1550" s="241">
        <v>45450</v>
      </c>
      <c r="H1550" s="253">
        <v>0</v>
      </c>
      <c r="I1550" s="214">
        <v>-5331</v>
      </c>
      <c r="J1550" s="250">
        <f t="shared" si="24"/>
        <v>1491107.5766363633</v>
      </c>
      <c r="K1550" s="263"/>
    </row>
    <row r="1551" spans="2:11" x14ac:dyDescent="0.25">
      <c r="B1551" s="46">
        <f>SUBTOTAL(103,$C$10:C1551)</f>
        <v>1542</v>
      </c>
      <c r="C1551" s="157" t="s">
        <v>665</v>
      </c>
      <c r="D1551" s="157" t="s">
        <v>648</v>
      </c>
      <c r="E1551" s="227" t="s">
        <v>1045</v>
      </c>
      <c r="F1551" s="208" t="s">
        <v>1046</v>
      </c>
      <c r="G1551" s="241">
        <v>45450</v>
      </c>
      <c r="H1551" s="253">
        <v>0</v>
      </c>
      <c r="I1551" s="214">
        <v>-26600</v>
      </c>
      <c r="J1551" s="250">
        <f t="shared" si="24"/>
        <v>1464507.5766363633</v>
      </c>
      <c r="K1551" s="263"/>
    </row>
    <row r="1552" spans="2:11" x14ac:dyDescent="0.25">
      <c r="B1552" s="46">
        <f>SUBTOTAL(103,$C$10:C1552)</f>
        <v>1543</v>
      </c>
      <c r="C1552" s="157" t="s">
        <v>722</v>
      </c>
      <c r="D1552" s="157" t="s">
        <v>679</v>
      </c>
      <c r="E1552" s="212" t="s">
        <v>641</v>
      </c>
      <c r="F1552" s="209" t="s">
        <v>642</v>
      </c>
      <c r="G1552" s="241">
        <v>45450</v>
      </c>
      <c r="H1552" s="253">
        <v>0</v>
      </c>
      <c r="I1552" s="214">
        <v>-25000</v>
      </c>
      <c r="J1552" s="250">
        <f t="shared" si="24"/>
        <v>1439507.5766363633</v>
      </c>
      <c r="K1552" s="263"/>
    </row>
    <row r="1553" spans="2:11" x14ac:dyDescent="0.25">
      <c r="B1553" s="46">
        <f>SUBTOTAL(103,$C$10:C1553)</f>
        <v>1544</v>
      </c>
      <c r="C1553" s="157" t="s">
        <v>764</v>
      </c>
      <c r="D1553" s="157" t="s">
        <v>738</v>
      </c>
      <c r="E1553" s="212" t="s">
        <v>619</v>
      </c>
      <c r="F1553" s="209" t="s">
        <v>621</v>
      </c>
      <c r="G1553" s="241">
        <v>45450</v>
      </c>
      <c r="H1553" s="253">
        <v>0</v>
      </c>
      <c r="I1553" s="214">
        <v>-1050</v>
      </c>
      <c r="J1553" s="250">
        <f t="shared" si="24"/>
        <v>1438457.5766363633</v>
      </c>
      <c r="K1553" s="263"/>
    </row>
    <row r="1554" spans="2:11" x14ac:dyDescent="0.25">
      <c r="B1554" s="46">
        <f>SUBTOTAL(103,$C$10:C1554)</f>
        <v>1545</v>
      </c>
      <c r="C1554" s="24" t="s">
        <v>1082</v>
      </c>
      <c r="D1554" s="157" t="s">
        <v>648</v>
      </c>
      <c r="E1554" s="212" t="s">
        <v>585</v>
      </c>
      <c r="F1554" s="209" t="s">
        <v>586</v>
      </c>
      <c r="G1554" s="241">
        <v>45450</v>
      </c>
      <c r="H1554" s="253">
        <v>0</v>
      </c>
      <c r="I1554" s="214">
        <v>-4200</v>
      </c>
      <c r="J1554" s="250">
        <f t="shared" si="24"/>
        <v>1434257.5766363633</v>
      </c>
      <c r="K1554" s="263"/>
    </row>
    <row r="1555" spans="2:11" x14ac:dyDescent="0.25">
      <c r="B1555" s="46">
        <f>SUBTOTAL(103,$C$10:C1555)</f>
        <v>1546</v>
      </c>
      <c r="C1555" s="157" t="s">
        <v>732</v>
      </c>
      <c r="D1555" s="157" t="s">
        <v>738</v>
      </c>
      <c r="E1555" s="212" t="s">
        <v>619</v>
      </c>
      <c r="F1555" s="209" t="s">
        <v>621</v>
      </c>
      <c r="G1555" s="241">
        <v>45450</v>
      </c>
      <c r="H1555" s="253">
        <v>0</v>
      </c>
      <c r="I1555" s="214">
        <v>-250</v>
      </c>
      <c r="J1555" s="250">
        <f t="shared" si="24"/>
        <v>1434007.5766363633</v>
      </c>
      <c r="K1555" s="263"/>
    </row>
    <row r="1556" spans="2:11" x14ac:dyDescent="0.25">
      <c r="B1556" s="46">
        <f>SUBTOTAL(103,$C$10:C1556)</f>
        <v>1547</v>
      </c>
      <c r="C1556" s="157" t="s">
        <v>683</v>
      </c>
      <c r="D1556" s="157" t="s">
        <v>648</v>
      </c>
      <c r="E1556" s="227" t="s">
        <v>1049</v>
      </c>
      <c r="F1556" s="208" t="s">
        <v>1048</v>
      </c>
      <c r="G1556" s="241">
        <v>45450</v>
      </c>
      <c r="H1556" s="253">
        <v>0</v>
      </c>
      <c r="I1556" s="214">
        <v>-3360</v>
      </c>
      <c r="J1556" s="250">
        <f t="shared" si="24"/>
        <v>1430647.5766363633</v>
      </c>
      <c r="K1556" s="263"/>
    </row>
    <row r="1557" spans="2:11" x14ac:dyDescent="0.25">
      <c r="B1557" s="46">
        <f>SUBTOTAL(103,$C$10:C1557)</f>
        <v>1548</v>
      </c>
      <c r="C1557" s="157" t="s">
        <v>694</v>
      </c>
      <c r="D1557" s="157" t="s">
        <v>608</v>
      </c>
      <c r="E1557" s="212" t="s">
        <v>641</v>
      </c>
      <c r="F1557" s="209" t="s">
        <v>642</v>
      </c>
      <c r="G1557" s="241">
        <v>45450</v>
      </c>
      <c r="H1557" s="253">
        <v>0</v>
      </c>
      <c r="I1557" s="214">
        <v>-22400</v>
      </c>
      <c r="J1557" s="250">
        <f t="shared" si="24"/>
        <v>1408247.5766363633</v>
      </c>
      <c r="K1557" s="263"/>
    </row>
    <row r="1558" spans="2:11" x14ac:dyDescent="0.25">
      <c r="B1558" s="46">
        <f>SUBTOTAL(103,$C$10:C1558)</f>
        <v>1549</v>
      </c>
      <c r="C1558" s="157" t="s">
        <v>603</v>
      </c>
      <c r="D1558" s="157" t="s">
        <v>607</v>
      </c>
      <c r="E1558" s="212" t="s">
        <v>1043</v>
      </c>
      <c r="F1558" s="216" t="s">
        <v>1044</v>
      </c>
      <c r="G1558" s="241">
        <v>45450</v>
      </c>
      <c r="H1558" s="253">
        <v>0</v>
      </c>
      <c r="I1558" s="214">
        <v>-2000</v>
      </c>
      <c r="J1558" s="250">
        <f t="shared" si="24"/>
        <v>1406247.5766363633</v>
      </c>
      <c r="K1558" s="263"/>
    </row>
    <row r="1559" spans="2:11" x14ac:dyDescent="0.25">
      <c r="B1559" s="46">
        <f>SUBTOTAL(103,$C$10:C1559)</f>
        <v>1550</v>
      </c>
      <c r="C1559" s="157" t="s">
        <v>603</v>
      </c>
      <c r="D1559" s="157" t="s">
        <v>738</v>
      </c>
      <c r="E1559" s="212" t="s">
        <v>619</v>
      </c>
      <c r="F1559" s="209" t="s">
        <v>621</v>
      </c>
      <c r="G1559" s="241">
        <v>45450</v>
      </c>
      <c r="H1559" s="253">
        <v>0</v>
      </c>
      <c r="I1559" s="214">
        <v>-650</v>
      </c>
      <c r="J1559" s="250">
        <f t="shared" si="24"/>
        <v>1405597.5766363633</v>
      </c>
      <c r="K1559" s="263"/>
    </row>
    <row r="1560" spans="2:11" x14ac:dyDescent="0.25">
      <c r="B1560" s="46">
        <f>SUBTOTAL(103,$C$10:C1560)</f>
        <v>1551</v>
      </c>
      <c r="C1560" s="157" t="s">
        <v>667</v>
      </c>
      <c r="D1560" s="157" t="s">
        <v>648</v>
      </c>
      <c r="E1560" s="212" t="s">
        <v>585</v>
      </c>
      <c r="F1560" s="209" t="s">
        <v>586</v>
      </c>
      <c r="G1560" s="241">
        <v>45450</v>
      </c>
      <c r="H1560" s="253">
        <v>0</v>
      </c>
      <c r="I1560" s="214">
        <v>-13700</v>
      </c>
      <c r="J1560" s="250">
        <f t="shared" si="24"/>
        <v>1391897.5766363633</v>
      </c>
      <c r="K1560" s="263"/>
    </row>
    <row r="1561" spans="2:11" x14ac:dyDescent="0.25">
      <c r="B1561" s="46">
        <f>SUBTOTAL(103,$C$10:C1561)</f>
        <v>1552</v>
      </c>
      <c r="C1561" s="157" t="s">
        <v>667</v>
      </c>
      <c r="D1561" s="157" t="s">
        <v>648</v>
      </c>
      <c r="E1561" s="227" t="s">
        <v>1045</v>
      </c>
      <c r="F1561" s="208" t="s">
        <v>1046</v>
      </c>
      <c r="G1561" s="241">
        <v>45450</v>
      </c>
      <c r="H1561" s="253">
        <v>0</v>
      </c>
      <c r="I1561" s="214">
        <v>-6300</v>
      </c>
      <c r="J1561" s="250">
        <f t="shared" si="24"/>
        <v>1385597.5766363633</v>
      </c>
      <c r="K1561" s="263"/>
    </row>
    <row r="1562" spans="2:11" x14ac:dyDescent="0.25">
      <c r="B1562" s="46">
        <f>SUBTOTAL(103,$C$10:C1562)</f>
        <v>1553</v>
      </c>
      <c r="C1562" s="157" t="s">
        <v>743</v>
      </c>
      <c r="D1562" s="157" t="s">
        <v>765</v>
      </c>
      <c r="E1562" s="220"/>
      <c r="F1562" s="221"/>
      <c r="G1562" s="241">
        <v>45455</v>
      </c>
      <c r="H1562" s="253">
        <v>0</v>
      </c>
      <c r="I1562" s="214">
        <v>-2200</v>
      </c>
      <c r="J1562" s="250">
        <f t="shared" si="24"/>
        <v>1383397.5766363633</v>
      </c>
      <c r="K1562" s="263"/>
    </row>
    <row r="1563" spans="2:11" x14ac:dyDescent="0.25">
      <c r="B1563" s="46">
        <f>SUBTOTAL(103,$C$10:C1563)</f>
        <v>1554</v>
      </c>
      <c r="C1563" s="157" t="s">
        <v>743</v>
      </c>
      <c r="D1563" s="157" t="s">
        <v>1137</v>
      </c>
      <c r="E1563" s="203" t="s">
        <v>581</v>
      </c>
      <c r="F1563" s="208" t="s">
        <v>434</v>
      </c>
      <c r="G1563" s="241">
        <v>45455</v>
      </c>
      <c r="H1563" s="253">
        <v>0</v>
      </c>
      <c r="I1563" s="214">
        <v>-5530</v>
      </c>
      <c r="J1563" s="250">
        <f t="shared" si="24"/>
        <v>1377867.5766363633</v>
      </c>
      <c r="K1563" s="263"/>
    </row>
    <row r="1564" spans="2:11" x14ac:dyDescent="0.25">
      <c r="B1564" s="46">
        <f>SUBTOTAL(103,$C$10:C1564)</f>
        <v>1555</v>
      </c>
      <c r="C1564" s="157" t="s">
        <v>596</v>
      </c>
      <c r="D1564" s="157" t="s">
        <v>639</v>
      </c>
      <c r="E1564" s="203" t="s">
        <v>581</v>
      </c>
      <c r="F1564" s="208" t="s">
        <v>434</v>
      </c>
      <c r="G1564" s="241">
        <v>45457</v>
      </c>
      <c r="H1564" s="253">
        <v>0</v>
      </c>
      <c r="I1564" s="214">
        <v>-13100</v>
      </c>
      <c r="J1564" s="250">
        <f t="shared" si="24"/>
        <v>1364767.5766363633</v>
      </c>
      <c r="K1564" s="263"/>
    </row>
    <row r="1565" spans="2:11" x14ac:dyDescent="0.25">
      <c r="B1565" s="46">
        <f>SUBTOTAL(103,$C$10:C1565)</f>
        <v>1556</v>
      </c>
      <c r="C1565" s="157" t="s">
        <v>736</v>
      </c>
      <c r="D1565" s="157" t="s">
        <v>738</v>
      </c>
      <c r="E1565" s="212" t="s">
        <v>619</v>
      </c>
      <c r="F1565" s="209" t="s">
        <v>621</v>
      </c>
      <c r="G1565" s="241">
        <v>45457</v>
      </c>
      <c r="H1565" s="253">
        <v>0</v>
      </c>
      <c r="I1565" s="214">
        <v>-1700</v>
      </c>
      <c r="J1565" s="250">
        <f t="shared" si="24"/>
        <v>1363067.5766363633</v>
      </c>
      <c r="K1565" s="263"/>
    </row>
    <row r="1566" spans="2:11" x14ac:dyDescent="0.25">
      <c r="B1566" s="46">
        <f>SUBTOTAL(103,$C$10:C1566)</f>
        <v>1557</v>
      </c>
      <c r="C1566" s="157" t="s">
        <v>625</v>
      </c>
      <c r="D1566" s="157" t="s">
        <v>608</v>
      </c>
      <c r="E1566" s="212" t="s">
        <v>641</v>
      </c>
      <c r="F1566" s="209" t="s">
        <v>642</v>
      </c>
      <c r="G1566" s="241">
        <v>45457</v>
      </c>
      <c r="H1566" s="253">
        <v>0</v>
      </c>
      <c r="I1566" s="214">
        <v>-14842</v>
      </c>
      <c r="J1566" s="250">
        <f t="shared" si="24"/>
        <v>1348225.5766363633</v>
      </c>
      <c r="K1566" s="263"/>
    </row>
    <row r="1567" spans="2:11" x14ac:dyDescent="0.25">
      <c r="B1567" s="46">
        <f>SUBTOTAL(103,$C$10:C1567)</f>
        <v>1558</v>
      </c>
      <c r="C1567" s="157" t="s">
        <v>597</v>
      </c>
      <c r="D1567" s="157" t="s">
        <v>639</v>
      </c>
      <c r="E1567" s="203" t="s">
        <v>581</v>
      </c>
      <c r="F1567" s="208" t="s">
        <v>434</v>
      </c>
      <c r="G1567" s="241">
        <v>45457</v>
      </c>
      <c r="H1567" s="253">
        <v>0</v>
      </c>
      <c r="I1567" s="214">
        <v>-6200</v>
      </c>
      <c r="J1567" s="250">
        <f t="shared" si="24"/>
        <v>1342025.5766363633</v>
      </c>
      <c r="K1567" s="263"/>
    </row>
    <row r="1568" spans="2:11" x14ac:dyDescent="0.25">
      <c r="B1568" s="46">
        <f>SUBTOTAL(103,$C$10:C1568)</f>
        <v>1559</v>
      </c>
      <c r="C1568" s="24" t="s">
        <v>598</v>
      </c>
      <c r="D1568" s="157" t="s">
        <v>607</v>
      </c>
      <c r="E1568" s="203" t="s">
        <v>581</v>
      </c>
      <c r="F1568" s="208" t="s">
        <v>434</v>
      </c>
      <c r="G1568" s="241">
        <v>45457</v>
      </c>
      <c r="H1568" s="253">
        <v>0</v>
      </c>
      <c r="I1568" s="214">
        <v>-20000</v>
      </c>
      <c r="J1568" s="250">
        <f t="shared" si="24"/>
        <v>1322025.5766363633</v>
      </c>
      <c r="K1568" s="263"/>
    </row>
    <row r="1569" spans="2:11" x14ac:dyDescent="0.25">
      <c r="B1569" s="46">
        <f>SUBTOTAL(103,$C$10:C1569)</f>
        <v>1560</v>
      </c>
      <c r="C1569" s="24" t="s">
        <v>598</v>
      </c>
      <c r="D1569" s="157" t="s">
        <v>608</v>
      </c>
      <c r="E1569" s="212" t="s">
        <v>641</v>
      </c>
      <c r="F1569" s="209" t="s">
        <v>642</v>
      </c>
      <c r="G1569" s="241">
        <v>45457</v>
      </c>
      <c r="H1569" s="253">
        <v>0</v>
      </c>
      <c r="I1569" s="214">
        <v>-7000</v>
      </c>
      <c r="J1569" s="250">
        <f t="shared" si="24"/>
        <v>1315025.5766363633</v>
      </c>
      <c r="K1569" s="263"/>
    </row>
    <row r="1570" spans="2:11" x14ac:dyDescent="0.25">
      <c r="B1570" s="46">
        <f>SUBTOTAL(103,$C$10:C1570)</f>
        <v>1561</v>
      </c>
      <c r="C1570" s="157" t="s">
        <v>763</v>
      </c>
      <c r="D1570" s="157" t="s">
        <v>738</v>
      </c>
      <c r="E1570" s="212" t="s">
        <v>619</v>
      </c>
      <c r="F1570" s="209" t="s">
        <v>621</v>
      </c>
      <c r="G1570" s="241">
        <v>45457</v>
      </c>
      <c r="H1570" s="253">
        <v>0</v>
      </c>
      <c r="I1570" s="214">
        <v>-500</v>
      </c>
      <c r="J1570" s="250">
        <f t="shared" si="24"/>
        <v>1314525.5766363633</v>
      </c>
      <c r="K1570" s="263"/>
    </row>
    <row r="1571" spans="2:11" x14ac:dyDescent="0.25">
      <c r="B1571" s="46">
        <f>SUBTOTAL(103,$C$10:C1571)</f>
        <v>1562</v>
      </c>
      <c r="C1571" s="157" t="s">
        <v>600</v>
      </c>
      <c r="D1571" s="157" t="s">
        <v>608</v>
      </c>
      <c r="E1571" s="227" t="s">
        <v>1049</v>
      </c>
      <c r="F1571" s="208" t="s">
        <v>1048</v>
      </c>
      <c r="G1571" s="241">
        <v>45457</v>
      </c>
      <c r="H1571" s="253">
        <v>0</v>
      </c>
      <c r="I1571" s="214">
        <v>-33760</v>
      </c>
      <c r="J1571" s="250">
        <f t="shared" si="24"/>
        <v>1280765.5766363633</v>
      </c>
      <c r="K1571" s="263"/>
    </row>
    <row r="1572" spans="2:11" x14ac:dyDescent="0.25">
      <c r="B1572" s="46">
        <f>SUBTOTAL(103,$C$10:C1572)</f>
        <v>1563</v>
      </c>
      <c r="C1572" s="157" t="s">
        <v>682</v>
      </c>
      <c r="D1572" s="157" t="s">
        <v>608</v>
      </c>
      <c r="E1572" s="227" t="s">
        <v>1045</v>
      </c>
      <c r="F1572" s="208" t="s">
        <v>1046</v>
      </c>
      <c r="G1572" s="241">
        <v>45457</v>
      </c>
      <c r="H1572" s="253">
        <v>0</v>
      </c>
      <c r="I1572" s="214">
        <v>-2100</v>
      </c>
      <c r="J1572" s="250">
        <f t="shared" si="24"/>
        <v>1278665.5766363633</v>
      </c>
      <c r="K1572" s="263"/>
    </row>
    <row r="1573" spans="2:11" x14ac:dyDescent="0.25">
      <c r="B1573" s="46">
        <f>SUBTOTAL(103,$C$10:C1573)</f>
        <v>1564</v>
      </c>
      <c r="C1573" s="157" t="s">
        <v>601</v>
      </c>
      <c r="D1573" s="157" t="s">
        <v>648</v>
      </c>
      <c r="E1573" s="227" t="s">
        <v>1049</v>
      </c>
      <c r="F1573" s="208" t="s">
        <v>1048</v>
      </c>
      <c r="G1573" s="241">
        <v>45457</v>
      </c>
      <c r="H1573" s="253">
        <v>0</v>
      </c>
      <c r="I1573" s="214">
        <v>-5331</v>
      </c>
      <c r="J1573" s="250">
        <f t="shared" si="24"/>
        <v>1273334.5766363633</v>
      </c>
      <c r="K1573" s="263"/>
    </row>
    <row r="1574" spans="2:11" x14ac:dyDescent="0.25">
      <c r="B1574" s="46">
        <f>SUBTOTAL(103,$C$10:C1574)</f>
        <v>1565</v>
      </c>
      <c r="C1574" s="157" t="s">
        <v>665</v>
      </c>
      <c r="D1574" s="157" t="s">
        <v>648</v>
      </c>
      <c r="E1574" s="227" t="s">
        <v>1045</v>
      </c>
      <c r="F1574" s="208" t="s">
        <v>1046</v>
      </c>
      <c r="G1574" s="241">
        <v>45457</v>
      </c>
      <c r="H1574" s="253">
        <v>0</v>
      </c>
      <c r="I1574" s="214">
        <v>-26600</v>
      </c>
      <c r="J1574" s="250">
        <f t="shared" si="24"/>
        <v>1246734.5766363633</v>
      </c>
      <c r="K1574" s="263"/>
    </row>
    <row r="1575" spans="2:11" x14ac:dyDescent="0.25">
      <c r="B1575" s="46">
        <f>SUBTOTAL(103,$C$10:C1575)</f>
        <v>1566</v>
      </c>
      <c r="C1575" s="157" t="s">
        <v>764</v>
      </c>
      <c r="D1575" s="157" t="s">
        <v>738</v>
      </c>
      <c r="E1575" s="212" t="s">
        <v>619</v>
      </c>
      <c r="F1575" s="209" t="s">
        <v>621</v>
      </c>
      <c r="G1575" s="241">
        <v>45457</v>
      </c>
      <c r="H1575" s="253">
        <v>0</v>
      </c>
      <c r="I1575" s="214">
        <v>-250</v>
      </c>
      <c r="J1575" s="250">
        <f t="shared" si="24"/>
        <v>1246484.5766363633</v>
      </c>
      <c r="K1575" s="263"/>
    </row>
    <row r="1576" spans="2:11" x14ac:dyDescent="0.25">
      <c r="B1576" s="46">
        <f>SUBTOTAL(103,$C$10:C1576)</f>
        <v>1567</v>
      </c>
      <c r="C1576" s="24" t="s">
        <v>1082</v>
      </c>
      <c r="D1576" s="157" t="s">
        <v>648</v>
      </c>
      <c r="E1576" s="212" t="s">
        <v>585</v>
      </c>
      <c r="F1576" s="209" t="s">
        <v>586</v>
      </c>
      <c r="G1576" s="241">
        <v>45457</v>
      </c>
      <c r="H1576" s="253">
        <v>0</v>
      </c>
      <c r="I1576" s="214">
        <v>-4200</v>
      </c>
      <c r="J1576" s="250">
        <f t="shared" si="24"/>
        <v>1242284.5766363633</v>
      </c>
      <c r="K1576" s="263"/>
    </row>
    <row r="1577" spans="2:11" x14ac:dyDescent="0.25">
      <c r="B1577" s="46">
        <f>SUBTOTAL(103,$C$10:C1577)</f>
        <v>1568</v>
      </c>
      <c r="C1577" s="24" t="s">
        <v>1082</v>
      </c>
      <c r="D1577" s="157" t="s">
        <v>607</v>
      </c>
      <c r="E1577" s="212" t="s">
        <v>585</v>
      </c>
      <c r="F1577" s="209" t="s">
        <v>586</v>
      </c>
      <c r="G1577" s="241">
        <v>45457</v>
      </c>
      <c r="H1577" s="253">
        <v>0</v>
      </c>
      <c r="I1577" s="214">
        <v>-5108.6075000000001</v>
      </c>
      <c r="J1577" s="250">
        <f t="shared" si="24"/>
        <v>1237175.9691363634</v>
      </c>
      <c r="K1577" s="263"/>
    </row>
    <row r="1578" spans="2:11" x14ac:dyDescent="0.25">
      <c r="B1578" s="46">
        <f>SUBTOTAL(103,$C$10:C1578)</f>
        <v>1569</v>
      </c>
      <c r="C1578" s="157" t="s">
        <v>683</v>
      </c>
      <c r="D1578" s="157" t="s">
        <v>648</v>
      </c>
      <c r="E1578" s="227" t="s">
        <v>1049</v>
      </c>
      <c r="F1578" s="208" t="s">
        <v>1048</v>
      </c>
      <c r="G1578" s="241">
        <v>45457</v>
      </c>
      <c r="H1578" s="253">
        <v>0</v>
      </c>
      <c r="I1578" s="214">
        <v>-3360</v>
      </c>
      <c r="J1578" s="250">
        <f t="shared" si="24"/>
        <v>1233815.9691363634</v>
      </c>
      <c r="K1578" s="263"/>
    </row>
    <row r="1579" spans="2:11" x14ac:dyDescent="0.25">
      <c r="B1579" s="46">
        <f>SUBTOTAL(103,$C$10:C1579)</f>
        <v>1570</v>
      </c>
      <c r="C1579" s="157" t="s">
        <v>694</v>
      </c>
      <c r="D1579" s="157" t="s">
        <v>608</v>
      </c>
      <c r="E1579" s="212" t="s">
        <v>641</v>
      </c>
      <c r="F1579" s="209" t="s">
        <v>642</v>
      </c>
      <c r="G1579" s="241">
        <v>45457</v>
      </c>
      <c r="H1579" s="253">
        <v>0</v>
      </c>
      <c r="I1579" s="214">
        <v>-22400</v>
      </c>
      <c r="J1579" s="250">
        <f t="shared" si="24"/>
        <v>1211415.9691363634</v>
      </c>
      <c r="K1579" s="263"/>
    </row>
    <row r="1580" spans="2:11" x14ac:dyDescent="0.25">
      <c r="B1580" s="46">
        <f>SUBTOTAL(103,$C$10:C1580)</f>
        <v>1571</v>
      </c>
      <c r="C1580" s="157" t="s">
        <v>603</v>
      </c>
      <c r="D1580" s="157" t="s">
        <v>607</v>
      </c>
      <c r="E1580" s="212" t="s">
        <v>1043</v>
      </c>
      <c r="F1580" s="216" t="s">
        <v>1044</v>
      </c>
      <c r="G1580" s="241">
        <v>45457</v>
      </c>
      <c r="H1580" s="253">
        <v>0</v>
      </c>
      <c r="I1580" s="214">
        <v>-2000</v>
      </c>
      <c r="J1580" s="250">
        <f t="shared" si="24"/>
        <v>1209415.9691363634</v>
      </c>
      <c r="K1580" s="263"/>
    </row>
    <row r="1581" spans="2:11" x14ac:dyDescent="0.25">
      <c r="B1581" s="46">
        <f>SUBTOTAL(103,$C$10:C1581)</f>
        <v>1572</v>
      </c>
      <c r="C1581" s="157" t="s">
        <v>603</v>
      </c>
      <c r="D1581" s="157" t="s">
        <v>738</v>
      </c>
      <c r="E1581" s="212" t="s">
        <v>619</v>
      </c>
      <c r="F1581" s="209" t="s">
        <v>621</v>
      </c>
      <c r="G1581" s="241">
        <v>45457</v>
      </c>
      <c r="H1581" s="253">
        <v>0</v>
      </c>
      <c r="I1581" s="214">
        <v>-250</v>
      </c>
      <c r="J1581" s="250">
        <f t="shared" si="24"/>
        <v>1209165.9691363634</v>
      </c>
      <c r="K1581" s="263"/>
    </row>
    <row r="1582" spans="2:11" x14ac:dyDescent="0.25">
      <c r="B1582" s="46">
        <f>SUBTOTAL(103,$C$10:C1582)</f>
        <v>1573</v>
      </c>
      <c r="C1582" s="157" t="s">
        <v>605</v>
      </c>
      <c r="D1582" s="157" t="s">
        <v>607</v>
      </c>
      <c r="E1582" s="212" t="s">
        <v>1043</v>
      </c>
      <c r="F1582" s="216" t="s">
        <v>1044</v>
      </c>
      <c r="G1582" s="241">
        <v>45457</v>
      </c>
      <c r="H1582" s="253">
        <v>0</v>
      </c>
      <c r="I1582" s="214">
        <v>-9000</v>
      </c>
      <c r="J1582" s="250">
        <f t="shared" si="24"/>
        <v>1200165.9691363634</v>
      </c>
      <c r="K1582" s="263"/>
    </row>
    <row r="1583" spans="2:11" x14ac:dyDescent="0.25">
      <c r="B1583" s="46">
        <f>SUBTOTAL(103,$C$10:C1583)</f>
        <v>1574</v>
      </c>
      <c r="C1583" s="157" t="s">
        <v>667</v>
      </c>
      <c r="D1583" s="157" t="s">
        <v>648</v>
      </c>
      <c r="E1583" s="212" t="s">
        <v>585</v>
      </c>
      <c r="F1583" s="209" t="s">
        <v>586</v>
      </c>
      <c r="G1583" s="241">
        <v>45457</v>
      </c>
      <c r="H1583" s="253">
        <v>0</v>
      </c>
      <c r="I1583" s="214">
        <v>-12600</v>
      </c>
      <c r="J1583" s="250">
        <f t="shared" si="24"/>
        <v>1187565.9691363634</v>
      </c>
      <c r="K1583" s="263"/>
    </row>
    <row r="1584" spans="2:11" x14ac:dyDescent="0.25">
      <c r="B1584" s="46">
        <f>SUBTOTAL(103,$C$10:C1584)</f>
        <v>1575</v>
      </c>
      <c r="C1584" s="157" t="s">
        <v>667</v>
      </c>
      <c r="D1584" s="157" t="s">
        <v>648</v>
      </c>
      <c r="E1584" s="227" t="s">
        <v>1045</v>
      </c>
      <c r="F1584" s="208" t="s">
        <v>1046</v>
      </c>
      <c r="G1584" s="241">
        <v>45457</v>
      </c>
      <c r="H1584" s="253">
        <v>0</v>
      </c>
      <c r="I1584" s="214">
        <v>-7700</v>
      </c>
      <c r="J1584" s="250">
        <f t="shared" si="24"/>
        <v>1179865.9691363634</v>
      </c>
      <c r="K1584" s="263"/>
    </row>
    <row r="1585" spans="2:11" x14ac:dyDescent="0.25">
      <c r="B1585" s="46">
        <f>SUBTOTAL(103,$C$10:C1585)</f>
        <v>1576</v>
      </c>
      <c r="C1585" s="157" t="s">
        <v>632</v>
      </c>
      <c r="D1585" s="157" t="s">
        <v>614</v>
      </c>
      <c r="E1585" s="231" t="s">
        <v>24</v>
      </c>
      <c r="F1585" s="231" t="s">
        <v>24</v>
      </c>
      <c r="G1585" s="241">
        <v>45460</v>
      </c>
      <c r="H1585" s="253">
        <v>0</v>
      </c>
      <c r="I1585" s="214">
        <v>-500</v>
      </c>
      <c r="J1585" s="250">
        <f t="shared" si="24"/>
        <v>1179365.9691363634</v>
      </c>
      <c r="K1585" s="263"/>
    </row>
    <row r="1586" spans="2:11" x14ac:dyDescent="0.25">
      <c r="B1586" s="46">
        <f>SUBTOTAL(103,$C$10:C1586)</f>
        <v>1577</v>
      </c>
      <c r="C1586" s="157" t="s">
        <v>1044</v>
      </c>
      <c r="D1586" s="157" t="s">
        <v>766</v>
      </c>
      <c r="E1586" s="212" t="s">
        <v>1043</v>
      </c>
      <c r="F1586" s="209" t="s">
        <v>1044</v>
      </c>
      <c r="G1586" s="241">
        <v>45461</v>
      </c>
      <c r="H1586" s="253">
        <v>2340000</v>
      </c>
      <c r="I1586" s="214">
        <v>0</v>
      </c>
      <c r="J1586" s="250">
        <f t="shared" si="24"/>
        <v>3519365.9691363634</v>
      </c>
      <c r="K1586" s="263"/>
    </row>
    <row r="1587" spans="2:11" x14ac:dyDescent="0.25">
      <c r="B1587" s="46">
        <f>SUBTOTAL(103,$C$10:C1587)</f>
        <v>1578</v>
      </c>
      <c r="C1587" s="157" t="s">
        <v>131</v>
      </c>
      <c r="D1587" s="157" t="s">
        <v>767</v>
      </c>
      <c r="E1587" s="212" t="s">
        <v>588</v>
      </c>
      <c r="F1587" s="209" t="s">
        <v>589</v>
      </c>
      <c r="G1587" s="241">
        <v>45463</v>
      </c>
      <c r="H1587" s="253">
        <v>0</v>
      </c>
      <c r="I1587" s="214">
        <v>-250000</v>
      </c>
      <c r="J1587" s="250">
        <f t="shared" si="24"/>
        <v>3269365.9691363634</v>
      </c>
      <c r="K1587" s="263"/>
    </row>
    <row r="1588" spans="2:11" x14ac:dyDescent="0.25">
      <c r="B1588" s="46">
        <f>SUBTOTAL(103,$C$10:C1588)</f>
        <v>1579</v>
      </c>
      <c r="C1588" s="157" t="s">
        <v>653</v>
      </c>
      <c r="D1588" s="157" t="s">
        <v>750</v>
      </c>
      <c r="E1588" s="203" t="s">
        <v>581</v>
      </c>
      <c r="F1588" s="208" t="s">
        <v>434</v>
      </c>
      <c r="G1588" s="241">
        <v>45464</v>
      </c>
      <c r="H1588" s="253">
        <v>300000</v>
      </c>
      <c r="I1588" s="214">
        <v>0</v>
      </c>
      <c r="J1588" s="250">
        <f t="shared" si="24"/>
        <v>3569365.9691363634</v>
      </c>
      <c r="K1588" s="263"/>
    </row>
    <row r="1589" spans="2:11" x14ac:dyDescent="0.25">
      <c r="B1589" s="46">
        <f>SUBTOTAL(103,$C$10:C1589)</f>
        <v>1580</v>
      </c>
      <c r="C1589" s="157" t="s">
        <v>653</v>
      </c>
      <c r="D1589" s="157" t="s">
        <v>762</v>
      </c>
      <c r="E1589" s="203" t="s">
        <v>581</v>
      </c>
      <c r="F1589" s="208" t="s">
        <v>434</v>
      </c>
      <c r="G1589" s="241">
        <v>45464</v>
      </c>
      <c r="H1589" s="253">
        <v>300000</v>
      </c>
      <c r="I1589" s="214">
        <v>0</v>
      </c>
      <c r="J1589" s="250">
        <f t="shared" si="24"/>
        <v>3869365.9691363634</v>
      </c>
      <c r="K1589" s="263"/>
    </row>
    <row r="1590" spans="2:11" x14ac:dyDescent="0.25">
      <c r="B1590" s="46">
        <f>SUBTOTAL(103,$C$10:C1590)</f>
        <v>1581</v>
      </c>
      <c r="C1590" s="157" t="s">
        <v>596</v>
      </c>
      <c r="D1590" s="157" t="s">
        <v>639</v>
      </c>
      <c r="E1590" s="203" t="s">
        <v>581</v>
      </c>
      <c r="F1590" s="208" t="s">
        <v>434</v>
      </c>
      <c r="G1590" s="241">
        <v>45464</v>
      </c>
      <c r="H1590" s="253">
        <v>0</v>
      </c>
      <c r="I1590" s="214">
        <v>-13100</v>
      </c>
      <c r="J1590" s="250">
        <f t="shared" si="24"/>
        <v>3856265.9691363634</v>
      </c>
      <c r="K1590" s="263"/>
    </row>
    <row r="1591" spans="2:11" x14ac:dyDescent="0.25">
      <c r="B1591" s="46">
        <f>SUBTOTAL(103,$C$10:C1591)</f>
        <v>1582</v>
      </c>
      <c r="C1591" s="157" t="s">
        <v>736</v>
      </c>
      <c r="D1591" s="157" t="s">
        <v>738</v>
      </c>
      <c r="E1591" s="212" t="s">
        <v>619</v>
      </c>
      <c r="F1591" s="209" t="s">
        <v>621</v>
      </c>
      <c r="G1591" s="241">
        <v>45464</v>
      </c>
      <c r="H1591" s="253">
        <v>0</v>
      </c>
      <c r="I1591" s="214">
        <v>-1750</v>
      </c>
      <c r="J1591" s="250">
        <f t="shared" si="24"/>
        <v>3854515.9691363634</v>
      </c>
      <c r="K1591" s="263"/>
    </row>
    <row r="1592" spans="2:11" x14ac:dyDescent="0.25">
      <c r="B1592" s="46">
        <f>SUBTOTAL(103,$C$10:C1592)</f>
        <v>1583</v>
      </c>
      <c r="C1592" s="157" t="s">
        <v>625</v>
      </c>
      <c r="D1592" s="157" t="s">
        <v>608</v>
      </c>
      <c r="E1592" s="212" t="s">
        <v>641</v>
      </c>
      <c r="F1592" s="209" t="s">
        <v>642</v>
      </c>
      <c r="G1592" s="241">
        <v>45464</v>
      </c>
      <c r="H1592" s="253">
        <v>0</v>
      </c>
      <c r="I1592" s="214">
        <v>-4400</v>
      </c>
      <c r="J1592" s="250">
        <f t="shared" si="24"/>
        <v>3850115.9691363634</v>
      </c>
      <c r="K1592" s="263"/>
    </row>
    <row r="1593" spans="2:11" x14ac:dyDescent="0.25">
      <c r="B1593" s="46">
        <f>SUBTOTAL(103,$C$10:C1593)</f>
        <v>1584</v>
      </c>
      <c r="C1593" s="157" t="s">
        <v>597</v>
      </c>
      <c r="D1593" s="157" t="s">
        <v>639</v>
      </c>
      <c r="E1593" s="203" t="s">
        <v>581</v>
      </c>
      <c r="F1593" s="208" t="s">
        <v>434</v>
      </c>
      <c r="G1593" s="241">
        <v>45464</v>
      </c>
      <c r="H1593" s="253">
        <v>0</v>
      </c>
      <c r="I1593" s="214">
        <v>-6246</v>
      </c>
      <c r="J1593" s="250">
        <f t="shared" si="24"/>
        <v>3843869.9691363634</v>
      </c>
      <c r="K1593" s="263"/>
    </row>
    <row r="1594" spans="2:11" x14ac:dyDescent="0.25">
      <c r="B1594" s="46">
        <f>SUBTOTAL(103,$C$10:C1594)</f>
        <v>1585</v>
      </c>
      <c r="C1594" s="24" t="s">
        <v>598</v>
      </c>
      <c r="D1594" s="157" t="s">
        <v>607</v>
      </c>
      <c r="E1594" s="203" t="s">
        <v>581</v>
      </c>
      <c r="F1594" s="208" t="s">
        <v>434</v>
      </c>
      <c r="G1594" s="241">
        <v>45464</v>
      </c>
      <c r="H1594" s="253">
        <v>0</v>
      </c>
      <c r="I1594" s="214">
        <v>-20000</v>
      </c>
      <c r="J1594" s="250">
        <f t="shared" si="24"/>
        <v>3823869.9691363634</v>
      </c>
      <c r="K1594" s="263"/>
    </row>
    <row r="1595" spans="2:11" x14ac:dyDescent="0.25">
      <c r="B1595" s="46">
        <f>SUBTOTAL(103,$C$10:C1595)</f>
        <v>1586</v>
      </c>
      <c r="C1595" s="24" t="s">
        <v>598</v>
      </c>
      <c r="D1595" s="157" t="s">
        <v>608</v>
      </c>
      <c r="E1595" s="212" t="s">
        <v>641</v>
      </c>
      <c r="F1595" s="209" t="s">
        <v>642</v>
      </c>
      <c r="G1595" s="241">
        <v>45464</v>
      </c>
      <c r="H1595" s="253">
        <v>0</v>
      </c>
      <c r="I1595" s="214">
        <v>-6300</v>
      </c>
      <c r="J1595" s="250">
        <f t="shared" si="24"/>
        <v>3817569.9691363634</v>
      </c>
      <c r="K1595" s="263"/>
    </row>
    <row r="1596" spans="2:11" x14ac:dyDescent="0.25">
      <c r="B1596" s="46">
        <f>SUBTOTAL(103,$C$10:C1596)</f>
        <v>1587</v>
      </c>
      <c r="C1596" s="24" t="s">
        <v>598</v>
      </c>
      <c r="D1596" s="157" t="s">
        <v>648</v>
      </c>
      <c r="E1596" s="212" t="s">
        <v>746</v>
      </c>
      <c r="F1596" s="209" t="s">
        <v>747</v>
      </c>
      <c r="G1596" s="241">
        <v>45464</v>
      </c>
      <c r="H1596" s="253">
        <v>0</v>
      </c>
      <c r="I1596" s="214">
        <v>-42000</v>
      </c>
      <c r="J1596" s="250">
        <f t="shared" si="24"/>
        <v>3775569.9691363634</v>
      </c>
      <c r="K1596" s="263"/>
    </row>
    <row r="1597" spans="2:11" x14ac:dyDescent="0.25">
      <c r="B1597" s="46">
        <f>SUBTOTAL(103,$C$10:C1597)</f>
        <v>1588</v>
      </c>
      <c r="C1597" s="157" t="s">
        <v>763</v>
      </c>
      <c r="D1597" s="157" t="s">
        <v>738</v>
      </c>
      <c r="E1597" s="212" t="s">
        <v>619</v>
      </c>
      <c r="F1597" s="209" t="s">
        <v>621</v>
      </c>
      <c r="G1597" s="241">
        <v>45464</v>
      </c>
      <c r="H1597" s="253">
        <v>0</v>
      </c>
      <c r="I1597" s="214">
        <v>-500</v>
      </c>
      <c r="J1597" s="250">
        <f t="shared" si="24"/>
        <v>3775069.9691363634</v>
      </c>
      <c r="K1597" s="263"/>
    </row>
    <row r="1598" spans="2:11" x14ac:dyDescent="0.25">
      <c r="B1598" s="46">
        <f>SUBTOTAL(103,$C$10:C1598)</f>
        <v>1589</v>
      </c>
      <c r="C1598" s="157" t="s">
        <v>600</v>
      </c>
      <c r="D1598" s="157" t="s">
        <v>608</v>
      </c>
      <c r="E1598" s="227" t="s">
        <v>1049</v>
      </c>
      <c r="F1598" s="208" t="s">
        <v>1048</v>
      </c>
      <c r="G1598" s="241">
        <v>45464</v>
      </c>
      <c r="H1598" s="253">
        <v>0</v>
      </c>
      <c r="I1598" s="214">
        <v>-6720</v>
      </c>
      <c r="J1598" s="250">
        <f t="shared" si="24"/>
        <v>3768349.9691363634</v>
      </c>
      <c r="K1598" s="263"/>
    </row>
    <row r="1599" spans="2:11" x14ac:dyDescent="0.25">
      <c r="B1599" s="46">
        <f>SUBTOTAL(103,$C$10:C1599)</f>
        <v>1590</v>
      </c>
      <c r="C1599" s="157" t="s">
        <v>682</v>
      </c>
      <c r="D1599" s="157" t="s">
        <v>608</v>
      </c>
      <c r="E1599" s="227" t="s">
        <v>1045</v>
      </c>
      <c r="F1599" s="208" t="s">
        <v>1046</v>
      </c>
      <c r="G1599" s="241">
        <v>45464</v>
      </c>
      <c r="H1599" s="253">
        <v>0</v>
      </c>
      <c r="I1599" s="214">
        <v>-2100</v>
      </c>
      <c r="J1599" s="250">
        <f t="shared" si="24"/>
        <v>3766249.9691363634</v>
      </c>
      <c r="K1599" s="263"/>
    </row>
    <row r="1600" spans="2:11" x14ac:dyDescent="0.25">
      <c r="B1600" s="46">
        <f>SUBTOTAL(103,$C$10:C1600)</f>
        <v>1591</v>
      </c>
      <c r="C1600" s="157" t="s">
        <v>601</v>
      </c>
      <c r="D1600" s="157" t="s">
        <v>648</v>
      </c>
      <c r="E1600" s="227" t="s">
        <v>1049</v>
      </c>
      <c r="F1600" s="208" t="s">
        <v>1048</v>
      </c>
      <c r="G1600" s="241">
        <v>45464</v>
      </c>
      <c r="H1600" s="253">
        <v>0</v>
      </c>
      <c r="I1600" s="214">
        <v>-5331</v>
      </c>
      <c r="J1600" s="250">
        <f t="shared" si="24"/>
        <v>3760918.9691363634</v>
      </c>
      <c r="K1600" s="263"/>
    </row>
    <row r="1601" spans="2:11" x14ac:dyDescent="0.25">
      <c r="B1601" s="46">
        <f>SUBTOTAL(103,$C$10:C1601)</f>
        <v>1592</v>
      </c>
      <c r="C1601" s="157" t="s">
        <v>665</v>
      </c>
      <c r="D1601" s="157" t="s">
        <v>648</v>
      </c>
      <c r="E1601" s="227" t="s">
        <v>1045</v>
      </c>
      <c r="F1601" s="208" t="s">
        <v>1046</v>
      </c>
      <c r="G1601" s="241">
        <v>45464</v>
      </c>
      <c r="H1601" s="253">
        <v>0</v>
      </c>
      <c r="I1601" s="214">
        <v>-27055</v>
      </c>
      <c r="J1601" s="250">
        <f t="shared" si="24"/>
        <v>3733863.9691363634</v>
      </c>
      <c r="K1601" s="263"/>
    </row>
    <row r="1602" spans="2:11" x14ac:dyDescent="0.25">
      <c r="B1602" s="46">
        <f>SUBTOTAL(103,$C$10:C1602)</f>
        <v>1593</v>
      </c>
      <c r="C1602" s="24" t="s">
        <v>665</v>
      </c>
      <c r="D1602" s="157" t="s">
        <v>768</v>
      </c>
      <c r="E1602" s="227" t="s">
        <v>1045</v>
      </c>
      <c r="F1602" s="208" t="s">
        <v>1046</v>
      </c>
      <c r="G1602" s="241">
        <v>45464</v>
      </c>
      <c r="H1602" s="253">
        <v>0</v>
      </c>
      <c r="I1602" s="214">
        <v>-25000</v>
      </c>
      <c r="J1602" s="250">
        <f t="shared" si="24"/>
        <v>3708863.9691363634</v>
      </c>
      <c r="K1602" s="263"/>
    </row>
    <row r="1603" spans="2:11" x14ac:dyDescent="0.25">
      <c r="B1603" s="46">
        <f>SUBTOTAL(103,$C$10:C1603)</f>
        <v>1594</v>
      </c>
      <c r="C1603" s="154" t="s">
        <v>692</v>
      </c>
      <c r="D1603" s="157" t="s">
        <v>608</v>
      </c>
      <c r="E1603" s="203" t="s">
        <v>581</v>
      </c>
      <c r="F1603" s="208" t="s">
        <v>434</v>
      </c>
      <c r="G1603" s="241">
        <v>45464</v>
      </c>
      <c r="H1603" s="253">
        <v>0</v>
      </c>
      <c r="I1603" s="214">
        <v>-8400</v>
      </c>
      <c r="J1603" s="250">
        <f t="shared" si="24"/>
        <v>3700463.9691363634</v>
      </c>
      <c r="K1603" s="263"/>
    </row>
    <row r="1604" spans="2:11" x14ac:dyDescent="0.25">
      <c r="B1604" s="46">
        <f>SUBTOTAL(103,$C$10:C1604)</f>
        <v>1595</v>
      </c>
      <c r="C1604" s="157" t="s">
        <v>693</v>
      </c>
      <c r="D1604" s="157" t="s">
        <v>608</v>
      </c>
      <c r="E1604" s="203" t="s">
        <v>581</v>
      </c>
      <c r="F1604" s="208" t="s">
        <v>434</v>
      </c>
      <c r="G1604" s="241">
        <v>45464</v>
      </c>
      <c r="H1604" s="253">
        <v>0</v>
      </c>
      <c r="I1604" s="214">
        <v>-8400</v>
      </c>
      <c r="J1604" s="250">
        <f t="shared" si="24"/>
        <v>3692063.9691363634</v>
      </c>
      <c r="K1604" s="263"/>
    </row>
    <row r="1605" spans="2:11" x14ac:dyDescent="0.25">
      <c r="B1605" s="46">
        <f>SUBTOTAL(103,$C$10:C1605)</f>
        <v>1596</v>
      </c>
      <c r="C1605" s="157" t="s">
        <v>596</v>
      </c>
      <c r="D1605" s="157" t="s">
        <v>608</v>
      </c>
      <c r="E1605" s="203" t="s">
        <v>581</v>
      </c>
      <c r="F1605" s="208" t="s">
        <v>434</v>
      </c>
      <c r="G1605" s="241">
        <v>45464</v>
      </c>
      <c r="H1605" s="253">
        <v>0</v>
      </c>
      <c r="I1605" s="214">
        <v>-84000</v>
      </c>
      <c r="J1605" s="250">
        <f t="shared" si="24"/>
        <v>3608063.9691363634</v>
      </c>
      <c r="K1605" s="263"/>
    </row>
    <row r="1606" spans="2:11" x14ac:dyDescent="0.25">
      <c r="B1606" s="46">
        <f>SUBTOTAL(103,$C$10:C1606)</f>
        <v>1597</v>
      </c>
      <c r="C1606" s="24" t="s">
        <v>598</v>
      </c>
      <c r="D1606" s="157" t="s">
        <v>608</v>
      </c>
      <c r="E1606" s="203" t="s">
        <v>581</v>
      </c>
      <c r="F1606" s="208" t="s">
        <v>434</v>
      </c>
      <c r="G1606" s="241">
        <v>45464</v>
      </c>
      <c r="H1606" s="253">
        <v>0</v>
      </c>
      <c r="I1606" s="214">
        <v>-42000</v>
      </c>
      <c r="J1606" s="250">
        <f t="shared" si="24"/>
        <v>3566063.9691363634</v>
      </c>
      <c r="K1606" s="263"/>
    </row>
    <row r="1607" spans="2:11" x14ac:dyDescent="0.25">
      <c r="B1607" s="46">
        <f>SUBTOTAL(103,$C$10:C1607)</f>
        <v>1598</v>
      </c>
      <c r="C1607" s="157" t="s">
        <v>597</v>
      </c>
      <c r="D1607" s="157" t="s">
        <v>608</v>
      </c>
      <c r="E1607" s="203" t="s">
        <v>581</v>
      </c>
      <c r="F1607" s="208" t="s">
        <v>434</v>
      </c>
      <c r="G1607" s="241">
        <v>45464</v>
      </c>
      <c r="H1607" s="253">
        <v>0</v>
      </c>
      <c r="I1607" s="214">
        <v>-50400</v>
      </c>
      <c r="J1607" s="250">
        <f t="shared" si="24"/>
        <v>3515663.9691363634</v>
      </c>
      <c r="K1607" s="263"/>
    </row>
    <row r="1608" spans="2:11" x14ac:dyDescent="0.25">
      <c r="B1608" s="46">
        <f>SUBTOTAL(103,$C$10:C1608)</f>
        <v>1599</v>
      </c>
      <c r="C1608" s="157" t="s">
        <v>764</v>
      </c>
      <c r="D1608" s="157" t="s">
        <v>738</v>
      </c>
      <c r="E1608" s="212" t="s">
        <v>619</v>
      </c>
      <c r="F1608" s="209" t="s">
        <v>621</v>
      </c>
      <c r="G1608" s="241">
        <v>45464</v>
      </c>
      <c r="H1608" s="253">
        <v>0</v>
      </c>
      <c r="I1608" s="214">
        <v>-250</v>
      </c>
      <c r="J1608" s="250">
        <f t="shared" si="24"/>
        <v>3515413.9691363634</v>
      </c>
      <c r="K1608" s="263"/>
    </row>
    <row r="1609" spans="2:11" x14ac:dyDescent="0.25">
      <c r="B1609" s="46">
        <f>SUBTOTAL(103,$C$10:C1609)</f>
        <v>1600</v>
      </c>
      <c r="C1609" s="24" t="s">
        <v>1082</v>
      </c>
      <c r="D1609" s="157" t="s">
        <v>648</v>
      </c>
      <c r="E1609" s="212" t="s">
        <v>585</v>
      </c>
      <c r="F1609" s="209" t="s">
        <v>586</v>
      </c>
      <c r="G1609" s="241">
        <v>45464</v>
      </c>
      <c r="H1609" s="253">
        <v>0</v>
      </c>
      <c r="I1609" s="214">
        <v>-4200</v>
      </c>
      <c r="J1609" s="250">
        <f t="shared" si="24"/>
        <v>3511213.9691363634</v>
      </c>
      <c r="K1609" s="263"/>
    </row>
    <row r="1610" spans="2:11" x14ac:dyDescent="0.25">
      <c r="B1610" s="46">
        <f>SUBTOTAL(103,$C$10:C1610)</f>
        <v>1601</v>
      </c>
      <c r="C1610" s="24" t="s">
        <v>1082</v>
      </c>
      <c r="D1610" s="157" t="s">
        <v>607</v>
      </c>
      <c r="E1610" s="212" t="s">
        <v>585</v>
      </c>
      <c r="F1610" s="209" t="s">
        <v>586</v>
      </c>
      <c r="G1610" s="241">
        <v>45464</v>
      </c>
      <c r="H1610" s="253">
        <v>0</v>
      </c>
      <c r="I1610" s="214">
        <v>-3650.5335</v>
      </c>
      <c r="J1610" s="250">
        <f t="shared" si="24"/>
        <v>3507563.4356363635</v>
      </c>
      <c r="K1610" s="263"/>
    </row>
    <row r="1611" spans="2:11" x14ac:dyDescent="0.25">
      <c r="B1611" s="46">
        <f>SUBTOTAL(103,$C$10:C1611)</f>
        <v>1602</v>
      </c>
      <c r="C1611" s="157" t="s">
        <v>683</v>
      </c>
      <c r="D1611" s="157" t="s">
        <v>648</v>
      </c>
      <c r="E1611" s="227" t="s">
        <v>1049</v>
      </c>
      <c r="F1611" s="208" t="s">
        <v>1048</v>
      </c>
      <c r="G1611" s="241">
        <v>45464</v>
      </c>
      <c r="H1611" s="253">
        <v>0</v>
      </c>
      <c r="I1611" s="214">
        <v>-3360</v>
      </c>
      <c r="J1611" s="250">
        <f t="shared" si="24"/>
        <v>3504203.4356363635</v>
      </c>
      <c r="K1611" s="263"/>
    </row>
    <row r="1612" spans="2:11" x14ac:dyDescent="0.25">
      <c r="B1612" s="46">
        <f>SUBTOTAL(103,$C$10:C1612)</f>
        <v>1603</v>
      </c>
      <c r="C1612" s="157" t="s">
        <v>694</v>
      </c>
      <c r="D1612" s="157" t="s">
        <v>608</v>
      </c>
      <c r="E1612" s="212" t="s">
        <v>641</v>
      </c>
      <c r="F1612" s="209" t="s">
        <v>642</v>
      </c>
      <c r="G1612" s="241">
        <v>45464</v>
      </c>
      <c r="H1612" s="253">
        <v>0</v>
      </c>
      <c r="I1612" s="214">
        <v>-28700</v>
      </c>
      <c r="J1612" s="250">
        <f t="shared" si="24"/>
        <v>3475503.4356363635</v>
      </c>
      <c r="K1612" s="263"/>
    </row>
    <row r="1613" spans="2:11" x14ac:dyDescent="0.25">
      <c r="B1613" s="46">
        <f>SUBTOTAL(103,$C$10:C1613)</f>
        <v>1604</v>
      </c>
      <c r="C1613" s="157" t="s">
        <v>603</v>
      </c>
      <c r="D1613" s="157" t="s">
        <v>607</v>
      </c>
      <c r="E1613" s="212" t="s">
        <v>1043</v>
      </c>
      <c r="F1613" s="216" t="s">
        <v>1044</v>
      </c>
      <c r="G1613" s="241">
        <v>45464</v>
      </c>
      <c r="H1613" s="253">
        <v>0</v>
      </c>
      <c r="I1613" s="214">
        <v>-2000</v>
      </c>
      <c r="J1613" s="250">
        <f t="shared" ref="J1613:J1676" si="25">H1613+J1612+I1613</f>
        <v>3473503.4356363635</v>
      </c>
      <c r="K1613" s="263"/>
    </row>
    <row r="1614" spans="2:11" x14ac:dyDescent="0.25">
      <c r="B1614" s="46">
        <f>SUBTOTAL(103,$C$10:C1614)</f>
        <v>1605</v>
      </c>
      <c r="C1614" s="157" t="s">
        <v>603</v>
      </c>
      <c r="D1614" s="157" t="s">
        <v>738</v>
      </c>
      <c r="E1614" s="212" t="s">
        <v>619</v>
      </c>
      <c r="F1614" s="209" t="s">
        <v>621</v>
      </c>
      <c r="G1614" s="241">
        <v>45464</v>
      </c>
      <c r="H1614" s="253">
        <v>0</v>
      </c>
      <c r="I1614" s="214">
        <v>-250</v>
      </c>
      <c r="J1614" s="250">
        <f t="shared" si="25"/>
        <v>3473253.4356363635</v>
      </c>
      <c r="K1614" s="263"/>
    </row>
    <row r="1615" spans="2:11" x14ac:dyDescent="0.25">
      <c r="B1615" s="46">
        <f>SUBTOTAL(103,$C$10:C1615)</f>
        <v>1606</v>
      </c>
      <c r="C1615" s="24" t="s">
        <v>667</v>
      </c>
      <c r="D1615" s="24" t="s">
        <v>648</v>
      </c>
      <c r="E1615" s="227" t="s">
        <v>585</v>
      </c>
      <c r="F1615" s="208" t="s">
        <v>586</v>
      </c>
      <c r="G1615" s="239">
        <v>45464</v>
      </c>
      <c r="H1615" s="249">
        <v>0</v>
      </c>
      <c r="I1615" s="217">
        <v>-10200</v>
      </c>
      <c r="J1615" s="250">
        <f t="shared" si="25"/>
        <v>3463053.4356363635</v>
      </c>
      <c r="K1615" s="263"/>
    </row>
    <row r="1616" spans="2:11" x14ac:dyDescent="0.25">
      <c r="B1616" s="46">
        <f>SUBTOTAL(103,$C$10:C1616)</f>
        <v>1607</v>
      </c>
      <c r="C1616" s="157" t="s">
        <v>667</v>
      </c>
      <c r="D1616" s="157" t="s">
        <v>648</v>
      </c>
      <c r="E1616" s="227" t="s">
        <v>1045</v>
      </c>
      <c r="F1616" s="208" t="s">
        <v>1046</v>
      </c>
      <c r="G1616" s="241">
        <v>45464</v>
      </c>
      <c r="H1616" s="253">
        <v>0</v>
      </c>
      <c r="I1616" s="214">
        <v>-7700</v>
      </c>
      <c r="J1616" s="250">
        <f t="shared" si="25"/>
        <v>3455353.4356363635</v>
      </c>
      <c r="K1616" s="263"/>
    </row>
    <row r="1617" spans="2:11" x14ac:dyDescent="0.25">
      <c r="B1617" s="46">
        <f>SUBTOTAL(103,$C$10:C1617)</f>
        <v>1608</v>
      </c>
      <c r="C1617" s="157" t="s">
        <v>596</v>
      </c>
      <c r="D1617" s="157" t="s">
        <v>639</v>
      </c>
      <c r="E1617" s="212" t="s">
        <v>581</v>
      </c>
      <c r="F1617" s="209" t="s">
        <v>620</v>
      </c>
      <c r="G1617" s="241">
        <v>45471</v>
      </c>
      <c r="H1617" s="253">
        <v>0</v>
      </c>
      <c r="I1617" s="214">
        <v>-3100</v>
      </c>
      <c r="J1617" s="250">
        <f t="shared" si="25"/>
        <v>3452253.4356363635</v>
      </c>
      <c r="K1617" s="270"/>
    </row>
    <row r="1618" spans="2:11" x14ac:dyDescent="0.25">
      <c r="B1618" s="46">
        <f>SUBTOTAL(103,$C$10:C1618)</f>
        <v>1609</v>
      </c>
      <c r="C1618" s="157" t="s">
        <v>1103</v>
      </c>
      <c r="D1618" s="157" t="s">
        <v>1142</v>
      </c>
      <c r="E1618" s="212" t="s">
        <v>1143</v>
      </c>
      <c r="F1618" s="209" t="s">
        <v>1144</v>
      </c>
      <c r="G1618" s="241">
        <v>45471</v>
      </c>
      <c r="H1618" s="253">
        <v>0</v>
      </c>
      <c r="I1618" s="214">
        <v>-19000</v>
      </c>
      <c r="J1618" s="250">
        <f t="shared" si="25"/>
        <v>3433253.4356363635</v>
      </c>
      <c r="K1618" s="270"/>
    </row>
    <row r="1619" spans="2:11" x14ac:dyDescent="0.25">
      <c r="B1619" s="46">
        <f>SUBTOTAL(103,$C$10:C1619)</f>
        <v>1610</v>
      </c>
      <c r="C1619" s="157" t="s">
        <v>1103</v>
      </c>
      <c r="D1619" s="157" t="s">
        <v>1145</v>
      </c>
      <c r="E1619" s="212" t="s">
        <v>1143</v>
      </c>
      <c r="F1619" s="209" t="s">
        <v>1144</v>
      </c>
      <c r="G1619" s="241">
        <v>45471</v>
      </c>
      <c r="H1619" s="253">
        <v>0</v>
      </c>
      <c r="I1619" s="214">
        <v>-6700</v>
      </c>
      <c r="J1619" s="250">
        <f t="shared" si="25"/>
        <v>3426553.4356363635</v>
      </c>
      <c r="K1619" s="270"/>
    </row>
    <row r="1620" spans="2:11" x14ac:dyDescent="0.25">
      <c r="B1620" s="46">
        <f>SUBTOTAL(103,$C$10:C1620)</f>
        <v>1611</v>
      </c>
      <c r="C1620" s="157" t="s">
        <v>1103</v>
      </c>
      <c r="D1620" s="157" t="s">
        <v>1146</v>
      </c>
      <c r="E1620" s="212" t="s">
        <v>1143</v>
      </c>
      <c r="F1620" s="209" t="s">
        <v>1144</v>
      </c>
      <c r="G1620" s="241">
        <v>45471</v>
      </c>
      <c r="H1620" s="253">
        <v>0</v>
      </c>
      <c r="I1620" s="214">
        <v>-13793.75</v>
      </c>
      <c r="J1620" s="250">
        <f t="shared" si="25"/>
        <v>3412759.6856363635</v>
      </c>
      <c r="K1620" s="270"/>
    </row>
    <row r="1621" spans="2:11" x14ac:dyDescent="0.25">
      <c r="B1621" s="46">
        <f>SUBTOTAL(103,$C$10:C1621)</f>
        <v>1612</v>
      </c>
      <c r="C1621" s="157" t="s">
        <v>1103</v>
      </c>
      <c r="D1621" s="157" t="s">
        <v>1147</v>
      </c>
      <c r="E1621" s="212" t="s">
        <v>1143</v>
      </c>
      <c r="F1621" s="209" t="s">
        <v>1144</v>
      </c>
      <c r="G1621" s="241">
        <v>45471</v>
      </c>
      <c r="H1621" s="253">
        <v>0</v>
      </c>
      <c r="I1621" s="214">
        <v>-7534.7</v>
      </c>
      <c r="J1621" s="250">
        <f t="shared" si="25"/>
        <v>3405224.9856363633</v>
      </c>
      <c r="K1621" s="270"/>
    </row>
    <row r="1622" spans="2:11" x14ac:dyDescent="0.25">
      <c r="B1622" s="46">
        <f>SUBTOTAL(103,$C$10:C1622)</f>
        <v>1613</v>
      </c>
      <c r="C1622" s="157" t="s">
        <v>736</v>
      </c>
      <c r="D1622" s="157" t="s">
        <v>738</v>
      </c>
      <c r="E1622" s="212" t="s">
        <v>619</v>
      </c>
      <c r="F1622" s="209" t="s">
        <v>621</v>
      </c>
      <c r="G1622" s="241">
        <v>45471</v>
      </c>
      <c r="H1622" s="253">
        <v>0</v>
      </c>
      <c r="I1622" s="214">
        <v>-1750</v>
      </c>
      <c r="J1622" s="250">
        <f t="shared" si="25"/>
        <v>3403474.9856363633</v>
      </c>
      <c r="K1622" s="270"/>
    </row>
    <row r="1623" spans="2:11" x14ac:dyDescent="0.25">
      <c r="B1623" s="46">
        <f>SUBTOTAL(103,$C$10:C1623)</f>
        <v>1614</v>
      </c>
      <c r="C1623" s="157" t="s">
        <v>625</v>
      </c>
      <c r="D1623" s="157" t="s">
        <v>608</v>
      </c>
      <c r="E1623" s="212" t="s">
        <v>641</v>
      </c>
      <c r="F1623" s="209" t="s">
        <v>642</v>
      </c>
      <c r="G1623" s="241">
        <v>45471</v>
      </c>
      <c r="H1623" s="253">
        <v>0</v>
      </c>
      <c r="I1623" s="214">
        <v>-5718</v>
      </c>
      <c r="J1623" s="250">
        <f t="shared" si="25"/>
        <v>3397756.9856363633</v>
      </c>
      <c r="K1623" s="270"/>
    </row>
    <row r="1624" spans="2:11" x14ac:dyDescent="0.25">
      <c r="B1624" s="46">
        <f>SUBTOTAL(103,$C$10:C1624)</f>
        <v>1615</v>
      </c>
      <c r="C1624" s="157" t="s">
        <v>1148</v>
      </c>
      <c r="D1624" s="157" t="s">
        <v>607</v>
      </c>
      <c r="E1624" s="212" t="s">
        <v>1149</v>
      </c>
      <c r="F1624" s="209" t="s">
        <v>1150</v>
      </c>
      <c r="G1624" s="241">
        <v>45471</v>
      </c>
      <c r="H1624" s="253">
        <v>0</v>
      </c>
      <c r="I1624" s="214">
        <v>-3382.08</v>
      </c>
      <c r="J1624" s="250">
        <f t="shared" si="25"/>
        <v>3394374.9056363632</v>
      </c>
      <c r="K1624" s="270"/>
    </row>
    <row r="1625" spans="2:11" x14ac:dyDescent="0.25">
      <c r="B1625" s="46">
        <f>SUBTOTAL(103,$C$10:C1625)</f>
        <v>1616</v>
      </c>
      <c r="C1625" s="157" t="s">
        <v>1148</v>
      </c>
      <c r="D1625" s="157" t="s">
        <v>608</v>
      </c>
      <c r="E1625" s="212" t="s">
        <v>1149</v>
      </c>
      <c r="F1625" s="209" t="s">
        <v>1150</v>
      </c>
      <c r="G1625" s="241">
        <v>45471</v>
      </c>
      <c r="H1625" s="253">
        <v>0</v>
      </c>
      <c r="I1625" s="214">
        <v>-11900</v>
      </c>
      <c r="J1625" s="250">
        <f t="shared" si="25"/>
        <v>3382474.9056363632</v>
      </c>
      <c r="K1625" s="270"/>
    </row>
    <row r="1626" spans="2:11" x14ac:dyDescent="0.25">
      <c r="B1626" s="46">
        <f>SUBTOTAL(103,$C$10:C1626)</f>
        <v>1617</v>
      </c>
      <c r="C1626" s="157" t="s">
        <v>598</v>
      </c>
      <c r="D1626" s="157" t="s">
        <v>607</v>
      </c>
      <c r="E1626" s="212" t="s">
        <v>581</v>
      </c>
      <c r="F1626" s="209" t="s">
        <v>620</v>
      </c>
      <c r="G1626" s="241">
        <v>45471</v>
      </c>
      <c r="H1626" s="253">
        <v>0</v>
      </c>
      <c r="I1626" s="214">
        <v>-20000</v>
      </c>
      <c r="J1626" s="250">
        <f t="shared" si="25"/>
        <v>3362474.9056363632</v>
      </c>
      <c r="K1626" s="270"/>
    </row>
    <row r="1627" spans="2:11" x14ac:dyDescent="0.25">
      <c r="B1627" s="46">
        <f>SUBTOTAL(103,$C$10:C1627)</f>
        <v>1618</v>
      </c>
      <c r="C1627" s="157" t="s">
        <v>598</v>
      </c>
      <c r="D1627" s="157" t="s">
        <v>608</v>
      </c>
      <c r="E1627" s="212" t="s">
        <v>641</v>
      </c>
      <c r="F1627" s="209" t="s">
        <v>642</v>
      </c>
      <c r="G1627" s="241">
        <v>45471</v>
      </c>
      <c r="H1627" s="253">
        <v>0</v>
      </c>
      <c r="I1627" s="214">
        <v>-6300</v>
      </c>
      <c r="J1627" s="250">
        <f t="shared" si="25"/>
        <v>3356174.9056363632</v>
      </c>
      <c r="K1627" s="270"/>
    </row>
    <row r="1628" spans="2:11" x14ac:dyDescent="0.25">
      <c r="B1628" s="46">
        <f>SUBTOTAL(103,$C$10:C1628)</f>
        <v>1619</v>
      </c>
      <c r="C1628" s="157" t="s">
        <v>763</v>
      </c>
      <c r="D1628" s="157" t="s">
        <v>738</v>
      </c>
      <c r="E1628" s="212" t="s">
        <v>619</v>
      </c>
      <c r="F1628" s="209" t="s">
        <v>621</v>
      </c>
      <c r="G1628" s="241">
        <v>45471</v>
      </c>
      <c r="H1628" s="253">
        <v>0</v>
      </c>
      <c r="I1628" s="214">
        <v>-1000</v>
      </c>
      <c r="J1628" s="250">
        <f t="shared" si="25"/>
        <v>3355174.9056363632</v>
      </c>
      <c r="K1628" s="270"/>
    </row>
    <row r="1629" spans="2:11" x14ac:dyDescent="0.25">
      <c r="B1629" s="46">
        <f>SUBTOTAL(103,$C$10:C1629)</f>
        <v>1620</v>
      </c>
      <c r="C1629" s="157" t="s">
        <v>600</v>
      </c>
      <c r="D1629" s="157" t="s">
        <v>608</v>
      </c>
      <c r="E1629" s="227" t="s">
        <v>1049</v>
      </c>
      <c r="F1629" s="208" t="s">
        <v>1048</v>
      </c>
      <c r="G1629" s="241">
        <v>45471</v>
      </c>
      <c r="H1629" s="253">
        <v>0</v>
      </c>
      <c r="I1629" s="214">
        <v>-8400</v>
      </c>
      <c r="J1629" s="250">
        <f t="shared" si="25"/>
        <v>3346774.9056363632</v>
      </c>
      <c r="K1629" s="270"/>
    </row>
    <row r="1630" spans="2:11" x14ac:dyDescent="0.25">
      <c r="B1630" s="46">
        <f>SUBTOTAL(103,$C$10:C1630)</f>
        <v>1621</v>
      </c>
      <c r="C1630" s="157" t="s">
        <v>682</v>
      </c>
      <c r="D1630" s="157" t="s">
        <v>608</v>
      </c>
      <c r="E1630" s="227" t="s">
        <v>1045</v>
      </c>
      <c r="F1630" s="208" t="s">
        <v>1046</v>
      </c>
      <c r="G1630" s="241">
        <v>45471</v>
      </c>
      <c r="H1630" s="253">
        <v>0</v>
      </c>
      <c r="I1630" s="214">
        <v>-2100</v>
      </c>
      <c r="J1630" s="250">
        <f t="shared" si="25"/>
        <v>3344674.9056363632</v>
      </c>
      <c r="K1630" s="270"/>
    </row>
    <row r="1631" spans="2:11" x14ac:dyDescent="0.25">
      <c r="B1631" s="46">
        <f>SUBTOTAL(103,$C$10:C1631)</f>
        <v>1622</v>
      </c>
      <c r="C1631" s="157" t="s">
        <v>601</v>
      </c>
      <c r="D1631" s="157" t="s">
        <v>648</v>
      </c>
      <c r="E1631" s="227" t="s">
        <v>1049</v>
      </c>
      <c r="F1631" s="208" t="s">
        <v>1048</v>
      </c>
      <c r="G1631" s="241">
        <v>45471</v>
      </c>
      <c r="H1631" s="253">
        <v>0</v>
      </c>
      <c r="I1631" s="214">
        <v>-17331</v>
      </c>
      <c r="J1631" s="250">
        <f t="shared" si="25"/>
        <v>3327343.9056363632</v>
      </c>
      <c r="K1631" s="270"/>
    </row>
    <row r="1632" spans="2:11" x14ac:dyDescent="0.25">
      <c r="B1632" s="46">
        <f>SUBTOTAL(103,$C$10:C1632)</f>
        <v>1623</v>
      </c>
      <c r="C1632" s="157" t="s">
        <v>665</v>
      </c>
      <c r="D1632" s="157" t="s">
        <v>648</v>
      </c>
      <c r="E1632" s="227" t="s">
        <v>1045</v>
      </c>
      <c r="F1632" s="208" t="s">
        <v>1046</v>
      </c>
      <c r="G1632" s="241">
        <v>45471</v>
      </c>
      <c r="H1632" s="253">
        <v>0</v>
      </c>
      <c r="I1632" s="214">
        <v>-26600</v>
      </c>
      <c r="J1632" s="250">
        <f t="shared" si="25"/>
        <v>3300743.9056363632</v>
      </c>
      <c r="K1632" s="270"/>
    </row>
    <row r="1633" spans="2:11" x14ac:dyDescent="0.25">
      <c r="B1633" s="46">
        <f>SUBTOTAL(103,$C$10:C1633)</f>
        <v>1624</v>
      </c>
      <c r="C1633" s="157" t="s">
        <v>692</v>
      </c>
      <c r="D1633" s="157" t="s">
        <v>608</v>
      </c>
      <c r="E1633" s="212" t="s">
        <v>581</v>
      </c>
      <c r="F1633" s="209" t="s">
        <v>620</v>
      </c>
      <c r="G1633" s="241">
        <v>45471</v>
      </c>
      <c r="H1633" s="253">
        <v>0</v>
      </c>
      <c r="I1633" s="214">
        <v>-1912.46</v>
      </c>
      <c r="J1633" s="250">
        <f t="shared" si="25"/>
        <v>3298831.4456363632</v>
      </c>
      <c r="K1633" s="270"/>
    </row>
    <row r="1634" spans="2:11" x14ac:dyDescent="0.25">
      <c r="B1634" s="46">
        <f>SUBTOTAL(103,$C$10:C1634)</f>
        <v>1625</v>
      </c>
      <c r="C1634" s="157" t="s">
        <v>692</v>
      </c>
      <c r="D1634" s="157" t="s">
        <v>608</v>
      </c>
      <c r="E1634" s="212" t="s">
        <v>746</v>
      </c>
      <c r="F1634" s="209" t="s">
        <v>747</v>
      </c>
      <c r="G1634" s="241">
        <v>45471</v>
      </c>
      <c r="H1634" s="253">
        <v>0</v>
      </c>
      <c r="I1634" s="214">
        <v>-1010</v>
      </c>
      <c r="J1634" s="250">
        <f t="shared" si="25"/>
        <v>3297821.4456363632</v>
      </c>
      <c r="K1634" s="270"/>
    </row>
    <row r="1635" spans="2:11" x14ac:dyDescent="0.25">
      <c r="B1635" s="46">
        <f>SUBTOTAL(103,$C$10:C1635)</f>
        <v>1626</v>
      </c>
      <c r="C1635" s="157" t="s">
        <v>764</v>
      </c>
      <c r="D1635" s="157" t="s">
        <v>738</v>
      </c>
      <c r="E1635" s="212" t="s">
        <v>619</v>
      </c>
      <c r="F1635" s="209" t="s">
        <v>621</v>
      </c>
      <c r="G1635" s="241">
        <v>45471</v>
      </c>
      <c r="H1635" s="253">
        <v>0</v>
      </c>
      <c r="I1635" s="214">
        <v>-250</v>
      </c>
      <c r="J1635" s="250">
        <f t="shared" si="25"/>
        <v>3297571.4456363632</v>
      </c>
      <c r="K1635" s="270"/>
    </row>
    <row r="1636" spans="2:11" x14ac:dyDescent="0.25">
      <c r="B1636" s="46">
        <f>SUBTOTAL(103,$C$10:C1636)</f>
        <v>1627</v>
      </c>
      <c r="C1636" s="157" t="s">
        <v>728</v>
      </c>
      <c r="D1636" s="157" t="s">
        <v>648</v>
      </c>
      <c r="E1636" s="212" t="s">
        <v>585</v>
      </c>
      <c r="F1636" s="209" t="s">
        <v>586</v>
      </c>
      <c r="G1636" s="241">
        <v>45471</v>
      </c>
      <c r="H1636" s="253">
        <v>0</v>
      </c>
      <c r="I1636" s="214">
        <v>-4200</v>
      </c>
      <c r="J1636" s="250">
        <f t="shared" si="25"/>
        <v>3293371.4456363632</v>
      </c>
      <c r="K1636" s="270"/>
    </row>
    <row r="1637" spans="2:11" x14ac:dyDescent="0.25">
      <c r="B1637" s="46">
        <f>SUBTOTAL(103,$C$10:C1637)</f>
        <v>1628</v>
      </c>
      <c r="C1637" s="157" t="s">
        <v>1151</v>
      </c>
      <c r="D1637" s="157" t="s">
        <v>648</v>
      </c>
      <c r="E1637" s="212" t="s">
        <v>585</v>
      </c>
      <c r="F1637" s="209" t="s">
        <v>586</v>
      </c>
      <c r="G1637" s="241">
        <v>45471</v>
      </c>
      <c r="H1637" s="253">
        <v>0</v>
      </c>
      <c r="I1637" s="214">
        <v>-10500</v>
      </c>
      <c r="J1637" s="250">
        <f t="shared" si="25"/>
        <v>3282871.4456363632</v>
      </c>
      <c r="K1637" s="270"/>
    </row>
    <row r="1638" spans="2:11" x14ac:dyDescent="0.25">
      <c r="B1638" s="46">
        <f>SUBTOTAL(103,$C$10:C1638)</f>
        <v>1629</v>
      </c>
      <c r="C1638" s="157" t="s">
        <v>683</v>
      </c>
      <c r="D1638" s="157" t="s">
        <v>648</v>
      </c>
      <c r="E1638" s="227" t="s">
        <v>1049</v>
      </c>
      <c r="F1638" s="208" t="s">
        <v>1048</v>
      </c>
      <c r="G1638" s="241">
        <v>45471</v>
      </c>
      <c r="H1638" s="253">
        <v>0</v>
      </c>
      <c r="I1638" s="214">
        <v>-3360</v>
      </c>
      <c r="J1638" s="250">
        <f t="shared" si="25"/>
        <v>3279511.4456363632</v>
      </c>
      <c r="K1638" s="270"/>
    </row>
    <row r="1639" spans="2:11" x14ac:dyDescent="0.25">
      <c r="B1639" s="46">
        <f>SUBTOTAL(103,$C$10:C1639)</f>
        <v>1630</v>
      </c>
      <c r="C1639" s="157" t="s">
        <v>694</v>
      </c>
      <c r="D1639" s="157" t="s">
        <v>608</v>
      </c>
      <c r="E1639" s="212" t="s">
        <v>641</v>
      </c>
      <c r="F1639" s="209" t="s">
        <v>642</v>
      </c>
      <c r="G1639" s="241">
        <v>45471</v>
      </c>
      <c r="H1639" s="253">
        <v>0</v>
      </c>
      <c r="I1639" s="214">
        <v>-30800</v>
      </c>
      <c r="J1639" s="250">
        <f t="shared" si="25"/>
        <v>3248711.4456363632</v>
      </c>
      <c r="K1639" s="270"/>
    </row>
    <row r="1640" spans="2:11" x14ac:dyDescent="0.25">
      <c r="B1640" s="46">
        <f>SUBTOTAL(103,$C$10:C1640)</f>
        <v>1631</v>
      </c>
      <c r="C1640" s="157" t="s">
        <v>603</v>
      </c>
      <c r="D1640" s="157" t="s">
        <v>607</v>
      </c>
      <c r="E1640" s="212" t="s">
        <v>1043</v>
      </c>
      <c r="F1640" s="216" t="s">
        <v>1044</v>
      </c>
      <c r="G1640" s="241">
        <v>45471</v>
      </c>
      <c r="H1640" s="253">
        <v>0</v>
      </c>
      <c r="I1640" s="214">
        <v>-2000</v>
      </c>
      <c r="J1640" s="250">
        <f t="shared" si="25"/>
        <v>3246711.4456363632</v>
      </c>
      <c r="K1640" s="270"/>
    </row>
    <row r="1641" spans="2:11" x14ac:dyDescent="0.25">
      <c r="B1641" s="46">
        <f>SUBTOTAL(103,$C$10:C1641)</f>
        <v>1632</v>
      </c>
      <c r="C1641" s="157" t="s">
        <v>603</v>
      </c>
      <c r="D1641" s="157" t="s">
        <v>738</v>
      </c>
      <c r="E1641" s="212" t="s">
        <v>619</v>
      </c>
      <c r="F1641" s="209" t="s">
        <v>621</v>
      </c>
      <c r="G1641" s="241">
        <v>45471</v>
      </c>
      <c r="H1641" s="253">
        <v>0</v>
      </c>
      <c r="I1641" s="214">
        <v>-250</v>
      </c>
      <c r="J1641" s="250">
        <f t="shared" si="25"/>
        <v>3246461.4456363632</v>
      </c>
      <c r="K1641" s="270"/>
    </row>
    <row r="1642" spans="2:11" x14ac:dyDescent="0.25">
      <c r="B1642" s="46">
        <f>SUBTOTAL(103,$C$10:C1642)</f>
        <v>1633</v>
      </c>
      <c r="C1642" s="157" t="s">
        <v>632</v>
      </c>
      <c r="D1642" s="157" t="s">
        <v>614</v>
      </c>
      <c r="E1642" s="212" t="s">
        <v>24</v>
      </c>
      <c r="F1642" s="209" t="s">
        <v>24</v>
      </c>
      <c r="G1642" s="241">
        <v>45474</v>
      </c>
      <c r="H1642" s="253">
        <v>0</v>
      </c>
      <c r="I1642" s="214">
        <v>-500</v>
      </c>
      <c r="J1642" s="250">
        <f t="shared" si="25"/>
        <v>3245961.4456363632</v>
      </c>
      <c r="K1642" s="270"/>
    </row>
    <row r="1643" spans="2:11" x14ac:dyDescent="0.25">
      <c r="B1643" s="46">
        <f>SUBTOTAL(103,$C$10:C1643)</f>
        <v>1634</v>
      </c>
      <c r="C1643" s="157" t="s">
        <v>819</v>
      </c>
      <c r="D1643" s="157" t="s">
        <v>608</v>
      </c>
      <c r="E1643" s="227" t="s">
        <v>1049</v>
      </c>
      <c r="F1643" s="208" t="s">
        <v>1048</v>
      </c>
      <c r="G1643" s="241">
        <v>45474</v>
      </c>
      <c r="H1643" s="253">
        <v>0</v>
      </c>
      <c r="I1643" s="214">
        <v>-650</v>
      </c>
      <c r="J1643" s="250">
        <f t="shared" si="25"/>
        <v>3245311.4456363632</v>
      </c>
      <c r="K1643" s="270"/>
    </row>
    <row r="1644" spans="2:11" x14ac:dyDescent="0.25">
      <c r="B1644" s="46">
        <f>SUBTOTAL(103,$C$10:C1644)</f>
        <v>1635</v>
      </c>
      <c r="C1644" s="157" t="s">
        <v>708</v>
      </c>
      <c r="D1644" s="157" t="s">
        <v>709</v>
      </c>
      <c r="E1644" s="212" t="s">
        <v>1043</v>
      </c>
      <c r="F1644" s="216" t="s">
        <v>1044</v>
      </c>
      <c r="G1644" s="241">
        <v>45477</v>
      </c>
      <c r="H1644" s="253">
        <v>0</v>
      </c>
      <c r="I1644" s="214">
        <v>-600</v>
      </c>
      <c r="J1644" s="250">
        <f t="shared" si="25"/>
        <v>3244711.4456363632</v>
      </c>
      <c r="K1644" s="270"/>
    </row>
    <row r="1645" spans="2:11" x14ac:dyDescent="0.25">
      <c r="B1645" s="46">
        <f>SUBTOTAL(103,$C$10:C1645)</f>
        <v>1636</v>
      </c>
      <c r="C1645" s="157" t="s">
        <v>131</v>
      </c>
      <c r="D1645" s="157" t="s">
        <v>1152</v>
      </c>
      <c r="E1645" s="212" t="s">
        <v>588</v>
      </c>
      <c r="F1645" s="209" t="s">
        <v>589</v>
      </c>
      <c r="G1645" s="241">
        <v>45474</v>
      </c>
      <c r="H1645" s="253">
        <v>0</v>
      </c>
      <c r="I1645" s="214">
        <v>-250000</v>
      </c>
      <c r="J1645" s="250">
        <f t="shared" si="25"/>
        <v>2994711.4456363632</v>
      </c>
      <c r="K1645" s="270"/>
    </row>
    <row r="1646" spans="2:11" x14ac:dyDescent="0.25">
      <c r="B1646" s="46">
        <f>SUBTOTAL(103,$C$10:C1646)</f>
        <v>1637</v>
      </c>
      <c r="C1646" s="157" t="s">
        <v>596</v>
      </c>
      <c r="D1646" s="157" t="s">
        <v>639</v>
      </c>
      <c r="E1646" s="212" t="s">
        <v>581</v>
      </c>
      <c r="F1646" s="209" t="s">
        <v>620</v>
      </c>
      <c r="G1646" s="241">
        <v>45478</v>
      </c>
      <c r="H1646" s="253">
        <v>0</v>
      </c>
      <c r="I1646" s="214">
        <v>-4782.0479999999998</v>
      </c>
      <c r="J1646" s="250">
        <f t="shared" si="25"/>
        <v>2989929.3976363633</v>
      </c>
      <c r="K1646" s="270"/>
    </row>
    <row r="1647" spans="2:11" x14ac:dyDescent="0.25">
      <c r="B1647" s="46">
        <f>SUBTOTAL(103,$C$10:C1647)</f>
        <v>1638</v>
      </c>
      <c r="C1647" s="157" t="s">
        <v>659</v>
      </c>
      <c r="D1647" s="157" t="s">
        <v>608</v>
      </c>
      <c r="E1647" s="212" t="s">
        <v>1054</v>
      </c>
      <c r="F1647" s="209" t="s">
        <v>448</v>
      </c>
      <c r="G1647" s="241">
        <v>45478</v>
      </c>
      <c r="H1647" s="253">
        <v>0</v>
      </c>
      <c r="I1647" s="214">
        <v>-18600</v>
      </c>
      <c r="J1647" s="250">
        <f t="shared" si="25"/>
        <v>2971329.3976363633</v>
      </c>
      <c r="K1647" s="270"/>
    </row>
    <row r="1648" spans="2:11" x14ac:dyDescent="0.25">
      <c r="B1648" s="46">
        <f>SUBTOTAL(103,$C$10:C1648)</f>
        <v>1639</v>
      </c>
      <c r="C1648" s="157" t="s">
        <v>659</v>
      </c>
      <c r="D1648" s="157" t="s">
        <v>923</v>
      </c>
      <c r="E1648" s="212" t="s">
        <v>1054</v>
      </c>
      <c r="F1648" s="209" t="s">
        <v>448</v>
      </c>
      <c r="G1648" s="241">
        <v>45478</v>
      </c>
      <c r="H1648" s="253">
        <v>0</v>
      </c>
      <c r="I1648" s="214">
        <v>-2000</v>
      </c>
      <c r="J1648" s="250">
        <f t="shared" si="25"/>
        <v>2969329.3976363633</v>
      </c>
      <c r="K1648" s="270"/>
    </row>
    <row r="1649" spans="2:11" x14ac:dyDescent="0.25">
      <c r="B1649" s="46">
        <f>SUBTOTAL(103,$C$10:C1649)</f>
        <v>1640</v>
      </c>
      <c r="C1649" s="157" t="s">
        <v>659</v>
      </c>
      <c r="D1649" s="157" t="s">
        <v>1153</v>
      </c>
      <c r="E1649" s="212" t="s">
        <v>698</v>
      </c>
      <c r="F1649" s="209" t="s">
        <v>720</v>
      </c>
      <c r="G1649" s="241">
        <v>45478</v>
      </c>
      <c r="H1649" s="253">
        <v>0</v>
      </c>
      <c r="I1649" s="214">
        <v>-1300</v>
      </c>
      <c r="J1649" s="250">
        <f t="shared" si="25"/>
        <v>2968029.3976363633</v>
      </c>
      <c r="K1649" s="270"/>
    </row>
    <row r="1650" spans="2:11" x14ac:dyDescent="0.25">
      <c r="B1650" s="46">
        <f>SUBTOTAL(103,$C$10:C1650)</f>
        <v>1641</v>
      </c>
      <c r="C1650" s="157" t="s">
        <v>659</v>
      </c>
      <c r="D1650" s="157" t="s">
        <v>891</v>
      </c>
      <c r="E1650" s="212" t="s">
        <v>1056</v>
      </c>
      <c r="F1650" s="209" t="s">
        <v>430</v>
      </c>
      <c r="G1650" s="241">
        <v>45478</v>
      </c>
      <c r="H1650" s="253">
        <v>0</v>
      </c>
      <c r="I1650" s="214">
        <v>-650</v>
      </c>
      <c r="J1650" s="250">
        <f t="shared" si="25"/>
        <v>2967379.3976363633</v>
      </c>
      <c r="K1650" s="270"/>
    </row>
    <row r="1651" spans="2:11" x14ac:dyDescent="0.25">
      <c r="B1651" s="46">
        <f>SUBTOTAL(103,$C$10:C1651)</f>
        <v>1642</v>
      </c>
      <c r="C1651" s="157" t="s">
        <v>659</v>
      </c>
      <c r="D1651" s="157" t="s">
        <v>1154</v>
      </c>
      <c r="E1651" s="212" t="s">
        <v>1050</v>
      </c>
      <c r="F1651" s="209" t="s">
        <v>442</v>
      </c>
      <c r="G1651" s="241">
        <v>45478</v>
      </c>
      <c r="H1651" s="253">
        <v>0</v>
      </c>
      <c r="I1651" s="214">
        <v>-1300</v>
      </c>
      <c r="J1651" s="250">
        <f t="shared" si="25"/>
        <v>2966079.3976363633</v>
      </c>
      <c r="K1651" s="270"/>
    </row>
    <row r="1652" spans="2:11" x14ac:dyDescent="0.25">
      <c r="B1652" s="46">
        <f>SUBTOTAL(103,$C$10:C1652)</f>
        <v>1643</v>
      </c>
      <c r="C1652" s="157" t="s">
        <v>659</v>
      </c>
      <c r="D1652" s="157" t="s">
        <v>891</v>
      </c>
      <c r="E1652" s="212" t="s">
        <v>1056</v>
      </c>
      <c r="F1652" s="209" t="s">
        <v>430</v>
      </c>
      <c r="G1652" s="241">
        <v>45478</v>
      </c>
      <c r="H1652" s="253">
        <v>0</v>
      </c>
      <c r="I1652" s="214">
        <v>-1300</v>
      </c>
      <c r="J1652" s="250">
        <f t="shared" si="25"/>
        <v>2964779.3976363633</v>
      </c>
      <c r="K1652" s="270"/>
    </row>
    <row r="1653" spans="2:11" x14ac:dyDescent="0.25">
      <c r="B1653" s="46">
        <f>SUBTOTAL(103,$C$10:C1653)</f>
        <v>1644</v>
      </c>
      <c r="C1653" s="157" t="s">
        <v>659</v>
      </c>
      <c r="D1653" s="157" t="s">
        <v>1155</v>
      </c>
      <c r="E1653" s="212" t="s">
        <v>700</v>
      </c>
      <c r="F1653" s="209" t="s">
        <v>439</v>
      </c>
      <c r="G1653" s="241">
        <v>45478</v>
      </c>
      <c r="H1653" s="253">
        <v>0</v>
      </c>
      <c r="I1653" s="214">
        <v>-650</v>
      </c>
      <c r="J1653" s="250">
        <f t="shared" si="25"/>
        <v>2964129.3976363633</v>
      </c>
      <c r="K1653" s="270"/>
    </row>
    <row r="1654" spans="2:11" x14ac:dyDescent="0.25">
      <c r="B1654" s="46">
        <f>SUBTOTAL(103,$C$10:C1654)</f>
        <v>1645</v>
      </c>
      <c r="C1654" s="157" t="s">
        <v>659</v>
      </c>
      <c r="D1654" s="157" t="s">
        <v>1156</v>
      </c>
      <c r="E1654" s="212" t="s">
        <v>588</v>
      </c>
      <c r="F1654" s="209" t="s">
        <v>589</v>
      </c>
      <c r="G1654" s="241">
        <v>45478</v>
      </c>
      <c r="H1654" s="253">
        <v>0</v>
      </c>
      <c r="I1654" s="214">
        <v>-650</v>
      </c>
      <c r="J1654" s="250">
        <f t="shared" si="25"/>
        <v>2963479.3976363633</v>
      </c>
      <c r="K1654" s="270"/>
    </row>
    <row r="1655" spans="2:11" x14ac:dyDescent="0.25">
      <c r="B1655" s="46">
        <f>SUBTOTAL(103,$C$10:C1655)</f>
        <v>1646</v>
      </c>
      <c r="C1655" s="157" t="s">
        <v>736</v>
      </c>
      <c r="D1655" s="157" t="s">
        <v>738</v>
      </c>
      <c r="E1655" s="212" t="s">
        <v>619</v>
      </c>
      <c r="F1655" s="209" t="s">
        <v>621</v>
      </c>
      <c r="G1655" s="241">
        <v>45478</v>
      </c>
      <c r="H1655" s="253">
        <v>0</v>
      </c>
      <c r="I1655" s="214">
        <v>-1750</v>
      </c>
      <c r="J1655" s="250">
        <f t="shared" si="25"/>
        <v>2961729.3976363633</v>
      </c>
      <c r="K1655" s="270"/>
    </row>
    <row r="1656" spans="2:11" x14ac:dyDescent="0.25">
      <c r="B1656" s="46">
        <f>SUBTOTAL(103,$C$10:C1656)</f>
        <v>1647</v>
      </c>
      <c r="C1656" s="157" t="s">
        <v>625</v>
      </c>
      <c r="D1656" s="157" t="s">
        <v>608</v>
      </c>
      <c r="E1656" s="212" t="s">
        <v>641</v>
      </c>
      <c r="F1656" s="209" t="s">
        <v>642</v>
      </c>
      <c r="G1656" s="241">
        <v>45478</v>
      </c>
      <c r="H1656" s="253">
        <v>0</v>
      </c>
      <c r="I1656" s="214">
        <v>-7727</v>
      </c>
      <c r="J1656" s="250">
        <f t="shared" si="25"/>
        <v>2954002.3976363633</v>
      </c>
      <c r="K1656" s="270"/>
    </row>
    <row r="1657" spans="2:11" x14ac:dyDescent="0.25">
      <c r="B1657" s="46">
        <f>SUBTOTAL(103,$C$10:C1657)</f>
        <v>1648</v>
      </c>
      <c r="C1657" s="157" t="s">
        <v>1148</v>
      </c>
      <c r="D1657" s="157" t="s">
        <v>608</v>
      </c>
      <c r="E1657" s="212" t="s">
        <v>1149</v>
      </c>
      <c r="F1657" s="209" t="s">
        <v>1150</v>
      </c>
      <c r="G1657" s="241">
        <v>45478</v>
      </c>
      <c r="H1657" s="253">
        <v>0</v>
      </c>
      <c r="I1657" s="214">
        <v>-11900</v>
      </c>
      <c r="J1657" s="250">
        <f t="shared" si="25"/>
        <v>2942102.3976363633</v>
      </c>
      <c r="K1657" s="270"/>
    </row>
    <row r="1658" spans="2:11" x14ac:dyDescent="0.25">
      <c r="B1658" s="46">
        <f>SUBTOTAL(103,$C$10:C1658)</f>
        <v>1649</v>
      </c>
      <c r="C1658" s="157" t="s">
        <v>598</v>
      </c>
      <c r="D1658" s="157" t="s">
        <v>607</v>
      </c>
      <c r="E1658" s="212" t="s">
        <v>581</v>
      </c>
      <c r="F1658" s="209" t="s">
        <v>620</v>
      </c>
      <c r="G1658" s="241">
        <v>45478</v>
      </c>
      <c r="H1658" s="253">
        <v>0</v>
      </c>
      <c r="I1658" s="214">
        <v>-21250</v>
      </c>
      <c r="J1658" s="250">
        <f t="shared" si="25"/>
        <v>2920852.3976363633</v>
      </c>
      <c r="K1658" s="270"/>
    </row>
    <row r="1659" spans="2:11" x14ac:dyDescent="0.25">
      <c r="B1659" s="46">
        <f>SUBTOTAL(103,$C$10:C1659)</f>
        <v>1650</v>
      </c>
      <c r="C1659" s="157" t="s">
        <v>598</v>
      </c>
      <c r="D1659" s="157" t="s">
        <v>608</v>
      </c>
      <c r="E1659" s="212" t="s">
        <v>641</v>
      </c>
      <c r="F1659" s="209" t="s">
        <v>642</v>
      </c>
      <c r="G1659" s="241">
        <v>45478</v>
      </c>
      <c r="H1659" s="253">
        <v>0</v>
      </c>
      <c r="I1659" s="214">
        <v>-6300</v>
      </c>
      <c r="J1659" s="250">
        <f t="shared" si="25"/>
        <v>2914552.3976363633</v>
      </c>
      <c r="K1659" s="270"/>
    </row>
    <row r="1660" spans="2:11" x14ac:dyDescent="0.25">
      <c r="B1660" s="46">
        <f>SUBTOTAL(103,$C$10:C1660)</f>
        <v>1651</v>
      </c>
      <c r="C1660" s="157" t="s">
        <v>763</v>
      </c>
      <c r="D1660" s="157" t="s">
        <v>738</v>
      </c>
      <c r="E1660" s="212" t="s">
        <v>619</v>
      </c>
      <c r="F1660" s="209" t="s">
        <v>621</v>
      </c>
      <c r="G1660" s="241">
        <v>45478</v>
      </c>
      <c r="H1660" s="253">
        <v>0</v>
      </c>
      <c r="I1660" s="214">
        <v>-1200</v>
      </c>
      <c r="J1660" s="250">
        <f t="shared" si="25"/>
        <v>2913352.3976363633</v>
      </c>
      <c r="K1660" s="270"/>
    </row>
    <row r="1661" spans="2:11" x14ac:dyDescent="0.25">
      <c r="B1661" s="46">
        <f>SUBTOTAL(103,$C$10:C1661)</f>
        <v>1652</v>
      </c>
      <c r="C1661" s="157" t="s">
        <v>678</v>
      </c>
      <c r="D1661" s="157" t="s">
        <v>703</v>
      </c>
      <c r="E1661" s="212" t="s">
        <v>641</v>
      </c>
      <c r="F1661" s="209" t="s">
        <v>642</v>
      </c>
      <c r="G1661" s="241">
        <v>45478</v>
      </c>
      <c r="H1661" s="253">
        <v>0</v>
      </c>
      <c r="I1661" s="214">
        <v>-30000</v>
      </c>
      <c r="J1661" s="250">
        <f t="shared" si="25"/>
        <v>2883352.3976363633</v>
      </c>
      <c r="K1661" s="270"/>
    </row>
    <row r="1662" spans="2:11" x14ac:dyDescent="0.25">
      <c r="B1662" s="46">
        <f>SUBTOTAL(103,$C$10:C1662)</f>
        <v>1653</v>
      </c>
      <c r="C1662" s="157" t="s">
        <v>600</v>
      </c>
      <c r="D1662" s="157" t="s">
        <v>608</v>
      </c>
      <c r="E1662" s="212" t="s">
        <v>594</v>
      </c>
      <c r="F1662" s="208" t="s">
        <v>1048</v>
      </c>
      <c r="G1662" s="241">
        <v>45478</v>
      </c>
      <c r="H1662" s="253">
        <v>0</v>
      </c>
      <c r="I1662" s="214">
        <v>-8400</v>
      </c>
      <c r="J1662" s="250">
        <f t="shared" si="25"/>
        <v>2874952.3976363633</v>
      </c>
      <c r="K1662" s="270"/>
    </row>
    <row r="1663" spans="2:11" x14ac:dyDescent="0.25">
      <c r="B1663" s="46">
        <f>SUBTOTAL(103,$C$10:C1663)</f>
        <v>1654</v>
      </c>
      <c r="C1663" s="157" t="s">
        <v>682</v>
      </c>
      <c r="D1663" s="157" t="s">
        <v>608</v>
      </c>
      <c r="E1663" s="227" t="s">
        <v>1045</v>
      </c>
      <c r="F1663" s="208" t="s">
        <v>1046</v>
      </c>
      <c r="G1663" s="241">
        <v>45478</v>
      </c>
      <c r="H1663" s="253">
        <v>0</v>
      </c>
      <c r="I1663" s="214">
        <v>-2100</v>
      </c>
      <c r="J1663" s="250">
        <f t="shared" si="25"/>
        <v>2872852.3976363633</v>
      </c>
      <c r="K1663" s="270"/>
    </row>
    <row r="1664" spans="2:11" x14ac:dyDescent="0.25">
      <c r="B1664" s="46">
        <f>SUBTOTAL(103,$C$10:C1664)</f>
        <v>1655</v>
      </c>
      <c r="C1664" s="157" t="s">
        <v>601</v>
      </c>
      <c r="D1664" s="157" t="s">
        <v>648</v>
      </c>
      <c r="E1664" s="212" t="s">
        <v>594</v>
      </c>
      <c r="F1664" s="208" t="s">
        <v>1048</v>
      </c>
      <c r="G1664" s="241">
        <v>45478</v>
      </c>
      <c r="H1664" s="253">
        <v>0</v>
      </c>
      <c r="I1664" s="214">
        <v>-5331</v>
      </c>
      <c r="J1664" s="250">
        <f t="shared" si="25"/>
        <v>2867521.3976363633</v>
      </c>
      <c r="K1664" s="270"/>
    </row>
    <row r="1665" spans="2:11" x14ac:dyDescent="0.25">
      <c r="B1665" s="46">
        <f>SUBTOTAL(103,$C$10:C1665)</f>
        <v>1656</v>
      </c>
      <c r="C1665" s="157" t="s">
        <v>665</v>
      </c>
      <c r="D1665" s="157" t="s">
        <v>648</v>
      </c>
      <c r="E1665" s="227" t="s">
        <v>1045</v>
      </c>
      <c r="F1665" s="208" t="s">
        <v>1046</v>
      </c>
      <c r="G1665" s="241">
        <v>45478</v>
      </c>
      <c r="H1665" s="253">
        <v>0</v>
      </c>
      <c r="I1665" s="214">
        <v>-26600</v>
      </c>
      <c r="J1665" s="250">
        <f t="shared" si="25"/>
        <v>2840921.3976363633</v>
      </c>
      <c r="K1665" s="270"/>
    </row>
    <row r="1666" spans="2:11" x14ac:dyDescent="0.25">
      <c r="B1666" s="46">
        <f>SUBTOTAL(103,$C$10:C1666)</f>
        <v>1657</v>
      </c>
      <c r="C1666" s="157" t="s">
        <v>722</v>
      </c>
      <c r="D1666" s="157" t="s">
        <v>703</v>
      </c>
      <c r="E1666" s="212" t="s">
        <v>641</v>
      </c>
      <c r="F1666" s="209" t="s">
        <v>642</v>
      </c>
      <c r="G1666" s="241">
        <v>45478</v>
      </c>
      <c r="H1666" s="253">
        <v>0</v>
      </c>
      <c r="I1666" s="214">
        <v>-25000</v>
      </c>
      <c r="J1666" s="250">
        <f t="shared" si="25"/>
        <v>2815921.3976363633</v>
      </c>
      <c r="K1666" s="270"/>
    </row>
    <row r="1667" spans="2:11" x14ac:dyDescent="0.25">
      <c r="B1667" s="46">
        <f>SUBTOTAL(103,$C$10:C1667)</f>
        <v>1658</v>
      </c>
      <c r="C1667" s="157" t="s">
        <v>764</v>
      </c>
      <c r="D1667" s="157" t="s">
        <v>738</v>
      </c>
      <c r="E1667" s="212" t="s">
        <v>619</v>
      </c>
      <c r="F1667" s="209" t="s">
        <v>621</v>
      </c>
      <c r="G1667" s="241">
        <v>45478</v>
      </c>
      <c r="H1667" s="253">
        <v>0</v>
      </c>
      <c r="I1667" s="214">
        <v>-250</v>
      </c>
      <c r="J1667" s="250">
        <f t="shared" si="25"/>
        <v>2815671.3976363633</v>
      </c>
      <c r="K1667" s="270"/>
    </row>
    <row r="1668" spans="2:11" x14ac:dyDescent="0.25">
      <c r="B1668" s="46">
        <f>SUBTOTAL(103,$C$10:C1668)</f>
        <v>1659</v>
      </c>
      <c r="C1668" s="157" t="s">
        <v>728</v>
      </c>
      <c r="D1668" s="157" t="s">
        <v>648</v>
      </c>
      <c r="E1668" s="212" t="s">
        <v>1149</v>
      </c>
      <c r="F1668" s="209" t="s">
        <v>1150</v>
      </c>
      <c r="G1668" s="241">
        <v>45478</v>
      </c>
      <c r="H1668" s="253">
        <v>0</v>
      </c>
      <c r="I1668" s="214">
        <v>-4200</v>
      </c>
      <c r="J1668" s="250">
        <f t="shared" si="25"/>
        <v>2811471.3976363633</v>
      </c>
      <c r="K1668" s="270"/>
    </row>
    <row r="1669" spans="2:11" x14ac:dyDescent="0.25">
      <c r="B1669" s="46">
        <f>SUBTOTAL(103,$C$10:C1669)</f>
        <v>1660</v>
      </c>
      <c r="C1669" s="157" t="s">
        <v>728</v>
      </c>
      <c r="D1669" s="157" t="s">
        <v>607</v>
      </c>
      <c r="E1669" s="212" t="s">
        <v>1149</v>
      </c>
      <c r="F1669" s="209" t="s">
        <v>1150</v>
      </c>
      <c r="G1669" s="241">
        <v>45478</v>
      </c>
      <c r="H1669" s="253">
        <v>0</v>
      </c>
      <c r="I1669" s="214">
        <v>-3001.12</v>
      </c>
      <c r="J1669" s="250">
        <f t="shared" si="25"/>
        <v>2808470.2776363632</v>
      </c>
      <c r="K1669" s="270"/>
    </row>
    <row r="1670" spans="2:11" x14ac:dyDescent="0.25">
      <c r="B1670" s="46">
        <f>SUBTOTAL(103,$C$10:C1670)</f>
        <v>1661</v>
      </c>
      <c r="C1670" s="157" t="s">
        <v>1151</v>
      </c>
      <c r="D1670" s="157" t="s">
        <v>648</v>
      </c>
      <c r="E1670" s="212" t="s">
        <v>585</v>
      </c>
      <c r="F1670" s="209" t="s">
        <v>586</v>
      </c>
      <c r="G1670" s="241">
        <v>45478</v>
      </c>
      <c r="H1670" s="253">
        <v>0</v>
      </c>
      <c r="I1670" s="214">
        <v>-8400</v>
      </c>
      <c r="J1670" s="250">
        <f t="shared" si="25"/>
        <v>2800070.2776363632</v>
      </c>
      <c r="K1670" s="270"/>
    </row>
    <row r="1671" spans="2:11" x14ac:dyDescent="0.25">
      <c r="B1671" s="46">
        <f>SUBTOTAL(103,$C$10:C1671)</f>
        <v>1662</v>
      </c>
      <c r="C1671" s="157" t="s">
        <v>683</v>
      </c>
      <c r="D1671" s="157" t="s">
        <v>648</v>
      </c>
      <c r="E1671" s="212" t="s">
        <v>582</v>
      </c>
      <c r="F1671" s="208" t="s">
        <v>1048</v>
      </c>
      <c r="G1671" s="241">
        <v>45478</v>
      </c>
      <c r="H1671" s="253">
        <v>0</v>
      </c>
      <c r="I1671" s="214">
        <v>-3360</v>
      </c>
      <c r="J1671" s="250">
        <f t="shared" si="25"/>
        <v>2796710.2776363632</v>
      </c>
      <c r="K1671" s="270"/>
    </row>
    <row r="1672" spans="2:11" x14ac:dyDescent="0.25">
      <c r="B1672" s="46">
        <f>SUBTOTAL(103,$C$10:C1672)</f>
        <v>1663</v>
      </c>
      <c r="C1672" s="157" t="s">
        <v>694</v>
      </c>
      <c r="D1672" s="157" t="s">
        <v>608</v>
      </c>
      <c r="E1672" s="212" t="s">
        <v>1149</v>
      </c>
      <c r="F1672" s="209" t="s">
        <v>1150</v>
      </c>
      <c r="G1672" s="241">
        <v>45478</v>
      </c>
      <c r="H1672" s="253">
        <v>0</v>
      </c>
      <c r="I1672" s="214">
        <v>-24500</v>
      </c>
      <c r="J1672" s="250">
        <f t="shared" si="25"/>
        <v>2772210.2776363632</v>
      </c>
      <c r="K1672" s="270"/>
    </row>
    <row r="1673" spans="2:11" x14ac:dyDescent="0.25">
      <c r="B1673" s="46">
        <f>SUBTOTAL(103,$C$10:C1673)</f>
        <v>1664</v>
      </c>
      <c r="C1673" s="157" t="s">
        <v>603</v>
      </c>
      <c r="D1673" s="157" t="s">
        <v>738</v>
      </c>
      <c r="E1673" s="212" t="s">
        <v>619</v>
      </c>
      <c r="F1673" s="209" t="s">
        <v>621</v>
      </c>
      <c r="G1673" s="241">
        <v>45478</v>
      </c>
      <c r="H1673" s="253">
        <v>0</v>
      </c>
      <c r="I1673" s="214">
        <v>-250</v>
      </c>
      <c r="J1673" s="250">
        <f t="shared" si="25"/>
        <v>2771960.2776363632</v>
      </c>
      <c r="K1673" s="270"/>
    </row>
    <row r="1674" spans="2:11" x14ac:dyDescent="0.25">
      <c r="B1674" s="46">
        <f>SUBTOTAL(103,$C$10:C1674)</f>
        <v>1665</v>
      </c>
      <c r="C1674" s="157" t="s">
        <v>1157</v>
      </c>
      <c r="D1674" s="157" t="s">
        <v>607</v>
      </c>
      <c r="E1674" s="212" t="s">
        <v>585</v>
      </c>
      <c r="F1674" s="209" t="s">
        <v>586</v>
      </c>
      <c r="G1674" s="241">
        <v>45478</v>
      </c>
      <c r="H1674" s="253">
        <v>0</v>
      </c>
      <c r="I1674" s="214">
        <v>-5000</v>
      </c>
      <c r="J1674" s="250">
        <f t="shared" si="25"/>
        <v>2766960.2776363632</v>
      </c>
      <c r="K1674" s="270"/>
    </row>
    <row r="1675" spans="2:11" x14ac:dyDescent="0.25">
      <c r="B1675" s="46">
        <f>SUBTOTAL(103,$C$10:C1675)</f>
        <v>1666</v>
      </c>
      <c r="C1675" s="157" t="s">
        <v>1158</v>
      </c>
      <c r="D1675" s="157" t="s">
        <v>1159</v>
      </c>
      <c r="E1675" s="212" t="s">
        <v>641</v>
      </c>
      <c r="F1675" s="209" t="s">
        <v>642</v>
      </c>
      <c r="G1675" s="241">
        <v>45478</v>
      </c>
      <c r="H1675" s="253">
        <v>0</v>
      </c>
      <c r="I1675" s="214">
        <v>-18823</v>
      </c>
      <c r="J1675" s="250">
        <f t="shared" si="25"/>
        <v>2748137.2776363632</v>
      </c>
      <c r="K1675" s="270"/>
    </row>
    <row r="1676" spans="2:11" x14ac:dyDescent="0.25">
      <c r="B1676" s="46">
        <f>SUBTOTAL(103,$C$10:C1676)</f>
        <v>1667</v>
      </c>
      <c r="C1676" s="157" t="s">
        <v>659</v>
      </c>
      <c r="D1676" s="157" t="s">
        <v>1161</v>
      </c>
      <c r="E1676" s="212" t="s">
        <v>698</v>
      </c>
      <c r="F1676" s="209" t="s">
        <v>720</v>
      </c>
      <c r="G1676" s="241">
        <v>45478</v>
      </c>
      <c r="H1676" s="253">
        <v>0</v>
      </c>
      <c r="I1676" s="214">
        <v>-1500</v>
      </c>
      <c r="J1676" s="250">
        <f t="shared" si="25"/>
        <v>2746637.2776363632</v>
      </c>
      <c r="K1676" s="270"/>
    </row>
    <row r="1677" spans="2:11" x14ac:dyDescent="0.25">
      <c r="B1677" s="46">
        <f>SUBTOTAL(103,$C$10:C1677)</f>
        <v>1668</v>
      </c>
      <c r="C1677" s="157" t="s">
        <v>659</v>
      </c>
      <c r="D1677" s="157" t="s">
        <v>1162</v>
      </c>
      <c r="E1677" s="212" t="s">
        <v>1050</v>
      </c>
      <c r="F1677" s="209" t="s">
        <v>442</v>
      </c>
      <c r="G1677" s="241">
        <v>45478</v>
      </c>
      <c r="H1677" s="253">
        <v>0</v>
      </c>
      <c r="I1677" s="214">
        <v>-650</v>
      </c>
      <c r="J1677" s="250">
        <f t="shared" ref="J1677:J1704" si="26">H1677+J1676+I1677</f>
        <v>2745987.2776363632</v>
      </c>
      <c r="K1677" s="270"/>
    </row>
    <row r="1678" spans="2:11" x14ac:dyDescent="0.25">
      <c r="B1678" s="46">
        <f>SUBTOTAL(103,$C$10:C1678)</f>
        <v>1669</v>
      </c>
      <c r="C1678" s="157" t="s">
        <v>659</v>
      </c>
      <c r="D1678" s="157" t="s">
        <v>1163</v>
      </c>
      <c r="E1678" s="212" t="s">
        <v>1056</v>
      </c>
      <c r="F1678" s="209" t="s">
        <v>430</v>
      </c>
      <c r="G1678" s="241">
        <v>45478</v>
      </c>
      <c r="H1678" s="253">
        <v>0</v>
      </c>
      <c r="I1678" s="214">
        <v>-650</v>
      </c>
      <c r="J1678" s="250">
        <f t="shared" si="26"/>
        <v>2745337.2776363632</v>
      </c>
      <c r="K1678" s="270"/>
    </row>
    <row r="1679" spans="2:11" x14ac:dyDescent="0.25">
      <c r="B1679" s="46">
        <f>SUBTOTAL(103,$C$10:C1679)</f>
        <v>1670</v>
      </c>
      <c r="C1679" s="157" t="s">
        <v>659</v>
      </c>
      <c r="D1679" s="157" t="s">
        <v>1164</v>
      </c>
      <c r="E1679" s="212" t="s">
        <v>1056</v>
      </c>
      <c r="F1679" s="209" t="s">
        <v>430</v>
      </c>
      <c r="G1679" s="241">
        <v>45478</v>
      </c>
      <c r="H1679" s="253">
        <v>0</v>
      </c>
      <c r="I1679" s="214">
        <v>-650</v>
      </c>
      <c r="J1679" s="250">
        <f t="shared" si="26"/>
        <v>2744687.2776363632</v>
      </c>
      <c r="K1679" s="270"/>
    </row>
    <row r="1680" spans="2:11" x14ac:dyDescent="0.25">
      <c r="B1680" s="46">
        <f>SUBTOTAL(103,$C$10:C1680)</f>
        <v>1671</v>
      </c>
      <c r="C1680" s="157" t="s">
        <v>749</v>
      </c>
      <c r="D1680" s="157" t="s">
        <v>1160</v>
      </c>
      <c r="E1680" s="212" t="s">
        <v>746</v>
      </c>
      <c r="F1680" s="209" t="s">
        <v>747</v>
      </c>
      <c r="G1680" s="241">
        <v>45480</v>
      </c>
      <c r="H1680" s="253">
        <v>0</v>
      </c>
      <c r="I1680" s="214">
        <v>-5100</v>
      </c>
      <c r="J1680" s="250">
        <f t="shared" si="26"/>
        <v>2739587.2776363632</v>
      </c>
      <c r="K1680" s="270"/>
    </row>
    <row r="1681" spans="2:11" x14ac:dyDescent="0.25">
      <c r="B1681" s="46">
        <f>SUBTOTAL(103,$C$10:C1681)</f>
        <v>1672</v>
      </c>
      <c r="C1681" s="157" t="s">
        <v>596</v>
      </c>
      <c r="D1681" s="157" t="s">
        <v>639</v>
      </c>
      <c r="E1681" s="212" t="s">
        <v>581</v>
      </c>
      <c r="F1681" s="209" t="s">
        <v>620</v>
      </c>
      <c r="G1681" s="241">
        <v>45485</v>
      </c>
      <c r="H1681" s="253">
        <v>0</v>
      </c>
      <c r="I1681" s="214">
        <v>-30784</v>
      </c>
      <c r="J1681" s="250">
        <f t="shared" si="26"/>
        <v>2708803.2776363632</v>
      </c>
      <c r="K1681" s="270"/>
    </row>
    <row r="1682" spans="2:11" x14ac:dyDescent="0.25">
      <c r="B1682" s="46">
        <f>SUBTOTAL(103,$C$10:C1682)</f>
        <v>1673</v>
      </c>
      <c r="C1682" s="157" t="s">
        <v>736</v>
      </c>
      <c r="D1682" s="157" t="s">
        <v>738</v>
      </c>
      <c r="E1682" s="212" t="s">
        <v>619</v>
      </c>
      <c r="F1682" s="209" t="s">
        <v>621</v>
      </c>
      <c r="G1682" s="241">
        <v>45485</v>
      </c>
      <c r="H1682" s="253">
        <v>0</v>
      </c>
      <c r="I1682" s="214">
        <v>-1650</v>
      </c>
      <c r="J1682" s="250">
        <f t="shared" si="26"/>
        <v>2707153.2776363632</v>
      </c>
      <c r="K1682" s="270"/>
    </row>
    <row r="1683" spans="2:11" x14ac:dyDescent="0.25">
      <c r="B1683" s="46">
        <f>SUBTOTAL(103,$C$10:C1683)</f>
        <v>1674</v>
      </c>
      <c r="C1683" s="157" t="s">
        <v>625</v>
      </c>
      <c r="D1683" s="157" t="s">
        <v>608</v>
      </c>
      <c r="E1683" s="212" t="s">
        <v>641</v>
      </c>
      <c r="F1683" s="209" t="s">
        <v>642</v>
      </c>
      <c r="G1683" s="241">
        <v>45485</v>
      </c>
      <c r="H1683" s="253">
        <v>0</v>
      </c>
      <c r="I1683" s="214">
        <v>-5470</v>
      </c>
      <c r="J1683" s="250">
        <f t="shared" si="26"/>
        <v>2701683.2776363632</v>
      </c>
      <c r="K1683" s="270"/>
    </row>
    <row r="1684" spans="2:11" x14ac:dyDescent="0.25">
      <c r="B1684" s="46">
        <f>SUBTOTAL(103,$C$10:C1684)</f>
        <v>1675</v>
      </c>
      <c r="C1684" s="157" t="s">
        <v>625</v>
      </c>
      <c r="D1684" s="157" t="s">
        <v>1166</v>
      </c>
      <c r="E1684" s="212" t="s">
        <v>641</v>
      </c>
      <c r="F1684" s="209" t="s">
        <v>642</v>
      </c>
      <c r="G1684" s="241">
        <v>45485</v>
      </c>
      <c r="H1684" s="253">
        <v>0</v>
      </c>
      <c r="I1684" s="214">
        <v>-4000</v>
      </c>
      <c r="J1684" s="250">
        <f t="shared" si="26"/>
        <v>2697683.2776363632</v>
      </c>
      <c r="K1684" s="270"/>
    </row>
    <row r="1685" spans="2:11" x14ac:dyDescent="0.25">
      <c r="B1685" s="46">
        <f>SUBTOTAL(103,$C$10:C1685)</f>
        <v>1676</v>
      </c>
      <c r="C1685" s="157" t="s">
        <v>597</v>
      </c>
      <c r="D1685" s="157" t="s">
        <v>608</v>
      </c>
      <c r="E1685" s="212" t="s">
        <v>581</v>
      </c>
      <c r="F1685" s="209" t="s">
        <v>620</v>
      </c>
      <c r="G1685" s="241">
        <v>45485</v>
      </c>
      <c r="H1685" s="253">
        <v>0</v>
      </c>
      <c r="I1685" s="214">
        <v>-10500</v>
      </c>
      <c r="J1685" s="250">
        <f t="shared" si="26"/>
        <v>2687183.2776363632</v>
      </c>
      <c r="K1685" s="270"/>
    </row>
    <row r="1686" spans="2:11" x14ac:dyDescent="0.25">
      <c r="B1686" s="46">
        <f>SUBTOTAL(103,$C$10:C1686)</f>
        <v>1677</v>
      </c>
      <c r="C1686" s="157" t="s">
        <v>1148</v>
      </c>
      <c r="D1686" s="157" t="s">
        <v>608</v>
      </c>
      <c r="E1686" s="212" t="s">
        <v>1149</v>
      </c>
      <c r="F1686" s="209" t="s">
        <v>1150</v>
      </c>
      <c r="G1686" s="241">
        <v>45485</v>
      </c>
      <c r="H1686" s="253">
        <v>0</v>
      </c>
      <c r="I1686" s="214">
        <v>-16100</v>
      </c>
      <c r="J1686" s="250">
        <f t="shared" si="26"/>
        <v>2671083.2776363632</v>
      </c>
      <c r="K1686" s="270"/>
    </row>
    <row r="1687" spans="2:11" x14ac:dyDescent="0.25">
      <c r="B1687" s="46">
        <f>SUBTOTAL(103,$C$10:C1687)</f>
        <v>1678</v>
      </c>
      <c r="C1687" s="157" t="s">
        <v>598</v>
      </c>
      <c r="D1687" s="157" t="s">
        <v>607</v>
      </c>
      <c r="E1687" s="212" t="s">
        <v>581</v>
      </c>
      <c r="F1687" s="209" t="s">
        <v>620</v>
      </c>
      <c r="G1687" s="241">
        <v>45485</v>
      </c>
      <c r="H1687" s="253">
        <v>0</v>
      </c>
      <c r="I1687" s="214">
        <v>-22500</v>
      </c>
      <c r="J1687" s="250">
        <f t="shared" si="26"/>
        <v>2648583.2776363632</v>
      </c>
      <c r="K1687" s="270"/>
    </row>
    <row r="1688" spans="2:11" x14ac:dyDescent="0.25">
      <c r="B1688" s="46">
        <f>SUBTOTAL(103,$C$10:C1688)</f>
        <v>1679</v>
      </c>
      <c r="C1688" s="157" t="s">
        <v>598</v>
      </c>
      <c r="D1688" s="157" t="s">
        <v>608</v>
      </c>
      <c r="E1688" s="212" t="s">
        <v>641</v>
      </c>
      <c r="F1688" s="209" t="s">
        <v>642</v>
      </c>
      <c r="G1688" s="241">
        <v>45485</v>
      </c>
      <c r="H1688" s="253">
        <v>0</v>
      </c>
      <c r="I1688" s="214">
        <v>-6300</v>
      </c>
      <c r="J1688" s="250">
        <f t="shared" si="26"/>
        <v>2642283.2776363632</v>
      </c>
      <c r="K1688" s="270"/>
    </row>
    <row r="1689" spans="2:11" x14ac:dyDescent="0.25">
      <c r="B1689" s="46">
        <f>SUBTOTAL(103,$C$10:C1689)</f>
        <v>1680</v>
      </c>
      <c r="C1689" s="157" t="s">
        <v>598</v>
      </c>
      <c r="D1689" s="157" t="s">
        <v>738</v>
      </c>
      <c r="E1689" s="212" t="s">
        <v>1043</v>
      </c>
      <c r="F1689" s="209" t="s">
        <v>1044</v>
      </c>
      <c r="G1689" s="241">
        <v>45485</v>
      </c>
      <c r="H1689" s="253">
        <v>0</v>
      </c>
      <c r="I1689" s="214">
        <v>-900</v>
      </c>
      <c r="J1689" s="250">
        <f t="shared" si="26"/>
        <v>2641383.2776363632</v>
      </c>
      <c r="K1689" s="270"/>
    </row>
    <row r="1690" spans="2:11" x14ac:dyDescent="0.25">
      <c r="B1690" s="46">
        <f>SUBTOTAL(103,$C$10:C1690)</f>
        <v>1681</v>
      </c>
      <c r="C1690" s="157" t="s">
        <v>763</v>
      </c>
      <c r="D1690" s="157" t="s">
        <v>738</v>
      </c>
      <c r="E1690" s="212" t="s">
        <v>619</v>
      </c>
      <c r="F1690" s="209" t="s">
        <v>621</v>
      </c>
      <c r="G1690" s="241">
        <v>45485</v>
      </c>
      <c r="H1690" s="253">
        <v>0</v>
      </c>
      <c r="I1690" s="214">
        <v>-1250</v>
      </c>
      <c r="J1690" s="250">
        <f t="shared" si="26"/>
        <v>2640133.2776363632</v>
      </c>
      <c r="K1690" s="270"/>
    </row>
    <row r="1691" spans="2:11" x14ac:dyDescent="0.25">
      <c r="B1691" s="46">
        <f>SUBTOTAL(103,$C$10:C1691)</f>
        <v>1682</v>
      </c>
      <c r="C1691" s="157" t="s">
        <v>600</v>
      </c>
      <c r="D1691" s="157" t="s">
        <v>608</v>
      </c>
      <c r="E1691" s="212" t="s">
        <v>594</v>
      </c>
      <c r="F1691" s="208" t="s">
        <v>1048</v>
      </c>
      <c r="G1691" s="241">
        <v>45485</v>
      </c>
      <c r="H1691" s="253">
        <v>0</v>
      </c>
      <c r="I1691" s="214">
        <v>-30400</v>
      </c>
      <c r="J1691" s="250">
        <f t="shared" si="26"/>
        <v>2609733.2776363632</v>
      </c>
      <c r="K1691" s="270"/>
    </row>
    <row r="1692" spans="2:11" x14ac:dyDescent="0.25">
      <c r="B1692" s="46">
        <f>SUBTOTAL(103,$C$10:C1692)</f>
        <v>1683</v>
      </c>
      <c r="C1692" s="157" t="s">
        <v>682</v>
      </c>
      <c r="D1692" s="157" t="s">
        <v>608</v>
      </c>
      <c r="E1692" s="227" t="s">
        <v>1045</v>
      </c>
      <c r="F1692" s="208" t="s">
        <v>1046</v>
      </c>
      <c r="G1692" s="241">
        <v>45485</v>
      </c>
      <c r="H1692" s="253">
        <v>0</v>
      </c>
      <c r="I1692" s="214">
        <v>-2100</v>
      </c>
      <c r="J1692" s="250">
        <f t="shared" si="26"/>
        <v>2607633.2776363632</v>
      </c>
      <c r="K1692" s="270"/>
    </row>
    <row r="1693" spans="2:11" x14ac:dyDescent="0.25">
      <c r="B1693" s="46">
        <f>SUBTOTAL(103,$C$10:C1693)</f>
        <v>1684</v>
      </c>
      <c r="C1693" s="157" t="s">
        <v>601</v>
      </c>
      <c r="D1693" s="157" t="s">
        <v>648</v>
      </c>
      <c r="E1693" s="212" t="s">
        <v>594</v>
      </c>
      <c r="F1693" s="208" t="s">
        <v>1048</v>
      </c>
      <c r="G1693" s="241">
        <v>45485</v>
      </c>
      <c r="H1693" s="253">
        <v>0</v>
      </c>
      <c r="I1693" s="214">
        <v>-5331</v>
      </c>
      <c r="J1693" s="250">
        <f t="shared" si="26"/>
        <v>2602302.2776363632</v>
      </c>
      <c r="K1693" s="270"/>
    </row>
    <row r="1694" spans="2:11" x14ac:dyDescent="0.25">
      <c r="B1694" s="46">
        <f>SUBTOTAL(103,$C$10:C1694)</f>
        <v>1685</v>
      </c>
      <c r="C1694" s="157" t="s">
        <v>665</v>
      </c>
      <c r="D1694" s="157" t="s">
        <v>648</v>
      </c>
      <c r="E1694" s="227" t="s">
        <v>1045</v>
      </c>
      <c r="F1694" s="208" t="s">
        <v>1046</v>
      </c>
      <c r="G1694" s="241">
        <v>45485</v>
      </c>
      <c r="H1694" s="253">
        <v>0</v>
      </c>
      <c r="I1694" s="214">
        <v>-35000</v>
      </c>
      <c r="J1694" s="250">
        <f t="shared" si="26"/>
        <v>2567302.2776363632</v>
      </c>
      <c r="K1694" s="270"/>
    </row>
    <row r="1695" spans="2:11" x14ac:dyDescent="0.25">
      <c r="B1695" s="46">
        <f>SUBTOTAL(103,$C$10:C1695)</f>
        <v>1686</v>
      </c>
      <c r="C1695" s="157" t="s">
        <v>764</v>
      </c>
      <c r="D1695" s="157" t="s">
        <v>738</v>
      </c>
      <c r="E1695" s="212" t="s">
        <v>619</v>
      </c>
      <c r="F1695" s="209" t="s">
        <v>621</v>
      </c>
      <c r="G1695" s="241">
        <v>45485</v>
      </c>
      <c r="H1695" s="253">
        <v>0</v>
      </c>
      <c r="I1695" s="214">
        <v>-250</v>
      </c>
      <c r="J1695" s="250">
        <f t="shared" si="26"/>
        <v>2567052.2776363632</v>
      </c>
      <c r="K1695" s="270"/>
    </row>
    <row r="1696" spans="2:11" x14ac:dyDescent="0.25">
      <c r="B1696" s="46">
        <f>SUBTOTAL(103,$C$10:C1696)</f>
        <v>1687</v>
      </c>
      <c r="C1696" s="157" t="s">
        <v>728</v>
      </c>
      <c r="D1696" s="157" t="s">
        <v>648</v>
      </c>
      <c r="E1696" s="212" t="s">
        <v>1149</v>
      </c>
      <c r="F1696" s="209" t="s">
        <v>1150</v>
      </c>
      <c r="G1696" s="241">
        <v>45485</v>
      </c>
      <c r="H1696" s="253">
        <v>0</v>
      </c>
      <c r="I1696" s="214">
        <v>-4200</v>
      </c>
      <c r="J1696" s="250">
        <f t="shared" si="26"/>
        <v>2562852.2776363632</v>
      </c>
      <c r="K1696" s="270"/>
    </row>
    <row r="1697" spans="2:11" x14ac:dyDescent="0.25">
      <c r="B1697" s="46">
        <f>SUBTOTAL(103,$C$10:C1697)</f>
        <v>1688</v>
      </c>
      <c r="C1697" s="157" t="s">
        <v>1151</v>
      </c>
      <c r="D1697" s="157" t="s">
        <v>648</v>
      </c>
      <c r="E1697" s="212" t="s">
        <v>585</v>
      </c>
      <c r="F1697" s="209" t="s">
        <v>586</v>
      </c>
      <c r="G1697" s="241">
        <v>45485</v>
      </c>
      <c r="H1697" s="253">
        <v>0</v>
      </c>
      <c r="I1697" s="214">
        <v>-12000</v>
      </c>
      <c r="J1697" s="250">
        <f t="shared" si="26"/>
        <v>2550852.2776363632</v>
      </c>
      <c r="K1697" s="270"/>
    </row>
    <row r="1698" spans="2:11" x14ac:dyDescent="0.25">
      <c r="B1698" s="46">
        <f>SUBTOTAL(103,$C$10:C1698)</f>
        <v>1689</v>
      </c>
      <c r="C1698" s="157" t="s">
        <v>683</v>
      </c>
      <c r="D1698" s="157" t="s">
        <v>648</v>
      </c>
      <c r="E1698" s="212" t="s">
        <v>582</v>
      </c>
      <c r="F1698" s="208" t="s">
        <v>1048</v>
      </c>
      <c r="G1698" s="241">
        <v>45485</v>
      </c>
      <c r="H1698" s="253">
        <v>0</v>
      </c>
      <c r="I1698" s="214">
        <v>-3360</v>
      </c>
      <c r="J1698" s="250">
        <f t="shared" si="26"/>
        <v>2547492.2776363632</v>
      </c>
      <c r="K1698" s="270"/>
    </row>
    <row r="1699" spans="2:11" x14ac:dyDescent="0.25">
      <c r="B1699" s="46">
        <f>SUBTOTAL(103,$C$10:C1699)</f>
        <v>1690</v>
      </c>
      <c r="C1699" s="157" t="s">
        <v>694</v>
      </c>
      <c r="D1699" s="157" t="s">
        <v>608</v>
      </c>
      <c r="E1699" s="212" t="s">
        <v>1149</v>
      </c>
      <c r="F1699" s="209" t="s">
        <v>1150</v>
      </c>
      <c r="G1699" s="241">
        <v>45485</v>
      </c>
      <c r="H1699" s="253">
        <v>0</v>
      </c>
      <c r="I1699" s="214">
        <v>-32900</v>
      </c>
      <c r="J1699" s="250">
        <f t="shared" si="26"/>
        <v>2514592.2776363632</v>
      </c>
      <c r="K1699" s="270"/>
    </row>
    <row r="1700" spans="2:11" x14ac:dyDescent="0.25">
      <c r="B1700" s="46">
        <f>SUBTOTAL(103,$C$10:C1700)</f>
        <v>1691</v>
      </c>
      <c r="C1700" s="157" t="s">
        <v>603</v>
      </c>
      <c r="D1700" s="157" t="s">
        <v>738</v>
      </c>
      <c r="E1700" s="212" t="s">
        <v>619</v>
      </c>
      <c r="F1700" s="209" t="s">
        <v>621</v>
      </c>
      <c r="G1700" s="241">
        <v>45485</v>
      </c>
      <c r="H1700" s="253">
        <v>0</v>
      </c>
      <c r="I1700" s="214">
        <v>-250</v>
      </c>
      <c r="J1700" s="250">
        <f t="shared" si="26"/>
        <v>2514342.2776363632</v>
      </c>
      <c r="K1700" s="270"/>
    </row>
    <row r="1701" spans="2:11" x14ac:dyDescent="0.25">
      <c r="B1701" s="46">
        <f>SUBTOTAL(103,$C$10:C1701)</f>
        <v>1692</v>
      </c>
      <c r="C1701" s="157" t="s">
        <v>1165</v>
      </c>
      <c r="D1701" s="157" t="s">
        <v>738</v>
      </c>
      <c r="E1701" s="212" t="s">
        <v>1043</v>
      </c>
      <c r="F1701" s="209" t="s">
        <v>1044</v>
      </c>
      <c r="G1701" s="241">
        <v>45485</v>
      </c>
      <c r="H1701" s="253">
        <v>0</v>
      </c>
      <c r="I1701" s="214">
        <v>-500</v>
      </c>
      <c r="J1701" s="250">
        <f t="shared" si="26"/>
        <v>2513842.2776363632</v>
      </c>
      <c r="K1701" s="270"/>
    </row>
    <row r="1702" spans="2:11" x14ac:dyDescent="0.25">
      <c r="B1702" s="46">
        <f>SUBTOTAL(103,$C$10:C1702)</f>
        <v>1693</v>
      </c>
      <c r="C1702" s="157" t="s">
        <v>632</v>
      </c>
      <c r="D1702" s="157" t="s">
        <v>614</v>
      </c>
      <c r="E1702" s="212" t="s">
        <v>24</v>
      </c>
      <c r="F1702" s="209" t="s">
        <v>24</v>
      </c>
      <c r="G1702" s="241">
        <v>45488</v>
      </c>
      <c r="H1702" s="253">
        <v>0</v>
      </c>
      <c r="I1702" s="214">
        <v>-500</v>
      </c>
      <c r="J1702" s="250">
        <f t="shared" si="26"/>
        <v>2513342.2776363632</v>
      </c>
      <c r="K1702" s="270"/>
    </row>
    <row r="1703" spans="2:11" x14ac:dyDescent="0.25">
      <c r="B1703" s="46">
        <f>SUBTOTAL(103,$C$10:C1703)</f>
        <v>1694</v>
      </c>
      <c r="C1703" s="157" t="s">
        <v>1074</v>
      </c>
      <c r="D1703" s="157" t="s">
        <v>849</v>
      </c>
      <c r="E1703" s="212" t="s">
        <v>588</v>
      </c>
      <c r="F1703" s="209" t="s">
        <v>589</v>
      </c>
      <c r="G1703" s="241">
        <v>45488</v>
      </c>
      <c r="H1703" s="253">
        <v>0</v>
      </c>
      <c r="I1703" s="214">
        <v>-10000</v>
      </c>
      <c r="J1703" s="250">
        <f t="shared" si="26"/>
        <v>2503342.2776363632</v>
      </c>
      <c r="K1703" s="270"/>
    </row>
    <row r="1704" spans="2:11" x14ac:dyDescent="0.25">
      <c r="B1704" s="46">
        <f>SUBTOTAL(103,$C$10:C1704)</f>
        <v>1695</v>
      </c>
      <c r="C1704" s="157" t="s">
        <v>659</v>
      </c>
      <c r="D1704" s="157" t="s">
        <v>1167</v>
      </c>
      <c r="E1704" s="212" t="s">
        <v>1050</v>
      </c>
      <c r="F1704" s="209" t="s">
        <v>442</v>
      </c>
      <c r="G1704" s="241">
        <v>45489</v>
      </c>
      <c r="H1704" s="253">
        <v>0</v>
      </c>
      <c r="I1704" s="214">
        <v>-7000</v>
      </c>
      <c r="J1704" s="250">
        <f t="shared" si="26"/>
        <v>2496342.2776363632</v>
      </c>
      <c r="K1704" s="270"/>
    </row>
    <row r="1705" spans="2:11" x14ac:dyDescent="0.25">
      <c r="B1705" s="46">
        <f>SUBTOTAL(103,$C$10:C1705)</f>
        <v>1696</v>
      </c>
      <c r="C1705" s="157" t="s">
        <v>131</v>
      </c>
      <c r="D1705" s="157" t="s">
        <v>1168</v>
      </c>
      <c r="E1705" s="212" t="s">
        <v>588</v>
      </c>
      <c r="F1705" s="209" t="s">
        <v>589</v>
      </c>
      <c r="G1705" s="241">
        <v>45491</v>
      </c>
      <c r="H1705" s="253">
        <v>0</v>
      </c>
      <c r="I1705" s="214">
        <v>-250000</v>
      </c>
      <c r="J1705" s="250">
        <f t="shared" ref="J1705:J1768" si="27">H1705+J1704+I1705</f>
        <v>2246342.2776363632</v>
      </c>
      <c r="K1705" s="270"/>
    </row>
    <row r="1706" spans="2:11" x14ac:dyDescent="0.25">
      <c r="B1706" s="46">
        <f>SUBTOTAL(103,$C$10:C1706)</f>
        <v>1697</v>
      </c>
      <c r="C1706" s="157" t="s">
        <v>596</v>
      </c>
      <c r="D1706" s="157" t="s">
        <v>639</v>
      </c>
      <c r="E1706" s="212" t="s">
        <v>581</v>
      </c>
      <c r="F1706" s="209" t="s">
        <v>620</v>
      </c>
      <c r="G1706" s="241">
        <v>45492</v>
      </c>
      <c r="H1706" s="253">
        <v>0</v>
      </c>
      <c r="I1706" s="214">
        <v>-13100</v>
      </c>
      <c r="J1706" s="250">
        <f t="shared" si="27"/>
        <v>2233242.2776363632</v>
      </c>
      <c r="K1706" s="270"/>
    </row>
    <row r="1707" spans="2:11" x14ac:dyDescent="0.25">
      <c r="B1707" s="46">
        <f>SUBTOTAL(103,$C$10:C1707)</f>
        <v>1698</v>
      </c>
      <c r="C1707" s="157" t="s">
        <v>736</v>
      </c>
      <c r="D1707" s="157" t="s">
        <v>738</v>
      </c>
      <c r="E1707" s="212" t="s">
        <v>619</v>
      </c>
      <c r="F1707" s="209" t="s">
        <v>621</v>
      </c>
      <c r="G1707" s="241">
        <v>45492</v>
      </c>
      <c r="H1707" s="253">
        <v>0</v>
      </c>
      <c r="I1707" s="214">
        <v>-1750</v>
      </c>
      <c r="J1707" s="250">
        <f>H1707+J1706+I1707</f>
        <v>2231492.2776363632</v>
      </c>
      <c r="K1707" s="270"/>
    </row>
    <row r="1708" spans="2:11" x14ac:dyDescent="0.25">
      <c r="B1708" s="46">
        <f>SUBTOTAL(103,$C$10:C1708)</f>
        <v>1699</v>
      </c>
      <c r="C1708" s="157" t="s">
        <v>625</v>
      </c>
      <c r="D1708" s="157" t="s">
        <v>608</v>
      </c>
      <c r="E1708" s="212" t="s">
        <v>641</v>
      </c>
      <c r="F1708" s="209" t="s">
        <v>642</v>
      </c>
      <c r="G1708" s="241">
        <v>45492</v>
      </c>
      <c r="H1708" s="253">
        <v>0</v>
      </c>
      <c r="I1708" s="214">
        <v>-9853</v>
      </c>
      <c r="J1708" s="250">
        <f t="shared" si="27"/>
        <v>2221639.2776363632</v>
      </c>
      <c r="K1708" s="270"/>
    </row>
    <row r="1709" spans="2:11" x14ac:dyDescent="0.25">
      <c r="B1709" s="46">
        <f>SUBTOTAL(103,$C$10:C1709)</f>
        <v>1700</v>
      </c>
      <c r="C1709" s="157" t="s">
        <v>1148</v>
      </c>
      <c r="D1709" s="157" t="s">
        <v>608</v>
      </c>
      <c r="E1709" s="212" t="s">
        <v>1149</v>
      </c>
      <c r="F1709" s="209" t="s">
        <v>1150</v>
      </c>
      <c r="G1709" s="241">
        <v>45492</v>
      </c>
      <c r="H1709" s="253">
        <v>0</v>
      </c>
      <c r="I1709" s="214">
        <v>-7700</v>
      </c>
      <c r="J1709" s="250">
        <f t="shared" si="27"/>
        <v>2213939.2776363632</v>
      </c>
      <c r="K1709" s="270"/>
    </row>
    <row r="1710" spans="2:11" x14ac:dyDescent="0.25">
      <c r="B1710" s="46">
        <f>SUBTOTAL(103,$C$10:C1710)</f>
        <v>1701</v>
      </c>
      <c r="C1710" s="157" t="s">
        <v>598</v>
      </c>
      <c r="D1710" s="157" t="s">
        <v>607</v>
      </c>
      <c r="E1710" s="212" t="s">
        <v>581</v>
      </c>
      <c r="F1710" s="209" t="s">
        <v>620</v>
      </c>
      <c r="G1710" s="241">
        <v>45492</v>
      </c>
      <c r="H1710" s="253">
        <v>0</v>
      </c>
      <c r="I1710" s="214">
        <v>-20000</v>
      </c>
      <c r="J1710" s="250">
        <f t="shared" si="27"/>
        <v>2193939.2776363632</v>
      </c>
      <c r="K1710" s="270"/>
    </row>
    <row r="1711" spans="2:11" x14ac:dyDescent="0.25">
      <c r="B1711" s="46">
        <f>SUBTOTAL(103,$C$10:C1711)</f>
        <v>1702</v>
      </c>
      <c r="C1711" s="157" t="s">
        <v>598</v>
      </c>
      <c r="D1711" s="157" t="s">
        <v>608</v>
      </c>
      <c r="E1711" s="212" t="s">
        <v>641</v>
      </c>
      <c r="F1711" s="209" t="s">
        <v>642</v>
      </c>
      <c r="G1711" s="241">
        <v>45492</v>
      </c>
      <c r="H1711" s="253">
        <v>0</v>
      </c>
      <c r="I1711" s="214">
        <v>-6300</v>
      </c>
      <c r="J1711" s="250">
        <f t="shared" si="27"/>
        <v>2187639.2776363632</v>
      </c>
      <c r="K1711" s="270"/>
    </row>
    <row r="1712" spans="2:11" x14ac:dyDescent="0.25">
      <c r="B1712" s="46">
        <f>SUBTOTAL(103,$C$10:C1712)</f>
        <v>1703</v>
      </c>
      <c r="C1712" s="157" t="s">
        <v>598</v>
      </c>
      <c r="D1712" s="157" t="s">
        <v>738</v>
      </c>
      <c r="E1712" s="212" t="s">
        <v>1043</v>
      </c>
      <c r="F1712" s="209" t="s">
        <v>1044</v>
      </c>
      <c r="G1712" s="241">
        <v>45492</v>
      </c>
      <c r="H1712" s="253">
        <v>0</v>
      </c>
      <c r="I1712" s="214">
        <v>-1000</v>
      </c>
      <c r="J1712" s="250">
        <f t="shared" si="27"/>
        <v>2186639.2776363632</v>
      </c>
      <c r="K1712" s="270"/>
    </row>
    <row r="1713" spans="2:11" x14ac:dyDescent="0.25">
      <c r="B1713" s="46">
        <f>SUBTOTAL(103,$C$10:C1713)</f>
        <v>1704</v>
      </c>
      <c r="C1713" s="157" t="s">
        <v>763</v>
      </c>
      <c r="D1713" s="157" t="s">
        <v>738</v>
      </c>
      <c r="E1713" s="212" t="s">
        <v>619</v>
      </c>
      <c r="F1713" s="209" t="s">
        <v>621</v>
      </c>
      <c r="G1713" s="241">
        <v>45492</v>
      </c>
      <c r="H1713" s="253">
        <v>0</v>
      </c>
      <c r="I1713" s="214">
        <v>-1250</v>
      </c>
      <c r="J1713" s="250">
        <f t="shared" si="27"/>
        <v>2185389.2776363632</v>
      </c>
      <c r="K1713" s="270"/>
    </row>
    <row r="1714" spans="2:11" x14ac:dyDescent="0.25">
      <c r="B1714" s="46">
        <f>SUBTOTAL(103,$C$10:C1714)</f>
        <v>1705</v>
      </c>
      <c r="C1714" s="157" t="s">
        <v>600</v>
      </c>
      <c r="D1714" s="157" t="s">
        <v>608</v>
      </c>
      <c r="E1714" s="212" t="s">
        <v>594</v>
      </c>
      <c r="F1714" s="208" t="s">
        <v>1048</v>
      </c>
      <c r="G1714" s="241">
        <v>45492</v>
      </c>
      <c r="H1714" s="253">
        <v>0</v>
      </c>
      <c r="I1714" s="214">
        <v>-11400</v>
      </c>
      <c r="J1714" s="250">
        <f t="shared" si="27"/>
        <v>2173989.2776363632</v>
      </c>
      <c r="K1714" s="270"/>
    </row>
    <row r="1715" spans="2:11" x14ac:dyDescent="0.25">
      <c r="B1715" s="46">
        <f>SUBTOTAL(103,$C$10:C1715)</f>
        <v>1706</v>
      </c>
      <c r="C1715" s="157" t="s">
        <v>682</v>
      </c>
      <c r="D1715" s="157" t="s">
        <v>608</v>
      </c>
      <c r="E1715" s="227" t="s">
        <v>1045</v>
      </c>
      <c r="F1715" s="208" t="s">
        <v>1046</v>
      </c>
      <c r="G1715" s="241">
        <v>45492</v>
      </c>
      <c r="H1715" s="253">
        <v>0</v>
      </c>
      <c r="I1715" s="214">
        <v>-2100</v>
      </c>
      <c r="J1715" s="250">
        <f t="shared" si="27"/>
        <v>2171889.2776363632</v>
      </c>
      <c r="K1715" s="270"/>
    </row>
    <row r="1716" spans="2:11" x14ac:dyDescent="0.25">
      <c r="B1716" s="46">
        <f>SUBTOTAL(103,$C$10:C1716)</f>
        <v>1707</v>
      </c>
      <c r="C1716" s="157" t="s">
        <v>692</v>
      </c>
      <c r="D1716" s="157" t="s">
        <v>608</v>
      </c>
      <c r="E1716" s="212" t="s">
        <v>581</v>
      </c>
      <c r="F1716" s="209" t="s">
        <v>620</v>
      </c>
      <c r="G1716" s="241">
        <v>45492</v>
      </c>
      <c r="H1716" s="253">
        <v>0</v>
      </c>
      <c r="I1716" s="214">
        <v>-4200</v>
      </c>
      <c r="J1716" s="250">
        <f t="shared" si="27"/>
        <v>2167689.2776363632</v>
      </c>
      <c r="K1716" s="270"/>
    </row>
    <row r="1717" spans="2:11" x14ac:dyDescent="0.25">
      <c r="B1717" s="46">
        <f>SUBTOTAL(103,$C$10:C1717)</f>
        <v>1708</v>
      </c>
      <c r="C1717" s="157" t="s">
        <v>596</v>
      </c>
      <c r="D1717" s="157" t="s">
        <v>608</v>
      </c>
      <c r="E1717" s="212" t="s">
        <v>581</v>
      </c>
      <c r="F1717" s="209" t="s">
        <v>620</v>
      </c>
      <c r="G1717" s="241">
        <v>45492</v>
      </c>
      <c r="H1717" s="253">
        <v>0</v>
      </c>
      <c r="I1717" s="214">
        <v>-70000</v>
      </c>
      <c r="J1717" s="250">
        <f t="shared" si="27"/>
        <v>2097689.2776363632</v>
      </c>
      <c r="K1717" s="270"/>
    </row>
    <row r="1718" spans="2:11" x14ac:dyDescent="0.25">
      <c r="B1718" s="46">
        <f>SUBTOTAL(103,$C$10:C1718)</f>
        <v>1709</v>
      </c>
      <c r="C1718" s="157" t="s">
        <v>598</v>
      </c>
      <c r="D1718" s="157" t="s">
        <v>608</v>
      </c>
      <c r="E1718" s="212" t="s">
        <v>581</v>
      </c>
      <c r="F1718" s="209" t="s">
        <v>620</v>
      </c>
      <c r="G1718" s="241">
        <v>45492</v>
      </c>
      <c r="H1718" s="253">
        <v>0</v>
      </c>
      <c r="I1718" s="214">
        <v>-35000</v>
      </c>
      <c r="J1718" s="250">
        <f t="shared" si="27"/>
        <v>2062689.2776363632</v>
      </c>
      <c r="K1718" s="270"/>
    </row>
    <row r="1719" spans="2:11" x14ac:dyDescent="0.25">
      <c r="B1719" s="46">
        <f>SUBTOTAL(103,$C$10:C1719)</f>
        <v>1710</v>
      </c>
      <c r="C1719" s="157" t="s">
        <v>597</v>
      </c>
      <c r="D1719" s="157" t="s">
        <v>608</v>
      </c>
      <c r="E1719" s="212" t="s">
        <v>581</v>
      </c>
      <c r="F1719" s="209" t="s">
        <v>620</v>
      </c>
      <c r="G1719" s="241">
        <v>45492</v>
      </c>
      <c r="H1719" s="253">
        <v>0</v>
      </c>
      <c r="I1719" s="214">
        <v>-63000</v>
      </c>
      <c r="J1719" s="250">
        <f t="shared" si="27"/>
        <v>1999689.2776363632</v>
      </c>
      <c r="K1719" s="270"/>
    </row>
    <row r="1720" spans="2:11" x14ac:dyDescent="0.25">
      <c r="B1720" s="46">
        <f>SUBTOTAL(103,$C$10:C1720)</f>
        <v>1711</v>
      </c>
      <c r="C1720" s="157" t="s">
        <v>692</v>
      </c>
      <c r="D1720" s="157" t="s">
        <v>608</v>
      </c>
      <c r="E1720" s="212" t="s">
        <v>746</v>
      </c>
      <c r="F1720" s="209" t="s">
        <v>747</v>
      </c>
      <c r="G1720" s="241">
        <v>45492</v>
      </c>
      <c r="H1720" s="253">
        <v>0</v>
      </c>
      <c r="I1720" s="214">
        <v>-4200</v>
      </c>
      <c r="J1720" s="250">
        <f t="shared" si="27"/>
        <v>1995489.2776363632</v>
      </c>
      <c r="K1720" s="270"/>
    </row>
    <row r="1721" spans="2:11" x14ac:dyDescent="0.25">
      <c r="B1721" s="46">
        <f>SUBTOTAL(103,$C$10:C1721)</f>
        <v>1712</v>
      </c>
      <c r="C1721" s="157" t="s">
        <v>626</v>
      </c>
      <c r="D1721" s="157" t="s">
        <v>608</v>
      </c>
      <c r="E1721" s="212" t="s">
        <v>746</v>
      </c>
      <c r="F1721" s="209" t="s">
        <v>747</v>
      </c>
      <c r="G1721" s="241">
        <v>45492</v>
      </c>
      <c r="H1721" s="253">
        <v>0</v>
      </c>
      <c r="I1721" s="214">
        <v>-42000</v>
      </c>
      <c r="J1721" s="250">
        <f t="shared" si="27"/>
        <v>1953489.2776363632</v>
      </c>
      <c r="K1721" s="270"/>
    </row>
    <row r="1722" spans="2:11" x14ac:dyDescent="0.25">
      <c r="B1722" s="46">
        <f>SUBTOTAL(103,$C$10:C1722)</f>
        <v>1713</v>
      </c>
      <c r="C1722" s="157" t="s">
        <v>693</v>
      </c>
      <c r="D1722" s="157" t="s">
        <v>608</v>
      </c>
      <c r="E1722" s="212" t="s">
        <v>746</v>
      </c>
      <c r="F1722" s="209" t="s">
        <v>747</v>
      </c>
      <c r="G1722" s="241">
        <v>45492</v>
      </c>
      <c r="H1722" s="253">
        <v>0</v>
      </c>
      <c r="I1722" s="214">
        <v>-8400</v>
      </c>
      <c r="J1722" s="250">
        <f t="shared" si="27"/>
        <v>1945089.2776363632</v>
      </c>
      <c r="K1722" s="270"/>
    </row>
    <row r="1723" spans="2:11" x14ac:dyDescent="0.25">
      <c r="B1723" s="46">
        <f>SUBTOTAL(103,$C$10:C1723)</f>
        <v>1714</v>
      </c>
      <c r="C1723" s="157" t="s">
        <v>601</v>
      </c>
      <c r="D1723" s="157" t="s">
        <v>648</v>
      </c>
      <c r="E1723" s="212" t="s">
        <v>594</v>
      </c>
      <c r="F1723" s="208" t="s">
        <v>1048</v>
      </c>
      <c r="G1723" s="241">
        <v>45492</v>
      </c>
      <c r="H1723" s="253">
        <v>0</v>
      </c>
      <c r="I1723" s="214">
        <v>-5331</v>
      </c>
      <c r="J1723" s="250">
        <f t="shared" si="27"/>
        <v>1939758.2776363632</v>
      </c>
      <c r="K1723" s="270"/>
    </row>
    <row r="1724" spans="2:11" x14ac:dyDescent="0.25">
      <c r="B1724" s="46">
        <f>SUBTOTAL(103,$C$10:C1724)</f>
        <v>1715</v>
      </c>
      <c r="C1724" s="157" t="s">
        <v>665</v>
      </c>
      <c r="D1724" s="157" t="s">
        <v>648</v>
      </c>
      <c r="E1724" s="227" t="s">
        <v>1045</v>
      </c>
      <c r="F1724" s="208" t="s">
        <v>1046</v>
      </c>
      <c r="G1724" s="241">
        <v>45492</v>
      </c>
      <c r="H1724" s="253">
        <v>0</v>
      </c>
      <c r="I1724" s="214">
        <v>-30800</v>
      </c>
      <c r="J1724" s="250">
        <f t="shared" si="27"/>
        <v>1908958.2776363632</v>
      </c>
      <c r="K1724" s="270"/>
    </row>
    <row r="1725" spans="2:11" x14ac:dyDescent="0.25">
      <c r="B1725" s="46">
        <f>SUBTOTAL(103,$C$10:C1725)</f>
        <v>1716</v>
      </c>
      <c r="C1725" s="157" t="s">
        <v>764</v>
      </c>
      <c r="D1725" s="157" t="s">
        <v>738</v>
      </c>
      <c r="E1725" s="212" t="s">
        <v>619</v>
      </c>
      <c r="F1725" s="209" t="s">
        <v>621</v>
      </c>
      <c r="G1725" s="241">
        <v>45492</v>
      </c>
      <c r="H1725" s="253">
        <v>0</v>
      </c>
      <c r="I1725" s="214">
        <v>-150</v>
      </c>
      <c r="J1725" s="250">
        <f t="shared" si="27"/>
        <v>1908808.2776363632</v>
      </c>
      <c r="K1725" s="270"/>
    </row>
    <row r="1726" spans="2:11" x14ac:dyDescent="0.25">
      <c r="B1726" s="46">
        <f>SUBTOTAL(103,$C$10:C1726)</f>
        <v>1717</v>
      </c>
      <c r="C1726" s="157" t="s">
        <v>728</v>
      </c>
      <c r="D1726" s="157" t="s">
        <v>648</v>
      </c>
      <c r="E1726" s="212" t="s">
        <v>1149</v>
      </c>
      <c r="F1726" s="209" t="s">
        <v>1150</v>
      </c>
      <c r="G1726" s="241">
        <v>45492</v>
      </c>
      <c r="H1726" s="253">
        <v>0</v>
      </c>
      <c r="I1726" s="214">
        <v>-4200</v>
      </c>
      <c r="J1726" s="250">
        <f t="shared" si="27"/>
        <v>1904608.2776363632</v>
      </c>
      <c r="K1726" s="270"/>
    </row>
    <row r="1727" spans="2:11" x14ac:dyDescent="0.25">
      <c r="B1727" s="46">
        <f>SUBTOTAL(103,$C$10:C1727)</f>
        <v>1718</v>
      </c>
      <c r="C1727" s="157" t="s">
        <v>728</v>
      </c>
      <c r="D1727" s="157" t="s">
        <v>607</v>
      </c>
      <c r="E1727" s="212" t="s">
        <v>1149</v>
      </c>
      <c r="F1727" s="209" t="s">
        <v>1150</v>
      </c>
      <c r="G1727" s="241">
        <v>45492</v>
      </c>
      <c r="H1727" s="253">
        <v>0</v>
      </c>
      <c r="I1727" s="214">
        <v>-2400</v>
      </c>
      <c r="J1727" s="250">
        <f t="shared" si="27"/>
        <v>1902208.2776363632</v>
      </c>
      <c r="K1727" s="270"/>
    </row>
    <row r="1728" spans="2:11" x14ac:dyDescent="0.25">
      <c r="B1728" s="46">
        <f>SUBTOTAL(103,$C$10:C1728)</f>
        <v>1719</v>
      </c>
      <c r="C1728" s="157" t="s">
        <v>1151</v>
      </c>
      <c r="D1728" s="157" t="s">
        <v>648</v>
      </c>
      <c r="E1728" s="212" t="s">
        <v>585</v>
      </c>
      <c r="F1728" s="209" t="s">
        <v>586</v>
      </c>
      <c r="G1728" s="241">
        <v>45492</v>
      </c>
      <c r="H1728" s="253">
        <v>0</v>
      </c>
      <c r="I1728" s="214">
        <v>-6300</v>
      </c>
      <c r="J1728" s="250">
        <f t="shared" si="27"/>
        <v>1895908.2776363632</v>
      </c>
      <c r="K1728" s="270"/>
    </row>
    <row r="1729" spans="2:11" x14ac:dyDescent="0.25">
      <c r="B1729" s="46">
        <f>SUBTOTAL(103,$C$10:C1729)</f>
        <v>1720</v>
      </c>
      <c r="C1729" s="157" t="s">
        <v>683</v>
      </c>
      <c r="D1729" s="157" t="s">
        <v>648</v>
      </c>
      <c r="E1729" s="212" t="s">
        <v>582</v>
      </c>
      <c r="F1729" s="208" t="s">
        <v>1048</v>
      </c>
      <c r="G1729" s="241">
        <v>45492</v>
      </c>
      <c r="H1729" s="253">
        <v>0</v>
      </c>
      <c r="I1729" s="214">
        <v>-3360</v>
      </c>
      <c r="J1729" s="250">
        <f t="shared" si="27"/>
        <v>1892548.2776363632</v>
      </c>
      <c r="K1729" s="270"/>
    </row>
    <row r="1730" spans="2:11" x14ac:dyDescent="0.25">
      <c r="B1730" s="46">
        <f>SUBTOTAL(103,$C$10:C1730)</f>
        <v>1721</v>
      </c>
      <c r="C1730" s="157" t="s">
        <v>694</v>
      </c>
      <c r="D1730" s="157" t="s">
        <v>608</v>
      </c>
      <c r="E1730" s="212" t="s">
        <v>1149</v>
      </c>
      <c r="F1730" s="209" t="s">
        <v>1150</v>
      </c>
      <c r="G1730" s="241">
        <v>45492</v>
      </c>
      <c r="H1730" s="253">
        <v>0</v>
      </c>
      <c r="I1730" s="214">
        <v>-28700</v>
      </c>
      <c r="J1730" s="250">
        <f t="shared" si="27"/>
        <v>1863848.2776363632</v>
      </c>
      <c r="K1730" s="270"/>
    </row>
    <row r="1731" spans="2:11" x14ac:dyDescent="0.25">
      <c r="B1731" s="46">
        <f>SUBTOTAL(103,$C$10:C1731)</f>
        <v>1722</v>
      </c>
      <c r="C1731" s="157" t="s">
        <v>603</v>
      </c>
      <c r="D1731" s="157" t="s">
        <v>738</v>
      </c>
      <c r="E1731" s="212" t="s">
        <v>619</v>
      </c>
      <c r="F1731" s="209" t="s">
        <v>621</v>
      </c>
      <c r="G1731" s="241">
        <v>45492</v>
      </c>
      <c r="H1731" s="253">
        <v>0</v>
      </c>
      <c r="I1731" s="214">
        <v>-200</v>
      </c>
      <c r="J1731" s="250">
        <f t="shared" si="27"/>
        <v>1863648.2776363632</v>
      </c>
      <c r="K1731" s="270"/>
    </row>
    <row r="1732" spans="2:11" x14ac:dyDescent="0.25">
      <c r="B1732" s="46">
        <f>SUBTOTAL(103,$C$10:C1732)</f>
        <v>1723</v>
      </c>
      <c r="C1732" s="157" t="s">
        <v>1165</v>
      </c>
      <c r="D1732" s="157" t="s">
        <v>738</v>
      </c>
      <c r="E1732" s="212" t="s">
        <v>1043</v>
      </c>
      <c r="F1732" s="209" t="s">
        <v>1044</v>
      </c>
      <c r="G1732" s="241">
        <v>45492</v>
      </c>
      <c r="H1732" s="253">
        <v>0</v>
      </c>
      <c r="I1732" s="214">
        <v>-500</v>
      </c>
      <c r="J1732" s="250">
        <f t="shared" si="27"/>
        <v>1863148.2776363632</v>
      </c>
      <c r="K1732" s="270"/>
    </row>
    <row r="1733" spans="2:11" x14ac:dyDescent="0.25">
      <c r="B1733" s="46">
        <f>SUBTOTAL(103,$C$10:C1733)</f>
        <v>1724</v>
      </c>
      <c r="C1733" s="157" t="s">
        <v>626</v>
      </c>
      <c r="D1733" s="157" t="s">
        <v>657</v>
      </c>
      <c r="E1733" s="212" t="s">
        <v>644</v>
      </c>
      <c r="F1733" s="209" t="s">
        <v>719</v>
      </c>
      <c r="G1733" s="241">
        <v>45492</v>
      </c>
      <c r="H1733" s="253">
        <v>10300</v>
      </c>
      <c r="I1733" s="214">
        <v>0</v>
      </c>
      <c r="J1733" s="250">
        <f t="shared" si="27"/>
        <v>1873448.2776363632</v>
      </c>
      <c r="K1733" s="270"/>
    </row>
    <row r="1734" spans="2:11" x14ac:dyDescent="0.25">
      <c r="B1734" s="46">
        <f>SUBTOTAL(103,$C$10:C1734)</f>
        <v>1725</v>
      </c>
      <c r="C1734" s="157" t="s">
        <v>626</v>
      </c>
      <c r="D1734" s="157" t="s">
        <v>1169</v>
      </c>
      <c r="E1734" s="212" t="s">
        <v>644</v>
      </c>
      <c r="F1734" s="209" t="s">
        <v>719</v>
      </c>
      <c r="G1734" s="241">
        <v>45492</v>
      </c>
      <c r="H1734" s="253">
        <v>0</v>
      </c>
      <c r="I1734" s="214">
        <v>-2500</v>
      </c>
      <c r="J1734" s="250">
        <f t="shared" si="27"/>
        <v>1870948.2776363632</v>
      </c>
      <c r="K1734" s="270"/>
    </row>
    <row r="1735" spans="2:11" x14ac:dyDescent="0.25">
      <c r="B1735" s="46">
        <f>SUBTOTAL(103,$C$10:C1735)</f>
        <v>1726</v>
      </c>
      <c r="C1735" s="157" t="s">
        <v>626</v>
      </c>
      <c r="D1735" s="157" t="s">
        <v>1170</v>
      </c>
      <c r="E1735" s="212" t="s">
        <v>644</v>
      </c>
      <c r="F1735" s="209" t="s">
        <v>719</v>
      </c>
      <c r="G1735" s="241">
        <v>45492</v>
      </c>
      <c r="H1735" s="253">
        <v>0</v>
      </c>
      <c r="I1735" s="214">
        <v>-4435</v>
      </c>
      <c r="J1735" s="250">
        <f t="shared" si="27"/>
        <v>1866513.2776363632</v>
      </c>
      <c r="K1735" s="270"/>
    </row>
    <row r="1736" spans="2:11" x14ac:dyDescent="0.25">
      <c r="B1736" s="46">
        <f>SUBTOTAL(103,$C$10:C1736)</f>
        <v>1727</v>
      </c>
      <c r="C1736" s="157" t="s">
        <v>1044</v>
      </c>
      <c r="D1736" s="157" t="s">
        <v>766</v>
      </c>
      <c r="E1736" s="212" t="s">
        <v>1043</v>
      </c>
      <c r="F1736" s="209" t="s">
        <v>1044</v>
      </c>
      <c r="G1736" s="241">
        <v>45491</v>
      </c>
      <c r="H1736" s="253">
        <v>2000000</v>
      </c>
      <c r="I1736" s="214">
        <v>0</v>
      </c>
      <c r="J1736" s="250">
        <f t="shared" si="27"/>
        <v>3866513.2776363632</v>
      </c>
      <c r="K1736" s="270"/>
    </row>
    <row r="1737" spans="2:11" x14ac:dyDescent="0.25">
      <c r="B1737" s="46">
        <f>SUBTOTAL(103,$C$10:C1737)</f>
        <v>1728</v>
      </c>
      <c r="C1737" s="157" t="s">
        <v>596</v>
      </c>
      <c r="D1737" s="157" t="s">
        <v>639</v>
      </c>
      <c r="E1737" s="212" t="s">
        <v>591</v>
      </c>
      <c r="F1737" s="209" t="s">
        <v>592</v>
      </c>
      <c r="G1737" s="241">
        <v>45499</v>
      </c>
      <c r="H1737" s="253">
        <v>0</v>
      </c>
      <c r="I1737" s="214">
        <v>-11884.44</v>
      </c>
      <c r="J1737" s="250">
        <f>H1737+J1736+I1737</f>
        <v>3854628.8376363632</v>
      </c>
      <c r="K1737" s="270"/>
    </row>
    <row r="1738" spans="2:11" x14ac:dyDescent="0.25">
      <c r="B1738" s="46">
        <f>SUBTOTAL(103,$C$10:C1738)</f>
        <v>1729</v>
      </c>
      <c r="C1738" s="157" t="s">
        <v>736</v>
      </c>
      <c r="D1738" s="157" t="s">
        <v>738</v>
      </c>
      <c r="E1738" s="212" t="s">
        <v>619</v>
      </c>
      <c r="F1738" s="209" t="s">
        <v>621</v>
      </c>
      <c r="G1738" s="241">
        <v>45499</v>
      </c>
      <c r="H1738" s="253">
        <v>0</v>
      </c>
      <c r="I1738" s="214">
        <v>-1750</v>
      </c>
      <c r="J1738" s="250">
        <f t="shared" si="27"/>
        <v>3852878.8376363632</v>
      </c>
      <c r="K1738" s="270"/>
    </row>
    <row r="1739" spans="2:11" x14ac:dyDescent="0.25">
      <c r="B1739" s="46">
        <f>SUBTOTAL(103,$C$10:C1739)</f>
        <v>1730</v>
      </c>
      <c r="C1739" s="157" t="s">
        <v>625</v>
      </c>
      <c r="D1739" s="157" t="s">
        <v>608</v>
      </c>
      <c r="E1739" s="212" t="s">
        <v>641</v>
      </c>
      <c r="F1739" s="209" t="s">
        <v>642</v>
      </c>
      <c r="G1739" s="241">
        <v>45499</v>
      </c>
      <c r="H1739" s="253">
        <v>0</v>
      </c>
      <c r="I1739" s="214">
        <v>-4800</v>
      </c>
      <c r="J1739" s="250">
        <f t="shared" si="27"/>
        <v>3848078.8376363632</v>
      </c>
      <c r="K1739" s="270"/>
    </row>
    <row r="1740" spans="2:11" x14ac:dyDescent="0.25">
      <c r="B1740" s="46">
        <f>SUBTOTAL(103,$C$10:C1740)</f>
        <v>1731</v>
      </c>
      <c r="C1740" s="157" t="s">
        <v>625</v>
      </c>
      <c r="D1740" s="157" t="s">
        <v>1166</v>
      </c>
      <c r="E1740" s="212" t="s">
        <v>641</v>
      </c>
      <c r="F1740" s="209" t="s">
        <v>642</v>
      </c>
      <c r="G1740" s="241">
        <v>45499</v>
      </c>
      <c r="H1740" s="253">
        <v>0</v>
      </c>
      <c r="I1740" s="214">
        <v>-4000</v>
      </c>
      <c r="J1740" s="250">
        <f t="shared" si="27"/>
        <v>3844078.8376363632</v>
      </c>
      <c r="K1740" s="270"/>
    </row>
    <row r="1741" spans="2:11" x14ac:dyDescent="0.25">
      <c r="B1741" s="46">
        <f>SUBTOTAL(103,$C$10:C1741)</f>
        <v>1732</v>
      </c>
      <c r="C1741" s="157" t="s">
        <v>597</v>
      </c>
      <c r="D1741" s="157" t="s">
        <v>639</v>
      </c>
      <c r="E1741" s="212" t="s">
        <v>591</v>
      </c>
      <c r="F1741" s="209" t="s">
        <v>592</v>
      </c>
      <c r="G1741" s="241">
        <v>45499</v>
      </c>
      <c r="H1741" s="253">
        <v>0</v>
      </c>
      <c r="I1741" s="214">
        <v>-2331.0574999999999</v>
      </c>
      <c r="J1741" s="250">
        <f t="shared" si="27"/>
        <v>3841747.7801363631</v>
      </c>
      <c r="K1741" s="270"/>
    </row>
    <row r="1742" spans="2:11" x14ac:dyDescent="0.25">
      <c r="B1742" s="46">
        <f>SUBTOTAL(103,$C$10:C1742)</f>
        <v>1733</v>
      </c>
      <c r="C1742" s="157" t="s">
        <v>1148</v>
      </c>
      <c r="D1742" s="157" t="s">
        <v>608</v>
      </c>
      <c r="E1742" s="212" t="s">
        <v>1149</v>
      </c>
      <c r="F1742" s="209" t="s">
        <v>1150</v>
      </c>
      <c r="G1742" s="241">
        <v>45499</v>
      </c>
      <c r="H1742" s="253">
        <v>0</v>
      </c>
      <c r="I1742" s="214">
        <v>-7700</v>
      </c>
      <c r="J1742" s="250">
        <f t="shared" si="27"/>
        <v>3834047.7801363631</v>
      </c>
      <c r="K1742" s="270"/>
    </row>
    <row r="1743" spans="2:11" x14ac:dyDescent="0.25">
      <c r="B1743" s="46">
        <f>SUBTOTAL(103,$C$10:C1743)</f>
        <v>1734</v>
      </c>
      <c r="C1743" s="157" t="s">
        <v>598</v>
      </c>
      <c r="D1743" s="157" t="s">
        <v>607</v>
      </c>
      <c r="E1743" s="212" t="s">
        <v>581</v>
      </c>
      <c r="F1743" s="209" t="s">
        <v>620</v>
      </c>
      <c r="G1743" s="241">
        <v>45499</v>
      </c>
      <c r="H1743" s="253">
        <v>0</v>
      </c>
      <c r="I1743" s="214">
        <v>-20000</v>
      </c>
      <c r="J1743" s="250">
        <f t="shared" si="27"/>
        <v>3814047.7801363631</v>
      </c>
      <c r="K1743" s="270"/>
    </row>
    <row r="1744" spans="2:11" x14ac:dyDescent="0.25">
      <c r="B1744" s="46">
        <f>SUBTOTAL(103,$C$10:C1744)</f>
        <v>1735</v>
      </c>
      <c r="C1744" s="157" t="s">
        <v>598</v>
      </c>
      <c r="D1744" s="157" t="s">
        <v>608</v>
      </c>
      <c r="E1744" s="212" t="s">
        <v>641</v>
      </c>
      <c r="F1744" s="209" t="s">
        <v>642</v>
      </c>
      <c r="G1744" s="241">
        <v>45499</v>
      </c>
      <c r="H1744" s="253">
        <v>0</v>
      </c>
      <c r="I1744" s="214">
        <v>-6300</v>
      </c>
      <c r="J1744" s="250">
        <f t="shared" si="27"/>
        <v>3807747.7801363631</v>
      </c>
      <c r="K1744" s="270"/>
    </row>
    <row r="1745" spans="2:11" x14ac:dyDescent="0.25">
      <c r="B1745" s="46">
        <f>SUBTOTAL(103,$C$10:C1745)</f>
        <v>1736</v>
      </c>
      <c r="C1745" s="157" t="s">
        <v>598</v>
      </c>
      <c r="D1745" s="157" t="s">
        <v>738</v>
      </c>
      <c r="E1745" s="212" t="s">
        <v>1043</v>
      </c>
      <c r="F1745" s="209" t="s">
        <v>1044</v>
      </c>
      <c r="G1745" s="241">
        <v>45499</v>
      </c>
      <c r="H1745" s="253">
        <v>0</v>
      </c>
      <c r="I1745" s="214">
        <v>-1000</v>
      </c>
      <c r="J1745" s="250">
        <f t="shared" si="27"/>
        <v>3806747.7801363631</v>
      </c>
      <c r="K1745" s="270"/>
    </row>
    <row r="1746" spans="2:11" x14ac:dyDescent="0.25">
      <c r="B1746" s="46">
        <f>SUBTOTAL(103,$C$10:C1746)</f>
        <v>1737</v>
      </c>
      <c r="C1746" s="157" t="s">
        <v>763</v>
      </c>
      <c r="D1746" s="157" t="s">
        <v>738</v>
      </c>
      <c r="E1746" s="212" t="s">
        <v>619</v>
      </c>
      <c r="F1746" s="209" t="s">
        <v>621</v>
      </c>
      <c r="G1746" s="241">
        <v>45499</v>
      </c>
      <c r="H1746" s="253">
        <v>0</v>
      </c>
      <c r="I1746" s="214">
        <v>-1200</v>
      </c>
      <c r="J1746" s="250">
        <f t="shared" si="27"/>
        <v>3805547.7801363631</v>
      </c>
      <c r="K1746" s="270"/>
    </row>
    <row r="1747" spans="2:11" x14ac:dyDescent="0.25">
      <c r="B1747" s="46">
        <f>SUBTOTAL(103,$C$10:C1747)</f>
        <v>1738</v>
      </c>
      <c r="C1747" s="157" t="s">
        <v>600</v>
      </c>
      <c r="D1747" s="157" t="s">
        <v>608</v>
      </c>
      <c r="E1747" s="212" t="s">
        <v>594</v>
      </c>
      <c r="F1747" s="208" t="s">
        <v>1048</v>
      </c>
      <c r="G1747" s="241">
        <v>45499</v>
      </c>
      <c r="H1747" s="253">
        <v>0</v>
      </c>
      <c r="I1747" s="214">
        <v>-11082</v>
      </c>
      <c r="J1747" s="250">
        <f t="shared" si="27"/>
        <v>3794465.7801363631</v>
      </c>
      <c r="K1747" s="270"/>
    </row>
    <row r="1748" spans="2:11" x14ac:dyDescent="0.25">
      <c r="B1748" s="46">
        <f>SUBTOTAL(103,$C$10:C1748)</f>
        <v>1739</v>
      </c>
      <c r="C1748" s="157" t="s">
        <v>682</v>
      </c>
      <c r="D1748" s="157" t="s">
        <v>608</v>
      </c>
      <c r="E1748" s="227" t="s">
        <v>1045</v>
      </c>
      <c r="F1748" s="208" t="s">
        <v>1046</v>
      </c>
      <c r="G1748" s="241">
        <v>45499</v>
      </c>
      <c r="H1748" s="253">
        <v>0</v>
      </c>
      <c r="I1748" s="214">
        <v>-2100</v>
      </c>
      <c r="J1748" s="250">
        <f t="shared" si="27"/>
        <v>3792365.7801363631</v>
      </c>
      <c r="K1748" s="270"/>
    </row>
    <row r="1749" spans="2:11" x14ac:dyDescent="0.25">
      <c r="B1749" s="46">
        <f>SUBTOTAL(103,$C$10:C1749)</f>
        <v>1740</v>
      </c>
      <c r="C1749" s="157" t="s">
        <v>601</v>
      </c>
      <c r="D1749" s="157" t="s">
        <v>648</v>
      </c>
      <c r="E1749" s="212" t="s">
        <v>594</v>
      </c>
      <c r="F1749" s="208" t="s">
        <v>1048</v>
      </c>
      <c r="G1749" s="241">
        <v>45499</v>
      </c>
      <c r="H1749" s="253">
        <v>0</v>
      </c>
      <c r="I1749" s="214">
        <v>-17331</v>
      </c>
      <c r="J1749" s="250">
        <f t="shared" si="27"/>
        <v>3775034.7801363631</v>
      </c>
      <c r="K1749" s="270"/>
    </row>
    <row r="1750" spans="2:11" x14ac:dyDescent="0.25">
      <c r="B1750" s="46">
        <f>SUBTOTAL(103,$C$10:C1750)</f>
        <v>1741</v>
      </c>
      <c r="C1750" s="157" t="s">
        <v>665</v>
      </c>
      <c r="D1750" s="157" t="s">
        <v>648</v>
      </c>
      <c r="E1750" s="227" t="s">
        <v>1045</v>
      </c>
      <c r="F1750" s="208" t="s">
        <v>1046</v>
      </c>
      <c r="G1750" s="241">
        <v>45499</v>
      </c>
      <c r="H1750" s="253">
        <v>0</v>
      </c>
      <c r="I1750" s="214">
        <v>-30800</v>
      </c>
      <c r="J1750" s="250">
        <f t="shared" si="27"/>
        <v>3744234.7801363631</v>
      </c>
      <c r="K1750" s="270"/>
    </row>
    <row r="1751" spans="2:11" x14ac:dyDescent="0.25">
      <c r="B1751" s="46">
        <f>SUBTOTAL(103,$C$10:C1751)</f>
        <v>1742</v>
      </c>
      <c r="C1751" s="157" t="s">
        <v>764</v>
      </c>
      <c r="D1751" s="157" t="s">
        <v>738</v>
      </c>
      <c r="E1751" s="212" t="s">
        <v>619</v>
      </c>
      <c r="F1751" s="209" t="s">
        <v>621</v>
      </c>
      <c r="G1751" s="241">
        <v>45499</v>
      </c>
      <c r="H1751" s="253">
        <v>0</v>
      </c>
      <c r="I1751" s="214">
        <v>-250</v>
      </c>
      <c r="J1751" s="250">
        <f t="shared" si="27"/>
        <v>3743984.7801363631</v>
      </c>
      <c r="K1751" s="270"/>
    </row>
    <row r="1752" spans="2:11" x14ac:dyDescent="0.25">
      <c r="B1752" s="46">
        <f>SUBTOTAL(103,$C$10:C1752)</f>
        <v>1743</v>
      </c>
      <c r="C1752" s="157" t="s">
        <v>728</v>
      </c>
      <c r="D1752" s="157" t="s">
        <v>648</v>
      </c>
      <c r="E1752" s="212" t="s">
        <v>1149</v>
      </c>
      <c r="F1752" s="209" t="s">
        <v>1150</v>
      </c>
      <c r="G1752" s="241">
        <v>45499</v>
      </c>
      <c r="H1752" s="253">
        <v>0</v>
      </c>
      <c r="I1752" s="214">
        <v>-4200</v>
      </c>
      <c r="J1752" s="250">
        <f t="shared" si="27"/>
        <v>3739784.7801363631</v>
      </c>
      <c r="K1752" s="270"/>
    </row>
    <row r="1753" spans="2:11" x14ac:dyDescent="0.25">
      <c r="B1753" s="46">
        <f>SUBTOTAL(103,$C$10:C1753)</f>
        <v>1744</v>
      </c>
      <c r="C1753" s="157" t="s">
        <v>728</v>
      </c>
      <c r="D1753" s="157" t="s">
        <v>607</v>
      </c>
      <c r="E1753" s="212" t="s">
        <v>1149</v>
      </c>
      <c r="F1753" s="209" t="s">
        <v>1150</v>
      </c>
      <c r="G1753" s="241">
        <v>45499</v>
      </c>
      <c r="H1753" s="253">
        <v>0</v>
      </c>
      <c r="I1753" s="214">
        <v>-2400.87</v>
      </c>
      <c r="J1753" s="250">
        <f t="shared" si="27"/>
        <v>3737383.910136363</v>
      </c>
      <c r="K1753" s="270"/>
    </row>
    <row r="1754" spans="2:11" x14ac:dyDescent="0.25">
      <c r="B1754" s="46">
        <f>SUBTOTAL(103,$C$10:C1754)</f>
        <v>1745</v>
      </c>
      <c r="C1754" s="157" t="s">
        <v>1151</v>
      </c>
      <c r="D1754" s="157" t="s">
        <v>607</v>
      </c>
      <c r="E1754" s="212" t="s">
        <v>585</v>
      </c>
      <c r="F1754" s="209" t="s">
        <v>586</v>
      </c>
      <c r="G1754" s="241">
        <v>45499</v>
      </c>
      <c r="H1754" s="253">
        <v>0</v>
      </c>
      <c r="I1754" s="214">
        <v>-2308.9299999999998</v>
      </c>
      <c r="J1754" s="250">
        <f t="shared" si="27"/>
        <v>3735074.9801363628</v>
      </c>
      <c r="K1754" s="270"/>
    </row>
    <row r="1755" spans="2:11" x14ac:dyDescent="0.25">
      <c r="B1755" s="46">
        <f>SUBTOTAL(103,$C$10:C1755)</f>
        <v>1746</v>
      </c>
      <c r="C1755" s="157" t="s">
        <v>1151</v>
      </c>
      <c r="D1755" s="157" t="s">
        <v>648</v>
      </c>
      <c r="E1755" s="212" t="s">
        <v>585</v>
      </c>
      <c r="F1755" s="209" t="s">
        <v>586</v>
      </c>
      <c r="G1755" s="241">
        <v>45499</v>
      </c>
      <c r="H1755" s="253">
        <v>0</v>
      </c>
      <c r="I1755" s="214">
        <v>-6300</v>
      </c>
      <c r="J1755" s="250">
        <f t="shared" si="27"/>
        <v>3728774.9801363628</v>
      </c>
      <c r="K1755" s="270"/>
    </row>
    <row r="1756" spans="2:11" x14ac:dyDescent="0.25">
      <c r="B1756" s="46">
        <f>SUBTOTAL(103,$C$10:C1756)</f>
        <v>1747</v>
      </c>
      <c r="C1756" s="157" t="s">
        <v>683</v>
      </c>
      <c r="D1756" s="157" t="s">
        <v>648</v>
      </c>
      <c r="E1756" s="212" t="s">
        <v>582</v>
      </c>
      <c r="F1756" s="208" t="s">
        <v>1048</v>
      </c>
      <c r="G1756" s="241">
        <v>45499</v>
      </c>
      <c r="H1756" s="253">
        <v>0</v>
      </c>
      <c r="I1756" s="214">
        <v>-3360</v>
      </c>
      <c r="J1756" s="250">
        <f t="shared" si="27"/>
        <v>3725414.9801363628</v>
      </c>
      <c r="K1756" s="270"/>
    </row>
    <row r="1757" spans="2:11" x14ac:dyDescent="0.25">
      <c r="B1757" s="46">
        <f>SUBTOTAL(103,$C$10:C1757)</f>
        <v>1748</v>
      </c>
      <c r="C1757" s="157" t="s">
        <v>694</v>
      </c>
      <c r="D1757" s="157" t="s">
        <v>608</v>
      </c>
      <c r="E1757" s="212" t="s">
        <v>1149</v>
      </c>
      <c r="F1757" s="209" t="s">
        <v>1150</v>
      </c>
      <c r="G1757" s="241">
        <v>45499</v>
      </c>
      <c r="H1757" s="253">
        <v>0</v>
      </c>
      <c r="I1757" s="214">
        <v>-28700</v>
      </c>
      <c r="J1757" s="250">
        <f t="shared" si="27"/>
        <v>3696714.9801363628</v>
      </c>
      <c r="K1757" s="270"/>
    </row>
    <row r="1758" spans="2:11" x14ac:dyDescent="0.25">
      <c r="B1758" s="46">
        <f>SUBTOTAL(103,$C$10:C1758)</f>
        <v>1749</v>
      </c>
      <c r="C1758" s="157" t="s">
        <v>603</v>
      </c>
      <c r="D1758" s="157" t="s">
        <v>738</v>
      </c>
      <c r="E1758" s="212" t="s">
        <v>619</v>
      </c>
      <c r="F1758" s="209" t="s">
        <v>621</v>
      </c>
      <c r="G1758" s="241">
        <v>45499</v>
      </c>
      <c r="H1758" s="253">
        <v>0</v>
      </c>
      <c r="I1758" s="214">
        <v>-200</v>
      </c>
      <c r="J1758" s="250">
        <f t="shared" si="27"/>
        <v>3696514.9801363628</v>
      </c>
      <c r="K1758" s="270"/>
    </row>
    <row r="1759" spans="2:11" x14ac:dyDescent="0.25">
      <c r="B1759" s="46">
        <f>SUBTOTAL(103,$C$10:C1759)</f>
        <v>1750</v>
      </c>
      <c r="C1759" s="157" t="s">
        <v>1165</v>
      </c>
      <c r="D1759" s="157" t="s">
        <v>738</v>
      </c>
      <c r="E1759" s="212" t="s">
        <v>1043</v>
      </c>
      <c r="F1759" s="209" t="s">
        <v>1044</v>
      </c>
      <c r="G1759" s="241">
        <v>45499</v>
      </c>
      <c r="H1759" s="253">
        <v>0</v>
      </c>
      <c r="I1759" s="214">
        <v>-500</v>
      </c>
      <c r="J1759" s="250">
        <f t="shared" si="27"/>
        <v>3696014.9801363628</v>
      </c>
      <c r="K1759" s="270"/>
    </row>
    <row r="1760" spans="2:11" x14ac:dyDescent="0.25">
      <c r="B1760" s="46">
        <f>SUBTOTAL(103,$C$10:C1760)</f>
        <v>1751</v>
      </c>
      <c r="C1760" s="157" t="s">
        <v>743</v>
      </c>
      <c r="D1760" s="157" t="s">
        <v>903</v>
      </c>
      <c r="E1760" s="212" t="s">
        <v>1056</v>
      </c>
      <c r="F1760" s="209" t="s">
        <v>430</v>
      </c>
      <c r="G1760" s="241">
        <v>45502</v>
      </c>
      <c r="H1760" s="253">
        <v>0</v>
      </c>
      <c r="I1760" s="214">
        <v>-74351</v>
      </c>
      <c r="J1760" s="250">
        <f t="shared" si="27"/>
        <v>3621663.9801363628</v>
      </c>
      <c r="K1760" s="270"/>
    </row>
    <row r="1761" spans="2:11" x14ac:dyDescent="0.25">
      <c r="B1761" s="46">
        <f>SUBTOTAL(103,$C$10:C1761)</f>
        <v>1752</v>
      </c>
      <c r="C1761" s="157" t="s">
        <v>659</v>
      </c>
      <c r="D1761" s="157" t="s">
        <v>891</v>
      </c>
      <c r="E1761" s="212" t="s">
        <v>1050</v>
      </c>
      <c r="F1761" s="209" t="s">
        <v>442</v>
      </c>
      <c r="G1761" s="241">
        <v>45504</v>
      </c>
      <c r="H1761" s="253">
        <v>0</v>
      </c>
      <c r="I1761" s="214">
        <v>-650</v>
      </c>
      <c r="J1761" s="250">
        <f t="shared" si="27"/>
        <v>3621013.9801363628</v>
      </c>
      <c r="K1761" s="270"/>
    </row>
    <row r="1762" spans="2:11" x14ac:dyDescent="0.25">
      <c r="B1762" s="46">
        <f>SUBTOTAL(103,$C$10:C1762)</f>
        <v>1753</v>
      </c>
      <c r="C1762" s="157" t="s">
        <v>843</v>
      </c>
      <c r="D1762" s="157" t="s">
        <v>1171</v>
      </c>
      <c r="E1762" s="212" t="s">
        <v>1056</v>
      </c>
      <c r="F1762" s="209" t="s">
        <v>430</v>
      </c>
      <c r="G1762" s="241">
        <v>45504</v>
      </c>
      <c r="H1762" s="253">
        <v>0</v>
      </c>
      <c r="I1762" s="214">
        <v>-1300</v>
      </c>
      <c r="J1762" s="250">
        <f t="shared" si="27"/>
        <v>3619713.9801363628</v>
      </c>
      <c r="K1762" s="270"/>
    </row>
    <row r="1763" spans="2:11" x14ac:dyDescent="0.25">
      <c r="B1763" s="46">
        <f>SUBTOTAL(103,$C$10:C1763)</f>
        <v>1754</v>
      </c>
      <c r="C1763" s="157" t="s">
        <v>843</v>
      </c>
      <c r="D1763" s="157" t="s">
        <v>891</v>
      </c>
      <c r="E1763" s="212" t="s">
        <v>700</v>
      </c>
      <c r="F1763" s="209" t="s">
        <v>439</v>
      </c>
      <c r="G1763" s="241">
        <v>45504</v>
      </c>
      <c r="H1763" s="253">
        <v>0</v>
      </c>
      <c r="I1763" s="214">
        <v>-650</v>
      </c>
      <c r="J1763" s="250">
        <f t="shared" si="27"/>
        <v>3619063.9801363628</v>
      </c>
      <c r="K1763" s="270"/>
    </row>
    <row r="1764" spans="2:11" x14ac:dyDescent="0.25">
      <c r="B1764" s="46">
        <f>SUBTOTAL(103,$C$10:C1764)</f>
        <v>1755</v>
      </c>
      <c r="C1764" s="157" t="s">
        <v>843</v>
      </c>
      <c r="D1764" s="157" t="s">
        <v>1172</v>
      </c>
      <c r="E1764" s="220"/>
      <c r="F1764" s="221" t="s">
        <v>437</v>
      </c>
      <c r="G1764" s="241">
        <v>45504</v>
      </c>
      <c r="H1764" s="253">
        <v>0</v>
      </c>
      <c r="I1764" s="214">
        <v>-1500</v>
      </c>
      <c r="J1764" s="250">
        <f t="shared" si="27"/>
        <v>3617563.9801363628</v>
      </c>
      <c r="K1764" s="270"/>
    </row>
    <row r="1765" spans="2:11" x14ac:dyDescent="0.25">
      <c r="B1765" s="46">
        <f>SUBTOTAL(103,$C$10:C1765)</f>
        <v>1756</v>
      </c>
      <c r="C1765" s="157" t="s">
        <v>843</v>
      </c>
      <c r="D1765" s="157" t="s">
        <v>1173</v>
      </c>
      <c r="E1765" s="212" t="s">
        <v>1056</v>
      </c>
      <c r="F1765" s="209" t="s">
        <v>430</v>
      </c>
      <c r="G1765" s="241">
        <v>45504</v>
      </c>
      <c r="H1765" s="253">
        <v>0</v>
      </c>
      <c r="I1765" s="214">
        <v>-1300</v>
      </c>
      <c r="J1765" s="250">
        <f t="shared" si="27"/>
        <v>3616263.9801363628</v>
      </c>
      <c r="K1765" s="270"/>
    </row>
    <row r="1766" spans="2:11" x14ac:dyDescent="0.25">
      <c r="B1766" s="46">
        <f>SUBTOTAL(103,$C$10:C1766)</f>
        <v>1757</v>
      </c>
      <c r="C1766" s="157" t="s">
        <v>843</v>
      </c>
      <c r="D1766" s="157" t="s">
        <v>1173</v>
      </c>
      <c r="E1766" s="212" t="s">
        <v>1050</v>
      </c>
      <c r="F1766" s="209" t="s">
        <v>442</v>
      </c>
      <c r="G1766" s="241">
        <v>45504</v>
      </c>
      <c r="H1766" s="253">
        <v>0</v>
      </c>
      <c r="I1766" s="214">
        <v>-650</v>
      </c>
      <c r="J1766" s="250">
        <f t="shared" si="27"/>
        <v>3615613.9801363628</v>
      </c>
      <c r="K1766" s="270"/>
    </row>
    <row r="1767" spans="2:11" x14ac:dyDescent="0.25">
      <c r="B1767" s="46">
        <f>SUBTOTAL(103,$C$10:C1767)</f>
        <v>1758</v>
      </c>
      <c r="C1767" s="157" t="s">
        <v>788</v>
      </c>
      <c r="D1767" s="157" t="s">
        <v>674</v>
      </c>
      <c r="E1767" s="212" t="s">
        <v>746</v>
      </c>
      <c r="F1767" s="209" t="s">
        <v>747</v>
      </c>
      <c r="G1767" s="241">
        <v>45504</v>
      </c>
      <c r="H1767" s="253">
        <v>0</v>
      </c>
      <c r="I1767" s="214">
        <v>-100000</v>
      </c>
      <c r="J1767" s="250">
        <f t="shared" si="27"/>
        <v>3515613.9801363628</v>
      </c>
      <c r="K1767" s="270"/>
    </row>
    <row r="1768" spans="2:11" x14ac:dyDescent="0.25">
      <c r="B1768" s="46">
        <f>SUBTOTAL(103,$C$10:C1768)</f>
        <v>1759</v>
      </c>
      <c r="C1768" s="157" t="s">
        <v>632</v>
      </c>
      <c r="D1768" s="157" t="s">
        <v>614</v>
      </c>
      <c r="E1768" s="212" t="s">
        <v>24</v>
      </c>
      <c r="F1768" s="209" t="s">
        <v>24</v>
      </c>
      <c r="G1768" s="241">
        <v>45504</v>
      </c>
      <c r="H1768" s="253">
        <v>0</v>
      </c>
      <c r="I1768" s="214">
        <v>-500</v>
      </c>
      <c r="J1768" s="250">
        <f t="shared" si="27"/>
        <v>3515113.9801363628</v>
      </c>
      <c r="K1768" s="270"/>
    </row>
    <row r="1769" spans="2:11" x14ac:dyDescent="0.25">
      <c r="B1769" s="46">
        <f>SUBTOTAL(103,$C$10:C1769)</f>
        <v>1760</v>
      </c>
      <c r="C1769" s="157" t="s">
        <v>131</v>
      </c>
      <c r="D1769" s="157" t="s">
        <v>1175</v>
      </c>
      <c r="E1769" s="212" t="s">
        <v>588</v>
      </c>
      <c r="F1769" s="209" t="s">
        <v>589</v>
      </c>
      <c r="G1769" s="241">
        <v>45505</v>
      </c>
      <c r="H1769" s="253">
        <v>0</v>
      </c>
      <c r="I1769" s="214">
        <v>-350000</v>
      </c>
      <c r="J1769" s="250">
        <f t="shared" ref="J1769:J1832" si="28">H1769+J1768+I1769</f>
        <v>3165113.9801363628</v>
      </c>
      <c r="K1769" s="270"/>
    </row>
    <row r="1770" spans="2:11" x14ac:dyDescent="0.25">
      <c r="B1770" s="46">
        <f>SUBTOTAL(103,$C$10:C1770)</f>
        <v>1761</v>
      </c>
      <c r="C1770" s="157" t="s">
        <v>596</v>
      </c>
      <c r="D1770" s="157" t="s">
        <v>639</v>
      </c>
      <c r="E1770" s="212" t="s">
        <v>591</v>
      </c>
      <c r="F1770" s="209" t="s">
        <v>592</v>
      </c>
      <c r="G1770" s="241">
        <v>45506</v>
      </c>
      <c r="H1770" s="253">
        <v>0</v>
      </c>
      <c r="I1770" s="214">
        <v>-6573.93</v>
      </c>
      <c r="J1770" s="250">
        <f t="shared" si="28"/>
        <v>3158540.0501363627</v>
      </c>
      <c r="K1770" s="270"/>
    </row>
    <row r="1771" spans="2:11" x14ac:dyDescent="0.25">
      <c r="B1771" s="46">
        <f>SUBTOTAL(103,$C$10:C1771)</f>
        <v>1762</v>
      </c>
      <c r="C1771" s="157" t="s">
        <v>736</v>
      </c>
      <c r="D1771" s="157" t="s">
        <v>738</v>
      </c>
      <c r="E1771" s="212" t="s">
        <v>619</v>
      </c>
      <c r="F1771" s="209" t="s">
        <v>621</v>
      </c>
      <c r="G1771" s="241">
        <v>45506</v>
      </c>
      <c r="H1771" s="253">
        <v>0</v>
      </c>
      <c r="I1771" s="214">
        <v>-1750</v>
      </c>
      <c r="J1771" s="250">
        <f t="shared" si="28"/>
        <v>3156790.0501363627</v>
      </c>
      <c r="K1771" s="270"/>
    </row>
    <row r="1772" spans="2:11" x14ac:dyDescent="0.25">
      <c r="B1772" s="46">
        <f>SUBTOTAL(103,$C$10:C1772)</f>
        <v>1763</v>
      </c>
      <c r="C1772" s="157" t="s">
        <v>625</v>
      </c>
      <c r="D1772" s="157" t="s">
        <v>608</v>
      </c>
      <c r="E1772" s="212" t="s">
        <v>641</v>
      </c>
      <c r="F1772" s="209" t="s">
        <v>642</v>
      </c>
      <c r="G1772" s="241">
        <v>45506</v>
      </c>
      <c r="H1772" s="253">
        <v>0</v>
      </c>
      <c r="I1772" s="214">
        <v>-4500</v>
      </c>
      <c r="J1772" s="250">
        <f t="shared" si="28"/>
        <v>3152290.0501363627</v>
      </c>
      <c r="K1772" s="270"/>
    </row>
    <row r="1773" spans="2:11" x14ac:dyDescent="0.25">
      <c r="B1773" s="46">
        <f>SUBTOTAL(103,$C$10:C1773)</f>
        <v>1764</v>
      </c>
      <c r="C1773" s="157" t="s">
        <v>597</v>
      </c>
      <c r="D1773" s="157" t="s">
        <v>639</v>
      </c>
      <c r="E1773" s="212" t="s">
        <v>591</v>
      </c>
      <c r="F1773" s="209" t="s">
        <v>592</v>
      </c>
      <c r="G1773" s="241">
        <v>45506</v>
      </c>
      <c r="H1773" s="253">
        <v>0</v>
      </c>
      <c r="I1773" s="214">
        <v>-17330.72</v>
      </c>
      <c r="J1773" s="250">
        <f t="shared" si="28"/>
        <v>3134959.3301363625</v>
      </c>
      <c r="K1773" s="270"/>
    </row>
    <row r="1774" spans="2:11" x14ac:dyDescent="0.25">
      <c r="B1774" s="46">
        <f>SUBTOTAL(103,$C$10:C1774)</f>
        <v>1765</v>
      </c>
      <c r="C1774" s="157" t="s">
        <v>1148</v>
      </c>
      <c r="D1774" s="157" t="s">
        <v>608</v>
      </c>
      <c r="E1774" s="212" t="s">
        <v>1149</v>
      </c>
      <c r="F1774" s="209" t="s">
        <v>1150</v>
      </c>
      <c r="G1774" s="241">
        <v>45506</v>
      </c>
      <c r="H1774" s="253">
        <v>0</v>
      </c>
      <c r="I1774" s="214">
        <v>-7700</v>
      </c>
      <c r="J1774" s="250">
        <f t="shared" si="28"/>
        <v>3127259.3301363625</v>
      </c>
      <c r="K1774" s="270"/>
    </row>
    <row r="1775" spans="2:11" x14ac:dyDescent="0.25">
      <c r="B1775" s="46">
        <f>SUBTOTAL(103,$C$10:C1775)</f>
        <v>1766</v>
      </c>
      <c r="C1775" s="157" t="s">
        <v>598</v>
      </c>
      <c r="D1775" s="157" t="s">
        <v>607</v>
      </c>
      <c r="E1775" s="212" t="s">
        <v>581</v>
      </c>
      <c r="F1775" s="209" t="s">
        <v>620</v>
      </c>
      <c r="G1775" s="241">
        <v>45506</v>
      </c>
      <c r="H1775" s="253">
        <v>0</v>
      </c>
      <c r="I1775" s="214">
        <v>-20000</v>
      </c>
      <c r="J1775" s="250">
        <f t="shared" si="28"/>
        <v>3107259.3301363625</v>
      </c>
      <c r="K1775" s="270"/>
    </row>
    <row r="1776" spans="2:11" x14ac:dyDescent="0.25">
      <c r="B1776" s="46">
        <f>SUBTOTAL(103,$C$10:C1776)</f>
        <v>1767</v>
      </c>
      <c r="C1776" s="157" t="s">
        <v>598</v>
      </c>
      <c r="D1776" s="157" t="s">
        <v>608</v>
      </c>
      <c r="E1776" s="212" t="s">
        <v>641</v>
      </c>
      <c r="F1776" s="209" t="s">
        <v>642</v>
      </c>
      <c r="G1776" s="241">
        <v>45506</v>
      </c>
      <c r="H1776" s="253">
        <v>0</v>
      </c>
      <c r="I1776" s="214">
        <v>-6300</v>
      </c>
      <c r="J1776" s="250">
        <f t="shared" si="28"/>
        <v>3100959.3301363625</v>
      </c>
      <c r="K1776" s="270"/>
    </row>
    <row r="1777" spans="2:11" x14ac:dyDescent="0.25">
      <c r="B1777" s="46">
        <f>SUBTOTAL(103,$C$10:C1777)</f>
        <v>1768</v>
      </c>
      <c r="C1777" s="157" t="s">
        <v>598</v>
      </c>
      <c r="D1777" s="157" t="s">
        <v>738</v>
      </c>
      <c r="E1777" s="212" t="s">
        <v>1043</v>
      </c>
      <c r="F1777" s="209" t="s">
        <v>1044</v>
      </c>
      <c r="G1777" s="241">
        <v>45506</v>
      </c>
      <c r="H1777" s="253">
        <v>0</v>
      </c>
      <c r="I1777" s="214">
        <v>-1000</v>
      </c>
      <c r="J1777" s="250">
        <f t="shared" si="28"/>
        <v>3099959.3301363625</v>
      </c>
      <c r="K1777" s="270"/>
    </row>
    <row r="1778" spans="2:11" x14ac:dyDescent="0.25">
      <c r="B1778" s="46">
        <f>SUBTOTAL(103,$C$10:C1778)</f>
        <v>1769</v>
      </c>
      <c r="C1778" s="157" t="s">
        <v>763</v>
      </c>
      <c r="D1778" s="157" t="s">
        <v>738</v>
      </c>
      <c r="E1778" s="212" t="s">
        <v>619</v>
      </c>
      <c r="F1778" s="209" t="s">
        <v>621</v>
      </c>
      <c r="G1778" s="241">
        <v>45506</v>
      </c>
      <c r="H1778" s="253">
        <v>0</v>
      </c>
      <c r="I1778" s="214">
        <v>-1200</v>
      </c>
      <c r="J1778" s="250">
        <f t="shared" si="28"/>
        <v>3098759.3301363625</v>
      </c>
      <c r="K1778" s="270"/>
    </row>
    <row r="1779" spans="2:11" x14ac:dyDescent="0.25">
      <c r="B1779" s="46">
        <f>SUBTOTAL(103,$C$10:C1779)</f>
        <v>1770</v>
      </c>
      <c r="C1779" s="157" t="s">
        <v>678</v>
      </c>
      <c r="D1779" s="157" t="s">
        <v>703</v>
      </c>
      <c r="E1779" s="212" t="s">
        <v>641</v>
      </c>
      <c r="F1779" s="209" t="s">
        <v>642</v>
      </c>
      <c r="G1779" s="241">
        <v>45506</v>
      </c>
      <c r="H1779" s="253">
        <v>0</v>
      </c>
      <c r="I1779" s="214">
        <v>-30000</v>
      </c>
      <c r="J1779" s="250">
        <f t="shared" si="28"/>
        <v>3068759.3301363625</v>
      </c>
      <c r="K1779" s="270"/>
    </row>
    <row r="1780" spans="2:11" x14ac:dyDescent="0.25">
      <c r="B1780" s="46">
        <f>SUBTOTAL(103,$C$10:C1780)</f>
        <v>1771</v>
      </c>
      <c r="C1780" s="157" t="s">
        <v>600</v>
      </c>
      <c r="D1780" s="157" t="s">
        <v>608</v>
      </c>
      <c r="E1780" s="212" t="s">
        <v>594</v>
      </c>
      <c r="F1780" s="208" t="s">
        <v>1048</v>
      </c>
      <c r="G1780" s="241">
        <v>45506</v>
      </c>
      <c r="H1780" s="253">
        <v>0</v>
      </c>
      <c r="I1780" s="214">
        <v>-14400</v>
      </c>
      <c r="J1780" s="250">
        <f t="shared" si="28"/>
        <v>3054359.3301363625</v>
      </c>
      <c r="K1780" s="270"/>
    </row>
    <row r="1781" spans="2:11" x14ac:dyDescent="0.25">
      <c r="B1781" s="46">
        <f>SUBTOTAL(103,$C$10:C1781)</f>
        <v>1772</v>
      </c>
      <c r="C1781" s="157" t="s">
        <v>682</v>
      </c>
      <c r="D1781" s="157" t="s">
        <v>608</v>
      </c>
      <c r="E1781" s="227" t="s">
        <v>1045</v>
      </c>
      <c r="F1781" s="208" t="s">
        <v>1046</v>
      </c>
      <c r="G1781" s="241">
        <v>45506</v>
      </c>
      <c r="H1781" s="253">
        <v>0</v>
      </c>
      <c r="I1781" s="214">
        <v>-2100</v>
      </c>
      <c r="J1781" s="250">
        <f t="shared" si="28"/>
        <v>3052259.3301363625</v>
      </c>
      <c r="K1781" s="270"/>
    </row>
    <row r="1782" spans="2:11" x14ac:dyDescent="0.25">
      <c r="B1782" s="46">
        <f>SUBTOTAL(103,$C$10:C1782)</f>
        <v>1773</v>
      </c>
      <c r="C1782" s="157" t="s">
        <v>601</v>
      </c>
      <c r="D1782" s="157" t="s">
        <v>648</v>
      </c>
      <c r="E1782" s="212" t="s">
        <v>594</v>
      </c>
      <c r="F1782" s="208" t="s">
        <v>1048</v>
      </c>
      <c r="G1782" s="241">
        <v>45506</v>
      </c>
      <c r="H1782" s="253">
        <v>0</v>
      </c>
      <c r="I1782" s="214">
        <v>-5331</v>
      </c>
      <c r="J1782" s="250">
        <f t="shared" si="28"/>
        <v>3046928.3301363625</v>
      </c>
      <c r="K1782" s="270"/>
    </row>
    <row r="1783" spans="2:11" x14ac:dyDescent="0.25">
      <c r="B1783" s="46">
        <f>SUBTOTAL(103,$C$10:C1783)</f>
        <v>1774</v>
      </c>
      <c r="C1783" s="157" t="s">
        <v>665</v>
      </c>
      <c r="D1783" s="157" t="s">
        <v>648</v>
      </c>
      <c r="E1783" s="227" t="s">
        <v>1045</v>
      </c>
      <c r="F1783" s="208" t="s">
        <v>1046</v>
      </c>
      <c r="G1783" s="241">
        <v>45506</v>
      </c>
      <c r="H1783" s="253">
        <v>0</v>
      </c>
      <c r="I1783" s="214">
        <v>-28700</v>
      </c>
      <c r="J1783" s="250">
        <f t="shared" si="28"/>
        <v>3018228.3301363625</v>
      </c>
      <c r="K1783" s="270"/>
    </row>
    <row r="1784" spans="2:11" x14ac:dyDescent="0.25">
      <c r="B1784" s="46">
        <f>SUBTOTAL(103,$C$10:C1784)</f>
        <v>1775</v>
      </c>
      <c r="C1784" s="157" t="s">
        <v>722</v>
      </c>
      <c r="D1784" s="157" t="s">
        <v>703</v>
      </c>
      <c r="E1784" s="212" t="s">
        <v>641</v>
      </c>
      <c r="F1784" s="209" t="s">
        <v>642</v>
      </c>
      <c r="G1784" s="241">
        <v>45506</v>
      </c>
      <c r="H1784" s="253">
        <v>0</v>
      </c>
      <c r="I1784" s="214">
        <v>-25000</v>
      </c>
      <c r="J1784" s="250">
        <f t="shared" si="28"/>
        <v>2993228.3301363625</v>
      </c>
      <c r="K1784" s="270"/>
    </row>
    <row r="1785" spans="2:11" x14ac:dyDescent="0.25">
      <c r="B1785" s="46">
        <f>SUBTOTAL(103,$C$10:C1785)</f>
        <v>1776</v>
      </c>
      <c r="C1785" s="157" t="s">
        <v>764</v>
      </c>
      <c r="D1785" s="157" t="s">
        <v>738</v>
      </c>
      <c r="E1785" s="212" t="s">
        <v>619</v>
      </c>
      <c r="F1785" s="209" t="s">
        <v>621</v>
      </c>
      <c r="G1785" s="241">
        <v>45506</v>
      </c>
      <c r="H1785" s="253">
        <v>0</v>
      </c>
      <c r="I1785" s="214">
        <v>-250</v>
      </c>
      <c r="J1785" s="250">
        <f t="shared" si="28"/>
        <v>2992978.3301363625</v>
      </c>
      <c r="K1785" s="270"/>
    </row>
    <row r="1786" spans="2:11" x14ac:dyDescent="0.25">
      <c r="B1786" s="46">
        <f>SUBTOTAL(103,$C$10:C1786)</f>
        <v>1777</v>
      </c>
      <c r="C1786" s="157" t="s">
        <v>728</v>
      </c>
      <c r="D1786" s="157" t="s">
        <v>648</v>
      </c>
      <c r="E1786" s="212" t="s">
        <v>1149</v>
      </c>
      <c r="F1786" s="209" t="s">
        <v>1150</v>
      </c>
      <c r="G1786" s="241">
        <v>45506</v>
      </c>
      <c r="H1786" s="253">
        <v>0</v>
      </c>
      <c r="I1786" s="214">
        <v>-4200</v>
      </c>
      <c r="J1786" s="250">
        <f t="shared" si="28"/>
        <v>2988778.3301363625</v>
      </c>
      <c r="K1786" s="270"/>
    </row>
    <row r="1787" spans="2:11" x14ac:dyDescent="0.25">
      <c r="B1787" s="46">
        <f>SUBTOTAL(103,$C$10:C1787)</f>
        <v>1778</v>
      </c>
      <c r="C1787" s="157" t="s">
        <v>1151</v>
      </c>
      <c r="D1787" s="157" t="s">
        <v>648</v>
      </c>
      <c r="E1787" s="212" t="s">
        <v>585</v>
      </c>
      <c r="F1787" s="209" t="s">
        <v>586</v>
      </c>
      <c r="G1787" s="241">
        <v>45506</v>
      </c>
      <c r="H1787" s="253">
        <v>0</v>
      </c>
      <c r="I1787" s="214">
        <v>-14400</v>
      </c>
      <c r="J1787" s="250">
        <f t="shared" si="28"/>
        <v>2974378.3301363625</v>
      </c>
      <c r="K1787" s="270"/>
    </row>
    <row r="1788" spans="2:11" x14ac:dyDescent="0.25">
      <c r="B1788" s="46">
        <f>SUBTOTAL(103,$C$10:C1788)</f>
        <v>1779</v>
      </c>
      <c r="C1788" s="157" t="s">
        <v>683</v>
      </c>
      <c r="D1788" s="157" t="s">
        <v>648</v>
      </c>
      <c r="E1788" s="212" t="s">
        <v>582</v>
      </c>
      <c r="F1788" s="208" t="s">
        <v>1048</v>
      </c>
      <c r="G1788" s="241">
        <v>45506</v>
      </c>
      <c r="H1788" s="253">
        <v>0</v>
      </c>
      <c r="I1788" s="214">
        <v>-5760</v>
      </c>
      <c r="J1788" s="250">
        <f t="shared" si="28"/>
        <v>2968618.3301363625</v>
      </c>
      <c r="K1788" s="270"/>
    </row>
    <row r="1789" spans="2:11" x14ac:dyDescent="0.25">
      <c r="B1789" s="46">
        <f>SUBTOTAL(103,$C$10:C1789)</f>
        <v>1780</v>
      </c>
      <c r="C1789" s="157" t="s">
        <v>694</v>
      </c>
      <c r="D1789" s="157" t="s">
        <v>608</v>
      </c>
      <c r="E1789" s="212" t="s">
        <v>641</v>
      </c>
      <c r="F1789" s="209" t="s">
        <v>642</v>
      </c>
      <c r="G1789" s="241">
        <v>45506</v>
      </c>
      <c r="H1789" s="253">
        <v>0</v>
      </c>
      <c r="I1789" s="214">
        <v>-23000</v>
      </c>
      <c r="J1789" s="250">
        <f t="shared" si="28"/>
        <v>2945618.3301363625</v>
      </c>
      <c r="K1789" s="270"/>
    </row>
    <row r="1790" spans="2:11" x14ac:dyDescent="0.25">
      <c r="B1790" s="46">
        <f>SUBTOTAL(103,$C$10:C1790)</f>
        <v>1781</v>
      </c>
      <c r="C1790" s="157" t="s">
        <v>694</v>
      </c>
      <c r="D1790" s="157" t="s">
        <v>607</v>
      </c>
      <c r="E1790" s="212" t="s">
        <v>641</v>
      </c>
      <c r="F1790" s="209" t="s">
        <v>642</v>
      </c>
      <c r="G1790" s="241">
        <v>45506</v>
      </c>
      <c r="H1790" s="253">
        <v>0</v>
      </c>
      <c r="I1790" s="214">
        <v>-5189.8</v>
      </c>
      <c r="J1790" s="250">
        <f t="shared" si="28"/>
        <v>2940428.5301363626</v>
      </c>
      <c r="K1790" s="270"/>
    </row>
    <row r="1791" spans="2:11" x14ac:dyDescent="0.25">
      <c r="B1791" s="46">
        <f>SUBTOTAL(103,$C$10:C1791)</f>
        <v>1782</v>
      </c>
      <c r="C1791" s="157" t="s">
        <v>1157</v>
      </c>
      <c r="D1791" s="157" t="s">
        <v>607</v>
      </c>
      <c r="E1791" s="212" t="s">
        <v>746</v>
      </c>
      <c r="F1791" s="209" t="s">
        <v>747</v>
      </c>
      <c r="G1791" s="241">
        <v>45506</v>
      </c>
      <c r="H1791" s="253">
        <v>0</v>
      </c>
      <c r="I1791" s="214">
        <v>-1450.58843347639</v>
      </c>
      <c r="J1791" s="250">
        <f t="shared" si="28"/>
        <v>2938977.9417028865</v>
      </c>
      <c r="K1791" s="270"/>
    </row>
    <row r="1792" spans="2:11" x14ac:dyDescent="0.25">
      <c r="B1792" s="46">
        <f>SUBTOTAL(103,$C$10:C1792)</f>
        <v>1783</v>
      </c>
      <c r="C1792" s="157" t="s">
        <v>1157</v>
      </c>
      <c r="D1792" s="157" t="s">
        <v>607</v>
      </c>
      <c r="E1792" s="212" t="s">
        <v>619</v>
      </c>
      <c r="F1792" s="209" t="s">
        <v>621</v>
      </c>
      <c r="G1792" s="241">
        <v>45506</v>
      </c>
      <c r="H1792" s="253">
        <v>0</v>
      </c>
      <c r="I1792" s="214">
        <v>-890.36507510729598</v>
      </c>
      <c r="J1792" s="250">
        <f t="shared" si="28"/>
        <v>2938087.5766277793</v>
      </c>
      <c r="K1792" s="270"/>
    </row>
    <row r="1793" spans="2:11" x14ac:dyDescent="0.25">
      <c r="B1793" s="46">
        <f>SUBTOTAL(103,$C$10:C1793)</f>
        <v>1784</v>
      </c>
      <c r="C1793" s="157" t="s">
        <v>1157</v>
      </c>
      <c r="D1793" s="157" t="s">
        <v>607</v>
      </c>
      <c r="E1793" s="212" t="s">
        <v>1043</v>
      </c>
      <c r="F1793" s="209" t="s">
        <v>1044</v>
      </c>
      <c r="G1793" s="241">
        <v>45506</v>
      </c>
      <c r="H1793" s="253">
        <v>0</v>
      </c>
      <c r="I1793" s="214">
        <v>-1874.0064914163099</v>
      </c>
      <c r="J1793" s="250">
        <f t="shared" si="28"/>
        <v>2936213.5701363632</v>
      </c>
      <c r="K1793" s="270"/>
    </row>
    <row r="1794" spans="2:11" x14ac:dyDescent="0.25">
      <c r="B1794" s="46">
        <f>SUBTOTAL(103,$C$10:C1794)</f>
        <v>1785</v>
      </c>
      <c r="C1794" s="157" t="s">
        <v>1165</v>
      </c>
      <c r="D1794" s="157" t="s">
        <v>738</v>
      </c>
      <c r="E1794" s="212" t="s">
        <v>1043</v>
      </c>
      <c r="F1794" s="209" t="s">
        <v>1044</v>
      </c>
      <c r="G1794" s="241">
        <v>45506</v>
      </c>
      <c r="H1794" s="253">
        <v>0</v>
      </c>
      <c r="I1794" s="214">
        <v>-500</v>
      </c>
      <c r="J1794" s="250">
        <f t="shared" si="28"/>
        <v>2935713.5701363632</v>
      </c>
      <c r="K1794" s="270"/>
    </row>
    <row r="1795" spans="2:11" x14ac:dyDescent="0.25">
      <c r="B1795" s="46">
        <f>SUBTOTAL(103,$C$10:C1795)</f>
        <v>1786</v>
      </c>
      <c r="C1795" s="157" t="s">
        <v>598</v>
      </c>
      <c r="D1795" s="157" t="s">
        <v>657</v>
      </c>
      <c r="E1795" s="212" t="s">
        <v>644</v>
      </c>
      <c r="F1795" s="209" t="s">
        <v>719</v>
      </c>
      <c r="G1795" s="241">
        <v>45506</v>
      </c>
      <c r="H1795" s="253">
        <v>11160</v>
      </c>
      <c r="I1795" s="214">
        <v>0</v>
      </c>
      <c r="J1795" s="250">
        <f t="shared" si="28"/>
        <v>2946873.5701363632</v>
      </c>
      <c r="K1795" s="270"/>
    </row>
    <row r="1796" spans="2:11" x14ac:dyDescent="0.25">
      <c r="B1796" s="46">
        <f>SUBTOTAL(103,$C$10:C1796)</f>
        <v>1787</v>
      </c>
      <c r="C1796" s="157" t="s">
        <v>598</v>
      </c>
      <c r="D1796" s="157" t="s">
        <v>1174</v>
      </c>
      <c r="E1796" s="212" t="s">
        <v>644</v>
      </c>
      <c r="F1796" s="209" t="s">
        <v>719</v>
      </c>
      <c r="G1796" s="241">
        <v>45506</v>
      </c>
      <c r="H1796" s="253">
        <v>0</v>
      </c>
      <c r="I1796" s="214">
        <v>-5000</v>
      </c>
      <c r="J1796" s="250">
        <f t="shared" si="28"/>
        <v>2941873.5701363632</v>
      </c>
      <c r="K1796" s="270"/>
    </row>
    <row r="1797" spans="2:11" x14ac:dyDescent="0.25">
      <c r="B1797" s="46">
        <f>SUBTOTAL(103,$C$10:C1797)</f>
        <v>1788</v>
      </c>
      <c r="C1797" s="157" t="s">
        <v>24</v>
      </c>
      <c r="D1797" s="157" t="s">
        <v>1176</v>
      </c>
      <c r="E1797" s="212" t="s">
        <v>24</v>
      </c>
      <c r="F1797" s="209" t="s">
        <v>642</v>
      </c>
      <c r="G1797" s="241">
        <v>45509</v>
      </c>
      <c r="H1797" s="253">
        <v>0</v>
      </c>
      <c r="I1797" s="214">
        <v>-6800</v>
      </c>
      <c r="J1797" s="250">
        <f t="shared" si="28"/>
        <v>2935073.5701363632</v>
      </c>
      <c r="K1797" s="270"/>
    </row>
    <row r="1798" spans="2:11" x14ac:dyDescent="0.25">
      <c r="B1798" s="46">
        <f>SUBTOTAL(103,$C$10:C1798)</f>
        <v>1789</v>
      </c>
      <c r="C1798" s="157" t="s">
        <v>653</v>
      </c>
      <c r="D1798" s="157" t="s">
        <v>767</v>
      </c>
      <c r="E1798" s="203" t="s">
        <v>581</v>
      </c>
      <c r="F1798" s="208" t="s">
        <v>434</v>
      </c>
      <c r="G1798" s="241">
        <v>45512</v>
      </c>
      <c r="H1798" s="253">
        <v>300000</v>
      </c>
      <c r="I1798" s="214">
        <v>0</v>
      </c>
      <c r="J1798" s="250">
        <f t="shared" si="28"/>
        <v>3235073.5701363632</v>
      </c>
      <c r="K1798" s="270"/>
    </row>
    <row r="1799" spans="2:11" x14ac:dyDescent="0.25">
      <c r="B1799" s="46">
        <f>SUBTOTAL(103,$C$10:C1799)</f>
        <v>1790</v>
      </c>
      <c r="C1799" s="157" t="s">
        <v>653</v>
      </c>
      <c r="D1799" s="157" t="s">
        <v>1152</v>
      </c>
      <c r="E1799" s="203" t="s">
        <v>581</v>
      </c>
      <c r="F1799" s="208" t="s">
        <v>434</v>
      </c>
      <c r="G1799" s="241">
        <v>45512</v>
      </c>
      <c r="H1799" s="253">
        <v>300000</v>
      </c>
      <c r="I1799" s="214">
        <v>0</v>
      </c>
      <c r="J1799" s="250">
        <f t="shared" si="28"/>
        <v>3535073.5701363632</v>
      </c>
      <c r="K1799" s="270"/>
    </row>
    <row r="1800" spans="2:11" x14ac:dyDescent="0.25">
      <c r="B1800" s="46">
        <f>SUBTOTAL(103,$C$10:C1800)</f>
        <v>1791</v>
      </c>
      <c r="C1800" s="157" t="s">
        <v>596</v>
      </c>
      <c r="D1800" s="157" t="s">
        <v>639</v>
      </c>
      <c r="E1800" s="212" t="s">
        <v>591</v>
      </c>
      <c r="F1800" s="209" t="s">
        <v>592</v>
      </c>
      <c r="G1800" s="241">
        <v>45513</v>
      </c>
      <c r="H1800" s="253">
        <v>0</v>
      </c>
      <c r="I1800" s="214">
        <v>-5500</v>
      </c>
      <c r="J1800" s="250">
        <f t="shared" si="28"/>
        <v>3529573.5701363632</v>
      </c>
      <c r="K1800" s="270"/>
    </row>
    <row r="1801" spans="2:11" x14ac:dyDescent="0.25">
      <c r="B1801" s="46">
        <f>SUBTOTAL(103,$C$10:C1801)</f>
        <v>1792</v>
      </c>
      <c r="C1801" s="157" t="s">
        <v>659</v>
      </c>
      <c r="D1801" s="157" t="s">
        <v>1177</v>
      </c>
      <c r="E1801" s="212" t="s">
        <v>1056</v>
      </c>
      <c r="F1801" s="209" t="s">
        <v>430</v>
      </c>
      <c r="G1801" s="241">
        <v>45513</v>
      </c>
      <c r="H1801" s="253">
        <v>0</v>
      </c>
      <c r="I1801" s="214">
        <v>-75000</v>
      </c>
      <c r="J1801" s="250">
        <f t="shared" si="28"/>
        <v>3454573.5701363632</v>
      </c>
      <c r="K1801" s="270"/>
    </row>
    <row r="1802" spans="2:11" x14ac:dyDescent="0.25">
      <c r="B1802" s="46">
        <f>SUBTOTAL(103,$C$10:C1802)</f>
        <v>1793</v>
      </c>
      <c r="C1802" s="157" t="s">
        <v>736</v>
      </c>
      <c r="D1802" s="157" t="s">
        <v>738</v>
      </c>
      <c r="E1802" s="212" t="s">
        <v>619</v>
      </c>
      <c r="F1802" s="209" t="s">
        <v>621</v>
      </c>
      <c r="G1802" s="241">
        <v>45513</v>
      </c>
      <c r="H1802" s="253">
        <v>0</v>
      </c>
      <c r="I1802" s="214">
        <v>-1700</v>
      </c>
      <c r="J1802" s="250">
        <f t="shared" si="28"/>
        <v>3452873.5701363632</v>
      </c>
      <c r="K1802" s="270"/>
    </row>
    <row r="1803" spans="2:11" x14ac:dyDescent="0.25">
      <c r="B1803" s="46">
        <f>SUBTOTAL(103,$C$10:C1803)</f>
        <v>1794</v>
      </c>
      <c r="C1803" s="157" t="s">
        <v>625</v>
      </c>
      <c r="D1803" s="157" t="s">
        <v>608</v>
      </c>
      <c r="E1803" s="212" t="s">
        <v>641</v>
      </c>
      <c r="F1803" s="209" t="s">
        <v>642</v>
      </c>
      <c r="G1803" s="241">
        <v>45513</v>
      </c>
      <c r="H1803" s="253">
        <v>0</v>
      </c>
      <c r="I1803" s="214">
        <v>-7500</v>
      </c>
      <c r="J1803" s="250">
        <f t="shared" si="28"/>
        <v>3445373.5701363632</v>
      </c>
      <c r="K1803" s="270"/>
    </row>
    <row r="1804" spans="2:11" x14ac:dyDescent="0.25">
      <c r="B1804" s="46">
        <f>SUBTOTAL(103,$C$10:C1804)</f>
        <v>1795</v>
      </c>
      <c r="C1804" s="157" t="s">
        <v>625</v>
      </c>
      <c r="D1804" s="157" t="s">
        <v>1166</v>
      </c>
      <c r="E1804" s="212" t="s">
        <v>641</v>
      </c>
      <c r="F1804" s="209" t="s">
        <v>642</v>
      </c>
      <c r="G1804" s="241">
        <v>45513</v>
      </c>
      <c r="H1804" s="253">
        <v>0</v>
      </c>
      <c r="I1804" s="214">
        <v>-4000</v>
      </c>
      <c r="J1804" s="250">
        <f t="shared" si="28"/>
        <v>3441373.5701363632</v>
      </c>
      <c r="K1804" s="270"/>
    </row>
    <row r="1805" spans="2:11" x14ac:dyDescent="0.25">
      <c r="B1805" s="46">
        <f>SUBTOTAL(103,$C$10:C1805)</f>
        <v>1796</v>
      </c>
      <c r="C1805" s="157" t="s">
        <v>597</v>
      </c>
      <c r="D1805" s="157" t="s">
        <v>639</v>
      </c>
      <c r="E1805" s="212" t="s">
        <v>591</v>
      </c>
      <c r="F1805" s="209" t="s">
        <v>592</v>
      </c>
      <c r="G1805" s="241">
        <v>45513</v>
      </c>
      <c r="H1805" s="253">
        <v>0</v>
      </c>
      <c r="I1805" s="214">
        <v>-6246.16</v>
      </c>
      <c r="J1805" s="250">
        <f t="shared" si="28"/>
        <v>3435127.410136363</v>
      </c>
      <c r="K1805" s="270"/>
    </row>
    <row r="1806" spans="2:11" x14ac:dyDescent="0.25">
      <c r="B1806" s="46">
        <f>SUBTOTAL(103,$C$10:C1806)</f>
        <v>1797</v>
      </c>
      <c r="C1806" s="157" t="s">
        <v>1148</v>
      </c>
      <c r="D1806" s="157" t="s">
        <v>608</v>
      </c>
      <c r="E1806" s="212" t="s">
        <v>1149</v>
      </c>
      <c r="F1806" s="209" t="s">
        <v>1150</v>
      </c>
      <c r="G1806" s="241">
        <v>45513</v>
      </c>
      <c r="H1806" s="253">
        <v>0</v>
      </c>
      <c r="I1806" s="214">
        <v>-7700</v>
      </c>
      <c r="J1806" s="250">
        <f t="shared" si="28"/>
        <v>3427427.410136363</v>
      </c>
      <c r="K1806" s="270"/>
    </row>
    <row r="1807" spans="2:11" x14ac:dyDescent="0.25">
      <c r="B1807" s="46">
        <f>SUBTOTAL(103,$C$10:C1807)</f>
        <v>1798</v>
      </c>
      <c r="C1807" s="157" t="s">
        <v>598</v>
      </c>
      <c r="D1807" s="157" t="s">
        <v>607</v>
      </c>
      <c r="E1807" s="212" t="s">
        <v>581</v>
      </c>
      <c r="F1807" s="209" t="s">
        <v>620</v>
      </c>
      <c r="G1807" s="241">
        <v>45513</v>
      </c>
      <c r="H1807" s="253">
        <v>0</v>
      </c>
      <c r="I1807" s="214">
        <v>-20000</v>
      </c>
      <c r="J1807" s="250">
        <f t="shared" si="28"/>
        <v>3407427.410136363</v>
      </c>
      <c r="K1807" s="270"/>
    </row>
    <row r="1808" spans="2:11" x14ac:dyDescent="0.25">
      <c r="B1808" s="46">
        <f>SUBTOTAL(103,$C$10:C1808)</f>
        <v>1799</v>
      </c>
      <c r="C1808" s="157" t="s">
        <v>598</v>
      </c>
      <c r="D1808" s="157" t="s">
        <v>608</v>
      </c>
      <c r="E1808" s="212" t="s">
        <v>641</v>
      </c>
      <c r="F1808" s="209" t="s">
        <v>642</v>
      </c>
      <c r="G1808" s="241">
        <v>45513</v>
      </c>
      <c r="H1808" s="253">
        <v>0</v>
      </c>
      <c r="I1808" s="214">
        <v>-6300</v>
      </c>
      <c r="J1808" s="250">
        <f t="shared" si="28"/>
        <v>3401127.410136363</v>
      </c>
      <c r="K1808" s="270"/>
    </row>
    <row r="1809" spans="2:11" x14ac:dyDescent="0.25">
      <c r="B1809" s="46">
        <f>SUBTOTAL(103,$C$10:C1809)</f>
        <v>1800</v>
      </c>
      <c r="C1809" s="157" t="s">
        <v>598</v>
      </c>
      <c r="D1809" s="157" t="s">
        <v>738</v>
      </c>
      <c r="E1809" s="212" t="s">
        <v>1043</v>
      </c>
      <c r="F1809" s="209" t="s">
        <v>1044</v>
      </c>
      <c r="G1809" s="241">
        <v>45513</v>
      </c>
      <c r="H1809" s="253">
        <v>0</v>
      </c>
      <c r="I1809" s="214">
        <v>-750</v>
      </c>
      <c r="J1809" s="250">
        <f t="shared" si="28"/>
        <v>3400377.410136363</v>
      </c>
      <c r="K1809" s="270"/>
    </row>
    <row r="1810" spans="2:11" x14ac:dyDescent="0.25">
      <c r="B1810" s="46">
        <f>SUBTOTAL(103,$C$10:C1810)</f>
        <v>1801</v>
      </c>
      <c r="C1810" s="157" t="s">
        <v>763</v>
      </c>
      <c r="D1810" s="157" t="s">
        <v>738</v>
      </c>
      <c r="E1810" s="212" t="s">
        <v>619</v>
      </c>
      <c r="F1810" s="209" t="s">
        <v>621</v>
      </c>
      <c r="G1810" s="241">
        <v>45513</v>
      </c>
      <c r="H1810" s="253">
        <v>0</v>
      </c>
      <c r="I1810" s="214">
        <v>-950</v>
      </c>
      <c r="J1810" s="250">
        <f t="shared" si="28"/>
        <v>3399427.410136363</v>
      </c>
      <c r="K1810" s="270"/>
    </row>
    <row r="1811" spans="2:11" x14ac:dyDescent="0.25">
      <c r="B1811" s="46">
        <f>SUBTOTAL(103,$C$10:C1811)</f>
        <v>1802</v>
      </c>
      <c r="C1811" s="157" t="s">
        <v>600</v>
      </c>
      <c r="D1811" s="157" t="s">
        <v>608</v>
      </c>
      <c r="E1811" s="212" t="s">
        <v>594</v>
      </c>
      <c r="F1811" s="208" t="s">
        <v>1048</v>
      </c>
      <c r="G1811" s="241">
        <v>45513</v>
      </c>
      <c r="H1811" s="253">
        <v>0</v>
      </c>
      <c r="I1811" s="214">
        <v>-20773</v>
      </c>
      <c r="J1811" s="250">
        <f t="shared" si="28"/>
        <v>3378654.410136363</v>
      </c>
      <c r="K1811" s="270"/>
    </row>
    <row r="1812" spans="2:11" x14ac:dyDescent="0.25">
      <c r="B1812" s="46">
        <f>SUBTOTAL(103,$C$10:C1812)</f>
        <v>1803</v>
      </c>
      <c r="C1812" s="157" t="s">
        <v>677</v>
      </c>
      <c r="D1812" s="157" t="s">
        <v>688</v>
      </c>
      <c r="E1812" s="212" t="s">
        <v>585</v>
      </c>
      <c r="F1812" s="209" t="s">
        <v>586</v>
      </c>
      <c r="G1812" s="241">
        <v>45513</v>
      </c>
      <c r="H1812" s="253">
        <v>0</v>
      </c>
      <c r="I1812" s="214">
        <v>-11500</v>
      </c>
      <c r="J1812" s="250">
        <f t="shared" si="28"/>
        <v>3367154.410136363</v>
      </c>
      <c r="K1812" s="270"/>
    </row>
    <row r="1813" spans="2:11" x14ac:dyDescent="0.25">
      <c r="B1813" s="46">
        <f>SUBTOTAL(103,$C$10:C1813)</f>
        <v>1804</v>
      </c>
      <c r="C1813" s="157" t="s">
        <v>682</v>
      </c>
      <c r="D1813" s="157" t="s">
        <v>608</v>
      </c>
      <c r="E1813" s="227" t="s">
        <v>1045</v>
      </c>
      <c r="F1813" s="208" t="s">
        <v>1046</v>
      </c>
      <c r="G1813" s="241">
        <v>45513</v>
      </c>
      <c r="H1813" s="253">
        <v>0</v>
      </c>
      <c r="I1813" s="214">
        <v>-2100</v>
      </c>
      <c r="J1813" s="250">
        <f t="shared" si="28"/>
        <v>3365054.410136363</v>
      </c>
      <c r="K1813" s="270"/>
    </row>
    <row r="1814" spans="2:11" x14ac:dyDescent="0.25">
      <c r="B1814" s="46">
        <f>SUBTOTAL(103,$C$10:C1814)</f>
        <v>1805</v>
      </c>
      <c r="C1814" s="157" t="s">
        <v>601</v>
      </c>
      <c r="D1814" s="157" t="s">
        <v>648</v>
      </c>
      <c r="E1814" s="212" t="s">
        <v>594</v>
      </c>
      <c r="F1814" s="208" t="s">
        <v>1048</v>
      </c>
      <c r="G1814" s="241">
        <v>45513</v>
      </c>
      <c r="H1814" s="253">
        <v>0</v>
      </c>
      <c r="I1814" s="214">
        <v>-5331</v>
      </c>
      <c r="J1814" s="250">
        <f t="shared" si="28"/>
        <v>3359723.410136363</v>
      </c>
      <c r="K1814" s="270"/>
    </row>
    <row r="1815" spans="2:11" x14ac:dyDescent="0.25">
      <c r="B1815" s="46">
        <f>SUBTOTAL(103,$C$10:C1815)</f>
        <v>1806</v>
      </c>
      <c r="C1815" s="157" t="s">
        <v>665</v>
      </c>
      <c r="D1815" s="157" t="s">
        <v>648</v>
      </c>
      <c r="E1815" s="227" t="s">
        <v>1045</v>
      </c>
      <c r="F1815" s="208" t="s">
        <v>1046</v>
      </c>
      <c r="G1815" s="241">
        <v>45513</v>
      </c>
      <c r="H1815" s="253">
        <v>0</v>
      </c>
      <c r="I1815" s="214">
        <v>-30800</v>
      </c>
      <c r="J1815" s="250">
        <f t="shared" si="28"/>
        <v>3328923.410136363</v>
      </c>
      <c r="K1815" s="270"/>
    </row>
    <row r="1816" spans="2:11" x14ac:dyDescent="0.25">
      <c r="B1816" s="46">
        <f>SUBTOTAL(103,$C$10:C1816)</f>
        <v>1807</v>
      </c>
      <c r="C1816" s="157" t="s">
        <v>764</v>
      </c>
      <c r="D1816" s="157" t="s">
        <v>738</v>
      </c>
      <c r="E1816" s="212" t="s">
        <v>619</v>
      </c>
      <c r="F1816" s="209" t="s">
        <v>621</v>
      </c>
      <c r="G1816" s="241">
        <v>45513</v>
      </c>
      <c r="H1816" s="253">
        <v>0</v>
      </c>
      <c r="I1816" s="214">
        <v>-250</v>
      </c>
      <c r="J1816" s="250">
        <f t="shared" si="28"/>
        <v>3328673.410136363</v>
      </c>
      <c r="K1816" s="270"/>
    </row>
    <row r="1817" spans="2:11" x14ac:dyDescent="0.25">
      <c r="B1817" s="46">
        <f>SUBTOTAL(103,$C$10:C1817)</f>
        <v>1808</v>
      </c>
      <c r="C1817" s="157" t="s">
        <v>728</v>
      </c>
      <c r="D1817" s="157" t="s">
        <v>648</v>
      </c>
      <c r="E1817" s="212" t="s">
        <v>1149</v>
      </c>
      <c r="F1817" s="209" t="s">
        <v>1150</v>
      </c>
      <c r="G1817" s="241">
        <v>45513</v>
      </c>
      <c r="H1817" s="253">
        <v>0</v>
      </c>
      <c r="I1817" s="214">
        <v>-4200</v>
      </c>
      <c r="J1817" s="250">
        <f t="shared" si="28"/>
        <v>3324473.410136363</v>
      </c>
      <c r="K1817" s="270"/>
    </row>
    <row r="1818" spans="2:11" x14ac:dyDescent="0.25">
      <c r="B1818" s="46">
        <f>SUBTOTAL(103,$C$10:C1818)</f>
        <v>1809</v>
      </c>
      <c r="C1818" s="157" t="s">
        <v>1151</v>
      </c>
      <c r="D1818" s="157" t="s">
        <v>648</v>
      </c>
      <c r="E1818" s="212" t="s">
        <v>585</v>
      </c>
      <c r="F1818" s="209" t="s">
        <v>586</v>
      </c>
      <c r="G1818" s="241">
        <v>45513</v>
      </c>
      <c r="H1818" s="253">
        <v>0</v>
      </c>
      <c r="I1818" s="214">
        <v>-16800</v>
      </c>
      <c r="J1818" s="250">
        <f t="shared" si="28"/>
        <v>3307673.410136363</v>
      </c>
      <c r="K1818" s="270"/>
    </row>
    <row r="1819" spans="2:11" x14ac:dyDescent="0.25">
      <c r="B1819" s="46">
        <f>SUBTOTAL(103,$C$10:C1819)</f>
        <v>1810</v>
      </c>
      <c r="C1819" s="157" t="s">
        <v>683</v>
      </c>
      <c r="D1819" s="157" t="s">
        <v>648</v>
      </c>
      <c r="E1819" s="212" t="s">
        <v>582</v>
      </c>
      <c r="F1819" s="208" t="s">
        <v>1048</v>
      </c>
      <c r="G1819" s="241">
        <v>45513</v>
      </c>
      <c r="H1819" s="253">
        <v>0</v>
      </c>
      <c r="I1819" s="214">
        <v>-3360</v>
      </c>
      <c r="J1819" s="250">
        <f t="shared" si="28"/>
        <v>3304313.410136363</v>
      </c>
      <c r="K1819" s="270"/>
    </row>
    <row r="1820" spans="2:11" x14ac:dyDescent="0.25">
      <c r="B1820" s="46">
        <f>SUBTOTAL(103,$C$10:C1820)</f>
        <v>1811</v>
      </c>
      <c r="C1820" s="157" t="s">
        <v>694</v>
      </c>
      <c r="D1820" s="157" t="s">
        <v>608</v>
      </c>
      <c r="E1820" s="212" t="s">
        <v>641</v>
      </c>
      <c r="F1820" s="209" t="s">
        <v>642</v>
      </c>
      <c r="G1820" s="241">
        <v>45513</v>
      </c>
      <c r="H1820" s="253">
        <v>0</v>
      </c>
      <c r="I1820" s="214">
        <v>-24500</v>
      </c>
      <c r="J1820" s="250">
        <f t="shared" si="28"/>
        <v>3279813.410136363</v>
      </c>
      <c r="K1820" s="270"/>
    </row>
    <row r="1821" spans="2:11" x14ac:dyDescent="0.25">
      <c r="B1821" s="46">
        <f>SUBTOTAL(103,$C$10:C1821)</f>
        <v>1812</v>
      </c>
      <c r="C1821" s="157" t="s">
        <v>1165</v>
      </c>
      <c r="D1821" s="157" t="s">
        <v>738</v>
      </c>
      <c r="E1821" s="212" t="s">
        <v>1043</v>
      </c>
      <c r="F1821" s="209" t="s">
        <v>1044</v>
      </c>
      <c r="G1821" s="241">
        <v>45513</v>
      </c>
      <c r="H1821" s="253">
        <v>0</v>
      </c>
      <c r="I1821" s="214">
        <v>-500</v>
      </c>
      <c r="J1821" s="250">
        <f t="shared" si="28"/>
        <v>3279313.410136363</v>
      </c>
      <c r="K1821" s="270"/>
    </row>
    <row r="1822" spans="2:11" x14ac:dyDescent="0.25">
      <c r="B1822" s="46">
        <f>SUBTOTAL(103,$C$10:C1822)</f>
        <v>1813</v>
      </c>
      <c r="C1822" s="157" t="s">
        <v>708</v>
      </c>
      <c r="D1822" s="157" t="s">
        <v>674</v>
      </c>
      <c r="E1822" s="212" t="s">
        <v>1043</v>
      </c>
      <c r="F1822" s="209" t="s">
        <v>1044</v>
      </c>
      <c r="G1822" s="241">
        <v>45519</v>
      </c>
      <c r="H1822" s="253">
        <v>0</v>
      </c>
      <c r="I1822" s="214">
        <v>-10000</v>
      </c>
      <c r="J1822" s="250">
        <f t="shared" si="28"/>
        <v>3269313.410136363</v>
      </c>
      <c r="K1822" s="270"/>
    </row>
    <row r="1823" spans="2:11" x14ac:dyDescent="0.25">
      <c r="B1823" s="46">
        <f>SUBTOTAL(103,$C$10:C1823)</f>
        <v>1814</v>
      </c>
      <c r="C1823" s="157" t="s">
        <v>131</v>
      </c>
      <c r="D1823" s="157" t="s">
        <v>1178</v>
      </c>
      <c r="E1823" s="212" t="s">
        <v>588</v>
      </c>
      <c r="F1823" s="209" t="s">
        <v>589</v>
      </c>
      <c r="G1823" s="241">
        <v>45519</v>
      </c>
      <c r="H1823" s="253">
        <v>0</v>
      </c>
      <c r="I1823" s="214">
        <v>-350000</v>
      </c>
      <c r="J1823" s="250">
        <f t="shared" si="28"/>
        <v>2919313.410136363</v>
      </c>
      <c r="K1823" s="270"/>
    </row>
    <row r="1824" spans="2:11" x14ac:dyDescent="0.25">
      <c r="B1824" s="46">
        <f>SUBTOTAL(103,$C$10:C1824)</f>
        <v>1815</v>
      </c>
      <c r="C1824" s="157" t="s">
        <v>632</v>
      </c>
      <c r="D1824" s="157" t="s">
        <v>614</v>
      </c>
      <c r="E1824" s="212" t="s">
        <v>24</v>
      </c>
      <c r="F1824" s="209" t="s">
        <v>24</v>
      </c>
      <c r="G1824" s="241">
        <v>45519</v>
      </c>
      <c r="H1824" s="253">
        <v>0</v>
      </c>
      <c r="I1824" s="214">
        <v>-500</v>
      </c>
      <c r="J1824" s="250">
        <f t="shared" si="28"/>
        <v>2918813.410136363</v>
      </c>
      <c r="K1824" s="270"/>
    </row>
    <row r="1825" spans="2:11" x14ac:dyDescent="0.25">
      <c r="B1825" s="46">
        <f>SUBTOTAL(103,$C$10:C1825)</f>
        <v>1816</v>
      </c>
      <c r="C1825" s="157" t="s">
        <v>1179</v>
      </c>
      <c r="D1825" s="157" t="s">
        <v>766</v>
      </c>
      <c r="E1825" s="212" t="s">
        <v>1050</v>
      </c>
      <c r="F1825" s="209" t="s">
        <v>442</v>
      </c>
      <c r="G1825" s="241">
        <v>45520</v>
      </c>
      <c r="H1825" s="253">
        <v>1000000</v>
      </c>
      <c r="I1825" s="214">
        <v>0</v>
      </c>
      <c r="J1825" s="250">
        <f t="shared" si="28"/>
        <v>3918813.410136363</v>
      </c>
      <c r="K1825" s="270"/>
    </row>
    <row r="1826" spans="2:11" x14ac:dyDescent="0.25">
      <c r="B1826" s="46">
        <f>SUBTOTAL(103,$C$10:C1826)</f>
        <v>1817</v>
      </c>
      <c r="C1826" s="157" t="s">
        <v>24</v>
      </c>
      <c r="D1826" s="157" t="s">
        <v>1184</v>
      </c>
      <c r="E1826" s="212" t="s">
        <v>24</v>
      </c>
      <c r="F1826" s="209" t="s">
        <v>24</v>
      </c>
      <c r="G1826" s="241">
        <v>45520</v>
      </c>
      <c r="H1826" s="253">
        <v>0</v>
      </c>
      <c r="I1826" s="214">
        <v>-95961</v>
      </c>
      <c r="J1826" s="250">
        <f t="shared" si="28"/>
        <v>3822852.410136363</v>
      </c>
      <c r="K1826" s="270"/>
    </row>
    <row r="1827" spans="2:11" x14ac:dyDescent="0.25">
      <c r="B1827" s="46">
        <f>SUBTOTAL(103,$C$10:C1827)</f>
        <v>1818</v>
      </c>
      <c r="C1827" s="157" t="s">
        <v>596</v>
      </c>
      <c r="D1827" s="157" t="s">
        <v>607</v>
      </c>
      <c r="E1827" s="212" t="s">
        <v>581</v>
      </c>
      <c r="F1827" s="209" t="s">
        <v>620</v>
      </c>
      <c r="G1827" s="241">
        <v>45520</v>
      </c>
      <c r="H1827" s="253">
        <v>0</v>
      </c>
      <c r="I1827" s="214">
        <v>-10500</v>
      </c>
      <c r="J1827" s="250">
        <f t="shared" si="28"/>
        <v>3812352.410136363</v>
      </c>
      <c r="K1827" s="270"/>
    </row>
    <row r="1828" spans="2:11" x14ac:dyDescent="0.25">
      <c r="B1828" s="46">
        <f>SUBTOTAL(103,$C$10:C1828)</f>
        <v>1819</v>
      </c>
      <c r="C1828" s="157" t="s">
        <v>736</v>
      </c>
      <c r="D1828" s="157" t="s">
        <v>738</v>
      </c>
      <c r="E1828" s="212" t="s">
        <v>619</v>
      </c>
      <c r="F1828" s="209" t="s">
        <v>621</v>
      </c>
      <c r="G1828" s="241">
        <v>45520</v>
      </c>
      <c r="H1828" s="253">
        <v>0</v>
      </c>
      <c r="I1828" s="214">
        <v>-1750</v>
      </c>
      <c r="J1828" s="250">
        <f t="shared" si="28"/>
        <v>3810602.410136363</v>
      </c>
      <c r="K1828" s="270"/>
    </row>
    <row r="1829" spans="2:11" x14ac:dyDescent="0.25">
      <c r="B1829" s="46">
        <f>SUBTOTAL(103,$C$10:C1829)</f>
        <v>1820</v>
      </c>
      <c r="C1829" s="157" t="s">
        <v>736</v>
      </c>
      <c r="D1829" s="157" t="s">
        <v>918</v>
      </c>
      <c r="E1829" s="212" t="s">
        <v>619</v>
      </c>
      <c r="F1829" s="209" t="s">
        <v>621</v>
      </c>
      <c r="G1829" s="241">
        <v>45520</v>
      </c>
      <c r="H1829" s="253">
        <v>0</v>
      </c>
      <c r="I1829" s="214">
        <v>-12365.956818181799</v>
      </c>
      <c r="J1829" s="250">
        <f t="shared" si="28"/>
        <v>3798236.453318181</v>
      </c>
      <c r="K1829" s="270"/>
    </row>
    <row r="1830" spans="2:11" x14ac:dyDescent="0.25">
      <c r="B1830" s="46">
        <f>SUBTOTAL(103,$C$10:C1830)</f>
        <v>1821</v>
      </c>
      <c r="C1830" s="157" t="s">
        <v>625</v>
      </c>
      <c r="D1830" s="157" t="s">
        <v>608</v>
      </c>
      <c r="E1830" s="212" t="s">
        <v>641</v>
      </c>
      <c r="F1830" s="209" t="s">
        <v>642</v>
      </c>
      <c r="G1830" s="241">
        <v>45520</v>
      </c>
      <c r="H1830" s="253">
        <v>0</v>
      </c>
      <c r="I1830" s="214">
        <v>-4900</v>
      </c>
      <c r="J1830" s="250">
        <f t="shared" si="28"/>
        <v>3793336.453318181</v>
      </c>
      <c r="K1830" s="270"/>
    </row>
    <row r="1831" spans="2:11" x14ac:dyDescent="0.25">
      <c r="B1831" s="46">
        <f>SUBTOTAL(103,$C$10:C1831)</f>
        <v>1822</v>
      </c>
      <c r="C1831" s="157" t="s">
        <v>625</v>
      </c>
      <c r="D1831" s="157" t="s">
        <v>1182</v>
      </c>
      <c r="E1831" s="212" t="s">
        <v>641</v>
      </c>
      <c r="F1831" s="209" t="s">
        <v>642</v>
      </c>
      <c r="G1831" s="241">
        <v>45520</v>
      </c>
      <c r="H1831" s="253">
        <v>0</v>
      </c>
      <c r="I1831" s="214">
        <v>-6976</v>
      </c>
      <c r="J1831" s="250">
        <f t="shared" si="28"/>
        <v>3786360.453318181</v>
      </c>
      <c r="K1831" s="270"/>
    </row>
    <row r="1832" spans="2:11" x14ac:dyDescent="0.25">
      <c r="B1832" s="46">
        <f>SUBTOTAL(103,$C$10:C1832)</f>
        <v>1823</v>
      </c>
      <c r="C1832" s="157" t="s">
        <v>1180</v>
      </c>
      <c r="D1832" s="157" t="s">
        <v>1183</v>
      </c>
      <c r="E1832" s="212" t="s">
        <v>1043</v>
      </c>
      <c r="F1832" s="209" t="s">
        <v>1044</v>
      </c>
      <c r="G1832" s="241">
        <v>45520</v>
      </c>
      <c r="H1832" s="253">
        <v>0</v>
      </c>
      <c r="I1832" s="214">
        <v>-600</v>
      </c>
      <c r="J1832" s="250">
        <f t="shared" si="28"/>
        <v>3785760.453318181</v>
      </c>
      <c r="K1832" s="270"/>
    </row>
    <row r="1833" spans="2:11" x14ac:dyDescent="0.25">
      <c r="B1833" s="46">
        <f>SUBTOTAL(103,$C$10:C1833)</f>
        <v>1824</v>
      </c>
      <c r="C1833" s="157" t="s">
        <v>1148</v>
      </c>
      <c r="D1833" s="157" t="s">
        <v>608</v>
      </c>
      <c r="E1833" s="212" t="s">
        <v>1149</v>
      </c>
      <c r="F1833" s="209" t="s">
        <v>1150</v>
      </c>
      <c r="G1833" s="241">
        <v>45520</v>
      </c>
      <c r="H1833" s="253">
        <v>0</v>
      </c>
      <c r="I1833" s="214">
        <v>-7700</v>
      </c>
      <c r="J1833" s="250">
        <f t="shared" ref="J1833:J1834" si="29">H1833+J1832+I1833</f>
        <v>3778060.453318181</v>
      </c>
      <c r="K1833" s="270"/>
    </row>
    <row r="1834" spans="2:11" x14ac:dyDescent="0.25">
      <c r="B1834" s="46">
        <f>SUBTOTAL(103,$C$10:C1834)</f>
        <v>1825</v>
      </c>
      <c r="C1834" s="157" t="s">
        <v>598</v>
      </c>
      <c r="D1834" s="157" t="s">
        <v>607</v>
      </c>
      <c r="E1834" s="212" t="s">
        <v>581</v>
      </c>
      <c r="F1834" s="209" t="s">
        <v>620</v>
      </c>
      <c r="G1834" s="241">
        <v>45520</v>
      </c>
      <c r="H1834" s="253">
        <v>0</v>
      </c>
      <c r="I1834" s="214">
        <v>-20000</v>
      </c>
      <c r="J1834" s="250">
        <f t="shared" si="29"/>
        <v>3758060.453318181</v>
      </c>
      <c r="K1834" s="270"/>
    </row>
    <row r="1835" spans="2:11" x14ac:dyDescent="0.25">
      <c r="B1835" s="46">
        <f>SUBTOTAL(103,$C$10:C1835)</f>
        <v>1826</v>
      </c>
      <c r="C1835" s="157" t="s">
        <v>598</v>
      </c>
      <c r="D1835" s="157" t="s">
        <v>608</v>
      </c>
      <c r="E1835" s="212" t="s">
        <v>641</v>
      </c>
      <c r="F1835" s="209" t="s">
        <v>642</v>
      </c>
      <c r="G1835" s="241">
        <v>45520</v>
      </c>
      <c r="H1835" s="253">
        <v>0</v>
      </c>
      <c r="I1835" s="214">
        <v>-6300</v>
      </c>
      <c r="J1835" s="250">
        <f t="shared" ref="J1835:J1898" si="30">H1835+J1834+I1835</f>
        <v>3751760.453318181</v>
      </c>
      <c r="K1835" s="270"/>
    </row>
    <row r="1836" spans="2:11" x14ac:dyDescent="0.25">
      <c r="B1836" s="46">
        <f>SUBTOTAL(103,$C$10:C1836)</f>
        <v>1827</v>
      </c>
      <c r="C1836" s="157" t="s">
        <v>598</v>
      </c>
      <c r="D1836" s="157" t="s">
        <v>738</v>
      </c>
      <c r="E1836" s="212" t="s">
        <v>1043</v>
      </c>
      <c r="F1836" s="209" t="s">
        <v>1044</v>
      </c>
      <c r="G1836" s="241">
        <v>45520</v>
      </c>
      <c r="H1836" s="253">
        <v>0</v>
      </c>
      <c r="I1836" s="214">
        <v>-1750</v>
      </c>
      <c r="J1836" s="250">
        <f t="shared" si="30"/>
        <v>3750010.453318181</v>
      </c>
      <c r="K1836" s="270"/>
    </row>
    <row r="1837" spans="2:11" x14ac:dyDescent="0.25">
      <c r="B1837" s="46">
        <f>SUBTOTAL(103,$C$10:C1837)</f>
        <v>1828</v>
      </c>
      <c r="C1837" s="157" t="s">
        <v>763</v>
      </c>
      <c r="D1837" s="157" t="s">
        <v>738</v>
      </c>
      <c r="E1837" s="212" t="s">
        <v>619</v>
      </c>
      <c r="F1837" s="209" t="s">
        <v>621</v>
      </c>
      <c r="G1837" s="241">
        <v>45520</v>
      </c>
      <c r="H1837" s="253">
        <v>0</v>
      </c>
      <c r="I1837" s="214">
        <v>-1450</v>
      </c>
      <c r="J1837" s="250">
        <f t="shared" si="30"/>
        <v>3748560.453318181</v>
      </c>
      <c r="K1837" s="270"/>
    </row>
    <row r="1838" spans="2:11" x14ac:dyDescent="0.25">
      <c r="B1838" s="46">
        <f>SUBTOTAL(103,$C$10:C1838)</f>
        <v>1829</v>
      </c>
      <c r="C1838" s="157" t="s">
        <v>600</v>
      </c>
      <c r="D1838" s="157" t="s">
        <v>608</v>
      </c>
      <c r="E1838" s="212" t="s">
        <v>594</v>
      </c>
      <c r="F1838" s="209" t="s">
        <v>595</v>
      </c>
      <c r="G1838" s="241">
        <v>45520</v>
      </c>
      <c r="H1838" s="253">
        <v>0</v>
      </c>
      <c r="I1838" s="214">
        <v>-34000</v>
      </c>
      <c r="J1838" s="250">
        <f t="shared" si="30"/>
        <v>3714560.453318181</v>
      </c>
      <c r="K1838" s="270"/>
    </row>
    <row r="1839" spans="2:11" x14ac:dyDescent="0.25">
      <c r="B1839" s="46">
        <f>SUBTOTAL(103,$C$10:C1839)</f>
        <v>1830</v>
      </c>
      <c r="C1839" s="157" t="s">
        <v>682</v>
      </c>
      <c r="D1839" s="157" t="s">
        <v>608</v>
      </c>
      <c r="E1839" s="227" t="s">
        <v>1045</v>
      </c>
      <c r="F1839" s="208" t="s">
        <v>1046</v>
      </c>
      <c r="G1839" s="241">
        <v>45520</v>
      </c>
      <c r="H1839" s="253">
        <v>0</v>
      </c>
      <c r="I1839" s="214">
        <v>-2100</v>
      </c>
      <c r="J1839" s="250">
        <f t="shared" si="30"/>
        <v>3712460.453318181</v>
      </c>
      <c r="K1839" s="270"/>
    </row>
    <row r="1840" spans="2:11" x14ac:dyDescent="0.25">
      <c r="B1840" s="46">
        <f>SUBTOTAL(103,$C$10:C1840)</f>
        <v>1831</v>
      </c>
      <c r="C1840" s="157" t="s">
        <v>601</v>
      </c>
      <c r="D1840" s="157" t="s">
        <v>648</v>
      </c>
      <c r="E1840" s="212" t="s">
        <v>594</v>
      </c>
      <c r="F1840" s="209" t="s">
        <v>595</v>
      </c>
      <c r="G1840" s="241">
        <v>45520</v>
      </c>
      <c r="H1840" s="253">
        <v>0</v>
      </c>
      <c r="I1840" s="214">
        <v>-8171</v>
      </c>
      <c r="J1840" s="250">
        <f t="shared" si="30"/>
        <v>3704289.453318181</v>
      </c>
      <c r="K1840" s="270"/>
    </row>
    <row r="1841" spans="2:11" x14ac:dyDescent="0.25">
      <c r="B1841" s="46">
        <f>SUBTOTAL(103,$C$10:C1841)</f>
        <v>1832</v>
      </c>
      <c r="C1841" s="157" t="s">
        <v>665</v>
      </c>
      <c r="D1841" s="157" t="s">
        <v>648</v>
      </c>
      <c r="E1841" s="227" t="s">
        <v>1045</v>
      </c>
      <c r="F1841" s="208" t="s">
        <v>1046</v>
      </c>
      <c r="G1841" s="241">
        <v>45520</v>
      </c>
      <c r="H1841" s="253">
        <v>0</v>
      </c>
      <c r="I1841" s="214">
        <v>-26600</v>
      </c>
      <c r="J1841" s="250">
        <f t="shared" si="30"/>
        <v>3677689.453318181</v>
      </c>
      <c r="K1841" s="270"/>
    </row>
    <row r="1842" spans="2:11" x14ac:dyDescent="0.25">
      <c r="B1842" s="46">
        <f>SUBTOTAL(103,$C$10:C1842)</f>
        <v>1833</v>
      </c>
      <c r="C1842" s="157" t="s">
        <v>692</v>
      </c>
      <c r="D1842" s="157" t="s">
        <v>608</v>
      </c>
      <c r="E1842" s="212" t="s">
        <v>581</v>
      </c>
      <c r="F1842" s="209" t="s">
        <v>620</v>
      </c>
      <c r="G1842" s="241">
        <v>45520</v>
      </c>
      <c r="H1842" s="253">
        <v>0</v>
      </c>
      <c r="I1842" s="214">
        <v>-6287</v>
      </c>
      <c r="J1842" s="250">
        <f t="shared" si="30"/>
        <v>3671402.453318181</v>
      </c>
      <c r="K1842" s="270"/>
    </row>
    <row r="1843" spans="2:11" x14ac:dyDescent="0.25">
      <c r="B1843" s="46">
        <f>SUBTOTAL(103,$C$10:C1843)</f>
        <v>1834</v>
      </c>
      <c r="C1843" s="157" t="s">
        <v>596</v>
      </c>
      <c r="D1843" s="157" t="s">
        <v>608</v>
      </c>
      <c r="E1843" s="212" t="s">
        <v>581</v>
      </c>
      <c r="F1843" s="209" t="s">
        <v>620</v>
      </c>
      <c r="G1843" s="241">
        <v>45520</v>
      </c>
      <c r="H1843" s="253">
        <v>0</v>
      </c>
      <c r="I1843" s="214">
        <v>-77000</v>
      </c>
      <c r="J1843" s="250">
        <f t="shared" si="30"/>
        <v>3594402.453318181</v>
      </c>
      <c r="K1843" s="270"/>
    </row>
    <row r="1844" spans="2:11" x14ac:dyDescent="0.25">
      <c r="B1844" s="46">
        <f>SUBTOTAL(103,$C$10:C1844)</f>
        <v>1835</v>
      </c>
      <c r="C1844" s="157" t="s">
        <v>598</v>
      </c>
      <c r="D1844" s="157" t="s">
        <v>608</v>
      </c>
      <c r="E1844" s="212" t="s">
        <v>581</v>
      </c>
      <c r="F1844" s="209" t="s">
        <v>620</v>
      </c>
      <c r="G1844" s="241">
        <v>45520</v>
      </c>
      <c r="H1844" s="253">
        <v>0</v>
      </c>
      <c r="I1844" s="214">
        <v>-35000</v>
      </c>
      <c r="J1844" s="250">
        <f t="shared" si="30"/>
        <v>3559402.453318181</v>
      </c>
      <c r="K1844" s="270"/>
    </row>
    <row r="1845" spans="2:11" x14ac:dyDescent="0.25">
      <c r="B1845" s="46">
        <f>SUBTOTAL(103,$C$10:C1845)</f>
        <v>1836</v>
      </c>
      <c r="C1845" s="157" t="s">
        <v>597</v>
      </c>
      <c r="D1845" s="157" t="s">
        <v>608</v>
      </c>
      <c r="E1845" s="212" t="s">
        <v>581</v>
      </c>
      <c r="F1845" s="209" t="s">
        <v>620</v>
      </c>
      <c r="G1845" s="241">
        <v>45520</v>
      </c>
      <c r="H1845" s="253">
        <v>0</v>
      </c>
      <c r="I1845" s="214">
        <v>-56000</v>
      </c>
      <c r="J1845" s="250">
        <f t="shared" si="30"/>
        <v>3503402.453318181</v>
      </c>
      <c r="K1845" s="270"/>
    </row>
    <row r="1846" spans="2:11" x14ac:dyDescent="0.25">
      <c r="B1846" s="46">
        <f>SUBTOTAL(103,$C$10:C1846)</f>
        <v>1837</v>
      </c>
      <c r="C1846" s="157" t="s">
        <v>692</v>
      </c>
      <c r="D1846" s="157" t="s">
        <v>608</v>
      </c>
      <c r="E1846" s="212" t="s">
        <v>746</v>
      </c>
      <c r="F1846" s="209" t="s">
        <v>747</v>
      </c>
      <c r="G1846" s="241">
        <v>45520</v>
      </c>
      <c r="H1846" s="253">
        <v>0</v>
      </c>
      <c r="I1846" s="214">
        <v>-10677</v>
      </c>
      <c r="J1846" s="250">
        <f t="shared" si="30"/>
        <v>3492725.453318181</v>
      </c>
      <c r="K1846" s="270"/>
    </row>
    <row r="1847" spans="2:11" x14ac:dyDescent="0.25">
      <c r="B1847" s="46">
        <f>SUBTOTAL(103,$C$10:C1847)</f>
        <v>1838</v>
      </c>
      <c r="C1847" s="157" t="s">
        <v>626</v>
      </c>
      <c r="D1847" s="157" t="s">
        <v>608</v>
      </c>
      <c r="E1847" s="212" t="s">
        <v>746</v>
      </c>
      <c r="F1847" s="209" t="s">
        <v>747</v>
      </c>
      <c r="G1847" s="241">
        <v>45520</v>
      </c>
      <c r="H1847" s="253">
        <v>0</v>
      </c>
      <c r="I1847" s="214">
        <v>-42000</v>
      </c>
      <c r="J1847" s="250">
        <f t="shared" si="30"/>
        <v>3450725.453318181</v>
      </c>
      <c r="K1847" s="270"/>
    </row>
    <row r="1848" spans="2:11" x14ac:dyDescent="0.25">
      <c r="B1848" s="46">
        <f>SUBTOTAL(103,$C$10:C1848)</f>
        <v>1839</v>
      </c>
      <c r="C1848" s="157" t="s">
        <v>693</v>
      </c>
      <c r="D1848" s="157" t="s">
        <v>608</v>
      </c>
      <c r="E1848" s="212" t="s">
        <v>746</v>
      </c>
      <c r="F1848" s="209" t="s">
        <v>747</v>
      </c>
      <c r="G1848" s="241">
        <v>45520</v>
      </c>
      <c r="H1848" s="253">
        <v>0</v>
      </c>
      <c r="I1848" s="214">
        <v>-8400</v>
      </c>
      <c r="J1848" s="250">
        <f t="shared" si="30"/>
        <v>3442325.453318181</v>
      </c>
      <c r="K1848" s="270"/>
    </row>
    <row r="1849" spans="2:11" x14ac:dyDescent="0.25">
      <c r="B1849" s="46">
        <f>SUBTOTAL(103,$C$10:C1849)</f>
        <v>1840</v>
      </c>
      <c r="C1849" s="157" t="s">
        <v>728</v>
      </c>
      <c r="D1849" s="157" t="s">
        <v>648</v>
      </c>
      <c r="E1849" s="212" t="s">
        <v>1149</v>
      </c>
      <c r="F1849" s="209" t="s">
        <v>1150</v>
      </c>
      <c r="G1849" s="241">
        <v>45520</v>
      </c>
      <c r="H1849" s="253">
        <v>0</v>
      </c>
      <c r="I1849" s="214">
        <v>-4200</v>
      </c>
      <c r="J1849" s="250">
        <f t="shared" si="30"/>
        <v>3438125.453318181</v>
      </c>
      <c r="K1849" s="270"/>
    </row>
    <row r="1850" spans="2:11" x14ac:dyDescent="0.25">
      <c r="B1850" s="46">
        <f>SUBTOTAL(103,$C$10:C1850)</f>
        <v>1841</v>
      </c>
      <c r="C1850" s="157" t="s">
        <v>1151</v>
      </c>
      <c r="D1850" s="157" t="s">
        <v>648</v>
      </c>
      <c r="E1850" s="212" t="s">
        <v>585</v>
      </c>
      <c r="F1850" s="209" t="s">
        <v>586</v>
      </c>
      <c r="G1850" s="241">
        <v>45520</v>
      </c>
      <c r="H1850" s="253">
        <v>0</v>
      </c>
      <c r="I1850" s="214">
        <v>-21000</v>
      </c>
      <c r="J1850" s="250">
        <f t="shared" si="30"/>
        <v>3417125.453318181</v>
      </c>
      <c r="K1850" s="270"/>
    </row>
    <row r="1851" spans="2:11" x14ac:dyDescent="0.25">
      <c r="B1851" s="46">
        <f>SUBTOTAL(103,$C$10:C1851)</f>
        <v>1842</v>
      </c>
      <c r="C1851" s="157" t="s">
        <v>683</v>
      </c>
      <c r="D1851" s="157" t="s">
        <v>648</v>
      </c>
      <c r="E1851" s="212" t="s">
        <v>582</v>
      </c>
      <c r="F1851" s="209" t="s">
        <v>595</v>
      </c>
      <c r="G1851" s="241">
        <v>45520</v>
      </c>
      <c r="H1851" s="253">
        <v>0</v>
      </c>
      <c r="I1851" s="214">
        <v>-4800</v>
      </c>
      <c r="J1851" s="250">
        <f t="shared" si="30"/>
        <v>3412325.453318181</v>
      </c>
      <c r="K1851" s="270"/>
    </row>
    <row r="1852" spans="2:11" x14ac:dyDescent="0.25">
      <c r="B1852" s="46">
        <f>SUBTOTAL(103,$C$10:C1852)</f>
        <v>1843</v>
      </c>
      <c r="C1852" s="157" t="s">
        <v>1181</v>
      </c>
      <c r="D1852" s="157" t="s">
        <v>688</v>
      </c>
      <c r="E1852" s="212" t="s">
        <v>1143</v>
      </c>
      <c r="F1852" s="209" t="s">
        <v>1144</v>
      </c>
      <c r="G1852" s="241">
        <v>45520</v>
      </c>
      <c r="H1852" s="253">
        <v>0</v>
      </c>
      <c r="I1852" s="214">
        <v>-24000</v>
      </c>
      <c r="J1852" s="250">
        <f t="shared" si="30"/>
        <v>3388325.453318181</v>
      </c>
      <c r="K1852" s="270"/>
    </row>
    <row r="1853" spans="2:11" x14ac:dyDescent="0.25">
      <c r="B1853" s="46">
        <f>SUBTOTAL(103,$C$10:C1853)</f>
        <v>1844</v>
      </c>
      <c r="C1853" s="157" t="s">
        <v>1181</v>
      </c>
      <c r="D1853" s="157" t="s">
        <v>703</v>
      </c>
      <c r="E1853" s="212" t="s">
        <v>1143</v>
      </c>
      <c r="F1853" s="209" t="s">
        <v>1144</v>
      </c>
      <c r="G1853" s="241">
        <v>45520</v>
      </c>
      <c r="H1853" s="253">
        <v>0</v>
      </c>
      <c r="I1853" s="214">
        <v>-12000</v>
      </c>
      <c r="J1853" s="250">
        <f t="shared" si="30"/>
        <v>3376325.453318181</v>
      </c>
      <c r="K1853" s="270"/>
    </row>
    <row r="1854" spans="2:11" x14ac:dyDescent="0.25">
      <c r="B1854" s="46">
        <f>SUBTOTAL(103,$C$10:C1854)</f>
        <v>1845</v>
      </c>
      <c r="C1854" s="157" t="s">
        <v>603</v>
      </c>
      <c r="D1854" s="157" t="s">
        <v>738</v>
      </c>
      <c r="E1854" s="212" t="s">
        <v>619</v>
      </c>
      <c r="F1854" s="209" t="s">
        <v>621</v>
      </c>
      <c r="G1854" s="241">
        <v>45520</v>
      </c>
      <c r="H1854" s="253">
        <v>0</v>
      </c>
      <c r="I1854" s="214">
        <v>-200</v>
      </c>
      <c r="J1854" s="250">
        <f t="shared" si="30"/>
        <v>3376125.453318181</v>
      </c>
      <c r="K1854" s="270"/>
    </row>
    <row r="1855" spans="2:11" x14ac:dyDescent="0.25">
      <c r="B1855" s="46">
        <f>SUBTOTAL(103,$C$10:C1855)</f>
        <v>1846</v>
      </c>
      <c r="C1855" s="157" t="s">
        <v>694</v>
      </c>
      <c r="D1855" s="157" t="s">
        <v>608</v>
      </c>
      <c r="E1855" s="212" t="s">
        <v>641</v>
      </c>
      <c r="F1855" s="209" t="s">
        <v>642</v>
      </c>
      <c r="G1855" s="241">
        <v>45520</v>
      </c>
      <c r="H1855" s="253">
        <v>0</v>
      </c>
      <c r="I1855" s="214">
        <v>-24500</v>
      </c>
      <c r="J1855" s="250">
        <f t="shared" si="30"/>
        <v>3351625.453318181</v>
      </c>
      <c r="K1855" s="270"/>
    </row>
    <row r="1856" spans="2:11" x14ac:dyDescent="0.25">
      <c r="B1856" s="46">
        <f>SUBTOTAL(103,$C$10:C1856)</f>
        <v>1847</v>
      </c>
      <c r="C1856" s="157" t="s">
        <v>694</v>
      </c>
      <c r="D1856" s="157" t="s">
        <v>1182</v>
      </c>
      <c r="E1856" s="212" t="s">
        <v>641</v>
      </c>
      <c r="F1856" s="209" t="s">
        <v>642</v>
      </c>
      <c r="G1856" s="241">
        <v>45520</v>
      </c>
      <c r="H1856" s="253">
        <v>0</v>
      </c>
      <c r="I1856" s="214">
        <v>-14972</v>
      </c>
      <c r="J1856" s="250">
        <f t="shared" si="30"/>
        <v>3336653.453318181</v>
      </c>
      <c r="K1856" s="270"/>
    </row>
    <row r="1857" spans="2:11" x14ac:dyDescent="0.25">
      <c r="B1857" s="46">
        <f>SUBTOTAL(103,$C$10:C1857)</f>
        <v>1848</v>
      </c>
      <c r="C1857" s="157" t="s">
        <v>694</v>
      </c>
      <c r="D1857" s="157" t="s">
        <v>1182</v>
      </c>
      <c r="E1857" s="212" t="s">
        <v>641</v>
      </c>
      <c r="F1857" s="209" t="s">
        <v>642</v>
      </c>
      <c r="G1857" s="241">
        <v>45520</v>
      </c>
      <c r="H1857" s="253">
        <v>0</v>
      </c>
      <c r="I1857" s="214">
        <v>-26950</v>
      </c>
      <c r="J1857" s="250">
        <f t="shared" si="30"/>
        <v>3309703.453318181</v>
      </c>
      <c r="K1857" s="270"/>
    </row>
    <row r="1858" spans="2:11" x14ac:dyDescent="0.25">
      <c r="B1858" s="46">
        <f>SUBTOTAL(103,$C$10:C1858)</f>
        <v>1849</v>
      </c>
      <c r="C1858" s="157" t="s">
        <v>1165</v>
      </c>
      <c r="D1858" s="157" t="s">
        <v>738</v>
      </c>
      <c r="E1858" s="212" t="s">
        <v>1043</v>
      </c>
      <c r="F1858" s="209" t="s">
        <v>1044</v>
      </c>
      <c r="G1858" s="241">
        <v>45520</v>
      </c>
      <c r="H1858" s="253">
        <v>0</v>
      </c>
      <c r="I1858" s="214">
        <v>-500</v>
      </c>
      <c r="J1858" s="250">
        <f t="shared" si="30"/>
        <v>3309203.453318181</v>
      </c>
      <c r="K1858" s="270"/>
    </row>
    <row r="1859" spans="2:11" x14ac:dyDescent="0.25">
      <c r="B1859" s="46">
        <f>SUBTOTAL(103,$C$10:C1859)</f>
        <v>1850</v>
      </c>
      <c r="C1859" s="157" t="s">
        <v>598</v>
      </c>
      <c r="D1859" s="157" t="s">
        <v>657</v>
      </c>
      <c r="E1859" s="203" t="s">
        <v>644</v>
      </c>
      <c r="F1859" s="208" t="s">
        <v>428</v>
      </c>
      <c r="G1859" s="241">
        <v>45523</v>
      </c>
      <c r="H1859" s="253">
        <v>11700</v>
      </c>
      <c r="I1859" s="214">
        <v>0</v>
      </c>
      <c r="J1859" s="250">
        <f t="shared" si="30"/>
        <v>3320903.453318181</v>
      </c>
      <c r="K1859" s="270"/>
    </row>
    <row r="1860" spans="2:11" x14ac:dyDescent="0.25">
      <c r="B1860" s="46">
        <f>SUBTOTAL(103,$C$10:C1860)</f>
        <v>1851</v>
      </c>
      <c r="C1860" s="157" t="s">
        <v>736</v>
      </c>
      <c r="D1860" s="157" t="s">
        <v>738</v>
      </c>
      <c r="E1860" s="203" t="s">
        <v>619</v>
      </c>
      <c r="F1860" s="208" t="s">
        <v>621</v>
      </c>
      <c r="G1860" s="241">
        <v>45527</v>
      </c>
      <c r="H1860" s="253">
        <v>0</v>
      </c>
      <c r="I1860" s="214">
        <v>-1500</v>
      </c>
      <c r="J1860" s="250">
        <f t="shared" si="30"/>
        <v>3319403.453318181</v>
      </c>
      <c r="K1860" s="270"/>
    </row>
    <row r="1861" spans="2:11" x14ac:dyDescent="0.25">
      <c r="B1861" s="46">
        <f>SUBTOTAL(103,$C$10:C1861)</f>
        <v>1852</v>
      </c>
      <c r="C1861" s="157" t="s">
        <v>625</v>
      </c>
      <c r="D1861" s="157" t="s">
        <v>608</v>
      </c>
      <c r="E1861" s="203" t="s">
        <v>641</v>
      </c>
      <c r="F1861" s="208" t="s">
        <v>642</v>
      </c>
      <c r="G1861" s="241">
        <v>45527</v>
      </c>
      <c r="H1861" s="253">
        <v>0</v>
      </c>
      <c r="I1861" s="214">
        <v>-8435</v>
      </c>
      <c r="J1861" s="250">
        <f t="shared" si="30"/>
        <v>3310968.453318181</v>
      </c>
      <c r="K1861" s="270"/>
    </row>
    <row r="1862" spans="2:11" x14ac:dyDescent="0.25">
      <c r="B1862" s="46">
        <f>SUBTOTAL(103,$C$10:C1862)</f>
        <v>1853</v>
      </c>
      <c r="C1862" s="157" t="s">
        <v>625</v>
      </c>
      <c r="D1862" s="157" t="s">
        <v>1186</v>
      </c>
      <c r="E1862" s="203" t="s">
        <v>1187</v>
      </c>
      <c r="F1862" s="208" t="s">
        <v>1188</v>
      </c>
      <c r="G1862" s="241">
        <v>45527</v>
      </c>
      <c r="H1862" s="253">
        <v>0</v>
      </c>
      <c r="I1862" s="214">
        <v>-4000</v>
      </c>
      <c r="J1862" s="250">
        <f t="shared" si="30"/>
        <v>3306968.453318181</v>
      </c>
      <c r="K1862" s="270"/>
    </row>
    <row r="1863" spans="2:11" x14ac:dyDescent="0.25">
      <c r="B1863" s="46">
        <f>SUBTOTAL(103,$C$10:C1863)</f>
        <v>1854</v>
      </c>
      <c r="C1863" s="157" t="s">
        <v>1148</v>
      </c>
      <c r="D1863" s="157" t="s">
        <v>608</v>
      </c>
      <c r="E1863" s="203" t="s">
        <v>1149</v>
      </c>
      <c r="F1863" s="208" t="s">
        <v>1150</v>
      </c>
      <c r="G1863" s="241">
        <v>45527</v>
      </c>
      <c r="H1863" s="253">
        <v>0</v>
      </c>
      <c r="I1863" s="214">
        <v>-9800</v>
      </c>
      <c r="J1863" s="250">
        <f t="shared" si="30"/>
        <v>3297168.453318181</v>
      </c>
      <c r="K1863" s="270"/>
    </row>
    <row r="1864" spans="2:11" x14ac:dyDescent="0.25">
      <c r="B1864" s="46">
        <f>SUBTOTAL(103,$C$10:C1864)</f>
        <v>1855</v>
      </c>
      <c r="C1864" s="157" t="s">
        <v>598</v>
      </c>
      <c r="D1864" s="157" t="s">
        <v>607</v>
      </c>
      <c r="E1864" s="203" t="s">
        <v>581</v>
      </c>
      <c r="F1864" s="208" t="s">
        <v>620</v>
      </c>
      <c r="G1864" s="241">
        <v>45527</v>
      </c>
      <c r="H1864" s="253">
        <v>0</v>
      </c>
      <c r="I1864" s="214">
        <v>-21500</v>
      </c>
      <c r="J1864" s="250">
        <f t="shared" si="30"/>
        <v>3275668.453318181</v>
      </c>
      <c r="K1864" s="270"/>
    </row>
    <row r="1865" spans="2:11" x14ac:dyDescent="0.25">
      <c r="B1865" s="46">
        <f>SUBTOTAL(103,$C$10:C1865)</f>
        <v>1856</v>
      </c>
      <c r="C1865" s="157" t="s">
        <v>598</v>
      </c>
      <c r="D1865" s="157" t="s">
        <v>608</v>
      </c>
      <c r="E1865" s="203" t="s">
        <v>641</v>
      </c>
      <c r="F1865" s="208" t="s">
        <v>642</v>
      </c>
      <c r="G1865" s="241">
        <v>45527</v>
      </c>
      <c r="H1865" s="253">
        <v>0</v>
      </c>
      <c r="I1865" s="214">
        <v>-6300</v>
      </c>
      <c r="J1865" s="250">
        <f t="shared" si="30"/>
        <v>3269368.453318181</v>
      </c>
      <c r="K1865" s="270"/>
    </row>
    <row r="1866" spans="2:11" x14ac:dyDescent="0.25">
      <c r="B1866" s="46">
        <f>SUBTOTAL(103,$C$10:C1866)</f>
        <v>1857</v>
      </c>
      <c r="C1866" s="157" t="s">
        <v>598</v>
      </c>
      <c r="D1866" s="157" t="s">
        <v>1166</v>
      </c>
      <c r="E1866" s="203" t="s">
        <v>641</v>
      </c>
      <c r="F1866" s="208" t="s">
        <v>642</v>
      </c>
      <c r="G1866" s="241">
        <v>45527</v>
      </c>
      <c r="H1866" s="253">
        <v>0</v>
      </c>
      <c r="I1866" s="214">
        <v>-18000</v>
      </c>
      <c r="J1866" s="250">
        <f t="shared" si="30"/>
        <v>3251368.453318181</v>
      </c>
      <c r="K1866" s="270"/>
    </row>
    <row r="1867" spans="2:11" x14ac:dyDescent="0.25">
      <c r="B1867" s="46">
        <f>SUBTOTAL(103,$C$10:C1867)</f>
        <v>1858</v>
      </c>
      <c r="C1867" s="157" t="s">
        <v>598</v>
      </c>
      <c r="D1867" s="157" t="s">
        <v>738</v>
      </c>
      <c r="E1867" s="203" t="s">
        <v>1043</v>
      </c>
      <c r="F1867" s="208" t="s">
        <v>1044</v>
      </c>
      <c r="G1867" s="241">
        <v>45527</v>
      </c>
      <c r="H1867" s="253">
        <v>0</v>
      </c>
      <c r="I1867" s="214">
        <v>-2000</v>
      </c>
      <c r="J1867" s="250">
        <f t="shared" si="30"/>
        <v>3249368.453318181</v>
      </c>
      <c r="K1867" s="270"/>
    </row>
    <row r="1868" spans="2:11" x14ac:dyDescent="0.25">
      <c r="B1868" s="46">
        <f>SUBTOTAL(103,$C$10:C1868)</f>
        <v>1859</v>
      </c>
      <c r="C1868" s="157" t="s">
        <v>763</v>
      </c>
      <c r="D1868" s="157" t="s">
        <v>738</v>
      </c>
      <c r="E1868" s="203" t="s">
        <v>619</v>
      </c>
      <c r="F1868" s="208" t="s">
        <v>621</v>
      </c>
      <c r="G1868" s="241">
        <v>45527</v>
      </c>
      <c r="H1868" s="253">
        <v>0</v>
      </c>
      <c r="I1868" s="214">
        <v>-1250</v>
      </c>
      <c r="J1868" s="250">
        <f t="shared" si="30"/>
        <v>3248118.453318181</v>
      </c>
      <c r="K1868" s="270"/>
    </row>
    <row r="1869" spans="2:11" x14ac:dyDescent="0.25">
      <c r="B1869" s="46">
        <f>SUBTOTAL(103,$C$10:C1869)</f>
        <v>1860</v>
      </c>
      <c r="C1869" s="157" t="s">
        <v>600</v>
      </c>
      <c r="D1869" s="157" t="s">
        <v>608</v>
      </c>
      <c r="E1869" s="203" t="s">
        <v>594</v>
      </c>
      <c r="F1869" s="208" t="s">
        <v>595</v>
      </c>
      <c r="G1869" s="241">
        <v>45527</v>
      </c>
      <c r="H1869" s="253">
        <v>0</v>
      </c>
      <c r="I1869" s="214">
        <v>-18259</v>
      </c>
      <c r="J1869" s="250">
        <f t="shared" si="30"/>
        <v>3229859.453318181</v>
      </c>
      <c r="K1869" s="270"/>
    </row>
    <row r="1870" spans="2:11" x14ac:dyDescent="0.25">
      <c r="B1870" s="46">
        <f>SUBTOTAL(103,$C$10:C1870)</f>
        <v>1861</v>
      </c>
      <c r="C1870" s="157" t="s">
        <v>682</v>
      </c>
      <c r="D1870" s="157" t="s">
        <v>608</v>
      </c>
      <c r="E1870" s="203" t="s">
        <v>647</v>
      </c>
      <c r="F1870" s="208" t="s">
        <v>1046</v>
      </c>
      <c r="G1870" s="241">
        <v>45527</v>
      </c>
      <c r="H1870" s="253">
        <v>0</v>
      </c>
      <c r="I1870" s="214">
        <v>-2100</v>
      </c>
      <c r="J1870" s="250">
        <f t="shared" si="30"/>
        <v>3227759.453318181</v>
      </c>
      <c r="K1870" s="270"/>
    </row>
    <row r="1871" spans="2:11" x14ac:dyDescent="0.25">
      <c r="B1871" s="46">
        <f>SUBTOTAL(103,$C$10:C1871)</f>
        <v>1862</v>
      </c>
      <c r="C1871" s="157" t="s">
        <v>601</v>
      </c>
      <c r="D1871" s="157" t="s">
        <v>648</v>
      </c>
      <c r="E1871" s="203" t="s">
        <v>594</v>
      </c>
      <c r="F1871" s="208" t="s">
        <v>595</v>
      </c>
      <c r="G1871" s="241">
        <v>45527</v>
      </c>
      <c r="H1871" s="253">
        <v>0</v>
      </c>
      <c r="I1871" s="214">
        <v>-17331</v>
      </c>
      <c r="J1871" s="250">
        <f t="shared" si="30"/>
        <v>3210428.453318181</v>
      </c>
      <c r="K1871" s="270"/>
    </row>
    <row r="1872" spans="2:11" x14ac:dyDescent="0.25">
      <c r="B1872" s="46">
        <f>SUBTOTAL(103,$C$10:C1872)</f>
        <v>1863</v>
      </c>
      <c r="C1872" s="157" t="s">
        <v>665</v>
      </c>
      <c r="D1872" s="157" t="s">
        <v>648</v>
      </c>
      <c r="E1872" s="203" t="s">
        <v>647</v>
      </c>
      <c r="F1872" s="208" t="s">
        <v>1046</v>
      </c>
      <c r="G1872" s="241">
        <v>45527</v>
      </c>
      <c r="H1872" s="253">
        <v>0</v>
      </c>
      <c r="I1872" s="214">
        <v>-30800</v>
      </c>
      <c r="J1872" s="250">
        <f t="shared" si="30"/>
        <v>3179628.453318181</v>
      </c>
      <c r="K1872" s="270"/>
    </row>
    <row r="1873" spans="2:11" x14ac:dyDescent="0.25">
      <c r="B1873" s="46">
        <f>SUBTOTAL(103,$C$10:C1873)</f>
        <v>1864</v>
      </c>
      <c r="C1873" s="157" t="s">
        <v>745</v>
      </c>
      <c r="D1873" s="157" t="s">
        <v>1139</v>
      </c>
      <c r="E1873" s="203" t="s">
        <v>746</v>
      </c>
      <c r="F1873" s="208" t="s">
        <v>747</v>
      </c>
      <c r="G1873" s="241">
        <v>45527</v>
      </c>
      <c r="H1873" s="253">
        <v>0</v>
      </c>
      <c r="I1873" s="214">
        <v>-3000</v>
      </c>
      <c r="J1873" s="250">
        <f t="shared" si="30"/>
        <v>3176628.453318181</v>
      </c>
      <c r="K1873" s="270"/>
    </row>
    <row r="1874" spans="2:11" x14ac:dyDescent="0.25">
      <c r="B1874" s="46">
        <f>SUBTOTAL(103,$C$10:C1874)</f>
        <v>1865</v>
      </c>
      <c r="C1874" s="157" t="s">
        <v>1185</v>
      </c>
      <c r="D1874" s="157" t="s">
        <v>1189</v>
      </c>
      <c r="E1874" s="203" t="s">
        <v>591</v>
      </c>
      <c r="F1874" s="208" t="s">
        <v>592</v>
      </c>
      <c r="G1874" s="241">
        <v>45527</v>
      </c>
      <c r="H1874" s="253">
        <v>0</v>
      </c>
      <c r="I1874" s="214">
        <v>-699</v>
      </c>
      <c r="J1874" s="250">
        <f t="shared" si="30"/>
        <v>3175929.453318181</v>
      </c>
      <c r="K1874" s="270"/>
    </row>
    <row r="1875" spans="2:11" x14ac:dyDescent="0.25">
      <c r="B1875" s="46">
        <f>SUBTOTAL(103,$C$10:C1875)</f>
        <v>1866</v>
      </c>
      <c r="C1875" s="157" t="s">
        <v>728</v>
      </c>
      <c r="D1875" s="157" t="s">
        <v>648</v>
      </c>
      <c r="E1875" s="203" t="s">
        <v>1149</v>
      </c>
      <c r="F1875" s="208" t="s">
        <v>1150</v>
      </c>
      <c r="G1875" s="241">
        <v>45527</v>
      </c>
      <c r="H1875" s="253">
        <v>0</v>
      </c>
      <c r="I1875" s="214">
        <v>-4200</v>
      </c>
      <c r="J1875" s="250">
        <f t="shared" si="30"/>
        <v>3171729.453318181</v>
      </c>
      <c r="K1875" s="270"/>
    </row>
    <row r="1876" spans="2:11" x14ac:dyDescent="0.25">
      <c r="B1876" s="46">
        <f>SUBTOTAL(103,$C$10:C1876)</f>
        <v>1867</v>
      </c>
      <c r="C1876" s="157" t="s">
        <v>1151</v>
      </c>
      <c r="D1876" s="157" t="s">
        <v>648</v>
      </c>
      <c r="E1876" s="203" t="s">
        <v>585</v>
      </c>
      <c r="F1876" s="208" t="s">
        <v>586</v>
      </c>
      <c r="G1876" s="241">
        <v>45527</v>
      </c>
      <c r="H1876" s="253">
        <v>0</v>
      </c>
      <c r="I1876" s="214">
        <v>-21000</v>
      </c>
      <c r="J1876" s="250">
        <f t="shared" si="30"/>
        <v>3150729.453318181</v>
      </c>
      <c r="K1876" s="270"/>
    </row>
    <row r="1877" spans="2:11" x14ac:dyDescent="0.25">
      <c r="B1877" s="46">
        <f>SUBTOTAL(103,$C$10:C1877)</f>
        <v>1868</v>
      </c>
      <c r="C1877" s="157" t="s">
        <v>683</v>
      </c>
      <c r="D1877" s="157" t="s">
        <v>648</v>
      </c>
      <c r="E1877" s="203" t="s">
        <v>582</v>
      </c>
      <c r="F1877" s="208" t="s">
        <v>595</v>
      </c>
      <c r="G1877" s="241">
        <v>45527</v>
      </c>
      <c r="H1877" s="253">
        <v>0</v>
      </c>
      <c r="I1877" s="214">
        <v>-4800</v>
      </c>
      <c r="J1877" s="250">
        <f t="shared" si="30"/>
        <v>3145929.453318181</v>
      </c>
      <c r="K1877" s="270"/>
    </row>
    <row r="1878" spans="2:11" x14ac:dyDescent="0.25">
      <c r="B1878" s="46">
        <f>SUBTOTAL(103,$C$10:C1878)</f>
        <v>1869</v>
      </c>
      <c r="C1878" s="157" t="s">
        <v>603</v>
      </c>
      <c r="D1878" s="157" t="s">
        <v>738</v>
      </c>
      <c r="E1878" s="203" t="s">
        <v>619</v>
      </c>
      <c r="F1878" s="208" t="s">
        <v>621</v>
      </c>
      <c r="G1878" s="241">
        <v>45527</v>
      </c>
      <c r="H1878" s="253">
        <v>0</v>
      </c>
      <c r="I1878" s="214">
        <v>-250</v>
      </c>
      <c r="J1878" s="250">
        <f t="shared" si="30"/>
        <v>3145679.453318181</v>
      </c>
      <c r="K1878" s="270"/>
    </row>
    <row r="1879" spans="2:11" x14ac:dyDescent="0.25">
      <c r="B1879" s="46">
        <f>SUBTOTAL(103,$C$10:C1879)</f>
        <v>1870</v>
      </c>
      <c r="C1879" s="157" t="s">
        <v>694</v>
      </c>
      <c r="D1879" s="157" t="s">
        <v>608</v>
      </c>
      <c r="E1879" s="203" t="s">
        <v>641</v>
      </c>
      <c r="F1879" s="208" t="s">
        <v>642</v>
      </c>
      <c r="G1879" s="241">
        <v>45527</v>
      </c>
      <c r="H1879" s="253">
        <v>0</v>
      </c>
      <c r="I1879" s="214">
        <v>-24500</v>
      </c>
      <c r="J1879" s="250">
        <f t="shared" si="30"/>
        <v>3121179.453318181</v>
      </c>
      <c r="K1879" s="270"/>
    </row>
    <row r="1880" spans="2:11" x14ac:dyDescent="0.25">
      <c r="B1880" s="46">
        <f>SUBTOTAL(103,$C$10:C1880)</f>
        <v>1871</v>
      </c>
      <c r="C1880" s="157" t="s">
        <v>1165</v>
      </c>
      <c r="D1880" s="157" t="s">
        <v>738</v>
      </c>
      <c r="E1880" s="203" t="s">
        <v>1043</v>
      </c>
      <c r="F1880" s="208" t="s">
        <v>1044</v>
      </c>
      <c r="G1880" s="241">
        <v>45527</v>
      </c>
      <c r="H1880" s="253">
        <v>0</v>
      </c>
      <c r="I1880" s="214">
        <v>-500</v>
      </c>
      <c r="J1880" s="250">
        <f t="shared" si="30"/>
        <v>3120679.453318181</v>
      </c>
      <c r="K1880" s="270"/>
    </row>
    <row r="1881" spans="2:11" x14ac:dyDescent="0.25">
      <c r="B1881" s="46">
        <f>SUBTOTAL(103,$C$10:C1881)</f>
        <v>1872</v>
      </c>
      <c r="C1881" s="157" t="s">
        <v>843</v>
      </c>
      <c r="D1881" s="157" t="s">
        <v>1190</v>
      </c>
      <c r="E1881" s="223"/>
      <c r="F1881" s="271"/>
      <c r="G1881" s="241">
        <v>45527</v>
      </c>
      <c r="H1881" s="253">
        <v>0</v>
      </c>
      <c r="I1881" s="214">
        <v>-7000</v>
      </c>
      <c r="J1881" s="250">
        <f t="shared" si="30"/>
        <v>3113679.453318181</v>
      </c>
      <c r="K1881" s="270"/>
    </row>
    <row r="1882" spans="2:11" x14ac:dyDescent="0.25">
      <c r="B1882" s="46">
        <f>SUBTOTAL(103,$C$10:C1882)</f>
        <v>1873</v>
      </c>
      <c r="C1882" s="157" t="s">
        <v>843</v>
      </c>
      <c r="D1882" s="157" t="s">
        <v>891</v>
      </c>
      <c r="E1882" s="203" t="s">
        <v>591</v>
      </c>
      <c r="F1882" s="208" t="s">
        <v>592</v>
      </c>
      <c r="G1882" s="241">
        <v>45527</v>
      </c>
      <c r="H1882" s="253">
        <v>0</v>
      </c>
      <c r="I1882" s="214">
        <v>-17050</v>
      </c>
      <c r="J1882" s="250">
        <f t="shared" si="30"/>
        <v>3096629.453318181</v>
      </c>
      <c r="K1882" s="270"/>
    </row>
    <row r="1883" spans="2:11" x14ac:dyDescent="0.25">
      <c r="B1883" s="46">
        <f>SUBTOTAL(103,$C$10:C1883)</f>
        <v>1874</v>
      </c>
      <c r="C1883" s="157" t="s">
        <v>843</v>
      </c>
      <c r="D1883" s="157" t="s">
        <v>1173</v>
      </c>
      <c r="E1883" s="212" t="s">
        <v>1050</v>
      </c>
      <c r="F1883" s="209" t="s">
        <v>442</v>
      </c>
      <c r="G1883" s="241">
        <v>45527</v>
      </c>
      <c r="H1883" s="253">
        <v>0</v>
      </c>
      <c r="I1883" s="214">
        <v>-650</v>
      </c>
      <c r="J1883" s="250">
        <f t="shared" si="30"/>
        <v>3095979.453318181</v>
      </c>
      <c r="K1883" s="270"/>
    </row>
    <row r="1884" spans="2:11" x14ac:dyDescent="0.25">
      <c r="B1884" s="46">
        <f>SUBTOTAL(103,$C$10:C1884)</f>
        <v>1875</v>
      </c>
      <c r="C1884" s="157" t="s">
        <v>596</v>
      </c>
      <c r="D1884" s="157" t="s">
        <v>607</v>
      </c>
      <c r="E1884" s="212" t="s">
        <v>581</v>
      </c>
      <c r="F1884" s="209" t="s">
        <v>620</v>
      </c>
      <c r="G1884" s="241">
        <v>45534</v>
      </c>
      <c r="H1884" s="253">
        <v>0</v>
      </c>
      <c r="I1884" s="214">
        <v>-10500</v>
      </c>
      <c r="J1884" s="250">
        <f t="shared" si="30"/>
        <v>3085479.453318181</v>
      </c>
      <c r="K1884" s="270"/>
    </row>
    <row r="1885" spans="2:11" x14ac:dyDescent="0.25">
      <c r="B1885" s="46">
        <f>SUBTOTAL(103,$C$10:C1885)</f>
        <v>1876</v>
      </c>
      <c r="C1885" s="157" t="s">
        <v>812</v>
      </c>
      <c r="D1885" s="157" t="s">
        <v>608</v>
      </c>
      <c r="E1885" s="212" t="s">
        <v>1143</v>
      </c>
      <c r="F1885" s="209" t="s">
        <v>1144</v>
      </c>
      <c r="G1885" s="241">
        <v>45534</v>
      </c>
      <c r="H1885" s="253">
        <v>0</v>
      </c>
      <c r="I1885" s="214">
        <v>-43450</v>
      </c>
      <c r="J1885" s="250">
        <f t="shared" si="30"/>
        <v>3042029.453318181</v>
      </c>
      <c r="K1885" s="270"/>
    </row>
    <row r="1886" spans="2:11" x14ac:dyDescent="0.25">
      <c r="B1886" s="46">
        <f>SUBTOTAL(103,$C$10:C1886)</f>
        <v>1877</v>
      </c>
      <c r="C1886" s="157" t="s">
        <v>736</v>
      </c>
      <c r="D1886" s="157" t="s">
        <v>738</v>
      </c>
      <c r="E1886" s="212" t="s">
        <v>619</v>
      </c>
      <c r="F1886" s="209" t="s">
        <v>621</v>
      </c>
      <c r="G1886" s="241">
        <v>45534</v>
      </c>
      <c r="H1886" s="253">
        <v>0</v>
      </c>
      <c r="I1886" s="214">
        <v>-1500</v>
      </c>
      <c r="J1886" s="250">
        <f t="shared" si="30"/>
        <v>3040529.453318181</v>
      </c>
      <c r="K1886" s="270"/>
    </row>
    <row r="1887" spans="2:11" x14ac:dyDescent="0.25">
      <c r="B1887" s="46">
        <f>SUBTOTAL(103,$C$10:C1887)</f>
        <v>1878</v>
      </c>
      <c r="C1887" s="157" t="s">
        <v>625</v>
      </c>
      <c r="D1887" s="157" t="s">
        <v>608</v>
      </c>
      <c r="E1887" s="212" t="s">
        <v>641</v>
      </c>
      <c r="F1887" s="209" t="s">
        <v>642</v>
      </c>
      <c r="G1887" s="241">
        <v>45534</v>
      </c>
      <c r="H1887" s="253">
        <v>0</v>
      </c>
      <c r="I1887" s="214">
        <v>-16000</v>
      </c>
      <c r="J1887" s="250">
        <f t="shared" si="30"/>
        <v>3024529.453318181</v>
      </c>
      <c r="K1887" s="270"/>
    </row>
    <row r="1888" spans="2:11" x14ac:dyDescent="0.25">
      <c r="B1888" s="46">
        <f>SUBTOTAL(103,$C$10:C1888)</f>
        <v>1879</v>
      </c>
      <c r="C1888" s="157" t="s">
        <v>597</v>
      </c>
      <c r="D1888" s="157" t="s">
        <v>639</v>
      </c>
      <c r="E1888" s="212" t="s">
        <v>591</v>
      </c>
      <c r="F1888" s="209" t="s">
        <v>592</v>
      </c>
      <c r="G1888" s="241">
        <v>45534</v>
      </c>
      <c r="H1888" s="253">
        <v>0</v>
      </c>
      <c r="I1888" s="214">
        <v>-5100</v>
      </c>
      <c r="J1888" s="250">
        <f t="shared" si="30"/>
        <v>3019429.453318181</v>
      </c>
      <c r="K1888" s="270"/>
    </row>
    <row r="1889" spans="2:11" x14ac:dyDescent="0.25">
      <c r="B1889" s="46">
        <f>SUBTOTAL(103,$C$10:C1889)</f>
        <v>1880</v>
      </c>
      <c r="C1889" s="157" t="s">
        <v>1148</v>
      </c>
      <c r="D1889" s="157" t="s">
        <v>608</v>
      </c>
      <c r="E1889" s="212" t="s">
        <v>1149</v>
      </c>
      <c r="F1889" s="209" t="s">
        <v>1150</v>
      </c>
      <c r="G1889" s="241">
        <v>45534</v>
      </c>
      <c r="H1889" s="253">
        <v>0</v>
      </c>
      <c r="I1889" s="214">
        <v>-9800</v>
      </c>
      <c r="J1889" s="250">
        <f t="shared" si="30"/>
        <v>3009629.453318181</v>
      </c>
      <c r="K1889" s="270"/>
    </row>
    <row r="1890" spans="2:11" x14ac:dyDescent="0.25">
      <c r="B1890" s="46">
        <f>SUBTOTAL(103,$C$10:C1890)</f>
        <v>1881</v>
      </c>
      <c r="C1890" s="157" t="s">
        <v>598</v>
      </c>
      <c r="D1890" s="157" t="s">
        <v>607</v>
      </c>
      <c r="E1890" s="212" t="s">
        <v>581</v>
      </c>
      <c r="F1890" s="209" t="s">
        <v>620</v>
      </c>
      <c r="G1890" s="241">
        <v>45534</v>
      </c>
      <c r="H1890" s="253">
        <v>0</v>
      </c>
      <c r="I1890" s="214">
        <v>-20000</v>
      </c>
      <c r="J1890" s="250">
        <f t="shared" si="30"/>
        <v>2989629.453318181</v>
      </c>
      <c r="K1890" s="270"/>
    </row>
    <row r="1891" spans="2:11" x14ac:dyDescent="0.25">
      <c r="B1891" s="46">
        <f>SUBTOTAL(103,$C$10:C1891)</f>
        <v>1882</v>
      </c>
      <c r="C1891" s="157" t="s">
        <v>598</v>
      </c>
      <c r="D1891" s="157" t="s">
        <v>608</v>
      </c>
      <c r="E1891" s="212" t="s">
        <v>641</v>
      </c>
      <c r="F1891" s="209" t="s">
        <v>642</v>
      </c>
      <c r="G1891" s="241">
        <v>45534</v>
      </c>
      <c r="H1891" s="253">
        <v>0</v>
      </c>
      <c r="I1891" s="214">
        <v>-6300</v>
      </c>
      <c r="J1891" s="250">
        <f t="shared" si="30"/>
        <v>2983329.453318181</v>
      </c>
      <c r="K1891" s="270"/>
    </row>
    <row r="1892" spans="2:11" x14ac:dyDescent="0.25">
      <c r="B1892" s="46">
        <f>SUBTOTAL(103,$C$10:C1892)</f>
        <v>1883</v>
      </c>
      <c r="C1892" s="157" t="s">
        <v>598</v>
      </c>
      <c r="D1892" s="157" t="s">
        <v>738</v>
      </c>
      <c r="E1892" s="212" t="s">
        <v>1043</v>
      </c>
      <c r="F1892" s="209" t="s">
        <v>1044</v>
      </c>
      <c r="G1892" s="241">
        <v>45534</v>
      </c>
      <c r="H1892" s="253">
        <v>0</v>
      </c>
      <c r="I1892" s="214">
        <v>-1000</v>
      </c>
      <c r="J1892" s="250">
        <f t="shared" si="30"/>
        <v>2982329.453318181</v>
      </c>
      <c r="K1892" s="270"/>
    </row>
    <row r="1893" spans="2:11" x14ac:dyDescent="0.25">
      <c r="B1893" s="46">
        <f>SUBTOTAL(103,$C$10:C1893)</f>
        <v>1884</v>
      </c>
      <c r="C1893" s="157" t="s">
        <v>763</v>
      </c>
      <c r="D1893" s="157" t="s">
        <v>738</v>
      </c>
      <c r="E1893" s="212" t="s">
        <v>619</v>
      </c>
      <c r="F1893" s="209" t="s">
        <v>621</v>
      </c>
      <c r="G1893" s="241">
        <v>45534</v>
      </c>
      <c r="H1893" s="253">
        <v>0</v>
      </c>
      <c r="I1893" s="214">
        <v>-1200</v>
      </c>
      <c r="J1893" s="250">
        <f t="shared" si="30"/>
        <v>2981129.453318181</v>
      </c>
      <c r="K1893" s="270"/>
    </row>
    <row r="1894" spans="2:11" x14ac:dyDescent="0.25">
      <c r="B1894" s="46">
        <f>SUBTOTAL(103,$C$10:C1894)</f>
        <v>1885</v>
      </c>
      <c r="C1894" s="157" t="s">
        <v>600</v>
      </c>
      <c r="D1894" s="157" t="s">
        <v>608</v>
      </c>
      <c r="E1894" s="212" t="s">
        <v>594</v>
      </c>
      <c r="F1894" s="209" t="s">
        <v>595</v>
      </c>
      <c r="G1894" s="241">
        <v>45534</v>
      </c>
      <c r="H1894" s="253">
        <v>0</v>
      </c>
      <c r="I1894" s="214">
        <v>-8400</v>
      </c>
      <c r="J1894" s="250">
        <f t="shared" si="30"/>
        <v>2972729.453318181</v>
      </c>
      <c r="K1894" s="270"/>
    </row>
    <row r="1895" spans="2:11" x14ac:dyDescent="0.25">
      <c r="B1895" s="46">
        <f>SUBTOTAL(103,$C$10:C1895)</f>
        <v>1886</v>
      </c>
      <c r="C1895" s="157" t="s">
        <v>600</v>
      </c>
      <c r="D1895" s="157" t="s">
        <v>608</v>
      </c>
      <c r="E1895" s="212" t="s">
        <v>1143</v>
      </c>
      <c r="F1895" s="209" t="s">
        <v>1144</v>
      </c>
      <c r="G1895" s="241">
        <v>45534</v>
      </c>
      <c r="H1895" s="253">
        <v>0</v>
      </c>
      <c r="I1895" s="214">
        <v>-23520</v>
      </c>
      <c r="J1895" s="250">
        <f t="shared" si="30"/>
        <v>2949209.453318181</v>
      </c>
      <c r="K1895" s="270"/>
    </row>
    <row r="1896" spans="2:11" x14ac:dyDescent="0.25">
      <c r="B1896" s="46">
        <f>SUBTOTAL(103,$C$10:C1896)</f>
        <v>1887</v>
      </c>
      <c r="C1896" s="157" t="s">
        <v>682</v>
      </c>
      <c r="D1896" s="157" t="s">
        <v>608</v>
      </c>
      <c r="E1896" s="212" t="s">
        <v>647</v>
      </c>
      <c r="F1896" s="208" t="s">
        <v>1046</v>
      </c>
      <c r="G1896" s="241">
        <v>45534</v>
      </c>
      <c r="H1896" s="253">
        <v>0</v>
      </c>
      <c r="I1896" s="214">
        <v>-2100</v>
      </c>
      <c r="J1896" s="250">
        <f t="shared" si="30"/>
        <v>2947109.453318181</v>
      </c>
      <c r="K1896" s="270"/>
    </row>
    <row r="1897" spans="2:11" x14ac:dyDescent="0.25">
      <c r="B1897" s="46">
        <f>SUBTOTAL(103,$C$10:C1897)</f>
        <v>1888</v>
      </c>
      <c r="C1897" s="157" t="s">
        <v>601</v>
      </c>
      <c r="D1897" s="157" t="s">
        <v>648</v>
      </c>
      <c r="E1897" s="212" t="s">
        <v>594</v>
      </c>
      <c r="F1897" s="209" t="s">
        <v>595</v>
      </c>
      <c r="G1897" s="241">
        <v>45534</v>
      </c>
      <c r="H1897" s="253">
        <v>0</v>
      </c>
      <c r="I1897" s="214">
        <v>-5331</v>
      </c>
      <c r="J1897" s="250">
        <f t="shared" si="30"/>
        <v>2941778.453318181</v>
      </c>
      <c r="K1897" s="270"/>
    </row>
    <row r="1898" spans="2:11" x14ac:dyDescent="0.25">
      <c r="B1898" s="46">
        <f>SUBTOTAL(103,$C$10:C1898)</f>
        <v>1889</v>
      </c>
      <c r="C1898" s="157" t="s">
        <v>665</v>
      </c>
      <c r="D1898" s="157" t="s">
        <v>648</v>
      </c>
      <c r="E1898" s="212" t="s">
        <v>647</v>
      </c>
      <c r="F1898" s="208" t="s">
        <v>1046</v>
      </c>
      <c r="G1898" s="241">
        <v>45534</v>
      </c>
      <c r="H1898" s="253">
        <v>0</v>
      </c>
      <c r="I1898" s="214">
        <v>-22400</v>
      </c>
      <c r="J1898" s="250">
        <f t="shared" si="30"/>
        <v>2919378.453318181</v>
      </c>
      <c r="K1898" s="270"/>
    </row>
    <row r="1899" spans="2:11" x14ac:dyDescent="0.25">
      <c r="B1899" s="46">
        <f>SUBTOTAL(103,$C$10:C1899)</f>
        <v>1890</v>
      </c>
      <c r="C1899" s="157" t="s">
        <v>728</v>
      </c>
      <c r="D1899" s="157" t="s">
        <v>648</v>
      </c>
      <c r="E1899" s="212" t="s">
        <v>1149</v>
      </c>
      <c r="F1899" s="209" t="s">
        <v>1150</v>
      </c>
      <c r="G1899" s="241">
        <v>45534</v>
      </c>
      <c r="H1899" s="253">
        <v>0</v>
      </c>
      <c r="I1899" s="214">
        <v>-4200</v>
      </c>
      <c r="J1899" s="250">
        <f t="shared" ref="J1899:J1964" si="31">H1899+J1898+I1899</f>
        <v>2915178.453318181</v>
      </c>
      <c r="K1899" s="270"/>
    </row>
    <row r="1900" spans="2:11" x14ac:dyDescent="0.25">
      <c r="B1900" s="46">
        <f>SUBTOTAL(103,$C$10:C1900)</f>
        <v>1891</v>
      </c>
      <c r="C1900" s="157" t="s">
        <v>764</v>
      </c>
      <c r="D1900" s="157" t="s">
        <v>738</v>
      </c>
      <c r="E1900" s="212" t="s">
        <v>619</v>
      </c>
      <c r="F1900" s="209" t="s">
        <v>621</v>
      </c>
      <c r="G1900" s="241">
        <v>45534</v>
      </c>
      <c r="H1900" s="253">
        <v>0</v>
      </c>
      <c r="I1900" s="214">
        <v>-250</v>
      </c>
      <c r="J1900" s="250">
        <f t="shared" si="31"/>
        <v>2914928.453318181</v>
      </c>
      <c r="K1900" s="270"/>
    </row>
    <row r="1901" spans="2:11" x14ac:dyDescent="0.25">
      <c r="B1901" s="46">
        <f>SUBTOTAL(103,$C$10:C1901)</f>
        <v>1892</v>
      </c>
      <c r="C1901" s="157" t="s">
        <v>1151</v>
      </c>
      <c r="D1901" s="157" t="s">
        <v>648</v>
      </c>
      <c r="E1901" s="212" t="s">
        <v>585</v>
      </c>
      <c r="F1901" s="209" t="s">
        <v>586</v>
      </c>
      <c r="G1901" s="241">
        <v>45534</v>
      </c>
      <c r="H1901" s="253">
        <v>0</v>
      </c>
      <c r="I1901" s="214">
        <v>-21000</v>
      </c>
      <c r="J1901" s="250">
        <f t="shared" si="31"/>
        <v>2893928.453318181</v>
      </c>
      <c r="K1901" s="270"/>
    </row>
    <row r="1902" spans="2:11" x14ac:dyDescent="0.25">
      <c r="B1902" s="46">
        <f>SUBTOTAL(103,$C$10:C1902)</f>
        <v>1893</v>
      </c>
      <c r="C1902" s="157" t="s">
        <v>683</v>
      </c>
      <c r="D1902" s="157" t="s">
        <v>648</v>
      </c>
      <c r="E1902" s="212" t="s">
        <v>582</v>
      </c>
      <c r="F1902" s="209" t="s">
        <v>595</v>
      </c>
      <c r="G1902" s="241">
        <v>45534</v>
      </c>
      <c r="H1902" s="253">
        <v>0</v>
      </c>
      <c r="I1902" s="214">
        <v>-3360</v>
      </c>
      <c r="J1902" s="250">
        <f t="shared" si="31"/>
        <v>2890568.453318181</v>
      </c>
      <c r="K1902" s="270"/>
    </row>
    <row r="1903" spans="2:11" x14ac:dyDescent="0.25">
      <c r="B1903" s="46">
        <f>SUBTOTAL(103,$C$10:C1903)</f>
        <v>1894</v>
      </c>
      <c r="C1903" s="157" t="s">
        <v>683</v>
      </c>
      <c r="D1903" s="157" t="s">
        <v>608</v>
      </c>
      <c r="E1903" s="212" t="s">
        <v>1143</v>
      </c>
      <c r="F1903" s="209" t="s">
        <v>1144</v>
      </c>
      <c r="G1903" s="241">
        <v>45534</v>
      </c>
      <c r="H1903" s="253">
        <v>0</v>
      </c>
      <c r="I1903" s="214">
        <v>-23520</v>
      </c>
      <c r="J1903" s="250">
        <f t="shared" si="31"/>
        <v>2867048.453318181</v>
      </c>
      <c r="K1903" s="270"/>
    </row>
    <row r="1904" spans="2:11" x14ac:dyDescent="0.25">
      <c r="B1904" s="46">
        <f>SUBTOTAL(103,$C$10:C1904)</f>
        <v>1895</v>
      </c>
      <c r="C1904" s="157" t="s">
        <v>603</v>
      </c>
      <c r="D1904" s="157" t="s">
        <v>738</v>
      </c>
      <c r="E1904" s="212" t="s">
        <v>619</v>
      </c>
      <c r="F1904" s="209" t="s">
        <v>621</v>
      </c>
      <c r="G1904" s="241">
        <v>45534</v>
      </c>
      <c r="H1904" s="253">
        <v>0</v>
      </c>
      <c r="I1904" s="214">
        <v>-820</v>
      </c>
      <c r="J1904" s="250">
        <f t="shared" si="31"/>
        <v>2866228.453318181</v>
      </c>
      <c r="K1904" s="270"/>
    </row>
    <row r="1905" spans="2:11" x14ac:dyDescent="0.25">
      <c r="B1905" s="46">
        <f>SUBTOTAL(103,$C$10:C1905)</f>
        <v>1896</v>
      </c>
      <c r="C1905" s="157" t="s">
        <v>694</v>
      </c>
      <c r="D1905" s="157" t="s">
        <v>608</v>
      </c>
      <c r="E1905" s="212" t="s">
        <v>641</v>
      </c>
      <c r="F1905" s="209" t="s">
        <v>642</v>
      </c>
      <c r="G1905" s="241">
        <v>45534</v>
      </c>
      <c r="H1905" s="253">
        <v>0</v>
      </c>
      <c r="I1905" s="214">
        <v>-24500</v>
      </c>
      <c r="J1905" s="250">
        <f t="shared" si="31"/>
        <v>2841728.453318181</v>
      </c>
      <c r="K1905" s="270"/>
    </row>
    <row r="1906" spans="2:11" x14ac:dyDescent="0.25">
      <c r="B1906" s="46">
        <f>SUBTOTAL(103,$C$10:C1906)</f>
        <v>1897</v>
      </c>
      <c r="C1906" s="157" t="s">
        <v>1165</v>
      </c>
      <c r="D1906" s="157" t="s">
        <v>738</v>
      </c>
      <c r="E1906" s="212" t="s">
        <v>1043</v>
      </c>
      <c r="F1906" s="209" t="s">
        <v>1044</v>
      </c>
      <c r="G1906" s="241">
        <v>45534</v>
      </c>
      <c r="H1906" s="253">
        <v>0</v>
      </c>
      <c r="I1906" s="214">
        <v>-500</v>
      </c>
      <c r="J1906" s="250">
        <f t="shared" si="31"/>
        <v>2841228.453318181</v>
      </c>
      <c r="K1906" s="270"/>
    </row>
    <row r="1907" spans="2:11" x14ac:dyDescent="0.25">
      <c r="B1907" s="46">
        <f>SUBTOTAL(103,$C$10:C1907)</f>
        <v>1898</v>
      </c>
      <c r="C1907" s="157" t="s">
        <v>598</v>
      </c>
      <c r="D1907" s="157" t="s">
        <v>1166</v>
      </c>
      <c r="E1907" s="203" t="s">
        <v>641</v>
      </c>
      <c r="F1907" s="208" t="s">
        <v>642</v>
      </c>
      <c r="G1907" s="241">
        <v>45534</v>
      </c>
      <c r="H1907" s="253">
        <v>0</v>
      </c>
      <c r="I1907" s="214">
        <v>-6000</v>
      </c>
      <c r="J1907" s="250">
        <f t="shared" si="31"/>
        <v>2835228.453318181</v>
      </c>
      <c r="K1907" s="270"/>
    </row>
    <row r="1908" spans="2:11" x14ac:dyDescent="0.25">
      <c r="B1908" s="46">
        <f>SUBTOTAL(103,$C$10:C1908)</f>
        <v>1899</v>
      </c>
      <c r="C1908" s="157" t="s">
        <v>736</v>
      </c>
      <c r="D1908" s="157" t="s">
        <v>918</v>
      </c>
      <c r="E1908" s="212" t="s">
        <v>619</v>
      </c>
      <c r="F1908" s="209" t="s">
        <v>621</v>
      </c>
      <c r="G1908" s="241">
        <v>45534</v>
      </c>
      <c r="H1908" s="253">
        <v>0</v>
      </c>
      <c r="I1908" s="214">
        <v>-8308</v>
      </c>
      <c r="J1908" s="250">
        <f t="shared" si="31"/>
        <v>2826920.453318181</v>
      </c>
      <c r="K1908" s="270"/>
    </row>
    <row r="1909" spans="2:11" x14ac:dyDescent="0.25">
      <c r="B1909" s="46">
        <f>SUBTOTAL(103,$C$10:C1910)</f>
        <v>1901</v>
      </c>
      <c r="C1909" s="157" t="s">
        <v>1192</v>
      </c>
      <c r="D1909" s="157" t="s">
        <v>918</v>
      </c>
      <c r="E1909" s="212" t="s">
        <v>619</v>
      </c>
      <c r="F1909" s="209" t="s">
        <v>621</v>
      </c>
      <c r="G1909" s="241">
        <v>45534</v>
      </c>
      <c r="H1909" s="253">
        <v>0</v>
      </c>
      <c r="I1909" s="214">
        <v>-1363.63</v>
      </c>
      <c r="J1909" s="250">
        <f t="shared" si="31"/>
        <v>2825556.8233181811</v>
      </c>
      <c r="K1909" s="270"/>
    </row>
    <row r="1910" spans="2:11" x14ac:dyDescent="0.25">
      <c r="B1910" s="46">
        <f>SUBTOTAL(103,$C$10:C1910)</f>
        <v>1901</v>
      </c>
      <c r="C1910" s="157" t="s">
        <v>843</v>
      </c>
      <c r="D1910" s="157" t="s">
        <v>1191</v>
      </c>
      <c r="E1910" s="212" t="s">
        <v>1054</v>
      </c>
      <c r="F1910" s="209" t="s">
        <v>448</v>
      </c>
      <c r="G1910" s="241">
        <v>45537</v>
      </c>
      <c r="H1910" s="253">
        <v>0</v>
      </c>
      <c r="I1910" s="214">
        <v>-20800</v>
      </c>
      <c r="J1910" s="250">
        <f t="shared" si="31"/>
        <v>2804756.8233181811</v>
      </c>
      <c r="K1910" s="270"/>
    </row>
    <row r="1911" spans="2:11" x14ac:dyDescent="0.25">
      <c r="B1911" s="46">
        <f>SUBTOTAL(103,$C$10:C1911)</f>
        <v>1902</v>
      </c>
      <c r="C1911" s="157" t="s">
        <v>724</v>
      </c>
      <c r="D1911" s="157" t="s">
        <v>766</v>
      </c>
      <c r="E1911" s="227" t="s">
        <v>726</v>
      </c>
      <c r="F1911" s="208" t="s">
        <v>724</v>
      </c>
      <c r="G1911" s="241">
        <v>45540</v>
      </c>
      <c r="H1911" s="214">
        <v>1300000</v>
      </c>
      <c r="I1911" s="214">
        <v>0</v>
      </c>
      <c r="J1911" s="250">
        <f t="shared" si="31"/>
        <v>4104756.8233181811</v>
      </c>
      <c r="K1911" s="270"/>
    </row>
    <row r="1912" spans="2:11" x14ac:dyDescent="0.25">
      <c r="B1912" s="46">
        <f>SUBTOTAL(103,$C$10:C1912)</f>
        <v>1903</v>
      </c>
      <c r="C1912" s="157" t="s">
        <v>24</v>
      </c>
      <c r="D1912" s="272"/>
      <c r="E1912" s="220"/>
      <c r="F1912" s="221"/>
      <c r="G1912" s="241">
        <v>45540</v>
      </c>
      <c r="H1912" s="214">
        <v>400000</v>
      </c>
      <c r="I1912" s="214">
        <v>0</v>
      </c>
      <c r="J1912" s="250">
        <f t="shared" si="31"/>
        <v>4504756.8233181816</v>
      </c>
      <c r="K1912" s="270"/>
    </row>
    <row r="1913" spans="2:11" x14ac:dyDescent="0.25">
      <c r="B1913" s="46">
        <f>SUBTOTAL(103,$C$10:C1913)</f>
        <v>1904</v>
      </c>
      <c r="C1913" s="157" t="s">
        <v>598</v>
      </c>
      <c r="D1913" s="157" t="s">
        <v>761</v>
      </c>
      <c r="E1913" s="203" t="s">
        <v>644</v>
      </c>
      <c r="F1913" s="208" t="s">
        <v>428</v>
      </c>
      <c r="G1913" s="241">
        <v>45540</v>
      </c>
      <c r="H1913" s="253">
        <v>0</v>
      </c>
      <c r="I1913" s="214">
        <v>-2000</v>
      </c>
      <c r="J1913" s="250">
        <f t="shared" si="31"/>
        <v>4502756.8233181816</v>
      </c>
      <c r="K1913" s="270"/>
    </row>
    <row r="1914" spans="2:11" x14ac:dyDescent="0.25">
      <c r="B1914" s="46">
        <f>SUBTOTAL(103,$C$10:C1914)</f>
        <v>1905</v>
      </c>
      <c r="C1914" s="157" t="s">
        <v>131</v>
      </c>
      <c r="D1914" s="157" t="s">
        <v>1193</v>
      </c>
      <c r="E1914" s="212" t="s">
        <v>588</v>
      </c>
      <c r="F1914" s="209" t="s">
        <v>589</v>
      </c>
      <c r="G1914" s="241">
        <v>45540</v>
      </c>
      <c r="H1914" s="253">
        <v>0</v>
      </c>
      <c r="I1914" s="214">
        <v>-450000</v>
      </c>
      <c r="J1914" s="250">
        <f t="shared" si="31"/>
        <v>4052756.8233181816</v>
      </c>
      <c r="K1914" s="270"/>
    </row>
    <row r="1915" spans="2:11" x14ac:dyDescent="0.25">
      <c r="B1915" s="46">
        <f>SUBTOTAL(103,$C$10:C1915)</f>
        <v>1906</v>
      </c>
      <c r="C1915" s="157" t="s">
        <v>1194</v>
      </c>
      <c r="D1915" s="157"/>
      <c r="E1915" s="212"/>
      <c r="F1915" s="209"/>
      <c r="G1915" s="241">
        <v>45541</v>
      </c>
      <c r="H1915" s="253">
        <v>0</v>
      </c>
      <c r="I1915" s="214">
        <v>-3500</v>
      </c>
      <c r="J1915" s="250">
        <f t="shared" si="31"/>
        <v>4049256.8233181816</v>
      </c>
      <c r="K1915" s="270"/>
    </row>
    <row r="1916" spans="2:11" x14ac:dyDescent="0.25">
      <c r="B1916" s="46">
        <f>SUBTOTAL(103,$C$10:C1916)</f>
        <v>1907</v>
      </c>
      <c r="C1916" s="157" t="s">
        <v>1195</v>
      </c>
      <c r="D1916" s="157"/>
      <c r="E1916" s="212"/>
      <c r="F1916" s="209"/>
      <c r="G1916" s="241">
        <v>45541</v>
      </c>
      <c r="H1916" s="253">
        <v>0</v>
      </c>
      <c r="I1916" s="214">
        <v>-3500</v>
      </c>
      <c r="J1916" s="250">
        <f t="shared" si="31"/>
        <v>4045756.8233181816</v>
      </c>
      <c r="K1916" s="270"/>
    </row>
    <row r="1917" spans="2:11" x14ac:dyDescent="0.25">
      <c r="B1917" s="46">
        <f>SUBTOTAL(103,$C$10:C1917)</f>
        <v>1908</v>
      </c>
      <c r="C1917" s="157" t="s">
        <v>1196</v>
      </c>
      <c r="D1917" s="157"/>
      <c r="E1917" s="212"/>
      <c r="F1917" s="209"/>
      <c r="G1917" s="241">
        <v>45541</v>
      </c>
      <c r="H1917" s="253">
        <v>0</v>
      </c>
      <c r="I1917" s="214">
        <v>-3000</v>
      </c>
      <c r="J1917" s="250">
        <f t="shared" si="31"/>
        <v>4042756.8233181816</v>
      </c>
      <c r="K1917" s="270"/>
    </row>
    <row r="1918" spans="2:11" x14ac:dyDescent="0.25">
      <c r="B1918" s="46">
        <f>SUBTOTAL(103,$C$10:C1918)</f>
        <v>1909</v>
      </c>
      <c r="C1918" s="157" t="s">
        <v>1197</v>
      </c>
      <c r="D1918" s="157"/>
      <c r="E1918" s="212"/>
      <c r="F1918" s="209"/>
      <c r="G1918" s="241">
        <v>45541</v>
      </c>
      <c r="H1918" s="253">
        <v>0</v>
      </c>
      <c r="I1918" s="214">
        <v>-2500</v>
      </c>
      <c r="J1918" s="250">
        <f t="shared" si="31"/>
        <v>4040256.8233181816</v>
      </c>
      <c r="K1918" s="270"/>
    </row>
    <row r="1919" spans="2:11" x14ac:dyDescent="0.25">
      <c r="B1919" s="46">
        <f>SUBTOTAL(103,$C$10:C1919)</f>
        <v>1910</v>
      </c>
      <c r="C1919" s="157" t="s">
        <v>1198</v>
      </c>
      <c r="D1919" s="157"/>
      <c r="E1919" s="212"/>
      <c r="F1919" s="209"/>
      <c r="G1919" s="241">
        <v>45541</v>
      </c>
      <c r="H1919" s="253">
        <v>0</v>
      </c>
      <c r="I1919" s="214">
        <v>-2500</v>
      </c>
      <c r="J1919" s="250">
        <f t="shared" si="31"/>
        <v>4037756.8233181816</v>
      </c>
      <c r="K1919" s="270"/>
    </row>
    <row r="1920" spans="2:11" x14ac:dyDescent="0.25">
      <c r="B1920" s="46">
        <f>SUBTOTAL(103,$C$10:C1920)</f>
        <v>1911</v>
      </c>
      <c r="C1920" s="157" t="s">
        <v>736</v>
      </c>
      <c r="D1920" s="157"/>
      <c r="E1920" s="212"/>
      <c r="F1920" s="209"/>
      <c r="G1920" s="241">
        <v>45541</v>
      </c>
      <c r="H1920" s="253">
        <v>0</v>
      </c>
      <c r="I1920" s="214">
        <v>-4000</v>
      </c>
      <c r="J1920" s="250">
        <f t="shared" si="31"/>
        <v>4033756.8233181816</v>
      </c>
      <c r="K1920" s="270"/>
    </row>
    <row r="1921" spans="2:11" x14ac:dyDescent="0.25">
      <c r="B1921" s="46">
        <f>SUBTOTAL(103,$C$10:C1921)</f>
        <v>1912</v>
      </c>
      <c r="C1921" s="157" t="s">
        <v>1199</v>
      </c>
      <c r="D1921" s="157"/>
      <c r="E1921" s="212"/>
      <c r="F1921" s="209"/>
      <c r="G1921" s="241">
        <v>45541</v>
      </c>
      <c r="H1921" s="253">
        <v>0</v>
      </c>
      <c r="I1921" s="214">
        <v>-2500</v>
      </c>
      <c r="J1921" s="250">
        <f t="shared" si="31"/>
        <v>4031256.8233181816</v>
      </c>
      <c r="K1921" s="270"/>
    </row>
    <row r="1922" spans="2:11" x14ac:dyDescent="0.25">
      <c r="B1922" s="46">
        <f>SUBTOTAL(103,$C$10:C1922)</f>
        <v>1913</v>
      </c>
      <c r="C1922" s="157" t="s">
        <v>1200</v>
      </c>
      <c r="D1922" s="157"/>
      <c r="E1922" s="212"/>
      <c r="F1922" s="209"/>
      <c r="G1922" s="241">
        <v>45541</v>
      </c>
      <c r="H1922" s="253">
        <v>0</v>
      </c>
      <c r="I1922" s="214">
        <v>-2500</v>
      </c>
      <c r="J1922" s="250">
        <f t="shared" si="31"/>
        <v>4028756.8233181816</v>
      </c>
      <c r="K1922" s="270"/>
    </row>
    <row r="1923" spans="2:11" x14ac:dyDescent="0.25">
      <c r="B1923" s="46">
        <f>SUBTOTAL(103,$C$10:C1923)</f>
        <v>1914</v>
      </c>
      <c r="C1923" s="157" t="s">
        <v>1201</v>
      </c>
      <c r="D1923" s="157"/>
      <c r="E1923" s="212"/>
      <c r="F1923" s="209"/>
      <c r="G1923" s="241">
        <v>45541</v>
      </c>
      <c r="H1923" s="253">
        <v>0</v>
      </c>
      <c r="I1923" s="214">
        <v>-2500</v>
      </c>
      <c r="J1923" s="250">
        <f t="shared" si="31"/>
        <v>4026256.8233181816</v>
      </c>
      <c r="K1923" s="270"/>
    </row>
    <row r="1924" spans="2:11" x14ac:dyDescent="0.25">
      <c r="B1924" s="46">
        <f>SUBTOTAL(103,$C$10:C1924)</f>
        <v>1915</v>
      </c>
      <c r="C1924" s="157" t="s">
        <v>1202</v>
      </c>
      <c r="D1924" s="157"/>
      <c r="E1924" s="212"/>
      <c r="F1924" s="209"/>
      <c r="G1924" s="241">
        <v>45541</v>
      </c>
      <c r="H1924" s="253">
        <v>0</v>
      </c>
      <c r="I1924" s="214">
        <v>-2500</v>
      </c>
      <c r="J1924" s="250">
        <f t="shared" si="31"/>
        <v>4023756.8233181816</v>
      </c>
      <c r="K1924" s="270"/>
    </row>
    <row r="1925" spans="2:11" x14ac:dyDescent="0.25">
      <c r="B1925" s="46">
        <f>SUBTOTAL(103,$C$10:C1925)</f>
        <v>1916</v>
      </c>
      <c r="C1925" s="157" t="s">
        <v>1203</v>
      </c>
      <c r="D1925" s="157"/>
      <c r="E1925" s="212"/>
      <c r="F1925" s="209"/>
      <c r="G1925" s="241">
        <v>45541</v>
      </c>
      <c r="H1925" s="253">
        <v>0</v>
      </c>
      <c r="I1925" s="214">
        <v>-2500</v>
      </c>
      <c r="J1925" s="250">
        <f t="shared" si="31"/>
        <v>4021256.8233181816</v>
      </c>
      <c r="K1925" s="270"/>
    </row>
    <row r="1926" spans="2:11" x14ac:dyDescent="0.25">
      <c r="B1926" s="46">
        <f>SUBTOTAL(103,$C$10:C1926)</f>
        <v>1917</v>
      </c>
      <c r="C1926" s="157" t="s">
        <v>1204</v>
      </c>
      <c r="D1926" s="157"/>
      <c r="E1926" s="212"/>
      <c r="F1926" s="209"/>
      <c r="G1926" s="241">
        <v>45541</v>
      </c>
      <c r="H1926" s="253">
        <v>0</v>
      </c>
      <c r="I1926" s="214">
        <v>-2500</v>
      </c>
      <c r="J1926" s="250">
        <f t="shared" si="31"/>
        <v>4018756.8233181816</v>
      </c>
      <c r="K1926" s="270"/>
    </row>
    <row r="1927" spans="2:11" x14ac:dyDescent="0.25">
      <c r="B1927" s="46">
        <f>SUBTOTAL(103,$C$10:C1927)</f>
        <v>1918</v>
      </c>
      <c r="C1927" s="157" t="s">
        <v>1205</v>
      </c>
      <c r="D1927" s="157"/>
      <c r="E1927" s="212"/>
      <c r="F1927" s="209"/>
      <c r="G1927" s="241">
        <v>45541</v>
      </c>
      <c r="H1927" s="253">
        <v>0</v>
      </c>
      <c r="I1927" s="214">
        <v>-3000</v>
      </c>
      <c r="J1927" s="250">
        <f t="shared" si="31"/>
        <v>4015756.8233181816</v>
      </c>
      <c r="K1927" s="270"/>
    </row>
    <row r="1928" spans="2:11" x14ac:dyDescent="0.25">
      <c r="B1928" s="46">
        <f>SUBTOTAL(103,$C$10:C1928)</f>
        <v>1919</v>
      </c>
      <c r="C1928" s="157" t="s">
        <v>1206</v>
      </c>
      <c r="D1928" s="157"/>
      <c r="E1928" s="212"/>
      <c r="F1928" s="209"/>
      <c r="G1928" s="241">
        <v>45541</v>
      </c>
      <c r="H1928" s="253">
        <v>0</v>
      </c>
      <c r="I1928" s="214">
        <v>-2500</v>
      </c>
      <c r="J1928" s="250">
        <f t="shared" si="31"/>
        <v>4013256.8233181816</v>
      </c>
      <c r="K1928" s="270"/>
    </row>
    <row r="1929" spans="2:11" x14ac:dyDescent="0.25">
      <c r="B1929" s="46">
        <f>SUBTOTAL(103,$C$10:C1929)</f>
        <v>1920</v>
      </c>
      <c r="C1929" s="157" t="s">
        <v>1207</v>
      </c>
      <c r="D1929" s="157"/>
      <c r="E1929" s="212"/>
      <c r="F1929" s="209"/>
      <c r="G1929" s="241">
        <v>45541</v>
      </c>
      <c r="H1929" s="253">
        <v>0</v>
      </c>
      <c r="I1929" s="214">
        <v>-2500</v>
      </c>
      <c r="J1929" s="250">
        <f t="shared" si="31"/>
        <v>4010756.8233181816</v>
      </c>
      <c r="K1929" s="270"/>
    </row>
    <row r="1930" spans="2:11" x14ac:dyDescent="0.25">
      <c r="B1930" s="46">
        <f>SUBTOTAL(103,$C$10:C1930)</f>
        <v>1921</v>
      </c>
      <c r="C1930" s="157" t="s">
        <v>1208</v>
      </c>
      <c r="D1930" s="157"/>
      <c r="E1930" s="212"/>
      <c r="F1930" s="209"/>
      <c r="G1930" s="241">
        <v>45541</v>
      </c>
      <c r="H1930" s="253">
        <v>0</v>
      </c>
      <c r="I1930" s="214">
        <v>-2500</v>
      </c>
      <c r="J1930" s="250">
        <f t="shared" si="31"/>
        <v>4008256.8233181816</v>
      </c>
      <c r="K1930" s="270"/>
    </row>
    <row r="1931" spans="2:11" x14ac:dyDescent="0.25">
      <c r="B1931" s="46">
        <f>SUBTOTAL(103,$C$10:C1931)</f>
        <v>1922</v>
      </c>
      <c r="C1931" s="157" t="s">
        <v>1209</v>
      </c>
      <c r="D1931" s="157"/>
      <c r="E1931" s="212"/>
      <c r="F1931" s="209"/>
      <c r="G1931" s="241">
        <v>45541</v>
      </c>
      <c r="H1931" s="253">
        <v>0</v>
      </c>
      <c r="I1931" s="214">
        <v>-3000</v>
      </c>
      <c r="J1931" s="250">
        <f t="shared" si="31"/>
        <v>4005256.8233181816</v>
      </c>
      <c r="K1931" s="270"/>
    </row>
    <row r="1932" spans="2:11" x14ac:dyDescent="0.25">
      <c r="B1932" s="46">
        <f>SUBTOTAL(103,$C$10:C1932)</f>
        <v>1923</v>
      </c>
      <c r="C1932" s="157" t="s">
        <v>1210</v>
      </c>
      <c r="D1932" s="157"/>
      <c r="E1932" s="212"/>
      <c r="F1932" s="209"/>
      <c r="G1932" s="241">
        <v>45541</v>
      </c>
      <c r="H1932" s="253">
        <v>0</v>
      </c>
      <c r="I1932" s="214">
        <v>-3000</v>
      </c>
      <c r="J1932" s="250">
        <f t="shared" si="31"/>
        <v>4002256.8233181816</v>
      </c>
      <c r="K1932" s="270"/>
    </row>
    <row r="1933" spans="2:11" x14ac:dyDescent="0.25">
      <c r="B1933" s="46">
        <f>SUBTOTAL(103,$C$10:C1933)</f>
        <v>1924</v>
      </c>
      <c r="C1933" s="157" t="s">
        <v>1211</v>
      </c>
      <c r="D1933" s="157"/>
      <c r="E1933" s="212"/>
      <c r="F1933" s="209"/>
      <c r="G1933" s="241">
        <v>45541</v>
      </c>
      <c r="H1933" s="253">
        <v>0</v>
      </c>
      <c r="I1933" s="214">
        <v>-3500</v>
      </c>
      <c r="J1933" s="250">
        <f t="shared" si="31"/>
        <v>3998756.8233181816</v>
      </c>
      <c r="K1933" s="270"/>
    </row>
    <row r="1934" spans="2:11" x14ac:dyDescent="0.25">
      <c r="B1934" s="46">
        <f>SUBTOTAL(103,$C$10:C1934)</f>
        <v>1925</v>
      </c>
      <c r="C1934" s="157" t="s">
        <v>1212</v>
      </c>
      <c r="D1934" s="157"/>
      <c r="E1934" s="212"/>
      <c r="F1934" s="209"/>
      <c r="G1934" s="241">
        <v>45541</v>
      </c>
      <c r="H1934" s="253">
        <v>0</v>
      </c>
      <c r="I1934" s="214">
        <v>-2100</v>
      </c>
      <c r="J1934" s="250">
        <f t="shared" si="31"/>
        <v>3996656.8233181816</v>
      </c>
      <c r="K1934" s="270"/>
    </row>
    <row r="1935" spans="2:11" x14ac:dyDescent="0.25">
      <c r="B1935" s="46">
        <f>SUBTOTAL(103,$C$10:C1935)</f>
        <v>1926</v>
      </c>
      <c r="C1935" s="157" t="s">
        <v>1213</v>
      </c>
      <c r="D1935" s="157"/>
      <c r="E1935" s="212"/>
      <c r="F1935" s="209"/>
      <c r="G1935" s="241">
        <v>45541</v>
      </c>
      <c r="H1935" s="253">
        <v>0</v>
      </c>
      <c r="I1935" s="214">
        <v>-3500</v>
      </c>
      <c r="J1935" s="250">
        <f t="shared" si="31"/>
        <v>3993156.8233181816</v>
      </c>
      <c r="K1935" s="270"/>
    </row>
    <row r="1936" spans="2:11" x14ac:dyDescent="0.25">
      <c r="B1936" s="46">
        <f>SUBTOTAL(103,$C$10:C1936)</f>
        <v>1927</v>
      </c>
      <c r="C1936" s="157" t="s">
        <v>1214</v>
      </c>
      <c r="D1936" s="157"/>
      <c r="E1936" s="212"/>
      <c r="F1936" s="209"/>
      <c r="G1936" s="241">
        <v>45541</v>
      </c>
      <c r="H1936" s="253">
        <v>0</v>
      </c>
      <c r="I1936" s="214">
        <v>-2500</v>
      </c>
      <c r="J1936" s="250">
        <f t="shared" si="31"/>
        <v>3990656.8233181816</v>
      </c>
      <c r="K1936" s="270"/>
    </row>
    <row r="1937" spans="2:11" x14ac:dyDescent="0.25">
      <c r="B1937" s="46">
        <f>SUBTOTAL(103,$C$10:C1937)</f>
        <v>1928</v>
      </c>
      <c r="C1937" s="157" t="s">
        <v>1215</v>
      </c>
      <c r="D1937" s="157"/>
      <c r="E1937" s="212"/>
      <c r="F1937" s="209"/>
      <c r="G1937" s="241">
        <v>45541</v>
      </c>
      <c r="H1937" s="253">
        <v>0</v>
      </c>
      <c r="I1937" s="214">
        <v>-3000</v>
      </c>
      <c r="J1937" s="250">
        <f t="shared" si="31"/>
        <v>3987656.8233181816</v>
      </c>
      <c r="K1937" s="270"/>
    </row>
    <row r="1938" spans="2:11" x14ac:dyDescent="0.25">
      <c r="B1938" s="46">
        <f>SUBTOTAL(103,$C$10:C1938)</f>
        <v>1929</v>
      </c>
      <c r="C1938" s="157" t="s">
        <v>1216</v>
      </c>
      <c r="D1938" s="157"/>
      <c r="E1938" s="212"/>
      <c r="F1938" s="209"/>
      <c r="G1938" s="241">
        <v>45541</v>
      </c>
      <c r="H1938" s="253">
        <v>0</v>
      </c>
      <c r="I1938" s="214">
        <v>-2500</v>
      </c>
      <c r="J1938" s="250">
        <f t="shared" si="31"/>
        <v>3985156.8233181816</v>
      </c>
      <c r="K1938" s="270"/>
    </row>
    <row r="1939" spans="2:11" x14ac:dyDescent="0.25">
      <c r="B1939" s="46">
        <f>SUBTOTAL(103,$C$10:C1939)</f>
        <v>1930</v>
      </c>
      <c r="C1939" s="157" t="s">
        <v>1217</v>
      </c>
      <c r="D1939" s="157"/>
      <c r="E1939" s="212"/>
      <c r="F1939" s="209"/>
      <c r="G1939" s="241">
        <v>45541</v>
      </c>
      <c r="H1939" s="253">
        <v>0</v>
      </c>
      <c r="I1939" s="214">
        <v>-2500</v>
      </c>
      <c r="J1939" s="250">
        <f t="shared" si="31"/>
        <v>3982656.8233181816</v>
      </c>
      <c r="K1939" s="270"/>
    </row>
    <row r="1940" spans="2:11" x14ac:dyDescent="0.25">
      <c r="B1940" s="46">
        <f>SUBTOTAL(103,$C$10:C1940)</f>
        <v>1931</v>
      </c>
      <c r="C1940" s="157" t="s">
        <v>1218</v>
      </c>
      <c r="D1940" s="157"/>
      <c r="E1940" s="212"/>
      <c r="F1940" s="209"/>
      <c r="G1940" s="241">
        <v>45541</v>
      </c>
      <c r="H1940" s="253">
        <v>0</v>
      </c>
      <c r="I1940" s="214">
        <v>-2500</v>
      </c>
      <c r="J1940" s="250">
        <f t="shared" si="31"/>
        <v>3980156.8233181816</v>
      </c>
      <c r="K1940" s="270"/>
    </row>
    <row r="1941" spans="2:11" x14ac:dyDescent="0.25">
      <c r="B1941" s="46">
        <f>SUBTOTAL(103,$C$10:C1941)</f>
        <v>1932</v>
      </c>
      <c r="C1941" s="157" t="s">
        <v>1219</v>
      </c>
      <c r="D1941" s="157"/>
      <c r="E1941" s="212"/>
      <c r="F1941" s="209"/>
      <c r="G1941" s="241">
        <v>45541</v>
      </c>
      <c r="H1941" s="253">
        <v>0</v>
      </c>
      <c r="I1941" s="214">
        <v>0</v>
      </c>
      <c r="J1941" s="250">
        <f t="shared" si="31"/>
        <v>3980156.8233181816</v>
      </c>
      <c r="K1941" s="270"/>
    </row>
    <row r="1942" spans="2:11" x14ac:dyDescent="0.25">
      <c r="B1942" s="46">
        <f>SUBTOTAL(103,$C$10:C1942)</f>
        <v>1933</v>
      </c>
      <c r="C1942" s="157" t="s">
        <v>1220</v>
      </c>
      <c r="D1942" s="157"/>
      <c r="E1942" s="212"/>
      <c r="F1942" s="209"/>
      <c r="G1942" s="241">
        <v>45541</v>
      </c>
      <c r="H1942" s="253">
        <v>0</v>
      </c>
      <c r="I1942" s="214">
        <v>-3000</v>
      </c>
      <c r="J1942" s="250">
        <f t="shared" si="31"/>
        <v>3977156.8233181816</v>
      </c>
      <c r="K1942" s="270"/>
    </row>
    <row r="1943" spans="2:11" x14ac:dyDescent="0.25">
      <c r="B1943" s="46">
        <f>SUBTOTAL(103,$C$10:C1943)</f>
        <v>1934</v>
      </c>
      <c r="C1943" s="157" t="s">
        <v>1221</v>
      </c>
      <c r="D1943" s="157"/>
      <c r="E1943" s="212"/>
      <c r="F1943" s="209"/>
      <c r="G1943" s="241">
        <v>45541</v>
      </c>
      <c r="H1943" s="253">
        <v>0</v>
      </c>
      <c r="I1943" s="214">
        <v>-2500</v>
      </c>
      <c r="J1943" s="250">
        <f t="shared" si="31"/>
        <v>3974656.8233181816</v>
      </c>
      <c r="K1943" s="270"/>
    </row>
    <row r="1944" spans="2:11" x14ac:dyDescent="0.25">
      <c r="B1944" s="46">
        <f>SUBTOTAL(103,$C$10:C1944)</f>
        <v>1935</v>
      </c>
      <c r="C1944" s="157" t="s">
        <v>1222</v>
      </c>
      <c r="D1944" s="157"/>
      <c r="E1944" s="212"/>
      <c r="F1944" s="209"/>
      <c r="G1944" s="241">
        <v>45541</v>
      </c>
      <c r="H1944" s="253">
        <v>0</v>
      </c>
      <c r="I1944" s="214">
        <v>-3000</v>
      </c>
      <c r="J1944" s="250">
        <f t="shared" si="31"/>
        <v>3971656.8233181816</v>
      </c>
      <c r="K1944" s="270"/>
    </row>
    <row r="1945" spans="2:11" x14ac:dyDescent="0.25">
      <c r="B1945" s="46">
        <f>SUBTOTAL(103,$C$10:C1945)</f>
        <v>1936</v>
      </c>
      <c r="C1945" s="157" t="s">
        <v>1223</v>
      </c>
      <c r="D1945" s="157"/>
      <c r="E1945" s="212"/>
      <c r="F1945" s="209"/>
      <c r="G1945" s="241">
        <v>45541</v>
      </c>
      <c r="H1945" s="253">
        <v>0</v>
      </c>
      <c r="I1945" s="214">
        <v>-3500</v>
      </c>
      <c r="J1945" s="250">
        <f t="shared" si="31"/>
        <v>3968156.8233181816</v>
      </c>
      <c r="K1945" s="270"/>
    </row>
    <row r="1946" spans="2:11" x14ac:dyDescent="0.25">
      <c r="B1946" s="46">
        <f>SUBTOTAL(103,$C$10:C1946)</f>
        <v>1937</v>
      </c>
      <c r="C1946" s="157" t="s">
        <v>1224</v>
      </c>
      <c r="D1946" s="157"/>
      <c r="E1946" s="212"/>
      <c r="F1946" s="209"/>
      <c r="G1946" s="241">
        <v>45541</v>
      </c>
      <c r="H1946" s="253">
        <v>0</v>
      </c>
      <c r="I1946" s="214">
        <v>-3500</v>
      </c>
      <c r="J1946" s="250">
        <f t="shared" si="31"/>
        <v>3964656.8233181816</v>
      </c>
      <c r="K1946" s="270"/>
    </row>
    <row r="1947" spans="2:11" x14ac:dyDescent="0.25">
      <c r="B1947" s="46">
        <f>SUBTOTAL(103,$C$10:C1947)</f>
        <v>1938</v>
      </c>
      <c r="C1947" s="157" t="s">
        <v>1225</v>
      </c>
      <c r="D1947" s="157"/>
      <c r="E1947" s="212"/>
      <c r="F1947" s="209"/>
      <c r="G1947" s="241">
        <v>45541</v>
      </c>
      <c r="H1947" s="253">
        <v>0</v>
      </c>
      <c r="I1947" s="214">
        <v>-2500</v>
      </c>
      <c r="J1947" s="250">
        <f t="shared" si="31"/>
        <v>3962156.8233181816</v>
      </c>
      <c r="K1947" s="270"/>
    </row>
    <row r="1948" spans="2:11" x14ac:dyDescent="0.25">
      <c r="B1948" s="46">
        <f>SUBTOTAL(103,$C$10:C1948)</f>
        <v>1939</v>
      </c>
      <c r="C1948" s="157" t="s">
        <v>1226</v>
      </c>
      <c r="D1948" s="157"/>
      <c r="E1948" s="212"/>
      <c r="F1948" s="209"/>
      <c r="G1948" s="241">
        <v>45541</v>
      </c>
      <c r="H1948" s="253">
        <v>0</v>
      </c>
      <c r="I1948" s="214">
        <v>-2500</v>
      </c>
      <c r="J1948" s="250">
        <f t="shared" si="31"/>
        <v>3959656.8233181816</v>
      </c>
      <c r="K1948" s="270"/>
    </row>
    <row r="1949" spans="2:11" x14ac:dyDescent="0.25">
      <c r="B1949" s="46">
        <f>SUBTOTAL(103,$C$10:C1949)</f>
        <v>1940</v>
      </c>
      <c r="C1949" s="157" t="s">
        <v>1227</v>
      </c>
      <c r="D1949" s="157"/>
      <c r="E1949" s="212"/>
      <c r="F1949" s="209"/>
      <c r="G1949" s="241">
        <v>45541</v>
      </c>
      <c r="H1949" s="253">
        <v>0</v>
      </c>
      <c r="I1949" s="214">
        <v>-2500</v>
      </c>
      <c r="J1949" s="250">
        <f t="shared" si="31"/>
        <v>3957156.8233181816</v>
      </c>
      <c r="K1949" s="270"/>
    </row>
    <row r="1950" spans="2:11" x14ac:dyDescent="0.25">
      <c r="B1950" s="46">
        <f>SUBTOTAL(103,$C$10:C1950)</f>
        <v>1941</v>
      </c>
      <c r="C1950" s="157" t="s">
        <v>1228</v>
      </c>
      <c r="D1950" s="157"/>
      <c r="E1950" s="212"/>
      <c r="F1950" s="209"/>
      <c r="G1950" s="241">
        <v>45541</v>
      </c>
      <c r="H1950" s="253">
        <v>0</v>
      </c>
      <c r="I1950" s="214">
        <v>-3000</v>
      </c>
      <c r="J1950" s="250">
        <f t="shared" si="31"/>
        <v>3954156.8233181816</v>
      </c>
      <c r="K1950" s="270"/>
    </row>
    <row r="1951" spans="2:11" x14ac:dyDescent="0.25">
      <c r="B1951" s="46">
        <f>SUBTOTAL(103,$C$10:C1951)</f>
        <v>1942</v>
      </c>
      <c r="C1951" s="157" t="s">
        <v>1229</v>
      </c>
      <c r="D1951" s="157"/>
      <c r="E1951" s="212"/>
      <c r="F1951" s="209"/>
      <c r="G1951" s="241">
        <v>45541</v>
      </c>
      <c r="H1951" s="253">
        <v>0</v>
      </c>
      <c r="I1951" s="214">
        <v>-2500</v>
      </c>
      <c r="J1951" s="250">
        <f t="shared" si="31"/>
        <v>3951656.8233181816</v>
      </c>
      <c r="K1951" s="270"/>
    </row>
    <row r="1952" spans="2:11" x14ac:dyDescent="0.25">
      <c r="B1952" s="46">
        <f>SUBTOTAL(103,$C$10:C1952)</f>
        <v>1943</v>
      </c>
      <c r="C1952" s="157" t="s">
        <v>1230</v>
      </c>
      <c r="D1952" s="157"/>
      <c r="E1952" s="212"/>
      <c r="F1952" s="209"/>
      <c r="G1952" s="241">
        <v>45541</v>
      </c>
      <c r="H1952" s="253">
        <v>0</v>
      </c>
      <c r="I1952" s="214">
        <v>-3000</v>
      </c>
      <c r="J1952" s="250">
        <f t="shared" si="31"/>
        <v>3948656.8233181816</v>
      </c>
      <c r="K1952" s="270"/>
    </row>
    <row r="1953" spans="2:11" x14ac:dyDescent="0.25">
      <c r="B1953" s="46">
        <f>SUBTOTAL(103,$C$10:C1953)</f>
        <v>1944</v>
      </c>
      <c r="C1953" s="157" t="s">
        <v>1231</v>
      </c>
      <c r="D1953" s="157"/>
      <c r="E1953" s="212"/>
      <c r="F1953" s="209"/>
      <c r="G1953" s="241">
        <v>45541</v>
      </c>
      <c r="H1953" s="253">
        <v>0</v>
      </c>
      <c r="I1953" s="214">
        <v>-4000</v>
      </c>
      <c r="J1953" s="250">
        <f t="shared" si="31"/>
        <v>3944656.8233181816</v>
      </c>
      <c r="K1953" s="270"/>
    </row>
    <row r="1954" spans="2:11" x14ac:dyDescent="0.25">
      <c r="B1954" s="46">
        <f>SUBTOTAL(103,$C$10:C1954)</f>
        <v>1945</v>
      </c>
      <c r="C1954" s="157" t="s">
        <v>1232</v>
      </c>
      <c r="D1954" s="157"/>
      <c r="E1954" s="212"/>
      <c r="F1954" s="209"/>
      <c r="G1954" s="241">
        <v>45541</v>
      </c>
      <c r="H1954" s="253">
        <v>0</v>
      </c>
      <c r="I1954" s="214">
        <v>-3500</v>
      </c>
      <c r="J1954" s="250">
        <f t="shared" si="31"/>
        <v>3941156.8233181816</v>
      </c>
      <c r="K1954" s="270"/>
    </row>
    <row r="1955" spans="2:11" x14ac:dyDescent="0.25">
      <c r="B1955" s="46">
        <f>SUBTOTAL(103,$C$10:C1955)</f>
        <v>1946</v>
      </c>
      <c r="C1955" s="157" t="s">
        <v>1233</v>
      </c>
      <c r="D1955" s="157"/>
      <c r="E1955" s="212"/>
      <c r="F1955" s="209"/>
      <c r="G1955" s="241">
        <v>45541</v>
      </c>
      <c r="H1955" s="253">
        <v>0</v>
      </c>
      <c r="I1955" s="214">
        <v>-3000</v>
      </c>
      <c r="J1955" s="250">
        <f t="shared" si="31"/>
        <v>3938156.8233181816</v>
      </c>
      <c r="K1955" s="270"/>
    </row>
    <row r="1956" spans="2:11" x14ac:dyDescent="0.25">
      <c r="B1956" s="46">
        <f>SUBTOTAL(103,$C$10:C1956)</f>
        <v>1947</v>
      </c>
      <c r="C1956" s="157" t="s">
        <v>1234</v>
      </c>
      <c r="D1956" s="157"/>
      <c r="E1956" s="212"/>
      <c r="F1956" s="209"/>
      <c r="G1956" s="241">
        <v>45541</v>
      </c>
      <c r="H1956" s="253">
        <v>0</v>
      </c>
      <c r="I1956" s="214">
        <v>-3000</v>
      </c>
      <c r="J1956" s="250">
        <f t="shared" si="31"/>
        <v>3935156.8233181816</v>
      </c>
      <c r="K1956" s="270"/>
    </row>
    <row r="1957" spans="2:11" x14ac:dyDescent="0.25">
      <c r="B1957" s="46">
        <f>SUBTOTAL(103,$C$10:C1957)</f>
        <v>1948</v>
      </c>
      <c r="C1957" s="157" t="s">
        <v>1235</v>
      </c>
      <c r="D1957" s="157"/>
      <c r="E1957" s="212"/>
      <c r="F1957" s="209"/>
      <c r="G1957" s="241">
        <v>45541</v>
      </c>
      <c r="H1957" s="253">
        <v>0</v>
      </c>
      <c r="I1957" s="214">
        <v>-3000</v>
      </c>
      <c r="J1957" s="250">
        <f t="shared" si="31"/>
        <v>3932156.8233181816</v>
      </c>
      <c r="K1957" s="270"/>
    </row>
    <row r="1958" spans="2:11" x14ac:dyDescent="0.25">
      <c r="B1958" s="46">
        <f>SUBTOTAL(103,$C$10:C1958)</f>
        <v>1949</v>
      </c>
      <c r="C1958" s="157" t="s">
        <v>1236</v>
      </c>
      <c r="D1958" s="157"/>
      <c r="E1958" s="212"/>
      <c r="F1958" s="209"/>
      <c r="G1958" s="241">
        <v>45541</v>
      </c>
      <c r="H1958" s="253">
        <v>0</v>
      </c>
      <c r="I1958" s="214">
        <v>-3500</v>
      </c>
      <c r="J1958" s="250">
        <f t="shared" si="31"/>
        <v>3928656.8233181816</v>
      </c>
      <c r="K1958" s="270"/>
    </row>
    <row r="1959" spans="2:11" x14ac:dyDescent="0.25">
      <c r="B1959" s="46">
        <f>SUBTOTAL(103,$C$10:C1959)</f>
        <v>1950</v>
      </c>
      <c r="C1959" s="157" t="s">
        <v>1237</v>
      </c>
      <c r="D1959" s="157"/>
      <c r="E1959" s="212"/>
      <c r="F1959" s="209"/>
      <c r="G1959" s="241">
        <v>45541</v>
      </c>
      <c r="H1959" s="253">
        <v>0</v>
      </c>
      <c r="I1959" s="214">
        <v>-3000</v>
      </c>
      <c r="J1959" s="250">
        <f t="shared" si="31"/>
        <v>3925656.8233181816</v>
      </c>
      <c r="K1959" s="270"/>
    </row>
    <row r="1960" spans="2:11" x14ac:dyDescent="0.25">
      <c r="B1960" s="46">
        <f>SUBTOTAL(103,$C$10:C1960)</f>
        <v>1951</v>
      </c>
      <c r="C1960" s="157" t="s">
        <v>1238</v>
      </c>
      <c r="D1960" s="157"/>
      <c r="E1960" s="212"/>
      <c r="F1960" s="209"/>
      <c r="G1960" s="241">
        <v>45541</v>
      </c>
      <c r="H1960" s="253">
        <v>0</v>
      </c>
      <c r="I1960" s="214">
        <v>-2500</v>
      </c>
      <c r="J1960" s="250">
        <f t="shared" si="31"/>
        <v>3923156.8233181816</v>
      </c>
      <c r="K1960" s="270"/>
    </row>
    <row r="1961" spans="2:11" x14ac:dyDescent="0.25">
      <c r="B1961" s="46">
        <f>SUBTOTAL(103,$C$10:C1961)</f>
        <v>1952</v>
      </c>
      <c r="C1961" s="157" t="s">
        <v>1239</v>
      </c>
      <c r="D1961" s="157"/>
      <c r="E1961" s="212"/>
      <c r="F1961" s="209"/>
      <c r="G1961" s="241">
        <v>45541</v>
      </c>
      <c r="H1961" s="253">
        <v>0</v>
      </c>
      <c r="I1961" s="214">
        <v>-1700</v>
      </c>
      <c r="J1961" s="250">
        <f t="shared" si="31"/>
        <v>3921456.8233181816</v>
      </c>
      <c r="K1961" s="270"/>
    </row>
    <row r="1962" spans="2:11" x14ac:dyDescent="0.25">
      <c r="B1962" s="46">
        <f>SUBTOTAL(103,$C$10:C1962)</f>
        <v>1953</v>
      </c>
      <c r="C1962" s="157" t="s">
        <v>1240</v>
      </c>
      <c r="D1962" s="157"/>
      <c r="E1962" s="212"/>
      <c r="F1962" s="209"/>
      <c r="G1962" s="241">
        <v>45541</v>
      </c>
      <c r="H1962" s="253">
        <v>0</v>
      </c>
      <c r="I1962" s="214">
        <v>-3000</v>
      </c>
      <c r="J1962" s="250">
        <f t="shared" si="31"/>
        <v>3918456.8233181816</v>
      </c>
      <c r="K1962" s="270"/>
    </row>
    <row r="1963" spans="2:11" x14ac:dyDescent="0.25">
      <c r="B1963" s="46">
        <f>SUBTOTAL(103,$C$10:C1963)</f>
        <v>1954</v>
      </c>
      <c r="C1963" s="157" t="s">
        <v>764</v>
      </c>
      <c r="D1963" s="157"/>
      <c r="E1963" s="212"/>
      <c r="F1963" s="209"/>
      <c r="G1963" s="241">
        <v>45541</v>
      </c>
      <c r="H1963" s="253">
        <v>0</v>
      </c>
      <c r="I1963" s="214">
        <v>-4500</v>
      </c>
      <c r="J1963" s="250">
        <f t="shared" si="31"/>
        <v>3913956.8233181816</v>
      </c>
      <c r="K1963" s="270"/>
    </row>
    <row r="1964" spans="2:11" x14ac:dyDescent="0.25">
      <c r="B1964" s="46">
        <f>SUBTOTAL(103,$C$10:C1964)</f>
        <v>1955</v>
      </c>
      <c r="C1964" s="157" t="s">
        <v>1241</v>
      </c>
      <c r="D1964" s="157"/>
      <c r="E1964" s="212"/>
      <c r="F1964" s="209"/>
      <c r="G1964" s="241">
        <v>45541</v>
      </c>
      <c r="H1964" s="253">
        <v>0</v>
      </c>
      <c r="I1964" s="214">
        <v>-3000</v>
      </c>
      <c r="J1964" s="250">
        <f t="shared" si="31"/>
        <v>3910956.8233181816</v>
      </c>
      <c r="K1964" s="270"/>
    </row>
    <row r="1965" spans="2:11" x14ac:dyDescent="0.25">
      <c r="B1965" s="46">
        <f>SUBTOTAL(103,$C$10:C1965)</f>
        <v>1956</v>
      </c>
      <c r="C1965" s="157" t="s">
        <v>1242</v>
      </c>
      <c r="D1965" s="157"/>
      <c r="E1965" s="212"/>
      <c r="F1965" s="209"/>
      <c r="G1965" s="241">
        <v>45541</v>
      </c>
      <c r="H1965" s="253">
        <v>0</v>
      </c>
      <c r="I1965" s="214">
        <v>-2500</v>
      </c>
      <c r="J1965" s="250">
        <f t="shared" ref="J1965:J2028" si="32">H1965+J1964+I1965</f>
        <v>3908456.8233181816</v>
      </c>
      <c r="K1965" s="270"/>
    </row>
    <row r="1966" spans="2:11" x14ac:dyDescent="0.25">
      <c r="B1966" s="46">
        <f>SUBTOTAL(103,$C$10:C1966)</f>
        <v>1957</v>
      </c>
      <c r="C1966" s="157" t="s">
        <v>711</v>
      </c>
      <c r="D1966" s="157"/>
      <c r="E1966" s="212"/>
      <c r="F1966" s="209"/>
      <c r="G1966" s="241">
        <v>45541</v>
      </c>
      <c r="H1966" s="253">
        <v>0</v>
      </c>
      <c r="I1966" s="214">
        <v>-2800</v>
      </c>
      <c r="J1966" s="250">
        <f t="shared" si="32"/>
        <v>3905656.8233181816</v>
      </c>
      <c r="K1966" s="270"/>
    </row>
    <row r="1967" spans="2:11" x14ac:dyDescent="0.25">
      <c r="B1967" s="46">
        <f>SUBTOTAL(103,$C$10:C1967)</f>
        <v>1958</v>
      </c>
      <c r="C1967" s="157" t="s">
        <v>1243</v>
      </c>
      <c r="D1967" s="157"/>
      <c r="E1967" s="212"/>
      <c r="F1967" s="209"/>
      <c r="G1967" s="241">
        <v>45541</v>
      </c>
      <c r="H1967" s="253">
        <v>0</v>
      </c>
      <c r="I1967" s="214">
        <v>-2500</v>
      </c>
      <c r="J1967" s="250">
        <f t="shared" si="32"/>
        <v>3903156.8233181816</v>
      </c>
      <c r="K1967" s="270"/>
    </row>
    <row r="1968" spans="2:11" x14ac:dyDescent="0.25">
      <c r="B1968" s="46">
        <f>SUBTOTAL(103,$C$10:C1968)</f>
        <v>1959</v>
      </c>
      <c r="C1968" s="157" t="s">
        <v>1244</v>
      </c>
      <c r="D1968" s="157"/>
      <c r="E1968" s="212"/>
      <c r="F1968" s="209"/>
      <c r="G1968" s="241">
        <v>45541</v>
      </c>
      <c r="H1968" s="253">
        <v>0</v>
      </c>
      <c r="I1968" s="214">
        <v>-3500</v>
      </c>
      <c r="J1968" s="250">
        <f t="shared" si="32"/>
        <v>3899656.8233181816</v>
      </c>
      <c r="K1968" s="270"/>
    </row>
    <row r="1969" spans="2:11" x14ac:dyDescent="0.25">
      <c r="B1969" s="46">
        <f>SUBTOTAL(103,$C$10:C1969)</f>
        <v>1960</v>
      </c>
      <c r="C1969" s="157" t="s">
        <v>1245</v>
      </c>
      <c r="D1969" s="157"/>
      <c r="E1969" s="212"/>
      <c r="F1969" s="209"/>
      <c r="G1969" s="241">
        <v>45541</v>
      </c>
      <c r="H1969" s="253">
        <v>0</v>
      </c>
      <c r="I1969" s="214">
        <v>-3000</v>
      </c>
      <c r="J1969" s="250">
        <f t="shared" si="32"/>
        <v>3896656.8233181816</v>
      </c>
      <c r="K1969" s="270"/>
    </row>
    <row r="1970" spans="2:11" x14ac:dyDescent="0.25">
      <c r="B1970" s="46">
        <f>SUBTOTAL(103,$C$10:C1970)</f>
        <v>1961</v>
      </c>
      <c r="C1970" s="157" t="s">
        <v>1246</v>
      </c>
      <c r="D1970" s="157"/>
      <c r="E1970" s="212"/>
      <c r="F1970" s="209"/>
      <c r="G1970" s="241">
        <v>45541</v>
      </c>
      <c r="H1970" s="253">
        <v>0</v>
      </c>
      <c r="I1970" s="214">
        <v>-2500</v>
      </c>
      <c r="J1970" s="250">
        <f t="shared" si="32"/>
        <v>3894156.8233181816</v>
      </c>
      <c r="K1970" s="270"/>
    </row>
    <row r="1971" spans="2:11" x14ac:dyDescent="0.25">
      <c r="B1971" s="46">
        <f>SUBTOTAL(103,$C$10:C1971)</f>
        <v>1962</v>
      </c>
      <c r="C1971" s="157" t="s">
        <v>1247</v>
      </c>
      <c r="D1971" s="157"/>
      <c r="E1971" s="212"/>
      <c r="F1971" s="209"/>
      <c r="G1971" s="241">
        <v>45541</v>
      </c>
      <c r="H1971" s="253">
        <v>0</v>
      </c>
      <c r="I1971" s="214">
        <v>-2500</v>
      </c>
      <c r="J1971" s="250">
        <f t="shared" si="32"/>
        <v>3891656.8233181816</v>
      </c>
      <c r="K1971" s="270"/>
    </row>
    <row r="1972" spans="2:11" x14ac:dyDescent="0.25">
      <c r="B1972" s="46">
        <f>SUBTOTAL(103,$C$10:C1972)</f>
        <v>1963</v>
      </c>
      <c r="C1972" s="157" t="s">
        <v>1248</v>
      </c>
      <c r="D1972" s="157"/>
      <c r="E1972" s="212"/>
      <c r="F1972" s="209"/>
      <c r="G1972" s="241">
        <v>45541</v>
      </c>
      <c r="H1972" s="253">
        <v>0</v>
      </c>
      <c r="I1972" s="214">
        <v>-3500</v>
      </c>
      <c r="J1972" s="250">
        <f t="shared" si="32"/>
        <v>3888156.8233181816</v>
      </c>
      <c r="K1972" s="270"/>
    </row>
    <row r="1973" spans="2:11" x14ac:dyDescent="0.25">
      <c r="B1973" s="46">
        <f>SUBTOTAL(103,$C$10:C1973)</f>
        <v>1964</v>
      </c>
      <c r="C1973" s="157" t="s">
        <v>1249</v>
      </c>
      <c r="D1973" s="157"/>
      <c r="E1973" s="212"/>
      <c r="F1973" s="209"/>
      <c r="G1973" s="241">
        <v>45541</v>
      </c>
      <c r="H1973" s="253">
        <v>0</v>
      </c>
      <c r="I1973" s="214">
        <v>-3000</v>
      </c>
      <c r="J1973" s="250">
        <f t="shared" si="32"/>
        <v>3885156.8233181816</v>
      </c>
      <c r="K1973" s="270"/>
    </row>
    <row r="1974" spans="2:11" x14ac:dyDescent="0.25">
      <c r="B1974" s="46">
        <f>SUBTOTAL(103,$C$10:C1974)</f>
        <v>1965</v>
      </c>
      <c r="C1974" s="157" t="s">
        <v>1192</v>
      </c>
      <c r="D1974" s="157"/>
      <c r="E1974" s="212"/>
      <c r="F1974" s="209"/>
      <c r="G1974" s="241">
        <v>45541</v>
      </c>
      <c r="H1974" s="253">
        <v>0</v>
      </c>
      <c r="I1974" s="214">
        <v>-1700</v>
      </c>
      <c r="J1974" s="250">
        <f t="shared" si="32"/>
        <v>3883456.8233181816</v>
      </c>
      <c r="K1974" s="270"/>
    </row>
    <row r="1975" spans="2:11" x14ac:dyDescent="0.25">
      <c r="B1975" s="46">
        <f>SUBTOTAL(103,$C$10:C1975)</f>
        <v>1966</v>
      </c>
      <c r="C1975" s="157" t="s">
        <v>1250</v>
      </c>
      <c r="D1975" s="157"/>
      <c r="E1975" s="212"/>
      <c r="F1975" s="209"/>
      <c r="G1975" s="241">
        <v>45541</v>
      </c>
      <c r="H1975" s="253">
        <v>0</v>
      </c>
      <c r="I1975" s="214">
        <v>-3000</v>
      </c>
      <c r="J1975" s="250">
        <f t="shared" si="32"/>
        <v>3880456.8233181816</v>
      </c>
      <c r="K1975" s="270"/>
    </row>
    <row r="1976" spans="2:11" x14ac:dyDescent="0.25">
      <c r="B1976" s="46">
        <f>SUBTOTAL(103,$C$10:C1976)</f>
        <v>1967</v>
      </c>
      <c r="C1976" s="157" t="s">
        <v>1251</v>
      </c>
      <c r="D1976" s="157"/>
      <c r="E1976" s="212"/>
      <c r="F1976" s="209"/>
      <c r="G1976" s="241">
        <v>45541</v>
      </c>
      <c r="H1976" s="253">
        <v>0</v>
      </c>
      <c r="I1976" s="214">
        <v>-3500</v>
      </c>
      <c r="J1976" s="250">
        <f t="shared" si="32"/>
        <v>3876956.8233181816</v>
      </c>
      <c r="K1976" s="270"/>
    </row>
    <row r="1977" spans="2:11" x14ac:dyDescent="0.25">
      <c r="B1977" s="46">
        <f>SUBTOTAL(103,$C$10:C1977)</f>
        <v>1968</v>
      </c>
      <c r="C1977" s="157" t="s">
        <v>1252</v>
      </c>
      <c r="D1977" s="157"/>
      <c r="E1977" s="212"/>
      <c r="F1977" s="209"/>
      <c r="G1977" s="241">
        <v>45541</v>
      </c>
      <c r="H1977" s="253">
        <v>0</v>
      </c>
      <c r="I1977" s="214">
        <v>-2500</v>
      </c>
      <c r="J1977" s="250">
        <f t="shared" si="32"/>
        <v>3874456.8233181816</v>
      </c>
      <c r="K1977" s="270"/>
    </row>
    <row r="1978" spans="2:11" x14ac:dyDescent="0.25">
      <c r="B1978" s="46">
        <f>SUBTOTAL(103,$C$10:C1978)</f>
        <v>1969</v>
      </c>
      <c r="C1978" s="157" t="s">
        <v>1253</v>
      </c>
      <c r="D1978" s="157"/>
      <c r="E1978" s="212"/>
      <c r="F1978" s="209"/>
      <c r="G1978" s="241">
        <v>45541</v>
      </c>
      <c r="H1978" s="253">
        <v>0</v>
      </c>
      <c r="I1978" s="214">
        <v>-2500</v>
      </c>
      <c r="J1978" s="250">
        <f t="shared" si="32"/>
        <v>3871956.8233181816</v>
      </c>
      <c r="K1978" s="270"/>
    </row>
    <row r="1979" spans="2:11" x14ac:dyDescent="0.25">
      <c r="B1979" s="46">
        <f>SUBTOTAL(103,$C$10:C1979)</f>
        <v>1970</v>
      </c>
      <c r="C1979" s="157" t="s">
        <v>1254</v>
      </c>
      <c r="D1979" s="157"/>
      <c r="E1979" s="212"/>
      <c r="F1979" s="209"/>
      <c r="G1979" s="241">
        <v>45541</v>
      </c>
      <c r="H1979" s="253">
        <v>0</v>
      </c>
      <c r="I1979" s="214">
        <v>-3500</v>
      </c>
      <c r="J1979" s="250">
        <f t="shared" si="32"/>
        <v>3868456.8233181816</v>
      </c>
      <c r="K1979" s="270"/>
    </row>
    <row r="1980" spans="2:11" x14ac:dyDescent="0.25">
      <c r="B1980" s="46">
        <f>SUBTOTAL(103,$C$10:C1980)</f>
        <v>1971</v>
      </c>
      <c r="C1980" s="157" t="s">
        <v>1255</v>
      </c>
      <c r="D1980" s="157"/>
      <c r="E1980" s="212"/>
      <c r="F1980" s="209"/>
      <c r="G1980" s="241">
        <v>45541</v>
      </c>
      <c r="H1980" s="253">
        <v>0</v>
      </c>
      <c r="I1980" s="214">
        <v>-4000</v>
      </c>
      <c r="J1980" s="250">
        <f t="shared" si="32"/>
        <v>3864456.8233181816</v>
      </c>
      <c r="K1980" s="270"/>
    </row>
    <row r="1981" spans="2:11" x14ac:dyDescent="0.25">
      <c r="B1981" s="46">
        <f>SUBTOTAL(103,$C$10:C1981)</f>
        <v>1972</v>
      </c>
      <c r="C1981" s="157" t="s">
        <v>1256</v>
      </c>
      <c r="D1981" s="157"/>
      <c r="E1981" s="212"/>
      <c r="F1981" s="209"/>
      <c r="G1981" s="241">
        <v>45541</v>
      </c>
      <c r="H1981" s="253">
        <v>0</v>
      </c>
      <c r="I1981" s="214">
        <v>-3000</v>
      </c>
      <c r="J1981" s="250">
        <f t="shared" si="32"/>
        <v>3861456.8233181816</v>
      </c>
      <c r="K1981" s="270"/>
    </row>
    <row r="1982" spans="2:11" x14ac:dyDescent="0.25">
      <c r="B1982" s="46">
        <f>SUBTOTAL(103,$C$10:C1982)</f>
        <v>1973</v>
      </c>
      <c r="C1982" s="157" t="s">
        <v>1257</v>
      </c>
      <c r="D1982" s="157"/>
      <c r="E1982" s="212"/>
      <c r="F1982" s="209"/>
      <c r="G1982" s="241">
        <v>45541</v>
      </c>
      <c r="H1982" s="253">
        <v>0</v>
      </c>
      <c r="I1982" s="214">
        <v>-2500</v>
      </c>
      <c r="J1982" s="250">
        <f t="shared" si="32"/>
        <v>3858956.8233181816</v>
      </c>
      <c r="K1982" s="270"/>
    </row>
    <row r="1983" spans="2:11" x14ac:dyDescent="0.25">
      <c r="B1983" s="46">
        <f>SUBTOTAL(103,$C$10:C1983)</f>
        <v>1974</v>
      </c>
      <c r="C1983" s="157" t="s">
        <v>605</v>
      </c>
      <c r="D1983" s="157"/>
      <c r="E1983" s="212"/>
      <c r="F1983" s="209"/>
      <c r="G1983" s="241">
        <v>45541</v>
      </c>
      <c r="H1983" s="253">
        <v>0</v>
      </c>
      <c r="I1983" s="214">
        <v>-4000</v>
      </c>
      <c r="J1983" s="250">
        <f t="shared" si="32"/>
        <v>3854956.8233181816</v>
      </c>
      <c r="K1983" s="270"/>
    </row>
    <row r="1984" spans="2:11" x14ac:dyDescent="0.25">
      <c r="B1984" s="46">
        <f>SUBTOTAL(103,$C$10:C1984)</f>
        <v>1975</v>
      </c>
      <c r="C1984" s="157" t="s">
        <v>1258</v>
      </c>
      <c r="D1984" s="157"/>
      <c r="E1984" s="212"/>
      <c r="F1984" s="209"/>
      <c r="G1984" s="241">
        <v>45541</v>
      </c>
      <c r="H1984" s="253">
        <v>0</v>
      </c>
      <c r="I1984" s="214">
        <v>-2500</v>
      </c>
      <c r="J1984" s="250">
        <f t="shared" si="32"/>
        <v>3852456.8233181816</v>
      </c>
      <c r="K1984" s="270"/>
    </row>
    <row r="1985" spans="2:11" x14ac:dyDescent="0.25">
      <c r="B1985" s="46">
        <f>SUBTOTAL(103,$C$10:C1985)</f>
        <v>1976</v>
      </c>
      <c r="C1985" s="157" t="s">
        <v>1259</v>
      </c>
      <c r="D1985" s="157"/>
      <c r="E1985" s="212"/>
      <c r="F1985" s="209"/>
      <c r="G1985" s="241">
        <v>45541</v>
      </c>
      <c r="H1985" s="253">
        <v>0</v>
      </c>
      <c r="I1985" s="214">
        <v>-2500</v>
      </c>
      <c r="J1985" s="250">
        <f t="shared" si="32"/>
        <v>3849956.8233181816</v>
      </c>
      <c r="K1985" s="270"/>
    </row>
    <row r="1986" spans="2:11" x14ac:dyDescent="0.25">
      <c r="B1986" s="46">
        <f>SUBTOTAL(103,$C$10:C1986)</f>
        <v>1977</v>
      </c>
      <c r="C1986" s="157" t="s">
        <v>1260</v>
      </c>
      <c r="D1986" s="157"/>
      <c r="E1986" s="212"/>
      <c r="F1986" s="209"/>
      <c r="G1986" s="241">
        <v>45541</v>
      </c>
      <c r="H1986" s="253">
        <v>0</v>
      </c>
      <c r="I1986" s="214">
        <v>-2500</v>
      </c>
      <c r="J1986" s="250">
        <f t="shared" si="32"/>
        <v>3847456.8233181816</v>
      </c>
      <c r="K1986" s="270"/>
    </row>
    <row r="1987" spans="2:11" x14ac:dyDescent="0.25">
      <c r="B1987" s="46">
        <f>SUBTOTAL(103,$C$10:C1987)</f>
        <v>1978</v>
      </c>
      <c r="C1987" s="157" t="s">
        <v>1261</v>
      </c>
      <c r="D1987" s="157"/>
      <c r="E1987" s="212"/>
      <c r="F1987" s="209"/>
      <c r="G1987" s="241">
        <v>45541</v>
      </c>
      <c r="H1987" s="253">
        <v>0</v>
      </c>
      <c r="I1987" s="214">
        <v>-1700</v>
      </c>
      <c r="J1987" s="250">
        <f t="shared" si="32"/>
        <v>3845756.8233181816</v>
      </c>
      <c r="K1987" s="270"/>
    </row>
    <row r="1988" spans="2:11" x14ac:dyDescent="0.25">
      <c r="B1988" s="46">
        <f>SUBTOTAL(103,$C$10:C1988)</f>
        <v>1979</v>
      </c>
      <c r="C1988" s="157" t="s">
        <v>596</v>
      </c>
      <c r="D1988" s="157"/>
      <c r="E1988" s="212"/>
      <c r="F1988" s="209"/>
      <c r="G1988" s="241">
        <v>45541</v>
      </c>
      <c r="H1988" s="253">
        <v>0</v>
      </c>
      <c r="I1988" s="214">
        <v>-4050</v>
      </c>
      <c r="J1988" s="250">
        <f t="shared" si="32"/>
        <v>3841706.8233181816</v>
      </c>
      <c r="K1988" s="270"/>
    </row>
    <row r="1989" spans="2:11" x14ac:dyDescent="0.25">
      <c r="B1989" s="46">
        <f>SUBTOTAL(103,$C$10:C1989)</f>
        <v>1980</v>
      </c>
      <c r="C1989" s="157" t="s">
        <v>763</v>
      </c>
      <c r="D1989" s="157"/>
      <c r="E1989" s="212"/>
      <c r="F1989" s="209"/>
      <c r="G1989" s="241">
        <v>45541</v>
      </c>
      <c r="H1989" s="253">
        <v>0</v>
      </c>
      <c r="I1989" s="214">
        <v>-4050</v>
      </c>
      <c r="J1989" s="250">
        <f t="shared" si="32"/>
        <v>3837656.8233181816</v>
      </c>
      <c r="K1989" s="270"/>
    </row>
    <row r="1990" spans="2:11" x14ac:dyDescent="0.25">
      <c r="B1990" s="46">
        <f>SUBTOTAL(103,$C$10:C1990)</f>
        <v>1981</v>
      </c>
      <c r="C1990" s="157" t="s">
        <v>1262</v>
      </c>
      <c r="D1990" s="157"/>
      <c r="E1990" s="212"/>
      <c r="F1990" s="209"/>
      <c r="G1990" s="241">
        <v>45541</v>
      </c>
      <c r="H1990" s="253">
        <v>0</v>
      </c>
      <c r="I1990" s="214">
        <v>-3500</v>
      </c>
      <c r="J1990" s="250">
        <f t="shared" si="32"/>
        <v>3834156.8233181816</v>
      </c>
      <c r="K1990" s="270"/>
    </row>
    <row r="1991" spans="2:11" x14ac:dyDescent="0.25">
      <c r="B1991" s="46">
        <f>SUBTOTAL(103,$C$10:C1991)</f>
        <v>1982</v>
      </c>
      <c r="C1991" s="157" t="s">
        <v>1263</v>
      </c>
      <c r="D1991" s="157"/>
      <c r="E1991" s="212"/>
      <c r="F1991" s="209"/>
      <c r="G1991" s="241">
        <v>45541</v>
      </c>
      <c r="H1991" s="253">
        <v>0</v>
      </c>
      <c r="I1991" s="214">
        <v>-2500</v>
      </c>
      <c r="J1991" s="250">
        <f t="shared" si="32"/>
        <v>3831656.8233181816</v>
      </c>
      <c r="K1991" s="270"/>
    </row>
    <row r="1992" spans="2:11" x14ac:dyDescent="0.25">
      <c r="B1992" s="46">
        <f>SUBTOTAL(103,$C$10:C1992)</f>
        <v>1983</v>
      </c>
      <c r="C1992" s="157" t="s">
        <v>1264</v>
      </c>
      <c r="D1992" s="157"/>
      <c r="E1992" s="212"/>
      <c r="F1992" s="209"/>
      <c r="G1992" s="241">
        <v>45541</v>
      </c>
      <c r="H1992" s="253">
        <v>0</v>
      </c>
      <c r="I1992" s="214">
        <v>-2500</v>
      </c>
      <c r="J1992" s="250">
        <f t="shared" si="32"/>
        <v>3829156.8233181816</v>
      </c>
      <c r="K1992" s="270"/>
    </row>
    <row r="1993" spans="2:11" x14ac:dyDescent="0.25">
      <c r="B1993" s="46">
        <f>SUBTOTAL(103,$C$10:C1993)</f>
        <v>1984</v>
      </c>
      <c r="C1993" s="157" t="s">
        <v>1265</v>
      </c>
      <c r="D1993" s="157"/>
      <c r="E1993" s="212"/>
      <c r="F1993" s="209"/>
      <c r="G1993" s="241">
        <v>45541</v>
      </c>
      <c r="H1993" s="253">
        <v>0</v>
      </c>
      <c r="I1993" s="214">
        <v>-1700</v>
      </c>
      <c r="J1993" s="250">
        <f t="shared" si="32"/>
        <v>3827456.8233181816</v>
      </c>
      <c r="K1993" s="270"/>
    </row>
    <row r="1994" spans="2:11" x14ac:dyDescent="0.25">
      <c r="B1994" s="46">
        <f>SUBTOTAL(103,$C$10:C1994)</f>
        <v>1985</v>
      </c>
      <c r="C1994" s="157" t="s">
        <v>1266</v>
      </c>
      <c r="D1994" s="157"/>
      <c r="E1994" s="212"/>
      <c r="F1994" s="209"/>
      <c r="G1994" s="241">
        <v>45541</v>
      </c>
      <c r="H1994" s="253">
        <v>0</v>
      </c>
      <c r="I1994" s="214">
        <v>-3500</v>
      </c>
      <c r="J1994" s="250">
        <f t="shared" si="32"/>
        <v>3823956.8233181816</v>
      </c>
      <c r="K1994" s="270"/>
    </row>
    <row r="1995" spans="2:11" x14ac:dyDescent="0.25">
      <c r="B1995" s="46">
        <f>SUBTOTAL(103,$C$10:C1995)</f>
        <v>1986</v>
      </c>
      <c r="C1995" s="157" t="s">
        <v>1267</v>
      </c>
      <c r="D1995" s="157"/>
      <c r="E1995" s="212"/>
      <c r="F1995" s="209"/>
      <c r="G1995" s="241">
        <v>45541</v>
      </c>
      <c r="H1995" s="253">
        <v>0</v>
      </c>
      <c r="I1995" s="214">
        <v>-3500</v>
      </c>
      <c r="J1995" s="250">
        <f t="shared" si="32"/>
        <v>3820456.8233181816</v>
      </c>
      <c r="K1995" s="270"/>
    </row>
    <row r="1996" spans="2:11" x14ac:dyDescent="0.25">
      <c r="B1996" s="46">
        <f>SUBTOTAL(103,$C$10:C1996)</f>
        <v>1987</v>
      </c>
      <c r="C1996" s="157" t="s">
        <v>1268</v>
      </c>
      <c r="D1996" s="157"/>
      <c r="E1996" s="212"/>
      <c r="F1996" s="209"/>
      <c r="G1996" s="241">
        <v>45541</v>
      </c>
      <c r="H1996" s="253">
        <v>0</v>
      </c>
      <c r="I1996" s="214">
        <v>-3051.2</v>
      </c>
      <c r="J1996" s="250">
        <f t="shared" si="32"/>
        <v>3817405.6233181814</v>
      </c>
      <c r="K1996" s="270"/>
    </row>
    <row r="1997" spans="2:11" x14ac:dyDescent="0.25">
      <c r="B1997" s="46">
        <f>SUBTOTAL(103,$C$10:C1997)</f>
        <v>1988</v>
      </c>
      <c r="C1997" s="157" t="s">
        <v>1269</v>
      </c>
      <c r="D1997" s="157"/>
      <c r="E1997" s="212"/>
      <c r="F1997" s="209"/>
      <c r="G1997" s="241">
        <v>45541</v>
      </c>
      <c r="H1997" s="253">
        <v>0</v>
      </c>
      <c r="I1997" s="214">
        <v>-3553</v>
      </c>
      <c r="J1997" s="250">
        <f t="shared" si="32"/>
        <v>3813852.6233181814</v>
      </c>
      <c r="K1997" s="270"/>
    </row>
    <row r="1998" spans="2:11" x14ac:dyDescent="0.25">
      <c r="B1998" s="46">
        <f>SUBTOTAL(103,$C$10:C1998)</f>
        <v>1989</v>
      </c>
      <c r="C1998" s="157" t="s">
        <v>1270</v>
      </c>
      <c r="D1998" s="157"/>
      <c r="E1998" s="212"/>
      <c r="F1998" s="209"/>
      <c r="G1998" s="241">
        <v>45541</v>
      </c>
      <c r="H1998" s="253">
        <v>0</v>
      </c>
      <c r="I1998" s="214">
        <v>-3051.2</v>
      </c>
      <c r="J1998" s="250">
        <f t="shared" si="32"/>
        <v>3810801.4233181812</v>
      </c>
      <c r="K1998" s="270"/>
    </row>
    <row r="1999" spans="2:11" x14ac:dyDescent="0.25">
      <c r="B1999" s="46">
        <f>SUBTOTAL(103,$C$10:C1999)</f>
        <v>1990</v>
      </c>
      <c r="C1999" s="157" t="s">
        <v>1271</v>
      </c>
      <c r="D1999" s="157"/>
      <c r="E1999" s="212"/>
      <c r="F1999" s="209"/>
      <c r="G1999" s="241">
        <v>45541</v>
      </c>
      <c r="H1999" s="253">
        <v>0</v>
      </c>
      <c r="I1999" s="214">
        <v>-3051.2</v>
      </c>
      <c r="J1999" s="250">
        <f t="shared" si="32"/>
        <v>3807750.223318181</v>
      </c>
      <c r="K1999" s="270"/>
    </row>
    <row r="2000" spans="2:11" x14ac:dyDescent="0.25">
      <c r="B2000" s="46">
        <f>SUBTOTAL(103,$C$10:C2000)</f>
        <v>1991</v>
      </c>
      <c r="C2000" s="157" t="s">
        <v>1272</v>
      </c>
      <c r="D2000" s="157"/>
      <c r="E2000" s="212"/>
      <c r="F2000" s="209"/>
      <c r="G2000" s="241">
        <v>45541</v>
      </c>
      <c r="H2000" s="253">
        <v>0</v>
      </c>
      <c r="I2000" s="214">
        <v>-2534.1999999999998</v>
      </c>
      <c r="J2000" s="250">
        <f t="shared" si="32"/>
        <v>3805216.0233181808</v>
      </c>
      <c r="K2000" s="270"/>
    </row>
    <row r="2001" spans="2:11" x14ac:dyDescent="0.25">
      <c r="B2001" s="46">
        <f>SUBTOTAL(103,$C$10:C2001)</f>
        <v>1992</v>
      </c>
      <c r="C2001" s="157" t="s">
        <v>1273</v>
      </c>
      <c r="D2001" s="157"/>
      <c r="E2001" s="212"/>
      <c r="F2001" s="209"/>
      <c r="G2001" s="241">
        <v>45541</v>
      </c>
      <c r="H2001" s="253">
        <v>0</v>
      </c>
      <c r="I2001" s="214">
        <v>-2534</v>
      </c>
      <c r="J2001" s="250">
        <f t="shared" si="32"/>
        <v>3802682.0233181808</v>
      </c>
      <c r="K2001" s="270"/>
    </row>
    <row r="2002" spans="2:11" x14ac:dyDescent="0.25">
      <c r="B2002" s="46">
        <f>SUBTOTAL(103,$C$10:C2002)</f>
        <v>1993</v>
      </c>
      <c r="C2002" s="157" t="s">
        <v>1274</v>
      </c>
      <c r="D2002" s="157"/>
      <c r="E2002" s="212"/>
      <c r="F2002" s="209"/>
      <c r="G2002" s="241">
        <v>45541</v>
      </c>
      <c r="H2002" s="253">
        <v>0</v>
      </c>
      <c r="I2002" s="214">
        <v>-2534.1999999999998</v>
      </c>
      <c r="J2002" s="250">
        <f t="shared" si="32"/>
        <v>3800147.8233181806</v>
      </c>
      <c r="K2002" s="270"/>
    </row>
    <row r="2003" spans="2:11" x14ac:dyDescent="0.25">
      <c r="B2003" s="46">
        <f>SUBTOTAL(103,$C$10:C2003)</f>
        <v>1994</v>
      </c>
      <c r="C2003" s="157" t="s">
        <v>1275</v>
      </c>
      <c r="D2003" s="157"/>
      <c r="E2003" s="212"/>
      <c r="F2003" s="209"/>
      <c r="G2003" s="241">
        <v>45541</v>
      </c>
      <c r="H2003" s="253">
        <v>0</v>
      </c>
      <c r="I2003" s="214">
        <v>-2534.1999999999998</v>
      </c>
      <c r="J2003" s="250">
        <f t="shared" si="32"/>
        <v>3797613.6233181804</v>
      </c>
      <c r="K2003" s="270"/>
    </row>
    <row r="2004" spans="2:11" x14ac:dyDescent="0.25">
      <c r="B2004" s="46">
        <f>SUBTOTAL(103,$C$10:C2004)</f>
        <v>1995</v>
      </c>
      <c r="C2004" s="157" t="s">
        <v>1276</v>
      </c>
      <c r="D2004" s="157"/>
      <c r="E2004" s="212"/>
      <c r="F2004" s="209"/>
      <c r="G2004" s="241">
        <v>45541</v>
      </c>
      <c r="H2004" s="253">
        <v>0</v>
      </c>
      <c r="I2004" s="214">
        <v>-2534</v>
      </c>
      <c r="J2004" s="250">
        <f t="shared" si="32"/>
        <v>3795079.6233181804</v>
      </c>
      <c r="K2004" s="270"/>
    </row>
    <row r="2005" spans="2:11" x14ac:dyDescent="0.25">
      <c r="B2005" s="46">
        <f>SUBTOTAL(103,$C$10:C2005)</f>
        <v>1996</v>
      </c>
      <c r="C2005" s="157" t="s">
        <v>1277</v>
      </c>
      <c r="D2005" s="157"/>
      <c r="E2005" s="212"/>
      <c r="F2005" s="209"/>
      <c r="G2005" s="241">
        <v>45541</v>
      </c>
      <c r="H2005" s="253">
        <v>0</v>
      </c>
      <c r="I2005" s="214">
        <v>-2534</v>
      </c>
      <c r="J2005" s="250">
        <f t="shared" si="32"/>
        <v>3792545.6233181804</v>
      </c>
      <c r="K2005" s="270"/>
    </row>
    <row r="2006" spans="2:11" x14ac:dyDescent="0.25">
      <c r="B2006" s="46">
        <f>SUBTOTAL(103,$C$10:C2006)</f>
        <v>1997</v>
      </c>
      <c r="C2006" s="157" t="s">
        <v>1278</v>
      </c>
      <c r="D2006" s="157"/>
      <c r="E2006" s="212"/>
      <c r="F2006" s="209"/>
      <c r="G2006" s="241">
        <v>45541</v>
      </c>
      <c r="H2006" s="253">
        <v>0</v>
      </c>
      <c r="I2006" s="214">
        <v>-2534</v>
      </c>
      <c r="J2006" s="250">
        <f t="shared" si="32"/>
        <v>3790011.6233181804</v>
      </c>
      <c r="K2006" s="270"/>
    </row>
    <row r="2007" spans="2:11" x14ac:dyDescent="0.25">
      <c r="B2007" s="46">
        <f>SUBTOTAL(103,$C$10:C2007)</f>
        <v>1998</v>
      </c>
      <c r="C2007" s="157" t="s">
        <v>1279</v>
      </c>
      <c r="D2007" s="157"/>
      <c r="E2007" s="212"/>
      <c r="F2007" s="209"/>
      <c r="G2007" s="241">
        <v>45541</v>
      </c>
      <c r="H2007" s="253">
        <v>0</v>
      </c>
      <c r="I2007" s="214">
        <v>-4501</v>
      </c>
      <c r="J2007" s="250">
        <f t="shared" si="32"/>
        <v>3785510.6233181804</v>
      </c>
      <c r="K2007" s="270"/>
    </row>
    <row r="2008" spans="2:11" x14ac:dyDescent="0.25">
      <c r="B2008" s="46">
        <f>SUBTOTAL(103,$C$10:C2008)</f>
        <v>1999</v>
      </c>
      <c r="C2008" s="157" t="s">
        <v>1280</v>
      </c>
      <c r="D2008" s="157"/>
      <c r="E2008" s="212"/>
      <c r="F2008" s="209"/>
      <c r="G2008" s="241">
        <v>45541</v>
      </c>
      <c r="H2008" s="253">
        <v>0</v>
      </c>
      <c r="I2008" s="214">
        <v>-2534</v>
      </c>
      <c r="J2008" s="250">
        <f t="shared" si="32"/>
        <v>3782976.6233181804</v>
      </c>
      <c r="K2008" s="270"/>
    </row>
    <row r="2009" spans="2:11" x14ac:dyDescent="0.25">
      <c r="B2009" s="46">
        <f>SUBTOTAL(103,$C$10:C2009)</f>
        <v>2000</v>
      </c>
      <c r="C2009" s="157" t="s">
        <v>1281</v>
      </c>
      <c r="D2009" s="157"/>
      <c r="E2009" s="212"/>
      <c r="F2009" s="209"/>
      <c r="G2009" s="241">
        <v>45541</v>
      </c>
      <c r="H2009" s="253">
        <v>0</v>
      </c>
      <c r="I2009" s="214">
        <v>-3051.2</v>
      </c>
      <c r="J2009" s="250">
        <f t="shared" si="32"/>
        <v>3779925.4233181803</v>
      </c>
      <c r="K2009" s="270"/>
    </row>
    <row r="2010" spans="2:11" x14ac:dyDescent="0.25">
      <c r="B2010" s="46">
        <f>SUBTOTAL(103,$C$10:C2010)</f>
        <v>2001</v>
      </c>
      <c r="C2010" s="157" t="s">
        <v>1282</v>
      </c>
      <c r="D2010" s="157"/>
      <c r="E2010" s="212"/>
      <c r="F2010" s="209"/>
      <c r="G2010" s="241">
        <v>45541</v>
      </c>
      <c r="H2010" s="253">
        <v>0</v>
      </c>
      <c r="I2010" s="214">
        <v>-2534</v>
      </c>
      <c r="J2010" s="250">
        <f t="shared" si="32"/>
        <v>3777391.4233181803</v>
      </c>
      <c r="K2010" s="270"/>
    </row>
    <row r="2011" spans="2:11" x14ac:dyDescent="0.25">
      <c r="B2011" s="46">
        <f>SUBTOTAL(103,$C$10:C2011)</f>
        <v>2002</v>
      </c>
      <c r="C2011" s="157" t="s">
        <v>1283</v>
      </c>
      <c r="D2011" s="157"/>
      <c r="E2011" s="212"/>
      <c r="F2011" s="209"/>
      <c r="G2011" s="241">
        <v>45541</v>
      </c>
      <c r="H2011" s="253">
        <v>0</v>
      </c>
      <c r="I2011" s="214">
        <v>-2534.1999999999998</v>
      </c>
      <c r="J2011" s="250">
        <f t="shared" si="32"/>
        <v>3774857.2233181801</v>
      </c>
      <c r="K2011" s="270"/>
    </row>
    <row r="2012" spans="2:11" x14ac:dyDescent="0.25">
      <c r="B2012" s="46">
        <f>SUBTOTAL(103,$C$10:C2012)</f>
        <v>2003</v>
      </c>
      <c r="C2012" s="157" t="s">
        <v>1284</v>
      </c>
      <c r="D2012" s="157"/>
      <c r="E2012" s="212"/>
      <c r="F2012" s="209"/>
      <c r="G2012" s="241">
        <v>45541</v>
      </c>
      <c r="H2012" s="253">
        <v>0</v>
      </c>
      <c r="I2012" s="214">
        <v>-3051.2</v>
      </c>
      <c r="J2012" s="250">
        <f t="shared" si="32"/>
        <v>3771806.0233181799</v>
      </c>
      <c r="K2012" s="270"/>
    </row>
    <row r="2013" spans="2:11" x14ac:dyDescent="0.25">
      <c r="B2013" s="46">
        <f>SUBTOTAL(103,$C$10:C2013)</f>
        <v>2004</v>
      </c>
      <c r="C2013" s="157" t="s">
        <v>1285</v>
      </c>
      <c r="D2013" s="157"/>
      <c r="E2013" s="212"/>
      <c r="F2013" s="209"/>
      <c r="G2013" s="241">
        <v>45541</v>
      </c>
      <c r="H2013" s="253">
        <v>0</v>
      </c>
      <c r="I2013" s="214">
        <v>-2534</v>
      </c>
      <c r="J2013" s="250">
        <f t="shared" si="32"/>
        <v>3769272.0233181799</v>
      </c>
      <c r="K2013" s="270"/>
    </row>
    <row r="2014" spans="2:11" x14ac:dyDescent="0.25">
      <c r="B2014" s="46">
        <f>SUBTOTAL(103,$C$10:C2014)</f>
        <v>2005</v>
      </c>
      <c r="C2014" s="157" t="s">
        <v>1286</v>
      </c>
      <c r="D2014" s="157"/>
      <c r="E2014" s="212"/>
      <c r="F2014" s="209"/>
      <c r="G2014" s="241">
        <v>45541</v>
      </c>
      <c r="H2014" s="253">
        <v>0</v>
      </c>
      <c r="I2014" s="214">
        <v>-4053</v>
      </c>
      <c r="J2014" s="250">
        <f t="shared" si="32"/>
        <v>3765219.0233181799</v>
      </c>
      <c r="K2014" s="270"/>
    </row>
    <row r="2015" spans="2:11" x14ac:dyDescent="0.25">
      <c r="B2015" s="46">
        <f>SUBTOTAL(103,$C$10:C2015)</f>
        <v>2006</v>
      </c>
      <c r="C2015" s="157" t="s">
        <v>693</v>
      </c>
      <c r="D2015" s="157"/>
      <c r="E2015" s="212"/>
      <c r="F2015" s="209"/>
      <c r="G2015" s="241">
        <v>45541</v>
      </c>
      <c r="H2015" s="253">
        <v>0</v>
      </c>
      <c r="I2015" s="214">
        <v>-2534</v>
      </c>
      <c r="J2015" s="250">
        <f t="shared" si="32"/>
        <v>3762685.0233181799</v>
      </c>
      <c r="K2015" s="270"/>
    </row>
    <row r="2016" spans="2:11" x14ac:dyDescent="0.25">
      <c r="B2016" s="46">
        <f>SUBTOTAL(103,$C$10:C2016)</f>
        <v>2007</v>
      </c>
      <c r="C2016" s="157" t="s">
        <v>1287</v>
      </c>
      <c r="D2016" s="157"/>
      <c r="E2016" s="212"/>
      <c r="F2016" s="209"/>
      <c r="G2016" s="241">
        <v>45541</v>
      </c>
      <c r="H2016" s="253">
        <v>0</v>
      </c>
      <c r="I2016" s="214">
        <v>-2534.1999999999998</v>
      </c>
      <c r="J2016" s="250">
        <f t="shared" si="32"/>
        <v>3760150.8233181797</v>
      </c>
      <c r="K2016" s="270"/>
    </row>
    <row r="2017" spans="2:11" x14ac:dyDescent="0.25">
      <c r="B2017" s="46">
        <f>SUBTOTAL(103,$C$10:C2017)</f>
        <v>2008</v>
      </c>
      <c r="C2017" s="157" t="s">
        <v>1288</v>
      </c>
      <c r="D2017" s="157"/>
      <c r="E2017" s="212"/>
      <c r="F2017" s="209"/>
      <c r="G2017" s="241">
        <v>45541</v>
      </c>
      <c r="H2017" s="253">
        <v>0</v>
      </c>
      <c r="I2017" s="214">
        <v>-1742.4</v>
      </c>
      <c r="J2017" s="250">
        <f t="shared" si="32"/>
        <v>3758408.4233181798</v>
      </c>
      <c r="K2017" s="270"/>
    </row>
    <row r="2018" spans="2:11" x14ac:dyDescent="0.25">
      <c r="B2018" s="46">
        <f>SUBTOTAL(103,$C$10:C2018)</f>
        <v>2009</v>
      </c>
      <c r="C2018" s="157" t="s">
        <v>1289</v>
      </c>
      <c r="D2018" s="157"/>
      <c r="E2018" s="212"/>
      <c r="F2018" s="209"/>
      <c r="G2018" s="241">
        <v>45541</v>
      </c>
      <c r="H2018" s="253">
        <v>0</v>
      </c>
      <c r="I2018" s="214">
        <v>-2534</v>
      </c>
      <c r="J2018" s="250">
        <f t="shared" si="32"/>
        <v>3755874.4233181798</v>
      </c>
      <c r="K2018" s="270"/>
    </row>
    <row r="2019" spans="2:11" x14ac:dyDescent="0.25">
      <c r="B2019" s="46">
        <f>SUBTOTAL(103,$C$10:C2019)</f>
        <v>2010</v>
      </c>
      <c r="C2019" s="157" t="s">
        <v>1290</v>
      </c>
      <c r="D2019" s="157"/>
      <c r="E2019" s="212"/>
      <c r="F2019" s="209"/>
      <c r="G2019" s="241">
        <v>45541</v>
      </c>
      <c r="H2019" s="253">
        <v>0</v>
      </c>
      <c r="I2019" s="214">
        <v>-2534</v>
      </c>
      <c r="J2019" s="250">
        <f t="shared" si="32"/>
        <v>3753340.4233181798</v>
      </c>
      <c r="K2019" s="270"/>
    </row>
    <row r="2020" spans="2:11" x14ac:dyDescent="0.25">
      <c r="B2020" s="46">
        <f>SUBTOTAL(103,$C$10:C2020)</f>
        <v>2011</v>
      </c>
      <c r="C2020" s="157" t="s">
        <v>1291</v>
      </c>
      <c r="D2020" s="157"/>
      <c r="E2020" s="212"/>
      <c r="F2020" s="209"/>
      <c r="G2020" s="241">
        <v>45541</v>
      </c>
      <c r="H2020" s="253">
        <v>0</v>
      </c>
      <c r="I2020" s="214">
        <v>-3553</v>
      </c>
      <c r="J2020" s="250">
        <f t="shared" si="32"/>
        <v>3749787.4233181798</v>
      </c>
      <c r="K2020" s="270"/>
    </row>
    <row r="2021" spans="2:11" x14ac:dyDescent="0.25">
      <c r="B2021" s="46">
        <f>SUBTOTAL(103,$C$10:C2021)</f>
        <v>2012</v>
      </c>
      <c r="C2021" s="157" t="s">
        <v>1292</v>
      </c>
      <c r="D2021" s="157"/>
      <c r="E2021" s="212"/>
      <c r="F2021" s="209"/>
      <c r="G2021" s="241">
        <v>45541</v>
      </c>
      <c r="H2021" s="253">
        <v>0</v>
      </c>
      <c r="I2021" s="214">
        <v>-3051</v>
      </c>
      <c r="J2021" s="250">
        <f t="shared" si="32"/>
        <v>3746736.4233181798</v>
      </c>
      <c r="K2021" s="270"/>
    </row>
    <row r="2022" spans="2:11" x14ac:dyDescent="0.25">
      <c r="B2022" s="46">
        <f>SUBTOTAL(103,$C$10:C2022)</f>
        <v>2013</v>
      </c>
      <c r="C2022" s="157" t="s">
        <v>1293</v>
      </c>
      <c r="D2022" s="157"/>
      <c r="E2022" s="212"/>
      <c r="F2022" s="209"/>
      <c r="G2022" s="241">
        <v>45541</v>
      </c>
      <c r="H2022" s="253">
        <v>0</v>
      </c>
      <c r="I2022" s="214">
        <v>-3552.8</v>
      </c>
      <c r="J2022" s="250">
        <f t="shared" si="32"/>
        <v>3743183.62331818</v>
      </c>
      <c r="K2022" s="270"/>
    </row>
    <row r="2023" spans="2:11" x14ac:dyDescent="0.25">
      <c r="B2023" s="46">
        <f>SUBTOTAL(103,$C$10:C2023)</f>
        <v>2014</v>
      </c>
      <c r="C2023" s="157" t="s">
        <v>1294</v>
      </c>
      <c r="D2023" s="157"/>
      <c r="E2023" s="212"/>
      <c r="F2023" s="209"/>
      <c r="G2023" s="241">
        <v>45541</v>
      </c>
      <c r="H2023" s="253">
        <v>0</v>
      </c>
      <c r="I2023" s="214">
        <v>-2534.1999999999998</v>
      </c>
      <c r="J2023" s="250">
        <f t="shared" si="32"/>
        <v>3740649.4233181798</v>
      </c>
      <c r="K2023" s="270"/>
    </row>
    <row r="2024" spans="2:11" x14ac:dyDescent="0.25">
      <c r="B2024" s="46">
        <f>SUBTOTAL(103,$C$10:C2024)</f>
        <v>2015</v>
      </c>
      <c r="C2024" s="157" t="s">
        <v>1295</v>
      </c>
      <c r="D2024" s="157"/>
      <c r="E2024" s="212"/>
      <c r="F2024" s="209"/>
      <c r="G2024" s="241">
        <v>45541</v>
      </c>
      <c r="H2024" s="253">
        <v>0</v>
      </c>
      <c r="I2024" s="214">
        <v>-2534</v>
      </c>
      <c r="J2024" s="250">
        <f t="shared" si="32"/>
        <v>3738115.4233181798</v>
      </c>
      <c r="K2024" s="270"/>
    </row>
    <row r="2025" spans="2:11" x14ac:dyDescent="0.25">
      <c r="B2025" s="46">
        <f>SUBTOTAL(103,$C$10:C2025)</f>
        <v>2016</v>
      </c>
      <c r="C2025" s="157" t="s">
        <v>1296</v>
      </c>
      <c r="D2025" s="157"/>
      <c r="E2025" s="212"/>
      <c r="F2025" s="209"/>
      <c r="G2025" s="241">
        <v>45541</v>
      </c>
      <c r="H2025" s="253">
        <v>0</v>
      </c>
      <c r="I2025" s="214">
        <v>-4052.8</v>
      </c>
      <c r="J2025" s="250">
        <f t="shared" si="32"/>
        <v>3734062.62331818</v>
      </c>
      <c r="K2025" s="270"/>
    </row>
    <row r="2026" spans="2:11" x14ac:dyDescent="0.25">
      <c r="B2026" s="46">
        <f>SUBTOTAL(103,$C$10:C2026)</f>
        <v>2017</v>
      </c>
      <c r="C2026" s="157" t="s">
        <v>1297</v>
      </c>
      <c r="D2026" s="157"/>
      <c r="E2026" s="212"/>
      <c r="F2026" s="209"/>
      <c r="G2026" s="241">
        <v>45541</v>
      </c>
      <c r="H2026" s="253">
        <v>0</v>
      </c>
      <c r="I2026" s="214">
        <v>-3051.2</v>
      </c>
      <c r="J2026" s="250">
        <f t="shared" si="32"/>
        <v>3731011.4233181798</v>
      </c>
      <c r="K2026" s="270"/>
    </row>
    <row r="2027" spans="2:11" x14ac:dyDescent="0.25">
      <c r="B2027" s="46">
        <f>SUBTOTAL(103,$C$10:C2027)</f>
        <v>2018</v>
      </c>
      <c r="C2027" s="157" t="s">
        <v>1298</v>
      </c>
      <c r="D2027" s="157"/>
      <c r="E2027" s="212"/>
      <c r="F2027" s="209"/>
      <c r="G2027" s="241">
        <v>45541</v>
      </c>
      <c r="H2027" s="253">
        <v>0</v>
      </c>
      <c r="I2027" s="214">
        <v>-2534.1999999999998</v>
      </c>
      <c r="J2027" s="250">
        <f t="shared" si="32"/>
        <v>3728477.2233181796</v>
      </c>
      <c r="K2027" s="270"/>
    </row>
    <row r="2028" spans="2:11" x14ac:dyDescent="0.25">
      <c r="B2028" s="46">
        <f>SUBTOTAL(103,$C$10:C2028)</f>
        <v>2019</v>
      </c>
      <c r="C2028" s="157" t="s">
        <v>1299</v>
      </c>
      <c r="D2028" s="157"/>
      <c r="E2028" s="212"/>
      <c r="F2028" s="209"/>
      <c r="G2028" s="241">
        <v>45541</v>
      </c>
      <c r="H2028" s="253">
        <v>0</v>
      </c>
      <c r="I2028" s="214">
        <v>-2534.1999999999998</v>
      </c>
      <c r="J2028" s="250">
        <f t="shared" si="32"/>
        <v>3725943.0233181794</v>
      </c>
      <c r="K2028" s="270"/>
    </row>
    <row r="2029" spans="2:11" x14ac:dyDescent="0.25">
      <c r="B2029" s="46">
        <f>SUBTOTAL(103,$C$10:C2029)</f>
        <v>2020</v>
      </c>
      <c r="C2029" s="157" t="s">
        <v>1300</v>
      </c>
      <c r="D2029" s="157"/>
      <c r="E2029" s="212"/>
      <c r="F2029" s="209"/>
      <c r="G2029" s="241">
        <v>45541</v>
      </c>
      <c r="H2029" s="253">
        <v>0</v>
      </c>
      <c r="I2029" s="214">
        <v>-2534</v>
      </c>
      <c r="J2029" s="250">
        <f t="shared" ref="J2029:J2092" si="33">H2029+J2028+I2029</f>
        <v>3723409.0233181794</v>
      </c>
      <c r="K2029" s="270"/>
    </row>
    <row r="2030" spans="2:11" x14ac:dyDescent="0.25">
      <c r="B2030" s="46">
        <f>SUBTOTAL(103,$C$10:C2030)</f>
        <v>2021</v>
      </c>
      <c r="C2030" s="157" t="s">
        <v>1301</v>
      </c>
      <c r="D2030" s="157"/>
      <c r="E2030" s="212"/>
      <c r="F2030" s="209"/>
      <c r="G2030" s="241">
        <v>45541</v>
      </c>
      <c r="H2030" s="253">
        <v>0</v>
      </c>
      <c r="I2030" s="214">
        <v>-3552.8</v>
      </c>
      <c r="J2030" s="250">
        <f t="shared" si="33"/>
        <v>3719856.2233181796</v>
      </c>
      <c r="K2030" s="270"/>
    </row>
    <row r="2031" spans="2:11" x14ac:dyDescent="0.25">
      <c r="B2031" s="46">
        <f>SUBTOTAL(103,$C$10:C2031)</f>
        <v>2022</v>
      </c>
      <c r="C2031" s="157" t="s">
        <v>1302</v>
      </c>
      <c r="D2031" s="157"/>
      <c r="E2031" s="212"/>
      <c r="F2031" s="209"/>
      <c r="G2031" s="241">
        <v>45541</v>
      </c>
      <c r="H2031" s="253">
        <v>0</v>
      </c>
      <c r="I2031" s="214">
        <v>-3552.8</v>
      </c>
      <c r="J2031" s="250">
        <f t="shared" si="33"/>
        <v>3716303.4233181798</v>
      </c>
      <c r="K2031" s="270"/>
    </row>
    <row r="2032" spans="2:11" x14ac:dyDescent="0.25">
      <c r="B2032" s="46">
        <f>SUBTOTAL(103,$C$10:C2032)</f>
        <v>2023</v>
      </c>
      <c r="C2032" s="157" t="s">
        <v>1303</v>
      </c>
      <c r="D2032" s="157"/>
      <c r="E2032" s="212"/>
      <c r="F2032" s="209"/>
      <c r="G2032" s="241">
        <v>45541</v>
      </c>
      <c r="H2032" s="253">
        <v>0</v>
      </c>
      <c r="I2032" s="214">
        <v>-3051</v>
      </c>
      <c r="J2032" s="250">
        <f t="shared" si="33"/>
        <v>3713252.4233181798</v>
      </c>
      <c r="K2032" s="270"/>
    </row>
    <row r="2033" spans="2:11" x14ac:dyDescent="0.25">
      <c r="B2033" s="46">
        <f>SUBTOTAL(103,$C$10:C2033)</f>
        <v>2024</v>
      </c>
      <c r="C2033" s="157" t="s">
        <v>1304</v>
      </c>
      <c r="D2033" s="157"/>
      <c r="E2033" s="212"/>
      <c r="F2033" s="209"/>
      <c r="G2033" s="241">
        <v>45541</v>
      </c>
      <c r="H2033" s="253">
        <v>0</v>
      </c>
      <c r="I2033" s="214">
        <v>-3552.8</v>
      </c>
      <c r="J2033" s="250">
        <f t="shared" si="33"/>
        <v>3709699.62331818</v>
      </c>
      <c r="K2033" s="270"/>
    </row>
    <row r="2034" spans="2:11" x14ac:dyDescent="0.25">
      <c r="B2034" s="46">
        <f>SUBTOTAL(103,$C$10:C2034)</f>
        <v>2025</v>
      </c>
      <c r="C2034" s="157" t="s">
        <v>1305</v>
      </c>
      <c r="D2034" s="157"/>
      <c r="E2034" s="212"/>
      <c r="F2034" s="209"/>
      <c r="G2034" s="241">
        <v>45541</v>
      </c>
      <c r="H2034" s="253">
        <v>0</v>
      </c>
      <c r="I2034" s="214">
        <v>-2534.1999999999998</v>
      </c>
      <c r="J2034" s="250">
        <f t="shared" si="33"/>
        <v>3707165.4233181798</v>
      </c>
      <c r="K2034" s="270"/>
    </row>
    <row r="2035" spans="2:11" x14ac:dyDescent="0.25">
      <c r="B2035" s="46">
        <f>SUBTOTAL(103,$C$10:C2035)</f>
        <v>2026</v>
      </c>
      <c r="C2035" s="157" t="s">
        <v>1306</v>
      </c>
      <c r="D2035" s="157"/>
      <c r="E2035" s="212"/>
      <c r="F2035" s="209"/>
      <c r="G2035" s="241">
        <v>45541</v>
      </c>
      <c r="H2035" s="253">
        <v>0</v>
      </c>
      <c r="I2035" s="214">
        <v>-2534.1999999999998</v>
      </c>
      <c r="J2035" s="250">
        <f t="shared" si="33"/>
        <v>3704631.2233181796</v>
      </c>
      <c r="K2035" s="270"/>
    </row>
    <row r="2036" spans="2:11" x14ac:dyDescent="0.25">
      <c r="B2036" s="46">
        <f>SUBTOTAL(103,$C$10:C2036)</f>
        <v>2027</v>
      </c>
      <c r="C2036" s="157" t="s">
        <v>1307</v>
      </c>
      <c r="D2036" s="157"/>
      <c r="E2036" s="212"/>
      <c r="F2036" s="209"/>
      <c r="G2036" s="241">
        <v>45541</v>
      </c>
      <c r="H2036" s="253">
        <v>0</v>
      </c>
      <c r="I2036" s="214">
        <v>-3051</v>
      </c>
      <c r="J2036" s="250">
        <f t="shared" si="33"/>
        <v>3701580.2233181796</v>
      </c>
      <c r="K2036" s="270"/>
    </row>
    <row r="2037" spans="2:11" x14ac:dyDescent="0.25">
      <c r="B2037" s="46">
        <f>SUBTOTAL(103,$C$10:C2037)</f>
        <v>2028</v>
      </c>
      <c r="C2037" s="157" t="s">
        <v>1308</v>
      </c>
      <c r="D2037" s="157"/>
      <c r="E2037" s="212"/>
      <c r="F2037" s="209"/>
      <c r="G2037" s="241">
        <v>45541</v>
      </c>
      <c r="H2037" s="253">
        <v>0</v>
      </c>
      <c r="I2037" s="214">
        <v>-3051.2</v>
      </c>
      <c r="J2037" s="250">
        <f t="shared" si="33"/>
        <v>3698529.0233181794</v>
      </c>
      <c r="K2037" s="270"/>
    </row>
    <row r="2038" spans="2:11" x14ac:dyDescent="0.25">
      <c r="B2038" s="46">
        <f>SUBTOTAL(103,$C$10:C2038)</f>
        <v>2029</v>
      </c>
      <c r="C2038" s="157" t="s">
        <v>1309</v>
      </c>
      <c r="D2038" s="157"/>
      <c r="E2038" s="212"/>
      <c r="F2038" s="209"/>
      <c r="G2038" s="241">
        <v>45541</v>
      </c>
      <c r="H2038" s="253">
        <v>0</v>
      </c>
      <c r="I2038" s="214">
        <v>-2534.1999999999998</v>
      </c>
      <c r="J2038" s="250">
        <f t="shared" si="33"/>
        <v>3695994.8233181792</v>
      </c>
      <c r="K2038" s="270"/>
    </row>
    <row r="2039" spans="2:11" x14ac:dyDescent="0.25">
      <c r="B2039" s="46">
        <f>SUBTOTAL(103,$C$10:C2039)</f>
        <v>2030</v>
      </c>
      <c r="C2039" s="157" t="s">
        <v>1310</v>
      </c>
      <c r="D2039" s="157"/>
      <c r="E2039" s="212"/>
      <c r="F2039" s="209"/>
      <c r="G2039" s="241">
        <v>45541</v>
      </c>
      <c r="H2039" s="253">
        <v>0</v>
      </c>
      <c r="I2039" s="214">
        <v>-2534.1999999999998</v>
      </c>
      <c r="J2039" s="250">
        <f t="shared" si="33"/>
        <v>3693460.623318179</v>
      </c>
      <c r="K2039" s="270"/>
    </row>
    <row r="2040" spans="2:11" x14ac:dyDescent="0.25">
      <c r="B2040" s="46">
        <f>SUBTOTAL(103,$C$10:C2040)</f>
        <v>2031</v>
      </c>
      <c r="C2040" s="157" t="s">
        <v>1311</v>
      </c>
      <c r="D2040" s="157"/>
      <c r="E2040" s="212"/>
      <c r="F2040" s="209"/>
      <c r="G2040" s="241">
        <v>45541</v>
      </c>
      <c r="H2040" s="253">
        <v>0</v>
      </c>
      <c r="I2040" s="214">
        <v>-2534.1999999999998</v>
      </c>
      <c r="J2040" s="250">
        <f t="shared" si="33"/>
        <v>3690926.4233181789</v>
      </c>
      <c r="K2040" s="270"/>
    </row>
    <row r="2041" spans="2:11" x14ac:dyDescent="0.25">
      <c r="B2041" s="46">
        <f>SUBTOTAL(103,$C$10:C2041)</f>
        <v>2032</v>
      </c>
      <c r="C2041" s="157" t="s">
        <v>1312</v>
      </c>
      <c r="D2041" s="157"/>
      <c r="E2041" s="212"/>
      <c r="F2041" s="209"/>
      <c r="G2041" s="241">
        <v>45541</v>
      </c>
      <c r="H2041" s="253">
        <v>0</v>
      </c>
      <c r="I2041" s="214">
        <v>-3000</v>
      </c>
      <c r="J2041" s="250">
        <f t="shared" si="33"/>
        <v>3687926.4233181789</v>
      </c>
      <c r="K2041" s="270"/>
    </row>
    <row r="2042" spans="2:11" x14ac:dyDescent="0.25">
      <c r="B2042" s="46">
        <f>SUBTOTAL(103,$C$10:C2042)</f>
        <v>2033</v>
      </c>
      <c r="C2042" s="157" t="s">
        <v>692</v>
      </c>
      <c r="D2042" s="157"/>
      <c r="E2042" s="212"/>
      <c r="F2042" s="209"/>
      <c r="G2042" s="241">
        <v>45541</v>
      </c>
      <c r="H2042" s="253">
        <v>0</v>
      </c>
      <c r="I2042" s="214">
        <v>-1700</v>
      </c>
      <c r="J2042" s="250">
        <f t="shared" si="33"/>
        <v>3686226.4233181789</v>
      </c>
      <c r="K2042" s="270"/>
    </row>
    <row r="2043" spans="2:11" x14ac:dyDescent="0.25">
      <c r="B2043" s="46">
        <f>SUBTOTAL(103,$C$10:C2043)</f>
        <v>2034</v>
      </c>
      <c r="C2043" s="157" t="s">
        <v>1313</v>
      </c>
      <c r="D2043" s="157"/>
      <c r="E2043" s="212"/>
      <c r="F2043" s="209"/>
      <c r="G2043" s="241">
        <v>45541</v>
      </c>
      <c r="H2043" s="253">
        <v>0</v>
      </c>
      <c r="I2043" s="214">
        <v>-2500</v>
      </c>
      <c r="J2043" s="250">
        <f t="shared" si="33"/>
        <v>3683726.4233181789</v>
      </c>
      <c r="K2043" s="270"/>
    </row>
    <row r="2044" spans="2:11" x14ac:dyDescent="0.25">
      <c r="B2044" s="46">
        <f>SUBTOTAL(103,$C$10:C2044)</f>
        <v>2035</v>
      </c>
      <c r="C2044" s="157" t="s">
        <v>1314</v>
      </c>
      <c r="D2044" s="157"/>
      <c r="E2044" s="212"/>
      <c r="F2044" s="209"/>
      <c r="G2044" s="241">
        <v>45541</v>
      </c>
      <c r="H2044" s="253">
        <v>0</v>
      </c>
      <c r="I2044" s="214">
        <v>-2500</v>
      </c>
      <c r="J2044" s="250">
        <f t="shared" si="33"/>
        <v>3681226.4233181789</v>
      </c>
      <c r="K2044" s="270"/>
    </row>
    <row r="2045" spans="2:11" x14ac:dyDescent="0.25">
      <c r="B2045" s="46">
        <f>SUBTOTAL(103,$C$10:C2045)</f>
        <v>2036</v>
      </c>
      <c r="C2045" s="157" t="s">
        <v>1315</v>
      </c>
      <c r="D2045" s="157"/>
      <c r="E2045" s="212"/>
      <c r="F2045" s="209"/>
      <c r="G2045" s="241">
        <v>45541</v>
      </c>
      <c r="H2045" s="253">
        <v>0</v>
      </c>
      <c r="I2045" s="214">
        <v>-2500</v>
      </c>
      <c r="J2045" s="250">
        <f t="shared" si="33"/>
        <v>3678726.4233181789</v>
      </c>
      <c r="K2045" s="270"/>
    </row>
    <row r="2046" spans="2:11" x14ac:dyDescent="0.25">
      <c r="B2046" s="46">
        <f>SUBTOTAL(103,$C$10:C2046)</f>
        <v>2037</v>
      </c>
      <c r="C2046" s="157" t="s">
        <v>1316</v>
      </c>
      <c r="D2046" s="157"/>
      <c r="E2046" s="212"/>
      <c r="F2046" s="209"/>
      <c r="G2046" s="241">
        <v>45541</v>
      </c>
      <c r="H2046" s="253">
        <v>0</v>
      </c>
      <c r="I2046" s="214">
        <v>-2500</v>
      </c>
      <c r="J2046" s="250">
        <f t="shared" si="33"/>
        <v>3676226.4233181789</v>
      </c>
      <c r="K2046" s="270"/>
    </row>
    <row r="2047" spans="2:11" x14ac:dyDescent="0.25">
      <c r="B2047" s="46">
        <f>SUBTOTAL(103,$C$10:C2047)</f>
        <v>2038</v>
      </c>
      <c r="C2047" s="157" t="s">
        <v>1317</v>
      </c>
      <c r="D2047" s="157"/>
      <c r="E2047" s="212"/>
      <c r="F2047" s="209"/>
      <c r="G2047" s="241">
        <v>45541</v>
      </c>
      <c r="H2047" s="253">
        <v>0</v>
      </c>
      <c r="I2047" s="214">
        <v>-2500</v>
      </c>
      <c r="J2047" s="250">
        <f t="shared" si="33"/>
        <v>3673726.4233181789</v>
      </c>
      <c r="K2047" s="270"/>
    </row>
    <row r="2048" spans="2:11" x14ac:dyDescent="0.25">
      <c r="B2048" s="46">
        <f>SUBTOTAL(103,$C$10:C2048)</f>
        <v>2039</v>
      </c>
      <c r="C2048" s="157" t="s">
        <v>1318</v>
      </c>
      <c r="D2048" s="157"/>
      <c r="E2048" s="212"/>
      <c r="F2048" s="209"/>
      <c r="G2048" s="241">
        <v>45541</v>
      </c>
      <c r="H2048" s="253">
        <v>0</v>
      </c>
      <c r="I2048" s="214">
        <v>-4000</v>
      </c>
      <c r="J2048" s="250">
        <f t="shared" si="33"/>
        <v>3669726.4233181789</v>
      </c>
      <c r="K2048" s="270"/>
    </row>
    <row r="2049" spans="2:11" x14ac:dyDescent="0.25">
      <c r="B2049" s="46">
        <f>SUBTOTAL(103,$C$10:C2049)</f>
        <v>2040</v>
      </c>
      <c r="C2049" s="157" t="s">
        <v>1319</v>
      </c>
      <c r="D2049" s="157"/>
      <c r="E2049" s="212"/>
      <c r="F2049" s="209"/>
      <c r="G2049" s="241">
        <v>45541</v>
      </c>
      <c r="H2049" s="253">
        <v>0</v>
      </c>
      <c r="I2049" s="214">
        <v>-2300</v>
      </c>
      <c r="J2049" s="250">
        <f t="shared" si="33"/>
        <v>3667426.4233181789</v>
      </c>
      <c r="K2049" s="270"/>
    </row>
    <row r="2050" spans="2:11" x14ac:dyDescent="0.25">
      <c r="B2050" s="46">
        <f>SUBTOTAL(103,$C$10:C2050)</f>
        <v>2041</v>
      </c>
      <c r="C2050" s="157" t="s">
        <v>1320</v>
      </c>
      <c r="D2050" s="157"/>
      <c r="E2050" s="212"/>
      <c r="F2050" s="209"/>
      <c r="G2050" s="241">
        <v>45541</v>
      </c>
      <c r="H2050" s="253">
        <v>0</v>
      </c>
      <c r="I2050" s="214">
        <v>-2600</v>
      </c>
      <c r="J2050" s="250">
        <f t="shared" si="33"/>
        <v>3664826.4233181789</v>
      </c>
      <c r="K2050" s="270"/>
    </row>
    <row r="2051" spans="2:11" x14ac:dyDescent="0.25">
      <c r="B2051" s="46">
        <f>SUBTOTAL(103,$C$10:C2051)</f>
        <v>2042</v>
      </c>
      <c r="C2051" s="157" t="s">
        <v>1321</v>
      </c>
      <c r="D2051" s="157"/>
      <c r="E2051" s="212"/>
      <c r="F2051" s="209"/>
      <c r="G2051" s="241">
        <v>45541</v>
      </c>
      <c r="H2051" s="253">
        <v>0</v>
      </c>
      <c r="I2051" s="214">
        <v>-3000</v>
      </c>
      <c r="J2051" s="250">
        <f t="shared" si="33"/>
        <v>3661826.4233181789</v>
      </c>
      <c r="K2051" s="270"/>
    </row>
    <row r="2052" spans="2:11" x14ac:dyDescent="0.25">
      <c r="B2052" s="46">
        <f>SUBTOTAL(103,$C$10:C2052)</f>
        <v>2043</v>
      </c>
      <c r="C2052" s="157" t="s">
        <v>1322</v>
      </c>
      <c r="D2052" s="157"/>
      <c r="E2052" s="212"/>
      <c r="F2052" s="209"/>
      <c r="G2052" s="241">
        <v>45541</v>
      </c>
      <c r="H2052" s="253">
        <v>0</v>
      </c>
      <c r="I2052" s="214">
        <v>-2500</v>
      </c>
      <c r="J2052" s="250">
        <f t="shared" si="33"/>
        <v>3659326.4233181789</v>
      </c>
      <c r="K2052" s="270"/>
    </row>
    <row r="2053" spans="2:11" x14ac:dyDescent="0.25">
      <c r="B2053" s="46">
        <f>SUBTOTAL(103,$C$10:C2053)</f>
        <v>2044</v>
      </c>
      <c r="C2053" s="157" t="s">
        <v>1323</v>
      </c>
      <c r="D2053" s="157"/>
      <c r="E2053" s="212"/>
      <c r="F2053" s="209"/>
      <c r="G2053" s="241">
        <v>45541</v>
      </c>
      <c r="H2053" s="253">
        <v>0</v>
      </c>
      <c r="I2053" s="214">
        <v>-2100</v>
      </c>
      <c r="J2053" s="250">
        <f t="shared" si="33"/>
        <v>3657226.4233181789</v>
      </c>
      <c r="K2053" s="270"/>
    </row>
    <row r="2054" spans="2:11" x14ac:dyDescent="0.25">
      <c r="B2054" s="46">
        <f>SUBTOTAL(103,$C$10:C2054)</f>
        <v>2045</v>
      </c>
      <c r="C2054" s="157" t="s">
        <v>1324</v>
      </c>
      <c r="D2054" s="157"/>
      <c r="E2054" s="212"/>
      <c r="F2054" s="209"/>
      <c r="G2054" s="241">
        <v>45541</v>
      </c>
      <c r="H2054" s="253">
        <v>0</v>
      </c>
      <c r="I2054" s="214">
        <v>-3500</v>
      </c>
      <c r="J2054" s="250">
        <f t="shared" si="33"/>
        <v>3653726.4233181789</v>
      </c>
      <c r="K2054" s="270"/>
    </row>
    <row r="2055" spans="2:11" x14ac:dyDescent="0.25">
      <c r="B2055" s="46">
        <f>SUBTOTAL(103,$C$10:C2055)</f>
        <v>2046</v>
      </c>
      <c r="C2055" s="157" t="s">
        <v>1325</v>
      </c>
      <c r="D2055" s="157"/>
      <c r="E2055" s="212"/>
      <c r="F2055" s="209"/>
      <c r="G2055" s="241">
        <v>45541</v>
      </c>
      <c r="H2055" s="253">
        <v>0</v>
      </c>
      <c r="I2055" s="214">
        <v>-2500</v>
      </c>
      <c r="J2055" s="250">
        <f t="shared" si="33"/>
        <v>3651226.4233181789</v>
      </c>
      <c r="K2055" s="270"/>
    </row>
    <row r="2056" spans="2:11" x14ac:dyDescent="0.25">
      <c r="B2056" s="46">
        <f>SUBTOTAL(103,$C$10:C2056)</f>
        <v>2047</v>
      </c>
      <c r="C2056" s="157" t="s">
        <v>1326</v>
      </c>
      <c r="D2056" s="157"/>
      <c r="E2056" s="212"/>
      <c r="F2056" s="209"/>
      <c r="G2056" s="241">
        <v>45541</v>
      </c>
      <c r="H2056" s="253">
        <v>0</v>
      </c>
      <c r="I2056" s="214">
        <v>-2500</v>
      </c>
      <c r="J2056" s="250">
        <f t="shared" si="33"/>
        <v>3648726.4233181789</v>
      </c>
      <c r="K2056" s="270"/>
    </row>
    <row r="2057" spans="2:11" x14ac:dyDescent="0.25">
      <c r="B2057" s="46">
        <f>SUBTOTAL(103,$C$10:C2057)</f>
        <v>2048</v>
      </c>
      <c r="C2057" s="157" t="s">
        <v>1327</v>
      </c>
      <c r="D2057" s="157"/>
      <c r="E2057" s="212"/>
      <c r="F2057" s="209"/>
      <c r="G2057" s="241">
        <v>45541</v>
      </c>
      <c r="H2057" s="253">
        <v>0</v>
      </c>
      <c r="I2057" s="214">
        <v>-2500</v>
      </c>
      <c r="J2057" s="250">
        <f t="shared" si="33"/>
        <v>3646226.4233181789</v>
      </c>
      <c r="K2057" s="270"/>
    </row>
    <row r="2058" spans="2:11" x14ac:dyDescent="0.25">
      <c r="B2058" s="46">
        <f>SUBTOTAL(103,$C$10:C2058)</f>
        <v>2049</v>
      </c>
      <c r="C2058" s="157" t="s">
        <v>1328</v>
      </c>
      <c r="D2058" s="157"/>
      <c r="E2058" s="212"/>
      <c r="F2058" s="209"/>
      <c r="G2058" s="241">
        <v>45541</v>
      </c>
      <c r="H2058" s="253">
        <v>0</v>
      </c>
      <c r="I2058" s="214">
        <v>-4500</v>
      </c>
      <c r="J2058" s="250">
        <f t="shared" si="33"/>
        <v>3641726.4233181789</v>
      </c>
      <c r="K2058" s="270"/>
    </row>
    <row r="2059" spans="2:11" x14ac:dyDescent="0.25">
      <c r="B2059" s="46">
        <f>SUBTOTAL(103,$C$10:C2059)</f>
        <v>2050</v>
      </c>
      <c r="C2059" s="157" t="s">
        <v>1329</v>
      </c>
      <c r="D2059" s="157"/>
      <c r="E2059" s="212"/>
      <c r="F2059" s="209"/>
      <c r="G2059" s="241">
        <v>45541</v>
      </c>
      <c r="H2059" s="253">
        <v>0</v>
      </c>
      <c r="I2059" s="214">
        <v>-3000</v>
      </c>
      <c r="J2059" s="250">
        <f t="shared" si="33"/>
        <v>3638726.4233181789</v>
      </c>
      <c r="K2059" s="270"/>
    </row>
    <row r="2060" spans="2:11" x14ac:dyDescent="0.25">
      <c r="B2060" s="46">
        <f>SUBTOTAL(103,$C$10:C2060)</f>
        <v>2051</v>
      </c>
      <c r="C2060" s="157" t="s">
        <v>1330</v>
      </c>
      <c r="D2060" s="157"/>
      <c r="E2060" s="212"/>
      <c r="F2060" s="209"/>
      <c r="G2060" s="241">
        <v>45541</v>
      </c>
      <c r="H2060" s="253">
        <v>0</v>
      </c>
      <c r="I2060" s="214">
        <v>-4000</v>
      </c>
      <c r="J2060" s="250">
        <f t="shared" si="33"/>
        <v>3634726.4233181789</v>
      </c>
      <c r="K2060" s="270"/>
    </row>
    <row r="2061" spans="2:11" x14ac:dyDescent="0.25">
      <c r="B2061" s="46">
        <f>SUBTOTAL(103,$C$10:C2061)</f>
        <v>2052</v>
      </c>
      <c r="C2061" s="157" t="s">
        <v>1331</v>
      </c>
      <c r="D2061" s="157"/>
      <c r="E2061" s="212"/>
      <c r="F2061" s="209"/>
      <c r="G2061" s="241">
        <v>45541</v>
      </c>
      <c r="H2061" s="253">
        <v>0</v>
      </c>
      <c r="I2061" s="214">
        <v>-2500</v>
      </c>
      <c r="J2061" s="250">
        <f t="shared" si="33"/>
        <v>3632226.4233181789</v>
      </c>
      <c r="K2061" s="270"/>
    </row>
    <row r="2062" spans="2:11" x14ac:dyDescent="0.25">
      <c r="B2062" s="46">
        <f>SUBTOTAL(103,$C$10:C2062)</f>
        <v>2053</v>
      </c>
      <c r="C2062" s="157" t="s">
        <v>1332</v>
      </c>
      <c r="D2062" s="157"/>
      <c r="E2062" s="212"/>
      <c r="F2062" s="209"/>
      <c r="G2062" s="241">
        <v>45541</v>
      </c>
      <c r="H2062" s="253">
        <v>0</v>
      </c>
      <c r="I2062" s="214">
        <v>-2500</v>
      </c>
      <c r="J2062" s="250">
        <f t="shared" si="33"/>
        <v>3629726.4233181789</v>
      </c>
      <c r="K2062" s="270"/>
    </row>
    <row r="2063" spans="2:11" x14ac:dyDescent="0.25">
      <c r="B2063" s="46">
        <f>SUBTOTAL(103,$C$10:C2063)</f>
        <v>2054</v>
      </c>
      <c r="C2063" s="157" t="s">
        <v>1333</v>
      </c>
      <c r="D2063" s="157"/>
      <c r="E2063" s="212"/>
      <c r="F2063" s="209"/>
      <c r="G2063" s="241">
        <v>45541</v>
      </c>
      <c r="H2063" s="253">
        <v>0</v>
      </c>
      <c r="I2063" s="214">
        <v>-2500</v>
      </c>
      <c r="J2063" s="250">
        <f t="shared" si="33"/>
        <v>3627226.4233181789</v>
      </c>
      <c r="K2063" s="270"/>
    </row>
    <row r="2064" spans="2:11" x14ac:dyDescent="0.25">
      <c r="B2064" s="46">
        <f>SUBTOTAL(103,$C$10:C2064)</f>
        <v>2055</v>
      </c>
      <c r="C2064" s="157" t="s">
        <v>1334</v>
      </c>
      <c r="D2064" s="157"/>
      <c r="E2064" s="212"/>
      <c r="F2064" s="209"/>
      <c r="G2064" s="241">
        <v>45541</v>
      </c>
      <c r="H2064" s="253">
        <v>0</v>
      </c>
      <c r="I2064" s="214">
        <v>-2500</v>
      </c>
      <c r="J2064" s="250">
        <f t="shared" si="33"/>
        <v>3624726.4233181789</v>
      </c>
      <c r="K2064" s="270"/>
    </row>
    <row r="2065" spans="2:11" x14ac:dyDescent="0.25">
      <c r="B2065" s="46">
        <f>SUBTOTAL(103,$C$10:C2065)</f>
        <v>2056</v>
      </c>
      <c r="C2065" s="157" t="s">
        <v>732</v>
      </c>
      <c r="D2065" s="157"/>
      <c r="E2065" s="212"/>
      <c r="F2065" s="209"/>
      <c r="G2065" s="241">
        <v>45541</v>
      </c>
      <c r="H2065" s="253">
        <v>0</v>
      </c>
      <c r="I2065" s="214">
        <v>-1700</v>
      </c>
      <c r="J2065" s="250">
        <f t="shared" si="33"/>
        <v>3623026.4233181789</v>
      </c>
      <c r="K2065" s="270"/>
    </row>
    <row r="2066" spans="2:11" x14ac:dyDescent="0.25">
      <c r="B2066" s="46">
        <f>SUBTOTAL(103,$C$10:C2066)</f>
        <v>2057</v>
      </c>
      <c r="C2066" s="157" t="s">
        <v>1335</v>
      </c>
      <c r="D2066" s="157"/>
      <c r="E2066" s="212"/>
      <c r="F2066" s="209"/>
      <c r="G2066" s="241">
        <v>45541</v>
      </c>
      <c r="H2066" s="253">
        <v>0</v>
      </c>
      <c r="I2066" s="214">
        <v>-2500</v>
      </c>
      <c r="J2066" s="250">
        <f t="shared" si="33"/>
        <v>3620526.4233181789</v>
      </c>
      <c r="K2066" s="270"/>
    </row>
    <row r="2067" spans="2:11" x14ac:dyDescent="0.25">
      <c r="B2067" s="46">
        <f>SUBTOTAL(103,$C$10:C2067)</f>
        <v>2058</v>
      </c>
      <c r="C2067" s="157" t="s">
        <v>1336</v>
      </c>
      <c r="D2067" s="157"/>
      <c r="E2067" s="212"/>
      <c r="F2067" s="209"/>
      <c r="G2067" s="241">
        <v>45541</v>
      </c>
      <c r="H2067" s="253">
        <v>0</v>
      </c>
      <c r="I2067" s="214">
        <v>-3000</v>
      </c>
      <c r="J2067" s="250">
        <f t="shared" si="33"/>
        <v>3617526.4233181789</v>
      </c>
      <c r="K2067" s="270"/>
    </row>
    <row r="2068" spans="2:11" x14ac:dyDescent="0.25">
      <c r="B2068" s="46">
        <f>SUBTOTAL(103,$C$10:C2068)</f>
        <v>2059</v>
      </c>
      <c r="C2068" s="157" t="s">
        <v>683</v>
      </c>
      <c r="D2068" s="157"/>
      <c r="E2068" s="212"/>
      <c r="F2068" s="209"/>
      <c r="G2068" s="241">
        <v>45541</v>
      </c>
      <c r="H2068" s="253">
        <v>0</v>
      </c>
      <c r="I2068" s="214">
        <v>-3000</v>
      </c>
      <c r="J2068" s="250">
        <f t="shared" si="33"/>
        <v>3614526.4233181789</v>
      </c>
      <c r="K2068" s="270"/>
    </row>
    <row r="2069" spans="2:11" x14ac:dyDescent="0.25">
      <c r="B2069" s="46">
        <f>SUBTOTAL(103,$C$10:C2069)</f>
        <v>2060</v>
      </c>
      <c r="C2069" s="157" t="s">
        <v>1337</v>
      </c>
      <c r="D2069" s="157"/>
      <c r="E2069" s="212"/>
      <c r="F2069" s="209"/>
      <c r="G2069" s="241">
        <v>45541</v>
      </c>
      <c r="H2069" s="253">
        <v>0</v>
      </c>
      <c r="I2069" s="214">
        <v>-3000</v>
      </c>
      <c r="J2069" s="250">
        <f t="shared" si="33"/>
        <v>3611526.4233181789</v>
      </c>
      <c r="K2069" s="270"/>
    </row>
    <row r="2070" spans="2:11" x14ac:dyDescent="0.25">
      <c r="B2070" s="46">
        <f>SUBTOTAL(103,$C$10:C2070)</f>
        <v>2061</v>
      </c>
      <c r="C2070" s="157" t="s">
        <v>1338</v>
      </c>
      <c r="D2070" s="157"/>
      <c r="E2070" s="212"/>
      <c r="F2070" s="209"/>
      <c r="G2070" s="241">
        <v>45541</v>
      </c>
      <c r="H2070" s="253">
        <v>0</v>
      </c>
      <c r="I2070" s="214">
        <v>-3000</v>
      </c>
      <c r="J2070" s="250">
        <f t="shared" si="33"/>
        <v>3608526.4233181789</v>
      </c>
      <c r="K2070" s="270"/>
    </row>
    <row r="2071" spans="2:11" x14ac:dyDescent="0.25">
      <c r="B2071" s="46">
        <f>SUBTOTAL(103,$C$10:C2071)</f>
        <v>2062</v>
      </c>
      <c r="C2071" s="157" t="s">
        <v>1339</v>
      </c>
      <c r="D2071" s="157"/>
      <c r="E2071" s="212"/>
      <c r="F2071" s="209"/>
      <c r="G2071" s="241">
        <v>45541</v>
      </c>
      <c r="H2071" s="253">
        <v>0</v>
      </c>
      <c r="I2071" s="214">
        <v>-2500</v>
      </c>
      <c r="J2071" s="250">
        <f t="shared" si="33"/>
        <v>3606026.4233181789</v>
      </c>
      <c r="K2071" s="270"/>
    </row>
    <row r="2072" spans="2:11" x14ac:dyDescent="0.25">
      <c r="B2072" s="46">
        <f>SUBTOTAL(103,$C$10:C2072)</f>
        <v>2063</v>
      </c>
      <c r="C2072" s="157" t="s">
        <v>1340</v>
      </c>
      <c r="D2072" s="157"/>
      <c r="E2072" s="212"/>
      <c r="F2072" s="209"/>
      <c r="G2072" s="241">
        <v>45541</v>
      </c>
      <c r="H2072" s="253">
        <v>0</v>
      </c>
      <c r="I2072" s="214">
        <v>-3000</v>
      </c>
      <c r="J2072" s="250">
        <f t="shared" si="33"/>
        <v>3603026.4233181789</v>
      </c>
      <c r="K2072" s="270"/>
    </row>
    <row r="2073" spans="2:11" x14ac:dyDescent="0.25">
      <c r="B2073" s="46">
        <f>SUBTOTAL(103,$C$10:C2073)</f>
        <v>2064</v>
      </c>
      <c r="C2073" s="157" t="s">
        <v>1341</v>
      </c>
      <c r="D2073" s="157"/>
      <c r="E2073" s="212"/>
      <c r="F2073" s="209"/>
      <c r="G2073" s="241">
        <v>45541</v>
      </c>
      <c r="H2073" s="253">
        <v>0</v>
      </c>
      <c r="I2073" s="214">
        <v>-3000</v>
      </c>
      <c r="J2073" s="250">
        <f t="shared" si="33"/>
        <v>3600026.4233181789</v>
      </c>
      <c r="K2073" s="270"/>
    </row>
    <row r="2074" spans="2:11" x14ac:dyDescent="0.25">
      <c r="B2074" s="46">
        <f>SUBTOTAL(103,$C$10:C2074)</f>
        <v>2065</v>
      </c>
      <c r="C2074" s="157" t="s">
        <v>1342</v>
      </c>
      <c r="D2074" s="157"/>
      <c r="E2074" s="212"/>
      <c r="F2074" s="209"/>
      <c r="G2074" s="241">
        <v>45541</v>
      </c>
      <c r="H2074" s="253">
        <v>0</v>
      </c>
      <c r="I2074" s="214">
        <v>-4000</v>
      </c>
      <c r="J2074" s="250">
        <f t="shared" si="33"/>
        <v>3596026.4233181789</v>
      </c>
      <c r="K2074" s="270"/>
    </row>
    <row r="2075" spans="2:11" x14ac:dyDescent="0.25">
      <c r="B2075" s="46">
        <f>SUBTOTAL(103,$C$10:C2075)</f>
        <v>2066</v>
      </c>
      <c r="C2075" s="157" t="s">
        <v>1343</v>
      </c>
      <c r="D2075" s="157"/>
      <c r="E2075" s="212"/>
      <c r="F2075" s="209"/>
      <c r="G2075" s="241">
        <v>45541</v>
      </c>
      <c r="H2075" s="253">
        <v>0</v>
      </c>
      <c r="I2075" s="214">
        <v>-2500</v>
      </c>
      <c r="J2075" s="250">
        <f t="shared" si="33"/>
        <v>3593526.4233181789</v>
      </c>
      <c r="K2075" s="270"/>
    </row>
    <row r="2076" spans="2:11" x14ac:dyDescent="0.25">
      <c r="B2076" s="46">
        <f>SUBTOTAL(103,$C$10:C2076)</f>
        <v>2067</v>
      </c>
      <c r="C2076" s="157" t="s">
        <v>1344</v>
      </c>
      <c r="D2076" s="157"/>
      <c r="E2076" s="212"/>
      <c r="F2076" s="209"/>
      <c r="G2076" s="241">
        <v>45541</v>
      </c>
      <c r="H2076" s="253">
        <v>0</v>
      </c>
      <c r="I2076" s="214">
        <v>-2500</v>
      </c>
      <c r="J2076" s="250">
        <f t="shared" si="33"/>
        <v>3591026.4233181789</v>
      </c>
      <c r="K2076" s="270"/>
    </row>
    <row r="2077" spans="2:11" x14ac:dyDescent="0.25">
      <c r="B2077" s="46">
        <f>SUBTOTAL(103,$C$10:C2077)</f>
        <v>2068</v>
      </c>
      <c r="C2077" s="157" t="s">
        <v>1345</v>
      </c>
      <c r="D2077" s="157"/>
      <c r="E2077" s="212"/>
      <c r="F2077" s="209"/>
      <c r="G2077" s="241">
        <v>45541</v>
      </c>
      <c r="H2077" s="253">
        <v>0</v>
      </c>
      <c r="I2077" s="214">
        <v>-2500</v>
      </c>
      <c r="J2077" s="250">
        <f t="shared" si="33"/>
        <v>3588526.4233181789</v>
      </c>
      <c r="K2077" s="270"/>
    </row>
    <row r="2078" spans="2:11" x14ac:dyDescent="0.25">
      <c r="B2078" s="46">
        <f>SUBTOTAL(103,$C$10:C2078)</f>
        <v>2069</v>
      </c>
      <c r="C2078" s="157" t="s">
        <v>1346</v>
      </c>
      <c r="D2078" s="157"/>
      <c r="E2078" s="212"/>
      <c r="F2078" s="209"/>
      <c r="G2078" s="241">
        <v>45541</v>
      </c>
      <c r="H2078" s="253">
        <v>0</v>
      </c>
      <c r="I2078" s="214">
        <v>-2500</v>
      </c>
      <c r="J2078" s="250">
        <f t="shared" si="33"/>
        <v>3586026.4233181789</v>
      </c>
      <c r="K2078" s="270"/>
    </row>
    <row r="2079" spans="2:11" x14ac:dyDescent="0.25">
      <c r="B2079" s="46">
        <f>SUBTOTAL(103,$C$10:C2079)</f>
        <v>2070</v>
      </c>
      <c r="C2079" s="157" t="s">
        <v>1347</v>
      </c>
      <c r="D2079" s="157"/>
      <c r="E2079" s="212"/>
      <c r="F2079" s="209"/>
      <c r="G2079" s="241">
        <v>45541</v>
      </c>
      <c r="H2079" s="253">
        <v>0</v>
      </c>
      <c r="I2079" s="214">
        <v>-2500</v>
      </c>
      <c r="J2079" s="250">
        <f t="shared" si="33"/>
        <v>3583526.4233181789</v>
      </c>
      <c r="K2079" s="270"/>
    </row>
    <row r="2080" spans="2:11" x14ac:dyDescent="0.25">
      <c r="B2080" s="46">
        <f>SUBTOTAL(103,$C$10:C2080)</f>
        <v>2071</v>
      </c>
      <c r="C2080" s="157" t="s">
        <v>1348</v>
      </c>
      <c r="D2080" s="157"/>
      <c r="E2080" s="212"/>
      <c r="F2080" s="209"/>
      <c r="G2080" s="241">
        <v>45541</v>
      </c>
      <c r="H2080" s="253">
        <v>0</v>
      </c>
      <c r="I2080" s="214">
        <v>-3000</v>
      </c>
      <c r="J2080" s="250">
        <f t="shared" si="33"/>
        <v>3580526.4233181789</v>
      </c>
      <c r="K2080" s="270"/>
    </row>
    <row r="2081" spans="2:11" x14ac:dyDescent="0.25">
      <c r="B2081" s="46">
        <f>SUBTOTAL(103,$C$10:C2081)</f>
        <v>2072</v>
      </c>
      <c r="C2081" s="157" t="s">
        <v>1180</v>
      </c>
      <c r="D2081" s="157"/>
      <c r="E2081" s="212"/>
      <c r="F2081" s="209"/>
      <c r="G2081" s="241">
        <v>45541</v>
      </c>
      <c r="H2081" s="253">
        <v>0</v>
      </c>
      <c r="I2081" s="214">
        <v>-1700</v>
      </c>
      <c r="J2081" s="250">
        <f t="shared" si="33"/>
        <v>3578826.4233181789</v>
      </c>
      <c r="K2081" s="270"/>
    </row>
    <row r="2082" spans="2:11" x14ac:dyDescent="0.25">
      <c r="B2082" s="46">
        <f>SUBTOTAL(103,$C$10:C2082)</f>
        <v>2073</v>
      </c>
      <c r="C2082" s="157" t="s">
        <v>1349</v>
      </c>
      <c r="D2082" s="157"/>
      <c r="E2082" s="212"/>
      <c r="F2082" s="209"/>
      <c r="G2082" s="241">
        <v>45541</v>
      </c>
      <c r="H2082" s="253">
        <v>0</v>
      </c>
      <c r="I2082" s="214">
        <v>-4000</v>
      </c>
      <c r="J2082" s="250">
        <f t="shared" si="33"/>
        <v>3574826.4233181789</v>
      </c>
      <c r="K2082" s="270"/>
    </row>
    <row r="2083" spans="2:11" x14ac:dyDescent="0.25">
      <c r="B2083" s="46">
        <f>SUBTOTAL(103,$C$10:C2083)</f>
        <v>2074</v>
      </c>
      <c r="C2083" s="157" t="s">
        <v>1350</v>
      </c>
      <c r="D2083" s="157"/>
      <c r="E2083" s="212"/>
      <c r="F2083" s="209"/>
      <c r="G2083" s="241">
        <v>45541</v>
      </c>
      <c r="H2083" s="253">
        <v>0</v>
      </c>
      <c r="I2083" s="214">
        <v>-1700</v>
      </c>
      <c r="J2083" s="250">
        <f t="shared" si="33"/>
        <v>3573126.4233181789</v>
      </c>
      <c r="K2083" s="270"/>
    </row>
    <row r="2084" spans="2:11" x14ac:dyDescent="0.25">
      <c r="B2084" s="46">
        <f>SUBTOTAL(103,$C$10:C2084)</f>
        <v>2075</v>
      </c>
      <c r="C2084" s="157" t="s">
        <v>1351</v>
      </c>
      <c r="D2084" s="157"/>
      <c r="E2084" s="212"/>
      <c r="F2084" s="209"/>
      <c r="G2084" s="241">
        <v>45541</v>
      </c>
      <c r="H2084" s="253">
        <v>0</v>
      </c>
      <c r="I2084" s="214">
        <v>-2500</v>
      </c>
      <c r="J2084" s="250">
        <f t="shared" si="33"/>
        <v>3570626.4233181789</v>
      </c>
      <c r="K2084" s="270"/>
    </row>
    <row r="2085" spans="2:11" x14ac:dyDescent="0.25">
      <c r="B2085" s="46">
        <f>SUBTOTAL(103,$C$10:C2085)</f>
        <v>2076</v>
      </c>
      <c r="C2085" s="157" t="s">
        <v>1352</v>
      </c>
      <c r="D2085" s="157"/>
      <c r="E2085" s="212"/>
      <c r="F2085" s="209"/>
      <c r="G2085" s="241">
        <v>45541</v>
      </c>
      <c r="H2085" s="253">
        <v>0</v>
      </c>
      <c r="I2085" s="214">
        <v>-4050</v>
      </c>
      <c r="J2085" s="250">
        <f t="shared" si="33"/>
        <v>3566576.4233181789</v>
      </c>
      <c r="K2085" s="270"/>
    </row>
    <row r="2086" spans="2:11" x14ac:dyDescent="0.25">
      <c r="B2086" s="46">
        <f>SUBTOTAL(103,$C$10:C2086)</f>
        <v>2077</v>
      </c>
      <c r="C2086" s="157" t="s">
        <v>1353</v>
      </c>
      <c r="D2086" s="157"/>
      <c r="E2086" s="212"/>
      <c r="F2086" s="209"/>
      <c r="G2086" s="241">
        <v>45541</v>
      </c>
      <c r="H2086" s="253">
        <v>0</v>
      </c>
      <c r="I2086" s="214">
        <v>-1700</v>
      </c>
      <c r="J2086" s="250">
        <f t="shared" si="33"/>
        <v>3564876.4233181789</v>
      </c>
      <c r="K2086" s="270"/>
    </row>
    <row r="2087" spans="2:11" x14ac:dyDescent="0.25">
      <c r="B2087" s="46">
        <f>SUBTOTAL(103,$C$10:C2087)</f>
        <v>2078</v>
      </c>
      <c r="C2087" s="157" t="s">
        <v>694</v>
      </c>
      <c r="D2087" s="157"/>
      <c r="E2087" s="212"/>
      <c r="F2087" s="209"/>
      <c r="G2087" s="241">
        <v>45541</v>
      </c>
      <c r="H2087" s="253">
        <v>0</v>
      </c>
      <c r="I2087" s="214">
        <v>-5000</v>
      </c>
      <c r="J2087" s="250">
        <f t="shared" si="33"/>
        <v>3559876.4233181789</v>
      </c>
      <c r="K2087" s="270"/>
    </row>
    <row r="2088" spans="2:11" x14ac:dyDescent="0.25">
      <c r="B2088" s="46">
        <f>SUBTOTAL(103,$C$10:C2088)</f>
        <v>2079</v>
      </c>
      <c r="C2088" s="157" t="s">
        <v>1354</v>
      </c>
      <c r="D2088" s="157"/>
      <c r="E2088" s="212"/>
      <c r="F2088" s="209"/>
      <c r="G2088" s="241">
        <v>45541</v>
      </c>
      <c r="H2088" s="253">
        <v>0</v>
      </c>
      <c r="I2088" s="214">
        <v>-3000</v>
      </c>
      <c r="J2088" s="250">
        <f t="shared" si="33"/>
        <v>3556876.4233181789</v>
      </c>
      <c r="K2088" s="270"/>
    </row>
    <row r="2089" spans="2:11" x14ac:dyDescent="0.25">
      <c r="B2089" s="46">
        <f>SUBTOTAL(103,$C$10:C2089)</f>
        <v>2080</v>
      </c>
      <c r="C2089" s="157" t="s">
        <v>1355</v>
      </c>
      <c r="D2089" s="157"/>
      <c r="E2089" s="212"/>
      <c r="F2089" s="209"/>
      <c r="G2089" s="241">
        <v>45541</v>
      </c>
      <c r="H2089" s="253">
        <v>0</v>
      </c>
      <c r="I2089" s="214">
        <v>-4500</v>
      </c>
      <c r="J2089" s="250">
        <f t="shared" si="33"/>
        <v>3552376.4233181789</v>
      </c>
      <c r="K2089" s="270"/>
    </row>
    <row r="2090" spans="2:11" x14ac:dyDescent="0.25">
      <c r="B2090" s="46">
        <f>SUBTOTAL(103,$C$10:C2090)</f>
        <v>2081</v>
      </c>
      <c r="C2090" s="157" t="s">
        <v>1356</v>
      </c>
      <c r="D2090" s="157"/>
      <c r="E2090" s="212"/>
      <c r="F2090" s="209"/>
      <c r="G2090" s="241">
        <v>45541</v>
      </c>
      <c r="H2090" s="253">
        <v>0</v>
      </c>
      <c r="I2090" s="214">
        <v>-2500</v>
      </c>
      <c r="J2090" s="250">
        <f t="shared" si="33"/>
        <v>3549876.4233181789</v>
      </c>
      <c r="K2090" s="270"/>
    </row>
    <row r="2091" spans="2:11" x14ac:dyDescent="0.25">
      <c r="B2091" s="46">
        <f>SUBTOTAL(103,$C$10:C2091)</f>
        <v>2082</v>
      </c>
      <c r="C2091" s="157" t="s">
        <v>1357</v>
      </c>
      <c r="D2091" s="157"/>
      <c r="E2091" s="212"/>
      <c r="F2091" s="209"/>
      <c r="G2091" s="241">
        <v>45541</v>
      </c>
      <c r="H2091" s="253">
        <v>0</v>
      </c>
      <c r="I2091" s="214">
        <v>-3000</v>
      </c>
      <c r="J2091" s="250">
        <f t="shared" si="33"/>
        <v>3546876.4233181789</v>
      </c>
      <c r="K2091" s="270"/>
    </row>
    <row r="2092" spans="2:11" x14ac:dyDescent="0.25">
      <c r="B2092" s="46">
        <f>SUBTOTAL(103,$C$10:C2092)</f>
        <v>2083</v>
      </c>
      <c r="C2092" s="157" t="s">
        <v>1358</v>
      </c>
      <c r="D2092" s="157"/>
      <c r="E2092" s="212"/>
      <c r="F2092" s="209"/>
      <c r="G2092" s="241">
        <v>45541</v>
      </c>
      <c r="H2092" s="253">
        <v>0</v>
      </c>
      <c r="I2092" s="214">
        <v>-4000</v>
      </c>
      <c r="J2092" s="250">
        <f t="shared" si="33"/>
        <v>3542876.4233181789</v>
      </c>
      <c r="K2092" s="270"/>
    </row>
    <row r="2093" spans="2:11" x14ac:dyDescent="0.25">
      <c r="B2093" s="46">
        <f>SUBTOTAL(103,$C$10:C2093)</f>
        <v>2084</v>
      </c>
      <c r="C2093" s="157" t="s">
        <v>1359</v>
      </c>
      <c r="D2093" s="157"/>
      <c r="E2093" s="212"/>
      <c r="F2093" s="209"/>
      <c r="G2093" s="241">
        <v>45541</v>
      </c>
      <c r="H2093" s="253">
        <v>0</v>
      </c>
      <c r="I2093" s="214">
        <v>-2500</v>
      </c>
      <c r="J2093" s="250">
        <f t="shared" ref="J2093:J2161" si="34">H2093+J2092+I2093</f>
        <v>3540376.4233181789</v>
      </c>
      <c r="K2093" s="270"/>
    </row>
    <row r="2094" spans="2:11" x14ac:dyDescent="0.25">
      <c r="B2094" s="46">
        <f>SUBTOTAL(103,$C$10:C2094)</f>
        <v>2085</v>
      </c>
      <c r="C2094" s="157" t="s">
        <v>1360</v>
      </c>
      <c r="D2094" s="157"/>
      <c r="E2094" s="212"/>
      <c r="F2094" s="209"/>
      <c r="G2094" s="241">
        <v>45541</v>
      </c>
      <c r="H2094" s="253">
        <v>0</v>
      </c>
      <c r="I2094" s="214">
        <v>-1700</v>
      </c>
      <c r="J2094" s="250">
        <f t="shared" si="34"/>
        <v>3538676.4233181789</v>
      </c>
      <c r="K2094" s="270"/>
    </row>
    <row r="2095" spans="2:11" x14ac:dyDescent="0.25">
      <c r="B2095" s="46">
        <f>SUBTOTAL(103,$C$10:C2095)</f>
        <v>2086</v>
      </c>
      <c r="C2095" s="157" t="s">
        <v>1361</v>
      </c>
      <c r="D2095" s="157"/>
      <c r="E2095" s="212"/>
      <c r="F2095" s="209"/>
      <c r="G2095" s="241">
        <v>45541</v>
      </c>
      <c r="H2095" s="253">
        <v>0</v>
      </c>
      <c r="I2095" s="214">
        <v>-3000</v>
      </c>
      <c r="J2095" s="250">
        <f t="shared" si="34"/>
        <v>3535676.4233181789</v>
      </c>
      <c r="K2095" s="270"/>
    </row>
    <row r="2096" spans="2:11" x14ac:dyDescent="0.25">
      <c r="B2096" s="46">
        <f>SUBTOTAL(103,$C$10:C2096)</f>
        <v>2087</v>
      </c>
      <c r="C2096" s="157" t="s">
        <v>1362</v>
      </c>
      <c r="D2096" s="157"/>
      <c r="E2096" s="212"/>
      <c r="F2096" s="209"/>
      <c r="G2096" s="241">
        <v>45541</v>
      </c>
      <c r="H2096" s="253">
        <v>0</v>
      </c>
      <c r="I2096" s="214">
        <v>-4500</v>
      </c>
      <c r="J2096" s="250">
        <f t="shared" si="34"/>
        <v>3531176.4233181789</v>
      </c>
      <c r="K2096" s="270"/>
    </row>
    <row r="2097" spans="2:11" x14ac:dyDescent="0.25">
      <c r="B2097" s="46">
        <f>SUBTOTAL(103,$C$10:C2097)</f>
        <v>2088</v>
      </c>
      <c r="C2097" s="157" t="s">
        <v>1363</v>
      </c>
      <c r="D2097" s="157"/>
      <c r="E2097" s="212"/>
      <c r="F2097" s="209"/>
      <c r="G2097" s="241">
        <v>45541</v>
      </c>
      <c r="H2097" s="253">
        <v>0</v>
      </c>
      <c r="I2097" s="214">
        <v>-2000</v>
      </c>
      <c r="J2097" s="250">
        <f t="shared" si="34"/>
        <v>3529176.4233181789</v>
      </c>
      <c r="K2097" s="270"/>
    </row>
    <row r="2098" spans="2:11" x14ac:dyDescent="0.25">
      <c r="B2098" s="46">
        <f>SUBTOTAL(103,$C$10:C2098)</f>
        <v>2089</v>
      </c>
      <c r="C2098" s="157" t="s">
        <v>1364</v>
      </c>
      <c r="D2098" s="157"/>
      <c r="E2098" s="212"/>
      <c r="F2098" s="209"/>
      <c r="G2098" s="241">
        <v>45541</v>
      </c>
      <c r="H2098" s="253">
        <v>0</v>
      </c>
      <c r="I2098" s="214">
        <v>-2500</v>
      </c>
      <c r="J2098" s="250">
        <f t="shared" si="34"/>
        <v>3526676.4233181789</v>
      </c>
      <c r="K2098" s="270"/>
    </row>
    <row r="2099" spans="2:11" x14ac:dyDescent="0.25">
      <c r="B2099" s="46">
        <f>SUBTOTAL(103,$C$10:C2099)</f>
        <v>2090</v>
      </c>
      <c r="C2099" s="157" t="s">
        <v>1365</v>
      </c>
      <c r="D2099" s="157"/>
      <c r="E2099" s="212"/>
      <c r="F2099" s="209"/>
      <c r="G2099" s="241">
        <v>45541</v>
      </c>
      <c r="H2099" s="253">
        <v>0</v>
      </c>
      <c r="I2099" s="214">
        <v>-1700</v>
      </c>
      <c r="J2099" s="250">
        <f t="shared" si="34"/>
        <v>3524976.4233181789</v>
      </c>
      <c r="K2099" s="270"/>
    </row>
    <row r="2100" spans="2:11" x14ac:dyDescent="0.25">
      <c r="B2100" s="46">
        <f>SUBTOTAL(103,$C$10:C2100)</f>
        <v>2091</v>
      </c>
      <c r="C2100" s="157" t="s">
        <v>1366</v>
      </c>
      <c r="D2100" s="157"/>
      <c r="E2100" s="212"/>
      <c r="F2100" s="209"/>
      <c r="G2100" s="241">
        <v>45541</v>
      </c>
      <c r="H2100" s="253">
        <v>0</v>
      </c>
      <c r="I2100" s="214">
        <v>-1700</v>
      </c>
      <c r="J2100" s="250">
        <f t="shared" si="34"/>
        <v>3523276.4233181789</v>
      </c>
      <c r="K2100" s="270"/>
    </row>
    <row r="2101" spans="2:11" x14ac:dyDescent="0.25">
      <c r="B2101" s="46">
        <f>SUBTOTAL(103,$C$10:C2101)</f>
        <v>2092</v>
      </c>
      <c r="C2101" s="157" t="s">
        <v>1367</v>
      </c>
      <c r="D2101" s="157"/>
      <c r="E2101" s="212"/>
      <c r="F2101" s="209"/>
      <c r="G2101" s="241">
        <v>45541</v>
      </c>
      <c r="H2101" s="253">
        <v>0</v>
      </c>
      <c r="I2101" s="214">
        <v>-1700</v>
      </c>
      <c r="J2101" s="250">
        <f t="shared" si="34"/>
        <v>3521576.4233181789</v>
      </c>
      <c r="K2101" s="270"/>
    </row>
    <row r="2102" spans="2:11" x14ac:dyDescent="0.25">
      <c r="B2102" s="46">
        <f>SUBTOTAL(103,$C$10:C2102)</f>
        <v>2093</v>
      </c>
      <c r="C2102" s="157" t="s">
        <v>1368</v>
      </c>
      <c r="D2102" s="157"/>
      <c r="E2102" s="212"/>
      <c r="F2102" s="209"/>
      <c r="G2102" s="241">
        <v>45541</v>
      </c>
      <c r="H2102" s="253">
        <v>0</v>
      </c>
      <c r="I2102" s="214">
        <v>-1700</v>
      </c>
      <c r="J2102" s="250">
        <f t="shared" si="34"/>
        <v>3519876.4233181789</v>
      </c>
      <c r="K2102" s="270"/>
    </row>
    <row r="2103" spans="2:11" x14ac:dyDescent="0.25">
      <c r="B2103" s="46">
        <f>SUBTOTAL(103,$C$10:C2103)</f>
        <v>2094</v>
      </c>
      <c r="C2103" s="157" t="s">
        <v>1369</v>
      </c>
      <c r="D2103" s="157"/>
      <c r="E2103" s="212"/>
      <c r="F2103" s="209"/>
      <c r="G2103" s="241">
        <v>45541</v>
      </c>
      <c r="H2103" s="253">
        <v>0</v>
      </c>
      <c r="I2103" s="214">
        <v>-1700</v>
      </c>
      <c r="J2103" s="250">
        <f t="shared" si="34"/>
        <v>3518176.4233181789</v>
      </c>
      <c r="K2103" s="270"/>
    </row>
    <row r="2104" spans="2:11" x14ac:dyDescent="0.25">
      <c r="B2104" s="46">
        <f>SUBTOTAL(103,$C$10:C2104)</f>
        <v>2095</v>
      </c>
      <c r="C2104" s="157" t="s">
        <v>1370</v>
      </c>
      <c r="D2104" s="157"/>
      <c r="E2104" s="212"/>
      <c r="F2104" s="209"/>
      <c r="G2104" s="241">
        <v>45541</v>
      </c>
      <c r="H2104" s="253">
        <v>0</v>
      </c>
      <c r="I2104" s="214">
        <v>-2500</v>
      </c>
      <c r="J2104" s="250">
        <f t="shared" si="34"/>
        <v>3515676.4233181789</v>
      </c>
      <c r="K2104" s="270"/>
    </row>
    <row r="2105" spans="2:11" x14ac:dyDescent="0.25">
      <c r="B2105" s="46">
        <f>SUBTOTAL(103,$C$10:C2105)</f>
        <v>2096</v>
      </c>
      <c r="C2105" s="157" t="s">
        <v>1371</v>
      </c>
      <c r="D2105" s="157"/>
      <c r="E2105" s="212"/>
      <c r="F2105" s="209"/>
      <c r="G2105" s="241">
        <v>45541</v>
      </c>
      <c r="H2105" s="253">
        <v>0</v>
      </c>
      <c r="I2105" s="214">
        <v>-3000</v>
      </c>
      <c r="J2105" s="250">
        <f t="shared" si="34"/>
        <v>3512676.4233181789</v>
      </c>
      <c r="K2105" s="270"/>
    </row>
    <row r="2106" spans="2:11" x14ac:dyDescent="0.25">
      <c r="B2106" s="46">
        <f>SUBTOTAL(103,$C$10:C2106)</f>
        <v>2097</v>
      </c>
      <c r="C2106" s="157" t="s">
        <v>1372</v>
      </c>
      <c r="D2106" s="157"/>
      <c r="E2106" s="212"/>
      <c r="F2106" s="209"/>
      <c r="G2106" s="241">
        <v>45541</v>
      </c>
      <c r="H2106" s="253">
        <v>0</v>
      </c>
      <c r="I2106" s="214">
        <v>-1700</v>
      </c>
      <c r="J2106" s="250">
        <f t="shared" si="34"/>
        <v>3510976.4233181789</v>
      </c>
      <c r="K2106" s="270"/>
    </row>
    <row r="2107" spans="2:11" x14ac:dyDescent="0.25">
      <c r="B2107" s="46">
        <f>SUBTOTAL(103,$C$10:C2107)</f>
        <v>2098</v>
      </c>
      <c r="C2107" s="157" t="s">
        <v>1373</v>
      </c>
      <c r="D2107" s="157"/>
      <c r="E2107" s="212"/>
      <c r="F2107" s="209"/>
      <c r="G2107" s="241">
        <v>45541</v>
      </c>
      <c r="H2107" s="253">
        <v>0</v>
      </c>
      <c r="I2107" s="214">
        <v>-4000</v>
      </c>
      <c r="J2107" s="250">
        <f t="shared" si="34"/>
        <v>3506976.4233181789</v>
      </c>
      <c r="K2107" s="270"/>
    </row>
    <row r="2108" spans="2:11" x14ac:dyDescent="0.25">
      <c r="B2108" s="46">
        <f>SUBTOTAL(103,$C$10:C2108)</f>
        <v>2099</v>
      </c>
      <c r="C2108" s="157" t="s">
        <v>1151</v>
      </c>
      <c r="D2108" s="157"/>
      <c r="E2108" s="212"/>
      <c r="F2108" s="209"/>
      <c r="G2108" s="241">
        <v>45541</v>
      </c>
      <c r="H2108" s="253">
        <v>0</v>
      </c>
      <c r="I2108" s="214">
        <v>-4500</v>
      </c>
      <c r="J2108" s="250">
        <f t="shared" si="34"/>
        <v>3502476.4233181789</v>
      </c>
      <c r="K2108" s="270"/>
    </row>
    <row r="2109" spans="2:11" x14ac:dyDescent="0.25">
      <c r="B2109" s="46">
        <f>SUBTOTAL(103,$C$10:C2109)</f>
        <v>2100</v>
      </c>
      <c r="C2109" s="157" t="s">
        <v>1374</v>
      </c>
      <c r="D2109" s="157"/>
      <c r="E2109" s="212"/>
      <c r="F2109" s="209"/>
      <c r="G2109" s="241">
        <v>45541</v>
      </c>
      <c r="H2109" s="253">
        <v>0</v>
      </c>
      <c r="I2109" s="214">
        <v>-3000</v>
      </c>
      <c r="J2109" s="250">
        <f t="shared" si="34"/>
        <v>3499476.4233181789</v>
      </c>
      <c r="K2109" s="270"/>
    </row>
    <row r="2110" spans="2:11" x14ac:dyDescent="0.25">
      <c r="B2110" s="46">
        <f>SUBTOTAL(103,$C$10:C2110)</f>
        <v>2101</v>
      </c>
      <c r="C2110" s="157" t="s">
        <v>1375</v>
      </c>
      <c r="D2110" s="157"/>
      <c r="E2110" s="212"/>
      <c r="F2110" s="209"/>
      <c r="G2110" s="241">
        <v>45541</v>
      </c>
      <c r="H2110" s="253">
        <v>0</v>
      </c>
      <c r="I2110" s="214">
        <v>-4000</v>
      </c>
      <c r="J2110" s="250">
        <f t="shared" si="34"/>
        <v>3495476.4233181789</v>
      </c>
      <c r="K2110" s="270"/>
    </row>
    <row r="2111" spans="2:11" x14ac:dyDescent="0.25">
      <c r="B2111" s="46">
        <f>SUBTOTAL(103,$C$10:C2111)</f>
        <v>2102</v>
      </c>
      <c r="C2111" s="157" t="s">
        <v>1165</v>
      </c>
      <c r="D2111" s="157"/>
      <c r="E2111" s="212"/>
      <c r="F2111" s="209"/>
      <c r="G2111" s="241">
        <v>45541</v>
      </c>
      <c r="H2111" s="253">
        <v>0</v>
      </c>
      <c r="I2111" s="214">
        <v>-4000</v>
      </c>
      <c r="J2111" s="250">
        <f t="shared" si="34"/>
        <v>3491476.4233181789</v>
      </c>
      <c r="K2111" s="270"/>
    </row>
    <row r="2112" spans="2:11" x14ac:dyDescent="0.25">
      <c r="B2112" s="46">
        <f>SUBTOTAL(103,$C$10:C2112)</f>
        <v>2103</v>
      </c>
      <c r="C2112" s="157" t="s">
        <v>1376</v>
      </c>
      <c r="D2112" s="157"/>
      <c r="E2112" s="212"/>
      <c r="F2112" s="209"/>
      <c r="G2112" s="241">
        <v>45541</v>
      </c>
      <c r="H2112" s="253">
        <v>0</v>
      </c>
      <c r="I2112" s="214">
        <v>-1700</v>
      </c>
      <c r="J2112" s="250">
        <f t="shared" si="34"/>
        <v>3489776.4233181789</v>
      </c>
      <c r="K2112" s="270"/>
    </row>
    <row r="2113" spans="2:11" x14ac:dyDescent="0.25">
      <c r="B2113" s="46">
        <f>SUBTOTAL(103,$C$10:C2113)</f>
        <v>2104</v>
      </c>
      <c r="C2113" s="157" t="s">
        <v>1377</v>
      </c>
      <c r="D2113" s="157"/>
      <c r="E2113" s="212"/>
      <c r="F2113" s="209"/>
      <c r="G2113" s="241">
        <v>45541</v>
      </c>
      <c r="H2113" s="253">
        <v>0</v>
      </c>
      <c r="I2113" s="214">
        <v>-4500</v>
      </c>
      <c r="J2113" s="250">
        <f t="shared" si="34"/>
        <v>3485276.4233181789</v>
      </c>
      <c r="K2113" s="270"/>
    </row>
    <row r="2114" spans="2:11" x14ac:dyDescent="0.25">
      <c r="B2114" s="46">
        <f>SUBTOTAL(103,$C$10:C2114)</f>
        <v>2105</v>
      </c>
      <c r="C2114" s="157" t="s">
        <v>812</v>
      </c>
      <c r="D2114" s="157" t="s">
        <v>608</v>
      </c>
      <c r="E2114" s="212" t="s">
        <v>1143</v>
      </c>
      <c r="F2114" s="209" t="s">
        <v>1144</v>
      </c>
      <c r="G2114" s="241">
        <v>45541</v>
      </c>
      <c r="H2114" s="253">
        <v>0</v>
      </c>
      <c r="I2114" s="214">
        <v>-21720</v>
      </c>
      <c r="J2114" s="250">
        <f t="shared" si="34"/>
        <v>3463556.4233181789</v>
      </c>
      <c r="K2114" s="270"/>
    </row>
    <row r="2115" spans="2:11" x14ac:dyDescent="0.25">
      <c r="B2115" s="46">
        <f>SUBTOTAL(103,$C$10:C2115)</f>
        <v>2106</v>
      </c>
      <c r="C2115" s="157" t="s">
        <v>1266</v>
      </c>
      <c r="D2115" s="157" t="s">
        <v>738</v>
      </c>
      <c r="E2115" s="212" t="s">
        <v>619</v>
      </c>
      <c r="F2115" s="209" t="s">
        <v>621</v>
      </c>
      <c r="G2115" s="241">
        <v>45541</v>
      </c>
      <c r="H2115" s="253">
        <v>0</v>
      </c>
      <c r="I2115" s="214">
        <v>-1000</v>
      </c>
      <c r="J2115" s="250">
        <f t="shared" si="34"/>
        <v>3462556.4233181789</v>
      </c>
      <c r="K2115" s="270"/>
    </row>
    <row r="2116" spans="2:11" x14ac:dyDescent="0.25">
      <c r="B2116" s="46">
        <f>SUBTOTAL(103,$C$10:C2116)</f>
        <v>2107</v>
      </c>
      <c r="C2116" s="157" t="s">
        <v>736</v>
      </c>
      <c r="D2116" s="157" t="s">
        <v>738</v>
      </c>
      <c r="E2116" s="212" t="s">
        <v>619</v>
      </c>
      <c r="F2116" s="209" t="s">
        <v>621</v>
      </c>
      <c r="G2116" s="241">
        <v>45541</v>
      </c>
      <c r="H2116" s="253">
        <v>0</v>
      </c>
      <c r="I2116" s="214">
        <v>-1750</v>
      </c>
      <c r="J2116" s="250">
        <f t="shared" si="34"/>
        <v>3460806.4233181789</v>
      </c>
      <c r="K2116" s="270"/>
    </row>
    <row r="2117" spans="2:11" x14ac:dyDescent="0.25">
      <c r="B2117" s="46">
        <f>SUBTOTAL(103,$C$10:C2117)</f>
        <v>2108</v>
      </c>
      <c r="C2117" s="157" t="s">
        <v>625</v>
      </c>
      <c r="D2117" s="157" t="s">
        <v>608</v>
      </c>
      <c r="E2117" s="212" t="s">
        <v>641</v>
      </c>
      <c r="F2117" s="209" t="s">
        <v>642</v>
      </c>
      <c r="G2117" s="241">
        <v>45541</v>
      </c>
      <c r="H2117" s="253">
        <v>0</v>
      </c>
      <c r="I2117" s="214">
        <v>-8550</v>
      </c>
      <c r="J2117" s="250">
        <f t="shared" si="34"/>
        <v>3452256.4233181789</v>
      </c>
      <c r="K2117" s="270"/>
    </row>
    <row r="2118" spans="2:11" x14ac:dyDescent="0.25">
      <c r="B2118" s="46">
        <f>SUBTOTAL(103,$C$10:C2118)</f>
        <v>2109</v>
      </c>
      <c r="C2118" s="157" t="s">
        <v>1148</v>
      </c>
      <c r="D2118" s="157" t="s">
        <v>608</v>
      </c>
      <c r="E2118" s="212" t="s">
        <v>1149</v>
      </c>
      <c r="F2118" s="209" t="s">
        <v>1150</v>
      </c>
      <c r="G2118" s="241">
        <v>45541</v>
      </c>
      <c r="H2118" s="253">
        <v>0</v>
      </c>
      <c r="I2118" s="214">
        <v>-7700</v>
      </c>
      <c r="J2118" s="250">
        <f t="shared" si="34"/>
        <v>3444556.4233181789</v>
      </c>
      <c r="K2118" s="270"/>
    </row>
    <row r="2119" spans="2:11" x14ac:dyDescent="0.25">
      <c r="B2119" s="46">
        <f>SUBTOTAL(103,$C$10:C2119)</f>
        <v>2110</v>
      </c>
      <c r="C2119" s="157" t="s">
        <v>598</v>
      </c>
      <c r="D2119" s="157" t="s">
        <v>607</v>
      </c>
      <c r="E2119" s="212" t="s">
        <v>581</v>
      </c>
      <c r="F2119" s="209" t="s">
        <v>620</v>
      </c>
      <c r="G2119" s="241">
        <v>45541</v>
      </c>
      <c r="H2119" s="253">
        <v>0</v>
      </c>
      <c r="I2119" s="214">
        <v>-20000</v>
      </c>
      <c r="J2119" s="250">
        <f t="shared" si="34"/>
        <v>3424556.4233181789</v>
      </c>
      <c r="K2119" s="270"/>
    </row>
    <row r="2120" spans="2:11" x14ac:dyDescent="0.25">
      <c r="B2120" s="46">
        <f>SUBTOTAL(103,$C$10:C2120)</f>
        <v>2111</v>
      </c>
      <c r="C2120" s="157" t="s">
        <v>598</v>
      </c>
      <c r="D2120" s="157" t="s">
        <v>608</v>
      </c>
      <c r="E2120" s="212" t="s">
        <v>1187</v>
      </c>
      <c r="F2120" s="209" t="s">
        <v>1188</v>
      </c>
      <c r="G2120" s="241">
        <v>45541</v>
      </c>
      <c r="H2120" s="253">
        <v>0</v>
      </c>
      <c r="I2120" s="214">
        <v>-14231</v>
      </c>
      <c r="J2120" s="250">
        <f t="shared" si="34"/>
        <v>3410325.4233181789</v>
      </c>
      <c r="K2120" s="270"/>
    </row>
    <row r="2121" spans="2:11" x14ac:dyDescent="0.25">
      <c r="B2121" s="46">
        <f>SUBTOTAL(103,$C$10:C2121)</f>
        <v>2112</v>
      </c>
      <c r="C2121" s="157" t="s">
        <v>598</v>
      </c>
      <c r="D2121" s="157" t="s">
        <v>738</v>
      </c>
      <c r="E2121" s="212" t="s">
        <v>1043</v>
      </c>
      <c r="F2121" s="209" t="s">
        <v>1044</v>
      </c>
      <c r="G2121" s="241">
        <v>45541</v>
      </c>
      <c r="H2121" s="253">
        <v>0</v>
      </c>
      <c r="I2121" s="214">
        <v>-1500</v>
      </c>
      <c r="J2121" s="250">
        <f t="shared" si="34"/>
        <v>3408825.4233181789</v>
      </c>
      <c r="K2121" s="270"/>
    </row>
    <row r="2122" spans="2:11" x14ac:dyDescent="0.25">
      <c r="B2122" s="46">
        <f>SUBTOTAL(103,$C$10:C2122)</f>
        <v>2113</v>
      </c>
      <c r="C2122" s="157" t="s">
        <v>763</v>
      </c>
      <c r="D2122" s="157" t="s">
        <v>738</v>
      </c>
      <c r="E2122" s="212" t="s">
        <v>619</v>
      </c>
      <c r="F2122" s="209" t="s">
        <v>621</v>
      </c>
      <c r="G2122" s="241">
        <v>45541</v>
      </c>
      <c r="H2122" s="253">
        <v>0</v>
      </c>
      <c r="I2122" s="214">
        <v>-1250</v>
      </c>
      <c r="J2122" s="250">
        <f t="shared" si="34"/>
        <v>3407575.4233181789</v>
      </c>
      <c r="K2122" s="270"/>
    </row>
    <row r="2123" spans="2:11" x14ac:dyDescent="0.25">
      <c r="B2123" s="46">
        <f>SUBTOTAL(103,$C$10:C2123)</f>
        <v>2114</v>
      </c>
      <c r="C2123" s="157" t="s">
        <v>678</v>
      </c>
      <c r="D2123" s="157" t="s">
        <v>703</v>
      </c>
      <c r="E2123" s="212" t="s">
        <v>641</v>
      </c>
      <c r="F2123" s="209" t="s">
        <v>642</v>
      </c>
      <c r="G2123" s="241">
        <v>45541</v>
      </c>
      <c r="H2123" s="253">
        <v>0</v>
      </c>
      <c r="I2123" s="214">
        <v>-30000</v>
      </c>
      <c r="J2123" s="250">
        <f t="shared" si="34"/>
        <v>3377575.4233181789</v>
      </c>
      <c r="K2123" s="270"/>
    </row>
    <row r="2124" spans="2:11" x14ac:dyDescent="0.25">
      <c r="B2124" s="46">
        <f>SUBTOTAL(103,$C$10:C2124)</f>
        <v>2115</v>
      </c>
      <c r="C2124" s="157" t="s">
        <v>600</v>
      </c>
      <c r="D2124" s="157" t="s">
        <v>608</v>
      </c>
      <c r="E2124" s="212" t="s">
        <v>1143</v>
      </c>
      <c r="F2124" s="209" t="s">
        <v>1144</v>
      </c>
      <c r="G2124" s="241">
        <v>45541</v>
      </c>
      <c r="H2124" s="253">
        <v>0</v>
      </c>
      <c r="I2124" s="214">
        <v>-70491</v>
      </c>
      <c r="J2124" s="250">
        <f t="shared" si="34"/>
        <v>3307084.4233181789</v>
      </c>
      <c r="K2124" s="270"/>
    </row>
    <row r="2125" spans="2:11" x14ac:dyDescent="0.25">
      <c r="B2125" s="46">
        <f>SUBTOTAL(103,$C$10:C2125)</f>
        <v>2116</v>
      </c>
      <c r="C2125" s="157" t="s">
        <v>682</v>
      </c>
      <c r="D2125" s="157" t="s">
        <v>608</v>
      </c>
      <c r="E2125" s="212" t="s">
        <v>647</v>
      </c>
      <c r="F2125" s="208" t="s">
        <v>1046</v>
      </c>
      <c r="G2125" s="241">
        <v>45541</v>
      </c>
      <c r="H2125" s="253">
        <v>0</v>
      </c>
      <c r="I2125" s="214">
        <v>-2100</v>
      </c>
      <c r="J2125" s="250">
        <f t="shared" si="34"/>
        <v>3304984.4233181789</v>
      </c>
      <c r="K2125" s="270"/>
    </row>
    <row r="2126" spans="2:11" x14ac:dyDescent="0.25">
      <c r="B2126" s="46">
        <f>SUBTOTAL(103,$C$10:C2126)</f>
        <v>2117</v>
      </c>
      <c r="C2126" s="157" t="s">
        <v>601</v>
      </c>
      <c r="D2126" s="157" t="s">
        <v>648</v>
      </c>
      <c r="E2126" s="212" t="s">
        <v>594</v>
      </c>
      <c r="F2126" s="209" t="s">
        <v>595</v>
      </c>
      <c r="G2126" s="241">
        <v>45541</v>
      </c>
      <c r="H2126" s="253">
        <v>0</v>
      </c>
      <c r="I2126" s="214">
        <v>-5331</v>
      </c>
      <c r="J2126" s="250">
        <f t="shared" si="34"/>
        <v>3299653.4233181789</v>
      </c>
      <c r="K2126" s="270"/>
    </row>
    <row r="2127" spans="2:11" x14ac:dyDescent="0.25">
      <c r="B2127" s="46">
        <f>SUBTOTAL(103,$C$10:C2127)</f>
        <v>2118</v>
      </c>
      <c r="C2127" s="157" t="s">
        <v>665</v>
      </c>
      <c r="D2127" s="157" t="s">
        <v>648</v>
      </c>
      <c r="E2127" s="212" t="s">
        <v>647</v>
      </c>
      <c r="F2127" s="208" t="s">
        <v>1046</v>
      </c>
      <c r="G2127" s="241">
        <v>45541</v>
      </c>
      <c r="H2127" s="253">
        <v>0</v>
      </c>
      <c r="I2127" s="214">
        <v>-26600</v>
      </c>
      <c r="J2127" s="250">
        <f t="shared" si="34"/>
        <v>3273053.4233181789</v>
      </c>
      <c r="K2127" s="270"/>
    </row>
    <row r="2128" spans="2:11" x14ac:dyDescent="0.25">
      <c r="B2128" s="46">
        <f>SUBTOTAL(103,$C$10:C2128)</f>
        <v>2119</v>
      </c>
      <c r="C2128" s="157" t="s">
        <v>722</v>
      </c>
      <c r="D2128" s="157" t="s">
        <v>703</v>
      </c>
      <c r="E2128" s="212" t="s">
        <v>641</v>
      </c>
      <c r="F2128" s="209" t="s">
        <v>642</v>
      </c>
      <c r="G2128" s="241">
        <v>45541</v>
      </c>
      <c r="H2128" s="253">
        <v>0</v>
      </c>
      <c r="I2128" s="214">
        <v>-25000</v>
      </c>
      <c r="J2128" s="250">
        <f t="shared" si="34"/>
        <v>3248053.4233181789</v>
      </c>
      <c r="K2128" s="270"/>
    </row>
    <row r="2129" spans="2:11" x14ac:dyDescent="0.25">
      <c r="B2129" s="46">
        <f>SUBTOTAL(103,$C$10:C2129)</f>
        <v>2120</v>
      </c>
      <c r="C2129" s="157" t="s">
        <v>764</v>
      </c>
      <c r="D2129" s="157" t="s">
        <v>738</v>
      </c>
      <c r="E2129" s="212" t="s">
        <v>619</v>
      </c>
      <c r="F2129" s="209" t="s">
        <v>621</v>
      </c>
      <c r="G2129" s="241">
        <v>45541</v>
      </c>
      <c r="H2129" s="253">
        <v>0</v>
      </c>
      <c r="I2129" s="214">
        <v>-250</v>
      </c>
      <c r="J2129" s="250">
        <f t="shared" si="34"/>
        <v>3247803.4233181789</v>
      </c>
      <c r="K2129" s="270"/>
    </row>
    <row r="2130" spans="2:11" x14ac:dyDescent="0.25">
      <c r="B2130" s="46">
        <f>SUBTOTAL(103,$C$10:C2130)</f>
        <v>2121</v>
      </c>
      <c r="C2130" s="157" t="s">
        <v>728</v>
      </c>
      <c r="D2130" s="157" t="s">
        <v>607</v>
      </c>
      <c r="E2130" s="212" t="s">
        <v>1378</v>
      </c>
      <c r="F2130" s="209" t="s">
        <v>1379</v>
      </c>
      <c r="G2130" s="241">
        <v>45541</v>
      </c>
      <c r="H2130" s="253">
        <v>0</v>
      </c>
      <c r="I2130" s="214">
        <v>-10000</v>
      </c>
      <c r="J2130" s="250">
        <f t="shared" si="34"/>
        <v>3237803.4233181789</v>
      </c>
      <c r="K2130" s="270"/>
    </row>
    <row r="2131" spans="2:11" x14ac:dyDescent="0.25">
      <c r="B2131" s="46">
        <f>SUBTOTAL(103,$C$10:C2131)</f>
        <v>2122</v>
      </c>
      <c r="C2131" s="157" t="s">
        <v>728</v>
      </c>
      <c r="D2131" s="157" t="s">
        <v>648</v>
      </c>
      <c r="E2131" s="212" t="s">
        <v>1378</v>
      </c>
      <c r="F2131" s="209" t="s">
        <v>1379</v>
      </c>
      <c r="G2131" s="241">
        <v>45541</v>
      </c>
      <c r="H2131" s="253">
        <v>0</v>
      </c>
      <c r="I2131" s="214">
        <v>-4200</v>
      </c>
      <c r="J2131" s="250">
        <f t="shared" si="34"/>
        <v>3233603.4233181789</v>
      </c>
      <c r="K2131" s="270"/>
    </row>
    <row r="2132" spans="2:11" x14ac:dyDescent="0.25">
      <c r="B2132" s="46">
        <f>SUBTOTAL(103,$C$10:C2132)</f>
        <v>2123</v>
      </c>
      <c r="C2132" s="157" t="s">
        <v>1151</v>
      </c>
      <c r="D2132" s="157" t="s">
        <v>648</v>
      </c>
      <c r="E2132" s="212" t="s">
        <v>585</v>
      </c>
      <c r="F2132" s="209" t="s">
        <v>586</v>
      </c>
      <c r="G2132" s="241">
        <v>45541</v>
      </c>
      <c r="H2132" s="253">
        <v>0</v>
      </c>
      <c r="I2132" s="214">
        <v>-21000</v>
      </c>
      <c r="J2132" s="250">
        <f t="shared" si="34"/>
        <v>3212603.4233181789</v>
      </c>
      <c r="K2132" s="270"/>
    </row>
    <row r="2133" spans="2:11" x14ac:dyDescent="0.25">
      <c r="B2133" s="46">
        <f>SUBTOTAL(103,$C$10:C2133)</f>
        <v>2124</v>
      </c>
      <c r="C2133" s="157" t="s">
        <v>683</v>
      </c>
      <c r="D2133" s="157" t="s">
        <v>608</v>
      </c>
      <c r="E2133" s="212" t="s">
        <v>1143</v>
      </c>
      <c r="F2133" s="209" t="s">
        <v>1144</v>
      </c>
      <c r="G2133" s="241">
        <v>45541</v>
      </c>
      <c r="H2133" s="253">
        <v>0</v>
      </c>
      <c r="I2133" s="214">
        <v>-42191</v>
      </c>
      <c r="J2133" s="250">
        <f t="shared" si="34"/>
        <v>3170412.4233181789</v>
      </c>
      <c r="K2133" s="270"/>
    </row>
    <row r="2134" spans="2:11" x14ac:dyDescent="0.25">
      <c r="B2134" s="46">
        <f>SUBTOTAL(103,$C$10:C2134)</f>
        <v>2125</v>
      </c>
      <c r="C2134" s="157" t="s">
        <v>603</v>
      </c>
      <c r="D2134" s="157" t="s">
        <v>738</v>
      </c>
      <c r="E2134" s="212" t="s">
        <v>619</v>
      </c>
      <c r="F2134" s="209" t="s">
        <v>621</v>
      </c>
      <c r="G2134" s="241">
        <v>45541</v>
      </c>
      <c r="H2134" s="253">
        <v>0</v>
      </c>
      <c r="I2134" s="214">
        <v>-250</v>
      </c>
      <c r="J2134" s="250">
        <f t="shared" si="34"/>
        <v>3170162.4233181789</v>
      </c>
      <c r="K2134" s="270"/>
    </row>
    <row r="2135" spans="2:11" x14ac:dyDescent="0.25">
      <c r="B2135" s="46">
        <f>SUBTOTAL(103,$C$10:C2135)</f>
        <v>2126</v>
      </c>
      <c r="C2135" s="157" t="s">
        <v>694</v>
      </c>
      <c r="D2135" s="157" t="s">
        <v>608</v>
      </c>
      <c r="E2135" s="212" t="s">
        <v>641</v>
      </c>
      <c r="F2135" s="209" t="s">
        <v>642</v>
      </c>
      <c r="G2135" s="241">
        <v>45541</v>
      </c>
      <c r="H2135" s="253">
        <v>0</v>
      </c>
      <c r="I2135" s="214">
        <v>-24500</v>
      </c>
      <c r="J2135" s="250">
        <f t="shared" si="34"/>
        <v>3145662.4233181789</v>
      </c>
      <c r="K2135" s="270"/>
    </row>
    <row r="2136" spans="2:11" x14ac:dyDescent="0.25">
      <c r="B2136" s="46">
        <f>SUBTOTAL(103,$C$10:C2136)</f>
        <v>2127</v>
      </c>
      <c r="C2136" s="157" t="s">
        <v>1165</v>
      </c>
      <c r="D2136" s="157" t="s">
        <v>738</v>
      </c>
      <c r="E2136" s="212" t="s">
        <v>1043</v>
      </c>
      <c r="F2136" s="209" t="s">
        <v>1044</v>
      </c>
      <c r="G2136" s="241">
        <v>45541</v>
      </c>
      <c r="H2136" s="253">
        <v>0</v>
      </c>
      <c r="I2136" s="214">
        <v>-500</v>
      </c>
      <c r="J2136" s="250">
        <f t="shared" si="34"/>
        <v>3145162.4233181789</v>
      </c>
      <c r="K2136" s="270"/>
    </row>
    <row r="2137" spans="2:11" x14ac:dyDescent="0.25">
      <c r="B2137" s="46">
        <f>SUBTOTAL(103,$C$10:C2137)</f>
        <v>2128</v>
      </c>
      <c r="C2137" s="157" t="s">
        <v>1380</v>
      </c>
      <c r="D2137" s="157" t="s">
        <v>712</v>
      </c>
      <c r="E2137" s="212" t="s">
        <v>1143</v>
      </c>
      <c r="F2137" s="209" t="s">
        <v>1144</v>
      </c>
      <c r="G2137" s="241">
        <v>45541</v>
      </c>
      <c r="H2137" s="253">
        <v>0</v>
      </c>
      <c r="I2137" s="214">
        <v>-6000</v>
      </c>
      <c r="J2137" s="250">
        <f t="shared" si="34"/>
        <v>3139162.4233181789</v>
      </c>
      <c r="K2137" s="270"/>
    </row>
    <row r="2138" spans="2:11" x14ac:dyDescent="0.25">
      <c r="B2138" s="46">
        <f>SUBTOTAL(103,$C$10:C2138)</f>
        <v>2129</v>
      </c>
      <c r="C2138" s="157" t="s">
        <v>897</v>
      </c>
      <c r="D2138" s="157" t="s">
        <v>1383</v>
      </c>
      <c r="E2138" s="212" t="s">
        <v>588</v>
      </c>
      <c r="F2138" s="209" t="s">
        <v>589</v>
      </c>
      <c r="G2138" s="241">
        <v>45546</v>
      </c>
      <c r="H2138" s="253">
        <v>206911.2</v>
      </c>
      <c r="I2138" s="214">
        <v>0</v>
      </c>
      <c r="J2138" s="250">
        <f t="shared" si="34"/>
        <v>3346073.623318179</v>
      </c>
      <c r="K2138" s="270"/>
    </row>
    <row r="2139" spans="2:11" x14ac:dyDescent="0.25">
      <c r="B2139" s="46">
        <f>SUBTOTAL(103,$C$10:C2139)</f>
        <v>2130</v>
      </c>
      <c r="C2139" s="157" t="s">
        <v>897</v>
      </c>
      <c r="D2139" s="157" t="s">
        <v>1383</v>
      </c>
      <c r="E2139" s="212" t="s">
        <v>588</v>
      </c>
      <c r="F2139" s="209" t="s">
        <v>589</v>
      </c>
      <c r="G2139" s="241">
        <v>45546</v>
      </c>
      <c r="H2139" s="253">
        <v>122110.8</v>
      </c>
      <c r="I2139" s="214">
        <v>0</v>
      </c>
      <c r="J2139" s="250">
        <f t="shared" si="34"/>
        <v>3468184.4233181789</v>
      </c>
      <c r="K2139" s="270"/>
    </row>
    <row r="2140" spans="2:11" x14ac:dyDescent="0.25">
      <c r="B2140" s="46">
        <f>SUBTOTAL(103,$C$10:C2140)</f>
        <v>2131</v>
      </c>
      <c r="C2140" s="157" t="s">
        <v>897</v>
      </c>
      <c r="D2140" s="157" t="s">
        <v>1383</v>
      </c>
      <c r="E2140" s="212" t="s">
        <v>588</v>
      </c>
      <c r="F2140" s="209" t="s">
        <v>589</v>
      </c>
      <c r="G2140" s="241">
        <v>45546</v>
      </c>
      <c r="H2140" s="253">
        <v>70980.399999999994</v>
      </c>
      <c r="I2140" s="214">
        <v>0</v>
      </c>
      <c r="J2140" s="250">
        <f t="shared" si="34"/>
        <v>3539164.8233181788</v>
      </c>
      <c r="K2140" s="270"/>
    </row>
    <row r="2141" spans="2:11" x14ac:dyDescent="0.25">
      <c r="B2141" s="46">
        <f>SUBTOTAL(103,$C$10:C2141)</f>
        <v>2132</v>
      </c>
      <c r="C2141" s="157" t="s">
        <v>897</v>
      </c>
      <c r="D2141" s="157" t="s">
        <v>1383</v>
      </c>
      <c r="E2141" s="212" t="s">
        <v>588</v>
      </c>
      <c r="F2141" s="209" t="s">
        <v>589</v>
      </c>
      <c r="G2141" s="241">
        <v>45546</v>
      </c>
      <c r="H2141" s="253">
        <v>149733.4</v>
      </c>
      <c r="I2141" s="214">
        <v>0</v>
      </c>
      <c r="J2141" s="250">
        <f t="shared" si="34"/>
        <v>3688898.2233181787</v>
      </c>
      <c r="K2141" s="270"/>
    </row>
    <row r="2142" spans="2:11" x14ac:dyDescent="0.25">
      <c r="B2142" s="46">
        <f>SUBTOTAL(103,$C$10:C2142)</f>
        <v>2133</v>
      </c>
      <c r="C2142" s="157" t="s">
        <v>897</v>
      </c>
      <c r="D2142" s="157" t="s">
        <v>1383</v>
      </c>
      <c r="E2142" s="212" t="s">
        <v>588</v>
      </c>
      <c r="F2142" s="209" t="s">
        <v>589</v>
      </c>
      <c r="G2142" s="241">
        <v>45546</v>
      </c>
      <c r="H2142" s="253">
        <v>25843.4</v>
      </c>
      <c r="I2142" s="214">
        <v>0</v>
      </c>
      <c r="J2142" s="250">
        <f t="shared" si="34"/>
        <v>3714741.6233181786</v>
      </c>
      <c r="K2142" s="270"/>
    </row>
    <row r="2143" spans="2:11" x14ac:dyDescent="0.25">
      <c r="B2143" s="46">
        <f>SUBTOTAL(103,$C$10:C2143)</f>
        <v>2134</v>
      </c>
      <c r="C2143" s="157" t="s">
        <v>812</v>
      </c>
      <c r="D2143" s="157" t="s">
        <v>608</v>
      </c>
      <c r="E2143" s="212" t="s">
        <v>1143</v>
      </c>
      <c r="F2143" s="209" t="s">
        <v>1144</v>
      </c>
      <c r="G2143" s="241">
        <v>45548</v>
      </c>
      <c r="H2143" s="253">
        <v>0</v>
      </c>
      <c r="I2143" s="214">
        <v>-21720</v>
      </c>
      <c r="J2143" s="250">
        <f t="shared" si="34"/>
        <v>3693021.6233181786</v>
      </c>
      <c r="K2143" s="270"/>
    </row>
    <row r="2144" spans="2:11" x14ac:dyDescent="0.25">
      <c r="B2144" s="46">
        <f>SUBTOTAL(103,$C$10:C2144)</f>
        <v>2135</v>
      </c>
      <c r="C2144" s="157" t="s">
        <v>812</v>
      </c>
      <c r="D2144" s="157" t="s">
        <v>712</v>
      </c>
      <c r="E2144" s="212" t="s">
        <v>1143</v>
      </c>
      <c r="F2144" s="209" t="s">
        <v>1144</v>
      </c>
      <c r="G2144" s="241">
        <v>45548</v>
      </c>
      <c r="H2144" s="253">
        <v>0</v>
      </c>
      <c r="I2144" s="214">
        <v>-7500</v>
      </c>
      <c r="J2144" s="250">
        <f t="shared" si="34"/>
        <v>3685521.6233181786</v>
      </c>
      <c r="K2144" s="270"/>
    </row>
    <row r="2145" spans="2:11" x14ac:dyDescent="0.25">
      <c r="B2145" s="46">
        <f>SUBTOTAL(103,$C$10:C2145)</f>
        <v>2136</v>
      </c>
      <c r="C2145" s="157" t="s">
        <v>1266</v>
      </c>
      <c r="D2145" s="157" t="s">
        <v>738</v>
      </c>
      <c r="E2145" s="212" t="s">
        <v>619</v>
      </c>
      <c r="F2145" s="209" t="s">
        <v>621</v>
      </c>
      <c r="G2145" s="241">
        <v>45548</v>
      </c>
      <c r="H2145" s="253">
        <v>0</v>
      </c>
      <c r="I2145" s="214">
        <v>-1000</v>
      </c>
      <c r="J2145" s="250">
        <f t="shared" si="34"/>
        <v>3684521.6233181786</v>
      </c>
      <c r="K2145" s="270"/>
    </row>
    <row r="2146" spans="2:11" x14ac:dyDescent="0.25">
      <c r="B2146" s="46">
        <f>SUBTOTAL(103,$C$10:C2146)</f>
        <v>2137</v>
      </c>
      <c r="C2146" s="157" t="s">
        <v>736</v>
      </c>
      <c r="D2146" s="157" t="s">
        <v>738</v>
      </c>
      <c r="E2146" s="212" t="s">
        <v>619</v>
      </c>
      <c r="F2146" s="209" t="s">
        <v>621</v>
      </c>
      <c r="G2146" s="241">
        <v>45548</v>
      </c>
      <c r="H2146" s="253">
        <v>0</v>
      </c>
      <c r="I2146" s="214">
        <v>-1500</v>
      </c>
      <c r="J2146" s="250">
        <f t="shared" si="34"/>
        <v>3683021.6233181786</v>
      </c>
      <c r="K2146" s="270"/>
    </row>
    <row r="2147" spans="2:11" x14ac:dyDescent="0.25">
      <c r="B2147" s="46">
        <f>SUBTOTAL(103,$C$10:C2147)</f>
        <v>2138</v>
      </c>
      <c r="C2147" s="157" t="s">
        <v>625</v>
      </c>
      <c r="D2147" s="157" t="s">
        <v>608</v>
      </c>
      <c r="E2147" s="212" t="s">
        <v>641</v>
      </c>
      <c r="F2147" s="209" t="s">
        <v>642</v>
      </c>
      <c r="G2147" s="241">
        <v>45548</v>
      </c>
      <c r="H2147" s="253">
        <v>0</v>
      </c>
      <c r="I2147" s="214">
        <v>-19646</v>
      </c>
      <c r="J2147" s="250">
        <f t="shared" si="34"/>
        <v>3663375.6233181786</v>
      </c>
      <c r="K2147" s="270"/>
    </row>
    <row r="2148" spans="2:11" x14ac:dyDescent="0.25">
      <c r="B2148" s="46">
        <f>SUBTOTAL(103,$C$10:C2148)</f>
        <v>2139</v>
      </c>
      <c r="C2148" s="157" t="s">
        <v>625</v>
      </c>
      <c r="D2148" s="157" t="s">
        <v>608</v>
      </c>
      <c r="E2148" s="212" t="s">
        <v>641</v>
      </c>
      <c r="F2148" s="209" t="s">
        <v>642</v>
      </c>
      <c r="G2148" s="241">
        <v>45548</v>
      </c>
      <c r="H2148" s="253">
        <v>0</v>
      </c>
      <c r="I2148" s="214">
        <v>-5000</v>
      </c>
      <c r="J2148" s="250">
        <f t="shared" si="34"/>
        <v>3658375.6233181786</v>
      </c>
      <c r="K2148" s="270"/>
    </row>
    <row r="2149" spans="2:11" x14ac:dyDescent="0.25">
      <c r="B2149" s="46">
        <f>SUBTOTAL(103,$C$10:C2149)</f>
        <v>2140</v>
      </c>
      <c r="C2149" s="157" t="s">
        <v>1148</v>
      </c>
      <c r="D2149" s="157" t="s">
        <v>608</v>
      </c>
      <c r="E2149" s="212" t="s">
        <v>647</v>
      </c>
      <c r="F2149" s="208" t="s">
        <v>1046</v>
      </c>
      <c r="G2149" s="241">
        <v>45548</v>
      </c>
      <c r="H2149" s="253">
        <v>0</v>
      </c>
      <c r="I2149" s="214">
        <v>-7700</v>
      </c>
      <c r="J2149" s="250">
        <f t="shared" si="34"/>
        <v>3650675.6233181786</v>
      </c>
      <c r="K2149" s="270"/>
    </row>
    <row r="2150" spans="2:11" x14ac:dyDescent="0.25">
      <c r="B2150" s="46">
        <f>SUBTOTAL(103,$C$10:C2150)</f>
        <v>2141</v>
      </c>
      <c r="C2150" s="157" t="s">
        <v>598</v>
      </c>
      <c r="D2150" s="157" t="s">
        <v>607</v>
      </c>
      <c r="E2150" s="212" t="s">
        <v>581</v>
      </c>
      <c r="F2150" s="209" t="s">
        <v>620</v>
      </c>
      <c r="G2150" s="241">
        <v>45548</v>
      </c>
      <c r="H2150" s="253">
        <v>0</v>
      </c>
      <c r="I2150" s="214">
        <v>-29600</v>
      </c>
      <c r="J2150" s="250">
        <f t="shared" si="34"/>
        <v>3621075.6233181786</v>
      </c>
      <c r="K2150" s="270"/>
    </row>
    <row r="2151" spans="2:11" x14ac:dyDescent="0.25">
      <c r="B2151" s="46">
        <f>SUBTOTAL(103,$C$10:C2151)</f>
        <v>2142</v>
      </c>
      <c r="C2151" s="157" t="s">
        <v>598</v>
      </c>
      <c r="D2151" s="157" t="s">
        <v>608</v>
      </c>
      <c r="E2151" s="212" t="s">
        <v>1187</v>
      </c>
      <c r="F2151" s="209" t="s">
        <v>1188</v>
      </c>
      <c r="G2151" s="241">
        <v>45548</v>
      </c>
      <c r="H2151" s="253">
        <v>0</v>
      </c>
      <c r="I2151" s="214">
        <v>-2700</v>
      </c>
      <c r="J2151" s="250">
        <f t="shared" si="34"/>
        <v>3618375.6233181786</v>
      </c>
      <c r="K2151" s="270"/>
    </row>
    <row r="2152" spans="2:11" x14ac:dyDescent="0.25">
      <c r="B2152" s="46">
        <f>SUBTOTAL(103,$C$10:C2152)</f>
        <v>2143</v>
      </c>
      <c r="C2152" s="157" t="s">
        <v>598</v>
      </c>
      <c r="D2152" s="157" t="s">
        <v>918</v>
      </c>
      <c r="E2152" s="212" t="s">
        <v>1187</v>
      </c>
      <c r="F2152" s="209" t="s">
        <v>1188</v>
      </c>
      <c r="G2152" s="241">
        <v>45548</v>
      </c>
      <c r="H2152" s="253">
        <v>0</v>
      </c>
      <c r="I2152" s="214">
        <v>-22794</v>
      </c>
      <c r="J2152" s="250">
        <f t="shared" si="34"/>
        <v>3595581.6233181786</v>
      </c>
      <c r="K2152" s="270"/>
    </row>
    <row r="2153" spans="2:11" x14ac:dyDescent="0.25">
      <c r="B2153" s="46">
        <f>SUBTOTAL(103,$C$10:C2153)</f>
        <v>2144</v>
      </c>
      <c r="C2153" s="157" t="s">
        <v>598</v>
      </c>
      <c r="D2153" s="157" t="s">
        <v>738</v>
      </c>
      <c r="E2153" s="212" t="s">
        <v>1043</v>
      </c>
      <c r="F2153" s="209" t="s">
        <v>1044</v>
      </c>
      <c r="G2153" s="241">
        <v>45548</v>
      </c>
      <c r="H2153" s="253">
        <v>0</v>
      </c>
      <c r="I2153" s="214">
        <v>-1000</v>
      </c>
      <c r="J2153" s="250">
        <f t="shared" si="34"/>
        <v>3594581.6233181786</v>
      </c>
      <c r="K2153" s="270"/>
    </row>
    <row r="2154" spans="2:11" x14ac:dyDescent="0.25">
      <c r="B2154" s="46">
        <f>SUBTOTAL(103,$C$10:C2154)</f>
        <v>2145</v>
      </c>
      <c r="C2154" s="157" t="s">
        <v>763</v>
      </c>
      <c r="D2154" s="157" t="s">
        <v>738</v>
      </c>
      <c r="E2154" s="212" t="s">
        <v>619</v>
      </c>
      <c r="F2154" s="209" t="s">
        <v>621</v>
      </c>
      <c r="G2154" s="241">
        <v>45548</v>
      </c>
      <c r="H2154" s="253">
        <v>0</v>
      </c>
      <c r="I2154" s="214">
        <v>-1500</v>
      </c>
      <c r="J2154" s="250">
        <f t="shared" si="34"/>
        <v>3593081.6233181786</v>
      </c>
      <c r="K2154" s="270"/>
    </row>
    <row r="2155" spans="2:11" x14ac:dyDescent="0.25">
      <c r="B2155" s="46">
        <f>SUBTOTAL(103,$C$10:C2155)</f>
        <v>2146</v>
      </c>
      <c r="C2155" s="157" t="s">
        <v>600</v>
      </c>
      <c r="D2155" s="157" t="s">
        <v>608</v>
      </c>
      <c r="E2155" s="212" t="s">
        <v>1143</v>
      </c>
      <c r="F2155" s="209" t="s">
        <v>1144</v>
      </c>
      <c r="G2155" s="241">
        <v>45548</v>
      </c>
      <c r="H2155" s="253">
        <v>0</v>
      </c>
      <c r="I2155" s="214">
        <v>-68480</v>
      </c>
      <c r="J2155" s="250">
        <f t="shared" si="34"/>
        <v>3524601.6233181786</v>
      </c>
      <c r="K2155" s="270"/>
    </row>
    <row r="2156" spans="2:11" x14ac:dyDescent="0.25">
      <c r="B2156" s="46">
        <f>SUBTOTAL(103,$C$10:C2156)</f>
        <v>2147</v>
      </c>
      <c r="C2156" s="157" t="s">
        <v>682</v>
      </c>
      <c r="D2156" s="157" t="s">
        <v>608</v>
      </c>
      <c r="E2156" s="212" t="s">
        <v>647</v>
      </c>
      <c r="F2156" s="208" t="s">
        <v>1046</v>
      </c>
      <c r="G2156" s="241">
        <v>45548</v>
      </c>
      <c r="H2156" s="253">
        <v>0</v>
      </c>
      <c r="I2156" s="214">
        <v>-2100</v>
      </c>
      <c r="J2156" s="250">
        <f t="shared" si="34"/>
        <v>3522501.6233181786</v>
      </c>
      <c r="K2156" s="270"/>
    </row>
    <row r="2157" spans="2:11" x14ac:dyDescent="0.25">
      <c r="B2157" s="46">
        <f>SUBTOTAL(103,$C$10:C2157)</f>
        <v>2148</v>
      </c>
      <c r="C2157" s="157" t="s">
        <v>596</v>
      </c>
      <c r="D2157" s="157" t="s">
        <v>608</v>
      </c>
      <c r="E2157" s="212" t="s">
        <v>581</v>
      </c>
      <c r="F2157" s="209" t="s">
        <v>620</v>
      </c>
      <c r="G2157" s="241">
        <v>45548</v>
      </c>
      <c r="H2157" s="253">
        <v>0</v>
      </c>
      <c r="I2157" s="214">
        <v>-75250</v>
      </c>
      <c r="J2157" s="250">
        <f t="shared" si="34"/>
        <v>3447251.6233181786</v>
      </c>
      <c r="K2157" s="270"/>
    </row>
    <row r="2158" spans="2:11" x14ac:dyDescent="0.25">
      <c r="B2158" s="46">
        <f>SUBTOTAL(103,$C$10:C2158)</f>
        <v>2149</v>
      </c>
      <c r="C2158" s="157" t="s">
        <v>598</v>
      </c>
      <c r="D2158" s="157" t="s">
        <v>608</v>
      </c>
      <c r="E2158" s="212" t="s">
        <v>581</v>
      </c>
      <c r="F2158" s="209" t="s">
        <v>620</v>
      </c>
      <c r="G2158" s="241">
        <v>45548</v>
      </c>
      <c r="H2158" s="253">
        <v>0</v>
      </c>
      <c r="I2158" s="214">
        <v>-35000</v>
      </c>
      <c r="J2158" s="250">
        <f t="shared" si="34"/>
        <v>3412251.6233181786</v>
      </c>
      <c r="K2158" s="270"/>
    </row>
    <row r="2159" spans="2:11" x14ac:dyDescent="0.25">
      <c r="B2159" s="46">
        <f>SUBTOTAL(103,$C$10:C2159)</f>
        <v>2150</v>
      </c>
      <c r="C2159" s="157" t="s">
        <v>597</v>
      </c>
      <c r="D2159" s="157" t="s">
        <v>608</v>
      </c>
      <c r="E2159" s="212" t="s">
        <v>581</v>
      </c>
      <c r="F2159" s="209" t="s">
        <v>620</v>
      </c>
      <c r="G2159" s="241">
        <v>45548</v>
      </c>
      <c r="H2159" s="253">
        <v>0</v>
      </c>
      <c r="I2159" s="214">
        <v>-49000</v>
      </c>
      <c r="J2159" s="250">
        <f t="shared" si="34"/>
        <v>3363251.6233181786</v>
      </c>
      <c r="K2159" s="270"/>
    </row>
    <row r="2160" spans="2:11" x14ac:dyDescent="0.25">
      <c r="B2160" s="46">
        <f>SUBTOTAL(103,$C$10:C2160)</f>
        <v>2151</v>
      </c>
      <c r="C2160" s="157" t="s">
        <v>692</v>
      </c>
      <c r="D2160" s="157" t="s">
        <v>608</v>
      </c>
      <c r="E2160" s="212" t="s">
        <v>746</v>
      </c>
      <c r="F2160" s="209" t="s">
        <v>747</v>
      </c>
      <c r="G2160" s="241">
        <v>45548</v>
      </c>
      <c r="H2160" s="253">
        <v>0</v>
      </c>
      <c r="I2160" s="214">
        <v>-8400</v>
      </c>
      <c r="J2160" s="250">
        <f t="shared" si="34"/>
        <v>3354851.6233181786</v>
      </c>
      <c r="K2160" s="270"/>
    </row>
    <row r="2161" spans="2:11" x14ac:dyDescent="0.25">
      <c r="B2161" s="46">
        <f>SUBTOTAL(103,$C$10:C2161)</f>
        <v>2152</v>
      </c>
      <c r="C2161" s="157" t="s">
        <v>626</v>
      </c>
      <c r="D2161" s="157" t="s">
        <v>608</v>
      </c>
      <c r="E2161" s="212" t="s">
        <v>746</v>
      </c>
      <c r="F2161" s="209" t="s">
        <v>747</v>
      </c>
      <c r="G2161" s="241">
        <v>45548</v>
      </c>
      <c r="H2161" s="253">
        <v>0</v>
      </c>
      <c r="I2161" s="214">
        <v>-42000</v>
      </c>
      <c r="J2161" s="250">
        <f t="shared" si="34"/>
        <v>3312851.6233181786</v>
      </c>
      <c r="K2161" s="270"/>
    </row>
    <row r="2162" spans="2:11" x14ac:dyDescent="0.25">
      <c r="B2162" s="46">
        <f>SUBTOTAL(103,$C$10:C2162)</f>
        <v>2153</v>
      </c>
      <c r="C2162" s="157" t="s">
        <v>693</v>
      </c>
      <c r="D2162" s="157" t="s">
        <v>608</v>
      </c>
      <c r="E2162" s="212" t="s">
        <v>746</v>
      </c>
      <c r="F2162" s="209" t="s">
        <v>747</v>
      </c>
      <c r="G2162" s="241">
        <v>45548</v>
      </c>
      <c r="H2162" s="253">
        <v>0</v>
      </c>
      <c r="I2162" s="214">
        <v>-8400</v>
      </c>
      <c r="J2162" s="250">
        <f t="shared" ref="J2162:J2225" si="35">H2162+J2161+I2162</f>
        <v>3304451.6233181786</v>
      </c>
      <c r="K2162" s="270"/>
    </row>
    <row r="2163" spans="2:11" x14ac:dyDescent="0.25">
      <c r="B2163" s="46">
        <f>SUBTOTAL(103,$C$10:C2163)</f>
        <v>2154</v>
      </c>
      <c r="C2163" s="157" t="s">
        <v>601</v>
      </c>
      <c r="D2163" s="157" t="s">
        <v>648</v>
      </c>
      <c r="E2163" s="212" t="s">
        <v>1143</v>
      </c>
      <c r="F2163" s="209" t="s">
        <v>1144</v>
      </c>
      <c r="G2163" s="241">
        <v>45548</v>
      </c>
      <c r="H2163" s="253">
        <v>0</v>
      </c>
      <c r="I2163" s="214">
        <v>-5331</v>
      </c>
      <c r="J2163" s="250">
        <f t="shared" si="35"/>
        <v>3299120.6233181786</v>
      </c>
      <c r="K2163" s="270"/>
    </row>
    <row r="2164" spans="2:11" x14ac:dyDescent="0.25">
      <c r="B2164" s="46">
        <f>SUBTOTAL(103,$C$10:C2164)</f>
        <v>2155</v>
      </c>
      <c r="C2164" s="157" t="s">
        <v>665</v>
      </c>
      <c r="D2164" s="157" t="s">
        <v>648</v>
      </c>
      <c r="E2164" s="212" t="s">
        <v>647</v>
      </c>
      <c r="F2164" s="208" t="s">
        <v>1046</v>
      </c>
      <c r="G2164" s="241">
        <v>45548</v>
      </c>
      <c r="H2164" s="253">
        <v>0</v>
      </c>
      <c r="I2164" s="214">
        <v>-26600</v>
      </c>
      <c r="J2164" s="250">
        <f t="shared" si="35"/>
        <v>3272520.6233181786</v>
      </c>
      <c r="K2164" s="270"/>
    </row>
    <row r="2165" spans="2:11" x14ac:dyDescent="0.25">
      <c r="B2165" s="46">
        <f>SUBTOTAL(103,$C$10:C2165)</f>
        <v>2156</v>
      </c>
      <c r="C2165" s="157" t="s">
        <v>764</v>
      </c>
      <c r="D2165" s="157" t="s">
        <v>738</v>
      </c>
      <c r="E2165" s="212" t="s">
        <v>619</v>
      </c>
      <c r="F2165" s="209" t="s">
        <v>621</v>
      </c>
      <c r="G2165" s="241">
        <v>45548</v>
      </c>
      <c r="H2165" s="253">
        <v>0</v>
      </c>
      <c r="I2165" s="214">
        <v>-250</v>
      </c>
      <c r="J2165" s="250">
        <f t="shared" si="35"/>
        <v>3272270.6233181786</v>
      </c>
      <c r="K2165" s="270"/>
    </row>
    <row r="2166" spans="2:11" x14ac:dyDescent="0.25">
      <c r="B2166" s="46">
        <f>SUBTOTAL(103,$C$10:C2166)</f>
        <v>2157</v>
      </c>
      <c r="C2166" s="157" t="s">
        <v>728</v>
      </c>
      <c r="D2166" s="157" t="s">
        <v>607</v>
      </c>
      <c r="E2166" s="212" t="s">
        <v>1187</v>
      </c>
      <c r="F2166" s="209" t="s">
        <v>1188</v>
      </c>
      <c r="G2166" s="241">
        <v>45548</v>
      </c>
      <c r="H2166" s="253">
        <v>0</v>
      </c>
      <c r="I2166" s="214">
        <v>-2396.9349999999995</v>
      </c>
      <c r="J2166" s="250">
        <f t="shared" si="35"/>
        <v>3269873.6883181785</v>
      </c>
      <c r="K2166" s="270"/>
    </row>
    <row r="2167" spans="2:11" x14ac:dyDescent="0.25">
      <c r="B2167" s="46">
        <f>SUBTOTAL(103,$C$10:C2167)</f>
        <v>2158</v>
      </c>
      <c r="C2167" s="157" t="s">
        <v>728</v>
      </c>
      <c r="D2167" s="157" t="s">
        <v>648</v>
      </c>
      <c r="E2167" s="212" t="s">
        <v>1187</v>
      </c>
      <c r="F2167" s="209" t="s">
        <v>1188</v>
      </c>
      <c r="G2167" s="241">
        <v>45548</v>
      </c>
      <c r="H2167" s="253">
        <v>0</v>
      </c>
      <c r="I2167" s="214">
        <v>-4200</v>
      </c>
      <c r="J2167" s="250">
        <f t="shared" si="35"/>
        <v>3265673.6883181785</v>
      </c>
      <c r="K2167" s="270"/>
    </row>
    <row r="2168" spans="2:11" x14ac:dyDescent="0.25">
      <c r="B2168" s="46">
        <f>SUBTOTAL(103,$C$10:C2168)</f>
        <v>2159</v>
      </c>
      <c r="C2168" s="157" t="s">
        <v>1151</v>
      </c>
      <c r="D2168" s="157" t="s">
        <v>648</v>
      </c>
      <c r="E2168" s="212" t="s">
        <v>585</v>
      </c>
      <c r="F2168" s="209" t="s">
        <v>586</v>
      </c>
      <c r="G2168" s="241">
        <v>45548</v>
      </c>
      <c r="H2168" s="253">
        <v>0</v>
      </c>
      <c r="I2168" s="214">
        <v>-21000</v>
      </c>
      <c r="J2168" s="250">
        <f t="shared" si="35"/>
        <v>3244673.6883181785</v>
      </c>
      <c r="K2168" s="270"/>
    </row>
    <row r="2169" spans="2:11" x14ac:dyDescent="0.25">
      <c r="B2169" s="46">
        <f>SUBTOTAL(103,$C$10:C2169)</f>
        <v>2160</v>
      </c>
      <c r="C2169" s="157" t="s">
        <v>683</v>
      </c>
      <c r="D2169" s="157" t="s">
        <v>608</v>
      </c>
      <c r="E2169" s="212" t="s">
        <v>1143</v>
      </c>
      <c r="F2169" s="209" t="s">
        <v>1144</v>
      </c>
      <c r="G2169" s="241">
        <v>45548</v>
      </c>
      <c r="H2169" s="253">
        <v>0</v>
      </c>
      <c r="I2169" s="214">
        <v>-21820</v>
      </c>
      <c r="J2169" s="250">
        <f t="shared" si="35"/>
        <v>3222853.6883181785</v>
      </c>
      <c r="K2169" s="270"/>
    </row>
    <row r="2170" spans="2:11" x14ac:dyDescent="0.25">
      <c r="B2170" s="46">
        <f>SUBTOTAL(103,$C$10:C2170)</f>
        <v>2161</v>
      </c>
      <c r="C2170" s="157" t="s">
        <v>1181</v>
      </c>
      <c r="D2170" s="157" t="s">
        <v>703</v>
      </c>
      <c r="E2170" s="212" t="s">
        <v>1143</v>
      </c>
      <c r="F2170" s="209" t="s">
        <v>1144</v>
      </c>
      <c r="G2170" s="241">
        <v>45548</v>
      </c>
      <c r="H2170" s="253">
        <v>0</v>
      </c>
      <c r="I2170" s="214">
        <v>-12000</v>
      </c>
      <c r="J2170" s="250">
        <f t="shared" si="35"/>
        <v>3210853.6883181785</v>
      </c>
      <c r="K2170" s="270"/>
    </row>
    <row r="2171" spans="2:11" x14ac:dyDescent="0.25">
      <c r="B2171" s="46">
        <f>SUBTOTAL(103,$C$10:C2171)</f>
        <v>2162</v>
      </c>
      <c r="C2171" s="157" t="s">
        <v>603</v>
      </c>
      <c r="D2171" s="157" t="s">
        <v>738</v>
      </c>
      <c r="E2171" s="212" t="s">
        <v>619</v>
      </c>
      <c r="F2171" s="209" t="s">
        <v>621</v>
      </c>
      <c r="G2171" s="241">
        <v>45548</v>
      </c>
      <c r="H2171" s="253">
        <v>0</v>
      </c>
      <c r="I2171" s="214">
        <v>-250</v>
      </c>
      <c r="J2171" s="250">
        <f t="shared" si="35"/>
        <v>3210603.6883181785</v>
      </c>
      <c r="K2171" s="270"/>
    </row>
    <row r="2172" spans="2:11" x14ac:dyDescent="0.25">
      <c r="B2172" s="46">
        <f>SUBTOTAL(103,$C$10:C2172)</f>
        <v>2163</v>
      </c>
      <c r="C2172" s="157" t="s">
        <v>694</v>
      </c>
      <c r="D2172" s="157" t="s">
        <v>608</v>
      </c>
      <c r="E2172" s="212" t="s">
        <v>641</v>
      </c>
      <c r="F2172" s="209" t="s">
        <v>642</v>
      </c>
      <c r="G2172" s="241">
        <v>45548</v>
      </c>
      <c r="H2172" s="253">
        <v>0</v>
      </c>
      <c r="I2172" s="214">
        <v>-10700</v>
      </c>
      <c r="J2172" s="250">
        <f t="shared" si="35"/>
        <v>3199903.6883181785</v>
      </c>
      <c r="K2172" s="270"/>
    </row>
    <row r="2173" spans="2:11" x14ac:dyDescent="0.25">
      <c r="B2173" s="46">
        <f>SUBTOTAL(103,$C$10:C2173)</f>
        <v>2164</v>
      </c>
      <c r="C2173" s="157" t="s">
        <v>694</v>
      </c>
      <c r="D2173" s="157" t="s">
        <v>608</v>
      </c>
      <c r="E2173" s="212" t="s">
        <v>1187</v>
      </c>
      <c r="F2173" s="209" t="s">
        <v>1188</v>
      </c>
      <c r="G2173" s="241">
        <v>45548</v>
      </c>
      <c r="H2173" s="253">
        <v>0</v>
      </c>
      <c r="I2173" s="214">
        <v>-4200</v>
      </c>
      <c r="J2173" s="250">
        <f t="shared" si="35"/>
        <v>3195703.6883181785</v>
      </c>
      <c r="K2173" s="270"/>
    </row>
    <row r="2174" spans="2:11" x14ac:dyDescent="0.25">
      <c r="B2174" s="46">
        <f>SUBTOTAL(103,$C$10:C2174)</f>
        <v>2165</v>
      </c>
      <c r="C2174" s="157" t="s">
        <v>1165</v>
      </c>
      <c r="D2174" s="157" t="s">
        <v>738</v>
      </c>
      <c r="E2174" s="212" t="s">
        <v>1043</v>
      </c>
      <c r="F2174" s="209" t="s">
        <v>1044</v>
      </c>
      <c r="G2174" s="241">
        <v>45548</v>
      </c>
      <c r="H2174" s="253">
        <v>0</v>
      </c>
      <c r="I2174" s="214">
        <v>-500</v>
      </c>
      <c r="J2174" s="250">
        <f t="shared" si="35"/>
        <v>3195203.6883181785</v>
      </c>
      <c r="K2174" s="270"/>
    </row>
    <row r="2175" spans="2:11" x14ac:dyDescent="0.25">
      <c r="B2175" s="46">
        <f>SUBTOTAL(103,$C$10:C2175)</f>
        <v>2166</v>
      </c>
      <c r="C2175" s="157" t="s">
        <v>1381</v>
      </c>
      <c r="D2175" s="157" t="s">
        <v>712</v>
      </c>
      <c r="E2175" s="212" t="s">
        <v>1143</v>
      </c>
      <c r="F2175" s="209" t="s">
        <v>1144</v>
      </c>
      <c r="G2175" s="241">
        <v>45552</v>
      </c>
      <c r="H2175" s="253">
        <v>0</v>
      </c>
      <c r="I2175" s="214">
        <v>-2500</v>
      </c>
      <c r="J2175" s="250">
        <f t="shared" si="35"/>
        <v>3192703.6883181785</v>
      </c>
      <c r="K2175" s="270"/>
    </row>
    <row r="2176" spans="2:11" x14ac:dyDescent="0.25">
      <c r="B2176" s="46">
        <f>SUBTOTAL(103,$C$10:C2176)</f>
        <v>2167</v>
      </c>
      <c r="C2176" s="157" t="s">
        <v>1151</v>
      </c>
      <c r="D2176" s="157" t="s">
        <v>608</v>
      </c>
      <c r="E2176" s="212" t="s">
        <v>585</v>
      </c>
      <c r="F2176" s="209" t="s">
        <v>586</v>
      </c>
      <c r="G2176" s="241">
        <v>45552</v>
      </c>
      <c r="H2176" s="253">
        <v>0</v>
      </c>
      <c r="I2176" s="214">
        <v>-4200</v>
      </c>
      <c r="J2176" s="250">
        <f t="shared" si="35"/>
        <v>3188503.6883181785</v>
      </c>
      <c r="K2176" s="270"/>
    </row>
    <row r="2177" spans="2:11" x14ac:dyDescent="0.25">
      <c r="B2177" s="46">
        <f>SUBTOTAL(103,$C$10:C2177)</f>
        <v>2168</v>
      </c>
      <c r="C2177" s="157" t="s">
        <v>580</v>
      </c>
      <c r="D2177" s="157" t="s">
        <v>1014</v>
      </c>
      <c r="E2177" s="203" t="s">
        <v>579</v>
      </c>
      <c r="F2177" s="208" t="s">
        <v>580</v>
      </c>
      <c r="G2177" s="241">
        <v>45553</v>
      </c>
      <c r="H2177" s="253">
        <v>1500000</v>
      </c>
      <c r="I2177" s="214">
        <v>0</v>
      </c>
      <c r="J2177" s="250">
        <f t="shared" si="35"/>
        <v>4688503.6883181781</v>
      </c>
      <c r="K2177" s="270"/>
    </row>
    <row r="2178" spans="2:11" x14ac:dyDescent="0.25">
      <c r="B2178" s="46">
        <f>SUBTOTAL(103,$C$10:C2178)</f>
        <v>2169</v>
      </c>
      <c r="C2178" s="157" t="s">
        <v>596</v>
      </c>
      <c r="D2178" s="157" t="s">
        <v>607</v>
      </c>
      <c r="E2178" s="204" t="s">
        <v>581</v>
      </c>
      <c r="F2178" s="209" t="s">
        <v>620</v>
      </c>
      <c r="G2178" s="241">
        <v>45555</v>
      </c>
      <c r="H2178" s="253">
        <v>0</v>
      </c>
      <c r="I2178" s="214">
        <v>-5000</v>
      </c>
      <c r="J2178" s="250">
        <f t="shared" si="35"/>
        <v>4683503.6883181781</v>
      </c>
      <c r="K2178" s="270"/>
    </row>
    <row r="2179" spans="2:11" x14ac:dyDescent="0.25">
      <c r="B2179" s="46">
        <f>SUBTOTAL(103,$C$10:C2179)</f>
        <v>2170</v>
      </c>
      <c r="C2179" s="157" t="s">
        <v>1266</v>
      </c>
      <c r="D2179" s="157" t="s">
        <v>607</v>
      </c>
      <c r="E2179" s="204" t="s">
        <v>619</v>
      </c>
      <c r="F2179" s="209" t="s">
        <v>621</v>
      </c>
      <c r="G2179" s="241">
        <v>45555</v>
      </c>
      <c r="H2179" s="253">
        <v>0</v>
      </c>
      <c r="I2179" s="214">
        <v>-4651</v>
      </c>
      <c r="J2179" s="250">
        <f t="shared" si="35"/>
        <v>4678852.6883181781</v>
      </c>
      <c r="K2179" s="270"/>
    </row>
    <row r="2180" spans="2:11" x14ac:dyDescent="0.25">
      <c r="B2180" s="46">
        <f>SUBTOTAL(103,$C$10:C2180)</f>
        <v>2171</v>
      </c>
      <c r="C2180" s="157" t="s">
        <v>1266</v>
      </c>
      <c r="D2180" s="157" t="s">
        <v>738</v>
      </c>
      <c r="E2180" s="204" t="s">
        <v>619</v>
      </c>
      <c r="F2180" s="209" t="s">
        <v>621</v>
      </c>
      <c r="G2180" s="241">
        <v>45555</v>
      </c>
      <c r="H2180" s="253">
        <v>0</v>
      </c>
      <c r="I2180" s="214">
        <v>-1000</v>
      </c>
      <c r="J2180" s="250">
        <f t="shared" si="35"/>
        <v>4677852.6883181781</v>
      </c>
      <c r="K2180" s="270"/>
    </row>
    <row r="2181" spans="2:11" x14ac:dyDescent="0.25">
      <c r="B2181" s="46">
        <f>SUBTOTAL(103,$C$10:C2181)</f>
        <v>2172</v>
      </c>
      <c r="C2181" s="157" t="s">
        <v>812</v>
      </c>
      <c r="D2181" s="157" t="s">
        <v>608</v>
      </c>
      <c r="E2181" s="204" t="s">
        <v>1143</v>
      </c>
      <c r="F2181" s="209" t="s">
        <v>1144</v>
      </c>
      <c r="G2181" s="241">
        <v>45555</v>
      </c>
      <c r="H2181" s="253">
        <v>0</v>
      </c>
      <c r="I2181" s="214">
        <v>-21720</v>
      </c>
      <c r="J2181" s="250">
        <f t="shared" si="35"/>
        <v>4656132.6883181781</v>
      </c>
      <c r="K2181" s="270"/>
    </row>
    <row r="2182" spans="2:11" x14ac:dyDescent="0.25">
      <c r="B2182" s="46">
        <f>SUBTOTAL(103,$C$10:C2182)</f>
        <v>2173</v>
      </c>
      <c r="C2182" s="157" t="s">
        <v>736</v>
      </c>
      <c r="D2182" s="157" t="s">
        <v>738</v>
      </c>
      <c r="E2182" s="204" t="s">
        <v>619</v>
      </c>
      <c r="F2182" s="209" t="s">
        <v>621</v>
      </c>
      <c r="G2182" s="241">
        <v>45555</v>
      </c>
      <c r="H2182" s="253">
        <v>0</v>
      </c>
      <c r="I2182" s="214">
        <v>-1500</v>
      </c>
      <c r="J2182" s="250">
        <f t="shared" si="35"/>
        <v>4654632.6883181781</v>
      </c>
      <c r="K2182" s="270"/>
    </row>
    <row r="2183" spans="2:11" x14ac:dyDescent="0.25">
      <c r="B2183" s="46">
        <f>SUBTOTAL(103,$C$10:C2183)</f>
        <v>2174</v>
      </c>
      <c r="C2183" s="157" t="s">
        <v>597</v>
      </c>
      <c r="D2183" s="157" t="s">
        <v>608</v>
      </c>
      <c r="E2183" s="204" t="s">
        <v>581</v>
      </c>
      <c r="F2183" s="209" t="s">
        <v>620</v>
      </c>
      <c r="G2183" s="241">
        <v>45555</v>
      </c>
      <c r="H2183" s="253">
        <v>0</v>
      </c>
      <c r="I2183" s="214">
        <v>-14000</v>
      </c>
      <c r="J2183" s="250">
        <f t="shared" si="35"/>
        <v>4640632.6883181781</v>
      </c>
      <c r="K2183" s="270"/>
    </row>
    <row r="2184" spans="2:11" x14ac:dyDescent="0.25">
      <c r="B2184" s="46">
        <f>SUBTOTAL(103,$C$10:C2184)</f>
        <v>2175</v>
      </c>
      <c r="C2184" s="157" t="s">
        <v>625</v>
      </c>
      <c r="D2184" s="157" t="s">
        <v>608</v>
      </c>
      <c r="E2184" s="204" t="s">
        <v>641</v>
      </c>
      <c r="F2184" s="209" t="s">
        <v>642</v>
      </c>
      <c r="G2184" s="241">
        <v>45555</v>
      </c>
      <c r="H2184" s="253">
        <v>0</v>
      </c>
      <c r="I2184" s="214">
        <v>-6600</v>
      </c>
      <c r="J2184" s="250">
        <f t="shared" si="35"/>
        <v>4634032.6883181781</v>
      </c>
      <c r="K2184" s="270"/>
    </row>
    <row r="2185" spans="2:11" x14ac:dyDescent="0.25">
      <c r="B2185" s="46">
        <f>SUBTOTAL(103,$C$10:C2185)</f>
        <v>2176</v>
      </c>
      <c r="C2185" s="157" t="s">
        <v>1382</v>
      </c>
      <c r="D2185" s="157" t="s">
        <v>607</v>
      </c>
      <c r="E2185" s="204" t="s">
        <v>1187</v>
      </c>
      <c r="F2185" s="209" t="s">
        <v>1188</v>
      </c>
      <c r="G2185" s="241">
        <v>45555</v>
      </c>
      <c r="H2185" s="253">
        <v>0</v>
      </c>
      <c r="I2185" s="214">
        <v>-2700</v>
      </c>
      <c r="J2185" s="250">
        <f t="shared" si="35"/>
        <v>4631332.6883181781</v>
      </c>
      <c r="K2185" s="270"/>
    </row>
    <row r="2186" spans="2:11" x14ac:dyDescent="0.25">
      <c r="B2186" s="46">
        <f>SUBTOTAL(103,$C$10:C2186)</f>
        <v>2177</v>
      </c>
      <c r="C2186" s="157" t="s">
        <v>1148</v>
      </c>
      <c r="D2186" s="157" t="s">
        <v>608</v>
      </c>
      <c r="E2186" s="227" t="s">
        <v>1045</v>
      </c>
      <c r="F2186" s="208" t="s">
        <v>1046</v>
      </c>
      <c r="G2186" s="241">
        <v>45555</v>
      </c>
      <c r="H2186" s="253">
        <v>0</v>
      </c>
      <c r="I2186" s="214">
        <v>-7100</v>
      </c>
      <c r="J2186" s="250">
        <f t="shared" si="35"/>
        <v>4624232.6883181781</v>
      </c>
      <c r="K2186" s="270"/>
    </row>
    <row r="2187" spans="2:11" x14ac:dyDescent="0.25">
      <c r="B2187" s="46">
        <f>SUBTOTAL(103,$C$10:C2187)</f>
        <v>2178</v>
      </c>
      <c r="C2187" s="157" t="s">
        <v>598</v>
      </c>
      <c r="D2187" s="157" t="s">
        <v>607</v>
      </c>
      <c r="E2187" s="204" t="s">
        <v>581</v>
      </c>
      <c r="F2187" s="209" t="s">
        <v>620</v>
      </c>
      <c r="G2187" s="241">
        <v>45555</v>
      </c>
      <c r="H2187" s="253">
        <v>0</v>
      </c>
      <c r="I2187" s="214">
        <v>-29200</v>
      </c>
      <c r="J2187" s="250">
        <f t="shared" si="35"/>
        <v>4595032.6883181781</v>
      </c>
      <c r="K2187" s="270"/>
    </row>
    <row r="2188" spans="2:11" x14ac:dyDescent="0.25">
      <c r="B2188" s="46">
        <f>SUBTOTAL(103,$C$10:C2188)</f>
        <v>2179</v>
      </c>
      <c r="C2188" s="157" t="s">
        <v>598</v>
      </c>
      <c r="D2188" s="157" t="s">
        <v>608</v>
      </c>
      <c r="E2188" s="204" t="s">
        <v>1187</v>
      </c>
      <c r="F2188" s="209" t="s">
        <v>1188</v>
      </c>
      <c r="G2188" s="241">
        <v>45555</v>
      </c>
      <c r="H2188" s="253">
        <v>0</v>
      </c>
      <c r="I2188" s="214">
        <v>-6300</v>
      </c>
      <c r="J2188" s="250">
        <f t="shared" si="35"/>
        <v>4588732.6883181781</v>
      </c>
      <c r="K2188" s="270"/>
    </row>
    <row r="2189" spans="2:11" x14ac:dyDescent="0.25">
      <c r="B2189" s="46">
        <f>SUBTOTAL(103,$C$10:C2189)</f>
        <v>2180</v>
      </c>
      <c r="C2189" s="157" t="s">
        <v>598</v>
      </c>
      <c r="D2189" s="157" t="s">
        <v>1166</v>
      </c>
      <c r="E2189" s="204" t="s">
        <v>581</v>
      </c>
      <c r="F2189" s="209" t="s">
        <v>620</v>
      </c>
      <c r="G2189" s="241">
        <v>45555</v>
      </c>
      <c r="H2189" s="253">
        <v>0</v>
      </c>
      <c r="I2189" s="214">
        <v>-12000</v>
      </c>
      <c r="J2189" s="250">
        <f t="shared" si="35"/>
        <v>4576732.6883181781</v>
      </c>
      <c r="K2189" s="270"/>
    </row>
    <row r="2190" spans="2:11" x14ac:dyDescent="0.25">
      <c r="B2190" s="46">
        <f>SUBTOTAL(103,$C$10:C2190)</f>
        <v>2181</v>
      </c>
      <c r="C2190" s="157" t="s">
        <v>598</v>
      </c>
      <c r="D2190" s="157" t="s">
        <v>918</v>
      </c>
      <c r="E2190" s="204" t="s">
        <v>746</v>
      </c>
      <c r="F2190" s="209" t="s">
        <v>747</v>
      </c>
      <c r="G2190" s="241">
        <v>45555</v>
      </c>
      <c r="H2190" s="253">
        <v>0</v>
      </c>
      <c r="I2190" s="214">
        <v>-19660</v>
      </c>
      <c r="J2190" s="250">
        <f t="shared" si="35"/>
        <v>4557072.6883181781</v>
      </c>
      <c r="K2190" s="270"/>
    </row>
    <row r="2191" spans="2:11" x14ac:dyDescent="0.25">
      <c r="B2191" s="46">
        <f>SUBTOTAL(103,$C$10:C2191)</f>
        <v>2182</v>
      </c>
      <c r="C2191" s="157" t="s">
        <v>598</v>
      </c>
      <c r="D2191" s="157" t="s">
        <v>738</v>
      </c>
      <c r="E2191" s="204" t="s">
        <v>1043</v>
      </c>
      <c r="F2191" s="209" t="s">
        <v>1044</v>
      </c>
      <c r="G2191" s="241">
        <v>45555</v>
      </c>
      <c r="H2191" s="253">
        <v>0</v>
      </c>
      <c r="I2191" s="214">
        <v>-1000</v>
      </c>
      <c r="J2191" s="250">
        <f t="shared" si="35"/>
        <v>4556072.6883181781</v>
      </c>
      <c r="K2191" s="270"/>
    </row>
    <row r="2192" spans="2:11" x14ac:dyDescent="0.25">
      <c r="B2192" s="46">
        <f>SUBTOTAL(103,$C$10:C2192)</f>
        <v>2183</v>
      </c>
      <c r="C2192" s="157" t="s">
        <v>763</v>
      </c>
      <c r="D2192" s="157" t="s">
        <v>738</v>
      </c>
      <c r="E2192" s="204" t="s">
        <v>619</v>
      </c>
      <c r="F2192" s="209" t="s">
        <v>621</v>
      </c>
      <c r="G2192" s="241">
        <v>45555</v>
      </c>
      <c r="H2192" s="253">
        <v>0</v>
      </c>
      <c r="I2192" s="214">
        <v>-1500</v>
      </c>
      <c r="J2192" s="250">
        <f t="shared" si="35"/>
        <v>4554572.6883181781</v>
      </c>
      <c r="K2192" s="270"/>
    </row>
    <row r="2193" spans="2:11" x14ac:dyDescent="0.25">
      <c r="B2193" s="46">
        <f>SUBTOTAL(103,$C$10:C2193)</f>
        <v>2184</v>
      </c>
      <c r="C2193" s="157" t="s">
        <v>600</v>
      </c>
      <c r="D2193" s="157" t="s">
        <v>608</v>
      </c>
      <c r="E2193" s="204" t="s">
        <v>1143</v>
      </c>
      <c r="F2193" s="209" t="s">
        <v>1144</v>
      </c>
      <c r="G2193" s="241">
        <v>45555</v>
      </c>
      <c r="H2193" s="253">
        <v>0</v>
      </c>
      <c r="I2193" s="214">
        <v>-42240</v>
      </c>
      <c r="J2193" s="250">
        <f t="shared" si="35"/>
        <v>4512332.6883181781</v>
      </c>
      <c r="K2193" s="270"/>
    </row>
    <row r="2194" spans="2:11" x14ac:dyDescent="0.25">
      <c r="B2194" s="46">
        <f>SUBTOTAL(103,$C$10:C2194)</f>
        <v>2185</v>
      </c>
      <c r="C2194" s="157" t="s">
        <v>682</v>
      </c>
      <c r="D2194" s="157" t="s">
        <v>608</v>
      </c>
      <c r="E2194" s="227" t="s">
        <v>1045</v>
      </c>
      <c r="F2194" s="208" t="s">
        <v>1046</v>
      </c>
      <c r="G2194" s="241">
        <v>45555</v>
      </c>
      <c r="H2194" s="253">
        <v>0</v>
      </c>
      <c r="I2194" s="214">
        <v>-2100</v>
      </c>
      <c r="J2194" s="250">
        <f t="shared" si="35"/>
        <v>4510232.6883181781</v>
      </c>
      <c r="K2194" s="270"/>
    </row>
    <row r="2195" spans="2:11" x14ac:dyDescent="0.25">
      <c r="B2195" s="46">
        <f>SUBTOTAL(103,$C$10:C2195)</f>
        <v>2186</v>
      </c>
      <c r="C2195" s="157" t="s">
        <v>745</v>
      </c>
      <c r="D2195" s="157" t="s">
        <v>1139</v>
      </c>
      <c r="E2195" s="204" t="s">
        <v>746</v>
      </c>
      <c r="F2195" s="209" t="s">
        <v>747</v>
      </c>
      <c r="G2195" s="241">
        <v>45555</v>
      </c>
      <c r="H2195" s="253">
        <v>0</v>
      </c>
      <c r="I2195" s="214">
        <v>-6888.27</v>
      </c>
      <c r="J2195" s="250">
        <f t="shared" si="35"/>
        <v>4503344.4183181785</v>
      </c>
      <c r="K2195" s="270"/>
    </row>
    <row r="2196" spans="2:11" x14ac:dyDescent="0.25">
      <c r="B2196" s="46">
        <f>SUBTOTAL(103,$C$10:C2196)</f>
        <v>2187</v>
      </c>
      <c r="C2196" s="157" t="s">
        <v>601</v>
      </c>
      <c r="D2196" s="157" t="s">
        <v>648</v>
      </c>
      <c r="E2196" s="204" t="s">
        <v>1143</v>
      </c>
      <c r="F2196" s="209" t="s">
        <v>1144</v>
      </c>
      <c r="G2196" s="241">
        <v>45555</v>
      </c>
      <c r="H2196" s="253">
        <v>0</v>
      </c>
      <c r="I2196" s="214">
        <v>-5331</v>
      </c>
      <c r="J2196" s="250">
        <f t="shared" si="35"/>
        <v>4498013.4183181785</v>
      </c>
      <c r="K2196" s="270"/>
    </row>
    <row r="2197" spans="2:11" x14ac:dyDescent="0.25">
      <c r="B2197" s="46">
        <f>SUBTOTAL(103,$C$10:C2197)</f>
        <v>2188</v>
      </c>
      <c r="C2197" s="157" t="s">
        <v>665</v>
      </c>
      <c r="D2197" s="157" t="s">
        <v>648</v>
      </c>
      <c r="E2197" s="227" t="s">
        <v>1045</v>
      </c>
      <c r="F2197" s="208" t="s">
        <v>1046</v>
      </c>
      <c r="G2197" s="241">
        <v>45555</v>
      </c>
      <c r="H2197" s="253">
        <v>0</v>
      </c>
      <c r="I2197" s="214">
        <v>-18900</v>
      </c>
      <c r="J2197" s="250">
        <f t="shared" si="35"/>
        <v>4479113.4183181785</v>
      </c>
      <c r="K2197" s="270"/>
    </row>
    <row r="2198" spans="2:11" x14ac:dyDescent="0.25">
      <c r="B2198" s="46">
        <f>SUBTOTAL(103,$C$10:C2198)</f>
        <v>2189</v>
      </c>
      <c r="C2198" s="157" t="s">
        <v>764</v>
      </c>
      <c r="D2198" s="157" t="s">
        <v>738</v>
      </c>
      <c r="E2198" s="204" t="s">
        <v>619</v>
      </c>
      <c r="F2198" s="209" t="s">
        <v>621</v>
      </c>
      <c r="G2198" s="241">
        <v>45555</v>
      </c>
      <c r="H2198" s="253">
        <v>0</v>
      </c>
      <c r="I2198" s="214">
        <v>-200</v>
      </c>
      <c r="J2198" s="250">
        <f t="shared" si="35"/>
        <v>4478913.4183181785</v>
      </c>
      <c r="K2198" s="270"/>
    </row>
    <row r="2199" spans="2:11" x14ac:dyDescent="0.25">
      <c r="B2199" s="46">
        <f>SUBTOTAL(103,$C$10:C2199)</f>
        <v>2190</v>
      </c>
      <c r="C2199" s="157" t="s">
        <v>728</v>
      </c>
      <c r="D2199" s="157" t="s">
        <v>607</v>
      </c>
      <c r="E2199" s="204" t="s">
        <v>1187</v>
      </c>
      <c r="F2199" s="209" t="s">
        <v>1188</v>
      </c>
      <c r="G2199" s="241">
        <v>45555</v>
      </c>
      <c r="H2199" s="253">
        <v>0</v>
      </c>
      <c r="I2199" s="214">
        <v>-1284.0349999999994</v>
      </c>
      <c r="J2199" s="250">
        <f t="shared" si="35"/>
        <v>4477629.3833181784</v>
      </c>
      <c r="K2199" s="270"/>
    </row>
    <row r="2200" spans="2:11" x14ac:dyDescent="0.25">
      <c r="B2200" s="46">
        <f>SUBTOTAL(103,$C$10:C2200)</f>
        <v>2191</v>
      </c>
      <c r="C2200" s="157" t="s">
        <v>728</v>
      </c>
      <c r="D2200" s="157" t="s">
        <v>648</v>
      </c>
      <c r="E2200" s="204" t="s">
        <v>1187</v>
      </c>
      <c r="F2200" s="209" t="s">
        <v>1188</v>
      </c>
      <c r="G2200" s="241">
        <v>45555</v>
      </c>
      <c r="H2200" s="253">
        <v>0</v>
      </c>
      <c r="I2200" s="214">
        <v>-4200</v>
      </c>
      <c r="J2200" s="250">
        <f t="shared" si="35"/>
        <v>4473429.3833181784</v>
      </c>
      <c r="K2200" s="270"/>
    </row>
    <row r="2201" spans="2:11" x14ac:dyDescent="0.25">
      <c r="B2201" s="46">
        <f>SUBTOTAL(103,$C$10:C2201)</f>
        <v>2192</v>
      </c>
      <c r="C2201" s="157" t="s">
        <v>1151</v>
      </c>
      <c r="D2201" s="157" t="s">
        <v>648</v>
      </c>
      <c r="E2201" s="204" t="s">
        <v>585</v>
      </c>
      <c r="F2201" s="209" t="s">
        <v>586</v>
      </c>
      <c r="G2201" s="241">
        <v>45555</v>
      </c>
      <c r="H2201" s="253">
        <v>0</v>
      </c>
      <c r="I2201" s="214">
        <v>-25200</v>
      </c>
      <c r="J2201" s="250">
        <f t="shared" si="35"/>
        <v>4448229.3833181784</v>
      </c>
      <c r="K2201" s="270"/>
    </row>
    <row r="2202" spans="2:11" x14ac:dyDescent="0.25">
      <c r="B2202" s="46">
        <f>SUBTOTAL(103,$C$10:C2202)</f>
        <v>2193</v>
      </c>
      <c r="C2202" s="157" t="s">
        <v>683</v>
      </c>
      <c r="D2202" s="157" t="s">
        <v>608</v>
      </c>
      <c r="E2202" s="204" t="s">
        <v>1143</v>
      </c>
      <c r="F2202" s="209" t="s">
        <v>1144</v>
      </c>
      <c r="G2202" s="241">
        <v>45555</v>
      </c>
      <c r="H2202" s="253">
        <v>0</v>
      </c>
      <c r="I2202" s="214">
        <v>-23220</v>
      </c>
      <c r="J2202" s="250">
        <f t="shared" si="35"/>
        <v>4425009.3833181784</v>
      </c>
      <c r="K2202" s="270"/>
    </row>
    <row r="2203" spans="2:11" x14ac:dyDescent="0.25">
      <c r="B2203" s="46">
        <f>SUBTOTAL(103,$C$10:C2203)</f>
        <v>2194</v>
      </c>
      <c r="C2203" s="157" t="s">
        <v>603</v>
      </c>
      <c r="D2203" s="157" t="s">
        <v>738</v>
      </c>
      <c r="E2203" s="204" t="s">
        <v>619</v>
      </c>
      <c r="F2203" s="209" t="s">
        <v>621</v>
      </c>
      <c r="G2203" s="241">
        <v>45555</v>
      </c>
      <c r="H2203" s="253">
        <v>0</v>
      </c>
      <c r="I2203" s="214">
        <v>-250</v>
      </c>
      <c r="J2203" s="250">
        <f t="shared" si="35"/>
        <v>4424759.3833181784</v>
      </c>
      <c r="K2203" s="270"/>
    </row>
    <row r="2204" spans="2:11" x14ac:dyDescent="0.25">
      <c r="B2204" s="46">
        <f>SUBTOTAL(103,$C$10:C2204)</f>
        <v>2195</v>
      </c>
      <c r="C2204" s="157" t="s">
        <v>694</v>
      </c>
      <c r="D2204" s="157" t="s">
        <v>608</v>
      </c>
      <c r="E2204" s="204" t="s">
        <v>641</v>
      </c>
      <c r="F2204" s="209" t="s">
        <v>642</v>
      </c>
      <c r="G2204" s="241">
        <v>45555</v>
      </c>
      <c r="H2204" s="253">
        <v>0</v>
      </c>
      <c r="I2204" s="214">
        <v>-20300</v>
      </c>
      <c r="J2204" s="250">
        <f t="shared" si="35"/>
        <v>4404459.3833181784</v>
      </c>
      <c r="K2204" s="270"/>
    </row>
    <row r="2205" spans="2:11" x14ac:dyDescent="0.25">
      <c r="B2205" s="46">
        <f>SUBTOTAL(103,$C$10:C2205)</f>
        <v>2196</v>
      </c>
      <c r="C2205" s="157" t="s">
        <v>694</v>
      </c>
      <c r="D2205" s="157" t="s">
        <v>608</v>
      </c>
      <c r="E2205" s="204" t="s">
        <v>1187</v>
      </c>
      <c r="F2205" s="209" t="s">
        <v>1188</v>
      </c>
      <c r="G2205" s="241">
        <v>45555</v>
      </c>
      <c r="H2205" s="253">
        <v>0</v>
      </c>
      <c r="I2205" s="214">
        <v>-4200</v>
      </c>
      <c r="J2205" s="250">
        <f t="shared" si="35"/>
        <v>4400259.3833181784</v>
      </c>
      <c r="K2205" s="270"/>
    </row>
    <row r="2206" spans="2:11" x14ac:dyDescent="0.25">
      <c r="B2206" s="46">
        <f>SUBTOTAL(103,$C$10:C2206)</f>
        <v>2197</v>
      </c>
      <c r="C2206" s="157" t="s">
        <v>694</v>
      </c>
      <c r="D2206" s="157" t="s">
        <v>607</v>
      </c>
      <c r="E2206" s="204" t="s">
        <v>1187</v>
      </c>
      <c r="F2206" s="209" t="s">
        <v>1188</v>
      </c>
      <c r="G2206" s="241">
        <v>45555</v>
      </c>
      <c r="H2206" s="253">
        <v>0</v>
      </c>
      <c r="I2206" s="214">
        <v>-2900.119999999999</v>
      </c>
      <c r="J2206" s="250">
        <f t="shared" si="35"/>
        <v>4397359.2633181782</v>
      </c>
      <c r="K2206" s="270"/>
    </row>
    <row r="2207" spans="2:11" x14ac:dyDescent="0.25">
      <c r="B2207" s="46">
        <f>SUBTOTAL(103,$C$10:C2207)</f>
        <v>2198</v>
      </c>
      <c r="C2207" s="157" t="s">
        <v>1157</v>
      </c>
      <c r="D2207" s="157" t="s">
        <v>607</v>
      </c>
      <c r="E2207" s="204" t="s">
        <v>1043</v>
      </c>
      <c r="F2207" s="209" t="s">
        <v>1044</v>
      </c>
      <c r="G2207" s="241">
        <v>45555</v>
      </c>
      <c r="H2207" s="253">
        <v>0</v>
      </c>
      <c r="I2207" s="214">
        <v>-4242.8599999999997</v>
      </c>
      <c r="J2207" s="250">
        <f t="shared" si="35"/>
        <v>4393116.4033181779</v>
      </c>
      <c r="K2207" s="270"/>
    </row>
    <row r="2208" spans="2:11" x14ac:dyDescent="0.25">
      <c r="B2208" s="46">
        <f>SUBTOTAL(103,$C$10:C2208)</f>
        <v>2199</v>
      </c>
      <c r="C2208" s="157" t="s">
        <v>1165</v>
      </c>
      <c r="D2208" s="157" t="s">
        <v>738</v>
      </c>
      <c r="E2208" s="204" t="s">
        <v>1043</v>
      </c>
      <c r="F2208" s="209" t="s">
        <v>1044</v>
      </c>
      <c r="G2208" s="241">
        <v>45555</v>
      </c>
      <c r="H2208" s="253">
        <v>0</v>
      </c>
      <c r="I2208" s="214">
        <v>-500</v>
      </c>
      <c r="J2208" s="250">
        <f t="shared" si="35"/>
        <v>4392616.4033181779</v>
      </c>
      <c r="K2208" s="270"/>
    </row>
    <row r="2209" spans="2:11" x14ac:dyDescent="0.25">
      <c r="B2209" s="46">
        <f>SUBTOTAL(103,$C$10:C2209)</f>
        <v>2200</v>
      </c>
      <c r="C2209" s="157" t="s">
        <v>1366</v>
      </c>
      <c r="D2209" s="157" t="s">
        <v>775</v>
      </c>
      <c r="E2209" s="204" t="s">
        <v>1187</v>
      </c>
      <c r="F2209" s="209" t="s">
        <v>1188</v>
      </c>
      <c r="G2209" s="241">
        <v>45558</v>
      </c>
      <c r="H2209" s="253">
        <v>0</v>
      </c>
      <c r="I2209" s="214">
        <v>-5000</v>
      </c>
      <c r="J2209" s="250">
        <f t="shared" si="35"/>
        <v>4387616.4033181779</v>
      </c>
      <c r="K2209" s="270"/>
    </row>
    <row r="2210" spans="2:11" x14ac:dyDescent="0.25">
      <c r="B2210" s="46">
        <f>SUBTOTAL(103,$C$10:C2210)</f>
        <v>2201</v>
      </c>
      <c r="C2210" s="157" t="s">
        <v>1384</v>
      </c>
      <c r="D2210" s="157" t="s">
        <v>688</v>
      </c>
      <c r="E2210" s="204" t="s">
        <v>585</v>
      </c>
      <c r="F2210" s="209" t="s">
        <v>586</v>
      </c>
      <c r="G2210" s="241">
        <v>45559</v>
      </c>
      <c r="H2210" s="253">
        <v>0</v>
      </c>
      <c r="I2210" s="214">
        <v>-13000</v>
      </c>
      <c r="J2210" s="250">
        <f t="shared" si="35"/>
        <v>4374616.4033181779</v>
      </c>
      <c r="K2210" s="270"/>
    </row>
    <row r="2211" spans="2:11" x14ac:dyDescent="0.25">
      <c r="B2211" s="46">
        <f>SUBTOTAL(103,$C$10:C2211)</f>
        <v>2202</v>
      </c>
      <c r="C2211" s="157" t="s">
        <v>1384</v>
      </c>
      <c r="D2211" s="157" t="s">
        <v>703</v>
      </c>
      <c r="E2211" s="204" t="s">
        <v>585</v>
      </c>
      <c r="F2211" s="209" t="s">
        <v>586</v>
      </c>
      <c r="G2211" s="241">
        <v>45559</v>
      </c>
      <c r="H2211" s="253">
        <v>0</v>
      </c>
      <c r="I2211" s="214">
        <v>-13000</v>
      </c>
      <c r="J2211" s="250">
        <f t="shared" si="35"/>
        <v>4361616.4033181779</v>
      </c>
      <c r="K2211" s="270"/>
    </row>
    <row r="2212" spans="2:11" x14ac:dyDescent="0.25">
      <c r="B2212" s="46">
        <f>SUBTOTAL(103,$C$10:C2212)</f>
        <v>2203</v>
      </c>
      <c r="C2212" s="157" t="s">
        <v>1385</v>
      </c>
      <c r="D2212" s="157" t="s">
        <v>688</v>
      </c>
      <c r="E2212" s="204" t="s">
        <v>746</v>
      </c>
      <c r="F2212" s="209" t="s">
        <v>747</v>
      </c>
      <c r="G2212" s="241">
        <v>45560</v>
      </c>
      <c r="H2212" s="253">
        <v>0</v>
      </c>
      <c r="I2212" s="214">
        <v>-20000</v>
      </c>
      <c r="J2212" s="250">
        <f t="shared" si="35"/>
        <v>4341616.4033181779</v>
      </c>
      <c r="K2212" s="270"/>
    </row>
    <row r="2213" spans="2:11" x14ac:dyDescent="0.25">
      <c r="B2213" s="46">
        <f>SUBTOTAL(103,$C$10:C2213)</f>
        <v>2204</v>
      </c>
      <c r="C2213" s="157" t="s">
        <v>736</v>
      </c>
      <c r="D2213" s="157" t="s">
        <v>918</v>
      </c>
      <c r="E2213" s="204" t="s">
        <v>619</v>
      </c>
      <c r="F2213" s="209" t="s">
        <v>621</v>
      </c>
      <c r="G2213" s="241">
        <v>45561</v>
      </c>
      <c r="H2213" s="253">
        <v>0</v>
      </c>
      <c r="I2213" s="214">
        <v>-3800</v>
      </c>
      <c r="J2213" s="250">
        <f t="shared" si="35"/>
        <v>4337816.4033181779</v>
      </c>
      <c r="K2213" s="270"/>
    </row>
    <row r="2214" spans="2:11" x14ac:dyDescent="0.25">
      <c r="B2214" s="46">
        <f>SUBTOTAL(103,$C$10:C2214)</f>
        <v>2205</v>
      </c>
      <c r="C2214" s="157" t="s">
        <v>596</v>
      </c>
      <c r="D2214" s="157" t="s">
        <v>607</v>
      </c>
      <c r="E2214" s="204" t="s">
        <v>581</v>
      </c>
      <c r="F2214" s="209" t="s">
        <v>620</v>
      </c>
      <c r="G2214" s="241">
        <v>45562</v>
      </c>
      <c r="H2214" s="253">
        <v>0</v>
      </c>
      <c r="I2214" s="214">
        <v>-5615.170000000001</v>
      </c>
      <c r="J2214" s="250">
        <f t="shared" si="35"/>
        <v>4332201.233318178</v>
      </c>
      <c r="K2214" s="270"/>
    </row>
    <row r="2215" spans="2:11" x14ac:dyDescent="0.25">
      <c r="B2215" s="46">
        <f>SUBTOTAL(103,$C$10:C2215)</f>
        <v>2206</v>
      </c>
      <c r="C2215" s="157" t="s">
        <v>1266</v>
      </c>
      <c r="D2215" s="157" t="s">
        <v>738</v>
      </c>
      <c r="E2215" s="204" t="s">
        <v>619</v>
      </c>
      <c r="F2215" s="209" t="s">
        <v>621</v>
      </c>
      <c r="G2215" s="241">
        <v>45562</v>
      </c>
      <c r="H2215" s="253">
        <v>0</v>
      </c>
      <c r="I2215" s="214">
        <v>-1000</v>
      </c>
      <c r="J2215" s="250">
        <f t="shared" si="35"/>
        <v>4331201.233318178</v>
      </c>
      <c r="K2215" s="270"/>
    </row>
    <row r="2216" spans="2:11" x14ac:dyDescent="0.25">
      <c r="B2216" s="46">
        <f>SUBTOTAL(103,$C$10:C2216)</f>
        <v>2207</v>
      </c>
      <c r="C2216" s="157" t="s">
        <v>1266</v>
      </c>
      <c r="D2216" s="157" t="s">
        <v>607</v>
      </c>
      <c r="E2216" s="204" t="s">
        <v>619</v>
      </c>
      <c r="F2216" s="209" t="s">
        <v>621</v>
      </c>
      <c r="G2216" s="241">
        <v>45562</v>
      </c>
      <c r="H2216" s="253">
        <v>0</v>
      </c>
      <c r="I2216" s="214">
        <v>-4650</v>
      </c>
      <c r="J2216" s="250">
        <f t="shared" si="35"/>
        <v>4326551.233318178</v>
      </c>
      <c r="K2216" s="270"/>
    </row>
    <row r="2217" spans="2:11" x14ac:dyDescent="0.25">
      <c r="B2217" s="46">
        <f>SUBTOTAL(103,$C$10:C2217)</f>
        <v>2208</v>
      </c>
      <c r="C2217" s="157" t="s">
        <v>812</v>
      </c>
      <c r="D2217" s="157" t="s">
        <v>608</v>
      </c>
      <c r="E2217" s="204" t="s">
        <v>1143</v>
      </c>
      <c r="F2217" s="209" t="s">
        <v>1144</v>
      </c>
      <c r="G2217" s="241">
        <v>45562</v>
      </c>
      <c r="H2217" s="253">
        <v>0</v>
      </c>
      <c r="I2217" s="214">
        <v>-21720</v>
      </c>
      <c r="J2217" s="250">
        <f t="shared" si="35"/>
        <v>4304831.233318178</v>
      </c>
      <c r="K2217" s="270"/>
    </row>
    <row r="2218" spans="2:11" x14ac:dyDescent="0.25">
      <c r="B2218" s="46">
        <f>SUBTOTAL(103,$C$10:C2218)</f>
        <v>2209</v>
      </c>
      <c r="C2218" s="157" t="s">
        <v>736</v>
      </c>
      <c r="D2218" s="157" t="s">
        <v>738</v>
      </c>
      <c r="E2218" s="204" t="s">
        <v>619</v>
      </c>
      <c r="F2218" s="209" t="s">
        <v>621</v>
      </c>
      <c r="G2218" s="241">
        <v>45562</v>
      </c>
      <c r="H2218" s="253">
        <v>0</v>
      </c>
      <c r="I2218" s="214">
        <v>-1500</v>
      </c>
      <c r="J2218" s="250">
        <f t="shared" si="35"/>
        <v>4303331.233318178</v>
      </c>
      <c r="K2218" s="270"/>
    </row>
    <row r="2219" spans="2:11" x14ac:dyDescent="0.25">
      <c r="B2219" s="46">
        <f>SUBTOTAL(103,$C$10:C2219)</f>
        <v>2210</v>
      </c>
      <c r="C2219" s="157" t="s">
        <v>625</v>
      </c>
      <c r="D2219" s="157" t="s">
        <v>608</v>
      </c>
      <c r="E2219" s="204" t="s">
        <v>641</v>
      </c>
      <c r="F2219" s="209" t="s">
        <v>642</v>
      </c>
      <c r="G2219" s="241">
        <v>45562</v>
      </c>
      <c r="H2219" s="253">
        <v>0</v>
      </c>
      <c r="I2219" s="214">
        <v>-9691</v>
      </c>
      <c r="J2219" s="250">
        <f t="shared" si="35"/>
        <v>4293640.233318178</v>
      </c>
      <c r="K2219" s="270"/>
    </row>
    <row r="2220" spans="2:11" x14ac:dyDescent="0.25">
      <c r="B2220" s="46">
        <f>SUBTOTAL(103,$C$10:C2220)</f>
        <v>2211</v>
      </c>
      <c r="C2220" s="157" t="s">
        <v>1382</v>
      </c>
      <c r="D2220" s="157" t="s">
        <v>607</v>
      </c>
      <c r="E2220" s="204" t="s">
        <v>1187</v>
      </c>
      <c r="F2220" s="209" t="s">
        <v>1188</v>
      </c>
      <c r="G2220" s="241">
        <v>45562</v>
      </c>
      <c r="H2220" s="253">
        <v>0</v>
      </c>
      <c r="I2220" s="214">
        <v>-5000</v>
      </c>
      <c r="J2220" s="250">
        <f t="shared" si="35"/>
        <v>4288640.233318178</v>
      </c>
      <c r="K2220" s="270"/>
    </row>
    <row r="2221" spans="2:11" x14ac:dyDescent="0.25">
      <c r="B2221" s="46">
        <f>SUBTOTAL(103,$C$10:C2221)</f>
        <v>2212</v>
      </c>
      <c r="C2221" s="157" t="s">
        <v>1148</v>
      </c>
      <c r="D2221" s="157" t="s">
        <v>608</v>
      </c>
      <c r="E2221" s="227" t="s">
        <v>1045</v>
      </c>
      <c r="F2221" s="208" t="s">
        <v>1046</v>
      </c>
      <c r="G2221" s="241">
        <v>45562</v>
      </c>
      <c r="H2221" s="253">
        <v>0</v>
      </c>
      <c r="I2221" s="214">
        <v>-9800</v>
      </c>
      <c r="J2221" s="250">
        <f t="shared" si="35"/>
        <v>4278840.233318178</v>
      </c>
      <c r="K2221" s="270"/>
    </row>
    <row r="2222" spans="2:11" x14ac:dyDescent="0.25">
      <c r="B2222" s="46">
        <f>SUBTOTAL(103,$C$10:C2222)</f>
        <v>2213</v>
      </c>
      <c r="C2222" s="157" t="s">
        <v>598</v>
      </c>
      <c r="D2222" s="157" t="s">
        <v>607</v>
      </c>
      <c r="E2222" s="204" t="s">
        <v>581</v>
      </c>
      <c r="F2222" s="209" t="s">
        <v>620</v>
      </c>
      <c r="G2222" s="241">
        <v>45562</v>
      </c>
      <c r="H2222" s="253">
        <v>0</v>
      </c>
      <c r="I2222" s="214">
        <v>-31000</v>
      </c>
      <c r="J2222" s="250">
        <f t="shared" si="35"/>
        <v>4247840.233318178</v>
      </c>
      <c r="K2222" s="270"/>
    </row>
    <row r="2223" spans="2:11" x14ac:dyDescent="0.25">
      <c r="B2223" s="46">
        <f>SUBTOTAL(103,$C$10:C2223)</f>
        <v>2214</v>
      </c>
      <c r="C2223" s="157" t="s">
        <v>598</v>
      </c>
      <c r="D2223" s="157" t="s">
        <v>608</v>
      </c>
      <c r="E2223" s="204" t="s">
        <v>1187</v>
      </c>
      <c r="F2223" s="209" t="s">
        <v>1188</v>
      </c>
      <c r="G2223" s="241">
        <v>45562</v>
      </c>
      <c r="H2223" s="253">
        <v>0</v>
      </c>
      <c r="I2223" s="214">
        <v>-6300</v>
      </c>
      <c r="J2223" s="250">
        <f t="shared" si="35"/>
        <v>4241540.233318178</v>
      </c>
      <c r="K2223" s="270"/>
    </row>
    <row r="2224" spans="2:11" x14ac:dyDescent="0.25">
      <c r="B2224" s="46">
        <f>SUBTOTAL(103,$C$10:C2224)</f>
        <v>2215</v>
      </c>
      <c r="C2224" s="157" t="s">
        <v>598</v>
      </c>
      <c r="D2224" s="157" t="s">
        <v>918</v>
      </c>
      <c r="E2224" s="204" t="s">
        <v>1187</v>
      </c>
      <c r="F2224" s="209" t="s">
        <v>1188</v>
      </c>
      <c r="G2224" s="241">
        <v>45562</v>
      </c>
      <c r="H2224" s="253">
        <v>0</v>
      </c>
      <c r="I2224" s="214">
        <v>-25883.629999999997</v>
      </c>
      <c r="J2224" s="250">
        <f t="shared" si="35"/>
        <v>4215656.6033181781</v>
      </c>
      <c r="K2224" s="270"/>
    </row>
    <row r="2225" spans="2:11" x14ac:dyDescent="0.25">
      <c r="B2225" s="46">
        <f>SUBTOTAL(103,$C$10:C2225)</f>
        <v>2216</v>
      </c>
      <c r="C2225" s="157" t="s">
        <v>598</v>
      </c>
      <c r="D2225" s="157" t="s">
        <v>738</v>
      </c>
      <c r="E2225" s="204" t="s">
        <v>1043</v>
      </c>
      <c r="F2225" s="209" t="s">
        <v>1044</v>
      </c>
      <c r="G2225" s="241">
        <v>45562</v>
      </c>
      <c r="H2225" s="253">
        <v>0</v>
      </c>
      <c r="I2225" s="214">
        <v>-1000</v>
      </c>
      <c r="J2225" s="250">
        <f t="shared" si="35"/>
        <v>4214656.6033181781</v>
      </c>
      <c r="K2225" s="270"/>
    </row>
    <row r="2226" spans="2:11" x14ac:dyDescent="0.25">
      <c r="B2226" s="46">
        <f>SUBTOTAL(103,$C$10:C2226)</f>
        <v>2217</v>
      </c>
      <c r="C2226" s="157" t="s">
        <v>763</v>
      </c>
      <c r="D2226" s="157" t="s">
        <v>738</v>
      </c>
      <c r="E2226" s="204" t="s">
        <v>619</v>
      </c>
      <c r="F2226" s="209" t="s">
        <v>621</v>
      </c>
      <c r="G2226" s="241">
        <v>45562</v>
      </c>
      <c r="H2226" s="253">
        <v>0</v>
      </c>
      <c r="I2226" s="214">
        <v>-1500</v>
      </c>
      <c r="J2226" s="250">
        <f t="shared" ref="J2226:J2289" si="36">H2226+J2225+I2226</f>
        <v>4213156.6033181781</v>
      </c>
      <c r="K2226" s="270"/>
    </row>
    <row r="2227" spans="2:11" x14ac:dyDescent="0.25">
      <c r="B2227" s="46">
        <f>SUBTOTAL(103,$C$10:C2227)</f>
        <v>2218</v>
      </c>
      <c r="C2227" s="157" t="s">
        <v>600</v>
      </c>
      <c r="D2227" s="157" t="s">
        <v>608</v>
      </c>
      <c r="E2227" s="204" t="s">
        <v>1143</v>
      </c>
      <c r="F2227" s="209" t="s">
        <v>1144</v>
      </c>
      <c r="G2227" s="241">
        <v>45562</v>
      </c>
      <c r="H2227" s="253">
        <v>0</v>
      </c>
      <c r="I2227" s="214">
        <v>-32200</v>
      </c>
      <c r="J2227" s="250">
        <f t="shared" si="36"/>
        <v>4180956.6033181781</v>
      </c>
      <c r="K2227" s="270"/>
    </row>
    <row r="2228" spans="2:11" x14ac:dyDescent="0.25">
      <c r="B2228" s="46">
        <f>SUBTOTAL(103,$C$10:C2228)</f>
        <v>2219</v>
      </c>
      <c r="C2228" s="157" t="s">
        <v>682</v>
      </c>
      <c r="D2228" s="157" t="s">
        <v>608</v>
      </c>
      <c r="E2228" s="227" t="s">
        <v>1045</v>
      </c>
      <c r="F2228" s="208" t="s">
        <v>1046</v>
      </c>
      <c r="G2228" s="241">
        <v>45562</v>
      </c>
      <c r="H2228" s="253">
        <v>0</v>
      </c>
      <c r="I2228" s="214">
        <v>-2100</v>
      </c>
      <c r="J2228" s="250">
        <f t="shared" si="36"/>
        <v>4178856.6033181781</v>
      </c>
      <c r="K2228" s="270"/>
    </row>
    <row r="2229" spans="2:11" x14ac:dyDescent="0.25">
      <c r="B2229" s="46">
        <f>SUBTOTAL(103,$C$10:C2229)</f>
        <v>2220</v>
      </c>
      <c r="C2229" s="157" t="s">
        <v>601</v>
      </c>
      <c r="D2229" s="157" t="s">
        <v>648</v>
      </c>
      <c r="E2229" s="204" t="s">
        <v>1143</v>
      </c>
      <c r="F2229" s="209" t="s">
        <v>1144</v>
      </c>
      <c r="G2229" s="241">
        <v>45562</v>
      </c>
      <c r="H2229" s="253">
        <v>0</v>
      </c>
      <c r="I2229" s="214">
        <v>-17331</v>
      </c>
      <c r="J2229" s="250">
        <f t="shared" si="36"/>
        <v>4161525.6033181781</v>
      </c>
      <c r="K2229" s="270"/>
    </row>
    <row r="2230" spans="2:11" x14ac:dyDescent="0.25">
      <c r="B2230" s="46">
        <f>SUBTOTAL(103,$C$10:C2230)</f>
        <v>2221</v>
      </c>
      <c r="C2230" s="157" t="s">
        <v>601</v>
      </c>
      <c r="D2230" s="157" t="s">
        <v>1386</v>
      </c>
      <c r="E2230" s="204" t="s">
        <v>1143</v>
      </c>
      <c r="F2230" s="209" t="s">
        <v>1144</v>
      </c>
      <c r="G2230" s="241">
        <v>45562</v>
      </c>
      <c r="H2230" s="253">
        <v>0</v>
      </c>
      <c r="I2230" s="214">
        <v>-21714</v>
      </c>
      <c r="J2230" s="250">
        <f t="shared" si="36"/>
        <v>4139811.6033181781</v>
      </c>
      <c r="K2230" s="270"/>
    </row>
    <row r="2231" spans="2:11" x14ac:dyDescent="0.25">
      <c r="B2231" s="46">
        <f>SUBTOTAL(103,$C$10:C2231)</f>
        <v>2222</v>
      </c>
      <c r="C2231" s="157" t="s">
        <v>665</v>
      </c>
      <c r="D2231" s="157" t="s">
        <v>648</v>
      </c>
      <c r="E2231" s="227" t="s">
        <v>1045</v>
      </c>
      <c r="F2231" s="208" t="s">
        <v>1046</v>
      </c>
      <c r="G2231" s="241">
        <v>45562</v>
      </c>
      <c r="H2231" s="253">
        <v>0</v>
      </c>
      <c r="I2231" s="214">
        <v>-20300</v>
      </c>
      <c r="J2231" s="250">
        <f t="shared" si="36"/>
        <v>4119511.6033181781</v>
      </c>
      <c r="K2231" s="270"/>
    </row>
    <row r="2232" spans="2:11" x14ac:dyDescent="0.25">
      <c r="B2232" s="46">
        <f>SUBTOTAL(103,$C$10:C2232)</f>
        <v>2223</v>
      </c>
      <c r="C2232" s="157" t="s">
        <v>764</v>
      </c>
      <c r="D2232" s="157" t="s">
        <v>738</v>
      </c>
      <c r="E2232" s="204" t="s">
        <v>619</v>
      </c>
      <c r="F2232" s="209" t="s">
        <v>621</v>
      </c>
      <c r="G2232" s="241">
        <v>45562</v>
      </c>
      <c r="H2232" s="253">
        <v>0</v>
      </c>
      <c r="I2232" s="214">
        <v>-250</v>
      </c>
      <c r="J2232" s="250">
        <f t="shared" si="36"/>
        <v>4119261.6033181781</v>
      </c>
      <c r="K2232" s="270"/>
    </row>
    <row r="2233" spans="2:11" x14ac:dyDescent="0.25">
      <c r="B2233" s="46">
        <f>SUBTOTAL(103,$C$10:C2233)</f>
        <v>2224</v>
      </c>
      <c r="C2233" s="157" t="s">
        <v>728</v>
      </c>
      <c r="D2233" s="157" t="s">
        <v>648</v>
      </c>
      <c r="E2233" s="204" t="s">
        <v>1187</v>
      </c>
      <c r="F2233" s="209" t="s">
        <v>1188</v>
      </c>
      <c r="G2233" s="241">
        <v>45562</v>
      </c>
      <c r="H2233" s="253">
        <v>0</v>
      </c>
      <c r="I2233" s="214">
        <v>-4200</v>
      </c>
      <c r="J2233" s="250">
        <f t="shared" si="36"/>
        <v>4115061.6033181781</v>
      </c>
      <c r="K2233" s="270"/>
    </row>
    <row r="2234" spans="2:11" x14ac:dyDescent="0.25">
      <c r="B2234" s="46">
        <f>SUBTOTAL(103,$C$10:C2234)</f>
        <v>2225</v>
      </c>
      <c r="C2234" s="157" t="s">
        <v>1151</v>
      </c>
      <c r="D2234" s="157" t="s">
        <v>648</v>
      </c>
      <c r="E2234" s="204" t="s">
        <v>585</v>
      </c>
      <c r="F2234" s="209" t="s">
        <v>586</v>
      </c>
      <c r="G2234" s="241">
        <v>45562</v>
      </c>
      <c r="H2234" s="253">
        <v>0</v>
      </c>
      <c r="I2234" s="214">
        <v>-25200</v>
      </c>
      <c r="J2234" s="250">
        <f t="shared" si="36"/>
        <v>4089861.6033181781</v>
      </c>
      <c r="K2234" s="270"/>
    </row>
    <row r="2235" spans="2:11" x14ac:dyDescent="0.25">
      <c r="B2235" s="46">
        <f>SUBTOTAL(103,$C$10:C2235)</f>
        <v>2226</v>
      </c>
      <c r="C2235" s="157" t="s">
        <v>683</v>
      </c>
      <c r="D2235" s="157" t="s">
        <v>608</v>
      </c>
      <c r="E2235" s="204" t="s">
        <v>1143</v>
      </c>
      <c r="F2235" s="209" t="s">
        <v>1144</v>
      </c>
      <c r="G2235" s="241">
        <v>45562</v>
      </c>
      <c r="H2235" s="253">
        <v>0</v>
      </c>
      <c r="I2235" s="214">
        <v>-23220</v>
      </c>
      <c r="J2235" s="250">
        <f t="shared" si="36"/>
        <v>4066641.6033181781</v>
      </c>
      <c r="K2235" s="270"/>
    </row>
    <row r="2236" spans="2:11" x14ac:dyDescent="0.25">
      <c r="B2236" s="46">
        <f>SUBTOTAL(103,$C$10:C2236)</f>
        <v>2227</v>
      </c>
      <c r="C2236" s="157" t="s">
        <v>603</v>
      </c>
      <c r="D2236" s="157" t="s">
        <v>738</v>
      </c>
      <c r="E2236" s="204" t="s">
        <v>619</v>
      </c>
      <c r="F2236" s="209" t="s">
        <v>621</v>
      </c>
      <c r="G2236" s="241">
        <v>45562</v>
      </c>
      <c r="H2236" s="253">
        <v>0</v>
      </c>
      <c r="I2236" s="214">
        <v>-150</v>
      </c>
      <c r="J2236" s="250">
        <f t="shared" si="36"/>
        <v>4066491.6033181781</v>
      </c>
      <c r="K2236" s="270"/>
    </row>
    <row r="2237" spans="2:11" x14ac:dyDescent="0.25">
      <c r="B2237" s="46">
        <f>SUBTOTAL(103,$C$10:C2237)</f>
        <v>2228</v>
      </c>
      <c r="C2237" s="157" t="s">
        <v>694</v>
      </c>
      <c r="D2237" s="157" t="s">
        <v>608</v>
      </c>
      <c r="E2237" s="204" t="s">
        <v>641</v>
      </c>
      <c r="F2237" s="209" t="s">
        <v>642</v>
      </c>
      <c r="G2237" s="241">
        <v>45562</v>
      </c>
      <c r="H2237" s="253">
        <v>0</v>
      </c>
      <c r="I2237" s="214">
        <v>-22400</v>
      </c>
      <c r="J2237" s="250">
        <f t="shared" si="36"/>
        <v>4044091.6033181781</v>
      </c>
      <c r="K2237" s="270"/>
    </row>
    <row r="2238" spans="2:11" x14ac:dyDescent="0.25">
      <c r="B2238" s="46">
        <f>SUBTOTAL(103,$C$10:C2238)</f>
        <v>2229</v>
      </c>
      <c r="C2238" s="157" t="s">
        <v>694</v>
      </c>
      <c r="D2238" s="157" t="s">
        <v>608</v>
      </c>
      <c r="E2238" s="204" t="s">
        <v>1187</v>
      </c>
      <c r="F2238" s="209" t="s">
        <v>1188</v>
      </c>
      <c r="G2238" s="241">
        <v>45562</v>
      </c>
      <c r="H2238" s="253">
        <v>0</v>
      </c>
      <c r="I2238" s="214">
        <v>-4200</v>
      </c>
      <c r="J2238" s="250">
        <f t="shared" si="36"/>
        <v>4039891.6033181781</v>
      </c>
      <c r="K2238" s="270"/>
    </row>
    <row r="2239" spans="2:11" x14ac:dyDescent="0.25">
      <c r="B2239" s="46">
        <f>SUBTOTAL(103,$C$10:C2239)</f>
        <v>2230</v>
      </c>
      <c r="C2239" s="157" t="s">
        <v>694</v>
      </c>
      <c r="D2239" s="157" t="s">
        <v>607</v>
      </c>
      <c r="E2239" s="204" t="s">
        <v>1187</v>
      </c>
      <c r="F2239" s="209" t="s">
        <v>1188</v>
      </c>
      <c r="G2239" s="241">
        <v>45562</v>
      </c>
      <c r="H2239" s="253">
        <v>0</v>
      </c>
      <c r="I2239" s="214">
        <v>-2900.4600000000005</v>
      </c>
      <c r="J2239" s="250">
        <f t="shared" si="36"/>
        <v>4036991.1433181781</v>
      </c>
      <c r="K2239" s="270"/>
    </row>
    <row r="2240" spans="2:11" x14ac:dyDescent="0.25">
      <c r="B2240" s="46">
        <f>SUBTOTAL(103,$C$10:C2240)</f>
        <v>2231</v>
      </c>
      <c r="C2240" s="157" t="s">
        <v>1165</v>
      </c>
      <c r="D2240" s="157" t="s">
        <v>738</v>
      </c>
      <c r="E2240" s="204" t="s">
        <v>1043</v>
      </c>
      <c r="F2240" s="209" t="s">
        <v>1044</v>
      </c>
      <c r="G2240" s="241">
        <v>45562</v>
      </c>
      <c r="H2240" s="253">
        <v>0</v>
      </c>
      <c r="I2240" s="214">
        <v>-500</v>
      </c>
      <c r="J2240" s="250">
        <f t="shared" si="36"/>
        <v>4036491.1433181781</v>
      </c>
      <c r="K2240" s="270"/>
    </row>
    <row r="2241" spans="2:11" x14ac:dyDescent="0.25">
      <c r="B2241" s="46">
        <f>SUBTOTAL(103,$C$10:C2241)</f>
        <v>2232</v>
      </c>
      <c r="C2241" s="157" t="s">
        <v>1165</v>
      </c>
      <c r="D2241" s="157" t="s">
        <v>607</v>
      </c>
      <c r="E2241" s="204" t="s">
        <v>1043</v>
      </c>
      <c r="F2241" s="209" t="s">
        <v>1044</v>
      </c>
      <c r="G2241" s="241">
        <v>45562</v>
      </c>
      <c r="H2241" s="253">
        <v>0</v>
      </c>
      <c r="I2241" s="214">
        <v>-2415.17</v>
      </c>
      <c r="J2241" s="250">
        <f t="shared" si="36"/>
        <v>4034075.9733181782</v>
      </c>
      <c r="K2241" s="270"/>
    </row>
    <row r="2242" spans="2:11" x14ac:dyDescent="0.25">
      <c r="B2242" s="46">
        <f>SUBTOTAL(103,$C$10:C2242)</f>
        <v>2233</v>
      </c>
      <c r="C2242" s="157" t="s">
        <v>1180</v>
      </c>
      <c r="D2242" s="157" t="s">
        <v>1183</v>
      </c>
      <c r="E2242" s="204" t="s">
        <v>1043</v>
      </c>
      <c r="F2242" s="209" t="s">
        <v>1044</v>
      </c>
      <c r="G2242" s="241">
        <v>45562</v>
      </c>
      <c r="H2242" s="253">
        <v>0</v>
      </c>
      <c r="I2242" s="214">
        <v>-600</v>
      </c>
      <c r="J2242" s="250">
        <f t="shared" si="36"/>
        <v>4033475.9733181782</v>
      </c>
      <c r="K2242" s="270"/>
    </row>
    <row r="2243" spans="2:11" x14ac:dyDescent="0.25">
      <c r="B2243" s="46">
        <f>SUBTOTAL(103,$C$10:C2243)</f>
        <v>2234</v>
      </c>
      <c r="C2243" s="157" t="s">
        <v>596</v>
      </c>
      <c r="D2243" s="157" t="s">
        <v>648</v>
      </c>
      <c r="E2243" s="204" t="s">
        <v>581</v>
      </c>
      <c r="F2243" s="209" t="s">
        <v>620</v>
      </c>
      <c r="G2243" s="241">
        <v>45565</v>
      </c>
      <c r="H2243" s="253">
        <v>0</v>
      </c>
      <c r="I2243" s="214">
        <v>-50400</v>
      </c>
      <c r="J2243" s="250">
        <f t="shared" si="36"/>
        <v>3983075.9733181782</v>
      </c>
      <c r="K2243" s="270"/>
    </row>
    <row r="2244" spans="2:11" x14ac:dyDescent="0.25">
      <c r="B2244" s="46">
        <f>SUBTOTAL(103,$C$10:C2244)</f>
        <v>2235</v>
      </c>
      <c r="C2244" s="157" t="s">
        <v>843</v>
      </c>
      <c r="D2244" s="157" t="s">
        <v>1387</v>
      </c>
      <c r="E2244" s="204" t="s">
        <v>619</v>
      </c>
      <c r="F2244" s="209" t="s">
        <v>621</v>
      </c>
      <c r="G2244" s="241">
        <v>45568</v>
      </c>
      <c r="H2244" s="253">
        <v>0</v>
      </c>
      <c r="I2244" s="214">
        <v>-1950</v>
      </c>
      <c r="J2244" s="250">
        <f t="shared" si="36"/>
        <v>3981125.9733181782</v>
      </c>
      <c r="K2244" s="270"/>
    </row>
    <row r="2245" spans="2:11" x14ac:dyDescent="0.25">
      <c r="B2245" s="46">
        <f>SUBTOTAL(103,$C$10:C2245)</f>
        <v>2236</v>
      </c>
      <c r="C2245" s="157" t="s">
        <v>843</v>
      </c>
      <c r="D2245" s="157" t="s">
        <v>961</v>
      </c>
      <c r="E2245" s="220"/>
      <c r="F2245" s="221" t="s">
        <v>437</v>
      </c>
      <c r="G2245" s="241">
        <v>45568</v>
      </c>
      <c r="H2245" s="253">
        <v>0</v>
      </c>
      <c r="I2245" s="214">
        <v>-650</v>
      </c>
      <c r="J2245" s="250">
        <f t="shared" si="36"/>
        <v>3980475.9733181782</v>
      </c>
      <c r="K2245" s="270"/>
    </row>
    <row r="2246" spans="2:11" x14ac:dyDescent="0.25">
      <c r="B2246" s="46">
        <f>SUBTOTAL(103,$C$10:C2246)</f>
        <v>2237</v>
      </c>
      <c r="C2246" s="157" t="s">
        <v>843</v>
      </c>
      <c r="D2246" s="157" t="s">
        <v>961</v>
      </c>
      <c r="E2246" s="212" t="s">
        <v>1050</v>
      </c>
      <c r="F2246" s="209" t="s">
        <v>442</v>
      </c>
      <c r="G2246" s="241">
        <v>45568</v>
      </c>
      <c r="H2246" s="253">
        <v>0</v>
      </c>
      <c r="I2246" s="214">
        <v>-650</v>
      </c>
      <c r="J2246" s="250">
        <f t="shared" si="36"/>
        <v>3979825.9733181782</v>
      </c>
      <c r="K2246" s="270"/>
    </row>
    <row r="2247" spans="2:11" x14ac:dyDescent="0.25">
      <c r="B2247" s="46">
        <f>SUBTOTAL(103,$C$10:C2247)</f>
        <v>2238</v>
      </c>
      <c r="C2247" s="157" t="s">
        <v>843</v>
      </c>
      <c r="D2247" s="157" t="s">
        <v>961</v>
      </c>
      <c r="E2247" s="204" t="s">
        <v>700</v>
      </c>
      <c r="F2247" s="209" t="s">
        <v>439</v>
      </c>
      <c r="G2247" s="241">
        <v>45568</v>
      </c>
      <c r="H2247" s="253">
        <v>0</v>
      </c>
      <c r="I2247" s="214">
        <v>-650</v>
      </c>
      <c r="J2247" s="250">
        <f t="shared" si="36"/>
        <v>3979175.9733181782</v>
      </c>
      <c r="K2247" s="270"/>
    </row>
    <row r="2248" spans="2:11" x14ac:dyDescent="0.25">
      <c r="B2248" s="46">
        <f>SUBTOTAL(103,$C$10:C2248)</f>
        <v>2239</v>
      </c>
      <c r="C2248" s="157" t="s">
        <v>843</v>
      </c>
      <c r="D2248" s="157" t="s">
        <v>1388</v>
      </c>
      <c r="E2248" s="204" t="s">
        <v>1043</v>
      </c>
      <c r="F2248" s="209" t="s">
        <v>1044</v>
      </c>
      <c r="G2248" s="241">
        <v>45568</v>
      </c>
      <c r="H2248" s="253">
        <v>0</v>
      </c>
      <c r="I2248" s="214">
        <v>-750</v>
      </c>
      <c r="J2248" s="250">
        <f t="shared" si="36"/>
        <v>3978425.9733181782</v>
      </c>
      <c r="K2248" s="270"/>
    </row>
    <row r="2249" spans="2:11" x14ac:dyDescent="0.25">
      <c r="B2249" s="46">
        <f>SUBTOTAL(103,$C$10:C2249)</f>
        <v>2240</v>
      </c>
      <c r="C2249" s="157" t="s">
        <v>131</v>
      </c>
      <c r="D2249" s="157" t="s">
        <v>1389</v>
      </c>
      <c r="E2249" s="212" t="s">
        <v>588</v>
      </c>
      <c r="F2249" s="209" t="s">
        <v>589</v>
      </c>
      <c r="G2249" s="241">
        <v>45568</v>
      </c>
      <c r="H2249" s="253">
        <v>0</v>
      </c>
      <c r="I2249" s="214">
        <v>-600000</v>
      </c>
      <c r="J2249" s="250">
        <f t="shared" si="36"/>
        <v>3378425.9733181782</v>
      </c>
      <c r="K2249" s="270"/>
    </row>
    <row r="2250" spans="2:11" x14ac:dyDescent="0.25">
      <c r="B2250" s="46">
        <f>SUBTOTAL(103,$C$10:C2250)</f>
        <v>2241</v>
      </c>
      <c r="C2250" s="157" t="s">
        <v>598</v>
      </c>
      <c r="D2250" s="157" t="s">
        <v>608</v>
      </c>
      <c r="E2250" s="204" t="s">
        <v>746</v>
      </c>
      <c r="F2250" s="209" t="s">
        <v>747</v>
      </c>
      <c r="G2250" s="241">
        <v>45568</v>
      </c>
      <c r="H2250" s="253">
        <v>0</v>
      </c>
      <c r="I2250" s="214">
        <v>-10800</v>
      </c>
      <c r="J2250" s="250">
        <f t="shared" si="36"/>
        <v>3367625.9733181782</v>
      </c>
      <c r="K2250" s="270"/>
    </row>
    <row r="2251" spans="2:11" x14ac:dyDescent="0.25">
      <c r="B2251" s="46">
        <f>SUBTOTAL(103,$C$10:C2251)</f>
        <v>2242</v>
      </c>
      <c r="C2251" s="157" t="s">
        <v>598</v>
      </c>
      <c r="D2251" s="157" t="s">
        <v>657</v>
      </c>
      <c r="E2251" s="203" t="s">
        <v>644</v>
      </c>
      <c r="F2251" s="209" t="s">
        <v>428</v>
      </c>
      <c r="G2251" s="241">
        <v>45568</v>
      </c>
      <c r="H2251" s="253">
        <v>12000</v>
      </c>
      <c r="I2251" s="214">
        <v>0</v>
      </c>
      <c r="J2251" s="250">
        <f t="shared" si="36"/>
        <v>3379625.9733181782</v>
      </c>
      <c r="K2251" s="270"/>
    </row>
    <row r="2252" spans="2:11" x14ac:dyDescent="0.25">
      <c r="B2252" s="46">
        <f>SUBTOTAL(103,$C$10:C2252)</f>
        <v>2243</v>
      </c>
      <c r="C2252" s="157" t="s">
        <v>598</v>
      </c>
      <c r="D2252" s="157" t="s">
        <v>1174</v>
      </c>
      <c r="E2252" s="203" t="s">
        <v>644</v>
      </c>
      <c r="F2252" s="209" t="s">
        <v>428</v>
      </c>
      <c r="G2252" s="241">
        <v>45568</v>
      </c>
      <c r="H2252" s="253">
        <v>0</v>
      </c>
      <c r="I2252" s="214">
        <v>-2000</v>
      </c>
      <c r="J2252" s="250">
        <f t="shared" si="36"/>
        <v>3377625.9733181782</v>
      </c>
      <c r="K2252" s="270"/>
    </row>
    <row r="2253" spans="2:11" x14ac:dyDescent="0.25">
      <c r="B2253" s="46">
        <f>SUBTOTAL(103,$C$10:C2253)</f>
        <v>2244</v>
      </c>
      <c r="C2253" s="157" t="s">
        <v>598</v>
      </c>
      <c r="D2253" s="157" t="s">
        <v>1390</v>
      </c>
      <c r="E2253" s="203" t="s">
        <v>644</v>
      </c>
      <c r="F2253" s="209" t="s">
        <v>428</v>
      </c>
      <c r="G2253" s="241">
        <v>45568</v>
      </c>
      <c r="H2253" s="253">
        <v>0</v>
      </c>
      <c r="I2253" s="214">
        <v>-11200</v>
      </c>
      <c r="J2253" s="250">
        <f t="shared" si="36"/>
        <v>3366425.9733181782</v>
      </c>
      <c r="K2253" s="270"/>
    </row>
    <row r="2254" spans="2:11" x14ac:dyDescent="0.25">
      <c r="B2254" s="46">
        <f>SUBTOTAL(103,$C$10:C2254)</f>
        <v>2245</v>
      </c>
      <c r="C2254" s="157" t="s">
        <v>596</v>
      </c>
      <c r="D2254" s="157" t="s">
        <v>607</v>
      </c>
      <c r="E2254" s="204" t="s">
        <v>581</v>
      </c>
      <c r="F2254" s="209" t="s">
        <v>620</v>
      </c>
      <c r="G2254" s="241">
        <v>45569</v>
      </c>
      <c r="H2254" s="253">
        <v>0</v>
      </c>
      <c r="I2254" s="214">
        <v>-12177.925999999998</v>
      </c>
      <c r="J2254" s="250">
        <f t="shared" si="36"/>
        <v>3354248.0473181782</v>
      </c>
      <c r="K2254" s="270"/>
    </row>
    <row r="2255" spans="2:11" x14ac:dyDescent="0.25">
      <c r="B2255" s="46">
        <f>SUBTOTAL(103,$C$10:C2255)</f>
        <v>2246</v>
      </c>
      <c r="C2255" s="157" t="s">
        <v>1266</v>
      </c>
      <c r="D2255" s="157" t="s">
        <v>738</v>
      </c>
      <c r="E2255" s="204" t="s">
        <v>619</v>
      </c>
      <c r="F2255" s="209" t="s">
        <v>621</v>
      </c>
      <c r="G2255" s="241">
        <v>45569</v>
      </c>
      <c r="H2255" s="253">
        <v>0</v>
      </c>
      <c r="I2255" s="214">
        <v>-1000</v>
      </c>
      <c r="J2255" s="250">
        <f t="shared" si="36"/>
        <v>3353248.0473181782</v>
      </c>
      <c r="K2255" s="270"/>
    </row>
    <row r="2256" spans="2:11" x14ac:dyDescent="0.25">
      <c r="B2256" s="46">
        <f>SUBTOTAL(103,$C$10:C2256)</f>
        <v>2247</v>
      </c>
      <c r="C2256" s="157" t="s">
        <v>1266</v>
      </c>
      <c r="D2256" s="157" t="s">
        <v>607</v>
      </c>
      <c r="E2256" s="204" t="s">
        <v>619</v>
      </c>
      <c r="F2256" s="209" t="s">
        <v>621</v>
      </c>
      <c r="G2256" s="241">
        <v>45569</v>
      </c>
      <c r="H2256" s="253">
        <v>0</v>
      </c>
      <c r="I2256" s="214">
        <v>-4500</v>
      </c>
      <c r="J2256" s="250">
        <f t="shared" si="36"/>
        <v>3348748.0473181782</v>
      </c>
      <c r="K2256" s="270"/>
    </row>
    <row r="2257" spans="2:11" x14ac:dyDescent="0.25">
      <c r="B2257" s="46">
        <f>SUBTOTAL(103,$C$10:C2257)</f>
        <v>2248</v>
      </c>
      <c r="C2257" s="157" t="s">
        <v>812</v>
      </c>
      <c r="D2257" s="157" t="s">
        <v>608</v>
      </c>
      <c r="E2257" s="204" t="s">
        <v>1143</v>
      </c>
      <c r="F2257" s="209" t="s">
        <v>1144</v>
      </c>
      <c r="G2257" s="241">
        <v>45569</v>
      </c>
      <c r="H2257" s="253">
        <v>0</v>
      </c>
      <c r="I2257" s="214">
        <v>-21720</v>
      </c>
      <c r="J2257" s="250">
        <f t="shared" si="36"/>
        <v>3327028.0473181782</v>
      </c>
      <c r="K2257" s="270"/>
    </row>
    <row r="2258" spans="2:11" x14ac:dyDescent="0.25">
      <c r="B2258" s="46">
        <f>SUBTOTAL(103,$C$10:C2258)</f>
        <v>2249</v>
      </c>
      <c r="C2258" s="157" t="s">
        <v>736</v>
      </c>
      <c r="D2258" s="157" t="s">
        <v>738</v>
      </c>
      <c r="E2258" s="204" t="s">
        <v>619</v>
      </c>
      <c r="F2258" s="209" t="s">
        <v>621</v>
      </c>
      <c r="G2258" s="241">
        <v>45569</v>
      </c>
      <c r="H2258" s="253">
        <v>0</v>
      </c>
      <c r="I2258" s="214">
        <v>-1500</v>
      </c>
      <c r="J2258" s="250">
        <f t="shared" si="36"/>
        <v>3325528.0473181782</v>
      </c>
      <c r="K2258" s="270"/>
    </row>
    <row r="2259" spans="2:11" x14ac:dyDescent="0.25">
      <c r="B2259" s="46">
        <f>SUBTOTAL(103,$C$10:C2259)</f>
        <v>2250</v>
      </c>
      <c r="C2259" s="157" t="s">
        <v>625</v>
      </c>
      <c r="D2259" s="157" t="s">
        <v>608</v>
      </c>
      <c r="E2259" s="204" t="s">
        <v>641</v>
      </c>
      <c r="F2259" s="209" t="s">
        <v>642</v>
      </c>
      <c r="G2259" s="241">
        <v>45569</v>
      </c>
      <c r="H2259" s="253">
        <v>0</v>
      </c>
      <c r="I2259" s="214">
        <v>-6000</v>
      </c>
      <c r="J2259" s="250">
        <f t="shared" si="36"/>
        <v>3319528.0473181782</v>
      </c>
      <c r="K2259" s="270"/>
    </row>
    <row r="2260" spans="2:11" x14ac:dyDescent="0.25">
      <c r="B2260" s="46">
        <f>SUBTOTAL(103,$C$10:C2260)</f>
        <v>2251</v>
      </c>
      <c r="C2260" s="157" t="s">
        <v>1382</v>
      </c>
      <c r="D2260" s="157" t="s">
        <v>607</v>
      </c>
      <c r="E2260" s="204" t="s">
        <v>1187</v>
      </c>
      <c r="F2260" s="209" t="s">
        <v>1188</v>
      </c>
      <c r="G2260" s="241">
        <v>45569</v>
      </c>
      <c r="H2260" s="253">
        <v>0</v>
      </c>
      <c r="I2260" s="214">
        <v>-5000</v>
      </c>
      <c r="J2260" s="250">
        <f t="shared" si="36"/>
        <v>3314528.0473181782</v>
      </c>
      <c r="K2260" s="270"/>
    </row>
    <row r="2261" spans="2:11" x14ac:dyDescent="0.25">
      <c r="B2261" s="46">
        <f>SUBTOTAL(103,$C$10:C2261)</f>
        <v>2252</v>
      </c>
      <c r="C2261" s="157" t="s">
        <v>1148</v>
      </c>
      <c r="D2261" s="157" t="s">
        <v>608</v>
      </c>
      <c r="E2261" s="227" t="s">
        <v>1045</v>
      </c>
      <c r="F2261" s="208" t="s">
        <v>1046</v>
      </c>
      <c r="G2261" s="241">
        <v>45569</v>
      </c>
      <c r="H2261" s="253">
        <v>0</v>
      </c>
      <c r="I2261" s="214">
        <v>-9800</v>
      </c>
      <c r="J2261" s="250">
        <f t="shared" si="36"/>
        <v>3304728.0473181782</v>
      </c>
      <c r="K2261" s="270"/>
    </row>
    <row r="2262" spans="2:11" x14ac:dyDescent="0.25">
      <c r="B2262" s="46">
        <f>SUBTOTAL(103,$C$10:C2262)</f>
        <v>2253</v>
      </c>
      <c r="C2262" s="157" t="s">
        <v>598</v>
      </c>
      <c r="D2262" s="157" t="s">
        <v>607</v>
      </c>
      <c r="E2262" s="204" t="s">
        <v>581</v>
      </c>
      <c r="F2262" s="209" t="s">
        <v>620</v>
      </c>
      <c r="G2262" s="241">
        <v>45569</v>
      </c>
      <c r="H2262" s="253">
        <v>0</v>
      </c>
      <c r="I2262" s="214">
        <v>-20000</v>
      </c>
      <c r="J2262" s="250">
        <f t="shared" si="36"/>
        <v>3284728.0473181782</v>
      </c>
      <c r="K2262" s="270"/>
    </row>
    <row r="2263" spans="2:11" x14ac:dyDescent="0.25">
      <c r="B2263" s="46">
        <f>SUBTOTAL(103,$C$10:C2263)</f>
        <v>2254</v>
      </c>
      <c r="C2263" s="157" t="s">
        <v>598</v>
      </c>
      <c r="D2263" s="157" t="s">
        <v>607</v>
      </c>
      <c r="E2263" s="204" t="s">
        <v>1187</v>
      </c>
      <c r="F2263" s="209" t="s">
        <v>1188</v>
      </c>
      <c r="G2263" s="241">
        <v>45569</v>
      </c>
      <c r="H2263" s="253">
        <v>0</v>
      </c>
      <c r="I2263" s="214">
        <v>-2937.8552551257258</v>
      </c>
      <c r="J2263" s="250">
        <f t="shared" si="36"/>
        <v>3281790.1920630527</v>
      </c>
      <c r="K2263" s="270"/>
    </row>
    <row r="2264" spans="2:11" x14ac:dyDescent="0.25">
      <c r="B2264" s="46">
        <f>SUBTOTAL(103,$C$10:C2264)</f>
        <v>2255</v>
      </c>
      <c r="C2264" s="157" t="s">
        <v>598</v>
      </c>
      <c r="D2264" s="157" t="s">
        <v>607</v>
      </c>
      <c r="E2264" s="204" t="s">
        <v>579</v>
      </c>
      <c r="F2264" s="209" t="s">
        <v>622</v>
      </c>
      <c r="G2264" s="241">
        <v>45569</v>
      </c>
      <c r="H2264" s="253">
        <v>0</v>
      </c>
      <c r="I2264" s="214">
        <v>-2220.3411748889885</v>
      </c>
      <c r="J2264" s="250">
        <f t="shared" si="36"/>
        <v>3279569.8508881638</v>
      </c>
      <c r="K2264" s="270"/>
    </row>
    <row r="2265" spans="2:11" x14ac:dyDescent="0.25">
      <c r="B2265" s="46">
        <f>SUBTOTAL(103,$C$10:C2265)</f>
        <v>2256</v>
      </c>
      <c r="C2265" s="157" t="s">
        <v>598</v>
      </c>
      <c r="D2265" s="157" t="s">
        <v>607</v>
      </c>
      <c r="E2265" s="204" t="s">
        <v>581</v>
      </c>
      <c r="F2265" s="209" t="s">
        <v>620</v>
      </c>
      <c r="G2265" s="241">
        <v>45569</v>
      </c>
      <c r="H2265" s="253">
        <v>0</v>
      </c>
      <c r="I2265" s="214">
        <v>-1355.6571338986141</v>
      </c>
      <c r="J2265" s="250">
        <f t="shared" si="36"/>
        <v>3278214.1937542651</v>
      </c>
      <c r="K2265" s="270"/>
    </row>
    <row r="2266" spans="2:11" x14ac:dyDescent="0.25">
      <c r="B2266" s="46">
        <f>SUBTOTAL(103,$C$10:C2266)</f>
        <v>2257</v>
      </c>
      <c r="C2266" s="157" t="s">
        <v>598</v>
      </c>
      <c r="D2266" s="157" t="s">
        <v>607</v>
      </c>
      <c r="E2266" s="204" t="s">
        <v>746</v>
      </c>
      <c r="F2266" s="209" t="s">
        <v>747</v>
      </c>
      <c r="G2266" s="241">
        <v>45569</v>
      </c>
      <c r="H2266" s="253">
        <v>0</v>
      </c>
      <c r="I2266" s="214">
        <v>-1117.3666474557283</v>
      </c>
      <c r="J2266" s="250">
        <f t="shared" si="36"/>
        <v>3277096.8271068092</v>
      </c>
      <c r="K2266" s="270"/>
    </row>
    <row r="2267" spans="2:11" x14ac:dyDescent="0.25">
      <c r="B2267" s="46">
        <f>SUBTOTAL(103,$C$10:C2267)</f>
        <v>2258</v>
      </c>
      <c r="C2267" s="157" t="s">
        <v>598</v>
      </c>
      <c r="D2267" s="157" t="s">
        <v>607</v>
      </c>
      <c r="E2267" s="204" t="s">
        <v>581</v>
      </c>
      <c r="F2267" s="209" t="s">
        <v>1044</v>
      </c>
      <c r="G2267" s="241">
        <v>45569</v>
      </c>
      <c r="H2267" s="253">
        <v>0</v>
      </c>
      <c r="I2267" s="214">
        <v>-1468.7797886309422</v>
      </c>
      <c r="J2267" s="250">
        <f t="shared" si="36"/>
        <v>3275628.0473181782</v>
      </c>
      <c r="K2267" s="270"/>
    </row>
    <row r="2268" spans="2:11" x14ac:dyDescent="0.25">
      <c r="B2268" s="46">
        <f>SUBTOTAL(103,$C$10:C2268)</f>
        <v>2259</v>
      </c>
      <c r="C2268" s="157" t="s">
        <v>598</v>
      </c>
      <c r="D2268" s="157" t="s">
        <v>608</v>
      </c>
      <c r="E2268" s="204" t="s">
        <v>1187</v>
      </c>
      <c r="F2268" s="209" t="s">
        <v>1188</v>
      </c>
      <c r="G2268" s="241">
        <v>45569</v>
      </c>
      <c r="H2268" s="253">
        <v>0</v>
      </c>
      <c r="I2268" s="214">
        <v>-6300</v>
      </c>
      <c r="J2268" s="250">
        <f t="shared" si="36"/>
        <v>3269328.0473181782</v>
      </c>
      <c r="K2268" s="270"/>
    </row>
    <row r="2269" spans="2:11" x14ac:dyDescent="0.25">
      <c r="B2269" s="46">
        <f>SUBTOTAL(103,$C$10:C2269)</f>
        <v>2260</v>
      </c>
      <c r="C2269" s="157" t="s">
        <v>598</v>
      </c>
      <c r="D2269" s="157" t="s">
        <v>918</v>
      </c>
      <c r="E2269" s="204" t="s">
        <v>1187</v>
      </c>
      <c r="F2269" s="209" t="s">
        <v>1188</v>
      </c>
      <c r="G2269" s="241">
        <v>45569</v>
      </c>
      <c r="H2269" s="253">
        <v>0</v>
      </c>
      <c r="I2269" s="214">
        <v>-19510.345909090913</v>
      </c>
      <c r="J2269" s="250">
        <f t="shared" si="36"/>
        <v>3249817.7014090875</v>
      </c>
      <c r="K2269" s="270"/>
    </row>
    <row r="2270" spans="2:11" x14ac:dyDescent="0.25">
      <c r="B2270" s="46">
        <f>SUBTOTAL(103,$C$10:C2270)</f>
        <v>2261</v>
      </c>
      <c r="C2270" s="157" t="s">
        <v>598</v>
      </c>
      <c r="D2270" s="157" t="s">
        <v>738</v>
      </c>
      <c r="E2270" s="204" t="s">
        <v>1043</v>
      </c>
      <c r="F2270" s="209" t="s">
        <v>1044</v>
      </c>
      <c r="G2270" s="241">
        <v>45569</v>
      </c>
      <c r="H2270" s="253">
        <v>0</v>
      </c>
      <c r="I2270" s="214">
        <v>-1000</v>
      </c>
      <c r="J2270" s="250">
        <f t="shared" si="36"/>
        <v>3248817.7014090875</v>
      </c>
      <c r="K2270" s="270"/>
    </row>
    <row r="2271" spans="2:11" x14ac:dyDescent="0.25">
      <c r="B2271" s="46">
        <f>SUBTOTAL(103,$C$10:C2271)</f>
        <v>2262</v>
      </c>
      <c r="C2271" s="157" t="s">
        <v>763</v>
      </c>
      <c r="D2271" s="157" t="s">
        <v>738</v>
      </c>
      <c r="E2271" s="204" t="s">
        <v>619</v>
      </c>
      <c r="F2271" s="209" t="s">
        <v>621</v>
      </c>
      <c r="G2271" s="241">
        <v>45569</v>
      </c>
      <c r="H2271" s="253">
        <v>0</v>
      </c>
      <c r="I2271" s="214">
        <v>-1500</v>
      </c>
      <c r="J2271" s="250">
        <f t="shared" si="36"/>
        <v>3247317.7014090875</v>
      </c>
      <c r="K2271" s="270"/>
    </row>
    <row r="2272" spans="2:11" x14ac:dyDescent="0.25">
      <c r="B2272" s="46">
        <f>SUBTOTAL(103,$C$10:C2272)</f>
        <v>2263</v>
      </c>
      <c r="C2272" s="157" t="s">
        <v>1114</v>
      </c>
      <c r="D2272" s="157" t="s">
        <v>648</v>
      </c>
      <c r="E2272" s="204" t="s">
        <v>585</v>
      </c>
      <c r="F2272" s="209" t="s">
        <v>586</v>
      </c>
      <c r="G2272" s="241">
        <v>45569</v>
      </c>
      <c r="H2272" s="253">
        <v>0</v>
      </c>
      <c r="I2272" s="214">
        <v>-14300</v>
      </c>
      <c r="J2272" s="250">
        <f t="shared" si="36"/>
        <v>3233017.7014090875</v>
      </c>
      <c r="K2272" s="270"/>
    </row>
    <row r="2273" spans="2:11" x14ac:dyDescent="0.25">
      <c r="B2273" s="46">
        <f>SUBTOTAL(103,$C$10:C2273)</f>
        <v>2264</v>
      </c>
      <c r="C2273" s="157" t="s">
        <v>678</v>
      </c>
      <c r="D2273" s="157" t="s">
        <v>703</v>
      </c>
      <c r="E2273" s="204" t="s">
        <v>641</v>
      </c>
      <c r="F2273" s="209" t="s">
        <v>642</v>
      </c>
      <c r="G2273" s="241">
        <v>45569</v>
      </c>
      <c r="H2273" s="253">
        <v>0</v>
      </c>
      <c r="I2273" s="214">
        <v>-30000</v>
      </c>
      <c r="J2273" s="250">
        <f t="shared" si="36"/>
        <v>3203017.7014090875</v>
      </c>
      <c r="K2273" s="270"/>
    </row>
    <row r="2274" spans="2:11" x14ac:dyDescent="0.25">
      <c r="B2274" s="46">
        <f>SUBTOTAL(103,$C$10:C2274)</f>
        <v>2265</v>
      </c>
      <c r="C2274" s="157" t="s">
        <v>600</v>
      </c>
      <c r="D2274" s="157" t="s">
        <v>608</v>
      </c>
      <c r="E2274" s="204" t="s">
        <v>1143</v>
      </c>
      <c r="F2274" s="209" t="s">
        <v>1144</v>
      </c>
      <c r="G2274" s="241">
        <v>45569</v>
      </c>
      <c r="H2274" s="253">
        <v>0</v>
      </c>
      <c r="I2274" s="214">
        <v>-73930</v>
      </c>
      <c r="J2274" s="250">
        <f t="shared" si="36"/>
        <v>3129087.7014090875</v>
      </c>
      <c r="K2274" s="270"/>
    </row>
    <row r="2275" spans="2:11" x14ac:dyDescent="0.25">
      <c r="B2275" s="46">
        <f>SUBTOTAL(103,$C$10:C2275)</f>
        <v>2266</v>
      </c>
      <c r="C2275" s="157" t="s">
        <v>682</v>
      </c>
      <c r="D2275" s="157" t="s">
        <v>608</v>
      </c>
      <c r="E2275" s="227" t="s">
        <v>1045</v>
      </c>
      <c r="F2275" s="208" t="s">
        <v>1046</v>
      </c>
      <c r="G2275" s="241">
        <v>45569</v>
      </c>
      <c r="H2275" s="253">
        <v>0</v>
      </c>
      <c r="I2275" s="214">
        <v>-2100</v>
      </c>
      <c r="J2275" s="250">
        <f t="shared" si="36"/>
        <v>3126987.7014090875</v>
      </c>
      <c r="K2275" s="270"/>
    </row>
    <row r="2276" spans="2:11" x14ac:dyDescent="0.25">
      <c r="B2276" s="46">
        <f>SUBTOTAL(103,$C$10:C2276)</f>
        <v>2267</v>
      </c>
      <c r="C2276" s="157" t="s">
        <v>601</v>
      </c>
      <c r="D2276" s="157" t="s">
        <v>648</v>
      </c>
      <c r="E2276" s="204" t="s">
        <v>1143</v>
      </c>
      <c r="F2276" s="209" t="s">
        <v>1144</v>
      </c>
      <c r="G2276" s="241">
        <v>45569</v>
      </c>
      <c r="H2276" s="253">
        <v>0</v>
      </c>
      <c r="I2276" s="214">
        <v>-5331</v>
      </c>
      <c r="J2276" s="250">
        <f t="shared" si="36"/>
        <v>3121656.7014090875</v>
      </c>
      <c r="K2276" s="270"/>
    </row>
    <row r="2277" spans="2:11" x14ac:dyDescent="0.25">
      <c r="B2277" s="46">
        <f>SUBTOTAL(103,$C$10:C2277)</f>
        <v>2268</v>
      </c>
      <c r="C2277" s="157" t="s">
        <v>665</v>
      </c>
      <c r="D2277" s="157" t="s">
        <v>648</v>
      </c>
      <c r="E2277" s="227" t="s">
        <v>1045</v>
      </c>
      <c r="F2277" s="208" t="s">
        <v>1046</v>
      </c>
      <c r="G2277" s="241">
        <v>45569</v>
      </c>
      <c r="H2277" s="253">
        <v>0</v>
      </c>
      <c r="I2277" s="214">
        <v>-20300</v>
      </c>
      <c r="J2277" s="250">
        <f t="shared" si="36"/>
        <v>3101356.7014090875</v>
      </c>
      <c r="K2277" s="270"/>
    </row>
    <row r="2278" spans="2:11" x14ac:dyDescent="0.25">
      <c r="B2278" s="46">
        <f>SUBTOTAL(103,$C$10:C2278)</f>
        <v>2269</v>
      </c>
      <c r="C2278" s="157" t="s">
        <v>722</v>
      </c>
      <c r="D2278" s="157" t="s">
        <v>703</v>
      </c>
      <c r="E2278" s="204" t="s">
        <v>641</v>
      </c>
      <c r="F2278" s="209" t="s">
        <v>642</v>
      </c>
      <c r="G2278" s="241">
        <v>45569</v>
      </c>
      <c r="H2278" s="253">
        <v>0</v>
      </c>
      <c r="I2278" s="214">
        <v>-25000</v>
      </c>
      <c r="J2278" s="250">
        <f t="shared" si="36"/>
        <v>3076356.7014090875</v>
      </c>
      <c r="K2278" s="270"/>
    </row>
    <row r="2279" spans="2:11" x14ac:dyDescent="0.25">
      <c r="B2279" s="46">
        <f>SUBTOTAL(103,$C$10:C2279)</f>
        <v>2270</v>
      </c>
      <c r="C2279" s="157" t="s">
        <v>764</v>
      </c>
      <c r="D2279" s="157" t="s">
        <v>738</v>
      </c>
      <c r="E2279" s="204" t="s">
        <v>619</v>
      </c>
      <c r="F2279" s="209" t="s">
        <v>621</v>
      </c>
      <c r="G2279" s="241">
        <v>45569</v>
      </c>
      <c r="H2279" s="253">
        <v>0</v>
      </c>
      <c r="I2279" s="214">
        <v>-250</v>
      </c>
      <c r="J2279" s="250">
        <f t="shared" si="36"/>
        <v>3076106.7014090875</v>
      </c>
      <c r="K2279" s="270"/>
    </row>
    <row r="2280" spans="2:11" x14ac:dyDescent="0.25">
      <c r="B2280" s="46">
        <f>SUBTOTAL(103,$C$10:C2280)</f>
        <v>2271</v>
      </c>
      <c r="C2280" s="157" t="s">
        <v>728</v>
      </c>
      <c r="D2280" s="157" t="s">
        <v>648</v>
      </c>
      <c r="E2280" s="204" t="s">
        <v>1187</v>
      </c>
      <c r="F2280" s="209" t="s">
        <v>1188</v>
      </c>
      <c r="G2280" s="241">
        <v>45569</v>
      </c>
      <c r="H2280" s="253">
        <v>0</v>
      </c>
      <c r="I2280" s="214">
        <v>-4200</v>
      </c>
      <c r="J2280" s="250">
        <f t="shared" si="36"/>
        <v>3071906.7014090875</v>
      </c>
      <c r="K2280" s="270"/>
    </row>
    <row r="2281" spans="2:11" x14ac:dyDescent="0.25">
      <c r="B2281" s="46">
        <f>SUBTOTAL(103,$C$10:C2281)</f>
        <v>2272</v>
      </c>
      <c r="C2281" s="157" t="s">
        <v>1151</v>
      </c>
      <c r="D2281" s="157" t="s">
        <v>648</v>
      </c>
      <c r="E2281" s="204" t="s">
        <v>585</v>
      </c>
      <c r="F2281" s="209" t="s">
        <v>586</v>
      </c>
      <c r="G2281" s="241">
        <v>45569</v>
      </c>
      <c r="H2281" s="253">
        <v>0</v>
      </c>
      <c r="I2281" s="214">
        <v>-25200</v>
      </c>
      <c r="J2281" s="250">
        <f t="shared" si="36"/>
        <v>3046706.7014090875</v>
      </c>
      <c r="K2281" s="270"/>
    </row>
    <row r="2282" spans="2:11" x14ac:dyDescent="0.25">
      <c r="B2282" s="46">
        <f>SUBTOTAL(103,$C$10:C2282)</f>
        <v>2273</v>
      </c>
      <c r="C2282" s="157" t="s">
        <v>683</v>
      </c>
      <c r="D2282" s="157" t="s">
        <v>608</v>
      </c>
      <c r="E2282" s="204" t="s">
        <v>1143</v>
      </c>
      <c r="F2282" s="209" t="s">
        <v>1144</v>
      </c>
      <c r="G2282" s="241">
        <v>45569</v>
      </c>
      <c r="H2282" s="253">
        <v>0</v>
      </c>
      <c r="I2282" s="214">
        <v>-18200</v>
      </c>
      <c r="J2282" s="250">
        <f t="shared" si="36"/>
        <v>3028506.7014090875</v>
      </c>
      <c r="K2282" s="270"/>
    </row>
    <row r="2283" spans="2:11" x14ac:dyDescent="0.25">
      <c r="B2283" s="46">
        <f>SUBTOTAL(103,$C$10:C2283)</f>
        <v>2274</v>
      </c>
      <c r="C2283" s="157" t="s">
        <v>603</v>
      </c>
      <c r="D2283" s="157" t="s">
        <v>738</v>
      </c>
      <c r="E2283" s="204" t="s">
        <v>619</v>
      </c>
      <c r="F2283" s="209" t="s">
        <v>621</v>
      </c>
      <c r="G2283" s="241">
        <v>45569</v>
      </c>
      <c r="H2283" s="253">
        <v>0</v>
      </c>
      <c r="I2283" s="214">
        <v>-250</v>
      </c>
      <c r="J2283" s="250">
        <f t="shared" si="36"/>
        <v>3028256.7014090875</v>
      </c>
      <c r="K2283" s="270"/>
    </row>
    <row r="2284" spans="2:11" x14ac:dyDescent="0.25">
      <c r="B2284" s="46">
        <f>SUBTOTAL(103,$C$10:C2284)</f>
        <v>2275</v>
      </c>
      <c r="C2284" s="157" t="s">
        <v>694</v>
      </c>
      <c r="D2284" s="157" t="s">
        <v>608</v>
      </c>
      <c r="E2284" s="204" t="s">
        <v>641</v>
      </c>
      <c r="F2284" s="209" t="s">
        <v>642</v>
      </c>
      <c r="G2284" s="241">
        <v>45569</v>
      </c>
      <c r="H2284" s="253">
        <v>0</v>
      </c>
      <c r="I2284" s="214">
        <v>-22400</v>
      </c>
      <c r="J2284" s="250">
        <f t="shared" si="36"/>
        <v>3005856.7014090875</v>
      </c>
      <c r="K2284" s="270"/>
    </row>
    <row r="2285" spans="2:11" x14ac:dyDescent="0.25">
      <c r="B2285" s="46">
        <f>SUBTOTAL(103,$C$10:C2285)</f>
        <v>2276</v>
      </c>
      <c r="C2285" s="157" t="s">
        <v>694</v>
      </c>
      <c r="D2285" s="157" t="s">
        <v>608</v>
      </c>
      <c r="E2285" s="204" t="s">
        <v>1187</v>
      </c>
      <c r="F2285" s="209" t="s">
        <v>1188</v>
      </c>
      <c r="G2285" s="241">
        <v>45569</v>
      </c>
      <c r="H2285" s="253">
        <v>0</v>
      </c>
      <c r="I2285" s="214">
        <v>-4200</v>
      </c>
      <c r="J2285" s="250">
        <f t="shared" si="36"/>
        <v>3001656.7014090875</v>
      </c>
      <c r="K2285" s="270"/>
    </row>
    <row r="2286" spans="2:11" x14ac:dyDescent="0.25">
      <c r="B2286" s="46">
        <f>SUBTOTAL(103,$C$10:C2286)</f>
        <v>2277</v>
      </c>
      <c r="C2286" s="157" t="s">
        <v>1165</v>
      </c>
      <c r="D2286" s="157" t="s">
        <v>738</v>
      </c>
      <c r="E2286" s="204" t="s">
        <v>1043</v>
      </c>
      <c r="F2286" s="209" t="s">
        <v>1044</v>
      </c>
      <c r="G2286" s="241">
        <v>45569</v>
      </c>
      <c r="H2286" s="253">
        <v>0</v>
      </c>
      <c r="I2286" s="214">
        <v>-500</v>
      </c>
      <c r="J2286" s="250">
        <f t="shared" si="36"/>
        <v>3001156.7014090875</v>
      </c>
      <c r="K2286" s="270"/>
    </row>
    <row r="2287" spans="2:11" x14ac:dyDescent="0.25">
      <c r="B2287" s="46">
        <f>SUBTOTAL(103,$C$10:C2287)</f>
        <v>2278</v>
      </c>
      <c r="C2287" s="157" t="s">
        <v>597</v>
      </c>
      <c r="D2287" s="157" t="s">
        <v>608</v>
      </c>
      <c r="E2287" s="204" t="s">
        <v>581</v>
      </c>
      <c r="F2287" s="209" t="s">
        <v>620</v>
      </c>
      <c r="G2287" s="241">
        <v>45569</v>
      </c>
      <c r="H2287" s="253">
        <v>0</v>
      </c>
      <c r="I2287" s="214">
        <v>-5500</v>
      </c>
      <c r="J2287" s="250">
        <f t="shared" si="36"/>
        <v>2995656.7014090875</v>
      </c>
      <c r="K2287" s="270"/>
    </row>
    <row r="2288" spans="2:11" x14ac:dyDescent="0.25">
      <c r="B2288" s="46">
        <f>SUBTOTAL(103,$C$10:C2288)</f>
        <v>2279</v>
      </c>
      <c r="C2288" s="157" t="s">
        <v>1391</v>
      </c>
      <c r="D2288" s="157" t="s">
        <v>712</v>
      </c>
      <c r="E2288" s="204" t="s">
        <v>581</v>
      </c>
      <c r="F2288" s="209" t="s">
        <v>620</v>
      </c>
      <c r="G2288" s="241">
        <v>45572</v>
      </c>
      <c r="H2288" s="253">
        <v>0</v>
      </c>
      <c r="I2288" s="214">
        <v>-3000</v>
      </c>
      <c r="J2288" s="250">
        <f t="shared" si="36"/>
        <v>2992656.7014090875</v>
      </c>
      <c r="K2288" s="270"/>
    </row>
    <row r="2289" spans="2:11" x14ac:dyDescent="0.25">
      <c r="B2289" s="46">
        <f>SUBTOTAL(103,$C$10:C2289)</f>
        <v>2280</v>
      </c>
      <c r="C2289" s="157" t="s">
        <v>596</v>
      </c>
      <c r="D2289" s="157" t="s">
        <v>607</v>
      </c>
      <c r="E2289" s="204" t="s">
        <v>581</v>
      </c>
      <c r="F2289" s="209" t="s">
        <v>620</v>
      </c>
      <c r="G2289" s="241">
        <v>45576</v>
      </c>
      <c r="H2289" s="253">
        <v>0</v>
      </c>
      <c r="I2289" s="214">
        <v>-3616.0949999999984</v>
      </c>
      <c r="J2289" s="250">
        <f t="shared" si="36"/>
        <v>2989040.6064090873</v>
      </c>
      <c r="K2289" s="270"/>
    </row>
    <row r="2290" spans="2:11" x14ac:dyDescent="0.25">
      <c r="B2290" s="46">
        <f>SUBTOTAL(103,$C$10:C2290)</f>
        <v>2281</v>
      </c>
      <c r="C2290" s="157" t="s">
        <v>1266</v>
      </c>
      <c r="D2290" s="157" t="s">
        <v>738</v>
      </c>
      <c r="E2290" s="204" t="s">
        <v>619</v>
      </c>
      <c r="F2290" s="209" t="s">
        <v>621</v>
      </c>
      <c r="G2290" s="241">
        <v>45576</v>
      </c>
      <c r="H2290" s="253">
        <v>0</v>
      </c>
      <c r="I2290" s="214">
        <v>-1000</v>
      </c>
      <c r="J2290" s="250">
        <f t="shared" ref="J2290:J2353" si="37">H2290+J2289+I2290</f>
        <v>2988040.6064090873</v>
      </c>
      <c r="K2290" s="270"/>
    </row>
    <row r="2291" spans="2:11" x14ac:dyDescent="0.25">
      <c r="B2291" s="46">
        <f>SUBTOTAL(103,$C$10:C2291)</f>
        <v>2282</v>
      </c>
      <c r="C2291" s="157" t="s">
        <v>1266</v>
      </c>
      <c r="D2291" s="157" t="s">
        <v>607</v>
      </c>
      <c r="E2291" s="204" t="s">
        <v>619</v>
      </c>
      <c r="F2291" s="209" t="s">
        <v>621</v>
      </c>
      <c r="G2291" s="241">
        <v>45576</v>
      </c>
      <c r="H2291" s="253">
        <v>0</v>
      </c>
      <c r="I2291" s="214">
        <v>-4500</v>
      </c>
      <c r="J2291" s="250">
        <f t="shared" si="37"/>
        <v>2983540.6064090873</v>
      </c>
      <c r="K2291" s="270"/>
    </row>
    <row r="2292" spans="2:11" x14ac:dyDescent="0.25">
      <c r="B2292" s="46">
        <f>SUBTOTAL(103,$C$10:C2292)</f>
        <v>2283</v>
      </c>
      <c r="C2292" s="157" t="s">
        <v>812</v>
      </c>
      <c r="D2292" s="157" t="s">
        <v>608</v>
      </c>
      <c r="E2292" s="204" t="s">
        <v>1143</v>
      </c>
      <c r="F2292" s="209" t="s">
        <v>1144</v>
      </c>
      <c r="G2292" s="241">
        <v>45576</v>
      </c>
      <c r="H2292" s="253">
        <v>0</v>
      </c>
      <c r="I2292" s="214">
        <v>-21720</v>
      </c>
      <c r="J2292" s="250">
        <f t="shared" si="37"/>
        <v>2961820.6064090873</v>
      </c>
      <c r="K2292" s="270"/>
    </row>
    <row r="2293" spans="2:11" x14ac:dyDescent="0.25">
      <c r="B2293" s="46">
        <f>SUBTOTAL(103,$C$10:C2293)</f>
        <v>2284</v>
      </c>
      <c r="C2293" s="157" t="s">
        <v>736</v>
      </c>
      <c r="D2293" s="157" t="s">
        <v>738</v>
      </c>
      <c r="E2293" s="204" t="s">
        <v>619</v>
      </c>
      <c r="F2293" s="209" t="s">
        <v>621</v>
      </c>
      <c r="G2293" s="241">
        <v>45576</v>
      </c>
      <c r="H2293" s="253">
        <v>0</v>
      </c>
      <c r="I2293" s="214">
        <v>-1500</v>
      </c>
      <c r="J2293" s="250">
        <f t="shared" si="37"/>
        <v>2960320.6064090873</v>
      </c>
      <c r="K2293" s="270"/>
    </row>
    <row r="2294" spans="2:11" x14ac:dyDescent="0.25">
      <c r="B2294" s="46">
        <f>SUBTOTAL(103,$C$10:C2294)</f>
        <v>2285</v>
      </c>
      <c r="C2294" s="157" t="s">
        <v>736</v>
      </c>
      <c r="D2294" s="157" t="s">
        <v>918</v>
      </c>
      <c r="E2294" s="204" t="s">
        <v>619</v>
      </c>
      <c r="F2294" s="209" t="s">
        <v>621</v>
      </c>
      <c r="G2294" s="241">
        <v>45576</v>
      </c>
      <c r="H2294" s="253">
        <v>0</v>
      </c>
      <c r="I2294" s="214">
        <v>-8308.6068181818191</v>
      </c>
      <c r="J2294" s="250">
        <f t="shared" si="37"/>
        <v>2952011.9995909054</v>
      </c>
      <c r="K2294" s="270"/>
    </row>
    <row r="2295" spans="2:11" x14ac:dyDescent="0.25">
      <c r="B2295" s="46">
        <f>SUBTOTAL(103,$C$10:C2295)</f>
        <v>2286</v>
      </c>
      <c r="C2295" s="157" t="s">
        <v>625</v>
      </c>
      <c r="D2295" s="157" t="s">
        <v>608</v>
      </c>
      <c r="E2295" s="204" t="s">
        <v>641</v>
      </c>
      <c r="F2295" s="209" t="s">
        <v>642</v>
      </c>
      <c r="G2295" s="241">
        <v>45576</v>
      </c>
      <c r="H2295" s="253">
        <v>0</v>
      </c>
      <c r="I2295" s="214">
        <v>-21788</v>
      </c>
      <c r="J2295" s="250">
        <f t="shared" si="37"/>
        <v>2930223.9995909054</v>
      </c>
      <c r="K2295" s="270"/>
    </row>
    <row r="2296" spans="2:11" x14ac:dyDescent="0.25">
      <c r="B2296" s="46">
        <f>SUBTOTAL(103,$C$10:C2296)</f>
        <v>2287</v>
      </c>
      <c r="C2296" s="157" t="s">
        <v>1382</v>
      </c>
      <c r="D2296" s="157" t="s">
        <v>607</v>
      </c>
      <c r="E2296" s="204" t="s">
        <v>1187</v>
      </c>
      <c r="F2296" s="209" t="s">
        <v>1188</v>
      </c>
      <c r="G2296" s="241">
        <v>45576</v>
      </c>
      <c r="H2296" s="253">
        <v>0</v>
      </c>
      <c r="I2296" s="214">
        <v>-2500</v>
      </c>
      <c r="J2296" s="250">
        <f t="shared" si="37"/>
        <v>2927723.9995909054</v>
      </c>
      <c r="K2296" s="270"/>
    </row>
    <row r="2297" spans="2:11" x14ac:dyDescent="0.25">
      <c r="B2297" s="46">
        <f>SUBTOTAL(103,$C$10:C2297)</f>
        <v>2288</v>
      </c>
      <c r="C2297" s="157" t="s">
        <v>1382</v>
      </c>
      <c r="D2297" s="157" t="s">
        <v>608</v>
      </c>
      <c r="E2297" s="204" t="s">
        <v>1187</v>
      </c>
      <c r="F2297" s="209" t="s">
        <v>1188</v>
      </c>
      <c r="G2297" s="241">
        <v>45576</v>
      </c>
      <c r="H2297" s="253">
        <v>0</v>
      </c>
      <c r="I2297" s="214">
        <v>-8400</v>
      </c>
      <c r="J2297" s="250">
        <f t="shared" si="37"/>
        <v>2919323.9995909054</v>
      </c>
      <c r="K2297" s="270"/>
    </row>
    <row r="2298" spans="2:11" x14ac:dyDescent="0.25">
      <c r="B2298" s="46">
        <f>SUBTOTAL(103,$C$10:C2298)</f>
        <v>2289</v>
      </c>
      <c r="C2298" s="157" t="s">
        <v>1148</v>
      </c>
      <c r="D2298" s="157" t="s">
        <v>608</v>
      </c>
      <c r="E2298" s="227" t="s">
        <v>1045</v>
      </c>
      <c r="F2298" s="208" t="s">
        <v>1046</v>
      </c>
      <c r="G2298" s="241">
        <v>45576</v>
      </c>
      <c r="H2298" s="253">
        <v>0</v>
      </c>
      <c r="I2298" s="214">
        <v>-3500</v>
      </c>
      <c r="J2298" s="250">
        <f t="shared" si="37"/>
        <v>2915823.9995909054</v>
      </c>
      <c r="K2298" s="270"/>
    </row>
    <row r="2299" spans="2:11" x14ac:dyDescent="0.25">
      <c r="B2299" s="46">
        <f>SUBTOTAL(103,$C$10:C2299)</f>
        <v>2290</v>
      </c>
      <c r="C2299" s="157" t="s">
        <v>598</v>
      </c>
      <c r="D2299" s="157" t="s">
        <v>607</v>
      </c>
      <c r="E2299" s="204" t="s">
        <v>581</v>
      </c>
      <c r="F2299" s="209" t="s">
        <v>620</v>
      </c>
      <c r="G2299" s="241">
        <v>45576</v>
      </c>
      <c r="H2299" s="253">
        <v>0</v>
      </c>
      <c r="I2299" s="214">
        <v>-15000</v>
      </c>
      <c r="J2299" s="250">
        <f t="shared" si="37"/>
        <v>2900823.9995909054</v>
      </c>
      <c r="K2299" s="270"/>
    </row>
    <row r="2300" spans="2:11" x14ac:dyDescent="0.25">
      <c r="B2300" s="46">
        <f>SUBTOTAL(103,$C$10:C2300)</f>
        <v>2291</v>
      </c>
      <c r="C2300" s="157" t="s">
        <v>598</v>
      </c>
      <c r="D2300" s="157" t="s">
        <v>607</v>
      </c>
      <c r="E2300" s="204" t="s">
        <v>1187</v>
      </c>
      <c r="F2300" s="209" t="s">
        <v>1188</v>
      </c>
      <c r="G2300" s="241">
        <v>45576</v>
      </c>
      <c r="H2300" s="253">
        <v>0</v>
      </c>
      <c r="I2300" s="214">
        <v>-3623.5071346452964</v>
      </c>
      <c r="J2300" s="250">
        <f t="shared" si="37"/>
        <v>2897200.4924562601</v>
      </c>
      <c r="K2300" s="270"/>
    </row>
    <row r="2301" spans="2:11" x14ac:dyDescent="0.25">
      <c r="B2301" s="46">
        <f>SUBTOTAL(103,$C$10:C2301)</f>
        <v>2292</v>
      </c>
      <c r="C2301" s="157" t="s">
        <v>598</v>
      </c>
      <c r="D2301" s="157" t="s">
        <v>607</v>
      </c>
      <c r="E2301" s="204" t="s">
        <v>579</v>
      </c>
      <c r="F2301" s="209" t="s">
        <v>622</v>
      </c>
      <c r="G2301" s="241">
        <v>45576</v>
      </c>
      <c r="H2301" s="253">
        <v>0</v>
      </c>
      <c r="I2301" s="214">
        <v>-3364.9684783180419</v>
      </c>
      <c r="J2301" s="250">
        <f t="shared" si="37"/>
        <v>2893835.5239779423</v>
      </c>
      <c r="K2301" s="270"/>
    </row>
    <row r="2302" spans="2:11" x14ac:dyDescent="0.25">
      <c r="B2302" s="46">
        <f>SUBTOTAL(103,$C$10:C2302)</f>
        <v>2293</v>
      </c>
      <c r="C2302" s="157" t="s">
        <v>598</v>
      </c>
      <c r="D2302" s="157" t="s">
        <v>607</v>
      </c>
      <c r="E2302" s="204" t="s">
        <v>1043</v>
      </c>
      <c r="F2302" s="209" t="s">
        <v>1044</v>
      </c>
      <c r="G2302" s="241">
        <v>45576</v>
      </c>
      <c r="H2302" s="253">
        <v>0</v>
      </c>
      <c r="I2302" s="214">
        <v>-2111.5243870366617</v>
      </c>
      <c r="J2302" s="250">
        <f t="shared" si="37"/>
        <v>2891723.9995909058</v>
      </c>
      <c r="K2302" s="270"/>
    </row>
    <row r="2303" spans="2:11" x14ac:dyDescent="0.25">
      <c r="B2303" s="46">
        <f>SUBTOTAL(103,$C$10:C2303)</f>
        <v>2294</v>
      </c>
      <c r="C2303" s="157" t="s">
        <v>598</v>
      </c>
      <c r="D2303" s="157" t="s">
        <v>608</v>
      </c>
      <c r="E2303" s="204" t="s">
        <v>1187</v>
      </c>
      <c r="F2303" s="209" t="s">
        <v>1188</v>
      </c>
      <c r="G2303" s="241">
        <v>45576</v>
      </c>
      <c r="H2303" s="253">
        <v>0</v>
      </c>
      <c r="I2303" s="214">
        <v>-6300</v>
      </c>
      <c r="J2303" s="250">
        <f t="shared" si="37"/>
        <v>2885423.9995909058</v>
      </c>
      <c r="K2303" s="270"/>
    </row>
    <row r="2304" spans="2:11" x14ac:dyDescent="0.25">
      <c r="B2304" s="46">
        <f>SUBTOTAL(103,$C$10:C2304)</f>
        <v>2295</v>
      </c>
      <c r="C2304" s="157" t="s">
        <v>598</v>
      </c>
      <c r="D2304" s="157" t="s">
        <v>738</v>
      </c>
      <c r="E2304" s="204" t="s">
        <v>1043</v>
      </c>
      <c r="F2304" s="209" t="s">
        <v>1044</v>
      </c>
      <c r="G2304" s="241">
        <v>45576</v>
      </c>
      <c r="H2304" s="253">
        <v>0</v>
      </c>
      <c r="I2304" s="214">
        <v>-1000</v>
      </c>
      <c r="J2304" s="250">
        <f t="shared" si="37"/>
        <v>2884423.9995909058</v>
      </c>
      <c r="K2304" s="270"/>
    </row>
    <row r="2305" spans="2:11" x14ac:dyDescent="0.25">
      <c r="B2305" s="46">
        <f>SUBTOTAL(103,$C$10:C2305)</f>
        <v>2296</v>
      </c>
      <c r="C2305" s="157" t="s">
        <v>763</v>
      </c>
      <c r="D2305" s="157" t="s">
        <v>738</v>
      </c>
      <c r="E2305" s="204" t="s">
        <v>619</v>
      </c>
      <c r="F2305" s="209" t="s">
        <v>621</v>
      </c>
      <c r="G2305" s="241">
        <v>45576</v>
      </c>
      <c r="H2305" s="253">
        <v>0</v>
      </c>
      <c r="I2305" s="214">
        <v>-1500</v>
      </c>
      <c r="J2305" s="250">
        <f t="shared" si="37"/>
        <v>2882923.9995909058</v>
      </c>
      <c r="K2305" s="270"/>
    </row>
    <row r="2306" spans="2:11" x14ac:dyDescent="0.25">
      <c r="B2306" s="46">
        <f>SUBTOTAL(103,$C$10:C2306)</f>
        <v>2297</v>
      </c>
      <c r="C2306" s="157" t="s">
        <v>1114</v>
      </c>
      <c r="D2306" s="157" t="s">
        <v>648</v>
      </c>
      <c r="E2306" s="204" t="s">
        <v>585</v>
      </c>
      <c r="F2306" s="209" t="s">
        <v>586</v>
      </c>
      <c r="G2306" s="241">
        <v>45576</v>
      </c>
      <c r="H2306" s="253">
        <v>0</v>
      </c>
      <c r="I2306" s="214">
        <v>-14400</v>
      </c>
      <c r="J2306" s="250">
        <f t="shared" si="37"/>
        <v>2868523.9995909058</v>
      </c>
      <c r="K2306" s="270"/>
    </row>
    <row r="2307" spans="2:11" x14ac:dyDescent="0.25">
      <c r="B2307" s="46">
        <f>SUBTOTAL(103,$C$10:C2307)</f>
        <v>2298</v>
      </c>
      <c r="C2307" s="157" t="s">
        <v>600</v>
      </c>
      <c r="D2307" s="157" t="s">
        <v>608</v>
      </c>
      <c r="E2307" s="204" t="s">
        <v>1143</v>
      </c>
      <c r="F2307" s="209" t="s">
        <v>1144</v>
      </c>
      <c r="G2307" s="241">
        <v>45576</v>
      </c>
      <c r="H2307" s="253">
        <v>0</v>
      </c>
      <c r="I2307" s="214">
        <v>-62869</v>
      </c>
      <c r="J2307" s="250">
        <f t="shared" si="37"/>
        <v>2805654.9995909058</v>
      </c>
      <c r="K2307" s="270"/>
    </row>
    <row r="2308" spans="2:11" x14ac:dyDescent="0.25">
      <c r="B2308" s="46">
        <f>SUBTOTAL(103,$C$10:C2308)</f>
        <v>2299</v>
      </c>
      <c r="C2308" s="157" t="s">
        <v>682</v>
      </c>
      <c r="D2308" s="157" t="s">
        <v>608</v>
      </c>
      <c r="E2308" s="227" t="s">
        <v>1045</v>
      </c>
      <c r="F2308" s="208" t="s">
        <v>1046</v>
      </c>
      <c r="G2308" s="241">
        <v>45576</v>
      </c>
      <c r="H2308" s="253">
        <v>0</v>
      </c>
      <c r="I2308" s="214">
        <v>-2100</v>
      </c>
      <c r="J2308" s="250">
        <f t="shared" si="37"/>
        <v>2803554.9995909058</v>
      </c>
      <c r="K2308" s="270"/>
    </row>
    <row r="2309" spans="2:11" x14ac:dyDescent="0.25">
      <c r="B2309" s="46">
        <f>SUBTOTAL(103,$C$10:C2309)</f>
        <v>2300</v>
      </c>
      <c r="C2309" s="157" t="s">
        <v>596</v>
      </c>
      <c r="D2309" s="157" t="s">
        <v>608</v>
      </c>
      <c r="E2309" s="204" t="s">
        <v>581</v>
      </c>
      <c r="F2309" s="209" t="s">
        <v>620</v>
      </c>
      <c r="G2309" s="241">
        <v>45576</v>
      </c>
      <c r="H2309" s="253">
        <v>0</v>
      </c>
      <c r="I2309" s="214">
        <v>-70000</v>
      </c>
      <c r="J2309" s="250">
        <f t="shared" si="37"/>
        <v>2733554.9995909058</v>
      </c>
      <c r="K2309" s="270"/>
    </row>
    <row r="2310" spans="2:11" x14ac:dyDescent="0.25">
      <c r="B2310" s="46">
        <f>SUBTOTAL(103,$C$10:C2310)</f>
        <v>2301</v>
      </c>
      <c r="C2310" s="157" t="s">
        <v>598</v>
      </c>
      <c r="D2310" s="157" t="s">
        <v>608</v>
      </c>
      <c r="E2310" s="204" t="s">
        <v>581</v>
      </c>
      <c r="F2310" s="209" t="s">
        <v>620</v>
      </c>
      <c r="G2310" s="241">
        <v>45576</v>
      </c>
      <c r="H2310" s="253">
        <v>0</v>
      </c>
      <c r="I2310" s="214">
        <v>-35000</v>
      </c>
      <c r="J2310" s="250">
        <f t="shared" si="37"/>
        <v>2698554.9995909058</v>
      </c>
      <c r="K2310" s="270"/>
    </row>
    <row r="2311" spans="2:11" x14ac:dyDescent="0.25">
      <c r="B2311" s="46">
        <f>SUBTOTAL(103,$C$10:C2311)</f>
        <v>2302</v>
      </c>
      <c r="C2311" s="157" t="s">
        <v>597</v>
      </c>
      <c r="D2311" s="157" t="s">
        <v>608</v>
      </c>
      <c r="E2311" s="204" t="s">
        <v>581</v>
      </c>
      <c r="F2311" s="209" t="s">
        <v>620</v>
      </c>
      <c r="G2311" s="241">
        <v>45576</v>
      </c>
      <c r="H2311" s="253">
        <v>0</v>
      </c>
      <c r="I2311" s="214">
        <v>-63000</v>
      </c>
      <c r="J2311" s="250">
        <f t="shared" si="37"/>
        <v>2635554.9995909058</v>
      </c>
      <c r="K2311" s="270"/>
    </row>
    <row r="2312" spans="2:11" x14ac:dyDescent="0.25">
      <c r="B2312" s="46">
        <f>SUBTOTAL(103,$C$10:C2312)</f>
        <v>2303</v>
      </c>
      <c r="C2312" s="157" t="s">
        <v>596</v>
      </c>
      <c r="D2312" s="157" t="s">
        <v>608</v>
      </c>
      <c r="E2312" s="204" t="s">
        <v>746</v>
      </c>
      <c r="F2312" s="209" t="s">
        <v>747</v>
      </c>
      <c r="G2312" s="241">
        <v>45576</v>
      </c>
      <c r="H2312" s="253">
        <v>0</v>
      </c>
      <c r="I2312" s="214">
        <v>-13500</v>
      </c>
      <c r="J2312" s="250">
        <f t="shared" si="37"/>
        <v>2622054.9995909058</v>
      </c>
      <c r="K2312" s="270"/>
    </row>
    <row r="2313" spans="2:11" x14ac:dyDescent="0.25">
      <c r="B2313" s="46">
        <f>SUBTOTAL(103,$C$10:C2313)</f>
        <v>2304</v>
      </c>
      <c r="C2313" s="157" t="s">
        <v>692</v>
      </c>
      <c r="D2313" s="157" t="s">
        <v>608</v>
      </c>
      <c r="E2313" s="204" t="s">
        <v>746</v>
      </c>
      <c r="F2313" s="209" t="s">
        <v>747</v>
      </c>
      <c r="G2313" s="241">
        <v>45576</v>
      </c>
      <c r="H2313" s="253">
        <v>0</v>
      </c>
      <c r="I2313" s="214">
        <v>-11890</v>
      </c>
      <c r="J2313" s="250">
        <f t="shared" si="37"/>
        <v>2610164.9995909058</v>
      </c>
      <c r="K2313" s="270"/>
    </row>
    <row r="2314" spans="2:11" x14ac:dyDescent="0.25">
      <c r="B2314" s="46">
        <f>SUBTOTAL(103,$C$10:C2314)</f>
        <v>2305</v>
      </c>
      <c r="C2314" s="157" t="s">
        <v>598</v>
      </c>
      <c r="D2314" s="157" t="s">
        <v>608</v>
      </c>
      <c r="E2314" s="204" t="s">
        <v>746</v>
      </c>
      <c r="F2314" s="209" t="s">
        <v>747</v>
      </c>
      <c r="G2314" s="241">
        <v>45576</v>
      </c>
      <c r="H2314" s="253">
        <v>0</v>
      </c>
      <c r="I2314" s="214">
        <v>-84000</v>
      </c>
      <c r="J2314" s="250">
        <f t="shared" si="37"/>
        <v>2526164.9995909058</v>
      </c>
      <c r="K2314" s="270"/>
    </row>
    <row r="2315" spans="2:11" x14ac:dyDescent="0.25">
      <c r="B2315" s="46">
        <f>SUBTOTAL(103,$C$10:C2315)</f>
        <v>2306</v>
      </c>
      <c r="C2315" s="157" t="s">
        <v>693</v>
      </c>
      <c r="D2315" s="157" t="s">
        <v>608</v>
      </c>
      <c r="E2315" s="204" t="s">
        <v>746</v>
      </c>
      <c r="F2315" s="209" t="s">
        <v>747</v>
      </c>
      <c r="G2315" s="241">
        <v>45576</v>
      </c>
      <c r="H2315" s="253">
        <v>0</v>
      </c>
      <c r="I2315" s="214">
        <v>-8400</v>
      </c>
      <c r="J2315" s="250">
        <f t="shared" si="37"/>
        <v>2517764.9995909058</v>
      </c>
      <c r="K2315" s="270"/>
    </row>
    <row r="2316" spans="2:11" x14ac:dyDescent="0.25">
      <c r="B2316" s="46">
        <f>SUBTOTAL(103,$C$10:C2316)</f>
        <v>2307</v>
      </c>
      <c r="C2316" s="157" t="s">
        <v>601</v>
      </c>
      <c r="D2316" s="157" t="s">
        <v>648</v>
      </c>
      <c r="E2316" s="204" t="s">
        <v>1143</v>
      </c>
      <c r="F2316" s="209" t="s">
        <v>1144</v>
      </c>
      <c r="G2316" s="241">
        <v>45576</v>
      </c>
      <c r="H2316" s="253">
        <v>0</v>
      </c>
      <c r="I2316" s="214">
        <v>-5331</v>
      </c>
      <c r="J2316" s="250">
        <f t="shared" si="37"/>
        <v>2512433.9995909058</v>
      </c>
      <c r="K2316" s="270"/>
    </row>
    <row r="2317" spans="2:11" x14ac:dyDescent="0.25">
      <c r="B2317" s="46">
        <f>SUBTOTAL(103,$C$10:C2317)</f>
        <v>2308</v>
      </c>
      <c r="C2317" s="157" t="s">
        <v>665</v>
      </c>
      <c r="D2317" s="157" t="s">
        <v>648</v>
      </c>
      <c r="E2317" s="227" t="s">
        <v>1045</v>
      </c>
      <c r="F2317" s="208" t="s">
        <v>1046</v>
      </c>
      <c r="G2317" s="241">
        <v>45576</v>
      </c>
      <c r="H2317" s="253">
        <v>0</v>
      </c>
      <c r="I2317" s="214">
        <v>-26600</v>
      </c>
      <c r="J2317" s="250">
        <f t="shared" si="37"/>
        <v>2485833.9995909058</v>
      </c>
      <c r="K2317" s="270"/>
    </row>
    <row r="2318" spans="2:11" x14ac:dyDescent="0.25">
      <c r="B2318" s="46">
        <f>SUBTOTAL(103,$C$10:C2318)</f>
        <v>2309</v>
      </c>
      <c r="C2318" s="157" t="s">
        <v>764</v>
      </c>
      <c r="D2318" s="157" t="s">
        <v>738</v>
      </c>
      <c r="E2318" s="204" t="s">
        <v>619</v>
      </c>
      <c r="F2318" s="209" t="s">
        <v>621</v>
      </c>
      <c r="G2318" s="241">
        <v>45576</v>
      </c>
      <c r="H2318" s="253">
        <v>0</v>
      </c>
      <c r="I2318" s="214">
        <v>-250</v>
      </c>
      <c r="J2318" s="250">
        <f t="shared" si="37"/>
        <v>2485583.9995909058</v>
      </c>
      <c r="K2318" s="270"/>
    </row>
    <row r="2319" spans="2:11" x14ac:dyDescent="0.25">
      <c r="B2319" s="46">
        <f>SUBTOTAL(103,$C$10:C2319)</f>
        <v>2310</v>
      </c>
      <c r="C2319" s="157" t="s">
        <v>728</v>
      </c>
      <c r="D2319" s="157" t="s">
        <v>648</v>
      </c>
      <c r="E2319" s="204" t="s">
        <v>1187</v>
      </c>
      <c r="F2319" s="209" t="s">
        <v>1188</v>
      </c>
      <c r="G2319" s="241">
        <v>45576</v>
      </c>
      <c r="H2319" s="253">
        <v>0</v>
      </c>
      <c r="I2319" s="214">
        <v>-4200</v>
      </c>
      <c r="J2319" s="250">
        <f t="shared" si="37"/>
        <v>2481383.9995909058</v>
      </c>
      <c r="K2319" s="270"/>
    </row>
    <row r="2320" spans="2:11" x14ac:dyDescent="0.25">
      <c r="B2320" s="46">
        <f>SUBTOTAL(103,$C$10:C2320)</f>
        <v>2311</v>
      </c>
      <c r="C2320" s="157" t="s">
        <v>1151</v>
      </c>
      <c r="D2320" s="157" t="s">
        <v>648</v>
      </c>
      <c r="E2320" s="204" t="s">
        <v>585</v>
      </c>
      <c r="F2320" s="209" t="s">
        <v>586</v>
      </c>
      <c r="G2320" s="241">
        <v>45576</v>
      </c>
      <c r="H2320" s="253">
        <v>0</v>
      </c>
      <c r="I2320" s="214">
        <v>-25200</v>
      </c>
      <c r="J2320" s="250">
        <f t="shared" si="37"/>
        <v>2456183.9995909058</v>
      </c>
      <c r="K2320" s="270"/>
    </row>
    <row r="2321" spans="2:11" x14ac:dyDescent="0.25">
      <c r="B2321" s="46">
        <f>SUBTOTAL(103,$C$10:C2321)</f>
        <v>2312</v>
      </c>
      <c r="C2321" s="157" t="s">
        <v>683</v>
      </c>
      <c r="D2321" s="157" t="s">
        <v>608</v>
      </c>
      <c r="E2321" s="204" t="s">
        <v>1143</v>
      </c>
      <c r="F2321" s="209" t="s">
        <v>1144</v>
      </c>
      <c r="G2321" s="241">
        <v>45576</v>
      </c>
      <c r="H2321" s="253">
        <v>0</v>
      </c>
      <c r="I2321" s="214">
        <v>-20160</v>
      </c>
      <c r="J2321" s="250">
        <f t="shared" si="37"/>
        <v>2436023.9995909058</v>
      </c>
      <c r="K2321" s="270"/>
    </row>
    <row r="2322" spans="2:11" x14ac:dyDescent="0.25">
      <c r="B2322" s="46">
        <f>SUBTOTAL(103,$C$10:C2322)</f>
        <v>2313</v>
      </c>
      <c r="C2322" s="157" t="s">
        <v>603</v>
      </c>
      <c r="D2322" s="157" t="s">
        <v>738</v>
      </c>
      <c r="E2322" s="204" t="s">
        <v>619</v>
      </c>
      <c r="F2322" s="209" t="s">
        <v>621</v>
      </c>
      <c r="G2322" s="241">
        <v>45576</v>
      </c>
      <c r="H2322" s="253">
        <v>0</v>
      </c>
      <c r="I2322" s="214">
        <v>-250</v>
      </c>
      <c r="J2322" s="250">
        <f t="shared" si="37"/>
        <v>2435773.9995909058</v>
      </c>
      <c r="K2322" s="270"/>
    </row>
    <row r="2323" spans="2:11" x14ac:dyDescent="0.25">
      <c r="B2323" s="46">
        <f>SUBTOTAL(103,$C$10:C2323)</f>
        <v>2314</v>
      </c>
      <c r="C2323" s="157" t="s">
        <v>694</v>
      </c>
      <c r="D2323" s="157" t="s">
        <v>608</v>
      </c>
      <c r="E2323" s="204" t="s">
        <v>641</v>
      </c>
      <c r="F2323" s="209" t="s">
        <v>642</v>
      </c>
      <c r="G2323" s="241">
        <v>45576</v>
      </c>
      <c r="H2323" s="253">
        <v>0</v>
      </c>
      <c r="I2323" s="214">
        <v>-22400</v>
      </c>
      <c r="J2323" s="250">
        <f t="shared" si="37"/>
        <v>2413373.9995909058</v>
      </c>
      <c r="K2323" s="270"/>
    </row>
    <row r="2324" spans="2:11" x14ac:dyDescent="0.25">
      <c r="B2324" s="46">
        <f>SUBTOTAL(103,$C$10:C2324)</f>
        <v>2315</v>
      </c>
      <c r="C2324" s="157" t="s">
        <v>694</v>
      </c>
      <c r="D2324" s="157" t="s">
        <v>608</v>
      </c>
      <c r="E2324" s="204" t="s">
        <v>1187</v>
      </c>
      <c r="F2324" s="209" t="s">
        <v>1188</v>
      </c>
      <c r="G2324" s="241">
        <v>45576</v>
      </c>
      <c r="H2324" s="253">
        <v>0</v>
      </c>
      <c r="I2324" s="214">
        <v>-4200</v>
      </c>
      <c r="J2324" s="250">
        <f t="shared" si="37"/>
        <v>2409173.9995909058</v>
      </c>
      <c r="K2324" s="270"/>
    </row>
    <row r="2325" spans="2:11" x14ac:dyDescent="0.25">
      <c r="B2325" s="46">
        <f>SUBTOTAL(103,$C$10:C2325)</f>
        <v>2316</v>
      </c>
      <c r="C2325" s="157" t="s">
        <v>1165</v>
      </c>
      <c r="D2325" s="157" t="s">
        <v>738</v>
      </c>
      <c r="E2325" s="204" t="s">
        <v>1043</v>
      </c>
      <c r="F2325" s="209" t="s">
        <v>1044</v>
      </c>
      <c r="G2325" s="241">
        <v>45576</v>
      </c>
      <c r="H2325" s="253">
        <v>0</v>
      </c>
      <c r="I2325" s="214">
        <v>-500</v>
      </c>
      <c r="J2325" s="250">
        <f t="shared" si="37"/>
        <v>2408673.9995909058</v>
      </c>
      <c r="K2325" s="270"/>
    </row>
    <row r="2326" spans="2:11" x14ac:dyDescent="0.25">
      <c r="B2326" s="46">
        <f>SUBTOTAL(103,$C$10:C2326)</f>
        <v>2317</v>
      </c>
      <c r="C2326" s="157" t="s">
        <v>1158</v>
      </c>
      <c r="D2326" s="24" t="s">
        <v>697</v>
      </c>
      <c r="E2326" s="212" t="s">
        <v>641</v>
      </c>
      <c r="F2326" s="209" t="s">
        <v>642</v>
      </c>
      <c r="G2326" s="241">
        <v>45576</v>
      </c>
      <c r="H2326" s="253">
        <v>0</v>
      </c>
      <c r="I2326" s="214">
        <v>-18823</v>
      </c>
      <c r="J2326" s="250">
        <f t="shared" si="37"/>
        <v>2389850.9995909058</v>
      </c>
      <c r="K2326" s="270"/>
    </row>
    <row r="2327" spans="2:11" x14ac:dyDescent="0.25">
      <c r="B2327" s="46">
        <f>SUBTOTAL(103,$C$10:C2327)</f>
        <v>2318</v>
      </c>
      <c r="C2327" s="157" t="s">
        <v>1392</v>
      </c>
      <c r="D2327" s="157" t="s">
        <v>688</v>
      </c>
      <c r="E2327" s="204" t="s">
        <v>1187</v>
      </c>
      <c r="F2327" s="209" t="s">
        <v>1188</v>
      </c>
      <c r="G2327" s="241">
        <v>45576</v>
      </c>
      <c r="H2327" s="253">
        <v>0</v>
      </c>
      <c r="I2327" s="214">
        <v>-10000</v>
      </c>
      <c r="J2327" s="250">
        <f t="shared" si="37"/>
        <v>2379850.9995909058</v>
      </c>
      <c r="K2327" s="270"/>
    </row>
    <row r="2328" spans="2:11" x14ac:dyDescent="0.25">
      <c r="B2328" s="46">
        <f>SUBTOTAL(103,$C$10:C2328)</f>
        <v>2319</v>
      </c>
      <c r="C2328" s="157" t="s">
        <v>843</v>
      </c>
      <c r="D2328" s="157" t="s">
        <v>961</v>
      </c>
      <c r="E2328" s="212" t="s">
        <v>1050</v>
      </c>
      <c r="F2328" s="209" t="s">
        <v>442</v>
      </c>
      <c r="G2328" s="241">
        <v>45583</v>
      </c>
      <c r="H2328" s="253">
        <v>0</v>
      </c>
      <c r="I2328" s="214">
        <v>-1950</v>
      </c>
      <c r="J2328" s="250">
        <f t="shared" si="37"/>
        <v>2377900.9995909058</v>
      </c>
      <c r="K2328" s="270"/>
    </row>
    <row r="2329" spans="2:11" x14ac:dyDescent="0.25">
      <c r="B2329" s="46">
        <f>SUBTOTAL(103,$C$10:C2329)</f>
        <v>2320</v>
      </c>
      <c r="C2329" s="157" t="s">
        <v>843</v>
      </c>
      <c r="D2329" s="157" t="s">
        <v>1393</v>
      </c>
      <c r="E2329" s="204" t="s">
        <v>619</v>
      </c>
      <c r="F2329" s="209" t="s">
        <v>621</v>
      </c>
      <c r="G2329" s="241">
        <v>45583</v>
      </c>
      <c r="H2329" s="253">
        <v>0</v>
      </c>
      <c r="I2329" s="214">
        <v>-3500</v>
      </c>
      <c r="J2329" s="250">
        <f t="shared" si="37"/>
        <v>2374400.9995909058</v>
      </c>
      <c r="K2329" s="270"/>
    </row>
    <row r="2330" spans="2:11" x14ac:dyDescent="0.25">
      <c r="B2330" s="46">
        <f>SUBTOTAL(103,$C$10:C2330)</f>
        <v>2321</v>
      </c>
      <c r="C2330" s="157" t="s">
        <v>1259</v>
      </c>
      <c r="D2330" s="157" t="s">
        <v>1402</v>
      </c>
      <c r="E2330" s="204" t="s">
        <v>619</v>
      </c>
      <c r="F2330" s="209" t="s">
        <v>621</v>
      </c>
      <c r="G2330" s="241">
        <v>45583</v>
      </c>
      <c r="H2330" s="253">
        <v>0</v>
      </c>
      <c r="I2330" s="214">
        <v>-20361</v>
      </c>
      <c r="J2330" s="250">
        <f t="shared" si="37"/>
        <v>2354039.9995909058</v>
      </c>
      <c r="K2330" s="270"/>
    </row>
    <row r="2331" spans="2:11" x14ac:dyDescent="0.25">
      <c r="B2331" s="46">
        <f>SUBTOTAL(103,$C$10:C2331)</f>
        <v>2322</v>
      </c>
      <c r="C2331" s="157" t="s">
        <v>1319</v>
      </c>
      <c r="D2331" s="157" t="s">
        <v>1402</v>
      </c>
      <c r="E2331" s="204" t="s">
        <v>619</v>
      </c>
      <c r="F2331" s="209" t="s">
        <v>621</v>
      </c>
      <c r="G2331" s="241">
        <v>45583</v>
      </c>
      <c r="H2331" s="253">
        <v>0</v>
      </c>
      <c r="I2331" s="214">
        <v>-11978</v>
      </c>
      <c r="J2331" s="250">
        <f t="shared" si="37"/>
        <v>2342061.9995909058</v>
      </c>
      <c r="K2331" s="270"/>
    </row>
    <row r="2332" spans="2:11" x14ac:dyDescent="0.25">
      <c r="B2332" s="46">
        <f>SUBTOTAL(103,$C$10:C2332)</f>
        <v>2323</v>
      </c>
      <c r="C2332" s="157" t="s">
        <v>843</v>
      </c>
      <c r="D2332" s="157" t="s">
        <v>1173</v>
      </c>
      <c r="E2332" s="227" t="s">
        <v>700</v>
      </c>
      <c r="F2332" s="209" t="s">
        <v>439</v>
      </c>
      <c r="G2332" s="241">
        <v>45583</v>
      </c>
      <c r="H2332" s="253">
        <v>0</v>
      </c>
      <c r="I2332" s="214">
        <v>-650</v>
      </c>
      <c r="J2332" s="250">
        <f t="shared" si="37"/>
        <v>2341411.9995909058</v>
      </c>
      <c r="K2332" s="270"/>
    </row>
    <row r="2333" spans="2:11" x14ac:dyDescent="0.25">
      <c r="B2333" s="46">
        <f>SUBTOTAL(103,$C$10:C2333)</f>
        <v>2324</v>
      </c>
      <c r="C2333" s="157" t="s">
        <v>1266</v>
      </c>
      <c r="D2333" s="157" t="s">
        <v>738</v>
      </c>
      <c r="E2333" s="204" t="s">
        <v>619</v>
      </c>
      <c r="F2333" s="209" t="s">
        <v>621</v>
      </c>
      <c r="G2333" s="241">
        <v>45583</v>
      </c>
      <c r="H2333" s="253">
        <v>0</v>
      </c>
      <c r="I2333" s="214">
        <v>-1000</v>
      </c>
      <c r="J2333" s="250">
        <f t="shared" si="37"/>
        <v>2340411.9995909058</v>
      </c>
      <c r="K2333" s="270"/>
    </row>
    <row r="2334" spans="2:11" x14ac:dyDescent="0.25">
      <c r="B2334" s="46">
        <f>SUBTOTAL(103,$C$10:C2334)</f>
        <v>2325</v>
      </c>
      <c r="C2334" s="157" t="s">
        <v>1266</v>
      </c>
      <c r="D2334" s="157" t="s">
        <v>607</v>
      </c>
      <c r="E2334" s="204" t="s">
        <v>619</v>
      </c>
      <c r="F2334" s="209" t="s">
        <v>621</v>
      </c>
      <c r="G2334" s="241">
        <v>45583</v>
      </c>
      <c r="H2334" s="253">
        <v>0</v>
      </c>
      <c r="I2334" s="214">
        <v>-4500</v>
      </c>
      <c r="J2334" s="250">
        <f t="shared" si="37"/>
        <v>2335911.9995909058</v>
      </c>
      <c r="K2334" s="270"/>
    </row>
    <row r="2335" spans="2:11" x14ac:dyDescent="0.25">
      <c r="B2335" s="46">
        <f>SUBTOTAL(103,$C$10:C2335)</f>
        <v>2326</v>
      </c>
      <c r="C2335" s="157" t="s">
        <v>812</v>
      </c>
      <c r="D2335" s="157" t="s">
        <v>608</v>
      </c>
      <c r="E2335" s="204" t="s">
        <v>1143</v>
      </c>
      <c r="F2335" s="209" t="s">
        <v>1144</v>
      </c>
      <c r="G2335" s="241">
        <v>45583</v>
      </c>
      <c r="H2335" s="253">
        <v>0</v>
      </c>
      <c r="I2335" s="214">
        <v>-21720</v>
      </c>
      <c r="J2335" s="250">
        <f t="shared" si="37"/>
        <v>2314191.9995909058</v>
      </c>
      <c r="K2335" s="270"/>
    </row>
    <row r="2336" spans="2:11" x14ac:dyDescent="0.25">
      <c r="B2336" s="46">
        <f>SUBTOTAL(103,$C$10:C2336)</f>
        <v>2327</v>
      </c>
      <c r="C2336" s="157" t="s">
        <v>812</v>
      </c>
      <c r="D2336" s="157" t="s">
        <v>1395</v>
      </c>
      <c r="E2336" s="204" t="s">
        <v>1143</v>
      </c>
      <c r="F2336" s="209" t="s">
        <v>1144</v>
      </c>
      <c r="G2336" s="241">
        <v>45583</v>
      </c>
      <c r="H2336" s="253">
        <v>0</v>
      </c>
      <c r="I2336" s="214">
        <v>-5628.57</v>
      </c>
      <c r="J2336" s="250">
        <f t="shared" si="37"/>
        <v>2308563.429590906</v>
      </c>
      <c r="K2336" s="270"/>
    </row>
    <row r="2337" spans="2:11" x14ac:dyDescent="0.25">
      <c r="B2337" s="46">
        <f>SUBTOTAL(103,$C$10:C2337)</f>
        <v>2328</v>
      </c>
      <c r="C2337" s="157" t="s">
        <v>812</v>
      </c>
      <c r="D2337" s="157" t="s">
        <v>1396</v>
      </c>
      <c r="E2337" s="204" t="s">
        <v>1143</v>
      </c>
      <c r="F2337" s="209" t="s">
        <v>1144</v>
      </c>
      <c r="G2337" s="241">
        <v>45583</v>
      </c>
      <c r="H2337" s="253">
        <v>0</v>
      </c>
      <c r="I2337" s="214">
        <v>-1500</v>
      </c>
      <c r="J2337" s="250">
        <f t="shared" si="37"/>
        <v>2307063.429590906</v>
      </c>
      <c r="K2337" s="270"/>
    </row>
    <row r="2338" spans="2:11" x14ac:dyDescent="0.25">
      <c r="B2338" s="46">
        <f>SUBTOTAL(103,$C$10:C2338)</f>
        <v>2329</v>
      </c>
      <c r="C2338" s="157" t="s">
        <v>812</v>
      </c>
      <c r="D2338" s="157" t="s">
        <v>1397</v>
      </c>
      <c r="E2338" s="204" t="s">
        <v>1143</v>
      </c>
      <c r="F2338" s="209" t="s">
        <v>1144</v>
      </c>
      <c r="G2338" s="241">
        <v>45583</v>
      </c>
      <c r="H2338" s="253">
        <v>0</v>
      </c>
      <c r="I2338" s="214">
        <v>-500</v>
      </c>
      <c r="J2338" s="250">
        <f t="shared" si="37"/>
        <v>2306563.429590906</v>
      </c>
      <c r="K2338" s="270"/>
    </row>
    <row r="2339" spans="2:11" x14ac:dyDescent="0.25">
      <c r="B2339" s="46">
        <f>SUBTOTAL(103,$C$10:C2339)</f>
        <v>2330</v>
      </c>
      <c r="C2339" s="157" t="s">
        <v>812</v>
      </c>
      <c r="D2339" s="157" t="s">
        <v>1398</v>
      </c>
      <c r="E2339" s="204" t="s">
        <v>1143</v>
      </c>
      <c r="F2339" s="209" t="s">
        <v>1144</v>
      </c>
      <c r="G2339" s="241">
        <v>45583</v>
      </c>
      <c r="H2339" s="253">
        <v>0</v>
      </c>
      <c r="I2339" s="214">
        <v>-10000</v>
      </c>
      <c r="J2339" s="250">
        <f t="shared" si="37"/>
        <v>2296563.429590906</v>
      </c>
      <c r="K2339" s="270"/>
    </row>
    <row r="2340" spans="2:11" x14ac:dyDescent="0.25">
      <c r="B2340" s="46">
        <f>SUBTOTAL(103,$C$10:C2340)</f>
        <v>2331</v>
      </c>
      <c r="C2340" s="157" t="s">
        <v>736</v>
      </c>
      <c r="D2340" s="157" t="s">
        <v>738</v>
      </c>
      <c r="E2340" s="204" t="s">
        <v>619</v>
      </c>
      <c r="F2340" s="209" t="s">
        <v>621</v>
      </c>
      <c r="G2340" s="241">
        <v>45583</v>
      </c>
      <c r="H2340" s="253">
        <v>0</v>
      </c>
      <c r="I2340" s="214">
        <v>-1500</v>
      </c>
      <c r="J2340" s="250">
        <f t="shared" si="37"/>
        <v>2295063.429590906</v>
      </c>
      <c r="K2340" s="270"/>
    </row>
    <row r="2341" spans="2:11" x14ac:dyDescent="0.25">
      <c r="B2341" s="46">
        <f>SUBTOTAL(103,$C$10:C2341)</f>
        <v>2332</v>
      </c>
      <c r="C2341" s="157" t="s">
        <v>625</v>
      </c>
      <c r="D2341" s="157" t="s">
        <v>608</v>
      </c>
      <c r="E2341" s="204" t="s">
        <v>641</v>
      </c>
      <c r="F2341" s="209" t="s">
        <v>642</v>
      </c>
      <c r="G2341" s="241">
        <v>45583</v>
      </c>
      <c r="H2341" s="253">
        <v>0</v>
      </c>
      <c r="I2341" s="214">
        <v>-11420</v>
      </c>
      <c r="J2341" s="250">
        <f t="shared" si="37"/>
        <v>2283643.429590906</v>
      </c>
      <c r="K2341" s="270"/>
    </row>
    <row r="2342" spans="2:11" x14ac:dyDescent="0.25">
      <c r="B2342" s="46">
        <f>SUBTOTAL(103,$C$10:C2342)</f>
        <v>2333</v>
      </c>
      <c r="C2342" s="157" t="s">
        <v>1394</v>
      </c>
      <c r="D2342" s="157" t="s">
        <v>608</v>
      </c>
      <c r="E2342" s="204" t="s">
        <v>1187</v>
      </c>
      <c r="F2342" s="209" t="s">
        <v>1188</v>
      </c>
      <c r="G2342" s="241">
        <v>45583</v>
      </c>
      <c r="H2342" s="253">
        <v>0</v>
      </c>
      <c r="I2342" s="214">
        <v>-9600</v>
      </c>
      <c r="J2342" s="250">
        <f t="shared" si="37"/>
        <v>2274043.429590906</v>
      </c>
      <c r="K2342" s="270"/>
    </row>
    <row r="2343" spans="2:11" x14ac:dyDescent="0.25">
      <c r="B2343" s="46">
        <f>SUBTOTAL(103,$C$10:C2343)</f>
        <v>2334</v>
      </c>
      <c r="C2343" s="157" t="s">
        <v>1148</v>
      </c>
      <c r="D2343" s="157" t="s">
        <v>608</v>
      </c>
      <c r="E2343" s="227" t="s">
        <v>1045</v>
      </c>
      <c r="F2343" s="208" t="s">
        <v>1046</v>
      </c>
      <c r="G2343" s="241">
        <v>45583</v>
      </c>
      <c r="H2343" s="253">
        <v>0</v>
      </c>
      <c r="I2343" s="214">
        <v>-7700</v>
      </c>
      <c r="J2343" s="250">
        <f t="shared" si="37"/>
        <v>2266343.429590906</v>
      </c>
      <c r="K2343" s="270"/>
    </row>
    <row r="2344" spans="2:11" x14ac:dyDescent="0.25">
      <c r="B2344" s="46">
        <f>SUBTOTAL(103,$C$10:C2344)</f>
        <v>2335</v>
      </c>
      <c r="C2344" s="157" t="s">
        <v>598</v>
      </c>
      <c r="D2344" s="157" t="s">
        <v>607</v>
      </c>
      <c r="E2344" s="204" t="s">
        <v>581</v>
      </c>
      <c r="F2344" s="209" t="s">
        <v>620</v>
      </c>
      <c r="G2344" s="241">
        <v>45583</v>
      </c>
      <c r="H2344" s="253">
        <v>0</v>
      </c>
      <c r="I2344" s="214">
        <v>-15000</v>
      </c>
      <c r="J2344" s="250">
        <f t="shared" si="37"/>
        <v>2251343.429590906</v>
      </c>
      <c r="K2344" s="270"/>
    </row>
    <row r="2345" spans="2:11" x14ac:dyDescent="0.25">
      <c r="B2345" s="46">
        <f>SUBTOTAL(103,$C$10:C2345)</f>
        <v>2336</v>
      </c>
      <c r="C2345" s="157" t="s">
        <v>598</v>
      </c>
      <c r="D2345" s="157" t="s">
        <v>607</v>
      </c>
      <c r="E2345" s="204" t="s">
        <v>1187</v>
      </c>
      <c r="F2345" s="209" t="s">
        <v>1188</v>
      </c>
      <c r="G2345" s="241">
        <v>45583</v>
      </c>
      <c r="H2345" s="253">
        <v>0</v>
      </c>
      <c r="I2345" s="214">
        <v>-3157.1241013964504</v>
      </c>
      <c r="J2345" s="250">
        <f t="shared" si="37"/>
        <v>2248186.3054895094</v>
      </c>
      <c r="K2345" s="270"/>
    </row>
    <row r="2346" spans="2:11" x14ac:dyDescent="0.25">
      <c r="B2346" s="46">
        <f>SUBTOTAL(103,$C$10:C2346)</f>
        <v>2337</v>
      </c>
      <c r="C2346" s="157" t="s">
        <v>598</v>
      </c>
      <c r="D2346" s="157" t="s">
        <v>607</v>
      </c>
      <c r="E2346" s="204" t="s">
        <v>579</v>
      </c>
      <c r="F2346" s="209" t="s">
        <v>622</v>
      </c>
      <c r="G2346" s="241">
        <v>45583</v>
      </c>
      <c r="H2346" s="253">
        <v>0</v>
      </c>
      <c r="I2346" s="214">
        <v>-4111.4966167518978</v>
      </c>
      <c r="J2346" s="250">
        <f t="shared" si="37"/>
        <v>2244074.8088727575</v>
      </c>
      <c r="K2346" s="270"/>
    </row>
    <row r="2347" spans="2:11" x14ac:dyDescent="0.25">
      <c r="B2347" s="46">
        <f>SUBTOTAL(103,$C$10:C2347)</f>
        <v>2338</v>
      </c>
      <c r="C2347" s="157" t="s">
        <v>598</v>
      </c>
      <c r="D2347" s="157" t="s">
        <v>607</v>
      </c>
      <c r="E2347" s="204" t="s">
        <v>1043</v>
      </c>
      <c r="F2347" s="209" t="s">
        <v>1044</v>
      </c>
      <c r="G2347" s="241">
        <v>45583</v>
      </c>
      <c r="H2347" s="253">
        <v>0</v>
      </c>
      <c r="I2347" s="214">
        <v>-1831.3792818516513</v>
      </c>
      <c r="J2347" s="250">
        <f t="shared" si="37"/>
        <v>2242243.429590906</v>
      </c>
      <c r="K2347" s="270"/>
    </row>
    <row r="2348" spans="2:11" x14ac:dyDescent="0.25">
      <c r="B2348" s="46">
        <f>SUBTOTAL(103,$C$10:C2348)</f>
        <v>2339</v>
      </c>
      <c r="C2348" s="157" t="s">
        <v>598</v>
      </c>
      <c r="D2348" s="157" t="s">
        <v>608</v>
      </c>
      <c r="E2348" s="204" t="s">
        <v>1187</v>
      </c>
      <c r="F2348" s="209" t="s">
        <v>1188</v>
      </c>
      <c r="G2348" s="241">
        <v>45583</v>
      </c>
      <c r="H2348" s="253">
        <v>0</v>
      </c>
      <c r="I2348" s="214">
        <v>-6300</v>
      </c>
      <c r="J2348" s="250">
        <f t="shared" si="37"/>
        <v>2235943.429590906</v>
      </c>
      <c r="K2348" s="270"/>
    </row>
    <row r="2349" spans="2:11" x14ac:dyDescent="0.25">
      <c r="B2349" s="46">
        <f>SUBTOTAL(103,$C$10:C2349)</f>
        <v>2340</v>
      </c>
      <c r="C2349" s="157" t="s">
        <v>598</v>
      </c>
      <c r="D2349" s="157" t="s">
        <v>608</v>
      </c>
      <c r="E2349" s="204" t="s">
        <v>746</v>
      </c>
      <c r="F2349" s="209" t="s">
        <v>747</v>
      </c>
      <c r="G2349" s="241">
        <v>45583</v>
      </c>
      <c r="H2349" s="253">
        <v>0</v>
      </c>
      <c r="I2349" s="214">
        <v>-6300</v>
      </c>
      <c r="J2349" s="250">
        <f t="shared" si="37"/>
        <v>2229643.429590906</v>
      </c>
      <c r="K2349" s="270"/>
    </row>
    <row r="2350" spans="2:11" x14ac:dyDescent="0.25">
      <c r="B2350" s="46">
        <f>SUBTOTAL(103,$C$10:C2350)</f>
        <v>2341</v>
      </c>
      <c r="C2350" s="157" t="s">
        <v>598</v>
      </c>
      <c r="D2350" s="157" t="s">
        <v>738</v>
      </c>
      <c r="E2350" s="204" t="s">
        <v>1043</v>
      </c>
      <c r="F2350" s="209" t="s">
        <v>1044</v>
      </c>
      <c r="G2350" s="241">
        <v>45583</v>
      </c>
      <c r="H2350" s="253">
        <v>0</v>
      </c>
      <c r="I2350" s="214">
        <v>-1000</v>
      </c>
      <c r="J2350" s="250">
        <f t="shared" si="37"/>
        <v>2228643.429590906</v>
      </c>
      <c r="K2350" s="270"/>
    </row>
    <row r="2351" spans="2:11" x14ac:dyDescent="0.25">
      <c r="B2351" s="46">
        <f>SUBTOTAL(103,$C$10:C2351)</f>
        <v>2342</v>
      </c>
      <c r="C2351" s="157" t="s">
        <v>763</v>
      </c>
      <c r="D2351" s="157" t="s">
        <v>738</v>
      </c>
      <c r="E2351" s="204" t="s">
        <v>619</v>
      </c>
      <c r="F2351" s="209" t="s">
        <v>621</v>
      </c>
      <c r="G2351" s="241">
        <v>45583</v>
      </c>
      <c r="H2351" s="253">
        <v>0</v>
      </c>
      <c r="I2351" s="214">
        <v>-1500</v>
      </c>
      <c r="J2351" s="250">
        <f t="shared" si="37"/>
        <v>2227143.429590906</v>
      </c>
      <c r="K2351" s="270"/>
    </row>
    <row r="2352" spans="2:11" x14ac:dyDescent="0.25">
      <c r="B2352" s="46">
        <f>SUBTOTAL(103,$C$10:C2352)</f>
        <v>2343</v>
      </c>
      <c r="C2352" s="157" t="s">
        <v>1114</v>
      </c>
      <c r="D2352" s="157" t="s">
        <v>648</v>
      </c>
      <c r="E2352" s="204" t="s">
        <v>585</v>
      </c>
      <c r="F2352" s="209" t="s">
        <v>586</v>
      </c>
      <c r="G2352" s="241">
        <v>45583</v>
      </c>
      <c r="H2352" s="253">
        <v>0</v>
      </c>
      <c r="I2352" s="214">
        <v>-12600</v>
      </c>
      <c r="J2352" s="250">
        <f t="shared" si="37"/>
        <v>2214543.429590906</v>
      </c>
      <c r="K2352" s="270"/>
    </row>
    <row r="2353" spans="2:11" x14ac:dyDescent="0.25">
      <c r="B2353" s="46">
        <f>SUBTOTAL(103,$C$10:C2353)</f>
        <v>2344</v>
      </c>
      <c r="C2353" s="157" t="s">
        <v>600</v>
      </c>
      <c r="D2353" s="157" t="s">
        <v>608</v>
      </c>
      <c r="E2353" s="204" t="s">
        <v>1143</v>
      </c>
      <c r="F2353" s="209" t="s">
        <v>1144</v>
      </c>
      <c r="G2353" s="241">
        <v>45583</v>
      </c>
      <c r="H2353" s="253">
        <v>0</v>
      </c>
      <c r="I2353" s="214">
        <v>-36400</v>
      </c>
      <c r="J2353" s="250">
        <f t="shared" si="37"/>
        <v>2178143.429590906</v>
      </c>
      <c r="K2353" s="270"/>
    </row>
    <row r="2354" spans="2:11" x14ac:dyDescent="0.25">
      <c r="B2354" s="46">
        <f>SUBTOTAL(103,$C$10:C2354)</f>
        <v>2345</v>
      </c>
      <c r="C2354" s="157" t="s">
        <v>682</v>
      </c>
      <c r="D2354" s="157" t="s">
        <v>608</v>
      </c>
      <c r="E2354" s="227" t="s">
        <v>1045</v>
      </c>
      <c r="F2354" s="208" t="s">
        <v>1046</v>
      </c>
      <c r="G2354" s="241">
        <v>45583</v>
      </c>
      <c r="H2354" s="253">
        <v>0</v>
      </c>
      <c r="I2354" s="214">
        <v>-2100</v>
      </c>
      <c r="J2354" s="250">
        <f t="shared" ref="J2354:J2418" si="38">H2354+J2353+I2354</f>
        <v>2176043.429590906</v>
      </c>
      <c r="K2354" s="270"/>
    </row>
    <row r="2355" spans="2:11" x14ac:dyDescent="0.25">
      <c r="B2355" s="46">
        <f>SUBTOTAL(103,$C$10:C2355)</f>
        <v>2346</v>
      </c>
      <c r="C2355" s="157" t="s">
        <v>601</v>
      </c>
      <c r="D2355" s="157" t="s">
        <v>648</v>
      </c>
      <c r="E2355" s="204" t="s">
        <v>1143</v>
      </c>
      <c r="F2355" s="209" t="s">
        <v>1144</v>
      </c>
      <c r="G2355" s="241">
        <v>45583</v>
      </c>
      <c r="H2355" s="253">
        <v>0</v>
      </c>
      <c r="I2355" s="214">
        <v>-5331</v>
      </c>
      <c r="J2355" s="250">
        <f t="shared" si="38"/>
        <v>2170712.429590906</v>
      </c>
      <c r="K2355" s="270"/>
    </row>
    <row r="2356" spans="2:11" x14ac:dyDescent="0.25">
      <c r="B2356" s="46">
        <f>SUBTOTAL(103,$C$10:C2356)</f>
        <v>2347</v>
      </c>
      <c r="C2356" s="157" t="s">
        <v>665</v>
      </c>
      <c r="D2356" s="157" t="s">
        <v>648</v>
      </c>
      <c r="E2356" s="227" t="s">
        <v>1045</v>
      </c>
      <c r="F2356" s="208" t="s">
        <v>1046</v>
      </c>
      <c r="G2356" s="241">
        <v>45583</v>
      </c>
      <c r="H2356" s="253">
        <v>0</v>
      </c>
      <c r="I2356" s="214">
        <v>-16100</v>
      </c>
      <c r="J2356" s="250">
        <f t="shared" si="38"/>
        <v>2154612.429590906</v>
      </c>
      <c r="K2356" s="270"/>
    </row>
    <row r="2357" spans="2:11" x14ac:dyDescent="0.25">
      <c r="B2357" s="46">
        <f>SUBTOTAL(103,$C$10:C2357)</f>
        <v>2348</v>
      </c>
      <c r="C2357" s="157" t="s">
        <v>728</v>
      </c>
      <c r="D2357" s="157" t="s">
        <v>648</v>
      </c>
      <c r="E2357" s="204" t="s">
        <v>1187</v>
      </c>
      <c r="F2357" s="209" t="s">
        <v>1188</v>
      </c>
      <c r="G2357" s="241">
        <v>45583</v>
      </c>
      <c r="H2357" s="253">
        <v>0</v>
      </c>
      <c r="I2357" s="214">
        <v>-4200</v>
      </c>
      <c r="J2357" s="250">
        <f t="shared" si="38"/>
        <v>2150412.429590906</v>
      </c>
      <c r="K2357" s="270"/>
    </row>
    <row r="2358" spans="2:11" x14ac:dyDescent="0.25">
      <c r="B2358" s="46">
        <f>SUBTOTAL(103,$C$10:C2358)</f>
        <v>2349</v>
      </c>
      <c r="C2358" s="157" t="s">
        <v>728</v>
      </c>
      <c r="D2358" s="157" t="s">
        <v>607</v>
      </c>
      <c r="E2358" s="204" t="s">
        <v>1187</v>
      </c>
      <c r="F2358" s="209" t="s">
        <v>1188</v>
      </c>
      <c r="G2358" s="241">
        <v>45583</v>
      </c>
      <c r="H2358" s="253">
        <v>0</v>
      </c>
      <c r="I2358" s="214">
        <v>-2572.4250000000002</v>
      </c>
      <c r="J2358" s="250">
        <f t="shared" si="38"/>
        <v>2147840.0045909062</v>
      </c>
      <c r="K2358" s="270"/>
    </row>
    <row r="2359" spans="2:11" x14ac:dyDescent="0.25">
      <c r="B2359" s="46">
        <f>SUBTOTAL(103,$C$10:C2359)</f>
        <v>2350</v>
      </c>
      <c r="C2359" s="157" t="s">
        <v>1151</v>
      </c>
      <c r="D2359" s="157" t="s">
        <v>648</v>
      </c>
      <c r="E2359" s="204" t="s">
        <v>585</v>
      </c>
      <c r="F2359" s="209" t="s">
        <v>586</v>
      </c>
      <c r="G2359" s="241">
        <v>45583</v>
      </c>
      <c r="H2359" s="253">
        <v>0</v>
      </c>
      <c r="I2359" s="214">
        <v>-25200</v>
      </c>
      <c r="J2359" s="250">
        <f t="shared" si="38"/>
        <v>2122640.0045909062</v>
      </c>
      <c r="K2359" s="270"/>
    </row>
    <row r="2360" spans="2:11" x14ac:dyDescent="0.25">
      <c r="B2360" s="46">
        <f>SUBTOTAL(103,$C$10:C2360)</f>
        <v>2351</v>
      </c>
      <c r="C2360" s="157" t="s">
        <v>683</v>
      </c>
      <c r="D2360" s="157" t="s">
        <v>608</v>
      </c>
      <c r="E2360" s="204" t="s">
        <v>1143</v>
      </c>
      <c r="F2360" s="209" t="s">
        <v>1144</v>
      </c>
      <c r="G2360" s="241">
        <v>45583</v>
      </c>
      <c r="H2360" s="253">
        <v>0</v>
      </c>
      <c r="I2360" s="214">
        <v>-20160</v>
      </c>
      <c r="J2360" s="250">
        <f t="shared" si="38"/>
        <v>2102480.0045909062</v>
      </c>
      <c r="K2360" s="270"/>
    </row>
    <row r="2361" spans="2:11" x14ac:dyDescent="0.25">
      <c r="B2361" s="46">
        <f>SUBTOTAL(103,$C$10:C2361)</f>
        <v>2352</v>
      </c>
      <c r="C2361" s="157" t="s">
        <v>1181</v>
      </c>
      <c r="D2361" s="157" t="s">
        <v>703</v>
      </c>
      <c r="E2361" s="204" t="s">
        <v>1143</v>
      </c>
      <c r="F2361" s="209" t="s">
        <v>1144</v>
      </c>
      <c r="G2361" s="241">
        <v>45583</v>
      </c>
      <c r="H2361" s="253">
        <v>0</v>
      </c>
      <c r="I2361" s="214">
        <v>-12000</v>
      </c>
      <c r="J2361" s="250">
        <f t="shared" si="38"/>
        <v>2090480.0045909062</v>
      </c>
      <c r="K2361" s="270"/>
    </row>
    <row r="2362" spans="2:11" x14ac:dyDescent="0.25">
      <c r="B2362" s="46">
        <f>SUBTOTAL(103,$C$10:C2362)</f>
        <v>2353</v>
      </c>
      <c r="C2362" s="157" t="s">
        <v>603</v>
      </c>
      <c r="D2362" s="157" t="s">
        <v>738</v>
      </c>
      <c r="E2362" s="204" t="s">
        <v>619</v>
      </c>
      <c r="F2362" s="209" t="s">
        <v>621</v>
      </c>
      <c r="G2362" s="241">
        <v>45583</v>
      </c>
      <c r="H2362" s="253">
        <v>0</v>
      </c>
      <c r="I2362" s="214">
        <v>-250</v>
      </c>
      <c r="J2362" s="250">
        <f t="shared" si="38"/>
        <v>2090230.0045909062</v>
      </c>
      <c r="K2362" s="270"/>
    </row>
    <row r="2363" spans="2:11" x14ac:dyDescent="0.25">
      <c r="B2363" s="46">
        <f>SUBTOTAL(103,$C$10:C2363)</f>
        <v>2354</v>
      </c>
      <c r="C2363" s="157" t="s">
        <v>694</v>
      </c>
      <c r="D2363" s="157" t="s">
        <v>608</v>
      </c>
      <c r="E2363" s="204" t="s">
        <v>641</v>
      </c>
      <c r="F2363" s="209" t="s">
        <v>642</v>
      </c>
      <c r="G2363" s="241">
        <v>45583</v>
      </c>
      <c r="H2363" s="253">
        <v>0</v>
      </c>
      <c r="I2363" s="214">
        <v>-8400</v>
      </c>
      <c r="J2363" s="250">
        <f t="shared" si="38"/>
        <v>2081830.0045909062</v>
      </c>
      <c r="K2363" s="270"/>
    </row>
    <row r="2364" spans="2:11" x14ac:dyDescent="0.25">
      <c r="B2364" s="46">
        <f>SUBTOTAL(103,$C$10:C2364)</f>
        <v>2355</v>
      </c>
      <c r="C2364" s="157" t="s">
        <v>694</v>
      </c>
      <c r="D2364" s="157" t="s">
        <v>608</v>
      </c>
      <c r="E2364" s="204" t="s">
        <v>1187</v>
      </c>
      <c r="F2364" s="209" t="s">
        <v>1188</v>
      </c>
      <c r="G2364" s="241">
        <v>45583</v>
      </c>
      <c r="H2364" s="253">
        <v>0</v>
      </c>
      <c r="I2364" s="214">
        <v>-16800</v>
      </c>
      <c r="J2364" s="250">
        <f t="shared" si="38"/>
        <v>2065030.0045909062</v>
      </c>
      <c r="K2364" s="270"/>
    </row>
    <row r="2365" spans="2:11" x14ac:dyDescent="0.25">
      <c r="B2365" s="46">
        <f>SUBTOTAL(103,$C$10:C2365)</f>
        <v>2356</v>
      </c>
      <c r="C2365" s="157" t="s">
        <v>1165</v>
      </c>
      <c r="D2365" s="157" t="s">
        <v>738</v>
      </c>
      <c r="E2365" s="204" t="s">
        <v>1043</v>
      </c>
      <c r="F2365" s="209" t="s">
        <v>1044</v>
      </c>
      <c r="G2365" s="241">
        <v>45583</v>
      </c>
      <c r="H2365" s="253">
        <v>0</v>
      </c>
      <c r="I2365" s="214">
        <v>-500</v>
      </c>
      <c r="J2365" s="250">
        <f t="shared" si="38"/>
        <v>2064530.0045909062</v>
      </c>
      <c r="K2365" s="270"/>
    </row>
    <row r="2366" spans="2:11" x14ac:dyDescent="0.25">
      <c r="B2366" s="46">
        <f>SUBTOTAL(103,$C$10:C2366)</f>
        <v>2357</v>
      </c>
      <c r="C2366" s="157" t="s">
        <v>1399</v>
      </c>
      <c r="D2366" s="157" t="s">
        <v>688</v>
      </c>
      <c r="E2366" s="204" t="s">
        <v>746</v>
      </c>
      <c r="F2366" s="209" t="s">
        <v>747</v>
      </c>
      <c r="G2366" s="241">
        <v>45583</v>
      </c>
      <c r="H2366" s="253">
        <v>0</v>
      </c>
      <c r="I2366" s="214">
        <v>-30000</v>
      </c>
      <c r="J2366" s="250">
        <f t="shared" si="38"/>
        <v>2034530.0045909062</v>
      </c>
      <c r="K2366" s="270"/>
    </row>
    <row r="2367" spans="2:11" x14ac:dyDescent="0.25">
      <c r="B2367" s="46">
        <f>SUBTOTAL(103,$C$10:C2367)</f>
        <v>2358</v>
      </c>
      <c r="C2367" s="157" t="s">
        <v>745</v>
      </c>
      <c r="D2367" s="157" t="s">
        <v>1139</v>
      </c>
      <c r="E2367" s="204" t="s">
        <v>746</v>
      </c>
      <c r="F2367" s="209" t="s">
        <v>747</v>
      </c>
      <c r="G2367" s="241">
        <v>45583</v>
      </c>
      <c r="H2367" s="253">
        <v>0</v>
      </c>
      <c r="I2367" s="214">
        <f>-1457-2636</f>
        <v>-4093</v>
      </c>
      <c r="J2367" s="250">
        <f t="shared" si="38"/>
        <v>2030437.0045909062</v>
      </c>
      <c r="K2367" s="270"/>
    </row>
    <row r="2368" spans="2:11" x14ac:dyDescent="0.25">
      <c r="B2368" s="46">
        <f>SUBTOTAL(103,$C$10:C2368)</f>
        <v>2359</v>
      </c>
      <c r="C2368" s="157" t="s">
        <v>24</v>
      </c>
      <c r="D2368" s="157" t="s">
        <v>24</v>
      </c>
      <c r="E2368" s="204" t="s">
        <v>24</v>
      </c>
      <c r="F2368" s="209" t="s">
        <v>24</v>
      </c>
      <c r="G2368" s="241">
        <v>45590</v>
      </c>
      <c r="H2368" s="253">
        <v>0</v>
      </c>
      <c r="I2368" s="214">
        <v>-30000</v>
      </c>
      <c r="J2368" s="250">
        <f t="shared" si="38"/>
        <v>2000437.0045909062</v>
      </c>
      <c r="K2368" s="270"/>
    </row>
    <row r="2369" spans="2:11" x14ac:dyDescent="0.25">
      <c r="B2369" s="46">
        <f>SUBTOTAL(103,$C$10:C2369)</f>
        <v>2360</v>
      </c>
      <c r="C2369" s="157" t="s">
        <v>596</v>
      </c>
      <c r="D2369" s="157" t="s">
        <v>607</v>
      </c>
      <c r="E2369" s="204" t="s">
        <v>581</v>
      </c>
      <c r="F2369" s="209" t="s">
        <v>620</v>
      </c>
      <c r="G2369" s="241">
        <v>45590</v>
      </c>
      <c r="H2369" s="253">
        <v>0</v>
      </c>
      <c r="I2369" s="214">
        <v>-8616.114999999998</v>
      </c>
      <c r="J2369" s="250">
        <f t="shared" si="38"/>
        <v>1991820.8895909062</v>
      </c>
      <c r="K2369" s="270"/>
    </row>
    <row r="2370" spans="2:11" x14ac:dyDescent="0.25">
      <c r="B2370" s="46">
        <f>SUBTOTAL(103,$C$10:C2370)</f>
        <v>2361</v>
      </c>
      <c r="C2370" s="157" t="s">
        <v>1266</v>
      </c>
      <c r="D2370" s="157" t="s">
        <v>738</v>
      </c>
      <c r="E2370" s="204" t="s">
        <v>619</v>
      </c>
      <c r="F2370" s="209" t="s">
        <v>621</v>
      </c>
      <c r="G2370" s="241">
        <v>45590</v>
      </c>
      <c r="H2370" s="253">
        <v>0</v>
      </c>
      <c r="I2370" s="214">
        <v>-1000</v>
      </c>
      <c r="J2370" s="250">
        <f t="shared" si="38"/>
        <v>1990820.8895909062</v>
      </c>
      <c r="K2370" s="270"/>
    </row>
    <row r="2371" spans="2:11" x14ac:dyDescent="0.25">
      <c r="B2371" s="46">
        <f>SUBTOTAL(103,$C$10:C2371)</f>
        <v>2362</v>
      </c>
      <c r="C2371" s="157" t="s">
        <v>1266</v>
      </c>
      <c r="D2371" s="157" t="s">
        <v>607</v>
      </c>
      <c r="E2371" s="204" t="s">
        <v>619</v>
      </c>
      <c r="F2371" s="209" t="s">
        <v>621</v>
      </c>
      <c r="G2371" s="241">
        <v>45590</v>
      </c>
      <c r="H2371" s="253">
        <v>0</v>
      </c>
      <c r="I2371" s="214">
        <v>-4500</v>
      </c>
      <c r="J2371" s="250">
        <f t="shared" si="38"/>
        <v>1986320.8895909062</v>
      </c>
      <c r="K2371" s="270"/>
    </row>
    <row r="2372" spans="2:11" x14ac:dyDescent="0.25">
      <c r="B2372" s="46">
        <f>SUBTOTAL(103,$C$10:C2372)</f>
        <v>2363</v>
      </c>
      <c r="C2372" s="157" t="s">
        <v>812</v>
      </c>
      <c r="D2372" s="157" t="s">
        <v>608</v>
      </c>
      <c r="E2372" s="204" t="s">
        <v>1143</v>
      </c>
      <c r="F2372" s="209" t="s">
        <v>1144</v>
      </c>
      <c r="G2372" s="241">
        <v>45590</v>
      </c>
      <c r="H2372" s="253">
        <v>0</v>
      </c>
      <c r="I2372" s="214">
        <v>-21720</v>
      </c>
      <c r="J2372" s="250">
        <f t="shared" si="38"/>
        <v>1964600.8895909062</v>
      </c>
      <c r="K2372" s="270"/>
    </row>
    <row r="2373" spans="2:11" x14ac:dyDescent="0.25">
      <c r="B2373" s="46">
        <f>SUBTOTAL(103,$C$10:C2373)</f>
        <v>2364</v>
      </c>
      <c r="C2373" s="157" t="s">
        <v>812</v>
      </c>
      <c r="D2373" s="157" t="s">
        <v>775</v>
      </c>
      <c r="E2373" s="204" t="s">
        <v>1143</v>
      </c>
      <c r="F2373" s="209" t="s">
        <v>1144</v>
      </c>
      <c r="G2373" s="241">
        <v>45590</v>
      </c>
      <c r="H2373" s="253">
        <v>0</v>
      </c>
      <c r="I2373" s="214">
        <v>-3000</v>
      </c>
      <c r="J2373" s="250">
        <f t="shared" si="38"/>
        <v>1961600.8895909062</v>
      </c>
      <c r="K2373" s="270"/>
    </row>
    <row r="2374" spans="2:11" x14ac:dyDescent="0.25">
      <c r="B2374" s="46">
        <f>SUBTOTAL(103,$C$10:C2374)</f>
        <v>2365</v>
      </c>
      <c r="C2374" s="157" t="s">
        <v>736</v>
      </c>
      <c r="D2374" s="157" t="s">
        <v>738</v>
      </c>
      <c r="E2374" s="204" t="s">
        <v>619</v>
      </c>
      <c r="F2374" s="209" t="s">
        <v>621</v>
      </c>
      <c r="G2374" s="241">
        <v>45590</v>
      </c>
      <c r="H2374" s="253">
        <v>0</v>
      </c>
      <c r="I2374" s="214">
        <v>-1500</v>
      </c>
      <c r="J2374" s="250">
        <f t="shared" si="38"/>
        <v>1960100.8895909062</v>
      </c>
      <c r="K2374" s="270"/>
    </row>
    <row r="2375" spans="2:11" x14ac:dyDescent="0.25">
      <c r="B2375" s="46">
        <f>SUBTOTAL(103,$C$10:C2375)</f>
        <v>2366</v>
      </c>
      <c r="C2375" s="157" t="s">
        <v>625</v>
      </c>
      <c r="D2375" s="157" t="s">
        <v>608</v>
      </c>
      <c r="E2375" s="204" t="s">
        <v>641</v>
      </c>
      <c r="F2375" s="209" t="s">
        <v>642</v>
      </c>
      <c r="G2375" s="241">
        <v>45590</v>
      </c>
      <c r="H2375" s="253">
        <v>0</v>
      </c>
      <c r="I2375" s="214">
        <v>-9800</v>
      </c>
      <c r="J2375" s="250">
        <f t="shared" si="38"/>
        <v>1950300.8895909062</v>
      </c>
      <c r="K2375" s="270"/>
    </row>
    <row r="2376" spans="2:11" x14ac:dyDescent="0.25">
      <c r="B2376" s="46">
        <f>SUBTOTAL(103,$C$10:C2376)</f>
        <v>2367</v>
      </c>
      <c r="C2376" s="157" t="s">
        <v>1394</v>
      </c>
      <c r="D2376" s="157" t="s">
        <v>608</v>
      </c>
      <c r="E2376" s="204" t="s">
        <v>1187</v>
      </c>
      <c r="F2376" s="209" t="s">
        <v>1188</v>
      </c>
      <c r="G2376" s="241">
        <v>45590</v>
      </c>
      <c r="H2376" s="253">
        <v>0</v>
      </c>
      <c r="I2376" s="214">
        <v>-8400</v>
      </c>
      <c r="J2376" s="250">
        <f t="shared" si="38"/>
        <v>1941900.8895909062</v>
      </c>
      <c r="K2376" s="270"/>
    </row>
    <row r="2377" spans="2:11" x14ac:dyDescent="0.25">
      <c r="B2377" s="46">
        <f>SUBTOTAL(103,$C$10:C2377)</f>
        <v>2368</v>
      </c>
      <c r="C2377" s="157" t="s">
        <v>1148</v>
      </c>
      <c r="D2377" s="157" t="s">
        <v>608</v>
      </c>
      <c r="E2377" s="227" t="s">
        <v>1045</v>
      </c>
      <c r="F2377" s="208" t="s">
        <v>1046</v>
      </c>
      <c r="G2377" s="241">
        <v>45590</v>
      </c>
      <c r="H2377" s="253">
        <v>0</v>
      </c>
      <c r="I2377" s="214">
        <v>-14000</v>
      </c>
      <c r="J2377" s="250">
        <f t="shared" si="38"/>
        <v>1927900.8895909062</v>
      </c>
      <c r="K2377" s="270"/>
    </row>
    <row r="2378" spans="2:11" x14ac:dyDescent="0.25">
      <c r="B2378" s="46">
        <f>SUBTOTAL(103,$C$10:C2378)</f>
        <v>2369</v>
      </c>
      <c r="C2378" s="157" t="s">
        <v>598</v>
      </c>
      <c r="D2378" s="157" t="s">
        <v>607</v>
      </c>
      <c r="E2378" s="204" t="s">
        <v>581</v>
      </c>
      <c r="F2378" s="209" t="s">
        <v>620</v>
      </c>
      <c r="G2378" s="241">
        <v>45590</v>
      </c>
      <c r="H2378" s="253">
        <v>0</v>
      </c>
      <c r="I2378" s="214">
        <v>-15000</v>
      </c>
      <c r="J2378" s="250">
        <f t="shared" si="38"/>
        <v>1912900.8895909062</v>
      </c>
      <c r="K2378" s="270"/>
    </row>
    <row r="2379" spans="2:11" x14ac:dyDescent="0.25">
      <c r="B2379" s="46">
        <f>SUBTOTAL(103,$C$10:C2379)</f>
        <v>2370</v>
      </c>
      <c r="C2379" s="157" t="s">
        <v>598</v>
      </c>
      <c r="D2379" s="157" t="s">
        <v>607</v>
      </c>
      <c r="E2379" s="204" t="s">
        <v>581</v>
      </c>
      <c r="F2379" s="209" t="s">
        <v>620</v>
      </c>
      <c r="G2379" s="241">
        <v>45590</v>
      </c>
      <c r="H2379" s="253">
        <v>0</v>
      </c>
      <c r="I2379" s="214">
        <v>-2858.9660085029382</v>
      </c>
      <c r="J2379" s="250">
        <f t="shared" si="38"/>
        <v>1910041.9235824032</v>
      </c>
      <c r="K2379" s="270"/>
    </row>
    <row r="2380" spans="2:11" x14ac:dyDescent="0.25">
      <c r="B2380" s="46">
        <f>SUBTOTAL(103,$C$10:C2380)</f>
        <v>2371</v>
      </c>
      <c r="C2380" s="157" t="s">
        <v>598</v>
      </c>
      <c r="D2380" s="157" t="s">
        <v>607</v>
      </c>
      <c r="E2380" s="204" t="s">
        <v>1187</v>
      </c>
      <c r="F2380" s="209" t="s">
        <v>1188</v>
      </c>
      <c r="G2380" s="241">
        <v>45590</v>
      </c>
      <c r="H2380" s="253">
        <v>0</v>
      </c>
      <c r="I2380" s="214">
        <v>-2442.3440921684291</v>
      </c>
      <c r="J2380" s="250">
        <f t="shared" si="38"/>
        <v>1907599.5794902348</v>
      </c>
      <c r="K2380" s="270"/>
    </row>
    <row r="2381" spans="2:11" x14ac:dyDescent="0.25">
      <c r="B2381" s="46">
        <f>SUBTOTAL(103,$C$10:C2381)</f>
        <v>2372</v>
      </c>
      <c r="C2381" s="157" t="s">
        <v>598</v>
      </c>
      <c r="D2381" s="157" t="s">
        <v>607</v>
      </c>
      <c r="E2381" s="204" t="s">
        <v>579</v>
      </c>
      <c r="F2381" s="209" t="s">
        <v>580</v>
      </c>
      <c r="G2381" s="241">
        <v>45590</v>
      </c>
      <c r="H2381" s="253">
        <v>0</v>
      </c>
      <c r="I2381" s="214">
        <v>-2616.5339161004417</v>
      </c>
      <c r="J2381" s="250">
        <f t="shared" si="38"/>
        <v>1904983.0455741344</v>
      </c>
      <c r="K2381" s="270"/>
    </row>
    <row r="2382" spans="2:11" x14ac:dyDescent="0.25">
      <c r="B2382" s="46">
        <f>SUBTOTAL(103,$C$10:C2382)</f>
        <v>2373</v>
      </c>
      <c r="C2382" s="157" t="s">
        <v>598</v>
      </c>
      <c r="D2382" s="157" t="s">
        <v>607</v>
      </c>
      <c r="E2382" s="204" t="s">
        <v>1043</v>
      </c>
      <c r="F2382" s="209" t="s">
        <v>1044</v>
      </c>
      <c r="G2382" s="241">
        <v>45590</v>
      </c>
      <c r="H2382" s="253">
        <v>0</v>
      </c>
      <c r="I2382" s="214">
        <v>-1182.1559832281907</v>
      </c>
      <c r="J2382" s="250">
        <f t="shared" si="38"/>
        <v>1903800.8895909062</v>
      </c>
      <c r="K2382" s="270"/>
    </row>
    <row r="2383" spans="2:11" x14ac:dyDescent="0.25">
      <c r="B2383" s="46">
        <f>SUBTOTAL(103,$C$10:C2383)</f>
        <v>2374</v>
      </c>
      <c r="C2383" s="157" t="s">
        <v>598</v>
      </c>
      <c r="D2383" s="157" t="s">
        <v>608</v>
      </c>
      <c r="E2383" s="204" t="s">
        <v>1187</v>
      </c>
      <c r="F2383" s="209" t="s">
        <v>1188</v>
      </c>
      <c r="G2383" s="241">
        <v>45590</v>
      </c>
      <c r="H2383" s="253">
        <v>0</v>
      </c>
      <c r="I2383" s="214">
        <v>-6300</v>
      </c>
      <c r="J2383" s="250">
        <f t="shared" si="38"/>
        <v>1897500.8895909062</v>
      </c>
      <c r="K2383" s="270"/>
    </row>
    <row r="2384" spans="2:11" x14ac:dyDescent="0.25">
      <c r="B2384" s="46">
        <f>SUBTOTAL(103,$C$10:C2384)</f>
        <v>2375</v>
      </c>
      <c r="C2384" s="157" t="s">
        <v>598</v>
      </c>
      <c r="D2384" s="157" t="s">
        <v>738</v>
      </c>
      <c r="E2384" s="204" t="s">
        <v>1043</v>
      </c>
      <c r="F2384" s="209" t="s">
        <v>1044</v>
      </c>
      <c r="G2384" s="241">
        <v>45590</v>
      </c>
      <c r="H2384" s="253">
        <v>0</v>
      </c>
      <c r="I2384" s="214">
        <v>-1000</v>
      </c>
      <c r="J2384" s="250">
        <f t="shared" si="38"/>
        <v>1896500.8895909062</v>
      </c>
      <c r="K2384" s="270"/>
    </row>
    <row r="2385" spans="2:11" x14ac:dyDescent="0.25">
      <c r="B2385" s="46">
        <f>SUBTOTAL(103,$C$10:C2385)</f>
        <v>2376</v>
      </c>
      <c r="C2385" s="157" t="s">
        <v>763</v>
      </c>
      <c r="D2385" s="157" t="s">
        <v>738</v>
      </c>
      <c r="E2385" s="204" t="s">
        <v>619</v>
      </c>
      <c r="F2385" s="209" t="s">
        <v>621</v>
      </c>
      <c r="G2385" s="241">
        <v>45590</v>
      </c>
      <c r="H2385" s="253">
        <v>0</v>
      </c>
      <c r="I2385" s="214">
        <v>-1500</v>
      </c>
      <c r="J2385" s="250">
        <f t="shared" si="38"/>
        <v>1895000.8895909062</v>
      </c>
      <c r="K2385" s="270"/>
    </row>
    <row r="2386" spans="2:11" x14ac:dyDescent="0.25">
      <c r="B2386" s="46">
        <f>SUBTOTAL(103,$C$10:C2386)</f>
        <v>2377</v>
      </c>
      <c r="C2386" s="157" t="s">
        <v>1114</v>
      </c>
      <c r="D2386" s="157" t="s">
        <v>648</v>
      </c>
      <c r="E2386" s="204" t="s">
        <v>585</v>
      </c>
      <c r="F2386" s="209" t="s">
        <v>586</v>
      </c>
      <c r="G2386" s="241">
        <v>45590</v>
      </c>
      <c r="H2386" s="253">
        <v>0</v>
      </c>
      <c r="I2386" s="214">
        <v>-12600</v>
      </c>
      <c r="J2386" s="250">
        <f t="shared" si="38"/>
        <v>1882400.8895909062</v>
      </c>
      <c r="K2386" s="270"/>
    </row>
    <row r="2387" spans="2:11" x14ac:dyDescent="0.25">
      <c r="B2387" s="46">
        <f>SUBTOTAL(103,$C$10:C2387)</f>
        <v>2378</v>
      </c>
      <c r="C2387" s="157" t="s">
        <v>600</v>
      </c>
      <c r="D2387" s="157" t="s">
        <v>608</v>
      </c>
      <c r="E2387" s="204" t="s">
        <v>1143</v>
      </c>
      <c r="F2387" s="209" t="s">
        <v>1144</v>
      </c>
      <c r="G2387" s="241">
        <v>45590</v>
      </c>
      <c r="H2387" s="253">
        <v>0</v>
      </c>
      <c r="I2387" s="214">
        <v>-33292</v>
      </c>
      <c r="J2387" s="250">
        <f t="shared" si="38"/>
        <v>1849108.8895909062</v>
      </c>
      <c r="K2387" s="270"/>
    </row>
    <row r="2388" spans="2:11" x14ac:dyDescent="0.25">
      <c r="B2388" s="46">
        <f>SUBTOTAL(103,$C$10:C2388)</f>
        <v>2379</v>
      </c>
      <c r="C2388" s="157" t="s">
        <v>682</v>
      </c>
      <c r="D2388" s="157" t="s">
        <v>608</v>
      </c>
      <c r="E2388" s="227" t="s">
        <v>1045</v>
      </c>
      <c r="F2388" s="208" t="s">
        <v>1046</v>
      </c>
      <c r="G2388" s="241">
        <v>45590</v>
      </c>
      <c r="H2388" s="253">
        <v>0</v>
      </c>
      <c r="I2388" s="214">
        <v>-2100</v>
      </c>
      <c r="J2388" s="250">
        <f t="shared" si="38"/>
        <v>1847008.8895909062</v>
      </c>
      <c r="K2388" s="270"/>
    </row>
    <row r="2389" spans="2:11" x14ac:dyDescent="0.25">
      <c r="B2389" s="46">
        <f>SUBTOTAL(103,$C$10:C2389)</f>
        <v>2380</v>
      </c>
      <c r="C2389" s="157" t="s">
        <v>601</v>
      </c>
      <c r="D2389" s="157" t="s">
        <v>648</v>
      </c>
      <c r="E2389" s="204" t="s">
        <v>1143</v>
      </c>
      <c r="F2389" s="209" t="s">
        <v>1144</v>
      </c>
      <c r="G2389" s="241">
        <v>45590</v>
      </c>
      <c r="H2389" s="253">
        <v>0</v>
      </c>
      <c r="I2389" s="214">
        <v>-14331</v>
      </c>
      <c r="J2389" s="250">
        <f t="shared" si="38"/>
        <v>1832677.8895909062</v>
      </c>
      <c r="K2389" s="270"/>
    </row>
    <row r="2390" spans="2:11" x14ac:dyDescent="0.25">
      <c r="B2390" s="46">
        <f>SUBTOTAL(103,$C$10:C2390)</f>
        <v>2381</v>
      </c>
      <c r="C2390" s="157" t="s">
        <v>601</v>
      </c>
      <c r="D2390" s="157" t="s">
        <v>765</v>
      </c>
      <c r="E2390" s="204" t="s">
        <v>1143</v>
      </c>
      <c r="F2390" s="209" t="s">
        <v>1144</v>
      </c>
      <c r="G2390" s="241">
        <v>45590</v>
      </c>
      <c r="H2390" s="253">
        <v>0</v>
      </c>
      <c r="I2390" s="214">
        <v>-23885</v>
      </c>
      <c r="J2390" s="250">
        <f t="shared" si="38"/>
        <v>1808792.8895909062</v>
      </c>
      <c r="K2390" s="270"/>
    </row>
    <row r="2391" spans="2:11" x14ac:dyDescent="0.25">
      <c r="B2391" s="46">
        <f>SUBTOTAL(103,$C$10:C2391)</f>
        <v>2382</v>
      </c>
      <c r="C2391" s="157" t="s">
        <v>665</v>
      </c>
      <c r="D2391" s="157" t="s">
        <v>648</v>
      </c>
      <c r="E2391" s="227" t="s">
        <v>1045</v>
      </c>
      <c r="F2391" s="208" t="s">
        <v>1046</v>
      </c>
      <c r="G2391" s="241">
        <v>45590</v>
      </c>
      <c r="H2391" s="253">
        <v>0</v>
      </c>
      <c r="I2391" s="214">
        <v>-26600</v>
      </c>
      <c r="J2391" s="250">
        <f t="shared" si="38"/>
        <v>1782192.8895909062</v>
      </c>
      <c r="K2391" s="270"/>
    </row>
    <row r="2392" spans="2:11" x14ac:dyDescent="0.25">
      <c r="B2392" s="46">
        <f>SUBTOTAL(103,$C$10:C2392)</f>
        <v>2383</v>
      </c>
      <c r="C2392" s="157" t="s">
        <v>728</v>
      </c>
      <c r="D2392" s="157" t="s">
        <v>648</v>
      </c>
      <c r="E2392" s="204" t="s">
        <v>1187</v>
      </c>
      <c r="F2392" s="209" t="s">
        <v>1188</v>
      </c>
      <c r="G2392" s="241">
        <v>45590</v>
      </c>
      <c r="H2392" s="253">
        <v>0</v>
      </c>
      <c r="I2392" s="214">
        <v>-2100</v>
      </c>
      <c r="J2392" s="250">
        <f t="shared" si="38"/>
        <v>1780092.8895909062</v>
      </c>
      <c r="K2392" s="270"/>
    </row>
    <row r="2393" spans="2:11" x14ac:dyDescent="0.25">
      <c r="B2393" s="46">
        <f>SUBTOTAL(103,$C$10:C2393)</f>
        <v>2384</v>
      </c>
      <c r="C2393" s="157" t="s">
        <v>728</v>
      </c>
      <c r="D2393" s="157" t="s">
        <v>607</v>
      </c>
      <c r="E2393" s="204" t="s">
        <v>1187</v>
      </c>
      <c r="F2393" s="209" t="s">
        <v>1188</v>
      </c>
      <c r="G2393" s="241">
        <v>45590</v>
      </c>
      <c r="H2393" s="253">
        <v>0</v>
      </c>
      <c r="I2393" s="214">
        <v>-5950.3050000000003</v>
      </c>
      <c r="J2393" s="250">
        <f t="shared" si="38"/>
        <v>1774142.5845909063</v>
      </c>
      <c r="K2393" s="270"/>
    </row>
    <row r="2394" spans="2:11" x14ac:dyDescent="0.25">
      <c r="B2394" s="46">
        <f>SUBTOTAL(103,$C$10:C2394)</f>
        <v>2385</v>
      </c>
      <c r="C2394" s="157" t="s">
        <v>1151</v>
      </c>
      <c r="D2394" s="157" t="s">
        <v>648</v>
      </c>
      <c r="E2394" s="204" t="s">
        <v>585</v>
      </c>
      <c r="F2394" s="209" t="s">
        <v>586</v>
      </c>
      <c r="G2394" s="241">
        <v>45590</v>
      </c>
      <c r="H2394" s="253">
        <v>0</v>
      </c>
      <c r="I2394" s="214">
        <v>-25200</v>
      </c>
      <c r="J2394" s="250">
        <f t="shared" si="38"/>
        <v>1748942.5845909063</v>
      </c>
      <c r="K2394" s="270"/>
    </row>
    <row r="2395" spans="2:11" x14ac:dyDescent="0.25">
      <c r="B2395" s="46">
        <f>SUBTOTAL(103,$C$10:C2395)</f>
        <v>2386</v>
      </c>
      <c r="C2395" s="157" t="s">
        <v>683</v>
      </c>
      <c r="D2395" s="157" t="s">
        <v>608</v>
      </c>
      <c r="E2395" s="204" t="s">
        <v>1143</v>
      </c>
      <c r="F2395" s="209" t="s">
        <v>1144</v>
      </c>
      <c r="G2395" s="241">
        <v>45590</v>
      </c>
      <c r="H2395" s="253">
        <v>0</v>
      </c>
      <c r="I2395" s="214">
        <v>-20160</v>
      </c>
      <c r="J2395" s="250">
        <f t="shared" si="38"/>
        <v>1728782.5845909063</v>
      </c>
      <c r="K2395" s="270"/>
    </row>
    <row r="2396" spans="2:11" x14ac:dyDescent="0.25">
      <c r="B2396" s="46">
        <f>SUBTOTAL(103,$C$10:C2396)</f>
        <v>2387</v>
      </c>
      <c r="C2396" s="157" t="s">
        <v>603</v>
      </c>
      <c r="D2396" s="157" t="s">
        <v>738</v>
      </c>
      <c r="E2396" s="204" t="s">
        <v>619</v>
      </c>
      <c r="F2396" s="209" t="s">
        <v>621</v>
      </c>
      <c r="G2396" s="241">
        <v>45590</v>
      </c>
      <c r="H2396" s="253">
        <v>0</v>
      </c>
      <c r="I2396" s="214">
        <v>-250</v>
      </c>
      <c r="J2396" s="250">
        <f t="shared" si="38"/>
        <v>1728532.5845909063</v>
      </c>
      <c r="K2396" s="270"/>
    </row>
    <row r="2397" spans="2:11" x14ac:dyDescent="0.25">
      <c r="B2397" s="46">
        <f>SUBTOTAL(103,$C$10:C2397)</f>
        <v>2388</v>
      </c>
      <c r="C2397" s="157" t="s">
        <v>694</v>
      </c>
      <c r="D2397" s="157" t="s">
        <v>608</v>
      </c>
      <c r="E2397" s="204" t="s">
        <v>641</v>
      </c>
      <c r="F2397" s="209" t="s">
        <v>642</v>
      </c>
      <c r="G2397" s="241">
        <v>45590</v>
      </c>
      <c r="H2397" s="253">
        <v>0</v>
      </c>
      <c r="I2397" s="214">
        <v>-10500</v>
      </c>
      <c r="J2397" s="250">
        <f t="shared" si="38"/>
        <v>1718032.5845909063</v>
      </c>
      <c r="K2397" s="270"/>
    </row>
    <row r="2398" spans="2:11" x14ac:dyDescent="0.25">
      <c r="B2398" s="46">
        <f>SUBTOTAL(103,$C$10:C2398)</f>
        <v>2389</v>
      </c>
      <c r="C2398" s="157" t="s">
        <v>694</v>
      </c>
      <c r="D2398" s="157" t="s">
        <v>608</v>
      </c>
      <c r="E2398" s="204" t="s">
        <v>1187</v>
      </c>
      <c r="F2398" s="209" t="s">
        <v>1188</v>
      </c>
      <c r="G2398" s="241">
        <v>45590</v>
      </c>
      <c r="H2398" s="253">
        <v>0</v>
      </c>
      <c r="I2398" s="214">
        <v>-16100</v>
      </c>
      <c r="J2398" s="250">
        <f t="shared" si="38"/>
        <v>1701932.5845909063</v>
      </c>
      <c r="K2398" s="270"/>
    </row>
    <row r="2399" spans="2:11" x14ac:dyDescent="0.25">
      <c r="B2399" s="46">
        <f>SUBTOTAL(103,$C$10:C2399)</f>
        <v>2390</v>
      </c>
      <c r="C2399" s="157" t="s">
        <v>1165</v>
      </c>
      <c r="D2399" s="157" t="s">
        <v>738</v>
      </c>
      <c r="E2399" s="204" t="s">
        <v>1043</v>
      </c>
      <c r="F2399" s="209" t="s">
        <v>1044</v>
      </c>
      <c r="G2399" s="241">
        <v>45590</v>
      </c>
      <c r="H2399" s="253">
        <v>0</v>
      </c>
      <c r="I2399" s="214">
        <v>-500</v>
      </c>
      <c r="J2399" s="250">
        <f t="shared" si="38"/>
        <v>1701432.5845909063</v>
      </c>
      <c r="K2399" s="270"/>
    </row>
    <row r="2400" spans="2:11" x14ac:dyDescent="0.25">
      <c r="B2400" s="46">
        <f>SUBTOTAL(103,$C$10:C2400)</f>
        <v>2391</v>
      </c>
      <c r="C2400" s="157" t="s">
        <v>843</v>
      </c>
      <c r="D2400" s="157" t="s">
        <v>1173</v>
      </c>
      <c r="E2400" s="227" t="s">
        <v>700</v>
      </c>
      <c r="F2400" s="209" t="s">
        <v>439</v>
      </c>
      <c r="G2400" s="241">
        <v>45596</v>
      </c>
      <c r="H2400" s="253">
        <v>0</v>
      </c>
      <c r="I2400" s="214">
        <v>-650</v>
      </c>
      <c r="J2400" s="250">
        <f t="shared" si="38"/>
        <v>1700782.5845909063</v>
      </c>
      <c r="K2400" s="270"/>
    </row>
    <row r="2401" spans="2:11" x14ac:dyDescent="0.25">
      <c r="B2401" s="46">
        <f>SUBTOTAL(103,$C$10:C2401)</f>
        <v>2392</v>
      </c>
      <c r="C2401" s="157" t="s">
        <v>843</v>
      </c>
      <c r="D2401" s="157" t="s">
        <v>1173</v>
      </c>
      <c r="E2401" s="220"/>
      <c r="F2401" s="221" t="s">
        <v>437</v>
      </c>
      <c r="G2401" s="241">
        <v>45596</v>
      </c>
      <c r="H2401" s="253">
        <v>0</v>
      </c>
      <c r="I2401" s="214">
        <v>-650</v>
      </c>
      <c r="J2401" s="250">
        <f t="shared" si="38"/>
        <v>1700132.5845909063</v>
      </c>
      <c r="K2401" s="270"/>
    </row>
    <row r="2402" spans="2:11" x14ac:dyDescent="0.25">
      <c r="B2402" s="46">
        <f>SUBTOTAL(103,$C$10:C2402)</f>
        <v>2393</v>
      </c>
      <c r="C2402" s="157" t="s">
        <v>843</v>
      </c>
      <c r="D2402" s="157" t="s">
        <v>1173</v>
      </c>
      <c r="E2402" s="212" t="s">
        <v>1050</v>
      </c>
      <c r="F2402" s="209" t="s">
        <v>442</v>
      </c>
      <c r="G2402" s="241">
        <v>45596</v>
      </c>
      <c r="H2402" s="253">
        <v>0</v>
      </c>
      <c r="I2402" s="214">
        <v>-650</v>
      </c>
      <c r="J2402" s="250">
        <f t="shared" si="38"/>
        <v>1699482.5845909063</v>
      </c>
      <c r="K2402" s="270"/>
    </row>
    <row r="2403" spans="2:11" x14ac:dyDescent="0.25">
      <c r="B2403" s="46">
        <f>SUBTOTAL(103,$C$10:C2403)</f>
        <v>2394</v>
      </c>
      <c r="C2403" s="157" t="s">
        <v>843</v>
      </c>
      <c r="D2403" s="157" t="s">
        <v>1400</v>
      </c>
      <c r="E2403" s="204" t="s">
        <v>619</v>
      </c>
      <c r="F2403" s="209" t="s">
        <v>621</v>
      </c>
      <c r="G2403" s="241">
        <v>45596</v>
      </c>
      <c r="H2403" s="253">
        <v>0</v>
      </c>
      <c r="I2403" s="214">
        <v>-650</v>
      </c>
      <c r="J2403" s="250">
        <f t="shared" si="38"/>
        <v>1698832.5845909063</v>
      </c>
      <c r="K2403" s="270"/>
    </row>
    <row r="2404" spans="2:11" x14ac:dyDescent="0.25">
      <c r="B2404" s="46">
        <f>SUBTOTAL(103,$C$10:C2404)</f>
        <v>2395</v>
      </c>
      <c r="C2404" s="157" t="s">
        <v>843</v>
      </c>
      <c r="D2404" s="157" t="s">
        <v>1401</v>
      </c>
      <c r="E2404" s="204" t="s">
        <v>619</v>
      </c>
      <c r="F2404" s="209" t="s">
        <v>621</v>
      </c>
      <c r="G2404" s="241">
        <v>45596</v>
      </c>
      <c r="H2404" s="253">
        <v>0</v>
      </c>
      <c r="I2404" s="214">
        <v>-3500</v>
      </c>
      <c r="J2404" s="250">
        <f t="shared" si="38"/>
        <v>1695332.5845909063</v>
      </c>
      <c r="K2404" s="270"/>
    </row>
    <row r="2405" spans="2:11" x14ac:dyDescent="0.25">
      <c r="B2405" s="46">
        <f>SUBTOTAL(103,$C$10:C2405)</f>
        <v>2396</v>
      </c>
      <c r="C2405" s="157" t="s">
        <v>843</v>
      </c>
      <c r="D2405" s="157" t="s">
        <v>1173</v>
      </c>
      <c r="E2405" s="212" t="s">
        <v>1050</v>
      </c>
      <c r="F2405" s="209" t="s">
        <v>442</v>
      </c>
      <c r="G2405" s="241">
        <v>45596</v>
      </c>
      <c r="H2405" s="253">
        <v>0</v>
      </c>
      <c r="I2405" s="214">
        <v>-650</v>
      </c>
      <c r="J2405" s="250">
        <f t="shared" si="38"/>
        <v>1694682.5845909063</v>
      </c>
      <c r="K2405" s="270"/>
    </row>
    <row r="2406" spans="2:11" x14ac:dyDescent="0.25">
      <c r="B2406" s="46">
        <f>SUBTOTAL(103,$C$10:C2406)</f>
        <v>2397</v>
      </c>
      <c r="C2406" s="157" t="s">
        <v>843</v>
      </c>
      <c r="D2406" s="157" t="s">
        <v>1173</v>
      </c>
      <c r="E2406" s="227" t="s">
        <v>700</v>
      </c>
      <c r="F2406" s="209" t="s">
        <v>439</v>
      </c>
      <c r="G2406" s="241">
        <v>45596</v>
      </c>
      <c r="H2406" s="253">
        <v>0</v>
      </c>
      <c r="I2406" s="214">
        <v>-650</v>
      </c>
      <c r="J2406" s="250">
        <f t="shared" si="38"/>
        <v>1694032.5845909063</v>
      </c>
      <c r="K2406" s="270"/>
    </row>
    <row r="2407" spans="2:11" x14ac:dyDescent="0.25">
      <c r="B2407" s="46">
        <f>SUBTOTAL(103,$C$10:C2407)</f>
        <v>2398</v>
      </c>
      <c r="C2407" s="157" t="s">
        <v>843</v>
      </c>
      <c r="D2407" s="157" t="s">
        <v>1173</v>
      </c>
      <c r="E2407" s="220"/>
      <c r="F2407" s="221" t="s">
        <v>437</v>
      </c>
      <c r="G2407" s="241">
        <v>45596</v>
      </c>
      <c r="H2407" s="253">
        <v>0</v>
      </c>
      <c r="I2407" s="214">
        <v>-650</v>
      </c>
      <c r="J2407" s="250">
        <f t="shared" si="38"/>
        <v>1693382.5845909063</v>
      </c>
      <c r="K2407" s="270"/>
    </row>
    <row r="2408" spans="2:11" x14ac:dyDescent="0.25">
      <c r="B2408" s="46">
        <f>SUBTOTAL(103,$C$10:C2408)</f>
        <v>2399</v>
      </c>
      <c r="C2408" s="157" t="s">
        <v>596</v>
      </c>
      <c r="D2408" s="157" t="s">
        <v>607</v>
      </c>
      <c r="E2408" s="204" t="s">
        <v>581</v>
      </c>
      <c r="F2408" s="209" t="s">
        <v>620</v>
      </c>
      <c r="G2408" s="241">
        <v>45597</v>
      </c>
      <c r="H2408" s="253">
        <v>0</v>
      </c>
      <c r="I2408" s="214">
        <v>-7586.0780000000004</v>
      </c>
      <c r="J2408" s="250">
        <f t="shared" si="38"/>
        <v>1685796.5065909063</v>
      </c>
      <c r="K2408" s="270"/>
    </row>
    <row r="2409" spans="2:11" x14ac:dyDescent="0.25">
      <c r="B2409" s="46">
        <f>SUBTOTAL(103,$C$10:C2409)</f>
        <v>2400</v>
      </c>
      <c r="C2409" s="157" t="s">
        <v>1266</v>
      </c>
      <c r="D2409" s="157" t="s">
        <v>738</v>
      </c>
      <c r="E2409" s="204" t="s">
        <v>619</v>
      </c>
      <c r="F2409" s="209" t="s">
        <v>621</v>
      </c>
      <c r="G2409" s="241">
        <v>45597</v>
      </c>
      <c r="H2409" s="253">
        <v>0</v>
      </c>
      <c r="I2409" s="214">
        <v>-1000</v>
      </c>
      <c r="J2409" s="250">
        <f t="shared" si="38"/>
        <v>1684796.5065909063</v>
      </c>
      <c r="K2409" s="270"/>
    </row>
    <row r="2410" spans="2:11" x14ac:dyDescent="0.25">
      <c r="B2410" s="46">
        <f>SUBTOTAL(103,$C$10:C2410)</f>
        <v>2401</v>
      </c>
      <c r="C2410" s="157" t="s">
        <v>1266</v>
      </c>
      <c r="D2410" s="157" t="s">
        <v>607</v>
      </c>
      <c r="E2410" s="204" t="s">
        <v>619</v>
      </c>
      <c r="F2410" s="209" t="s">
        <v>621</v>
      </c>
      <c r="G2410" s="241">
        <v>45597</v>
      </c>
      <c r="H2410" s="253">
        <v>0</v>
      </c>
      <c r="I2410" s="214">
        <v>-4500</v>
      </c>
      <c r="J2410" s="250">
        <f t="shared" si="38"/>
        <v>1680296.5065909063</v>
      </c>
      <c r="K2410" s="270"/>
    </row>
    <row r="2411" spans="2:11" x14ac:dyDescent="0.25">
      <c r="B2411" s="46">
        <f>SUBTOTAL(103,$C$10:C2411)</f>
        <v>2402</v>
      </c>
      <c r="C2411" s="157" t="s">
        <v>812</v>
      </c>
      <c r="D2411" s="157" t="s">
        <v>608</v>
      </c>
      <c r="E2411" s="204" t="s">
        <v>1143</v>
      </c>
      <c r="F2411" s="209" t="s">
        <v>1144</v>
      </c>
      <c r="G2411" s="241">
        <v>45597</v>
      </c>
      <c r="H2411" s="253">
        <v>0</v>
      </c>
      <c r="I2411" s="214">
        <v>-21720</v>
      </c>
      <c r="J2411" s="250">
        <f t="shared" si="38"/>
        <v>1658576.5065909063</v>
      </c>
      <c r="K2411" s="270"/>
    </row>
    <row r="2412" spans="2:11" x14ac:dyDescent="0.25">
      <c r="B2412" s="46">
        <f>SUBTOTAL(103,$C$10:C2412)</f>
        <v>2403</v>
      </c>
      <c r="C2412" s="157" t="s">
        <v>736</v>
      </c>
      <c r="D2412" s="157" t="s">
        <v>738</v>
      </c>
      <c r="E2412" s="204" t="s">
        <v>619</v>
      </c>
      <c r="F2412" s="209" t="s">
        <v>621</v>
      </c>
      <c r="G2412" s="241">
        <v>45597</v>
      </c>
      <c r="H2412" s="253">
        <v>0</v>
      </c>
      <c r="I2412" s="214">
        <v>-1500</v>
      </c>
      <c r="J2412" s="250">
        <f t="shared" si="38"/>
        <v>1657076.5065909063</v>
      </c>
      <c r="K2412" s="270"/>
    </row>
    <row r="2413" spans="2:11" x14ac:dyDescent="0.25">
      <c r="B2413" s="46">
        <f>SUBTOTAL(103,$C$10:C2413)</f>
        <v>2404</v>
      </c>
      <c r="C2413" s="157" t="s">
        <v>625</v>
      </c>
      <c r="D2413" s="157" t="s">
        <v>608</v>
      </c>
      <c r="E2413" s="204" t="s">
        <v>641</v>
      </c>
      <c r="F2413" s="209" t="s">
        <v>642</v>
      </c>
      <c r="G2413" s="241">
        <v>45597</v>
      </c>
      <c r="H2413" s="253">
        <v>0</v>
      </c>
      <c r="I2413" s="214">
        <v>-19482</v>
      </c>
      <c r="J2413" s="250">
        <f t="shared" si="38"/>
        <v>1637594.5065909063</v>
      </c>
      <c r="K2413" s="270"/>
    </row>
    <row r="2414" spans="2:11" x14ac:dyDescent="0.25">
      <c r="B2414" s="46">
        <f>SUBTOTAL(103,$C$10:C2414)</f>
        <v>2405</v>
      </c>
      <c r="C2414" s="157" t="s">
        <v>1394</v>
      </c>
      <c r="D2414" s="157" t="s">
        <v>608</v>
      </c>
      <c r="E2414" s="204" t="s">
        <v>1187</v>
      </c>
      <c r="F2414" s="209" t="s">
        <v>1188</v>
      </c>
      <c r="G2414" s="241">
        <v>45597</v>
      </c>
      <c r="H2414" s="253">
        <v>0</v>
      </c>
      <c r="I2414" s="214">
        <v>-9600</v>
      </c>
      <c r="J2414" s="250">
        <f t="shared" si="38"/>
        <v>1627994.5065909063</v>
      </c>
      <c r="K2414" s="270"/>
    </row>
    <row r="2415" spans="2:11" x14ac:dyDescent="0.25">
      <c r="B2415" s="46">
        <f>SUBTOTAL(103,$C$10:C2415)</f>
        <v>2406</v>
      </c>
      <c r="C2415" s="157" t="s">
        <v>1286</v>
      </c>
      <c r="D2415" s="157" t="s">
        <v>607</v>
      </c>
      <c r="E2415" s="204" t="s">
        <v>591</v>
      </c>
      <c r="F2415" s="209" t="s">
        <v>592</v>
      </c>
      <c r="G2415" s="241">
        <v>45597</v>
      </c>
      <c r="H2415" s="253">
        <v>0</v>
      </c>
      <c r="I2415" s="214">
        <v>-8778.3950000000004</v>
      </c>
      <c r="J2415" s="250">
        <f t="shared" si="38"/>
        <v>1619216.1115909063</v>
      </c>
      <c r="K2415" s="270"/>
    </row>
    <row r="2416" spans="2:11" x14ac:dyDescent="0.25">
      <c r="B2416" s="46">
        <f>SUBTOTAL(103,$C$10:C2416)</f>
        <v>2407</v>
      </c>
      <c r="C2416" s="157" t="s">
        <v>1148</v>
      </c>
      <c r="D2416" s="157" t="s">
        <v>608</v>
      </c>
      <c r="E2416" s="227" t="s">
        <v>1045</v>
      </c>
      <c r="F2416" s="208" t="s">
        <v>1046</v>
      </c>
      <c r="G2416" s="241">
        <v>45597</v>
      </c>
      <c r="H2416" s="253">
        <v>0</v>
      </c>
      <c r="I2416" s="214">
        <v>-9800</v>
      </c>
      <c r="J2416" s="250">
        <f t="shared" si="38"/>
        <v>1609416.1115909063</v>
      </c>
      <c r="K2416" s="270"/>
    </row>
    <row r="2417" spans="2:11" x14ac:dyDescent="0.25">
      <c r="B2417" s="46">
        <f>SUBTOTAL(103,$C$10:C2417)</f>
        <v>2408</v>
      </c>
      <c r="C2417" s="157" t="s">
        <v>598</v>
      </c>
      <c r="D2417" s="157" t="s">
        <v>607</v>
      </c>
      <c r="E2417" s="204" t="s">
        <v>581</v>
      </c>
      <c r="F2417" s="209" t="s">
        <v>620</v>
      </c>
      <c r="G2417" s="241">
        <v>45597</v>
      </c>
      <c r="H2417" s="253">
        <v>0</v>
      </c>
      <c r="I2417" s="214">
        <v>-15000</v>
      </c>
      <c r="J2417" s="250">
        <f t="shared" si="38"/>
        <v>1594416.1115909063</v>
      </c>
      <c r="K2417" s="270"/>
    </row>
    <row r="2418" spans="2:11" x14ac:dyDescent="0.25">
      <c r="B2418" s="46">
        <f>SUBTOTAL(103,$C$10:C2418)</f>
        <v>2409</v>
      </c>
      <c r="C2418" s="157" t="s">
        <v>598</v>
      </c>
      <c r="D2418" s="157" t="s">
        <v>607</v>
      </c>
      <c r="E2418" s="204" t="s">
        <v>1187</v>
      </c>
      <c r="F2418" s="209" t="s">
        <v>1188</v>
      </c>
      <c r="G2418" s="241">
        <v>45597</v>
      </c>
      <c r="H2418" s="253">
        <v>0</v>
      </c>
      <c r="I2418" s="214">
        <v>-2881.2758474555631</v>
      </c>
      <c r="J2418" s="250">
        <f t="shared" si="38"/>
        <v>1591534.8357434508</v>
      </c>
      <c r="K2418" s="270"/>
    </row>
    <row r="2419" spans="2:11" x14ac:dyDescent="0.25">
      <c r="B2419" s="46">
        <f>SUBTOTAL(103,$C$10:C2419)</f>
        <v>2410</v>
      </c>
      <c r="C2419" s="157" t="s">
        <v>598</v>
      </c>
      <c r="D2419" s="157" t="s">
        <v>607</v>
      </c>
      <c r="E2419" s="204" t="s">
        <v>579</v>
      </c>
      <c r="F2419" s="209" t="s">
        <v>580</v>
      </c>
      <c r="G2419" s="241">
        <v>45597</v>
      </c>
      <c r="H2419" s="253">
        <v>0</v>
      </c>
      <c r="I2419" s="214">
        <v>-2574.1076635782201</v>
      </c>
      <c r="J2419" s="250">
        <f t="shared" ref="J2419:J2439" si="39">H2419+J2418+I2419</f>
        <v>1588960.7280798727</v>
      </c>
      <c r="K2419" s="270"/>
    </row>
    <row r="2420" spans="2:11" x14ac:dyDescent="0.25">
      <c r="B2420" s="46">
        <f>SUBTOTAL(103,$C$10:C2420)</f>
        <v>2411</v>
      </c>
      <c r="C2420" s="157" t="s">
        <v>598</v>
      </c>
      <c r="D2420" s="157" t="s">
        <v>607</v>
      </c>
      <c r="E2420" s="204" t="s">
        <v>581</v>
      </c>
      <c r="F2420" s="209" t="s">
        <v>620</v>
      </c>
      <c r="G2420" s="241">
        <v>45597</v>
      </c>
      <c r="H2420" s="253">
        <v>0</v>
      </c>
      <c r="I2420" s="214">
        <v>-1985.9687423750142</v>
      </c>
      <c r="J2420" s="250">
        <f t="shared" si="39"/>
        <v>1586974.7593374976</v>
      </c>
      <c r="K2420" s="270"/>
    </row>
    <row r="2421" spans="2:11" x14ac:dyDescent="0.25">
      <c r="B2421" s="46">
        <f>SUBTOTAL(103,$C$10:C2421)</f>
        <v>2412</v>
      </c>
      <c r="C2421" s="157" t="s">
        <v>598</v>
      </c>
      <c r="D2421" s="157" t="s">
        <v>607</v>
      </c>
      <c r="E2421" s="204" t="s">
        <v>1043</v>
      </c>
      <c r="F2421" s="209" t="s">
        <v>1044</v>
      </c>
      <c r="G2421" s="241">
        <v>45597</v>
      </c>
      <c r="H2421" s="253">
        <v>0</v>
      </c>
      <c r="I2421" s="214">
        <v>-1658.6477465912026</v>
      </c>
      <c r="J2421" s="250">
        <f t="shared" si="39"/>
        <v>1585316.1115909065</v>
      </c>
      <c r="K2421" s="270"/>
    </row>
    <row r="2422" spans="2:11" x14ac:dyDescent="0.25">
      <c r="B2422" s="46">
        <f>SUBTOTAL(103,$C$10:C2422)</f>
        <v>2413</v>
      </c>
      <c r="C2422" s="157" t="s">
        <v>598</v>
      </c>
      <c r="D2422" s="157" t="s">
        <v>608</v>
      </c>
      <c r="E2422" s="204" t="s">
        <v>1187</v>
      </c>
      <c r="F2422" s="209" t="s">
        <v>1188</v>
      </c>
      <c r="G2422" s="241">
        <v>45597</v>
      </c>
      <c r="H2422" s="253">
        <v>0</v>
      </c>
      <c r="I2422" s="214">
        <v>-6300</v>
      </c>
      <c r="J2422" s="250">
        <f t="shared" si="39"/>
        <v>1579016.1115909065</v>
      </c>
      <c r="K2422" s="270"/>
    </row>
    <row r="2423" spans="2:11" x14ac:dyDescent="0.25">
      <c r="B2423" s="46">
        <f>SUBTOTAL(103,$C$10:C2423)</f>
        <v>2414</v>
      </c>
      <c r="C2423" s="157" t="s">
        <v>598</v>
      </c>
      <c r="D2423" s="157" t="s">
        <v>738</v>
      </c>
      <c r="E2423" s="204" t="s">
        <v>1043</v>
      </c>
      <c r="F2423" s="209" t="s">
        <v>1044</v>
      </c>
      <c r="G2423" s="241">
        <v>45597</v>
      </c>
      <c r="H2423" s="253">
        <v>0</v>
      </c>
      <c r="I2423" s="214">
        <v>-1000</v>
      </c>
      <c r="J2423" s="250">
        <f t="shared" si="39"/>
        <v>1578016.1115909065</v>
      </c>
      <c r="K2423" s="270"/>
    </row>
    <row r="2424" spans="2:11" x14ac:dyDescent="0.25">
      <c r="B2424" s="46">
        <f>SUBTOTAL(103,$C$10:C2424)</f>
        <v>2415</v>
      </c>
      <c r="C2424" s="157" t="s">
        <v>763</v>
      </c>
      <c r="D2424" s="157" t="s">
        <v>738</v>
      </c>
      <c r="E2424" s="204" t="s">
        <v>619</v>
      </c>
      <c r="F2424" s="209" t="s">
        <v>621</v>
      </c>
      <c r="G2424" s="241">
        <v>45597</v>
      </c>
      <c r="H2424" s="253">
        <v>0</v>
      </c>
      <c r="I2424" s="214">
        <v>-1450</v>
      </c>
      <c r="J2424" s="250">
        <f t="shared" si="39"/>
        <v>1576566.1115909065</v>
      </c>
      <c r="K2424" s="270"/>
    </row>
    <row r="2425" spans="2:11" x14ac:dyDescent="0.25">
      <c r="B2425" s="46">
        <f>SUBTOTAL(103,$C$10:C2425)</f>
        <v>2416</v>
      </c>
      <c r="C2425" s="157" t="s">
        <v>678</v>
      </c>
      <c r="D2425" s="157" t="s">
        <v>703</v>
      </c>
      <c r="E2425" s="204" t="s">
        <v>641</v>
      </c>
      <c r="F2425" s="209" t="s">
        <v>642</v>
      </c>
      <c r="G2425" s="241">
        <v>45597</v>
      </c>
      <c r="H2425" s="253">
        <v>0</v>
      </c>
      <c r="I2425" s="214">
        <v>-30000</v>
      </c>
      <c r="J2425" s="250">
        <f t="shared" si="39"/>
        <v>1546566.1115909065</v>
      </c>
      <c r="K2425" s="270"/>
    </row>
    <row r="2426" spans="2:11" x14ac:dyDescent="0.25">
      <c r="B2426" s="46">
        <f>SUBTOTAL(103,$C$10:C2426)</f>
        <v>2417</v>
      </c>
      <c r="C2426" s="157" t="s">
        <v>600</v>
      </c>
      <c r="D2426" s="157" t="s">
        <v>608</v>
      </c>
      <c r="E2426" s="204" t="s">
        <v>1143</v>
      </c>
      <c r="F2426" s="209" t="s">
        <v>1144</v>
      </c>
      <c r="G2426" s="241">
        <v>45597</v>
      </c>
      <c r="H2426" s="253">
        <v>0</v>
      </c>
      <c r="I2426" s="214">
        <v>-25240</v>
      </c>
      <c r="J2426" s="250">
        <f t="shared" si="39"/>
        <v>1521326.1115909065</v>
      </c>
      <c r="K2426" s="270"/>
    </row>
    <row r="2427" spans="2:11" x14ac:dyDescent="0.25">
      <c r="B2427" s="46">
        <f>SUBTOTAL(103,$C$10:C2427)</f>
        <v>2418</v>
      </c>
      <c r="C2427" s="157" t="s">
        <v>682</v>
      </c>
      <c r="D2427" s="157" t="s">
        <v>608</v>
      </c>
      <c r="E2427" s="227" t="s">
        <v>1045</v>
      </c>
      <c r="F2427" s="208" t="s">
        <v>1046</v>
      </c>
      <c r="G2427" s="241">
        <v>45597</v>
      </c>
      <c r="H2427" s="253">
        <v>0</v>
      </c>
      <c r="I2427" s="214">
        <v>-2100</v>
      </c>
      <c r="J2427" s="250">
        <f t="shared" si="39"/>
        <v>1519226.1115909065</v>
      </c>
      <c r="K2427" s="270"/>
    </row>
    <row r="2428" spans="2:11" x14ac:dyDescent="0.25">
      <c r="B2428" s="46">
        <f>SUBTOTAL(103,$C$10:C2428)</f>
        <v>2419</v>
      </c>
      <c r="C2428" s="157" t="s">
        <v>601</v>
      </c>
      <c r="D2428" s="157" t="s">
        <v>648</v>
      </c>
      <c r="E2428" s="204" t="s">
        <v>1143</v>
      </c>
      <c r="F2428" s="209" t="s">
        <v>1144</v>
      </c>
      <c r="G2428" s="241">
        <v>45597</v>
      </c>
      <c r="H2428" s="253">
        <v>0</v>
      </c>
      <c r="I2428" s="214">
        <v>-5331</v>
      </c>
      <c r="J2428" s="250">
        <f t="shared" si="39"/>
        <v>1513895.1115909065</v>
      </c>
      <c r="K2428" s="270"/>
    </row>
    <row r="2429" spans="2:11" x14ac:dyDescent="0.25">
      <c r="B2429" s="46">
        <f>SUBTOTAL(103,$C$10:C2429)</f>
        <v>2420</v>
      </c>
      <c r="C2429" s="157" t="s">
        <v>665</v>
      </c>
      <c r="D2429" s="157" t="s">
        <v>648</v>
      </c>
      <c r="E2429" s="227" t="s">
        <v>1045</v>
      </c>
      <c r="F2429" s="208" t="s">
        <v>1046</v>
      </c>
      <c r="G2429" s="241">
        <v>45597</v>
      </c>
      <c r="H2429" s="253">
        <v>0</v>
      </c>
      <c r="I2429" s="214">
        <v>-24500</v>
      </c>
      <c r="J2429" s="250">
        <f t="shared" si="39"/>
        <v>1489395.1115909065</v>
      </c>
      <c r="K2429" s="270"/>
    </row>
    <row r="2430" spans="2:11" x14ac:dyDescent="0.25">
      <c r="B2430" s="46">
        <f>SUBTOTAL(103,$C$10:C2430)</f>
        <v>2421</v>
      </c>
      <c r="C2430" s="157" t="s">
        <v>722</v>
      </c>
      <c r="D2430" s="157" t="s">
        <v>703</v>
      </c>
      <c r="E2430" s="204" t="s">
        <v>641</v>
      </c>
      <c r="F2430" s="209" t="s">
        <v>642</v>
      </c>
      <c r="G2430" s="241">
        <v>45597</v>
      </c>
      <c r="H2430" s="253">
        <v>0</v>
      </c>
      <c r="I2430" s="214">
        <v>-25000</v>
      </c>
      <c r="J2430" s="250">
        <f t="shared" si="39"/>
        <v>1464395.1115909065</v>
      </c>
      <c r="K2430" s="270"/>
    </row>
    <row r="2431" spans="2:11" x14ac:dyDescent="0.25">
      <c r="B2431" s="46">
        <f>SUBTOTAL(103,$C$10:C2431)</f>
        <v>2422</v>
      </c>
      <c r="C2431" s="157" t="s">
        <v>728</v>
      </c>
      <c r="D2431" s="157" t="s">
        <v>648</v>
      </c>
      <c r="E2431" s="204" t="s">
        <v>1187</v>
      </c>
      <c r="F2431" s="209" t="s">
        <v>1188</v>
      </c>
      <c r="G2431" s="241">
        <v>45597</v>
      </c>
      <c r="H2431" s="253">
        <v>0</v>
      </c>
      <c r="I2431" s="214">
        <v>-4200</v>
      </c>
      <c r="J2431" s="250">
        <f t="shared" si="39"/>
        <v>1460195.1115909065</v>
      </c>
      <c r="K2431" s="270"/>
    </row>
    <row r="2432" spans="2:11" x14ac:dyDescent="0.25">
      <c r="B2432" s="46">
        <f>SUBTOTAL(103,$C$10:C2432)</f>
        <v>2423</v>
      </c>
      <c r="C2432" s="157" t="s">
        <v>1151</v>
      </c>
      <c r="D2432" s="157" t="s">
        <v>648</v>
      </c>
      <c r="E2432" s="204" t="s">
        <v>585</v>
      </c>
      <c r="F2432" s="209" t="s">
        <v>586</v>
      </c>
      <c r="G2432" s="241">
        <v>45597</v>
      </c>
      <c r="H2432" s="253">
        <v>0</v>
      </c>
      <c r="I2432" s="214">
        <v>-25200</v>
      </c>
      <c r="J2432" s="250">
        <f t="shared" si="39"/>
        <v>1434995.1115909065</v>
      </c>
      <c r="K2432" s="270"/>
    </row>
    <row r="2433" spans="2:11" x14ac:dyDescent="0.25">
      <c r="B2433" s="46">
        <f>SUBTOTAL(103,$C$10:C2433)</f>
        <v>2424</v>
      </c>
      <c r="C2433" s="157" t="s">
        <v>683</v>
      </c>
      <c r="D2433" s="157" t="s">
        <v>608</v>
      </c>
      <c r="E2433" s="204" t="s">
        <v>1143</v>
      </c>
      <c r="F2433" s="209" t="s">
        <v>1144</v>
      </c>
      <c r="G2433" s="241">
        <v>45597</v>
      </c>
      <c r="H2433" s="253">
        <v>0</v>
      </c>
      <c r="I2433" s="214">
        <v>-20160</v>
      </c>
      <c r="J2433" s="250">
        <f t="shared" si="39"/>
        <v>1414835.1115909065</v>
      </c>
      <c r="K2433" s="270"/>
    </row>
    <row r="2434" spans="2:11" x14ac:dyDescent="0.25">
      <c r="B2434" s="46">
        <f>SUBTOTAL(103,$C$10:C2434)</f>
        <v>2425</v>
      </c>
      <c r="C2434" s="157" t="s">
        <v>603</v>
      </c>
      <c r="D2434" s="157" t="s">
        <v>738</v>
      </c>
      <c r="E2434" s="204" t="s">
        <v>619</v>
      </c>
      <c r="F2434" s="209" t="s">
        <v>621</v>
      </c>
      <c r="G2434" s="241">
        <v>45597</v>
      </c>
      <c r="H2434" s="253">
        <v>0</v>
      </c>
      <c r="I2434" s="214">
        <v>-250</v>
      </c>
      <c r="J2434" s="250">
        <f t="shared" si="39"/>
        <v>1414585.1115909065</v>
      </c>
      <c r="K2434" s="270"/>
    </row>
    <row r="2435" spans="2:11" x14ac:dyDescent="0.25">
      <c r="B2435" s="46">
        <f>SUBTOTAL(103,$C$10:C2435)</f>
        <v>2426</v>
      </c>
      <c r="C2435" s="157" t="s">
        <v>694</v>
      </c>
      <c r="D2435" s="157" t="s">
        <v>608</v>
      </c>
      <c r="E2435" s="204" t="s">
        <v>641</v>
      </c>
      <c r="F2435" s="209" t="s">
        <v>642</v>
      </c>
      <c r="G2435" s="241">
        <v>45597</v>
      </c>
      <c r="H2435" s="253">
        <v>0</v>
      </c>
      <c r="I2435" s="214">
        <v>-10500</v>
      </c>
      <c r="J2435" s="250">
        <f t="shared" si="39"/>
        <v>1404085.1115909065</v>
      </c>
      <c r="K2435" s="270"/>
    </row>
    <row r="2436" spans="2:11" x14ac:dyDescent="0.25">
      <c r="B2436" s="46">
        <f>SUBTOTAL(103,$C$10:C2436)</f>
        <v>2427</v>
      </c>
      <c r="C2436" s="157" t="s">
        <v>694</v>
      </c>
      <c r="D2436" s="157" t="s">
        <v>608</v>
      </c>
      <c r="E2436" s="204" t="s">
        <v>1187</v>
      </c>
      <c r="F2436" s="209" t="s">
        <v>1188</v>
      </c>
      <c r="G2436" s="241">
        <v>45597</v>
      </c>
      <c r="H2436" s="253">
        <v>0</v>
      </c>
      <c r="I2436" s="214">
        <v>-16100</v>
      </c>
      <c r="J2436" s="250">
        <f t="shared" si="39"/>
        <v>1387985.1115909065</v>
      </c>
      <c r="K2436" s="270"/>
    </row>
    <row r="2437" spans="2:11" x14ac:dyDescent="0.25">
      <c r="B2437" s="46">
        <f>SUBTOTAL(103,$C$10:C2437)</f>
        <v>2428</v>
      </c>
      <c r="C2437" s="157" t="s">
        <v>605</v>
      </c>
      <c r="D2437" s="157" t="s">
        <v>607</v>
      </c>
      <c r="E2437" s="204" t="s">
        <v>1187</v>
      </c>
      <c r="F2437" s="209" t="s">
        <v>1188</v>
      </c>
      <c r="G2437" s="241">
        <v>45597</v>
      </c>
      <c r="H2437" s="253">
        <v>0</v>
      </c>
      <c r="I2437" s="214">
        <v>-7645.6727272727267</v>
      </c>
      <c r="J2437" s="250">
        <f t="shared" si="39"/>
        <v>1380339.4388636339</v>
      </c>
      <c r="K2437" s="270"/>
    </row>
    <row r="2438" spans="2:11" x14ac:dyDescent="0.25">
      <c r="B2438" s="46">
        <f>SUBTOTAL(103,$C$10:C2438)</f>
        <v>2429</v>
      </c>
      <c r="C2438" s="157" t="s">
        <v>605</v>
      </c>
      <c r="D2438" s="157" t="s">
        <v>607</v>
      </c>
      <c r="E2438" s="204" t="s">
        <v>1043</v>
      </c>
      <c r="F2438" s="209" t="s">
        <v>1044</v>
      </c>
      <c r="G2438" s="241">
        <v>45597</v>
      </c>
      <c r="H2438" s="253">
        <v>0</v>
      </c>
      <c r="I2438" s="214">
        <v>-1568.4872727272725</v>
      </c>
      <c r="J2438" s="250">
        <f t="shared" si="39"/>
        <v>1378770.9515909066</v>
      </c>
      <c r="K2438" s="270"/>
    </row>
    <row r="2439" spans="2:11" x14ac:dyDescent="0.25">
      <c r="B2439" s="46">
        <f>SUBTOTAL(103,$C$10:C2439)</f>
        <v>2430</v>
      </c>
      <c r="C2439" s="157" t="s">
        <v>1165</v>
      </c>
      <c r="D2439" s="157" t="s">
        <v>738</v>
      </c>
      <c r="E2439" s="204" t="s">
        <v>1043</v>
      </c>
      <c r="F2439" s="209" t="s">
        <v>1044</v>
      </c>
      <c r="G2439" s="241">
        <v>45597</v>
      </c>
      <c r="H2439" s="253">
        <v>0</v>
      </c>
      <c r="I2439" s="214">
        <v>-500</v>
      </c>
      <c r="J2439" s="250">
        <f t="shared" si="39"/>
        <v>1378270.9515909066</v>
      </c>
      <c r="K2439" s="270"/>
    </row>
    <row r="2440" spans="2:11" x14ac:dyDescent="0.25">
      <c r="B2440" s="46">
        <f>SUBTOTAL(103,$C$10:C2440)</f>
        <v>2431</v>
      </c>
      <c r="C2440" s="157" t="s">
        <v>131</v>
      </c>
      <c r="D2440" s="157" t="s">
        <v>1403</v>
      </c>
      <c r="E2440" s="212" t="s">
        <v>588</v>
      </c>
      <c r="F2440" s="209" t="s">
        <v>589</v>
      </c>
      <c r="G2440" s="241">
        <v>45603</v>
      </c>
      <c r="H2440" s="253">
        <v>0</v>
      </c>
      <c r="I2440" s="214">
        <v>-600000</v>
      </c>
      <c r="J2440" s="250">
        <f t="shared" ref="J2440:J2502" si="40">H2440+J2439+I2440</f>
        <v>778270.9515909066</v>
      </c>
      <c r="K2440" s="270"/>
    </row>
    <row r="2441" spans="2:11" x14ac:dyDescent="0.25">
      <c r="B2441" s="46">
        <f>SUBTOTAL(103,$C$10:C2441)</f>
        <v>2432</v>
      </c>
      <c r="C2441" s="157" t="s">
        <v>1404</v>
      </c>
      <c r="D2441" s="157" t="s">
        <v>1142</v>
      </c>
      <c r="E2441" s="204" t="s">
        <v>1143</v>
      </c>
      <c r="F2441" s="209" t="s">
        <v>1144</v>
      </c>
      <c r="G2441" s="241">
        <v>45603</v>
      </c>
      <c r="H2441" s="253">
        <v>0</v>
      </c>
      <c r="I2441" s="214">
        <v>-5250</v>
      </c>
      <c r="J2441" s="250">
        <f t="shared" si="40"/>
        <v>773020.9515909066</v>
      </c>
      <c r="K2441" s="270"/>
    </row>
    <row r="2442" spans="2:11" x14ac:dyDescent="0.25">
      <c r="B2442" s="46">
        <f>SUBTOTAL(103,$C$10:C2442)</f>
        <v>2433</v>
      </c>
      <c r="C2442" s="157" t="s">
        <v>1180</v>
      </c>
      <c r="D2442" s="157" t="s">
        <v>1183</v>
      </c>
      <c r="E2442" s="204" t="s">
        <v>1043</v>
      </c>
      <c r="F2442" s="209" t="s">
        <v>1044</v>
      </c>
      <c r="G2442" s="241">
        <v>45603</v>
      </c>
      <c r="H2442" s="253">
        <v>0</v>
      </c>
      <c r="I2442" s="214">
        <v>-600</v>
      </c>
      <c r="J2442" s="250">
        <f t="shared" si="40"/>
        <v>772420.9515909066</v>
      </c>
      <c r="K2442" s="270"/>
    </row>
    <row r="2443" spans="2:11" x14ac:dyDescent="0.25">
      <c r="B2443" s="46">
        <f>SUBTOTAL(103,$C$10:C2443)</f>
        <v>2434</v>
      </c>
      <c r="C2443" s="157" t="s">
        <v>743</v>
      </c>
      <c r="D2443" s="157" t="s">
        <v>1405</v>
      </c>
      <c r="E2443" s="204" t="s">
        <v>581</v>
      </c>
      <c r="F2443" s="209" t="s">
        <v>620</v>
      </c>
      <c r="G2443" s="241">
        <v>45604</v>
      </c>
      <c r="H2443" s="253">
        <v>0</v>
      </c>
      <c r="I2443" s="214">
        <v>-3622</v>
      </c>
      <c r="J2443" s="250">
        <f t="shared" si="40"/>
        <v>768798.9515909066</v>
      </c>
      <c r="K2443" s="270"/>
    </row>
    <row r="2444" spans="2:11" x14ac:dyDescent="0.25">
      <c r="B2444" s="46">
        <f>SUBTOTAL(103,$C$10:C2444)</f>
        <v>2435</v>
      </c>
      <c r="C2444" s="157" t="s">
        <v>634</v>
      </c>
      <c r="D2444" s="157" t="s">
        <v>1406</v>
      </c>
      <c r="E2444" s="204" t="s">
        <v>24</v>
      </c>
      <c r="F2444" s="209" t="s">
        <v>24</v>
      </c>
      <c r="G2444" s="241">
        <v>45604</v>
      </c>
      <c r="H2444" s="253">
        <v>0</v>
      </c>
      <c r="I2444" s="214">
        <v>-20000</v>
      </c>
      <c r="J2444" s="250">
        <f t="shared" si="40"/>
        <v>748798.9515909066</v>
      </c>
      <c r="K2444" s="270"/>
    </row>
    <row r="2445" spans="2:11" x14ac:dyDescent="0.25">
      <c r="B2445" s="46">
        <f>SUBTOTAL(103,$C$10:C2445)</f>
        <v>2436</v>
      </c>
      <c r="C2445" s="157" t="s">
        <v>596</v>
      </c>
      <c r="D2445" s="157" t="s">
        <v>607</v>
      </c>
      <c r="E2445" s="204" t="s">
        <v>581</v>
      </c>
      <c r="F2445" s="209" t="s">
        <v>620</v>
      </c>
      <c r="G2445" s="241">
        <v>45604</v>
      </c>
      <c r="H2445" s="253">
        <v>0</v>
      </c>
      <c r="I2445" s="214">
        <v>-11153.939999999995</v>
      </c>
      <c r="J2445" s="250">
        <f t="shared" si="40"/>
        <v>737645.01159090665</v>
      </c>
      <c r="K2445" s="270"/>
    </row>
    <row r="2446" spans="2:11" x14ac:dyDescent="0.25">
      <c r="B2446" s="46">
        <f>SUBTOTAL(103,$C$10:C2446)</f>
        <v>2437</v>
      </c>
      <c r="C2446" s="157" t="s">
        <v>1266</v>
      </c>
      <c r="D2446" s="157" t="s">
        <v>738</v>
      </c>
      <c r="E2446" s="204" t="s">
        <v>619</v>
      </c>
      <c r="F2446" s="209" t="s">
        <v>621</v>
      </c>
      <c r="G2446" s="241">
        <v>45604</v>
      </c>
      <c r="H2446" s="253">
        <v>0</v>
      </c>
      <c r="I2446" s="214">
        <v>-950</v>
      </c>
      <c r="J2446" s="250">
        <f t="shared" si="40"/>
        <v>736695.01159090665</v>
      </c>
      <c r="K2446" s="270"/>
    </row>
    <row r="2447" spans="2:11" x14ac:dyDescent="0.25">
      <c r="B2447" s="46">
        <f>SUBTOTAL(103,$C$10:C2447)</f>
        <v>2438</v>
      </c>
      <c r="C2447" s="157" t="s">
        <v>1266</v>
      </c>
      <c r="D2447" s="157" t="s">
        <v>607</v>
      </c>
      <c r="E2447" s="204" t="s">
        <v>619</v>
      </c>
      <c r="F2447" s="209" t="s">
        <v>621</v>
      </c>
      <c r="G2447" s="241">
        <v>45604</v>
      </c>
      <c r="H2447" s="253">
        <v>0</v>
      </c>
      <c r="I2447" s="214">
        <v>-4500</v>
      </c>
      <c r="J2447" s="250">
        <f t="shared" si="40"/>
        <v>732195.01159090665</v>
      </c>
      <c r="K2447" s="270"/>
    </row>
    <row r="2448" spans="2:11" x14ac:dyDescent="0.25">
      <c r="B2448" s="46">
        <f>SUBTOTAL(103,$C$10:C2448)</f>
        <v>2439</v>
      </c>
      <c r="C2448" s="157" t="s">
        <v>812</v>
      </c>
      <c r="D2448" s="157" t="s">
        <v>608</v>
      </c>
      <c r="E2448" s="204" t="s">
        <v>1143</v>
      </c>
      <c r="F2448" s="209" t="s">
        <v>1144</v>
      </c>
      <c r="G2448" s="241">
        <v>45604</v>
      </c>
      <c r="H2448" s="253">
        <v>0</v>
      </c>
      <c r="I2448" s="214">
        <v>-13800</v>
      </c>
      <c r="J2448" s="250">
        <f t="shared" si="40"/>
        <v>718395.01159090665</v>
      </c>
      <c r="K2448" s="270"/>
    </row>
    <row r="2449" spans="2:11" x14ac:dyDescent="0.25">
      <c r="B2449" s="46">
        <f>SUBTOTAL(103,$C$10:C2449)</f>
        <v>2440</v>
      </c>
      <c r="C2449" s="157" t="s">
        <v>736</v>
      </c>
      <c r="D2449" s="157" t="s">
        <v>738</v>
      </c>
      <c r="E2449" s="204" t="s">
        <v>619</v>
      </c>
      <c r="F2449" s="209" t="s">
        <v>621</v>
      </c>
      <c r="G2449" s="241">
        <v>45604</v>
      </c>
      <c r="H2449" s="253">
        <v>0</v>
      </c>
      <c r="I2449" s="214">
        <v>-1500</v>
      </c>
      <c r="J2449" s="250">
        <f t="shared" si="40"/>
        <v>716895.01159090665</v>
      </c>
      <c r="K2449" s="270"/>
    </row>
    <row r="2450" spans="2:11" x14ac:dyDescent="0.25">
      <c r="B2450" s="46">
        <f>SUBTOTAL(103,$C$10:C2450)</f>
        <v>2441</v>
      </c>
      <c r="C2450" s="157" t="s">
        <v>625</v>
      </c>
      <c r="D2450" s="157" t="s">
        <v>608</v>
      </c>
      <c r="E2450" s="204" t="s">
        <v>641</v>
      </c>
      <c r="F2450" s="209" t="s">
        <v>642</v>
      </c>
      <c r="G2450" s="241">
        <v>45604</v>
      </c>
      <c r="H2450" s="253">
        <v>0</v>
      </c>
      <c r="I2450" s="214">
        <v>-10772</v>
      </c>
      <c r="J2450" s="250">
        <f t="shared" si="40"/>
        <v>706123.01159090665</v>
      </c>
      <c r="K2450" s="270"/>
    </row>
    <row r="2451" spans="2:11" x14ac:dyDescent="0.25">
      <c r="B2451" s="46">
        <f>SUBTOTAL(103,$C$10:C2451)</f>
        <v>2442</v>
      </c>
      <c r="C2451" s="157" t="s">
        <v>1394</v>
      </c>
      <c r="D2451" s="157" t="s">
        <v>608</v>
      </c>
      <c r="E2451" s="204" t="s">
        <v>1187</v>
      </c>
      <c r="F2451" s="209" t="s">
        <v>1188</v>
      </c>
      <c r="G2451" s="241">
        <v>45604</v>
      </c>
      <c r="H2451" s="253">
        <v>0</v>
      </c>
      <c r="I2451" s="214">
        <v>-12100</v>
      </c>
      <c r="J2451" s="250">
        <f t="shared" si="40"/>
        <v>694023.01159090665</v>
      </c>
      <c r="K2451" s="270"/>
    </row>
    <row r="2452" spans="2:11" x14ac:dyDescent="0.25">
      <c r="B2452" s="46">
        <f>SUBTOTAL(103,$C$10:C2452)</f>
        <v>2443</v>
      </c>
      <c r="C2452" s="157" t="s">
        <v>1286</v>
      </c>
      <c r="D2452" s="157" t="s">
        <v>607</v>
      </c>
      <c r="E2452" s="204" t="s">
        <v>581</v>
      </c>
      <c r="F2452" s="209" t="s">
        <v>620</v>
      </c>
      <c r="G2452" s="241">
        <v>45604</v>
      </c>
      <c r="H2452" s="253">
        <v>0</v>
      </c>
      <c r="I2452" s="214">
        <v>-15055.62</v>
      </c>
      <c r="J2452" s="250">
        <f t="shared" si="40"/>
        <v>678967.39159090666</v>
      </c>
      <c r="K2452" s="270"/>
    </row>
    <row r="2453" spans="2:11" x14ac:dyDescent="0.25">
      <c r="B2453" s="46">
        <f>SUBTOTAL(103,$C$10:C2453)</f>
        <v>2444</v>
      </c>
      <c r="C2453" s="157" t="s">
        <v>1148</v>
      </c>
      <c r="D2453" s="157" t="s">
        <v>608</v>
      </c>
      <c r="E2453" s="227" t="s">
        <v>1045</v>
      </c>
      <c r="F2453" s="208" t="s">
        <v>1046</v>
      </c>
      <c r="G2453" s="241">
        <v>45604</v>
      </c>
      <c r="H2453" s="253">
        <v>0</v>
      </c>
      <c r="I2453" s="214">
        <v>-11900</v>
      </c>
      <c r="J2453" s="250">
        <f t="shared" si="40"/>
        <v>667067.39159090666</v>
      </c>
      <c r="K2453" s="270"/>
    </row>
    <row r="2454" spans="2:11" x14ac:dyDescent="0.25">
      <c r="B2454" s="46">
        <f>SUBTOTAL(103,$C$10:C2454)</f>
        <v>2445</v>
      </c>
      <c r="C2454" s="157" t="s">
        <v>598</v>
      </c>
      <c r="D2454" s="157" t="s">
        <v>607</v>
      </c>
      <c r="E2454" s="204" t="s">
        <v>581</v>
      </c>
      <c r="F2454" s="209" t="s">
        <v>620</v>
      </c>
      <c r="G2454" s="241">
        <v>45604</v>
      </c>
      <c r="H2454" s="253">
        <v>0</v>
      </c>
      <c r="I2454" s="214">
        <v>-15000</v>
      </c>
      <c r="J2454" s="250">
        <f t="shared" si="40"/>
        <v>652067.39159090666</v>
      </c>
      <c r="K2454" s="270"/>
    </row>
    <row r="2455" spans="2:11" x14ac:dyDescent="0.25">
      <c r="B2455" s="46">
        <f>SUBTOTAL(103,$C$10:C2455)</f>
        <v>2446</v>
      </c>
      <c r="C2455" s="157" t="s">
        <v>598</v>
      </c>
      <c r="D2455" s="157" t="s">
        <v>607</v>
      </c>
      <c r="E2455" s="204" t="s">
        <v>1187</v>
      </c>
      <c r="F2455" s="209" t="s">
        <v>1188</v>
      </c>
      <c r="G2455" s="241">
        <v>45604</v>
      </c>
      <c r="H2455" s="253">
        <v>0</v>
      </c>
      <c r="I2455" s="214">
        <v>-3817.9369758965513</v>
      </c>
      <c r="J2455" s="250">
        <f t="shared" si="40"/>
        <v>648249.45461501007</v>
      </c>
      <c r="K2455" s="270"/>
    </row>
    <row r="2456" spans="2:11" x14ac:dyDescent="0.25">
      <c r="B2456" s="46">
        <f>SUBTOTAL(103,$C$10:C2456)</f>
        <v>2447</v>
      </c>
      <c r="C2456" s="157" t="s">
        <v>598</v>
      </c>
      <c r="D2456" s="157" t="s">
        <v>607</v>
      </c>
      <c r="E2456" s="204" t="s">
        <v>746</v>
      </c>
      <c r="F2456" s="209" t="s">
        <v>747</v>
      </c>
      <c r="G2456" s="241">
        <v>45604</v>
      </c>
      <c r="H2456" s="253">
        <v>0</v>
      </c>
      <c r="I2456" s="214">
        <v>-4130.2537786424928</v>
      </c>
      <c r="J2456" s="250">
        <f t="shared" si="40"/>
        <v>644119.20083636756</v>
      </c>
      <c r="K2456" s="270"/>
    </row>
    <row r="2457" spans="2:11" x14ac:dyDescent="0.25">
      <c r="B2457" s="46">
        <f>SUBTOTAL(103,$C$10:C2457)</f>
        <v>2448</v>
      </c>
      <c r="C2457" s="157" t="s">
        <v>598</v>
      </c>
      <c r="D2457" s="157" t="s">
        <v>607</v>
      </c>
      <c r="E2457" s="204" t="s">
        <v>1043</v>
      </c>
      <c r="F2457" s="209" t="s">
        <v>1044</v>
      </c>
      <c r="G2457" s="241">
        <v>45604</v>
      </c>
      <c r="H2457" s="253">
        <v>0</v>
      </c>
      <c r="I2457" s="214">
        <v>-2051.8092454609559</v>
      </c>
      <c r="J2457" s="250">
        <f t="shared" si="40"/>
        <v>642067.39159090666</v>
      </c>
      <c r="K2457" s="270"/>
    </row>
    <row r="2458" spans="2:11" x14ac:dyDescent="0.25">
      <c r="B2458" s="46">
        <f>SUBTOTAL(103,$C$10:C2458)</f>
        <v>2449</v>
      </c>
      <c r="C2458" s="157" t="s">
        <v>598</v>
      </c>
      <c r="D2458" s="157" t="s">
        <v>608</v>
      </c>
      <c r="E2458" s="204" t="s">
        <v>1187</v>
      </c>
      <c r="F2458" s="209" t="s">
        <v>1188</v>
      </c>
      <c r="G2458" s="241">
        <v>45604</v>
      </c>
      <c r="H2458" s="253">
        <v>0</v>
      </c>
      <c r="I2458" s="214">
        <v>-6300</v>
      </c>
      <c r="J2458" s="250">
        <f t="shared" si="40"/>
        <v>635767.39159090666</v>
      </c>
      <c r="K2458" s="270"/>
    </row>
    <row r="2459" spans="2:11" x14ac:dyDescent="0.25">
      <c r="B2459" s="46">
        <f>SUBTOTAL(103,$C$10:C2459)</f>
        <v>2450</v>
      </c>
      <c r="C2459" s="157" t="s">
        <v>598</v>
      </c>
      <c r="D2459" s="157" t="s">
        <v>738</v>
      </c>
      <c r="E2459" s="204" t="s">
        <v>1043</v>
      </c>
      <c r="F2459" s="209" t="s">
        <v>1044</v>
      </c>
      <c r="G2459" s="241">
        <v>45604</v>
      </c>
      <c r="H2459" s="253">
        <v>0</v>
      </c>
      <c r="I2459" s="214">
        <v>-1000</v>
      </c>
      <c r="J2459" s="250">
        <f t="shared" si="40"/>
        <v>634767.39159090666</v>
      </c>
      <c r="K2459" s="270"/>
    </row>
    <row r="2460" spans="2:11" x14ac:dyDescent="0.25">
      <c r="B2460" s="46">
        <f>SUBTOTAL(103,$C$10:C2460)</f>
        <v>2451</v>
      </c>
      <c r="C2460" s="157" t="s">
        <v>763</v>
      </c>
      <c r="D2460" s="157" t="s">
        <v>738</v>
      </c>
      <c r="E2460" s="204" t="s">
        <v>619</v>
      </c>
      <c r="F2460" s="209" t="s">
        <v>621</v>
      </c>
      <c r="G2460" s="241">
        <v>45604</v>
      </c>
      <c r="H2460" s="253">
        <v>0</v>
      </c>
      <c r="I2460" s="214">
        <v>-1500</v>
      </c>
      <c r="J2460" s="250">
        <f t="shared" si="40"/>
        <v>633267.39159090666</v>
      </c>
      <c r="K2460" s="270"/>
    </row>
    <row r="2461" spans="2:11" x14ac:dyDescent="0.25">
      <c r="B2461" s="46">
        <f>SUBTOTAL(103,$C$10:C2461)</f>
        <v>2452</v>
      </c>
      <c r="C2461" s="157" t="s">
        <v>600</v>
      </c>
      <c r="D2461" s="157" t="s">
        <v>608</v>
      </c>
      <c r="E2461" s="204" t="s">
        <v>1143</v>
      </c>
      <c r="F2461" s="209" t="s">
        <v>1144</v>
      </c>
      <c r="G2461" s="241">
        <v>45604</v>
      </c>
      <c r="H2461" s="253">
        <v>0</v>
      </c>
      <c r="I2461" s="214">
        <v>-47840</v>
      </c>
      <c r="J2461" s="250">
        <f t="shared" si="40"/>
        <v>585427.39159090666</v>
      </c>
      <c r="K2461" s="270"/>
    </row>
    <row r="2462" spans="2:11" x14ac:dyDescent="0.25">
      <c r="B2462" s="46">
        <f>SUBTOTAL(103,$C$10:C2462)</f>
        <v>2453</v>
      </c>
      <c r="C2462" s="157" t="s">
        <v>682</v>
      </c>
      <c r="D2462" s="157" t="s">
        <v>608</v>
      </c>
      <c r="E2462" s="227" t="s">
        <v>1045</v>
      </c>
      <c r="F2462" s="208" t="s">
        <v>1046</v>
      </c>
      <c r="G2462" s="241">
        <v>45604</v>
      </c>
      <c r="H2462" s="253">
        <v>0</v>
      </c>
      <c r="I2462" s="214">
        <v>-2100</v>
      </c>
      <c r="J2462" s="250">
        <f t="shared" si="40"/>
        <v>583327.39159090666</v>
      </c>
      <c r="K2462" s="270"/>
    </row>
    <row r="2463" spans="2:11" x14ac:dyDescent="0.25">
      <c r="B2463" s="46">
        <f>SUBTOTAL(103,$C$10:C2463)</f>
        <v>2454</v>
      </c>
      <c r="C2463" s="157" t="s">
        <v>601</v>
      </c>
      <c r="D2463" s="157" t="s">
        <v>648</v>
      </c>
      <c r="E2463" s="204" t="s">
        <v>1143</v>
      </c>
      <c r="F2463" s="209" t="s">
        <v>1144</v>
      </c>
      <c r="G2463" s="241">
        <v>45604</v>
      </c>
      <c r="H2463" s="253">
        <v>0</v>
      </c>
      <c r="I2463" s="214">
        <v>-5331</v>
      </c>
      <c r="J2463" s="250">
        <f t="shared" si="40"/>
        <v>577996.39159090666</v>
      </c>
      <c r="K2463" s="270"/>
    </row>
    <row r="2464" spans="2:11" x14ac:dyDescent="0.25">
      <c r="B2464" s="46">
        <f>SUBTOTAL(103,$C$10:C2464)</f>
        <v>2455</v>
      </c>
      <c r="C2464" s="157" t="s">
        <v>596</v>
      </c>
      <c r="D2464" s="157" t="s">
        <v>608</v>
      </c>
      <c r="E2464" s="204" t="s">
        <v>581</v>
      </c>
      <c r="F2464" s="209" t="s">
        <v>620</v>
      </c>
      <c r="G2464" s="241">
        <v>45604</v>
      </c>
      <c r="H2464" s="253">
        <v>0</v>
      </c>
      <c r="I2464" s="214">
        <v>-75250</v>
      </c>
      <c r="J2464" s="250">
        <f t="shared" si="40"/>
        <v>502746.39159090666</v>
      </c>
      <c r="K2464" s="270"/>
    </row>
    <row r="2465" spans="2:11" x14ac:dyDescent="0.25">
      <c r="B2465" s="46">
        <f>SUBTOTAL(103,$C$10:C2465)</f>
        <v>2456</v>
      </c>
      <c r="C2465" s="157" t="s">
        <v>598</v>
      </c>
      <c r="D2465" s="157" t="s">
        <v>608</v>
      </c>
      <c r="E2465" s="204" t="s">
        <v>581</v>
      </c>
      <c r="F2465" s="209" t="s">
        <v>620</v>
      </c>
      <c r="G2465" s="241">
        <v>45604</v>
      </c>
      <c r="H2465" s="253">
        <v>0</v>
      </c>
      <c r="I2465" s="214">
        <v>-35000</v>
      </c>
      <c r="J2465" s="250">
        <f t="shared" si="40"/>
        <v>467746.39159090666</v>
      </c>
      <c r="K2465" s="270"/>
    </row>
    <row r="2466" spans="2:11" x14ac:dyDescent="0.25">
      <c r="B2466" s="46">
        <f>SUBTOTAL(103,$C$10:C2466)</f>
        <v>2457</v>
      </c>
      <c r="C2466" s="157" t="s">
        <v>597</v>
      </c>
      <c r="D2466" s="157" t="s">
        <v>608</v>
      </c>
      <c r="E2466" s="204" t="s">
        <v>581</v>
      </c>
      <c r="F2466" s="209" t="s">
        <v>620</v>
      </c>
      <c r="G2466" s="241">
        <v>45604</v>
      </c>
      <c r="H2466" s="253">
        <v>0</v>
      </c>
      <c r="I2466" s="214">
        <v>-63000</v>
      </c>
      <c r="J2466" s="250">
        <f t="shared" si="40"/>
        <v>404746.39159090666</v>
      </c>
      <c r="K2466" s="270"/>
    </row>
    <row r="2467" spans="2:11" x14ac:dyDescent="0.25">
      <c r="B2467" s="46">
        <f>SUBTOTAL(103,$C$10:C2467)</f>
        <v>2458</v>
      </c>
      <c r="C2467" s="157" t="s">
        <v>692</v>
      </c>
      <c r="D2467" s="157" t="s">
        <v>739</v>
      </c>
      <c r="E2467" s="204" t="s">
        <v>581</v>
      </c>
      <c r="F2467" s="209" t="s">
        <v>620</v>
      </c>
      <c r="G2467" s="241">
        <v>45604</v>
      </c>
      <c r="H2467" s="253">
        <v>0</v>
      </c>
      <c r="I2467" s="214">
        <v>-45000</v>
      </c>
      <c r="J2467" s="250">
        <f t="shared" si="40"/>
        <v>359746.39159090666</v>
      </c>
      <c r="K2467" s="270"/>
    </row>
    <row r="2468" spans="2:11" x14ac:dyDescent="0.25">
      <c r="B2468" s="46">
        <f>SUBTOTAL(103,$C$10:C2468)</f>
        <v>2459</v>
      </c>
      <c r="C2468" s="157" t="s">
        <v>596</v>
      </c>
      <c r="D2468" s="157" t="s">
        <v>608</v>
      </c>
      <c r="E2468" s="204" t="s">
        <v>746</v>
      </c>
      <c r="F2468" s="209" t="s">
        <v>747</v>
      </c>
      <c r="G2468" s="241">
        <v>45604</v>
      </c>
      <c r="H2468" s="253">
        <v>0</v>
      </c>
      <c r="I2468" s="214">
        <v>-50400</v>
      </c>
      <c r="J2468" s="250">
        <f t="shared" si="40"/>
        <v>309346.39159090666</v>
      </c>
      <c r="K2468" s="270"/>
    </row>
    <row r="2469" spans="2:11" x14ac:dyDescent="0.25">
      <c r="B2469" s="46">
        <f>SUBTOTAL(103,$C$10:C2469)</f>
        <v>2460</v>
      </c>
      <c r="C2469" s="157" t="s">
        <v>692</v>
      </c>
      <c r="D2469" s="157" t="s">
        <v>608</v>
      </c>
      <c r="E2469" s="204" t="s">
        <v>746</v>
      </c>
      <c r="F2469" s="209" t="s">
        <v>747</v>
      </c>
      <c r="G2469" s="241">
        <v>45604</v>
      </c>
      <c r="H2469" s="253">
        <v>0</v>
      </c>
      <c r="I2469" s="214">
        <v>-8400</v>
      </c>
      <c r="J2469" s="250">
        <f t="shared" si="40"/>
        <v>300946.39159090666</v>
      </c>
      <c r="K2469" s="270"/>
    </row>
    <row r="2470" spans="2:11" x14ac:dyDescent="0.25">
      <c r="B2470" s="46">
        <f>SUBTOTAL(103,$C$10:C2470)</f>
        <v>2461</v>
      </c>
      <c r="C2470" s="157" t="s">
        <v>598</v>
      </c>
      <c r="D2470" s="157" t="s">
        <v>608</v>
      </c>
      <c r="E2470" s="204" t="s">
        <v>746</v>
      </c>
      <c r="F2470" s="209" t="s">
        <v>747</v>
      </c>
      <c r="G2470" s="241">
        <v>45604</v>
      </c>
      <c r="H2470" s="253">
        <v>0</v>
      </c>
      <c r="I2470" s="214">
        <v>-100800</v>
      </c>
      <c r="J2470" s="250">
        <f t="shared" si="40"/>
        <v>200146.39159090666</v>
      </c>
      <c r="K2470" s="270"/>
    </row>
    <row r="2471" spans="2:11" x14ac:dyDescent="0.25">
      <c r="B2471" s="46">
        <f>SUBTOTAL(103,$C$10:C2471)</f>
        <v>2462</v>
      </c>
      <c r="C2471" s="157" t="s">
        <v>693</v>
      </c>
      <c r="D2471" s="157" t="s">
        <v>608</v>
      </c>
      <c r="E2471" s="204" t="s">
        <v>746</v>
      </c>
      <c r="F2471" s="209" t="s">
        <v>747</v>
      </c>
      <c r="G2471" s="241">
        <v>45604</v>
      </c>
      <c r="H2471" s="253">
        <v>0</v>
      </c>
      <c r="I2471" s="214">
        <v>-8400</v>
      </c>
      <c r="J2471" s="250">
        <f t="shared" si="40"/>
        <v>191746.39159090666</v>
      </c>
      <c r="K2471" s="270"/>
    </row>
    <row r="2472" spans="2:11" x14ac:dyDescent="0.25">
      <c r="B2472" s="46">
        <f>SUBTOTAL(103,$C$10:C2472)</f>
        <v>2463</v>
      </c>
      <c r="C2472" s="157" t="s">
        <v>1385</v>
      </c>
      <c r="D2472" s="157" t="s">
        <v>1407</v>
      </c>
      <c r="E2472" s="204" t="s">
        <v>746</v>
      </c>
      <c r="F2472" s="209" t="s">
        <v>747</v>
      </c>
      <c r="G2472" s="241">
        <v>45604</v>
      </c>
      <c r="H2472" s="253">
        <v>0</v>
      </c>
      <c r="I2472" s="214">
        <v>-2000</v>
      </c>
      <c r="J2472" s="250">
        <f t="shared" si="40"/>
        <v>189746.39159090666</v>
      </c>
      <c r="K2472" s="270"/>
    </row>
    <row r="2473" spans="2:11" x14ac:dyDescent="0.25">
      <c r="B2473" s="46">
        <f>SUBTOTAL(103,$C$10:C2473)</f>
        <v>2464</v>
      </c>
      <c r="C2473" s="157" t="s">
        <v>665</v>
      </c>
      <c r="D2473" s="157" t="s">
        <v>648</v>
      </c>
      <c r="E2473" s="227" t="s">
        <v>1045</v>
      </c>
      <c r="F2473" s="208" t="s">
        <v>1046</v>
      </c>
      <c r="G2473" s="241">
        <v>45604</v>
      </c>
      <c r="H2473" s="253">
        <v>0</v>
      </c>
      <c r="I2473" s="214">
        <v>-26600</v>
      </c>
      <c r="J2473" s="250">
        <f t="shared" si="40"/>
        <v>163146.39159090666</v>
      </c>
      <c r="K2473" s="270"/>
    </row>
    <row r="2474" spans="2:11" x14ac:dyDescent="0.25">
      <c r="B2474" s="46">
        <f>SUBTOTAL(103,$C$10:C2474)</f>
        <v>2465</v>
      </c>
      <c r="C2474" s="157" t="s">
        <v>728</v>
      </c>
      <c r="D2474" s="157" t="s">
        <v>648</v>
      </c>
      <c r="E2474" s="204" t="s">
        <v>1187</v>
      </c>
      <c r="F2474" s="209" t="s">
        <v>1188</v>
      </c>
      <c r="G2474" s="241">
        <v>45604</v>
      </c>
      <c r="H2474" s="253">
        <v>0</v>
      </c>
      <c r="I2474" s="214">
        <v>-4200</v>
      </c>
      <c r="J2474" s="250">
        <f t="shared" si="40"/>
        <v>158946.39159090666</v>
      </c>
      <c r="K2474" s="270"/>
    </row>
    <row r="2475" spans="2:11" x14ac:dyDescent="0.25">
      <c r="B2475" s="46">
        <f>SUBTOTAL(103,$C$10:C2475)</f>
        <v>2466</v>
      </c>
      <c r="C2475" s="157" t="s">
        <v>1151</v>
      </c>
      <c r="D2475" s="157" t="s">
        <v>648</v>
      </c>
      <c r="E2475" s="204" t="s">
        <v>585</v>
      </c>
      <c r="F2475" s="209" t="s">
        <v>586</v>
      </c>
      <c r="G2475" s="241">
        <v>45604</v>
      </c>
      <c r="H2475" s="253">
        <v>0</v>
      </c>
      <c r="I2475" s="214">
        <v>-25200</v>
      </c>
      <c r="J2475" s="250">
        <f t="shared" si="40"/>
        <v>133746.39159090666</v>
      </c>
      <c r="K2475" s="270"/>
    </row>
    <row r="2476" spans="2:11" x14ac:dyDescent="0.25">
      <c r="B2476" s="46">
        <f>SUBTOTAL(103,$C$10:C2476)</f>
        <v>2467</v>
      </c>
      <c r="C2476" s="157" t="s">
        <v>683</v>
      </c>
      <c r="D2476" s="157" t="s">
        <v>608</v>
      </c>
      <c r="E2476" s="204" t="s">
        <v>1143</v>
      </c>
      <c r="F2476" s="209" t="s">
        <v>1144</v>
      </c>
      <c r="G2476" s="241">
        <v>45604</v>
      </c>
      <c r="H2476" s="253">
        <v>0</v>
      </c>
      <c r="I2476" s="214">
        <v>-7920</v>
      </c>
      <c r="J2476" s="250">
        <f t="shared" si="40"/>
        <v>125826.39159090666</v>
      </c>
      <c r="K2476" s="270"/>
    </row>
    <row r="2477" spans="2:11" x14ac:dyDescent="0.25">
      <c r="B2477" s="46">
        <f>SUBTOTAL(103,$C$10:C2477)</f>
        <v>2468</v>
      </c>
      <c r="C2477" s="157" t="s">
        <v>603</v>
      </c>
      <c r="D2477" s="157" t="s">
        <v>738</v>
      </c>
      <c r="E2477" s="204" t="s">
        <v>619</v>
      </c>
      <c r="F2477" s="209" t="s">
        <v>621</v>
      </c>
      <c r="G2477" s="241">
        <v>45604</v>
      </c>
      <c r="H2477" s="253">
        <v>0</v>
      </c>
      <c r="I2477" s="214">
        <v>-250</v>
      </c>
      <c r="J2477" s="250">
        <f t="shared" si="40"/>
        <v>125576.39159090666</v>
      </c>
      <c r="K2477" s="270"/>
    </row>
    <row r="2478" spans="2:11" x14ac:dyDescent="0.25">
      <c r="B2478" s="46">
        <f>SUBTOTAL(103,$C$10:C2478)</f>
        <v>2469</v>
      </c>
      <c r="C2478" s="157" t="s">
        <v>694</v>
      </c>
      <c r="D2478" s="157" t="s">
        <v>608</v>
      </c>
      <c r="E2478" s="204" t="s">
        <v>641</v>
      </c>
      <c r="F2478" s="209" t="s">
        <v>642</v>
      </c>
      <c r="G2478" s="241">
        <v>45604</v>
      </c>
      <c r="H2478" s="253">
        <v>0</v>
      </c>
      <c r="I2478" s="214">
        <v>-10500</v>
      </c>
      <c r="J2478" s="250">
        <f t="shared" si="40"/>
        <v>115076.39159090666</v>
      </c>
      <c r="K2478" s="270"/>
    </row>
    <row r="2479" spans="2:11" x14ac:dyDescent="0.25">
      <c r="B2479" s="46">
        <f>SUBTOTAL(103,$C$10:C2479)</f>
        <v>2470</v>
      </c>
      <c r="C2479" s="157" t="s">
        <v>694</v>
      </c>
      <c r="D2479" s="157" t="s">
        <v>608</v>
      </c>
      <c r="E2479" s="204" t="s">
        <v>1187</v>
      </c>
      <c r="F2479" s="209" t="s">
        <v>1188</v>
      </c>
      <c r="G2479" s="241">
        <v>45604</v>
      </c>
      <c r="H2479" s="253">
        <v>0</v>
      </c>
      <c r="I2479" s="214">
        <v>-16100</v>
      </c>
      <c r="J2479" s="250">
        <f t="shared" si="40"/>
        <v>98976.391590906656</v>
      </c>
      <c r="K2479" s="270"/>
    </row>
    <row r="2480" spans="2:11" x14ac:dyDescent="0.25">
      <c r="B2480" s="46">
        <f>SUBTOTAL(103,$C$10:C2480)</f>
        <v>2471</v>
      </c>
      <c r="C2480" s="157" t="s">
        <v>605</v>
      </c>
      <c r="D2480" s="157" t="s">
        <v>607</v>
      </c>
      <c r="E2480" s="204" t="s">
        <v>1187</v>
      </c>
      <c r="F2480" s="209" t="s">
        <v>747</v>
      </c>
      <c r="G2480" s="241">
        <v>45604</v>
      </c>
      <c r="H2480" s="253">
        <v>0</v>
      </c>
      <c r="I2480" s="214">
        <v>-3518.96</v>
      </c>
      <c r="J2480" s="250">
        <f t="shared" si="40"/>
        <v>95457.43159090665</v>
      </c>
      <c r="K2480" s="270"/>
    </row>
    <row r="2481" spans="2:11" x14ac:dyDescent="0.25">
      <c r="B2481" s="46">
        <f>SUBTOTAL(103,$C$10:C2481)</f>
        <v>2472</v>
      </c>
      <c r="C2481" s="157" t="s">
        <v>1165</v>
      </c>
      <c r="D2481" s="157" t="s">
        <v>738</v>
      </c>
      <c r="E2481" s="204" t="s">
        <v>1043</v>
      </c>
      <c r="F2481" s="209" t="s">
        <v>1044</v>
      </c>
      <c r="G2481" s="241">
        <v>45604</v>
      </c>
      <c r="H2481" s="253">
        <v>0</v>
      </c>
      <c r="I2481" s="214">
        <v>-500</v>
      </c>
      <c r="J2481" s="250">
        <f t="shared" si="40"/>
        <v>94957.43159090665</v>
      </c>
      <c r="K2481" s="270"/>
    </row>
    <row r="2482" spans="2:11" x14ac:dyDescent="0.25">
      <c r="B2482" s="46">
        <f>SUBTOTAL(103,$C$10:C2482)</f>
        <v>2473</v>
      </c>
      <c r="C2482" s="157" t="s">
        <v>131</v>
      </c>
      <c r="D2482" s="157"/>
      <c r="E2482" s="212" t="s">
        <v>588</v>
      </c>
      <c r="F2482" s="209" t="s">
        <v>589</v>
      </c>
      <c r="G2482" s="241">
        <v>45611</v>
      </c>
      <c r="H2482" s="253">
        <v>170000</v>
      </c>
      <c r="I2482" s="214">
        <v>0</v>
      </c>
      <c r="J2482" s="250">
        <f t="shared" si="40"/>
        <v>264957.43159090664</v>
      </c>
      <c r="K2482" s="270"/>
    </row>
    <row r="2483" spans="2:11" x14ac:dyDescent="0.25">
      <c r="B2483" s="46">
        <f>SUBTOTAL(103,$C$10:C2483)</f>
        <v>2474</v>
      </c>
      <c r="C2483" s="157" t="s">
        <v>596</v>
      </c>
      <c r="D2483" s="157" t="s">
        <v>607</v>
      </c>
      <c r="E2483" s="204" t="s">
        <v>581</v>
      </c>
      <c r="F2483" s="209" t="s">
        <v>620</v>
      </c>
      <c r="G2483" s="241">
        <v>45611</v>
      </c>
      <c r="H2483" s="253">
        <v>0</v>
      </c>
      <c r="I2483" s="214">
        <v>-6600.7849999999971</v>
      </c>
      <c r="J2483" s="250">
        <f t="shared" si="40"/>
        <v>258356.64659090663</v>
      </c>
      <c r="K2483" s="270"/>
    </row>
    <row r="2484" spans="2:11" x14ac:dyDescent="0.25">
      <c r="B2484" s="46">
        <f>SUBTOTAL(103,$C$10:C2484)</f>
        <v>2475</v>
      </c>
      <c r="C2484" s="157" t="s">
        <v>1266</v>
      </c>
      <c r="D2484" s="157" t="s">
        <v>738</v>
      </c>
      <c r="E2484" s="204" t="s">
        <v>619</v>
      </c>
      <c r="F2484" s="209" t="s">
        <v>621</v>
      </c>
      <c r="G2484" s="241">
        <v>45611</v>
      </c>
      <c r="H2484" s="253">
        <v>0</v>
      </c>
      <c r="I2484" s="214">
        <v>-1000</v>
      </c>
      <c r="J2484" s="250">
        <f t="shared" si="40"/>
        <v>257356.64659090663</v>
      </c>
      <c r="K2484" s="270"/>
    </row>
    <row r="2485" spans="2:11" x14ac:dyDescent="0.25">
      <c r="B2485" s="46">
        <f>SUBTOTAL(103,$C$10:C2485)</f>
        <v>2476</v>
      </c>
      <c r="C2485" s="157" t="s">
        <v>1266</v>
      </c>
      <c r="D2485" s="157" t="s">
        <v>607</v>
      </c>
      <c r="E2485" s="204" t="s">
        <v>619</v>
      </c>
      <c r="F2485" s="209" t="s">
        <v>621</v>
      </c>
      <c r="G2485" s="241">
        <v>45611</v>
      </c>
      <c r="H2485" s="253">
        <v>0</v>
      </c>
      <c r="I2485" s="214">
        <v>-4500</v>
      </c>
      <c r="J2485" s="250">
        <f t="shared" si="40"/>
        <v>252856.64659090663</v>
      </c>
      <c r="K2485" s="270"/>
    </row>
    <row r="2486" spans="2:11" x14ac:dyDescent="0.25">
      <c r="B2486" s="46">
        <f>SUBTOTAL(103,$C$10:C2486)</f>
        <v>2477</v>
      </c>
      <c r="C2486" s="157" t="s">
        <v>1266</v>
      </c>
      <c r="D2486" s="157" t="s">
        <v>918</v>
      </c>
      <c r="E2486" s="204" t="s">
        <v>619</v>
      </c>
      <c r="F2486" s="209" t="s">
        <v>621</v>
      </c>
      <c r="G2486" s="241">
        <v>45611</v>
      </c>
      <c r="H2486" s="253">
        <v>0</v>
      </c>
      <c r="I2486" s="214">
        <v>-5050</v>
      </c>
      <c r="J2486" s="250">
        <f t="shared" si="40"/>
        <v>247806.64659090663</v>
      </c>
      <c r="K2486" s="270"/>
    </row>
    <row r="2487" spans="2:11" x14ac:dyDescent="0.25">
      <c r="B2487" s="46">
        <f>SUBTOTAL(103,$C$10:C2487)</f>
        <v>2478</v>
      </c>
      <c r="C2487" s="157" t="s">
        <v>1408</v>
      </c>
      <c r="D2487" s="157" t="s">
        <v>918</v>
      </c>
      <c r="E2487" s="204" t="s">
        <v>619</v>
      </c>
      <c r="F2487" s="209" t="s">
        <v>621</v>
      </c>
      <c r="G2487" s="241">
        <v>45611</v>
      </c>
      <c r="H2487" s="253">
        <v>0</v>
      </c>
      <c r="I2487" s="214">
        <v>-2350</v>
      </c>
      <c r="J2487" s="250">
        <f t="shared" si="40"/>
        <v>245456.64659090663</v>
      </c>
      <c r="K2487" s="270"/>
    </row>
    <row r="2488" spans="2:11" x14ac:dyDescent="0.25">
      <c r="B2488" s="46">
        <f>SUBTOTAL(103,$C$10:C2488)</f>
        <v>2479</v>
      </c>
      <c r="C2488" s="157" t="s">
        <v>812</v>
      </c>
      <c r="D2488" s="157" t="s">
        <v>608</v>
      </c>
      <c r="E2488" s="204" t="s">
        <v>1143</v>
      </c>
      <c r="F2488" s="209" t="s">
        <v>1144</v>
      </c>
      <c r="G2488" s="241">
        <v>45611</v>
      </c>
      <c r="H2488" s="253">
        <v>0</v>
      </c>
      <c r="I2488" s="214">
        <v>-13800</v>
      </c>
      <c r="J2488" s="250">
        <f t="shared" si="40"/>
        <v>231656.64659090663</v>
      </c>
      <c r="K2488" s="270"/>
    </row>
    <row r="2489" spans="2:11" x14ac:dyDescent="0.25">
      <c r="B2489" s="46">
        <f>SUBTOTAL(103,$C$10:C2489)</f>
        <v>2480</v>
      </c>
      <c r="C2489" s="157" t="s">
        <v>736</v>
      </c>
      <c r="D2489" s="157" t="s">
        <v>738</v>
      </c>
      <c r="E2489" s="204" t="s">
        <v>619</v>
      </c>
      <c r="F2489" s="209" t="s">
        <v>621</v>
      </c>
      <c r="G2489" s="241">
        <v>45611</v>
      </c>
      <c r="H2489" s="253">
        <v>0</v>
      </c>
      <c r="I2489" s="214">
        <v>-1500</v>
      </c>
      <c r="J2489" s="250">
        <f t="shared" si="40"/>
        <v>230156.64659090663</v>
      </c>
      <c r="K2489" s="270"/>
    </row>
    <row r="2490" spans="2:11" x14ac:dyDescent="0.25">
      <c r="B2490" s="46">
        <f>SUBTOTAL(103,$C$10:C2490)</f>
        <v>2481</v>
      </c>
      <c r="C2490" s="157" t="s">
        <v>736</v>
      </c>
      <c r="D2490" s="157" t="s">
        <v>918</v>
      </c>
      <c r="E2490" s="204" t="s">
        <v>619</v>
      </c>
      <c r="F2490" s="209" t="s">
        <v>621</v>
      </c>
      <c r="G2490" s="241">
        <v>45611</v>
      </c>
      <c r="H2490" s="253">
        <v>0</v>
      </c>
      <c r="I2490" s="214">
        <v>-18450</v>
      </c>
      <c r="J2490" s="250">
        <f t="shared" si="40"/>
        <v>211706.64659090663</v>
      </c>
      <c r="K2490" s="270"/>
    </row>
    <row r="2491" spans="2:11" x14ac:dyDescent="0.25">
      <c r="B2491" s="46">
        <f>SUBTOTAL(103,$C$10:C2491)</f>
        <v>2482</v>
      </c>
      <c r="C2491" s="157" t="s">
        <v>625</v>
      </c>
      <c r="D2491" s="157" t="s">
        <v>608</v>
      </c>
      <c r="E2491" s="204" t="s">
        <v>641</v>
      </c>
      <c r="F2491" s="209" t="s">
        <v>642</v>
      </c>
      <c r="G2491" s="241">
        <v>45611</v>
      </c>
      <c r="H2491" s="253">
        <v>0</v>
      </c>
      <c r="I2491" s="214">
        <v>-8597</v>
      </c>
      <c r="J2491" s="250">
        <f t="shared" si="40"/>
        <v>203109.64659090663</v>
      </c>
      <c r="K2491" s="270"/>
    </row>
    <row r="2492" spans="2:11" x14ac:dyDescent="0.25">
      <c r="B2492" s="46">
        <f>SUBTOTAL(103,$C$10:C2492)</f>
        <v>2483</v>
      </c>
      <c r="C2492" s="157" t="s">
        <v>1394</v>
      </c>
      <c r="D2492" s="157" t="s">
        <v>608</v>
      </c>
      <c r="E2492" s="204" t="s">
        <v>1187</v>
      </c>
      <c r="F2492" s="209" t="s">
        <v>1188</v>
      </c>
      <c r="G2492" s="241">
        <v>45611</v>
      </c>
      <c r="H2492" s="253">
        <v>0</v>
      </c>
      <c r="I2492" s="214">
        <v>-9600</v>
      </c>
      <c r="J2492" s="250">
        <f t="shared" si="40"/>
        <v>193509.64659090663</v>
      </c>
      <c r="K2492" s="270"/>
    </row>
    <row r="2493" spans="2:11" x14ac:dyDescent="0.25">
      <c r="B2493" s="46">
        <f>SUBTOTAL(103,$C$10:C2493)</f>
        <v>2484</v>
      </c>
      <c r="C2493" s="157" t="s">
        <v>1148</v>
      </c>
      <c r="D2493" s="157" t="s">
        <v>608</v>
      </c>
      <c r="E2493" s="227" t="s">
        <v>1045</v>
      </c>
      <c r="F2493" s="208" t="s">
        <v>1046</v>
      </c>
      <c r="G2493" s="241">
        <v>45611</v>
      </c>
      <c r="H2493" s="253">
        <v>0</v>
      </c>
      <c r="I2493" s="214">
        <v>-11900</v>
      </c>
      <c r="J2493" s="250">
        <f t="shared" si="40"/>
        <v>181609.64659090663</v>
      </c>
      <c r="K2493" s="270"/>
    </row>
    <row r="2494" spans="2:11" x14ac:dyDescent="0.25">
      <c r="B2494" s="46">
        <f>SUBTOTAL(103,$C$10:C2494)</f>
        <v>2485</v>
      </c>
      <c r="C2494" s="157" t="s">
        <v>598</v>
      </c>
      <c r="D2494" s="157" t="s">
        <v>607</v>
      </c>
      <c r="E2494" s="204" t="s">
        <v>581</v>
      </c>
      <c r="F2494" s="209" t="s">
        <v>620</v>
      </c>
      <c r="G2494" s="241">
        <v>45611</v>
      </c>
      <c r="H2494" s="253">
        <v>0</v>
      </c>
      <c r="I2494" s="214">
        <v>-15000</v>
      </c>
      <c r="J2494" s="250">
        <f t="shared" si="40"/>
        <v>166609.64659090663</v>
      </c>
      <c r="K2494" s="270"/>
    </row>
    <row r="2495" spans="2:11" x14ac:dyDescent="0.25">
      <c r="B2495" s="46">
        <f>SUBTOTAL(103,$C$10:C2495)</f>
        <v>2486</v>
      </c>
      <c r="C2495" s="157" t="s">
        <v>598</v>
      </c>
      <c r="D2495" s="157" t="s">
        <v>607</v>
      </c>
      <c r="E2495" s="204" t="s">
        <v>1187</v>
      </c>
      <c r="F2495" s="209" t="s">
        <v>1188</v>
      </c>
      <c r="G2495" s="241">
        <v>45611</v>
      </c>
      <c r="H2495" s="253">
        <v>0</v>
      </c>
      <c r="I2495" s="214">
        <v>-3273.102404269061</v>
      </c>
      <c r="J2495" s="250">
        <f t="shared" si="40"/>
        <v>163336.54418663756</v>
      </c>
      <c r="K2495" s="270"/>
    </row>
    <row r="2496" spans="2:11" x14ac:dyDescent="0.25">
      <c r="B2496" s="46">
        <f>SUBTOTAL(103,$C$10:C2496)</f>
        <v>2487</v>
      </c>
      <c r="C2496" s="157" t="s">
        <v>598</v>
      </c>
      <c r="D2496" s="157" t="s">
        <v>607</v>
      </c>
      <c r="E2496" s="204" t="s">
        <v>579</v>
      </c>
      <c r="F2496" s="209" t="s">
        <v>622</v>
      </c>
      <c r="G2496" s="241">
        <v>45611</v>
      </c>
      <c r="H2496" s="253">
        <v>0</v>
      </c>
      <c r="I2496" s="214">
        <v>-4314.1535377268883</v>
      </c>
      <c r="J2496" s="250">
        <f t="shared" si="40"/>
        <v>159022.39064891066</v>
      </c>
      <c r="K2496" s="270"/>
    </row>
    <row r="2497" spans="2:11" x14ac:dyDescent="0.25">
      <c r="B2497" s="46">
        <f>SUBTOTAL(103,$C$10:C2497)</f>
        <v>2488</v>
      </c>
      <c r="C2497" s="157" t="s">
        <v>598</v>
      </c>
      <c r="D2497" s="157" t="s">
        <v>607</v>
      </c>
      <c r="E2497" s="204" t="s">
        <v>1043</v>
      </c>
      <c r="F2497" s="209" t="s">
        <v>1044</v>
      </c>
      <c r="G2497" s="241">
        <v>45611</v>
      </c>
      <c r="H2497" s="253">
        <v>0</v>
      </c>
      <c r="I2497" s="214">
        <v>-2412.7440580040507</v>
      </c>
      <c r="J2497" s="250">
        <f t="shared" si="40"/>
        <v>156609.6465909066</v>
      </c>
      <c r="K2497" s="270"/>
    </row>
    <row r="2498" spans="2:11" x14ac:dyDescent="0.25">
      <c r="B2498" s="46">
        <f>SUBTOTAL(103,$C$10:C2498)</f>
        <v>2489</v>
      </c>
      <c r="C2498" s="157" t="s">
        <v>598</v>
      </c>
      <c r="D2498" s="157" t="s">
        <v>608</v>
      </c>
      <c r="E2498" s="204" t="s">
        <v>1187</v>
      </c>
      <c r="F2498" s="209" t="s">
        <v>1188</v>
      </c>
      <c r="G2498" s="241">
        <v>45611</v>
      </c>
      <c r="H2498" s="253">
        <v>0</v>
      </c>
      <c r="I2498" s="214">
        <v>-6300</v>
      </c>
      <c r="J2498" s="250">
        <f t="shared" si="40"/>
        <v>150309.6465909066</v>
      </c>
      <c r="K2498" s="270"/>
    </row>
    <row r="2499" spans="2:11" x14ac:dyDescent="0.25">
      <c r="B2499" s="46">
        <f>SUBTOTAL(103,$C$10:C2499)</f>
        <v>2490</v>
      </c>
      <c r="C2499" s="157" t="s">
        <v>598</v>
      </c>
      <c r="D2499" s="157" t="s">
        <v>738</v>
      </c>
      <c r="E2499" s="204" t="s">
        <v>1043</v>
      </c>
      <c r="F2499" s="209" t="s">
        <v>1044</v>
      </c>
      <c r="G2499" s="241">
        <v>45611</v>
      </c>
      <c r="H2499" s="253">
        <v>0</v>
      </c>
      <c r="I2499" s="214">
        <v>-1000</v>
      </c>
      <c r="J2499" s="250">
        <f t="shared" si="40"/>
        <v>149309.6465909066</v>
      </c>
      <c r="K2499" s="270"/>
    </row>
    <row r="2500" spans="2:11" x14ac:dyDescent="0.25">
      <c r="B2500" s="46">
        <f>SUBTOTAL(103,$C$10:C2500)</f>
        <v>2491</v>
      </c>
      <c r="C2500" s="157" t="s">
        <v>763</v>
      </c>
      <c r="D2500" s="157" t="s">
        <v>738</v>
      </c>
      <c r="E2500" s="204" t="s">
        <v>619</v>
      </c>
      <c r="F2500" s="209" t="s">
        <v>621</v>
      </c>
      <c r="G2500" s="241">
        <v>45611</v>
      </c>
      <c r="H2500" s="253">
        <v>0</v>
      </c>
      <c r="I2500" s="214">
        <v>-1500</v>
      </c>
      <c r="J2500" s="250">
        <f t="shared" si="40"/>
        <v>147809.6465909066</v>
      </c>
      <c r="K2500" s="270"/>
    </row>
    <row r="2501" spans="2:11" x14ac:dyDescent="0.25">
      <c r="B2501" s="46">
        <f>SUBTOTAL(103,$C$10:C2501)</f>
        <v>2492</v>
      </c>
      <c r="C2501" s="157" t="s">
        <v>763</v>
      </c>
      <c r="D2501" s="157" t="s">
        <v>918</v>
      </c>
      <c r="E2501" s="204" t="s">
        <v>619</v>
      </c>
      <c r="F2501" s="209" t="s">
        <v>621</v>
      </c>
      <c r="G2501" s="241">
        <v>45611</v>
      </c>
      <c r="H2501" s="253">
        <v>0</v>
      </c>
      <c r="I2501" s="214">
        <v>-11950</v>
      </c>
      <c r="J2501" s="250">
        <f t="shared" si="40"/>
        <v>135859.6465909066</v>
      </c>
      <c r="K2501" s="270"/>
    </row>
    <row r="2502" spans="2:11" x14ac:dyDescent="0.25">
      <c r="B2502" s="46">
        <f>SUBTOTAL(103,$C$10:C2502)</f>
        <v>2493</v>
      </c>
      <c r="C2502" s="157" t="s">
        <v>600</v>
      </c>
      <c r="D2502" s="157" t="s">
        <v>608</v>
      </c>
      <c r="E2502" s="204" t="s">
        <v>1143</v>
      </c>
      <c r="F2502" s="209" t="s">
        <v>1144</v>
      </c>
      <c r="G2502" s="241">
        <v>45611</v>
      </c>
      <c r="H2502" s="253">
        <v>0</v>
      </c>
      <c r="I2502" s="214">
        <v>-16900</v>
      </c>
      <c r="J2502" s="250">
        <f t="shared" si="40"/>
        <v>118959.6465909066</v>
      </c>
      <c r="K2502" s="270"/>
    </row>
    <row r="2503" spans="2:11" x14ac:dyDescent="0.25">
      <c r="B2503" s="46">
        <f>SUBTOTAL(103,$C$10:C2503)</f>
        <v>2494</v>
      </c>
      <c r="C2503" s="157" t="s">
        <v>600</v>
      </c>
      <c r="D2503" s="157" t="s">
        <v>918</v>
      </c>
      <c r="E2503" s="204" t="s">
        <v>619</v>
      </c>
      <c r="F2503" s="209" t="s">
        <v>621</v>
      </c>
      <c r="G2503" s="241">
        <v>45611</v>
      </c>
      <c r="H2503" s="253">
        <v>0</v>
      </c>
      <c r="I2503" s="214">
        <v>-5850</v>
      </c>
      <c r="J2503" s="250">
        <f t="shared" ref="J2503:J2566" si="41">H2503+J2502+I2503</f>
        <v>113109.6465909066</v>
      </c>
      <c r="K2503" s="270"/>
    </row>
    <row r="2504" spans="2:11" x14ac:dyDescent="0.25">
      <c r="B2504" s="46">
        <f>SUBTOTAL(103,$C$10:C2504)</f>
        <v>2495</v>
      </c>
      <c r="C2504" s="157" t="s">
        <v>682</v>
      </c>
      <c r="D2504" s="157" t="s">
        <v>608</v>
      </c>
      <c r="E2504" s="227" t="s">
        <v>1045</v>
      </c>
      <c r="F2504" s="208" t="s">
        <v>1046</v>
      </c>
      <c r="G2504" s="241">
        <v>45611</v>
      </c>
      <c r="H2504" s="253">
        <v>0</v>
      </c>
      <c r="I2504" s="214">
        <v>-2100</v>
      </c>
      <c r="J2504" s="250">
        <f t="shared" si="41"/>
        <v>111009.6465909066</v>
      </c>
      <c r="K2504" s="270"/>
    </row>
    <row r="2505" spans="2:11" x14ac:dyDescent="0.25">
      <c r="B2505" s="46">
        <f>SUBTOTAL(103,$C$10:C2505)</f>
        <v>2496</v>
      </c>
      <c r="C2505" s="157" t="s">
        <v>601</v>
      </c>
      <c r="D2505" s="157" t="s">
        <v>648</v>
      </c>
      <c r="E2505" s="204" t="s">
        <v>1143</v>
      </c>
      <c r="F2505" s="209" t="s">
        <v>1144</v>
      </c>
      <c r="G2505" s="241">
        <v>45611</v>
      </c>
      <c r="H2505" s="253">
        <v>0</v>
      </c>
      <c r="I2505" s="214">
        <v>-5331</v>
      </c>
      <c r="J2505" s="250">
        <f t="shared" si="41"/>
        <v>105678.6465909066</v>
      </c>
      <c r="K2505" s="270"/>
    </row>
    <row r="2506" spans="2:11" x14ac:dyDescent="0.25">
      <c r="B2506" s="46">
        <f>SUBTOTAL(103,$C$10:C2506)</f>
        <v>2497</v>
      </c>
      <c r="C2506" s="157" t="s">
        <v>665</v>
      </c>
      <c r="D2506" s="157" t="s">
        <v>648</v>
      </c>
      <c r="E2506" s="227" t="s">
        <v>1045</v>
      </c>
      <c r="F2506" s="208" t="s">
        <v>1046</v>
      </c>
      <c r="G2506" s="241">
        <v>45611</v>
      </c>
      <c r="H2506" s="253">
        <v>0</v>
      </c>
      <c r="I2506" s="214">
        <v>-26600</v>
      </c>
      <c r="J2506" s="250">
        <f t="shared" si="41"/>
        <v>79078.646590906603</v>
      </c>
      <c r="K2506" s="270"/>
    </row>
    <row r="2507" spans="2:11" x14ac:dyDescent="0.25">
      <c r="B2507" s="46">
        <f>SUBTOTAL(103,$C$10:C2507)</f>
        <v>2498</v>
      </c>
      <c r="C2507" s="157" t="s">
        <v>728</v>
      </c>
      <c r="D2507" s="157" t="s">
        <v>648</v>
      </c>
      <c r="E2507" s="204" t="s">
        <v>1187</v>
      </c>
      <c r="F2507" s="209" t="s">
        <v>1188</v>
      </c>
      <c r="G2507" s="241">
        <v>45611</v>
      </c>
      <c r="H2507" s="253">
        <v>0</v>
      </c>
      <c r="I2507" s="214">
        <v>-4200</v>
      </c>
      <c r="J2507" s="250">
        <f t="shared" si="41"/>
        <v>74878.646590906603</v>
      </c>
      <c r="K2507" s="270"/>
    </row>
    <row r="2508" spans="2:11" x14ac:dyDescent="0.25">
      <c r="B2508" s="46">
        <f>SUBTOTAL(103,$C$10:C2508)</f>
        <v>2499</v>
      </c>
      <c r="C2508" s="157" t="s">
        <v>732</v>
      </c>
      <c r="D2508" s="157" t="s">
        <v>918</v>
      </c>
      <c r="E2508" s="204" t="s">
        <v>619</v>
      </c>
      <c r="F2508" s="209" t="s">
        <v>621</v>
      </c>
      <c r="G2508" s="241">
        <v>45611</v>
      </c>
      <c r="H2508" s="253">
        <v>0</v>
      </c>
      <c r="I2508" s="214">
        <v>-1350</v>
      </c>
      <c r="J2508" s="250">
        <f t="shared" si="41"/>
        <v>73528.646590906603</v>
      </c>
      <c r="K2508" s="270"/>
    </row>
    <row r="2509" spans="2:11" x14ac:dyDescent="0.25">
      <c r="B2509" s="46">
        <f>SUBTOTAL(103,$C$10:C2509)</f>
        <v>2500</v>
      </c>
      <c r="C2509" s="157" t="s">
        <v>1151</v>
      </c>
      <c r="D2509" s="157" t="s">
        <v>648</v>
      </c>
      <c r="E2509" s="204" t="s">
        <v>585</v>
      </c>
      <c r="F2509" s="209" t="s">
        <v>586</v>
      </c>
      <c r="G2509" s="241">
        <v>45611</v>
      </c>
      <c r="H2509" s="253">
        <v>0</v>
      </c>
      <c r="I2509" s="214">
        <v>-25200</v>
      </c>
      <c r="J2509" s="250">
        <f t="shared" si="41"/>
        <v>48328.646590906603</v>
      </c>
      <c r="K2509" s="270"/>
    </row>
    <row r="2510" spans="2:11" x14ac:dyDescent="0.25">
      <c r="B2510" s="46">
        <f>SUBTOTAL(103,$C$10:C2510)</f>
        <v>2501</v>
      </c>
      <c r="C2510" s="157" t="s">
        <v>683</v>
      </c>
      <c r="D2510" s="157" t="s">
        <v>608</v>
      </c>
      <c r="E2510" s="204" t="s">
        <v>1143</v>
      </c>
      <c r="F2510" s="209" t="s">
        <v>1144</v>
      </c>
      <c r="G2510" s="241">
        <v>45611</v>
      </c>
      <c r="H2510" s="253">
        <v>0</v>
      </c>
      <c r="I2510" s="214">
        <v>-7920</v>
      </c>
      <c r="J2510" s="250">
        <f t="shared" si="41"/>
        <v>40408.646590906603</v>
      </c>
      <c r="K2510" s="270"/>
    </row>
    <row r="2511" spans="2:11" x14ac:dyDescent="0.25">
      <c r="B2511" s="46">
        <f>SUBTOTAL(103,$C$10:C2511)</f>
        <v>2502</v>
      </c>
      <c r="C2511" s="157" t="s">
        <v>603</v>
      </c>
      <c r="D2511" s="157" t="s">
        <v>738</v>
      </c>
      <c r="E2511" s="204" t="s">
        <v>619</v>
      </c>
      <c r="F2511" s="209" t="s">
        <v>621</v>
      </c>
      <c r="G2511" s="241">
        <v>45611</v>
      </c>
      <c r="H2511" s="253">
        <v>0</v>
      </c>
      <c r="I2511" s="214">
        <v>-250</v>
      </c>
      <c r="J2511" s="250">
        <f t="shared" si="41"/>
        <v>40158.646590906603</v>
      </c>
      <c r="K2511" s="270"/>
    </row>
    <row r="2512" spans="2:11" x14ac:dyDescent="0.25">
      <c r="B2512" s="46">
        <f>SUBTOTAL(103,$C$10:C2512)</f>
        <v>2503</v>
      </c>
      <c r="C2512" s="157" t="s">
        <v>603</v>
      </c>
      <c r="D2512" s="157" t="s">
        <v>918</v>
      </c>
      <c r="E2512" s="204" t="s">
        <v>619</v>
      </c>
      <c r="F2512" s="209" t="s">
        <v>621</v>
      </c>
      <c r="G2512" s="241">
        <v>45611</v>
      </c>
      <c r="H2512" s="253">
        <v>0</v>
      </c>
      <c r="I2512" s="214">
        <v>-4800</v>
      </c>
      <c r="J2512" s="250">
        <f t="shared" si="41"/>
        <v>35358.646590906603</v>
      </c>
      <c r="K2512" s="270"/>
    </row>
    <row r="2513" spans="2:11" x14ac:dyDescent="0.25">
      <c r="B2513" s="46">
        <f>SUBTOTAL(103,$C$10:C2513)</f>
        <v>2504</v>
      </c>
      <c r="C2513" s="157" t="s">
        <v>694</v>
      </c>
      <c r="D2513" s="157" t="s">
        <v>608</v>
      </c>
      <c r="E2513" s="204" t="s">
        <v>641</v>
      </c>
      <c r="F2513" s="209" t="s">
        <v>642</v>
      </c>
      <c r="G2513" s="241">
        <v>45611</v>
      </c>
      <c r="H2513" s="253">
        <v>0</v>
      </c>
      <c r="I2513" s="214">
        <v>-10500</v>
      </c>
      <c r="J2513" s="250">
        <f t="shared" si="41"/>
        <v>24858.646590906603</v>
      </c>
      <c r="K2513" s="270"/>
    </row>
    <row r="2514" spans="2:11" x14ac:dyDescent="0.25">
      <c r="B2514" s="46">
        <f>SUBTOTAL(103,$C$10:C2514)</f>
        <v>2505</v>
      </c>
      <c r="C2514" s="157" t="s">
        <v>694</v>
      </c>
      <c r="D2514" s="157" t="s">
        <v>608</v>
      </c>
      <c r="E2514" s="204" t="s">
        <v>1187</v>
      </c>
      <c r="F2514" s="209" t="s">
        <v>1188</v>
      </c>
      <c r="G2514" s="241">
        <v>45611</v>
      </c>
      <c r="H2514" s="253">
        <v>0</v>
      </c>
      <c r="I2514" s="214">
        <v>-16100</v>
      </c>
      <c r="J2514" s="250">
        <f t="shared" si="41"/>
        <v>8758.6465909066028</v>
      </c>
      <c r="K2514" s="270"/>
    </row>
    <row r="2515" spans="2:11" x14ac:dyDescent="0.25">
      <c r="B2515" s="46">
        <f>SUBTOTAL(103,$C$10:C2515)</f>
        <v>2506</v>
      </c>
      <c r="C2515" s="157" t="s">
        <v>1355</v>
      </c>
      <c r="D2515" s="157" t="s">
        <v>607</v>
      </c>
      <c r="E2515" s="204" t="s">
        <v>579</v>
      </c>
      <c r="F2515" s="209" t="s">
        <v>622</v>
      </c>
      <c r="G2515" s="241">
        <v>45611</v>
      </c>
      <c r="H2515" s="253">
        <v>0</v>
      </c>
      <c r="I2515" s="214">
        <v>-5564.1699999999983</v>
      </c>
      <c r="J2515" s="250">
        <f t="shared" si="41"/>
        <v>3194.4765909066045</v>
      </c>
      <c r="K2515" s="270"/>
    </row>
    <row r="2516" spans="2:11" x14ac:dyDescent="0.25">
      <c r="B2516" s="46">
        <f>SUBTOTAL(103,$C$10:C2516)</f>
        <v>2507</v>
      </c>
      <c r="C2516" s="157" t="s">
        <v>1165</v>
      </c>
      <c r="D2516" s="157" t="s">
        <v>738</v>
      </c>
      <c r="E2516" s="204" t="s">
        <v>1043</v>
      </c>
      <c r="F2516" s="209" t="s">
        <v>1044</v>
      </c>
      <c r="G2516" s="241">
        <v>45611</v>
      </c>
      <c r="H2516" s="253">
        <v>0</v>
      </c>
      <c r="I2516" s="214">
        <v>-500</v>
      </c>
      <c r="J2516" s="250">
        <f t="shared" si="41"/>
        <v>2694.4765909066045</v>
      </c>
      <c r="K2516" s="270"/>
    </row>
    <row r="2517" spans="2:11" x14ac:dyDescent="0.25">
      <c r="B2517" s="46">
        <f>SUBTOTAL(103,$C$10:C2517)</f>
        <v>2508</v>
      </c>
      <c r="C2517" s="157" t="s">
        <v>724</v>
      </c>
      <c r="D2517" s="157" t="s">
        <v>766</v>
      </c>
      <c r="E2517" s="204" t="s">
        <v>726</v>
      </c>
      <c r="F2517" s="204" t="s">
        <v>724</v>
      </c>
      <c r="G2517" s="241">
        <v>45611</v>
      </c>
      <c r="H2517" s="253">
        <v>500000</v>
      </c>
      <c r="I2517" s="214">
        <v>0</v>
      </c>
      <c r="J2517" s="250">
        <f t="shared" si="41"/>
        <v>502694.47659090662</v>
      </c>
      <c r="K2517" s="270"/>
    </row>
    <row r="2518" spans="2:11" x14ac:dyDescent="0.25">
      <c r="B2518" s="46">
        <f>SUBTOTAL(103,$C$10:C2518)</f>
        <v>2509</v>
      </c>
      <c r="C2518" s="157" t="s">
        <v>743</v>
      </c>
      <c r="D2518" s="157" t="s">
        <v>1137</v>
      </c>
      <c r="E2518" s="204" t="s">
        <v>581</v>
      </c>
      <c r="F2518" s="209" t="s">
        <v>620</v>
      </c>
      <c r="G2518" s="241">
        <v>45617</v>
      </c>
      <c r="H2518" s="253">
        <v>0</v>
      </c>
      <c r="I2518" s="214">
        <f>-21725-5633.93</f>
        <v>-27358.93</v>
      </c>
      <c r="J2518" s="250">
        <f t="shared" si="41"/>
        <v>475335.54659090663</v>
      </c>
      <c r="K2518" s="270"/>
    </row>
    <row r="2519" spans="2:11" x14ac:dyDescent="0.25">
      <c r="B2519" s="46">
        <f>SUBTOTAL(103,$C$10:C2519)</f>
        <v>2510</v>
      </c>
      <c r="C2519" s="157" t="s">
        <v>596</v>
      </c>
      <c r="D2519" s="157" t="s">
        <v>607</v>
      </c>
      <c r="E2519" s="204" t="s">
        <v>591</v>
      </c>
      <c r="F2519" s="209" t="s">
        <v>592</v>
      </c>
      <c r="G2519" s="241">
        <v>45618</v>
      </c>
      <c r="H2519" s="253">
        <v>0</v>
      </c>
      <c r="I2519" s="214">
        <v>-11732.117999999997</v>
      </c>
      <c r="J2519" s="250">
        <f t="shared" si="41"/>
        <v>463603.42859090661</v>
      </c>
      <c r="K2519" s="270"/>
    </row>
    <row r="2520" spans="2:11" x14ac:dyDescent="0.25">
      <c r="B2520" s="46">
        <f>SUBTOTAL(103,$C$10:C2520)</f>
        <v>2511</v>
      </c>
      <c r="C2520" s="157" t="s">
        <v>1266</v>
      </c>
      <c r="D2520" s="157" t="s">
        <v>738</v>
      </c>
      <c r="E2520" s="204" t="s">
        <v>619</v>
      </c>
      <c r="F2520" s="209" t="s">
        <v>621</v>
      </c>
      <c r="G2520" s="241">
        <v>45618</v>
      </c>
      <c r="H2520" s="253">
        <v>0</v>
      </c>
      <c r="I2520" s="214">
        <v>-1000</v>
      </c>
      <c r="J2520" s="250">
        <f t="shared" si="41"/>
        <v>462603.42859090661</v>
      </c>
      <c r="K2520" s="270"/>
    </row>
    <row r="2521" spans="2:11" x14ac:dyDescent="0.25">
      <c r="B2521" s="46">
        <f>SUBTOTAL(103,$C$10:C2521)</f>
        <v>2512</v>
      </c>
      <c r="C2521" s="157" t="s">
        <v>1266</v>
      </c>
      <c r="D2521" s="157" t="s">
        <v>607</v>
      </c>
      <c r="E2521" s="204" t="s">
        <v>619</v>
      </c>
      <c r="F2521" s="209" t="s">
        <v>621</v>
      </c>
      <c r="G2521" s="241">
        <v>45618</v>
      </c>
      <c r="H2521" s="253">
        <v>0</v>
      </c>
      <c r="I2521" s="214">
        <v>-4500</v>
      </c>
      <c r="J2521" s="250">
        <f t="shared" si="41"/>
        <v>458103.42859090661</v>
      </c>
      <c r="K2521" s="270"/>
    </row>
    <row r="2522" spans="2:11" x14ac:dyDescent="0.25">
      <c r="B2522" s="46">
        <f>SUBTOTAL(103,$C$10:C2522)</f>
        <v>2513</v>
      </c>
      <c r="C2522" s="157" t="s">
        <v>1266</v>
      </c>
      <c r="D2522" s="157" t="s">
        <v>918</v>
      </c>
      <c r="E2522" s="204" t="s">
        <v>619</v>
      </c>
      <c r="F2522" s="209" t="s">
        <v>621</v>
      </c>
      <c r="G2522" s="241">
        <v>45618</v>
      </c>
      <c r="H2522" s="253">
        <v>0</v>
      </c>
      <c r="I2522" s="214">
        <v>-5000</v>
      </c>
      <c r="J2522" s="250">
        <f t="shared" si="41"/>
        <v>453103.42859090661</v>
      </c>
      <c r="K2522" s="270"/>
    </row>
    <row r="2523" spans="2:11" x14ac:dyDescent="0.25">
      <c r="B2523" s="46">
        <f>SUBTOTAL(103,$C$10:C2523)</f>
        <v>2514</v>
      </c>
      <c r="C2523" s="157" t="s">
        <v>1408</v>
      </c>
      <c r="D2523" s="157" t="s">
        <v>918</v>
      </c>
      <c r="E2523" s="204" t="s">
        <v>619</v>
      </c>
      <c r="F2523" s="209" t="s">
        <v>621</v>
      </c>
      <c r="G2523" s="241">
        <v>45618</v>
      </c>
      <c r="H2523" s="253">
        <v>0</v>
      </c>
      <c r="I2523" s="214">
        <v>-1500</v>
      </c>
      <c r="J2523" s="250">
        <f t="shared" si="41"/>
        <v>451603.42859090661</v>
      </c>
      <c r="K2523" s="270"/>
    </row>
    <row r="2524" spans="2:11" x14ac:dyDescent="0.25">
      <c r="B2524" s="46">
        <f>SUBTOTAL(103,$C$10:C2524)</f>
        <v>2515</v>
      </c>
      <c r="C2524" s="157" t="s">
        <v>812</v>
      </c>
      <c r="D2524" s="157" t="s">
        <v>608</v>
      </c>
      <c r="E2524" s="204" t="s">
        <v>1143</v>
      </c>
      <c r="F2524" s="209" t="s">
        <v>1144</v>
      </c>
      <c r="G2524" s="241">
        <v>45618</v>
      </c>
      <c r="H2524" s="253">
        <v>0</v>
      </c>
      <c r="I2524" s="214">
        <v>-13800</v>
      </c>
      <c r="J2524" s="250">
        <f t="shared" si="41"/>
        <v>437803.42859090661</v>
      </c>
      <c r="K2524" s="270"/>
    </row>
    <row r="2525" spans="2:11" x14ac:dyDescent="0.25">
      <c r="B2525" s="46">
        <f>SUBTOTAL(103,$C$10:C2525)</f>
        <v>2516</v>
      </c>
      <c r="C2525" s="157" t="s">
        <v>736</v>
      </c>
      <c r="D2525" s="157" t="s">
        <v>738</v>
      </c>
      <c r="E2525" s="204" t="s">
        <v>619</v>
      </c>
      <c r="F2525" s="209" t="s">
        <v>621</v>
      </c>
      <c r="G2525" s="241">
        <v>45618</v>
      </c>
      <c r="H2525" s="253">
        <v>0</v>
      </c>
      <c r="I2525" s="214">
        <v>-1500</v>
      </c>
      <c r="J2525" s="250">
        <f t="shared" si="41"/>
        <v>436303.42859090661</v>
      </c>
      <c r="K2525" s="270"/>
    </row>
    <row r="2526" spans="2:11" x14ac:dyDescent="0.25">
      <c r="B2526" s="46">
        <f>SUBTOTAL(103,$C$10:C2526)</f>
        <v>2517</v>
      </c>
      <c r="C2526" s="157" t="s">
        <v>736</v>
      </c>
      <c r="D2526" s="157" t="s">
        <v>918</v>
      </c>
      <c r="E2526" s="204" t="s">
        <v>619</v>
      </c>
      <c r="F2526" s="209" t="s">
        <v>621</v>
      </c>
      <c r="G2526" s="241">
        <v>45618</v>
      </c>
      <c r="H2526" s="253">
        <v>0</v>
      </c>
      <c r="I2526" s="214">
        <v>-13800</v>
      </c>
      <c r="J2526" s="250">
        <f t="shared" si="41"/>
        <v>422503.42859090661</v>
      </c>
      <c r="K2526" s="270"/>
    </row>
    <row r="2527" spans="2:11" x14ac:dyDescent="0.25">
      <c r="B2527" s="46">
        <f>SUBTOTAL(103,$C$10:C2527)</f>
        <v>2518</v>
      </c>
      <c r="C2527" s="157" t="s">
        <v>1286</v>
      </c>
      <c r="D2527" s="157" t="s">
        <v>607</v>
      </c>
      <c r="E2527" s="204" t="s">
        <v>591</v>
      </c>
      <c r="F2527" s="209" t="s">
        <v>592</v>
      </c>
      <c r="G2527" s="241">
        <v>45618</v>
      </c>
      <c r="H2527" s="253">
        <v>0</v>
      </c>
      <c r="I2527" s="214">
        <v>-8700</v>
      </c>
      <c r="J2527" s="250">
        <f t="shared" si="41"/>
        <v>413803.42859090661</v>
      </c>
      <c r="K2527" s="270"/>
    </row>
    <row r="2528" spans="2:11" x14ac:dyDescent="0.25">
      <c r="B2528" s="46">
        <f>SUBTOTAL(103,$C$10:C2528)</f>
        <v>2519</v>
      </c>
      <c r="C2528" s="157" t="s">
        <v>625</v>
      </c>
      <c r="D2528" s="157" t="s">
        <v>608</v>
      </c>
      <c r="E2528" s="204" t="s">
        <v>641</v>
      </c>
      <c r="F2528" s="209" t="s">
        <v>642</v>
      </c>
      <c r="G2528" s="241">
        <v>45618</v>
      </c>
      <c r="H2528" s="253">
        <v>0</v>
      </c>
      <c r="I2528" s="214">
        <v>-14700</v>
      </c>
      <c r="J2528" s="250">
        <f t="shared" si="41"/>
        <v>399103.42859090661</v>
      </c>
      <c r="K2528" s="270"/>
    </row>
    <row r="2529" spans="2:11" x14ac:dyDescent="0.25">
      <c r="B2529" s="46">
        <f>SUBTOTAL(103,$C$10:C2529)</f>
        <v>2520</v>
      </c>
      <c r="C2529" s="157" t="s">
        <v>1394</v>
      </c>
      <c r="D2529" s="157" t="s">
        <v>608</v>
      </c>
      <c r="E2529" s="204" t="s">
        <v>1187</v>
      </c>
      <c r="F2529" s="209" t="s">
        <v>1188</v>
      </c>
      <c r="G2529" s="241">
        <v>45618</v>
      </c>
      <c r="H2529" s="253">
        <v>0</v>
      </c>
      <c r="I2529" s="214">
        <v>-9600</v>
      </c>
      <c r="J2529" s="250">
        <f t="shared" si="41"/>
        <v>389503.42859090661</v>
      </c>
      <c r="K2529" s="270"/>
    </row>
    <row r="2530" spans="2:11" x14ac:dyDescent="0.25">
      <c r="B2530" s="46">
        <f>SUBTOTAL(103,$C$10:C2530)</f>
        <v>2521</v>
      </c>
      <c r="C2530" s="157" t="s">
        <v>1394</v>
      </c>
      <c r="D2530" s="157" t="s">
        <v>918</v>
      </c>
      <c r="E2530" s="204" t="s">
        <v>1187</v>
      </c>
      <c r="F2530" s="209" t="s">
        <v>1188</v>
      </c>
      <c r="G2530" s="241">
        <v>45618</v>
      </c>
      <c r="H2530" s="253">
        <v>0</v>
      </c>
      <c r="I2530" s="214">
        <v>-5700</v>
      </c>
      <c r="J2530" s="250">
        <f t="shared" si="41"/>
        <v>383803.42859090661</v>
      </c>
      <c r="K2530" s="270"/>
    </row>
    <row r="2531" spans="2:11" x14ac:dyDescent="0.25">
      <c r="B2531" s="46">
        <f>SUBTOTAL(103,$C$10:C2531)</f>
        <v>2522</v>
      </c>
      <c r="C2531" s="157" t="s">
        <v>1148</v>
      </c>
      <c r="D2531" s="157" t="s">
        <v>608</v>
      </c>
      <c r="E2531" s="227" t="s">
        <v>1045</v>
      </c>
      <c r="F2531" s="208" t="s">
        <v>1046</v>
      </c>
      <c r="G2531" s="241">
        <v>45618</v>
      </c>
      <c r="H2531" s="253">
        <v>0</v>
      </c>
      <c r="I2531" s="214">
        <v>-11900</v>
      </c>
      <c r="J2531" s="250">
        <f t="shared" si="41"/>
        <v>371903.42859090661</v>
      </c>
      <c r="K2531" s="270"/>
    </row>
    <row r="2532" spans="2:11" x14ac:dyDescent="0.25">
      <c r="B2532" s="46">
        <f>SUBTOTAL(103,$C$10:C2532)</f>
        <v>2523</v>
      </c>
      <c r="C2532" s="157" t="s">
        <v>598</v>
      </c>
      <c r="D2532" s="157" t="s">
        <v>607</v>
      </c>
      <c r="E2532" s="204" t="s">
        <v>581</v>
      </c>
      <c r="F2532" s="209" t="s">
        <v>620</v>
      </c>
      <c r="G2532" s="241">
        <v>45618</v>
      </c>
      <c r="H2532" s="253">
        <v>0</v>
      </c>
      <c r="I2532" s="214">
        <v>-15000</v>
      </c>
      <c r="J2532" s="250">
        <f t="shared" si="41"/>
        <v>356903.42859090661</v>
      </c>
      <c r="K2532" s="270"/>
    </row>
    <row r="2533" spans="2:11" x14ac:dyDescent="0.25">
      <c r="B2533" s="46">
        <f>SUBTOTAL(103,$C$10:C2533)</f>
        <v>2524</v>
      </c>
      <c r="C2533" s="157" t="s">
        <v>598</v>
      </c>
      <c r="D2533" s="157" t="s">
        <v>607</v>
      </c>
      <c r="E2533" s="204" t="s">
        <v>583</v>
      </c>
      <c r="F2533" s="209" t="s">
        <v>584</v>
      </c>
      <c r="G2533" s="241">
        <v>45618</v>
      </c>
      <c r="H2533" s="253">
        <v>0</v>
      </c>
      <c r="I2533" s="214">
        <v>-1198.8151882395559</v>
      </c>
      <c r="J2533" s="250">
        <f t="shared" si="41"/>
        <v>355704.61340266705</v>
      </c>
      <c r="K2533" s="270"/>
    </row>
    <row r="2534" spans="2:11" x14ac:dyDescent="0.25">
      <c r="B2534" s="46">
        <f>SUBTOTAL(103,$C$10:C2534)</f>
        <v>2525</v>
      </c>
      <c r="C2534" s="157" t="s">
        <v>598</v>
      </c>
      <c r="D2534" s="157" t="s">
        <v>607</v>
      </c>
      <c r="E2534" s="204" t="s">
        <v>1187</v>
      </c>
      <c r="F2534" s="209" t="s">
        <v>1188</v>
      </c>
      <c r="G2534" s="241">
        <v>45618</v>
      </c>
      <c r="H2534" s="253">
        <v>0</v>
      </c>
      <c r="I2534" s="214">
        <v>-2277.0791284997154</v>
      </c>
      <c r="J2534" s="250">
        <f t="shared" si="41"/>
        <v>353427.53427416732</v>
      </c>
      <c r="K2534" s="270"/>
    </row>
    <row r="2535" spans="2:11" x14ac:dyDescent="0.25">
      <c r="B2535" s="46">
        <f>SUBTOTAL(103,$C$10:C2535)</f>
        <v>2526</v>
      </c>
      <c r="C2535" s="157" t="s">
        <v>598</v>
      </c>
      <c r="D2535" s="157" t="s">
        <v>607</v>
      </c>
      <c r="E2535" s="204" t="s">
        <v>579</v>
      </c>
      <c r="F2535" s="209" t="s">
        <v>622</v>
      </c>
      <c r="G2535" s="241">
        <v>45618</v>
      </c>
      <c r="H2535" s="253">
        <v>0</v>
      </c>
      <c r="I2535" s="214">
        <v>-5099.4091162314944</v>
      </c>
      <c r="J2535" s="250">
        <f t="shared" si="41"/>
        <v>348328.12515793584</v>
      </c>
      <c r="K2535" s="270"/>
    </row>
    <row r="2536" spans="2:11" x14ac:dyDescent="0.25">
      <c r="B2536" s="46">
        <f>SUBTOTAL(103,$C$10:C2536)</f>
        <v>2527</v>
      </c>
      <c r="C2536" s="157" t="s">
        <v>598</v>
      </c>
      <c r="D2536" s="157" t="s">
        <v>607</v>
      </c>
      <c r="E2536" s="204" t="s">
        <v>1043</v>
      </c>
      <c r="F2536" s="209" t="s">
        <v>1044</v>
      </c>
      <c r="G2536" s="241">
        <v>45618</v>
      </c>
      <c r="H2536" s="253">
        <v>0</v>
      </c>
      <c r="I2536" s="214">
        <v>-1424.6965670292336</v>
      </c>
      <c r="J2536" s="250">
        <f t="shared" si="41"/>
        <v>346903.42859090661</v>
      </c>
      <c r="K2536" s="270"/>
    </row>
    <row r="2537" spans="2:11" x14ac:dyDescent="0.25">
      <c r="B2537" s="46">
        <f>SUBTOTAL(103,$C$10:C2537)</f>
        <v>2528</v>
      </c>
      <c r="C2537" s="157" t="s">
        <v>598</v>
      </c>
      <c r="D2537" s="157" t="s">
        <v>608</v>
      </c>
      <c r="E2537" s="204" t="s">
        <v>1187</v>
      </c>
      <c r="F2537" s="209" t="s">
        <v>1188</v>
      </c>
      <c r="G2537" s="241">
        <v>45618</v>
      </c>
      <c r="H2537" s="253">
        <v>0</v>
      </c>
      <c r="I2537" s="214">
        <v>-6300</v>
      </c>
      <c r="J2537" s="250">
        <f t="shared" si="41"/>
        <v>340603.42859090661</v>
      </c>
      <c r="K2537" s="270"/>
    </row>
    <row r="2538" spans="2:11" x14ac:dyDescent="0.25">
      <c r="B2538" s="46">
        <f>SUBTOTAL(103,$C$10:C2538)</f>
        <v>2529</v>
      </c>
      <c r="C2538" s="157" t="s">
        <v>598</v>
      </c>
      <c r="D2538" s="157" t="s">
        <v>738</v>
      </c>
      <c r="E2538" s="204" t="s">
        <v>1043</v>
      </c>
      <c r="F2538" s="209" t="s">
        <v>1044</v>
      </c>
      <c r="G2538" s="241">
        <v>45618</v>
      </c>
      <c r="H2538" s="253">
        <v>0</v>
      </c>
      <c r="I2538" s="214">
        <v>-1000</v>
      </c>
      <c r="J2538" s="250">
        <f t="shared" si="41"/>
        <v>339603.42859090661</v>
      </c>
      <c r="K2538" s="270"/>
    </row>
    <row r="2539" spans="2:11" x14ac:dyDescent="0.25">
      <c r="B2539" s="46">
        <f>SUBTOTAL(103,$C$10:C2539)</f>
        <v>2530</v>
      </c>
      <c r="C2539" s="157" t="s">
        <v>763</v>
      </c>
      <c r="D2539" s="157" t="s">
        <v>738</v>
      </c>
      <c r="E2539" s="204" t="s">
        <v>619</v>
      </c>
      <c r="F2539" s="209" t="s">
        <v>621</v>
      </c>
      <c r="G2539" s="241">
        <v>45618</v>
      </c>
      <c r="H2539" s="253">
        <v>0</v>
      </c>
      <c r="I2539" s="214">
        <v>-1500</v>
      </c>
      <c r="J2539" s="250">
        <f t="shared" si="41"/>
        <v>338103.42859090661</v>
      </c>
      <c r="K2539" s="270"/>
    </row>
    <row r="2540" spans="2:11" x14ac:dyDescent="0.25">
      <c r="B2540" s="46">
        <f>SUBTOTAL(103,$C$10:C2540)</f>
        <v>2531</v>
      </c>
      <c r="C2540" s="157" t="s">
        <v>763</v>
      </c>
      <c r="D2540" s="157" t="s">
        <v>918</v>
      </c>
      <c r="E2540" s="204" t="s">
        <v>619</v>
      </c>
      <c r="F2540" s="209" t="s">
        <v>621</v>
      </c>
      <c r="G2540" s="241">
        <v>45618</v>
      </c>
      <c r="H2540" s="253">
        <v>0</v>
      </c>
      <c r="I2540" s="214">
        <v>-4300</v>
      </c>
      <c r="J2540" s="250">
        <f t="shared" si="41"/>
        <v>333803.42859090661</v>
      </c>
      <c r="K2540" s="270"/>
    </row>
    <row r="2541" spans="2:11" x14ac:dyDescent="0.25">
      <c r="B2541" s="46">
        <f>SUBTOTAL(103,$C$10:C2541)</f>
        <v>2532</v>
      </c>
      <c r="C2541" s="157" t="s">
        <v>600</v>
      </c>
      <c r="D2541" s="157" t="s">
        <v>608</v>
      </c>
      <c r="E2541" s="204" t="s">
        <v>1143</v>
      </c>
      <c r="F2541" s="209" t="s">
        <v>1144</v>
      </c>
      <c r="G2541" s="241">
        <v>45618</v>
      </c>
      <c r="H2541" s="253">
        <v>0</v>
      </c>
      <c r="I2541" s="214">
        <v>-26350</v>
      </c>
      <c r="J2541" s="250">
        <f t="shared" si="41"/>
        <v>307453.42859090661</v>
      </c>
      <c r="K2541" s="270"/>
    </row>
    <row r="2542" spans="2:11" x14ac:dyDescent="0.25">
      <c r="B2542" s="46">
        <f>SUBTOTAL(103,$C$10:C2542)</f>
        <v>2533</v>
      </c>
      <c r="C2542" s="157" t="s">
        <v>600</v>
      </c>
      <c r="D2542" s="157" t="s">
        <v>918</v>
      </c>
      <c r="E2542" s="204" t="s">
        <v>619</v>
      </c>
      <c r="F2542" s="209" t="s">
        <v>621</v>
      </c>
      <c r="G2542" s="241">
        <v>45618</v>
      </c>
      <c r="H2542" s="253">
        <v>0</v>
      </c>
      <c r="I2542" s="214">
        <v>-3900</v>
      </c>
      <c r="J2542" s="250">
        <f t="shared" si="41"/>
        <v>303553.42859090661</v>
      </c>
      <c r="K2542" s="270"/>
    </row>
    <row r="2543" spans="2:11" x14ac:dyDescent="0.25">
      <c r="B2543" s="46">
        <f>SUBTOTAL(103,$C$10:C2543)</f>
        <v>2534</v>
      </c>
      <c r="C2543" s="157" t="s">
        <v>682</v>
      </c>
      <c r="D2543" s="157" t="s">
        <v>608</v>
      </c>
      <c r="E2543" s="227" t="s">
        <v>1045</v>
      </c>
      <c r="F2543" s="208" t="s">
        <v>1046</v>
      </c>
      <c r="G2543" s="241">
        <v>45618</v>
      </c>
      <c r="H2543" s="253">
        <v>0</v>
      </c>
      <c r="I2543" s="214">
        <v>-2100</v>
      </c>
      <c r="J2543" s="250">
        <f t="shared" si="41"/>
        <v>301453.42859090661</v>
      </c>
      <c r="K2543" s="270"/>
    </row>
    <row r="2544" spans="2:11" x14ac:dyDescent="0.25">
      <c r="B2544" s="46">
        <f>SUBTOTAL(103,$C$10:C2544)</f>
        <v>2535</v>
      </c>
      <c r="C2544" s="157" t="s">
        <v>745</v>
      </c>
      <c r="D2544" s="157" t="s">
        <v>1139</v>
      </c>
      <c r="E2544" s="204" t="s">
        <v>746</v>
      </c>
      <c r="F2544" s="209" t="s">
        <v>747</v>
      </c>
      <c r="G2544" s="241">
        <v>45618</v>
      </c>
      <c r="H2544" s="253">
        <v>0</v>
      </c>
      <c r="I2544" s="214">
        <v>-4444</v>
      </c>
      <c r="J2544" s="250">
        <f t="shared" si="41"/>
        <v>297009.42859090661</v>
      </c>
      <c r="K2544" s="270"/>
    </row>
    <row r="2545" spans="2:11" x14ac:dyDescent="0.25">
      <c r="B2545" s="46">
        <f>SUBTOTAL(103,$C$10:C2545)</f>
        <v>2536</v>
      </c>
      <c r="C2545" s="157" t="s">
        <v>601</v>
      </c>
      <c r="D2545" s="157" t="s">
        <v>648</v>
      </c>
      <c r="E2545" s="204" t="s">
        <v>1143</v>
      </c>
      <c r="F2545" s="209" t="s">
        <v>1144</v>
      </c>
      <c r="G2545" s="241">
        <v>45618</v>
      </c>
      <c r="H2545" s="253">
        <v>0</v>
      </c>
      <c r="I2545" s="214">
        <v>-5331</v>
      </c>
      <c r="J2545" s="250">
        <f t="shared" si="41"/>
        <v>291678.42859090661</v>
      </c>
      <c r="K2545" s="270"/>
    </row>
    <row r="2546" spans="2:11" x14ac:dyDescent="0.25">
      <c r="B2546" s="46">
        <f>SUBTOTAL(103,$C$10:C2546)</f>
        <v>2537</v>
      </c>
      <c r="C2546" s="157" t="s">
        <v>665</v>
      </c>
      <c r="D2546" s="157" t="s">
        <v>648</v>
      </c>
      <c r="E2546" s="227" t="s">
        <v>1045</v>
      </c>
      <c r="F2546" s="208" t="s">
        <v>1046</v>
      </c>
      <c r="G2546" s="241">
        <v>45618</v>
      </c>
      <c r="H2546" s="253">
        <v>0</v>
      </c>
      <c r="I2546" s="214">
        <v>-26600</v>
      </c>
      <c r="J2546" s="250">
        <f t="shared" si="41"/>
        <v>265078.42859090661</v>
      </c>
      <c r="K2546" s="270"/>
    </row>
    <row r="2547" spans="2:11" x14ac:dyDescent="0.25">
      <c r="B2547" s="46">
        <f>SUBTOTAL(103,$C$10:C2547)</f>
        <v>2538</v>
      </c>
      <c r="C2547" s="157" t="s">
        <v>728</v>
      </c>
      <c r="D2547" s="157" t="s">
        <v>648</v>
      </c>
      <c r="E2547" s="204" t="s">
        <v>1187</v>
      </c>
      <c r="F2547" s="209" t="s">
        <v>1188</v>
      </c>
      <c r="G2547" s="241">
        <v>45618</v>
      </c>
      <c r="H2547" s="253">
        <v>0</v>
      </c>
      <c r="I2547" s="214">
        <v>-4200</v>
      </c>
      <c r="J2547" s="250">
        <f t="shared" si="41"/>
        <v>260878.42859090661</v>
      </c>
      <c r="K2547" s="270"/>
    </row>
    <row r="2548" spans="2:11" x14ac:dyDescent="0.25">
      <c r="B2548" s="46">
        <f>SUBTOTAL(103,$C$10:C2548)</f>
        <v>2539</v>
      </c>
      <c r="C2548" s="157" t="s">
        <v>732</v>
      </c>
      <c r="D2548" s="157" t="s">
        <v>918</v>
      </c>
      <c r="E2548" s="204" t="s">
        <v>619</v>
      </c>
      <c r="F2548" s="209" t="s">
        <v>621</v>
      </c>
      <c r="G2548" s="241">
        <v>45618</v>
      </c>
      <c r="H2548" s="253">
        <v>0</v>
      </c>
      <c r="I2548" s="214">
        <v>-1300</v>
      </c>
      <c r="J2548" s="250">
        <f t="shared" si="41"/>
        <v>259578.42859090661</v>
      </c>
      <c r="K2548" s="270"/>
    </row>
    <row r="2549" spans="2:11" x14ac:dyDescent="0.25">
      <c r="B2549" s="46">
        <f>SUBTOTAL(103,$C$10:C2549)</f>
        <v>2540</v>
      </c>
      <c r="C2549" s="157" t="s">
        <v>1151</v>
      </c>
      <c r="D2549" s="157" t="s">
        <v>648</v>
      </c>
      <c r="E2549" s="204" t="s">
        <v>585</v>
      </c>
      <c r="F2549" s="209" t="s">
        <v>586</v>
      </c>
      <c r="G2549" s="241">
        <v>45618</v>
      </c>
      <c r="H2549" s="253">
        <v>0</v>
      </c>
      <c r="I2549" s="214">
        <v>-37800</v>
      </c>
      <c r="J2549" s="250">
        <f t="shared" si="41"/>
        <v>221778.42859090661</v>
      </c>
      <c r="K2549" s="270"/>
    </row>
    <row r="2550" spans="2:11" x14ac:dyDescent="0.25">
      <c r="B2550" s="46">
        <f>SUBTOTAL(103,$C$10:C2550)</f>
        <v>2541</v>
      </c>
      <c r="C2550" s="157" t="s">
        <v>683</v>
      </c>
      <c r="D2550" s="157" t="s">
        <v>608</v>
      </c>
      <c r="E2550" s="204" t="s">
        <v>1143</v>
      </c>
      <c r="F2550" s="209" t="s">
        <v>1144</v>
      </c>
      <c r="G2550" s="241">
        <v>45618</v>
      </c>
      <c r="H2550" s="253">
        <v>0</v>
      </c>
      <c r="I2550" s="214">
        <v>-7920</v>
      </c>
      <c r="J2550" s="250">
        <f t="shared" si="41"/>
        <v>213858.42859090661</v>
      </c>
      <c r="K2550" s="270"/>
    </row>
    <row r="2551" spans="2:11" x14ac:dyDescent="0.25">
      <c r="B2551" s="46">
        <f>SUBTOTAL(103,$C$10:C2551)</f>
        <v>2542</v>
      </c>
      <c r="C2551" s="157" t="s">
        <v>603</v>
      </c>
      <c r="D2551" s="157" t="s">
        <v>738</v>
      </c>
      <c r="E2551" s="204" t="s">
        <v>619</v>
      </c>
      <c r="F2551" s="209" t="s">
        <v>621</v>
      </c>
      <c r="G2551" s="241">
        <v>45618</v>
      </c>
      <c r="H2551" s="253">
        <v>0</v>
      </c>
      <c r="I2551" s="214">
        <v>-250</v>
      </c>
      <c r="J2551" s="250">
        <f t="shared" si="41"/>
        <v>213608.42859090661</v>
      </c>
      <c r="K2551" s="270"/>
    </row>
    <row r="2552" spans="2:11" x14ac:dyDescent="0.25">
      <c r="B2552" s="46">
        <f>SUBTOTAL(103,$C$10:C2552)</f>
        <v>2543</v>
      </c>
      <c r="C2552" s="157" t="s">
        <v>603</v>
      </c>
      <c r="D2552" s="157" t="s">
        <v>918</v>
      </c>
      <c r="E2552" s="204" t="s">
        <v>619</v>
      </c>
      <c r="F2552" s="209" t="s">
        <v>621</v>
      </c>
      <c r="G2552" s="241">
        <v>45618</v>
      </c>
      <c r="H2552" s="253">
        <v>0</v>
      </c>
      <c r="I2552" s="214">
        <v>-3250</v>
      </c>
      <c r="J2552" s="250">
        <f t="shared" si="41"/>
        <v>210358.42859090661</v>
      </c>
      <c r="K2552" s="270"/>
    </row>
    <row r="2553" spans="2:11" x14ac:dyDescent="0.25">
      <c r="B2553" s="46">
        <f>SUBTOTAL(103,$C$10:C2553)</f>
        <v>2544</v>
      </c>
      <c r="C2553" s="157" t="s">
        <v>694</v>
      </c>
      <c r="D2553" s="157" t="s">
        <v>608</v>
      </c>
      <c r="E2553" s="204" t="s">
        <v>641</v>
      </c>
      <c r="F2553" s="209" t="s">
        <v>642</v>
      </c>
      <c r="G2553" s="241">
        <v>45618</v>
      </c>
      <c r="H2553" s="253">
        <v>0</v>
      </c>
      <c r="I2553" s="214">
        <v>-10500</v>
      </c>
      <c r="J2553" s="250">
        <f t="shared" si="41"/>
        <v>199858.42859090661</v>
      </c>
      <c r="K2553" s="270"/>
    </row>
    <row r="2554" spans="2:11" x14ac:dyDescent="0.25">
      <c r="B2554" s="46">
        <f>SUBTOTAL(103,$C$10:C2554)</f>
        <v>2545</v>
      </c>
      <c r="C2554" s="157" t="s">
        <v>694</v>
      </c>
      <c r="D2554" s="157" t="s">
        <v>608</v>
      </c>
      <c r="E2554" s="204" t="s">
        <v>1187</v>
      </c>
      <c r="F2554" s="209" t="s">
        <v>1188</v>
      </c>
      <c r="G2554" s="241">
        <v>45618</v>
      </c>
      <c r="H2554" s="253">
        <v>0</v>
      </c>
      <c r="I2554" s="214">
        <v>-16100</v>
      </c>
      <c r="J2554" s="250">
        <f t="shared" si="41"/>
        <v>183758.42859090661</v>
      </c>
      <c r="K2554" s="270"/>
    </row>
    <row r="2555" spans="2:11" x14ac:dyDescent="0.25">
      <c r="B2555" s="46">
        <f>SUBTOTAL(103,$C$10:C2555)</f>
        <v>2546</v>
      </c>
      <c r="C2555" s="157" t="s">
        <v>694</v>
      </c>
      <c r="D2555" s="157" t="s">
        <v>918</v>
      </c>
      <c r="E2555" s="204" t="s">
        <v>1187</v>
      </c>
      <c r="F2555" s="209" t="s">
        <v>1188</v>
      </c>
      <c r="G2555" s="241">
        <v>45618</v>
      </c>
      <c r="H2555" s="253">
        <v>0</v>
      </c>
      <c r="I2555" s="214">
        <v>-9900</v>
      </c>
      <c r="J2555" s="250">
        <f t="shared" si="41"/>
        <v>173858.42859090661</v>
      </c>
      <c r="K2555" s="270"/>
    </row>
    <row r="2556" spans="2:11" x14ac:dyDescent="0.25">
      <c r="B2556" s="46">
        <f>SUBTOTAL(103,$C$10:C2556)</f>
        <v>2547</v>
      </c>
      <c r="C2556" s="157" t="s">
        <v>1355</v>
      </c>
      <c r="D2556" s="157" t="s">
        <v>607</v>
      </c>
      <c r="E2556" s="204" t="s">
        <v>579</v>
      </c>
      <c r="F2556" s="209" t="s">
        <v>622</v>
      </c>
      <c r="G2556" s="241">
        <v>45618</v>
      </c>
      <c r="H2556" s="253">
        <v>0</v>
      </c>
      <c r="I2556" s="214">
        <v>-6500</v>
      </c>
      <c r="J2556" s="250">
        <f t="shared" si="41"/>
        <v>167358.42859090661</v>
      </c>
      <c r="K2556" s="270"/>
    </row>
    <row r="2557" spans="2:11" x14ac:dyDescent="0.25">
      <c r="B2557" s="46">
        <f>SUBTOTAL(103,$C$10:C2557)</f>
        <v>2548</v>
      </c>
      <c r="C2557" s="157" t="s">
        <v>1165</v>
      </c>
      <c r="D2557" s="157" t="s">
        <v>738</v>
      </c>
      <c r="E2557" s="204" t="s">
        <v>1043</v>
      </c>
      <c r="F2557" s="209" t="s">
        <v>1044</v>
      </c>
      <c r="G2557" s="241">
        <v>45618</v>
      </c>
      <c r="H2557" s="253">
        <v>0</v>
      </c>
      <c r="I2557" s="214">
        <v>-500</v>
      </c>
      <c r="J2557" s="250">
        <f t="shared" si="41"/>
        <v>166858.42859090661</v>
      </c>
      <c r="K2557" s="270"/>
    </row>
    <row r="2558" spans="2:11" x14ac:dyDescent="0.25">
      <c r="B2558" s="46">
        <f>SUBTOTAL(103,$C$10:C2558)</f>
        <v>2549</v>
      </c>
      <c r="C2558" s="157" t="s">
        <v>622</v>
      </c>
      <c r="D2558" s="157" t="s">
        <v>1019</v>
      </c>
      <c r="E2558" s="204" t="s">
        <v>579</v>
      </c>
      <c r="F2558" s="209" t="s">
        <v>622</v>
      </c>
      <c r="G2558" s="241">
        <v>45621</v>
      </c>
      <c r="H2558" s="253">
        <v>1000000</v>
      </c>
      <c r="I2558" s="214">
        <v>0</v>
      </c>
      <c r="J2558" s="250">
        <f t="shared" si="41"/>
        <v>1166858.4285909066</v>
      </c>
      <c r="K2558" s="270"/>
    </row>
    <row r="2559" spans="2:11" x14ac:dyDescent="0.25">
      <c r="B2559" s="46">
        <f>SUBTOTAL(103,$C$10:C2559)</f>
        <v>2550</v>
      </c>
      <c r="C2559" s="157" t="s">
        <v>653</v>
      </c>
      <c r="D2559" s="157" t="s">
        <v>1168</v>
      </c>
      <c r="E2559" s="204" t="s">
        <v>581</v>
      </c>
      <c r="F2559" s="209" t="s">
        <v>620</v>
      </c>
      <c r="G2559" s="241">
        <v>45621</v>
      </c>
      <c r="H2559" s="253">
        <v>200000</v>
      </c>
      <c r="I2559" s="214">
        <v>0</v>
      </c>
      <c r="J2559" s="250">
        <f t="shared" si="41"/>
        <v>1366858.4285909066</v>
      </c>
      <c r="K2559" s="270"/>
    </row>
    <row r="2560" spans="2:11" x14ac:dyDescent="0.25">
      <c r="B2560" s="46">
        <f>SUBTOTAL(103,$C$10:C2560)</f>
        <v>2551</v>
      </c>
      <c r="C2560" s="157" t="s">
        <v>653</v>
      </c>
      <c r="D2560" s="157" t="s">
        <v>1175</v>
      </c>
      <c r="E2560" s="204" t="s">
        <v>581</v>
      </c>
      <c r="F2560" s="209" t="s">
        <v>620</v>
      </c>
      <c r="G2560" s="241">
        <v>45621</v>
      </c>
      <c r="H2560" s="253">
        <v>200000</v>
      </c>
      <c r="I2560" s="214">
        <v>0</v>
      </c>
      <c r="J2560" s="250">
        <f t="shared" si="41"/>
        <v>1566858.4285909066</v>
      </c>
      <c r="K2560" s="270"/>
    </row>
    <row r="2561" spans="2:11" x14ac:dyDescent="0.25">
      <c r="B2561" s="46">
        <f>SUBTOTAL(103,$C$10:C2561)</f>
        <v>2552</v>
      </c>
      <c r="C2561" s="157" t="s">
        <v>843</v>
      </c>
      <c r="D2561" s="157" t="s">
        <v>1409</v>
      </c>
      <c r="E2561" s="227" t="s">
        <v>700</v>
      </c>
      <c r="F2561" s="209" t="s">
        <v>439</v>
      </c>
      <c r="G2561" s="241">
        <v>45623</v>
      </c>
      <c r="H2561" s="253">
        <v>0</v>
      </c>
      <c r="I2561" s="214">
        <v>-72600</v>
      </c>
      <c r="J2561" s="250">
        <f t="shared" si="41"/>
        <v>1494258.4285909066</v>
      </c>
      <c r="K2561" s="270"/>
    </row>
    <row r="2562" spans="2:11" x14ac:dyDescent="0.25">
      <c r="B2562" s="46">
        <f>SUBTOTAL(103,$C$10:C2562)</f>
        <v>2553</v>
      </c>
      <c r="C2562" s="157" t="s">
        <v>1366</v>
      </c>
      <c r="D2562" s="157" t="s">
        <v>1410</v>
      </c>
      <c r="E2562" s="204" t="s">
        <v>726</v>
      </c>
      <c r="F2562" s="209" t="s">
        <v>724</v>
      </c>
      <c r="G2562" s="241">
        <v>45624</v>
      </c>
      <c r="H2562" s="253">
        <v>0</v>
      </c>
      <c r="I2562" s="214">
        <v>-1800</v>
      </c>
      <c r="J2562" s="250">
        <f t="shared" si="41"/>
        <v>1492458.4285909066</v>
      </c>
      <c r="K2562" s="270"/>
    </row>
    <row r="2563" spans="2:11" x14ac:dyDescent="0.25">
      <c r="B2563" s="46">
        <f>SUBTOTAL(103,$C$10:C2563)</f>
        <v>2554</v>
      </c>
      <c r="C2563" s="157" t="s">
        <v>596</v>
      </c>
      <c r="D2563" s="157" t="s">
        <v>607</v>
      </c>
      <c r="E2563" s="204" t="s">
        <v>591</v>
      </c>
      <c r="F2563" s="209" t="s">
        <v>592</v>
      </c>
      <c r="G2563" s="241">
        <v>45625</v>
      </c>
      <c r="H2563" s="253">
        <v>0</v>
      </c>
      <c r="I2563" s="214">
        <v>-6600.538499999996</v>
      </c>
      <c r="J2563" s="250">
        <f t="shared" si="41"/>
        <v>1485857.8900909065</v>
      </c>
      <c r="K2563" s="270"/>
    </row>
    <row r="2564" spans="2:11" x14ac:dyDescent="0.25">
      <c r="B2564" s="46">
        <f>SUBTOTAL(103,$C$10:C2564)</f>
        <v>2555</v>
      </c>
      <c r="C2564" s="157" t="s">
        <v>1266</v>
      </c>
      <c r="D2564" s="157" t="s">
        <v>738</v>
      </c>
      <c r="E2564" s="204" t="s">
        <v>619</v>
      </c>
      <c r="F2564" s="209" t="s">
        <v>621</v>
      </c>
      <c r="G2564" s="241">
        <v>45625</v>
      </c>
      <c r="H2564" s="253">
        <v>0</v>
      </c>
      <c r="I2564" s="214">
        <v>-1000</v>
      </c>
      <c r="J2564" s="250">
        <f t="shared" si="41"/>
        <v>1484857.8900909065</v>
      </c>
      <c r="K2564" s="270"/>
    </row>
    <row r="2565" spans="2:11" x14ac:dyDescent="0.25">
      <c r="B2565" s="46">
        <f>SUBTOTAL(103,$C$10:C2565)</f>
        <v>2556</v>
      </c>
      <c r="C2565" s="157" t="s">
        <v>1266</v>
      </c>
      <c r="D2565" s="157" t="s">
        <v>607</v>
      </c>
      <c r="E2565" s="204" t="s">
        <v>619</v>
      </c>
      <c r="F2565" s="209" t="s">
        <v>621</v>
      </c>
      <c r="G2565" s="241">
        <v>45625</v>
      </c>
      <c r="H2565" s="253">
        <v>0</v>
      </c>
      <c r="I2565" s="214">
        <v>-4500</v>
      </c>
      <c r="J2565" s="250">
        <f t="shared" si="41"/>
        <v>1480357.8900909065</v>
      </c>
      <c r="K2565" s="270"/>
    </row>
    <row r="2566" spans="2:11" x14ac:dyDescent="0.25">
      <c r="B2566" s="46">
        <f>SUBTOTAL(103,$C$10:C2566)</f>
        <v>2557</v>
      </c>
      <c r="C2566" s="157" t="s">
        <v>812</v>
      </c>
      <c r="D2566" s="157" t="s">
        <v>608</v>
      </c>
      <c r="E2566" s="204" t="s">
        <v>1143</v>
      </c>
      <c r="F2566" s="209" t="s">
        <v>1144</v>
      </c>
      <c r="G2566" s="241">
        <v>45625</v>
      </c>
      <c r="H2566" s="253">
        <v>0</v>
      </c>
      <c r="I2566" s="214">
        <v>-10200</v>
      </c>
      <c r="J2566" s="250">
        <f t="shared" si="41"/>
        <v>1470157.8900909065</v>
      </c>
      <c r="K2566" s="270"/>
    </row>
    <row r="2567" spans="2:11" x14ac:dyDescent="0.25">
      <c r="B2567" s="46">
        <f>SUBTOTAL(103,$C$10:C2567)</f>
        <v>2558</v>
      </c>
      <c r="C2567" s="157" t="s">
        <v>736</v>
      </c>
      <c r="D2567" s="157" t="s">
        <v>738</v>
      </c>
      <c r="E2567" s="204" t="s">
        <v>619</v>
      </c>
      <c r="F2567" s="209" t="s">
        <v>621</v>
      </c>
      <c r="G2567" s="241">
        <v>45625</v>
      </c>
      <c r="H2567" s="253">
        <v>0</v>
      </c>
      <c r="I2567" s="214">
        <v>-1500</v>
      </c>
      <c r="J2567" s="250">
        <f t="shared" ref="J2567:J2630" si="42">H2567+J2566+I2567</f>
        <v>1468657.8900909065</v>
      </c>
      <c r="K2567" s="270"/>
    </row>
    <row r="2568" spans="2:11" x14ac:dyDescent="0.25">
      <c r="B2568" s="46">
        <f>SUBTOTAL(103,$C$10:C2568)</f>
        <v>2559</v>
      </c>
      <c r="C2568" s="157" t="s">
        <v>1286</v>
      </c>
      <c r="D2568" s="157" t="s">
        <v>607</v>
      </c>
      <c r="E2568" s="204" t="s">
        <v>591</v>
      </c>
      <c r="F2568" s="209" t="s">
        <v>592</v>
      </c>
      <c r="G2568" s="241">
        <v>45625</v>
      </c>
      <c r="H2568" s="253">
        <v>0</v>
      </c>
      <c r="I2568" s="214">
        <v>-5600.0299999999952</v>
      </c>
      <c r="J2568" s="250">
        <f t="shared" si="42"/>
        <v>1463057.8600909065</v>
      </c>
      <c r="K2568" s="270"/>
    </row>
    <row r="2569" spans="2:11" x14ac:dyDescent="0.25">
      <c r="B2569" s="46">
        <f>SUBTOTAL(103,$C$10:C2569)</f>
        <v>2560</v>
      </c>
      <c r="C2569" s="157" t="s">
        <v>625</v>
      </c>
      <c r="D2569" s="157" t="s">
        <v>608</v>
      </c>
      <c r="E2569" s="204" t="s">
        <v>641</v>
      </c>
      <c r="F2569" s="209" t="s">
        <v>642</v>
      </c>
      <c r="G2569" s="241">
        <v>45625</v>
      </c>
      <c r="H2569" s="253">
        <v>0</v>
      </c>
      <c r="I2569" s="214">
        <v>-11300</v>
      </c>
      <c r="J2569" s="250">
        <f t="shared" si="42"/>
        <v>1451757.8600909065</v>
      </c>
      <c r="K2569" s="270"/>
    </row>
    <row r="2570" spans="2:11" x14ac:dyDescent="0.25">
      <c r="B2570" s="46">
        <f>SUBTOTAL(103,$C$10:C2570)</f>
        <v>2561</v>
      </c>
      <c r="C2570" s="157" t="s">
        <v>1394</v>
      </c>
      <c r="D2570" s="157" t="s">
        <v>608</v>
      </c>
      <c r="E2570" s="204" t="s">
        <v>1187</v>
      </c>
      <c r="F2570" s="209" t="s">
        <v>1188</v>
      </c>
      <c r="G2570" s="241">
        <v>45625</v>
      </c>
      <c r="H2570" s="253">
        <v>0</v>
      </c>
      <c r="I2570" s="214">
        <v>-9600</v>
      </c>
      <c r="J2570" s="250">
        <f t="shared" si="42"/>
        <v>1442157.8600909065</v>
      </c>
      <c r="K2570" s="270"/>
    </row>
    <row r="2571" spans="2:11" x14ac:dyDescent="0.25">
      <c r="B2571" s="46">
        <f>SUBTOTAL(103,$C$10:C2571)</f>
        <v>2562</v>
      </c>
      <c r="C2571" s="157" t="s">
        <v>1148</v>
      </c>
      <c r="D2571" s="157" t="s">
        <v>608</v>
      </c>
      <c r="E2571" s="227" t="s">
        <v>1045</v>
      </c>
      <c r="F2571" s="208" t="s">
        <v>1046</v>
      </c>
      <c r="G2571" s="241">
        <v>45625</v>
      </c>
      <c r="H2571" s="253">
        <v>0</v>
      </c>
      <c r="I2571" s="214">
        <v>-11900</v>
      </c>
      <c r="J2571" s="250">
        <f t="shared" si="42"/>
        <v>1430257.8600909065</v>
      </c>
      <c r="K2571" s="270"/>
    </row>
    <row r="2572" spans="2:11" x14ac:dyDescent="0.25">
      <c r="B2572" s="46">
        <f>SUBTOTAL(103,$C$10:C2572)</f>
        <v>2563</v>
      </c>
      <c r="C2572" s="157" t="s">
        <v>598</v>
      </c>
      <c r="D2572" s="157" t="s">
        <v>607</v>
      </c>
      <c r="E2572" s="204" t="s">
        <v>581</v>
      </c>
      <c r="F2572" s="209" t="s">
        <v>620</v>
      </c>
      <c r="G2572" s="241">
        <v>45625</v>
      </c>
      <c r="H2572" s="253">
        <v>0</v>
      </c>
      <c r="I2572" s="214">
        <v>-15000</v>
      </c>
      <c r="J2572" s="250">
        <f t="shared" si="42"/>
        <v>1415257.8600909065</v>
      </c>
      <c r="K2572" s="270"/>
    </row>
    <row r="2573" spans="2:11" x14ac:dyDescent="0.25">
      <c r="B2573" s="46">
        <f>SUBTOTAL(103,$C$10:C2573)</f>
        <v>2564</v>
      </c>
      <c r="C2573" s="157" t="s">
        <v>598</v>
      </c>
      <c r="D2573" s="157" t="s">
        <v>607</v>
      </c>
      <c r="E2573" s="204" t="s">
        <v>1187</v>
      </c>
      <c r="F2573" s="209" t="s">
        <v>1188</v>
      </c>
      <c r="G2573" s="241">
        <v>45625</v>
      </c>
      <c r="H2573" s="253">
        <v>0</v>
      </c>
      <c r="I2573" s="214">
        <v>-2437.5380865326019</v>
      </c>
      <c r="J2573" s="250">
        <f t="shared" si="42"/>
        <v>1412820.3220043739</v>
      </c>
      <c r="K2573" s="270"/>
    </row>
    <row r="2574" spans="2:11" x14ac:dyDescent="0.25">
      <c r="B2574" s="46">
        <f>SUBTOTAL(103,$C$10:C2574)</f>
        <v>2565</v>
      </c>
      <c r="C2574" s="157" t="s">
        <v>598</v>
      </c>
      <c r="D2574" s="157" t="s">
        <v>607</v>
      </c>
      <c r="E2574" s="204" t="s">
        <v>579</v>
      </c>
      <c r="F2574" s="209" t="s">
        <v>622</v>
      </c>
      <c r="G2574" s="241">
        <v>45625</v>
      </c>
      <c r="H2574" s="253">
        <v>0</v>
      </c>
      <c r="I2574" s="214">
        <v>-761.84563025306704</v>
      </c>
      <c r="J2574" s="250">
        <f t="shared" si="42"/>
        <v>1412058.4763741209</v>
      </c>
      <c r="K2574" s="270"/>
    </row>
    <row r="2575" spans="2:11" x14ac:dyDescent="0.25">
      <c r="B2575" s="46">
        <f>SUBTOTAL(103,$C$10:C2575)</f>
        <v>2566</v>
      </c>
      <c r="C2575" s="157" t="s">
        <v>598</v>
      </c>
      <c r="D2575" s="157" t="s">
        <v>607</v>
      </c>
      <c r="E2575" s="204" t="s">
        <v>746</v>
      </c>
      <c r="F2575" s="209" t="s">
        <v>747</v>
      </c>
      <c r="G2575" s="241">
        <v>45625</v>
      </c>
      <c r="H2575" s="253">
        <v>0</v>
      </c>
      <c r="I2575" s="214">
        <v>-5000.440749811245</v>
      </c>
      <c r="J2575" s="250">
        <f t="shared" si="42"/>
        <v>1407058.0356243097</v>
      </c>
      <c r="K2575" s="270"/>
    </row>
    <row r="2576" spans="2:11" x14ac:dyDescent="0.25">
      <c r="B2576" s="46">
        <f>SUBTOTAL(103,$C$10:C2576)</f>
        <v>2567</v>
      </c>
      <c r="C2576" s="157" t="s">
        <v>598</v>
      </c>
      <c r="D2576" s="157" t="s">
        <v>607</v>
      </c>
      <c r="E2576" s="204" t="s">
        <v>1043</v>
      </c>
      <c r="F2576" s="209" t="s">
        <v>1044</v>
      </c>
      <c r="G2576" s="241">
        <v>45625</v>
      </c>
      <c r="H2576" s="253">
        <v>0</v>
      </c>
      <c r="I2576" s="214">
        <v>-1800.1755334030868</v>
      </c>
      <c r="J2576" s="250">
        <f t="shared" si="42"/>
        <v>1405257.8600909065</v>
      </c>
      <c r="K2576" s="270"/>
    </row>
    <row r="2577" spans="2:11" x14ac:dyDescent="0.25">
      <c r="B2577" s="46">
        <f>SUBTOTAL(103,$C$10:C2577)</f>
        <v>2568</v>
      </c>
      <c r="C2577" s="157" t="s">
        <v>598</v>
      </c>
      <c r="D2577" s="157" t="s">
        <v>608</v>
      </c>
      <c r="E2577" s="204" t="s">
        <v>1187</v>
      </c>
      <c r="F2577" s="209" t="s">
        <v>1188</v>
      </c>
      <c r="G2577" s="241">
        <v>45625</v>
      </c>
      <c r="H2577" s="253">
        <v>0</v>
      </c>
      <c r="I2577" s="214">
        <v>-6300</v>
      </c>
      <c r="J2577" s="250">
        <f t="shared" si="42"/>
        <v>1398957.8600909065</v>
      </c>
      <c r="K2577" s="270"/>
    </row>
    <row r="2578" spans="2:11" x14ac:dyDescent="0.25">
      <c r="B2578" s="46">
        <f>SUBTOTAL(103,$C$10:C2578)</f>
        <v>2569</v>
      </c>
      <c r="C2578" s="157" t="s">
        <v>598</v>
      </c>
      <c r="D2578" s="157" t="s">
        <v>738</v>
      </c>
      <c r="E2578" s="204" t="s">
        <v>1043</v>
      </c>
      <c r="F2578" s="209" t="s">
        <v>1044</v>
      </c>
      <c r="G2578" s="241">
        <v>45625</v>
      </c>
      <c r="H2578" s="253">
        <v>0</v>
      </c>
      <c r="I2578" s="214">
        <v>-1000</v>
      </c>
      <c r="J2578" s="250">
        <f t="shared" si="42"/>
        <v>1397957.8600909065</v>
      </c>
      <c r="K2578" s="270"/>
    </row>
    <row r="2579" spans="2:11" x14ac:dyDescent="0.25">
      <c r="B2579" s="46">
        <f>SUBTOTAL(103,$C$10:C2579)</f>
        <v>2570</v>
      </c>
      <c r="C2579" s="157" t="s">
        <v>763</v>
      </c>
      <c r="D2579" s="157" t="s">
        <v>738</v>
      </c>
      <c r="E2579" s="204" t="s">
        <v>619</v>
      </c>
      <c r="F2579" s="209" t="s">
        <v>621</v>
      </c>
      <c r="G2579" s="241">
        <v>45625</v>
      </c>
      <c r="H2579" s="253">
        <v>0</v>
      </c>
      <c r="I2579" s="214">
        <v>-1500</v>
      </c>
      <c r="J2579" s="250">
        <f t="shared" si="42"/>
        <v>1396457.8600909065</v>
      </c>
      <c r="K2579" s="270"/>
    </row>
    <row r="2580" spans="2:11" x14ac:dyDescent="0.25">
      <c r="B2580" s="46">
        <f>SUBTOTAL(103,$C$10:C2580)</f>
        <v>2571</v>
      </c>
      <c r="C2580" s="157" t="s">
        <v>600</v>
      </c>
      <c r="D2580" s="157" t="s">
        <v>608</v>
      </c>
      <c r="E2580" s="204" t="s">
        <v>1143</v>
      </c>
      <c r="F2580" s="209" t="s">
        <v>1144</v>
      </c>
      <c r="G2580" s="241">
        <v>45625</v>
      </c>
      <c r="H2580" s="253">
        <v>0</v>
      </c>
      <c r="I2580" s="214">
        <v>-20820</v>
      </c>
      <c r="J2580" s="250">
        <f t="shared" si="42"/>
        <v>1375637.8600909065</v>
      </c>
      <c r="K2580" s="270"/>
    </row>
    <row r="2581" spans="2:11" x14ac:dyDescent="0.25">
      <c r="B2581" s="46">
        <f>SUBTOTAL(103,$C$10:C2581)</f>
        <v>2572</v>
      </c>
      <c r="C2581" s="157" t="s">
        <v>682</v>
      </c>
      <c r="D2581" s="157" t="s">
        <v>608</v>
      </c>
      <c r="E2581" s="227" t="s">
        <v>1045</v>
      </c>
      <c r="F2581" s="208" t="s">
        <v>1046</v>
      </c>
      <c r="G2581" s="241">
        <v>45625</v>
      </c>
      <c r="H2581" s="253">
        <v>0</v>
      </c>
      <c r="I2581" s="214">
        <v>-2100</v>
      </c>
      <c r="J2581" s="250">
        <f t="shared" si="42"/>
        <v>1373537.8600909065</v>
      </c>
      <c r="K2581" s="270"/>
    </row>
    <row r="2582" spans="2:11" x14ac:dyDescent="0.25">
      <c r="B2582" s="46">
        <f>SUBTOTAL(103,$C$10:C2582)</f>
        <v>2573</v>
      </c>
      <c r="C2582" s="157" t="s">
        <v>601</v>
      </c>
      <c r="D2582" s="157" t="s">
        <v>648</v>
      </c>
      <c r="E2582" s="204" t="s">
        <v>1143</v>
      </c>
      <c r="F2582" s="209" t="s">
        <v>1144</v>
      </c>
      <c r="G2582" s="241">
        <v>45625</v>
      </c>
      <c r="H2582" s="253">
        <v>0</v>
      </c>
      <c r="I2582" s="214">
        <v>-17331</v>
      </c>
      <c r="J2582" s="250">
        <f t="shared" si="42"/>
        <v>1356206.8600909065</v>
      </c>
      <c r="K2582" s="270"/>
    </row>
    <row r="2583" spans="2:11" x14ac:dyDescent="0.25">
      <c r="B2583" s="46">
        <f>SUBTOTAL(103,$C$10:C2583)</f>
        <v>2574</v>
      </c>
      <c r="C2583" s="157" t="s">
        <v>665</v>
      </c>
      <c r="D2583" s="157" t="s">
        <v>648</v>
      </c>
      <c r="E2583" s="227" t="s">
        <v>1045</v>
      </c>
      <c r="F2583" s="208" t="s">
        <v>1046</v>
      </c>
      <c r="G2583" s="241">
        <v>45625</v>
      </c>
      <c r="H2583" s="253">
        <v>0</v>
      </c>
      <c r="I2583" s="214">
        <v>-26600</v>
      </c>
      <c r="J2583" s="250">
        <f t="shared" si="42"/>
        <v>1329606.8600909065</v>
      </c>
      <c r="K2583" s="270"/>
    </row>
    <row r="2584" spans="2:11" x14ac:dyDescent="0.25">
      <c r="B2584" s="46">
        <f>SUBTOTAL(103,$C$10:C2584)</f>
        <v>2575</v>
      </c>
      <c r="C2584" s="157" t="s">
        <v>1385</v>
      </c>
      <c r="D2584" s="157" t="s">
        <v>703</v>
      </c>
      <c r="E2584" s="204" t="s">
        <v>746</v>
      </c>
      <c r="F2584" s="209" t="s">
        <v>747</v>
      </c>
      <c r="G2584" s="241">
        <v>45625</v>
      </c>
      <c r="H2584" s="253">
        <v>0</v>
      </c>
      <c r="I2584" s="214">
        <v>-22000</v>
      </c>
      <c r="J2584" s="250">
        <f t="shared" si="42"/>
        <v>1307606.8600909065</v>
      </c>
      <c r="K2584" s="270"/>
    </row>
    <row r="2585" spans="2:11" x14ac:dyDescent="0.25">
      <c r="B2585" s="46">
        <f>SUBTOTAL(103,$C$10:C2585)</f>
        <v>2576</v>
      </c>
      <c r="C2585" s="157" t="s">
        <v>728</v>
      </c>
      <c r="D2585" s="157" t="s">
        <v>648</v>
      </c>
      <c r="E2585" s="204" t="s">
        <v>1187</v>
      </c>
      <c r="F2585" s="209" t="s">
        <v>1188</v>
      </c>
      <c r="G2585" s="241">
        <v>45625</v>
      </c>
      <c r="H2585" s="253">
        <v>0</v>
      </c>
      <c r="I2585" s="214">
        <v>-4200</v>
      </c>
      <c r="J2585" s="250">
        <f t="shared" si="42"/>
        <v>1303406.8600909065</v>
      </c>
      <c r="K2585" s="270"/>
    </row>
    <row r="2586" spans="2:11" x14ac:dyDescent="0.25">
      <c r="B2586" s="46">
        <f>SUBTOTAL(103,$C$10:C2586)</f>
        <v>2577</v>
      </c>
      <c r="C2586" s="157" t="s">
        <v>728</v>
      </c>
      <c r="D2586" s="157" t="s">
        <v>918</v>
      </c>
      <c r="E2586" s="204" t="s">
        <v>1187</v>
      </c>
      <c r="F2586" s="209" t="s">
        <v>1188</v>
      </c>
      <c r="G2586" s="241">
        <v>45625</v>
      </c>
      <c r="H2586" s="253">
        <v>0</v>
      </c>
      <c r="I2586" s="214">
        <v>-4600</v>
      </c>
      <c r="J2586" s="250">
        <f t="shared" si="42"/>
        <v>1298806.8600909065</v>
      </c>
      <c r="K2586" s="270"/>
    </row>
    <row r="2587" spans="2:11" x14ac:dyDescent="0.25">
      <c r="B2587" s="46">
        <f>SUBTOTAL(103,$C$10:C2587)</f>
        <v>2578</v>
      </c>
      <c r="C2587" s="157" t="s">
        <v>1151</v>
      </c>
      <c r="D2587" s="157" t="s">
        <v>648</v>
      </c>
      <c r="E2587" s="204" t="s">
        <v>585</v>
      </c>
      <c r="F2587" s="209" t="s">
        <v>586</v>
      </c>
      <c r="G2587" s="241">
        <v>45625</v>
      </c>
      <c r="H2587" s="253">
        <v>0</v>
      </c>
      <c r="I2587" s="214">
        <v>-31500</v>
      </c>
      <c r="J2587" s="250">
        <f t="shared" si="42"/>
        <v>1267306.8600909065</v>
      </c>
      <c r="K2587" s="270"/>
    </row>
    <row r="2588" spans="2:11" x14ac:dyDescent="0.25">
      <c r="B2588" s="46">
        <f>SUBTOTAL(103,$C$10:C2588)</f>
        <v>2579</v>
      </c>
      <c r="C2588" s="157" t="s">
        <v>1151</v>
      </c>
      <c r="D2588" s="157" t="s">
        <v>1411</v>
      </c>
      <c r="E2588" s="204" t="s">
        <v>585</v>
      </c>
      <c r="F2588" s="209" t="s">
        <v>586</v>
      </c>
      <c r="G2588" s="241">
        <v>45625</v>
      </c>
      <c r="H2588" s="253">
        <v>0</v>
      </c>
      <c r="I2588" s="214">
        <v>-2131</v>
      </c>
      <c r="J2588" s="250">
        <f t="shared" si="42"/>
        <v>1265175.8600909065</v>
      </c>
      <c r="K2588" s="270"/>
    </row>
    <row r="2589" spans="2:11" x14ac:dyDescent="0.25">
      <c r="B2589" s="46">
        <f>SUBTOTAL(103,$C$10:C2589)</f>
        <v>2580</v>
      </c>
      <c r="C2589" s="157" t="s">
        <v>1151</v>
      </c>
      <c r="D2589" s="157" t="s">
        <v>918</v>
      </c>
      <c r="E2589" s="204" t="s">
        <v>585</v>
      </c>
      <c r="F2589" s="209" t="s">
        <v>586</v>
      </c>
      <c r="G2589" s="241">
        <v>45625</v>
      </c>
      <c r="H2589" s="253">
        <v>0</v>
      </c>
      <c r="I2589" s="214">
        <v>-12400</v>
      </c>
      <c r="J2589" s="250">
        <f t="shared" si="42"/>
        <v>1252775.8600909065</v>
      </c>
      <c r="K2589" s="270"/>
    </row>
    <row r="2590" spans="2:11" x14ac:dyDescent="0.25">
      <c r="B2590" s="46">
        <f>SUBTOTAL(103,$C$10:C2590)</f>
        <v>2581</v>
      </c>
      <c r="C2590" s="157" t="s">
        <v>1151</v>
      </c>
      <c r="D2590" s="157" t="s">
        <v>1412</v>
      </c>
      <c r="E2590" s="204" t="s">
        <v>585</v>
      </c>
      <c r="F2590" s="209" t="s">
        <v>586</v>
      </c>
      <c r="G2590" s="241">
        <v>45625</v>
      </c>
      <c r="H2590" s="253">
        <v>0</v>
      </c>
      <c r="I2590" s="214">
        <v>-7500</v>
      </c>
      <c r="J2590" s="250">
        <f t="shared" si="42"/>
        <v>1245275.8600909065</v>
      </c>
      <c r="K2590" s="270"/>
    </row>
    <row r="2591" spans="2:11" x14ac:dyDescent="0.25">
      <c r="B2591" s="46">
        <f>SUBTOTAL(103,$C$10:C2591)</f>
        <v>2582</v>
      </c>
      <c r="C2591" s="157" t="s">
        <v>1151</v>
      </c>
      <c r="D2591" s="157" t="s">
        <v>607</v>
      </c>
      <c r="E2591" s="204" t="s">
        <v>585</v>
      </c>
      <c r="F2591" s="209" t="s">
        <v>586</v>
      </c>
      <c r="G2591" s="241">
        <v>45625</v>
      </c>
      <c r="H2591" s="253">
        <v>0</v>
      </c>
      <c r="I2591" s="214">
        <v>-7500</v>
      </c>
      <c r="J2591" s="250">
        <f t="shared" si="42"/>
        <v>1237775.8600909065</v>
      </c>
      <c r="K2591" s="270"/>
    </row>
    <row r="2592" spans="2:11" x14ac:dyDescent="0.25">
      <c r="B2592" s="46">
        <f>SUBTOTAL(103,$C$10:C2592)</f>
        <v>2583</v>
      </c>
      <c r="C2592" s="157" t="s">
        <v>683</v>
      </c>
      <c r="D2592" s="157" t="s">
        <v>608</v>
      </c>
      <c r="E2592" s="204" t="s">
        <v>1143</v>
      </c>
      <c r="F2592" s="209" t="s">
        <v>1144</v>
      </c>
      <c r="G2592" s="241">
        <v>45625</v>
      </c>
      <c r="H2592" s="253">
        <v>0</v>
      </c>
      <c r="I2592" s="214">
        <v>-7920</v>
      </c>
      <c r="J2592" s="250">
        <f t="shared" si="42"/>
        <v>1229855.8600909065</v>
      </c>
      <c r="K2592" s="270"/>
    </row>
    <row r="2593" spans="2:11" x14ac:dyDescent="0.25">
      <c r="B2593" s="46">
        <f>SUBTOTAL(103,$C$10:C2593)</f>
        <v>2584</v>
      </c>
      <c r="C2593" s="157" t="s">
        <v>603</v>
      </c>
      <c r="D2593" s="157" t="s">
        <v>738</v>
      </c>
      <c r="E2593" s="204" t="s">
        <v>619</v>
      </c>
      <c r="F2593" s="209" t="s">
        <v>621</v>
      </c>
      <c r="G2593" s="241">
        <v>45625</v>
      </c>
      <c r="H2593" s="253">
        <v>0</v>
      </c>
      <c r="I2593" s="214">
        <v>-250</v>
      </c>
      <c r="J2593" s="250">
        <f t="shared" si="42"/>
        <v>1229605.8600909065</v>
      </c>
      <c r="K2593" s="270"/>
    </row>
    <row r="2594" spans="2:11" x14ac:dyDescent="0.25">
      <c r="B2594" s="46">
        <f>SUBTOTAL(103,$C$10:C2594)</f>
        <v>2585</v>
      </c>
      <c r="C2594" s="157" t="s">
        <v>694</v>
      </c>
      <c r="D2594" s="157" t="s">
        <v>608</v>
      </c>
      <c r="E2594" s="204" t="s">
        <v>641</v>
      </c>
      <c r="F2594" s="209" t="s">
        <v>642</v>
      </c>
      <c r="G2594" s="241">
        <v>45625</v>
      </c>
      <c r="H2594" s="253">
        <v>0</v>
      </c>
      <c r="I2594" s="214">
        <v>-10500</v>
      </c>
      <c r="J2594" s="250">
        <f t="shared" si="42"/>
        <v>1219105.8600909065</v>
      </c>
      <c r="K2594" s="270"/>
    </row>
    <row r="2595" spans="2:11" x14ac:dyDescent="0.25">
      <c r="B2595" s="46">
        <f>SUBTOTAL(103,$C$10:C2595)</f>
        <v>2586</v>
      </c>
      <c r="C2595" s="157" t="s">
        <v>694</v>
      </c>
      <c r="D2595" s="157" t="s">
        <v>608</v>
      </c>
      <c r="E2595" s="204" t="s">
        <v>1187</v>
      </c>
      <c r="F2595" s="209" t="s">
        <v>1188</v>
      </c>
      <c r="G2595" s="241">
        <v>45625</v>
      </c>
      <c r="H2595" s="253">
        <v>0</v>
      </c>
      <c r="I2595" s="214">
        <v>-16100</v>
      </c>
      <c r="J2595" s="250">
        <f t="shared" si="42"/>
        <v>1203005.8600909065</v>
      </c>
      <c r="K2595" s="270"/>
    </row>
    <row r="2596" spans="2:11" x14ac:dyDescent="0.25">
      <c r="B2596" s="46">
        <f>SUBTOTAL(103,$C$10:C2596)</f>
        <v>2587</v>
      </c>
      <c r="C2596" s="157" t="s">
        <v>694</v>
      </c>
      <c r="D2596" s="157" t="s">
        <v>918</v>
      </c>
      <c r="E2596" s="204" t="s">
        <v>1187</v>
      </c>
      <c r="F2596" s="209" t="s">
        <v>1188</v>
      </c>
      <c r="G2596" s="241">
        <v>45625</v>
      </c>
      <c r="H2596" s="253">
        <v>0</v>
      </c>
      <c r="I2596" s="214">
        <v>-7150</v>
      </c>
      <c r="J2596" s="250">
        <f t="shared" si="42"/>
        <v>1195855.8600909065</v>
      </c>
      <c r="K2596" s="270"/>
    </row>
    <row r="2597" spans="2:11" x14ac:dyDescent="0.25">
      <c r="B2597" s="46">
        <f>SUBTOTAL(103,$C$10:C2597)</f>
        <v>2588</v>
      </c>
      <c r="C2597" s="157" t="s">
        <v>605</v>
      </c>
      <c r="D2597" s="157" t="s">
        <v>608</v>
      </c>
      <c r="E2597" s="204" t="s">
        <v>585</v>
      </c>
      <c r="F2597" s="209" t="s">
        <v>586</v>
      </c>
      <c r="G2597" s="241">
        <v>45625</v>
      </c>
      <c r="H2597" s="253">
        <v>0</v>
      </c>
      <c r="I2597" s="214">
        <v>-10900</v>
      </c>
      <c r="J2597" s="250">
        <f t="shared" si="42"/>
        <v>1184955.8600909065</v>
      </c>
      <c r="K2597" s="270"/>
    </row>
    <row r="2598" spans="2:11" x14ac:dyDescent="0.25">
      <c r="B2598" s="46">
        <f>SUBTOTAL(103,$C$10:C2598)</f>
        <v>2589</v>
      </c>
      <c r="C2598" s="157" t="s">
        <v>1165</v>
      </c>
      <c r="D2598" s="157" t="s">
        <v>738</v>
      </c>
      <c r="E2598" s="204" t="s">
        <v>1043</v>
      </c>
      <c r="F2598" s="209" t="s">
        <v>1044</v>
      </c>
      <c r="G2598" s="241">
        <v>45625</v>
      </c>
      <c r="H2598" s="253">
        <v>0</v>
      </c>
      <c r="I2598" s="214">
        <v>-500</v>
      </c>
      <c r="J2598" s="250">
        <f t="shared" si="42"/>
        <v>1184455.8600909065</v>
      </c>
      <c r="K2598" s="270"/>
    </row>
    <row r="2599" spans="2:11" x14ac:dyDescent="0.25">
      <c r="B2599" s="46">
        <f>SUBTOTAL(103,$C$10:C2599)</f>
        <v>2590</v>
      </c>
      <c r="C2599" s="157" t="s">
        <v>1413</v>
      </c>
      <c r="D2599" s="157" t="s">
        <v>703</v>
      </c>
      <c r="E2599" s="204" t="s">
        <v>585</v>
      </c>
      <c r="F2599" s="209" t="s">
        <v>586</v>
      </c>
      <c r="G2599" s="241">
        <v>45625</v>
      </c>
      <c r="H2599" s="253">
        <v>0</v>
      </c>
      <c r="I2599" s="214">
        <v>-12000</v>
      </c>
      <c r="J2599" s="250">
        <f t="shared" si="42"/>
        <v>1172455.8600909065</v>
      </c>
      <c r="K2599" s="270"/>
    </row>
    <row r="2600" spans="2:11" x14ac:dyDescent="0.25">
      <c r="B2600" s="46">
        <f>SUBTOTAL(103,$C$10:C2600)</f>
        <v>2591</v>
      </c>
      <c r="C2600" s="157" t="s">
        <v>1414</v>
      </c>
      <c r="D2600" s="157" t="s">
        <v>1402</v>
      </c>
      <c r="E2600" s="204" t="s">
        <v>585</v>
      </c>
      <c r="F2600" s="209" t="s">
        <v>586</v>
      </c>
      <c r="G2600" s="241">
        <v>45625</v>
      </c>
      <c r="H2600" s="253">
        <v>0</v>
      </c>
      <c r="I2600" s="214">
        <v>-15408</v>
      </c>
      <c r="J2600" s="250">
        <f t="shared" si="42"/>
        <v>1157047.8600909065</v>
      </c>
      <c r="K2600" s="270"/>
    </row>
    <row r="2601" spans="2:11" x14ac:dyDescent="0.25">
      <c r="B2601" s="46">
        <f>SUBTOTAL(103,$C$10:C2601)</f>
        <v>2592</v>
      </c>
      <c r="C2601" s="157" t="s">
        <v>598</v>
      </c>
      <c r="D2601" s="157" t="s">
        <v>657</v>
      </c>
      <c r="E2601" s="203" t="s">
        <v>644</v>
      </c>
      <c r="F2601" s="208" t="s">
        <v>428</v>
      </c>
      <c r="G2601" s="241">
        <v>45625</v>
      </c>
      <c r="H2601" s="253">
        <v>8800</v>
      </c>
      <c r="I2601" s="214">
        <v>0</v>
      </c>
      <c r="J2601" s="250">
        <f t="shared" si="42"/>
        <v>1165847.8600909065</v>
      </c>
      <c r="K2601" s="270"/>
    </row>
    <row r="2602" spans="2:11" x14ac:dyDescent="0.25">
      <c r="B2602" s="46">
        <f>SUBTOTAL(103,$C$10:C2602)</f>
        <v>2593</v>
      </c>
      <c r="C2602" s="157" t="s">
        <v>634</v>
      </c>
      <c r="D2602" s="157" t="s">
        <v>1415</v>
      </c>
      <c r="E2602" s="204" t="s">
        <v>24</v>
      </c>
      <c r="F2602" s="209" t="s">
        <v>24</v>
      </c>
      <c r="G2602" s="241">
        <v>45629</v>
      </c>
      <c r="H2602" s="253">
        <v>0</v>
      </c>
      <c r="I2602" s="214">
        <v>-15000</v>
      </c>
      <c r="J2602" s="250">
        <f t="shared" si="42"/>
        <v>1150847.8600909065</v>
      </c>
      <c r="K2602" s="270"/>
    </row>
    <row r="2603" spans="2:11" x14ac:dyDescent="0.25">
      <c r="B2603" s="46">
        <f>SUBTOTAL(103,$C$10:C2603)</f>
        <v>2594</v>
      </c>
      <c r="C2603" s="157" t="s">
        <v>749</v>
      </c>
      <c r="D2603" s="157" t="s">
        <v>549</v>
      </c>
      <c r="E2603" s="203" t="s">
        <v>588</v>
      </c>
      <c r="F2603" s="208" t="s">
        <v>589</v>
      </c>
      <c r="G2603" s="241">
        <v>45629</v>
      </c>
      <c r="H2603" s="253">
        <v>0</v>
      </c>
      <c r="I2603" s="214">
        <v>-2500</v>
      </c>
      <c r="J2603" s="250">
        <f t="shared" si="42"/>
        <v>1148347.8600909065</v>
      </c>
      <c r="K2603" s="270"/>
    </row>
    <row r="2604" spans="2:11" x14ac:dyDescent="0.25">
      <c r="B2604" s="46">
        <f>SUBTOTAL(103,$C$10:C2604)</f>
        <v>2595</v>
      </c>
      <c r="C2604" s="157" t="s">
        <v>131</v>
      </c>
      <c r="D2604" s="157" t="s">
        <v>1416</v>
      </c>
      <c r="E2604" s="212" t="s">
        <v>588</v>
      </c>
      <c r="F2604" s="209" t="s">
        <v>589</v>
      </c>
      <c r="G2604" s="241">
        <v>45631</v>
      </c>
      <c r="H2604" s="253">
        <v>0</v>
      </c>
      <c r="I2604" s="214">
        <v>-890000</v>
      </c>
      <c r="J2604" s="250">
        <f t="shared" si="42"/>
        <v>258347.8600909065</v>
      </c>
      <c r="K2604" s="270"/>
    </row>
    <row r="2605" spans="2:11" x14ac:dyDescent="0.25">
      <c r="B2605" s="46">
        <f>SUBTOTAL(103,$C$10:C2605)</f>
        <v>2596</v>
      </c>
      <c r="C2605" s="157" t="s">
        <v>724</v>
      </c>
      <c r="D2605" s="157" t="s">
        <v>766</v>
      </c>
      <c r="E2605" s="204" t="s">
        <v>726</v>
      </c>
      <c r="F2605" s="209" t="s">
        <v>724</v>
      </c>
      <c r="G2605" s="241">
        <v>45631</v>
      </c>
      <c r="H2605" s="253">
        <v>500000</v>
      </c>
      <c r="I2605" s="214">
        <v>0</v>
      </c>
      <c r="J2605" s="250">
        <f t="shared" si="42"/>
        <v>758347.8600909065</v>
      </c>
      <c r="K2605" s="270"/>
    </row>
    <row r="2606" spans="2:11" x14ac:dyDescent="0.25">
      <c r="B2606" s="46">
        <f>SUBTOTAL(103,$C$10:C2606)</f>
        <v>2597</v>
      </c>
      <c r="C2606" s="157" t="s">
        <v>596</v>
      </c>
      <c r="D2606" s="157" t="s">
        <v>607</v>
      </c>
      <c r="E2606" s="212" t="s">
        <v>591</v>
      </c>
      <c r="F2606" s="209" t="s">
        <v>592</v>
      </c>
      <c r="G2606" s="241">
        <v>45632</v>
      </c>
      <c r="H2606" s="253">
        <v>0</v>
      </c>
      <c r="I2606" s="214">
        <v>-5000.1609999999982</v>
      </c>
      <c r="J2606" s="250">
        <f t="shared" si="42"/>
        <v>753347.69909090654</v>
      </c>
      <c r="K2606" s="270"/>
    </row>
    <row r="2607" spans="2:11" x14ac:dyDescent="0.25">
      <c r="B2607" s="46">
        <f>SUBTOTAL(103,$C$10:C2607)</f>
        <v>2598</v>
      </c>
      <c r="C2607" s="157" t="s">
        <v>812</v>
      </c>
      <c r="D2607" s="157" t="s">
        <v>608</v>
      </c>
      <c r="E2607" s="212" t="s">
        <v>1143</v>
      </c>
      <c r="F2607" s="209" t="s">
        <v>1144</v>
      </c>
      <c r="G2607" s="241">
        <v>45632</v>
      </c>
      <c r="H2607" s="253">
        <v>0</v>
      </c>
      <c r="I2607" s="214">
        <v>-10200</v>
      </c>
      <c r="J2607" s="250">
        <f t="shared" si="42"/>
        <v>743147.69909090654</v>
      </c>
      <c r="K2607" s="270"/>
    </row>
    <row r="2608" spans="2:11" x14ac:dyDescent="0.25">
      <c r="B2608" s="46">
        <f>SUBTOTAL(103,$C$10:C2608)</f>
        <v>2599</v>
      </c>
      <c r="C2608" s="157" t="s">
        <v>736</v>
      </c>
      <c r="D2608" s="157" t="s">
        <v>738</v>
      </c>
      <c r="E2608" s="212" t="s">
        <v>619</v>
      </c>
      <c r="F2608" s="209" t="s">
        <v>621</v>
      </c>
      <c r="G2608" s="241">
        <v>45632</v>
      </c>
      <c r="H2608" s="253">
        <v>0</v>
      </c>
      <c r="I2608" s="214">
        <v>-1500</v>
      </c>
      <c r="J2608" s="250">
        <f t="shared" si="42"/>
        <v>741647.69909090654</v>
      </c>
      <c r="K2608" s="270"/>
    </row>
    <row r="2609" spans="2:11" x14ac:dyDescent="0.25">
      <c r="B2609" s="46">
        <f>SUBTOTAL(103,$C$10:C2609)</f>
        <v>2600</v>
      </c>
      <c r="C2609" s="157" t="s">
        <v>625</v>
      </c>
      <c r="D2609" s="157" t="s">
        <v>608</v>
      </c>
      <c r="E2609" s="212" t="s">
        <v>641</v>
      </c>
      <c r="F2609" s="209" t="s">
        <v>642</v>
      </c>
      <c r="G2609" s="241">
        <v>45632</v>
      </c>
      <c r="H2609" s="253">
        <v>0</v>
      </c>
      <c r="I2609" s="214">
        <v>-11300</v>
      </c>
      <c r="J2609" s="250">
        <f t="shared" si="42"/>
        <v>730347.69909090654</v>
      </c>
      <c r="K2609" s="270"/>
    </row>
    <row r="2610" spans="2:11" x14ac:dyDescent="0.25">
      <c r="B2610" s="46">
        <f>SUBTOTAL(103,$C$10:C2610)</f>
        <v>2601</v>
      </c>
      <c r="C2610" s="157" t="s">
        <v>1394</v>
      </c>
      <c r="D2610" s="157" t="s">
        <v>608</v>
      </c>
      <c r="E2610" s="212" t="s">
        <v>1187</v>
      </c>
      <c r="F2610" s="209" t="s">
        <v>1188</v>
      </c>
      <c r="G2610" s="241">
        <v>45632</v>
      </c>
      <c r="H2610" s="253">
        <v>0</v>
      </c>
      <c r="I2610" s="214">
        <v>-9600</v>
      </c>
      <c r="J2610" s="250">
        <f t="shared" si="42"/>
        <v>720747.69909090654</v>
      </c>
      <c r="K2610" s="270"/>
    </row>
    <row r="2611" spans="2:11" x14ac:dyDescent="0.25">
      <c r="B2611" s="46">
        <f>SUBTOTAL(103,$C$10:C2611)</f>
        <v>2602</v>
      </c>
      <c r="C2611" s="157" t="s">
        <v>1394</v>
      </c>
      <c r="D2611" s="157" t="s">
        <v>1417</v>
      </c>
      <c r="E2611" s="212" t="s">
        <v>1187</v>
      </c>
      <c r="F2611" s="209" t="s">
        <v>1188</v>
      </c>
      <c r="G2611" s="241">
        <v>45632</v>
      </c>
      <c r="H2611" s="253">
        <v>0</v>
      </c>
      <c r="I2611" s="214">
        <v>-3000</v>
      </c>
      <c r="J2611" s="250">
        <f t="shared" si="42"/>
        <v>717747.69909090654</v>
      </c>
      <c r="K2611" s="270"/>
    </row>
    <row r="2612" spans="2:11" x14ac:dyDescent="0.25">
      <c r="B2612" s="46">
        <f>SUBTOTAL(103,$C$10:C2612)</f>
        <v>2603</v>
      </c>
      <c r="C2612" s="157" t="s">
        <v>1148</v>
      </c>
      <c r="D2612" s="157" t="s">
        <v>608</v>
      </c>
      <c r="E2612" s="212" t="s">
        <v>1045</v>
      </c>
      <c r="F2612" s="209" t="s">
        <v>1046</v>
      </c>
      <c r="G2612" s="241">
        <v>45632</v>
      </c>
      <c r="H2612" s="253">
        <v>0</v>
      </c>
      <c r="I2612" s="214">
        <v>-11900</v>
      </c>
      <c r="J2612" s="250">
        <f t="shared" si="42"/>
        <v>705847.69909090654</v>
      </c>
      <c r="K2612" s="270"/>
    </row>
    <row r="2613" spans="2:11" x14ac:dyDescent="0.25">
      <c r="B2613" s="46">
        <f>SUBTOTAL(103,$C$10:C2613)</f>
        <v>2604</v>
      </c>
      <c r="C2613" s="157" t="s">
        <v>598</v>
      </c>
      <c r="D2613" s="157" t="s">
        <v>607</v>
      </c>
      <c r="E2613" s="212" t="s">
        <v>581</v>
      </c>
      <c r="F2613" s="209" t="s">
        <v>620</v>
      </c>
      <c r="G2613" s="241">
        <v>45632</v>
      </c>
      <c r="H2613" s="253">
        <v>0</v>
      </c>
      <c r="I2613" s="214">
        <v>-15000</v>
      </c>
      <c r="J2613" s="250">
        <f t="shared" si="42"/>
        <v>690847.69909090654</v>
      </c>
      <c r="K2613" s="270"/>
    </row>
    <row r="2614" spans="2:11" x14ac:dyDescent="0.25">
      <c r="B2614" s="46">
        <f>SUBTOTAL(103,$C$10:C2614)</f>
        <v>2605</v>
      </c>
      <c r="C2614" s="157" t="s">
        <v>598</v>
      </c>
      <c r="D2614" s="157" t="s">
        <v>607</v>
      </c>
      <c r="E2614" s="212" t="s">
        <v>585</v>
      </c>
      <c r="F2614" s="209" t="s">
        <v>586</v>
      </c>
      <c r="G2614" s="241">
        <v>45632</v>
      </c>
      <c r="H2614" s="253">
        <v>0</v>
      </c>
      <c r="I2614" s="214">
        <v>-2233.9100909086947</v>
      </c>
      <c r="J2614" s="250">
        <f t="shared" si="42"/>
        <v>688613.78899999789</v>
      </c>
      <c r="K2614" s="270"/>
    </row>
    <row r="2615" spans="2:11" x14ac:dyDescent="0.25">
      <c r="B2615" s="46">
        <f>SUBTOTAL(103,$C$10:C2615)</f>
        <v>2606</v>
      </c>
      <c r="C2615" s="157" t="s">
        <v>598</v>
      </c>
      <c r="D2615" s="157" t="s">
        <v>607</v>
      </c>
      <c r="E2615" s="212" t="s">
        <v>1187</v>
      </c>
      <c r="F2615" s="209" t="s">
        <v>1188</v>
      </c>
      <c r="G2615" s="241">
        <v>45632</v>
      </c>
      <c r="H2615" s="253">
        <v>0</v>
      </c>
      <c r="I2615" s="214">
        <v>-2175.735500302932</v>
      </c>
      <c r="J2615" s="250">
        <f t="shared" si="42"/>
        <v>686438.05349969491</v>
      </c>
      <c r="K2615" s="270"/>
    </row>
    <row r="2616" spans="2:11" x14ac:dyDescent="0.25">
      <c r="B2616" s="46">
        <f>SUBTOTAL(103,$C$10:C2616)</f>
        <v>2607</v>
      </c>
      <c r="C2616" s="157" t="s">
        <v>598</v>
      </c>
      <c r="D2616" s="157" t="s">
        <v>607</v>
      </c>
      <c r="E2616" s="212" t="s">
        <v>579</v>
      </c>
      <c r="F2616" s="209" t="s">
        <v>622</v>
      </c>
      <c r="G2616" s="241">
        <v>45632</v>
      </c>
      <c r="H2616" s="253">
        <v>0</v>
      </c>
      <c r="I2616" s="214">
        <v>-2320.209422714533</v>
      </c>
      <c r="J2616" s="250">
        <f t="shared" si="42"/>
        <v>684117.84407698037</v>
      </c>
      <c r="K2616" s="270"/>
    </row>
    <row r="2617" spans="2:11" x14ac:dyDescent="0.25">
      <c r="B2617" s="46">
        <f>SUBTOTAL(103,$C$10:C2617)</f>
        <v>2608</v>
      </c>
      <c r="C2617" s="157" t="s">
        <v>598</v>
      </c>
      <c r="D2617" s="157" t="s">
        <v>607</v>
      </c>
      <c r="E2617" s="212" t="s">
        <v>746</v>
      </c>
      <c r="F2617" s="209" t="s">
        <v>747</v>
      </c>
      <c r="G2617" s="241">
        <v>45632</v>
      </c>
      <c r="H2617" s="253">
        <v>0</v>
      </c>
      <c r="I2617" s="214">
        <v>-2417.104114210495</v>
      </c>
      <c r="J2617" s="250">
        <f t="shared" si="42"/>
        <v>681700.73996276991</v>
      </c>
      <c r="K2617" s="270"/>
    </row>
    <row r="2618" spans="2:11" x14ac:dyDescent="0.25">
      <c r="B2618" s="46">
        <f>SUBTOTAL(103,$C$10:C2618)</f>
        <v>2609</v>
      </c>
      <c r="C2618" s="157" t="s">
        <v>598</v>
      </c>
      <c r="D2618" s="157" t="s">
        <v>607</v>
      </c>
      <c r="E2618" s="212" t="s">
        <v>1043</v>
      </c>
      <c r="F2618" s="209" t="s">
        <v>1044</v>
      </c>
      <c r="G2618" s="241">
        <v>45632</v>
      </c>
      <c r="H2618" s="253">
        <v>0</v>
      </c>
      <c r="I2618" s="214">
        <v>-853.04087186334493</v>
      </c>
      <c r="J2618" s="250">
        <f t="shared" si="42"/>
        <v>680847.69909090654</v>
      </c>
      <c r="K2618" s="270"/>
    </row>
    <row r="2619" spans="2:11" x14ac:dyDescent="0.25">
      <c r="B2619" s="46">
        <f>SUBTOTAL(103,$C$10:C2619)</f>
        <v>2610</v>
      </c>
      <c r="C2619" s="157" t="s">
        <v>598</v>
      </c>
      <c r="D2619" s="157" t="s">
        <v>608</v>
      </c>
      <c r="E2619" s="212" t="s">
        <v>1187</v>
      </c>
      <c r="F2619" s="209" t="s">
        <v>1188</v>
      </c>
      <c r="G2619" s="241">
        <v>45632</v>
      </c>
      <c r="H2619" s="253">
        <v>0</v>
      </c>
      <c r="I2619" s="214">
        <v>-6300</v>
      </c>
      <c r="J2619" s="250">
        <f t="shared" si="42"/>
        <v>674547.69909090654</v>
      </c>
      <c r="K2619" s="270"/>
    </row>
    <row r="2620" spans="2:11" x14ac:dyDescent="0.25">
      <c r="B2620" s="46">
        <f>SUBTOTAL(103,$C$10:C2620)</f>
        <v>2611</v>
      </c>
      <c r="C2620" s="157" t="s">
        <v>598</v>
      </c>
      <c r="D2620" s="157" t="s">
        <v>918</v>
      </c>
      <c r="E2620" s="212" t="s">
        <v>746</v>
      </c>
      <c r="F2620" s="209" t="s">
        <v>747</v>
      </c>
      <c r="G2620" s="241">
        <v>45632</v>
      </c>
      <c r="H2620" s="253">
        <v>0</v>
      </c>
      <c r="I2620" s="214">
        <v>-38975.810909090913</v>
      </c>
      <c r="J2620" s="250">
        <f t="shared" si="42"/>
        <v>635571.88818181562</v>
      </c>
      <c r="K2620" s="270"/>
    </row>
    <row r="2621" spans="2:11" x14ac:dyDescent="0.25">
      <c r="B2621" s="46">
        <f>SUBTOTAL(103,$C$10:C2621)</f>
        <v>2612</v>
      </c>
      <c r="C2621" s="157" t="s">
        <v>598</v>
      </c>
      <c r="D2621" s="157" t="s">
        <v>1417</v>
      </c>
      <c r="E2621" s="212" t="s">
        <v>1187</v>
      </c>
      <c r="F2621" s="209" t="s">
        <v>1188</v>
      </c>
      <c r="G2621" s="241">
        <v>45632</v>
      </c>
      <c r="H2621" s="253">
        <v>0</v>
      </c>
      <c r="I2621" s="214">
        <v>-3000</v>
      </c>
      <c r="J2621" s="250">
        <f t="shared" si="42"/>
        <v>632571.88818181562</v>
      </c>
      <c r="K2621" s="270"/>
    </row>
    <row r="2622" spans="2:11" x14ac:dyDescent="0.25">
      <c r="B2622" s="46">
        <f>SUBTOTAL(103,$C$10:C2622)</f>
        <v>2613</v>
      </c>
      <c r="C2622" s="157" t="s">
        <v>598</v>
      </c>
      <c r="D2622" s="157" t="s">
        <v>738</v>
      </c>
      <c r="E2622" s="212" t="s">
        <v>1043</v>
      </c>
      <c r="F2622" s="209" t="s">
        <v>1044</v>
      </c>
      <c r="G2622" s="241">
        <v>45632</v>
      </c>
      <c r="H2622" s="253">
        <v>0</v>
      </c>
      <c r="I2622" s="214">
        <v>-1000</v>
      </c>
      <c r="J2622" s="250">
        <f t="shared" si="42"/>
        <v>631571.88818181562</v>
      </c>
      <c r="K2622" s="270"/>
    </row>
    <row r="2623" spans="2:11" x14ac:dyDescent="0.25">
      <c r="B2623" s="46">
        <f>SUBTOTAL(103,$C$10:C2623)</f>
        <v>2614</v>
      </c>
      <c r="C2623" s="157" t="s">
        <v>678</v>
      </c>
      <c r="D2623" s="157" t="s">
        <v>703</v>
      </c>
      <c r="E2623" s="212" t="s">
        <v>641</v>
      </c>
      <c r="F2623" s="209" t="s">
        <v>642</v>
      </c>
      <c r="G2623" s="241">
        <v>45632</v>
      </c>
      <c r="H2623" s="253">
        <v>0</v>
      </c>
      <c r="I2623" s="214">
        <v>-30000</v>
      </c>
      <c r="J2623" s="250">
        <f t="shared" si="42"/>
        <v>601571.88818181562</v>
      </c>
      <c r="K2623" s="270"/>
    </row>
    <row r="2624" spans="2:11" x14ac:dyDescent="0.25">
      <c r="B2624" s="46">
        <f>SUBTOTAL(103,$C$10:C2624)</f>
        <v>2615</v>
      </c>
      <c r="C2624" s="157" t="s">
        <v>600</v>
      </c>
      <c r="D2624" s="157" t="s">
        <v>608</v>
      </c>
      <c r="E2624" s="212" t="s">
        <v>1143</v>
      </c>
      <c r="F2624" s="209" t="s">
        <v>1144</v>
      </c>
      <c r="G2624" s="241">
        <v>45632</v>
      </c>
      <c r="H2624" s="253">
        <v>0</v>
      </c>
      <c r="I2624" s="214">
        <v>-20220</v>
      </c>
      <c r="J2624" s="250">
        <f t="shared" si="42"/>
        <v>581351.88818181562</v>
      </c>
      <c r="K2624" s="270"/>
    </row>
    <row r="2625" spans="2:11" x14ac:dyDescent="0.25">
      <c r="B2625" s="46">
        <f>SUBTOTAL(103,$C$10:C2625)</f>
        <v>2616</v>
      </c>
      <c r="C2625" s="157" t="s">
        <v>682</v>
      </c>
      <c r="D2625" s="157" t="s">
        <v>608</v>
      </c>
      <c r="E2625" s="212" t="s">
        <v>1045</v>
      </c>
      <c r="F2625" s="209" t="s">
        <v>1046</v>
      </c>
      <c r="G2625" s="241">
        <v>45632</v>
      </c>
      <c r="H2625" s="253">
        <v>0</v>
      </c>
      <c r="I2625" s="214">
        <v>-2100</v>
      </c>
      <c r="J2625" s="250">
        <f t="shared" si="42"/>
        <v>579251.88818181562</v>
      </c>
      <c r="K2625" s="270"/>
    </row>
    <row r="2626" spans="2:11" x14ac:dyDescent="0.25">
      <c r="B2626" s="46">
        <f>SUBTOTAL(103,$C$10:C2626)</f>
        <v>2617</v>
      </c>
      <c r="C2626" s="157" t="s">
        <v>601</v>
      </c>
      <c r="D2626" s="157" t="s">
        <v>648</v>
      </c>
      <c r="E2626" s="212" t="s">
        <v>1143</v>
      </c>
      <c r="F2626" s="209" t="s">
        <v>1144</v>
      </c>
      <c r="G2626" s="241">
        <v>45632</v>
      </c>
      <c r="H2626" s="253">
        <v>0</v>
      </c>
      <c r="I2626" s="214">
        <v>-5331</v>
      </c>
      <c r="J2626" s="250">
        <f t="shared" si="42"/>
        <v>573920.88818181562</v>
      </c>
      <c r="K2626" s="270"/>
    </row>
    <row r="2627" spans="2:11" x14ac:dyDescent="0.25">
      <c r="B2627" s="46">
        <f>SUBTOTAL(103,$C$10:C2627)</f>
        <v>2618</v>
      </c>
      <c r="C2627" s="157" t="s">
        <v>665</v>
      </c>
      <c r="D2627" s="157" t="s">
        <v>648</v>
      </c>
      <c r="E2627" s="212" t="s">
        <v>1045</v>
      </c>
      <c r="F2627" s="209" t="s">
        <v>1046</v>
      </c>
      <c r="G2627" s="241">
        <v>45632</v>
      </c>
      <c r="H2627" s="253">
        <v>0</v>
      </c>
      <c r="I2627" s="214">
        <v>-26600</v>
      </c>
      <c r="J2627" s="250">
        <f t="shared" si="42"/>
        <v>547320.88818181562</v>
      </c>
      <c r="K2627" s="270"/>
    </row>
    <row r="2628" spans="2:11" x14ac:dyDescent="0.25">
      <c r="B2628" s="46">
        <f>SUBTOTAL(103,$C$10:C2628)</f>
        <v>2619</v>
      </c>
      <c r="C2628" s="157" t="s">
        <v>596</v>
      </c>
      <c r="D2628" s="157" t="s">
        <v>608</v>
      </c>
      <c r="E2628" s="212" t="s">
        <v>581</v>
      </c>
      <c r="F2628" s="209" t="s">
        <v>620</v>
      </c>
      <c r="G2628" s="241">
        <v>45632</v>
      </c>
      <c r="H2628" s="253">
        <v>0</v>
      </c>
      <c r="I2628" s="214">
        <v>-35750</v>
      </c>
      <c r="J2628" s="250">
        <f t="shared" si="42"/>
        <v>511570.88818181562</v>
      </c>
      <c r="K2628" s="270"/>
    </row>
    <row r="2629" spans="2:11" x14ac:dyDescent="0.25">
      <c r="B2629" s="46">
        <f>SUBTOTAL(103,$C$10:C2629)</f>
        <v>2620</v>
      </c>
      <c r="C2629" s="157" t="s">
        <v>598</v>
      </c>
      <c r="D2629" s="157" t="s">
        <v>608</v>
      </c>
      <c r="E2629" s="212" t="s">
        <v>581</v>
      </c>
      <c r="F2629" s="209" t="s">
        <v>620</v>
      </c>
      <c r="G2629" s="241">
        <v>45632</v>
      </c>
      <c r="H2629" s="253">
        <v>0</v>
      </c>
      <c r="I2629" s="214">
        <v>-16250</v>
      </c>
      <c r="J2629" s="250">
        <f t="shared" si="42"/>
        <v>495320.88818181562</v>
      </c>
      <c r="K2629" s="270"/>
    </row>
    <row r="2630" spans="2:11" x14ac:dyDescent="0.25">
      <c r="B2630" s="46">
        <f>SUBTOTAL(103,$C$10:C2630)</f>
        <v>2621</v>
      </c>
      <c r="C2630" s="157" t="s">
        <v>597</v>
      </c>
      <c r="D2630" s="157" t="s">
        <v>608</v>
      </c>
      <c r="E2630" s="212" t="s">
        <v>581</v>
      </c>
      <c r="F2630" s="209" t="s">
        <v>620</v>
      </c>
      <c r="G2630" s="241">
        <v>45632</v>
      </c>
      <c r="H2630" s="253">
        <v>0</v>
      </c>
      <c r="I2630" s="214">
        <v>-29250</v>
      </c>
      <c r="J2630" s="250">
        <f t="shared" si="42"/>
        <v>466070.88818181562</v>
      </c>
      <c r="K2630" s="270"/>
    </row>
    <row r="2631" spans="2:11" x14ac:dyDescent="0.25">
      <c r="B2631" s="46">
        <f>SUBTOTAL(103,$C$10:C2631)</f>
        <v>2622</v>
      </c>
      <c r="C2631" s="157" t="s">
        <v>596</v>
      </c>
      <c r="D2631" s="157" t="s">
        <v>608</v>
      </c>
      <c r="E2631" s="212" t="s">
        <v>746</v>
      </c>
      <c r="F2631" s="209" t="s">
        <v>747</v>
      </c>
      <c r="G2631" s="241">
        <v>45632</v>
      </c>
      <c r="H2631" s="253">
        <v>0</v>
      </c>
      <c r="I2631" s="214">
        <v>-11400</v>
      </c>
      <c r="J2631" s="250">
        <f t="shared" ref="J2631:J2694" si="43">H2631+J2630+I2631</f>
        <v>454670.88818181562</v>
      </c>
      <c r="K2631" s="270"/>
    </row>
    <row r="2632" spans="2:11" x14ac:dyDescent="0.25">
      <c r="B2632" s="46">
        <f>SUBTOTAL(103,$C$10:C2632)</f>
        <v>2623</v>
      </c>
      <c r="C2632" s="157" t="s">
        <v>692</v>
      </c>
      <c r="D2632" s="157" t="s">
        <v>608</v>
      </c>
      <c r="E2632" s="212" t="s">
        <v>746</v>
      </c>
      <c r="F2632" s="209" t="s">
        <v>747</v>
      </c>
      <c r="G2632" s="241">
        <v>45632</v>
      </c>
      <c r="H2632" s="253">
        <v>0</v>
      </c>
      <c r="I2632" s="214">
        <v>-4866</v>
      </c>
      <c r="J2632" s="250">
        <f t="shared" si="43"/>
        <v>449804.88818181562</v>
      </c>
      <c r="K2632" s="270"/>
    </row>
    <row r="2633" spans="2:11" x14ac:dyDescent="0.25">
      <c r="B2633" s="46">
        <f>SUBTOTAL(103,$C$10:C2633)</f>
        <v>2624</v>
      </c>
      <c r="C2633" s="157" t="s">
        <v>692</v>
      </c>
      <c r="D2633" s="157" t="s">
        <v>1139</v>
      </c>
      <c r="E2633" s="212" t="s">
        <v>581</v>
      </c>
      <c r="F2633" s="209" t="s">
        <v>620</v>
      </c>
      <c r="G2633" s="241">
        <v>45632</v>
      </c>
      <c r="H2633" s="253">
        <v>0</v>
      </c>
      <c r="I2633" s="214">
        <v>-4904</v>
      </c>
      <c r="J2633" s="250">
        <f t="shared" si="43"/>
        <v>444900.88818181562</v>
      </c>
      <c r="K2633" s="270"/>
    </row>
    <row r="2634" spans="2:11" x14ac:dyDescent="0.25">
      <c r="B2634" s="46">
        <f>SUBTOTAL(103,$C$10:C2634)</f>
        <v>2625</v>
      </c>
      <c r="C2634" s="157" t="s">
        <v>598</v>
      </c>
      <c r="D2634" s="157" t="s">
        <v>608</v>
      </c>
      <c r="E2634" s="212" t="s">
        <v>746</v>
      </c>
      <c r="F2634" s="209" t="s">
        <v>747</v>
      </c>
      <c r="G2634" s="241">
        <v>45632</v>
      </c>
      <c r="H2634" s="253">
        <v>0</v>
      </c>
      <c r="I2634" s="214">
        <v>-46800</v>
      </c>
      <c r="J2634" s="250">
        <f t="shared" si="43"/>
        <v>398100.88818181562</v>
      </c>
      <c r="K2634" s="270"/>
    </row>
    <row r="2635" spans="2:11" x14ac:dyDescent="0.25">
      <c r="B2635" s="46">
        <f>SUBTOTAL(103,$C$10:C2635)</f>
        <v>2626</v>
      </c>
      <c r="C2635" s="157" t="s">
        <v>693</v>
      </c>
      <c r="D2635" s="157" t="s">
        <v>608</v>
      </c>
      <c r="E2635" s="212" t="s">
        <v>746</v>
      </c>
      <c r="F2635" s="209" t="s">
        <v>747</v>
      </c>
      <c r="G2635" s="241">
        <v>45632</v>
      </c>
      <c r="H2635" s="253">
        <v>0</v>
      </c>
      <c r="I2635" s="214">
        <v>-4200</v>
      </c>
      <c r="J2635" s="250">
        <f t="shared" si="43"/>
        <v>393900.88818181562</v>
      </c>
      <c r="K2635" s="270"/>
    </row>
    <row r="2636" spans="2:11" x14ac:dyDescent="0.25">
      <c r="B2636" s="46">
        <f>SUBTOTAL(103,$C$10:C2636)</f>
        <v>2627</v>
      </c>
      <c r="C2636" s="157" t="s">
        <v>722</v>
      </c>
      <c r="D2636" s="157" t="s">
        <v>703</v>
      </c>
      <c r="E2636" s="212" t="s">
        <v>641</v>
      </c>
      <c r="F2636" s="209" t="s">
        <v>642</v>
      </c>
      <c r="G2636" s="241">
        <v>45632</v>
      </c>
      <c r="H2636" s="253">
        <v>0</v>
      </c>
      <c r="I2636" s="214">
        <v>-25000</v>
      </c>
      <c r="J2636" s="250">
        <f t="shared" si="43"/>
        <v>368900.88818181562</v>
      </c>
      <c r="K2636" s="270"/>
    </row>
    <row r="2637" spans="2:11" x14ac:dyDescent="0.25">
      <c r="B2637" s="46">
        <f>SUBTOTAL(103,$C$10:C2637)</f>
        <v>2628</v>
      </c>
      <c r="C2637" s="157" t="s">
        <v>728</v>
      </c>
      <c r="D2637" s="157" t="s">
        <v>648</v>
      </c>
      <c r="E2637" s="212" t="s">
        <v>1187</v>
      </c>
      <c r="F2637" s="209" t="s">
        <v>1188</v>
      </c>
      <c r="G2637" s="241">
        <v>45632</v>
      </c>
      <c r="H2637" s="253">
        <v>0</v>
      </c>
      <c r="I2637" s="214">
        <v>-4200</v>
      </c>
      <c r="J2637" s="250">
        <f t="shared" si="43"/>
        <v>364700.88818181562</v>
      </c>
      <c r="K2637" s="270"/>
    </row>
    <row r="2638" spans="2:11" x14ac:dyDescent="0.25">
      <c r="B2638" s="46">
        <f>SUBTOTAL(103,$C$10:C2638)</f>
        <v>2629</v>
      </c>
      <c r="C2638" s="157" t="s">
        <v>728</v>
      </c>
      <c r="D2638" s="157" t="s">
        <v>1417</v>
      </c>
      <c r="E2638" s="212" t="s">
        <v>1187</v>
      </c>
      <c r="F2638" s="209" t="s">
        <v>1188</v>
      </c>
      <c r="G2638" s="241">
        <v>45632</v>
      </c>
      <c r="H2638" s="253">
        <v>0</v>
      </c>
      <c r="I2638" s="214">
        <v>-3000</v>
      </c>
      <c r="J2638" s="250">
        <f t="shared" si="43"/>
        <v>361700.88818181562</v>
      </c>
      <c r="K2638" s="270"/>
    </row>
    <row r="2639" spans="2:11" x14ac:dyDescent="0.25">
      <c r="B2639" s="46">
        <f>SUBTOTAL(103,$C$10:C2639)</f>
        <v>2630</v>
      </c>
      <c r="C2639" s="157" t="s">
        <v>1151</v>
      </c>
      <c r="D2639" s="157" t="s">
        <v>648</v>
      </c>
      <c r="E2639" s="212" t="s">
        <v>585</v>
      </c>
      <c r="F2639" s="209" t="s">
        <v>586</v>
      </c>
      <c r="G2639" s="241">
        <v>45632</v>
      </c>
      <c r="H2639" s="253">
        <v>0</v>
      </c>
      <c r="I2639" s="214">
        <v>-30300</v>
      </c>
      <c r="J2639" s="250">
        <f t="shared" si="43"/>
        <v>331400.88818181562</v>
      </c>
      <c r="K2639" s="270"/>
    </row>
    <row r="2640" spans="2:11" x14ac:dyDescent="0.25">
      <c r="B2640" s="46">
        <f>SUBTOTAL(103,$C$10:C2640)</f>
        <v>2631</v>
      </c>
      <c r="C2640" s="157" t="s">
        <v>683</v>
      </c>
      <c r="D2640" s="157" t="s">
        <v>608</v>
      </c>
      <c r="E2640" s="212" t="s">
        <v>1143</v>
      </c>
      <c r="F2640" s="209" t="s">
        <v>1144</v>
      </c>
      <c r="G2640" s="241">
        <v>45632</v>
      </c>
      <c r="H2640" s="253">
        <v>0</v>
      </c>
      <c r="I2640" s="214">
        <v>-7920</v>
      </c>
      <c r="J2640" s="250">
        <f t="shared" si="43"/>
        <v>323480.88818181562</v>
      </c>
      <c r="K2640" s="270"/>
    </row>
    <row r="2641" spans="2:11" x14ac:dyDescent="0.25">
      <c r="B2641" s="46">
        <f>SUBTOTAL(103,$C$10:C2641)</f>
        <v>2632</v>
      </c>
      <c r="C2641" s="157" t="s">
        <v>603</v>
      </c>
      <c r="D2641" s="157" t="s">
        <v>738</v>
      </c>
      <c r="E2641" s="212" t="s">
        <v>619</v>
      </c>
      <c r="F2641" s="209" t="s">
        <v>621</v>
      </c>
      <c r="G2641" s="241">
        <v>45632</v>
      </c>
      <c r="H2641" s="253">
        <v>0</v>
      </c>
      <c r="I2641" s="214">
        <v>-250</v>
      </c>
      <c r="J2641" s="250">
        <f t="shared" si="43"/>
        <v>323230.88818181562</v>
      </c>
      <c r="K2641" s="270"/>
    </row>
    <row r="2642" spans="2:11" x14ac:dyDescent="0.25">
      <c r="B2642" s="46">
        <f>SUBTOTAL(103,$C$10:C2642)</f>
        <v>2633</v>
      </c>
      <c r="C2642" s="157" t="s">
        <v>694</v>
      </c>
      <c r="D2642" s="157" t="s">
        <v>608</v>
      </c>
      <c r="E2642" s="212" t="s">
        <v>641</v>
      </c>
      <c r="F2642" s="209" t="s">
        <v>642</v>
      </c>
      <c r="G2642" s="241">
        <v>45632</v>
      </c>
      <c r="H2642" s="253">
        <v>0</v>
      </c>
      <c r="I2642" s="214">
        <v>-10500</v>
      </c>
      <c r="J2642" s="250">
        <f t="shared" si="43"/>
        <v>312730.88818181562</v>
      </c>
      <c r="K2642" s="270"/>
    </row>
    <row r="2643" spans="2:11" x14ac:dyDescent="0.25">
      <c r="B2643" s="46">
        <f>SUBTOTAL(103,$C$10:C2643)</f>
        <v>2634</v>
      </c>
      <c r="C2643" s="157" t="s">
        <v>694</v>
      </c>
      <c r="D2643" s="157" t="s">
        <v>608</v>
      </c>
      <c r="E2643" s="212" t="s">
        <v>1187</v>
      </c>
      <c r="F2643" s="209" t="s">
        <v>1188</v>
      </c>
      <c r="G2643" s="241">
        <v>45632</v>
      </c>
      <c r="H2643" s="253">
        <v>0</v>
      </c>
      <c r="I2643" s="214">
        <v>-16100</v>
      </c>
      <c r="J2643" s="250">
        <f t="shared" si="43"/>
        <v>296630.88818181562</v>
      </c>
      <c r="K2643" s="270"/>
    </row>
    <row r="2644" spans="2:11" x14ac:dyDescent="0.25">
      <c r="B2644" s="46">
        <f>SUBTOTAL(103,$C$10:C2644)</f>
        <v>2635</v>
      </c>
      <c r="C2644" s="157" t="s">
        <v>605</v>
      </c>
      <c r="D2644" s="157" t="s">
        <v>608</v>
      </c>
      <c r="E2644" s="212" t="s">
        <v>585</v>
      </c>
      <c r="F2644" s="209" t="s">
        <v>586</v>
      </c>
      <c r="G2644" s="241">
        <v>45632</v>
      </c>
      <c r="H2644" s="253">
        <v>0</v>
      </c>
      <c r="I2644" s="214">
        <v>-9400</v>
      </c>
      <c r="J2644" s="250">
        <f t="shared" si="43"/>
        <v>287230.88818181562</v>
      </c>
      <c r="K2644" s="270"/>
    </row>
    <row r="2645" spans="2:11" x14ac:dyDescent="0.25">
      <c r="B2645" s="46">
        <f>SUBTOTAL(103,$C$10:C2645)</f>
        <v>2636</v>
      </c>
      <c r="C2645" s="157" t="s">
        <v>1355</v>
      </c>
      <c r="D2645" s="157" t="s">
        <v>607</v>
      </c>
      <c r="E2645" s="212" t="s">
        <v>579</v>
      </c>
      <c r="F2645" s="209" t="s">
        <v>622</v>
      </c>
      <c r="G2645" s="241">
        <v>45632</v>
      </c>
      <c r="H2645" s="253">
        <v>0</v>
      </c>
      <c r="I2645" s="214">
        <v>-4116.6064999999962</v>
      </c>
      <c r="J2645" s="250">
        <f t="shared" si="43"/>
        <v>283114.28168181563</v>
      </c>
      <c r="K2645" s="270"/>
    </row>
    <row r="2646" spans="2:11" x14ac:dyDescent="0.25">
      <c r="B2646" s="46">
        <f>SUBTOTAL(103,$C$10:C2646)</f>
        <v>2637</v>
      </c>
      <c r="C2646" s="157" t="s">
        <v>1355</v>
      </c>
      <c r="D2646" s="157" t="s">
        <v>1418</v>
      </c>
      <c r="E2646" s="212" t="s">
        <v>579</v>
      </c>
      <c r="F2646" s="209" t="s">
        <v>622</v>
      </c>
      <c r="G2646" s="241">
        <v>45632</v>
      </c>
      <c r="H2646" s="253">
        <v>0</v>
      </c>
      <c r="I2646" s="214">
        <v>-3050.07</v>
      </c>
      <c r="J2646" s="250">
        <f t="shared" si="43"/>
        <v>280064.21168181562</v>
      </c>
      <c r="K2646" s="270"/>
    </row>
    <row r="2647" spans="2:11" x14ac:dyDescent="0.25">
      <c r="B2647" s="46">
        <f>SUBTOTAL(103,$C$10:C2647)</f>
        <v>2638</v>
      </c>
      <c r="C2647" s="157" t="s">
        <v>1165</v>
      </c>
      <c r="D2647" s="157" t="s">
        <v>738</v>
      </c>
      <c r="E2647" s="212" t="s">
        <v>1043</v>
      </c>
      <c r="F2647" s="209" t="s">
        <v>1044</v>
      </c>
      <c r="G2647" s="241">
        <v>45632</v>
      </c>
      <c r="H2647" s="253">
        <v>0</v>
      </c>
      <c r="I2647" s="214">
        <v>-500</v>
      </c>
      <c r="J2647" s="250">
        <f t="shared" si="43"/>
        <v>279564.21168181562</v>
      </c>
      <c r="K2647" s="270"/>
    </row>
    <row r="2648" spans="2:11" x14ac:dyDescent="0.25">
      <c r="B2648" s="46">
        <f>SUBTOTAL(103,$C$10:C2648)</f>
        <v>2639</v>
      </c>
      <c r="C2648" s="157" t="s">
        <v>692</v>
      </c>
      <c r="D2648" s="157" t="s">
        <v>1419</v>
      </c>
      <c r="E2648" s="212" t="s">
        <v>581</v>
      </c>
      <c r="F2648" s="209" t="s">
        <v>620</v>
      </c>
      <c r="G2648" s="241">
        <v>45632</v>
      </c>
      <c r="H2648" s="253">
        <v>0</v>
      </c>
      <c r="I2648" s="214">
        <v>-6000</v>
      </c>
      <c r="J2648" s="250">
        <f t="shared" si="43"/>
        <v>273564.21168181562</v>
      </c>
      <c r="K2648" s="270"/>
    </row>
    <row r="2649" spans="2:11" x14ac:dyDescent="0.25">
      <c r="B2649" s="46">
        <f>SUBTOTAL(103,$C$10:C2649)</f>
        <v>2640</v>
      </c>
      <c r="C2649" s="157" t="s">
        <v>597</v>
      </c>
      <c r="D2649" s="157" t="s">
        <v>1419</v>
      </c>
      <c r="E2649" s="212" t="s">
        <v>581</v>
      </c>
      <c r="F2649" s="209" t="s">
        <v>620</v>
      </c>
      <c r="G2649" s="241">
        <v>45632</v>
      </c>
      <c r="H2649" s="253">
        <v>0</v>
      </c>
      <c r="I2649" s="214">
        <v>-10000</v>
      </c>
      <c r="J2649" s="250">
        <f t="shared" si="43"/>
        <v>263564.21168181562</v>
      </c>
      <c r="K2649" s="270"/>
    </row>
    <row r="2650" spans="2:11" x14ac:dyDescent="0.25">
      <c r="B2650" s="46">
        <f>SUBTOTAL(103,$C$10:C2650)</f>
        <v>2641</v>
      </c>
      <c r="C2650" s="157" t="s">
        <v>1375</v>
      </c>
      <c r="D2650" s="157" t="s">
        <v>712</v>
      </c>
      <c r="E2650" s="212" t="s">
        <v>619</v>
      </c>
      <c r="F2650" s="209" t="s">
        <v>621</v>
      </c>
      <c r="G2650" s="241">
        <v>45632</v>
      </c>
      <c r="H2650" s="253">
        <v>0</v>
      </c>
      <c r="I2650" s="214">
        <v>-4000</v>
      </c>
      <c r="J2650" s="250">
        <f t="shared" si="43"/>
        <v>259564.21168181562</v>
      </c>
      <c r="K2650" s="270"/>
    </row>
    <row r="2651" spans="2:11" x14ac:dyDescent="0.25">
      <c r="B2651" s="46">
        <f>SUBTOTAL(103,$C$10:C2651)</f>
        <v>2642</v>
      </c>
      <c r="C2651" s="157" t="s">
        <v>732</v>
      </c>
      <c r="D2651" s="157" t="s">
        <v>738</v>
      </c>
      <c r="E2651" s="212" t="s">
        <v>619</v>
      </c>
      <c r="F2651" s="209" t="s">
        <v>621</v>
      </c>
      <c r="G2651" s="241">
        <v>45632</v>
      </c>
      <c r="H2651" s="253">
        <v>0</v>
      </c>
      <c r="I2651" s="214">
        <v>-250</v>
      </c>
      <c r="J2651" s="250">
        <f t="shared" si="43"/>
        <v>259314.21168181562</v>
      </c>
      <c r="K2651" s="270"/>
    </row>
    <row r="2652" spans="2:11" x14ac:dyDescent="0.25">
      <c r="B2652" s="46">
        <f>SUBTOTAL(103,$C$10:C2652)</f>
        <v>2643</v>
      </c>
      <c r="C2652" s="157" t="s">
        <v>1230</v>
      </c>
      <c r="D2652" s="157" t="s">
        <v>738</v>
      </c>
      <c r="E2652" s="212" t="s">
        <v>619</v>
      </c>
      <c r="F2652" s="209" t="s">
        <v>621</v>
      </c>
      <c r="G2652" s="241">
        <v>45632</v>
      </c>
      <c r="H2652" s="253">
        <v>0</v>
      </c>
      <c r="I2652" s="214">
        <v>-250</v>
      </c>
      <c r="J2652" s="250">
        <f t="shared" si="43"/>
        <v>259064.21168181562</v>
      </c>
      <c r="K2652" s="270"/>
    </row>
    <row r="2653" spans="2:11" x14ac:dyDescent="0.25">
      <c r="B2653" s="46">
        <f>SUBTOTAL(103,$C$10:C2653)</f>
        <v>2644</v>
      </c>
      <c r="C2653" s="157" t="s">
        <v>1408</v>
      </c>
      <c r="D2653" s="157" t="s">
        <v>738</v>
      </c>
      <c r="E2653" s="212" t="s">
        <v>619</v>
      </c>
      <c r="F2653" s="209" t="s">
        <v>621</v>
      </c>
      <c r="G2653" s="241">
        <v>45632</v>
      </c>
      <c r="H2653" s="253">
        <v>0</v>
      </c>
      <c r="I2653" s="214">
        <v>-250</v>
      </c>
      <c r="J2653" s="250">
        <f t="shared" si="43"/>
        <v>258814.21168181562</v>
      </c>
      <c r="K2653" s="270"/>
    </row>
    <row r="2654" spans="2:11" x14ac:dyDescent="0.25">
      <c r="B2654" s="46">
        <f>SUBTOTAL(103,$C$10:C2654)</f>
        <v>2645</v>
      </c>
      <c r="C2654" s="157" t="s">
        <v>600</v>
      </c>
      <c r="D2654" s="157" t="s">
        <v>712</v>
      </c>
      <c r="E2654" s="212" t="s">
        <v>579</v>
      </c>
      <c r="F2654" s="209" t="s">
        <v>622</v>
      </c>
      <c r="G2654" s="241">
        <v>45636</v>
      </c>
      <c r="H2654" s="253">
        <v>0</v>
      </c>
      <c r="I2654" s="214">
        <v>-2500</v>
      </c>
      <c r="J2654" s="250">
        <f t="shared" si="43"/>
        <v>256314.21168181562</v>
      </c>
      <c r="K2654" s="270"/>
    </row>
    <row r="2655" spans="2:11" x14ac:dyDescent="0.25">
      <c r="B2655" s="46">
        <f>SUBTOTAL(103,$C$10:C2655)</f>
        <v>2646</v>
      </c>
      <c r="C2655" s="157" t="s">
        <v>1420</v>
      </c>
      <c r="D2655" s="157" t="s">
        <v>712</v>
      </c>
      <c r="E2655" s="204" t="s">
        <v>726</v>
      </c>
      <c r="F2655" s="209" t="s">
        <v>724</v>
      </c>
      <c r="G2655" s="241">
        <v>45637</v>
      </c>
      <c r="H2655" s="253">
        <v>0</v>
      </c>
      <c r="I2655" s="214">
        <v>-4500</v>
      </c>
      <c r="J2655" s="250">
        <f t="shared" si="43"/>
        <v>251814.21168181562</v>
      </c>
      <c r="K2655" s="270"/>
    </row>
    <row r="2656" spans="2:11" x14ac:dyDescent="0.25">
      <c r="B2656" s="46">
        <f>SUBTOTAL(103,$C$10:C2656)</f>
        <v>2647</v>
      </c>
      <c r="C2656" s="157" t="s">
        <v>724</v>
      </c>
      <c r="D2656" s="157" t="s">
        <v>766</v>
      </c>
      <c r="E2656" s="204" t="s">
        <v>726</v>
      </c>
      <c r="F2656" s="209" t="s">
        <v>724</v>
      </c>
      <c r="G2656" s="241">
        <v>45638</v>
      </c>
      <c r="H2656" s="253">
        <v>500000</v>
      </c>
      <c r="I2656" s="214">
        <v>0</v>
      </c>
      <c r="J2656" s="250">
        <f t="shared" si="43"/>
        <v>751814.21168181556</v>
      </c>
      <c r="K2656" s="270"/>
    </row>
    <row r="2657" spans="2:11" x14ac:dyDescent="0.25">
      <c r="B2657" s="46">
        <f>SUBTOTAL(103,$C$10:C2657)</f>
        <v>2648</v>
      </c>
      <c r="C2657" s="157" t="s">
        <v>596</v>
      </c>
      <c r="D2657" s="157" t="s">
        <v>607</v>
      </c>
      <c r="E2657" s="212" t="s">
        <v>591</v>
      </c>
      <c r="F2657" s="209" t="s">
        <v>592</v>
      </c>
      <c r="G2657" s="241">
        <v>45639</v>
      </c>
      <c r="H2657" s="253">
        <v>0</v>
      </c>
      <c r="I2657" s="214">
        <v>-11600.409999999996</v>
      </c>
      <c r="J2657" s="250">
        <f t="shared" si="43"/>
        <v>740213.80168181553</v>
      </c>
      <c r="K2657" s="270"/>
    </row>
    <row r="2658" spans="2:11" x14ac:dyDescent="0.25">
      <c r="B2658" s="46">
        <f>SUBTOTAL(103,$C$10:C2658)</f>
        <v>2649</v>
      </c>
      <c r="C2658" s="157" t="s">
        <v>1266</v>
      </c>
      <c r="D2658" s="157" t="s">
        <v>738</v>
      </c>
      <c r="E2658" s="212" t="s">
        <v>1043</v>
      </c>
      <c r="F2658" s="209" t="s">
        <v>1044</v>
      </c>
      <c r="G2658" s="241">
        <v>45639</v>
      </c>
      <c r="H2658" s="253">
        <v>0</v>
      </c>
      <c r="I2658" s="214">
        <v>-2000</v>
      </c>
      <c r="J2658" s="250">
        <f t="shared" si="43"/>
        <v>738213.80168181553</v>
      </c>
      <c r="K2658" s="270"/>
    </row>
    <row r="2659" spans="2:11" x14ac:dyDescent="0.25">
      <c r="B2659" s="46">
        <f>SUBTOTAL(103,$C$10:C2659)</f>
        <v>2650</v>
      </c>
      <c r="C2659" s="157" t="s">
        <v>736</v>
      </c>
      <c r="D2659" s="157" t="s">
        <v>738</v>
      </c>
      <c r="E2659" s="212" t="s">
        <v>619</v>
      </c>
      <c r="F2659" s="209" t="s">
        <v>621</v>
      </c>
      <c r="G2659" s="241">
        <v>45639</v>
      </c>
      <c r="H2659" s="253">
        <v>0</v>
      </c>
      <c r="I2659" s="214">
        <v>-1500</v>
      </c>
      <c r="J2659" s="250">
        <f t="shared" si="43"/>
        <v>736713.80168181553</v>
      </c>
      <c r="K2659" s="270"/>
    </row>
    <row r="2660" spans="2:11" x14ac:dyDescent="0.25">
      <c r="B2660" s="46">
        <f>SUBTOTAL(103,$C$10:C2660)</f>
        <v>2651</v>
      </c>
      <c r="C2660" s="157" t="s">
        <v>736</v>
      </c>
      <c r="D2660" s="157" t="s">
        <v>918</v>
      </c>
      <c r="E2660" s="212" t="s">
        <v>619</v>
      </c>
      <c r="F2660" s="209" t="s">
        <v>621</v>
      </c>
      <c r="G2660" s="241">
        <v>45639</v>
      </c>
      <c r="H2660" s="253">
        <v>0</v>
      </c>
      <c r="I2660" s="214">
        <v>-5337</v>
      </c>
      <c r="J2660" s="250">
        <f t="shared" si="43"/>
        <v>731376.80168181553</v>
      </c>
      <c r="K2660" s="270"/>
    </row>
    <row r="2661" spans="2:11" x14ac:dyDescent="0.25">
      <c r="B2661" s="46">
        <f>SUBTOTAL(103,$C$10:C2661)</f>
        <v>2652</v>
      </c>
      <c r="C2661" s="157" t="s">
        <v>625</v>
      </c>
      <c r="D2661" s="157" t="s">
        <v>608</v>
      </c>
      <c r="E2661" s="212" t="s">
        <v>641</v>
      </c>
      <c r="F2661" s="209" t="s">
        <v>642</v>
      </c>
      <c r="G2661" s="241">
        <v>45639</v>
      </c>
      <c r="H2661" s="253">
        <v>0</v>
      </c>
      <c r="I2661" s="214">
        <v>-19352</v>
      </c>
      <c r="J2661" s="250">
        <f t="shared" si="43"/>
        <v>712024.80168181553</v>
      </c>
      <c r="K2661" s="270"/>
    </row>
    <row r="2662" spans="2:11" x14ac:dyDescent="0.25">
      <c r="B2662" s="46">
        <f>SUBTOTAL(103,$C$10:C2662)</f>
        <v>2653</v>
      </c>
      <c r="C2662" s="157" t="s">
        <v>1394</v>
      </c>
      <c r="D2662" s="157" t="s">
        <v>608</v>
      </c>
      <c r="E2662" s="212" t="s">
        <v>1187</v>
      </c>
      <c r="F2662" s="209" t="s">
        <v>1188</v>
      </c>
      <c r="G2662" s="241">
        <v>45639</v>
      </c>
      <c r="H2662" s="253">
        <v>0</v>
      </c>
      <c r="I2662" s="214">
        <v>-9600</v>
      </c>
      <c r="J2662" s="250">
        <f t="shared" si="43"/>
        <v>702424.80168181553</v>
      </c>
      <c r="K2662" s="270"/>
    </row>
    <row r="2663" spans="2:11" x14ac:dyDescent="0.25">
      <c r="B2663" s="46">
        <f>SUBTOTAL(103,$C$10:C2663)</f>
        <v>2654</v>
      </c>
      <c r="C2663" s="157" t="s">
        <v>1286</v>
      </c>
      <c r="D2663" s="157" t="s">
        <v>607</v>
      </c>
      <c r="E2663" s="212" t="s">
        <v>591</v>
      </c>
      <c r="F2663" s="209" t="s">
        <v>592</v>
      </c>
      <c r="G2663" s="241">
        <v>45639</v>
      </c>
      <c r="H2663" s="253">
        <v>0</v>
      </c>
      <c r="I2663" s="214">
        <v>-10590.079999999996</v>
      </c>
      <c r="J2663" s="250">
        <f t="shared" si="43"/>
        <v>691834.72168181557</v>
      </c>
      <c r="K2663" s="270"/>
    </row>
    <row r="2664" spans="2:11" x14ac:dyDescent="0.25">
      <c r="B2664" s="46">
        <f>SUBTOTAL(103,$C$10:C2664)</f>
        <v>2655</v>
      </c>
      <c r="C2664" s="157" t="s">
        <v>1148</v>
      </c>
      <c r="D2664" s="157" t="s">
        <v>608</v>
      </c>
      <c r="E2664" s="212" t="s">
        <v>1045</v>
      </c>
      <c r="F2664" s="209" t="s">
        <v>1046</v>
      </c>
      <c r="G2664" s="241">
        <v>45639</v>
      </c>
      <c r="H2664" s="253">
        <v>0</v>
      </c>
      <c r="I2664" s="214">
        <v>-11900</v>
      </c>
      <c r="J2664" s="250">
        <f t="shared" si="43"/>
        <v>679934.72168181557</v>
      </c>
      <c r="K2664" s="270"/>
    </row>
    <row r="2665" spans="2:11" x14ac:dyDescent="0.25">
      <c r="B2665" s="46">
        <f>SUBTOTAL(103,$C$10:C2665)</f>
        <v>2656</v>
      </c>
      <c r="C2665" s="157" t="s">
        <v>598</v>
      </c>
      <c r="D2665" s="157" t="s">
        <v>607</v>
      </c>
      <c r="E2665" s="212" t="s">
        <v>581</v>
      </c>
      <c r="F2665" s="209" t="s">
        <v>620</v>
      </c>
      <c r="G2665" s="241">
        <v>45639</v>
      </c>
      <c r="H2665" s="253">
        <v>0</v>
      </c>
      <c r="I2665" s="214">
        <v>-15000</v>
      </c>
      <c r="J2665" s="250">
        <f t="shared" si="43"/>
        <v>664934.72168181557</v>
      </c>
      <c r="K2665" s="270"/>
    </row>
    <row r="2666" spans="2:11" x14ac:dyDescent="0.25">
      <c r="B2666" s="46">
        <f>SUBTOTAL(103,$C$10:C2666)</f>
        <v>2657</v>
      </c>
      <c r="C2666" s="157" t="s">
        <v>598</v>
      </c>
      <c r="D2666" s="157" t="s">
        <v>607</v>
      </c>
      <c r="E2666" s="212" t="s">
        <v>1187</v>
      </c>
      <c r="F2666" s="209" t="s">
        <v>1188</v>
      </c>
      <c r="G2666" s="241">
        <v>45639</v>
      </c>
      <c r="H2666" s="253">
        <v>0</v>
      </c>
      <c r="I2666" s="214">
        <v>-2249.1253545352265</v>
      </c>
      <c r="J2666" s="250">
        <f t="shared" si="43"/>
        <v>662685.59632728039</v>
      </c>
      <c r="K2666" s="270"/>
    </row>
    <row r="2667" spans="2:11" x14ac:dyDescent="0.25">
      <c r="B2667" s="46">
        <f>SUBTOTAL(103,$C$10:C2667)</f>
        <v>2658</v>
      </c>
      <c r="C2667" s="157" t="s">
        <v>598</v>
      </c>
      <c r="D2667" s="157" t="s">
        <v>607</v>
      </c>
      <c r="E2667" s="212" t="s">
        <v>746</v>
      </c>
      <c r="F2667" s="209" t="s">
        <v>747</v>
      </c>
      <c r="G2667" s="241">
        <v>45639</v>
      </c>
      <c r="H2667" s="253">
        <v>0</v>
      </c>
      <c r="I2667" s="214">
        <v>-6295.6801764475113</v>
      </c>
      <c r="J2667" s="250">
        <f t="shared" si="43"/>
        <v>656389.9161508329</v>
      </c>
      <c r="K2667" s="270"/>
    </row>
    <row r="2668" spans="2:11" x14ac:dyDescent="0.25">
      <c r="B2668" s="46">
        <f>SUBTOTAL(103,$C$10:C2668)</f>
        <v>2659</v>
      </c>
      <c r="C2668" s="157" t="s">
        <v>598</v>
      </c>
      <c r="D2668" s="157" t="s">
        <v>607</v>
      </c>
      <c r="E2668" s="212" t="s">
        <v>1043</v>
      </c>
      <c r="F2668" s="209" t="s">
        <v>1044</v>
      </c>
      <c r="G2668" s="241">
        <v>45639</v>
      </c>
      <c r="H2668" s="253">
        <v>0</v>
      </c>
      <c r="I2668" s="214">
        <v>-1455.194469017262</v>
      </c>
      <c r="J2668" s="250">
        <f t="shared" si="43"/>
        <v>654934.72168181569</v>
      </c>
      <c r="K2668" s="270"/>
    </row>
    <row r="2669" spans="2:11" x14ac:dyDescent="0.25">
      <c r="B2669" s="46">
        <f>SUBTOTAL(103,$C$10:C2669)</f>
        <v>2660</v>
      </c>
      <c r="C2669" s="157" t="s">
        <v>598</v>
      </c>
      <c r="D2669" s="157" t="s">
        <v>608</v>
      </c>
      <c r="E2669" s="212" t="s">
        <v>1187</v>
      </c>
      <c r="F2669" s="209" t="s">
        <v>1188</v>
      </c>
      <c r="G2669" s="241">
        <v>45639</v>
      </c>
      <c r="H2669" s="253">
        <v>0</v>
      </c>
      <c r="I2669" s="214">
        <v>-6300</v>
      </c>
      <c r="J2669" s="250">
        <f t="shared" si="43"/>
        <v>648634.72168181569</v>
      </c>
      <c r="K2669" s="270"/>
    </row>
    <row r="2670" spans="2:11" x14ac:dyDescent="0.25">
      <c r="B2670" s="46">
        <f>SUBTOTAL(103,$C$10:C2670)</f>
        <v>2661</v>
      </c>
      <c r="C2670" s="157" t="s">
        <v>598</v>
      </c>
      <c r="D2670" s="157" t="s">
        <v>738</v>
      </c>
      <c r="E2670" s="212" t="s">
        <v>1043</v>
      </c>
      <c r="F2670" s="209" t="s">
        <v>1044</v>
      </c>
      <c r="G2670" s="241">
        <v>45639</v>
      </c>
      <c r="H2670" s="253">
        <v>0</v>
      </c>
      <c r="I2670" s="214">
        <v>-1000</v>
      </c>
      <c r="J2670" s="250">
        <f t="shared" si="43"/>
        <v>647634.72168181569</v>
      </c>
      <c r="K2670" s="270"/>
    </row>
    <row r="2671" spans="2:11" x14ac:dyDescent="0.25">
      <c r="B2671" s="46">
        <f>SUBTOTAL(103,$C$10:C2671)</f>
        <v>2662</v>
      </c>
      <c r="C2671" s="157" t="s">
        <v>600</v>
      </c>
      <c r="D2671" s="157" t="s">
        <v>608</v>
      </c>
      <c r="E2671" s="212" t="s">
        <v>1143</v>
      </c>
      <c r="F2671" s="209" t="s">
        <v>1144</v>
      </c>
      <c r="G2671" s="241">
        <v>45639</v>
      </c>
      <c r="H2671" s="253">
        <v>0</v>
      </c>
      <c r="I2671" s="214">
        <v>-45352</v>
      </c>
      <c r="J2671" s="250">
        <f t="shared" si="43"/>
        <v>602282.72168181569</v>
      </c>
      <c r="K2671" s="270"/>
    </row>
    <row r="2672" spans="2:11" x14ac:dyDescent="0.25">
      <c r="B2672" s="46">
        <f>SUBTOTAL(103,$C$10:C2672)</f>
        <v>2663</v>
      </c>
      <c r="C2672" s="157" t="s">
        <v>682</v>
      </c>
      <c r="D2672" s="157" t="s">
        <v>608</v>
      </c>
      <c r="E2672" s="212" t="s">
        <v>1045</v>
      </c>
      <c r="F2672" s="209" t="s">
        <v>1046</v>
      </c>
      <c r="G2672" s="241">
        <v>45639</v>
      </c>
      <c r="H2672" s="253">
        <v>0</v>
      </c>
      <c r="I2672" s="214">
        <v>-2100</v>
      </c>
      <c r="J2672" s="250">
        <f t="shared" si="43"/>
        <v>600182.72168181569</v>
      </c>
      <c r="K2672" s="270"/>
    </row>
    <row r="2673" spans="2:11" x14ac:dyDescent="0.25">
      <c r="B2673" s="46">
        <f>SUBTOTAL(103,$C$10:C2673)</f>
        <v>2664</v>
      </c>
      <c r="C2673" s="157" t="s">
        <v>601</v>
      </c>
      <c r="D2673" s="157" t="s">
        <v>648</v>
      </c>
      <c r="E2673" s="212" t="s">
        <v>1143</v>
      </c>
      <c r="F2673" s="209" t="s">
        <v>1144</v>
      </c>
      <c r="G2673" s="241">
        <v>45639</v>
      </c>
      <c r="H2673" s="253">
        <v>0</v>
      </c>
      <c r="I2673" s="214">
        <v>-5331</v>
      </c>
      <c r="J2673" s="250">
        <f t="shared" si="43"/>
        <v>594851.72168181569</v>
      </c>
      <c r="K2673" s="270"/>
    </row>
    <row r="2674" spans="2:11" x14ac:dyDescent="0.25">
      <c r="B2674" s="46">
        <f>SUBTOTAL(103,$C$10:C2674)</f>
        <v>2665</v>
      </c>
      <c r="C2674" s="157" t="s">
        <v>665</v>
      </c>
      <c r="D2674" s="157" t="s">
        <v>648</v>
      </c>
      <c r="E2674" s="212" t="s">
        <v>1045</v>
      </c>
      <c r="F2674" s="209" t="s">
        <v>1046</v>
      </c>
      <c r="G2674" s="241">
        <v>45639</v>
      </c>
      <c r="H2674" s="253">
        <v>0</v>
      </c>
      <c r="I2674" s="214">
        <v>-24500</v>
      </c>
      <c r="J2674" s="250">
        <f t="shared" si="43"/>
        <v>570351.72168181569</v>
      </c>
      <c r="K2674" s="270"/>
    </row>
    <row r="2675" spans="2:11" x14ac:dyDescent="0.25">
      <c r="B2675" s="46">
        <f>SUBTOTAL(103,$C$10:C2675)</f>
        <v>2666</v>
      </c>
      <c r="C2675" s="157" t="s">
        <v>728</v>
      </c>
      <c r="D2675" s="157" t="s">
        <v>648</v>
      </c>
      <c r="E2675" s="212" t="s">
        <v>1187</v>
      </c>
      <c r="F2675" s="209" t="s">
        <v>1188</v>
      </c>
      <c r="G2675" s="241">
        <v>45639</v>
      </c>
      <c r="H2675" s="253">
        <v>0</v>
      </c>
      <c r="I2675" s="214">
        <v>-4200</v>
      </c>
      <c r="J2675" s="250">
        <f t="shared" si="43"/>
        <v>566151.72168181569</v>
      </c>
      <c r="K2675" s="270"/>
    </row>
    <row r="2676" spans="2:11" x14ac:dyDescent="0.25">
      <c r="B2676" s="46">
        <f>SUBTOTAL(103,$C$10:C2676)</f>
        <v>2667</v>
      </c>
      <c r="C2676" s="157" t="s">
        <v>732</v>
      </c>
      <c r="D2676" s="157" t="s">
        <v>738</v>
      </c>
      <c r="E2676" s="212" t="s">
        <v>619</v>
      </c>
      <c r="F2676" s="209" t="s">
        <v>621</v>
      </c>
      <c r="G2676" s="241">
        <v>45639</v>
      </c>
      <c r="H2676" s="253">
        <v>0</v>
      </c>
      <c r="I2676" s="214">
        <v>-250</v>
      </c>
      <c r="J2676" s="250">
        <f t="shared" si="43"/>
        <v>565901.72168181569</v>
      </c>
      <c r="K2676" s="270"/>
    </row>
    <row r="2677" spans="2:11" x14ac:dyDescent="0.25">
      <c r="B2677" s="46">
        <f>SUBTOTAL(103,$C$10:C2677)</f>
        <v>2668</v>
      </c>
      <c r="C2677" s="157" t="s">
        <v>1151</v>
      </c>
      <c r="D2677" s="157" t="s">
        <v>648</v>
      </c>
      <c r="E2677" s="212" t="s">
        <v>585</v>
      </c>
      <c r="F2677" s="209" t="s">
        <v>586</v>
      </c>
      <c r="G2677" s="241">
        <v>45639</v>
      </c>
      <c r="H2677" s="253">
        <v>0</v>
      </c>
      <c r="I2677" s="214">
        <v>-19800</v>
      </c>
      <c r="J2677" s="250">
        <f t="shared" si="43"/>
        <v>546101.72168181569</v>
      </c>
      <c r="K2677" s="270"/>
    </row>
    <row r="2678" spans="2:11" x14ac:dyDescent="0.25">
      <c r="B2678" s="46">
        <f>SUBTOTAL(103,$C$10:C2678)</f>
        <v>2669</v>
      </c>
      <c r="C2678" s="157" t="s">
        <v>683</v>
      </c>
      <c r="D2678" s="157" t="s">
        <v>608</v>
      </c>
      <c r="E2678" s="212" t="s">
        <v>1143</v>
      </c>
      <c r="F2678" s="209" t="s">
        <v>1144</v>
      </c>
      <c r="G2678" s="241">
        <v>45639</v>
      </c>
      <c r="H2678" s="253">
        <v>0</v>
      </c>
      <c r="I2678" s="214">
        <v>-7920</v>
      </c>
      <c r="J2678" s="250">
        <f t="shared" si="43"/>
        <v>538181.72168181569</v>
      </c>
      <c r="K2678" s="270"/>
    </row>
    <row r="2679" spans="2:11" x14ac:dyDescent="0.25">
      <c r="B2679" s="46">
        <f>SUBTOTAL(103,$C$10:C2679)</f>
        <v>2670</v>
      </c>
      <c r="C2679" s="157" t="s">
        <v>603</v>
      </c>
      <c r="D2679" s="157" t="s">
        <v>738</v>
      </c>
      <c r="E2679" s="212" t="s">
        <v>619</v>
      </c>
      <c r="F2679" s="209" t="s">
        <v>621</v>
      </c>
      <c r="G2679" s="241">
        <v>45639</v>
      </c>
      <c r="H2679" s="253">
        <v>0</v>
      </c>
      <c r="I2679" s="214">
        <v>-500</v>
      </c>
      <c r="J2679" s="250">
        <f t="shared" si="43"/>
        <v>537681.72168181569</v>
      </c>
      <c r="K2679" s="270"/>
    </row>
    <row r="2680" spans="2:11" x14ac:dyDescent="0.25">
      <c r="B2680" s="46">
        <f>SUBTOTAL(103,$C$10:C2680)</f>
        <v>2671</v>
      </c>
      <c r="C2680" s="157" t="s">
        <v>694</v>
      </c>
      <c r="D2680" s="157" t="s">
        <v>608</v>
      </c>
      <c r="E2680" s="212" t="s">
        <v>1187</v>
      </c>
      <c r="F2680" s="209" t="s">
        <v>1188</v>
      </c>
      <c r="G2680" s="241">
        <v>45639</v>
      </c>
      <c r="H2680" s="253">
        <v>0</v>
      </c>
      <c r="I2680" s="214">
        <v>-13100</v>
      </c>
      <c r="J2680" s="250">
        <f t="shared" si="43"/>
        <v>524581.72168181569</v>
      </c>
      <c r="K2680" s="270"/>
    </row>
    <row r="2681" spans="2:11" x14ac:dyDescent="0.25">
      <c r="B2681" s="46">
        <f>SUBTOTAL(103,$C$10:C2681)</f>
        <v>2672</v>
      </c>
      <c r="C2681" s="157" t="s">
        <v>694</v>
      </c>
      <c r="D2681" s="157" t="s">
        <v>674</v>
      </c>
      <c r="E2681" s="212" t="s">
        <v>641</v>
      </c>
      <c r="F2681" s="209" t="s">
        <v>642</v>
      </c>
      <c r="G2681" s="241">
        <v>45639</v>
      </c>
      <c r="H2681" s="253">
        <v>0</v>
      </c>
      <c r="I2681" s="214">
        <v>-10000</v>
      </c>
      <c r="J2681" s="250">
        <f t="shared" si="43"/>
        <v>514581.72168181569</v>
      </c>
      <c r="K2681" s="270"/>
    </row>
    <row r="2682" spans="2:11" x14ac:dyDescent="0.25">
      <c r="B2682" s="46">
        <f>SUBTOTAL(103,$C$10:C2682)</f>
        <v>2673</v>
      </c>
      <c r="C2682" s="157" t="s">
        <v>605</v>
      </c>
      <c r="D2682" s="157" t="s">
        <v>608</v>
      </c>
      <c r="E2682" s="212" t="s">
        <v>585</v>
      </c>
      <c r="F2682" s="209" t="s">
        <v>586</v>
      </c>
      <c r="G2682" s="241">
        <v>45639</v>
      </c>
      <c r="H2682" s="253">
        <v>0</v>
      </c>
      <c r="I2682" s="214">
        <v>-9400</v>
      </c>
      <c r="J2682" s="250">
        <f t="shared" si="43"/>
        <v>505181.72168181569</v>
      </c>
      <c r="K2682" s="270"/>
    </row>
    <row r="2683" spans="2:11" x14ac:dyDescent="0.25">
      <c r="B2683" s="46">
        <f>SUBTOTAL(103,$C$10:C2683)</f>
        <v>2674</v>
      </c>
      <c r="C2683" s="157" t="s">
        <v>1355</v>
      </c>
      <c r="D2683" s="157" t="s">
        <v>607</v>
      </c>
      <c r="E2683" s="212" t="s">
        <v>579</v>
      </c>
      <c r="F2683" s="209" t="s">
        <v>622</v>
      </c>
      <c r="G2683" s="241">
        <v>45639</v>
      </c>
      <c r="H2683" s="253">
        <v>0</v>
      </c>
      <c r="I2683" s="214">
        <v>-4116.6064999999962</v>
      </c>
      <c r="J2683" s="250">
        <f t="shared" si="43"/>
        <v>501065.11518181569</v>
      </c>
      <c r="K2683" s="270"/>
    </row>
    <row r="2684" spans="2:11" x14ac:dyDescent="0.25">
      <c r="B2684" s="46">
        <f>SUBTOTAL(103,$C$10:C2684)</f>
        <v>2675</v>
      </c>
      <c r="C2684" s="157" t="s">
        <v>1355</v>
      </c>
      <c r="D2684" s="157" t="s">
        <v>607</v>
      </c>
      <c r="E2684" s="212" t="s">
        <v>579</v>
      </c>
      <c r="F2684" s="209" t="s">
        <v>622</v>
      </c>
      <c r="G2684" s="241">
        <v>45639</v>
      </c>
      <c r="H2684" s="253">
        <v>0</v>
      </c>
      <c r="I2684" s="214">
        <v>-10000</v>
      </c>
      <c r="J2684" s="250">
        <f t="shared" si="43"/>
        <v>491065.11518181569</v>
      </c>
      <c r="K2684" s="270"/>
    </row>
    <row r="2685" spans="2:11" x14ac:dyDescent="0.25">
      <c r="B2685" s="46">
        <f>SUBTOTAL(103,$C$10:C2685)</f>
        <v>2676</v>
      </c>
      <c r="C2685" s="157" t="s">
        <v>1165</v>
      </c>
      <c r="D2685" s="157" t="s">
        <v>738</v>
      </c>
      <c r="E2685" s="212" t="s">
        <v>1043</v>
      </c>
      <c r="F2685" s="209" t="s">
        <v>1044</v>
      </c>
      <c r="G2685" s="241">
        <v>45639</v>
      </c>
      <c r="H2685" s="253">
        <v>0</v>
      </c>
      <c r="I2685" s="214">
        <v>-500</v>
      </c>
      <c r="J2685" s="250">
        <f t="shared" si="43"/>
        <v>490565.11518181569</v>
      </c>
      <c r="K2685" s="270"/>
    </row>
    <row r="2686" spans="2:11" x14ac:dyDescent="0.25">
      <c r="B2686" s="46">
        <f>SUBTOTAL(103,$C$10:C2686)</f>
        <v>2677</v>
      </c>
      <c r="C2686" s="157" t="s">
        <v>749</v>
      </c>
      <c r="D2686" s="157" t="s">
        <v>549</v>
      </c>
      <c r="E2686" s="212" t="s">
        <v>588</v>
      </c>
      <c r="F2686" s="209" t="s">
        <v>589</v>
      </c>
      <c r="G2686" s="241">
        <v>45642</v>
      </c>
      <c r="H2686" s="253">
        <v>0</v>
      </c>
      <c r="I2686" s="214">
        <v>-6000</v>
      </c>
      <c r="J2686" s="250">
        <f t="shared" si="43"/>
        <v>484565.11518181569</v>
      </c>
      <c r="K2686" s="270"/>
    </row>
    <row r="2687" spans="2:11" x14ac:dyDescent="0.25">
      <c r="B2687" s="46">
        <f>SUBTOTAL(103,$C$10:C2687)</f>
        <v>2678</v>
      </c>
      <c r="C2687" s="157" t="s">
        <v>580</v>
      </c>
      <c r="D2687" s="157" t="s">
        <v>1023</v>
      </c>
      <c r="E2687" s="212" t="s">
        <v>579</v>
      </c>
      <c r="F2687" s="209" t="s">
        <v>622</v>
      </c>
      <c r="G2687" s="241">
        <v>45644</v>
      </c>
      <c r="H2687" s="253">
        <v>500000</v>
      </c>
      <c r="I2687" s="214">
        <v>0</v>
      </c>
      <c r="J2687" s="250">
        <f t="shared" si="43"/>
        <v>984565.11518181569</v>
      </c>
      <c r="K2687" s="270"/>
    </row>
    <row r="2688" spans="2:11" x14ac:dyDescent="0.25">
      <c r="B2688" s="46">
        <f>SUBTOTAL(103,$C$10:C2688)</f>
        <v>2679</v>
      </c>
      <c r="C2688" s="157" t="s">
        <v>724</v>
      </c>
      <c r="D2688" s="157" t="s">
        <v>766</v>
      </c>
      <c r="E2688" s="204" t="s">
        <v>726</v>
      </c>
      <c r="F2688" s="209" t="s">
        <v>724</v>
      </c>
      <c r="G2688" s="241">
        <v>45644</v>
      </c>
      <c r="H2688" s="253">
        <v>500000</v>
      </c>
      <c r="I2688" s="214">
        <v>0</v>
      </c>
      <c r="J2688" s="250">
        <f t="shared" si="43"/>
        <v>1484565.1151818158</v>
      </c>
      <c r="K2688" s="270"/>
    </row>
    <row r="2689" spans="2:11" x14ac:dyDescent="0.25">
      <c r="B2689" s="46">
        <f>SUBTOTAL(103,$C$10:C2689)</f>
        <v>2680</v>
      </c>
      <c r="C2689" s="157" t="s">
        <v>596</v>
      </c>
      <c r="D2689" s="157" t="s">
        <v>607</v>
      </c>
      <c r="E2689" s="204" t="s">
        <v>591</v>
      </c>
      <c r="F2689" s="209" t="s">
        <v>592</v>
      </c>
      <c r="G2689" s="241">
        <v>45646</v>
      </c>
      <c r="H2689" s="253">
        <v>0</v>
      </c>
      <c r="I2689" s="214">
        <v>-11600.379999999996</v>
      </c>
      <c r="J2689" s="250">
        <f t="shared" si="43"/>
        <v>1472964.7351818159</v>
      </c>
      <c r="K2689" s="270"/>
    </row>
    <row r="2690" spans="2:11" x14ac:dyDescent="0.25">
      <c r="B2690" s="46">
        <f>SUBTOTAL(103,$C$10:C2690)</f>
        <v>2681</v>
      </c>
      <c r="C2690" s="157" t="s">
        <v>1266</v>
      </c>
      <c r="D2690" s="157" t="s">
        <v>738</v>
      </c>
      <c r="E2690" s="204" t="s">
        <v>1043</v>
      </c>
      <c r="F2690" s="209" t="s">
        <v>1044</v>
      </c>
      <c r="G2690" s="241">
        <v>45646</v>
      </c>
      <c r="H2690" s="253">
        <v>0</v>
      </c>
      <c r="I2690" s="214">
        <v>-1000</v>
      </c>
      <c r="J2690" s="250">
        <f t="shared" si="43"/>
        <v>1471964.7351818159</v>
      </c>
      <c r="K2690" s="270"/>
    </row>
    <row r="2691" spans="2:11" x14ac:dyDescent="0.25">
      <c r="B2691" s="46">
        <f>SUBTOTAL(103,$C$10:C2691)</f>
        <v>2682</v>
      </c>
      <c r="C2691" s="157" t="s">
        <v>736</v>
      </c>
      <c r="D2691" s="157" t="s">
        <v>738</v>
      </c>
      <c r="E2691" s="204" t="s">
        <v>619</v>
      </c>
      <c r="F2691" s="209" t="s">
        <v>621</v>
      </c>
      <c r="G2691" s="241">
        <v>45646</v>
      </c>
      <c r="H2691" s="253">
        <v>0</v>
      </c>
      <c r="I2691" s="214">
        <v>-1500</v>
      </c>
      <c r="J2691" s="250">
        <f t="shared" si="43"/>
        <v>1470464.7351818159</v>
      </c>
      <c r="K2691" s="270"/>
    </row>
    <row r="2692" spans="2:11" x14ac:dyDescent="0.25">
      <c r="B2692" s="46">
        <f>SUBTOTAL(103,$C$10:C2692)</f>
        <v>2683</v>
      </c>
      <c r="C2692" s="157" t="s">
        <v>625</v>
      </c>
      <c r="D2692" s="157" t="s">
        <v>608</v>
      </c>
      <c r="E2692" s="204" t="s">
        <v>641</v>
      </c>
      <c r="F2692" s="209" t="s">
        <v>642</v>
      </c>
      <c r="G2692" s="241">
        <v>45646</v>
      </c>
      <c r="H2692" s="253">
        <v>0</v>
      </c>
      <c r="I2692" s="214">
        <v>-4396</v>
      </c>
      <c r="J2692" s="250">
        <f t="shared" si="43"/>
        <v>1466068.7351818159</v>
      </c>
      <c r="K2692" s="270"/>
    </row>
    <row r="2693" spans="2:11" x14ac:dyDescent="0.25">
      <c r="B2693" s="46">
        <f>SUBTOTAL(103,$C$10:C2693)</f>
        <v>2684</v>
      </c>
      <c r="C2693" s="157" t="s">
        <v>1421</v>
      </c>
      <c r="D2693" s="157" t="s">
        <v>1422</v>
      </c>
      <c r="E2693" s="204" t="s">
        <v>1187</v>
      </c>
      <c r="F2693" s="209" t="s">
        <v>1188</v>
      </c>
      <c r="G2693" s="241">
        <v>45646</v>
      </c>
      <c r="H2693" s="253">
        <v>0</v>
      </c>
      <c r="I2693" s="214">
        <v>-1000</v>
      </c>
      <c r="J2693" s="250">
        <f t="shared" si="43"/>
        <v>1465068.7351818159</v>
      </c>
      <c r="K2693" s="270"/>
    </row>
    <row r="2694" spans="2:11" x14ac:dyDescent="0.25">
      <c r="B2694" s="46">
        <f>SUBTOTAL(103,$C$10:C2694)</f>
        <v>2685</v>
      </c>
      <c r="C2694" s="157" t="s">
        <v>1423</v>
      </c>
      <c r="D2694" s="157" t="s">
        <v>1422</v>
      </c>
      <c r="E2694" s="204" t="s">
        <v>1045</v>
      </c>
      <c r="F2694" s="209" t="s">
        <v>1046</v>
      </c>
      <c r="G2694" s="241">
        <v>45646</v>
      </c>
      <c r="H2694" s="253">
        <v>0</v>
      </c>
      <c r="I2694" s="214">
        <v>-1000</v>
      </c>
      <c r="J2694" s="250">
        <f t="shared" si="43"/>
        <v>1464068.7351818159</v>
      </c>
      <c r="K2694" s="270"/>
    </row>
    <row r="2695" spans="2:11" x14ac:dyDescent="0.25">
      <c r="B2695" s="46">
        <f>SUBTOTAL(103,$C$10:C2695)</f>
        <v>2686</v>
      </c>
      <c r="C2695" s="157" t="s">
        <v>1286</v>
      </c>
      <c r="D2695" s="157" t="s">
        <v>607</v>
      </c>
      <c r="E2695" s="204" t="s">
        <v>591</v>
      </c>
      <c r="F2695" s="209" t="s">
        <v>592</v>
      </c>
      <c r="G2695" s="241">
        <v>45646</v>
      </c>
      <c r="H2695" s="253">
        <v>0</v>
      </c>
      <c r="I2695" s="214">
        <v>-10590.279999999995</v>
      </c>
      <c r="J2695" s="250">
        <f t="shared" ref="J2695:J2758" si="44">H2695+J2694+I2695</f>
        <v>1453478.4551818159</v>
      </c>
      <c r="K2695" s="270"/>
    </row>
    <row r="2696" spans="2:11" x14ac:dyDescent="0.25">
      <c r="B2696" s="46">
        <f>SUBTOTAL(103,$C$10:C2696)</f>
        <v>2687</v>
      </c>
      <c r="C2696" s="157" t="s">
        <v>1424</v>
      </c>
      <c r="D2696" s="157" t="s">
        <v>1422</v>
      </c>
      <c r="E2696" s="204" t="s">
        <v>1045</v>
      </c>
      <c r="F2696" s="209" t="s">
        <v>1046</v>
      </c>
      <c r="G2696" s="241">
        <v>45646</v>
      </c>
      <c r="H2696" s="253">
        <v>0</v>
      </c>
      <c r="I2696" s="214">
        <v>-1000</v>
      </c>
      <c r="J2696" s="250">
        <f t="shared" si="44"/>
        <v>1452478.4551818159</v>
      </c>
      <c r="K2696" s="270"/>
    </row>
    <row r="2697" spans="2:11" x14ac:dyDescent="0.25">
      <c r="B2697" s="46">
        <f>SUBTOTAL(103,$C$10:C2697)</f>
        <v>2688</v>
      </c>
      <c r="C2697" s="157" t="s">
        <v>598</v>
      </c>
      <c r="D2697" s="157" t="s">
        <v>607</v>
      </c>
      <c r="E2697" s="204" t="s">
        <v>581</v>
      </c>
      <c r="F2697" s="209" t="s">
        <v>620</v>
      </c>
      <c r="G2697" s="241">
        <v>45646</v>
      </c>
      <c r="H2697" s="253">
        <v>0</v>
      </c>
      <c r="I2697" s="214">
        <v>-15000</v>
      </c>
      <c r="J2697" s="250">
        <f t="shared" si="44"/>
        <v>1437478.4551818159</v>
      </c>
      <c r="K2697" s="270"/>
    </row>
    <row r="2698" spans="2:11" x14ac:dyDescent="0.25">
      <c r="B2698" s="46">
        <f>SUBTOTAL(103,$C$10:C2698)</f>
        <v>2689</v>
      </c>
      <c r="C2698" s="157" t="s">
        <v>598</v>
      </c>
      <c r="D2698" s="157" t="s">
        <v>607</v>
      </c>
      <c r="E2698" s="204" t="s">
        <v>579</v>
      </c>
      <c r="F2698" s="209" t="s">
        <v>622</v>
      </c>
      <c r="G2698" s="241">
        <v>45646</v>
      </c>
      <c r="H2698" s="253">
        <v>0</v>
      </c>
      <c r="I2698" s="214">
        <v>-12463.797084467729</v>
      </c>
      <c r="J2698" s="250">
        <f t="shared" si="44"/>
        <v>1425014.6580973482</v>
      </c>
      <c r="K2698" s="270"/>
    </row>
    <row r="2699" spans="2:11" x14ac:dyDescent="0.25">
      <c r="B2699" s="46">
        <f>SUBTOTAL(103,$C$10:C2699)</f>
        <v>2690</v>
      </c>
      <c r="C2699" s="157" t="s">
        <v>598</v>
      </c>
      <c r="D2699" s="157" t="s">
        <v>607</v>
      </c>
      <c r="E2699" s="204" t="s">
        <v>746</v>
      </c>
      <c r="F2699" s="209" t="s">
        <v>747</v>
      </c>
      <c r="G2699" s="241">
        <v>45646</v>
      </c>
      <c r="H2699" s="253">
        <v>0</v>
      </c>
      <c r="I2699" s="214">
        <v>-11084.81235138024</v>
      </c>
      <c r="J2699" s="250">
        <f t="shared" si="44"/>
        <v>1413929.8457459679</v>
      </c>
      <c r="K2699" s="270"/>
    </row>
    <row r="2700" spans="2:11" x14ac:dyDescent="0.25">
      <c r="B2700" s="46">
        <f>SUBTOTAL(103,$C$10:C2700)</f>
        <v>2691</v>
      </c>
      <c r="C2700" s="157" t="s">
        <v>598</v>
      </c>
      <c r="D2700" s="157" t="s">
        <v>607</v>
      </c>
      <c r="E2700" s="204" t="s">
        <v>1043</v>
      </c>
      <c r="F2700" s="209" t="s">
        <v>1044</v>
      </c>
      <c r="G2700" s="241">
        <v>45646</v>
      </c>
      <c r="H2700" s="253">
        <v>0</v>
      </c>
      <c r="I2700" s="214">
        <v>-6451.3905641520605</v>
      </c>
      <c r="J2700" s="250">
        <f t="shared" si="44"/>
        <v>1407478.4551818159</v>
      </c>
      <c r="K2700" s="270"/>
    </row>
    <row r="2701" spans="2:11" x14ac:dyDescent="0.25">
      <c r="B2701" s="46">
        <f>SUBTOTAL(103,$C$10:C2701)</f>
        <v>2692</v>
      </c>
      <c r="C2701" s="157" t="s">
        <v>598</v>
      </c>
      <c r="D2701" s="157" t="s">
        <v>607</v>
      </c>
      <c r="E2701" s="204" t="s">
        <v>1187</v>
      </c>
      <c r="F2701" s="209" t="s">
        <v>1188</v>
      </c>
      <c r="G2701" s="241">
        <v>45646</v>
      </c>
      <c r="H2701" s="253">
        <v>0</v>
      </c>
      <c r="I2701" s="214">
        <v>-25000</v>
      </c>
      <c r="J2701" s="250">
        <f t="shared" si="44"/>
        <v>1382478.4551818159</v>
      </c>
      <c r="K2701" s="270"/>
    </row>
    <row r="2702" spans="2:11" x14ac:dyDescent="0.25">
      <c r="B2702" s="46">
        <f>SUBTOTAL(103,$C$10:C2702)</f>
        <v>2693</v>
      </c>
      <c r="C2702" s="157" t="s">
        <v>598</v>
      </c>
      <c r="D2702" s="157" t="s">
        <v>607</v>
      </c>
      <c r="E2702" s="204" t="s">
        <v>579</v>
      </c>
      <c r="F2702" s="209" t="s">
        <v>622</v>
      </c>
      <c r="G2702" s="241">
        <v>45646</v>
      </c>
      <c r="H2702" s="253">
        <v>0</v>
      </c>
      <c r="I2702" s="214">
        <v>-25000</v>
      </c>
      <c r="J2702" s="250">
        <f t="shared" si="44"/>
        <v>1357478.4551818159</v>
      </c>
      <c r="K2702" s="270"/>
    </row>
    <row r="2703" spans="2:11" x14ac:dyDescent="0.25">
      <c r="B2703" s="46">
        <f>SUBTOTAL(103,$C$10:C2703)</f>
        <v>2694</v>
      </c>
      <c r="C2703" s="157" t="s">
        <v>598</v>
      </c>
      <c r="D2703" s="157" t="s">
        <v>607</v>
      </c>
      <c r="E2703" s="204" t="s">
        <v>746</v>
      </c>
      <c r="F2703" s="209" t="s">
        <v>747</v>
      </c>
      <c r="G2703" s="241">
        <v>45646</v>
      </c>
      <c r="H2703" s="253">
        <v>0</v>
      </c>
      <c r="I2703" s="214">
        <v>-25000</v>
      </c>
      <c r="J2703" s="250">
        <f t="shared" si="44"/>
        <v>1332478.4551818159</v>
      </c>
      <c r="K2703" s="270"/>
    </row>
    <row r="2704" spans="2:11" x14ac:dyDescent="0.25">
      <c r="B2704" s="46">
        <f>SUBTOTAL(103,$C$10:C2704)</f>
        <v>2695</v>
      </c>
      <c r="C2704" s="157" t="s">
        <v>598</v>
      </c>
      <c r="D2704" s="157" t="s">
        <v>607</v>
      </c>
      <c r="E2704" s="204" t="s">
        <v>1043</v>
      </c>
      <c r="F2704" s="209" t="s">
        <v>1044</v>
      </c>
      <c r="G2704" s="241">
        <v>45646</v>
      </c>
      <c r="H2704" s="253">
        <v>0</v>
      </c>
      <c r="I2704" s="214">
        <v>-25000</v>
      </c>
      <c r="J2704" s="250">
        <f t="shared" si="44"/>
        <v>1307478.4551818159</v>
      </c>
      <c r="K2704" s="270"/>
    </row>
    <row r="2705" spans="2:11" x14ac:dyDescent="0.25">
      <c r="B2705" s="46">
        <f>SUBTOTAL(103,$C$10:C2705)</f>
        <v>2696</v>
      </c>
      <c r="C2705" s="157" t="s">
        <v>598</v>
      </c>
      <c r="D2705" s="157" t="s">
        <v>738</v>
      </c>
      <c r="E2705" s="204" t="s">
        <v>1043</v>
      </c>
      <c r="F2705" s="209" t="s">
        <v>1044</v>
      </c>
      <c r="G2705" s="241">
        <v>45646</v>
      </c>
      <c r="H2705" s="253">
        <v>0</v>
      </c>
      <c r="I2705" s="214">
        <v>-1000</v>
      </c>
      <c r="J2705" s="250">
        <f t="shared" si="44"/>
        <v>1306478.4551818159</v>
      </c>
      <c r="K2705" s="270"/>
    </row>
    <row r="2706" spans="2:11" x14ac:dyDescent="0.25">
      <c r="B2706" s="46">
        <f>SUBTOTAL(103,$C$10:C2706)</f>
        <v>2697</v>
      </c>
      <c r="C2706" s="157" t="s">
        <v>1425</v>
      </c>
      <c r="D2706" s="157" t="s">
        <v>1422</v>
      </c>
      <c r="E2706" s="204" t="s">
        <v>1045</v>
      </c>
      <c r="F2706" s="209" t="s">
        <v>1046</v>
      </c>
      <c r="G2706" s="241">
        <v>45646</v>
      </c>
      <c r="H2706" s="253">
        <v>0</v>
      </c>
      <c r="I2706" s="214">
        <v>-1000</v>
      </c>
      <c r="J2706" s="250">
        <f t="shared" si="44"/>
        <v>1305478.4551818159</v>
      </c>
      <c r="K2706" s="270"/>
    </row>
    <row r="2707" spans="2:11" x14ac:dyDescent="0.25">
      <c r="B2707" s="46">
        <f>SUBTOTAL(103,$C$10:C2707)</f>
        <v>2698</v>
      </c>
      <c r="C2707" s="157" t="s">
        <v>1301</v>
      </c>
      <c r="D2707" s="157" t="s">
        <v>1422</v>
      </c>
      <c r="E2707" s="204" t="s">
        <v>585</v>
      </c>
      <c r="F2707" s="209" t="s">
        <v>586</v>
      </c>
      <c r="G2707" s="241">
        <v>45646</v>
      </c>
      <c r="H2707" s="253">
        <v>0</v>
      </c>
      <c r="I2707" s="214">
        <v>-1000</v>
      </c>
      <c r="J2707" s="250">
        <f t="shared" si="44"/>
        <v>1304478.4551818159</v>
      </c>
      <c r="K2707" s="270"/>
    </row>
    <row r="2708" spans="2:11" x14ac:dyDescent="0.25">
      <c r="B2708" s="46">
        <f>SUBTOTAL(103,$C$10:C2708)</f>
        <v>2699</v>
      </c>
      <c r="C2708" s="157" t="s">
        <v>600</v>
      </c>
      <c r="D2708" s="157" t="s">
        <v>608</v>
      </c>
      <c r="E2708" s="204" t="s">
        <v>1143</v>
      </c>
      <c r="F2708" s="209" t="s">
        <v>1144</v>
      </c>
      <c r="G2708" s="241">
        <v>45646</v>
      </c>
      <c r="H2708" s="253">
        <v>0</v>
      </c>
      <c r="I2708" s="214">
        <v>-4400</v>
      </c>
      <c r="J2708" s="250">
        <f t="shared" si="44"/>
        <v>1300078.4551818159</v>
      </c>
      <c r="K2708" s="270"/>
    </row>
    <row r="2709" spans="2:11" x14ac:dyDescent="0.25">
      <c r="B2709" s="46">
        <f>SUBTOTAL(103,$C$10:C2709)</f>
        <v>2700</v>
      </c>
      <c r="C2709" s="157" t="s">
        <v>682</v>
      </c>
      <c r="D2709" s="157" t="s">
        <v>608</v>
      </c>
      <c r="E2709" s="204" t="s">
        <v>1045</v>
      </c>
      <c r="F2709" s="209" t="s">
        <v>1046</v>
      </c>
      <c r="G2709" s="241">
        <v>45646</v>
      </c>
      <c r="H2709" s="253">
        <v>0</v>
      </c>
      <c r="I2709" s="214">
        <v>-1000</v>
      </c>
      <c r="J2709" s="250">
        <f t="shared" si="44"/>
        <v>1299078.4551818159</v>
      </c>
      <c r="K2709" s="270"/>
    </row>
    <row r="2710" spans="2:11" x14ac:dyDescent="0.25">
      <c r="B2710" s="46">
        <f>SUBTOTAL(103,$C$10:C2710)</f>
        <v>2701</v>
      </c>
      <c r="C2710" s="157" t="s">
        <v>601</v>
      </c>
      <c r="D2710" s="157" t="s">
        <v>648</v>
      </c>
      <c r="E2710" s="204" t="s">
        <v>1143</v>
      </c>
      <c r="F2710" s="209" t="s">
        <v>1144</v>
      </c>
      <c r="G2710" s="241">
        <v>45646</v>
      </c>
      <c r="H2710" s="253">
        <v>0</v>
      </c>
      <c r="I2710" s="214">
        <v>-17331</v>
      </c>
      <c r="J2710" s="250">
        <f t="shared" si="44"/>
        <v>1281747.4551818159</v>
      </c>
      <c r="K2710" s="270"/>
    </row>
    <row r="2711" spans="2:11" x14ac:dyDescent="0.25">
      <c r="B2711" s="46">
        <f>SUBTOTAL(103,$C$10:C2711)</f>
        <v>2702</v>
      </c>
      <c r="C2711" s="157" t="s">
        <v>601</v>
      </c>
      <c r="D2711" s="157" t="s">
        <v>775</v>
      </c>
      <c r="E2711" s="204" t="s">
        <v>1143</v>
      </c>
      <c r="F2711" s="209" t="s">
        <v>1144</v>
      </c>
      <c r="G2711" s="241">
        <v>45646</v>
      </c>
      <c r="H2711" s="253">
        <v>0</v>
      </c>
      <c r="I2711" s="214">
        <v>-30000</v>
      </c>
      <c r="J2711" s="250">
        <f t="shared" si="44"/>
        <v>1251747.4551818159</v>
      </c>
      <c r="K2711" s="270"/>
    </row>
    <row r="2712" spans="2:11" x14ac:dyDescent="0.25">
      <c r="B2712" s="46">
        <f>SUBTOTAL(103,$C$10:C2712)</f>
        <v>2703</v>
      </c>
      <c r="C2712" s="157" t="s">
        <v>665</v>
      </c>
      <c r="D2712" s="157" t="s">
        <v>648</v>
      </c>
      <c r="E2712" s="204" t="s">
        <v>1045</v>
      </c>
      <c r="F2712" s="209" t="s">
        <v>1046</v>
      </c>
      <c r="G2712" s="241">
        <v>45646</v>
      </c>
      <c r="H2712" s="253">
        <v>0</v>
      </c>
      <c r="I2712" s="214">
        <v>-2300</v>
      </c>
      <c r="J2712" s="250">
        <f t="shared" si="44"/>
        <v>1249447.4551818159</v>
      </c>
      <c r="K2712" s="270"/>
    </row>
    <row r="2713" spans="2:11" x14ac:dyDescent="0.25">
      <c r="B2713" s="46">
        <f>SUBTOTAL(103,$C$10:C2713)</f>
        <v>2704</v>
      </c>
      <c r="C2713" s="157" t="s">
        <v>1426</v>
      </c>
      <c r="D2713" s="157" t="s">
        <v>1422</v>
      </c>
      <c r="E2713" s="204" t="s">
        <v>1045</v>
      </c>
      <c r="F2713" s="209" t="s">
        <v>1046</v>
      </c>
      <c r="G2713" s="241">
        <v>45646</v>
      </c>
      <c r="H2713" s="253">
        <v>0</v>
      </c>
      <c r="I2713" s="214">
        <v>-1000</v>
      </c>
      <c r="J2713" s="250">
        <f t="shared" si="44"/>
        <v>1248447.4551818159</v>
      </c>
      <c r="K2713" s="270"/>
    </row>
    <row r="2714" spans="2:11" x14ac:dyDescent="0.25">
      <c r="B2714" s="46">
        <f>SUBTOTAL(103,$C$10:C2714)</f>
        <v>2705</v>
      </c>
      <c r="C2714" s="157" t="s">
        <v>732</v>
      </c>
      <c r="D2714" s="157" t="s">
        <v>738</v>
      </c>
      <c r="E2714" s="204" t="s">
        <v>619</v>
      </c>
      <c r="F2714" s="209" t="s">
        <v>621</v>
      </c>
      <c r="G2714" s="241">
        <v>45646</v>
      </c>
      <c r="H2714" s="253">
        <v>0</v>
      </c>
      <c r="I2714" s="214">
        <v>-250</v>
      </c>
      <c r="J2714" s="250">
        <f t="shared" si="44"/>
        <v>1248197.4551818159</v>
      </c>
      <c r="K2714" s="270"/>
    </row>
    <row r="2715" spans="2:11" x14ac:dyDescent="0.25">
      <c r="B2715" s="46">
        <f>SUBTOTAL(103,$C$10:C2715)</f>
        <v>2706</v>
      </c>
      <c r="C2715" s="157" t="s">
        <v>1151</v>
      </c>
      <c r="D2715" s="157" t="s">
        <v>607</v>
      </c>
      <c r="E2715" s="204" t="s">
        <v>583</v>
      </c>
      <c r="F2715" s="209" t="s">
        <v>584</v>
      </c>
      <c r="G2715" s="241">
        <v>45646</v>
      </c>
      <c r="H2715" s="253">
        <v>0</v>
      </c>
      <c r="I2715" s="214">
        <v>-3918.2275</v>
      </c>
      <c r="J2715" s="250">
        <f t="shared" si="44"/>
        <v>1244279.2276818159</v>
      </c>
      <c r="K2715" s="270"/>
    </row>
    <row r="2716" spans="2:11" x14ac:dyDescent="0.25">
      <c r="B2716" s="46">
        <f>SUBTOTAL(103,$C$10:C2716)</f>
        <v>2707</v>
      </c>
      <c r="C2716" s="157" t="s">
        <v>1151</v>
      </c>
      <c r="D2716" s="157" t="s">
        <v>1422</v>
      </c>
      <c r="E2716" s="204" t="s">
        <v>585</v>
      </c>
      <c r="F2716" s="209" t="s">
        <v>586</v>
      </c>
      <c r="G2716" s="241">
        <v>45646</v>
      </c>
      <c r="H2716" s="253">
        <v>0</v>
      </c>
      <c r="I2716" s="214">
        <v>-1000</v>
      </c>
      <c r="J2716" s="250">
        <f t="shared" si="44"/>
        <v>1243279.2276818159</v>
      </c>
      <c r="K2716" s="270"/>
    </row>
    <row r="2717" spans="2:11" x14ac:dyDescent="0.25">
      <c r="B2717" s="46">
        <f>SUBTOTAL(103,$C$10:C2717)</f>
        <v>2708</v>
      </c>
      <c r="C2717" s="157" t="s">
        <v>683</v>
      </c>
      <c r="D2717" s="157" t="s">
        <v>608</v>
      </c>
      <c r="E2717" s="204" t="s">
        <v>1143</v>
      </c>
      <c r="F2717" s="209" t="s">
        <v>1144</v>
      </c>
      <c r="G2717" s="241">
        <v>45646</v>
      </c>
      <c r="H2717" s="253">
        <v>0</v>
      </c>
      <c r="I2717" s="214">
        <v>-4000</v>
      </c>
      <c r="J2717" s="250">
        <f t="shared" si="44"/>
        <v>1239279.2276818159</v>
      </c>
      <c r="K2717" s="270"/>
    </row>
    <row r="2718" spans="2:11" x14ac:dyDescent="0.25">
      <c r="B2718" s="46">
        <f>SUBTOTAL(103,$C$10:C2718)</f>
        <v>2709</v>
      </c>
      <c r="C2718" s="157" t="s">
        <v>603</v>
      </c>
      <c r="D2718" s="157" t="s">
        <v>738</v>
      </c>
      <c r="E2718" s="204" t="s">
        <v>619</v>
      </c>
      <c r="F2718" s="209" t="s">
        <v>621</v>
      </c>
      <c r="G2718" s="241">
        <v>45646</v>
      </c>
      <c r="H2718" s="253">
        <v>0</v>
      </c>
      <c r="I2718" s="214">
        <v>-500</v>
      </c>
      <c r="J2718" s="250">
        <f t="shared" si="44"/>
        <v>1238779.2276818159</v>
      </c>
      <c r="K2718" s="270"/>
    </row>
    <row r="2719" spans="2:11" x14ac:dyDescent="0.25">
      <c r="B2719" s="46">
        <f>SUBTOTAL(103,$C$10:C2719)</f>
        <v>2710</v>
      </c>
      <c r="C2719" s="157" t="s">
        <v>605</v>
      </c>
      <c r="D2719" s="157" t="s">
        <v>608</v>
      </c>
      <c r="E2719" s="204" t="s">
        <v>585</v>
      </c>
      <c r="F2719" s="209" t="s">
        <v>586</v>
      </c>
      <c r="G2719" s="241">
        <v>45646</v>
      </c>
      <c r="H2719" s="253">
        <v>0</v>
      </c>
      <c r="I2719" s="214">
        <v>-2300</v>
      </c>
      <c r="J2719" s="250">
        <f t="shared" si="44"/>
        <v>1236479.2276818159</v>
      </c>
      <c r="K2719" s="270"/>
    </row>
    <row r="2720" spans="2:11" x14ac:dyDescent="0.25">
      <c r="B2720" s="46">
        <f>SUBTOTAL(103,$C$10:C2720)</f>
        <v>2711</v>
      </c>
      <c r="C2720" s="157" t="s">
        <v>1355</v>
      </c>
      <c r="D2720" s="157" t="s">
        <v>607</v>
      </c>
      <c r="E2720" s="204" t="s">
        <v>579</v>
      </c>
      <c r="F2720" s="209" t="s">
        <v>622</v>
      </c>
      <c r="G2720" s="241">
        <v>45646</v>
      </c>
      <c r="H2720" s="253">
        <v>0</v>
      </c>
      <c r="I2720" s="214">
        <v>-14116.593000000001</v>
      </c>
      <c r="J2720" s="250">
        <f t="shared" si="44"/>
        <v>1222362.6346818157</v>
      </c>
      <c r="K2720" s="270"/>
    </row>
    <row r="2721" spans="2:11" x14ac:dyDescent="0.25">
      <c r="B2721" s="46">
        <f>SUBTOTAL(103,$C$10:C2721)</f>
        <v>2712</v>
      </c>
      <c r="C2721" s="157" t="s">
        <v>1165</v>
      </c>
      <c r="D2721" s="157" t="s">
        <v>738</v>
      </c>
      <c r="E2721" s="204" t="s">
        <v>1043</v>
      </c>
      <c r="F2721" s="209" t="s">
        <v>1044</v>
      </c>
      <c r="G2721" s="241">
        <v>45646</v>
      </c>
      <c r="H2721" s="253">
        <v>0</v>
      </c>
      <c r="I2721" s="214">
        <v>-500</v>
      </c>
      <c r="J2721" s="250">
        <f t="shared" si="44"/>
        <v>1221862.6346818157</v>
      </c>
      <c r="K2721" s="270"/>
    </row>
    <row r="2722" spans="2:11" x14ac:dyDescent="0.25">
      <c r="B2722" s="46">
        <f>SUBTOTAL(103,$C$10:C2722)</f>
        <v>2713</v>
      </c>
      <c r="C2722" s="157" t="s">
        <v>1427</v>
      </c>
      <c r="D2722" s="157" t="s">
        <v>1422</v>
      </c>
      <c r="E2722" s="204" t="s">
        <v>1045</v>
      </c>
      <c r="F2722" s="209" t="s">
        <v>1046</v>
      </c>
      <c r="G2722" s="241">
        <v>45646</v>
      </c>
      <c r="H2722" s="253">
        <v>0</v>
      </c>
      <c r="I2722" s="214">
        <v>-1000</v>
      </c>
      <c r="J2722" s="250">
        <f t="shared" si="44"/>
        <v>1220862.6346818157</v>
      </c>
      <c r="K2722" s="270"/>
    </row>
    <row r="2723" spans="2:11" x14ac:dyDescent="0.25">
      <c r="B2723" s="46">
        <f>SUBTOTAL(103,$C$10:C2723)</f>
        <v>2714</v>
      </c>
      <c r="C2723" s="157" t="s">
        <v>1266</v>
      </c>
      <c r="D2723" s="157" t="s">
        <v>738</v>
      </c>
      <c r="E2723" s="204" t="s">
        <v>1043</v>
      </c>
      <c r="F2723" s="209" t="s">
        <v>1044</v>
      </c>
      <c r="G2723" s="241">
        <v>45667</v>
      </c>
      <c r="H2723" s="253">
        <v>0</v>
      </c>
      <c r="I2723" s="214">
        <v>-1000</v>
      </c>
      <c r="J2723" s="250">
        <f t="shared" si="44"/>
        <v>1219862.6346818157</v>
      </c>
      <c r="K2723" s="270"/>
    </row>
    <row r="2724" spans="2:11" x14ac:dyDescent="0.25">
      <c r="B2724" s="46">
        <f>SUBTOTAL(103,$C$10:C2724)</f>
        <v>2715</v>
      </c>
      <c r="C2724" s="157" t="s">
        <v>736</v>
      </c>
      <c r="D2724" s="157" t="s">
        <v>738</v>
      </c>
      <c r="E2724" s="204" t="s">
        <v>619</v>
      </c>
      <c r="F2724" s="209" t="s">
        <v>621</v>
      </c>
      <c r="G2724" s="241">
        <v>45667</v>
      </c>
      <c r="H2724" s="253">
        <v>0</v>
      </c>
      <c r="I2724" s="214">
        <v>-1250</v>
      </c>
      <c r="J2724" s="250">
        <f t="shared" si="44"/>
        <v>1218612.6346818157</v>
      </c>
      <c r="K2724" s="270"/>
    </row>
    <row r="2725" spans="2:11" x14ac:dyDescent="0.25">
      <c r="B2725" s="46">
        <f>SUBTOTAL(103,$C$10:C2725)</f>
        <v>2716</v>
      </c>
      <c r="C2725" s="157" t="s">
        <v>625</v>
      </c>
      <c r="D2725" s="157" t="s">
        <v>608</v>
      </c>
      <c r="E2725" s="204" t="s">
        <v>641</v>
      </c>
      <c r="F2725" s="209" t="s">
        <v>642</v>
      </c>
      <c r="G2725" s="241">
        <v>45667</v>
      </c>
      <c r="H2725" s="253">
        <v>0</v>
      </c>
      <c r="I2725" s="214">
        <v>-6100</v>
      </c>
      <c r="J2725" s="250">
        <f t="shared" si="44"/>
        <v>1212512.6346818157</v>
      </c>
      <c r="K2725" s="270"/>
    </row>
    <row r="2726" spans="2:11" x14ac:dyDescent="0.25">
      <c r="B2726" s="46">
        <f>SUBTOTAL(103,$C$10:C2726)</f>
        <v>2717</v>
      </c>
      <c r="C2726" s="157" t="s">
        <v>625</v>
      </c>
      <c r="D2726" s="157" t="s">
        <v>608</v>
      </c>
      <c r="E2726" s="204" t="s">
        <v>641</v>
      </c>
      <c r="F2726" s="209" t="s">
        <v>642</v>
      </c>
      <c r="G2726" s="241">
        <v>45667</v>
      </c>
      <c r="H2726" s="253">
        <v>0</v>
      </c>
      <c r="I2726" s="214">
        <v>-25930</v>
      </c>
      <c r="J2726" s="250">
        <f t="shared" si="44"/>
        <v>1186582.6346818157</v>
      </c>
      <c r="K2726" s="270"/>
    </row>
    <row r="2727" spans="2:11" x14ac:dyDescent="0.25">
      <c r="B2727" s="46">
        <f>SUBTOTAL(103,$C$10:C2727)</f>
        <v>2718</v>
      </c>
      <c r="C2727" s="157" t="s">
        <v>1421</v>
      </c>
      <c r="D2727" s="157" t="s">
        <v>608</v>
      </c>
      <c r="E2727" s="204" t="s">
        <v>1187</v>
      </c>
      <c r="F2727" s="209" t="s">
        <v>1188</v>
      </c>
      <c r="G2727" s="241">
        <v>45667</v>
      </c>
      <c r="H2727" s="253">
        <v>0</v>
      </c>
      <c r="I2727" s="214">
        <v>-10600</v>
      </c>
      <c r="J2727" s="250">
        <f t="shared" si="44"/>
        <v>1175982.6346818157</v>
      </c>
      <c r="K2727" s="270"/>
    </row>
    <row r="2728" spans="2:11" x14ac:dyDescent="0.25">
      <c r="B2728" s="46">
        <f>SUBTOTAL(103,$C$10:C2728)</f>
        <v>2719</v>
      </c>
      <c r="C2728" s="157" t="s">
        <v>1421</v>
      </c>
      <c r="D2728" s="157" t="s">
        <v>608</v>
      </c>
      <c r="E2728" s="204" t="s">
        <v>1187</v>
      </c>
      <c r="F2728" s="209" t="s">
        <v>1188</v>
      </c>
      <c r="G2728" s="241">
        <v>45667</v>
      </c>
      <c r="H2728" s="253">
        <v>0</v>
      </c>
      <c r="I2728" s="214">
        <v>-8400</v>
      </c>
      <c r="J2728" s="250">
        <f t="shared" si="44"/>
        <v>1167582.6346818157</v>
      </c>
      <c r="K2728" s="270"/>
    </row>
    <row r="2729" spans="2:11" x14ac:dyDescent="0.25">
      <c r="B2729" s="46">
        <f>SUBTOTAL(103,$C$10:C2729)</f>
        <v>2720</v>
      </c>
      <c r="C2729" s="157" t="s">
        <v>1423</v>
      </c>
      <c r="D2729" s="157" t="s">
        <v>608</v>
      </c>
      <c r="E2729" s="204" t="s">
        <v>1045</v>
      </c>
      <c r="F2729" s="209" t="s">
        <v>1046</v>
      </c>
      <c r="G2729" s="241">
        <v>45667</v>
      </c>
      <c r="H2729" s="253">
        <v>0</v>
      </c>
      <c r="I2729" s="214">
        <v>-11900</v>
      </c>
      <c r="J2729" s="250">
        <f t="shared" si="44"/>
        <v>1155682.6346818157</v>
      </c>
      <c r="K2729" s="270"/>
    </row>
    <row r="2730" spans="2:11" x14ac:dyDescent="0.25">
      <c r="B2730" s="46">
        <f>SUBTOTAL(103,$C$10:C2730)</f>
        <v>2721</v>
      </c>
      <c r="C2730" s="157" t="s">
        <v>1423</v>
      </c>
      <c r="D2730" s="157" t="s">
        <v>608</v>
      </c>
      <c r="E2730" s="204" t="s">
        <v>1045</v>
      </c>
      <c r="F2730" s="209" t="s">
        <v>1046</v>
      </c>
      <c r="G2730" s="241">
        <v>45667</v>
      </c>
      <c r="H2730" s="253">
        <v>0</v>
      </c>
      <c r="I2730" s="214">
        <v>-11900</v>
      </c>
      <c r="J2730" s="250">
        <f t="shared" si="44"/>
        <v>1143782.6346818157</v>
      </c>
      <c r="K2730" s="270"/>
    </row>
    <row r="2731" spans="2:11" x14ac:dyDescent="0.25">
      <c r="B2731" s="46">
        <f>SUBTOTAL(103,$C$10:C2731)</f>
        <v>2722</v>
      </c>
      <c r="C2731" s="157" t="s">
        <v>598</v>
      </c>
      <c r="D2731" s="157" t="s">
        <v>608</v>
      </c>
      <c r="E2731" s="204" t="s">
        <v>1187</v>
      </c>
      <c r="F2731" s="209" t="s">
        <v>1188</v>
      </c>
      <c r="G2731" s="241">
        <v>45667</v>
      </c>
      <c r="H2731" s="253">
        <v>0</v>
      </c>
      <c r="I2731" s="214">
        <v>-6300</v>
      </c>
      <c r="J2731" s="250">
        <f t="shared" si="44"/>
        <v>1137482.6346818157</v>
      </c>
      <c r="K2731" s="270"/>
    </row>
    <row r="2732" spans="2:11" x14ac:dyDescent="0.25">
      <c r="B2732" s="46">
        <f>SUBTOTAL(103,$C$10:C2732)</f>
        <v>2723</v>
      </c>
      <c r="C2732" s="157" t="s">
        <v>598</v>
      </c>
      <c r="D2732" s="157" t="s">
        <v>607</v>
      </c>
      <c r="E2732" s="204" t="s">
        <v>581</v>
      </c>
      <c r="F2732" s="209" t="s">
        <v>620</v>
      </c>
      <c r="G2732" s="241">
        <v>45667</v>
      </c>
      <c r="H2732" s="253">
        <v>0</v>
      </c>
      <c r="I2732" s="214">
        <v>-15000</v>
      </c>
      <c r="J2732" s="250">
        <f t="shared" si="44"/>
        <v>1122482.6346818157</v>
      </c>
      <c r="K2732" s="270"/>
    </row>
    <row r="2733" spans="2:11" x14ac:dyDescent="0.25">
      <c r="B2733" s="46">
        <f>SUBTOTAL(103,$C$10:C2733)</f>
        <v>2724</v>
      </c>
      <c r="C2733" s="157" t="s">
        <v>598</v>
      </c>
      <c r="D2733" s="157" t="s">
        <v>607</v>
      </c>
      <c r="E2733" s="204" t="s">
        <v>579</v>
      </c>
      <c r="F2733" s="209" t="s">
        <v>622</v>
      </c>
      <c r="G2733" s="241">
        <v>45667</v>
      </c>
      <c r="H2733" s="253">
        <v>0</v>
      </c>
      <c r="I2733" s="214">
        <v>-3333.3333333333335</v>
      </c>
      <c r="J2733" s="250">
        <f t="shared" si="44"/>
        <v>1119149.3013484825</v>
      </c>
      <c r="K2733" s="270"/>
    </row>
    <row r="2734" spans="2:11" x14ac:dyDescent="0.25">
      <c r="B2734" s="46">
        <f>SUBTOTAL(103,$C$10:C2734)</f>
        <v>2725</v>
      </c>
      <c r="C2734" s="157" t="s">
        <v>598</v>
      </c>
      <c r="D2734" s="157" t="s">
        <v>607</v>
      </c>
      <c r="E2734" s="204" t="s">
        <v>746</v>
      </c>
      <c r="F2734" s="209" t="s">
        <v>747</v>
      </c>
      <c r="G2734" s="241">
        <v>45667</v>
      </c>
      <c r="H2734" s="253">
        <v>0</v>
      </c>
      <c r="I2734" s="214">
        <v>-3333.3333333333335</v>
      </c>
      <c r="J2734" s="250">
        <f t="shared" si="44"/>
        <v>1115815.9680151492</v>
      </c>
      <c r="K2734" s="270"/>
    </row>
    <row r="2735" spans="2:11" x14ac:dyDescent="0.25">
      <c r="B2735" s="46">
        <f>SUBTOTAL(103,$C$10:C2735)</f>
        <v>2726</v>
      </c>
      <c r="C2735" s="157" t="s">
        <v>598</v>
      </c>
      <c r="D2735" s="157" t="s">
        <v>607</v>
      </c>
      <c r="E2735" s="204" t="s">
        <v>1043</v>
      </c>
      <c r="F2735" s="209" t="s">
        <v>1044</v>
      </c>
      <c r="G2735" s="241">
        <v>45667</v>
      </c>
      <c r="H2735" s="253">
        <v>0</v>
      </c>
      <c r="I2735" s="214">
        <v>-3333.3333333333335</v>
      </c>
      <c r="J2735" s="250">
        <f t="shared" si="44"/>
        <v>1112482.634681816</v>
      </c>
      <c r="K2735" s="270"/>
    </row>
    <row r="2736" spans="2:11" x14ac:dyDescent="0.25">
      <c r="B2736" s="46">
        <f>SUBTOTAL(103,$C$10:C2736)</f>
        <v>2727</v>
      </c>
      <c r="C2736" s="157" t="s">
        <v>598</v>
      </c>
      <c r="D2736" s="157" t="s">
        <v>738</v>
      </c>
      <c r="E2736" s="204" t="s">
        <v>1043</v>
      </c>
      <c r="F2736" s="209" t="s">
        <v>1044</v>
      </c>
      <c r="G2736" s="241">
        <v>45667</v>
      </c>
      <c r="H2736" s="253">
        <v>0</v>
      </c>
      <c r="I2736" s="214">
        <v>-1000</v>
      </c>
      <c r="J2736" s="250">
        <f t="shared" si="44"/>
        <v>1111482.634681816</v>
      </c>
      <c r="K2736" s="270"/>
    </row>
    <row r="2737" spans="2:11" x14ac:dyDescent="0.25">
      <c r="B2737" s="46">
        <f>SUBTOTAL(103,$C$10:C2737)</f>
        <v>2728</v>
      </c>
      <c r="C2737" s="157" t="s">
        <v>598</v>
      </c>
      <c r="D2737" s="157" t="s">
        <v>608</v>
      </c>
      <c r="E2737" s="204" t="s">
        <v>1187</v>
      </c>
      <c r="F2737" s="209" t="s">
        <v>1188</v>
      </c>
      <c r="G2737" s="241">
        <v>45667</v>
      </c>
      <c r="H2737" s="253">
        <v>0</v>
      </c>
      <c r="I2737" s="214">
        <v>-6300</v>
      </c>
      <c r="J2737" s="250">
        <f t="shared" si="44"/>
        <v>1105182.634681816</v>
      </c>
      <c r="K2737" s="270"/>
    </row>
    <row r="2738" spans="2:11" x14ac:dyDescent="0.25">
      <c r="B2738" s="46">
        <f>SUBTOTAL(103,$C$10:C2738)</f>
        <v>2729</v>
      </c>
      <c r="C2738" s="157" t="s">
        <v>596</v>
      </c>
      <c r="D2738" s="157" t="s">
        <v>608</v>
      </c>
      <c r="E2738" s="204" t="s">
        <v>581</v>
      </c>
      <c r="F2738" s="209" t="s">
        <v>620</v>
      </c>
      <c r="G2738" s="241">
        <v>45667</v>
      </c>
      <c r="H2738" s="253">
        <v>0</v>
      </c>
      <c r="I2738" s="214">
        <v>-77000</v>
      </c>
      <c r="J2738" s="250">
        <f t="shared" si="44"/>
        <v>1028182.634681816</v>
      </c>
      <c r="K2738" s="270"/>
    </row>
    <row r="2739" spans="2:11" x14ac:dyDescent="0.25">
      <c r="B2739" s="46">
        <f>SUBTOTAL(103,$C$10:C2739)</f>
        <v>2730</v>
      </c>
      <c r="C2739" s="157" t="s">
        <v>598</v>
      </c>
      <c r="D2739" s="157" t="s">
        <v>608</v>
      </c>
      <c r="E2739" s="204" t="s">
        <v>581</v>
      </c>
      <c r="F2739" s="209" t="s">
        <v>620</v>
      </c>
      <c r="G2739" s="241">
        <v>45667</v>
      </c>
      <c r="H2739" s="253">
        <v>0</v>
      </c>
      <c r="I2739" s="214">
        <v>-35000</v>
      </c>
      <c r="J2739" s="250">
        <f t="shared" si="44"/>
        <v>993182.63468181598</v>
      </c>
      <c r="K2739" s="270"/>
    </row>
    <row r="2740" spans="2:11" x14ac:dyDescent="0.25">
      <c r="B2740" s="46">
        <f>SUBTOTAL(103,$C$10:C2740)</f>
        <v>2731</v>
      </c>
      <c r="C2740" s="157" t="s">
        <v>597</v>
      </c>
      <c r="D2740" s="157" t="s">
        <v>608</v>
      </c>
      <c r="E2740" s="204" t="s">
        <v>581</v>
      </c>
      <c r="F2740" s="209" t="s">
        <v>620</v>
      </c>
      <c r="G2740" s="241">
        <v>45667</v>
      </c>
      <c r="H2740" s="253">
        <v>0</v>
      </c>
      <c r="I2740" s="214">
        <v>-63000</v>
      </c>
      <c r="J2740" s="250">
        <f t="shared" si="44"/>
        <v>930182.63468181598</v>
      </c>
      <c r="K2740" s="270"/>
    </row>
    <row r="2741" spans="2:11" x14ac:dyDescent="0.25">
      <c r="B2741" s="46">
        <f>SUBTOTAL(103,$C$10:C2741)</f>
        <v>2732</v>
      </c>
      <c r="C2741" s="157" t="s">
        <v>596</v>
      </c>
      <c r="D2741" s="157" t="s">
        <v>918</v>
      </c>
      <c r="E2741" s="204" t="s">
        <v>581</v>
      </c>
      <c r="F2741" s="209" t="s">
        <v>620</v>
      </c>
      <c r="G2741" s="241">
        <v>45667</v>
      </c>
      <c r="H2741" s="253">
        <v>0</v>
      </c>
      <c r="I2741" s="214">
        <v>-49054.787272727262</v>
      </c>
      <c r="J2741" s="250">
        <f t="shared" si="44"/>
        <v>881127.84740908875</v>
      </c>
      <c r="K2741" s="270"/>
    </row>
    <row r="2742" spans="2:11" x14ac:dyDescent="0.25">
      <c r="B2742" s="46">
        <f>SUBTOTAL(103,$C$10:C2742)</f>
        <v>2733</v>
      </c>
      <c r="C2742" s="157" t="s">
        <v>598</v>
      </c>
      <c r="D2742" s="157" t="s">
        <v>918</v>
      </c>
      <c r="E2742" s="204" t="s">
        <v>581</v>
      </c>
      <c r="F2742" s="209" t="s">
        <v>620</v>
      </c>
      <c r="G2742" s="241">
        <v>45667</v>
      </c>
      <c r="H2742" s="253">
        <v>0</v>
      </c>
      <c r="I2742" s="214">
        <v>-24555.340909090912</v>
      </c>
      <c r="J2742" s="250">
        <f t="shared" si="44"/>
        <v>856572.50649999781</v>
      </c>
      <c r="K2742" s="270"/>
    </row>
    <row r="2743" spans="2:11" x14ac:dyDescent="0.25">
      <c r="B2743" s="46">
        <f>SUBTOTAL(103,$C$10:C2743)</f>
        <v>2734</v>
      </c>
      <c r="C2743" s="157" t="s">
        <v>597</v>
      </c>
      <c r="D2743" s="157" t="s">
        <v>918</v>
      </c>
      <c r="E2743" s="204" t="s">
        <v>581</v>
      </c>
      <c r="F2743" s="209" t="s">
        <v>620</v>
      </c>
      <c r="G2743" s="241">
        <v>45667</v>
      </c>
      <c r="H2743" s="253">
        <v>0</v>
      </c>
      <c r="I2743" s="214">
        <v>-50799.557272727267</v>
      </c>
      <c r="J2743" s="250">
        <f t="shared" si="44"/>
        <v>805772.94922727055</v>
      </c>
      <c r="K2743" s="270"/>
    </row>
    <row r="2744" spans="2:11" x14ac:dyDescent="0.25">
      <c r="B2744" s="46">
        <f>SUBTOTAL(103,$C$10:C2744)</f>
        <v>2735</v>
      </c>
      <c r="C2744" s="157" t="s">
        <v>1428</v>
      </c>
      <c r="D2744" s="157" t="s">
        <v>918</v>
      </c>
      <c r="E2744" s="204" t="s">
        <v>581</v>
      </c>
      <c r="F2744" s="209" t="s">
        <v>620</v>
      </c>
      <c r="G2744" s="241">
        <v>45667</v>
      </c>
      <c r="H2744" s="253">
        <v>0</v>
      </c>
      <c r="I2744" s="214">
        <v>-5181.818181818182</v>
      </c>
      <c r="J2744" s="250">
        <f t="shared" si="44"/>
        <v>800591.13104545232</v>
      </c>
      <c r="K2744" s="270"/>
    </row>
    <row r="2745" spans="2:11" x14ac:dyDescent="0.25">
      <c r="B2745" s="46">
        <f>SUBTOTAL(103,$C$10:C2745)</f>
        <v>2736</v>
      </c>
      <c r="C2745" s="157" t="s">
        <v>692</v>
      </c>
      <c r="D2745" s="157" t="s">
        <v>918</v>
      </c>
      <c r="E2745" s="204" t="s">
        <v>581</v>
      </c>
      <c r="F2745" s="209" t="s">
        <v>620</v>
      </c>
      <c r="G2745" s="241">
        <v>45667</v>
      </c>
      <c r="H2745" s="253">
        <v>0</v>
      </c>
      <c r="I2745" s="214">
        <v>-10363.636363636364</v>
      </c>
      <c r="J2745" s="250">
        <f t="shared" si="44"/>
        <v>790227.49468181597</v>
      </c>
      <c r="K2745" s="270"/>
    </row>
    <row r="2746" spans="2:11" x14ac:dyDescent="0.25">
      <c r="B2746" s="46">
        <f>SUBTOTAL(103,$C$10:C2746)</f>
        <v>2737</v>
      </c>
      <c r="C2746" s="157" t="s">
        <v>596</v>
      </c>
      <c r="D2746" s="157" t="s">
        <v>608</v>
      </c>
      <c r="E2746" s="204" t="s">
        <v>746</v>
      </c>
      <c r="F2746" s="209" t="s">
        <v>747</v>
      </c>
      <c r="G2746" s="241">
        <v>45667</v>
      </c>
      <c r="H2746" s="253">
        <v>0</v>
      </c>
      <c r="I2746" s="214">
        <v>-33600</v>
      </c>
      <c r="J2746" s="250">
        <f t="shared" si="44"/>
        <v>756627.49468181597</v>
      </c>
      <c r="K2746" s="270"/>
    </row>
    <row r="2747" spans="2:11" x14ac:dyDescent="0.25">
      <c r="B2747" s="46">
        <f>SUBTOTAL(103,$C$10:C2747)</f>
        <v>2738</v>
      </c>
      <c r="C2747" s="157" t="s">
        <v>692</v>
      </c>
      <c r="D2747" s="157" t="s">
        <v>608</v>
      </c>
      <c r="E2747" s="204" t="s">
        <v>746</v>
      </c>
      <c r="F2747" s="209" t="s">
        <v>747</v>
      </c>
      <c r="G2747" s="241">
        <v>45667</v>
      </c>
      <c r="H2747" s="253">
        <v>0</v>
      </c>
      <c r="I2747" s="214">
        <v>-8400</v>
      </c>
      <c r="J2747" s="250">
        <f t="shared" si="44"/>
        <v>748227.49468181597</v>
      </c>
      <c r="K2747" s="270"/>
    </row>
    <row r="2748" spans="2:11" x14ac:dyDescent="0.25">
      <c r="B2748" s="46">
        <f>SUBTOTAL(103,$C$10:C2748)</f>
        <v>2739</v>
      </c>
      <c r="C2748" s="157" t="s">
        <v>692</v>
      </c>
      <c r="D2748" s="157" t="s">
        <v>1429</v>
      </c>
      <c r="E2748" s="204" t="s">
        <v>591</v>
      </c>
      <c r="F2748" s="209" t="s">
        <v>592</v>
      </c>
      <c r="G2748" s="241">
        <v>45667</v>
      </c>
      <c r="H2748" s="253">
        <v>0</v>
      </c>
      <c r="I2748" s="214">
        <v>-6000</v>
      </c>
      <c r="J2748" s="250">
        <f t="shared" si="44"/>
        <v>742227.49468181597</v>
      </c>
      <c r="K2748" s="270"/>
    </row>
    <row r="2749" spans="2:11" x14ac:dyDescent="0.25">
      <c r="B2749" s="46">
        <f>SUBTOTAL(103,$C$10:C2749)</f>
        <v>2740</v>
      </c>
      <c r="C2749" s="157" t="s">
        <v>1286</v>
      </c>
      <c r="D2749" s="157" t="s">
        <v>1429</v>
      </c>
      <c r="E2749" s="204" t="s">
        <v>591</v>
      </c>
      <c r="F2749" s="209" t="s">
        <v>592</v>
      </c>
      <c r="G2749" s="241">
        <v>45667</v>
      </c>
      <c r="H2749" s="253">
        <v>0</v>
      </c>
      <c r="I2749" s="214">
        <v>-10000</v>
      </c>
      <c r="J2749" s="250">
        <f t="shared" si="44"/>
        <v>732227.49468181597</v>
      </c>
      <c r="K2749" s="270"/>
    </row>
    <row r="2750" spans="2:11" x14ac:dyDescent="0.25">
      <c r="B2750" s="46">
        <f>SUBTOTAL(103,$C$10:C2750)</f>
        <v>2741</v>
      </c>
      <c r="C2750" s="157" t="s">
        <v>598</v>
      </c>
      <c r="D2750" s="157" t="s">
        <v>608</v>
      </c>
      <c r="E2750" s="204" t="s">
        <v>746</v>
      </c>
      <c r="F2750" s="209" t="s">
        <v>747</v>
      </c>
      <c r="G2750" s="241">
        <v>45667</v>
      </c>
      <c r="H2750" s="253">
        <v>0</v>
      </c>
      <c r="I2750" s="214">
        <v>-100800</v>
      </c>
      <c r="J2750" s="250">
        <f t="shared" si="44"/>
        <v>631427.49468181597</v>
      </c>
      <c r="K2750" s="270"/>
    </row>
    <row r="2751" spans="2:11" x14ac:dyDescent="0.25">
      <c r="B2751" s="46">
        <f>SUBTOTAL(103,$C$10:C2751)</f>
        <v>2742</v>
      </c>
      <c r="C2751" s="157" t="s">
        <v>693</v>
      </c>
      <c r="D2751" s="157" t="s">
        <v>608</v>
      </c>
      <c r="E2751" s="204" t="s">
        <v>746</v>
      </c>
      <c r="F2751" s="209" t="s">
        <v>747</v>
      </c>
      <c r="G2751" s="241">
        <v>45667</v>
      </c>
      <c r="H2751" s="253">
        <v>0</v>
      </c>
      <c r="I2751" s="214">
        <v>-8400</v>
      </c>
      <c r="J2751" s="250">
        <f t="shared" si="44"/>
        <v>623027.49468181597</v>
      </c>
      <c r="K2751" s="270"/>
    </row>
    <row r="2752" spans="2:11" x14ac:dyDescent="0.25">
      <c r="B2752" s="46">
        <f>SUBTOTAL(103,$C$10:C2752)</f>
        <v>2743</v>
      </c>
      <c r="C2752" s="157" t="s">
        <v>678</v>
      </c>
      <c r="D2752" s="157" t="s">
        <v>703</v>
      </c>
      <c r="E2752" s="204" t="s">
        <v>641</v>
      </c>
      <c r="F2752" s="209" t="s">
        <v>642</v>
      </c>
      <c r="G2752" s="241">
        <v>45667</v>
      </c>
      <c r="H2752" s="253">
        <v>0</v>
      </c>
      <c r="I2752" s="214">
        <v>-30000</v>
      </c>
      <c r="J2752" s="250">
        <f t="shared" si="44"/>
        <v>593027.49468181597</v>
      </c>
      <c r="K2752" s="270"/>
    </row>
    <row r="2753" spans="2:11" x14ac:dyDescent="0.25">
      <c r="B2753" s="46">
        <f>SUBTOTAL(103,$C$10:C2753)</f>
        <v>2744</v>
      </c>
      <c r="C2753" s="157" t="s">
        <v>600</v>
      </c>
      <c r="D2753" s="157" t="s">
        <v>608</v>
      </c>
      <c r="E2753" s="204" t="s">
        <v>1143</v>
      </c>
      <c r="F2753" s="209" t="s">
        <v>1144</v>
      </c>
      <c r="G2753" s="241">
        <v>45667</v>
      </c>
      <c r="H2753" s="253">
        <v>0</v>
      </c>
      <c r="I2753" s="214">
        <v>-31239</v>
      </c>
      <c r="J2753" s="250">
        <f t="shared" si="44"/>
        <v>561788.49468181597</v>
      </c>
      <c r="K2753" s="270"/>
    </row>
    <row r="2754" spans="2:11" x14ac:dyDescent="0.25">
      <c r="B2754" s="46">
        <f>SUBTOTAL(103,$C$10:C2754)</f>
        <v>2745</v>
      </c>
      <c r="C2754" s="157" t="s">
        <v>682</v>
      </c>
      <c r="D2754" s="157" t="s">
        <v>608</v>
      </c>
      <c r="E2754" s="204" t="s">
        <v>1045</v>
      </c>
      <c r="F2754" s="209" t="s">
        <v>1046</v>
      </c>
      <c r="G2754" s="241">
        <v>45667</v>
      </c>
      <c r="H2754" s="253">
        <v>0</v>
      </c>
      <c r="I2754" s="214">
        <v>-2100</v>
      </c>
      <c r="J2754" s="250">
        <f t="shared" si="44"/>
        <v>559688.49468181597</v>
      </c>
      <c r="K2754" s="270"/>
    </row>
    <row r="2755" spans="2:11" x14ac:dyDescent="0.25">
      <c r="B2755" s="46">
        <f>SUBTOTAL(103,$C$10:C2755)</f>
        <v>2746</v>
      </c>
      <c r="C2755" s="157" t="s">
        <v>682</v>
      </c>
      <c r="D2755" s="157" t="s">
        <v>608</v>
      </c>
      <c r="E2755" s="204" t="s">
        <v>1045</v>
      </c>
      <c r="F2755" s="209" t="s">
        <v>1046</v>
      </c>
      <c r="G2755" s="241">
        <v>45667</v>
      </c>
      <c r="H2755" s="253">
        <v>0</v>
      </c>
      <c r="I2755" s="214">
        <v>-2100</v>
      </c>
      <c r="J2755" s="250">
        <f t="shared" si="44"/>
        <v>557588.49468181597</v>
      </c>
      <c r="K2755" s="270"/>
    </row>
    <row r="2756" spans="2:11" x14ac:dyDescent="0.25">
      <c r="B2756" s="46">
        <f>SUBTOTAL(103,$C$10:C2756)</f>
        <v>2747</v>
      </c>
      <c r="C2756" s="157" t="s">
        <v>601</v>
      </c>
      <c r="D2756" s="157" t="s">
        <v>648</v>
      </c>
      <c r="E2756" s="204" t="s">
        <v>1143</v>
      </c>
      <c r="F2756" s="209" t="s">
        <v>1144</v>
      </c>
      <c r="G2756" s="241">
        <v>45667</v>
      </c>
      <c r="H2756" s="253">
        <v>0</v>
      </c>
      <c r="I2756" s="214">
        <v>-5331</v>
      </c>
      <c r="J2756" s="250">
        <f t="shared" si="44"/>
        <v>552257.49468181597</v>
      </c>
      <c r="K2756" s="270"/>
    </row>
    <row r="2757" spans="2:11" x14ac:dyDescent="0.25">
      <c r="B2757" s="46">
        <f>SUBTOTAL(103,$C$10:C2757)</f>
        <v>2748</v>
      </c>
      <c r="C2757" s="157" t="s">
        <v>732</v>
      </c>
      <c r="D2757" s="157" t="s">
        <v>738</v>
      </c>
      <c r="E2757" s="204" t="s">
        <v>619</v>
      </c>
      <c r="F2757" s="209" t="s">
        <v>621</v>
      </c>
      <c r="G2757" s="241">
        <v>45667</v>
      </c>
      <c r="H2757" s="253">
        <v>0</v>
      </c>
      <c r="I2757" s="214">
        <v>-250</v>
      </c>
      <c r="J2757" s="250">
        <f t="shared" si="44"/>
        <v>552007.49468181597</v>
      </c>
      <c r="K2757" s="270"/>
    </row>
    <row r="2758" spans="2:11" x14ac:dyDescent="0.25">
      <c r="B2758" s="46">
        <f>SUBTOTAL(103,$C$10:C2758)</f>
        <v>2749</v>
      </c>
      <c r="C2758" s="157" t="s">
        <v>722</v>
      </c>
      <c r="D2758" s="157" t="s">
        <v>703</v>
      </c>
      <c r="E2758" s="204" t="s">
        <v>641</v>
      </c>
      <c r="F2758" s="209" t="s">
        <v>642</v>
      </c>
      <c r="G2758" s="241">
        <v>45667</v>
      </c>
      <c r="H2758" s="253">
        <v>0</v>
      </c>
      <c r="I2758" s="214">
        <v>-12500</v>
      </c>
      <c r="J2758" s="250">
        <f t="shared" si="44"/>
        <v>539507.49468181597</v>
      </c>
      <c r="K2758" s="270"/>
    </row>
    <row r="2759" spans="2:11" x14ac:dyDescent="0.25">
      <c r="B2759" s="46">
        <f>SUBTOTAL(103,$C$10:C2759)</f>
        <v>2750</v>
      </c>
      <c r="C2759" s="157" t="s">
        <v>683</v>
      </c>
      <c r="D2759" s="157" t="s">
        <v>608</v>
      </c>
      <c r="E2759" s="204" t="s">
        <v>1143</v>
      </c>
      <c r="F2759" s="209" t="s">
        <v>1144</v>
      </c>
      <c r="G2759" s="241">
        <v>45667</v>
      </c>
      <c r="H2759" s="253">
        <v>0</v>
      </c>
      <c r="I2759" s="214">
        <v>-11840</v>
      </c>
      <c r="J2759" s="250">
        <f t="shared" ref="J2759:J2824" si="45">H2759+J2758+I2759</f>
        <v>527667.49468181597</v>
      </c>
      <c r="K2759" s="270"/>
    </row>
    <row r="2760" spans="2:11" x14ac:dyDescent="0.25">
      <c r="B2760" s="46">
        <f>SUBTOTAL(103,$C$10:C2760)</f>
        <v>2751</v>
      </c>
      <c r="C2760" s="157" t="s">
        <v>665</v>
      </c>
      <c r="D2760" s="157" t="s">
        <v>648</v>
      </c>
      <c r="E2760" s="204" t="s">
        <v>1045</v>
      </c>
      <c r="F2760" s="209" t="s">
        <v>1046</v>
      </c>
      <c r="G2760" s="241">
        <v>45667</v>
      </c>
      <c r="H2760" s="253">
        <v>0</v>
      </c>
      <c r="I2760" s="214">
        <v>-26600</v>
      </c>
      <c r="J2760" s="250">
        <f t="shared" si="45"/>
        <v>501067.49468181597</v>
      </c>
      <c r="K2760" s="270"/>
    </row>
    <row r="2761" spans="2:11" x14ac:dyDescent="0.25">
      <c r="B2761" s="46">
        <f>SUBTOTAL(103,$C$10:C2761)</f>
        <v>2752</v>
      </c>
      <c r="C2761" s="157" t="s">
        <v>665</v>
      </c>
      <c r="D2761" s="157" t="s">
        <v>648</v>
      </c>
      <c r="E2761" s="204" t="s">
        <v>1045</v>
      </c>
      <c r="F2761" s="209" t="s">
        <v>1046</v>
      </c>
      <c r="G2761" s="241">
        <v>45667</v>
      </c>
      <c r="H2761" s="253">
        <v>0</v>
      </c>
      <c r="I2761" s="214">
        <f>-20300-8400</f>
        <v>-28700</v>
      </c>
      <c r="J2761" s="250">
        <f t="shared" si="45"/>
        <v>472367.49468181597</v>
      </c>
      <c r="K2761" s="270"/>
    </row>
    <row r="2762" spans="2:11" x14ac:dyDescent="0.25">
      <c r="B2762" s="46">
        <f>SUBTOTAL(103,$C$10:C2762)</f>
        <v>2753</v>
      </c>
      <c r="C2762" s="157" t="s">
        <v>1151</v>
      </c>
      <c r="D2762" s="157" t="s">
        <v>608</v>
      </c>
      <c r="E2762" s="204" t="s">
        <v>583</v>
      </c>
      <c r="F2762" s="209" t="s">
        <v>584</v>
      </c>
      <c r="G2762" s="241">
        <v>45667</v>
      </c>
      <c r="H2762" s="253">
        <v>0</v>
      </c>
      <c r="I2762" s="214">
        <v>-25200</v>
      </c>
      <c r="J2762" s="250">
        <f t="shared" si="45"/>
        <v>447167.49468181597</v>
      </c>
      <c r="K2762" s="270"/>
    </row>
    <row r="2763" spans="2:11" x14ac:dyDescent="0.25">
      <c r="B2763" s="46">
        <f>SUBTOTAL(103,$C$10:C2763)</f>
        <v>2754</v>
      </c>
      <c r="C2763" s="157" t="s">
        <v>1151</v>
      </c>
      <c r="D2763" s="157" t="s">
        <v>608</v>
      </c>
      <c r="E2763" s="204" t="s">
        <v>583</v>
      </c>
      <c r="F2763" s="209" t="s">
        <v>584</v>
      </c>
      <c r="G2763" s="241">
        <v>45667</v>
      </c>
      <c r="H2763" s="253">
        <v>0</v>
      </c>
      <c r="I2763" s="214">
        <v>-23100</v>
      </c>
      <c r="J2763" s="250">
        <f t="shared" si="45"/>
        <v>424067.49468181597</v>
      </c>
      <c r="K2763" s="270"/>
    </row>
    <row r="2764" spans="2:11" x14ac:dyDescent="0.25">
      <c r="B2764" s="46">
        <f>SUBTOTAL(103,$C$10:C2764)</f>
        <v>2755</v>
      </c>
      <c r="C2764" s="157" t="s">
        <v>694</v>
      </c>
      <c r="D2764" s="157" t="s">
        <v>608</v>
      </c>
      <c r="E2764" s="204" t="s">
        <v>1187</v>
      </c>
      <c r="F2764" s="209" t="s">
        <v>1188</v>
      </c>
      <c r="G2764" s="241">
        <v>45667</v>
      </c>
      <c r="H2764" s="253">
        <v>0</v>
      </c>
      <c r="I2764" s="214">
        <v>-9100</v>
      </c>
      <c r="J2764" s="250">
        <f t="shared" si="45"/>
        <v>414967.49468181597</v>
      </c>
      <c r="K2764" s="270"/>
    </row>
    <row r="2765" spans="2:11" x14ac:dyDescent="0.25">
      <c r="B2765" s="46">
        <f>SUBTOTAL(103,$C$10:C2765)</f>
        <v>2756</v>
      </c>
      <c r="C2765" s="157" t="s">
        <v>694</v>
      </c>
      <c r="D2765" s="157" t="s">
        <v>608</v>
      </c>
      <c r="E2765" s="204" t="s">
        <v>1187</v>
      </c>
      <c r="F2765" s="209" t="s">
        <v>1188</v>
      </c>
      <c r="G2765" s="241">
        <v>45667</v>
      </c>
      <c r="H2765" s="253">
        <v>0</v>
      </c>
      <c r="I2765" s="214">
        <v>-9100</v>
      </c>
      <c r="J2765" s="250">
        <f t="shared" si="45"/>
        <v>405867.49468181597</v>
      </c>
      <c r="K2765" s="270"/>
    </row>
    <row r="2766" spans="2:11" x14ac:dyDescent="0.25">
      <c r="B2766" s="46">
        <f>SUBTOTAL(103,$C$10:C2766)</f>
        <v>2757</v>
      </c>
      <c r="C2766" s="157" t="s">
        <v>694</v>
      </c>
      <c r="D2766" s="157" t="s">
        <v>918</v>
      </c>
      <c r="E2766" s="204" t="s">
        <v>641</v>
      </c>
      <c r="F2766" s="209" t="s">
        <v>642</v>
      </c>
      <c r="G2766" s="241">
        <v>45667</v>
      </c>
      <c r="H2766" s="253">
        <v>0</v>
      </c>
      <c r="I2766" s="214">
        <v>-24867.25</v>
      </c>
      <c r="J2766" s="250">
        <f t="shared" si="45"/>
        <v>381000.24468181597</v>
      </c>
      <c r="K2766" s="270"/>
    </row>
    <row r="2767" spans="2:11" x14ac:dyDescent="0.25">
      <c r="B2767" s="46">
        <f>SUBTOTAL(103,$C$10:C2767)</f>
        <v>2758</v>
      </c>
      <c r="C2767" s="157" t="s">
        <v>694</v>
      </c>
      <c r="D2767" s="157" t="s">
        <v>918</v>
      </c>
      <c r="E2767" s="204" t="s">
        <v>585</v>
      </c>
      <c r="F2767" s="209" t="s">
        <v>586</v>
      </c>
      <c r="G2767" s="241">
        <v>45667</v>
      </c>
      <c r="H2767" s="253">
        <v>0</v>
      </c>
      <c r="I2767" s="214">
        <v>-11312</v>
      </c>
      <c r="J2767" s="250">
        <f t="shared" si="45"/>
        <v>369688.24468181597</v>
      </c>
      <c r="K2767" s="270"/>
    </row>
    <row r="2768" spans="2:11" x14ac:dyDescent="0.25">
      <c r="B2768" s="46">
        <f>SUBTOTAL(103,$C$10:C2768)</f>
        <v>2759</v>
      </c>
      <c r="C2768" s="157" t="s">
        <v>605</v>
      </c>
      <c r="D2768" s="157" t="s">
        <v>608</v>
      </c>
      <c r="E2768" s="204" t="s">
        <v>585</v>
      </c>
      <c r="F2768" s="209" t="s">
        <v>586</v>
      </c>
      <c r="G2768" s="241">
        <v>45667</v>
      </c>
      <c r="H2768" s="253">
        <v>0</v>
      </c>
      <c r="I2768" s="214">
        <v>-10900</v>
      </c>
      <c r="J2768" s="250">
        <f t="shared" si="45"/>
        <v>358788.24468181597</v>
      </c>
      <c r="K2768" s="270"/>
    </row>
    <row r="2769" spans="2:11" x14ac:dyDescent="0.25">
      <c r="B2769" s="46">
        <f>SUBTOTAL(103,$C$10:C2769)</f>
        <v>2760</v>
      </c>
      <c r="C2769" s="157" t="s">
        <v>605</v>
      </c>
      <c r="D2769" s="157" t="s">
        <v>608</v>
      </c>
      <c r="E2769" s="204" t="s">
        <v>585</v>
      </c>
      <c r="F2769" s="209" t="s">
        <v>586</v>
      </c>
      <c r="G2769" s="241">
        <v>45667</v>
      </c>
      <c r="H2769" s="253">
        <v>0</v>
      </c>
      <c r="I2769" s="214">
        <v>-9400</v>
      </c>
      <c r="J2769" s="250">
        <f t="shared" si="45"/>
        <v>349388.24468181597</v>
      </c>
      <c r="K2769" s="270"/>
    </row>
    <row r="2770" spans="2:11" x14ac:dyDescent="0.25">
      <c r="B2770" s="46">
        <f>SUBTOTAL(103,$C$10:C2770)</f>
        <v>2761</v>
      </c>
      <c r="C2770" s="157" t="s">
        <v>603</v>
      </c>
      <c r="D2770" s="157" t="s">
        <v>738</v>
      </c>
      <c r="E2770" s="204" t="s">
        <v>619</v>
      </c>
      <c r="F2770" s="209" t="s">
        <v>621</v>
      </c>
      <c r="G2770" s="241">
        <v>45667</v>
      </c>
      <c r="H2770" s="253">
        <v>0</v>
      </c>
      <c r="I2770" s="214">
        <v>-500</v>
      </c>
      <c r="J2770" s="250">
        <f t="shared" si="45"/>
        <v>348888.24468181597</v>
      </c>
      <c r="K2770" s="270"/>
    </row>
    <row r="2771" spans="2:11" x14ac:dyDescent="0.25">
      <c r="B2771" s="46">
        <f>SUBTOTAL(103,$C$10:C2771)</f>
        <v>2762</v>
      </c>
      <c r="C2771" s="157" t="s">
        <v>1165</v>
      </c>
      <c r="D2771" s="157" t="s">
        <v>738</v>
      </c>
      <c r="E2771" s="204" t="s">
        <v>1043</v>
      </c>
      <c r="F2771" s="209" t="s">
        <v>1044</v>
      </c>
      <c r="G2771" s="241">
        <v>45667</v>
      </c>
      <c r="H2771" s="253">
        <v>0</v>
      </c>
      <c r="I2771" s="214">
        <v>-500</v>
      </c>
      <c r="J2771" s="250">
        <f t="shared" si="45"/>
        <v>348388.24468181597</v>
      </c>
      <c r="K2771" s="270"/>
    </row>
    <row r="2772" spans="2:11" x14ac:dyDescent="0.25">
      <c r="B2772" s="46">
        <f>SUBTOTAL(103,$C$10:C2772)</f>
        <v>2763</v>
      </c>
      <c r="C2772" s="157" t="s">
        <v>1180</v>
      </c>
      <c r="D2772" s="157" t="s">
        <v>1183</v>
      </c>
      <c r="E2772" s="204" t="s">
        <v>1043</v>
      </c>
      <c r="F2772" s="209" t="s">
        <v>1044</v>
      </c>
      <c r="G2772" s="241">
        <v>45667</v>
      </c>
      <c r="H2772" s="253">
        <v>0</v>
      </c>
      <c r="I2772" s="214">
        <v>-500</v>
      </c>
      <c r="J2772" s="250">
        <f t="shared" si="45"/>
        <v>347888.24468181597</v>
      </c>
      <c r="K2772" s="270"/>
    </row>
    <row r="2773" spans="2:11" x14ac:dyDescent="0.25">
      <c r="B2773" s="46">
        <f>SUBTOTAL(103,$C$10:C2773)</f>
        <v>2764</v>
      </c>
      <c r="C2773" s="157" t="s">
        <v>131</v>
      </c>
      <c r="D2773" s="157" t="s">
        <v>1430</v>
      </c>
      <c r="E2773" s="212" t="s">
        <v>588</v>
      </c>
      <c r="F2773" s="209" t="s">
        <v>589</v>
      </c>
      <c r="G2773" s="241">
        <v>45672</v>
      </c>
      <c r="H2773" s="253">
        <v>0</v>
      </c>
      <c r="I2773" s="214">
        <v>-300000</v>
      </c>
      <c r="J2773" s="250">
        <f t="shared" si="45"/>
        <v>47888.244681815966</v>
      </c>
      <c r="K2773" s="270"/>
    </row>
    <row r="2774" spans="2:11" x14ac:dyDescent="0.25">
      <c r="B2774" s="46">
        <f>SUBTOTAL(103,$C$10:C2774)</f>
        <v>2765</v>
      </c>
      <c r="C2774" s="157" t="s">
        <v>1431</v>
      </c>
      <c r="D2774" s="157" t="s">
        <v>962</v>
      </c>
      <c r="E2774" s="212" t="s">
        <v>1432</v>
      </c>
      <c r="F2774" s="204" t="s">
        <v>1431</v>
      </c>
      <c r="G2774" s="241">
        <v>45674</v>
      </c>
      <c r="H2774" s="253">
        <v>1000000</v>
      </c>
      <c r="I2774" s="214">
        <v>0</v>
      </c>
      <c r="J2774" s="250">
        <f t="shared" si="45"/>
        <v>1047888.244681816</v>
      </c>
      <c r="K2774" s="270"/>
    </row>
    <row r="2775" spans="2:11" x14ac:dyDescent="0.25">
      <c r="B2775" s="46">
        <f>SUBTOTAL(103,$C$10:C2775)</f>
        <v>2766</v>
      </c>
      <c r="C2775" s="157" t="s">
        <v>580</v>
      </c>
      <c r="D2775" s="157" t="s">
        <v>1433</v>
      </c>
      <c r="E2775" s="204" t="s">
        <v>579</v>
      </c>
      <c r="F2775" s="209" t="s">
        <v>622</v>
      </c>
      <c r="G2775" s="241">
        <v>45674</v>
      </c>
      <c r="H2775" s="253">
        <v>500000</v>
      </c>
      <c r="I2775" s="214">
        <v>0</v>
      </c>
      <c r="J2775" s="250">
        <f t="shared" si="45"/>
        <v>1547888.2446818161</v>
      </c>
      <c r="K2775" s="270"/>
    </row>
    <row r="2776" spans="2:11" x14ac:dyDescent="0.25">
      <c r="B2776" s="46">
        <f>SUBTOTAL(103,$C$10:C2776)</f>
        <v>2767</v>
      </c>
      <c r="C2776" s="157" t="s">
        <v>1266</v>
      </c>
      <c r="D2776" s="157" t="s">
        <v>738</v>
      </c>
      <c r="E2776" s="212" t="s">
        <v>1043</v>
      </c>
      <c r="F2776" s="209" t="s">
        <v>1044</v>
      </c>
      <c r="G2776" s="241">
        <v>45674</v>
      </c>
      <c r="H2776" s="253">
        <v>0</v>
      </c>
      <c r="I2776" s="214">
        <v>-1000</v>
      </c>
      <c r="J2776" s="250">
        <f t="shared" si="45"/>
        <v>1546888.2446818161</v>
      </c>
      <c r="K2776" s="270"/>
    </row>
    <row r="2777" spans="2:11" x14ac:dyDescent="0.25">
      <c r="B2777" s="46">
        <f>SUBTOTAL(103,$C$10:C2777)</f>
        <v>2768</v>
      </c>
      <c r="C2777" s="157" t="s">
        <v>736</v>
      </c>
      <c r="D2777" s="157" t="s">
        <v>738</v>
      </c>
      <c r="E2777" s="212" t="s">
        <v>619</v>
      </c>
      <c r="F2777" s="209" t="s">
        <v>621</v>
      </c>
      <c r="G2777" s="241">
        <v>45674</v>
      </c>
      <c r="H2777" s="253">
        <v>0</v>
      </c>
      <c r="I2777" s="214">
        <v>-1250</v>
      </c>
      <c r="J2777" s="250">
        <f t="shared" si="45"/>
        <v>1545638.2446818161</v>
      </c>
      <c r="K2777" s="270"/>
    </row>
    <row r="2778" spans="2:11" x14ac:dyDescent="0.25">
      <c r="B2778" s="46">
        <f>SUBTOTAL(103,$C$10:C2778)</f>
        <v>2769</v>
      </c>
      <c r="C2778" s="157" t="s">
        <v>625</v>
      </c>
      <c r="D2778" s="157" t="s">
        <v>608</v>
      </c>
      <c r="E2778" s="212" t="s">
        <v>641</v>
      </c>
      <c r="F2778" s="209" t="s">
        <v>642</v>
      </c>
      <c r="G2778" s="241">
        <v>45674</v>
      </c>
      <c r="H2778" s="253">
        <v>0</v>
      </c>
      <c r="I2778" s="214">
        <v>-7580</v>
      </c>
      <c r="J2778" s="250">
        <f t="shared" si="45"/>
        <v>1538058.2446818161</v>
      </c>
      <c r="K2778" s="270"/>
    </row>
    <row r="2779" spans="2:11" x14ac:dyDescent="0.25">
      <c r="B2779" s="46">
        <f>SUBTOTAL(103,$C$10:C2779)</f>
        <v>2770</v>
      </c>
      <c r="C2779" s="157" t="s">
        <v>625</v>
      </c>
      <c r="D2779" s="157" t="s">
        <v>1434</v>
      </c>
      <c r="E2779" s="204" t="s">
        <v>641</v>
      </c>
      <c r="F2779" s="209" t="s">
        <v>642</v>
      </c>
      <c r="G2779" s="241">
        <v>45674</v>
      </c>
      <c r="H2779" s="253">
        <v>0</v>
      </c>
      <c r="I2779" s="214">
        <v>-2400</v>
      </c>
      <c r="J2779" s="250">
        <f t="shared" si="45"/>
        <v>1535658.2446818161</v>
      </c>
      <c r="K2779" s="270"/>
    </row>
    <row r="2780" spans="2:11" x14ac:dyDescent="0.25">
      <c r="B2780" s="46">
        <f>SUBTOTAL(103,$C$10:C2780)</f>
        <v>2771</v>
      </c>
      <c r="C2780" s="157" t="s">
        <v>1421</v>
      </c>
      <c r="D2780" s="157" t="s">
        <v>608</v>
      </c>
      <c r="E2780" s="212" t="s">
        <v>1187</v>
      </c>
      <c r="F2780" s="209" t="s">
        <v>1188</v>
      </c>
      <c r="G2780" s="241">
        <v>45674</v>
      </c>
      <c r="H2780" s="253">
        <v>0</v>
      </c>
      <c r="I2780" s="214">
        <v>-8400</v>
      </c>
      <c r="J2780" s="250">
        <f t="shared" si="45"/>
        <v>1527258.2446818161</v>
      </c>
      <c r="K2780" s="270"/>
    </row>
    <row r="2781" spans="2:11" x14ac:dyDescent="0.25">
      <c r="B2781" s="46">
        <f>SUBTOTAL(103,$C$10:C2781)</f>
        <v>2772</v>
      </c>
      <c r="C2781" s="157" t="s">
        <v>1286</v>
      </c>
      <c r="D2781" s="157" t="s">
        <v>607</v>
      </c>
      <c r="E2781" s="212" t="s">
        <v>591</v>
      </c>
      <c r="F2781" s="209" t="s">
        <v>592</v>
      </c>
      <c r="G2781" s="241">
        <v>45674</v>
      </c>
      <c r="H2781" s="253">
        <v>0</v>
      </c>
      <c r="I2781" s="214">
        <v>-7759.5349999999999</v>
      </c>
      <c r="J2781" s="250">
        <f t="shared" si="45"/>
        <v>1519498.7096818162</v>
      </c>
      <c r="K2781" s="270"/>
    </row>
    <row r="2782" spans="2:11" x14ac:dyDescent="0.25">
      <c r="B2782" s="46">
        <f>SUBTOTAL(103,$C$10:C2782)</f>
        <v>2773</v>
      </c>
      <c r="C2782" s="157" t="s">
        <v>1423</v>
      </c>
      <c r="D2782" s="157" t="s">
        <v>608</v>
      </c>
      <c r="E2782" s="212" t="s">
        <v>1045</v>
      </c>
      <c r="F2782" s="209" t="s">
        <v>1046</v>
      </c>
      <c r="G2782" s="241">
        <v>45674</v>
      </c>
      <c r="H2782" s="253">
        <v>0</v>
      </c>
      <c r="I2782" s="214">
        <v>-11900</v>
      </c>
      <c r="J2782" s="250">
        <f t="shared" si="45"/>
        <v>1507598.7096818162</v>
      </c>
      <c r="K2782" s="270"/>
    </row>
    <row r="2783" spans="2:11" x14ac:dyDescent="0.25">
      <c r="B2783" s="46">
        <f>SUBTOTAL(103,$C$10:C2783)</f>
        <v>2774</v>
      </c>
      <c r="C2783" s="157" t="s">
        <v>598</v>
      </c>
      <c r="D2783" s="157" t="s">
        <v>607</v>
      </c>
      <c r="E2783" s="204" t="s">
        <v>581</v>
      </c>
      <c r="F2783" s="209" t="s">
        <v>620</v>
      </c>
      <c r="G2783" s="241">
        <v>45674</v>
      </c>
      <c r="H2783" s="253">
        <v>0</v>
      </c>
      <c r="I2783" s="214">
        <v>-15000</v>
      </c>
      <c r="J2783" s="250">
        <f t="shared" si="45"/>
        <v>1492598.7096818162</v>
      </c>
      <c r="K2783" s="270"/>
    </row>
    <row r="2784" spans="2:11" x14ac:dyDescent="0.25">
      <c r="B2784" s="46">
        <f>SUBTOTAL(103,$C$10:C2784)</f>
        <v>2775</v>
      </c>
      <c r="C2784" s="157" t="s">
        <v>598</v>
      </c>
      <c r="D2784" s="157" t="s">
        <v>607</v>
      </c>
      <c r="E2784" s="212" t="s">
        <v>1187</v>
      </c>
      <c r="F2784" s="209" t="s">
        <v>1188</v>
      </c>
      <c r="G2784" s="241">
        <v>45674</v>
      </c>
      <c r="H2784" s="253">
        <v>0</v>
      </c>
      <c r="I2784" s="214">
        <v>-790.12920691820489</v>
      </c>
      <c r="J2784" s="250">
        <f t="shared" si="45"/>
        <v>1491808.580474898</v>
      </c>
      <c r="K2784" s="270"/>
    </row>
    <row r="2785" spans="2:11" x14ac:dyDescent="0.25">
      <c r="B2785" s="46">
        <f>SUBTOTAL(103,$C$10:C2785)</f>
        <v>2776</v>
      </c>
      <c r="C2785" s="157" t="s">
        <v>598</v>
      </c>
      <c r="D2785" s="157" t="s">
        <v>607</v>
      </c>
      <c r="E2785" s="212" t="s">
        <v>579</v>
      </c>
      <c r="F2785" s="209" t="s">
        <v>580</v>
      </c>
      <c r="G2785" s="241">
        <v>45674</v>
      </c>
      <c r="H2785" s="253">
        <v>0</v>
      </c>
      <c r="I2785" s="214">
        <v>-7143.3918167565598</v>
      </c>
      <c r="J2785" s="250">
        <f t="shared" si="45"/>
        <v>1484665.1886581415</v>
      </c>
      <c r="K2785" s="270"/>
    </row>
    <row r="2786" spans="2:11" x14ac:dyDescent="0.25">
      <c r="B2786" s="46">
        <f>SUBTOTAL(103,$C$10:C2786)</f>
        <v>2777</v>
      </c>
      <c r="C2786" s="157" t="s">
        <v>598</v>
      </c>
      <c r="D2786" s="157" t="s">
        <v>607</v>
      </c>
      <c r="E2786" s="212" t="s">
        <v>746</v>
      </c>
      <c r="F2786" s="209" t="s">
        <v>724</v>
      </c>
      <c r="G2786" s="241">
        <v>45674</v>
      </c>
      <c r="H2786" s="253">
        <v>0</v>
      </c>
      <c r="I2786" s="214">
        <v>-860.82497806351796</v>
      </c>
      <c r="J2786" s="250">
        <f t="shared" si="45"/>
        <v>1483804.3636800779</v>
      </c>
      <c r="K2786" s="270"/>
    </row>
    <row r="2787" spans="2:11" x14ac:dyDescent="0.25">
      <c r="B2787" s="46">
        <f>SUBTOTAL(103,$C$10:C2787)</f>
        <v>2778</v>
      </c>
      <c r="C2787" s="157" t="s">
        <v>598</v>
      </c>
      <c r="D2787" s="157" t="s">
        <v>607</v>
      </c>
      <c r="E2787" s="204" t="s">
        <v>1043</v>
      </c>
      <c r="F2787" s="209" t="s">
        <v>1435</v>
      </c>
      <c r="G2787" s="241">
        <v>45674</v>
      </c>
      <c r="H2787" s="253">
        <v>0</v>
      </c>
      <c r="I2787" s="214">
        <v>-1205.6539982617157</v>
      </c>
      <c r="J2787" s="250">
        <f t="shared" si="45"/>
        <v>1482598.7096818162</v>
      </c>
      <c r="K2787" s="270"/>
    </row>
    <row r="2788" spans="2:11" x14ac:dyDescent="0.25">
      <c r="B2788" s="46">
        <f>SUBTOTAL(103,$C$10:C2788)</f>
        <v>2779</v>
      </c>
      <c r="C2788" s="157" t="s">
        <v>598</v>
      </c>
      <c r="D2788" s="157" t="s">
        <v>738</v>
      </c>
      <c r="E2788" s="212" t="s">
        <v>1043</v>
      </c>
      <c r="F2788" s="209" t="s">
        <v>1044</v>
      </c>
      <c r="G2788" s="241">
        <v>45674</v>
      </c>
      <c r="H2788" s="253">
        <v>0</v>
      </c>
      <c r="I2788" s="214">
        <v>-1000</v>
      </c>
      <c r="J2788" s="250">
        <f t="shared" si="45"/>
        <v>1481598.7096818162</v>
      </c>
      <c r="K2788" s="270"/>
    </row>
    <row r="2789" spans="2:11" x14ac:dyDescent="0.25">
      <c r="B2789" s="46">
        <f>SUBTOTAL(103,$C$10:C2789)</f>
        <v>2780</v>
      </c>
      <c r="C2789" s="157" t="s">
        <v>598</v>
      </c>
      <c r="D2789" s="157" t="s">
        <v>608</v>
      </c>
      <c r="E2789" s="212" t="s">
        <v>1187</v>
      </c>
      <c r="F2789" s="209" t="s">
        <v>1188</v>
      </c>
      <c r="G2789" s="241">
        <v>45674</v>
      </c>
      <c r="H2789" s="253">
        <v>0</v>
      </c>
      <c r="I2789" s="214">
        <v>-6300</v>
      </c>
      <c r="J2789" s="250">
        <f t="shared" si="45"/>
        <v>1475298.7096818162</v>
      </c>
      <c r="K2789" s="270"/>
    </row>
    <row r="2790" spans="2:11" x14ac:dyDescent="0.25">
      <c r="B2790" s="46">
        <f>SUBTOTAL(103,$C$10:C2790)</f>
        <v>2781</v>
      </c>
      <c r="C2790" s="157" t="s">
        <v>600</v>
      </c>
      <c r="D2790" s="157" t="s">
        <v>608</v>
      </c>
      <c r="E2790" s="212" t="s">
        <v>1143</v>
      </c>
      <c r="F2790" s="209" t="s">
        <v>1144</v>
      </c>
      <c r="G2790" s="241">
        <v>45674</v>
      </c>
      <c r="H2790" s="253">
        <v>0</v>
      </c>
      <c r="I2790" s="214">
        <v>-13240</v>
      </c>
      <c r="J2790" s="250">
        <f t="shared" si="45"/>
        <v>1462058.7096818162</v>
      </c>
      <c r="K2790" s="270"/>
    </row>
    <row r="2791" spans="2:11" x14ac:dyDescent="0.25">
      <c r="B2791" s="46">
        <f>SUBTOTAL(103,$C$10:C2791)</f>
        <v>2782</v>
      </c>
      <c r="C2791" s="157" t="s">
        <v>682</v>
      </c>
      <c r="D2791" s="157" t="s">
        <v>608</v>
      </c>
      <c r="E2791" s="204" t="s">
        <v>1045</v>
      </c>
      <c r="F2791" s="209" t="s">
        <v>1046</v>
      </c>
      <c r="G2791" s="241">
        <v>45674</v>
      </c>
      <c r="H2791" s="253">
        <v>0</v>
      </c>
      <c r="I2791" s="214">
        <v>-2100</v>
      </c>
      <c r="J2791" s="250">
        <f t="shared" si="45"/>
        <v>1459958.7096818162</v>
      </c>
      <c r="K2791" s="270"/>
    </row>
    <row r="2792" spans="2:11" x14ac:dyDescent="0.25">
      <c r="B2792" s="46">
        <f>SUBTOTAL(103,$C$10:C2792)</f>
        <v>2783</v>
      </c>
      <c r="C2792" s="157" t="s">
        <v>601</v>
      </c>
      <c r="D2792" s="157" t="s">
        <v>648</v>
      </c>
      <c r="E2792" s="212" t="s">
        <v>1143</v>
      </c>
      <c r="F2792" s="209" t="s">
        <v>1144</v>
      </c>
      <c r="G2792" s="241">
        <v>45674</v>
      </c>
      <c r="H2792" s="253">
        <v>0</v>
      </c>
      <c r="I2792" s="214">
        <v>-4662</v>
      </c>
      <c r="J2792" s="250">
        <f t="shared" si="45"/>
        <v>1455296.7096818162</v>
      </c>
      <c r="K2792" s="270"/>
    </row>
    <row r="2793" spans="2:11" x14ac:dyDescent="0.25">
      <c r="B2793" s="46">
        <f>SUBTOTAL(103,$C$10:C2793)</f>
        <v>2784</v>
      </c>
      <c r="C2793" s="157" t="s">
        <v>683</v>
      </c>
      <c r="D2793" s="157" t="s">
        <v>608</v>
      </c>
      <c r="E2793" s="212" t="s">
        <v>1143</v>
      </c>
      <c r="F2793" s="209" t="s">
        <v>1144</v>
      </c>
      <c r="G2793" s="241">
        <v>45674</v>
      </c>
      <c r="H2793" s="253">
        <v>0</v>
      </c>
      <c r="I2793" s="214">
        <v>-7920</v>
      </c>
      <c r="J2793" s="250">
        <f t="shared" si="45"/>
        <v>1447376.7096818162</v>
      </c>
      <c r="K2793" s="270"/>
    </row>
    <row r="2794" spans="2:11" x14ac:dyDescent="0.25">
      <c r="B2794" s="46">
        <f>SUBTOTAL(103,$C$10:C2794)</f>
        <v>2785</v>
      </c>
      <c r="C2794" s="157" t="s">
        <v>665</v>
      </c>
      <c r="D2794" s="157" t="s">
        <v>648</v>
      </c>
      <c r="E2794" s="212" t="s">
        <v>1045</v>
      </c>
      <c r="F2794" s="209" t="s">
        <v>1046</v>
      </c>
      <c r="G2794" s="241">
        <v>45674</v>
      </c>
      <c r="H2794" s="253">
        <v>0</v>
      </c>
      <c r="I2794" s="214">
        <v>-26600</v>
      </c>
      <c r="J2794" s="250">
        <f t="shared" si="45"/>
        <v>1420776.7096818162</v>
      </c>
      <c r="K2794" s="270"/>
    </row>
    <row r="2795" spans="2:11" x14ac:dyDescent="0.25">
      <c r="B2795" s="46">
        <f>SUBTOTAL(103,$C$10:C2795)</f>
        <v>2786</v>
      </c>
      <c r="C2795" s="157" t="s">
        <v>1151</v>
      </c>
      <c r="D2795" s="157" t="s">
        <v>608</v>
      </c>
      <c r="E2795" s="212" t="s">
        <v>583</v>
      </c>
      <c r="F2795" s="209" t="s">
        <v>584</v>
      </c>
      <c r="G2795" s="241">
        <v>45674</v>
      </c>
      <c r="H2795" s="253">
        <v>0</v>
      </c>
      <c r="I2795" s="214">
        <v>-18900</v>
      </c>
      <c r="J2795" s="250">
        <f t="shared" si="45"/>
        <v>1401876.7096818162</v>
      </c>
      <c r="K2795" s="270"/>
    </row>
    <row r="2796" spans="2:11" x14ac:dyDescent="0.25">
      <c r="B2796" s="46">
        <f>SUBTOTAL(103,$C$10:C2796)</f>
        <v>2787</v>
      </c>
      <c r="C2796" s="157" t="s">
        <v>694</v>
      </c>
      <c r="D2796" s="157" t="s">
        <v>608</v>
      </c>
      <c r="E2796" s="212" t="s">
        <v>1187</v>
      </c>
      <c r="F2796" s="209" t="s">
        <v>1188</v>
      </c>
      <c r="G2796" s="241">
        <v>45674</v>
      </c>
      <c r="H2796" s="253">
        <v>0</v>
      </c>
      <c r="I2796" s="214">
        <v>-9100</v>
      </c>
      <c r="J2796" s="250">
        <f t="shared" si="45"/>
        <v>1392776.7096818162</v>
      </c>
      <c r="K2796" s="270"/>
    </row>
    <row r="2797" spans="2:11" x14ac:dyDescent="0.25">
      <c r="B2797" s="46">
        <f>SUBTOTAL(103,$C$10:C2797)</f>
        <v>2788</v>
      </c>
      <c r="C2797" s="157" t="s">
        <v>605</v>
      </c>
      <c r="D2797" s="157" t="s">
        <v>608</v>
      </c>
      <c r="E2797" s="212" t="s">
        <v>585</v>
      </c>
      <c r="F2797" s="209" t="s">
        <v>586</v>
      </c>
      <c r="G2797" s="241">
        <v>45674</v>
      </c>
      <c r="H2797" s="253">
        <v>0</v>
      </c>
      <c r="I2797" s="214">
        <v>-9400</v>
      </c>
      <c r="J2797" s="250">
        <f t="shared" si="45"/>
        <v>1383376.7096818162</v>
      </c>
      <c r="K2797" s="270"/>
    </row>
    <row r="2798" spans="2:11" x14ac:dyDescent="0.25">
      <c r="B2798" s="46">
        <f>SUBTOTAL(103,$C$10:C2798)</f>
        <v>2789</v>
      </c>
      <c r="C2798" s="157" t="s">
        <v>1342</v>
      </c>
      <c r="D2798" s="157" t="s">
        <v>607</v>
      </c>
      <c r="E2798" s="204" t="s">
        <v>579</v>
      </c>
      <c r="F2798" s="209" t="s">
        <v>622</v>
      </c>
      <c r="G2798" s="241">
        <v>45674</v>
      </c>
      <c r="H2798" s="253">
        <v>0</v>
      </c>
      <c r="I2798" s="214">
        <v>-6066.2349999999933</v>
      </c>
      <c r="J2798" s="250">
        <f t="shared" si="45"/>
        <v>1377310.4746818161</v>
      </c>
      <c r="K2798" s="270"/>
    </row>
    <row r="2799" spans="2:11" x14ac:dyDescent="0.25">
      <c r="B2799" s="46">
        <f>SUBTOTAL(103,$C$10:C2799)</f>
        <v>2790</v>
      </c>
      <c r="C2799" s="157" t="s">
        <v>603</v>
      </c>
      <c r="D2799" s="157" t="s">
        <v>738</v>
      </c>
      <c r="E2799" s="212" t="s">
        <v>619</v>
      </c>
      <c r="F2799" s="209" t="s">
        <v>621</v>
      </c>
      <c r="G2799" s="241">
        <v>45674</v>
      </c>
      <c r="H2799" s="253">
        <v>0</v>
      </c>
      <c r="I2799" s="214">
        <v>-500</v>
      </c>
      <c r="J2799" s="250">
        <f t="shared" si="45"/>
        <v>1376810.4746818161</v>
      </c>
      <c r="K2799" s="270"/>
    </row>
    <row r="2800" spans="2:11" x14ac:dyDescent="0.25">
      <c r="B2800" s="46">
        <f>SUBTOTAL(103,$C$10:C2800)</f>
        <v>2791</v>
      </c>
      <c r="C2800" s="157" t="s">
        <v>1165</v>
      </c>
      <c r="D2800" s="157" t="s">
        <v>738</v>
      </c>
      <c r="E2800" s="212" t="s">
        <v>1043</v>
      </c>
      <c r="F2800" s="209" t="s">
        <v>1044</v>
      </c>
      <c r="G2800" s="241">
        <v>45674</v>
      </c>
      <c r="H2800" s="253">
        <v>0</v>
      </c>
      <c r="I2800" s="214">
        <v>-500</v>
      </c>
      <c r="J2800" s="250">
        <f t="shared" si="45"/>
        <v>1376310.4746818161</v>
      </c>
      <c r="K2800" s="270"/>
    </row>
    <row r="2801" spans="2:11" x14ac:dyDescent="0.25">
      <c r="B2801" s="46">
        <f>SUBTOTAL(103,$C$10:C2801)</f>
        <v>2792</v>
      </c>
      <c r="C2801" s="157" t="s">
        <v>749</v>
      </c>
      <c r="D2801" s="157" t="s">
        <v>549</v>
      </c>
      <c r="E2801" s="212" t="s">
        <v>588</v>
      </c>
      <c r="F2801" s="209" t="s">
        <v>589</v>
      </c>
      <c r="G2801" s="241">
        <v>45677</v>
      </c>
      <c r="H2801" s="253">
        <v>0</v>
      </c>
      <c r="I2801" s="214">
        <v>-3000</v>
      </c>
      <c r="J2801" s="250">
        <f t="shared" si="45"/>
        <v>1373310.4746818161</v>
      </c>
      <c r="K2801" s="270"/>
    </row>
    <row r="2802" spans="2:11" x14ac:dyDescent="0.25">
      <c r="B2802" s="46">
        <f>SUBTOTAL(103,$C$10:C2802)</f>
        <v>2793</v>
      </c>
      <c r="C2802" s="157" t="s">
        <v>596</v>
      </c>
      <c r="D2802" s="157" t="s">
        <v>607</v>
      </c>
      <c r="E2802" s="212" t="s">
        <v>591</v>
      </c>
      <c r="F2802" s="209" t="s">
        <v>592</v>
      </c>
      <c r="G2802" s="241">
        <v>45681</v>
      </c>
      <c r="H2802" s="253">
        <v>0</v>
      </c>
      <c r="I2802" s="214">
        <v>-6600.244999999999</v>
      </c>
      <c r="J2802" s="250">
        <f t="shared" si="45"/>
        <v>1366710.229681816</v>
      </c>
      <c r="K2802" s="270"/>
    </row>
    <row r="2803" spans="2:11" x14ac:dyDescent="0.25">
      <c r="B2803" s="46">
        <f>SUBTOTAL(103,$C$10:C2803)</f>
        <v>2794</v>
      </c>
      <c r="C2803" s="157" t="s">
        <v>1266</v>
      </c>
      <c r="D2803" s="157" t="s">
        <v>738</v>
      </c>
      <c r="E2803" s="212" t="s">
        <v>1043</v>
      </c>
      <c r="F2803" s="209" t="s">
        <v>1044</v>
      </c>
      <c r="G2803" s="241">
        <v>45681</v>
      </c>
      <c r="H2803" s="253">
        <v>0</v>
      </c>
      <c r="I2803" s="214">
        <v>-750</v>
      </c>
      <c r="J2803" s="250">
        <f t="shared" si="45"/>
        <v>1365960.229681816</v>
      </c>
      <c r="K2803" s="270"/>
    </row>
    <row r="2804" spans="2:11" x14ac:dyDescent="0.25">
      <c r="B2804" s="46">
        <f>SUBTOTAL(103,$C$10:C2804)</f>
        <v>2795</v>
      </c>
      <c r="C2804" s="157" t="s">
        <v>736</v>
      </c>
      <c r="D2804" s="157" t="s">
        <v>738</v>
      </c>
      <c r="E2804" s="212" t="s">
        <v>619</v>
      </c>
      <c r="F2804" s="209" t="s">
        <v>621</v>
      </c>
      <c r="G2804" s="241">
        <v>45681</v>
      </c>
      <c r="H2804" s="253">
        <v>0</v>
      </c>
      <c r="I2804" s="214">
        <v>-1250</v>
      </c>
      <c r="J2804" s="250">
        <f t="shared" si="45"/>
        <v>1364710.229681816</v>
      </c>
      <c r="K2804" s="270"/>
    </row>
    <row r="2805" spans="2:11" x14ac:dyDescent="0.25">
      <c r="B2805" s="46">
        <f>SUBTOTAL(103,$C$10:C2805)</f>
        <v>2796</v>
      </c>
      <c r="C2805" s="157" t="s">
        <v>625</v>
      </c>
      <c r="D2805" s="157" t="s">
        <v>608</v>
      </c>
      <c r="E2805" s="212" t="s">
        <v>641</v>
      </c>
      <c r="F2805" s="209" t="s">
        <v>642</v>
      </c>
      <c r="G2805" s="241">
        <v>45681</v>
      </c>
      <c r="H2805" s="253">
        <v>0</v>
      </c>
      <c r="I2805" s="214">
        <v>-9872</v>
      </c>
      <c r="J2805" s="250">
        <f t="shared" si="45"/>
        <v>1354838.229681816</v>
      </c>
      <c r="K2805" s="270"/>
    </row>
    <row r="2806" spans="2:11" x14ac:dyDescent="0.25">
      <c r="B2806" s="46">
        <f>SUBTOTAL(103,$C$10:C2806)</f>
        <v>2797</v>
      </c>
      <c r="C2806" s="157" t="s">
        <v>1421</v>
      </c>
      <c r="D2806" s="157" t="s">
        <v>608</v>
      </c>
      <c r="E2806" s="212" t="s">
        <v>1187</v>
      </c>
      <c r="F2806" s="209" t="s">
        <v>1188</v>
      </c>
      <c r="G2806" s="241">
        <v>45681</v>
      </c>
      <c r="H2806" s="253">
        <v>0</v>
      </c>
      <c r="I2806" s="214">
        <v>-8400</v>
      </c>
      <c r="J2806" s="250">
        <f t="shared" si="45"/>
        <v>1346438.229681816</v>
      </c>
      <c r="K2806" s="270"/>
    </row>
    <row r="2807" spans="2:11" x14ac:dyDescent="0.25">
      <c r="B2807" s="46">
        <f>SUBTOTAL(103,$C$10:C2807)</f>
        <v>2798</v>
      </c>
      <c r="C2807" s="157" t="s">
        <v>1423</v>
      </c>
      <c r="D2807" s="157" t="s">
        <v>608</v>
      </c>
      <c r="E2807" s="212" t="s">
        <v>1045</v>
      </c>
      <c r="F2807" s="209" t="s">
        <v>1046</v>
      </c>
      <c r="G2807" s="241">
        <v>45681</v>
      </c>
      <c r="H2807" s="253">
        <v>0</v>
      </c>
      <c r="I2807" s="214">
        <v>-11900</v>
      </c>
      <c r="J2807" s="250">
        <f t="shared" si="45"/>
        <v>1334538.229681816</v>
      </c>
      <c r="K2807" s="270"/>
    </row>
    <row r="2808" spans="2:11" x14ac:dyDescent="0.25">
      <c r="B2808" s="46">
        <f>SUBTOTAL(103,$C$10:C2808)</f>
        <v>2799</v>
      </c>
      <c r="C2808" s="157" t="s">
        <v>1423</v>
      </c>
      <c r="D2808" s="157" t="s">
        <v>918</v>
      </c>
      <c r="E2808" s="212" t="s">
        <v>1045</v>
      </c>
      <c r="F2808" s="209" t="s">
        <v>1046</v>
      </c>
      <c r="G2808" s="241">
        <v>45681</v>
      </c>
      <c r="H2808" s="253">
        <v>0</v>
      </c>
      <c r="I2808" s="214">
        <v>-3325</v>
      </c>
      <c r="J2808" s="250">
        <f t="shared" si="45"/>
        <v>1331213.229681816</v>
      </c>
      <c r="K2808" s="270"/>
    </row>
    <row r="2809" spans="2:11" x14ac:dyDescent="0.25">
      <c r="B2809" s="46">
        <f>SUBTOTAL(103,$C$10:C2809)</f>
        <v>2800</v>
      </c>
      <c r="C2809" s="157" t="s">
        <v>598</v>
      </c>
      <c r="D2809" s="157" t="s">
        <v>607</v>
      </c>
      <c r="E2809" s="212" t="s">
        <v>581</v>
      </c>
      <c r="F2809" s="209" t="s">
        <v>620</v>
      </c>
      <c r="G2809" s="241">
        <v>45681</v>
      </c>
      <c r="H2809" s="253">
        <v>0</v>
      </c>
      <c r="I2809" s="214">
        <v>-15000</v>
      </c>
      <c r="J2809" s="250">
        <f t="shared" si="45"/>
        <v>1316213.229681816</v>
      </c>
      <c r="K2809" s="270"/>
    </row>
    <row r="2810" spans="2:11" x14ac:dyDescent="0.25">
      <c r="B2810" s="46">
        <f>SUBTOTAL(103,$C$10:C2810)</f>
        <v>2801</v>
      </c>
      <c r="C2810" s="157" t="s">
        <v>598</v>
      </c>
      <c r="D2810" s="157" t="s">
        <v>607</v>
      </c>
      <c r="E2810" s="212" t="s">
        <v>585</v>
      </c>
      <c r="F2810" s="209" t="s">
        <v>586</v>
      </c>
      <c r="G2810" s="241">
        <v>45681</v>
      </c>
      <c r="H2810" s="253">
        <v>0</v>
      </c>
      <c r="I2810" s="214">
        <v>-1393.0865940444535</v>
      </c>
      <c r="J2810" s="250">
        <f t="shared" si="45"/>
        <v>1314820.1430877715</v>
      </c>
      <c r="K2810" s="270"/>
    </row>
    <row r="2811" spans="2:11" x14ac:dyDescent="0.25">
      <c r="B2811" s="46">
        <f>SUBTOTAL(103,$C$10:C2811)</f>
        <v>2802</v>
      </c>
      <c r="C2811" s="157" t="s">
        <v>598</v>
      </c>
      <c r="D2811" s="157" t="s">
        <v>607</v>
      </c>
      <c r="E2811" s="212" t="s">
        <v>1187</v>
      </c>
      <c r="F2811" s="209" t="s">
        <v>1188</v>
      </c>
      <c r="G2811" s="241">
        <v>45681</v>
      </c>
      <c r="H2811" s="253">
        <v>0</v>
      </c>
      <c r="I2811" s="214">
        <v>-1410.8226502186305</v>
      </c>
      <c r="J2811" s="250">
        <f t="shared" si="45"/>
        <v>1313409.3204375529</v>
      </c>
      <c r="K2811" s="270"/>
    </row>
    <row r="2812" spans="2:11" x14ac:dyDescent="0.25">
      <c r="B2812" s="46">
        <f>SUBTOTAL(103,$C$10:C2812)</f>
        <v>2803</v>
      </c>
      <c r="C2812" s="157" t="s">
        <v>598</v>
      </c>
      <c r="D2812" s="157" t="s">
        <v>607</v>
      </c>
      <c r="E2812" s="212" t="s">
        <v>579</v>
      </c>
      <c r="F2812" s="209" t="s">
        <v>622</v>
      </c>
      <c r="G2812" s="241">
        <v>45681</v>
      </c>
      <c r="H2812" s="253">
        <v>0</v>
      </c>
      <c r="I2812" s="214">
        <v>-2200.1099597985854</v>
      </c>
      <c r="J2812" s="250">
        <f t="shared" si="45"/>
        <v>1311209.2104777542</v>
      </c>
      <c r="K2812" s="270"/>
    </row>
    <row r="2813" spans="2:11" x14ac:dyDescent="0.25">
      <c r="B2813" s="46">
        <f>SUBTOTAL(103,$C$10:C2813)</f>
        <v>2804</v>
      </c>
      <c r="C2813" s="157" t="s">
        <v>598</v>
      </c>
      <c r="D2813" s="157" t="s">
        <v>607</v>
      </c>
      <c r="E2813" s="212" t="s">
        <v>746</v>
      </c>
      <c r="F2813" s="209" t="s">
        <v>747</v>
      </c>
      <c r="G2813" s="241">
        <v>45681</v>
      </c>
      <c r="H2813" s="253">
        <v>0</v>
      </c>
      <c r="I2813" s="214">
        <v>-3327.0104105587652</v>
      </c>
      <c r="J2813" s="250">
        <f t="shared" si="45"/>
        <v>1307882.2000671956</v>
      </c>
      <c r="K2813" s="270"/>
    </row>
    <row r="2814" spans="2:11" x14ac:dyDescent="0.25">
      <c r="B2814" s="46">
        <f>SUBTOTAL(103,$C$10:C2814)</f>
        <v>2805</v>
      </c>
      <c r="C2814" s="157" t="s">
        <v>598</v>
      </c>
      <c r="D2814" s="157" t="s">
        <v>607</v>
      </c>
      <c r="E2814" s="212" t="s">
        <v>1043</v>
      </c>
      <c r="F2814" s="209" t="s">
        <v>1044</v>
      </c>
      <c r="G2814" s="241">
        <v>45681</v>
      </c>
      <c r="H2814" s="253">
        <v>0</v>
      </c>
      <c r="I2814" s="214">
        <v>-1668.9703853795652</v>
      </c>
      <c r="J2814" s="250">
        <f t="shared" si="45"/>
        <v>1306213.229681816</v>
      </c>
      <c r="K2814" s="270"/>
    </row>
    <row r="2815" spans="2:11" x14ac:dyDescent="0.25">
      <c r="B2815" s="46">
        <f>SUBTOTAL(103,$C$10:C2815)</f>
        <v>2806</v>
      </c>
      <c r="C2815" s="157" t="s">
        <v>598</v>
      </c>
      <c r="D2815" s="157" t="s">
        <v>738</v>
      </c>
      <c r="E2815" s="212" t="s">
        <v>1043</v>
      </c>
      <c r="F2815" s="209" t="s">
        <v>1044</v>
      </c>
      <c r="G2815" s="241">
        <v>45681</v>
      </c>
      <c r="H2815" s="253">
        <v>0</v>
      </c>
      <c r="I2815" s="214">
        <v>-1000</v>
      </c>
      <c r="J2815" s="250">
        <f t="shared" si="45"/>
        <v>1305213.229681816</v>
      </c>
      <c r="K2815" s="270"/>
    </row>
    <row r="2816" spans="2:11" x14ac:dyDescent="0.25">
      <c r="B2816" s="46">
        <f>SUBTOTAL(103,$C$10:C2816)</f>
        <v>2807</v>
      </c>
      <c r="C2816" s="157" t="s">
        <v>598</v>
      </c>
      <c r="D2816" s="157" t="s">
        <v>608</v>
      </c>
      <c r="E2816" s="212" t="s">
        <v>1187</v>
      </c>
      <c r="F2816" s="209" t="s">
        <v>1188</v>
      </c>
      <c r="G2816" s="241">
        <v>45681</v>
      </c>
      <c r="H2816" s="253">
        <v>0</v>
      </c>
      <c r="I2816" s="214">
        <v>-6300</v>
      </c>
      <c r="J2816" s="250">
        <f t="shared" si="45"/>
        <v>1298913.229681816</v>
      </c>
      <c r="K2816" s="270"/>
    </row>
    <row r="2817" spans="2:11" x14ac:dyDescent="0.25">
      <c r="B2817" s="46">
        <f>SUBTOTAL(103,$C$10:C2817)</f>
        <v>2808</v>
      </c>
      <c r="C2817" s="157" t="s">
        <v>600</v>
      </c>
      <c r="D2817" s="157" t="s">
        <v>608</v>
      </c>
      <c r="E2817" s="212" t="s">
        <v>1143</v>
      </c>
      <c r="F2817" s="209" t="s">
        <v>1144</v>
      </c>
      <c r="G2817" s="241">
        <v>45681</v>
      </c>
      <c r="H2817" s="253">
        <v>0</v>
      </c>
      <c r="I2817" s="214">
        <v>-12240</v>
      </c>
      <c r="J2817" s="250">
        <f t="shared" si="45"/>
        <v>1286673.229681816</v>
      </c>
      <c r="K2817" s="270"/>
    </row>
    <row r="2818" spans="2:11" x14ac:dyDescent="0.25">
      <c r="B2818" s="46">
        <f>SUBTOTAL(103,$C$10:C2818)</f>
        <v>2809</v>
      </c>
      <c r="C2818" s="157" t="s">
        <v>682</v>
      </c>
      <c r="D2818" s="157" t="s">
        <v>608</v>
      </c>
      <c r="E2818" s="212" t="s">
        <v>1045</v>
      </c>
      <c r="F2818" s="209" t="s">
        <v>1046</v>
      </c>
      <c r="G2818" s="241">
        <v>45681</v>
      </c>
      <c r="H2818" s="253">
        <v>0</v>
      </c>
      <c r="I2818" s="214">
        <v>-2100</v>
      </c>
      <c r="J2818" s="250">
        <f t="shared" si="45"/>
        <v>1284573.229681816</v>
      </c>
      <c r="K2818" s="270"/>
    </row>
    <row r="2819" spans="2:11" x14ac:dyDescent="0.25">
      <c r="B2819" s="46">
        <f>SUBTOTAL(103,$C$10:C2819)</f>
        <v>2810</v>
      </c>
      <c r="C2819" s="157" t="s">
        <v>601</v>
      </c>
      <c r="D2819" s="157" t="s">
        <v>648</v>
      </c>
      <c r="E2819" s="212" t="s">
        <v>1143</v>
      </c>
      <c r="F2819" s="209" t="s">
        <v>1144</v>
      </c>
      <c r="G2819" s="241">
        <v>45681</v>
      </c>
      <c r="H2819" s="253">
        <v>0</v>
      </c>
      <c r="I2819" s="214">
        <v>-14331</v>
      </c>
      <c r="J2819" s="250">
        <f t="shared" si="45"/>
        <v>1270242.229681816</v>
      </c>
      <c r="K2819" s="270"/>
    </row>
    <row r="2820" spans="2:11" x14ac:dyDescent="0.25">
      <c r="B2820" s="46">
        <f>SUBTOTAL(103,$C$10:C2820)</f>
        <v>2811</v>
      </c>
      <c r="C2820" s="157" t="s">
        <v>683</v>
      </c>
      <c r="D2820" s="157" t="s">
        <v>608</v>
      </c>
      <c r="E2820" s="212" t="s">
        <v>1143</v>
      </c>
      <c r="F2820" s="209" t="s">
        <v>1144</v>
      </c>
      <c r="G2820" s="241">
        <v>45681</v>
      </c>
      <c r="H2820" s="253">
        <v>0</v>
      </c>
      <c r="I2820" s="214">
        <v>-7920</v>
      </c>
      <c r="J2820" s="250">
        <f t="shared" si="45"/>
        <v>1262322.229681816</v>
      </c>
      <c r="K2820" s="270"/>
    </row>
    <row r="2821" spans="2:11" x14ac:dyDescent="0.25">
      <c r="B2821" s="46">
        <f>SUBTOTAL(103,$C$10:C2821)</f>
        <v>2812</v>
      </c>
      <c r="C2821" s="157" t="s">
        <v>665</v>
      </c>
      <c r="D2821" s="157" t="s">
        <v>648</v>
      </c>
      <c r="E2821" s="212" t="s">
        <v>1045</v>
      </c>
      <c r="F2821" s="209" t="s">
        <v>1046</v>
      </c>
      <c r="G2821" s="241">
        <v>45681</v>
      </c>
      <c r="H2821" s="253">
        <v>0</v>
      </c>
      <c r="I2821" s="214">
        <v>-28700</v>
      </c>
      <c r="J2821" s="250">
        <f t="shared" si="45"/>
        <v>1233622.229681816</v>
      </c>
      <c r="K2821" s="270"/>
    </row>
    <row r="2822" spans="2:11" x14ac:dyDescent="0.25">
      <c r="B2822" s="46">
        <f>SUBTOTAL(103,$C$10:C2822)</f>
        <v>2813</v>
      </c>
      <c r="C2822" s="157" t="s">
        <v>665</v>
      </c>
      <c r="D2822" s="157" t="s">
        <v>918</v>
      </c>
      <c r="E2822" s="212" t="s">
        <v>1045</v>
      </c>
      <c r="F2822" s="209" t="s">
        <v>1046</v>
      </c>
      <c r="G2822" s="241">
        <v>45681</v>
      </c>
      <c r="H2822" s="253">
        <v>0</v>
      </c>
      <c r="I2822" s="214">
        <v>-5069</v>
      </c>
      <c r="J2822" s="250">
        <f t="shared" si="45"/>
        <v>1228553.229681816</v>
      </c>
      <c r="K2822" s="270"/>
    </row>
    <row r="2823" spans="2:11" x14ac:dyDescent="0.25">
      <c r="B2823" s="46">
        <f>SUBTOTAL(103,$C$10:C2823)</f>
        <v>2814</v>
      </c>
      <c r="C2823" s="157" t="s">
        <v>1151</v>
      </c>
      <c r="D2823" s="157" t="s">
        <v>608</v>
      </c>
      <c r="E2823" s="212" t="s">
        <v>583</v>
      </c>
      <c r="F2823" s="209" t="s">
        <v>584</v>
      </c>
      <c r="G2823" s="241">
        <v>45681</v>
      </c>
      <c r="H2823" s="253">
        <v>0</v>
      </c>
      <c r="I2823" s="214">
        <v>-23100</v>
      </c>
      <c r="J2823" s="250">
        <f t="shared" si="45"/>
        <v>1205453.229681816</v>
      </c>
      <c r="K2823" s="270"/>
    </row>
    <row r="2824" spans="2:11" x14ac:dyDescent="0.25">
      <c r="B2824" s="46">
        <f>SUBTOTAL(103,$C$10:C2824)</f>
        <v>2815</v>
      </c>
      <c r="C2824" s="157" t="s">
        <v>694</v>
      </c>
      <c r="D2824" s="157" t="s">
        <v>608</v>
      </c>
      <c r="E2824" s="212" t="s">
        <v>1187</v>
      </c>
      <c r="F2824" s="209" t="s">
        <v>1188</v>
      </c>
      <c r="G2824" s="241">
        <v>45681</v>
      </c>
      <c r="H2824" s="253">
        <v>0</v>
      </c>
      <c r="I2824" s="214">
        <v>-15400</v>
      </c>
      <c r="J2824" s="250">
        <f t="shared" si="45"/>
        <v>1190053.229681816</v>
      </c>
      <c r="K2824" s="270"/>
    </row>
    <row r="2825" spans="2:11" x14ac:dyDescent="0.25">
      <c r="B2825" s="46">
        <f>SUBTOTAL(103,$C$10:C2825)</f>
        <v>2816</v>
      </c>
      <c r="C2825" s="157" t="s">
        <v>694</v>
      </c>
      <c r="D2825" s="157" t="s">
        <v>918</v>
      </c>
      <c r="E2825" s="212" t="s">
        <v>641</v>
      </c>
      <c r="F2825" s="209" t="s">
        <v>642</v>
      </c>
      <c r="G2825" s="241">
        <v>45681</v>
      </c>
      <c r="H2825" s="253">
        <v>0</v>
      </c>
      <c r="I2825" s="214">
        <v>-5531</v>
      </c>
      <c r="J2825" s="250">
        <f t="shared" ref="J2825:J2888" si="46">H2825+J2824+I2825</f>
        <v>1184522.229681816</v>
      </c>
      <c r="K2825" s="270"/>
    </row>
    <row r="2826" spans="2:11" x14ac:dyDescent="0.25">
      <c r="B2826" s="46">
        <f>SUBTOTAL(103,$C$10:C2826)</f>
        <v>2817</v>
      </c>
      <c r="C2826" s="157" t="s">
        <v>605</v>
      </c>
      <c r="D2826" s="157" t="s">
        <v>608</v>
      </c>
      <c r="E2826" s="212" t="s">
        <v>585</v>
      </c>
      <c r="F2826" s="209" t="s">
        <v>586</v>
      </c>
      <c r="G2826" s="241">
        <v>45681</v>
      </c>
      <c r="H2826" s="253">
        <v>0</v>
      </c>
      <c r="I2826" s="214">
        <v>-1200</v>
      </c>
      <c r="J2826" s="250">
        <f t="shared" si="46"/>
        <v>1183322.229681816</v>
      </c>
      <c r="K2826" s="270"/>
    </row>
    <row r="2827" spans="2:11" x14ac:dyDescent="0.25">
      <c r="B2827" s="46">
        <f>SUBTOTAL(103,$C$10:C2827)</f>
        <v>2818</v>
      </c>
      <c r="C2827" s="157" t="s">
        <v>1342</v>
      </c>
      <c r="D2827" s="157" t="s">
        <v>607</v>
      </c>
      <c r="E2827" s="212" t="s">
        <v>579</v>
      </c>
      <c r="F2827" s="209" t="s">
        <v>622</v>
      </c>
      <c r="G2827" s="241">
        <v>45681</v>
      </c>
      <c r="H2827" s="253">
        <v>0</v>
      </c>
      <c r="I2827" s="214">
        <v>-8619.2549999999974</v>
      </c>
      <c r="J2827" s="250">
        <f t="shared" si="46"/>
        <v>1174702.9746818161</v>
      </c>
      <c r="K2827" s="270"/>
    </row>
    <row r="2828" spans="2:11" x14ac:dyDescent="0.25">
      <c r="B2828" s="46">
        <f>SUBTOTAL(103,$C$10:C2828)</f>
        <v>2819</v>
      </c>
      <c r="C2828" s="157" t="s">
        <v>1165</v>
      </c>
      <c r="D2828" s="157" t="s">
        <v>738</v>
      </c>
      <c r="E2828" s="212" t="s">
        <v>1043</v>
      </c>
      <c r="F2828" s="209" t="s">
        <v>1044</v>
      </c>
      <c r="G2828" s="241">
        <v>45681</v>
      </c>
      <c r="H2828" s="253">
        <v>0</v>
      </c>
      <c r="I2828" s="214">
        <v>-500</v>
      </c>
      <c r="J2828" s="250">
        <f t="shared" si="46"/>
        <v>1174202.9746818161</v>
      </c>
      <c r="K2828" s="270"/>
    </row>
    <row r="2829" spans="2:11" x14ac:dyDescent="0.25">
      <c r="B2829" s="46">
        <f>SUBTOTAL(103,$C$10:C2829)</f>
        <v>2820</v>
      </c>
      <c r="C2829" s="157" t="s">
        <v>580</v>
      </c>
      <c r="D2829" s="157" t="s">
        <v>1025</v>
      </c>
      <c r="E2829" s="204" t="s">
        <v>579</v>
      </c>
      <c r="F2829" s="209" t="s">
        <v>622</v>
      </c>
      <c r="G2829" s="241">
        <v>45684</v>
      </c>
      <c r="H2829" s="253">
        <v>500000</v>
      </c>
      <c r="I2829" s="214">
        <v>0</v>
      </c>
      <c r="J2829" s="250">
        <f t="shared" si="46"/>
        <v>1674202.9746818161</v>
      </c>
      <c r="K2829" s="270"/>
    </row>
    <row r="2830" spans="2:11" x14ac:dyDescent="0.25">
      <c r="B2830" s="46">
        <f>SUBTOTAL(103,$C$10:C2830)</f>
        <v>2821</v>
      </c>
      <c r="C2830" s="157" t="s">
        <v>724</v>
      </c>
      <c r="D2830" s="157" t="s">
        <v>766</v>
      </c>
      <c r="E2830" s="212" t="s">
        <v>726</v>
      </c>
      <c r="F2830" s="209" t="s">
        <v>724</v>
      </c>
      <c r="G2830" s="241">
        <v>45685</v>
      </c>
      <c r="H2830" s="253">
        <v>800000</v>
      </c>
      <c r="I2830" s="214">
        <v>0</v>
      </c>
      <c r="J2830" s="250">
        <f t="shared" si="46"/>
        <v>2474202.9746818161</v>
      </c>
      <c r="K2830" s="270"/>
    </row>
    <row r="2831" spans="2:11" x14ac:dyDescent="0.25">
      <c r="B2831" s="46">
        <f>SUBTOTAL(103,$C$10:C2831)</f>
        <v>2822</v>
      </c>
      <c r="C2831" s="157" t="s">
        <v>843</v>
      </c>
      <c r="D2831" s="157" t="s">
        <v>1173</v>
      </c>
      <c r="E2831" s="220"/>
      <c r="F2831" s="209" t="s">
        <v>437</v>
      </c>
      <c r="G2831" s="241">
        <v>45686</v>
      </c>
      <c r="H2831" s="253">
        <v>0</v>
      </c>
      <c r="I2831" s="214">
        <v>-1350</v>
      </c>
      <c r="J2831" s="250">
        <f>H2831+J2830+I2831</f>
        <v>2472852.9746818161</v>
      </c>
      <c r="K2831" s="270"/>
    </row>
    <row r="2832" spans="2:11" x14ac:dyDescent="0.25">
      <c r="B2832" s="46">
        <f>SUBTOTAL(103,$C$10:C2832)</f>
        <v>2823</v>
      </c>
      <c r="C2832" s="157" t="s">
        <v>843</v>
      </c>
      <c r="D2832" s="157" t="s">
        <v>1173</v>
      </c>
      <c r="E2832" s="212" t="s">
        <v>1050</v>
      </c>
      <c r="F2832" s="209" t="s">
        <v>442</v>
      </c>
      <c r="G2832" s="241">
        <v>45686</v>
      </c>
      <c r="H2832" s="253">
        <v>0</v>
      </c>
      <c r="I2832" s="214">
        <v>-1950</v>
      </c>
      <c r="J2832" s="250">
        <f t="shared" si="46"/>
        <v>2470902.9746818161</v>
      </c>
      <c r="K2832" s="270"/>
    </row>
    <row r="2833" spans="2:11" x14ac:dyDescent="0.25">
      <c r="B2833" s="46">
        <f>SUBTOTAL(103,$C$10:C2833)</f>
        <v>2824</v>
      </c>
      <c r="C2833" s="157" t="s">
        <v>1375</v>
      </c>
      <c r="D2833" s="157" t="s">
        <v>1436</v>
      </c>
      <c r="E2833" s="212" t="s">
        <v>619</v>
      </c>
      <c r="F2833" s="209" t="s">
        <v>621</v>
      </c>
      <c r="G2833" s="241">
        <v>45687</v>
      </c>
      <c r="H2833" s="253">
        <v>0</v>
      </c>
      <c r="I2833" s="214">
        <v>-4000</v>
      </c>
      <c r="J2833" s="250">
        <f t="shared" si="46"/>
        <v>2466902.9746818161</v>
      </c>
      <c r="K2833" s="270"/>
    </row>
    <row r="2834" spans="2:11" x14ac:dyDescent="0.25">
      <c r="B2834" s="46">
        <f>SUBTOTAL(103,$C$10:C2834)</f>
        <v>2825</v>
      </c>
      <c r="C2834" s="157" t="s">
        <v>1230</v>
      </c>
      <c r="D2834" s="157" t="s">
        <v>1436</v>
      </c>
      <c r="E2834" s="212" t="s">
        <v>619</v>
      </c>
      <c r="F2834" s="209" t="s">
        <v>621</v>
      </c>
      <c r="G2834" s="241">
        <v>45687</v>
      </c>
      <c r="H2834" s="253">
        <v>0</v>
      </c>
      <c r="I2834" s="214">
        <v>-3000</v>
      </c>
      <c r="J2834" s="250">
        <f t="shared" si="46"/>
        <v>2463902.9746818161</v>
      </c>
      <c r="K2834" s="270"/>
    </row>
    <row r="2835" spans="2:11" x14ac:dyDescent="0.25">
      <c r="B2835" s="46">
        <f>SUBTOTAL(103,$C$10:C2835)</f>
        <v>2826</v>
      </c>
      <c r="C2835" s="157" t="s">
        <v>131</v>
      </c>
      <c r="D2835" s="157" t="s">
        <v>870</v>
      </c>
      <c r="E2835" s="212" t="s">
        <v>588</v>
      </c>
      <c r="F2835" s="209" t="s">
        <v>589</v>
      </c>
      <c r="G2835" s="241">
        <v>45687</v>
      </c>
      <c r="H2835" s="253">
        <v>0</v>
      </c>
      <c r="I2835" s="214">
        <v>-150000</v>
      </c>
      <c r="J2835" s="250">
        <f t="shared" si="46"/>
        <v>2313902.9746818161</v>
      </c>
      <c r="K2835" s="270"/>
    </row>
    <row r="2836" spans="2:11" x14ac:dyDescent="0.25">
      <c r="B2836" s="46">
        <f>SUBTOTAL(103,$C$10:C2836)</f>
        <v>2827</v>
      </c>
      <c r="C2836" s="157" t="s">
        <v>1266</v>
      </c>
      <c r="D2836" s="157" t="s">
        <v>738</v>
      </c>
      <c r="E2836" s="212" t="s">
        <v>1043</v>
      </c>
      <c r="F2836" s="209" t="s">
        <v>1044</v>
      </c>
      <c r="G2836" s="241">
        <v>45688</v>
      </c>
      <c r="H2836" s="253">
        <v>0</v>
      </c>
      <c r="I2836" s="214">
        <v>-1000</v>
      </c>
      <c r="J2836" s="250">
        <f t="shared" si="46"/>
        <v>2312902.9746818161</v>
      </c>
      <c r="K2836" s="270"/>
    </row>
    <row r="2837" spans="2:11" x14ac:dyDescent="0.25">
      <c r="B2837" s="46">
        <f>SUBTOTAL(103,$C$10:C2837)</f>
        <v>2828</v>
      </c>
      <c r="C2837" s="157" t="s">
        <v>743</v>
      </c>
      <c r="D2837" s="157" t="s">
        <v>961</v>
      </c>
      <c r="E2837" s="212" t="s">
        <v>1050</v>
      </c>
      <c r="F2837" s="209" t="s">
        <v>442</v>
      </c>
      <c r="G2837" s="241">
        <v>45688</v>
      </c>
      <c r="H2837" s="253">
        <v>0</v>
      </c>
      <c r="I2837" s="214">
        <v>-65200</v>
      </c>
      <c r="J2837" s="250">
        <f t="shared" si="46"/>
        <v>2247702.9746818161</v>
      </c>
      <c r="K2837" s="270"/>
    </row>
    <row r="2838" spans="2:11" x14ac:dyDescent="0.25">
      <c r="B2838" s="46">
        <f>SUBTOTAL(103,$C$10:C2838)</f>
        <v>2829</v>
      </c>
      <c r="C2838" s="157" t="s">
        <v>736</v>
      </c>
      <c r="D2838" s="157" t="s">
        <v>738</v>
      </c>
      <c r="E2838" s="212" t="s">
        <v>619</v>
      </c>
      <c r="F2838" s="209" t="s">
        <v>621</v>
      </c>
      <c r="G2838" s="241">
        <v>45688</v>
      </c>
      <c r="H2838" s="253">
        <v>0</v>
      </c>
      <c r="I2838" s="214">
        <v>-1250</v>
      </c>
      <c r="J2838" s="250">
        <f t="shared" si="46"/>
        <v>2246452.9746818161</v>
      </c>
      <c r="K2838" s="270"/>
    </row>
    <row r="2839" spans="2:11" x14ac:dyDescent="0.25">
      <c r="B2839" s="46">
        <f>SUBTOTAL(103,$C$10:C2839)</f>
        <v>2830</v>
      </c>
      <c r="C2839" s="157" t="s">
        <v>625</v>
      </c>
      <c r="D2839" s="157" t="s">
        <v>608</v>
      </c>
      <c r="E2839" s="212" t="s">
        <v>641</v>
      </c>
      <c r="F2839" s="209" t="s">
        <v>642</v>
      </c>
      <c r="G2839" s="241">
        <v>45688</v>
      </c>
      <c r="H2839" s="253">
        <v>0</v>
      </c>
      <c r="I2839" s="214">
        <v>-11687</v>
      </c>
      <c r="J2839" s="250">
        <f t="shared" si="46"/>
        <v>2234765.9746818161</v>
      </c>
      <c r="K2839" s="270"/>
    </row>
    <row r="2840" spans="2:11" x14ac:dyDescent="0.25">
      <c r="B2840" s="46">
        <f>SUBTOTAL(103,$C$10:C2840)</f>
        <v>2831</v>
      </c>
      <c r="C2840" s="157" t="s">
        <v>1423</v>
      </c>
      <c r="D2840" s="157" t="s">
        <v>608</v>
      </c>
      <c r="E2840" s="212" t="s">
        <v>1045</v>
      </c>
      <c r="F2840" s="209" t="s">
        <v>1046</v>
      </c>
      <c r="G2840" s="241">
        <v>45688</v>
      </c>
      <c r="H2840" s="253">
        <v>0</v>
      </c>
      <c r="I2840" s="214">
        <v>-11900</v>
      </c>
      <c r="J2840" s="250">
        <f t="shared" si="46"/>
        <v>2222865.9746818161</v>
      </c>
      <c r="K2840" s="270"/>
    </row>
    <row r="2841" spans="2:11" x14ac:dyDescent="0.25">
      <c r="B2841" s="46">
        <f>SUBTOTAL(103,$C$10:C2841)</f>
        <v>2832</v>
      </c>
      <c r="C2841" s="157" t="s">
        <v>598</v>
      </c>
      <c r="D2841" s="157" t="s">
        <v>607</v>
      </c>
      <c r="E2841" s="212" t="s">
        <v>581</v>
      </c>
      <c r="F2841" s="209" t="s">
        <v>620</v>
      </c>
      <c r="G2841" s="241">
        <v>45688</v>
      </c>
      <c r="H2841" s="253">
        <v>0</v>
      </c>
      <c r="I2841" s="214">
        <v>-20000</v>
      </c>
      <c r="J2841" s="250">
        <f t="shared" si="46"/>
        <v>2202865.9746818161</v>
      </c>
      <c r="K2841" s="270"/>
    </row>
    <row r="2842" spans="2:11" x14ac:dyDescent="0.25">
      <c r="B2842" s="46">
        <f>SUBTOTAL(103,$C$10:C2842)</f>
        <v>2833</v>
      </c>
      <c r="C2842" s="157" t="s">
        <v>598</v>
      </c>
      <c r="D2842" s="157" t="s">
        <v>607</v>
      </c>
      <c r="E2842" s="212" t="s">
        <v>1187</v>
      </c>
      <c r="F2842" s="209" t="s">
        <v>1188</v>
      </c>
      <c r="G2842" s="241">
        <v>45688</v>
      </c>
      <c r="H2842" s="253">
        <v>0</v>
      </c>
      <c r="I2842" s="214">
        <v>-2186.0246231384635</v>
      </c>
      <c r="J2842" s="250">
        <f t="shared" si="46"/>
        <v>2200679.9500586777</v>
      </c>
      <c r="K2842" s="270"/>
    </row>
    <row r="2843" spans="2:11" x14ac:dyDescent="0.25">
      <c r="B2843" s="46">
        <f>SUBTOTAL(103,$C$10:C2843)</f>
        <v>2834</v>
      </c>
      <c r="C2843" s="157" t="s">
        <v>598</v>
      </c>
      <c r="D2843" s="157" t="s">
        <v>607</v>
      </c>
      <c r="E2843" s="212" t="s">
        <v>746</v>
      </c>
      <c r="F2843" s="209" t="s">
        <v>747</v>
      </c>
      <c r="G2843" s="241">
        <v>45688</v>
      </c>
      <c r="H2843" s="253">
        <v>0</v>
      </c>
      <c r="I2843" s="214">
        <v>-4069.6491734094393</v>
      </c>
      <c r="J2843" s="250">
        <f t="shared" si="46"/>
        <v>2196610.3008852685</v>
      </c>
      <c r="K2843" s="270"/>
    </row>
    <row r="2844" spans="2:11" x14ac:dyDescent="0.25">
      <c r="B2844" s="46">
        <f>SUBTOTAL(103,$C$10:C2844)</f>
        <v>2835</v>
      </c>
      <c r="C2844" s="157" t="s">
        <v>598</v>
      </c>
      <c r="D2844" s="157" t="s">
        <v>607</v>
      </c>
      <c r="E2844" s="212" t="s">
        <v>726</v>
      </c>
      <c r="F2844" s="209" t="s">
        <v>724</v>
      </c>
      <c r="G2844" s="241">
        <v>45688</v>
      </c>
      <c r="H2844" s="253">
        <v>0</v>
      </c>
      <c r="I2844" s="214">
        <v>-1441.4099858819243</v>
      </c>
      <c r="J2844" s="250">
        <f t="shared" si="46"/>
        <v>2195168.8908993867</v>
      </c>
      <c r="K2844" s="270"/>
    </row>
    <row r="2845" spans="2:11" x14ac:dyDescent="0.25">
      <c r="B2845" s="46">
        <f>SUBTOTAL(103,$C$10:C2845)</f>
        <v>2836</v>
      </c>
      <c r="C2845" s="157" t="s">
        <v>598</v>
      </c>
      <c r="D2845" s="157" t="s">
        <v>607</v>
      </c>
      <c r="E2845" s="212" t="s">
        <v>1043</v>
      </c>
      <c r="F2845" s="209" t="s">
        <v>1044</v>
      </c>
      <c r="G2845" s="241">
        <v>45688</v>
      </c>
      <c r="H2845" s="253">
        <v>0</v>
      </c>
      <c r="I2845" s="214">
        <v>-2302.9162175701726</v>
      </c>
      <c r="J2845" s="250">
        <f t="shared" si="46"/>
        <v>2192865.9746818165</v>
      </c>
      <c r="K2845" s="270"/>
    </row>
    <row r="2846" spans="2:11" x14ac:dyDescent="0.25">
      <c r="B2846" s="46">
        <f>SUBTOTAL(103,$C$10:C2846)</f>
        <v>2837</v>
      </c>
      <c r="C2846" s="157" t="s">
        <v>598</v>
      </c>
      <c r="D2846" s="157" t="s">
        <v>738</v>
      </c>
      <c r="E2846" s="212" t="s">
        <v>1043</v>
      </c>
      <c r="F2846" s="209" t="s">
        <v>1044</v>
      </c>
      <c r="G2846" s="241">
        <v>45688</v>
      </c>
      <c r="H2846" s="253">
        <v>0</v>
      </c>
      <c r="I2846" s="214">
        <v>-1000</v>
      </c>
      <c r="J2846" s="250">
        <f t="shared" si="46"/>
        <v>2191865.9746818165</v>
      </c>
      <c r="K2846" s="270"/>
    </row>
    <row r="2847" spans="2:11" x14ac:dyDescent="0.25">
      <c r="B2847" s="46">
        <f>SUBTOTAL(103,$C$10:C2847)</f>
        <v>2838</v>
      </c>
      <c r="C2847" s="157" t="s">
        <v>598</v>
      </c>
      <c r="D2847" s="157" t="s">
        <v>608</v>
      </c>
      <c r="E2847" s="212" t="s">
        <v>1187</v>
      </c>
      <c r="F2847" s="209" t="s">
        <v>1188</v>
      </c>
      <c r="G2847" s="241">
        <v>45688</v>
      </c>
      <c r="H2847" s="253">
        <v>0</v>
      </c>
      <c r="I2847" s="214">
        <v>-6300</v>
      </c>
      <c r="J2847" s="250">
        <f t="shared" si="46"/>
        <v>2185565.9746818165</v>
      </c>
      <c r="K2847" s="270"/>
    </row>
    <row r="2848" spans="2:11" x14ac:dyDescent="0.25">
      <c r="B2848" s="46">
        <f>SUBTOTAL(103,$C$10:C2848)</f>
        <v>2839</v>
      </c>
      <c r="C2848" s="157" t="s">
        <v>810</v>
      </c>
      <c r="D2848" s="157" t="s">
        <v>775</v>
      </c>
      <c r="E2848" s="212" t="s">
        <v>726</v>
      </c>
      <c r="F2848" s="209" t="s">
        <v>724</v>
      </c>
      <c r="G2848" s="241">
        <v>45688</v>
      </c>
      <c r="H2848" s="253">
        <v>0</v>
      </c>
      <c r="I2848" s="214">
        <v>-30000</v>
      </c>
      <c r="J2848" s="250">
        <f t="shared" si="46"/>
        <v>2155565.9746818165</v>
      </c>
      <c r="K2848" s="270"/>
    </row>
    <row r="2849" spans="2:11" x14ac:dyDescent="0.25">
      <c r="B2849" s="46">
        <f>SUBTOTAL(103,$C$10:C2849)</f>
        <v>2840</v>
      </c>
      <c r="C2849" s="157" t="s">
        <v>600</v>
      </c>
      <c r="D2849" s="157" t="s">
        <v>608</v>
      </c>
      <c r="E2849" s="212" t="s">
        <v>1143</v>
      </c>
      <c r="F2849" s="209" t="s">
        <v>1144</v>
      </c>
      <c r="G2849" s="241">
        <v>45688</v>
      </c>
      <c r="H2849" s="253">
        <v>0</v>
      </c>
      <c r="I2849" s="214">
        <v>-12240</v>
      </c>
      <c r="J2849" s="250">
        <f t="shared" si="46"/>
        <v>2143325.9746818165</v>
      </c>
      <c r="K2849" s="270"/>
    </row>
    <row r="2850" spans="2:11" x14ac:dyDescent="0.25">
      <c r="B2850" s="46">
        <f>SUBTOTAL(103,$C$10:C2850)</f>
        <v>2841</v>
      </c>
      <c r="C2850" s="157" t="s">
        <v>682</v>
      </c>
      <c r="D2850" s="157" t="s">
        <v>608</v>
      </c>
      <c r="E2850" s="212" t="s">
        <v>1045</v>
      </c>
      <c r="F2850" s="209" t="s">
        <v>1046</v>
      </c>
      <c r="G2850" s="241">
        <v>45688</v>
      </c>
      <c r="H2850" s="253">
        <v>0</v>
      </c>
      <c r="I2850" s="214">
        <v>-2100</v>
      </c>
      <c r="J2850" s="250">
        <f t="shared" si="46"/>
        <v>2141225.9746818165</v>
      </c>
      <c r="K2850" s="270"/>
    </row>
    <row r="2851" spans="2:11" x14ac:dyDescent="0.25">
      <c r="B2851" s="46">
        <f>SUBTOTAL(103,$C$10:C2851)</f>
        <v>2842</v>
      </c>
      <c r="C2851" s="157" t="s">
        <v>601</v>
      </c>
      <c r="D2851" s="157" t="s">
        <v>648</v>
      </c>
      <c r="E2851" s="212" t="s">
        <v>1143</v>
      </c>
      <c r="F2851" s="209" t="s">
        <v>1144</v>
      </c>
      <c r="G2851" s="241">
        <v>45688</v>
      </c>
      <c r="H2851" s="253">
        <v>0</v>
      </c>
      <c r="I2851" s="214">
        <v>-5331</v>
      </c>
      <c r="J2851" s="250">
        <f t="shared" si="46"/>
        <v>2135894.9746818165</v>
      </c>
      <c r="K2851" s="270"/>
    </row>
    <row r="2852" spans="2:11" x14ac:dyDescent="0.25">
      <c r="B2852" s="46">
        <f>SUBTOTAL(103,$C$10:C2852)</f>
        <v>2843</v>
      </c>
      <c r="C2852" s="157" t="s">
        <v>596</v>
      </c>
      <c r="D2852" s="157" t="s">
        <v>608</v>
      </c>
      <c r="E2852" s="212" t="s">
        <v>581</v>
      </c>
      <c r="F2852" s="209" t="s">
        <v>620</v>
      </c>
      <c r="G2852" s="241">
        <v>45688</v>
      </c>
      <c r="H2852" s="253">
        <v>0</v>
      </c>
      <c r="I2852" s="214">
        <v>-77000</v>
      </c>
      <c r="J2852" s="250">
        <f t="shared" si="46"/>
        <v>2058894.9746818165</v>
      </c>
      <c r="K2852" s="270"/>
    </row>
    <row r="2853" spans="2:11" x14ac:dyDescent="0.25">
      <c r="B2853" s="46">
        <f>SUBTOTAL(103,$C$10:C2853)</f>
        <v>2844</v>
      </c>
      <c r="C2853" s="157" t="s">
        <v>598</v>
      </c>
      <c r="D2853" s="157" t="s">
        <v>608</v>
      </c>
      <c r="E2853" s="212" t="s">
        <v>581</v>
      </c>
      <c r="F2853" s="209" t="s">
        <v>620</v>
      </c>
      <c r="G2853" s="241">
        <v>45688</v>
      </c>
      <c r="H2853" s="253">
        <v>0</v>
      </c>
      <c r="I2853" s="214">
        <v>-35000</v>
      </c>
      <c r="J2853" s="250">
        <f t="shared" si="46"/>
        <v>2023894.9746818165</v>
      </c>
      <c r="K2853" s="270"/>
    </row>
    <row r="2854" spans="2:11" x14ac:dyDescent="0.25">
      <c r="B2854" s="46">
        <f>SUBTOTAL(103,$C$10:C2854)</f>
        <v>2845</v>
      </c>
      <c r="C2854" s="157" t="s">
        <v>597</v>
      </c>
      <c r="D2854" s="157" t="s">
        <v>608</v>
      </c>
      <c r="E2854" s="212" t="s">
        <v>581</v>
      </c>
      <c r="F2854" s="209" t="s">
        <v>620</v>
      </c>
      <c r="G2854" s="241">
        <v>45688</v>
      </c>
      <c r="H2854" s="253">
        <v>0</v>
      </c>
      <c r="I2854" s="214">
        <v>-91000</v>
      </c>
      <c r="J2854" s="250">
        <f t="shared" si="46"/>
        <v>1932894.9746818165</v>
      </c>
      <c r="K2854" s="270"/>
    </row>
    <row r="2855" spans="2:11" x14ac:dyDescent="0.25">
      <c r="B2855" s="46">
        <f>SUBTOTAL(103,$C$10:C2855)</f>
        <v>2846</v>
      </c>
      <c r="C2855" s="157" t="s">
        <v>596</v>
      </c>
      <c r="D2855" s="157" t="s">
        <v>608</v>
      </c>
      <c r="E2855" s="212" t="s">
        <v>746</v>
      </c>
      <c r="F2855" s="209" t="s">
        <v>747</v>
      </c>
      <c r="G2855" s="241">
        <v>45688</v>
      </c>
      <c r="H2855" s="253">
        <v>0</v>
      </c>
      <c r="I2855" s="214">
        <v>-29400</v>
      </c>
      <c r="J2855" s="250">
        <f t="shared" si="46"/>
        <v>1903494.9746818165</v>
      </c>
      <c r="K2855" s="270"/>
    </row>
    <row r="2856" spans="2:11" x14ac:dyDescent="0.25">
      <c r="B2856" s="46">
        <f>SUBTOTAL(103,$C$10:C2856)</f>
        <v>2847</v>
      </c>
      <c r="C2856" s="157" t="s">
        <v>692</v>
      </c>
      <c r="D2856" s="157" t="s">
        <v>1139</v>
      </c>
      <c r="E2856" s="212" t="s">
        <v>746</v>
      </c>
      <c r="F2856" s="209" t="s">
        <v>747</v>
      </c>
      <c r="G2856" s="241">
        <v>45688</v>
      </c>
      <c r="H2856" s="253">
        <v>0</v>
      </c>
      <c r="I2856" s="214">
        <v>-8400</v>
      </c>
      <c r="J2856" s="250">
        <f t="shared" si="46"/>
        <v>1895094.9746818165</v>
      </c>
      <c r="K2856" s="270"/>
    </row>
    <row r="2857" spans="2:11" x14ac:dyDescent="0.25">
      <c r="B2857" s="46">
        <f>SUBTOTAL(103,$C$10:C2857)</f>
        <v>2848</v>
      </c>
      <c r="C2857" s="157" t="s">
        <v>692</v>
      </c>
      <c r="D2857" s="157" t="s">
        <v>1139</v>
      </c>
      <c r="E2857" s="212" t="s">
        <v>581</v>
      </c>
      <c r="F2857" s="209" t="s">
        <v>620</v>
      </c>
      <c r="G2857" s="241">
        <v>45688</v>
      </c>
      <c r="H2857" s="253">
        <v>0</v>
      </c>
      <c r="I2857" s="214">
        <v>-2496.9699999999998</v>
      </c>
      <c r="J2857" s="250">
        <f t="shared" si="46"/>
        <v>1892598.0046818166</v>
      </c>
      <c r="K2857" s="270"/>
    </row>
    <row r="2858" spans="2:11" x14ac:dyDescent="0.25">
      <c r="B2858" s="46">
        <f>SUBTOTAL(103,$C$10:C2858)</f>
        <v>2849</v>
      </c>
      <c r="C2858" s="157" t="s">
        <v>692</v>
      </c>
      <c r="D2858" s="157" t="s">
        <v>608</v>
      </c>
      <c r="E2858" s="212" t="s">
        <v>581</v>
      </c>
      <c r="F2858" s="209" t="s">
        <v>620</v>
      </c>
      <c r="G2858" s="241">
        <v>45688</v>
      </c>
      <c r="H2858" s="253">
        <v>0</v>
      </c>
      <c r="I2858" s="214">
        <v>-4200</v>
      </c>
      <c r="J2858" s="250">
        <f t="shared" si="46"/>
        <v>1888398.0046818166</v>
      </c>
      <c r="K2858" s="270"/>
    </row>
    <row r="2859" spans="2:11" x14ac:dyDescent="0.25">
      <c r="B2859" s="46">
        <f>SUBTOTAL(103,$C$10:C2859)</f>
        <v>2850</v>
      </c>
      <c r="C2859" s="157" t="s">
        <v>598</v>
      </c>
      <c r="D2859" s="157" t="s">
        <v>608</v>
      </c>
      <c r="E2859" s="212" t="s">
        <v>746</v>
      </c>
      <c r="F2859" s="209" t="s">
        <v>747</v>
      </c>
      <c r="G2859" s="241">
        <v>45688</v>
      </c>
      <c r="H2859" s="253">
        <v>0</v>
      </c>
      <c r="I2859" s="214">
        <v>-92400</v>
      </c>
      <c r="J2859" s="250">
        <f t="shared" si="46"/>
        <v>1795998.0046818166</v>
      </c>
      <c r="K2859" s="270"/>
    </row>
    <row r="2860" spans="2:11" x14ac:dyDescent="0.25">
      <c r="B2860" s="46">
        <f>SUBTOTAL(103,$C$10:C2860)</f>
        <v>2851</v>
      </c>
      <c r="C2860" s="157" t="s">
        <v>693</v>
      </c>
      <c r="D2860" s="157" t="s">
        <v>608</v>
      </c>
      <c r="E2860" s="212" t="s">
        <v>746</v>
      </c>
      <c r="F2860" s="209" t="s">
        <v>747</v>
      </c>
      <c r="G2860" s="241">
        <v>45688</v>
      </c>
      <c r="H2860" s="253">
        <v>0</v>
      </c>
      <c r="I2860" s="214">
        <v>-8400</v>
      </c>
      <c r="J2860" s="250">
        <f t="shared" si="46"/>
        <v>1787598.0046818166</v>
      </c>
      <c r="K2860" s="270"/>
    </row>
    <row r="2861" spans="2:11" x14ac:dyDescent="0.25">
      <c r="B2861" s="46">
        <f>SUBTOTAL(103,$C$10:C2861)</f>
        <v>2852</v>
      </c>
      <c r="C2861" s="157" t="s">
        <v>683</v>
      </c>
      <c r="D2861" s="157" t="s">
        <v>608</v>
      </c>
      <c r="E2861" s="212" t="s">
        <v>1143</v>
      </c>
      <c r="F2861" s="209" t="s">
        <v>1144</v>
      </c>
      <c r="G2861" s="241">
        <v>45688</v>
      </c>
      <c r="H2861" s="253">
        <v>0</v>
      </c>
      <c r="I2861" s="214">
        <v>-7920</v>
      </c>
      <c r="J2861" s="250">
        <f t="shared" si="46"/>
        <v>1779678.0046818166</v>
      </c>
      <c r="K2861" s="270"/>
    </row>
    <row r="2862" spans="2:11" x14ac:dyDescent="0.25">
      <c r="B2862" s="46">
        <f>SUBTOTAL(103,$C$10:C2862)</f>
        <v>2853</v>
      </c>
      <c r="C2862" s="157" t="s">
        <v>665</v>
      </c>
      <c r="D2862" s="157" t="s">
        <v>648</v>
      </c>
      <c r="E2862" s="212" t="s">
        <v>1045</v>
      </c>
      <c r="F2862" s="209" t="s">
        <v>1046</v>
      </c>
      <c r="G2862" s="241">
        <v>45688</v>
      </c>
      <c r="H2862" s="253">
        <v>0</v>
      </c>
      <c r="I2862" s="214">
        <v>-25100</v>
      </c>
      <c r="J2862" s="250">
        <f t="shared" si="46"/>
        <v>1754578.0046818166</v>
      </c>
      <c r="K2862" s="270"/>
    </row>
    <row r="2863" spans="2:11" x14ac:dyDescent="0.25">
      <c r="B2863" s="46">
        <f>SUBTOTAL(103,$C$10:C2863)</f>
        <v>2854</v>
      </c>
      <c r="C2863" s="157" t="s">
        <v>1151</v>
      </c>
      <c r="D2863" s="157" t="s">
        <v>608</v>
      </c>
      <c r="E2863" s="212" t="s">
        <v>583</v>
      </c>
      <c r="F2863" s="209" t="s">
        <v>584</v>
      </c>
      <c r="G2863" s="241">
        <v>45688</v>
      </c>
      <c r="H2863" s="253">
        <v>0</v>
      </c>
      <c r="I2863" s="214">
        <v>-23100</v>
      </c>
      <c r="J2863" s="250">
        <f t="shared" si="46"/>
        <v>1731478.0046818166</v>
      </c>
      <c r="K2863" s="270"/>
    </row>
    <row r="2864" spans="2:11" x14ac:dyDescent="0.25">
      <c r="B2864" s="46">
        <f>SUBTOTAL(103,$C$10:C2864)</f>
        <v>2855</v>
      </c>
      <c r="C2864" s="157" t="s">
        <v>694</v>
      </c>
      <c r="D2864" s="157" t="s">
        <v>608</v>
      </c>
      <c r="E2864" s="212" t="s">
        <v>1187</v>
      </c>
      <c r="F2864" s="209" t="s">
        <v>1188</v>
      </c>
      <c r="G2864" s="241">
        <v>45688</v>
      </c>
      <c r="H2864" s="253">
        <v>0</v>
      </c>
      <c r="I2864" s="214">
        <v>-15400</v>
      </c>
      <c r="J2864" s="250">
        <f t="shared" si="46"/>
        <v>1716078.0046818166</v>
      </c>
      <c r="K2864" s="270"/>
    </row>
    <row r="2865" spans="2:11" x14ac:dyDescent="0.25">
      <c r="B2865" s="46">
        <f>SUBTOTAL(103,$C$10:C2865)</f>
        <v>2856</v>
      </c>
      <c r="C2865" s="157" t="s">
        <v>1342</v>
      </c>
      <c r="D2865" s="157" t="s">
        <v>607</v>
      </c>
      <c r="E2865" s="212" t="s">
        <v>579</v>
      </c>
      <c r="F2865" s="209" t="s">
        <v>622</v>
      </c>
      <c r="G2865" s="241">
        <v>45688</v>
      </c>
      <c r="H2865" s="253">
        <v>0</v>
      </c>
      <c r="I2865" s="214">
        <v>-8600</v>
      </c>
      <c r="J2865" s="250">
        <f t="shared" si="46"/>
        <v>1707478.0046818166</v>
      </c>
      <c r="K2865" s="270"/>
    </row>
    <row r="2866" spans="2:11" x14ac:dyDescent="0.25">
      <c r="B2866" s="46">
        <f>SUBTOTAL(103,$C$10:C2866)</f>
        <v>2857</v>
      </c>
      <c r="C2866" s="157" t="s">
        <v>1165</v>
      </c>
      <c r="D2866" s="157" t="s">
        <v>738</v>
      </c>
      <c r="E2866" s="212" t="s">
        <v>1043</v>
      </c>
      <c r="F2866" s="209" t="s">
        <v>1044</v>
      </c>
      <c r="G2866" s="241">
        <v>45688</v>
      </c>
      <c r="H2866" s="253">
        <v>0</v>
      </c>
      <c r="I2866" s="214">
        <v>-500</v>
      </c>
      <c r="J2866" s="250">
        <f t="shared" si="46"/>
        <v>1706978.0046818166</v>
      </c>
      <c r="K2866" s="270"/>
    </row>
    <row r="2867" spans="2:11" x14ac:dyDescent="0.25">
      <c r="B2867" s="46">
        <f>SUBTOTAL(103,$C$10:C2867)</f>
        <v>2858</v>
      </c>
      <c r="C2867" s="157" t="s">
        <v>724</v>
      </c>
      <c r="D2867" s="157" t="s">
        <v>766</v>
      </c>
      <c r="E2867" s="212" t="s">
        <v>726</v>
      </c>
      <c r="F2867" s="209" t="s">
        <v>724</v>
      </c>
      <c r="G2867" s="241">
        <v>45693</v>
      </c>
      <c r="H2867" s="253">
        <v>800000</v>
      </c>
      <c r="I2867" s="214">
        <v>0</v>
      </c>
      <c r="J2867" s="250">
        <f t="shared" si="46"/>
        <v>2506978.0046818163</v>
      </c>
      <c r="K2867" s="270"/>
    </row>
    <row r="2868" spans="2:11" x14ac:dyDescent="0.25">
      <c r="B2868" s="46">
        <f>SUBTOTAL(103,$C$10:C2868)</f>
        <v>2859</v>
      </c>
      <c r="C2868" s="157" t="s">
        <v>131</v>
      </c>
      <c r="D2868" s="157" t="s">
        <v>1437</v>
      </c>
      <c r="E2868" s="212" t="s">
        <v>588</v>
      </c>
      <c r="F2868" s="209" t="s">
        <v>589</v>
      </c>
      <c r="G2868" s="241">
        <v>45694</v>
      </c>
      <c r="H2868" s="253">
        <v>0</v>
      </c>
      <c r="I2868" s="214">
        <v>-480000</v>
      </c>
      <c r="J2868" s="250">
        <f t="shared" si="46"/>
        <v>2026978.0046818163</v>
      </c>
      <c r="K2868" s="270"/>
    </row>
    <row r="2869" spans="2:11" x14ac:dyDescent="0.25">
      <c r="B2869" s="46">
        <f>SUBTOTAL(103,$C$10:C2869)</f>
        <v>2860</v>
      </c>
      <c r="C2869" s="157" t="s">
        <v>1230</v>
      </c>
      <c r="D2869" s="157" t="s">
        <v>1438</v>
      </c>
      <c r="E2869" s="212" t="s">
        <v>619</v>
      </c>
      <c r="F2869" s="209" t="s">
        <v>621</v>
      </c>
      <c r="G2869" s="241">
        <v>45694</v>
      </c>
      <c r="H2869" s="253">
        <v>0</v>
      </c>
      <c r="I2869" s="214">
        <v>-30000</v>
      </c>
      <c r="J2869" s="250">
        <f t="shared" si="46"/>
        <v>1996978.0046818163</v>
      </c>
      <c r="K2869" s="270"/>
    </row>
    <row r="2870" spans="2:11" x14ac:dyDescent="0.25">
      <c r="B2870" s="46">
        <f>SUBTOTAL(103,$C$10:C2870)</f>
        <v>2861</v>
      </c>
      <c r="C2870" s="157" t="s">
        <v>1266</v>
      </c>
      <c r="D2870" s="157" t="s">
        <v>738</v>
      </c>
      <c r="E2870" s="212" t="s">
        <v>1043</v>
      </c>
      <c r="F2870" s="209" t="s">
        <v>1044</v>
      </c>
      <c r="G2870" s="241">
        <v>45695</v>
      </c>
      <c r="H2870" s="253">
        <v>0</v>
      </c>
      <c r="I2870" s="214">
        <v>-1000</v>
      </c>
      <c r="J2870" s="250">
        <f t="shared" si="46"/>
        <v>1995978.0046818163</v>
      </c>
      <c r="K2870" s="270"/>
    </row>
    <row r="2871" spans="2:11" x14ac:dyDescent="0.25">
      <c r="B2871" s="46">
        <f>SUBTOTAL(103,$C$10:C2871)</f>
        <v>2862</v>
      </c>
      <c r="C2871" s="157" t="s">
        <v>736</v>
      </c>
      <c r="D2871" s="157" t="s">
        <v>738</v>
      </c>
      <c r="E2871" s="212" t="s">
        <v>619</v>
      </c>
      <c r="F2871" s="209" t="s">
        <v>621</v>
      </c>
      <c r="G2871" s="241">
        <v>45695</v>
      </c>
      <c r="H2871" s="253">
        <v>0</v>
      </c>
      <c r="I2871" s="214">
        <v>-1250</v>
      </c>
      <c r="J2871" s="250">
        <f t="shared" si="46"/>
        <v>1994728.0046818163</v>
      </c>
      <c r="K2871" s="270"/>
    </row>
    <row r="2872" spans="2:11" x14ac:dyDescent="0.25">
      <c r="B2872" s="46">
        <f>SUBTOTAL(103,$C$10:C2872)</f>
        <v>2863</v>
      </c>
      <c r="C2872" s="157" t="s">
        <v>625</v>
      </c>
      <c r="D2872" s="157" t="s">
        <v>608</v>
      </c>
      <c r="E2872" s="212" t="s">
        <v>641</v>
      </c>
      <c r="F2872" s="209" t="s">
        <v>642</v>
      </c>
      <c r="G2872" s="241">
        <v>45695</v>
      </c>
      <c r="H2872" s="253">
        <v>0</v>
      </c>
      <c r="I2872" s="214">
        <v>-7000</v>
      </c>
      <c r="J2872" s="250">
        <f t="shared" si="46"/>
        <v>1987728.0046818163</v>
      </c>
      <c r="K2872" s="270"/>
    </row>
    <row r="2873" spans="2:11" x14ac:dyDescent="0.25">
      <c r="B2873" s="46">
        <f>SUBTOTAL(103,$C$10:C2873)</f>
        <v>2864</v>
      </c>
      <c r="C2873" s="157" t="s">
        <v>1180</v>
      </c>
      <c r="D2873" s="157" t="s">
        <v>775</v>
      </c>
      <c r="E2873" s="212" t="s">
        <v>1043</v>
      </c>
      <c r="F2873" s="209" t="s">
        <v>1044</v>
      </c>
      <c r="G2873" s="241">
        <v>45695</v>
      </c>
      <c r="H2873" s="253">
        <v>0</v>
      </c>
      <c r="I2873" s="214">
        <v>-15000</v>
      </c>
      <c r="J2873" s="250">
        <f t="shared" si="46"/>
        <v>1972728.0046818163</v>
      </c>
      <c r="K2873" s="270"/>
    </row>
    <row r="2874" spans="2:11" x14ac:dyDescent="0.25">
      <c r="B2874" s="46">
        <f>SUBTOTAL(103,$C$10:C2874)</f>
        <v>2865</v>
      </c>
      <c r="C2874" s="157" t="s">
        <v>1286</v>
      </c>
      <c r="D2874" s="157" t="s">
        <v>607</v>
      </c>
      <c r="E2874" s="212" t="s">
        <v>591</v>
      </c>
      <c r="F2874" s="209" t="s">
        <v>592</v>
      </c>
      <c r="G2874" s="241">
        <v>45695</v>
      </c>
      <c r="H2874" s="253">
        <v>0</v>
      </c>
      <c r="I2874" s="214">
        <v>-8850</v>
      </c>
      <c r="J2874" s="250">
        <f t="shared" si="46"/>
        <v>1963878.0046818163</v>
      </c>
      <c r="K2874" s="270"/>
    </row>
    <row r="2875" spans="2:11" x14ac:dyDescent="0.25">
      <c r="B2875" s="46">
        <f>SUBTOTAL(103,$C$10:C2875)</f>
        <v>2866</v>
      </c>
      <c r="C2875" s="157" t="s">
        <v>1423</v>
      </c>
      <c r="D2875" s="157" t="s">
        <v>608</v>
      </c>
      <c r="E2875" s="212" t="s">
        <v>1045</v>
      </c>
      <c r="F2875" s="209" t="s">
        <v>1046</v>
      </c>
      <c r="G2875" s="241">
        <v>45695</v>
      </c>
      <c r="H2875" s="253">
        <v>0</v>
      </c>
      <c r="I2875" s="214">
        <v>-11900</v>
      </c>
      <c r="J2875" s="250">
        <f t="shared" si="46"/>
        <v>1951978.0046818163</v>
      </c>
      <c r="K2875" s="270"/>
    </row>
    <row r="2876" spans="2:11" x14ac:dyDescent="0.25">
      <c r="B2876" s="46">
        <f>SUBTOTAL(103,$C$10:C2876)</f>
        <v>2867</v>
      </c>
      <c r="C2876" s="157" t="s">
        <v>598</v>
      </c>
      <c r="D2876" s="157" t="s">
        <v>607</v>
      </c>
      <c r="E2876" s="212" t="s">
        <v>581</v>
      </c>
      <c r="F2876" s="209" t="s">
        <v>620</v>
      </c>
      <c r="G2876" s="241">
        <v>45695</v>
      </c>
      <c r="H2876" s="253">
        <v>0</v>
      </c>
      <c r="I2876" s="214">
        <v>-20000</v>
      </c>
      <c r="J2876" s="250">
        <f t="shared" si="46"/>
        <v>1931978.0046818163</v>
      </c>
      <c r="K2876" s="270"/>
    </row>
    <row r="2877" spans="2:11" x14ac:dyDescent="0.25">
      <c r="B2877" s="46">
        <f>SUBTOTAL(103,$C$10:C2877)</f>
        <v>2868</v>
      </c>
      <c r="C2877" s="157" t="s">
        <v>598</v>
      </c>
      <c r="D2877" s="157" t="s">
        <v>607</v>
      </c>
      <c r="E2877" s="212" t="s">
        <v>1187</v>
      </c>
      <c r="F2877" s="209" t="s">
        <v>1188</v>
      </c>
      <c r="G2877" s="241">
        <v>45695</v>
      </c>
      <c r="H2877" s="253">
        <v>0</v>
      </c>
      <c r="I2877" s="214">
        <v>-2186.0246231384635</v>
      </c>
      <c r="J2877" s="250">
        <f t="shared" si="46"/>
        <v>1929791.980058678</v>
      </c>
      <c r="K2877" s="270"/>
    </row>
    <row r="2878" spans="2:11" x14ac:dyDescent="0.25">
      <c r="B2878" s="46">
        <f>SUBTOTAL(103,$C$10:C2878)</f>
        <v>2869</v>
      </c>
      <c r="C2878" s="157" t="s">
        <v>598</v>
      </c>
      <c r="D2878" s="157" t="s">
        <v>607</v>
      </c>
      <c r="E2878" s="212" t="s">
        <v>746</v>
      </c>
      <c r="F2878" s="209" t="s">
        <v>747</v>
      </c>
      <c r="G2878" s="241">
        <v>45695</v>
      </c>
      <c r="H2878" s="253">
        <v>0</v>
      </c>
      <c r="I2878" s="214">
        <v>-4069.6491734094393</v>
      </c>
      <c r="J2878" s="250">
        <f t="shared" si="46"/>
        <v>1925722.3308852685</v>
      </c>
      <c r="K2878" s="270"/>
    </row>
    <row r="2879" spans="2:11" x14ac:dyDescent="0.25">
      <c r="B2879" s="46">
        <f>SUBTOTAL(103,$C$10:C2879)</f>
        <v>2870</v>
      </c>
      <c r="C2879" s="157" t="s">
        <v>598</v>
      </c>
      <c r="D2879" s="157" t="s">
        <v>607</v>
      </c>
      <c r="E2879" s="212" t="s">
        <v>726</v>
      </c>
      <c r="F2879" s="209" t="s">
        <v>724</v>
      </c>
      <c r="G2879" s="241">
        <v>45695</v>
      </c>
      <c r="H2879" s="253">
        <v>0</v>
      </c>
      <c r="I2879" s="214">
        <v>-1441.4099858819243</v>
      </c>
      <c r="J2879" s="250">
        <f t="shared" si="46"/>
        <v>1924280.9208993865</v>
      </c>
      <c r="K2879" s="270"/>
    </row>
    <row r="2880" spans="2:11" x14ac:dyDescent="0.25">
      <c r="B2880" s="46">
        <f>SUBTOTAL(103,$C$10:C2880)</f>
        <v>2871</v>
      </c>
      <c r="C2880" s="157" t="s">
        <v>598</v>
      </c>
      <c r="D2880" s="157" t="s">
        <v>607</v>
      </c>
      <c r="E2880" s="212" t="s">
        <v>1043</v>
      </c>
      <c r="F2880" s="209" t="s">
        <v>1044</v>
      </c>
      <c r="G2880" s="241">
        <v>45695</v>
      </c>
      <c r="H2880" s="253">
        <v>0</v>
      </c>
      <c r="I2880" s="214">
        <v>-2302.9162175701726</v>
      </c>
      <c r="J2880" s="250">
        <f t="shared" si="46"/>
        <v>1921978.0046818163</v>
      </c>
      <c r="K2880" s="270"/>
    </row>
    <row r="2881" spans="2:11" x14ac:dyDescent="0.25">
      <c r="B2881" s="46">
        <f>SUBTOTAL(103,$C$10:C2881)</f>
        <v>2872</v>
      </c>
      <c r="C2881" s="157" t="s">
        <v>598</v>
      </c>
      <c r="D2881" s="157" t="s">
        <v>738</v>
      </c>
      <c r="E2881" s="212" t="s">
        <v>1043</v>
      </c>
      <c r="F2881" s="209" t="s">
        <v>1044</v>
      </c>
      <c r="G2881" s="241">
        <v>45695</v>
      </c>
      <c r="H2881" s="253">
        <v>0</v>
      </c>
      <c r="I2881" s="214">
        <v>-1000</v>
      </c>
      <c r="J2881" s="250">
        <f t="shared" si="46"/>
        <v>1920978.0046818163</v>
      </c>
      <c r="K2881" s="270"/>
    </row>
    <row r="2882" spans="2:11" x14ac:dyDescent="0.25">
      <c r="B2882" s="46">
        <f>SUBTOTAL(103,$C$10:C2882)</f>
        <v>2873</v>
      </c>
      <c r="C2882" s="157" t="s">
        <v>598</v>
      </c>
      <c r="D2882" s="157" t="s">
        <v>608</v>
      </c>
      <c r="E2882" s="212" t="s">
        <v>1187</v>
      </c>
      <c r="F2882" s="209" t="s">
        <v>1188</v>
      </c>
      <c r="G2882" s="241">
        <v>45695</v>
      </c>
      <c r="H2882" s="253">
        <v>0</v>
      </c>
      <c r="I2882" s="214">
        <v>-6300</v>
      </c>
      <c r="J2882" s="250">
        <f t="shared" si="46"/>
        <v>1914678.0046818163</v>
      </c>
      <c r="K2882" s="270"/>
    </row>
    <row r="2883" spans="2:11" x14ac:dyDescent="0.25">
      <c r="B2883" s="46">
        <f>SUBTOTAL(103,$C$10:C2883)</f>
        <v>2874</v>
      </c>
      <c r="C2883" s="157" t="s">
        <v>600</v>
      </c>
      <c r="D2883" s="157" t="s">
        <v>608</v>
      </c>
      <c r="E2883" s="212" t="s">
        <v>1143</v>
      </c>
      <c r="F2883" s="209" t="s">
        <v>1144</v>
      </c>
      <c r="G2883" s="241">
        <v>45695</v>
      </c>
      <c r="H2883" s="253">
        <v>0</v>
      </c>
      <c r="I2883" s="214">
        <v>-12240</v>
      </c>
      <c r="J2883" s="250">
        <f t="shared" si="46"/>
        <v>1902438.0046818163</v>
      </c>
      <c r="K2883" s="270"/>
    </row>
    <row r="2884" spans="2:11" x14ac:dyDescent="0.25">
      <c r="B2884" s="46">
        <f>SUBTOTAL(103,$C$10:C2884)</f>
        <v>2875</v>
      </c>
      <c r="C2884" s="157" t="s">
        <v>600</v>
      </c>
      <c r="D2884" s="157" t="s">
        <v>944</v>
      </c>
      <c r="E2884" s="212" t="s">
        <v>579</v>
      </c>
      <c r="F2884" s="209" t="s">
        <v>622</v>
      </c>
      <c r="G2884" s="241">
        <v>45695</v>
      </c>
      <c r="H2884" s="253">
        <v>0</v>
      </c>
      <c r="I2884" s="214">
        <v>-5000</v>
      </c>
      <c r="J2884" s="250">
        <f t="shared" si="46"/>
        <v>1897438.0046818163</v>
      </c>
      <c r="K2884" s="270"/>
    </row>
    <row r="2885" spans="2:11" x14ac:dyDescent="0.25">
      <c r="B2885" s="46">
        <f>SUBTOTAL(103,$C$10:C2885)</f>
        <v>2876</v>
      </c>
      <c r="C2885" s="157" t="s">
        <v>682</v>
      </c>
      <c r="D2885" s="157" t="s">
        <v>608</v>
      </c>
      <c r="E2885" s="212" t="s">
        <v>1045</v>
      </c>
      <c r="F2885" s="209" t="s">
        <v>1046</v>
      </c>
      <c r="G2885" s="241">
        <v>45695</v>
      </c>
      <c r="H2885" s="253">
        <v>0</v>
      </c>
      <c r="I2885" s="214">
        <v>-2100</v>
      </c>
      <c r="J2885" s="250">
        <f t="shared" si="46"/>
        <v>1895338.0046818163</v>
      </c>
      <c r="K2885" s="270"/>
    </row>
    <row r="2886" spans="2:11" x14ac:dyDescent="0.25">
      <c r="B2886" s="46">
        <f>SUBTOTAL(103,$C$10:C2886)</f>
        <v>2877</v>
      </c>
      <c r="C2886" s="157" t="s">
        <v>601</v>
      </c>
      <c r="D2886" s="157" t="s">
        <v>648</v>
      </c>
      <c r="E2886" s="212" t="s">
        <v>1143</v>
      </c>
      <c r="F2886" s="209" t="s">
        <v>1144</v>
      </c>
      <c r="G2886" s="241">
        <v>45695</v>
      </c>
      <c r="H2886" s="253">
        <v>0</v>
      </c>
      <c r="I2886" s="214">
        <v>-5331</v>
      </c>
      <c r="J2886" s="250">
        <f t="shared" si="46"/>
        <v>1890007.0046818163</v>
      </c>
      <c r="K2886" s="270"/>
    </row>
    <row r="2887" spans="2:11" x14ac:dyDescent="0.25">
      <c r="B2887" s="46">
        <f>SUBTOTAL(103,$C$10:C2887)</f>
        <v>2878</v>
      </c>
      <c r="C2887" s="157" t="s">
        <v>683</v>
      </c>
      <c r="D2887" s="157" t="s">
        <v>608</v>
      </c>
      <c r="E2887" s="212" t="s">
        <v>1143</v>
      </c>
      <c r="F2887" s="209" t="s">
        <v>1144</v>
      </c>
      <c r="G2887" s="241">
        <v>45695</v>
      </c>
      <c r="H2887" s="253">
        <v>0</v>
      </c>
      <c r="I2887" s="214">
        <v>-7920</v>
      </c>
      <c r="J2887" s="250">
        <f t="shared" si="46"/>
        <v>1882087.0046818163</v>
      </c>
      <c r="K2887" s="270"/>
    </row>
    <row r="2888" spans="2:11" x14ac:dyDescent="0.25">
      <c r="B2888" s="46">
        <f>SUBTOTAL(103,$C$10:C2888)</f>
        <v>2879</v>
      </c>
      <c r="C2888" s="157" t="s">
        <v>665</v>
      </c>
      <c r="D2888" s="157" t="s">
        <v>648</v>
      </c>
      <c r="E2888" s="212" t="s">
        <v>1045</v>
      </c>
      <c r="F2888" s="209" t="s">
        <v>1046</v>
      </c>
      <c r="G2888" s="241">
        <v>45695</v>
      </c>
      <c r="H2888" s="253">
        <v>0</v>
      </c>
      <c r="I2888" s="214">
        <v>-24500</v>
      </c>
      <c r="J2888" s="250">
        <f t="shared" si="46"/>
        <v>1857587.0046818163</v>
      </c>
      <c r="K2888" s="270"/>
    </row>
    <row r="2889" spans="2:11" x14ac:dyDescent="0.25">
      <c r="B2889" s="46">
        <f>SUBTOTAL(103,$C$10:C2889)</f>
        <v>2880</v>
      </c>
      <c r="C2889" s="157" t="s">
        <v>1151</v>
      </c>
      <c r="D2889" s="157" t="s">
        <v>608</v>
      </c>
      <c r="E2889" s="212" t="s">
        <v>583</v>
      </c>
      <c r="F2889" s="209" t="s">
        <v>584</v>
      </c>
      <c r="G2889" s="241">
        <v>45695</v>
      </c>
      <c r="H2889" s="253">
        <v>0</v>
      </c>
      <c r="I2889" s="214">
        <v>-23100</v>
      </c>
      <c r="J2889" s="250">
        <f t="shared" ref="J2889:J2952" si="47">H2889+J2888+I2889</f>
        <v>1834487.0046818163</v>
      </c>
      <c r="K2889" s="270"/>
    </row>
    <row r="2890" spans="2:11" x14ac:dyDescent="0.25">
      <c r="B2890" s="46">
        <f>SUBTOTAL(103,$C$10:C2890)</f>
        <v>2881</v>
      </c>
      <c r="C2890" s="157" t="s">
        <v>694</v>
      </c>
      <c r="D2890" s="157" t="s">
        <v>608</v>
      </c>
      <c r="E2890" s="212" t="s">
        <v>1187</v>
      </c>
      <c r="F2890" s="209" t="s">
        <v>1188</v>
      </c>
      <c r="G2890" s="241">
        <v>45695</v>
      </c>
      <c r="H2890" s="253">
        <v>0</v>
      </c>
      <c r="I2890" s="214">
        <v>-18900</v>
      </c>
      <c r="J2890" s="250">
        <f t="shared" si="47"/>
        <v>1815587.0046818163</v>
      </c>
      <c r="K2890" s="270"/>
    </row>
    <row r="2891" spans="2:11" x14ac:dyDescent="0.25">
      <c r="B2891" s="46">
        <f>SUBTOTAL(103,$C$10:C2891)</f>
        <v>2882</v>
      </c>
      <c r="C2891" s="157" t="s">
        <v>694</v>
      </c>
      <c r="D2891" s="157" t="s">
        <v>607</v>
      </c>
      <c r="E2891" s="212" t="s">
        <v>1439</v>
      </c>
      <c r="F2891" s="209" t="s">
        <v>1440</v>
      </c>
      <c r="G2891" s="241">
        <v>45695</v>
      </c>
      <c r="H2891" s="253">
        <v>0</v>
      </c>
      <c r="I2891" s="214">
        <v>-14544.6</v>
      </c>
      <c r="J2891" s="250">
        <f t="shared" si="47"/>
        <v>1801042.4046818162</v>
      </c>
      <c r="K2891" s="270"/>
    </row>
    <row r="2892" spans="2:11" x14ac:dyDescent="0.25">
      <c r="B2892" s="46">
        <f>SUBTOTAL(103,$C$10:C2892)</f>
        <v>2883</v>
      </c>
      <c r="C2892" s="157" t="s">
        <v>1342</v>
      </c>
      <c r="D2892" s="157" t="s">
        <v>607</v>
      </c>
      <c r="E2892" s="212" t="s">
        <v>579</v>
      </c>
      <c r="F2892" s="209" t="s">
        <v>622</v>
      </c>
      <c r="G2892" s="241">
        <v>45695</v>
      </c>
      <c r="H2892" s="253">
        <v>0</v>
      </c>
      <c r="I2892" s="214">
        <v>-8600</v>
      </c>
      <c r="J2892" s="250">
        <f t="shared" si="47"/>
        <v>1792442.4046818162</v>
      </c>
      <c r="K2892" s="270"/>
    </row>
    <row r="2893" spans="2:11" x14ac:dyDescent="0.25">
      <c r="B2893" s="46">
        <f>SUBTOTAL(103,$C$10:C2893)</f>
        <v>2884</v>
      </c>
      <c r="C2893" s="157" t="s">
        <v>1165</v>
      </c>
      <c r="D2893" s="157" t="s">
        <v>738</v>
      </c>
      <c r="E2893" s="212" t="s">
        <v>1043</v>
      </c>
      <c r="F2893" s="209" t="s">
        <v>1044</v>
      </c>
      <c r="G2893" s="241">
        <v>45695</v>
      </c>
      <c r="H2893" s="253">
        <v>0</v>
      </c>
      <c r="I2893" s="214">
        <v>-500</v>
      </c>
      <c r="J2893" s="250">
        <f t="shared" si="47"/>
        <v>1791942.4046818162</v>
      </c>
      <c r="K2893" s="270"/>
    </row>
    <row r="2894" spans="2:11" x14ac:dyDescent="0.25">
      <c r="B2894" s="46">
        <f>SUBTOTAL(103,$C$10:C2894)</f>
        <v>2885</v>
      </c>
      <c r="C2894" s="157" t="s">
        <v>580</v>
      </c>
      <c r="D2894" s="157" t="s">
        <v>1030</v>
      </c>
      <c r="E2894" s="212" t="s">
        <v>579</v>
      </c>
      <c r="F2894" s="209" t="s">
        <v>622</v>
      </c>
      <c r="G2894" s="241">
        <v>45698</v>
      </c>
      <c r="H2894" s="253">
        <v>300000</v>
      </c>
      <c r="I2894" s="214">
        <v>0</v>
      </c>
      <c r="J2894" s="250">
        <f t="shared" si="47"/>
        <v>2091942.4046818162</v>
      </c>
      <c r="K2894" s="270"/>
    </row>
    <row r="2895" spans="2:11" x14ac:dyDescent="0.25">
      <c r="B2895" s="46">
        <f>SUBTOTAL(103,$C$10:C2895)</f>
        <v>2886</v>
      </c>
      <c r="C2895" s="157" t="s">
        <v>743</v>
      </c>
      <c r="D2895" s="157" t="s">
        <v>1442</v>
      </c>
      <c r="E2895" s="212" t="s">
        <v>1050</v>
      </c>
      <c r="F2895" s="209" t="s">
        <v>442</v>
      </c>
      <c r="G2895" s="241">
        <v>45700</v>
      </c>
      <c r="H2895" s="253">
        <v>0</v>
      </c>
      <c r="I2895" s="214">
        <v>-54000</v>
      </c>
      <c r="J2895" s="250">
        <f t="shared" si="47"/>
        <v>2037942.4046818162</v>
      </c>
      <c r="K2895" s="270"/>
    </row>
    <row r="2896" spans="2:11" x14ac:dyDescent="0.25">
      <c r="B2896" s="46">
        <f>SUBTOTAL(103,$C$10:C2896)</f>
        <v>2887</v>
      </c>
      <c r="C2896" s="157" t="s">
        <v>596</v>
      </c>
      <c r="D2896" s="157" t="s">
        <v>607</v>
      </c>
      <c r="E2896" s="212" t="s">
        <v>591</v>
      </c>
      <c r="F2896" s="209" t="s">
        <v>592</v>
      </c>
      <c r="G2896" s="241">
        <v>45702</v>
      </c>
      <c r="H2896" s="253">
        <v>0</v>
      </c>
      <c r="I2896" s="214">
        <v>-11600</v>
      </c>
      <c r="J2896" s="250">
        <f t="shared" si="47"/>
        <v>2026342.4046818162</v>
      </c>
      <c r="K2896" s="270"/>
    </row>
    <row r="2897" spans="2:11" x14ac:dyDescent="0.25">
      <c r="B2897" s="46">
        <f>SUBTOTAL(103,$C$10:C2897)</f>
        <v>2888</v>
      </c>
      <c r="C2897" s="157" t="s">
        <v>1266</v>
      </c>
      <c r="D2897" s="157" t="s">
        <v>738</v>
      </c>
      <c r="E2897" s="212" t="s">
        <v>1043</v>
      </c>
      <c r="F2897" s="209" t="s">
        <v>1044</v>
      </c>
      <c r="G2897" s="241">
        <v>45702</v>
      </c>
      <c r="H2897" s="253">
        <v>0</v>
      </c>
      <c r="I2897" s="214">
        <v>-1000</v>
      </c>
      <c r="J2897" s="250">
        <f t="shared" si="47"/>
        <v>2025342.4046818162</v>
      </c>
      <c r="K2897" s="270"/>
    </row>
    <row r="2898" spans="2:11" x14ac:dyDescent="0.25">
      <c r="B2898" s="46">
        <f>SUBTOTAL(103,$C$10:C2898)</f>
        <v>2889</v>
      </c>
      <c r="C2898" s="157" t="s">
        <v>812</v>
      </c>
      <c r="D2898" s="157" t="s">
        <v>775</v>
      </c>
      <c r="E2898" s="212" t="s">
        <v>1135</v>
      </c>
      <c r="F2898" s="209" t="s">
        <v>1134</v>
      </c>
      <c r="G2898" s="241">
        <v>45702</v>
      </c>
      <c r="H2898" s="253">
        <v>0</v>
      </c>
      <c r="I2898" s="214">
        <v>-100000</v>
      </c>
      <c r="J2898" s="250">
        <f t="shared" si="47"/>
        <v>1925342.4046818162</v>
      </c>
      <c r="K2898" s="270"/>
    </row>
    <row r="2899" spans="2:11" x14ac:dyDescent="0.25">
      <c r="B2899" s="46">
        <f>SUBTOTAL(103,$C$10:C2899)</f>
        <v>2890</v>
      </c>
      <c r="C2899" s="157" t="s">
        <v>736</v>
      </c>
      <c r="D2899" s="157" t="s">
        <v>738</v>
      </c>
      <c r="E2899" s="212" t="s">
        <v>619</v>
      </c>
      <c r="F2899" s="209" t="s">
        <v>621</v>
      </c>
      <c r="G2899" s="241">
        <v>45702</v>
      </c>
      <c r="H2899" s="253">
        <v>0</v>
      </c>
      <c r="I2899" s="214">
        <v>-1250</v>
      </c>
      <c r="J2899" s="250">
        <f t="shared" si="47"/>
        <v>1924092.4046818162</v>
      </c>
      <c r="K2899" s="270"/>
    </row>
    <row r="2900" spans="2:11" x14ac:dyDescent="0.25">
      <c r="B2900" s="46">
        <f>SUBTOTAL(103,$C$10:C2900)</f>
        <v>2891</v>
      </c>
      <c r="C2900" s="157" t="s">
        <v>625</v>
      </c>
      <c r="D2900" s="157" t="s">
        <v>608</v>
      </c>
      <c r="E2900" s="212" t="s">
        <v>641</v>
      </c>
      <c r="F2900" s="209" t="s">
        <v>642</v>
      </c>
      <c r="G2900" s="241">
        <v>45702</v>
      </c>
      <c r="H2900" s="253">
        <v>0</v>
      </c>
      <c r="I2900" s="214">
        <v>-12473</v>
      </c>
      <c r="J2900" s="250">
        <f t="shared" si="47"/>
        <v>1911619.4046818162</v>
      </c>
      <c r="K2900" s="270"/>
    </row>
    <row r="2901" spans="2:11" x14ac:dyDescent="0.25">
      <c r="B2901" s="46">
        <f>SUBTOTAL(103,$C$10:C2901)</f>
        <v>2892</v>
      </c>
      <c r="C2901" s="157" t="s">
        <v>1441</v>
      </c>
      <c r="D2901" s="157" t="s">
        <v>738</v>
      </c>
      <c r="E2901" s="212" t="s">
        <v>1043</v>
      </c>
      <c r="F2901" s="209" t="s">
        <v>1044</v>
      </c>
      <c r="G2901" s="241">
        <v>45702</v>
      </c>
      <c r="H2901" s="253">
        <v>0</v>
      </c>
      <c r="I2901" s="214">
        <v>-1250</v>
      </c>
      <c r="J2901" s="250">
        <f t="shared" si="47"/>
        <v>1910369.4046818162</v>
      </c>
      <c r="K2901" s="270"/>
    </row>
    <row r="2902" spans="2:11" x14ac:dyDescent="0.25">
      <c r="B2902" s="46">
        <f>SUBTOTAL(103,$C$10:C2902)</f>
        <v>2893</v>
      </c>
      <c r="C2902" s="157" t="s">
        <v>1286</v>
      </c>
      <c r="D2902" s="157" t="s">
        <v>607</v>
      </c>
      <c r="E2902" s="212" t="s">
        <v>591</v>
      </c>
      <c r="F2902" s="209" t="s">
        <v>592</v>
      </c>
      <c r="G2902" s="241">
        <v>45702</v>
      </c>
      <c r="H2902" s="253">
        <v>0</v>
      </c>
      <c r="I2902" s="214">
        <v>-8850</v>
      </c>
      <c r="J2902" s="250">
        <f t="shared" si="47"/>
        <v>1901519.4046818162</v>
      </c>
      <c r="K2902" s="270"/>
    </row>
    <row r="2903" spans="2:11" x14ac:dyDescent="0.25">
      <c r="B2903" s="46">
        <f>SUBTOTAL(103,$C$10:C2903)</f>
        <v>2894</v>
      </c>
      <c r="C2903" s="157" t="s">
        <v>1423</v>
      </c>
      <c r="D2903" s="157" t="s">
        <v>608</v>
      </c>
      <c r="E2903" s="212" t="s">
        <v>1045</v>
      </c>
      <c r="F2903" s="209" t="s">
        <v>1046</v>
      </c>
      <c r="G2903" s="241">
        <v>45702</v>
      </c>
      <c r="H2903" s="253">
        <v>0</v>
      </c>
      <c r="I2903" s="214">
        <v>-11900</v>
      </c>
      <c r="J2903" s="250">
        <f t="shared" si="47"/>
        <v>1889619.4046818162</v>
      </c>
      <c r="K2903" s="270"/>
    </row>
    <row r="2904" spans="2:11" x14ac:dyDescent="0.25">
      <c r="B2904" s="46">
        <f>SUBTOTAL(103,$C$10:C2904)</f>
        <v>2895</v>
      </c>
      <c r="C2904" s="157" t="s">
        <v>598</v>
      </c>
      <c r="D2904" s="157" t="s">
        <v>607</v>
      </c>
      <c r="E2904" s="212" t="s">
        <v>581</v>
      </c>
      <c r="F2904" s="209" t="s">
        <v>620</v>
      </c>
      <c r="G2904" s="241">
        <v>45702</v>
      </c>
      <c r="H2904" s="253">
        <v>0</v>
      </c>
      <c r="I2904" s="214">
        <v>-20000</v>
      </c>
      <c r="J2904" s="250">
        <f t="shared" si="47"/>
        <v>1869619.4046818162</v>
      </c>
      <c r="K2904" s="270"/>
    </row>
    <row r="2905" spans="2:11" x14ac:dyDescent="0.25">
      <c r="B2905" s="46">
        <f>SUBTOTAL(103,$C$10:C2905)</f>
        <v>2896</v>
      </c>
      <c r="C2905" s="157" t="s">
        <v>598</v>
      </c>
      <c r="D2905" s="157" t="s">
        <v>607</v>
      </c>
      <c r="E2905" s="212" t="s">
        <v>746</v>
      </c>
      <c r="F2905" s="209" t="s">
        <v>747</v>
      </c>
      <c r="G2905" s="241">
        <v>45702</v>
      </c>
      <c r="H2905" s="253">
        <v>0</v>
      </c>
      <c r="I2905" s="214">
        <v>-5597.2108962157272</v>
      </c>
      <c r="J2905" s="250">
        <f t="shared" si="47"/>
        <v>1864022.1937856006</v>
      </c>
      <c r="K2905" s="270"/>
    </row>
    <row r="2906" spans="2:11" x14ac:dyDescent="0.25">
      <c r="B2906" s="46">
        <f>SUBTOTAL(103,$C$10:C2906)</f>
        <v>2897</v>
      </c>
      <c r="C2906" s="157" t="s">
        <v>598</v>
      </c>
      <c r="D2906" s="157" t="s">
        <v>607</v>
      </c>
      <c r="E2906" s="212" t="s">
        <v>1043</v>
      </c>
      <c r="F2906" s="209" t="s">
        <v>1044</v>
      </c>
      <c r="G2906" s="241">
        <v>45702</v>
      </c>
      <c r="H2906" s="253">
        <v>0</v>
      </c>
      <c r="I2906" s="214">
        <v>-4402.7891037842728</v>
      </c>
      <c r="J2906" s="250">
        <f t="shared" si="47"/>
        <v>1859619.4046818162</v>
      </c>
      <c r="K2906" s="270"/>
    </row>
    <row r="2907" spans="2:11" x14ac:dyDescent="0.25">
      <c r="B2907" s="46">
        <f>SUBTOTAL(103,$C$10:C2907)</f>
        <v>2898</v>
      </c>
      <c r="C2907" s="157" t="s">
        <v>598</v>
      </c>
      <c r="D2907" s="157" t="s">
        <v>1166</v>
      </c>
      <c r="E2907" s="212" t="s">
        <v>1045</v>
      </c>
      <c r="F2907" s="209" t="s">
        <v>1046</v>
      </c>
      <c r="G2907" s="241">
        <v>45702</v>
      </c>
      <c r="H2907" s="253">
        <v>0</v>
      </c>
      <c r="I2907" s="214">
        <v>-4000</v>
      </c>
      <c r="J2907" s="250">
        <f t="shared" si="47"/>
        <v>1855619.4046818162</v>
      </c>
      <c r="K2907" s="270"/>
    </row>
    <row r="2908" spans="2:11" x14ac:dyDescent="0.25">
      <c r="B2908" s="46">
        <f>SUBTOTAL(103,$C$10:C2908)</f>
        <v>2899</v>
      </c>
      <c r="C2908" s="157" t="s">
        <v>598</v>
      </c>
      <c r="D2908" s="157" t="s">
        <v>1166</v>
      </c>
      <c r="E2908" s="212" t="s">
        <v>1045</v>
      </c>
      <c r="F2908" s="209" t="s">
        <v>1046</v>
      </c>
      <c r="G2908" s="241">
        <v>45702</v>
      </c>
      <c r="H2908" s="253">
        <v>0</v>
      </c>
      <c r="I2908" s="214">
        <v>-4000</v>
      </c>
      <c r="J2908" s="250">
        <f t="shared" si="47"/>
        <v>1851619.4046818162</v>
      </c>
      <c r="K2908" s="270"/>
    </row>
    <row r="2909" spans="2:11" x14ac:dyDescent="0.25">
      <c r="B2909" s="46">
        <f>SUBTOTAL(103,$C$10:C2909)</f>
        <v>2900</v>
      </c>
      <c r="C2909" s="157" t="s">
        <v>598</v>
      </c>
      <c r="D2909" s="157" t="s">
        <v>738</v>
      </c>
      <c r="E2909" s="212" t="s">
        <v>1043</v>
      </c>
      <c r="F2909" s="209" t="s">
        <v>1044</v>
      </c>
      <c r="G2909" s="241">
        <v>45702</v>
      </c>
      <c r="H2909" s="253">
        <v>0</v>
      </c>
      <c r="I2909" s="214">
        <v>-1000</v>
      </c>
      <c r="J2909" s="250">
        <f t="shared" si="47"/>
        <v>1850619.4046818162</v>
      </c>
      <c r="K2909" s="270"/>
    </row>
    <row r="2910" spans="2:11" x14ac:dyDescent="0.25">
      <c r="B2910" s="46">
        <f>SUBTOTAL(103,$C$10:C2910)</f>
        <v>2901</v>
      </c>
      <c r="C2910" s="157" t="s">
        <v>598</v>
      </c>
      <c r="D2910" s="157" t="s">
        <v>608</v>
      </c>
      <c r="E2910" s="212" t="s">
        <v>1187</v>
      </c>
      <c r="F2910" s="209" t="s">
        <v>1188</v>
      </c>
      <c r="G2910" s="241">
        <v>45702</v>
      </c>
      <c r="H2910" s="253">
        <v>0</v>
      </c>
      <c r="I2910" s="214">
        <v>-6300</v>
      </c>
      <c r="J2910" s="250">
        <f t="shared" si="47"/>
        <v>1844319.4046818162</v>
      </c>
      <c r="K2910" s="270"/>
    </row>
    <row r="2911" spans="2:11" x14ac:dyDescent="0.25">
      <c r="B2911" s="46">
        <f>SUBTOTAL(103,$C$10:C2911)</f>
        <v>2902</v>
      </c>
      <c r="C2911" s="157" t="s">
        <v>600</v>
      </c>
      <c r="D2911" s="157" t="s">
        <v>608</v>
      </c>
      <c r="E2911" s="212" t="s">
        <v>1143</v>
      </c>
      <c r="F2911" s="209" t="s">
        <v>1144</v>
      </c>
      <c r="G2911" s="241">
        <v>45702</v>
      </c>
      <c r="H2911" s="253">
        <v>0</v>
      </c>
      <c r="I2911" s="214">
        <v>-24240</v>
      </c>
      <c r="J2911" s="250">
        <f t="shared" si="47"/>
        <v>1820079.4046818162</v>
      </c>
      <c r="K2911" s="270"/>
    </row>
    <row r="2912" spans="2:11" x14ac:dyDescent="0.25">
      <c r="B2912" s="46">
        <f>SUBTOTAL(103,$C$10:C2912)</f>
        <v>2903</v>
      </c>
      <c r="C2912" s="157" t="s">
        <v>682</v>
      </c>
      <c r="D2912" s="157" t="s">
        <v>608</v>
      </c>
      <c r="E2912" s="212" t="s">
        <v>1045</v>
      </c>
      <c r="F2912" s="209" t="s">
        <v>1046</v>
      </c>
      <c r="G2912" s="241">
        <v>45702</v>
      </c>
      <c r="H2912" s="253">
        <v>0</v>
      </c>
      <c r="I2912" s="214">
        <v>-2100</v>
      </c>
      <c r="J2912" s="250">
        <f t="shared" si="47"/>
        <v>1817979.4046818162</v>
      </c>
      <c r="K2912" s="270"/>
    </row>
    <row r="2913" spans="2:11" x14ac:dyDescent="0.25">
      <c r="B2913" s="46">
        <f>SUBTOTAL(103,$C$10:C2913)</f>
        <v>2904</v>
      </c>
      <c r="C2913" s="157" t="s">
        <v>745</v>
      </c>
      <c r="D2913" s="157" t="s">
        <v>1139</v>
      </c>
      <c r="E2913" s="212" t="s">
        <v>746</v>
      </c>
      <c r="F2913" s="209" t="s">
        <v>747</v>
      </c>
      <c r="G2913" s="241">
        <v>45702</v>
      </c>
      <c r="H2913" s="253">
        <v>0</v>
      </c>
      <c r="I2913" s="214">
        <v>-1200</v>
      </c>
      <c r="J2913" s="250">
        <f t="shared" si="47"/>
        <v>1816779.4046818162</v>
      </c>
      <c r="K2913" s="270"/>
    </row>
    <row r="2914" spans="2:11" x14ac:dyDescent="0.25">
      <c r="B2914" s="46">
        <f>SUBTOTAL(103,$C$10:C2914)</f>
        <v>2905</v>
      </c>
      <c r="C2914" s="157" t="s">
        <v>601</v>
      </c>
      <c r="D2914" s="157" t="s">
        <v>648</v>
      </c>
      <c r="E2914" s="212" t="s">
        <v>1143</v>
      </c>
      <c r="F2914" s="209" t="s">
        <v>1144</v>
      </c>
      <c r="G2914" s="241">
        <v>45702</v>
      </c>
      <c r="H2914" s="253">
        <v>0</v>
      </c>
      <c r="I2914" s="214">
        <v>-5331</v>
      </c>
      <c r="J2914" s="250">
        <f t="shared" si="47"/>
        <v>1811448.4046818162</v>
      </c>
      <c r="K2914" s="270"/>
    </row>
    <row r="2915" spans="2:11" x14ac:dyDescent="0.25">
      <c r="B2915" s="46">
        <f>SUBTOTAL(103,$C$10:C2915)</f>
        <v>2906</v>
      </c>
      <c r="C2915" s="157" t="s">
        <v>722</v>
      </c>
      <c r="D2915" s="157" t="s">
        <v>703</v>
      </c>
      <c r="E2915" s="212" t="s">
        <v>641</v>
      </c>
      <c r="F2915" s="209" t="s">
        <v>642</v>
      </c>
      <c r="G2915" s="241">
        <v>45702</v>
      </c>
      <c r="H2915" s="253">
        <v>0</v>
      </c>
      <c r="I2915" s="214">
        <v>-25000</v>
      </c>
      <c r="J2915" s="250">
        <f t="shared" si="47"/>
        <v>1786448.4046818162</v>
      </c>
      <c r="K2915" s="270"/>
    </row>
    <row r="2916" spans="2:11" x14ac:dyDescent="0.25">
      <c r="B2916" s="46">
        <f>SUBTOTAL(103,$C$10:C2916)</f>
        <v>2907</v>
      </c>
      <c r="C2916" s="157" t="s">
        <v>683</v>
      </c>
      <c r="D2916" s="157" t="s">
        <v>608</v>
      </c>
      <c r="E2916" s="212" t="s">
        <v>1143</v>
      </c>
      <c r="F2916" s="209" t="s">
        <v>1144</v>
      </c>
      <c r="G2916" s="241">
        <v>45702</v>
      </c>
      <c r="H2916" s="253">
        <v>0</v>
      </c>
      <c r="I2916" s="214">
        <v>-7920</v>
      </c>
      <c r="J2916" s="250">
        <f t="shared" si="47"/>
        <v>1778528.4046818162</v>
      </c>
      <c r="K2916" s="270"/>
    </row>
    <row r="2917" spans="2:11" x14ac:dyDescent="0.25">
      <c r="B2917" s="46">
        <f>SUBTOTAL(103,$C$10:C2917)</f>
        <v>2908</v>
      </c>
      <c r="C2917" s="157" t="s">
        <v>665</v>
      </c>
      <c r="D2917" s="157" t="s">
        <v>648</v>
      </c>
      <c r="E2917" s="212" t="s">
        <v>1045</v>
      </c>
      <c r="F2917" s="209" t="s">
        <v>1046</v>
      </c>
      <c r="G2917" s="241">
        <v>45702</v>
      </c>
      <c r="H2917" s="253">
        <v>0</v>
      </c>
      <c r="I2917" s="214">
        <v>-24500</v>
      </c>
      <c r="J2917" s="250">
        <f t="shared" si="47"/>
        <v>1754028.4046818162</v>
      </c>
      <c r="K2917" s="270"/>
    </row>
    <row r="2918" spans="2:11" x14ac:dyDescent="0.25">
      <c r="B2918" s="46">
        <f>SUBTOTAL(103,$C$10:C2918)</f>
        <v>2909</v>
      </c>
      <c r="C2918" s="157" t="s">
        <v>1151</v>
      </c>
      <c r="D2918" s="157" t="s">
        <v>608</v>
      </c>
      <c r="E2918" s="212" t="s">
        <v>583</v>
      </c>
      <c r="F2918" s="209" t="s">
        <v>584</v>
      </c>
      <c r="G2918" s="241">
        <v>45702</v>
      </c>
      <c r="H2918" s="253">
        <v>0</v>
      </c>
      <c r="I2918" s="214">
        <v>-23100</v>
      </c>
      <c r="J2918" s="250">
        <f t="shared" si="47"/>
        <v>1730928.4046818162</v>
      </c>
      <c r="K2918" s="270"/>
    </row>
    <row r="2919" spans="2:11" x14ac:dyDescent="0.25">
      <c r="B2919" s="46">
        <f>SUBTOTAL(103,$C$10:C2919)</f>
        <v>2910</v>
      </c>
      <c r="C2919" s="157" t="s">
        <v>694</v>
      </c>
      <c r="D2919" s="157" t="s">
        <v>608</v>
      </c>
      <c r="E2919" s="212" t="s">
        <v>641</v>
      </c>
      <c r="F2919" s="209" t="s">
        <v>642</v>
      </c>
      <c r="G2919" s="241">
        <v>45702</v>
      </c>
      <c r="H2919" s="253">
        <v>0</v>
      </c>
      <c r="I2919" s="214">
        <v>-6300</v>
      </c>
      <c r="J2919" s="250">
        <f t="shared" si="47"/>
        <v>1724628.4046818162</v>
      </c>
      <c r="K2919" s="270"/>
    </row>
    <row r="2920" spans="2:11" x14ac:dyDescent="0.25">
      <c r="B2920" s="46">
        <f>SUBTOTAL(103,$C$10:C2920)</f>
        <v>2911</v>
      </c>
      <c r="C2920" s="157" t="s">
        <v>694</v>
      </c>
      <c r="D2920" s="157" t="s">
        <v>608</v>
      </c>
      <c r="E2920" s="212" t="s">
        <v>1187</v>
      </c>
      <c r="F2920" s="209" t="s">
        <v>1188</v>
      </c>
      <c r="G2920" s="241">
        <v>45702</v>
      </c>
      <c r="H2920" s="253">
        <v>0</v>
      </c>
      <c r="I2920" s="214">
        <v>-9100</v>
      </c>
      <c r="J2920" s="250">
        <f t="shared" si="47"/>
        <v>1715528.4046818162</v>
      </c>
      <c r="K2920" s="270"/>
    </row>
    <row r="2921" spans="2:11" x14ac:dyDescent="0.25">
      <c r="B2921" s="46">
        <f>SUBTOTAL(103,$C$10:C2921)</f>
        <v>2912</v>
      </c>
      <c r="C2921" s="157" t="s">
        <v>1342</v>
      </c>
      <c r="D2921" s="157" t="s">
        <v>607</v>
      </c>
      <c r="E2921" s="212" t="s">
        <v>579</v>
      </c>
      <c r="F2921" s="209" t="s">
        <v>622</v>
      </c>
      <c r="G2921" s="241">
        <v>45702</v>
      </c>
      <c r="H2921" s="253">
        <v>0</v>
      </c>
      <c r="I2921" s="214">
        <v>-8600</v>
      </c>
      <c r="J2921" s="250">
        <f t="shared" si="47"/>
        <v>1706928.4046818162</v>
      </c>
      <c r="K2921" s="270"/>
    </row>
    <row r="2922" spans="2:11" x14ac:dyDescent="0.25">
      <c r="B2922" s="46">
        <f>SUBTOTAL(103,$C$10:C2922)</f>
        <v>2913</v>
      </c>
      <c r="C2922" s="157" t="s">
        <v>1165</v>
      </c>
      <c r="D2922" s="157" t="s">
        <v>738</v>
      </c>
      <c r="E2922" s="212" t="s">
        <v>1043</v>
      </c>
      <c r="F2922" s="209" t="s">
        <v>1044</v>
      </c>
      <c r="G2922" s="241">
        <v>45702</v>
      </c>
      <c r="H2922" s="253">
        <v>0</v>
      </c>
      <c r="I2922" s="214">
        <v>-500</v>
      </c>
      <c r="J2922" s="250">
        <f t="shared" si="47"/>
        <v>1706428.4046818162</v>
      </c>
      <c r="K2922" s="270"/>
    </row>
    <row r="2923" spans="2:11" x14ac:dyDescent="0.25">
      <c r="B2923" s="46">
        <f>SUBTOTAL(103,$C$10:C2923)</f>
        <v>2914</v>
      </c>
      <c r="C2923" s="157" t="s">
        <v>1431</v>
      </c>
      <c r="D2923" s="157" t="s">
        <v>623</v>
      </c>
      <c r="E2923" s="212" t="s">
        <v>1432</v>
      </c>
      <c r="F2923" s="204" t="s">
        <v>1431</v>
      </c>
      <c r="G2923" s="241">
        <v>45705</v>
      </c>
      <c r="H2923" s="253">
        <v>1000000</v>
      </c>
      <c r="I2923" s="214">
        <v>0</v>
      </c>
      <c r="J2923" s="250">
        <f t="shared" si="47"/>
        <v>2706428.4046818162</v>
      </c>
      <c r="K2923" s="270"/>
    </row>
    <row r="2924" spans="2:11" x14ac:dyDescent="0.25">
      <c r="B2924" s="46">
        <f>SUBTOTAL(103,$C$10:C2924)</f>
        <v>2915</v>
      </c>
      <c r="C2924" s="157" t="s">
        <v>598</v>
      </c>
      <c r="D2924" s="157" t="s">
        <v>657</v>
      </c>
      <c r="E2924" s="212" t="s">
        <v>644</v>
      </c>
      <c r="F2924" s="204" t="s">
        <v>428</v>
      </c>
      <c r="G2924" s="241">
        <v>45708</v>
      </c>
      <c r="H2924" s="253">
        <v>13900</v>
      </c>
      <c r="I2924" s="214">
        <v>0</v>
      </c>
      <c r="J2924" s="250">
        <f t="shared" si="47"/>
        <v>2720328.4046818162</v>
      </c>
      <c r="K2924" s="270"/>
    </row>
    <row r="2925" spans="2:11" x14ac:dyDescent="0.25">
      <c r="B2925" s="46">
        <f>SUBTOTAL(103,$C$10:C2925)</f>
        <v>2916</v>
      </c>
      <c r="C2925" s="157" t="s">
        <v>1180</v>
      </c>
      <c r="D2925" s="157" t="s">
        <v>1183</v>
      </c>
      <c r="E2925" s="212" t="s">
        <v>1043</v>
      </c>
      <c r="F2925" s="209" t="s">
        <v>1044</v>
      </c>
      <c r="G2925" s="241">
        <v>45708</v>
      </c>
      <c r="H2925" s="253">
        <v>0</v>
      </c>
      <c r="I2925" s="214">
        <v>-600</v>
      </c>
      <c r="J2925" s="250">
        <f t="shared" si="47"/>
        <v>2719728.4046818162</v>
      </c>
      <c r="K2925" s="270"/>
    </row>
    <row r="2926" spans="2:11" x14ac:dyDescent="0.25">
      <c r="B2926" s="46">
        <f>SUBTOTAL(103,$C$10:C2926)</f>
        <v>2917</v>
      </c>
      <c r="C2926" s="157" t="s">
        <v>1266</v>
      </c>
      <c r="D2926" s="157" t="s">
        <v>738</v>
      </c>
      <c r="E2926" s="212" t="s">
        <v>1043</v>
      </c>
      <c r="F2926" s="209" t="s">
        <v>1044</v>
      </c>
      <c r="G2926" s="241">
        <v>45709</v>
      </c>
      <c r="H2926" s="253">
        <v>0</v>
      </c>
      <c r="I2926" s="214">
        <v>-1000</v>
      </c>
      <c r="J2926" s="250">
        <f t="shared" si="47"/>
        <v>2718728.4046818162</v>
      </c>
      <c r="K2926" s="270"/>
    </row>
    <row r="2927" spans="2:11" x14ac:dyDescent="0.25">
      <c r="B2927" s="46">
        <f>SUBTOTAL(103,$C$10:C2927)</f>
        <v>2918</v>
      </c>
      <c r="C2927" s="157" t="s">
        <v>625</v>
      </c>
      <c r="D2927" s="157" t="s">
        <v>608</v>
      </c>
      <c r="E2927" s="212" t="s">
        <v>641</v>
      </c>
      <c r="F2927" s="209" t="s">
        <v>642</v>
      </c>
      <c r="G2927" s="241">
        <v>45709</v>
      </c>
      <c r="H2927" s="253">
        <v>0</v>
      </c>
      <c r="I2927" s="214">
        <v>-8026</v>
      </c>
      <c r="J2927" s="250">
        <f t="shared" si="47"/>
        <v>2710702.4046818162</v>
      </c>
      <c r="K2927" s="270"/>
    </row>
    <row r="2928" spans="2:11" x14ac:dyDescent="0.25">
      <c r="B2928" s="46">
        <f>SUBTOTAL(103,$C$10:C2928)</f>
        <v>2919</v>
      </c>
      <c r="C2928" s="157" t="s">
        <v>1441</v>
      </c>
      <c r="D2928" s="157" t="s">
        <v>738</v>
      </c>
      <c r="E2928" s="212" t="s">
        <v>1043</v>
      </c>
      <c r="F2928" s="209" t="s">
        <v>1044</v>
      </c>
      <c r="G2928" s="241">
        <v>45709</v>
      </c>
      <c r="H2928" s="253">
        <v>0</v>
      </c>
      <c r="I2928" s="214">
        <v>-1250</v>
      </c>
      <c r="J2928" s="250">
        <f t="shared" si="47"/>
        <v>2709452.4046818162</v>
      </c>
      <c r="K2928" s="270"/>
    </row>
    <row r="2929" spans="2:11" x14ac:dyDescent="0.25">
      <c r="B2929" s="46">
        <f>SUBTOTAL(103,$C$10:C2929)</f>
        <v>2920</v>
      </c>
      <c r="C2929" s="157" t="s">
        <v>1423</v>
      </c>
      <c r="D2929" s="157" t="s">
        <v>608</v>
      </c>
      <c r="E2929" s="212" t="s">
        <v>1045</v>
      </c>
      <c r="F2929" s="209" t="s">
        <v>1046</v>
      </c>
      <c r="G2929" s="241">
        <v>45709</v>
      </c>
      <c r="H2929" s="253">
        <v>0</v>
      </c>
      <c r="I2929" s="214">
        <v>-11900</v>
      </c>
      <c r="J2929" s="250">
        <f t="shared" si="47"/>
        <v>2697552.4046818162</v>
      </c>
      <c r="K2929" s="270"/>
    </row>
    <row r="2930" spans="2:11" x14ac:dyDescent="0.25">
      <c r="B2930" s="46">
        <f>SUBTOTAL(103,$C$10:C2930)</f>
        <v>2921</v>
      </c>
      <c r="C2930" s="157" t="s">
        <v>598</v>
      </c>
      <c r="D2930" s="157" t="s">
        <v>607</v>
      </c>
      <c r="E2930" s="212" t="s">
        <v>581</v>
      </c>
      <c r="F2930" s="209" t="s">
        <v>620</v>
      </c>
      <c r="G2930" s="241">
        <v>45709</v>
      </c>
      <c r="H2930" s="253">
        <v>0</v>
      </c>
      <c r="I2930" s="214">
        <v>-20000</v>
      </c>
      <c r="J2930" s="250">
        <f t="shared" si="47"/>
        <v>2677552.4046818162</v>
      </c>
      <c r="K2930" s="270"/>
    </row>
    <row r="2931" spans="2:11" x14ac:dyDescent="0.25">
      <c r="B2931" s="46">
        <f>SUBTOTAL(103,$C$10:C2931)</f>
        <v>2922</v>
      </c>
      <c r="C2931" s="157" t="s">
        <v>598</v>
      </c>
      <c r="D2931" s="157" t="s">
        <v>607</v>
      </c>
      <c r="E2931" s="212" t="s">
        <v>579</v>
      </c>
      <c r="F2931" s="209" t="s">
        <v>622</v>
      </c>
      <c r="G2931" s="241">
        <v>45709</v>
      </c>
      <c r="H2931" s="253">
        <v>0</v>
      </c>
      <c r="I2931" s="214">
        <v>-4835.4435665174396</v>
      </c>
      <c r="J2931" s="250">
        <f t="shared" si="47"/>
        <v>2672716.9611152988</v>
      </c>
      <c r="K2931" s="270"/>
    </row>
    <row r="2932" spans="2:11" x14ac:dyDescent="0.25">
      <c r="B2932" s="46">
        <f>SUBTOTAL(103,$C$10:C2932)</f>
        <v>2923</v>
      </c>
      <c r="C2932" s="157" t="s">
        <v>598</v>
      </c>
      <c r="D2932" s="157" t="s">
        <v>607</v>
      </c>
      <c r="E2932" s="212" t="s">
        <v>746</v>
      </c>
      <c r="F2932" s="209" t="s">
        <v>747</v>
      </c>
      <c r="G2932" s="241">
        <v>45709</v>
      </c>
      <c r="H2932" s="253">
        <v>0</v>
      </c>
      <c r="I2932" s="214">
        <v>-4114.544068205365</v>
      </c>
      <c r="J2932" s="250">
        <f t="shared" si="47"/>
        <v>2668602.4170470936</v>
      </c>
      <c r="K2932" s="270"/>
    </row>
    <row r="2933" spans="2:11" x14ac:dyDescent="0.25">
      <c r="B2933" s="46">
        <f>SUBTOTAL(103,$C$10:C2933)</f>
        <v>2924</v>
      </c>
      <c r="C2933" s="157" t="s">
        <v>598</v>
      </c>
      <c r="D2933" s="157" t="s">
        <v>607</v>
      </c>
      <c r="E2933" s="212" t="s">
        <v>726</v>
      </c>
      <c r="F2933" s="209" t="s">
        <v>724</v>
      </c>
      <c r="G2933" s="241">
        <v>45709</v>
      </c>
      <c r="H2933" s="253">
        <v>0</v>
      </c>
      <c r="I2933" s="214">
        <v>-1050.0123652771965</v>
      </c>
      <c r="J2933" s="250">
        <f t="shared" si="47"/>
        <v>2667552.4046818162</v>
      </c>
      <c r="K2933" s="270"/>
    </row>
    <row r="2934" spans="2:11" x14ac:dyDescent="0.25">
      <c r="B2934" s="46">
        <f>SUBTOTAL(103,$C$10:C2934)</f>
        <v>2925</v>
      </c>
      <c r="C2934" s="157" t="s">
        <v>598</v>
      </c>
      <c r="D2934" s="157" t="s">
        <v>738</v>
      </c>
      <c r="E2934" s="212" t="s">
        <v>1043</v>
      </c>
      <c r="F2934" s="209" t="s">
        <v>1044</v>
      </c>
      <c r="G2934" s="241">
        <v>45709</v>
      </c>
      <c r="H2934" s="253">
        <v>0</v>
      </c>
      <c r="I2934" s="214">
        <v>-1000</v>
      </c>
      <c r="J2934" s="250">
        <f t="shared" si="47"/>
        <v>2666552.4046818162</v>
      </c>
      <c r="K2934" s="270"/>
    </row>
    <row r="2935" spans="2:11" x14ac:dyDescent="0.25">
      <c r="B2935" s="46">
        <f>SUBTOTAL(103,$C$10:C2935)</f>
        <v>2926</v>
      </c>
      <c r="C2935" s="157" t="s">
        <v>598</v>
      </c>
      <c r="D2935" s="157" t="s">
        <v>608</v>
      </c>
      <c r="E2935" s="212" t="s">
        <v>1187</v>
      </c>
      <c r="F2935" s="209" t="s">
        <v>1188</v>
      </c>
      <c r="G2935" s="241">
        <v>45709</v>
      </c>
      <c r="H2935" s="253">
        <v>0</v>
      </c>
      <c r="I2935" s="214">
        <v>-6300</v>
      </c>
      <c r="J2935" s="250">
        <f t="shared" si="47"/>
        <v>2660252.4046818162</v>
      </c>
      <c r="K2935" s="270"/>
    </row>
    <row r="2936" spans="2:11" x14ac:dyDescent="0.25">
      <c r="B2936" s="46">
        <f>SUBTOTAL(103,$C$10:C2936)</f>
        <v>2927</v>
      </c>
      <c r="C2936" s="157" t="s">
        <v>600</v>
      </c>
      <c r="D2936" s="157" t="s">
        <v>608</v>
      </c>
      <c r="E2936" s="212" t="s">
        <v>1143</v>
      </c>
      <c r="F2936" s="209" t="s">
        <v>1144</v>
      </c>
      <c r="G2936" s="241">
        <v>45709</v>
      </c>
      <c r="H2936" s="253">
        <v>0</v>
      </c>
      <c r="I2936" s="214">
        <v>-21322</v>
      </c>
      <c r="J2936" s="250">
        <f t="shared" si="47"/>
        <v>2638930.4046818162</v>
      </c>
      <c r="K2936" s="270"/>
    </row>
    <row r="2937" spans="2:11" x14ac:dyDescent="0.25">
      <c r="B2937" s="46">
        <f>SUBTOTAL(103,$C$10:C2937)</f>
        <v>2928</v>
      </c>
      <c r="C2937" s="157" t="s">
        <v>682</v>
      </c>
      <c r="D2937" s="157" t="s">
        <v>608</v>
      </c>
      <c r="E2937" s="212" t="s">
        <v>1045</v>
      </c>
      <c r="F2937" s="209" t="s">
        <v>1046</v>
      </c>
      <c r="G2937" s="241">
        <v>45709</v>
      </c>
      <c r="H2937" s="253">
        <v>0</v>
      </c>
      <c r="I2937" s="214">
        <v>-2100</v>
      </c>
      <c r="J2937" s="250">
        <f t="shared" si="47"/>
        <v>2636830.4046818162</v>
      </c>
      <c r="K2937" s="270"/>
    </row>
    <row r="2938" spans="2:11" x14ac:dyDescent="0.25">
      <c r="B2938" s="46">
        <f>SUBTOTAL(103,$C$10:C2938)</f>
        <v>2929</v>
      </c>
      <c r="C2938" s="157" t="s">
        <v>601</v>
      </c>
      <c r="D2938" s="157" t="s">
        <v>648</v>
      </c>
      <c r="E2938" s="212" t="s">
        <v>1143</v>
      </c>
      <c r="F2938" s="209" t="s">
        <v>1144</v>
      </c>
      <c r="G2938" s="241">
        <v>45709</v>
      </c>
      <c r="H2938" s="253">
        <v>0</v>
      </c>
      <c r="I2938" s="214">
        <v>-5331</v>
      </c>
      <c r="J2938" s="250">
        <f t="shared" si="47"/>
        <v>2631499.4046818162</v>
      </c>
      <c r="K2938" s="270"/>
    </row>
    <row r="2939" spans="2:11" x14ac:dyDescent="0.25">
      <c r="B2939" s="46">
        <f>SUBTOTAL(103,$C$10:C2939)</f>
        <v>2930</v>
      </c>
      <c r="C2939" s="157" t="s">
        <v>601</v>
      </c>
      <c r="D2939" s="157" t="s">
        <v>1443</v>
      </c>
      <c r="E2939" s="212" t="s">
        <v>1135</v>
      </c>
      <c r="F2939" s="209" t="s">
        <v>1134</v>
      </c>
      <c r="G2939" s="241">
        <v>45709</v>
      </c>
      <c r="H2939" s="253">
        <v>0</v>
      </c>
      <c r="I2939" s="214">
        <v>-3000</v>
      </c>
      <c r="J2939" s="250">
        <f t="shared" si="47"/>
        <v>2628499.4046818162</v>
      </c>
      <c r="K2939" s="270"/>
    </row>
    <row r="2940" spans="2:11" x14ac:dyDescent="0.25">
      <c r="B2940" s="46">
        <f>SUBTOTAL(103,$C$10:C2940)</f>
        <v>2931</v>
      </c>
      <c r="C2940" s="157" t="s">
        <v>1444</v>
      </c>
      <c r="D2940" s="157" t="s">
        <v>688</v>
      </c>
      <c r="E2940" s="212" t="s">
        <v>1135</v>
      </c>
      <c r="F2940" s="209" t="s">
        <v>1134</v>
      </c>
      <c r="G2940" s="241">
        <v>45709</v>
      </c>
      <c r="H2940" s="253">
        <v>0</v>
      </c>
      <c r="I2940" s="214">
        <v>-15000</v>
      </c>
      <c r="J2940" s="250">
        <f t="shared" si="47"/>
        <v>2613499.4046818162</v>
      </c>
      <c r="K2940" s="270"/>
    </row>
    <row r="2941" spans="2:11" x14ac:dyDescent="0.25">
      <c r="B2941" s="46">
        <f>SUBTOTAL(103,$C$10:C2941)</f>
        <v>2932</v>
      </c>
      <c r="C2941" s="157" t="s">
        <v>683</v>
      </c>
      <c r="D2941" s="157" t="s">
        <v>608</v>
      </c>
      <c r="E2941" s="212" t="s">
        <v>1143</v>
      </c>
      <c r="F2941" s="209" t="s">
        <v>1144</v>
      </c>
      <c r="G2941" s="241">
        <v>45709</v>
      </c>
      <c r="H2941" s="253">
        <v>0</v>
      </c>
      <c r="I2941" s="214">
        <v>-7920</v>
      </c>
      <c r="J2941" s="250">
        <f t="shared" si="47"/>
        <v>2605579.4046818162</v>
      </c>
      <c r="K2941" s="270"/>
    </row>
    <row r="2942" spans="2:11" x14ac:dyDescent="0.25">
      <c r="B2942" s="46">
        <f>SUBTOTAL(103,$C$10:C2942)</f>
        <v>2933</v>
      </c>
      <c r="C2942" s="157" t="s">
        <v>665</v>
      </c>
      <c r="D2942" s="157" t="s">
        <v>648</v>
      </c>
      <c r="E2942" s="212" t="s">
        <v>1045</v>
      </c>
      <c r="F2942" s="209" t="s">
        <v>1046</v>
      </c>
      <c r="G2942" s="241">
        <v>45709</v>
      </c>
      <c r="H2942" s="253">
        <v>0</v>
      </c>
      <c r="I2942" s="214">
        <v>-24500</v>
      </c>
      <c r="J2942" s="250">
        <f t="shared" si="47"/>
        <v>2581079.4046818162</v>
      </c>
      <c r="K2942" s="270"/>
    </row>
    <row r="2943" spans="2:11" x14ac:dyDescent="0.25">
      <c r="B2943" s="46">
        <f>SUBTOTAL(103,$C$10:C2943)</f>
        <v>2934</v>
      </c>
      <c r="C2943" s="157" t="s">
        <v>1151</v>
      </c>
      <c r="D2943" s="157" t="s">
        <v>608</v>
      </c>
      <c r="E2943" s="212" t="s">
        <v>583</v>
      </c>
      <c r="F2943" s="209" t="s">
        <v>584</v>
      </c>
      <c r="G2943" s="241">
        <v>45709</v>
      </c>
      <c r="H2943" s="253">
        <v>0</v>
      </c>
      <c r="I2943" s="214">
        <v>-23100</v>
      </c>
      <c r="J2943" s="250">
        <f t="shared" si="47"/>
        <v>2557979.4046818162</v>
      </c>
      <c r="K2943" s="270"/>
    </row>
    <row r="2944" spans="2:11" x14ac:dyDescent="0.25">
      <c r="B2944" s="46">
        <f>SUBTOTAL(103,$C$10:C2944)</f>
        <v>2935</v>
      </c>
      <c r="C2944" s="157" t="s">
        <v>694</v>
      </c>
      <c r="D2944" s="157" t="s">
        <v>608</v>
      </c>
      <c r="E2944" s="212" t="s">
        <v>641</v>
      </c>
      <c r="F2944" s="209" t="s">
        <v>642</v>
      </c>
      <c r="G2944" s="241">
        <v>45709</v>
      </c>
      <c r="H2944" s="253">
        <v>0</v>
      </c>
      <c r="I2944" s="214">
        <v>-6300</v>
      </c>
      <c r="J2944" s="250">
        <f t="shared" si="47"/>
        <v>2551679.4046818162</v>
      </c>
      <c r="K2944" s="270"/>
    </row>
    <row r="2945" spans="2:11" x14ac:dyDescent="0.25">
      <c r="B2945" s="46">
        <f>SUBTOTAL(103,$C$10:C2945)</f>
        <v>2936</v>
      </c>
      <c r="C2945" s="157" t="s">
        <v>694</v>
      </c>
      <c r="D2945" s="157" t="s">
        <v>608</v>
      </c>
      <c r="E2945" s="212" t="s">
        <v>1187</v>
      </c>
      <c r="F2945" s="209" t="s">
        <v>1188</v>
      </c>
      <c r="G2945" s="241">
        <v>45709</v>
      </c>
      <c r="H2945" s="253">
        <v>0</v>
      </c>
      <c r="I2945" s="214">
        <v>-9100</v>
      </c>
      <c r="J2945" s="250">
        <f t="shared" si="47"/>
        <v>2542579.4046818162</v>
      </c>
      <c r="K2945" s="270"/>
    </row>
    <row r="2946" spans="2:11" x14ac:dyDescent="0.25">
      <c r="B2946" s="46">
        <f>SUBTOTAL(103,$C$10:C2946)</f>
        <v>2937</v>
      </c>
      <c r="C2946" s="157" t="s">
        <v>1342</v>
      </c>
      <c r="D2946" s="157" t="s">
        <v>607</v>
      </c>
      <c r="E2946" s="212" t="s">
        <v>579</v>
      </c>
      <c r="F2946" s="209" t="s">
        <v>622</v>
      </c>
      <c r="G2946" s="241">
        <v>45709</v>
      </c>
      <c r="H2946" s="253">
        <v>0</v>
      </c>
      <c r="I2946" s="214">
        <v>-8600</v>
      </c>
      <c r="J2946" s="250">
        <f t="shared" si="47"/>
        <v>2533979.4046818162</v>
      </c>
      <c r="K2946" s="270"/>
    </row>
    <row r="2947" spans="2:11" x14ac:dyDescent="0.25">
      <c r="B2947" s="46">
        <f>SUBTOTAL(103,$C$10:C2947)</f>
        <v>2938</v>
      </c>
      <c r="C2947" s="157" t="s">
        <v>1165</v>
      </c>
      <c r="D2947" s="157" t="s">
        <v>738</v>
      </c>
      <c r="E2947" s="212" t="s">
        <v>1043</v>
      </c>
      <c r="F2947" s="209" t="s">
        <v>1044</v>
      </c>
      <c r="G2947" s="241">
        <v>45709</v>
      </c>
      <c r="H2947" s="253">
        <v>0</v>
      </c>
      <c r="I2947" s="214">
        <v>-500</v>
      </c>
      <c r="J2947" s="250">
        <f t="shared" si="47"/>
        <v>2533479.4046818162</v>
      </c>
      <c r="K2947" s="270"/>
    </row>
    <row r="2948" spans="2:11" x14ac:dyDescent="0.25">
      <c r="B2948" s="46">
        <f>SUBTOTAL(103,$C$10:C2948)</f>
        <v>2939</v>
      </c>
      <c r="C2948" s="157" t="s">
        <v>1375</v>
      </c>
      <c r="D2948" s="157" t="s">
        <v>1402</v>
      </c>
      <c r="E2948" s="220"/>
      <c r="F2948" s="221"/>
      <c r="G2948" s="241">
        <v>45709</v>
      </c>
      <c r="H2948" s="253">
        <v>0</v>
      </c>
      <c r="I2948" s="214">
        <v>-50000</v>
      </c>
      <c r="J2948" s="250">
        <f t="shared" si="47"/>
        <v>2483479.4046818162</v>
      </c>
      <c r="K2948" s="270"/>
    </row>
    <row r="2949" spans="2:11" x14ac:dyDescent="0.25">
      <c r="B2949" s="46">
        <f>SUBTOTAL(103,$C$10:C2949)</f>
        <v>2940</v>
      </c>
      <c r="C2949" s="157" t="s">
        <v>598</v>
      </c>
      <c r="D2949" s="157" t="s">
        <v>1446</v>
      </c>
      <c r="E2949" s="212" t="s">
        <v>641</v>
      </c>
      <c r="F2949" s="209" t="s">
        <v>642</v>
      </c>
      <c r="G2949" s="241">
        <v>45714</v>
      </c>
      <c r="H2949" s="253">
        <v>0</v>
      </c>
      <c r="I2949" s="214">
        <v>-3500</v>
      </c>
      <c r="J2949" s="250">
        <f t="shared" si="47"/>
        <v>2479979.4046818162</v>
      </c>
      <c r="K2949" s="270"/>
    </row>
    <row r="2950" spans="2:11" x14ac:dyDescent="0.25">
      <c r="B2950" s="46">
        <f>SUBTOTAL(103,$C$10:C2950)</f>
        <v>2941</v>
      </c>
      <c r="C2950" s="157" t="s">
        <v>1266</v>
      </c>
      <c r="D2950" s="157" t="s">
        <v>738</v>
      </c>
      <c r="E2950" s="212" t="s">
        <v>1043</v>
      </c>
      <c r="F2950" s="209" t="s">
        <v>1044</v>
      </c>
      <c r="G2950" s="241">
        <v>45716</v>
      </c>
      <c r="H2950" s="253">
        <v>0</v>
      </c>
      <c r="I2950" s="214">
        <v>-1000</v>
      </c>
      <c r="J2950" s="250">
        <f t="shared" si="47"/>
        <v>2478979.4046818162</v>
      </c>
      <c r="K2950" s="270"/>
    </row>
    <row r="2951" spans="2:11" x14ac:dyDescent="0.25">
      <c r="B2951" s="46">
        <f>SUBTOTAL(103,$C$10:C2951)</f>
        <v>2942</v>
      </c>
      <c r="C2951" s="157" t="s">
        <v>625</v>
      </c>
      <c r="D2951" s="157" t="s">
        <v>608</v>
      </c>
      <c r="E2951" s="212" t="s">
        <v>641</v>
      </c>
      <c r="F2951" s="209" t="s">
        <v>642</v>
      </c>
      <c r="G2951" s="241">
        <v>45716</v>
      </c>
      <c r="H2951" s="253">
        <v>0</v>
      </c>
      <c r="I2951" s="214">
        <v>-9800</v>
      </c>
      <c r="J2951" s="250">
        <f t="shared" si="47"/>
        <v>2469179.4046818162</v>
      </c>
      <c r="K2951" s="270"/>
    </row>
    <row r="2952" spans="2:11" x14ac:dyDescent="0.25">
      <c r="B2952" s="46">
        <f>SUBTOTAL(103,$C$10:C2952)</f>
        <v>2943</v>
      </c>
      <c r="C2952" s="157" t="s">
        <v>625</v>
      </c>
      <c r="D2952" s="157" t="s">
        <v>918</v>
      </c>
      <c r="E2952" s="212" t="s">
        <v>1045</v>
      </c>
      <c r="F2952" s="209" t="s">
        <v>1046</v>
      </c>
      <c r="G2952" s="241">
        <v>45716</v>
      </c>
      <c r="H2952" s="253">
        <v>0</v>
      </c>
      <c r="I2952" s="214">
        <v>-31409</v>
      </c>
      <c r="J2952" s="250">
        <f t="shared" si="47"/>
        <v>2437770.4046818162</v>
      </c>
      <c r="K2952" s="270"/>
    </row>
    <row r="2953" spans="2:11" x14ac:dyDescent="0.25">
      <c r="B2953" s="46">
        <f>SUBTOTAL(103,$C$10:C2953)</f>
        <v>2944</v>
      </c>
      <c r="C2953" s="157" t="s">
        <v>1441</v>
      </c>
      <c r="D2953" s="157" t="s">
        <v>738</v>
      </c>
      <c r="E2953" s="212" t="s">
        <v>1043</v>
      </c>
      <c r="F2953" s="209" t="s">
        <v>1044</v>
      </c>
      <c r="G2953" s="241">
        <v>45716</v>
      </c>
      <c r="H2953" s="253">
        <v>0</v>
      </c>
      <c r="I2953" s="214">
        <v>-1250</v>
      </c>
      <c r="J2953" s="250">
        <f t="shared" ref="J2953:J2956" si="48">H2953+J2952+I2953</f>
        <v>2436520.4046818162</v>
      </c>
      <c r="K2953" s="270"/>
    </row>
    <row r="2954" spans="2:11" x14ac:dyDescent="0.25">
      <c r="B2954" s="46">
        <f>SUBTOTAL(103,$C$10:C2954)</f>
        <v>2945</v>
      </c>
      <c r="C2954" s="157" t="s">
        <v>1423</v>
      </c>
      <c r="D2954" s="157" t="s">
        <v>608</v>
      </c>
      <c r="E2954" s="212" t="s">
        <v>1045</v>
      </c>
      <c r="F2954" s="209" t="s">
        <v>1046</v>
      </c>
      <c r="G2954" s="241">
        <v>45716</v>
      </c>
      <c r="H2954" s="253">
        <v>0</v>
      </c>
      <c r="I2954" s="214">
        <v>-11900</v>
      </c>
      <c r="J2954" s="250">
        <f t="shared" si="48"/>
        <v>2424620.4046818162</v>
      </c>
      <c r="K2954" s="270"/>
    </row>
    <row r="2955" spans="2:11" x14ac:dyDescent="0.25">
      <c r="B2955" s="46">
        <f>SUBTOTAL(103,$C$10:C2955)</f>
        <v>2946</v>
      </c>
      <c r="C2955" s="157" t="s">
        <v>598</v>
      </c>
      <c r="D2955" s="157" t="s">
        <v>607</v>
      </c>
      <c r="E2955" s="212" t="s">
        <v>581</v>
      </c>
      <c r="F2955" s="209" t="s">
        <v>620</v>
      </c>
      <c r="G2955" s="241">
        <v>45716</v>
      </c>
      <c r="H2955" s="253">
        <v>0</v>
      </c>
      <c r="I2955" s="214">
        <v>-20000</v>
      </c>
      <c r="J2955" s="250">
        <f t="shared" si="48"/>
        <v>2404620.4046818162</v>
      </c>
      <c r="K2955" s="270"/>
    </row>
    <row r="2956" spans="2:11" x14ac:dyDescent="0.25">
      <c r="B2956" s="46">
        <f>SUBTOTAL(103,$C$10:C2956)</f>
        <v>2947</v>
      </c>
      <c r="C2956" s="157" t="s">
        <v>598</v>
      </c>
      <c r="D2956" s="157" t="s">
        <v>607</v>
      </c>
      <c r="E2956" s="212" t="s">
        <v>1135</v>
      </c>
      <c r="F2956" s="209" t="s">
        <v>1134</v>
      </c>
      <c r="G2956" s="241">
        <v>45716</v>
      </c>
      <c r="H2956" s="253">
        <v>0</v>
      </c>
      <c r="I2956" s="214">
        <v>-6747.834348170235</v>
      </c>
      <c r="J2956" s="250">
        <f t="shared" si="48"/>
        <v>2397872.5703336461</v>
      </c>
      <c r="K2956" s="270"/>
    </row>
    <row r="2957" spans="2:11" x14ac:dyDescent="0.25">
      <c r="B2957" s="46">
        <f>SUBTOTAL(103,$C$10:C2957)</f>
        <v>2948</v>
      </c>
      <c r="C2957" s="157" t="s">
        <v>598</v>
      </c>
      <c r="D2957" s="157" t="s">
        <v>607</v>
      </c>
      <c r="E2957" s="212" t="s">
        <v>746</v>
      </c>
      <c r="F2957" s="209" t="s">
        <v>747</v>
      </c>
      <c r="G2957" s="241">
        <v>45716</v>
      </c>
      <c r="H2957" s="253">
        <v>0</v>
      </c>
      <c r="I2957" s="214">
        <v>-2146.448697140198</v>
      </c>
      <c r="J2957" s="250">
        <f t="shared" ref="J2957:J3033" si="49">H2957+J2956+I2957</f>
        <v>2395726.1216365062</v>
      </c>
      <c r="K2957" s="270"/>
    </row>
    <row r="2958" spans="2:11" x14ac:dyDescent="0.25">
      <c r="B2958" s="46">
        <f>SUBTOTAL(103,$C$10:C2958)</f>
        <v>2949</v>
      </c>
      <c r="C2958" s="157" t="s">
        <v>598</v>
      </c>
      <c r="D2958" s="157" t="s">
        <v>607</v>
      </c>
      <c r="E2958" s="212" t="s">
        <v>1043</v>
      </c>
      <c r="F2958" s="209" t="s">
        <v>1044</v>
      </c>
      <c r="G2958" s="241">
        <v>45716</v>
      </c>
      <c r="H2958" s="253">
        <v>0</v>
      </c>
      <c r="I2958" s="214">
        <v>-1105.716954689568</v>
      </c>
      <c r="J2958" s="250">
        <f t="shared" si="49"/>
        <v>2394620.4046818167</v>
      </c>
      <c r="K2958" s="270"/>
    </row>
    <row r="2959" spans="2:11" x14ac:dyDescent="0.25">
      <c r="B2959" s="46">
        <f>SUBTOTAL(103,$C$10:C2959)</f>
        <v>2950</v>
      </c>
      <c r="C2959" s="157" t="s">
        <v>598</v>
      </c>
      <c r="D2959" s="157" t="s">
        <v>738</v>
      </c>
      <c r="E2959" s="212" t="s">
        <v>1043</v>
      </c>
      <c r="F2959" s="209" t="s">
        <v>1044</v>
      </c>
      <c r="G2959" s="241">
        <v>45716</v>
      </c>
      <c r="H2959" s="253">
        <v>0</v>
      </c>
      <c r="I2959" s="214">
        <v>-1000</v>
      </c>
      <c r="J2959" s="250">
        <f t="shared" si="49"/>
        <v>2393620.4046818167</v>
      </c>
      <c r="K2959" s="270"/>
    </row>
    <row r="2960" spans="2:11" x14ac:dyDescent="0.25">
      <c r="B2960" s="46">
        <f>SUBTOTAL(103,$C$10:C2960)</f>
        <v>2951</v>
      </c>
      <c r="C2960" s="157" t="s">
        <v>598</v>
      </c>
      <c r="D2960" s="157" t="s">
        <v>608</v>
      </c>
      <c r="E2960" s="212" t="s">
        <v>1135</v>
      </c>
      <c r="F2960" s="209" t="s">
        <v>1134</v>
      </c>
      <c r="G2960" s="241">
        <v>45716</v>
      </c>
      <c r="H2960" s="253">
        <v>0</v>
      </c>
      <c r="I2960" s="214">
        <v>-8400</v>
      </c>
      <c r="J2960" s="250">
        <f t="shared" si="49"/>
        <v>2385220.4046818167</v>
      </c>
      <c r="K2960" s="270"/>
    </row>
    <row r="2961" spans="2:11" x14ac:dyDescent="0.25">
      <c r="B2961" s="46">
        <f>SUBTOTAL(103,$C$10:C2961)</f>
        <v>2952</v>
      </c>
      <c r="C2961" s="157" t="s">
        <v>600</v>
      </c>
      <c r="D2961" s="157" t="s">
        <v>608</v>
      </c>
      <c r="E2961" s="212" t="s">
        <v>1143</v>
      </c>
      <c r="F2961" s="209" t="s">
        <v>1144</v>
      </c>
      <c r="G2961" s="241">
        <v>45716</v>
      </c>
      <c r="H2961" s="253">
        <v>0</v>
      </c>
      <c r="I2961" s="214">
        <v>-12240</v>
      </c>
      <c r="J2961" s="250">
        <f t="shared" si="49"/>
        <v>2372980.4046818167</v>
      </c>
      <c r="K2961" s="270"/>
    </row>
    <row r="2962" spans="2:11" x14ac:dyDescent="0.25">
      <c r="B2962" s="46">
        <f>SUBTOTAL(103,$C$10:C2962)</f>
        <v>2953</v>
      </c>
      <c r="C2962" s="157" t="s">
        <v>682</v>
      </c>
      <c r="D2962" s="157" t="s">
        <v>608</v>
      </c>
      <c r="E2962" s="212" t="s">
        <v>1045</v>
      </c>
      <c r="F2962" s="209" t="s">
        <v>1046</v>
      </c>
      <c r="G2962" s="241">
        <v>45716</v>
      </c>
      <c r="H2962" s="253">
        <v>0</v>
      </c>
      <c r="I2962" s="214">
        <v>-2100</v>
      </c>
      <c r="J2962" s="250">
        <f t="shared" si="49"/>
        <v>2370880.4046818167</v>
      </c>
      <c r="K2962" s="270"/>
    </row>
    <row r="2963" spans="2:11" x14ac:dyDescent="0.25">
      <c r="B2963" s="46">
        <f>SUBTOTAL(103,$C$10:C2963)</f>
        <v>2954</v>
      </c>
      <c r="C2963" s="157" t="s">
        <v>601</v>
      </c>
      <c r="D2963" s="157" t="s">
        <v>648</v>
      </c>
      <c r="E2963" s="212" t="s">
        <v>1143</v>
      </c>
      <c r="F2963" s="209" t="s">
        <v>1144</v>
      </c>
      <c r="G2963" s="241">
        <v>45716</v>
      </c>
      <c r="H2963" s="253">
        <v>0</v>
      </c>
      <c r="I2963" s="214">
        <v>-19331</v>
      </c>
      <c r="J2963" s="250">
        <f t="shared" si="49"/>
        <v>2351549.4046818167</v>
      </c>
      <c r="K2963" s="270"/>
    </row>
    <row r="2964" spans="2:11" x14ac:dyDescent="0.25">
      <c r="B2964" s="46">
        <f>SUBTOTAL(103,$C$10:C2964)</f>
        <v>2955</v>
      </c>
      <c r="C2964" s="157" t="s">
        <v>1445</v>
      </c>
      <c r="D2964" s="157" t="s">
        <v>703</v>
      </c>
      <c r="E2964" s="212" t="s">
        <v>746</v>
      </c>
      <c r="F2964" s="209" t="s">
        <v>747</v>
      </c>
      <c r="G2964" s="241">
        <v>45716</v>
      </c>
      <c r="H2964" s="253">
        <v>0</v>
      </c>
      <c r="I2964" s="214">
        <v>-15000</v>
      </c>
      <c r="J2964" s="250">
        <f t="shared" si="49"/>
        <v>2336549.4046818167</v>
      </c>
      <c r="K2964" s="270"/>
    </row>
    <row r="2965" spans="2:11" x14ac:dyDescent="0.25">
      <c r="B2965" s="46">
        <f>SUBTOTAL(103,$C$10:C2965)</f>
        <v>2956</v>
      </c>
      <c r="C2965" s="157" t="s">
        <v>596</v>
      </c>
      <c r="D2965" s="157" t="s">
        <v>608</v>
      </c>
      <c r="E2965" s="212" t="s">
        <v>581</v>
      </c>
      <c r="F2965" s="209" t="s">
        <v>620</v>
      </c>
      <c r="G2965" s="241">
        <v>45716</v>
      </c>
      <c r="H2965" s="253">
        <v>0</v>
      </c>
      <c r="I2965" s="214">
        <v>-35000</v>
      </c>
      <c r="J2965" s="250">
        <f t="shared" si="49"/>
        <v>2301549.4046818167</v>
      </c>
      <c r="K2965" s="270"/>
    </row>
    <row r="2966" spans="2:11" x14ac:dyDescent="0.25">
      <c r="B2966" s="46">
        <f>SUBTOTAL(103,$C$10:C2966)</f>
        <v>2957</v>
      </c>
      <c r="C2966" s="157" t="s">
        <v>598</v>
      </c>
      <c r="D2966" s="157" t="s">
        <v>608</v>
      </c>
      <c r="E2966" s="212" t="s">
        <v>581</v>
      </c>
      <c r="F2966" s="209" t="s">
        <v>620</v>
      </c>
      <c r="G2966" s="241">
        <v>45716</v>
      </c>
      <c r="H2966" s="253">
        <v>0</v>
      </c>
      <c r="I2966" s="214">
        <v>-35000</v>
      </c>
      <c r="J2966" s="250">
        <f t="shared" si="49"/>
        <v>2266549.4046818167</v>
      </c>
      <c r="K2966" s="270"/>
    </row>
    <row r="2967" spans="2:11" x14ac:dyDescent="0.25">
      <c r="B2967" s="46">
        <f>SUBTOTAL(103,$C$10:C2967)</f>
        <v>2958</v>
      </c>
      <c r="C2967" s="157" t="s">
        <v>597</v>
      </c>
      <c r="D2967" s="157" t="s">
        <v>608</v>
      </c>
      <c r="E2967" s="212" t="s">
        <v>581</v>
      </c>
      <c r="F2967" s="209" t="s">
        <v>620</v>
      </c>
      <c r="G2967" s="241">
        <v>45716</v>
      </c>
      <c r="H2967" s="253">
        <v>0</v>
      </c>
      <c r="I2967" s="214">
        <v>-56000</v>
      </c>
      <c r="J2967" s="250">
        <f t="shared" si="49"/>
        <v>2210549.4046818167</v>
      </c>
      <c r="K2967" s="270"/>
    </row>
    <row r="2968" spans="2:11" x14ac:dyDescent="0.25">
      <c r="B2968" s="46">
        <f>SUBTOTAL(103,$C$10:C2968)</f>
        <v>2959</v>
      </c>
      <c r="C2968" s="157" t="s">
        <v>596</v>
      </c>
      <c r="D2968" s="157" t="s">
        <v>608</v>
      </c>
      <c r="E2968" s="212" t="s">
        <v>746</v>
      </c>
      <c r="F2968" s="209" t="s">
        <v>747</v>
      </c>
      <c r="G2968" s="241">
        <v>45716</v>
      </c>
      <c r="H2968" s="253">
        <v>0</v>
      </c>
      <c r="I2968" s="214">
        <v>-33600</v>
      </c>
      <c r="J2968" s="250">
        <f t="shared" si="49"/>
        <v>2176949.4046818167</v>
      </c>
      <c r="K2968" s="270"/>
    </row>
    <row r="2969" spans="2:11" x14ac:dyDescent="0.25">
      <c r="B2969" s="46">
        <f>SUBTOTAL(103,$C$10:C2969)</f>
        <v>2960</v>
      </c>
      <c r="C2969" s="157" t="s">
        <v>692</v>
      </c>
      <c r="D2969" s="157" t="s">
        <v>1139</v>
      </c>
      <c r="E2969" s="212" t="s">
        <v>581</v>
      </c>
      <c r="F2969" s="209" t="s">
        <v>620</v>
      </c>
      <c r="G2969" s="241">
        <v>45716</v>
      </c>
      <c r="H2969" s="253">
        <v>0</v>
      </c>
      <c r="I2969" s="214">
        <v>-2650</v>
      </c>
      <c r="J2969" s="250">
        <f t="shared" si="49"/>
        <v>2174299.4046818167</v>
      </c>
      <c r="K2969" s="270"/>
    </row>
    <row r="2970" spans="2:11" x14ac:dyDescent="0.25">
      <c r="B2970" s="46">
        <f>SUBTOTAL(103,$C$10:C2970)</f>
        <v>2961</v>
      </c>
      <c r="C2970" s="157" t="s">
        <v>692</v>
      </c>
      <c r="D2970" s="157" t="s">
        <v>608</v>
      </c>
      <c r="E2970" s="212" t="s">
        <v>746</v>
      </c>
      <c r="F2970" s="209" t="s">
        <v>747</v>
      </c>
      <c r="G2970" s="241">
        <v>45716</v>
      </c>
      <c r="H2970" s="253">
        <v>0</v>
      </c>
      <c r="I2970" s="214">
        <v>-8400</v>
      </c>
      <c r="J2970" s="250">
        <f t="shared" si="49"/>
        <v>2165899.4046818167</v>
      </c>
      <c r="K2970" s="270"/>
    </row>
    <row r="2971" spans="2:11" x14ac:dyDescent="0.25">
      <c r="B2971" s="46">
        <f>SUBTOTAL(103,$C$10:C2971)</f>
        <v>2962</v>
      </c>
      <c r="C2971" s="157" t="s">
        <v>692</v>
      </c>
      <c r="D2971" s="157" t="s">
        <v>1139</v>
      </c>
      <c r="E2971" s="212" t="s">
        <v>746</v>
      </c>
      <c r="F2971" s="209" t="s">
        <v>747</v>
      </c>
      <c r="G2971" s="241">
        <v>45716</v>
      </c>
      <c r="H2971" s="253">
        <v>0</v>
      </c>
      <c r="I2971" s="214">
        <v>-5548</v>
      </c>
      <c r="J2971" s="250">
        <f t="shared" si="49"/>
        <v>2160351.4046818167</v>
      </c>
      <c r="K2971" s="270"/>
    </row>
    <row r="2972" spans="2:11" x14ac:dyDescent="0.25">
      <c r="B2972" s="46">
        <f>SUBTOTAL(103,$C$10:C2972)</f>
        <v>2963</v>
      </c>
      <c r="C2972" s="157" t="s">
        <v>598</v>
      </c>
      <c r="D2972" s="157" t="s">
        <v>608</v>
      </c>
      <c r="E2972" s="212" t="s">
        <v>746</v>
      </c>
      <c r="F2972" s="209" t="s">
        <v>747</v>
      </c>
      <c r="G2972" s="241">
        <v>45716</v>
      </c>
      <c r="H2972" s="253">
        <v>0</v>
      </c>
      <c r="I2972" s="214">
        <v>-100800</v>
      </c>
      <c r="J2972" s="250">
        <f t="shared" si="49"/>
        <v>2059551.4046818167</v>
      </c>
      <c r="K2972" s="270"/>
    </row>
    <row r="2973" spans="2:11" x14ac:dyDescent="0.25">
      <c r="B2973" s="46">
        <f>SUBTOTAL(103,$C$10:C2973)</f>
        <v>2964</v>
      </c>
      <c r="C2973" s="157" t="s">
        <v>693</v>
      </c>
      <c r="D2973" s="157" t="s">
        <v>608</v>
      </c>
      <c r="E2973" s="212" t="s">
        <v>746</v>
      </c>
      <c r="F2973" s="209" t="s">
        <v>747</v>
      </c>
      <c r="G2973" s="241">
        <v>45716</v>
      </c>
      <c r="H2973" s="253">
        <v>0</v>
      </c>
      <c r="I2973" s="214">
        <v>-8400</v>
      </c>
      <c r="J2973" s="250">
        <f t="shared" si="49"/>
        <v>2051151.4046818167</v>
      </c>
      <c r="K2973" s="270"/>
    </row>
    <row r="2974" spans="2:11" x14ac:dyDescent="0.25">
      <c r="B2974" s="46">
        <f>SUBTOTAL(103,$C$10:C2974)</f>
        <v>2965</v>
      </c>
      <c r="C2974" s="157" t="s">
        <v>683</v>
      </c>
      <c r="D2974" s="157" t="s">
        <v>608</v>
      </c>
      <c r="E2974" s="212" t="s">
        <v>1143</v>
      </c>
      <c r="F2974" s="209" t="s">
        <v>1144</v>
      </c>
      <c r="G2974" s="241">
        <v>45716</v>
      </c>
      <c r="H2974" s="253">
        <v>0</v>
      </c>
      <c r="I2974" s="214">
        <v>-7920</v>
      </c>
      <c r="J2974" s="250">
        <f t="shared" si="49"/>
        <v>2043231.4046818167</v>
      </c>
      <c r="K2974" s="270"/>
    </row>
    <row r="2975" spans="2:11" x14ac:dyDescent="0.25">
      <c r="B2975" s="46">
        <f>SUBTOTAL(103,$C$10:C2975)</f>
        <v>2966</v>
      </c>
      <c r="C2975" s="157" t="s">
        <v>665</v>
      </c>
      <c r="D2975" s="157" t="s">
        <v>648</v>
      </c>
      <c r="E2975" s="212" t="s">
        <v>1045</v>
      </c>
      <c r="F2975" s="209" t="s">
        <v>1046</v>
      </c>
      <c r="G2975" s="241">
        <v>45716</v>
      </c>
      <c r="H2975" s="253">
        <v>0</v>
      </c>
      <c r="I2975" s="214">
        <v>-24500</v>
      </c>
      <c r="J2975" s="250">
        <f t="shared" si="49"/>
        <v>2018731.4046818167</v>
      </c>
      <c r="K2975" s="270"/>
    </row>
    <row r="2976" spans="2:11" x14ac:dyDescent="0.25">
      <c r="B2976" s="46">
        <f>SUBTOTAL(103,$C$10:C2976)</f>
        <v>2967</v>
      </c>
      <c r="C2976" s="157" t="s">
        <v>1151</v>
      </c>
      <c r="D2976" s="157" t="s">
        <v>608</v>
      </c>
      <c r="E2976" s="212" t="s">
        <v>583</v>
      </c>
      <c r="F2976" s="209" t="s">
        <v>584</v>
      </c>
      <c r="G2976" s="241">
        <v>45716</v>
      </c>
      <c r="H2976" s="253">
        <v>0</v>
      </c>
      <c r="I2976" s="214">
        <v>-23100</v>
      </c>
      <c r="J2976" s="250">
        <f t="shared" si="49"/>
        <v>1995631.4046818167</v>
      </c>
      <c r="K2976" s="270"/>
    </row>
    <row r="2977" spans="2:11" x14ac:dyDescent="0.25">
      <c r="B2977" s="46">
        <f>SUBTOTAL(103,$C$10:C2977)</f>
        <v>2968</v>
      </c>
      <c r="C2977" s="157" t="s">
        <v>694</v>
      </c>
      <c r="D2977" s="157" t="s">
        <v>608</v>
      </c>
      <c r="E2977" s="212" t="s">
        <v>1045</v>
      </c>
      <c r="F2977" s="209" t="s">
        <v>1046</v>
      </c>
      <c r="G2977" s="241">
        <v>45716</v>
      </c>
      <c r="H2977" s="253">
        <v>0</v>
      </c>
      <c r="I2977" s="214">
        <v>-6300</v>
      </c>
      <c r="J2977" s="250">
        <f t="shared" si="49"/>
        <v>1989331.4046818167</v>
      </c>
      <c r="K2977" s="270"/>
    </row>
    <row r="2978" spans="2:11" x14ac:dyDescent="0.25">
      <c r="B2978" s="46">
        <f>SUBTOTAL(103,$C$10:C2978)</f>
        <v>2969</v>
      </c>
      <c r="C2978" s="157" t="s">
        <v>694</v>
      </c>
      <c r="D2978" s="157" t="s">
        <v>608</v>
      </c>
      <c r="E2978" s="212" t="s">
        <v>1187</v>
      </c>
      <c r="F2978" s="209" t="s">
        <v>1188</v>
      </c>
      <c r="G2978" s="241">
        <v>45716</v>
      </c>
      <c r="H2978" s="253">
        <v>0</v>
      </c>
      <c r="I2978" s="214">
        <v>-9100</v>
      </c>
      <c r="J2978" s="250">
        <f t="shared" si="49"/>
        <v>1980231.4046818167</v>
      </c>
      <c r="K2978" s="270"/>
    </row>
    <row r="2979" spans="2:11" x14ac:dyDescent="0.25">
      <c r="B2979" s="46">
        <f>SUBTOTAL(103,$C$10:C2979)</f>
        <v>2970</v>
      </c>
      <c r="C2979" s="157" t="s">
        <v>1342</v>
      </c>
      <c r="D2979" s="157" t="s">
        <v>607</v>
      </c>
      <c r="E2979" s="212" t="s">
        <v>579</v>
      </c>
      <c r="F2979" s="209" t="s">
        <v>622</v>
      </c>
      <c r="G2979" s="241">
        <v>45716</v>
      </c>
      <c r="H2979" s="253">
        <v>0</v>
      </c>
      <c r="I2979" s="214">
        <v>-8600</v>
      </c>
      <c r="J2979" s="250">
        <f t="shared" si="49"/>
        <v>1971631.4046818167</v>
      </c>
      <c r="K2979" s="270"/>
    </row>
    <row r="2980" spans="2:11" x14ac:dyDescent="0.25">
      <c r="B2980" s="46">
        <f>SUBTOTAL(103,$C$10:C2980)</f>
        <v>2971</v>
      </c>
      <c r="C2980" s="157" t="s">
        <v>1165</v>
      </c>
      <c r="D2980" s="157" t="s">
        <v>738</v>
      </c>
      <c r="E2980" s="212" t="s">
        <v>1043</v>
      </c>
      <c r="F2980" s="209" t="s">
        <v>1044</v>
      </c>
      <c r="G2980" s="241">
        <v>45716</v>
      </c>
      <c r="H2980" s="253">
        <v>0</v>
      </c>
      <c r="I2980" s="214">
        <v>-500</v>
      </c>
      <c r="J2980" s="250">
        <f t="shared" si="49"/>
        <v>1971131.4046818167</v>
      </c>
      <c r="K2980" s="270"/>
    </row>
    <row r="2981" spans="2:11" x14ac:dyDescent="0.25">
      <c r="B2981" s="46">
        <f>SUBTOTAL(103,$C$10:C2981)</f>
        <v>2972</v>
      </c>
      <c r="C2981" s="157" t="s">
        <v>810</v>
      </c>
      <c r="D2981" s="157" t="s">
        <v>775</v>
      </c>
      <c r="E2981" s="212" t="s">
        <v>1187</v>
      </c>
      <c r="F2981" s="209" t="s">
        <v>1188</v>
      </c>
      <c r="G2981" s="241">
        <v>45721</v>
      </c>
      <c r="H2981" s="253">
        <v>0</v>
      </c>
      <c r="I2981" s="214">
        <v>-15000</v>
      </c>
      <c r="J2981" s="250">
        <f t="shared" si="49"/>
        <v>1956131.4046818167</v>
      </c>
      <c r="K2981" s="270"/>
    </row>
    <row r="2982" spans="2:11" x14ac:dyDescent="0.25">
      <c r="B2982" s="46">
        <f>SUBTOTAL(103,$C$10:C2982)</f>
        <v>2973</v>
      </c>
      <c r="C2982" s="157" t="s">
        <v>131</v>
      </c>
      <c r="D2982" s="157" t="s">
        <v>1448</v>
      </c>
      <c r="E2982" s="212" t="s">
        <v>588</v>
      </c>
      <c r="F2982" s="209" t="s">
        <v>589</v>
      </c>
      <c r="G2982" s="241">
        <v>45722</v>
      </c>
      <c r="H2982" s="253">
        <v>0</v>
      </c>
      <c r="I2982" s="214">
        <v>-520000</v>
      </c>
      <c r="J2982" s="250">
        <f t="shared" si="49"/>
        <v>1436131.4046818167</v>
      </c>
      <c r="K2982" s="270"/>
    </row>
    <row r="2983" spans="2:11" x14ac:dyDescent="0.25">
      <c r="B2983" s="46">
        <f>SUBTOTAL(103,$C$10:C2983)</f>
        <v>2974</v>
      </c>
      <c r="C2983" s="157" t="s">
        <v>843</v>
      </c>
      <c r="D2983" s="157" t="s">
        <v>1449</v>
      </c>
      <c r="E2983" s="220"/>
      <c r="F2983" s="221"/>
      <c r="G2983" s="241">
        <v>45722</v>
      </c>
      <c r="H2983" s="253">
        <v>0</v>
      </c>
      <c r="I2983" s="214">
        <v>-167300</v>
      </c>
      <c r="J2983" s="250">
        <f t="shared" si="49"/>
        <v>1268831.4046818167</v>
      </c>
      <c r="K2983" s="270"/>
    </row>
    <row r="2984" spans="2:11" x14ac:dyDescent="0.25">
      <c r="B2984" s="46">
        <f>SUBTOTAL(103,$C$10:C2984)</f>
        <v>2975</v>
      </c>
      <c r="C2984" s="157" t="s">
        <v>596</v>
      </c>
      <c r="D2984" s="157" t="s">
        <v>607</v>
      </c>
      <c r="E2984" s="212" t="s">
        <v>591</v>
      </c>
      <c r="F2984" s="209" t="s">
        <v>592</v>
      </c>
      <c r="G2984" s="241">
        <v>45723</v>
      </c>
      <c r="H2984" s="253">
        <v>0</v>
      </c>
      <c r="I2984" s="214">
        <v>-11600</v>
      </c>
      <c r="J2984" s="250">
        <f t="shared" si="49"/>
        <v>1257231.4046818167</v>
      </c>
      <c r="K2984" s="270"/>
    </row>
    <row r="2985" spans="2:11" x14ac:dyDescent="0.25">
      <c r="B2985" s="46">
        <f>SUBTOTAL(103,$C$10:C2985)</f>
        <v>2976</v>
      </c>
      <c r="C2985" s="157" t="s">
        <v>1266</v>
      </c>
      <c r="D2985" s="157" t="s">
        <v>738</v>
      </c>
      <c r="E2985" s="212" t="s">
        <v>1043</v>
      </c>
      <c r="F2985" s="209" t="s">
        <v>1044</v>
      </c>
      <c r="G2985" s="241">
        <v>45723</v>
      </c>
      <c r="H2985" s="253">
        <v>0</v>
      </c>
      <c r="I2985" s="214">
        <v>-950</v>
      </c>
      <c r="J2985" s="250">
        <f t="shared" si="49"/>
        <v>1256281.4046818167</v>
      </c>
      <c r="K2985" s="270"/>
    </row>
    <row r="2986" spans="2:11" x14ac:dyDescent="0.25">
      <c r="B2986" s="46">
        <f>SUBTOTAL(103,$C$10:C2986)</f>
        <v>2977</v>
      </c>
      <c r="C2986" s="157" t="s">
        <v>736</v>
      </c>
      <c r="D2986" s="157" t="s">
        <v>1447</v>
      </c>
      <c r="E2986" s="212" t="s">
        <v>619</v>
      </c>
      <c r="F2986" s="209" t="s">
        <v>621</v>
      </c>
      <c r="G2986" s="241">
        <v>45723</v>
      </c>
      <c r="H2986" s="253">
        <v>0</v>
      </c>
      <c r="I2986" s="214">
        <v>-1500</v>
      </c>
      <c r="J2986" s="250">
        <f t="shared" si="49"/>
        <v>1254781.4046818167</v>
      </c>
      <c r="K2986" s="270"/>
    </row>
    <row r="2987" spans="2:11" x14ac:dyDescent="0.25">
      <c r="B2987" s="46">
        <f>SUBTOTAL(103,$C$10:C2987)</f>
        <v>2978</v>
      </c>
      <c r="C2987" s="157" t="s">
        <v>625</v>
      </c>
      <c r="D2987" s="157" t="s">
        <v>608</v>
      </c>
      <c r="E2987" s="212" t="s">
        <v>641</v>
      </c>
      <c r="F2987" s="209" t="s">
        <v>642</v>
      </c>
      <c r="G2987" s="241">
        <v>45723</v>
      </c>
      <c r="H2987" s="253">
        <v>0</v>
      </c>
      <c r="I2987" s="214">
        <v>-19867</v>
      </c>
      <c r="J2987" s="250">
        <f t="shared" si="49"/>
        <v>1234914.4046818167</v>
      </c>
      <c r="K2987" s="270"/>
    </row>
    <row r="2988" spans="2:11" x14ac:dyDescent="0.25">
      <c r="B2988" s="46">
        <f>SUBTOTAL(103,$C$10:C2988)</f>
        <v>2979</v>
      </c>
      <c r="C2988" s="157" t="s">
        <v>625</v>
      </c>
      <c r="D2988" s="157" t="s">
        <v>703</v>
      </c>
      <c r="E2988" s="212" t="s">
        <v>1187</v>
      </c>
      <c r="F2988" s="209" t="s">
        <v>1188</v>
      </c>
      <c r="G2988" s="241">
        <v>45723</v>
      </c>
      <c r="H2988" s="253">
        <v>0</v>
      </c>
      <c r="I2988" s="214">
        <v>-12000</v>
      </c>
      <c r="J2988" s="250">
        <f t="shared" si="49"/>
        <v>1222914.4046818167</v>
      </c>
      <c r="K2988" s="270"/>
    </row>
    <row r="2989" spans="2:11" x14ac:dyDescent="0.25">
      <c r="B2989" s="46">
        <f>SUBTOTAL(103,$C$10:C2989)</f>
        <v>2980</v>
      </c>
      <c r="C2989" s="157" t="s">
        <v>625</v>
      </c>
      <c r="D2989" s="157" t="s">
        <v>753</v>
      </c>
      <c r="E2989" s="212" t="s">
        <v>1187</v>
      </c>
      <c r="F2989" s="209" t="s">
        <v>1188</v>
      </c>
      <c r="G2989" s="241">
        <v>45723</v>
      </c>
      <c r="H2989" s="253">
        <v>0</v>
      </c>
      <c r="I2989" s="214">
        <v>-6000</v>
      </c>
      <c r="J2989" s="250">
        <f t="shared" si="49"/>
        <v>1216914.4046818167</v>
      </c>
      <c r="K2989" s="270"/>
    </row>
    <row r="2990" spans="2:11" x14ac:dyDescent="0.25">
      <c r="B2990" s="46">
        <f>SUBTOTAL(103,$C$10:C2990)</f>
        <v>2981</v>
      </c>
      <c r="C2990" s="157" t="s">
        <v>1441</v>
      </c>
      <c r="D2990" s="157" t="s">
        <v>738</v>
      </c>
      <c r="E2990" s="212" t="s">
        <v>1187</v>
      </c>
      <c r="F2990" s="209" t="s">
        <v>1188</v>
      </c>
      <c r="G2990" s="241">
        <v>45723</v>
      </c>
      <c r="H2990" s="253">
        <v>0</v>
      </c>
      <c r="I2990" s="214">
        <v>-18000</v>
      </c>
      <c r="J2990" s="250">
        <f t="shared" si="49"/>
        <v>1198914.4046818167</v>
      </c>
      <c r="K2990" s="270"/>
    </row>
    <row r="2991" spans="2:11" x14ac:dyDescent="0.25">
      <c r="B2991" s="46">
        <f>SUBTOTAL(103,$C$10:C2991)</f>
        <v>2982</v>
      </c>
      <c r="C2991" s="157" t="s">
        <v>1423</v>
      </c>
      <c r="D2991" s="157" t="s">
        <v>608</v>
      </c>
      <c r="E2991" s="212" t="s">
        <v>1045</v>
      </c>
      <c r="F2991" s="209" t="s">
        <v>1046</v>
      </c>
      <c r="G2991" s="241">
        <v>45723</v>
      </c>
      <c r="H2991" s="253">
        <v>0</v>
      </c>
      <c r="I2991" s="214">
        <v>-11900</v>
      </c>
      <c r="J2991" s="250">
        <f t="shared" si="49"/>
        <v>1187014.4046818167</v>
      </c>
      <c r="K2991" s="270"/>
    </row>
    <row r="2992" spans="2:11" x14ac:dyDescent="0.25">
      <c r="B2992" s="46">
        <f>SUBTOTAL(103,$C$10:C2992)</f>
        <v>2983</v>
      </c>
      <c r="C2992" s="157" t="s">
        <v>598</v>
      </c>
      <c r="D2992" s="157" t="s">
        <v>607</v>
      </c>
      <c r="E2992" s="212" t="s">
        <v>581</v>
      </c>
      <c r="F2992" s="209" t="s">
        <v>620</v>
      </c>
      <c r="G2992" s="241">
        <v>45723</v>
      </c>
      <c r="H2992" s="253">
        <v>0</v>
      </c>
      <c r="I2992" s="214">
        <v>-20000</v>
      </c>
      <c r="J2992" s="250">
        <f t="shared" si="49"/>
        <v>1167014.4046818167</v>
      </c>
      <c r="K2992" s="270"/>
    </row>
    <row r="2993" spans="2:11 16372:16372" x14ac:dyDescent="0.25">
      <c r="B2993" s="46">
        <f>SUBTOTAL(103,$C$10:C2993)</f>
        <v>2984</v>
      </c>
      <c r="C2993" s="157" t="s">
        <v>598</v>
      </c>
      <c r="D2993" s="157" t="s">
        <v>607</v>
      </c>
      <c r="E2993" s="212" t="s">
        <v>1043</v>
      </c>
      <c r="F2993" s="209" t="s">
        <v>1044</v>
      </c>
      <c r="G2993" s="241">
        <v>45723</v>
      </c>
      <c r="H2993" s="253">
        <v>0</v>
      </c>
      <c r="I2993" s="214">
        <v>-10000</v>
      </c>
      <c r="J2993" s="250">
        <f t="shared" si="49"/>
        <v>1157014.4046818167</v>
      </c>
      <c r="K2993" s="270"/>
    </row>
    <row r="2994" spans="2:11 16372:16372" x14ac:dyDescent="0.25">
      <c r="B2994" s="46">
        <f>SUBTOTAL(103,$C$10:C2994)</f>
        <v>2985</v>
      </c>
      <c r="C2994" s="157" t="s">
        <v>598</v>
      </c>
      <c r="D2994" s="157" t="s">
        <v>738</v>
      </c>
      <c r="E2994" s="212" t="s">
        <v>1043</v>
      </c>
      <c r="F2994" s="209" t="s">
        <v>1044</v>
      </c>
      <c r="G2994" s="241">
        <v>45723</v>
      </c>
      <c r="H2994" s="253">
        <v>0</v>
      </c>
      <c r="I2994" s="214">
        <v>-1000</v>
      </c>
      <c r="J2994" s="250">
        <f t="shared" si="49"/>
        <v>1156014.4046818167</v>
      </c>
      <c r="K2994" s="270"/>
    </row>
    <row r="2995" spans="2:11 16372:16372" x14ac:dyDescent="0.25">
      <c r="B2995" s="46">
        <f>SUBTOTAL(103,$C$10:C2995)</f>
        <v>2986</v>
      </c>
      <c r="C2995" s="157" t="s">
        <v>598</v>
      </c>
      <c r="D2995" s="157" t="s">
        <v>608</v>
      </c>
      <c r="E2995" s="212" t="s">
        <v>1135</v>
      </c>
      <c r="F2995" s="209" t="s">
        <v>1134</v>
      </c>
      <c r="G2995" s="241">
        <v>45723</v>
      </c>
      <c r="H2995" s="253">
        <v>0</v>
      </c>
      <c r="I2995" s="214">
        <v>-8400</v>
      </c>
      <c r="J2995" s="250">
        <f t="shared" si="49"/>
        <v>1147614.4046818167</v>
      </c>
      <c r="K2995" s="270"/>
    </row>
    <row r="2996" spans="2:11 16372:16372" x14ac:dyDescent="0.25">
      <c r="B2996" s="46">
        <f>SUBTOTAL(103,$C$10:C2996)</f>
        <v>2987</v>
      </c>
      <c r="C2996" s="157" t="s">
        <v>600</v>
      </c>
      <c r="D2996" s="157" t="s">
        <v>608</v>
      </c>
      <c r="E2996" s="212" t="s">
        <v>1143</v>
      </c>
      <c r="F2996" s="209" t="s">
        <v>1144</v>
      </c>
      <c r="G2996" s="241">
        <v>45723</v>
      </c>
      <c r="H2996" s="253">
        <v>0</v>
      </c>
      <c r="I2996" s="214">
        <v>-12240</v>
      </c>
      <c r="J2996" s="250">
        <f t="shared" si="49"/>
        <v>1135374.4046818167</v>
      </c>
      <c r="K2996" s="270"/>
    </row>
    <row r="2997" spans="2:11 16372:16372" x14ac:dyDescent="0.25">
      <c r="B2997" s="46">
        <f>SUBTOTAL(103,$C$10:C2997)</f>
        <v>2988</v>
      </c>
      <c r="C2997" s="157" t="s">
        <v>682</v>
      </c>
      <c r="D2997" s="157" t="s">
        <v>608</v>
      </c>
      <c r="E2997" s="212" t="s">
        <v>1045</v>
      </c>
      <c r="F2997" s="209" t="s">
        <v>1046</v>
      </c>
      <c r="G2997" s="241">
        <v>45723</v>
      </c>
      <c r="H2997" s="253">
        <v>0</v>
      </c>
      <c r="I2997" s="214">
        <v>-2100</v>
      </c>
      <c r="J2997" s="250">
        <f t="shared" si="49"/>
        <v>1133274.4046818167</v>
      </c>
      <c r="K2997" s="270"/>
    </row>
    <row r="2998" spans="2:11 16372:16372" x14ac:dyDescent="0.25">
      <c r="B2998" s="46">
        <f>SUBTOTAL(103,$C$10:C2998)</f>
        <v>2989</v>
      </c>
      <c r="C2998" s="157" t="s">
        <v>601</v>
      </c>
      <c r="D2998" s="157" t="s">
        <v>648</v>
      </c>
      <c r="E2998" s="212" t="s">
        <v>1143</v>
      </c>
      <c r="F2998" s="209" t="s">
        <v>1144</v>
      </c>
      <c r="G2998" s="241">
        <v>45723</v>
      </c>
      <c r="H2998" s="253">
        <v>0</v>
      </c>
      <c r="I2998" s="214">
        <v>-5331</v>
      </c>
      <c r="J2998" s="250">
        <f t="shared" si="49"/>
        <v>1127943.4046818167</v>
      </c>
      <c r="K2998" s="270"/>
    </row>
    <row r="2999" spans="2:11 16372:16372" x14ac:dyDescent="0.25">
      <c r="B2999" s="46">
        <f>SUBTOTAL(103,$C$10:C2999)</f>
        <v>2990</v>
      </c>
      <c r="C2999" s="157" t="s">
        <v>722</v>
      </c>
      <c r="D2999" s="157" t="s">
        <v>703</v>
      </c>
      <c r="E2999" s="212" t="s">
        <v>641</v>
      </c>
      <c r="F2999" s="209" t="s">
        <v>642</v>
      </c>
      <c r="G2999" s="241">
        <v>45723</v>
      </c>
      <c r="H2999" s="253">
        <v>0</v>
      </c>
      <c r="I2999" s="214">
        <v>-25000</v>
      </c>
      <c r="J2999" s="250">
        <f t="shared" si="49"/>
        <v>1102943.4046818167</v>
      </c>
      <c r="K2999" s="270"/>
    </row>
    <row r="3000" spans="2:11 16372:16372" x14ac:dyDescent="0.25">
      <c r="B3000" s="46">
        <f>SUBTOTAL(103,$C$10:C3000)</f>
        <v>2991</v>
      </c>
      <c r="C3000" s="157" t="s">
        <v>683</v>
      </c>
      <c r="D3000" s="157" t="s">
        <v>608</v>
      </c>
      <c r="E3000" s="212" t="s">
        <v>1143</v>
      </c>
      <c r="F3000" s="209" t="s">
        <v>1144</v>
      </c>
      <c r="G3000" s="241">
        <v>45723</v>
      </c>
      <c r="H3000" s="253">
        <v>0</v>
      </c>
      <c r="I3000" s="214">
        <v>-7920</v>
      </c>
      <c r="J3000" s="250">
        <f t="shared" si="49"/>
        <v>1095023.4046818167</v>
      </c>
      <c r="K3000" s="270"/>
    </row>
    <row r="3001" spans="2:11 16372:16372" x14ac:dyDescent="0.25">
      <c r="B3001" s="46">
        <f>SUBTOTAL(103,$C$10:C3001)</f>
        <v>2992</v>
      </c>
      <c r="C3001" s="157" t="s">
        <v>665</v>
      </c>
      <c r="D3001" s="157" t="s">
        <v>648</v>
      </c>
      <c r="E3001" s="212" t="s">
        <v>1045</v>
      </c>
      <c r="F3001" s="209" t="s">
        <v>1046</v>
      </c>
      <c r="G3001" s="241">
        <v>45723</v>
      </c>
      <c r="H3001" s="253">
        <v>0</v>
      </c>
      <c r="I3001" s="214">
        <v>-24500</v>
      </c>
      <c r="J3001" s="250">
        <f t="shared" si="49"/>
        <v>1070523.4046818167</v>
      </c>
      <c r="K3001" s="270"/>
    </row>
    <row r="3002" spans="2:11 16372:16372" x14ac:dyDescent="0.25">
      <c r="B3002" s="46">
        <f>SUBTOTAL(103,$C$10:C3002)</f>
        <v>2993</v>
      </c>
      <c r="C3002" s="157" t="s">
        <v>665</v>
      </c>
      <c r="D3002" s="157" t="s">
        <v>918</v>
      </c>
      <c r="E3002" s="212" t="s">
        <v>1045</v>
      </c>
      <c r="F3002" s="209" t="s">
        <v>1046</v>
      </c>
      <c r="G3002" s="241">
        <v>45723</v>
      </c>
      <c r="H3002" s="253">
        <v>0</v>
      </c>
      <c r="I3002" s="214">
        <v>-7144.3113636363632</v>
      </c>
      <c r="J3002" s="250">
        <f t="shared" si="49"/>
        <v>1063379.0933181804</v>
      </c>
      <c r="K3002" s="270"/>
    </row>
    <row r="3003" spans="2:11 16372:16372" x14ac:dyDescent="0.25">
      <c r="B3003" s="46">
        <f>SUBTOTAL(103,$C$10:C3003)</f>
        <v>2994</v>
      </c>
      <c r="C3003" s="157" t="s">
        <v>1151</v>
      </c>
      <c r="D3003" s="157" t="s">
        <v>608</v>
      </c>
      <c r="E3003" s="212" t="s">
        <v>583</v>
      </c>
      <c r="F3003" s="209" t="s">
        <v>584</v>
      </c>
      <c r="G3003" s="241">
        <v>45723</v>
      </c>
      <c r="H3003" s="253">
        <v>0</v>
      </c>
      <c r="I3003" s="214">
        <v>-23100</v>
      </c>
      <c r="J3003" s="250">
        <f t="shared" si="49"/>
        <v>1040279.0933181804</v>
      </c>
      <c r="K3003" s="270"/>
    </row>
    <row r="3004" spans="2:11 16372:16372" x14ac:dyDescent="0.25">
      <c r="B3004" s="46">
        <f>SUBTOTAL(103,$C$10:C3004)</f>
        <v>2995</v>
      </c>
      <c r="C3004" s="157" t="s">
        <v>694</v>
      </c>
      <c r="D3004" s="157" t="s">
        <v>608</v>
      </c>
      <c r="E3004" s="212" t="s">
        <v>1187</v>
      </c>
      <c r="F3004" s="209" t="s">
        <v>1188</v>
      </c>
      <c r="G3004" s="241">
        <v>45723</v>
      </c>
      <c r="H3004" s="253">
        <v>0</v>
      </c>
      <c r="I3004" s="214">
        <v>-28900</v>
      </c>
      <c r="J3004" s="250">
        <f t="shared" si="49"/>
        <v>1011379.0933181804</v>
      </c>
      <c r="K3004" s="270"/>
    </row>
    <row r="3005" spans="2:11 16372:16372" x14ac:dyDescent="0.25">
      <c r="B3005" s="46">
        <f>SUBTOTAL(103,$C$10:C3005)</f>
        <v>2996</v>
      </c>
      <c r="C3005" s="157" t="s">
        <v>694</v>
      </c>
      <c r="D3005" s="157" t="s">
        <v>918</v>
      </c>
      <c r="E3005" s="212" t="s">
        <v>1187</v>
      </c>
      <c r="F3005" s="209" t="s">
        <v>1188</v>
      </c>
      <c r="G3005" s="241">
        <v>45723</v>
      </c>
      <c r="H3005" s="253">
        <v>0</v>
      </c>
      <c r="I3005" s="214">
        <v>-5072</v>
      </c>
      <c r="J3005" s="250">
        <f t="shared" si="49"/>
        <v>1006307.0933181804</v>
      </c>
      <c r="K3005" s="270"/>
    </row>
    <row r="3006" spans="2:11 16372:16372" x14ac:dyDescent="0.25">
      <c r="B3006" s="46">
        <f>SUBTOTAL(103,$C$10:C3006)</f>
        <v>2997</v>
      </c>
      <c r="C3006" s="157" t="s">
        <v>1342</v>
      </c>
      <c r="D3006" s="157" t="s">
        <v>607</v>
      </c>
      <c r="E3006" s="212" t="s">
        <v>579</v>
      </c>
      <c r="F3006" s="209" t="s">
        <v>622</v>
      </c>
      <c r="G3006" s="241">
        <v>45723</v>
      </c>
      <c r="H3006" s="253">
        <v>0</v>
      </c>
      <c r="I3006" s="214">
        <v>-11131.77</v>
      </c>
      <c r="J3006" s="250">
        <f t="shared" si="49"/>
        <v>995175.3233181804</v>
      </c>
      <c r="K3006" s="270"/>
    </row>
    <row r="3007" spans="2:11 16372:16372" x14ac:dyDescent="0.25">
      <c r="B3007" s="46">
        <f>SUBTOTAL(103,$C$10:C3007)</f>
        <v>2998</v>
      </c>
      <c r="C3007" s="157" t="s">
        <v>1165</v>
      </c>
      <c r="D3007" s="157" t="s">
        <v>738</v>
      </c>
      <c r="E3007" s="212" t="s">
        <v>1043</v>
      </c>
      <c r="F3007" s="209" t="s">
        <v>1044</v>
      </c>
      <c r="G3007" s="241">
        <v>45723</v>
      </c>
      <c r="H3007" s="253">
        <v>0</v>
      </c>
      <c r="I3007" s="214">
        <v>-500</v>
      </c>
      <c r="J3007" s="250">
        <f t="shared" si="49"/>
        <v>994675.3233181804</v>
      </c>
      <c r="K3007" s="270"/>
    </row>
    <row r="3008" spans="2:11 16372:16372" x14ac:dyDescent="0.25">
      <c r="B3008" s="46">
        <f>SUBTOTAL(103,$C$10:C3008)</f>
        <v>2999</v>
      </c>
      <c r="C3008" s="157" t="s">
        <v>24</v>
      </c>
      <c r="D3008" s="157" t="s">
        <v>830</v>
      </c>
      <c r="E3008" s="212" t="s">
        <v>24</v>
      </c>
      <c r="F3008" s="209" t="s">
        <v>24</v>
      </c>
      <c r="G3008" s="241">
        <v>45729</v>
      </c>
      <c r="H3008" s="253">
        <v>0</v>
      </c>
      <c r="I3008" s="214">
        <v>-100000</v>
      </c>
      <c r="J3008" s="250">
        <f t="shared" si="49"/>
        <v>894675.3233181804</v>
      </c>
      <c r="K3008" s="270"/>
      <c r="XER3008" t="s">
        <v>1458</v>
      </c>
    </row>
    <row r="3009" spans="2:11" x14ac:dyDescent="0.25">
      <c r="B3009" s="46">
        <f>SUBTOTAL(103,$C$10:C3009)</f>
        <v>3000</v>
      </c>
      <c r="C3009" s="157" t="s">
        <v>596</v>
      </c>
      <c r="D3009" s="157" t="s">
        <v>607</v>
      </c>
      <c r="E3009" s="212" t="s">
        <v>579</v>
      </c>
      <c r="F3009" s="209" t="s">
        <v>622</v>
      </c>
      <c r="G3009" s="241">
        <v>14</v>
      </c>
      <c r="H3009" s="253">
        <v>0</v>
      </c>
      <c r="I3009" s="214">
        <v>-11000</v>
      </c>
      <c r="J3009" s="250">
        <f t="shared" si="49"/>
        <v>883675.3233181804</v>
      </c>
      <c r="K3009" s="270"/>
    </row>
    <row r="3010" spans="2:11" x14ac:dyDescent="0.25">
      <c r="B3010" s="46">
        <f>SUBTOTAL(103,$C$10:C3010)</f>
        <v>3001</v>
      </c>
      <c r="C3010" s="157" t="s">
        <v>1266</v>
      </c>
      <c r="D3010" s="157" t="s">
        <v>738</v>
      </c>
      <c r="E3010" s="212" t="s">
        <v>1043</v>
      </c>
      <c r="F3010" s="209" t="s">
        <v>1044</v>
      </c>
      <c r="G3010" s="241">
        <v>45730</v>
      </c>
      <c r="H3010" s="253">
        <v>0</v>
      </c>
      <c r="I3010" s="214">
        <v>-1000</v>
      </c>
      <c r="J3010" s="250">
        <f t="shared" si="49"/>
        <v>882675.3233181804</v>
      </c>
      <c r="K3010" s="270"/>
    </row>
    <row r="3011" spans="2:11" x14ac:dyDescent="0.25">
      <c r="B3011" s="46">
        <f>SUBTOTAL(103,$C$10:C3011)</f>
        <v>3002</v>
      </c>
      <c r="C3011" s="157" t="s">
        <v>736</v>
      </c>
      <c r="D3011" s="157" t="s">
        <v>738</v>
      </c>
      <c r="E3011" s="212" t="s">
        <v>619</v>
      </c>
      <c r="F3011" s="209" t="s">
        <v>621</v>
      </c>
      <c r="G3011" s="241">
        <v>45730</v>
      </c>
      <c r="H3011" s="253">
        <v>0</v>
      </c>
      <c r="I3011" s="214">
        <v>-750</v>
      </c>
      <c r="J3011" s="250">
        <f t="shared" si="49"/>
        <v>881925.3233181804</v>
      </c>
      <c r="K3011" s="270"/>
    </row>
    <row r="3012" spans="2:11" x14ac:dyDescent="0.25">
      <c r="B3012" s="46">
        <f>SUBTOTAL(103,$C$10:C3012)</f>
        <v>3003</v>
      </c>
      <c r="C3012" s="157" t="s">
        <v>625</v>
      </c>
      <c r="D3012" s="157" t="s">
        <v>608</v>
      </c>
      <c r="E3012" s="212" t="s">
        <v>641</v>
      </c>
      <c r="F3012" s="209" t="s">
        <v>642</v>
      </c>
      <c r="G3012" s="241">
        <v>45730</v>
      </c>
      <c r="H3012" s="253">
        <v>0</v>
      </c>
      <c r="I3012" s="214">
        <v>-14434</v>
      </c>
      <c r="J3012" s="250">
        <f t="shared" si="49"/>
        <v>867491.3233181804</v>
      </c>
      <c r="K3012" s="270"/>
    </row>
    <row r="3013" spans="2:11" x14ac:dyDescent="0.25">
      <c r="B3013" s="46">
        <f>SUBTOTAL(103,$C$10:C3013)</f>
        <v>3004</v>
      </c>
      <c r="C3013" s="157" t="s">
        <v>1441</v>
      </c>
      <c r="D3013" s="157" t="s">
        <v>738</v>
      </c>
      <c r="E3013" s="212" t="s">
        <v>1187</v>
      </c>
      <c r="F3013" s="209" t="s">
        <v>1188</v>
      </c>
      <c r="G3013" s="241">
        <v>45730</v>
      </c>
      <c r="H3013" s="253">
        <v>0</v>
      </c>
      <c r="I3013" s="214">
        <v>-10500</v>
      </c>
      <c r="J3013" s="250">
        <f t="shared" si="49"/>
        <v>856991.3233181804</v>
      </c>
      <c r="K3013" s="270"/>
    </row>
    <row r="3014" spans="2:11" x14ac:dyDescent="0.25">
      <c r="B3014" s="46">
        <f>SUBTOTAL(103,$C$10:C3014)</f>
        <v>3005</v>
      </c>
      <c r="C3014" s="157" t="s">
        <v>1423</v>
      </c>
      <c r="D3014" s="157" t="s">
        <v>608</v>
      </c>
      <c r="E3014" s="212" t="s">
        <v>1045</v>
      </c>
      <c r="F3014" s="209" t="s">
        <v>1046</v>
      </c>
      <c r="G3014" s="241">
        <v>45730</v>
      </c>
      <c r="H3014" s="253">
        <v>0</v>
      </c>
      <c r="I3014" s="214">
        <v>-11900</v>
      </c>
      <c r="J3014" s="250">
        <f t="shared" si="49"/>
        <v>845091.3233181804</v>
      </c>
      <c r="K3014" s="270"/>
    </row>
    <row r="3015" spans="2:11" x14ac:dyDescent="0.25">
      <c r="B3015" s="46">
        <f>SUBTOTAL(103,$C$10:C3015)</f>
        <v>3006</v>
      </c>
      <c r="C3015" s="157" t="s">
        <v>598</v>
      </c>
      <c r="D3015" s="157" t="s">
        <v>607</v>
      </c>
      <c r="E3015" s="212" t="s">
        <v>581</v>
      </c>
      <c r="F3015" s="209" t="s">
        <v>620</v>
      </c>
      <c r="G3015" s="241">
        <v>45730</v>
      </c>
      <c r="H3015" s="253">
        <v>0</v>
      </c>
      <c r="I3015" s="214">
        <v>-23000</v>
      </c>
      <c r="J3015" s="250">
        <f t="shared" si="49"/>
        <v>822091.3233181804</v>
      </c>
      <c r="K3015" s="270"/>
    </row>
    <row r="3016" spans="2:11" x14ac:dyDescent="0.25">
      <c r="B3016" s="46">
        <f>SUBTOTAL(103,$C$10:C3016)</f>
        <v>3007</v>
      </c>
      <c r="C3016" s="157" t="s">
        <v>598</v>
      </c>
      <c r="D3016" s="157" t="s">
        <v>607</v>
      </c>
      <c r="E3016" s="212" t="s">
        <v>579</v>
      </c>
      <c r="F3016" s="209" t="s">
        <v>622</v>
      </c>
      <c r="G3016" s="241">
        <v>45730</v>
      </c>
      <c r="H3016" s="253">
        <v>0</v>
      </c>
      <c r="I3016" s="214">
        <v>-4077.6235211592802</v>
      </c>
      <c r="J3016" s="250">
        <f t="shared" si="49"/>
        <v>818013.69979702111</v>
      </c>
      <c r="K3016" s="270"/>
    </row>
    <row r="3017" spans="2:11" x14ac:dyDescent="0.25">
      <c r="B3017" s="46">
        <f>SUBTOTAL(103,$C$10:C3017)</f>
        <v>3008</v>
      </c>
      <c r="C3017" s="157" t="s">
        <v>598</v>
      </c>
      <c r="D3017" s="157" t="s">
        <v>607</v>
      </c>
      <c r="E3017" s="212" t="s">
        <v>1450</v>
      </c>
      <c r="F3017" s="209" t="s">
        <v>1451</v>
      </c>
      <c r="G3017" s="241">
        <v>45730</v>
      </c>
      <c r="H3017" s="253">
        <v>0</v>
      </c>
      <c r="I3017" s="214">
        <v>-2664.4011667645391</v>
      </c>
      <c r="J3017" s="250">
        <f t="shared" si="49"/>
        <v>815349.29863025656</v>
      </c>
      <c r="K3017" s="270"/>
    </row>
    <row r="3018" spans="2:11" x14ac:dyDescent="0.25">
      <c r="B3018" s="46">
        <f>SUBTOTAL(103,$C$10:C3018)</f>
        <v>3009</v>
      </c>
      <c r="C3018" s="157" t="s">
        <v>598</v>
      </c>
      <c r="D3018" s="157" t="s">
        <v>607</v>
      </c>
      <c r="E3018" s="212" t="s">
        <v>581</v>
      </c>
      <c r="F3018" s="209" t="s">
        <v>620</v>
      </c>
      <c r="G3018" s="241">
        <v>45730</v>
      </c>
      <c r="H3018" s="253">
        <v>0</v>
      </c>
      <c r="I3018" s="214">
        <v>-3799.4131693353179</v>
      </c>
      <c r="J3018" s="250">
        <f t="shared" si="49"/>
        <v>811549.88546092121</v>
      </c>
      <c r="K3018" s="270"/>
    </row>
    <row r="3019" spans="2:11" x14ac:dyDescent="0.25">
      <c r="B3019" s="46">
        <f>SUBTOTAL(103,$C$10:C3019)</f>
        <v>3010</v>
      </c>
      <c r="C3019" s="157" t="s">
        <v>598</v>
      </c>
      <c r="D3019" s="157" t="s">
        <v>607</v>
      </c>
      <c r="E3019" s="212" t="s">
        <v>1043</v>
      </c>
      <c r="F3019" s="209" t="s">
        <v>1044</v>
      </c>
      <c r="G3019" s="241">
        <v>45730</v>
      </c>
      <c r="H3019" s="253">
        <v>0</v>
      </c>
      <c r="I3019" s="214">
        <v>-2458.5621427408623</v>
      </c>
      <c r="J3019" s="250">
        <f t="shared" si="49"/>
        <v>809091.3233181804</v>
      </c>
      <c r="K3019" s="270"/>
    </row>
    <row r="3020" spans="2:11" x14ac:dyDescent="0.25">
      <c r="B3020" s="46">
        <f>SUBTOTAL(103,$C$10:C3020)</f>
        <v>3011</v>
      </c>
      <c r="C3020" s="157" t="s">
        <v>598</v>
      </c>
      <c r="D3020" s="157" t="s">
        <v>738</v>
      </c>
      <c r="E3020" s="212" t="s">
        <v>1043</v>
      </c>
      <c r="F3020" s="209" t="s">
        <v>1044</v>
      </c>
      <c r="G3020" s="241">
        <v>45730</v>
      </c>
      <c r="H3020" s="253">
        <v>0</v>
      </c>
      <c r="I3020" s="214">
        <v>-1000</v>
      </c>
      <c r="J3020" s="250">
        <f t="shared" si="49"/>
        <v>808091.3233181804</v>
      </c>
      <c r="K3020" s="270"/>
    </row>
    <row r="3021" spans="2:11" x14ac:dyDescent="0.25">
      <c r="B3021" s="46">
        <f>SUBTOTAL(103,$C$10:C3021)</f>
        <v>3012</v>
      </c>
      <c r="C3021" s="157" t="s">
        <v>598</v>
      </c>
      <c r="D3021" s="157" t="s">
        <v>608</v>
      </c>
      <c r="E3021" s="212" t="s">
        <v>1135</v>
      </c>
      <c r="F3021" s="209" t="s">
        <v>1134</v>
      </c>
      <c r="G3021" s="241">
        <v>45730</v>
      </c>
      <c r="H3021" s="253">
        <v>0</v>
      </c>
      <c r="I3021" s="214">
        <v>-8400</v>
      </c>
      <c r="J3021" s="250">
        <f t="shared" si="49"/>
        <v>799691.3233181804</v>
      </c>
      <c r="K3021" s="270"/>
    </row>
    <row r="3022" spans="2:11" x14ac:dyDescent="0.25">
      <c r="B3022" s="46">
        <f>SUBTOTAL(103,$C$10:C3022)</f>
        <v>3013</v>
      </c>
      <c r="C3022" s="157" t="s">
        <v>600</v>
      </c>
      <c r="D3022" s="157" t="s">
        <v>608</v>
      </c>
      <c r="E3022" s="212" t="s">
        <v>1143</v>
      </c>
      <c r="F3022" s="209" t="s">
        <v>1144</v>
      </c>
      <c r="G3022" s="241">
        <v>45730</v>
      </c>
      <c r="H3022" s="253">
        <v>0</v>
      </c>
      <c r="I3022" s="214">
        <v>-12240</v>
      </c>
      <c r="J3022" s="250">
        <f t="shared" si="49"/>
        <v>787451.3233181804</v>
      </c>
      <c r="K3022" s="270"/>
    </row>
    <row r="3023" spans="2:11" x14ac:dyDescent="0.25">
      <c r="B3023" s="46">
        <f>SUBTOTAL(103,$C$10:C3023)</f>
        <v>3014</v>
      </c>
      <c r="C3023" s="157" t="s">
        <v>682</v>
      </c>
      <c r="D3023" s="157" t="s">
        <v>608</v>
      </c>
      <c r="E3023" s="212" t="s">
        <v>1045</v>
      </c>
      <c r="F3023" s="209" t="s">
        <v>1046</v>
      </c>
      <c r="G3023" s="241">
        <v>45730</v>
      </c>
      <c r="H3023" s="253">
        <v>0</v>
      </c>
      <c r="I3023" s="214">
        <v>-2100</v>
      </c>
      <c r="J3023" s="250">
        <f t="shared" si="49"/>
        <v>785351.3233181804</v>
      </c>
      <c r="K3023" s="270"/>
    </row>
    <row r="3024" spans="2:11" x14ac:dyDescent="0.25">
      <c r="B3024" s="46">
        <f>SUBTOTAL(103,$C$10:C3024)</f>
        <v>3015</v>
      </c>
      <c r="C3024" s="157" t="s">
        <v>601</v>
      </c>
      <c r="D3024" s="157" t="s">
        <v>648</v>
      </c>
      <c r="E3024" s="212" t="s">
        <v>1143</v>
      </c>
      <c r="F3024" s="209" t="s">
        <v>1144</v>
      </c>
      <c r="G3024" s="241">
        <v>45730</v>
      </c>
      <c r="H3024" s="253">
        <v>0</v>
      </c>
      <c r="I3024" s="214">
        <v>-5331</v>
      </c>
      <c r="J3024" s="250">
        <f t="shared" si="49"/>
        <v>780020.3233181804</v>
      </c>
      <c r="K3024" s="270"/>
    </row>
    <row r="3025" spans="2:11" x14ac:dyDescent="0.25">
      <c r="B3025" s="46">
        <f>SUBTOTAL(103,$C$10:C3025)</f>
        <v>3016</v>
      </c>
      <c r="C3025" s="157" t="s">
        <v>683</v>
      </c>
      <c r="D3025" s="157" t="s">
        <v>608</v>
      </c>
      <c r="E3025" s="212" t="s">
        <v>1143</v>
      </c>
      <c r="F3025" s="209" t="s">
        <v>1144</v>
      </c>
      <c r="G3025" s="241">
        <v>45730</v>
      </c>
      <c r="H3025" s="253">
        <v>0</v>
      </c>
      <c r="I3025" s="214">
        <v>-7920</v>
      </c>
      <c r="J3025" s="250">
        <f t="shared" si="49"/>
        <v>772100.3233181804</v>
      </c>
      <c r="K3025" s="270"/>
    </row>
    <row r="3026" spans="2:11" x14ac:dyDescent="0.25">
      <c r="B3026" s="46">
        <f>SUBTOTAL(103,$C$10:C3026)</f>
        <v>3017</v>
      </c>
      <c r="C3026" s="157" t="s">
        <v>665</v>
      </c>
      <c r="D3026" s="157" t="s">
        <v>648</v>
      </c>
      <c r="E3026" s="212" t="s">
        <v>1045</v>
      </c>
      <c r="F3026" s="209" t="s">
        <v>1046</v>
      </c>
      <c r="G3026" s="241">
        <v>45730</v>
      </c>
      <c r="H3026" s="253">
        <v>0</v>
      </c>
      <c r="I3026" s="214">
        <v>-24500</v>
      </c>
      <c r="J3026" s="250">
        <f t="shared" si="49"/>
        <v>747600.3233181804</v>
      </c>
      <c r="K3026" s="270"/>
    </row>
    <row r="3027" spans="2:11" x14ac:dyDescent="0.25">
      <c r="B3027" s="46">
        <f>SUBTOTAL(103,$C$10:C3027)</f>
        <v>3018</v>
      </c>
      <c r="C3027" s="157" t="s">
        <v>665</v>
      </c>
      <c r="D3027" s="157" t="s">
        <v>1446</v>
      </c>
      <c r="E3027" s="212" t="s">
        <v>1045</v>
      </c>
      <c r="F3027" s="209" t="s">
        <v>1046</v>
      </c>
      <c r="G3027" s="241">
        <v>45730</v>
      </c>
      <c r="H3027" s="253">
        <v>0</v>
      </c>
      <c r="I3027" s="214">
        <v>-3400</v>
      </c>
      <c r="J3027" s="250">
        <f t="shared" si="49"/>
        <v>744200.3233181804</v>
      </c>
      <c r="K3027" s="270"/>
    </row>
    <row r="3028" spans="2:11" x14ac:dyDescent="0.25">
      <c r="B3028" s="46">
        <f>SUBTOTAL(103,$C$10:C3028)</f>
        <v>3019</v>
      </c>
      <c r="C3028" s="157" t="s">
        <v>1151</v>
      </c>
      <c r="D3028" s="157" t="s">
        <v>608</v>
      </c>
      <c r="E3028" s="212" t="s">
        <v>583</v>
      </c>
      <c r="F3028" s="209" t="s">
        <v>584</v>
      </c>
      <c r="G3028" s="241">
        <v>45730</v>
      </c>
      <c r="H3028" s="253">
        <v>0</v>
      </c>
      <c r="I3028" s="214">
        <v>-23100</v>
      </c>
      <c r="J3028" s="250">
        <f t="shared" si="49"/>
        <v>721100.3233181804</v>
      </c>
      <c r="K3028" s="270"/>
    </row>
    <row r="3029" spans="2:11" x14ac:dyDescent="0.25">
      <c r="B3029" s="46">
        <f>SUBTOTAL(103,$C$10:C3029)</f>
        <v>3020</v>
      </c>
      <c r="C3029" s="157" t="s">
        <v>694</v>
      </c>
      <c r="D3029" s="157" t="s">
        <v>608</v>
      </c>
      <c r="E3029" s="212" t="s">
        <v>1187</v>
      </c>
      <c r="F3029" s="209" t="s">
        <v>1188</v>
      </c>
      <c r="G3029" s="241">
        <v>45730</v>
      </c>
      <c r="H3029" s="253">
        <v>0</v>
      </c>
      <c r="I3029" s="214">
        <v>-33100</v>
      </c>
      <c r="J3029" s="250">
        <f t="shared" si="49"/>
        <v>688000.3233181804</v>
      </c>
      <c r="K3029" s="270"/>
    </row>
    <row r="3030" spans="2:11" x14ac:dyDescent="0.25">
      <c r="B3030" s="46">
        <f>SUBTOTAL(103,$C$10:C3030)</f>
        <v>3021</v>
      </c>
      <c r="C3030" s="157" t="s">
        <v>1342</v>
      </c>
      <c r="D3030" s="157" t="s">
        <v>607</v>
      </c>
      <c r="E3030" s="212" t="s">
        <v>579</v>
      </c>
      <c r="F3030" s="209" t="s">
        <v>622</v>
      </c>
      <c r="G3030" s="241">
        <v>45730</v>
      </c>
      <c r="H3030" s="253">
        <v>0</v>
      </c>
      <c r="I3030" s="214">
        <v>-16715</v>
      </c>
      <c r="J3030" s="250">
        <f t="shared" si="49"/>
        <v>671285.3233181804</v>
      </c>
      <c r="K3030" s="270"/>
    </row>
    <row r="3031" spans="2:11" x14ac:dyDescent="0.25">
      <c r="B3031" s="46">
        <f>SUBTOTAL(103,$C$10:C3031)</f>
        <v>3022</v>
      </c>
      <c r="C3031" s="157" t="s">
        <v>1165</v>
      </c>
      <c r="D3031" s="157" t="s">
        <v>738</v>
      </c>
      <c r="E3031" s="212" t="s">
        <v>1043</v>
      </c>
      <c r="F3031" s="209" t="s">
        <v>1044</v>
      </c>
      <c r="G3031" s="241">
        <v>45730</v>
      </c>
      <c r="H3031" s="253">
        <v>0</v>
      </c>
      <c r="I3031" s="214">
        <v>-500</v>
      </c>
      <c r="J3031" s="250">
        <f t="shared" si="49"/>
        <v>670785.3233181804</v>
      </c>
      <c r="K3031" s="270"/>
    </row>
    <row r="3032" spans="2:11" x14ac:dyDescent="0.25">
      <c r="B3032" s="46">
        <f>SUBTOTAL(103,$C$10:C3032)</f>
        <v>3023</v>
      </c>
      <c r="C3032" s="157" t="s">
        <v>724</v>
      </c>
      <c r="D3032" s="157" t="s">
        <v>1025</v>
      </c>
      <c r="E3032" s="212" t="s">
        <v>726</v>
      </c>
      <c r="F3032" s="209" t="s">
        <v>724</v>
      </c>
      <c r="G3032" s="241">
        <v>45735</v>
      </c>
      <c r="H3032" s="253">
        <v>500000</v>
      </c>
      <c r="I3032" s="214">
        <v>0</v>
      </c>
      <c r="J3032" s="250">
        <f t="shared" si="49"/>
        <v>1170785.3233181804</v>
      </c>
      <c r="K3032" s="270"/>
    </row>
    <row r="3033" spans="2:11" x14ac:dyDescent="0.25">
      <c r="B3033" s="46">
        <f>SUBTOTAL(103,$C$10:C3033)</f>
        <v>3024</v>
      </c>
      <c r="C3033" s="157" t="s">
        <v>729</v>
      </c>
      <c r="D3033" s="157" t="s">
        <v>1452</v>
      </c>
      <c r="E3033" s="227" t="s">
        <v>1072</v>
      </c>
      <c r="F3033" s="203" t="s">
        <v>455</v>
      </c>
      <c r="G3033" s="241">
        <v>45737</v>
      </c>
      <c r="H3033" s="253">
        <v>0</v>
      </c>
      <c r="I3033" s="214">
        <v>-30000</v>
      </c>
      <c r="J3033" s="250">
        <f t="shared" si="49"/>
        <v>1140785.3233181804</v>
      </c>
      <c r="K3033" s="270"/>
    </row>
    <row r="3034" spans="2:11" x14ac:dyDescent="0.25">
      <c r="B3034" s="46">
        <f>SUBTOTAL(103,$C$10:C3034)</f>
        <v>3025</v>
      </c>
      <c r="C3034" s="157" t="s">
        <v>596</v>
      </c>
      <c r="D3034" s="157" t="s">
        <v>607</v>
      </c>
      <c r="E3034" s="212" t="s">
        <v>579</v>
      </c>
      <c r="F3034" s="209" t="s">
        <v>622</v>
      </c>
      <c r="G3034" s="241">
        <v>45737</v>
      </c>
      <c r="H3034" s="253">
        <v>0</v>
      </c>
      <c r="I3034" s="214">
        <v>-5000</v>
      </c>
      <c r="J3034" s="250">
        <f t="shared" ref="J3034:J3097" si="50">H3034+J3033+I3034</f>
        <v>1135785.3233181804</v>
      </c>
      <c r="K3034" s="270"/>
    </row>
    <row r="3035" spans="2:11" x14ac:dyDescent="0.25">
      <c r="B3035" s="46">
        <f>SUBTOTAL(103,$C$10:C3035)</f>
        <v>3026</v>
      </c>
      <c r="C3035" s="157" t="s">
        <v>1266</v>
      </c>
      <c r="D3035" s="157" t="s">
        <v>738</v>
      </c>
      <c r="E3035" s="212" t="s">
        <v>1043</v>
      </c>
      <c r="F3035" s="209" t="s">
        <v>1044</v>
      </c>
      <c r="G3035" s="241">
        <v>45737</v>
      </c>
      <c r="H3035" s="253">
        <v>0</v>
      </c>
      <c r="I3035" s="214">
        <v>-1000</v>
      </c>
      <c r="J3035" s="250">
        <f t="shared" si="50"/>
        <v>1134785.3233181804</v>
      </c>
      <c r="K3035" s="270"/>
    </row>
    <row r="3036" spans="2:11" x14ac:dyDescent="0.25">
      <c r="B3036" s="46">
        <f>SUBTOTAL(103,$C$10:C3036)</f>
        <v>3027</v>
      </c>
      <c r="C3036" s="157" t="s">
        <v>736</v>
      </c>
      <c r="D3036" s="157" t="s">
        <v>738</v>
      </c>
      <c r="E3036" s="212" t="s">
        <v>619</v>
      </c>
      <c r="F3036" s="209" t="s">
        <v>621</v>
      </c>
      <c r="G3036" s="241">
        <v>45737</v>
      </c>
      <c r="H3036" s="253">
        <v>0</v>
      </c>
      <c r="I3036" s="214">
        <v>-750</v>
      </c>
      <c r="J3036" s="250">
        <f t="shared" si="50"/>
        <v>1134035.3233181804</v>
      </c>
      <c r="K3036" s="270"/>
    </row>
    <row r="3037" spans="2:11" x14ac:dyDescent="0.25">
      <c r="B3037" s="46">
        <f>SUBTOTAL(103,$C$10:C3037)</f>
        <v>3028</v>
      </c>
      <c r="C3037" s="157" t="s">
        <v>625</v>
      </c>
      <c r="D3037" s="157" t="s">
        <v>608</v>
      </c>
      <c r="E3037" s="212" t="s">
        <v>641</v>
      </c>
      <c r="F3037" s="209" t="s">
        <v>642</v>
      </c>
      <c r="G3037" s="241">
        <v>45737</v>
      </c>
      <c r="H3037" s="253">
        <v>0</v>
      </c>
      <c r="I3037" s="214">
        <v>-9166</v>
      </c>
      <c r="J3037" s="250">
        <f t="shared" si="50"/>
        <v>1124869.3233181804</v>
      </c>
      <c r="K3037" s="270"/>
    </row>
    <row r="3038" spans="2:11" x14ac:dyDescent="0.25">
      <c r="B3038" s="46">
        <f>SUBTOTAL(103,$C$10:C3038)</f>
        <v>3029</v>
      </c>
      <c r="C3038" s="157" t="s">
        <v>1423</v>
      </c>
      <c r="D3038" s="157" t="s">
        <v>608</v>
      </c>
      <c r="E3038" s="212" t="s">
        <v>1045</v>
      </c>
      <c r="F3038" s="209" t="s">
        <v>1046</v>
      </c>
      <c r="G3038" s="241">
        <v>45737</v>
      </c>
      <c r="H3038" s="253">
        <v>0</v>
      </c>
      <c r="I3038" s="214">
        <v>-11900</v>
      </c>
      <c r="J3038" s="250">
        <f t="shared" si="50"/>
        <v>1112969.3233181804</v>
      </c>
      <c r="K3038" s="270"/>
    </row>
    <row r="3039" spans="2:11" x14ac:dyDescent="0.25">
      <c r="B3039" s="46">
        <f>SUBTOTAL(103,$C$10:C3039)</f>
        <v>3030</v>
      </c>
      <c r="C3039" s="157" t="s">
        <v>598</v>
      </c>
      <c r="D3039" s="157" t="s">
        <v>607</v>
      </c>
      <c r="E3039" s="212" t="s">
        <v>581</v>
      </c>
      <c r="F3039" s="209" t="s">
        <v>620</v>
      </c>
      <c r="G3039" s="241">
        <v>45737</v>
      </c>
      <c r="H3039" s="253">
        <v>0</v>
      </c>
      <c r="I3039" s="214">
        <v>-20000</v>
      </c>
      <c r="J3039" s="250">
        <f t="shared" si="50"/>
        <v>1092969.3233181804</v>
      </c>
      <c r="K3039" s="270"/>
    </row>
    <row r="3040" spans="2:11" x14ac:dyDescent="0.25">
      <c r="B3040" s="46">
        <f>SUBTOTAL(103,$C$10:C3040)</f>
        <v>3031</v>
      </c>
      <c r="C3040" s="157" t="s">
        <v>598</v>
      </c>
      <c r="D3040" s="157" t="s">
        <v>607</v>
      </c>
      <c r="E3040" s="212" t="s">
        <v>1450</v>
      </c>
      <c r="F3040" s="209" t="s">
        <v>1457</v>
      </c>
      <c r="G3040" s="241">
        <v>45737</v>
      </c>
      <c r="H3040" s="253">
        <v>0</v>
      </c>
      <c r="I3040" s="214">
        <v>-10000</v>
      </c>
      <c r="J3040" s="250">
        <f t="shared" si="50"/>
        <v>1082969.3233181804</v>
      </c>
      <c r="K3040" s="270"/>
    </row>
    <row r="3041" spans="2:11" x14ac:dyDescent="0.25">
      <c r="B3041" s="46">
        <f>SUBTOTAL(103,$C$10:C3041)</f>
        <v>3032</v>
      </c>
      <c r="C3041" s="157" t="s">
        <v>598</v>
      </c>
      <c r="D3041" s="157" t="s">
        <v>738</v>
      </c>
      <c r="E3041" s="212" t="s">
        <v>1043</v>
      </c>
      <c r="F3041" s="209" t="s">
        <v>1044</v>
      </c>
      <c r="G3041" s="241">
        <v>45737</v>
      </c>
      <c r="H3041" s="253">
        <v>0</v>
      </c>
      <c r="I3041" s="214">
        <v>-1000</v>
      </c>
      <c r="J3041" s="250">
        <f t="shared" si="50"/>
        <v>1081969.3233181804</v>
      </c>
      <c r="K3041" s="270"/>
    </row>
    <row r="3042" spans="2:11" x14ac:dyDescent="0.25">
      <c r="B3042" s="46">
        <f>SUBTOTAL(103,$C$10:C3042)</f>
        <v>3033</v>
      </c>
      <c r="C3042" s="157" t="s">
        <v>598</v>
      </c>
      <c r="D3042" s="157" t="s">
        <v>1446</v>
      </c>
      <c r="E3042" s="212" t="s">
        <v>583</v>
      </c>
      <c r="F3042" s="209" t="s">
        <v>584</v>
      </c>
      <c r="G3042" s="241">
        <v>45737</v>
      </c>
      <c r="H3042" s="253">
        <v>0</v>
      </c>
      <c r="I3042" s="214">
        <v>-5500</v>
      </c>
      <c r="J3042" s="250">
        <f t="shared" si="50"/>
        <v>1076469.3233181804</v>
      </c>
      <c r="K3042" s="270"/>
    </row>
    <row r="3043" spans="2:11" x14ac:dyDescent="0.25">
      <c r="B3043" s="46">
        <f>SUBTOTAL(103,$C$10:C3043)</f>
        <v>3034</v>
      </c>
      <c r="C3043" s="157" t="s">
        <v>598</v>
      </c>
      <c r="D3043" s="157" t="s">
        <v>608</v>
      </c>
      <c r="E3043" s="212" t="s">
        <v>1135</v>
      </c>
      <c r="F3043" s="209" t="s">
        <v>1134</v>
      </c>
      <c r="G3043" s="241">
        <v>45737</v>
      </c>
      <c r="H3043" s="253">
        <v>0</v>
      </c>
      <c r="I3043" s="214">
        <v>-8400</v>
      </c>
      <c r="J3043" s="250">
        <f t="shared" si="50"/>
        <v>1068069.3233181804</v>
      </c>
      <c r="K3043" s="270"/>
    </row>
    <row r="3044" spans="2:11" x14ac:dyDescent="0.25">
      <c r="B3044" s="46">
        <f>SUBTOTAL(103,$C$10:C3044)</f>
        <v>3035</v>
      </c>
      <c r="C3044" s="157" t="s">
        <v>1114</v>
      </c>
      <c r="D3044" s="157" t="s">
        <v>607</v>
      </c>
      <c r="E3044" s="212" t="s">
        <v>1132</v>
      </c>
      <c r="F3044" s="209" t="s">
        <v>1453</v>
      </c>
      <c r="G3044" s="241">
        <v>45737</v>
      </c>
      <c r="H3044" s="253">
        <v>0</v>
      </c>
      <c r="I3044" s="214">
        <v>-11500</v>
      </c>
      <c r="J3044" s="250">
        <f t="shared" si="50"/>
        <v>1056569.3233181804</v>
      </c>
      <c r="K3044" s="270"/>
    </row>
    <row r="3045" spans="2:11" x14ac:dyDescent="0.25">
      <c r="B3045" s="46">
        <f>SUBTOTAL(103,$C$10:C3045)</f>
        <v>3036</v>
      </c>
      <c r="C3045" s="157" t="s">
        <v>600</v>
      </c>
      <c r="D3045" s="157" t="s">
        <v>608</v>
      </c>
      <c r="E3045" s="212" t="s">
        <v>1143</v>
      </c>
      <c r="F3045" s="209" t="s">
        <v>1144</v>
      </c>
      <c r="G3045" s="241">
        <v>45737</v>
      </c>
      <c r="H3045" s="253">
        <v>0</v>
      </c>
      <c r="I3045" s="214">
        <v>-24240</v>
      </c>
      <c r="J3045" s="250">
        <f t="shared" si="50"/>
        <v>1032329.3233181804</v>
      </c>
      <c r="K3045" s="270"/>
    </row>
    <row r="3046" spans="2:11" x14ac:dyDescent="0.25">
      <c r="B3046" s="46">
        <f>SUBTOTAL(103,$C$10:C3046)</f>
        <v>3037</v>
      </c>
      <c r="C3046" s="157" t="s">
        <v>682</v>
      </c>
      <c r="D3046" s="157" t="s">
        <v>608</v>
      </c>
      <c r="E3046" s="212" t="s">
        <v>1045</v>
      </c>
      <c r="F3046" s="209" t="s">
        <v>1046</v>
      </c>
      <c r="G3046" s="241">
        <v>45737</v>
      </c>
      <c r="H3046" s="253">
        <v>0</v>
      </c>
      <c r="I3046" s="214">
        <v>-2100</v>
      </c>
      <c r="J3046" s="250">
        <f t="shared" si="50"/>
        <v>1030229.3233181804</v>
      </c>
      <c r="K3046" s="270"/>
    </row>
    <row r="3047" spans="2:11" x14ac:dyDescent="0.25">
      <c r="B3047" s="46">
        <f>SUBTOTAL(103,$C$10:C3047)</f>
        <v>3038</v>
      </c>
      <c r="C3047" s="157" t="s">
        <v>601</v>
      </c>
      <c r="D3047" s="157" t="s">
        <v>648</v>
      </c>
      <c r="E3047" s="212" t="s">
        <v>1143</v>
      </c>
      <c r="F3047" s="209" t="s">
        <v>1144</v>
      </c>
      <c r="G3047" s="241">
        <v>45737</v>
      </c>
      <c r="H3047" s="253">
        <v>0</v>
      </c>
      <c r="I3047" s="214">
        <v>-5331</v>
      </c>
      <c r="J3047" s="250">
        <f t="shared" si="50"/>
        <v>1024898.3233181804</v>
      </c>
      <c r="K3047" s="270"/>
    </row>
    <row r="3048" spans="2:11" x14ac:dyDescent="0.25">
      <c r="B3048" s="46">
        <f>SUBTOTAL(103,$C$10:C3048)</f>
        <v>3039</v>
      </c>
      <c r="C3048" s="157" t="s">
        <v>1454</v>
      </c>
      <c r="D3048" s="157" t="s">
        <v>688</v>
      </c>
      <c r="E3048" s="212" t="s">
        <v>641</v>
      </c>
      <c r="F3048" s="209" t="s">
        <v>642</v>
      </c>
      <c r="G3048" s="241">
        <v>45737</v>
      </c>
      <c r="H3048" s="253">
        <v>0</v>
      </c>
      <c r="I3048" s="214">
        <v>-13000</v>
      </c>
      <c r="J3048" s="250">
        <f t="shared" si="50"/>
        <v>1011898.3233181804</v>
      </c>
      <c r="K3048" s="270"/>
    </row>
    <row r="3049" spans="2:11" x14ac:dyDescent="0.25">
      <c r="B3049" s="46">
        <f>SUBTOTAL(103,$C$10:C3049)</f>
        <v>3040</v>
      </c>
      <c r="C3049" s="157" t="s">
        <v>683</v>
      </c>
      <c r="D3049" s="157" t="s">
        <v>608</v>
      </c>
      <c r="E3049" s="212" t="s">
        <v>1143</v>
      </c>
      <c r="F3049" s="209" t="s">
        <v>1144</v>
      </c>
      <c r="G3049" s="241">
        <v>45737</v>
      </c>
      <c r="H3049" s="253">
        <v>0</v>
      </c>
      <c r="I3049" s="214">
        <v>-7920</v>
      </c>
      <c r="J3049" s="250">
        <f t="shared" si="50"/>
        <v>1003978.3233181804</v>
      </c>
      <c r="K3049" s="270"/>
    </row>
    <row r="3050" spans="2:11" x14ac:dyDescent="0.25">
      <c r="B3050" s="46">
        <f>SUBTOTAL(103,$C$10:C3050)</f>
        <v>3041</v>
      </c>
      <c r="C3050" s="157" t="s">
        <v>665</v>
      </c>
      <c r="D3050" s="157" t="s">
        <v>648</v>
      </c>
      <c r="E3050" s="212" t="s">
        <v>1045</v>
      </c>
      <c r="F3050" s="209" t="s">
        <v>1046</v>
      </c>
      <c r="G3050" s="241">
        <v>45737</v>
      </c>
      <c r="H3050" s="253">
        <v>0</v>
      </c>
      <c r="I3050" s="214">
        <v>-24500</v>
      </c>
      <c r="J3050" s="250">
        <f t="shared" si="50"/>
        <v>979478.3233181804</v>
      </c>
      <c r="K3050" s="270"/>
    </row>
    <row r="3051" spans="2:11" x14ac:dyDescent="0.25">
      <c r="B3051" s="46">
        <f>SUBTOTAL(103,$C$10:C3051)</f>
        <v>3042</v>
      </c>
      <c r="C3051" s="157" t="s">
        <v>1151</v>
      </c>
      <c r="D3051" s="157" t="s">
        <v>608</v>
      </c>
      <c r="E3051" s="212" t="s">
        <v>583</v>
      </c>
      <c r="F3051" s="209" t="s">
        <v>584</v>
      </c>
      <c r="G3051" s="241">
        <v>45737</v>
      </c>
      <c r="H3051" s="253">
        <v>0</v>
      </c>
      <c r="I3051" s="214">
        <v>-23100</v>
      </c>
      <c r="J3051" s="250">
        <f t="shared" si="50"/>
        <v>956378.3233181804</v>
      </c>
      <c r="K3051" s="270"/>
    </row>
    <row r="3052" spans="2:11" x14ac:dyDescent="0.25">
      <c r="B3052" s="46">
        <f>SUBTOTAL(103,$C$10:C3052)</f>
        <v>3043</v>
      </c>
      <c r="C3052" s="157" t="s">
        <v>694</v>
      </c>
      <c r="D3052" s="157" t="s">
        <v>608</v>
      </c>
      <c r="E3052" s="212" t="s">
        <v>1187</v>
      </c>
      <c r="F3052" s="209" t="s">
        <v>1188</v>
      </c>
      <c r="G3052" s="241">
        <v>45737</v>
      </c>
      <c r="H3052" s="253">
        <v>0</v>
      </c>
      <c r="I3052" s="214">
        <v>-25900</v>
      </c>
      <c r="J3052" s="250">
        <f t="shared" si="50"/>
        <v>930478.3233181804</v>
      </c>
      <c r="K3052" s="270"/>
    </row>
    <row r="3053" spans="2:11" x14ac:dyDescent="0.25">
      <c r="B3053" s="46">
        <f>SUBTOTAL(103,$C$10:C3053)</f>
        <v>3044</v>
      </c>
      <c r="C3053" s="157" t="s">
        <v>1342</v>
      </c>
      <c r="D3053" s="157" t="s">
        <v>607</v>
      </c>
      <c r="E3053" s="212" t="s">
        <v>579</v>
      </c>
      <c r="F3053" s="209" t="s">
        <v>622</v>
      </c>
      <c r="G3053" s="241">
        <v>45737</v>
      </c>
      <c r="H3053" s="253">
        <v>0</v>
      </c>
      <c r="I3053" s="214">
        <v>-13664.79</v>
      </c>
      <c r="J3053" s="250">
        <f t="shared" si="50"/>
        <v>916813.53331818036</v>
      </c>
      <c r="K3053" s="270"/>
    </row>
    <row r="3054" spans="2:11" x14ac:dyDescent="0.25">
      <c r="B3054" s="46">
        <f>SUBTOTAL(103,$C$10:C3054)</f>
        <v>3045</v>
      </c>
      <c r="C3054" s="157" t="s">
        <v>1165</v>
      </c>
      <c r="D3054" s="157" t="s">
        <v>738</v>
      </c>
      <c r="E3054" s="212" t="s">
        <v>1043</v>
      </c>
      <c r="F3054" s="209" t="s">
        <v>1044</v>
      </c>
      <c r="G3054" s="241">
        <v>45737</v>
      </c>
      <c r="H3054" s="253">
        <v>0</v>
      </c>
      <c r="I3054" s="214">
        <v>-500</v>
      </c>
      <c r="J3054" s="250">
        <f t="shared" si="50"/>
        <v>916313.53331818036</v>
      </c>
      <c r="K3054" s="270"/>
    </row>
    <row r="3055" spans="2:11" x14ac:dyDescent="0.25">
      <c r="B3055" s="46">
        <f>SUBTOTAL(103,$C$10:C3055)</f>
        <v>3046</v>
      </c>
      <c r="C3055" s="157" t="s">
        <v>1455</v>
      </c>
      <c r="D3055" s="157" t="s">
        <v>1456</v>
      </c>
      <c r="E3055" s="212" t="s">
        <v>588</v>
      </c>
      <c r="F3055" s="209" t="s">
        <v>589</v>
      </c>
      <c r="G3055" s="241">
        <v>45737</v>
      </c>
      <c r="H3055" s="253">
        <v>0</v>
      </c>
      <c r="I3055" s="214">
        <v>-1600</v>
      </c>
      <c r="J3055" s="250">
        <f t="shared" si="50"/>
        <v>914713.53331818036</v>
      </c>
      <c r="K3055" s="270"/>
    </row>
    <row r="3056" spans="2:11" x14ac:dyDescent="0.25">
      <c r="B3056" s="46">
        <f>SUBTOTAL(103,$C$10:C3056)</f>
        <v>3047</v>
      </c>
      <c r="C3056" s="157" t="s">
        <v>596</v>
      </c>
      <c r="D3056" s="157" t="s">
        <v>607</v>
      </c>
      <c r="E3056" s="212" t="s">
        <v>579</v>
      </c>
      <c r="F3056" s="209" t="s">
        <v>622</v>
      </c>
      <c r="G3056" s="241">
        <v>45744</v>
      </c>
      <c r="H3056" s="253">
        <v>0</v>
      </c>
      <c r="I3056" s="214">
        <v>-5882.75</v>
      </c>
      <c r="J3056" s="250">
        <f t="shared" si="50"/>
        <v>908830.78331818036</v>
      </c>
      <c r="K3056" s="270"/>
    </row>
    <row r="3057" spans="2:11" x14ac:dyDescent="0.25">
      <c r="B3057" s="46">
        <f>SUBTOTAL(103,$C$10:C3057)</f>
        <v>3048</v>
      </c>
      <c r="C3057" s="157" t="s">
        <v>1266</v>
      </c>
      <c r="D3057" s="157" t="s">
        <v>738</v>
      </c>
      <c r="E3057" s="212" t="s">
        <v>1043</v>
      </c>
      <c r="F3057" s="209" t="s">
        <v>1044</v>
      </c>
      <c r="G3057" s="241">
        <v>45744</v>
      </c>
      <c r="H3057" s="253">
        <v>0</v>
      </c>
      <c r="I3057" s="214">
        <v>-1000</v>
      </c>
      <c r="J3057" s="250">
        <f t="shared" si="50"/>
        <v>907830.78331818036</v>
      </c>
      <c r="K3057" s="270"/>
    </row>
    <row r="3058" spans="2:11" x14ac:dyDescent="0.25">
      <c r="B3058" s="46">
        <f>SUBTOTAL(103,$C$10:C3058)</f>
        <v>3049</v>
      </c>
      <c r="C3058" s="157" t="s">
        <v>736</v>
      </c>
      <c r="D3058" s="157" t="s">
        <v>738</v>
      </c>
      <c r="E3058" s="212" t="s">
        <v>619</v>
      </c>
      <c r="F3058" s="209" t="s">
        <v>621</v>
      </c>
      <c r="G3058" s="241">
        <v>45744</v>
      </c>
      <c r="H3058" s="253">
        <v>0</v>
      </c>
      <c r="I3058" s="214">
        <v>-1000</v>
      </c>
      <c r="J3058" s="250">
        <f t="shared" si="50"/>
        <v>906830.78331818036</v>
      </c>
      <c r="K3058" s="270"/>
    </row>
    <row r="3059" spans="2:11" x14ac:dyDescent="0.25">
      <c r="B3059" s="46">
        <f>SUBTOTAL(103,$C$10:C3059)</f>
        <v>3050</v>
      </c>
      <c r="C3059" s="157" t="s">
        <v>625</v>
      </c>
      <c r="D3059" s="157" t="s">
        <v>608</v>
      </c>
      <c r="E3059" s="212" t="s">
        <v>641</v>
      </c>
      <c r="F3059" s="209" t="s">
        <v>642</v>
      </c>
      <c r="G3059" s="241">
        <v>45744</v>
      </c>
      <c r="H3059" s="253">
        <v>0</v>
      </c>
      <c r="I3059" s="214">
        <v>-7572</v>
      </c>
      <c r="J3059" s="250">
        <f t="shared" si="50"/>
        <v>899258.78331818036</v>
      </c>
      <c r="K3059" s="270"/>
    </row>
    <row r="3060" spans="2:11" x14ac:dyDescent="0.25">
      <c r="B3060" s="46">
        <f>SUBTOTAL(103,$C$10:C3060)</f>
        <v>3051</v>
      </c>
      <c r="C3060" s="157" t="s">
        <v>1441</v>
      </c>
      <c r="D3060" s="157" t="s">
        <v>738</v>
      </c>
      <c r="E3060" s="212" t="s">
        <v>1043</v>
      </c>
      <c r="F3060" s="209" t="s">
        <v>1044</v>
      </c>
      <c r="G3060" s="241">
        <v>45744</v>
      </c>
      <c r="H3060" s="253">
        <v>0</v>
      </c>
      <c r="I3060" s="214">
        <v>-1250</v>
      </c>
      <c r="J3060" s="250">
        <f t="shared" si="50"/>
        <v>898008.78331818036</v>
      </c>
      <c r="K3060" s="270"/>
    </row>
    <row r="3061" spans="2:11" x14ac:dyDescent="0.25">
      <c r="B3061" s="46">
        <f>SUBTOTAL(103,$C$10:C3061)</f>
        <v>3052</v>
      </c>
      <c r="C3061" s="157" t="s">
        <v>1423</v>
      </c>
      <c r="D3061" s="157" t="s">
        <v>608</v>
      </c>
      <c r="E3061" s="212" t="s">
        <v>1045</v>
      </c>
      <c r="F3061" s="209" t="s">
        <v>1046</v>
      </c>
      <c r="G3061" s="241">
        <v>45744</v>
      </c>
      <c r="H3061" s="253">
        <v>0</v>
      </c>
      <c r="I3061" s="214">
        <v>-11900</v>
      </c>
      <c r="J3061" s="250">
        <f t="shared" si="50"/>
        <v>886108.78331818036</v>
      </c>
      <c r="K3061" s="270"/>
    </row>
    <row r="3062" spans="2:11" x14ac:dyDescent="0.25">
      <c r="B3062" s="46">
        <f>SUBTOTAL(103,$C$10:C3062)</f>
        <v>3053</v>
      </c>
      <c r="C3062" s="157" t="s">
        <v>598</v>
      </c>
      <c r="D3062" s="157" t="s">
        <v>607</v>
      </c>
      <c r="E3062" s="212" t="s">
        <v>581</v>
      </c>
      <c r="F3062" s="209" t="s">
        <v>620</v>
      </c>
      <c r="G3062" s="241">
        <v>45744</v>
      </c>
      <c r="H3062" s="253">
        <v>0</v>
      </c>
      <c r="I3062" s="214">
        <v>-15000</v>
      </c>
      <c r="J3062" s="250">
        <f t="shared" si="50"/>
        <v>871108.78331818036</v>
      </c>
      <c r="K3062" s="270"/>
    </row>
    <row r="3063" spans="2:11" x14ac:dyDescent="0.25">
      <c r="B3063" s="46">
        <f>SUBTOTAL(103,$C$10:C3063)</f>
        <v>3054</v>
      </c>
      <c r="C3063" s="157" t="s">
        <v>598</v>
      </c>
      <c r="D3063" s="157" t="s">
        <v>607</v>
      </c>
      <c r="E3063" s="212" t="s">
        <v>1450</v>
      </c>
      <c r="F3063" s="209" t="s">
        <v>1451</v>
      </c>
      <c r="G3063" s="241">
        <v>45744</v>
      </c>
      <c r="H3063" s="253">
        <v>0</v>
      </c>
      <c r="I3063" s="214">
        <v>-7500</v>
      </c>
      <c r="J3063" s="250">
        <f t="shared" si="50"/>
        <v>863608.78331818036</v>
      </c>
      <c r="K3063" s="270"/>
    </row>
    <row r="3064" spans="2:11" x14ac:dyDescent="0.25">
      <c r="B3064" s="46">
        <f>SUBTOTAL(103,$C$10:C3064)</f>
        <v>3055</v>
      </c>
      <c r="C3064" s="157" t="s">
        <v>598</v>
      </c>
      <c r="D3064" s="157" t="s">
        <v>738</v>
      </c>
      <c r="E3064" s="212" t="s">
        <v>1043</v>
      </c>
      <c r="F3064" s="209" t="s">
        <v>1044</v>
      </c>
      <c r="G3064" s="241">
        <v>45744</v>
      </c>
      <c r="H3064" s="253">
        <v>0</v>
      </c>
      <c r="I3064" s="214">
        <v>-1000</v>
      </c>
      <c r="J3064" s="250">
        <f t="shared" si="50"/>
        <v>862608.78331818036</v>
      </c>
      <c r="K3064" s="270"/>
    </row>
    <row r="3065" spans="2:11" x14ac:dyDescent="0.25">
      <c r="B3065" s="46">
        <f>SUBTOTAL(103,$C$10:C3065)</f>
        <v>3056</v>
      </c>
      <c r="C3065" s="157" t="s">
        <v>598</v>
      </c>
      <c r="D3065" s="157" t="s">
        <v>608</v>
      </c>
      <c r="E3065" s="212" t="s">
        <v>1135</v>
      </c>
      <c r="F3065" s="209" t="s">
        <v>1134</v>
      </c>
      <c r="G3065" s="241">
        <v>45744</v>
      </c>
      <c r="H3065" s="253">
        <v>0</v>
      </c>
      <c r="I3065" s="214">
        <v>-8400</v>
      </c>
      <c r="J3065" s="250">
        <f t="shared" si="50"/>
        <v>854208.78331818036</v>
      </c>
      <c r="K3065" s="270"/>
    </row>
    <row r="3066" spans="2:11" x14ac:dyDescent="0.25">
      <c r="B3066" s="46">
        <f>SUBTOTAL(103,$C$10:C3066)</f>
        <v>3057</v>
      </c>
      <c r="C3066" s="157" t="s">
        <v>598</v>
      </c>
      <c r="D3066" s="157" t="s">
        <v>1446</v>
      </c>
      <c r="E3066" s="212" t="s">
        <v>583</v>
      </c>
      <c r="F3066" s="209" t="s">
        <v>584</v>
      </c>
      <c r="G3066" s="241">
        <v>45744</v>
      </c>
      <c r="H3066" s="253">
        <v>0</v>
      </c>
      <c r="I3066" s="214">
        <v>-5500</v>
      </c>
      <c r="J3066" s="250">
        <f t="shared" si="50"/>
        <v>848708.78331818036</v>
      </c>
      <c r="K3066" s="270"/>
    </row>
    <row r="3067" spans="2:11" x14ac:dyDescent="0.25">
      <c r="B3067" s="46">
        <f>SUBTOTAL(103,$C$10:C3067)</f>
        <v>3058</v>
      </c>
      <c r="C3067" s="157" t="s">
        <v>600</v>
      </c>
      <c r="D3067" s="157" t="s">
        <v>608</v>
      </c>
      <c r="E3067" s="212" t="s">
        <v>1143</v>
      </c>
      <c r="F3067" s="209" t="s">
        <v>1144</v>
      </c>
      <c r="G3067" s="241">
        <v>45744</v>
      </c>
      <c r="H3067" s="253">
        <v>0</v>
      </c>
      <c r="I3067" s="214">
        <v>-14628</v>
      </c>
      <c r="J3067" s="250">
        <f t="shared" si="50"/>
        <v>834080.78331818036</v>
      </c>
      <c r="K3067" s="270"/>
    </row>
    <row r="3068" spans="2:11" x14ac:dyDescent="0.25">
      <c r="B3068" s="46">
        <f>SUBTOTAL(103,$C$10:C3068)</f>
        <v>3059</v>
      </c>
      <c r="C3068" s="157" t="s">
        <v>682</v>
      </c>
      <c r="D3068" s="157" t="s">
        <v>608</v>
      </c>
      <c r="E3068" s="212" t="s">
        <v>1045</v>
      </c>
      <c r="F3068" s="209" t="s">
        <v>1046</v>
      </c>
      <c r="G3068" s="241">
        <v>45744</v>
      </c>
      <c r="H3068" s="253">
        <v>0</v>
      </c>
      <c r="I3068" s="214">
        <v>-2100</v>
      </c>
      <c r="J3068" s="250">
        <f t="shared" si="50"/>
        <v>831980.78331818036</v>
      </c>
      <c r="K3068" s="270"/>
    </row>
    <row r="3069" spans="2:11" x14ac:dyDescent="0.25">
      <c r="B3069" s="46">
        <f>SUBTOTAL(103,$C$10:C3069)</f>
        <v>3060</v>
      </c>
      <c r="C3069" s="157" t="s">
        <v>601</v>
      </c>
      <c r="D3069" s="157" t="s">
        <v>648</v>
      </c>
      <c r="E3069" s="212" t="s">
        <v>1143</v>
      </c>
      <c r="F3069" s="209" t="s">
        <v>1144</v>
      </c>
      <c r="G3069" s="241">
        <v>45744</v>
      </c>
      <c r="H3069" s="253">
        <v>0</v>
      </c>
      <c r="I3069" s="214">
        <v>-19131</v>
      </c>
      <c r="J3069" s="250">
        <f t="shared" si="50"/>
        <v>812849.78331818036</v>
      </c>
      <c r="K3069" s="270"/>
    </row>
    <row r="3070" spans="2:11" x14ac:dyDescent="0.25">
      <c r="B3070" s="46">
        <f>SUBTOTAL(103,$C$10:C3070)</f>
        <v>3061</v>
      </c>
      <c r="C3070" s="157" t="s">
        <v>1445</v>
      </c>
      <c r="D3070" s="157" t="s">
        <v>703</v>
      </c>
      <c r="E3070" s="212" t="s">
        <v>746</v>
      </c>
      <c r="F3070" s="209" t="s">
        <v>747</v>
      </c>
      <c r="G3070" s="241">
        <v>45744</v>
      </c>
      <c r="H3070" s="253">
        <v>0</v>
      </c>
      <c r="I3070" s="214">
        <v>-15000</v>
      </c>
      <c r="J3070" s="250">
        <f t="shared" si="50"/>
        <v>797849.78331818036</v>
      </c>
      <c r="K3070" s="270"/>
    </row>
    <row r="3071" spans="2:11" x14ac:dyDescent="0.25">
      <c r="B3071" s="46">
        <f>SUBTOTAL(103,$C$10:C3071)</f>
        <v>3062</v>
      </c>
      <c r="C3071" s="157" t="s">
        <v>596</v>
      </c>
      <c r="D3071" s="157" t="s">
        <v>608</v>
      </c>
      <c r="E3071" s="212" t="s">
        <v>581</v>
      </c>
      <c r="F3071" s="209" t="s">
        <v>620</v>
      </c>
      <c r="G3071" s="241">
        <v>45744</v>
      </c>
      <c r="H3071" s="253">
        <v>0</v>
      </c>
      <c r="I3071" s="214">
        <v>-21000</v>
      </c>
      <c r="J3071" s="250">
        <f t="shared" si="50"/>
        <v>776849.78331818036</v>
      </c>
      <c r="K3071" s="270"/>
    </row>
    <row r="3072" spans="2:11" x14ac:dyDescent="0.25">
      <c r="B3072" s="46">
        <f>SUBTOTAL(103,$C$10:C3072)</f>
        <v>3063</v>
      </c>
      <c r="C3072" s="157" t="s">
        <v>597</v>
      </c>
      <c r="D3072" s="157" t="s">
        <v>608</v>
      </c>
      <c r="E3072" s="212" t="s">
        <v>581</v>
      </c>
      <c r="F3072" s="209" t="s">
        <v>620</v>
      </c>
      <c r="G3072" s="241">
        <v>45744</v>
      </c>
      <c r="H3072" s="253">
        <v>0</v>
      </c>
      <c r="I3072" s="214">
        <f>-49000-12250</f>
        <v>-61250</v>
      </c>
      <c r="J3072" s="250">
        <f t="shared" si="50"/>
        <v>715599.78331818036</v>
      </c>
      <c r="K3072" s="270"/>
    </row>
    <row r="3073" spans="2:11" x14ac:dyDescent="0.25">
      <c r="B3073" s="46">
        <f>SUBTOTAL(103,$C$10:C3073)</f>
        <v>3064</v>
      </c>
      <c r="C3073" s="157" t="s">
        <v>596</v>
      </c>
      <c r="D3073" s="157" t="s">
        <v>608</v>
      </c>
      <c r="E3073" s="212" t="s">
        <v>746</v>
      </c>
      <c r="F3073" s="209" t="s">
        <v>747</v>
      </c>
      <c r="G3073" s="241">
        <v>45744</v>
      </c>
      <c r="H3073" s="253">
        <v>0</v>
      </c>
      <c r="I3073" s="214">
        <v>-33600</v>
      </c>
      <c r="J3073" s="250">
        <f t="shared" si="50"/>
        <v>681999.78331818036</v>
      </c>
      <c r="K3073" s="270"/>
    </row>
    <row r="3074" spans="2:11" x14ac:dyDescent="0.25">
      <c r="B3074" s="46">
        <f>SUBTOTAL(103,$C$10:C3074)</f>
        <v>3065</v>
      </c>
      <c r="C3074" s="157" t="s">
        <v>692</v>
      </c>
      <c r="D3074" s="157" t="s">
        <v>1139</v>
      </c>
      <c r="E3074" s="212" t="s">
        <v>581</v>
      </c>
      <c r="F3074" s="209" t="s">
        <v>620</v>
      </c>
      <c r="G3074" s="241">
        <v>45744</v>
      </c>
      <c r="H3074" s="253">
        <v>0</v>
      </c>
      <c r="I3074" s="214">
        <v>-2069.35</v>
      </c>
      <c r="J3074" s="250">
        <f t="shared" si="50"/>
        <v>679930.43331818038</v>
      </c>
      <c r="K3074" s="270"/>
    </row>
    <row r="3075" spans="2:11" x14ac:dyDescent="0.25">
      <c r="B3075" s="46">
        <f>SUBTOTAL(103,$C$10:C3075)</f>
        <v>3066</v>
      </c>
      <c r="C3075" s="157" t="s">
        <v>692</v>
      </c>
      <c r="D3075" s="157" t="s">
        <v>608</v>
      </c>
      <c r="E3075" s="212" t="s">
        <v>746</v>
      </c>
      <c r="F3075" s="209" t="s">
        <v>747</v>
      </c>
      <c r="G3075" s="241">
        <v>45744</v>
      </c>
      <c r="H3075" s="253">
        <v>0</v>
      </c>
      <c r="I3075" s="214">
        <v>-8400</v>
      </c>
      <c r="J3075" s="250">
        <f t="shared" si="50"/>
        <v>671530.43331818038</v>
      </c>
      <c r="K3075" s="270"/>
    </row>
    <row r="3076" spans="2:11" x14ac:dyDescent="0.25">
      <c r="B3076" s="46">
        <f>SUBTOTAL(103,$C$10:C3076)</f>
        <v>3067</v>
      </c>
      <c r="C3076" s="157" t="s">
        <v>692</v>
      </c>
      <c r="D3076" s="157" t="s">
        <v>1139</v>
      </c>
      <c r="E3076" s="212" t="s">
        <v>746</v>
      </c>
      <c r="F3076" s="209" t="s">
        <v>747</v>
      </c>
      <c r="G3076" s="241">
        <v>45744</v>
      </c>
      <c r="H3076" s="253">
        <v>0</v>
      </c>
      <c r="I3076" s="214">
        <v>-6959.61</v>
      </c>
      <c r="J3076" s="250">
        <f t="shared" si="50"/>
        <v>664570.8233181804</v>
      </c>
      <c r="K3076" s="270"/>
    </row>
    <row r="3077" spans="2:11" x14ac:dyDescent="0.25">
      <c r="B3077" s="46">
        <f>SUBTOTAL(103,$C$10:C3077)</f>
        <v>3068</v>
      </c>
      <c r="C3077" s="157" t="s">
        <v>598</v>
      </c>
      <c r="D3077" s="157" t="s">
        <v>608</v>
      </c>
      <c r="E3077" s="212" t="s">
        <v>746</v>
      </c>
      <c r="F3077" s="209" t="s">
        <v>747</v>
      </c>
      <c r="G3077" s="241">
        <v>45744</v>
      </c>
      <c r="H3077" s="253">
        <v>0</v>
      </c>
      <c r="I3077" s="214">
        <v>-100800</v>
      </c>
      <c r="J3077" s="250">
        <f t="shared" si="50"/>
        <v>563770.8233181804</v>
      </c>
      <c r="K3077" s="270"/>
    </row>
    <row r="3078" spans="2:11" x14ac:dyDescent="0.25">
      <c r="B3078" s="46">
        <f>SUBTOTAL(103,$C$10:C3078)</f>
        <v>3069</v>
      </c>
      <c r="C3078" s="157" t="s">
        <v>693</v>
      </c>
      <c r="D3078" s="157" t="s">
        <v>608</v>
      </c>
      <c r="E3078" s="212" t="s">
        <v>746</v>
      </c>
      <c r="F3078" s="209" t="s">
        <v>747</v>
      </c>
      <c r="G3078" s="241">
        <v>45744</v>
      </c>
      <c r="H3078" s="253">
        <v>0</v>
      </c>
      <c r="I3078" s="214">
        <v>-8400</v>
      </c>
      <c r="J3078" s="250">
        <f t="shared" si="50"/>
        <v>555370.8233181804</v>
      </c>
      <c r="K3078" s="270"/>
    </row>
    <row r="3079" spans="2:11" x14ac:dyDescent="0.25">
      <c r="B3079" s="46">
        <f>SUBTOTAL(103,$C$10:C3079)</f>
        <v>3070</v>
      </c>
      <c r="C3079" s="157" t="s">
        <v>683</v>
      </c>
      <c r="D3079" s="157" t="s">
        <v>608</v>
      </c>
      <c r="E3079" s="212" t="s">
        <v>1143</v>
      </c>
      <c r="F3079" s="209" t="s">
        <v>1144</v>
      </c>
      <c r="G3079" s="241">
        <v>45744</v>
      </c>
      <c r="H3079" s="253">
        <v>0</v>
      </c>
      <c r="I3079" s="214">
        <v>-7920</v>
      </c>
      <c r="J3079" s="250">
        <f t="shared" si="50"/>
        <v>547450.8233181804</v>
      </c>
      <c r="K3079" s="270"/>
    </row>
    <row r="3080" spans="2:11" x14ac:dyDescent="0.25">
      <c r="B3080" s="46">
        <f>SUBTOTAL(103,$C$10:C3080)</f>
        <v>3071</v>
      </c>
      <c r="C3080" s="157" t="s">
        <v>665</v>
      </c>
      <c r="D3080" s="157" t="s">
        <v>648</v>
      </c>
      <c r="E3080" s="212" t="s">
        <v>1045</v>
      </c>
      <c r="F3080" s="209" t="s">
        <v>1046</v>
      </c>
      <c r="G3080" s="241">
        <v>45744</v>
      </c>
      <c r="H3080" s="253">
        <v>0</v>
      </c>
      <c r="I3080" s="214">
        <v>-24500</v>
      </c>
      <c r="J3080" s="250">
        <f t="shared" si="50"/>
        <v>522950.8233181804</v>
      </c>
      <c r="K3080" s="270"/>
    </row>
    <row r="3081" spans="2:11" x14ac:dyDescent="0.25">
      <c r="B3081" s="46">
        <f>SUBTOTAL(103,$C$10:C3081)</f>
        <v>3072</v>
      </c>
      <c r="C3081" s="157" t="s">
        <v>1151</v>
      </c>
      <c r="D3081" s="157" t="s">
        <v>608</v>
      </c>
      <c r="E3081" s="212" t="s">
        <v>585</v>
      </c>
      <c r="F3081" s="209" t="s">
        <v>586</v>
      </c>
      <c r="G3081" s="241">
        <v>45744</v>
      </c>
      <c r="H3081" s="253">
        <v>0</v>
      </c>
      <c r="I3081" s="214">
        <v>-11550</v>
      </c>
      <c r="J3081" s="250">
        <f t="shared" si="50"/>
        <v>511400.8233181804</v>
      </c>
      <c r="K3081" s="270"/>
    </row>
    <row r="3082" spans="2:11" x14ac:dyDescent="0.25">
      <c r="B3082" s="46">
        <f>SUBTOTAL(103,$C$10:C3082)</f>
        <v>3073</v>
      </c>
      <c r="C3082" s="157" t="s">
        <v>1151</v>
      </c>
      <c r="D3082" s="157" t="s">
        <v>608</v>
      </c>
      <c r="E3082" s="212" t="s">
        <v>583</v>
      </c>
      <c r="F3082" s="209" t="s">
        <v>584</v>
      </c>
      <c r="G3082" s="241">
        <v>45744</v>
      </c>
      <c r="H3082" s="253">
        <v>0</v>
      </c>
      <c r="I3082" s="214">
        <v>-11550</v>
      </c>
      <c r="J3082" s="250">
        <f t="shared" si="50"/>
        <v>499850.8233181804</v>
      </c>
      <c r="K3082" s="270"/>
    </row>
    <row r="3083" spans="2:11" x14ac:dyDescent="0.25">
      <c r="B3083" s="46">
        <f>SUBTOTAL(103,$C$10:C3083)</f>
        <v>3074</v>
      </c>
      <c r="C3083" s="157" t="s">
        <v>694</v>
      </c>
      <c r="D3083" s="157" t="s">
        <v>608</v>
      </c>
      <c r="E3083" s="212" t="s">
        <v>1187</v>
      </c>
      <c r="F3083" s="209" t="s">
        <v>1188</v>
      </c>
      <c r="G3083" s="241">
        <v>45744</v>
      </c>
      <c r="H3083" s="253">
        <v>0</v>
      </c>
      <c r="I3083" s="214">
        <v>-25900</v>
      </c>
      <c r="J3083" s="250">
        <f t="shared" si="50"/>
        <v>473950.8233181804</v>
      </c>
      <c r="K3083" s="270"/>
    </row>
    <row r="3084" spans="2:11" x14ac:dyDescent="0.25">
      <c r="B3084" s="46">
        <f>SUBTOTAL(103,$C$10:C3084)</f>
        <v>3075</v>
      </c>
      <c r="C3084" s="157" t="s">
        <v>1342</v>
      </c>
      <c r="D3084" s="157" t="s">
        <v>607</v>
      </c>
      <c r="E3084" s="212" t="s">
        <v>579</v>
      </c>
      <c r="F3084" s="209" t="s">
        <v>622</v>
      </c>
      <c r="G3084" s="241">
        <v>45744</v>
      </c>
      <c r="H3084" s="253">
        <v>0</v>
      </c>
      <c r="I3084" s="214">
        <v>-14600</v>
      </c>
      <c r="J3084" s="250">
        <f t="shared" si="50"/>
        <v>459350.8233181804</v>
      </c>
      <c r="K3084" s="270"/>
    </row>
    <row r="3085" spans="2:11" x14ac:dyDescent="0.25">
      <c r="B3085" s="46">
        <f>SUBTOTAL(103,$C$10:C3085)</f>
        <v>3076</v>
      </c>
      <c r="C3085" s="157" t="s">
        <v>1165</v>
      </c>
      <c r="D3085" s="157" t="s">
        <v>738</v>
      </c>
      <c r="E3085" s="212" t="s">
        <v>1043</v>
      </c>
      <c r="F3085" s="209" t="s">
        <v>1044</v>
      </c>
      <c r="G3085" s="241">
        <v>45744</v>
      </c>
      <c r="H3085" s="253">
        <v>0</v>
      </c>
      <c r="I3085" s="214">
        <v>-500</v>
      </c>
      <c r="J3085" s="250">
        <f t="shared" si="50"/>
        <v>458850.8233181804</v>
      </c>
      <c r="K3085" s="270"/>
    </row>
    <row r="3086" spans="2:11" x14ac:dyDescent="0.25">
      <c r="B3086" s="46">
        <f>SUBTOTAL(103,$C$10:C3086)</f>
        <v>3077</v>
      </c>
      <c r="C3086" s="157" t="s">
        <v>596</v>
      </c>
      <c r="D3086" s="157" t="s">
        <v>607</v>
      </c>
      <c r="E3086" s="212" t="s">
        <v>579</v>
      </c>
      <c r="F3086" s="209" t="s">
        <v>622</v>
      </c>
      <c r="G3086" s="241">
        <v>45751</v>
      </c>
      <c r="H3086" s="253">
        <v>0</v>
      </c>
      <c r="I3086" s="214">
        <v>-8349.1299999999992</v>
      </c>
      <c r="J3086" s="250">
        <f t="shared" si="50"/>
        <v>450501.69331818039</v>
      </c>
      <c r="K3086" s="270"/>
    </row>
    <row r="3087" spans="2:11" x14ac:dyDescent="0.25">
      <c r="B3087" s="46">
        <f>SUBTOTAL(103,$C$10:C3087)</f>
        <v>3078</v>
      </c>
      <c r="C3087" s="157" t="s">
        <v>1266</v>
      </c>
      <c r="D3087" s="157" t="s">
        <v>738</v>
      </c>
      <c r="E3087" s="212" t="s">
        <v>1043</v>
      </c>
      <c r="F3087" s="209" t="s">
        <v>1044</v>
      </c>
      <c r="G3087" s="241">
        <v>45751</v>
      </c>
      <c r="H3087" s="253">
        <v>0</v>
      </c>
      <c r="I3087" s="214">
        <v>-1000</v>
      </c>
      <c r="J3087" s="250">
        <f t="shared" si="50"/>
        <v>449501.69331818039</v>
      </c>
      <c r="K3087" s="270"/>
    </row>
    <row r="3088" spans="2:11" x14ac:dyDescent="0.25">
      <c r="B3088" s="46">
        <f>SUBTOTAL(103,$C$10:C3088)</f>
        <v>3079</v>
      </c>
      <c r="C3088" s="157" t="s">
        <v>812</v>
      </c>
      <c r="D3088" s="157" t="s">
        <v>1459</v>
      </c>
      <c r="E3088" s="212" t="s">
        <v>1143</v>
      </c>
      <c r="F3088" s="209" t="s">
        <v>1144</v>
      </c>
      <c r="G3088" s="241">
        <v>45751</v>
      </c>
      <c r="H3088" s="253">
        <v>0</v>
      </c>
      <c r="I3088" s="214">
        <v>-12000</v>
      </c>
      <c r="J3088" s="250">
        <f t="shared" si="50"/>
        <v>437501.69331818039</v>
      </c>
      <c r="K3088" s="270"/>
    </row>
    <row r="3089" spans="2:11" x14ac:dyDescent="0.25">
      <c r="B3089" s="46">
        <f>SUBTOTAL(103,$C$10:C3089)</f>
        <v>3080</v>
      </c>
      <c r="C3089" s="157" t="s">
        <v>736</v>
      </c>
      <c r="D3089" s="157" t="s">
        <v>738</v>
      </c>
      <c r="E3089" s="212" t="s">
        <v>619</v>
      </c>
      <c r="F3089" s="209" t="s">
        <v>621</v>
      </c>
      <c r="G3089" s="241">
        <v>45751</v>
      </c>
      <c r="H3089" s="253">
        <v>0</v>
      </c>
      <c r="I3089" s="214">
        <v>-1000</v>
      </c>
      <c r="J3089" s="250">
        <f t="shared" si="50"/>
        <v>436501.69331818039</v>
      </c>
      <c r="K3089" s="270"/>
    </row>
    <row r="3090" spans="2:11" x14ac:dyDescent="0.25">
      <c r="B3090" s="46">
        <f>SUBTOTAL(103,$C$10:C3090)</f>
        <v>3081</v>
      </c>
      <c r="C3090" s="157" t="s">
        <v>625</v>
      </c>
      <c r="D3090" s="157" t="s">
        <v>608</v>
      </c>
      <c r="E3090" s="212" t="s">
        <v>641</v>
      </c>
      <c r="F3090" s="209" t="s">
        <v>642</v>
      </c>
      <c r="G3090" s="241">
        <v>45751</v>
      </c>
      <c r="H3090" s="253">
        <v>0</v>
      </c>
      <c r="I3090" s="214">
        <v>-11631</v>
      </c>
      <c r="J3090" s="250">
        <f t="shared" si="50"/>
        <v>424870.69331818039</v>
      </c>
      <c r="K3090" s="270"/>
    </row>
    <row r="3091" spans="2:11" x14ac:dyDescent="0.25">
      <c r="B3091" s="46">
        <f>SUBTOTAL(103,$C$10:C3091)</f>
        <v>3082</v>
      </c>
      <c r="C3091" s="157" t="s">
        <v>1441</v>
      </c>
      <c r="D3091" s="157" t="s">
        <v>738</v>
      </c>
      <c r="E3091" s="212" t="s">
        <v>1043</v>
      </c>
      <c r="F3091" s="209" t="s">
        <v>1044</v>
      </c>
      <c r="G3091" s="241">
        <v>45751</v>
      </c>
      <c r="H3091" s="253">
        <v>0</v>
      </c>
      <c r="I3091" s="214">
        <v>-1250</v>
      </c>
      <c r="J3091" s="250">
        <f t="shared" si="50"/>
        <v>423620.69331818039</v>
      </c>
      <c r="K3091" s="270"/>
    </row>
    <row r="3092" spans="2:11" x14ac:dyDescent="0.25">
      <c r="B3092" s="46">
        <f>SUBTOTAL(103,$C$10:C3092)</f>
        <v>3083</v>
      </c>
      <c r="C3092" s="157" t="s">
        <v>1423</v>
      </c>
      <c r="D3092" s="157" t="s">
        <v>608</v>
      </c>
      <c r="E3092" s="212" t="s">
        <v>1045</v>
      </c>
      <c r="F3092" s="209" t="s">
        <v>1046</v>
      </c>
      <c r="G3092" s="241">
        <v>45751</v>
      </c>
      <c r="H3092" s="253">
        <v>0</v>
      </c>
      <c r="I3092" s="214">
        <v>-11900</v>
      </c>
      <c r="J3092" s="250">
        <f t="shared" si="50"/>
        <v>411720.69331818039</v>
      </c>
      <c r="K3092" s="270"/>
    </row>
    <row r="3093" spans="2:11" x14ac:dyDescent="0.25">
      <c r="B3093" s="46">
        <f>SUBTOTAL(103,$C$10:C3093)</f>
        <v>3084</v>
      </c>
      <c r="C3093" s="157" t="s">
        <v>598</v>
      </c>
      <c r="D3093" s="157" t="s">
        <v>607</v>
      </c>
      <c r="E3093" s="212" t="s">
        <v>581</v>
      </c>
      <c r="F3093" s="209" t="s">
        <v>620</v>
      </c>
      <c r="G3093" s="241">
        <v>45751</v>
      </c>
      <c r="H3093" s="253">
        <v>0</v>
      </c>
      <c r="I3093" s="214">
        <v>-15000</v>
      </c>
      <c r="J3093" s="250">
        <f t="shared" si="50"/>
        <v>396720.69331818039</v>
      </c>
      <c r="K3093" s="270"/>
    </row>
    <row r="3094" spans="2:11" x14ac:dyDescent="0.25">
      <c r="B3094" s="46">
        <f>SUBTOTAL(103,$C$10:C3094)</f>
        <v>3085</v>
      </c>
      <c r="C3094" s="157" t="s">
        <v>598</v>
      </c>
      <c r="D3094" s="157" t="s">
        <v>607</v>
      </c>
      <c r="E3094" s="212" t="s">
        <v>579</v>
      </c>
      <c r="F3094" s="209" t="s">
        <v>622</v>
      </c>
      <c r="G3094" s="241">
        <v>45751</v>
      </c>
      <c r="H3094" s="253">
        <v>0</v>
      </c>
      <c r="I3094" s="214">
        <v>-3727.9059060678264</v>
      </c>
      <c r="J3094" s="250">
        <f t="shared" si="50"/>
        <v>392992.78741211258</v>
      </c>
      <c r="K3094" s="270"/>
    </row>
    <row r="3095" spans="2:11" x14ac:dyDescent="0.25">
      <c r="B3095" s="46">
        <f>SUBTOTAL(103,$C$10:C3095)</f>
        <v>3086</v>
      </c>
      <c r="C3095" s="157" t="s">
        <v>598</v>
      </c>
      <c r="D3095" s="157" t="s">
        <v>607</v>
      </c>
      <c r="E3095" s="212" t="s">
        <v>726</v>
      </c>
      <c r="F3095" s="209" t="s">
        <v>724</v>
      </c>
      <c r="G3095" s="241">
        <v>45751</v>
      </c>
      <c r="H3095" s="253">
        <v>0</v>
      </c>
      <c r="I3095" s="214">
        <v>-1679.8043961103194</v>
      </c>
      <c r="J3095" s="250">
        <f t="shared" si="50"/>
        <v>391312.98301600228</v>
      </c>
      <c r="K3095" s="270"/>
    </row>
    <row r="3096" spans="2:11" x14ac:dyDescent="0.25">
      <c r="B3096" s="46">
        <f>SUBTOTAL(103,$C$10:C3096)</f>
        <v>3087</v>
      </c>
      <c r="C3096" s="157" t="s">
        <v>598</v>
      </c>
      <c r="D3096" s="157" t="s">
        <v>607</v>
      </c>
      <c r="E3096" s="212" t="s">
        <v>1043</v>
      </c>
      <c r="F3096" s="209" t="s">
        <v>1044</v>
      </c>
      <c r="G3096" s="241">
        <v>45751</v>
      </c>
      <c r="H3096" s="253">
        <v>0</v>
      </c>
      <c r="I3096" s="214">
        <v>-2092.2896978218537</v>
      </c>
      <c r="J3096" s="250">
        <f t="shared" si="50"/>
        <v>389220.69331818045</v>
      </c>
      <c r="K3096" s="270"/>
    </row>
    <row r="3097" spans="2:11" x14ac:dyDescent="0.25">
      <c r="B3097" s="46">
        <f>SUBTOTAL(103,$C$10:C3097)</f>
        <v>3088</v>
      </c>
      <c r="C3097" s="157" t="s">
        <v>598</v>
      </c>
      <c r="D3097" s="157" t="s">
        <v>738</v>
      </c>
      <c r="E3097" s="212" t="s">
        <v>1043</v>
      </c>
      <c r="F3097" s="209" t="s">
        <v>1044</v>
      </c>
      <c r="G3097" s="241">
        <v>45751</v>
      </c>
      <c r="H3097" s="253">
        <v>0</v>
      </c>
      <c r="I3097" s="214">
        <v>-1000</v>
      </c>
      <c r="J3097" s="250">
        <f t="shared" si="50"/>
        <v>388220.69331818045</v>
      </c>
      <c r="K3097" s="270"/>
    </row>
    <row r="3098" spans="2:11" x14ac:dyDescent="0.25">
      <c r="B3098" s="46">
        <f>SUBTOTAL(103,$C$10:C3098)</f>
        <v>3089</v>
      </c>
      <c r="C3098" s="157" t="s">
        <v>598</v>
      </c>
      <c r="D3098" s="157" t="s">
        <v>608</v>
      </c>
      <c r="E3098" s="212" t="s">
        <v>1135</v>
      </c>
      <c r="F3098" s="209" t="s">
        <v>1134</v>
      </c>
      <c r="G3098" s="241">
        <v>45751</v>
      </c>
      <c r="H3098" s="253">
        <v>0</v>
      </c>
      <c r="I3098" s="214">
        <v>-8400</v>
      </c>
      <c r="J3098" s="250">
        <f t="shared" ref="J3098:J3111" si="51">H3098+J3097+I3098</f>
        <v>379820.69331818045</v>
      </c>
      <c r="K3098" s="270"/>
    </row>
    <row r="3099" spans="2:11" x14ac:dyDescent="0.25">
      <c r="B3099" s="46">
        <f>SUBTOTAL(103,$C$10:C3099)</f>
        <v>3090</v>
      </c>
      <c r="C3099" s="157" t="s">
        <v>600</v>
      </c>
      <c r="D3099" s="157" t="s">
        <v>608</v>
      </c>
      <c r="E3099" s="212" t="s">
        <v>1143</v>
      </c>
      <c r="F3099" s="209" t="s">
        <v>1144</v>
      </c>
      <c r="G3099" s="241">
        <v>45751</v>
      </c>
      <c r="H3099" s="253">
        <v>0</v>
      </c>
      <c r="I3099" s="214">
        <v>-12240</v>
      </c>
      <c r="J3099" s="250">
        <f t="shared" si="51"/>
        <v>367580.69331818045</v>
      </c>
      <c r="K3099" s="270"/>
    </row>
    <row r="3100" spans="2:11" x14ac:dyDescent="0.25">
      <c r="B3100" s="46">
        <f>SUBTOTAL(103,$C$10:C3100)</f>
        <v>3091</v>
      </c>
      <c r="C3100" s="157" t="s">
        <v>682</v>
      </c>
      <c r="D3100" s="157" t="s">
        <v>608</v>
      </c>
      <c r="E3100" s="212" t="s">
        <v>1045</v>
      </c>
      <c r="F3100" s="209" t="s">
        <v>1046</v>
      </c>
      <c r="G3100" s="241">
        <v>45751</v>
      </c>
      <c r="H3100" s="253">
        <v>0</v>
      </c>
      <c r="I3100" s="214">
        <v>-2100</v>
      </c>
      <c r="J3100" s="250">
        <f t="shared" si="51"/>
        <v>365480.69331818045</v>
      </c>
      <c r="K3100" s="270"/>
    </row>
    <row r="3101" spans="2:11" x14ac:dyDescent="0.25">
      <c r="B3101" s="46">
        <f>SUBTOTAL(103,$C$10:C3101)</f>
        <v>3092</v>
      </c>
      <c r="C3101" s="157" t="s">
        <v>601</v>
      </c>
      <c r="D3101" s="157" t="s">
        <v>648</v>
      </c>
      <c r="E3101" s="212" t="s">
        <v>1143</v>
      </c>
      <c r="F3101" s="209" t="s">
        <v>1144</v>
      </c>
      <c r="G3101" s="241">
        <v>45751</v>
      </c>
      <c r="H3101" s="253">
        <v>0</v>
      </c>
      <c r="I3101" s="214">
        <v>-5331</v>
      </c>
      <c r="J3101" s="250">
        <f t="shared" si="51"/>
        <v>360149.69331818045</v>
      </c>
      <c r="K3101" s="270"/>
    </row>
    <row r="3102" spans="2:11" x14ac:dyDescent="0.25">
      <c r="B3102" s="46">
        <f>SUBTOTAL(103,$C$10:C3102)</f>
        <v>3093</v>
      </c>
      <c r="C3102" s="157" t="s">
        <v>683</v>
      </c>
      <c r="D3102" s="157" t="s">
        <v>608</v>
      </c>
      <c r="E3102" s="212" t="s">
        <v>1143</v>
      </c>
      <c r="F3102" s="209" t="s">
        <v>1144</v>
      </c>
      <c r="G3102" s="241">
        <v>45751</v>
      </c>
      <c r="H3102" s="253">
        <v>0</v>
      </c>
      <c r="I3102" s="214">
        <v>-7920</v>
      </c>
      <c r="J3102" s="250">
        <f t="shared" si="51"/>
        <v>352229.69331818045</v>
      </c>
      <c r="K3102" s="270"/>
    </row>
    <row r="3103" spans="2:11" x14ac:dyDescent="0.25">
      <c r="B3103" s="46">
        <f>SUBTOTAL(103,$C$10:C3103)</f>
        <v>3094</v>
      </c>
      <c r="C3103" s="157" t="s">
        <v>665</v>
      </c>
      <c r="D3103" s="157" t="s">
        <v>648</v>
      </c>
      <c r="E3103" s="212" t="s">
        <v>1045</v>
      </c>
      <c r="F3103" s="209" t="s">
        <v>1046</v>
      </c>
      <c r="G3103" s="241">
        <v>45751</v>
      </c>
      <c r="H3103" s="253">
        <v>0</v>
      </c>
      <c r="I3103" s="214">
        <v>-24500</v>
      </c>
      <c r="J3103" s="250">
        <f t="shared" si="51"/>
        <v>327729.69331818045</v>
      </c>
      <c r="K3103" s="270"/>
    </row>
    <row r="3104" spans="2:11" x14ac:dyDescent="0.25">
      <c r="B3104" s="46">
        <f>SUBTOTAL(103,$C$10:C3104)</f>
        <v>3095</v>
      </c>
      <c r="C3104" s="157" t="s">
        <v>1151</v>
      </c>
      <c r="D3104" s="157" t="s">
        <v>608</v>
      </c>
      <c r="E3104" s="212" t="s">
        <v>585</v>
      </c>
      <c r="F3104" s="209" t="s">
        <v>586</v>
      </c>
      <c r="G3104" s="241">
        <v>45751</v>
      </c>
      <c r="H3104" s="253">
        <v>0</v>
      </c>
      <c r="I3104" s="214">
        <v>-7350</v>
      </c>
      <c r="J3104" s="250">
        <f t="shared" si="51"/>
        <v>320379.69331818045</v>
      </c>
      <c r="K3104" s="270"/>
    </row>
    <row r="3105" spans="2:11" x14ac:dyDescent="0.25">
      <c r="B3105" s="46">
        <f>SUBTOTAL(103,$C$10:C3105)</f>
        <v>3096</v>
      </c>
      <c r="C3105" s="157" t="s">
        <v>1151</v>
      </c>
      <c r="D3105" s="157" t="s">
        <v>608</v>
      </c>
      <c r="E3105" s="212" t="s">
        <v>583</v>
      </c>
      <c r="F3105" s="209" t="s">
        <v>584</v>
      </c>
      <c r="G3105" s="241">
        <v>45751</v>
      </c>
      <c r="H3105" s="253">
        <v>0</v>
      </c>
      <c r="I3105" s="214">
        <v>-11550</v>
      </c>
      <c r="J3105" s="250">
        <f t="shared" si="51"/>
        <v>308829.69331818045</v>
      </c>
      <c r="K3105" s="270"/>
    </row>
    <row r="3106" spans="2:11" x14ac:dyDescent="0.25">
      <c r="B3106" s="46">
        <f>SUBTOTAL(103,$C$10:C3106)</f>
        <v>3097</v>
      </c>
      <c r="C3106" s="157" t="s">
        <v>694</v>
      </c>
      <c r="D3106" s="157" t="s">
        <v>608</v>
      </c>
      <c r="E3106" s="212" t="s">
        <v>1187</v>
      </c>
      <c r="F3106" s="209" t="s">
        <v>1188</v>
      </c>
      <c r="G3106" s="241">
        <v>45751</v>
      </c>
      <c r="H3106" s="253">
        <v>0</v>
      </c>
      <c r="I3106" s="214">
        <v>-19600</v>
      </c>
      <c r="J3106" s="250">
        <f t="shared" si="51"/>
        <v>289229.69331818045</v>
      </c>
      <c r="K3106" s="270"/>
    </row>
    <row r="3107" spans="2:11" x14ac:dyDescent="0.25">
      <c r="B3107" s="46">
        <f>SUBTOTAL(103,$C$10:C3107)</f>
        <v>3098</v>
      </c>
      <c r="C3107" s="157" t="s">
        <v>1342</v>
      </c>
      <c r="D3107" s="157" t="s">
        <v>607</v>
      </c>
      <c r="E3107" s="212" t="s">
        <v>579</v>
      </c>
      <c r="F3107" s="209" t="s">
        <v>622</v>
      </c>
      <c r="G3107" s="241">
        <v>45751</v>
      </c>
      <c r="H3107" s="253">
        <v>0</v>
      </c>
      <c r="I3107" s="214">
        <v>-14618.349999999999</v>
      </c>
      <c r="J3107" s="250">
        <f t="shared" si="51"/>
        <v>274611.34331818047</v>
      </c>
      <c r="K3107" s="270"/>
    </row>
    <row r="3108" spans="2:11" x14ac:dyDescent="0.25">
      <c r="B3108" s="46">
        <f>SUBTOTAL(103,$C$10:C3108)</f>
        <v>3099</v>
      </c>
      <c r="C3108" s="157" t="s">
        <v>605</v>
      </c>
      <c r="D3108" s="157" t="s">
        <v>607</v>
      </c>
      <c r="E3108" s="212" t="s">
        <v>1043</v>
      </c>
      <c r="F3108" s="209" t="s">
        <v>1044</v>
      </c>
      <c r="G3108" s="241">
        <v>45751</v>
      </c>
      <c r="H3108" s="253">
        <v>0</v>
      </c>
      <c r="I3108" s="214">
        <v>-3716.7614148320918</v>
      </c>
      <c r="J3108" s="250">
        <f t="shared" si="51"/>
        <v>270894.58190334839</v>
      </c>
      <c r="K3108" s="270"/>
    </row>
    <row r="3109" spans="2:11" x14ac:dyDescent="0.25">
      <c r="B3109" s="46">
        <f>SUBTOTAL(103,$C$10:C3109)</f>
        <v>3100</v>
      </c>
      <c r="C3109" s="157" t="s">
        <v>605</v>
      </c>
      <c r="D3109" s="157" t="s">
        <v>607</v>
      </c>
      <c r="E3109" s="212" t="s">
        <v>746</v>
      </c>
      <c r="F3109" s="209" t="s">
        <v>747</v>
      </c>
      <c r="G3109" s="241">
        <v>45751</v>
      </c>
      <c r="H3109" s="253">
        <v>0</v>
      </c>
      <c r="I3109" s="214">
        <v>-5095.6235851679066</v>
      </c>
      <c r="J3109" s="250">
        <f t="shared" si="51"/>
        <v>265798.95831818046</v>
      </c>
      <c r="K3109" s="270"/>
    </row>
    <row r="3110" spans="2:11" x14ac:dyDescent="0.25">
      <c r="B3110" s="46">
        <f>SUBTOTAL(103,$C$10:C3110)</f>
        <v>3101</v>
      </c>
      <c r="C3110" s="157" t="s">
        <v>1165</v>
      </c>
      <c r="D3110" s="157" t="s">
        <v>607</v>
      </c>
      <c r="E3110" s="212" t="s">
        <v>1460</v>
      </c>
      <c r="F3110" s="209" t="s">
        <v>1461</v>
      </c>
      <c r="G3110" s="241">
        <v>45751</v>
      </c>
      <c r="H3110" s="253">
        <v>0</v>
      </c>
      <c r="I3110" s="214">
        <v>3</v>
      </c>
      <c r="J3110" s="250">
        <f t="shared" si="51"/>
        <v>265801.95831818046</v>
      </c>
      <c r="K3110" s="270"/>
    </row>
    <row r="3111" spans="2:11" x14ac:dyDescent="0.25">
      <c r="B3111" s="46">
        <f>SUBTOTAL(103,$C$10:C3111)</f>
        <v>3102</v>
      </c>
      <c r="C3111" s="157" t="s">
        <v>1165</v>
      </c>
      <c r="D3111" s="157" t="s">
        <v>738</v>
      </c>
      <c r="E3111" s="212" t="s">
        <v>1043</v>
      </c>
      <c r="F3111" s="209" t="s">
        <v>1044</v>
      </c>
      <c r="G3111" s="241">
        <v>45751</v>
      </c>
      <c r="H3111" s="253">
        <v>0</v>
      </c>
      <c r="I3111" s="214">
        <v>-500</v>
      </c>
      <c r="J3111" s="250">
        <f t="shared" si="51"/>
        <v>265301.95831818046</v>
      </c>
      <c r="K3111" s="270"/>
    </row>
    <row r="3112" spans="2:11" ht="15.75" thickBot="1" x14ac:dyDescent="0.3">
      <c r="B3112" s="104"/>
      <c r="C3112" s="106"/>
      <c r="D3112" s="106"/>
      <c r="E3112" s="205"/>
      <c r="F3112" s="210"/>
      <c r="G3112" s="246"/>
      <c r="H3112" s="251"/>
      <c r="I3112" s="107"/>
      <c r="J3112" s="257"/>
      <c r="K3112" s="264"/>
    </row>
    <row r="3113" spans="2:11" s="10" customFormat="1" ht="15.75" thickBot="1" x14ac:dyDescent="0.3">
      <c r="B3113" s="275"/>
      <c r="C3113" s="276"/>
      <c r="D3113" s="276"/>
      <c r="E3113" s="276"/>
      <c r="F3113" s="276"/>
      <c r="G3113" s="277"/>
      <c r="H3113" s="273">
        <f>SUBTOTAL(9,H10:H3112)</f>
        <v>64123337.549999997</v>
      </c>
      <c r="I3113" s="273">
        <f>SUBTOTAL(9,I10:I3112)</f>
        <v>-63858035.59168186</v>
      </c>
      <c r="J3113" s="274">
        <f>H3113+I3113</f>
        <v>265301.95831813663</v>
      </c>
      <c r="K3113" s="85"/>
    </row>
    <row r="3115" spans="2:11" x14ac:dyDescent="0.25">
      <c r="H3115" s="1"/>
      <c r="J3115" s="1"/>
    </row>
  </sheetData>
  <sortState xmlns:xlrd2="http://schemas.microsoft.com/office/spreadsheetml/2017/richdata2" ref="C10:J1616">
    <sortCondition ref="G10:G1616"/>
  </sortState>
  <mergeCells count="16361">
    <mergeCell ref="XEP844:XEP848"/>
    <mergeCell ref="XEQ844:XEQ848"/>
    <mergeCell ref="XER844:XER848"/>
    <mergeCell ref="XEK844:XEK848"/>
    <mergeCell ref="XEL844:XEL848"/>
    <mergeCell ref="XEM844:XEM848"/>
    <mergeCell ref="XEN844:XEN848"/>
    <mergeCell ref="XEO844:XEO848"/>
    <mergeCell ref="XEF844:XEF848"/>
    <mergeCell ref="XEG844:XEG848"/>
    <mergeCell ref="XEH844:XEH848"/>
    <mergeCell ref="XEI844:XEI848"/>
    <mergeCell ref="XEJ844:XEJ848"/>
    <mergeCell ref="XEA844:XEA848"/>
    <mergeCell ref="XEB844:XEB848"/>
    <mergeCell ref="XEC844:XEC848"/>
    <mergeCell ref="XED844:XED848"/>
    <mergeCell ref="XEE844:XEE848"/>
    <mergeCell ref="XDV844:XDV848"/>
    <mergeCell ref="XDW844:XDW848"/>
    <mergeCell ref="XDX844:XDX848"/>
    <mergeCell ref="XDY844:XDY848"/>
    <mergeCell ref="XDZ844:XDZ848"/>
    <mergeCell ref="XDQ844:XDQ848"/>
    <mergeCell ref="XDR844:XDR848"/>
    <mergeCell ref="XDS844:XDS848"/>
    <mergeCell ref="XDT844:XDT848"/>
    <mergeCell ref="XDU844:XDU848"/>
    <mergeCell ref="XDL844:XDL848"/>
    <mergeCell ref="XDM844:XDM848"/>
    <mergeCell ref="XDN844:XDN848"/>
    <mergeCell ref="XDO844:XDO848"/>
    <mergeCell ref="XDP844:XDP848"/>
    <mergeCell ref="XDG844:XDG848"/>
    <mergeCell ref="XDH844:XDH848"/>
    <mergeCell ref="XDI844:XDI848"/>
    <mergeCell ref="XDJ844:XDJ848"/>
    <mergeCell ref="XDK844:XDK848"/>
    <mergeCell ref="XDB844:XDB848"/>
    <mergeCell ref="XDC844:XDC848"/>
    <mergeCell ref="XDD844:XDD848"/>
    <mergeCell ref="XDE844:XDE848"/>
    <mergeCell ref="XDF844:XDF848"/>
    <mergeCell ref="XCW844:XCW848"/>
    <mergeCell ref="XCX844:XCX848"/>
    <mergeCell ref="XCY844:XCY848"/>
    <mergeCell ref="XCZ844:XCZ848"/>
    <mergeCell ref="XDA844:XDA848"/>
    <mergeCell ref="XCR844:XCR848"/>
    <mergeCell ref="XCS844:XCS848"/>
    <mergeCell ref="XCT844:XCT848"/>
    <mergeCell ref="XCU844:XCU848"/>
    <mergeCell ref="XCV844:XCV848"/>
    <mergeCell ref="XCM844:XCM848"/>
    <mergeCell ref="XCN844:XCN848"/>
    <mergeCell ref="XCO844:XCO848"/>
    <mergeCell ref="XCP844:XCP848"/>
    <mergeCell ref="XCQ844:XCQ848"/>
    <mergeCell ref="XCH844:XCH848"/>
    <mergeCell ref="XCI844:XCI848"/>
    <mergeCell ref="XCJ844:XCJ848"/>
    <mergeCell ref="XCK844:XCK848"/>
    <mergeCell ref="XCL844:XCL848"/>
    <mergeCell ref="XCC844:XCC848"/>
    <mergeCell ref="XCD844:XCD848"/>
    <mergeCell ref="XCE844:XCE848"/>
    <mergeCell ref="XCF844:XCF848"/>
    <mergeCell ref="XCG844:XCG848"/>
    <mergeCell ref="XBX844:XBX848"/>
    <mergeCell ref="XBY844:XBY848"/>
    <mergeCell ref="XBZ844:XBZ848"/>
    <mergeCell ref="XCA844:XCA848"/>
    <mergeCell ref="XCB844:XCB848"/>
    <mergeCell ref="XBS844:XBS848"/>
    <mergeCell ref="XBT844:XBT848"/>
    <mergeCell ref="XBU844:XBU848"/>
    <mergeCell ref="XBV844:XBV848"/>
    <mergeCell ref="XBW844:XBW848"/>
    <mergeCell ref="XBN844:XBN848"/>
    <mergeCell ref="XBO844:XBO848"/>
    <mergeCell ref="XBP844:XBP848"/>
    <mergeCell ref="XBQ844:XBQ848"/>
    <mergeCell ref="XBR844:XBR848"/>
    <mergeCell ref="XBI844:XBI848"/>
    <mergeCell ref="XBJ844:XBJ848"/>
    <mergeCell ref="XBK844:XBK848"/>
    <mergeCell ref="XBL844:XBL848"/>
    <mergeCell ref="XBM844:XBM848"/>
    <mergeCell ref="XBD844:XBD848"/>
    <mergeCell ref="XBE844:XBE848"/>
    <mergeCell ref="XBF844:XBF848"/>
    <mergeCell ref="XBG844:XBG848"/>
    <mergeCell ref="XBH844:XBH848"/>
    <mergeCell ref="XAY844:XAY848"/>
    <mergeCell ref="XAZ844:XAZ848"/>
    <mergeCell ref="XBA844:XBA848"/>
    <mergeCell ref="XBB844:XBB848"/>
    <mergeCell ref="XBC844:XBC848"/>
    <mergeCell ref="XAT844:XAT848"/>
    <mergeCell ref="XAU844:XAU848"/>
    <mergeCell ref="XAV844:XAV848"/>
    <mergeCell ref="XAW844:XAW848"/>
    <mergeCell ref="XAX844:XAX848"/>
    <mergeCell ref="XAO844:XAO848"/>
    <mergeCell ref="XAP844:XAP848"/>
    <mergeCell ref="XAQ844:XAQ848"/>
    <mergeCell ref="XAR844:XAR848"/>
    <mergeCell ref="XAS844:XAS848"/>
    <mergeCell ref="XAJ844:XAJ848"/>
    <mergeCell ref="XAK844:XAK848"/>
    <mergeCell ref="XAL844:XAL848"/>
    <mergeCell ref="XAM844:XAM848"/>
    <mergeCell ref="XAN844:XAN848"/>
    <mergeCell ref="XAE844:XAE848"/>
    <mergeCell ref="XAF844:XAF848"/>
    <mergeCell ref="XAG844:XAG848"/>
    <mergeCell ref="XAH844:XAH848"/>
    <mergeCell ref="XAI844:XAI848"/>
    <mergeCell ref="WZZ844:WZZ848"/>
    <mergeCell ref="XAA844:XAA848"/>
    <mergeCell ref="XAB844:XAB848"/>
    <mergeCell ref="XAC844:XAC848"/>
    <mergeCell ref="XAD844:XAD848"/>
    <mergeCell ref="WZU844:WZU848"/>
    <mergeCell ref="WZV844:WZV848"/>
    <mergeCell ref="WZW844:WZW848"/>
    <mergeCell ref="WZX844:WZX848"/>
    <mergeCell ref="WZY844:WZY848"/>
    <mergeCell ref="WZP844:WZP848"/>
    <mergeCell ref="WZQ844:WZQ848"/>
    <mergeCell ref="WZR844:WZR848"/>
    <mergeCell ref="WZS844:WZS848"/>
    <mergeCell ref="WZT844:WZT848"/>
    <mergeCell ref="WZK844:WZK848"/>
    <mergeCell ref="WZL844:WZL848"/>
    <mergeCell ref="WZM844:WZM848"/>
    <mergeCell ref="WZN844:WZN848"/>
    <mergeCell ref="WZO844:WZO848"/>
    <mergeCell ref="WZF844:WZF848"/>
    <mergeCell ref="WZG844:WZG848"/>
    <mergeCell ref="WZH844:WZH848"/>
    <mergeCell ref="WZI844:WZI848"/>
    <mergeCell ref="WZJ844:WZJ848"/>
    <mergeCell ref="WZA844:WZA848"/>
    <mergeCell ref="WZB844:WZB848"/>
    <mergeCell ref="WZC844:WZC848"/>
    <mergeCell ref="WZD844:WZD848"/>
    <mergeCell ref="WZE844:WZE848"/>
    <mergeCell ref="WYV844:WYV848"/>
    <mergeCell ref="WYW844:WYW848"/>
    <mergeCell ref="WYX844:WYX848"/>
    <mergeCell ref="WYY844:WYY848"/>
    <mergeCell ref="WYZ844:WYZ848"/>
    <mergeCell ref="WYQ844:WYQ848"/>
    <mergeCell ref="WYR844:WYR848"/>
    <mergeCell ref="WYS844:WYS848"/>
    <mergeCell ref="WYT844:WYT848"/>
    <mergeCell ref="WYU844:WYU848"/>
    <mergeCell ref="WYL844:WYL848"/>
    <mergeCell ref="WYM844:WYM848"/>
    <mergeCell ref="WYN844:WYN848"/>
    <mergeCell ref="WYO844:WYO848"/>
    <mergeCell ref="WYP844:WYP848"/>
    <mergeCell ref="WYG844:WYG848"/>
    <mergeCell ref="WYH844:WYH848"/>
    <mergeCell ref="WYI844:WYI848"/>
    <mergeCell ref="WYJ844:WYJ848"/>
    <mergeCell ref="WYK844:WYK848"/>
    <mergeCell ref="WYB844:WYB848"/>
    <mergeCell ref="WYC844:WYC848"/>
    <mergeCell ref="WYD844:WYD848"/>
    <mergeCell ref="WYE844:WYE848"/>
    <mergeCell ref="WYF844:WYF848"/>
    <mergeCell ref="WXW844:WXW848"/>
    <mergeCell ref="WXX844:WXX848"/>
    <mergeCell ref="WXY844:WXY848"/>
    <mergeCell ref="WXZ844:WXZ848"/>
    <mergeCell ref="WYA844:WYA848"/>
    <mergeCell ref="WXR844:WXR848"/>
    <mergeCell ref="WXS844:WXS848"/>
    <mergeCell ref="WXT844:WXT848"/>
    <mergeCell ref="WXU844:WXU848"/>
    <mergeCell ref="WXV844:WXV848"/>
    <mergeCell ref="WXM844:WXM848"/>
    <mergeCell ref="WXN844:WXN848"/>
    <mergeCell ref="WXO844:WXO848"/>
    <mergeCell ref="WXP844:WXP848"/>
    <mergeCell ref="WXQ844:WXQ848"/>
    <mergeCell ref="WXH844:WXH848"/>
    <mergeCell ref="WXI844:WXI848"/>
    <mergeCell ref="WXJ844:WXJ848"/>
    <mergeCell ref="WXK844:WXK848"/>
    <mergeCell ref="WXL844:WXL848"/>
    <mergeCell ref="WXC844:WXC848"/>
    <mergeCell ref="WXD844:WXD848"/>
    <mergeCell ref="WXE844:WXE848"/>
    <mergeCell ref="WXF844:WXF848"/>
    <mergeCell ref="WXG844:WXG848"/>
    <mergeCell ref="WWX844:WWX848"/>
    <mergeCell ref="WWY844:WWY848"/>
    <mergeCell ref="WWZ844:WWZ848"/>
    <mergeCell ref="WXA844:WXA848"/>
    <mergeCell ref="WXB844:WXB848"/>
    <mergeCell ref="WWS844:WWS848"/>
    <mergeCell ref="WWT844:WWT848"/>
    <mergeCell ref="WWU844:WWU848"/>
    <mergeCell ref="WWV844:WWV848"/>
    <mergeCell ref="WWW844:WWW848"/>
    <mergeCell ref="WWN844:WWN848"/>
    <mergeCell ref="WWO844:WWO848"/>
    <mergeCell ref="WWP844:WWP848"/>
    <mergeCell ref="WWQ844:WWQ848"/>
    <mergeCell ref="WWR844:WWR848"/>
    <mergeCell ref="WWI844:WWI848"/>
    <mergeCell ref="WWJ844:WWJ848"/>
    <mergeCell ref="WWK844:WWK848"/>
    <mergeCell ref="WWL844:WWL848"/>
    <mergeCell ref="WWM844:WWM848"/>
    <mergeCell ref="WWD844:WWD848"/>
    <mergeCell ref="WWE844:WWE848"/>
    <mergeCell ref="WWF844:WWF848"/>
    <mergeCell ref="WWG844:WWG848"/>
    <mergeCell ref="WWH844:WWH848"/>
    <mergeCell ref="WVY844:WVY848"/>
    <mergeCell ref="WVZ844:WVZ848"/>
    <mergeCell ref="WWA844:WWA848"/>
    <mergeCell ref="WWB844:WWB848"/>
    <mergeCell ref="WWC844:WWC848"/>
    <mergeCell ref="WVT844:WVT848"/>
    <mergeCell ref="WVU844:WVU848"/>
    <mergeCell ref="WVV844:WVV848"/>
    <mergeCell ref="WVW844:WVW848"/>
    <mergeCell ref="WVX844:WVX848"/>
    <mergeCell ref="WVO844:WVO848"/>
    <mergeCell ref="WVP844:WVP848"/>
    <mergeCell ref="WVQ844:WVQ848"/>
    <mergeCell ref="WVR844:WVR848"/>
    <mergeCell ref="WVS844:WVS848"/>
    <mergeCell ref="WVJ844:WVJ848"/>
    <mergeCell ref="WVK844:WVK848"/>
    <mergeCell ref="WVL844:WVL848"/>
    <mergeCell ref="WVM844:WVM848"/>
    <mergeCell ref="WVN844:WVN848"/>
    <mergeCell ref="WVE844:WVE848"/>
    <mergeCell ref="WVF844:WVF848"/>
    <mergeCell ref="WVG844:WVG848"/>
    <mergeCell ref="WVH844:WVH848"/>
    <mergeCell ref="WVI844:WVI848"/>
    <mergeCell ref="WUZ844:WUZ848"/>
    <mergeCell ref="WVA844:WVA848"/>
    <mergeCell ref="WVB844:WVB848"/>
    <mergeCell ref="WVC844:WVC848"/>
    <mergeCell ref="WVD844:WVD848"/>
    <mergeCell ref="WUU844:WUU848"/>
    <mergeCell ref="WUV844:WUV848"/>
    <mergeCell ref="WUW844:WUW848"/>
    <mergeCell ref="WUX844:WUX848"/>
    <mergeCell ref="WUY844:WUY848"/>
    <mergeCell ref="WUP844:WUP848"/>
    <mergeCell ref="WUQ844:WUQ848"/>
    <mergeCell ref="WUR844:WUR848"/>
    <mergeCell ref="WUS844:WUS848"/>
    <mergeCell ref="WUT844:WUT848"/>
    <mergeCell ref="WUK844:WUK848"/>
    <mergeCell ref="WUL844:WUL848"/>
    <mergeCell ref="WUM844:WUM848"/>
    <mergeCell ref="WUN844:WUN848"/>
    <mergeCell ref="WUO844:WUO848"/>
    <mergeCell ref="WUF844:WUF848"/>
    <mergeCell ref="WUG844:WUG848"/>
    <mergeCell ref="WUH844:WUH848"/>
    <mergeCell ref="WUI844:WUI848"/>
    <mergeCell ref="WUJ844:WUJ848"/>
    <mergeCell ref="WUA844:WUA848"/>
    <mergeCell ref="WUB844:WUB848"/>
    <mergeCell ref="WUC844:WUC848"/>
    <mergeCell ref="WUD844:WUD848"/>
    <mergeCell ref="WUE844:WUE848"/>
    <mergeCell ref="WTV844:WTV848"/>
    <mergeCell ref="WTW844:WTW848"/>
    <mergeCell ref="WTX844:WTX848"/>
    <mergeCell ref="WTY844:WTY848"/>
    <mergeCell ref="WTZ844:WTZ848"/>
    <mergeCell ref="WTQ844:WTQ848"/>
    <mergeCell ref="WTR844:WTR848"/>
    <mergeCell ref="WTS844:WTS848"/>
    <mergeCell ref="WTT844:WTT848"/>
    <mergeCell ref="WTU844:WTU848"/>
    <mergeCell ref="WTL844:WTL848"/>
    <mergeCell ref="WTM844:WTM848"/>
    <mergeCell ref="WTN844:WTN848"/>
    <mergeCell ref="WTO844:WTO848"/>
    <mergeCell ref="WTP844:WTP848"/>
    <mergeCell ref="WTG844:WTG848"/>
    <mergeCell ref="WTH844:WTH848"/>
    <mergeCell ref="WTI844:WTI848"/>
    <mergeCell ref="WTJ844:WTJ848"/>
    <mergeCell ref="WTK844:WTK848"/>
    <mergeCell ref="WTB844:WTB848"/>
    <mergeCell ref="WTC844:WTC848"/>
    <mergeCell ref="WTD844:WTD848"/>
    <mergeCell ref="WTE844:WTE848"/>
    <mergeCell ref="WTF844:WTF848"/>
    <mergeCell ref="WSW844:WSW848"/>
    <mergeCell ref="WSX844:WSX848"/>
    <mergeCell ref="WSY844:WSY848"/>
    <mergeCell ref="WSZ844:WSZ848"/>
    <mergeCell ref="WTA844:WTA848"/>
    <mergeCell ref="WSR844:WSR848"/>
    <mergeCell ref="WSS844:WSS848"/>
    <mergeCell ref="WST844:WST848"/>
    <mergeCell ref="WSU844:WSU848"/>
    <mergeCell ref="WSV844:WSV848"/>
    <mergeCell ref="WSM844:WSM848"/>
    <mergeCell ref="WSN844:WSN848"/>
    <mergeCell ref="WSO844:WSO848"/>
    <mergeCell ref="WSP844:WSP848"/>
    <mergeCell ref="WSQ844:WSQ848"/>
    <mergeCell ref="WSH844:WSH848"/>
    <mergeCell ref="WSI844:WSI848"/>
    <mergeCell ref="WSJ844:WSJ848"/>
    <mergeCell ref="WSK844:WSK848"/>
    <mergeCell ref="WSL844:WSL848"/>
    <mergeCell ref="WSC844:WSC848"/>
    <mergeCell ref="WSD844:WSD848"/>
    <mergeCell ref="WSE844:WSE848"/>
    <mergeCell ref="WSF844:WSF848"/>
    <mergeCell ref="WSG844:WSG848"/>
    <mergeCell ref="WRX844:WRX848"/>
    <mergeCell ref="WRY844:WRY848"/>
    <mergeCell ref="WRZ844:WRZ848"/>
    <mergeCell ref="WSA844:WSA848"/>
    <mergeCell ref="WSB844:WSB848"/>
    <mergeCell ref="WRS844:WRS848"/>
    <mergeCell ref="WRT844:WRT848"/>
    <mergeCell ref="WRU844:WRU848"/>
    <mergeCell ref="WRV844:WRV848"/>
    <mergeCell ref="WRW844:WRW848"/>
    <mergeCell ref="WRN844:WRN848"/>
    <mergeCell ref="WRO844:WRO848"/>
    <mergeCell ref="WRP844:WRP848"/>
    <mergeCell ref="WRQ844:WRQ848"/>
    <mergeCell ref="WRR844:WRR848"/>
    <mergeCell ref="WRI844:WRI848"/>
    <mergeCell ref="WRJ844:WRJ848"/>
    <mergeCell ref="WRK844:WRK848"/>
    <mergeCell ref="WRL844:WRL848"/>
    <mergeCell ref="WRM844:WRM848"/>
    <mergeCell ref="WRD844:WRD848"/>
    <mergeCell ref="WRE844:WRE848"/>
    <mergeCell ref="WRF844:WRF848"/>
    <mergeCell ref="WRG844:WRG848"/>
    <mergeCell ref="WRH844:WRH848"/>
    <mergeCell ref="WQY844:WQY848"/>
    <mergeCell ref="WQZ844:WQZ848"/>
    <mergeCell ref="WRA844:WRA848"/>
    <mergeCell ref="WRB844:WRB848"/>
    <mergeCell ref="WRC844:WRC848"/>
    <mergeCell ref="WQT844:WQT848"/>
    <mergeCell ref="WQU844:WQU848"/>
    <mergeCell ref="WQV844:WQV848"/>
    <mergeCell ref="WQW844:WQW848"/>
    <mergeCell ref="WQX844:WQX848"/>
    <mergeCell ref="WQO844:WQO848"/>
    <mergeCell ref="WQP844:WQP848"/>
    <mergeCell ref="WQQ844:WQQ848"/>
    <mergeCell ref="WQR844:WQR848"/>
    <mergeCell ref="WQS844:WQS848"/>
    <mergeCell ref="WQJ844:WQJ848"/>
    <mergeCell ref="WQK844:WQK848"/>
    <mergeCell ref="WQL844:WQL848"/>
    <mergeCell ref="WQM844:WQM848"/>
    <mergeCell ref="WQN844:WQN848"/>
    <mergeCell ref="WQE844:WQE848"/>
    <mergeCell ref="WQF844:WQF848"/>
    <mergeCell ref="WQG844:WQG848"/>
    <mergeCell ref="WQH844:WQH848"/>
    <mergeCell ref="WQI844:WQI848"/>
    <mergeCell ref="WPZ844:WPZ848"/>
    <mergeCell ref="WQA844:WQA848"/>
    <mergeCell ref="WQB844:WQB848"/>
    <mergeCell ref="WQC844:WQC848"/>
    <mergeCell ref="WQD844:WQD848"/>
    <mergeCell ref="WPU844:WPU848"/>
    <mergeCell ref="WPV844:WPV848"/>
    <mergeCell ref="WPW844:WPW848"/>
    <mergeCell ref="WPX844:WPX848"/>
    <mergeCell ref="WPY844:WPY848"/>
    <mergeCell ref="WPP844:WPP848"/>
    <mergeCell ref="WPQ844:WPQ848"/>
    <mergeCell ref="WPR844:WPR848"/>
    <mergeCell ref="WPS844:WPS848"/>
    <mergeCell ref="WPT844:WPT848"/>
    <mergeCell ref="WPK844:WPK848"/>
    <mergeCell ref="WPL844:WPL848"/>
    <mergeCell ref="WPM844:WPM848"/>
    <mergeCell ref="WPN844:WPN848"/>
    <mergeCell ref="WPO844:WPO848"/>
    <mergeCell ref="WPF844:WPF848"/>
    <mergeCell ref="WPG844:WPG848"/>
    <mergeCell ref="WPH844:WPH848"/>
    <mergeCell ref="WPI844:WPI848"/>
    <mergeCell ref="WPJ844:WPJ848"/>
    <mergeCell ref="WPA844:WPA848"/>
    <mergeCell ref="WPB844:WPB848"/>
    <mergeCell ref="WPC844:WPC848"/>
    <mergeCell ref="WPD844:WPD848"/>
    <mergeCell ref="WPE844:WPE848"/>
    <mergeCell ref="WOV844:WOV848"/>
    <mergeCell ref="WOW844:WOW848"/>
    <mergeCell ref="WOX844:WOX848"/>
    <mergeCell ref="WOY844:WOY848"/>
    <mergeCell ref="WOZ844:WOZ848"/>
    <mergeCell ref="WOQ844:WOQ848"/>
    <mergeCell ref="WOR844:WOR848"/>
    <mergeCell ref="WOS844:WOS848"/>
    <mergeCell ref="WOT844:WOT848"/>
    <mergeCell ref="WOU844:WOU848"/>
    <mergeCell ref="WOL844:WOL848"/>
    <mergeCell ref="WOM844:WOM848"/>
    <mergeCell ref="WON844:WON848"/>
    <mergeCell ref="WOO844:WOO848"/>
    <mergeCell ref="WOP844:WOP848"/>
    <mergeCell ref="WOG844:WOG848"/>
    <mergeCell ref="WOH844:WOH848"/>
    <mergeCell ref="WOI844:WOI848"/>
    <mergeCell ref="WOJ844:WOJ848"/>
    <mergeCell ref="WOK844:WOK848"/>
    <mergeCell ref="WOB844:WOB848"/>
    <mergeCell ref="WOC844:WOC848"/>
    <mergeCell ref="WOD844:WOD848"/>
    <mergeCell ref="WOE844:WOE848"/>
    <mergeCell ref="WOF844:WOF848"/>
    <mergeCell ref="WNW844:WNW848"/>
    <mergeCell ref="WNX844:WNX848"/>
    <mergeCell ref="WNY844:WNY848"/>
    <mergeCell ref="WNZ844:WNZ848"/>
    <mergeCell ref="WOA844:WOA848"/>
    <mergeCell ref="WNR844:WNR848"/>
    <mergeCell ref="WNS844:WNS848"/>
    <mergeCell ref="WNT844:WNT848"/>
    <mergeCell ref="WNU844:WNU848"/>
    <mergeCell ref="WNV844:WNV848"/>
    <mergeCell ref="WNM844:WNM848"/>
    <mergeCell ref="WNN844:WNN848"/>
    <mergeCell ref="WNO844:WNO848"/>
    <mergeCell ref="WNP844:WNP848"/>
    <mergeCell ref="WNQ844:WNQ848"/>
    <mergeCell ref="WNH844:WNH848"/>
    <mergeCell ref="WNI844:WNI848"/>
    <mergeCell ref="WNJ844:WNJ848"/>
    <mergeCell ref="WNK844:WNK848"/>
    <mergeCell ref="WNL844:WNL848"/>
    <mergeCell ref="WNC844:WNC848"/>
    <mergeCell ref="WND844:WND848"/>
    <mergeCell ref="WNE844:WNE848"/>
    <mergeCell ref="WNF844:WNF848"/>
    <mergeCell ref="WNG844:WNG848"/>
    <mergeCell ref="WMX844:WMX848"/>
    <mergeCell ref="WMY844:WMY848"/>
    <mergeCell ref="WMZ844:WMZ848"/>
    <mergeCell ref="WNA844:WNA848"/>
    <mergeCell ref="WNB844:WNB848"/>
    <mergeCell ref="WMS844:WMS848"/>
    <mergeCell ref="WMT844:WMT848"/>
    <mergeCell ref="WMU844:WMU848"/>
    <mergeCell ref="WMV844:WMV848"/>
    <mergeCell ref="WMW844:WMW848"/>
    <mergeCell ref="WMN844:WMN848"/>
    <mergeCell ref="WMO844:WMO848"/>
    <mergeCell ref="WMP844:WMP848"/>
    <mergeCell ref="WMQ844:WMQ848"/>
    <mergeCell ref="WMR844:WMR848"/>
    <mergeCell ref="WMI844:WMI848"/>
    <mergeCell ref="WMJ844:WMJ848"/>
    <mergeCell ref="WMK844:WMK848"/>
    <mergeCell ref="WML844:WML848"/>
    <mergeCell ref="WMM844:WMM848"/>
    <mergeCell ref="WMD844:WMD848"/>
    <mergeCell ref="WME844:WME848"/>
    <mergeCell ref="WMF844:WMF848"/>
    <mergeCell ref="WMG844:WMG848"/>
    <mergeCell ref="WMH844:WMH848"/>
    <mergeCell ref="WLY844:WLY848"/>
    <mergeCell ref="WLZ844:WLZ848"/>
    <mergeCell ref="WMA844:WMA848"/>
    <mergeCell ref="WMB844:WMB848"/>
    <mergeCell ref="WMC844:WMC848"/>
    <mergeCell ref="WLT844:WLT848"/>
    <mergeCell ref="WLU844:WLU848"/>
    <mergeCell ref="WLV844:WLV848"/>
    <mergeCell ref="WLW844:WLW848"/>
    <mergeCell ref="WLX844:WLX848"/>
    <mergeCell ref="WLO844:WLO848"/>
    <mergeCell ref="WLP844:WLP848"/>
    <mergeCell ref="WLQ844:WLQ848"/>
    <mergeCell ref="WLR844:WLR848"/>
    <mergeCell ref="WLS844:WLS848"/>
    <mergeCell ref="WLJ844:WLJ848"/>
    <mergeCell ref="WLK844:WLK848"/>
    <mergeCell ref="WLL844:WLL848"/>
    <mergeCell ref="WLM844:WLM848"/>
    <mergeCell ref="WLN844:WLN848"/>
    <mergeCell ref="WLE844:WLE848"/>
    <mergeCell ref="WLF844:WLF848"/>
    <mergeCell ref="WLG844:WLG848"/>
    <mergeCell ref="WLH844:WLH848"/>
    <mergeCell ref="WLI844:WLI848"/>
    <mergeCell ref="WKZ844:WKZ848"/>
    <mergeCell ref="WLA844:WLA848"/>
    <mergeCell ref="WLB844:WLB848"/>
    <mergeCell ref="WLC844:WLC848"/>
    <mergeCell ref="WLD844:WLD848"/>
    <mergeCell ref="WKU844:WKU848"/>
    <mergeCell ref="WKV844:WKV848"/>
    <mergeCell ref="WKW844:WKW848"/>
    <mergeCell ref="WKX844:WKX848"/>
    <mergeCell ref="WKY844:WKY848"/>
    <mergeCell ref="WKP844:WKP848"/>
    <mergeCell ref="WKQ844:WKQ848"/>
    <mergeCell ref="WKR844:WKR848"/>
    <mergeCell ref="WKS844:WKS848"/>
    <mergeCell ref="WKT844:WKT848"/>
    <mergeCell ref="WKK844:WKK848"/>
    <mergeCell ref="WKL844:WKL848"/>
    <mergeCell ref="WKM844:WKM848"/>
    <mergeCell ref="WKN844:WKN848"/>
    <mergeCell ref="WKO844:WKO848"/>
    <mergeCell ref="WKF844:WKF848"/>
    <mergeCell ref="WKG844:WKG848"/>
    <mergeCell ref="WKH844:WKH848"/>
    <mergeCell ref="WKI844:WKI848"/>
    <mergeCell ref="WKJ844:WKJ848"/>
    <mergeCell ref="WKA844:WKA848"/>
    <mergeCell ref="WKB844:WKB848"/>
    <mergeCell ref="WKC844:WKC848"/>
    <mergeCell ref="WKD844:WKD848"/>
    <mergeCell ref="WKE844:WKE848"/>
    <mergeCell ref="WJV844:WJV848"/>
    <mergeCell ref="WJW844:WJW848"/>
    <mergeCell ref="WJX844:WJX848"/>
    <mergeCell ref="WJY844:WJY848"/>
    <mergeCell ref="WJZ844:WJZ848"/>
    <mergeCell ref="WJQ844:WJQ848"/>
    <mergeCell ref="WJR844:WJR848"/>
    <mergeCell ref="WJS844:WJS848"/>
    <mergeCell ref="WJT844:WJT848"/>
    <mergeCell ref="WJU844:WJU848"/>
    <mergeCell ref="WJL844:WJL848"/>
    <mergeCell ref="WJM844:WJM848"/>
    <mergeCell ref="WJN844:WJN848"/>
    <mergeCell ref="WJO844:WJO848"/>
    <mergeCell ref="WJP844:WJP848"/>
    <mergeCell ref="WJG844:WJG848"/>
    <mergeCell ref="WJH844:WJH848"/>
    <mergeCell ref="WJI844:WJI848"/>
    <mergeCell ref="WJJ844:WJJ848"/>
    <mergeCell ref="WJK844:WJK848"/>
    <mergeCell ref="WJB844:WJB848"/>
    <mergeCell ref="WJC844:WJC848"/>
    <mergeCell ref="WJD844:WJD848"/>
    <mergeCell ref="WJE844:WJE848"/>
    <mergeCell ref="WJF844:WJF848"/>
    <mergeCell ref="WIW844:WIW848"/>
    <mergeCell ref="WIX844:WIX848"/>
    <mergeCell ref="WIY844:WIY848"/>
    <mergeCell ref="WIZ844:WIZ848"/>
    <mergeCell ref="WJA844:WJA848"/>
    <mergeCell ref="WIR844:WIR848"/>
    <mergeCell ref="WIS844:WIS848"/>
    <mergeCell ref="WIT844:WIT848"/>
    <mergeCell ref="WIU844:WIU848"/>
    <mergeCell ref="WIV844:WIV848"/>
    <mergeCell ref="WIM844:WIM848"/>
    <mergeCell ref="WIN844:WIN848"/>
    <mergeCell ref="WIO844:WIO848"/>
    <mergeCell ref="WIP844:WIP848"/>
    <mergeCell ref="WIQ844:WIQ848"/>
    <mergeCell ref="WIH844:WIH848"/>
    <mergeCell ref="WII844:WII848"/>
    <mergeCell ref="WIJ844:WIJ848"/>
    <mergeCell ref="WIK844:WIK848"/>
    <mergeCell ref="WIL844:WIL848"/>
    <mergeCell ref="WIC844:WIC848"/>
    <mergeCell ref="WID844:WID848"/>
    <mergeCell ref="WIE844:WIE848"/>
    <mergeCell ref="WIF844:WIF848"/>
    <mergeCell ref="WIG844:WIG848"/>
    <mergeCell ref="WHX844:WHX848"/>
    <mergeCell ref="WHY844:WHY848"/>
    <mergeCell ref="WHZ844:WHZ848"/>
    <mergeCell ref="WIA844:WIA848"/>
    <mergeCell ref="WIB844:WIB848"/>
    <mergeCell ref="WHS844:WHS848"/>
    <mergeCell ref="WHT844:WHT848"/>
    <mergeCell ref="WHU844:WHU848"/>
    <mergeCell ref="WHV844:WHV848"/>
    <mergeCell ref="WHW844:WHW848"/>
    <mergeCell ref="WHN844:WHN848"/>
    <mergeCell ref="WHO844:WHO848"/>
    <mergeCell ref="WHP844:WHP848"/>
    <mergeCell ref="WHQ844:WHQ848"/>
    <mergeCell ref="WHR844:WHR848"/>
    <mergeCell ref="WHI844:WHI848"/>
    <mergeCell ref="WHJ844:WHJ848"/>
    <mergeCell ref="WHK844:WHK848"/>
    <mergeCell ref="WHL844:WHL848"/>
    <mergeCell ref="WHM844:WHM848"/>
    <mergeCell ref="WHD844:WHD848"/>
    <mergeCell ref="WHE844:WHE848"/>
    <mergeCell ref="WHF844:WHF848"/>
    <mergeCell ref="WHG844:WHG848"/>
    <mergeCell ref="WHH844:WHH848"/>
    <mergeCell ref="WGY844:WGY848"/>
    <mergeCell ref="WGZ844:WGZ848"/>
    <mergeCell ref="WHA844:WHA848"/>
    <mergeCell ref="WHB844:WHB848"/>
    <mergeCell ref="WHC844:WHC848"/>
    <mergeCell ref="WGT844:WGT848"/>
    <mergeCell ref="WGU844:WGU848"/>
    <mergeCell ref="WGV844:WGV848"/>
    <mergeCell ref="WGW844:WGW848"/>
    <mergeCell ref="WGX844:WGX848"/>
    <mergeCell ref="WGO844:WGO848"/>
    <mergeCell ref="WGP844:WGP848"/>
    <mergeCell ref="WGQ844:WGQ848"/>
    <mergeCell ref="WGR844:WGR848"/>
    <mergeCell ref="WGS844:WGS848"/>
    <mergeCell ref="WGJ844:WGJ848"/>
    <mergeCell ref="WGK844:WGK848"/>
    <mergeCell ref="WGL844:WGL848"/>
    <mergeCell ref="WGM844:WGM848"/>
    <mergeCell ref="WGN844:WGN848"/>
    <mergeCell ref="WGE844:WGE848"/>
    <mergeCell ref="WGF844:WGF848"/>
    <mergeCell ref="WGG844:WGG848"/>
    <mergeCell ref="WGH844:WGH848"/>
    <mergeCell ref="WGI844:WGI848"/>
    <mergeCell ref="WFZ844:WFZ848"/>
    <mergeCell ref="WGA844:WGA848"/>
    <mergeCell ref="WGB844:WGB848"/>
    <mergeCell ref="WGC844:WGC848"/>
    <mergeCell ref="WGD844:WGD848"/>
    <mergeCell ref="WFU844:WFU848"/>
    <mergeCell ref="WFV844:WFV848"/>
    <mergeCell ref="WFW844:WFW848"/>
    <mergeCell ref="WFX844:WFX848"/>
    <mergeCell ref="WFY844:WFY848"/>
    <mergeCell ref="WFP844:WFP848"/>
    <mergeCell ref="WFQ844:WFQ848"/>
    <mergeCell ref="WFR844:WFR848"/>
    <mergeCell ref="WFS844:WFS848"/>
    <mergeCell ref="WFT844:WFT848"/>
    <mergeCell ref="WFK844:WFK848"/>
    <mergeCell ref="WFL844:WFL848"/>
    <mergeCell ref="WFM844:WFM848"/>
    <mergeCell ref="WFN844:WFN848"/>
    <mergeCell ref="WFO844:WFO848"/>
    <mergeCell ref="WFF844:WFF848"/>
    <mergeCell ref="WFG844:WFG848"/>
    <mergeCell ref="WFH844:WFH848"/>
    <mergeCell ref="WFI844:WFI848"/>
    <mergeCell ref="WFJ844:WFJ848"/>
    <mergeCell ref="WFA844:WFA848"/>
    <mergeCell ref="WFB844:WFB848"/>
    <mergeCell ref="WFC844:WFC848"/>
    <mergeCell ref="WFD844:WFD848"/>
    <mergeCell ref="WFE844:WFE848"/>
    <mergeCell ref="WEV844:WEV848"/>
    <mergeCell ref="WEW844:WEW848"/>
    <mergeCell ref="WEX844:WEX848"/>
    <mergeCell ref="WEY844:WEY848"/>
    <mergeCell ref="WEZ844:WEZ848"/>
    <mergeCell ref="WEQ844:WEQ848"/>
    <mergeCell ref="WER844:WER848"/>
    <mergeCell ref="WES844:WES848"/>
    <mergeCell ref="WET844:WET848"/>
    <mergeCell ref="WEU844:WEU848"/>
    <mergeCell ref="WEL844:WEL848"/>
    <mergeCell ref="WEM844:WEM848"/>
    <mergeCell ref="WEN844:WEN848"/>
    <mergeCell ref="WEO844:WEO848"/>
    <mergeCell ref="WEP844:WEP848"/>
    <mergeCell ref="WEG844:WEG848"/>
    <mergeCell ref="WEH844:WEH848"/>
    <mergeCell ref="WEI844:WEI848"/>
    <mergeCell ref="WEJ844:WEJ848"/>
    <mergeCell ref="WEK844:WEK848"/>
    <mergeCell ref="WEB844:WEB848"/>
    <mergeCell ref="WEC844:WEC848"/>
    <mergeCell ref="WED844:WED848"/>
    <mergeCell ref="WEE844:WEE848"/>
    <mergeCell ref="WEF844:WEF848"/>
    <mergeCell ref="WDW844:WDW848"/>
    <mergeCell ref="WDX844:WDX848"/>
    <mergeCell ref="WDY844:WDY848"/>
    <mergeCell ref="WDZ844:WDZ848"/>
    <mergeCell ref="WEA844:WEA848"/>
    <mergeCell ref="WDR844:WDR848"/>
    <mergeCell ref="WDS844:WDS848"/>
    <mergeCell ref="WDT844:WDT848"/>
    <mergeCell ref="WDU844:WDU848"/>
    <mergeCell ref="WDV844:WDV848"/>
    <mergeCell ref="WDM844:WDM848"/>
    <mergeCell ref="WDN844:WDN848"/>
    <mergeCell ref="WDO844:WDO848"/>
    <mergeCell ref="WDP844:WDP848"/>
    <mergeCell ref="WDQ844:WDQ848"/>
    <mergeCell ref="WDH844:WDH848"/>
    <mergeCell ref="WDI844:WDI848"/>
    <mergeCell ref="WDJ844:WDJ848"/>
    <mergeCell ref="WDK844:WDK848"/>
    <mergeCell ref="WDL844:WDL848"/>
    <mergeCell ref="WDC844:WDC848"/>
    <mergeCell ref="WDD844:WDD848"/>
    <mergeCell ref="WDE844:WDE848"/>
    <mergeCell ref="WDF844:WDF848"/>
    <mergeCell ref="WDG844:WDG848"/>
    <mergeCell ref="WCX844:WCX848"/>
    <mergeCell ref="WCY844:WCY848"/>
    <mergeCell ref="WCZ844:WCZ848"/>
    <mergeCell ref="WDA844:WDA848"/>
    <mergeCell ref="WDB844:WDB848"/>
    <mergeCell ref="WCS844:WCS848"/>
    <mergeCell ref="WCT844:WCT848"/>
    <mergeCell ref="WCU844:WCU848"/>
    <mergeCell ref="WCV844:WCV848"/>
    <mergeCell ref="WCW844:WCW848"/>
    <mergeCell ref="WCN844:WCN848"/>
    <mergeCell ref="WCO844:WCO848"/>
    <mergeCell ref="WCP844:WCP848"/>
    <mergeCell ref="WCQ844:WCQ848"/>
    <mergeCell ref="WCR844:WCR848"/>
    <mergeCell ref="WCI844:WCI848"/>
    <mergeCell ref="WCJ844:WCJ848"/>
    <mergeCell ref="WCK844:WCK848"/>
    <mergeCell ref="WCL844:WCL848"/>
    <mergeCell ref="WCM844:WCM848"/>
    <mergeCell ref="WCD844:WCD848"/>
    <mergeCell ref="WCE844:WCE848"/>
    <mergeCell ref="WCF844:WCF848"/>
    <mergeCell ref="WCG844:WCG848"/>
    <mergeCell ref="WCH844:WCH848"/>
    <mergeCell ref="WBY844:WBY848"/>
    <mergeCell ref="WBZ844:WBZ848"/>
    <mergeCell ref="WCA844:WCA848"/>
    <mergeCell ref="WCB844:WCB848"/>
    <mergeCell ref="WCC844:WCC848"/>
    <mergeCell ref="WBT844:WBT848"/>
    <mergeCell ref="WBU844:WBU848"/>
    <mergeCell ref="WBV844:WBV848"/>
    <mergeCell ref="WBW844:WBW848"/>
    <mergeCell ref="WBX844:WBX848"/>
    <mergeCell ref="WBO844:WBO848"/>
    <mergeCell ref="WBP844:WBP848"/>
    <mergeCell ref="WBQ844:WBQ848"/>
    <mergeCell ref="WBR844:WBR848"/>
    <mergeCell ref="WBS844:WBS848"/>
    <mergeCell ref="WBJ844:WBJ848"/>
    <mergeCell ref="WBK844:WBK848"/>
    <mergeCell ref="WBL844:WBL848"/>
    <mergeCell ref="WBM844:WBM848"/>
    <mergeCell ref="WBN844:WBN848"/>
    <mergeCell ref="WBE844:WBE848"/>
    <mergeCell ref="WBF844:WBF848"/>
    <mergeCell ref="WBG844:WBG848"/>
    <mergeCell ref="WBH844:WBH848"/>
    <mergeCell ref="WBI844:WBI848"/>
    <mergeCell ref="WAZ844:WAZ848"/>
    <mergeCell ref="WBA844:WBA848"/>
    <mergeCell ref="WBB844:WBB848"/>
    <mergeCell ref="WBC844:WBC848"/>
    <mergeCell ref="WBD844:WBD848"/>
    <mergeCell ref="WAU844:WAU848"/>
    <mergeCell ref="WAV844:WAV848"/>
    <mergeCell ref="WAW844:WAW848"/>
    <mergeCell ref="WAX844:WAX848"/>
    <mergeCell ref="WAY844:WAY848"/>
    <mergeCell ref="WAP844:WAP848"/>
    <mergeCell ref="WAQ844:WAQ848"/>
    <mergeCell ref="WAR844:WAR848"/>
    <mergeCell ref="WAS844:WAS848"/>
    <mergeCell ref="WAT844:WAT848"/>
    <mergeCell ref="WAK844:WAK848"/>
    <mergeCell ref="WAL844:WAL848"/>
    <mergeCell ref="WAM844:WAM848"/>
    <mergeCell ref="WAN844:WAN848"/>
    <mergeCell ref="WAO844:WAO848"/>
    <mergeCell ref="WAF844:WAF848"/>
    <mergeCell ref="WAG844:WAG848"/>
    <mergeCell ref="WAH844:WAH848"/>
    <mergeCell ref="WAI844:WAI848"/>
    <mergeCell ref="WAJ844:WAJ848"/>
    <mergeCell ref="WAA844:WAA848"/>
    <mergeCell ref="WAB844:WAB848"/>
    <mergeCell ref="WAC844:WAC848"/>
    <mergeCell ref="WAD844:WAD848"/>
    <mergeCell ref="WAE844:WAE848"/>
    <mergeCell ref="VZV844:VZV848"/>
    <mergeCell ref="VZW844:VZW848"/>
    <mergeCell ref="VZX844:VZX848"/>
    <mergeCell ref="VZY844:VZY848"/>
    <mergeCell ref="VZZ844:VZZ848"/>
    <mergeCell ref="VZQ844:VZQ848"/>
    <mergeCell ref="VZR844:VZR848"/>
    <mergeCell ref="VZS844:VZS848"/>
    <mergeCell ref="VZT844:VZT848"/>
    <mergeCell ref="VZU844:VZU848"/>
    <mergeCell ref="VZL844:VZL848"/>
    <mergeCell ref="VZM844:VZM848"/>
    <mergeCell ref="VZN844:VZN848"/>
    <mergeCell ref="VZO844:VZO848"/>
    <mergeCell ref="VZP844:VZP848"/>
    <mergeCell ref="VZG844:VZG848"/>
    <mergeCell ref="VZH844:VZH848"/>
    <mergeCell ref="VZI844:VZI848"/>
    <mergeCell ref="VZJ844:VZJ848"/>
    <mergeCell ref="VZK844:VZK848"/>
    <mergeCell ref="VZB844:VZB848"/>
    <mergeCell ref="VZC844:VZC848"/>
    <mergeCell ref="VZD844:VZD848"/>
    <mergeCell ref="VZE844:VZE848"/>
    <mergeCell ref="VZF844:VZF848"/>
    <mergeCell ref="VYW844:VYW848"/>
    <mergeCell ref="VYX844:VYX848"/>
    <mergeCell ref="VYY844:VYY848"/>
    <mergeCell ref="VYZ844:VYZ848"/>
    <mergeCell ref="VZA844:VZA848"/>
    <mergeCell ref="VYR844:VYR848"/>
    <mergeCell ref="VYS844:VYS848"/>
    <mergeCell ref="VYT844:VYT848"/>
    <mergeCell ref="VYU844:VYU848"/>
    <mergeCell ref="VYV844:VYV848"/>
    <mergeCell ref="VYM844:VYM848"/>
    <mergeCell ref="VYN844:VYN848"/>
    <mergeCell ref="VYO844:VYO848"/>
    <mergeCell ref="VYP844:VYP848"/>
    <mergeCell ref="VYQ844:VYQ848"/>
    <mergeCell ref="VYH844:VYH848"/>
    <mergeCell ref="VYI844:VYI848"/>
    <mergeCell ref="VYJ844:VYJ848"/>
    <mergeCell ref="VYK844:VYK848"/>
    <mergeCell ref="VYL844:VYL848"/>
    <mergeCell ref="VYC844:VYC848"/>
    <mergeCell ref="VYD844:VYD848"/>
    <mergeCell ref="VYE844:VYE848"/>
    <mergeCell ref="VYF844:VYF848"/>
    <mergeCell ref="VYG844:VYG848"/>
    <mergeCell ref="VXX844:VXX848"/>
    <mergeCell ref="VXY844:VXY848"/>
    <mergeCell ref="VXZ844:VXZ848"/>
    <mergeCell ref="VYA844:VYA848"/>
    <mergeCell ref="VYB844:VYB848"/>
    <mergeCell ref="VXS844:VXS848"/>
    <mergeCell ref="VXT844:VXT848"/>
    <mergeCell ref="VXU844:VXU848"/>
    <mergeCell ref="VXV844:VXV848"/>
    <mergeCell ref="VXW844:VXW848"/>
    <mergeCell ref="VXN844:VXN848"/>
    <mergeCell ref="VXO844:VXO848"/>
    <mergeCell ref="VXP844:VXP848"/>
    <mergeCell ref="VXQ844:VXQ848"/>
    <mergeCell ref="VXR844:VXR848"/>
    <mergeCell ref="VXI844:VXI848"/>
    <mergeCell ref="VXJ844:VXJ848"/>
    <mergeCell ref="VXK844:VXK848"/>
    <mergeCell ref="VXL844:VXL848"/>
    <mergeCell ref="VXM844:VXM848"/>
    <mergeCell ref="VXD844:VXD848"/>
    <mergeCell ref="VXE844:VXE848"/>
    <mergeCell ref="VXF844:VXF848"/>
    <mergeCell ref="VXG844:VXG848"/>
    <mergeCell ref="VXH844:VXH848"/>
    <mergeCell ref="VWY844:VWY848"/>
    <mergeCell ref="VWZ844:VWZ848"/>
    <mergeCell ref="VXA844:VXA848"/>
    <mergeCell ref="VXB844:VXB848"/>
    <mergeCell ref="VXC844:VXC848"/>
    <mergeCell ref="VWT844:VWT848"/>
    <mergeCell ref="VWU844:VWU848"/>
    <mergeCell ref="VWV844:VWV848"/>
    <mergeCell ref="VWW844:VWW848"/>
    <mergeCell ref="VWX844:VWX848"/>
    <mergeCell ref="VWO844:VWO848"/>
    <mergeCell ref="VWP844:VWP848"/>
    <mergeCell ref="VWQ844:VWQ848"/>
    <mergeCell ref="VWR844:VWR848"/>
    <mergeCell ref="VWS844:VWS848"/>
    <mergeCell ref="VWJ844:VWJ848"/>
    <mergeCell ref="VWK844:VWK848"/>
    <mergeCell ref="VWL844:VWL848"/>
    <mergeCell ref="VWM844:VWM848"/>
    <mergeCell ref="VWN844:VWN848"/>
    <mergeCell ref="VWE844:VWE848"/>
    <mergeCell ref="VWF844:VWF848"/>
    <mergeCell ref="VWG844:VWG848"/>
    <mergeCell ref="VWH844:VWH848"/>
    <mergeCell ref="VWI844:VWI848"/>
    <mergeCell ref="VVZ844:VVZ848"/>
    <mergeCell ref="VWA844:VWA848"/>
    <mergeCell ref="VWB844:VWB848"/>
    <mergeCell ref="VWC844:VWC848"/>
    <mergeCell ref="VWD844:VWD848"/>
    <mergeCell ref="VVU844:VVU848"/>
    <mergeCell ref="VVV844:VVV848"/>
    <mergeCell ref="VVW844:VVW848"/>
    <mergeCell ref="VVX844:VVX848"/>
    <mergeCell ref="VVY844:VVY848"/>
    <mergeCell ref="VVP844:VVP848"/>
    <mergeCell ref="VVQ844:VVQ848"/>
    <mergeCell ref="VVR844:VVR848"/>
    <mergeCell ref="VVS844:VVS848"/>
    <mergeCell ref="VVT844:VVT848"/>
    <mergeCell ref="VVK844:VVK848"/>
    <mergeCell ref="VVL844:VVL848"/>
    <mergeCell ref="VVM844:VVM848"/>
    <mergeCell ref="VVN844:VVN848"/>
    <mergeCell ref="VVO844:VVO848"/>
    <mergeCell ref="VVF844:VVF848"/>
    <mergeCell ref="VVG844:VVG848"/>
    <mergeCell ref="VVH844:VVH848"/>
    <mergeCell ref="VVI844:VVI848"/>
    <mergeCell ref="VVJ844:VVJ848"/>
    <mergeCell ref="VVA844:VVA848"/>
    <mergeCell ref="VVB844:VVB848"/>
    <mergeCell ref="VVC844:VVC848"/>
    <mergeCell ref="VVD844:VVD848"/>
    <mergeCell ref="VVE844:VVE848"/>
    <mergeCell ref="VUV844:VUV848"/>
    <mergeCell ref="VUW844:VUW848"/>
    <mergeCell ref="VUX844:VUX848"/>
    <mergeCell ref="VUY844:VUY848"/>
    <mergeCell ref="VUZ844:VUZ848"/>
    <mergeCell ref="VUQ844:VUQ848"/>
    <mergeCell ref="VUR844:VUR848"/>
    <mergeCell ref="VUS844:VUS848"/>
    <mergeCell ref="VUT844:VUT848"/>
    <mergeCell ref="VUU844:VUU848"/>
    <mergeCell ref="VUL844:VUL848"/>
    <mergeCell ref="VUM844:VUM848"/>
    <mergeCell ref="VUN844:VUN848"/>
    <mergeCell ref="VUO844:VUO848"/>
    <mergeCell ref="VUP844:VUP848"/>
    <mergeCell ref="VUG844:VUG848"/>
    <mergeCell ref="VUH844:VUH848"/>
    <mergeCell ref="VUI844:VUI848"/>
    <mergeCell ref="VUJ844:VUJ848"/>
    <mergeCell ref="VUK844:VUK848"/>
    <mergeCell ref="VUB844:VUB848"/>
    <mergeCell ref="VUC844:VUC848"/>
    <mergeCell ref="VUD844:VUD848"/>
    <mergeCell ref="VUE844:VUE848"/>
    <mergeCell ref="VUF844:VUF848"/>
    <mergeCell ref="VTW844:VTW848"/>
    <mergeCell ref="VTX844:VTX848"/>
    <mergeCell ref="VTY844:VTY848"/>
    <mergeCell ref="VTZ844:VTZ848"/>
    <mergeCell ref="VUA844:VUA848"/>
    <mergeCell ref="VTR844:VTR848"/>
    <mergeCell ref="VTS844:VTS848"/>
    <mergeCell ref="VTT844:VTT848"/>
    <mergeCell ref="VTU844:VTU848"/>
    <mergeCell ref="VTV844:VTV848"/>
    <mergeCell ref="VTM844:VTM848"/>
    <mergeCell ref="VTN844:VTN848"/>
    <mergeCell ref="VTO844:VTO848"/>
    <mergeCell ref="VTP844:VTP848"/>
    <mergeCell ref="VTQ844:VTQ848"/>
    <mergeCell ref="VTH844:VTH848"/>
    <mergeCell ref="VTI844:VTI848"/>
    <mergeCell ref="VTJ844:VTJ848"/>
    <mergeCell ref="VTK844:VTK848"/>
    <mergeCell ref="VTL844:VTL848"/>
    <mergeCell ref="VTC844:VTC848"/>
    <mergeCell ref="VTD844:VTD848"/>
    <mergeCell ref="VTE844:VTE848"/>
    <mergeCell ref="VTF844:VTF848"/>
    <mergeCell ref="VTG844:VTG848"/>
    <mergeCell ref="VSX844:VSX848"/>
    <mergeCell ref="VSY844:VSY848"/>
    <mergeCell ref="VSZ844:VSZ848"/>
    <mergeCell ref="VTA844:VTA848"/>
    <mergeCell ref="VTB844:VTB848"/>
    <mergeCell ref="VSS844:VSS848"/>
    <mergeCell ref="VST844:VST848"/>
    <mergeCell ref="VSU844:VSU848"/>
    <mergeCell ref="VSV844:VSV848"/>
    <mergeCell ref="VSW844:VSW848"/>
    <mergeCell ref="VSN844:VSN848"/>
    <mergeCell ref="VSO844:VSO848"/>
    <mergeCell ref="VSP844:VSP848"/>
    <mergeCell ref="VSQ844:VSQ848"/>
    <mergeCell ref="VSR844:VSR848"/>
    <mergeCell ref="VSI844:VSI848"/>
    <mergeCell ref="VSJ844:VSJ848"/>
    <mergeCell ref="VSK844:VSK848"/>
    <mergeCell ref="VSL844:VSL848"/>
    <mergeCell ref="VSM844:VSM848"/>
    <mergeCell ref="VSD844:VSD848"/>
    <mergeCell ref="VSE844:VSE848"/>
    <mergeCell ref="VSF844:VSF848"/>
    <mergeCell ref="VSG844:VSG848"/>
    <mergeCell ref="VSH844:VSH848"/>
    <mergeCell ref="VRY844:VRY848"/>
    <mergeCell ref="VRZ844:VRZ848"/>
    <mergeCell ref="VSA844:VSA848"/>
    <mergeCell ref="VSB844:VSB848"/>
    <mergeCell ref="VSC844:VSC848"/>
    <mergeCell ref="VRT844:VRT848"/>
    <mergeCell ref="VRU844:VRU848"/>
    <mergeCell ref="VRV844:VRV848"/>
    <mergeCell ref="VRW844:VRW848"/>
    <mergeCell ref="VRX844:VRX848"/>
    <mergeCell ref="VRO844:VRO848"/>
    <mergeCell ref="VRP844:VRP848"/>
    <mergeCell ref="VRQ844:VRQ848"/>
    <mergeCell ref="VRR844:VRR848"/>
    <mergeCell ref="VRS844:VRS848"/>
    <mergeCell ref="VRJ844:VRJ848"/>
    <mergeCell ref="VRK844:VRK848"/>
    <mergeCell ref="VRL844:VRL848"/>
    <mergeCell ref="VRM844:VRM848"/>
    <mergeCell ref="VRN844:VRN848"/>
    <mergeCell ref="VRE844:VRE848"/>
    <mergeCell ref="VRF844:VRF848"/>
    <mergeCell ref="VRG844:VRG848"/>
    <mergeCell ref="VRH844:VRH848"/>
    <mergeCell ref="VRI844:VRI848"/>
    <mergeCell ref="VQZ844:VQZ848"/>
    <mergeCell ref="VRA844:VRA848"/>
    <mergeCell ref="VRB844:VRB848"/>
    <mergeCell ref="VRC844:VRC848"/>
    <mergeCell ref="VRD844:VRD848"/>
    <mergeCell ref="VQU844:VQU848"/>
    <mergeCell ref="VQV844:VQV848"/>
    <mergeCell ref="VQW844:VQW848"/>
    <mergeCell ref="VQX844:VQX848"/>
    <mergeCell ref="VQY844:VQY848"/>
    <mergeCell ref="VQP844:VQP848"/>
    <mergeCell ref="VQQ844:VQQ848"/>
    <mergeCell ref="VQR844:VQR848"/>
    <mergeCell ref="VQS844:VQS848"/>
    <mergeCell ref="VQT844:VQT848"/>
    <mergeCell ref="VQK844:VQK848"/>
    <mergeCell ref="VQL844:VQL848"/>
    <mergeCell ref="VQM844:VQM848"/>
    <mergeCell ref="VQN844:VQN848"/>
    <mergeCell ref="VQO844:VQO848"/>
    <mergeCell ref="VQF844:VQF848"/>
    <mergeCell ref="VQG844:VQG848"/>
    <mergeCell ref="VQH844:VQH848"/>
    <mergeCell ref="VQI844:VQI848"/>
    <mergeCell ref="VQJ844:VQJ848"/>
    <mergeCell ref="VQA844:VQA848"/>
    <mergeCell ref="VQB844:VQB848"/>
    <mergeCell ref="VQC844:VQC848"/>
    <mergeCell ref="VQD844:VQD848"/>
    <mergeCell ref="VQE844:VQE848"/>
    <mergeCell ref="VPV844:VPV848"/>
    <mergeCell ref="VPW844:VPW848"/>
    <mergeCell ref="VPX844:VPX848"/>
    <mergeCell ref="VPY844:VPY848"/>
    <mergeCell ref="VPZ844:VPZ848"/>
    <mergeCell ref="VPQ844:VPQ848"/>
    <mergeCell ref="VPR844:VPR848"/>
    <mergeCell ref="VPS844:VPS848"/>
    <mergeCell ref="VPT844:VPT848"/>
    <mergeCell ref="VPU844:VPU848"/>
    <mergeCell ref="VPL844:VPL848"/>
    <mergeCell ref="VPM844:VPM848"/>
    <mergeCell ref="VPN844:VPN848"/>
    <mergeCell ref="VPO844:VPO848"/>
    <mergeCell ref="VPP844:VPP848"/>
    <mergeCell ref="VPG844:VPG848"/>
    <mergeCell ref="VPH844:VPH848"/>
    <mergeCell ref="VPI844:VPI848"/>
    <mergeCell ref="VPJ844:VPJ848"/>
    <mergeCell ref="VPK844:VPK848"/>
    <mergeCell ref="VPB844:VPB848"/>
    <mergeCell ref="VPC844:VPC848"/>
    <mergeCell ref="VPD844:VPD848"/>
    <mergeCell ref="VPE844:VPE848"/>
    <mergeCell ref="VPF844:VPF848"/>
    <mergeCell ref="VOW844:VOW848"/>
    <mergeCell ref="VOX844:VOX848"/>
    <mergeCell ref="VOY844:VOY848"/>
    <mergeCell ref="VOZ844:VOZ848"/>
    <mergeCell ref="VPA844:VPA848"/>
    <mergeCell ref="VOR844:VOR848"/>
    <mergeCell ref="VOS844:VOS848"/>
    <mergeCell ref="VOT844:VOT848"/>
    <mergeCell ref="VOU844:VOU848"/>
    <mergeCell ref="VOV844:VOV848"/>
    <mergeCell ref="VOM844:VOM848"/>
    <mergeCell ref="VON844:VON848"/>
    <mergeCell ref="VOO844:VOO848"/>
    <mergeCell ref="VOP844:VOP848"/>
    <mergeCell ref="VOQ844:VOQ848"/>
    <mergeCell ref="VOH844:VOH848"/>
    <mergeCell ref="VOI844:VOI848"/>
    <mergeCell ref="VOJ844:VOJ848"/>
    <mergeCell ref="VOK844:VOK848"/>
    <mergeCell ref="VOL844:VOL848"/>
    <mergeCell ref="VOC844:VOC848"/>
    <mergeCell ref="VOD844:VOD848"/>
    <mergeCell ref="VOE844:VOE848"/>
    <mergeCell ref="VOF844:VOF848"/>
    <mergeCell ref="VOG844:VOG848"/>
    <mergeCell ref="VNX844:VNX848"/>
    <mergeCell ref="VNY844:VNY848"/>
    <mergeCell ref="VNZ844:VNZ848"/>
    <mergeCell ref="VOA844:VOA848"/>
    <mergeCell ref="VOB844:VOB848"/>
    <mergeCell ref="VNS844:VNS848"/>
    <mergeCell ref="VNT844:VNT848"/>
    <mergeCell ref="VNU844:VNU848"/>
    <mergeCell ref="VNV844:VNV848"/>
    <mergeCell ref="VNW844:VNW848"/>
    <mergeCell ref="VNN844:VNN848"/>
    <mergeCell ref="VNO844:VNO848"/>
    <mergeCell ref="VNP844:VNP848"/>
    <mergeCell ref="VNQ844:VNQ848"/>
    <mergeCell ref="VNR844:VNR848"/>
    <mergeCell ref="VNI844:VNI848"/>
    <mergeCell ref="VNJ844:VNJ848"/>
    <mergeCell ref="VNK844:VNK848"/>
    <mergeCell ref="VNL844:VNL848"/>
    <mergeCell ref="VNM844:VNM848"/>
    <mergeCell ref="VND844:VND848"/>
    <mergeCell ref="VNE844:VNE848"/>
    <mergeCell ref="VNF844:VNF848"/>
    <mergeCell ref="VNG844:VNG848"/>
    <mergeCell ref="VNH844:VNH848"/>
    <mergeCell ref="VMY844:VMY848"/>
    <mergeCell ref="VMZ844:VMZ848"/>
    <mergeCell ref="VNA844:VNA848"/>
    <mergeCell ref="VNB844:VNB848"/>
    <mergeCell ref="VNC844:VNC848"/>
    <mergeCell ref="VMT844:VMT848"/>
    <mergeCell ref="VMU844:VMU848"/>
    <mergeCell ref="VMV844:VMV848"/>
    <mergeCell ref="VMW844:VMW848"/>
    <mergeCell ref="VMX844:VMX848"/>
    <mergeCell ref="VMO844:VMO848"/>
    <mergeCell ref="VMP844:VMP848"/>
    <mergeCell ref="VMQ844:VMQ848"/>
    <mergeCell ref="VMR844:VMR848"/>
    <mergeCell ref="VMS844:VMS848"/>
    <mergeCell ref="VMJ844:VMJ848"/>
    <mergeCell ref="VMK844:VMK848"/>
    <mergeCell ref="VML844:VML848"/>
    <mergeCell ref="VMM844:VMM848"/>
    <mergeCell ref="VMN844:VMN848"/>
    <mergeCell ref="VME844:VME848"/>
    <mergeCell ref="VMF844:VMF848"/>
    <mergeCell ref="VMG844:VMG848"/>
    <mergeCell ref="VMH844:VMH848"/>
    <mergeCell ref="VMI844:VMI848"/>
    <mergeCell ref="VLZ844:VLZ848"/>
    <mergeCell ref="VMA844:VMA848"/>
    <mergeCell ref="VMB844:VMB848"/>
    <mergeCell ref="VMC844:VMC848"/>
    <mergeCell ref="VMD844:VMD848"/>
    <mergeCell ref="VLU844:VLU848"/>
    <mergeCell ref="VLV844:VLV848"/>
    <mergeCell ref="VLW844:VLW848"/>
    <mergeCell ref="VLX844:VLX848"/>
    <mergeCell ref="VLY844:VLY848"/>
    <mergeCell ref="VLP844:VLP848"/>
    <mergeCell ref="VLQ844:VLQ848"/>
    <mergeCell ref="VLR844:VLR848"/>
    <mergeCell ref="VLS844:VLS848"/>
    <mergeCell ref="VLT844:VLT848"/>
    <mergeCell ref="VLK844:VLK848"/>
    <mergeCell ref="VLL844:VLL848"/>
    <mergeCell ref="VLM844:VLM848"/>
    <mergeCell ref="VLN844:VLN848"/>
    <mergeCell ref="VLO844:VLO848"/>
    <mergeCell ref="VLF844:VLF848"/>
    <mergeCell ref="VLG844:VLG848"/>
    <mergeCell ref="VLH844:VLH848"/>
    <mergeCell ref="VLI844:VLI848"/>
    <mergeCell ref="VLJ844:VLJ848"/>
    <mergeCell ref="VLA844:VLA848"/>
    <mergeCell ref="VLB844:VLB848"/>
    <mergeCell ref="VLC844:VLC848"/>
    <mergeCell ref="VLD844:VLD848"/>
    <mergeCell ref="VLE844:VLE848"/>
    <mergeCell ref="VKV844:VKV848"/>
    <mergeCell ref="VKW844:VKW848"/>
    <mergeCell ref="VKX844:VKX848"/>
    <mergeCell ref="VKY844:VKY848"/>
    <mergeCell ref="VKZ844:VKZ848"/>
    <mergeCell ref="VKQ844:VKQ848"/>
    <mergeCell ref="VKR844:VKR848"/>
    <mergeCell ref="VKS844:VKS848"/>
    <mergeCell ref="VKT844:VKT848"/>
    <mergeCell ref="VKU844:VKU848"/>
    <mergeCell ref="VKL844:VKL848"/>
    <mergeCell ref="VKM844:VKM848"/>
    <mergeCell ref="VKN844:VKN848"/>
    <mergeCell ref="VKO844:VKO848"/>
    <mergeCell ref="VKP844:VKP848"/>
    <mergeCell ref="VKG844:VKG848"/>
    <mergeCell ref="VKH844:VKH848"/>
    <mergeCell ref="VKI844:VKI848"/>
    <mergeCell ref="VKJ844:VKJ848"/>
    <mergeCell ref="VKK844:VKK848"/>
    <mergeCell ref="VKB844:VKB848"/>
    <mergeCell ref="VKC844:VKC848"/>
    <mergeCell ref="VKD844:VKD848"/>
    <mergeCell ref="VKE844:VKE848"/>
    <mergeCell ref="VKF844:VKF848"/>
    <mergeCell ref="VJW844:VJW848"/>
    <mergeCell ref="VJX844:VJX848"/>
    <mergeCell ref="VJY844:VJY848"/>
    <mergeCell ref="VJZ844:VJZ848"/>
    <mergeCell ref="VKA844:VKA848"/>
    <mergeCell ref="VJR844:VJR848"/>
    <mergeCell ref="VJS844:VJS848"/>
    <mergeCell ref="VJT844:VJT848"/>
    <mergeCell ref="VJU844:VJU848"/>
    <mergeCell ref="VJV844:VJV848"/>
    <mergeCell ref="VJM844:VJM848"/>
    <mergeCell ref="VJN844:VJN848"/>
    <mergeCell ref="VJO844:VJO848"/>
    <mergeCell ref="VJP844:VJP848"/>
    <mergeCell ref="VJQ844:VJQ848"/>
    <mergeCell ref="VJH844:VJH848"/>
    <mergeCell ref="VJI844:VJI848"/>
    <mergeCell ref="VJJ844:VJJ848"/>
    <mergeCell ref="VJK844:VJK848"/>
    <mergeCell ref="VJL844:VJL848"/>
    <mergeCell ref="VJC844:VJC848"/>
    <mergeCell ref="VJD844:VJD848"/>
    <mergeCell ref="VJE844:VJE848"/>
    <mergeCell ref="VJF844:VJF848"/>
    <mergeCell ref="VJG844:VJG848"/>
    <mergeCell ref="VIX844:VIX848"/>
    <mergeCell ref="VIY844:VIY848"/>
    <mergeCell ref="VIZ844:VIZ848"/>
    <mergeCell ref="VJA844:VJA848"/>
    <mergeCell ref="VJB844:VJB848"/>
    <mergeCell ref="VIS844:VIS848"/>
    <mergeCell ref="VIT844:VIT848"/>
    <mergeCell ref="VIU844:VIU848"/>
    <mergeCell ref="VIV844:VIV848"/>
    <mergeCell ref="VIW844:VIW848"/>
    <mergeCell ref="VIN844:VIN848"/>
    <mergeCell ref="VIO844:VIO848"/>
    <mergeCell ref="VIP844:VIP848"/>
    <mergeCell ref="VIQ844:VIQ848"/>
    <mergeCell ref="VIR844:VIR848"/>
    <mergeCell ref="VII844:VII848"/>
    <mergeCell ref="VIJ844:VIJ848"/>
    <mergeCell ref="VIK844:VIK848"/>
    <mergeCell ref="VIL844:VIL848"/>
    <mergeCell ref="VIM844:VIM848"/>
    <mergeCell ref="VID844:VID848"/>
    <mergeCell ref="VIE844:VIE848"/>
    <mergeCell ref="VIF844:VIF848"/>
    <mergeCell ref="VIG844:VIG848"/>
    <mergeCell ref="VIH844:VIH848"/>
    <mergeCell ref="VHY844:VHY848"/>
    <mergeCell ref="VHZ844:VHZ848"/>
    <mergeCell ref="VIA844:VIA848"/>
    <mergeCell ref="VIB844:VIB848"/>
    <mergeCell ref="VIC844:VIC848"/>
    <mergeCell ref="VHT844:VHT848"/>
    <mergeCell ref="VHU844:VHU848"/>
    <mergeCell ref="VHV844:VHV848"/>
    <mergeCell ref="VHW844:VHW848"/>
    <mergeCell ref="VHX844:VHX848"/>
    <mergeCell ref="VHO844:VHO848"/>
    <mergeCell ref="VHP844:VHP848"/>
    <mergeCell ref="VHQ844:VHQ848"/>
    <mergeCell ref="VHR844:VHR848"/>
    <mergeCell ref="VHS844:VHS848"/>
    <mergeCell ref="VHJ844:VHJ848"/>
    <mergeCell ref="VHK844:VHK848"/>
    <mergeCell ref="VHL844:VHL848"/>
    <mergeCell ref="VHM844:VHM848"/>
    <mergeCell ref="VHN844:VHN848"/>
    <mergeCell ref="VHE844:VHE848"/>
    <mergeCell ref="VHF844:VHF848"/>
    <mergeCell ref="VHG844:VHG848"/>
    <mergeCell ref="VHH844:VHH848"/>
    <mergeCell ref="VHI844:VHI848"/>
    <mergeCell ref="VGZ844:VGZ848"/>
    <mergeCell ref="VHA844:VHA848"/>
    <mergeCell ref="VHB844:VHB848"/>
    <mergeCell ref="VHC844:VHC848"/>
    <mergeCell ref="VHD844:VHD848"/>
    <mergeCell ref="VGU844:VGU848"/>
    <mergeCell ref="VGV844:VGV848"/>
    <mergeCell ref="VGW844:VGW848"/>
    <mergeCell ref="VGX844:VGX848"/>
    <mergeCell ref="VGY844:VGY848"/>
    <mergeCell ref="VGP844:VGP848"/>
    <mergeCell ref="VGQ844:VGQ848"/>
    <mergeCell ref="VGR844:VGR848"/>
    <mergeCell ref="VGS844:VGS848"/>
    <mergeCell ref="VGT844:VGT848"/>
    <mergeCell ref="VGK844:VGK848"/>
    <mergeCell ref="VGL844:VGL848"/>
    <mergeCell ref="VGM844:VGM848"/>
    <mergeCell ref="VGN844:VGN848"/>
    <mergeCell ref="VGO844:VGO848"/>
    <mergeCell ref="VGF844:VGF848"/>
    <mergeCell ref="VGG844:VGG848"/>
    <mergeCell ref="VGH844:VGH848"/>
    <mergeCell ref="VGI844:VGI848"/>
    <mergeCell ref="VGJ844:VGJ848"/>
    <mergeCell ref="VGA844:VGA848"/>
    <mergeCell ref="VGB844:VGB848"/>
    <mergeCell ref="VGC844:VGC848"/>
    <mergeCell ref="VGD844:VGD848"/>
    <mergeCell ref="VGE844:VGE848"/>
    <mergeCell ref="VFV844:VFV848"/>
    <mergeCell ref="VFW844:VFW848"/>
    <mergeCell ref="VFX844:VFX848"/>
    <mergeCell ref="VFY844:VFY848"/>
    <mergeCell ref="VFZ844:VFZ848"/>
    <mergeCell ref="VFQ844:VFQ848"/>
    <mergeCell ref="VFR844:VFR848"/>
    <mergeCell ref="VFS844:VFS848"/>
    <mergeCell ref="VFT844:VFT848"/>
    <mergeCell ref="VFU844:VFU848"/>
    <mergeCell ref="VFL844:VFL848"/>
    <mergeCell ref="VFM844:VFM848"/>
    <mergeCell ref="VFN844:VFN848"/>
    <mergeCell ref="VFO844:VFO848"/>
    <mergeCell ref="VFP844:VFP848"/>
    <mergeCell ref="VFG844:VFG848"/>
    <mergeCell ref="VFH844:VFH848"/>
    <mergeCell ref="VFI844:VFI848"/>
    <mergeCell ref="VFJ844:VFJ848"/>
    <mergeCell ref="VFK844:VFK848"/>
    <mergeCell ref="VFB844:VFB848"/>
    <mergeCell ref="VFC844:VFC848"/>
    <mergeCell ref="VFD844:VFD848"/>
    <mergeCell ref="VFE844:VFE848"/>
    <mergeCell ref="VFF844:VFF848"/>
    <mergeCell ref="VEW844:VEW848"/>
    <mergeCell ref="VEX844:VEX848"/>
    <mergeCell ref="VEY844:VEY848"/>
    <mergeCell ref="VEZ844:VEZ848"/>
    <mergeCell ref="VFA844:VFA848"/>
    <mergeCell ref="VER844:VER848"/>
    <mergeCell ref="VES844:VES848"/>
    <mergeCell ref="VET844:VET848"/>
    <mergeCell ref="VEU844:VEU848"/>
    <mergeCell ref="VEV844:VEV848"/>
    <mergeCell ref="VEM844:VEM848"/>
    <mergeCell ref="VEN844:VEN848"/>
    <mergeCell ref="VEO844:VEO848"/>
    <mergeCell ref="VEP844:VEP848"/>
    <mergeCell ref="VEQ844:VEQ848"/>
    <mergeCell ref="VEH844:VEH848"/>
    <mergeCell ref="VEI844:VEI848"/>
    <mergeCell ref="VEJ844:VEJ848"/>
    <mergeCell ref="VEK844:VEK848"/>
    <mergeCell ref="VEL844:VEL848"/>
    <mergeCell ref="VEC844:VEC848"/>
    <mergeCell ref="VED844:VED848"/>
    <mergeCell ref="VEE844:VEE848"/>
    <mergeCell ref="VEF844:VEF848"/>
    <mergeCell ref="VEG844:VEG848"/>
    <mergeCell ref="VDX844:VDX848"/>
    <mergeCell ref="VDY844:VDY848"/>
    <mergeCell ref="VDZ844:VDZ848"/>
    <mergeCell ref="VEA844:VEA848"/>
    <mergeCell ref="VEB844:VEB848"/>
    <mergeCell ref="VDS844:VDS848"/>
    <mergeCell ref="VDT844:VDT848"/>
    <mergeCell ref="VDU844:VDU848"/>
    <mergeCell ref="VDV844:VDV848"/>
    <mergeCell ref="VDW844:VDW848"/>
    <mergeCell ref="VDN844:VDN848"/>
    <mergeCell ref="VDO844:VDO848"/>
    <mergeCell ref="VDP844:VDP848"/>
    <mergeCell ref="VDQ844:VDQ848"/>
    <mergeCell ref="VDR844:VDR848"/>
    <mergeCell ref="VDI844:VDI848"/>
    <mergeCell ref="VDJ844:VDJ848"/>
    <mergeCell ref="VDK844:VDK848"/>
    <mergeCell ref="VDL844:VDL848"/>
    <mergeCell ref="VDM844:VDM848"/>
    <mergeCell ref="VDD844:VDD848"/>
    <mergeCell ref="VDE844:VDE848"/>
    <mergeCell ref="VDF844:VDF848"/>
    <mergeCell ref="VDG844:VDG848"/>
    <mergeCell ref="VDH844:VDH848"/>
    <mergeCell ref="VCY844:VCY848"/>
    <mergeCell ref="VCZ844:VCZ848"/>
    <mergeCell ref="VDA844:VDA848"/>
    <mergeCell ref="VDB844:VDB848"/>
    <mergeCell ref="VDC844:VDC848"/>
    <mergeCell ref="VCT844:VCT848"/>
    <mergeCell ref="VCU844:VCU848"/>
    <mergeCell ref="VCV844:VCV848"/>
    <mergeCell ref="VCW844:VCW848"/>
    <mergeCell ref="VCX844:VCX848"/>
    <mergeCell ref="VCO844:VCO848"/>
    <mergeCell ref="VCP844:VCP848"/>
    <mergeCell ref="VCQ844:VCQ848"/>
    <mergeCell ref="VCR844:VCR848"/>
    <mergeCell ref="VCS844:VCS848"/>
    <mergeCell ref="VCJ844:VCJ848"/>
    <mergeCell ref="VCK844:VCK848"/>
    <mergeCell ref="VCL844:VCL848"/>
    <mergeCell ref="VCM844:VCM848"/>
    <mergeCell ref="VCN844:VCN848"/>
    <mergeCell ref="VCE844:VCE848"/>
    <mergeCell ref="VCF844:VCF848"/>
    <mergeCell ref="VCG844:VCG848"/>
    <mergeCell ref="VCH844:VCH848"/>
    <mergeCell ref="VCI844:VCI848"/>
    <mergeCell ref="VBZ844:VBZ848"/>
    <mergeCell ref="VCA844:VCA848"/>
    <mergeCell ref="VCB844:VCB848"/>
    <mergeCell ref="VCC844:VCC848"/>
    <mergeCell ref="VCD844:VCD848"/>
    <mergeCell ref="VBU844:VBU848"/>
    <mergeCell ref="VBV844:VBV848"/>
    <mergeCell ref="VBW844:VBW848"/>
    <mergeCell ref="VBX844:VBX848"/>
    <mergeCell ref="VBY844:VBY848"/>
    <mergeCell ref="VBP844:VBP848"/>
    <mergeCell ref="VBQ844:VBQ848"/>
    <mergeCell ref="VBR844:VBR848"/>
    <mergeCell ref="VBS844:VBS848"/>
    <mergeCell ref="VBT844:VBT848"/>
    <mergeCell ref="VBK844:VBK848"/>
    <mergeCell ref="VBL844:VBL848"/>
    <mergeCell ref="VBM844:VBM848"/>
    <mergeCell ref="VBN844:VBN848"/>
    <mergeCell ref="VBO844:VBO848"/>
    <mergeCell ref="VBF844:VBF848"/>
    <mergeCell ref="VBG844:VBG848"/>
    <mergeCell ref="VBH844:VBH848"/>
    <mergeCell ref="VBI844:VBI848"/>
    <mergeCell ref="VBJ844:VBJ848"/>
    <mergeCell ref="VBA844:VBA848"/>
    <mergeCell ref="VBB844:VBB848"/>
    <mergeCell ref="VBC844:VBC848"/>
    <mergeCell ref="VBD844:VBD848"/>
    <mergeCell ref="VBE844:VBE848"/>
    <mergeCell ref="VAV844:VAV848"/>
    <mergeCell ref="VAW844:VAW848"/>
    <mergeCell ref="VAX844:VAX848"/>
    <mergeCell ref="VAY844:VAY848"/>
    <mergeCell ref="VAZ844:VAZ848"/>
    <mergeCell ref="VAQ844:VAQ848"/>
    <mergeCell ref="VAR844:VAR848"/>
    <mergeCell ref="VAS844:VAS848"/>
    <mergeCell ref="VAT844:VAT848"/>
    <mergeCell ref="VAU844:VAU848"/>
    <mergeCell ref="VAL844:VAL848"/>
    <mergeCell ref="VAM844:VAM848"/>
    <mergeCell ref="VAN844:VAN848"/>
    <mergeCell ref="VAO844:VAO848"/>
    <mergeCell ref="VAP844:VAP848"/>
    <mergeCell ref="VAG844:VAG848"/>
    <mergeCell ref="VAH844:VAH848"/>
    <mergeCell ref="VAI844:VAI848"/>
    <mergeCell ref="VAJ844:VAJ848"/>
    <mergeCell ref="VAK844:VAK848"/>
    <mergeCell ref="VAB844:VAB848"/>
    <mergeCell ref="VAC844:VAC848"/>
    <mergeCell ref="VAD844:VAD848"/>
    <mergeCell ref="VAE844:VAE848"/>
    <mergeCell ref="VAF844:VAF848"/>
    <mergeCell ref="UZW844:UZW848"/>
    <mergeCell ref="UZX844:UZX848"/>
    <mergeCell ref="UZY844:UZY848"/>
    <mergeCell ref="UZZ844:UZZ848"/>
    <mergeCell ref="VAA844:VAA848"/>
    <mergeCell ref="UZR844:UZR848"/>
    <mergeCell ref="UZS844:UZS848"/>
    <mergeCell ref="UZT844:UZT848"/>
    <mergeCell ref="UZU844:UZU848"/>
    <mergeCell ref="UZV844:UZV848"/>
    <mergeCell ref="UZM844:UZM848"/>
    <mergeCell ref="UZN844:UZN848"/>
    <mergeCell ref="UZO844:UZO848"/>
    <mergeCell ref="UZP844:UZP848"/>
    <mergeCell ref="UZQ844:UZQ848"/>
    <mergeCell ref="UZH844:UZH848"/>
    <mergeCell ref="UZI844:UZI848"/>
    <mergeCell ref="UZJ844:UZJ848"/>
    <mergeCell ref="UZK844:UZK848"/>
    <mergeCell ref="UZL844:UZL848"/>
    <mergeCell ref="UZC844:UZC848"/>
    <mergeCell ref="UZD844:UZD848"/>
    <mergeCell ref="UZE844:UZE848"/>
    <mergeCell ref="UZF844:UZF848"/>
    <mergeCell ref="UZG844:UZG848"/>
    <mergeCell ref="UYX844:UYX848"/>
    <mergeCell ref="UYY844:UYY848"/>
    <mergeCell ref="UYZ844:UYZ848"/>
    <mergeCell ref="UZA844:UZA848"/>
    <mergeCell ref="UZB844:UZB848"/>
    <mergeCell ref="UYS844:UYS848"/>
    <mergeCell ref="UYT844:UYT848"/>
    <mergeCell ref="UYU844:UYU848"/>
    <mergeCell ref="UYV844:UYV848"/>
    <mergeCell ref="UYW844:UYW848"/>
    <mergeCell ref="UYN844:UYN848"/>
    <mergeCell ref="UYO844:UYO848"/>
    <mergeCell ref="UYP844:UYP848"/>
    <mergeCell ref="UYQ844:UYQ848"/>
    <mergeCell ref="UYR844:UYR848"/>
    <mergeCell ref="UYI844:UYI848"/>
    <mergeCell ref="UYJ844:UYJ848"/>
    <mergeCell ref="UYK844:UYK848"/>
    <mergeCell ref="UYL844:UYL848"/>
    <mergeCell ref="UYM844:UYM848"/>
    <mergeCell ref="UYD844:UYD848"/>
    <mergeCell ref="UYE844:UYE848"/>
    <mergeCell ref="UYF844:UYF848"/>
    <mergeCell ref="UYG844:UYG848"/>
    <mergeCell ref="UYH844:UYH848"/>
    <mergeCell ref="UXY844:UXY848"/>
    <mergeCell ref="UXZ844:UXZ848"/>
    <mergeCell ref="UYA844:UYA848"/>
    <mergeCell ref="UYB844:UYB848"/>
    <mergeCell ref="UYC844:UYC848"/>
    <mergeCell ref="UXT844:UXT848"/>
    <mergeCell ref="UXU844:UXU848"/>
    <mergeCell ref="UXV844:UXV848"/>
    <mergeCell ref="UXW844:UXW848"/>
    <mergeCell ref="UXX844:UXX848"/>
    <mergeCell ref="UXO844:UXO848"/>
    <mergeCell ref="UXP844:UXP848"/>
    <mergeCell ref="UXQ844:UXQ848"/>
    <mergeCell ref="UXR844:UXR848"/>
    <mergeCell ref="UXS844:UXS848"/>
    <mergeCell ref="UXJ844:UXJ848"/>
    <mergeCell ref="UXK844:UXK848"/>
    <mergeCell ref="UXL844:UXL848"/>
    <mergeCell ref="UXM844:UXM848"/>
    <mergeCell ref="UXN844:UXN848"/>
    <mergeCell ref="UXE844:UXE848"/>
    <mergeCell ref="UXF844:UXF848"/>
    <mergeCell ref="UXG844:UXG848"/>
    <mergeCell ref="UXH844:UXH848"/>
    <mergeCell ref="UXI844:UXI848"/>
    <mergeCell ref="UWZ844:UWZ848"/>
    <mergeCell ref="UXA844:UXA848"/>
    <mergeCell ref="UXB844:UXB848"/>
    <mergeCell ref="UXC844:UXC848"/>
    <mergeCell ref="UXD844:UXD848"/>
    <mergeCell ref="UWU844:UWU848"/>
    <mergeCell ref="UWV844:UWV848"/>
    <mergeCell ref="UWW844:UWW848"/>
    <mergeCell ref="UWX844:UWX848"/>
    <mergeCell ref="UWY844:UWY848"/>
    <mergeCell ref="UWP844:UWP848"/>
    <mergeCell ref="UWQ844:UWQ848"/>
    <mergeCell ref="UWR844:UWR848"/>
    <mergeCell ref="UWS844:UWS848"/>
    <mergeCell ref="UWT844:UWT848"/>
    <mergeCell ref="UWK844:UWK848"/>
    <mergeCell ref="UWL844:UWL848"/>
    <mergeCell ref="UWM844:UWM848"/>
    <mergeCell ref="UWN844:UWN848"/>
    <mergeCell ref="UWO844:UWO848"/>
    <mergeCell ref="UWF844:UWF848"/>
    <mergeCell ref="UWG844:UWG848"/>
    <mergeCell ref="UWH844:UWH848"/>
    <mergeCell ref="UWI844:UWI848"/>
    <mergeCell ref="UWJ844:UWJ848"/>
    <mergeCell ref="UWA844:UWA848"/>
    <mergeCell ref="UWB844:UWB848"/>
    <mergeCell ref="UWC844:UWC848"/>
    <mergeCell ref="UWD844:UWD848"/>
    <mergeCell ref="UWE844:UWE848"/>
    <mergeCell ref="UVV844:UVV848"/>
    <mergeCell ref="UVW844:UVW848"/>
    <mergeCell ref="UVX844:UVX848"/>
    <mergeCell ref="UVY844:UVY848"/>
    <mergeCell ref="UVZ844:UVZ848"/>
    <mergeCell ref="UVQ844:UVQ848"/>
    <mergeCell ref="UVR844:UVR848"/>
    <mergeCell ref="UVS844:UVS848"/>
    <mergeCell ref="UVT844:UVT848"/>
    <mergeCell ref="UVU844:UVU848"/>
    <mergeCell ref="UVL844:UVL848"/>
    <mergeCell ref="UVM844:UVM848"/>
    <mergeCell ref="UVN844:UVN848"/>
    <mergeCell ref="UVO844:UVO848"/>
    <mergeCell ref="UVP844:UVP848"/>
    <mergeCell ref="UVG844:UVG848"/>
    <mergeCell ref="UVH844:UVH848"/>
    <mergeCell ref="UVI844:UVI848"/>
    <mergeCell ref="UVJ844:UVJ848"/>
    <mergeCell ref="UVK844:UVK848"/>
    <mergeCell ref="UVB844:UVB848"/>
    <mergeCell ref="UVC844:UVC848"/>
    <mergeCell ref="UVD844:UVD848"/>
    <mergeCell ref="UVE844:UVE848"/>
    <mergeCell ref="UVF844:UVF848"/>
    <mergeCell ref="UUW844:UUW848"/>
    <mergeCell ref="UUX844:UUX848"/>
    <mergeCell ref="UUY844:UUY848"/>
    <mergeCell ref="UUZ844:UUZ848"/>
    <mergeCell ref="UVA844:UVA848"/>
    <mergeCell ref="UUR844:UUR848"/>
    <mergeCell ref="UUS844:UUS848"/>
    <mergeCell ref="UUT844:UUT848"/>
    <mergeCell ref="UUU844:UUU848"/>
    <mergeCell ref="UUV844:UUV848"/>
    <mergeCell ref="UUM844:UUM848"/>
    <mergeCell ref="UUN844:UUN848"/>
    <mergeCell ref="UUO844:UUO848"/>
    <mergeCell ref="UUP844:UUP848"/>
    <mergeCell ref="UUQ844:UUQ848"/>
    <mergeCell ref="UUH844:UUH848"/>
    <mergeCell ref="UUI844:UUI848"/>
    <mergeCell ref="UUJ844:UUJ848"/>
    <mergeCell ref="UUK844:UUK848"/>
    <mergeCell ref="UUL844:UUL848"/>
    <mergeCell ref="UUC844:UUC848"/>
    <mergeCell ref="UUD844:UUD848"/>
    <mergeCell ref="UUE844:UUE848"/>
    <mergeCell ref="UUF844:UUF848"/>
    <mergeCell ref="UUG844:UUG848"/>
    <mergeCell ref="UTX844:UTX848"/>
    <mergeCell ref="UTY844:UTY848"/>
    <mergeCell ref="UTZ844:UTZ848"/>
    <mergeCell ref="UUA844:UUA848"/>
    <mergeCell ref="UUB844:UUB848"/>
    <mergeCell ref="UTS844:UTS848"/>
    <mergeCell ref="UTT844:UTT848"/>
    <mergeCell ref="UTU844:UTU848"/>
    <mergeCell ref="UTV844:UTV848"/>
    <mergeCell ref="UTW844:UTW848"/>
    <mergeCell ref="UTN844:UTN848"/>
    <mergeCell ref="UTO844:UTO848"/>
    <mergeCell ref="UTP844:UTP848"/>
    <mergeCell ref="UTQ844:UTQ848"/>
    <mergeCell ref="UTR844:UTR848"/>
    <mergeCell ref="UTI844:UTI848"/>
    <mergeCell ref="UTJ844:UTJ848"/>
    <mergeCell ref="UTK844:UTK848"/>
    <mergeCell ref="UTL844:UTL848"/>
    <mergeCell ref="UTM844:UTM848"/>
    <mergeCell ref="UTD844:UTD848"/>
    <mergeCell ref="UTE844:UTE848"/>
    <mergeCell ref="UTF844:UTF848"/>
    <mergeCell ref="UTG844:UTG848"/>
    <mergeCell ref="UTH844:UTH848"/>
    <mergeCell ref="USY844:USY848"/>
    <mergeCell ref="USZ844:USZ848"/>
    <mergeCell ref="UTA844:UTA848"/>
    <mergeCell ref="UTB844:UTB848"/>
    <mergeCell ref="UTC844:UTC848"/>
    <mergeCell ref="UST844:UST848"/>
    <mergeCell ref="USU844:USU848"/>
    <mergeCell ref="USV844:USV848"/>
    <mergeCell ref="USW844:USW848"/>
    <mergeCell ref="USX844:USX848"/>
    <mergeCell ref="USO844:USO848"/>
    <mergeCell ref="USP844:USP848"/>
    <mergeCell ref="USQ844:USQ848"/>
    <mergeCell ref="USR844:USR848"/>
    <mergeCell ref="USS844:USS848"/>
    <mergeCell ref="USJ844:USJ848"/>
    <mergeCell ref="USK844:USK848"/>
    <mergeCell ref="USL844:USL848"/>
    <mergeCell ref="USM844:USM848"/>
    <mergeCell ref="USN844:USN848"/>
    <mergeCell ref="USE844:USE848"/>
    <mergeCell ref="USF844:USF848"/>
    <mergeCell ref="USG844:USG848"/>
    <mergeCell ref="USH844:USH848"/>
    <mergeCell ref="USI844:USI848"/>
    <mergeCell ref="URZ844:URZ848"/>
    <mergeCell ref="USA844:USA848"/>
    <mergeCell ref="USB844:USB848"/>
    <mergeCell ref="USC844:USC848"/>
    <mergeCell ref="USD844:USD848"/>
    <mergeCell ref="URU844:URU848"/>
    <mergeCell ref="URV844:URV848"/>
    <mergeCell ref="URW844:URW848"/>
    <mergeCell ref="URX844:URX848"/>
    <mergeCell ref="URY844:URY848"/>
    <mergeCell ref="URP844:URP848"/>
    <mergeCell ref="URQ844:URQ848"/>
    <mergeCell ref="URR844:URR848"/>
    <mergeCell ref="URS844:URS848"/>
    <mergeCell ref="URT844:URT848"/>
    <mergeCell ref="URK844:URK848"/>
    <mergeCell ref="URL844:URL848"/>
    <mergeCell ref="URM844:URM848"/>
    <mergeCell ref="URN844:URN848"/>
    <mergeCell ref="URO844:URO848"/>
    <mergeCell ref="URF844:URF848"/>
    <mergeCell ref="URG844:URG848"/>
    <mergeCell ref="URH844:URH848"/>
    <mergeCell ref="URI844:URI848"/>
    <mergeCell ref="URJ844:URJ848"/>
    <mergeCell ref="URA844:URA848"/>
    <mergeCell ref="URB844:URB848"/>
    <mergeCell ref="URC844:URC848"/>
    <mergeCell ref="URD844:URD848"/>
    <mergeCell ref="URE844:URE848"/>
    <mergeCell ref="UQV844:UQV848"/>
    <mergeCell ref="UQW844:UQW848"/>
    <mergeCell ref="UQX844:UQX848"/>
    <mergeCell ref="UQY844:UQY848"/>
    <mergeCell ref="UQZ844:UQZ848"/>
    <mergeCell ref="UQQ844:UQQ848"/>
    <mergeCell ref="UQR844:UQR848"/>
    <mergeCell ref="UQS844:UQS848"/>
    <mergeCell ref="UQT844:UQT848"/>
    <mergeCell ref="UQU844:UQU848"/>
    <mergeCell ref="UQL844:UQL848"/>
    <mergeCell ref="UQM844:UQM848"/>
    <mergeCell ref="UQN844:UQN848"/>
    <mergeCell ref="UQO844:UQO848"/>
    <mergeCell ref="UQP844:UQP848"/>
    <mergeCell ref="UQG844:UQG848"/>
    <mergeCell ref="UQH844:UQH848"/>
    <mergeCell ref="UQI844:UQI848"/>
    <mergeCell ref="UQJ844:UQJ848"/>
    <mergeCell ref="UQK844:UQK848"/>
    <mergeCell ref="UQB844:UQB848"/>
    <mergeCell ref="UQC844:UQC848"/>
    <mergeCell ref="UQD844:UQD848"/>
    <mergeCell ref="UQE844:UQE848"/>
    <mergeCell ref="UQF844:UQF848"/>
    <mergeCell ref="UPW844:UPW848"/>
    <mergeCell ref="UPX844:UPX848"/>
    <mergeCell ref="UPY844:UPY848"/>
    <mergeCell ref="UPZ844:UPZ848"/>
    <mergeCell ref="UQA844:UQA848"/>
    <mergeCell ref="UPR844:UPR848"/>
    <mergeCell ref="UPS844:UPS848"/>
    <mergeCell ref="UPT844:UPT848"/>
    <mergeCell ref="UPU844:UPU848"/>
    <mergeCell ref="UPV844:UPV848"/>
    <mergeCell ref="UPM844:UPM848"/>
    <mergeCell ref="UPN844:UPN848"/>
    <mergeCell ref="UPO844:UPO848"/>
    <mergeCell ref="UPP844:UPP848"/>
    <mergeCell ref="UPQ844:UPQ848"/>
    <mergeCell ref="UPH844:UPH848"/>
    <mergeCell ref="UPI844:UPI848"/>
    <mergeCell ref="UPJ844:UPJ848"/>
    <mergeCell ref="UPK844:UPK848"/>
    <mergeCell ref="UPL844:UPL848"/>
    <mergeCell ref="UPC844:UPC848"/>
    <mergeCell ref="UPD844:UPD848"/>
    <mergeCell ref="UPE844:UPE848"/>
    <mergeCell ref="UPF844:UPF848"/>
    <mergeCell ref="UPG844:UPG848"/>
    <mergeCell ref="UOX844:UOX848"/>
    <mergeCell ref="UOY844:UOY848"/>
    <mergeCell ref="UOZ844:UOZ848"/>
    <mergeCell ref="UPA844:UPA848"/>
    <mergeCell ref="UPB844:UPB848"/>
    <mergeCell ref="UOS844:UOS848"/>
    <mergeCell ref="UOT844:UOT848"/>
    <mergeCell ref="UOU844:UOU848"/>
    <mergeCell ref="UOV844:UOV848"/>
    <mergeCell ref="UOW844:UOW848"/>
    <mergeCell ref="UON844:UON848"/>
    <mergeCell ref="UOO844:UOO848"/>
    <mergeCell ref="UOP844:UOP848"/>
    <mergeCell ref="UOQ844:UOQ848"/>
    <mergeCell ref="UOR844:UOR848"/>
    <mergeCell ref="UOI844:UOI848"/>
    <mergeCell ref="UOJ844:UOJ848"/>
    <mergeCell ref="UOK844:UOK848"/>
    <mergeCell ref="UOL844:UOL848"/>
    <mergeCell ref="UOM844:UOM848"/>
    <mergeCell ref="UOD844:UOD848"/>
    <mergeCell ref="UOE844:UOE848"/>
    <mergeCell ref="UOF844:UOF848"/>
    <mergeCell ref="UOG844:UOG848"/>
    <mergeCell ref="UOH844:UOH848"/>
    <mergeCell ref="UNY844:UNY848"/>
    <mergeCell ref="UNZ844:UNZ848"/>
    <mergeCell ref="UOA844:UOA848"/>
    <mergeCell ref="UOB844:UOB848"/>
    <mergeCell ref="UOC844:UOC848"/>
    <mergeCell ref="UNT844:UNT848"/>
    <mergeCell ref="UNU844:UNU848"/>
    <mergeCell ref="UNV844:UNV848"/>
    <mergeCell ref="UNW844:UNW848"/>
    <mergeCell ref="UNX844:UNX848"/>
    <mergeCell ref="UNO844:UNO848"/>
    <mergeCell ref="UNP844:UNP848"/>
    <mergeCell ref="UNQ844:UNQ848"/>
    <mergeCell ref="UNR844:UNR848"/>
    <mergeCell ref="UNS844:UNS848"/>
    <mergeCell ref="UNJ844:UNJ848"/>
    <mergeCell ref="UNK844:UNK848"/>
    <mergeCell ref="UNL844:UNL848"/>
    <mergeCell ref="UNM844:UNM848"/>
    <mergeCell ref="UNN844:UNN848"/>
    <mergeCell ref="UNE844:UNE848"/>
    <mergeCell ref="UNF844:UNF848"/>
    <mergeCell ref="UNG844:UNG848"/>
    <mergeCell ref="UNH844:UNH848"/>
    <mergeCell ref="UNI844:UNI848"/>
    <mergeCell ref="UMZ844:UMZ848"/>
    <mergeCell ref="UNA844:UNA848"/>
    <mergeCell ref="UNB844:UNB848"/>
    <mergeCell ref="UNC844:UNC848"/>
    <mergeCell ref="UND844:UND848"/>
    <mergeCell ref="UMU844:UMU848"/>
    <mergeCell ref="UMV844:UMV848"/>
    <mergeCell ref="UMW844:UMW848"/>
    <mergeCell ref="UMX844:UMX848"/>
    <mergeCell ref="UMY844:UMY848"/>
    <mergeCell ref="UMP844:UMP848"/>
    <mergeCell ref="UMQ844:UMQ848"/>
    <mergeCell ref="UMR844:UMR848"/>
    <mergeCell ref="UMS844:UMS848"/>
    <mergeCell ref="UMT844:UMT848"/>
    <mergeCell ref="UMK844:UMK848"/>
    <mergeCell ref="UML844:UML848"/>
    <mergeCell ref="UMM844:UMM848"/>
    <mergeCell ref="UMN844:UMN848"/>
    <mergeCell ref="UMO844:UMO848"/>
    <mergeCell ref="UMF844:UMF848"/>
    <mergeCell ref="UMG844:UMG848"/>
    <mergeCell ref="UMH844:UMH848"/>
    <mergeCell ref="UMI844:UMI848"/>
    <mergeCell ref="UMJ844:UMJ848"/>
    <mergeCell ref="UMA844:UMA848"/>
    <mergeCell ref="UMB844:UMB848"/>
    <mergeCell ref="UMC844:UMC848"/>
    <mergeCell ref="UMD844:UMD848"/>
    <mergeCell ref="UME844:UME848"/>
    <mergeCell ref="ULV844:ULV848"/>
    <mergeCell ref="ULW844:ULW848"/>
    <mergeCell ref="ULX844:ULX848"/>
    <mergeCell ref="ULY844:ULY848"/>
    <mergeCell ref="ULZ844:ULZ848"/>
    <mergeCell ref="ULQ844:ULQ848"/>
    <mergeCell ref="ULR844:ULR848"/>
    <mergeCell ref="ULS844:ULS848"/>
    <mergeCell ref="ULT844:ULT848"/>
    <mergeCell ref="ULU844:ULU848"/>
    <mergeCell ref="ULL844:ULL848"/>
    <mergeCell ref="ULM844:ULM848"/>
    <mergeCell ref="ULN844:ULN848"/>
    <mergeCell ref="ULO844:ULO848"/>
    <mergeCell ref="ULP844:ULP848"/>
    <mergeCell ref="ULG844:ULG848"/>
    <mergeCell ref="ULH844:ULH848"/>
    <mergeCell ref="ULI844:ULI848"/>
    <mergeCell ref="ULJ844:ULJ848"/>
    <mergeCell ref="ULK844:ULK848"/>
    <mergeCell ref="ULB844:ULB848"/>
    <mergeCell ref="ULC844:ULC848"/>
    <mergeCell ref="ULD844:ULD848"/>
    <mergeCell ref="ULE844:ULE848"/>
    <mergeCell ref="ULF844:ULF848"/>
    <mergeCell ref="UKW844:UKW848"/>
    <mergeCell ref="UKX844:UKX848"/>
    <mergeCell ref="UKY844:UKY848"/>
    <mergeCell ref="UKZ844:UKZ848"/>
    <mergeCell ref="ULA844:ULA848"/>
    <mergeCell ref="UKR844:UKR848"/>
    <mergeCell ref="UKS844:UKS848"/>
    <mergeCell ref="UKT844:UKT848"/>
    <mergeCell ref="UKU844:UKU848"/>
    <mergeCell ref="UKV844:UKV848"/>
    <mergeCell ref="UKM844:UKM848"/>
    <mergeCell ref="UKN844:UKN848"/>
    <mergeCell ref="UKO844:UKO848"/>
    <mergeCell ref="UKP844:UKP848"/>
    <mergeCell ref="UKQ844:UKQ848"/>
    <mergeCell ref="UKH844:UKH848"/>
    <mergeCell ref="UKI844:UKI848"/>
    <mergeCell ref="UKJ844:UKJ848"/>
    <mergeCell ref="UKK844:UKK848"/>
    <mergeCell ref="UKL844:UKL848"/>
    <mergeCell ref="UKC844:UKC848"/>
    <mergeCell ref="UKD844:UKD848"/>
    <mergeCell ref="UKE844:UKE848"/>
    <mergeCell ref="UKF844:UKF848"/>
    <mergeCell ref="UKG844:UKG848"/>
    <mergeCell ref="UJX844:UJX848"/>
    <mergeCell ref="UJY844:UJY848"/>
    <mergeCell ref="UJZ844:UJZ848"/>
    <mergeCell ref="UKA844:UKA848"/>
    <mergeCell ref="UKB844:UKB848"/>
    <mergeCell ref="UJS844:UJS848"/>
    <mergeCell ref="UJT844:UJT848"/>
    <mergeCell ref="UJU844:UJU848"/>
    <mergeCell ref="UJV844:UJV848"/>
    <mergeCell ref="UJW844:UJW848"/>
    <mergeCell ref="UJN844:UJN848"/>
    <mergeCell ref="UJO844:UJO848"/>
    <mergeCell ref="UJP844:UJP848"/>
    <mergeCell ref="UJQ844:UJQ848"/>
    <mergeCell ref="UJR844:UJR848"/>
    <mergeCell ref="UJI844:UJI848"/>
    <mergeCell ref="UJJ844:UJJ848"/>
    <mergeCell ref="UJK844:UJK848"/>
    <mergeCell ref="UJL844:UJL848"/>
    <mergeCell ref="UJM844:UJM848"/>
    <mergeCell ref="UJD844:UJD848"/>
    <mergeCell ref="UJE844:UJE848"/>
    <mergeCell ref="UJF844:UJF848"/>
    <mergeCell ref="UJG844:UJG848"/>
    <mergeCell ref="UJH844:UJH848"/>
    <mergeCell ref="UIY844:UIY848"/>
    <mergeCell ref="UIZ844:UIZ848"/>
    <mergeCell ref="UJA844:UJA848"/>
    <mergeCell ref="UJB844:UJB848"/>
    <mergeCell ref="UJC844:UJC848"/>
    <mergeCell ref="UIT844:UIT848"/>
    <mergeCell ref="UIU844:UIU848"/>
    <mergeCell ref="UIV844:UIV848"/>
    <mergeCell ref="UIW844:UIW848"/>
    <mergeCell ref="UIX844:UIX848"/>
    <mergeCell ref="UIO844:UIO848"/>
    <mergeCell ref="UIP844:UIP848"/>
    <mergeCell ref="UIQ844:UIQ848"/>
    <mergeCell ref="UIR844:UIR848"/>
    <mergeCell ref="UIS844:UIS848"/>
    <mergeCell ref="UIJ844:UIJ848"/>
    <mergeCell ref="UIK844:UIK848"/>
    <mergeCell ref="UIL844:UIL848"/>
    <mergeCell ref="UIM844:UIM848"/>
    <mergeCell ref="UIN844:UIN848"/>
    <mergeCell ref="UIE844:UIE848"/>
    <mergeCell ref="UIF844:UIF848"/>
    <mergeCell ref="UIG844:UIG848"/>
    <mergeCell ref="UIH844:UIH848"/>
    <mergeCell ref="UII844:UII848"/>
    <mergeCell ref="UHZ844:UHZ848"/>
    <mergeCell ref="UIA844:UIA848"/>
    <mergeCell ref="UIB844:UIB848"/>
    <mergeCell ref="UIC844:UIC848"/>
    <mergeCell ref="UID844:UID848"/>
    <mergeCell ref="UHU844:UHU848"/>
    <mergeCell ref="UHV844:UHV848"/>
    <mergeCell ref="UHW844:UHW848"/>
    <mergeCell ref="UHX844:UHX848"/>
    <mergeCell ref="UHY844:UHY848"/>
    <mergeCell ref="UHP844:UHP848"/>
    <mergeCell ref="UHQ844:UHQ848"/>
    <mergeCell ref="UHR844:UHR848"/>
    <mergeCell ref="UHS844:UHS848"/>
    <mergeCell ref="UHT844:UHT848"/>
    <mergeCell ref="UHK844:UHK848"/>
    <mergeCell ref="UHL844:UHL848"/>
    <mergeCell ref="UHM844:UHM848"/>
    <mergeCell ref="UHN844:UHN848"/>
    <mergeCell ref="UHO844:UHO848"/>
    <mergeCell ref="UHF844:UHF848"/>
    <mergeCell ref="UHG844:UHG848"/>
    <mergeCell ref="UHH844:UHH848"/>
    <mergeCell ref="UHI844:UHI848"/>
    <mergeCell ref="UHJ844:UHJ848"/>
    <mergeCell ref="UHA844:UHA848"/>
    <mergeCell ref="UHB844:UHB848"/>
    <mergeCell ref="UHC844:UHC848"/>
    <mergeCell ref="UHD844:UHD848"/>
    <mergeCell ref="UHE844:UHE848"/>
    <mergeCell ref="UGV844:UGV848"/>
    <mergeCell ref="UGW844:UGW848"/>
    <mergeCell ref="UGX844:UGX848"/>
    <mergeCell ref="UGY844:UGY848"/>
    <mergeCell ref="UGZ844:UGZ848"/>
    <mergeCell ref="UGQ844:UGQ848"/>
    <mergeCell ref="UGR844:UGR848"/>
    <mergeCell ref="UGS844:UGS848"/>
    <mergeCell ref="UGT844:UGT848"/>
    <mergeCell ref="UGU844:UGU848"/>
    <mergeCell ref="UGL844:UGL848"/>
    <mergeCell ref="UGM844:UGM848"/>
    <mergeCell ref="UGN844:UGN848"/>
    <mergeCell ref="UGO844:UGO848"/>
    <mergeCell ref="UGP844:UGP848"/>
    <mergeCell ref="UGG844:UGG848"/>
    <mergeCell ref="UGH844:UGH848"/>
    <mergeCell ref="UGI844:UGI848"/>
    <mergeCell ref="UGJ844:UGJ848"/>
    <mergeCell ref="UGK844:UGK848"/>
    <mergeCell ref="UGB844:UGB848"/>
    <mergeCell ref="UGC844:UGC848"/>
    <mergeCell ref="UGD844:UGD848"/>
    <mergeCell ref="UGE844:UGE848"/>
    <mergeCell ref="UGF844:UGF848"/>
    <mergeCell ref="UFW844:UFW848"/>
    <mergeCell ref="UFX844:UFX848"/>
    <mergeCell ref="UFY844:UFY848"/>
    <mergeCell ref="UFZ844:UFZ848"/>
    <mergeCell ref="UGA844:UGA848"/>
    <mergeCell ref="UFR844:UFR848"/>
    <mergeCell ref="UFS844:UFS848"/>
    <mergeCell ref="UFT844:UFT848"/>
    <mergeCell ref="UFU844:UFU848"/>
    <mergeCell ref="UFV844:UFV848"/>
    <mergeCell ref="UFM844:UFM848"/>
    <mergeCell ref="UFN844:UFN848"/>
    <mergeCell ref="UFO844:UFO848"/>
    <mergeCell ref="UFP844:UFP848"/>
    <mergeCell ref="UFQ844:UFQ848"/>
    <mergeCell ref="UFH844:UFH848"/>
    <mergeCell ref="UFI844:UFI848"/>
    <mergeCell ref="UFJ844:UFJ848"/>
    <mergeCell ref="UFK844:UFK848"/>
    <mergeCell ref="UFL844:UFL848"/>
    <mergeCell ref="UFC844:UFC848"/>
    <mergeCell ref="UFD844:UFD848"/>
    <mergeCell ref="UFE844:UFE848"/>
    <mergeCell ref="UFF844:UFF848"/>
    <mergeCell ref="UFG844:UFG848"/>
    <mergeCell ref="UEX844:UEX848"/>
    <mergeCell ref="UEY844:UEY848"/>
    <mergeCell ref="UEZ844:UEZ848"/>
    <mergeCell ref="UFA844:UFA848"/>
    <mergeCell ref="UFB844:UFB848"/>
    <mergeCell ref="UES844:UES848"/>
    <mergeCell ref="UET844:UET848"/>
    <mergeCell ref="UEU844:UEU848"/>
    <mergeCell ref="UEV844:UEV848"/>
    <mergeCell ref="UEW844:UEW848"/>
    <mergeCell ref="UEN844:UEN848"/>
    <mergeCell ref="UEO844:UEO848"/>
    <mergeCell ref="UEP844:UEP848"/>
    <mergeCell ref="UEQ844:UEQ848"/>
    <mergeCell ref="UER844:UER848"/>
    <mergeCell ref="UEI844:UEI848"/>
    <mergeCell ref="UEJ844:UEJ848"/>
    <mergeCell ref="UEK844:UEK848"/>
    <mergeCell ref="UEL844:UEL848"/>
    <mergeCell ref="UEM844:UEM848"/>
    <mergeCell ref="UED844:UED848"/>
    <mergeCell ref="UEE844:UEE848"/>
    <mergeCell ref="UEF844:UEF848"/>
    <mergeCell ref="UEG844:UEG848"/>
    <mergeCell ref="UEH844:UEH848"/>
    <mergeCell ref="UDY844:UDY848"/>
    <mergeCell ref="UDZ844:UDZ848"/>
    <mergeCell ref="UEA844:UEA848"/>
    <mergeCell ref="UEB844:UEB848"/>
    <mergeCell ref="UEC844:UEC848"/>
    <mergeCell ref="UDT844:UDT848"/>
    <mergeCell ref="UDU844:UDU848"/>
    <mergeCell ref="UDV844:UDV848"/>
    <mergeCell ref="UDW844:UDW848"/>
    <mergeCell ref="UDX844:UDX848"/>
    <mergeCell ref="UDO844:UDO848"/>
    <mergeCell ref="UDP844:UDP848"/>
    <mergeCell ref="UDQ844:UDQ848"/>
    <mergeCell ref="UDR844:UDR848"/>
    <mergeCell ref="UDS844:UDS848"/>
    <mergeCell ref="UDJ844:UDJ848"/>
    <mergeCell ref="UDK844:UDK848"/>
    <mergeCell ref="UDL844:UDL848"/>
    <mergeCell ref="UDM844:UDM848"/>
    <mergeCell ref="UDN844:UDN848"/>
    <mergeCell ref="UDE844:UDE848"/>
    <mergeCell ref="UDF844:UDF848"/>
    <mergeCell ref="UDG844:UDG848"/>
    <mergeCell ref="UDH844:UDH848"/>
    <mergeCell ref="UDI844:UDI848"/>
    <mergeCell ref="UCZ844:UCZ848"/>
    <mergeCell ref="UDA844:UDA848"/>
    <mergeCell ref="UDB844:UDB848"/>
    <mergeCell ref="UDC844:UDC848"/>
    <mergeCell ref="UDD844:UDD848"/>
    <mergeCell ref="UCU844:UCU848"/>
    <mergeCell ref="UCV844:UCV848"/>
    <mergeCell ref="UCW844:UCW848"/>
    <mergeCell ref="UCX844:UCX848"/>
    <mergeCell ref="UCY844:UCY848"/>
    <mergeCell ref="UCP844:UCP848"/>
    <mergeCell ref="UCQ844:UCQ848"/>
    <mergeCell ref="UCR844:UCR848"/>
    <mergeCell ref="UCS844:UCS848"/>
    <mergeCell ref="UCT844:UCT848"/>
    <mergeCell ref="UCK844:UCK848"/>
    <mergeCell ref="UCL844:UCL848"/>
    <mergeCell ref="UCM844:UCM848"/>
    <mergeCell ref="UCN844:UCN848"/>
    <mergeCell ref="UCO844:UCO848"/>
    <mergeCell ref="UCF844:UCF848"/>
    <mergeCell ref="UCG844:UCG848"/>
    <mergeCell ref="UCH844:UCH848"/>
    <mergeCell ref="UCI844:UCI848"/>
    <mergeCell ref="UCJ844:UCJ848"/>
    <mergeCell ref="UCA844:UCA848"/>
    <mergeCell ref="UCB844:UCB848"/>
    <mergeCell ref="UCC844:UCC848"/>
    <mergeCell ref="UCD844:UCD848"/>
    <mergeCell ref="UCE844:UCE848"/>
    <mergeCell ref="UBV844:UBV848"/>
    <mergeCell ref="UBW844:UBW848"/>
    <mergeCell ref="UBX844:UBX848"/>
    <mergeCell ref="UBY844:UBY848"/>
    <mergeCell ref="UBZ844:UBZ848"/>
    <mergeCell ref="UBQ844:UBQ848"/>
    <mergeCell ref="UBR844:UBR848"/>
    <mergeCell ref="UBS844:UBS848"/>
    <mergeCell ref="UBT844:UBT848"/>
    <mergeCell ref="UBU844:UBU848"/>
    <mergeCell ref="UBL844:UBL848"/>
    <mergeCell ref="UBM844:UBM848"/>
    <mergeCell ref="UBN844:UBN848"/>
    <mergeCell ref="UBO844:UBO848"/>
    <mergeCell ref="UBP844:UBP848"/>
    <mergeCell ref="UBG844:UBG848"/>
    <mergeCell ref="UBH844:UBH848"/>
    <mergeCell ref="UBI844:UBI848"/>
    <mergeCell ref="UBJ844:UBJ848"/>
    <mergeCell ref="UBK844:UBK848"/>
    <mergeCell ref="UBB844:UBB848"/>
    <mergeCell ref="UBC844:UBC848"/>
    <mergeCell ref="UBD844:UBD848"/>
    <mergeCell ref="UBE844:UBE848"/>
    <mergeCell ref="UBF844:UBF848"/>
    <mergeCell ref="UAW844:UAW848"/>
    <mergeCell ref="UAX844:UAX848"/>
    <mergeCell ref="UAY844:UAY848"/>
    <mergeCell ref="UAZ844:UAZ848"/>
    <mergeCell ref="UBA844:UBA848"/>
    <mergeCell ref="UAR844:UAR848"/>
    <mergeCell ref="UAS844:UAS848"/>
    <mergeCell ref="UAT844:UAT848"/>
    <mergeCell ref="UAU844:UAU848"/>
    <mergeCell ref="UAV844:UAV848"/>
    <mergeCell ref="UAM844:UAM848"/>
    <mergeCell ref="UAN844:UAN848"/>
    <mergeCell ref="UAO844:UAO848"/>
    <mergeCell ref="UAP844:UAP848"/>
    <mergeCell ref="UAQ844:UAQ848"/>
    <mergeCell ref="UAH844:UAH848"/>
    <mergeCell ref="UAI844:UAI848"/>
    <mergeCell ref="UAJ844:UAJ848"/>
    <mergeCell ref="UAK844:UAK848"/>
    <mergeCell ref="UAL844:UAL848"/>
    <mergeCell ref="UAC844:UAC848"/>
    <mergeCell ref="UAD844:UAD848"/>
    <mergeCell ref="UAE844:UAE848"/>
    <mergeCell ref="UAF844:UAF848"/>
    <mergeCell ref="UAG844:UAG848"/>
    <mergeCell ref="TZX844:TZX848"/>
    <mergeCell ref="TZY844:TZY848"/>
    <mergeCell ref="TZZ844:TZZ848"/>
    <mergeCell ref="UAA844:UAA848"/>
    <mergeCell ref="UAB844:UAB848"/>
    <mergeCell ref="TZS844:TZS848"/>
    <mergeCell ref="TZT844:TZT848"/>
    <mergeCell ref="TZU844:TZU848"/>
    <mergeCell ref="TZV844:TZV848"/>
    <mergeCell ref="TZW844:TZW848"/>
    <mergeCell ref="TZN844:TZN848"/>
    <mergeCell ref="TZO844:TZO848"/>
    <mergeCell ref="TZP844:TZP848"/>
    <mergeCell ref="TZQ844:TZQ848"/>
    <mergeCell ref="TZR844:TZR848"/>
    <mergeCell ref="TZI844:TZI848"/>
    <mergeCell ref="TZJ844:TZJ848"/>
    <mergeCell ref="TZK844:TZK848"/>
    <mergeCell ref="TZL844:TZL848"/>
    <mergeCell ref="TZM844:TZM848"/>
    <mergeCell ref="TZD844:TZD848"/>
    <mergeCell ref="TZE844:TZE848"/>
    <mergeCell ref="TZF844:TZF848"/>
    <mergeCell ref="TZG844:TZG848"/>
    <mergeCell ref="TZH844:TZH848"/>
    <mergeCell ref="TYY844:TYY848"/>
    <mergeCell ref="TYZ844:TYZ848"/>
    <mergeCell ref="TZA844:TZA848"/>
    <mergeCell ref="TZB844:TZB848"/>
    <mergeCell ref="TZC844:TZC848"/>
    <mergeCell ref="TYT844:TYT848"/>
    <mergeCell ref="TYU844:TYU848"/>
    <mergeCell ref="TYV844:TYV848"/>
    <mergeCell ref="TYW844:TYW848"/>
    <mergeCell ref="TYX844:TYX848"/>
    <mergeCell ref="TYO844:TYO848"/>
    <mergeCell ref="TYP844:TYP848"/>
    <mergeCell ref="TYQ844:TYQ848"/>
    <mergeCell ref="TYR844:TYR848"/>
    <mergeCell ref="TYS844:TYS848"/>
    <mergeCell ref="TYJ844:TYJ848"/>
    <mergeCell ref="TYK844:TYK848"/>
    <mergeCell ref="TYL844:TYL848"/>
    <mergeCell ref="TYM844:TYM848"/>
    <mergeCell ref="TYN844:TYN848"/>
    <mergeCell ref="TYE844:TYE848"/>
    <mergeCell ref="TYF844:TYF848"/>
    <mergeCell ref="TYG844:TYG848"/>
    <mergeCell ref="TYH844:TYH848"/>
    <mergeCell ref="TYI844:TYI848"/>
    <mergeCell ref="TXZ844:TXZ848"/>
    <mergeCell ref="TYA844:TYA848"/>
    <mergeCell ref="TYB844:TYB848"/>
    <mergeCell ref="TYC844:TYC848"/>
    <mergeCell ref="TYD844:TYD848"/>
    <mergeCell ref="TXU844:TXU848"/>
    <mergeCell ref="TXV844:TXV848"/>
    <mergeCell ref="TXW844:TXW848"/>
    <mergeCell ref="TXX844:TXX848"/>
    <mergeCell ref="TXY844:TXY848"/>
    <mergeCell ref="TXP844:TXP848"/>
    <mergeCell ref="TXQ844:TXQ848"/>
    <mergeCell ref="TXR844:TXR848"/>
    <mergeCell ref="TXS844:TXS848"/>
    <mergeCell ref="TXT844:TXT848"/>
    <mergeCell ref="TXK844:TXK848"/>
    <mergeCell ref="TXL844:TXL848"/>
    <mergeCell ref="TXM844:TXM848"/>
    <mergeCell ref="TXN844:TXN848"/>
    <mergeCell ref="TXO844:TXO848"/>
    <mergeCell ref="TXF844:TXF848"/>
    <mergeCell ref="TXG844:TXG848"/>
    <mergeCell ref="TXH844:TXH848"/>
    <mergeCell ref="TXI844:TXI848"/>
    <mergeCell ref="TXJ844:TXJ848"/>
    <mergeCell ref="TXA844:TXA848"/>
    <mergeCell ref="TXB844:TXB848"/>
    <mergeCell ref="TXC844:TXC848"/>
    <mergeCell ref="TXD844:TXD848"/>
    <mergeCell ref="TXE844:TXE848"/>
    <mergeCell ref="TWV844:TWV848"/>
    <mergeCell ref="TWW844:TWW848"/>
    <mergeCell ref="TWX844:TWX848"/>
    <mergeCell ref="TWY844:TWY848"/>
    <mergeCell ref="TWZ844:TWZ848"/>
    <mergeCell ref="TWQ844:TWQ848"/>
    <mergeCell ref="TWR844:TWR848"/>
    <mergeCell ref="TWS844:TWS848"/>
    <mergeCell ref="TWT844:TWT848"/>
    <mergeCell ref="TWU844:TWU848"/>
    <mergeCell ref="TWL844:TWL848"/>
    <mergeCell ref="TWM844:TWM848"/>
    <mergeCell ref="TWN844:TWN848"/>
    <mergeCell ref="TWO844:TWO848"/>
    <mergeCell ref="TWP844:TWP848"/>
    <mergeCell ref="TWG844:TWG848"/>
    <mergeCell ref="TWH844:TWH848"/>
    <mergeCell ref="TWI844:TWI848"/>
    <mergeCell ref="TWJ844:TWJ848"/>
    <mergeCell ref="TWK844:TWK848"/>
    <mergeCell ref="TWB844:TWB848"/>
    <mergeCell ref="TWC844:TWC848"/>
    <mergeCell ref="TWD844:TWD848"/>
    <mergeCell ref="TWE844:TWE848"/>
    <mergeCell ref="TWF844:TWF848"/>
    <mergeCell ref="TVW844:TVW848"/>
    <mergeCell ref="TVX844:TVX848"/>
    <mergeCell ref="TVY844:TVY848"/>
    <mergeCell ref="TVZ844:TVZ848"/>
    <mergeCell ref="TWA844:TWA848"/>
    <mergeCell ref="TVR844:TVR848"/>
    <mergeCell ref="TVS844:TVS848"/>
    <mergeCell ref="TVT844:TVT848"/>
    <mergeCell ref="TVU844:TVU848"/>
    <mergeCell ref="TVV844:TVV848"/>
    <mergeCell ref="TVM844:TVM848"/>
    <mergeCell ref="TVN844:TVN848"/>
    <mergeCell ref="TVO844:TVO848"/>
    <mergeCell ref="TVP844:TVP848"/>
    <mergeCell ref="TVQ844:TVQ848"/>
    <mergeCell ref="TVH844:TVH848"/>
    <mergeCell ref="TVI844:TVI848"/>
    <mergeCell ref="TVJ844:TVJ848"/>
    <mergeCell ref="TVK844:TVK848"/>
    <mergeCell ref="TVL844:TVL848"/>
    <mergeCell ref="TVC844:TVC848"/>
    <mergeCell ref="TVD844:TVD848"/>
    <mergeCell ref="TVE844:TVE848"/>
    <mergeCell ref="TVF844:TVF848"/>
    <mergeCell ref="TVG844:TVG848"/>
    <mergeCell ref="TUX844:TUX848"/>
    <mergeCell ref="TUY844:TUY848"/>
    <mergeCell ref="TUZ844:TUZ848"/>
    <mergeCell ref="TVA844:TVA848"/>
    <mergeCell ref="TVB844:TVB848"/>
    <mergeCell ref="TUS844:TUS848"/>
    <mergeCell ref="TUT844:TUT848"/>
    <mergeCell ref="TUU844:TUU848"/>
    <mergeCell ref="TUV844:TUV848"/>
    <mergeCell ref="TUW844:TUW848"/>
    <mergeCell ref="TUN844:TUN848"/>
    <mergeCell ref="TUO844:TUO848"/>
    <mergeCell ref="TUP844:TUP848"/>
    <mergeCell ref="TUQ844:TUQ848"/>
    <mergeCell ref="TUR844:TUR848"/>
    <mergeCell ref="TUI844:TUI848"/>
    <mergeCell ref="TUJ844:TUJ848"/>
    <mergeCell ref="TUK844:TUK848"/>
    <mergeCell ref="TUL844:TUL848"/>
    <mergeCell ref="TUM844:TUM848"/>
    <mergeCell ref="TUD844:TUD848"/>
    <mergeCell ref="TUE844:TUE848"/>
    <mergeCell ref="TUF844:TUF848"/>
    <mergeCell ref="TUG844:TUG848"/>
    <mergeCell ref="TUH844:TUH848"/>
    <mergeCell ref="TTY844:TTY848"/>
    <mergeCell ref="TTZ844:TTZ848"/>
    <mergeCell ref="TUA844:TUA848"/>
    <mergeCell ref="TUB844:TUB848"/>
    <mergeCell ref="TUC844:TUC848"/>
    <mergeCell ref="TTT844:TTT848"/>
    <mergeCell ref="TTU844:TTU848"/>
    <mergeCell ref="TTV844:TTV848"/>
    <mergeCell ref="TTW844:TTW848"/>
    <mergeCell ref="TTX844:TTX848"/>
    <mergeCell ref="TTO844:TTO848"/>
    <mergeCell ref="TTP844:TTP848"/>
    <mergeCell ref="TTQ844:TTQ848"/>
    <mergeCell ref="TTR844:TTR848"/>
    <mergeCell ref="TTS844:TTS848"/>
    <mergeCell ref="TTJ844:TTJ848"/>
    <mergeCell ref="TTK844:TTK848"/>
    <mergeCell ref="TTL844:TTL848"/>
    <mergeCell ref="TTM844:TTM848"/>
    <mergeCell ref="TTN844:TTN848"/>
    <mergeCell ref="TTE844:TTE848"/>
    <mergeCell ref="TTF844:TTF848"/>
    <mergeCell ref="TTG844:TTG848"/>
    <mergeCell ref="TTH844:TTH848"/>
    <mergeCell ref="TTI844:TTI848"/>
    <mergeCell ref="TSZ844:TSZ848"/>
    <mergeCell ref="TTA844:TTA848"/>
    <mergeCell ref="TTB844:TTB848"/>
    <mergeCell ref="TTC844:TTC848"/>
    <mergeCell ref="TTD844:TTD848"/>
    <mergeCell ref="TSU844:TSU848"/>
    <mergeCell ref="TSV844:TSV848"/>
    <mergeCell ref="TSW844:TSW848"/>
    <mergeCell ref="TSX844:TSX848"/>
    <mergeCell ref="TSY844:TSY848"/>
    <mergeCell ref="TSP844:TSP848"/>
    <mergeCell ref="TSQ844:TSQ848"/>
    <mergeCell ref="TSR844:TSR848"/>
    <mergeCell ref="TSS844:TSS848"/>
    <mergeCell ref="TST844:TST848"/>
    <mergeCell ref="TSK844:TSK848"/>
    <mergeCell ref="TSL844:TSL848"/>
    <mergeCell ref="TSM844:TSM848"/>
    <mergeCell ref="TSN844:TSN848"/>
    <mergeCell ref="TSO844:TSO848"/>
    <mergeCell ref="TSF844:TSF848"/>
    <mergeCell ref="TSG844:TSG848"/>
    <mergeCell ref="TSH844:TSH848"/>
    <mergeCell ref="TSI844:TSI848"/>
    <mergeCell ref="TSJ844:TSJ848"/>
    <mergeCell ref="TSA844:TSA848"/>
    <mergeCell ref="TSB844:TSB848"/>
    <mergeCell ref="TSC844:TSC848"/>
    <mergeCell ref="TSD844:TSD848"/>
    <mergeCell ref="TSE844:TSE848"/>
    <mergeCell ref="TRV844:TRV848"/>
    <mergeCell ref="TRW844:TRW848"/>
    <mergeCell ref="TRX844:TRX848"/>
    <mergeCell ref="TRY844:TRY848"/>
    <mergeCell ref="TRZ844:TRZ848"/>
    <mergeCell ref="TRQ844:TRQ848"/>
    <mergeCell ref="TRR844:TRR848"/>
    <mergeCell ref="TRS844:TRS848"/>
    <mergeCell ref="TRT844:TRT848"/>
    <mergeCell ref="TRU844:TRU848"/>
    <mergeCell ref="TRL844:TRL848"/>
    <mergeCell ref="TRM844:TRM848"/>
    <mergeCell ref="TRN844:TRN848"/>
    <mergeCell ref="TRO844:TRO848"/>
    <mergeCell ref="TRP844:TRP848"/>
    <mergeCell ref="TRG844:TRG848"/>
    <mergeCell ref="TRH844:TRH848"/>
    <mergeCell ref="TRI844:TRI848"/>
    <mergeCell ref="TRJ844:TRJ848"/>
    <mergeCell ref="TRK844:TRK848"/>
    <mergeCell ref="TRB844:TRB848"/>
    <mergeCell ref="TRC844:TRC848"/>
    <mergeCell ref="TRD844:TRD848"/>
    <mergeCell ref="TRE844:TRE848"/>
    <mergeCell ref="TRF844:TRF848"/>
    <mergeCell ref="TQW844:TQW848"/>
    <mergeCell ref="TQX844:TQX848"/>
    <mergeCell ref="TQY844:TQY848"/>
    <mergeCell ref="TQZ844:TQZ848"/>
    <mergeCell ref="TRA844:TRA848"/>
    <mergeCell ref="TQR844:TQR848"/>
    <mergeCell ref="TQS844:TQS848"/>
    <mergeCell ref="TQT844:TQT848"/>
    <mergeCell ref="TQU844:TQU848"/>
    <mergeCell ref="TQV844:TQV848"/>
    <mergeCell ref="TQM844:TQM848"/>
    <mergeCell ref="TQN844:TQN848"/>
    <mergeCell ref="TQO844:TQO848"/>
    <mergeCell ref="TQP844:TQP848"/>
    <mergeCell ref="TQQ844:TQQ848"/>
    <mergeCell ref="TQH844:TQH848"/>
    <mergeCell ref="TQI844:TQI848"/>
    <mergeCell ref="TQJ844:TQJ848"/>
    <mergeCell ref="TQK844:TQK848"/>
    <mergeCell ref="TQL844:TQL848"/>
    <mergeCell ref="TQC844:TQC848"/>
    <mergeCell ref="TQD844:TQD848"/>
    <mergeCell ref="TQE844:TQE848"/>
    <mergeCell ref="TQF844:TQF848"/>
    <mergeCell ref="TQG844:TQG848"/>
    <mergeCell ref="TPX844:TPX848"/>
    <mergeCell ref="TPY844:TPY848"/>
    <mergeCell ref="TPZ844:TPZ848"/>
    <mergeCell ref="TQA844:TQA848"/>
    <mergeCell ref="TQB844:TQB848"/>
    <mergeCell ref="TPS844:TPS848"/>
    <mergeCell ref="TPT844:TPT848"/>
    <mergeCell ref="TPU844:TPU848"/>
    <mergeCell ref="TPV844:TPV848"/>
    <mergeCell ref="TPW844:TPW848"/>
    <mergeCell ref="TPN844:TPN848"/>
    <mergeCell ref="TPO844:TPO848"/>
    <mergeCell ref="TPP844:TPP848"/>
    <mergeCell ref="TPQ844:TPQ848"/>
    <mergeCell ref="TPR844:TPR848"/>
    <mergeCell ref="TPI844:TPI848"/>
    <mergeCell ref="TPJ844:TPJ848"/>
    <mergeCell ref="TPK844:TPK848"/>
    <mergeCell ref="TPL844:TPL848"/>
    <mergeCell ref="TPM844:TPM848"/>
    <mergeCell ref="TPD844:TPD848"/>
    <mergeCell ref="TPE844:TPE848"/>
    <mergeCell ref="TPF844:TPF848"/>
    <mergeCell ref="TPG844:TPG848"/>
    <mergeCell ref="TPH844:TPH848"/>
    <mergeCell ref="TOY844:TOY848"/>
    <mergeCell ref="TOZ844:TOZ848"/>
    <mergeCell ref="TPA844:TPA848"/>
    <mergeCell ref="TPB844:TPB848"/>
    <mergeCell ref="TPC844:TPC848"/>
    <mergeCell ref="TOT844:TOT848"/>
    <mergeCell ref="TOU844:TOU848"/>
    <mergeCell ref="TOV844:TOV848"/>
    <mergeCell ref="TOW844:TOW848"/>
    <mergeCell ref="TOX844:TOX848"/>
    <mergeCell ref="TOO844:TOO848"/>
    <mergeCell ref="TOP844:TOP848"/>
    <mergeCell ref="TOQ844:TOQ848"/>
    <mergeCell ref="TOR844:TOR848"/>
    <mergeCell ref="TOS844:TOS848"/>
    <mergeCell ref="TOJ844:TOJ848"/>
    <mergeCell ref="TOK844:TOK848"/>
    <mergeCell ref="TOL844:TOL848"/>
    <mergeCell ref="TOM844:TOM848"/>
    <mergeCell ref="TON844:TON848"/>
    <mergeCell ref="TOE844:TOE848"/>
    <mergeCell ref="TOF844:TOF848"/>
    <mergeCell ref="TOG844:TOG848"/>
    <mergeCell ref="TOH844:TOH848"/>
    <mergeCell ref="TOI844:TOI848"/>
    <mergeCell ref="TNZ844:TNZ848"/>
    <mergeCell ref="TOA844:TOA848"/>
    <mergeCell ref="TOB844:TOB848"/>
    <mergeCell ref="TOC844:TOC848"/>
    <mergeCell ref="TOD844:TOD848"/>
    <mergeCell ref="TNU844:TNU848"/>
    <mergeCell ref="TNV844:TNV848"/>
    <mergeCell ref="TNW844:TNW848"/>
    <mergeCell ref="TNX844:TNX848"/>
    <mergeCell ref="TNY844:TNY848"/>
    <mergeCell ref="TNP844:TNP848"/>
    <mergeCell ref="TNQ844:TNQ848"/>
    <mergeCell ref="TNR844:TNR848"/>
    <mergeCell ref="TNS844:TNS848"/>
    <mergeCell ref="TNT844:TNT848"/>
    <mergeCell ref="TNK844:TNK848"/>
    <mergeCell ref="TNL844:TNL848"/>
    <mergeCell ref="TNM844:TNM848"/>
    <mergeCell ref="TNN844:TNN848"/>
    <mergeCell ref="TNO844:TNO848"/>
    <mergeCell ref="TNF844:TNF848"/>
    <mergeCell ref="TNG844:TNG848"/>
    <mergeCell ref="TNH844:TNH848"/>
    <mergeCell ref="TNI844:TNI848"/>
    <mergeCell ref="TNJ844:TNJ848"/>
    <mergeCell ref="TNA844:TNA848"/>
    <mergeCell ref="TNB844:TNB848"/>
    <mergeCell ref="TNC844:TNC848"/>
    <mergeCell ref="TND844:TND848"/>
    <mergeCell ref="TNE844:TNE848"/>
    <mergeCell ref="TMV844:TMV848"/>
    <mergeCell ref="TMW844:TMW848"/>
    <mergeCell ref="TMX844:TMX848"/>
    <mergeCell ref="TMY844:TMY848"/>
    <mergeCell ref="TMZ844:TMZ848"/>
    <mergeCell ref="TMQ844:TMQ848"/>
    <mergeCell ref="TMR844:TMR848"/>
    <mergeCell ref="TMS844:TMS848"/>
    <mergeCell ref="TMT844:TMT848"/>
    <mergeCell ref="TMU844:TMU848"/>
    <mergeCell ref="TML844:TML848"/>
    <mergeCell ref="TMM844:TMM848"/>
    <mergeCell ref="TMN844:TMN848"/>
    <mergeCell ref="TMO844:TMO848"/>
    <mergeCell ref="TMP844:TMP848"/>
    <mergeCell ref="TMG844:TMG848"/>
    <mergeCell ref="TMH844:TMH848"/>
    <mergeCell ref="TMI844:TMI848"/>
    <mergeCell ref="TMJ844:TMJ848"/>
    <mergeCell ref="TMK844:TMK848"/>
    <mergeCell ref="TMB844:TMB848"/>
    <mergeCell ref="TMC844:TMC848"/>
    <mergeCell ref="TMD844:TMD848"/>
    <mergeCell ref="TME844:TME848"/>
    <mergeCell ref="TMF844:TMF848"/>
    <mergeCell ref="TLW844:TLW848"/>
    <mergeCell ref="TLX844:TLX848"/>
    <mergeCell ref="TLY844:TLY848"/>
    <mergeCell ref="TLZ844:TLZ848"/>
    <mergeCell ref="TMA844:TMA848"/>
    <mergeCell ref="TLR844:TLR848"/>
    <mergeCell ref="TLS844:TLS848"/>
    <mergeCell ref="TLT844:TLT848"/>
    <mergeCell ref="TLU844:TLU848"/>
    <mergeCell ref="TLV844:TLV848"/>
    <mergeCell ref="TLM844:TLM848"/>
    <mergeCell ref="TLN844:TLN848"/>
    <mergeCell ref="TLO844:TLO848"/>
    <mergeCell ref="TLP844:TLP848"/>
    <mergeCell ref="TLQ844:TLQ848"/>
    <mergeCell ref="TLH844:TLH848"/>
    <mergeCell ref="TLI844:TLI848"/>
    <mergeCell ref="TLJ844:TLJ848"/>
    <mergeCell ref="TLK844:TLK848"/>
    <mergeCell ref="TLL844:TLL848"/>
    <mergeCell ref="TLC844:TLC848"/>
    <mergeCell ref="TLD844:TLD848"/>
    <mergeCell ref="TLE844:TLE848"/>
    <mergeCell ref="TLF844:TLF848"/>
    <mergeCell ref="TLG844:TLG848"/>
    <mergeCell ref="TKX844:TKX848"/>
    <mergeCell ref="TKY844:TKY848"/>
    <mergeCell ref="TKZ844:TKZ848"/>
    <mergeCell ref="TLA844:TLA848"/>
    <mergeCell ref="TLB844:TLB848"/>
    <mergeCell ref="TKS844:TKS848"/>
    <mergeCell ref="TKT844:TKT848"/>
    <mergeCell ref="TKU844:TKU848"/>
    <mergeCell ref="TKV844:TKV848"/>
    <mergeCell ref="TKW844:TKW848"/>
    <mergeCell ref="TKN844:TKN848"/>
    <mergeCell ref="TKO844:TKO848"/>
    <mergeCell ref="TKP844:TKP848"/>
    <mergeCell ref="TKQ844:TKQ848"/>
    <mergeCell ref="TKR844:TKR848"/>
    <mergeCell ref="TKI844:TKI848"/>
    <mergeCell ref="TKJ844:TKJ848"/>
    <mergeCell ref="TKK844:TKK848"/>
    <mergeCell ref="TKL844:TKL848"/>
    <mergeCell ref="TKM844:TKM848"/>
    <mergeCell ref="TKD844:TKD848"/>
    <mergeCell ref="TKE844:TKE848"/>
    <mergeCell ref="TKF844:TKF848"/>
    <mergeCell ref="TKG844:TKG848"/>
    <mergeCell ref="TKH844:TKH848"/>
    <mergeCell ref="TJY844:TJY848"/>
    <mergeCell ref="TJZ844:TJZ848"/>
    <mergeCell ref="TKA844:TKA848"/>
    <mergeCell ref="TKB844:TKB848"/>
    <mergeCell ref="TKC844:TKC848"/>
    <mergeCell ref="TJT844:TJT848"/>
    <mergeCell ref="TJU844:TJU848"/>
    <mergeCell ref="TJV844:TJV848"/>
    <mergeCell ref="TJW844:TJW848"/>
    <mergeCell ref="TJX844:TJX848"/>
    <mergeCell ref="TJO844:TJO848"/>
    <mergeCell ref="TJP844:TJP848"/>
    <mergeCell ref="TJQ844:TJQ848"/>
    <mergeCell ref="TJR844:TJR848"/>
    <mergeCell ref="TJS844:TJS848"/>
    <mergeCell ref="TJJ844:TJJ848"/>
    <mergeCell ref="TJK844:TJK848"/>
    <mergeCell ref="TJL844:TJL848"/>
    <mergeCell ref="TJM844:TJM848"/>
    <mergeCell ref="TJN844:TJN848"/>
    <mergeCell ref="TJE844:TJE848"/>
    <mergeCell ref="TJF844:TJF848"/>
    <mergeCell ref="TJG844:TJG848"/>
    <mergeCell ref="TJH844:TJH848"/>
    <mergeCell ref="TJI844:TJI848"/>
    <mergeCell ref="TIZ844:TIZ848"/>
    <mergeCell ref="TJA844:TJA848"/>
    <mergeCell ref="TJB844:TJB848"/>
    <mergeCell ref="TJC844:TJC848"/>
    <mergeCell ref="TJD844:TJD848"/>
    <mergeCell ref="TIU844:TIU848"/>
    <mergeCell ref="TIV844:TIV848"/>
    <mergeCell ref="TIW844:TIW848"/>
    <mergeCell ref="TIX844:TIX848"/>
    <mergeCell ref="TIY844:TIY848"/>
    <mergeCell ref="TIP844:TIP848"/>
    <mergeCell ref="TIQ844:TIQ848"/>
    <mergeCell ref="TIR844:TIR848"/>
    <mergeCell ref="TIS844:TIS848"/>
    <mergeCell ref="TIT844:TIT848"/>
    <mergeCell ref="TIK844:TIK848"/>
    <mergeCell ref="TIL844:TIL848"/>
    <mergeCell ref="TIM844:TIM848"/>
    <mergeCell ref="TIN844:TIN848"/>
    <mergeCell ref="TIO844:TIO848"/>
    <mergeCell ref="TIF844:TIF848"/>
    <mergeCell ref="TIG844:TIG848"/>
    <mergeCell ref="TIH844:TIH848"/>
    <mergeCell ref="TII844:TII848"/>
    <mergeCell ref="TIJ844:TIJ848"/>
    <mergeCell ref="TIA844:TIA848"/>
    <mergeCell ref="TIB844:TIB848"/>
    <mergeCell ref="TIC844:TIC848"/>
    <mergeCell ref="TID844:TID848"/>
    <mergeCell ref="TIE844:TIE848"/>
    <mergeCell ref="THV844:THV848"/>
    <mergeCell ref="THW844:THW848"/>
    <mergeCell ref="THX844:THX848"/>
    <mergeCell ref="THY844:THY848"/>
    <mergeCell ref="THZ844:THZ848"/>
    <mergeCell ref="THQ844:THQ848"/>
    <mergeCell ref="THR844:THR848"/>
    <mergeCell ref="THS844:THS848"/>
    <mergeCell ref="THT844:THT848"/>
    <mergeCell ref="THU844:THU848"/>
    <mergeCell ref="THL844:THL848"/>
    <mergeCell ref="THM844:THM848"/>
    <mergeCell ref="THN844:THN848"/>
    <mergeCell ref="THO844:THO848"/>
    <mergeCell ref="THP844:THP848"/>
    <mergeCell ref="THG844:THG848"/>
    <mergeCell ref="THH844:THH848"/>
    <mergeCell ref="THI844:THI848"/>
    <mergeCell ref="THJ844:THJ848"/>
    <mergeCell ref="THK844:THK848"/>
    <mergeCell ref="THB844:THB848"/>
    <mergeCell ref="THC844:THC848"/>
    <mergeCell ref="THD844:THD848"/>
    <mergeCell ref="THE844:THE848"/>
    <mergeCell ref="THF844:THF848"/>
    <mergeCell ref="TGW844:TGW848"/>
    <mergeCell ref="TGX844:TGX848"/>
    <mergeCell ref="TGY844:TGY848"/>
    <mergeCell ref="TGZ844:TGZ848"/>
    <mergeCell ref="THA844:THA848"/>
    <mergeCell ref="TGR844:TGR848"/>
    <mergeCell ref="TGS844:TGS848"/>
    <mergeCell ref="TGT844:TGT848"/>
    <mergeCell ref="TGU844:TGU848"/>
    <mergeCell ref="TGV844:TGV848"/>
    <mergeCell ref="TGM844:TGM848"/>
    <mergeCell ref="TGN844:TGN848"/>
    <mergeCell ref="TGO844:TGO848"/>
    <mergeCell ref="TGP844:TGP848"/>
    <mergeCell ref="TGQ844:TGQ848"/>
    <mergeCell ref="TGH844:TGH848"/>
    <mergeCell ref="TGI844:TGI848"/>
    <mergeCell ref="TGJ844:TGJ848"/>
    <mergeCell ref="TGK844:TGK848"/>
    <mergeCell ref="TGL844:TGL848"/>
    <mergeCell ref="TGC844:TGC848"/>
    <mergeCell ref="TGD844:TGD848"/>
    <mergeCell ref="TGE844:TGE848"/>
    <mergeCell ref="TGF844:TGF848"/>
    <mergeCell ref="TGG844:TGG848"/>
    <mergeCell ref="TFX844:TFX848"/>
    <mergeCell ref="TFY844:TFY848"/>
    <mergeCell ref="TFZ844:TFZ848"/>
    <mergeCell ref="TGA844:TGA848"/>
    <mergeCell ref="TGB844:TGB848"/>
    <mergeCell ref="TFS844:TFS848"/>
    <mergeCell ref="TFT844:TFT848"/>
    <mergeCell ref="TFU844:TFU848"/>
    <mergeCell ref="TFV844:TFV848"/>
    <mergeCell ref="TFW844:TFW848"/>
    <mergeCell ref="TFN844:TFN848"/>
    <mergeCell ref="TFO844:TFO848"/>
    <mergeCell ref="TFP844:TFP848"/>
    <mergeCell ref="TFQ844:TFQ848"/>
    <mergeCell ref="TFR844:TFR848"/>
    <mergeCell ref="TFI844:TFI848"/>
    <mergeCell ref="TFJ844:TFJ848"/>
    <mergeCell ref="TFK844:TFK848"/>
    <mergeCell ref="TFL844:TFL848"/>
    <mergeCell ref="TFM844:TFM848"/>
    <mergeCell ref="TFD844:TFD848"/>
    <mergeCell ref="TFE844:TFE848"/>
    <mergeCell ref="TFF844:TFF848"/>
    <mergeCell ref="TFG844:TFG848"/>
    <mergeCell ref="TFH844:TFH848"/>
    <mergeCell ref="TEY844:TEY848"/>
    <mergeCell ref="TEZ844:TEZ848"/>
    <mergeCell ref="TFA844:TFA848"/>
    <mergeCell ref="TFB844:TFB848"/>
    <mergeCell ref="TFC844:TFC848"/>
    <mergeCell ref="TET844:TET848"/>
    <mergeCell ref="TEU844:TEU848"/>
    <mergeCell ref="TEV844:TEV848"/>
    <mergeCell ref="TEW844:TEW848"/>
    <mergeCell ref="TEX844:TEX848"/>
    <mergeCell ref="TEO844:TEO848"/>
    <mergeCell ref="TEP844:TEP848"/>
    <mergeCell ref="TEQ844:TEQ848"/>
    <mergeCell ref="TER844:TER848"/>
    <mergeCell ref="TES844:TES848"/>
    <mergeCell ref="TEJ844:TEJ848"/>
    <mergeCell ref="TEK844:TEK848"/>
    <mergeCell ref="TEL844:TEL848"/>
    <mergeCell ref="TEM844:TEM848"/>
    <mergeCell ref="TEN844:TEN848"/>
    <mergeCell ref="TEE844:TEE848"/>
    <mergeCell ref="TEF844:TEF848"/>
    <mergeCell ref="TEG844:TEG848"/>
    <mergeCell ref="TEH844:TEH848"/>
    <mergeCell ref="TEI844:TEI848"/>
    <mergeCell ref="TDZ844:TDZ848"/>
    <mergeCell ref="TEA844:TEA848"/>
    <mergeCell ref="TEB844:TEB848"/>
    <mergeCell ref="TEC844:TEC848"/>
    <mergeCell ref="TED844:TED848"/>
    <mergeCell ref="TDU844:TDU848"/>
    <mergeCell ref="TDV844:TDV848"/>
    <mergeCell ref="TDW844:TDW848"/>
    <mergeCell ref="TDX844:TDX848"/>
    <mergeCell ref="TDY844:TDY848"/>
    <mergeCell ref="TDP844:TDP848"/>
    <mergeCell ref="TDQ844:TDQ848"/>
    <mergeCell ref="TDR844:TDR848"/>
    <mergeCell ref="TDS844:TDS848"/>
    <mergeCell ref="TDT844:TDT848"/>
    <mergeCell ref="TDK844:TDK848"/>
    <mergeCell ref="TDL844:TDL848"/>
    <mergeCell ref="TDM844:TDM848"/>
    <mergeCell ref="TDN844:TDN848"/>
    <mergeCell ref="TDO844:TDO848"/>
    <mergeCell ref="TDF844:TDF848"/>
    <mergeCell ref="TDG844:TDG848"/>
    <mergeCell ref="TDH844:TDH848"/>
    <mergeCell ref="TDI844:TDI848"/>
    <mergeCell ref="TDJ844:TDJ848"/>
    <mergeCell ref="TDA844:TDA848"/>
    <mergeCell ref="TDB844:TDB848"/>
    <mergeCell ref="TDC844:TDC848"/>
    <mergeCell ref="TDD844:TDD848"/>
    <mergeCell ref="TDE844:TDE848"/>
    <mergeCell ref="TCV844:TCV848"/>
    <mergeCell ref="TCW844:TCW848"/>
    <mergeCell ref="TCX844:TCX848"/>
    <mergeCell ref="TCY844:TCY848"/>
    <mergeCell ref="TCZ844:TCZ848"/>
    <mergeCell ref="TCQ844:TCQ848"/>
    <mergeCell ref="TCR844:TCR848"/>
    <mergeCell ref="TCS844:TCS848"/>
    <mergeCell ref="TCT844:TCT848"/>
    <mergeCell ref="TCU844:TCU848"/>
    <mergeCell ref="TCL844:TCL848"/>
    <mergeCell ref="TCM844:TCM848"/>
    <mergeCell ref="TCN844:TCN848"/>
    <mergeCell ref="TCO844:TCO848"/>
    <mergeCell ref="TCP844:TCP848"/>
    <mergeCell ref="TCG844:TCG848"/>
    <mergeCell ref="TCH844:TCH848"/>
    <mergeCell ref="TCI844:TCI848"/>
    <mergeCell ref="TCJ844:TCJ848"/>
    <mergeCell ref="TCK844:TCK848"/>
    <mergeCell ref="TCB844:TCB848"/>
    <mergeCell ref="TCC844:TCC848"/>
    <mergeCell ref="TCD844:TCD848"/>
    <mergeCell ref="TCE844:TCE848"/>
    <mergeCell ref="TCF844:TCF848"/>
    <mergeCell ref="TBW844:TBW848"/>
    <mergeCell ref="TBX844:TBX848"/>
    <mergeCell ref="TBY844:TBY848"/>
    <mergeCell ref="TBZ844:TBZ848"/>
    <mergeCell ref="TCA844:TCA848"/>
    <mergeCell ref="TBR844:TBR848"/>
    <mergeCell ref="TBS844:TBS848"/>
    <mergeCell ref="TBT844:TBT848"/>
    <mergeCell ref="TBU844:TBU848"/>
    <mergeCell ref="TBV844:TBV848"/>
    <mergeCell ref="TBM844:TBM848"/>
    <mergeCell ref="TBN844:TBN848"/>
    <mergeCell ref="TBO844:TBO848"/>
    <mergeCell ref="TBP844:TBP848"/>
    <mergeCell ref="TBQ844:TBQ848"/>
    <mergeCell ref="TBH844:TBH848"/>
    <mergeCell ref="TBI844:TBI848"/>
    <mergeCell ref="TBJ844:TBJ848"/>
    <mergeCell ref="TBK844:TBK848"/>
    <mergeCell ref="TBL844:TBL848"/>
    <mergeCell ref="TBC844:TBC848"/>
    <mergeCell ref="TBD844:TBD848"/>
    <mergeCell ref="TBE844:TBE848"/>
    <mergeCell ref="TBF844:TBF848"/>
    <mergeCell ref="TBG844:TBG848"/>
    <mergeCell ref="TAX844:TAX848"/>
    <mergeCell ref="TAY844:TAY848"/>
    <mergeCell ref="TAZ844:TAZ848"/>
    <mergeCell ref="TBA844:TBA848"/>
    <mergeCell ref="TBB844:TBB848"/>
    <mergeCell ref="TAS844:TAS848"/>
    <mergeCell ref="TAT844:TAT848"/>
    <mergeCell ref="TAU844:TAU848"/>
    <mergeCell ref="TAV844:TAV848"/>
    <mergeCell ref="TAW844:TAW848"/>
    <mergeCell ref="TAN844:TAN848"/>
    <mergeCell ref="TAO844:TAO848"/>
    <mergeCell ref="TAP844:TAP848"/>
    <mergeCell ref="TAQ844:TAQ848"/>
    <mergeCell ref="TAR844:TAR848"/>
    <mergeCell ref="TAI844:TAI848"/>
    <mergeCell ref="TAJ844:TAJ848"/>
    <mergeCell ref="TAK844:TAK848"/>
    <mergeCell ref="TAL844:TAL848"/>
    <mergeCell ref="TAM844:TAM848"/>
    <mergeCell ref="TAD844:TAD848"/>
    <mergeCell ref="TAE844:TAE848"/>
    <mergeCell ref="TAF844:TAF848"/>
    <mergeCell ref="TAG844:TAG848"/>
    <mergeCell ref="TAH844:TAH848"/>
    <mergeCell ref="SZY844:SZY848"/>
    <mergeCell ref="SZZ844:SZZ848"/>
    <mergeCell ref="TAA844:TAA848"/>
    <mergeCell ref="TAB844:TAB848"/>
    <mergeCell ref="TAC844:TAC848"/>
    <mergeCell ref="SZT844:SZT848"/>
    <mergeCell ref="SZU844:SZU848"/>
    <mergeCell ref="SZV844:SZV848"/>
    <mergeCell ref="SZW844:SZW848"/>
    <mergeCell ref="SZX844:SZX848"/>
    <mergeCell ref="SZO844:SZO848"/>
    <mergeCell ref="SZP844:SZP848"/>
    <mergeCell ref="SZQ844:SZQ848"/>
    <mergeCell ref="SZR844:SZR848"/>
    <mergeCell ref="SZS844:SZS848"/>
    <mergeCell ref="SZJ844:SZJ848"/>
    <mergeCell ref="SZK844:SZK848"/>
    <mergeCell ref="SZL844:SZL848"/>
    <mergeCell ref="SZM844:SZM848"/>
    <mergeCell ref="SZN844:SZN848"/>
    <mergeCell ref="SZE844:SZE848"/>
    <mergeCell ref="SZF844:SZF848"/>
    <mergeCell ref="SZG844:SZG848"/>
    <mergeCell ref="SZH844:SZH848"/>
    <mergeCell ref="SZI844:SZI848"/>
    <mergeCell ref="SYZ844:SYZ848"/>
    <mergeCell ref="SZA844:SZA848"/>
    <mergeCell ref="SZB844:SZB848"/>
    <mergeCell ref="SZC844:SZC848"/>
    <mergeCell ref="SZD844:SZD848"/>
    <mergeCell ref="SYU844:SYU848"/>
    <mergeCell ref="SYV844:SYV848"/>
    <mergeCell ref="SYW844:SYW848"/>
    <mergeCell ref="SYX844:SYX848"/>
    <mergeCell ref="SYY844:SYY848"/>
    <mergeCell ref="SYP844:SYP848"/>
    <mergeCell ref="SYQ844:SYQ848"/>
    <mergeCell ref="SYR844:SYR848"/>
    <mergeCell ref="SYS844:SYS848"/>
    <mergeCell ref="SYT844:SYT848"/>
    <mergeCell ref="SYK844:SYK848"/>
    <mergeCell ref="SYL844:SYL848"/>
    <mergeCell ref="SYM844:SYM848"/>
    <mergeCell ref="SYN844:SYN848"/>
    <mergeCell ref="SYO844:SYO848"/>
    <mergeCell ref="SYF844:SYF848"/>
    <mergeCell ref="SYG844:SYG848"/>
    <mergeCell ref="SYH844:SYH848"/>
    <mergeCell ref="SYI844:SYI848"/>
    <mergeCell ref="SYJ844:SYJ848"/>
    <mergeCell ref="SYA844:SYA848"/>
    <mergeCell ref="SYB844:SYB848"/>
    <mergeCell ref="SYC844:SYC848"/>
    <mergeCell ref="SYD844:SYD848"/>
    <mergeCell ref="SYE844:SYE848"/>
    <mergeCell ref="SXV844:SXV848"/>
    <mergeCell ref="SXW844:SXW848"/>
    <mergeCell ref="SXX844:SXX848"/>
    <mergeCell ref="SXY844:SXY848"/>
    <mergeCell ref="SXZ844:SXZ848"/>
    <mergeCell ref="SXQ844:SXQ848"/>
    <mergeCell ref="SXR844:SXR848"/>
    <mergeCell ref="SXS844:SXS848"/>
    <mergeCell ref="SXT844:SXT848"/>
    <mergeCell ref="SXU844:SXU848"/>
    <mergeCell ref="SXL844:SXL848"/>
    <mergeCell ref="SXM844:SXM848"/>
    <mergeCell ref="SXN844:SXN848"/>
    <mergeCell ref="SXO844:SXO848"/>
    <mergeCell ref="SXP844:SXP848"/>
    <mergeCell ref="SXG844:SXG848"/>
    <mergeCell ref="SXH844:SXH848"/>
    <mergeCell ref="SXI844:SXI848"/>
    <mergeCell ref="SXJ844:SXJ848"/>
    <mergeCell ref="SXK844:SXK848"/>
    <mergeCell ref="SXB844:SXB848"/>
    <mergeCell ref="SXC844:SXC848"/>
    <mergeCell ref="SXD844:SXD848"/>
    <mergeCell ref="SXE844:SXE848"/>
    <mergeCell ref="SXF844:SXF848"/>
    <mergeCell ref="SWW844:SWW848"/>
    <mergeCell ref="SWX844:SWX848"/>
    <mergeCell ref="SWY844:SWY848"/>
    <mergeCell ref="SWZ844:SWZ848"/>
    <mergeCell ref="SXA844:SXA848"/>
    <mergeCell ref="SWR844:SWR848"/>
    <mergeCell ref="SWS844:SWS848"/>
    <mergeCell ref="SWT844:SWT848"/>
    <mergeCell ref="SWU844:SWU848"/>
    <mergeCell ref="SWV844:SWV848"/>
    <mergeCell ref="SWM844:SWM848"/>
    <mergeCell ref="SWN844:SWN848"/>
    <mergeCell ref="SWO844:SWO848"/>
    <mergeCell ref="SWP844:SWP848"/>
    <mergeCell ref="SWQ844:SWQ848"/>
    <mergeCell ref="SWH844:SWH848"/>
    <mergeCell ref="SWI844:SWI848"/>
    <mergeCell ref="SWJ844:SWJ848"/>
    <mergeCell ref="SWK844:SWK848"/>
    <mergeCell ref="SWL844:SWL848"/>
    <mergeCell ref="SWC844:SWC848"/>
    <mergeCell ref="SWD844:SWD848"/>
    <mergeCell ref="SWE844:SWE848"/>
    <mergeCell ref="SWF844:SWF848"/>
    <mergeCell ref="SWG844:SWG848"/>
    <mergeCell ref="SVX844:SVX848"/>
    <mergeCell ref="SVY844:SVY848"/>
    <mergeCell ref="SVZ844:SVZ848"/>
    <mergeCell ref="SWA844:SWA848"/>
    <mergeCell ref="SWB844:SWB848"/>
    <mergeCell ref="SVS844:SVS848"/>
    <mergeCell ref="SVT844:SVT848"/>
    <mergeCell ref="SVU844:SVU848"/>
    <mergeCell ref="SVV844:SVV848"/>
    <mergeCell ref="SVW844:SVW848"/>
    <mergeCell ref="SVN844:SVN848"/>
    <mergeCell ref="SVO844:SVO848"/>
    <mergeCell ref="SVP844:SVP848"/>
    <mergeCell ref="SVQ844:SVQ848"/>
    <mergeCell ref="SVR844:SVR848"/>
    <mergeCell ref="SVI844:SVI848"/>
    <mergeCell ref="SVJ844:SVJ848"/>
    <mergeCell ref="SVK844:SVK848"/>
    <mergeCell ref="SVL844:SVL848"/>
    <mergeCell ref="SVM844:SVM848"/>
    <mergeCell ref="SVD844:SVD848"/>
    <mergeCell ref="SVE844:SVE848"/>
    <mergeCell ref="SVF844:SVF848"/>
    <mergeCell ref="SVG844:SVG848"/>
    <mergeCell ref="SVH844:SVH848"/>
    <mergeCell ref="SUY844:SUY848"/>
    <mergeCell ref="SUZ844:SUZ848"/>
    <mergeCell ref="SVA844:SVA848"/>
    <mergeCell ref="SVB844:SVB848"/>
    <mergeCell ref="SVC844:SVC848"/>
    <mergeCell ref="SUT844:SUT848"/>
    <mergeCell ref="SUU844:SUU848"/>
    <mergeCell ref="SUV844:SUV848"/>
    <mergeCell ref="SUW844:SUW848"/>
    <mergeCell ref="SUX844:SUX848"/>
    <mergeCell ref="SUO844:SUO848"/>
    <mergeCell ref="SUP844:SUP848"/>
    <mergeCell ref="SUQ844:SUQ848"/>
    <mergeCell ref="SUR844:SUR848"/>
    <mergeCell ref="SUS844:SUS848"/>
    <mergeCell ref="SUJ844:SUJ848"/>
    <mergeCell ref="SUK844:SUK848"/>
    <mergeCell ref="SUL844:SUL848"/>
    <mergeCell ref="SUM844:SUM848"/>
    <mergeCell ref="SUN844:SUN848"/>
    <mergeCell ref="SUE844:SUE848"/>
    <mergeCell ref="SUF844:SUF848"/>
    <mergeCell ref="SUG844:SUG848"/>
    <mergeCell ref="SUH844:SUH848"/>
    <mergeCell ref="SUI844:SUI848"/>
    <mergeCell ref="STZ844:STZ848"/>
    <mergeCell ref="SUA844:SUA848"/>
    <mergeCell ref="SUB844:SUB848"/>
    <mergeCell ref="SUC844:SUC848"/>
    <mergeCell ref="SUD844:SUD848"/>
    <mergeCell ref="STU844:STU848"/>
    <mergeCell ref="STV844:STV848"/>
    <mergeCell ref="STW844:STW848"/>
    <mergeCell ref="STX844:STX848"/>
    <mergeCell ref="STY844:STY848"/>
    <mergeCell ref="STP844:STP848"/>
    <mergeCell ref="STQ844:STQ848"/>
    <mergeCell ref="STR844:STR848"/>
    <mergeCell ref="STS844:STS848"/>
    <mergeCell ref="STT844:STT848"/>
    <mergeCell ref="STK844:STK848"/>
    <mergeCell ref="STL844:STL848"/>
    <mergeCell ref="STM844:STM848"/>
    <mergeCell ref="STN844:STN848"/>
    <mergeCell ref="STO844:STO848"/>
    <mergeCell ref="STF844:STF848"/>
    <mergeCell ref="STG844:STG848"/>
    <mergeCell ref="STH844:STH848"/>
    <mergeCell ref="STI844:STI848"/>
    <mergeCell ref="STJ844:STJ848"/>
    <mergeCell ref="STA844:STA848"/>
    <mergeCell ref="STB844:STB848"/>
    <mergeCell ref="STC844:STC848"/>
    <mergeCell ref="STD844:STD848"/>
    <mergeCell ref="STE844:STE848"/>
    <mergeCell ref="SSV844:SSV848"/>
    <mergeCell ref="SSW844:SSW848"/>
    <mergeCell ref="SSX844:SSX848"/>
    <mergeCell ref="SSY844:SSY848"/>
    <mergeCell ref="SSZ844:SSZ848"/>
    <mergeCell ref="SSQ844:SSQ848"/>
    <mergeCell ref="SSR844:SSR848"/>
    <mergeCell ref="SSS844:SSS848"/>
    <mergeCell ref="SST844:SST848"/>
    <mergeCell ref="SSU844:SSU848"/>
    <mergeCell ref="SSL844:SSL848"/>
    <mergeCell ref="SSM844:SSM848"/>
    <mergeCell ref="SSN844:SSN848"/>
    <mergeCell ref="SSO844:SSO848"/>
    <mergeCell ref="SSP844:SSP848"/>
    <mergeCell ref="SSG844:SSG848"/>
    <mergeCell ref="SSH844:SSH848"/>
    <mergeCell ref="SSI844:SSI848"/>
    <mergeCell ref="SSJ844:SSJ848"/>
    <mergeCell ref="SSK844:SSK848"/>
    <mergeCell ref="SSB844:SSB848"/>
    <mergeCell ref="SSC844:SSC848"/>
    <mergeCell ref="SSD844:SSD848"/>
    <mergeCell ref="SSE844:SSE848"/>
    <mergeCell ref="SSF844:SSF848"/>
    <mergeCell ref="SRW844:SRW848"/>
    <mergeCell ref="SRX844:SRX848"/>
    <mergeCell ref="SRY844:SRY848"/>
    <mergeCell ref="SRZ844:SRZ848"/>
    <mergeCell ref="SSA844:SSA848"/>
    <mergeCell ref="SRR844:SRR848"/>
    <mergeCell ref="SRS844:SRS848"/>
    <mergeCell ref="SRT844:SRT848"/>
    <mergeCell ref="SRU844:SRU848"/>
    <mergeCell ref="SRV844:SRV848"/>
    <mergeCell ref="SRM844:SRM848"/>
    <mergeCell ref="SRN844:SRN848"/>
    <mergeCell ref="SRO844:SRO848"/>
    <mergeCell ref="SRP844:SRP848"/>
    <mergeCell ref="SRQ844:SRQ848"/>
    <mergeCell ref="SRH844:SRH848"/>
    <mergeCell ref="SRI844:SRI848"/>
    <mergeCell ref="SRJ844:SRJ848"/>
    <mergeCell ref="SRK844:SRK848"/>
    <mergeCell ref="SRL844:SRL848"/>
    <mergeCell ref="SRC844:SRC848"/>
    <mergeCell ref="SRD844:SRD848"/>
    <mergeCell ref="SRE844:SRE848"/>
    <mergeCell ref="SRF844:SRF848"/>
    <mergeCell ref="SRG844:SRG848"/>
    <mergeCell ref="SQX844:SQX848"/>
    <mergeCell ref="SQY844:SQY848"/>
    <mergeCell ref="SQZ844:SQZ848"/>
    <mergeCell ref="SRA844:SRA848"/>
    <mergeCell ref="SRB844:SRB848"/>
    <mergeCell ref="SQS844:SQS848"/>
    <mergeCell ref="SQT844:SQT848"/>
    <mergeCell ref="SQU844:SQU848"/>
    <mergeCell ref="SQV844:SQV848"/>
    <mergeCell ref="SQW844:SQW848"/>
    <mergeCell ref="SQN844:SQN848"/>
    <mergeCell ref="SQO844:SQO848"/>
    <mergeCell ref="SQP844:SQP848"/>
    <mergeCell ref="SQQ844:SQQ848"/>
    <mergeCell ref="SQR844:SQR848"/>
    <mergeCell ref="SQI844:SQI848"/>
    <mergeCell ref="SQJ844:SQJ848"/>
    <mergeCell ref="SQK844:SQK848"/>
    <mergeCell ref="SQL844:SQL848"/>
    <mergeCell ref="SQM844:SQM848"/>
    <mergeCell ref="SQD844:SQD848"/>
    <mergeCell ref="SQE844:SQE848"/>
    <mergeCell ref="SQF844:SQF848"/>
    <mergeCell ref="SQG844:SQG848"/>
    <mergeCell ref="SQH844:SQH848"/>
    <mergeCell ref="SPY844:SPY848"/>
    <mergeCell ref="SPZ844:SPZ848"/>
    <mergeCell ref="SQA844:SQA848"/>
    <mergeCell ref="SQB844:SQB848"/>
    <mergeCell ref="SQC844:SQC848"/>
    <mergeCell ref="SPT844:SPT848"/>
    <mergeCell ref="SPU844:SPU848"/>
    <mergeCell ref="SPV844:SPV848"/>
    <mergeCell ref="SPW844:SPW848"/>
    <mergeCell ref="SPX844:SPX848"/>
    <mergeCell ref="SPO844:SPO848"/>
    <mergeCell ref="SPP844:SPP848"/>
    <mergeCell ref="SPQ844:SPQ848"/>
    <mergeCell ref="SPR844:SPR848"/>
    <mergeCell ref="SPS844:SPS848"/>
    <mergeCell ref="SPJ844:SPJ848"/>
    <mergeCell ref="SPK844:SPK848"/>
    <mergeCell ref="SPL844:SPL848"/>
    <mergeCell ref="SPM844:SPM848"/>
    <mergeCell ref="SPN844:SPN848"/>
    <mergeCell ref="SPE844:SPE848"/>
    <mergeCell ref="SPF844:SPF848"/>
    <mergeCell ref="SPG844:SPG848"/>
    <mergeCell ref="SPH844:SPH848"/>
    <mergeCell ref="SPI844:SPI848"/>
    <mergeCell ref="SOZ844:SOZ848"/>
    <mergeCell ref="SPA844:SPA848"/>
    <mergeCell ref="SPB844:SPB848"/>
    <mergeCell ref="SPC844:SPC848"/>
    <mergeCell ref="SPD844:SPD848"/>
    <mergeCell ref="SOU844:SOU848"/>
    <mergeCell ref="SOV844:SOV848"/>
    <mergeCell ref="SOW844:SOW848"/>
    <mergeCell ref="SOX844:SOX848"/>
    <mergeCell ref="SOY844:SOY848"/>
    <mergeCell ref="SOP844:SOP848"/>
    <mergeCell ref="SOQ844:SOQ848"/>
    <mergeCell ref="SOR844:SOR848"/>
    <mergeCell ref="SOS844:SOS848"/>
    <mergeCell ref="SOT844:SOT848"/>
    <mergeCell ref="SOK844:SOK848"/>
    <mergeCell ref="SOL844:SOL848"/>
    <mergeCell ref="SOM844:SOM848"/>
    <mergeCell ref="SON844:SON848"/>
    <mergeCell ref="SOO844:SOO848"/>
    <mergeCell ref="SOF844:SOF848"/>
    <mergeCell ref="SOG844:SOG848"/>
    <mergeCell ref="SOH844:SOH848"/>
    <mergeCell ref="SOI844:SOI848"/>
    <mergeCell ref="SOJ844:SOJ848"/>
    <mergeCell ref="SOA844:SOA848"/>
    <mergeCell ref="SOB844:SOB848"/>
    <mergeCell ref="SOC844:SOC848"/>
    <mergeCell ref="SOD844:SOD848"/>
    <mergeCell ref="SOE844:SOE848"/>
    <mergeCell ref="SNV844:SNV848"/>
    <mergeCell ref="SNW844:SNW848"/>
    <mergeCell ref="SNX844:SNX848"/>
    <mergeCell ref="SNY844:SNY848"/>
    <mergeCell ref="SNZ844:SNZ848"/>
    <mergeCell ref="SNQ844:SNQ848"/>
    <mergeCell ref="SNR844:SNR848"/>
    <mergeCell ref="SNS844:SNS848"/>
    <mergeCell ref="SNT844:SNT848"/>
    <mergeCell ref="SNU844:SNU848"/>
    <mergeCell ref="SNL844:SNL848"/>
    <mergeCell ref="SNM844:SNM848"/>
    <mergeCell ref="SNN844:SNN848"/>
    <mergeCell ref="SNO844:SNO848"/>
    <mergeCell ref="SNP844:SNP848"/>
    <mergeCell ref="SNG844:SNG848"/>
    <mergeCell ref="SNH844:SNH848"/>
    <mergeCell ref="SNI844:SNI848"/>
    <mergeCell ref="SNJ844:SNJ848"/>
    <mergeCell ref="SNK844:SNK848"/>
    <mergeCell ref="SNB844:SNB848"/>
    <mergeCell ref="SNC844:SNC848"/>
    <mergeCell ref="SND844:SND848"/>
    <mergeCell ref="SNE844:SNE848"/>
    <mergeCell ref="SNF844:SNF848"/>
    <mergeCell ref="SMW844:SMW848"/>
    <mergeCell ref="SMX844:SMX848"/>
    <mergeCell ref="SMY844:SMY848"/>
    <mergeCell ref="SMZ844:SMZ848"/>
    <mergeCell ref="SNA844:SNA848"/>
    <mergeCell ref="SMR844:SMR848"/>
    <mergeCell ref="SMS844:SMS848"/>
    <mergeCell ref="SMT844:SMT848"/>
    <mergeCell ref="SMU844:SMU848"/>
    <mergeCell ref="SMV844:SMV848"/>
    <mergeCell ref="SMM844:SMM848"/>
    <mergeCell ref="SMN844:SMN848"/>
    <mergeCell ref="SMO844:SMO848"/>
    <mergeCell ref="SMP844:SMP848"/>
    <mergeCell ref="SMQ844:SMQ848"/>
    <mergeCell ref="SMH844:SMH848"/>
    <mergeCell ref="SMI844:SMI848"/>
    <mergeCell ref="SMJ844:SMJ848"/>
    <mergeCell ref="SMK844:SMK848"/>
    <mergeCell ref="SML844:SML848"/>
    <mergeCell ref="SMC844:SMC848"/>
    <mergeCell ref="SMD844:SMD848"/>
    <mergeCell ref="SME844:SME848"/>
    <mergeCell ref="SMF844:SMF848"/>
    <mergeCell ref="SMG844:SMG848"/>
    <mergeCell ref="SLX844:SLX848"/>
    <mergeCell ref="SLY844:SLY848"/>
    <mergeCell ref="SLZ844:SLZ848"/>
    <mergeCell ref="SMA844:SMA848"/>
    <mergeCell ref="SMB844:SMB848"/>
    <mergeCell ref="SLS844:SLS848"/>
    <mergeCell ref="SLT844:SLT848"/>
    <mergeCell ref="SLU844:SLU848"/>
    <mergeCell ref="SLV844:SLV848"/>
    <mergeCell ref="SLW844:SLW848"/>
    <mergeCell ref="SLN844:SLN848"/>
    <mergeCell ref="SLO844:SLO848"/>
    <mergeCell ref="SLP844:SLP848"/>
    <mergeCell ref="SLQ844:SLQ848"/>
    <mergeCell ref="SLR844:SLR848"/>
    <mergeCell ref="SLI844:SLI848"/>
    <mergeCell ref="SLJ844:SLJ848"/>
    <mergeCell ref="SLK844:SLK848"/>
    <mergeCell ref="SLL844:SLL848"/>
    <mergeCell ref="SLM844:SLM848"/>
    <mergeCell ref="SLD844:SLD848"/>
    <mergeCell ref="SLE844:SLE848"/>
    <mergeCell ref="SLF844:SLF848"/>
    <mergeCell ref="SLG844:SLG848"/>
    <mergeCell ref="SLH844:SLH848"/>
    <mergeCell ref="SKY844:SKY848"/>
    <mergeCell ref="SKZ844:SKZ848"/>
    <mergeCell ref="SLA844:SLA848"/>
    <mergeCell ref="SLB844:SLB848"/>
    <mergeCell ref="SLC844:SLC848"/>
    <mergeCell ref="SKT844:SKT848"/>
    <mergeCell ref="SKU844:SKU848"/>
    <mergeCell ref="SKV844:SKV848"/>
    <mergeCell ref="SKW844:SKW848"/>
    <mergeCell ref="SKX844:SKX848"/>
    <mergeCell ref="SKO844:SKO848"/>
    <mergeCell ref="SKP844:SKP848"/>
    <mergeCell ref="SKQ844:SKQ848"/>
    <mergeCell ref="SKR844:SKR848"/>
    <mergeCell ref="SKS844:SKS848"/>
    <mergeCell ref="SKJ844:SKJ848"/>
    <mergeCell ref="SKK844:SKK848"/>
    <mergeCell ref="SKL844:SKL848"/>
    <mergeCell ref="SKM844:SKM848"/>
    <mergeCell ref="SKN844:SKN848"/>
    <mergeCell ref="SKE844:SKE848"/>
    <mergeCell ref="SKF844:SKF848"/>
    <mergeCell ref="SKG844:SKG848"/>
    <mergeCell ref="SKH844:SKH848"/>
    <mergeCell ref="SKI844:SKI848"/>
    <mergeCell ref="SJZ844:SJZ848"/>
    <mergeCell ref="SKA844:SKA848"/>
    <mergeCell ref="SKB844:SKB848"/>
    <mergeCell ref="SKC844:SKC848"/>
    <mergeCell ref="SKD844:SKD848"/>
    <mergeCell ref="SJU844:SJU848"/>
    <mergeCell ref="SJV844:SJV848"/>
    <mergeCell ref="SJW844:SJW848"/>
    <mergeCell ref="SJX844:SJX848"/>
    <mergeCell ref="SJY844:SJY848"/>
    <mergeCell ref="SJP844:SJP848"/>
    <mergeCell ref="SJQ844:SJQ848"/>
    <mergeCell ref="SJR844:SJR848"/>
    <mergeCell ref="SJS844:SJS848"/>
    <mergeCell ref="SJT844:SJT848"/>
    <mergeCell ref="SJK844:SJK848"/>
    <mergeCell ref="SJL844:SJL848"/>
    <mergeCell ref="SJM844:SJM848"/>
    <mergeCell ref="SJN844:SJN848"/>
    <mergeCell ref="SJO844:SJO848"/>
    <mergeCell ref="SJF844:SJF848"/>
    <mergeCell ref="SJG844:SJG848"/>
    <mergeCell ref="SJH844:SJH848"/>
    <mergeCell ref="SJI844:SJI848"/>
    <mergeCell ref="SJJ844:SJJ848"/>
    <mergeCell ref="SJA844:SJA848"/>
    <mergeCell ref="SJB844:SJB848"/>
    <mergeCell ref="SJC844:SJC848"/>
    <mergeCell ref="SJD844:SJD848"/>
    <mergeCell ref="SJE844:SJE848"/>
    <mergeCell ref="SIV844:SIV848"/>
    <mergeCell ref="SIW844:SIW848"/>
    <mergeCell ref="SIX844:SIX848"/>
    <mergeCell ref="SIY844:SIY848"/>
    <mergeCell ref="SIZ844:SIZ848"/>
    <mergeCell ref="SIQ844:SIQ848"/>
    <mergeCell ref="SIR844:SIR848"/>
    <mergeCell ref="SIS844:SIS848"/>
    <mergeCell ref="SIT844:SIT848"/>
    <mergeCell ref="SIU844:SIU848"/>
    <mergeCell ref="SIL844:SIL848"/>
    <mergeCell ref="SIM844:SIM848"/>
    <mergeCell ref="SIN844:SIN848"/>
    <mergeCell ref="SIO844:SIO848"/>
    <mergeCell ref="SIP844:SIP848"/>
    <mergeCell ref="SIG844:SIG848"/>
    <mergeCell ref="SIH844:SIH848"/>
    <mergeCell ref="SII844:SII848"/>
    <mergeCell ref="SIJ844:SIJ848"/>
    <mergeCell ref="SIK844:SIK848"/>
    <mergeCell ref="SIB844:SIB848"/>
    <mergeCell ref="SIC844:SIC848"/>
    <mergeCell ref="SID844:SID848"/>
    <mergeCell ref="SIE844:SIE848"/>
    <mergeCell ref="SIF844:SIF848"/>
    <mergeCell ref="SHW844:SHW848"/>
    <mergeCell ref="SHX844:SHX848"/>
    <mergeCell ref="SHY844:SHY848"/>
    <mergeCell ref="SHZ844:SHZ848"/>
    <mergeCell ref="SIA844:SIA848"/>
    <mergeCell ref="SHR844:SHR848"/>
    <mergeCell ref="SHS844:SHS848"/>
    <mergeCell ref="SHT844:SHT848"/>
    <mergeCell ref="SHU844:SHU848"/>
    <mergeCell ref="SHV844:SHV848"/>
    <mergeCell ref="SHM844:SHM848"/>
    <mergeCell ref="SHN844:SHN848"/>
    <mergeCell ref="SHO844:SHO848"/>
    <mergeCell ref="SHP844:SHP848"/>
    <mergeCell ref="SHQ844:SHQ848"/>
    <mergeCell ref="SHH844:SHH848"/>
    <mergeCell ref="SHI844:SHI848"/>
    <mergeCell ref="SHJ844:SHJ848"/>
    <mergeCell ref="SHK844:SHK848"/>
    <mergeCell ref="SHL844:SHL848"/>
    <mergeCell ref="SHC844:SHC848"/>
    <mergeCell ref="SHD844:SHD848"/>
    <mergeCell ref="SHE844:SHE848"/>
    <mergeCell ref="SHF844:SHF848"/>
    <mergeCell ref="SHG844:SHG848"/>
    <mergeCell ref="SGX844:SGX848"/>
    <mergeCell ref="SGY844:SGY848"/>
    <mergeCell ref="SGZ844:SGZ848"/>
    <mergeCell ref="SHA844:SHA848"/>
    <mergeCell ref="SHB844:SHB848"/>
    <mergeCell ref="SGS844:SGS848"/>
    <mergeCell ref="SGT844:SGT848"/>
    <mergeCell ref="SGU844:SGU848"/>
    <mergeCell ref="SGV844:SGV848"/>
    <mergeCell ref="SGW844:SGW848"/>
    <mergeCell ref="SGN844:SGN848"/>
    <mergeCell ref="SGO844:SGO848"/>
    <mergeCell ref="SGP844:SGP848"/>
    <mergeCell ref="SGQ844:SGQ848"/>
    <mergeCell ref="SGR844:SGR848"/>
    <mergeCell ref="SGI844:SGI848"/>
    <mergeCell ref="SGJ844:SGJ848"/>
    <mergeCell ref="SGK844:SGK848"/>
    <mergeCell ref="SGL844:SGL848"/>
    <mergeCell ref="SGM844:SGM848"/>
    <mergeCell ref="SGD844:SGD848"/>
    <mergeCell ref="SGE844:SGE848"/>
    <mergeCell ref="SGF844:SGF848"/>
    <mergeCell ref="SGG844:SGG848"/>
    <mergeCell ref="SGH844:SGH848"/>
    <mergeCell ref="SFY844:SFY848"/>
    <mergeCell ref="SFZ844:SFZ848"/>
    <mergeCell ref="SGA844:SGA848"/>
    <mergeCell ref="SGB844:SGB848"/>
    <mergeCell ref="SGC844:SGC848"/>
    <mergeCell ref="SFT844:SFT848"/>
    <mergeCell ref="SFU844:SFU848"/>
    <mergeCell ref="SFV844:SFV848"/>
    <mergeCell ref="SFW844:SFW848"/>
    <mergeCell ref="SFX844:SFX848"/>
    <mergeCell ref="SFO844:SFO848"/>
    <mergeCell ref="SFP844:SFP848"/>
    <mergeCell ref="SFQ844:SFQ848"/>
    <mergeCell ref="SFR844:SFR848"/>
    <mergeCell ref="SFS844:SFS848"/>
    <mergeCell ref="SFJ844:SFJ848"/>
    <mergeCell ref="SFK844:SFK848"/>
    <mergeCell ref="SFL844:SFL848"/>
    <mergeCell ref="SFM844:SFM848"/>
    <mergeCell ref="SFN844:SFN848"/>
    <mergeCell ref="SFE844:SFE848"/>
    <mergeCell ref="SFF844:SFF848"/>
    <mergeCell ref="SFG844:SFG848"/>
    <mergeCell ref="SFH844:SFH848"/>
    <mergeCell ref="SFI844:SFI848"/>
    <mergeCell ref="SEZ844:SEZ848"/>
    <mergeCell ref="SFA844:SFA848"/>
    <mergeCell ref="SFB844:SFB848"/>
    <mergeCell ref="SFC844:SFC848"/>
    <mergeCell ref="SFD844:SFD848"/>
    <mergeCell ref="SEU844:SEU848"/>
    <mergeCell ref="SEV844:SEV848"/>
    <mergeCell ref="SEW844:SEW848"/>
    <mergeCell ref="SEX844:SEX848"/>
    <mergeCell ref="SEY844:SEY848"/>
    <mergeCell ref="SEP844:SEP848"/>
    <mergeCell ref="SEQ844:SEQ848"/>
    <mergeCell ref="SER844:SER848"/>
    <mergeCell ref="SES844:SES848"/>
    <mergeCell ref="SET844:SET848"/>
    <mergeCell ref="SEK844:SEK848"/>
    <mergeCell ref="SEL844:SEL848"/>
    <mergeCell ref="SEM844:SEM848"/>
    <mergeCell ref="SEN844:SEN848"/>
    <mergeCell ref="SEO844:SEO848"/>
    <mergeCell ref="SEF844:SEF848"/>
    <mergeCell ref="SEG844:SEG848"/>
    <mergeCell ref="SEH844:SEH848"/>
    <mergeCell ref="SEI844:SEI848"/>
    <mergeCell ref="SEJ844:SEJ848"/>
    <mergeCell ref="SEA844:SEA848"/>
    <mergeCell ref="SEB844:SEB848"/>
    <mergeCell ref="SEC844:SEC848"/>
    <mergeCell ref="SED844:SED848"/>
    <mergeCell ref="SEE844:SEE848"/>
    <mergeCell ref="SDV844:SDV848"/>
    <mergeCell ref="SDW844:SDW848"/>
    <mergeCell ref="SDX844:SDX848"/>
    <mergeCell ref="SDY844:SDY848"/>
    <mergeCell ref="SDZ844:SDZ848"/>
    <mergeCell ref="SDQ844:SDQ848"/>
    <mergeCell ref="SDR844:SDR848"/>
    <mergeCell ref="SDS844:SDS848"/>
    <mergeCell ref="SDT844:SDT848"/>
    <mergeCell ref="SDU844:SDU848"/>
    <mergeCell ref="SDL844:SDL848"/>
    <mergeCell ref="SDM844:SDM848"/>
    <mergeCell ref="SDN844:SDN848"/>
    <mergeCell ref="SDO844:SDO848"/>
    <mergeCell ref="SDP844:SDP848"/>
    <mergeCell ref="SDG844:SDG848"/>
    <mergeCell ref="SDH844:SDH848"/>
    <mergeCell ref="SDI844:SDI848"/>
    <mergeCell ref="SDJ844:SDJ848"/>
    <mergeCell ref="SDK844:SDK848"/>
    <mergeCell ref="SDB844:SDB848"/>
    <mergeCell ref="SDC844:SDC848"/>
    <mergeCell ref="SDD844:SDD848"/>
    <mergeCell ref="SDE844:SDE848"/>
    <mergeCell ref="SDF844:SDF848"/>
    <mergeCell ref="SCW844:SCW848"/>
    <mergeCell ref="SCX844:SCX848"/>
    <mergeCell ref="SCY844:SCY848"/>
    <mergeCell ref="SCZ844:SCZ848"/>
    <mergeCell ref="SDA844:SDA848"/>
    <mergeCell ref="SCR844:SCR848"/>
    <mergeCell ref="SCS844:SCS848"/>
    <mergeCell ref="SCT844:SCT848"/>
    <mergeCell ref="SCU844:SCU848"/>
    <mergeCell ref="SCV844:SCV848"/>
    <mergeCell ref="SCM844:SCM848"/>
    <mergeCell ref="SCN844:SCN848"/>
    <mergeCell ref="SCO844:SCO848"/>
    <mergeCell ref="SCP844:SCP848"/>
    <mergeCell ref="SCQ844:SCQ848"/>
    <mergeCell ref="SCH844:SCH848"/>
    <mergeCell ref="SCI844:SCI848"/>
    <mergeCell ref="SCJ844:SCJ848"/>
    <mergeCell ref="SCK844:SCK848"/>
    <mergeCell ref="SCL844:SCL848"/>
    <mergeCell ref="SCC844:SCC848"/>
    <mergeCell ref="SCD844:SCD848"/>
    <mergeCell ref="SCE844:SCE848"/>
    <mergeCell ref="SCF844:SCF848"/>
    <mergeCell ref="SCG844:SCG848"/>
    <mergeCell ref="SBX844:SBX848"/>
    <mergeCell ref="SBY844:SBY848"/>
    <mergeCell ref="SBZ844:SBZ848"/>
    <mergeCell ref="SCA844:SCA848"/>
    <mergeCell ref="SCB844:SCB848"/>
    <mergeCell ref="SBS844:SBS848"/>
    <mergeCell ref="SBT844:SBT848"/>
    <mergeCell ref="SBU844:SBU848"/>
    <mergeCell ref="SBV844:SBV848"/>
    <mergeCell ref="SBW844:SBW848"/>
    <mergeCell ref="SBN844:SBN848"/>
    <mergeCell ref="SBO844:SBO848"/>
    <mergeCell ref="SBP844:SBP848"/>
    <mergeCell ref="SBQ844:SBQ848"/>
    <mergeCell ref="SBR844:SBR848"/>
    <mergeCell ref="SBI844:SBI848"/>
    <mergeCell ref="SBJ844:SBJ848"/>
    <mergeCell ref="SBK844:SBK848"/>
    <mergeCell ref="SBL844:SBL848"/>
    <mergeCell ref="SBM844:SBM848"/>
    <mergeCell ref="SBD844:SBD848"/>
    <mergeCell ref="SBE844:SBE848"/>
    <mergeCell ref="SBF844:SBF848"/>
    <mergeCell ref="SBG844:SBG848"/>
    <mergeCell ref="SBH844:SBH848"/>
    <mergeCell ref="SAY844:SAY848"/>
    <mergeCell ref="SAZ844:SAZ848"/>
    <mergeCell ref="SBA844:SBA848"/>
    <mergeCell ref="SBB844:SBB848"/>
    <mergeCell ref="SBC844:SBC848"/>
    <mergeCell ref="SAT844:SAT848"/>
    <mergeCell ref="SAU844:SAU848"/>
    <mergeCell ref="SAV844:SAV848"/>
    <mergeCell ref="SAW844:SAW848"/>
    <mergeCell ref="SAX844:SAX848"/>
    <mergeCell ref="SAO844:SAO848"/>
    <mergeCell ref="SAP844:SAP848"/>
    <mergeCell ref="SAQ844:SAQ848"/>
    <mergeCell ref="SAR844:SAR848"/>
    <mergeCell ref="SAS844:SAS848"/>
    <mergeCell ref="SAJ844:SAJ848"/>
    <mergeCell ref="SAK844:SAK848"/>
    <mergeCell ref="SAL844:SAL848"/>
    <mergeCell ref="SAM844:SAM848"/>
    <mergeCell ref="SAN844:SAN848"/>
    <mergeCell ref="SAE844:SAE848"/>
    <mergeCell ref="SAF844:SAF848"/>
    <mergeCell ref="SAG844:SAG848"/>
    <mergeCell ref="SAH844:SAH848"/>
    <mergeCell ref="SAI844:SAI848"/>
    <mergeCell ref="RZZ844:RZZ848"/>
    <mergeCell ref="SAA844:SAA848"/>
    <mergeCell ref="SAB844:SAB848"/>
    <mergeCell ref="SAC844:SAC848"/>
    <mergeCell ref="SAD844:SAD848"/>
    <mergeCell ref="RZU844:RZU848"/>
    <mergeCell ref="RZV844:RZV848"/>
    <mergeCell ref="RZW844:RZW848"/>
    <mergeCell ref="RZX844:RZX848"/>
    <mergeCell ref="RZY844:RZY848"/>
    <mergeCell ref="RZP844:RZP848"/>
    <mergeCell ref="RZQ844:RZQ848"/>
    <mergeCell ref="RZR844:RZR848"/>
    <mergeCell ref="RZS844:RZS848"/>
    <mergeCell ref="RZT844:RZT848"/>
    <mergeCell ref="RZK844:RZK848"/>
    <mergeCell ref="RZL844:RZL848"/>
    <mergeCell ref="RZM844:RZM848"/>
    <mergeCell ref="RZN844:RZN848"/>
    <mergeCell ref="RZO844:RZO848"/>
    <mergeCell ref="RZF844:RZF848"/>
    <mergeCell ref="RZG844:RZG848"/>
    <mergeCell ref="RZH844:RZH848"/>
    <mergeCell ref="RZI844:RZI848"/>
    <mergeCell ref="RZJ844:RZJ848"/>
    <mergeCell ref="RZA844:RZA848"/>
    <mergeCell ref="RZB844:RZB848"/>
    <mergeCell ref="RZC844:RZC848"/>
    <mergeCell ref="RZD844:RZD848"/>
    <mergeCell ref="RZE844:RZE848"/>
    <mergeCell ref="RYV844:RYV848"/>
    <mergeCell ref="RYW844:RYW848"/>
    <mergeCell ref="RYX844:RYX848"/>
    <mergeCell ref="RYY844:RYY848"/>
    <mergeCell ref="RYZ844:RYZ848"/>
    <mergeCell ref="RYQ844:RYQ848"/>
    <mergeCell ref="RYR844:RYR848"/>
    <mergeCell ref="RYS844:RYS848"/>
    <mergeCell ref="RYT844:RYT848"/>
    <mergeCell ref="RYU844:RYU848"/>
    <mergeCell ref="RYL844:RYL848"/>
    <mergeCell ref="RYM844:RYM848"/>
    <mergeCell ref="RYN844:RYN848"/>
    <mergeCell ref="RYO844:RYO848"/>
    <mergeCell ref="RYP844:RYP848"/>
    <mergeCell ref="RYG844:RYG848"/>
    <mergeCell ref="RYH844:RYH848"/>
    <mergeCell ref="RYI844:RYI848"/>
    <mergeCell ref="RYJ844:RYJ848"/>
    <mergeCell ref="RYK844:RYK848"/>
    <mergeCell ref="RYB844:RYB848"/>
    <mergeCell ref="RYC844:RYC848"/>
    <mergeCell ref="RYD844:RYD848"/>
    <mergeCell ref="RYE844:RYE848"/>
    <mergeCell ref="RYF844:RYF848"/>
    <mergeCell ref="RXW844:RXW848"/>
    <mergeCell ref="RXX844:RXX848"/>
    <mergeCell ref="RXY844:RXY848"/>
    <mergeCell ref="RXZ844:RXZ848"/>
    <mergeCell ref="RYA844:RYA848"/>
    <mergeCell ref="RXR844:RXR848"/>
    <mergeCell ref="RXS844:RXS848"/>
    <mergeCell ref="RXT844:RXT848"/>
    <mergeCell ref="RXU844:RXU848"/>
    <mergeCell ref="RXV844:RXV848"/>
    <mergeCell ref="RXM844:RXM848"/>
    <mergeCell ref="RXN844:RXN848"/>
    <mergeCell ref="RXO844:RXO848"/>
    <mergeCell ref="RXP844:RXP848"/>
    <mergeCell ref="RXQ844:RXQ848"/>
    <mergeCell ref="RXH844:RXH848"/>
    <mergeCell ref="RXI844:RXI848"/>
    <mergeCell ref="RXJ844:RXJ848"/>
    <mergeCell ref="RXK844:RXK848"/>
    <mergeCell ref="RXL844:RXL848"/>
    <mergeCell ref="RXC844:RXC848"/>
    <mergeCell ref="RXD844:RXD848"/>
    <mergeCell ref="RXE844:RXE848"/>
    <mergeCell ref="RXF844:RXF848"/>
    <mergeCell ref="RXG844:RXG848"/>
    <mergeCell ref="RWX844:RWX848"/>
    <mergeCell ref="RWY844:RWY848"/>
    <mergeCell ref="RWZ844:RWZ848"/>
    <mergeCell ref="RXA844:RXA848"/>
    <mergeCell ref="RXB844:RXB848"/>
    <mergeCell ref="RWS844:RWS848"/>
    <mergeCell ref="RWT844:RWT848"/>
    <mergeCell ref="RWU844:RWU848"/>
    <mergeCell ref="RWV844:RWV848"/>
    <mergeCell ref="RWW844:RWW848"/>
    <mergeCell ref="RWN844:RWN848"/>
    <mergeCell ref="RWO844:RWO848"/>
    <mergeCell ref="RWP844:RWP848"/>
    <mergeCell ref="RWQ844:RWQ848"/>
    <mergeCell ref="RWR844:RWR848"/>
    <mergeCell ref="RWI844:RWI848"/>
    <mergeCell ref="RWJ844:RWJ848"/>
    <mergeCell ref="RWK844:RWK848"/>
    <mergeCell ref="RWL844:RWL848"/>
    <mergeCell ref="RWM844:RWM848"/>
    <mergeCell ref="RWD844:RWD848"/>
    <mergeCell ref="RWE844:RWE848"/>
    <mergeCell ref="RWF844:RWF848"/>
    <mergeCell ref="RWG844:RWG848"/>
    <mergeCell ref="RWH844:RWH848"/>
    <mergeCell ref="RVY844:RVY848"/>
    <mergeCell ref="RVZ844:RVZ848"/>
    <mergeCell ref="RWA844:RWA848"/>
    <mergeCell ref="RWB844:RWB848"/>
    <mergeCell ref="RWC844:RWC848"/>
    <mergeCell ref="RVT844:RVT848"/>
    <mergeCell ref="RVU844:RVU848"/>
    <mergeCell ref="RVV844:RVV848"/>
    <mergeCell ref="RVW844:RVW848"/>
    <mergeCell ref="RVX844:RVX848"/>
    <mergeCell ref="RVO844:RVO848"/>
    <mergeCell ref="RVP844:RVP848"/>
    <mergeCell ref="RVQ844:RVQ848"/>
    <mergeCell ref="RVR844:RVR848"/>
    <mergeCell ref="RVS844:RVS848"/>
    <mergeCell ref="RVJ844:RVJ848"/>
    <mergeCell ref="RVK844:RVK848"/>
    <mergeCell ref="RVL844:RVL848"/>
    <mergeCell ref="RVM844:RVM848"/>
    <mergeCell ref="RVN844:RVN848"/>
    <mergeCell ref="RVE844:RVE848"/>
    <mergeCell ref="RVF844:RVF848"/>
    <mergeCell ref="RVG844:RVG848"/>
    <mergeCell ref="RVH844:RVH848"/>
    <mergeCell ref="RVI844:RVI848"/>
    <mergeCell ref="RUZ844:RUZ848"/>
    <mergeCell ref="RVA844:RVA848"/>
    <mergeCell ref="RVB844:RVB848"/>
    <mergeCell ref="RVC844:RVC848"/>
    <mergeCell ref="RVD844:RVD848"/>
    <mergeCell ref="RUU844:RUU848"/>
    <mergeCell ref="RUV844:RUV848"/>
    <mergeCell ref="RUW844:RUW848"/>
    <mergeCell ref="RUX844:RUX848"/>
    <mergeCell ref="RUY844:RUY848"/>
    <mergeCell ref="RUP844:RUP848"/>
    <mergeCell ref="RUQ844:RUQ848"/>
    <mergeCell ref="RUR844:RUR848"/>
    <mergeCell ref="RUS844:RUS848"/>
    <mergeCell ref="RUT844:RUT848"/>
    <mergeCell ref="RUK844:RUK848"/>
    <mergeCell ref="RUL844:RUL848"/>
    <mergeCell ref="RUM844:RUM848"/>
    <mergeCell ref="RUN844:RUN848"/>
    <mergeCell ref="RUO844:RUO848"/>
    <mergeCell ref="RUF844:RUF848"/>
    <mergeCell ref="RUG844:RUG848"/>
    <mergeCell ref="RUH844:RUH848"/>
    <mergeCell ref="RUI844:RUI848"/>
    <mergeCell ref="RUJ844:RUJ848"/>
    <mergeCell ref="RUA844:RUA848"/>
    <mergeCell ref="RUB844:RUB848"/>
    <mergeCell ref="RUC844:RUC848"/>
    <mergeCell ref="RUD844:RUD848"/>
    <mergeCell ref="RUE844:RUE848"/>
    <mergeCell ref="RTV844:RTV848"/>
    <mergeCell ref="RTW844:RTW848"/>
    <mergeCell ref="RTX844:RTX848"/>
    <mergeCell ref="RTY844:RTY848"/>
    <mergeCell ref="RTZ844:RTZ848"/>
    <mergeCell ref="RTQ844:RTQ848"/>
    <mergeCell ref="RTR844:RTR848"/>
    <mergeCell ref="RTS844:RTS848"/>
    <mergeCell ref="RTT844:RTT848"/>
    <mergeCell ref="RTU844:RTU848"/>
    <mergeCell ref="RTL844:RTL848"/>
    <mergeCell ref="RTM844:RTM848"/>
    <mergeCell ref="RTN844:RTN848"/>
    <mergeCell ref="RTO844:RTO848"/>
    <mergeCell ref="RTP844:RTP848"/>
    <mergeCell ref="RTG844:RTG848"/>
    <mergeCell ref="RTH844:RTH848"/>
    <mergeCell ref="RTI844:RTI848"/>
    <mergeCell ref="RTJ844:RTJ848"/>
    <mergeCell ref="RTK844:RTK848"/>
    <mergeCell ref="RTB844:RTB848"/>
    <mergeCell ref="RTC844:RTC848"/>
    <mergeCell ref="RTD844:RTD848"/>
    <mergeCell ref="RTE844:RTE848"/>
    <mergeCell ref="RTF844:RTF848"/>
    <mergeCell ref="RSW844:RSW848"/>
    <mergeCell ref="RSX844:RSX848"/>
    <mergeCell ref="RSY844:RSY848"/>
    <mergeCell ref="RSZ844:RSZ848"/>
    <mergeCell ref="RTA844:RTA848"/>
    <mergeCell ref="RSR844:RSR848"/>
    <mergeCell ref="RSS844:RSS848"/>
    <mergeCell ref="RST844:RST848"/>
    <mergeCell ref="RSU844:RSU848"/>
    <mergeCell ref="RSV844:RSV848"/>
    <mergeCell ref="RSM844:RSM848"/>
    <mergeCell ref="RSN844:RSN848"/>
    <mergeCell ref="RSO844:RSO848"/>
    <mergeCell ref="RSP844:RSP848"/>
    <mergeCell ref="RSQ844:RSQ848"/>
    <mergeCell ref="RSH844:RSH848"/>
    <mergeCell ref="RSI844:RSI848"/>
    <mergeCell ref="RSJ844:RSJ848"/>
    <mergeCell ref="RSK844:RSK848"/>
    <mergeCell ref="RSL844:RSL848"/>
    <mergeCell ref="RSC844:RSC848"/>
    <mergeCell ref="RSD844:RSD848"/>
    <mergeCell ref="RSE844:RSE848"/>
    <mergeCell ref="RSF844:RSF848"/>
    <mergeCell ref="RSG844:RSG848"/>
    <mergeCell ref="RRX844:RRX848"/>
    <mergeCell ref="RRY844:RRY848"/>
    <mergeCell ref="RRZ844:RRZ848"/>
    <mergeCell ref="RSA844:RSA848"/>
    <mergeCell ref="RSB844:RSB848"/>
    <mergeCell ref="RRS844:RRS848"/>
    <mergeCell ref="RRT844:RRT848"/>
    <mergeCell ref="RRU844:RRU848"/>
    <mergeCell ref="RRV844:RRV848"/>
    <mergeCell ref="RRW844:RRW848"/>
    <mergeCell ref="RRN844:RRN848"/>
    <mergeCell ref="RRO844:RRO848"/>
    <mergeCell ref="RRP844:RRP848"/>
    <mergeCell ref="RRQ844:RRQ848"/>
    <mergeCell ref="RRR844:RRR848"/>
    <mergeCell ref="RRI844:RRI848"/>
    <mergeCell ref="RRJ844:RRJ848"/>
    <mergeCell ref="RRK844:RRK848"/>
    <mergeCell ref="RRL844:RRL848"/>
    <mergeCell ref="RRM844:RRM848"/>
    <mergeCell ref="RRD844:RRD848"/>
    <mergeCell ref="RRE844:RRE848"/>
    <mergeCell ref="RRF844:RRF848"/>
    <mergeCell ref="RRG844:RRG848"/>
    <mergeCell ref="RRH844:RRH848"/>
    <mergeCell ref="RQY844:RQY848"/>
    <mergeCell ref="RQZ844:RQZ848"/>
    <mergeCell ref="RRA844:RRA848"/>
    <mergeCell ref="RRB844:RRB848"/>
    <mergeCell ref="RRC844:RRC848"/>
    <mergeCell ref="RQT844:RQT848"/>
    <mergeCell ref="RQU844:RQU848"/>
    <mergeCell ref="RQV844:RQV848"/>
    <mergeCell ref="RQW844:RQW848"/>
    <mergeCell ref="RQX844:RQX848"/>
    <mergeCell ref="RQO844:RQO848"/>
    <mergeCell ref="RQP844:RQP848"/>
    <mergeCell ref="RQQ844:RQQ848"/>
    <mergeCell ref="RQR844:RQR848"/>
    <mergeCell ref="RQS844:RQS848"/>
    <mergeCell ref="RQJ844:RQJ848"/>
    <mergeCell ref="RQK844:RQK848"/>
    <mergeCell ref="RQL844:RQL848"/>
    <mergeCell ref="RQM844:RQM848"/>
    <mergeCell ref="RQN844:RQN848"/>
    <mergeCell ref="RQE844:RQE848"/>
    <mergeCell ref="RQF844:RQF848"/>
    <mergeCell ref="RQG844:RQG848"/>
    <mergeCell ref="RQH844:RQH848"/>
    <mergeCell ref="RQI844:RQI848"/>
    <mergeCell ref="RPZ844:RPZ848"/>
    <mergeCell ref="RQA844:RQA848"/>
    <mergeCell ref="RQB844:RQB848"/>
    <mergeCell ref="RQC844:RQC848"/>
    <mergeCell ref="RQD844:RQD848"/>
    <mergeCell ref="RPU844:RPU848"/>
    <mergeCell ref="RPV844:RPV848"/>
    <mergeCell ref="RPW844:RPW848"/>
    <mergeCell ref="RPX844:RPX848"/>
    <mergeCell ref="RPY844:RPY848"/>
    <mergeCell ref="RPP844:RPP848"/>
    <mergeCell ref="RPQ844:RPQ848"/>
    <mergeCell ref="RPR844:RPR848"/>
    <mergeCell ref="RPS844:RPS848"/>
    <mergeCell ref="RPT844:RPT848"/>
    <mergeCell ref="RPK844:RPK848"/>
    <mergeCell ref="RPL844:RPL848"/>
    <mergeCell ref="RPM844:RPM848"/>
    <mergeCell ref="RPN844:RPN848"/>
    <mergeCell ref="RPO844:RPO848"/>
    <mergeCell ref="RPF844:RPF848"/>
    <mergeCell ref="RPG844:RPG848"/>
    <mergeCell ref="RPH844:RPH848"/>
    <mergeCell ref="RPI844:RPI848"/>
    <mergeCell ref="RPJ844:RPJ848"/>
    <mergeCell ref="RPA844:RPA848"/>
    <mergeCell ref="RPB844:RPB848"/>
    <mergeCell ref="RPC844:RPC848"/>
    <mergeCell ref="RPD844:RPD848"/>
    <mergeCell ref="RPE844:RPE848"/>
    <mergeCell ref="ROV844:ROV848"/>
    <mergeCell ref="ROW844:ROW848"/>
    <mergeCell ref="ROX844:ROX848"/>
    <mergeCell ref="ROY844:ROY848"/>
    <mergeCell ref="ROZ844:ROZ848"/>
    <mergeCell ref="ROQ844:ROQ848"/>
    <mergeCell ref="ROR844:ROR848"/>
    <mergeCell ref="ROS844:ROS848"/>
    <mergeCell ref="ROT844:ROT848"/>
    <mergeCell ref="ROU844:ROU848"/>
    <mergeCell ref="ROL844:ROL848"/>
    <mergeCell ref="ROM844:ROM848"/>
    <mergeCell ref="RON844:RON848"/>
    <mergeCell ref="ROO844:ROO848"/>
    <mergeCell ref="ROP844:ROP848"/>
    <mergeCell ref="ROG844:ROG848"/>
    <mergeCell ref="ROH844:ROH848"/>
    <mergeCell ref="ROI844:ROI848"/>
    <mergeCell ref="ROJ844:ROJ848"/>
    <mergeCell ref="ROK844:ROK848"/>
    <mergeCell ref="ROB844:ROB848"/>
    <mergeCell ref="ROC844:ROC848"/>
    <mergeCell ref="ROD844:ROD848"/>
    <mergeCell ref="ROE844:ROE848"/>
    <mergeCell ref="ROF844:ROF848"/>
    <mergeCell ref="RNW844:RNW848"/>
    <mergeCell ref="RNX844:RNX848"/>
    <mergeCell ref="RNY844:RNY848"/>
    <mergeCell ref="RNZ844:RNZ848"/>
    <mergeCell ref="ROA844:ROA848"/>
    <mergeCell ref="RNR844:RNR848"/>
    <mergeCell ref="RNS844:RNS848"/>
    <mergeCell ref="RNT844:RNT848"/>
    <mergeCell ref="RNU844:RNU848"/>
    <mergeCell ref="RNV844:RNV848"/>
    <mergeCell ref="RNM844:RNM848"/>
    <mergeCell ref="RNN844:RNN848"/>
    <mergeCell ref="RNO844:RNO848"/>
    <mergeCell ref="RNP844:RNP848"/>
    <mergeCell ref="RNQ844:RNQ848"/>
    <mergeCell ref="RNH844:RNH848"/>
    <mergeCell ref="RNI844:RNI848"/>
    <mergeCell ref="RNJ844:RNJ848"/>
    <mergeCell ref="RNK844:RNK848"/>
    <mergeCell ref="RNL844:RNL848"/>
    <mergeCell ref="RNC844:RNC848"/>
    <mergeCell ref="RND844:RND848"/>
    <mergeCell ref="RNE844:RNE848"/>
    <mergeCell ref="RNF844:RNF848"/>
    <mergeCell ref="RNG844:RNG848"/>
    <mergeCell ref="RMX844:RMX848"/>
    <mergeCell ref="RMY844:RMY848"/>
    <mergeCell ref="RMZ844:RMZ848"/>
    <mergeCell ref="RNA844:RNA848"/>
    <mergeCell ref="RNB844:RNB848"/>
    <mergeCell ref="RMS844:RMS848"/>
    <mergeCell ref="RMT844:RMT848"/>
    <mergeCell ref="RMU844:RMU848"/>
    <mergeCell ref="RMV844:RMV848"/>
    <mergeCell ref="RMW844:RMW848"/>
    <mergeCell ref="RMN844:RMN848"/>
    <mergeCell ref="RMO844:RMO848"/>
    <mergeCell ref="RMP844:RMP848"/>
    <mergeCell ref="RMQ844:RMQ848"/>
    <mergeCell ref="RMR844:RMR848"/>
    <mergeCell ref="RMI844:RMI848"/>
    <mergeCell ref="RMJ844:RMJ848"/>
    <mergeCell ref="RMK844:RMK848"/>
    <mergeCell ref="RML844:RML848"/>
    <mergeCell ref="RMM844:RMM848"/>
    <mergeCell ref="RMD844:RMD848"/>
    <mergeCell ref="RME844:RME848"/>
    <mergeCell ref="RMF844:RMF848"/>
    <mergeCell ref="RMG844:RMG848"/>
    <mergeCell ref="RMH844:RMH848"/>
    <mergeCell ref="RLY844:RLY848"/>
    <mergeCell ref="RLZ844:RLZ848"/>
    <mergeCell ref="RMA844:RMA848"/>
    <mergeCell ref="RMB844:RMB848"/>
    <mergeCell ref="RMC844:RMC848"/>
    <mergeCell ref="RLT844:RLT848"/>
    <mergeCell ref="RLU844:RLU848"/>
    <mergeCell ref="RLV844:RLV848"/>
    <mergeCell ref="RLW844:RLW848"/>
    <mergeCell ref="RLX844:RLX848"/>
    <mergeCell ref="RLO844:RLO848"/>
    <mergeCell ref="RLP844:RLP848"/>
    <mergeCell ref="RLQ844:RLQ848"/>
    <mergeCell ref="RLR844:RLR848"/>
    <mergeCell ref="RLS844:RLS848"/>
    <mergeCell ref="RLJ844:RLJ848"/>
    <mergeCell ref="RLK844:RLK848"/>
    <mergeCell ref="RLL844:RLL848"/>
    <mergeCell ref="RLM844:RLM848"/>
    <mergeCell ref="RLN844:RLN848"/>
    <mergeCell ref="RLE844:RLE848"/>
    <mergeCell ref="RLF844:RLF848"/>
    <mergeCell ref="RLG844:RLG848"/>
    <mergeCell ref="RLH844:RLH848"/>
    <mergeCell ref="RLI844:RLI848"/>
    <mergeCell ref="RKZ844:RKZ848"/>
    <mergeCell ref="RLA844:RLA848"/>
    <mergeCell ref="RLB844:RLB848"/>
    <mergeCell ref="RLC844:RLC848"/>
    <mergeCell ref="RLD844:RLD848"/>
    <mergeCell ref="RKU844:RKU848"/>
    <mergeCell ref="RKV844:RKV848"/>
    <mergeCell ref="RKW844:RKW848"/>
    <mergeCell ref="RKX844:RKX848"/>
    <mergeCell ref="RKY844:RKY848"/>
    <mergeCell ref="RKP844:RKP848"/>
    <mergeCell ref="RKQ844:RKQ848"/>
    <mergeCell ref="RKR844:RKR848"/>
    <mergeCell ref="RKS844:RKS848"/>
    <mergeCell ref="RKT844:RKT848"/>
    <mergeCell ref="RKK844:RKK848"/>
    <mergeCell ref="RKL844:RKL848"/>
    <mergeCell ref="RKM844:RKM848"/>
    <mergeCell ref="RKN844:RKN848"/>
    <mergeCell ref="RKO844:RKO848"/>
    <mergeCell ref="RKF844:RKF848"/>
    <mergeCell ref="RKG844:RKG848"/>
    <mergeCell ref="RKH844:RKH848"/>
    <mergeCell ref="RKI844:RKI848"/>
    <mergeCell ref="RKJ844:RKJ848"/>
    <mergeCell ref="RKA844:RKA848"/>
    <mergeCell ref="RKB844:RKB848"/>
    <mergeCell ref="RKC844:RKC848"/>
    <mergeCell ref="RKD844:RKD848"/>
    <mergeCell ref="RKE844:RKE848"/>
    <mergeCell ref="RJV844:RJV848"/>
    <mergeCell ref="RJW844:RJW848"/>
    <mergeCell ref="RJX844:RJX848"/>
    <mergeCell ref="RJY844:RJY848"/>
    <mergeCell ref="RJZ844:RJZ848"/>
    <mergeCell ref="RJQ844:RJQ848"/>
    <mergeCell ref="RJR844:RJR848"/>
    <mergeCell ref="RJS844:RJS848"/>
    <mergeCell ref="RJT844:RJT848"/>
    <mergeCell ref="RJU844:RJU848"/>
    <mergeCell ref="RJL844:RJL848"/>
    <mergeCell ref="RJM844:RJM848"/>
    <mergeCell ref="RJN844:RJN848"/>
    <mergeCell ref="RJO844:RJO848"/>
    <mergeCell ref="RJP844:RJP848"/>
    <mergeCell ref="RJG844:RJG848"/>
    <mergeCell ref="RJH844:RJH848"/>
    <mergeCell ref="RJI844:RJI848"/>
    <mergeCell ref="RJJ844:RJJ848"/>
    <mergeCell ref="RJK844:RJK848"/>
    <mergeCell ref="RJB844:RJB848"/>
    <mergeCell ref="RJC844:RJC848"/>
    <mergeCell ref="RJD844:RJD848"/>
    <mergeCell ref="RJE844:RJE848"/>
    <mergeCell ref="RJF844:RJF848"/>
    <mergeCell ref="RIW844:RIW848"/>
    <mergeCell ref="RIX844:RIX848"/>
    <mergeCell ref="RIY844:RIY848"/>
    <mergeCell ref="RIZ844:RIZ848"/>
    <mergeCell ref="RJA844:RJA848"/>
    <mergeCell ref="RIR844:RIR848"/>
    <mergeCell ref="RIS844:RIS848"/>
    <mergeCell ref="RIT844:RIT848"/>
    <mergeCell ref="RIU844:RIU848"/>
    <mergeCell ref="RIV844:RIV848"/>
    <mergeCell ref="RIM844:RIM848"/>
    <mergeCell ref="RIN844:RIN848"/>
    <mergeCell ref="RIO844:RIO848"/>
    <mergeCell ref="RIP844:RIP848"/>
    <mergeCell ref="RIQ844:RIQ848"/>
    <mergeCell ref="RIH844:RIH848"/>
    <mergeCell ref="RII844:RII848"/>
    <mergeCell ref="RIJ844:RIJ848"/>
    <mergeCell ref="RIK844:RIK848"/>
    <mergeCell ref="RIL844:RIL848"/>
    <mergeCell ref="RIC844:RIC848"/>
    <mergeCell ref="RID844:RID848"/>
    <mergeCell ref="RIE844:RIE848"/>
    <mergeCell ref="RIF844:RIF848"/>
    <mergeCell ref="RIG844:RIG848"/>
    <mergeCell ref="RHX844:RHX848"/>
    <mergeCell ref="RHY844:RHY848"/>
    <mergeCell ref="RHZ844:RHZ848"/>
    <mergeCell ref="RIA844:RIA848"/>
    <mergeCell ref="RIB844:RIB848"/>
    <mergeCell ref="RHS844:RHS848"/>
    <mergeCell ref="RHT844:RHT848"/>
    <mergeCell ref="RHU844:RHU848"/>
    <mergeCell ref="RHV844:RHV848"/>
    <mergeCell ref="RHW844:RHW848"/>
    <mergeCell ref="RHN844:RHN848"/>
    <mergeCell ref="RHO844:RHO848"/>
    <mergeCell ref="RHP844:RHP848"/>
    <mergeCell ref="RHQ844:RHQ848"/>
    <mergeCell ref="RHR844:RHR848"/>
    <mergeCell ref="RHI844:RHI848"/>
    <mergeCell ref="RHJ844:RHJ848"/>
    <mergeCell ref="RHK844:RHK848"/>
    <mergeCell ref="RHL844:RHL848"/>
    <mergeCell ref="RHM844:RHM848"/>
    <mergeCell ref="RHD844:RHD848"/>
    <mergeCell ref="RHE844:RHE848"/>
    <mergeCell ref="RHF844:RHF848"/>
    <mergeCell ref="RHG844:RHG848"/>
    <mergeCell ref="RHH844:RHH848"/>
    <mergeCell ref="RGY844:RGY848"/>
    <mergeCell ref="RGZ844:RGZ848"/>
    <mergeCell ref="RHA844:RHA848"/>
    <mergeCell ref="RHB844:RHB848"/>
    <mergeCell ref="RHC844:RHC848"/>
    <mergeCell ref="RGT844:RGT848"/>
    <mergeCell ref="RGU844:RGU848"/>
    <mergeCell ref="RGV844:RGV848"/>
    <mergeCell ref="RGW844:RGW848"/>
    <mergeCell ref="RGX844:RGX848"/>
    <mergeCell ref="RGO844:RGO848"/>
    <mergeCell ref="RGP844:RGP848"/>
    <mergeCell ref="RGQ844:RGQ848"/>
    <mergeCell ref="RGR844:RGR848"/>
    <mergeCell ref="RGS844:RGS848"/>
    <mergeCell ref="RGJ844:RGJ848"/>
    <mergeCell ref="RGK844:RGK848"/>
    <mergeCell ref="RGL844:RGL848"/>
    <mergeCell ref="RGM844:RGM848"/>
    <mergeCell ref="RGN844:RGN848"/>
    <mergeCell ref="RGE844:RGE848"/>
    <mergeCell ref="RGF844:RGF848"/>
    <mergeCell ref="RGG844:RGG848"/>
    <mergeCell ref="RGH844:RGH848"/>
    <mergeCell ref="RGI844:RGI848"/>
    <mergeCell ref="RFZ844:RFZ848"/>
    <mergeCell ref="RGA844:RGA848"/>
    <mergeCell ref="RGB844:RGB848"/>
    <mergeCell ref="RGC844:RGC848"/>
    <mergeCell ref="RGD844:RGD848"/>
    <mergeCell ref="RFU844:RFU848"/>
    <mergeCell ref="RFV844:RFV848"/>
    <mergeCell ref="RFW844:RFW848"/>
    <mergeCell ref="RFX844:RFX848"/>
    <mergeCell ref="RFY844:RFY848"/>
    <mergeCell ref="RFP844:RFP848"/>
    <mergeCell ref="RFQ844:RFQ848"/>
    <mergeCell ref="RFR844:RFR848"/>
    <mergeCell ref="RFS844:RFS848"/>
    <mergeCell ref="RFT844:RFT848"/>
    <mergeCell ref="RFK844:RFK848"/>
    <mergeCell ref="RFL844:RFL848"/>
    <mergeCell ref="RFM844:RFM848"/>
    <mergeCell ref="RFN844:RFN848"/>
    <mergeCell ref="RFO844:RFO848"/>
    <mergeCell ref="RFF844:RFF848"/>
    <mergeCell ref="RFG844:RFG848"/>
    <mergeCell ref="RFH844:RFH848"/>
    <mergeCell ref="RFI844:RFI848"/>
    <mergeCell ref="RFJ844:RFJ848"/>
    <mergeCell ref="RFA844:RFA848"/>
    <mergeCell ref="RFB844:RFB848"/>
    <mergeCell ref="RFC844:RFC848"/>
    <mergeCell ref="RFD844:RFD848"/>
    <mergeCell ref="RFE844:RFE848"/>
    <mergeCell ref="REV844:REV848"/>
    <mergeCell ref="REW844:REW848"/>
    <mergeCell ref="REX844:REX848"/>
    <mergeCell ref="REY844:REY848"/>
    <mergeCell ref="REZ844:REZ848"/>
    <mergeCell ref="REQ844:REQ848"/>
    <mergeCell ref="RER844:RER848"/>
    <mergeCell ref="RES844:RES848"/>
    <mergeCell ref="RET844:RET848"/>
    <mergeCell ref="REU844:REU848"/>
    <mergeCell ref="REL844:REL848"/>
    <mergeCell ref="REM844:REM848"/>
    <mergeCell ref="REN844:REN848"/>
    <mergeCell ref="REO844:REO848"/>
    <mergeCell ref="REP844:REP848"/>
    <mergeCell ref="REG844:REG848"/>
    <mergeCell ref="REH844:REH848"/>
    <mergeCell ref="REI844:REI848"/>
    <mergeCell ref="REJ844:REJ848"/>
    <mergeCell ref="REK844:REK848"/>
    <mergeCell ref="REB844:REB848"/>
    <mergeCell ref="REC844:REC848"/>
    <mergeCell ref="RED844:RED848"/>
    <mergeCell ref="REE844:REE848"/>
    <mergeCell ref="REF844:REF848"/>
    <mergeCell ref="RDW844:RDW848"/>
    <mergeCell ref="RDX844:RDX848"/>
    <mergeCell ref="RDY844:RDY848"/>
    <mergeCell ref="RDZ844:RDZ848"/>
    <mergeCell ref="REA844:REA848"/>
    <mergeCell ref="RDR844:RDR848"/>
    <mergeCell ref="RDS844:RDS848"/>
    <mergeCell ref="RDT844:RDT848"/>
    <mergeCell ref="RDU844:RDU848"/>
    <mergeCell ref="RDV844:RDV848"/>
    <mergeCell ref="RDM844:RDM848"/>
    <mergeCell ref="RDN844:RDN848"/>
    <mergeCell ref="RDO844:RDO848"/>
    <mergeCell ref="RDP844:RDP848"/>
    <mergeCell ref="RDQ844:RDQ848"/>
    <mergeCell ref="RDH844:RDH848"/>
    <mergeCell ref="RDI844:RDI848"/>
    <mergeCell ref="RDJ844:RDJ848"/>
    <mergeCell ref="RDK844:RDK848"/>
    <mergeCell ref="RDL844:RDL848"/>
    <mergeCell ref="RDC844:RDC848"/>
    <mergeCell ref="RDD844:RDD848"/>
    <mergeCell ref="RDE844:RDE848"/>
    <mergeCell ref="RDF844:RDF848"/>
    <mergeCell ref="RDG844:RDG848"/>
    <mergeCell ref="RCX844:RCX848"/>
    <mergeCell ref="RCY844:RCY848"/>
    <mergeCell ref="RCZ844:RCZ848"/>
    <mergeCell ref="RDA844:RDA848"/>
    <mergeCell ref="RDB844:RDB848"/>
    <mergeCell ref="RCS844:RCS848"/>
    <mergeCell ref="RCT844:RCT848"/>
    <mergeCell ref="RCU844:RCU848"/>
    <mergeCell ref="RCV844:RCV848"/>
    <mergeCell ref="RCW844:RCW848"/>
    <mergeCell ref="RCN844:RCN848"/>
    <mergeCell ref="RCO844:RCO848"/>
    <mergeCell ref="RCP844:RCP848"/>
    <mergeCell ref="RCQ844:RCQ848"/>
    <mergeCell ref="RCR844:RCR848"/>
    <mergeCell ref="RCI844:RCI848"/>
    <mergeCell ref="RCJ844:RCJ848"/>
    <mergeCell ref="RCK844:RCK848"/>
    <mergeCell ref="RCL844:RCL848"/>
    <mergeCell ref="RCM844:RCM848"/>
    <mergeCell ref="RCD844:RCD848"/>
    <mergeCell ref="RCE844:RCE848"/>
    <mergeCell ref="RCF844:RCF848"/>
    <mergeCell ref="RCG844:RCG848"/>
    <mergeCell ref="RCH844:RCH848"/>
    <mergeCell ref="RBY844:RBY848"/>
    <mergeCell ref="RBZ844:RBZ848"/>
    <mergeCell ref="RCA844:RCA848"/>
    <mergeCell ref="RCB844:RCB848"/>
    <mergeCell ref="RCC844:RCC848"/>
    <mergeCell ref="RBT844:RBT848"/>
    <mergeCell ref="RBU844:RBU848"/>
    <mergeCell ref="RBV844:RBV848"/>
    <mergeCell ref="RBW844:RBW848"/>
    <mergeCell ref="RBX844:RBX848"/>
    <mergeCell ref="RBO844:RBO848"/>
    <mergeCell ref="RBP844:RBP848"/>
    <mergeCell ref="RBQ844:RBQ848"/>
    <mergeCell ref="RBR844:RBR848"/>
    <mergeCell ref="RBS844:RBS848"/>
    <mergeCell ref="RBJ844:RBJ848"/>
    <mergeCell ref="RBK844:RBK848"/>
    <mergeCell ref="RBL844:RBL848"/>
    <mergeCell ref="RBM844:RBM848"/>
    <mergeCell ref="RBN844:RBN848"/>
    <mergeCell ref="RBE844:RBE848"/>
    <mergeCell ref="RBF844:RBF848"/>
    <mergeCell ref="RBG844:RBG848"/>
    <mergeCell ref="RBH844:RBH848"/>
    <mergeCell ref="RBI844:RBI848"/>
    <mergeCell ref="RAZ844:RAZ848"/>
    <mergeCell ref="RBA844:RBA848"/>
    <mergeCell ref="RBB844:RBB848"/>
    <mergeCell ref="RBC844:RBC848"/>
    <mergeCell ref="RBD844:RBD848"/>
    <mergeCell ref="RAU844:RAU848"/>
    <mergeCell ref="RAV844:RAV848"/>
    <mergeCell ref="RAW844:RAW848"/>
    <mergeCell ref="RAX844:RAX848"/>
    <mergeCell ref="RAY844:RAY848"/>
    <mergeCell ref="RAP844:RAP848"/>
    <mergeCell ref="RAQ844:RAQ848"/>
    <mergeCell ref="RAR844:RAR848"/>
    <mergeCell ref="RAS844:RAS848"/>
    <mergeCell ref="RAT844:RAT848"/>
    <mergeCell ref="RAK844:RAK848"/>
    <mergeCell ref="RAL844:RAL848"/>
    <mergeCell ref="RAM844:RAM848"/>
    <mergeCell ref="RAN844:RAN848"/>
    <mergeCell ref="RAO844:RAO848"/>
    <mergeCell ref="RAF844:RAF848"/>
    <mergeCell ref="RAG844:RAG848"/>
    <mergeCell ref="RAH844:RAH848"/>
    <mergeCell ref="RAI844:RAI848"/>
    <mergeCell ref="RAJ844:RAJ848"/>
    <mergeCell ref="RAA844:RAA848"/>
    <mergeCell ref="RAB844:RAB848"/>
    <mergeCell ref="RAC844:RAC848"/>
    <mergeCell ref="RAD844:RAD848"/>
    <mergeCell ref="RAE844:RAE848"/>
    <mergeCell ref="QZV844:QZV848"/>
    <mergeCell ref="QZW844:QZW848"/>
    <mergeCell ref="QZX844:QZX848"/>
    <mergeCell ref="QZY844:QZY848"/>
    <mergeCell ref="QZZ844:QZZ848"/>
    <mergeCell ref="QZQ844:QZQ848"/>
    <mergeCell ref="QZR844:QZR848"/>
    <mergeCell ref="QZS844:QZS848"/>
    <mergeCell ref="QZT844:QZT848"/>
    <mergeCell ref="QZU844:QZU848"/>
    <mergeCell ref="QZL844:QZL848"/>
    <mergeCell ref="QZM844:QZM848"/>
    <mergeCell ref="QZN844:QZN848"/>
    <mergeCell ref="QZO844:QZO848"/>
    <mergeCell ref="QZP844:QZP848"/>
    <mergeCell ref="QZG844:QZG848"/>
    <mergeCell ref="QZH844:QZH848"/>
    <mergeCell ref="QZI844:QZI848"/>
    <mergeCell ref="QZJ844:QZJ848"/>
    <mergeCell ref="QZK844:QZK848"/>
    <mergeCell ref="QZB844:QZB848"/>
    <mergeCell ref="QZC844:QZC848"/>
    <mergeCell ref="QZD844:QZD848"/>
    <mergeCell ref="QZE844:QZE848"/>
    <mergeCell ref="QZF844:QZF848"/>
    <mergeCell ref="QYW844:QYW848"/>
    <mergeCell ref="QYX844:QYX848"/>
    <mergeCell ref="QYY844:QYY848"/>
    <mergeCell ref="QYZ844:QYZ848"/>
    <mergeCell ref="QZA844:QZA848"/>
    <mergeCell ref="QYR844:QYR848"/>
    <mergeCell ref="QYS844:QYS848"/>
    <mergeCell ref="QYT844:QYT848"/>
    <mergeCell ref="QYU844:QYU848"/>
    <mergeCell ref="QYV844:QYV848"/>
    <mergeCell ref="QYM844:QYM848"/>
    <mergeCell ref="QYN844:QYN848"/>
    <mergeCell ref="QYO844:QYO848"/>
    <mergeCell ref="QYP844:QYP848"/>
    <mergeCell ref="QYQ844:QYQ848"/>
    <mergeCell ref="QYH844:QYH848"/>
    <mergeCell ref="QYI844:QYI848"/>
    <mergeCell ref="QYJ844:QYJ848"/>
    <mergeCell ref="QYK844:QYK848"/>
    <mergeCell ref="QYL844:QYL848"/>
    <mergeCell ref="QYC844:QYC848"/>
    <mergeCell ref="QYD844:QYD848"/>
    <mergeCell ref="QYE844:QYE848"/>
    <mergeCell ref="QYF844:QYF848"/>
    <mergeCell ref="QYG844:QYG848"/>
    <mergeCell ref="QXX844:QXX848"/>
    <mergeCell ref="QXY844:QXY848"/>
    <mergeCell ref="QXZ844:QXZ848"/>
    <mergeCell ref="QYA844:QYA848"/>
    <mergeCell ref="QYB844:QYB848"/>
    <mergeCell ref="QXS844:QXS848"/>
    <mergeCell ref="QXT844:QXT848"/>
    <mergeCell ref="QXU844:QXU848"/>
    <mergeCell ref="QXV844:QXV848"/>
    <mergeCell ref="QXW844:QXW848"/>
    <mergeCell ref="QXN844:QXN848"/>
    <mergeCell ref="QXO844:QXO848"/>
    <mergeCell ref="QXP844:QXP848"/>
    <mergeCell ref="QXQ844:QXQ848"/>
    <mergeCell ref="QXR844:QXR848"/>
    <mergeCell ref="QXI844:QXI848"/>
    <mergeCell ref="QXJ844:QXJ848"/>
    <mergeCell ref="QXK844:QXK848"/>
    <mergeCell ref="QXL844:QXL848"/>
    <mergeCell ref="QXM844:QXM848"/>
    <mergeCell ref="QXD844:QXD848"/>
    <mergeCell ref="QXE844:QXE848"/>
    <mergeCell ref="QXF844:QXF848"/>
    <mergeCell ref="QXG844:QXG848"/>
    <mergeCell ref="QXH844:QXH848"/>
    <mergeCell ref="QWY844:QWY848"/>
    <mergeCell ref="QWZ844:QWZ848"/>
    <mergeCell ref="QXA844:QXA848"/>
    <mergeCell ref="QXB844:QXB848"/>
    <mergeCell ref="QXC844:QXC848"/>
    <mergeCell ref="QWT844:QWT848"/>
    <mergeCell ref="QWU844:QWU848"/>
    <mergeCell ref="QWV844:QWV848"/>
    <mergeCell ref="QWW844:QWW848"/>
    <mergeCell ref="QWX844:QWX848"/>
    <mergeCell ref="QWO844:QWO848"/>
    <mergeCell ref="QWP844:QWP848"/>
    <mergeCell ref="QWQ844:QWQ848"/>
    <mergeCell ref="QWR844:QWR848"/>
    <mergeCell ref="QWS844:QWS848"/>
    <mergeCell ref="QWJ844:QWJ848"/>
    <mergeCell ref="QWK844:QWK848"/>
    <mergeCell ref="QWL844:QWL848"/>
    <mergeCell ref="QWM844:QWM848"/>
    <mergeCell ref="QWN844:QWN848"/>
    <mergeCell ref="QWE844:QWE848"/>
    <mergeCell ref="QWF844:QWF848"/>
    <mergeCell ref="QWG844:QWG848"/>
    <mergeCell ref="QWH844:QWH848"/>
    <mergeCell ref="QWI844:QWI848"/>
    <mergeCell ref="QVZ844:QVZ848"/>
    <mergeCell ref="QWA844:QWA848"/>
    <mergeCell ref="QWB844:QWB848"/>
    <mergeCell ref="QWC844:QWC848"/>
    <mergeCell ref="QWD844:QWD848"/>
    <mergeCell ref="QVU844:QVU848"/>
    <mergeCell ref="QVV844:QVV848"/>
    <mergeCell ref="QVW844:QVW848"/>
    <mergeCell ref="QVX844:QVX848"/>
    <mergeCell ref="QVY844:QVY848"/>
    <mergeCell ref="QVP844:QVP848"/>
    <mergeCell ref="QVQ844:QVQ848"/>
    <mergeCell ref="QVR844:QVR848"/>
    <mergeCell ref="QVS844:QVS848"/>
    <mergeCell ref="QVT844:QVT848"/>
    <mergeCell ref="QVK844:QVK848"/>
    <mergeCell ref="QVL844:QVL848"/>
    <mergeCell ref="QVM844:QVM848"/>
    <mergeCell ref="QVN844:QVN848"/>
    <mergeCell ref="QVO844:QVO848"/>
    <mergeCell ref="QVF844:QVF848"/>
    <mergeCell ref="QVG844:QVG848"/>
    <mergeCell ref="QVH844:QVH848"/>
    <mergeCell ref="QVI844:QVI848"/>
    <mergeCell ref="QVJ844:QVJ848"/>
    <mergeCell ref="QVA844:QVA848"/>
    <mergeCell ref="QVB844:QVB848"/>
    <mergeCell ref="QVC844:QVC848"/>
    <mergeCell ref="QVD844:QVD848"/>
    <mergeCell ref="QVE844:QVE848"/>
    <mergeCell ref="QUV844:QUV848"/>
    <mergeCell ref="QUW844:QUW848"/>
    <mergeCell ref="QUX844:QUX848"/>
    <mergeCell ref="QUY844:QUY848"/>
    <mergeCell ref="QUZ844:QUZ848"/>
    <mergeCell ref="QUQ844:QUQ848"/>
    <mergeCell ref="QUR844:QUR848"/>
    <mergeCell ref="QUS844:QUS848"/>
    <mergeCell ref="QUT844:QUT848"/>
    <mergeCell ref="QUU844:QUU848"/>
    <mergeCell ref="QUL844:QUL848"/>
    <mergeCell ref="QUM844:QUM848"/>
    <mergeCell ref="QUN844:QUN848"/>
    <mergeCell ref="QUO844:QUO848"/>
    <mergeCell ref="QUP844:QUP848"/>
    <mergeCell ref="QUG844:QUG848"/>
    <mergeCell ref="QUH844:QUH848"/>
    <mergeCell ref="QUI844:QUI848"/>
    <mergeCell ref="QUJ844:QUJ848"/>
    <mergeCell ref="QUK844:QUK848"/>
    <mergeCell ref="QUB844:QUB848"/>
    <mergeCell ref="QUC844:QUC848"/>
    <mergeCell ref="QUD844:QUD848"/>
    <mergeCell ref="QUE844:QUE848"/>
    <mergeCell ref="QUF844:QUF848"/>
    <mergeCell ref="QTW844:QTW848"/>
    <mergeCell ref="QTX844:QTX848"/>
    <mergeCell ref="QTY844:QTY848"/>
    <mergeCell ref="QTZ844:QTZ848"/>
    <mergeCell ref="QUA844:QUA848"/>
    <mergeCell ref="QTR844:QTR848"/>
    <mergeCell ref="QTS844:QTS848"/>
    <mergeCell ref="QTT844:QTT848"/>
    <mergeCell ref="QTU844:QTU848"/>
    <mergeCell ref="QTV844:QTV848"/>
    <mergeCell ref="QTM844:QTM848"/>
    <mergeCell ref="QTN844:QTN848"/>
    <mergeCell ref="QTO844:QTO848"/>
    <mergeCell ref="QTP844:QTP848"/>
    <mergeCell ref="QTQ844:QTQ848"/>
    <mergeCell ref="QTH844:QTH848"/>
    <mergeCell ref="QTI844:QTI848"/>
    <mergeCell ref="QTJ844:QTJ848"/>
    <mergeCell ref="QTK844:QTK848"/>
    <mergeCell ref="QTL844:QTL848"/>
    <mergeCell ref="QTC844:QTC848"/>
    <mergeCell ref="QTD844:QTD848"/>
    <mergeCell ref="QTE844:QTE848"/>
    <mergeCell ref="QTF844:QTF848"/>
    <mergeCell ref="QTG844:QTG848"/>
    <mergeCell ref="QSX844:QSX848"/>
    <mergeCell ref="QSY844:QSY848"/>
    <mergeCell ref="QSZ844:QSZ848"/>
    <mergeCell ref="QTA844:QTA848"/>
    <mergeCell ref="QTB844:QTB848"/>
    <mergeCell ref="QSS844:QSS848"/>
    <mergeCell ref="QST844:QST848"/>
    <mergeCell ref="QSU844:QSU848"/>
    <mergeCell ref="QSV844:QSV848"/>
    <mergeCell ref="QSW844:QSW848"/>
    <mergeCell ref="QSN844:QSN848"/>
    <mergeCell ref="QSO844:QSO848"/>
    <mergeCell ref="QSP844:QSP848"/>
    <mergeCell ref="QSQ844:QSQ848"/>
    <mergeCell ref="QSR844:QSR848"/>
    <mergeCell ref="QSI844:QSI848"/>
    <mergeCell ref="QSJ844:QSJ848"/>
    <mergeCell ref="QSK844:QSK848"/>
    <mergeCell ref="QSL844:QSL848"/>
    <mergeCell ref="QSM844:QSM848"/>
    <mergeCell ref="QSD844:QSD848"/>
    <mergeCell ref="QSE844:QSE848"/>
    <mergeCell ref="QSF844:QSF848"/>
    <mergeCell ref="QSG844:QSG848"/>
    <mergeCell ref="QSH844:QSH848"/>
    <mergeCell ref="QRY844:QRY848"/>
    <mergeCell ref="QRZ844:QRZ848"/>
    <mergeCell ref="QSA844:QSA848"/>
    <mergeCell ref="QSB844:QSB848"/>
    <mergeCell ref="QSC844:QSC848"/>
    <mergeCell ref="QRT844:QRT848"/>
    <mergeCell ref="QRU844:QRU848"/>
    <mergeCell ref="QRV844:QRV848"/>
    <mergeCell ref="QRW844:QRW848"/>
    <mergeCell ref="QRX844:QRX848"/>
    <mergeCell ref="QRO844:QRO848"/>
    <mergeCell ref="QRP844:QRP848"/>
    <mergeCell ref="QRQ844:QRQ848"/>
    <mergeCell ref="QRR844:QRR848"/>
    <mergeCell ref="QRS844:QRS848"/>
    <mergeCell ref="QRJ844:QRJ848"/>
    <mergeCell ref="QRK844:QRK848"/>
    <mergeCell ref="QRL844:QRL848"/>
    <mergeCell ref="QRM844:QRM848"/>
    <mergeCell ref="QRN844:QRN848"/>
    <mergeCell ref="QRE844:QRE848"/>
    <mergeCell ref="QRF844:QRF848"/>
    <mergeCell ref="QRG844:QRG848"/>
    <mergeCell ref="QRH844:QRH848"/>
    <mergeCell ref="QRI844:QRI848"/>
    <mergeCell ref="QQZ844:QQZ848"/>
    <mergeCell ref="QRA844:QRA848"/>
    <mergeCell ref="QRB844:QRB848"/>
    <mergeCell ref="QRC844:QRC848"/>
    <mergeCell ref="QRD844:QRD848"/>
    <mergeCell ref="QQU844:QQU848"/>
    <mergeCell ref="QQV844:QQV848"/>
    <mergeCell ref="QQW844:QQW848"/>
    <mergeCell ref="QQX844:QQX848"/>
    <mergeCell ref="QQY844:QQY848"/>
    <mergeCell ref="QQP844:QQP848"/>
    <mergeCell ref="QQQ844:QQQ848"/>
    <mergeCell ref="QQR844:QQR848"/>
    <mergeCell ref="QQS844:QQS848"/>
    <mergeCell ref="QQT844:QQT848"/>
    <mergeCell ref="QQK844:QQK848"/>
    <mergeCell ref="QQL844:QQL848"/>
    <mergeCell ref="QQM844:QQM848"/>
    <mergeCell ref="QQN844:QQN848"/>
    <mergeCell ref="QQO844:QQO848"/>
    <mergeCell ref="QQF844:QQF848"/>
    <mergeCell ref="QQG844:QQG848"/>
    <mergeCell ref="QQH844:QQH848"/>
    <mergeCell ref="QQI844:QQI848"/>
    <mergeCell ref="QQJ844:QQJ848"/>
    <mergeCell ref="QQA844:QQA848"/>
    <mergeCell ref="QQB844:QQB848"/>
    <mergeCell ref="QQC844:QQC848"/>
    <mergeCell ref="QQD844:QQD848"/>
    <mergeCell ref="QQE844:QQE848"/>
    <mergeCell ref="QPV844:QPV848"/>
    <mergeCell ref="QPW844:QPW848"/>
    <mergeCell ref="QPX844:QPX848"/>
    <mergeCell ref="QPY844:QPY848"/>
    <mergeCell ref="QPZ844:QPZ848"/>
    <mergeCell ref="QPQ844:QPQ848"/>
    <mergeCell ref="QPR844:QPR848"/>
    <mergeCell ref="QPS844:QPS848"/>
    <mergeCell ref="QPT844:QPT848"/>
    <mergeCell ref="QPU844:QPU848"/>
    <mergeCell ref="QPL844:QPL848"/>
    <mergeCell ref="QPM844:QPM848"/>
    <mergeCell ref="QPN844:QPN848"/>
    <mergeCell ref="QPO844:QPO848"/>
    <mergeCell ref="QPP844:QPP848"/>
    <mergeCell ref="QPG844:QPG848"/>
    <mergeCell ref="QPH844:QPH848"/>
    <mergeCell ref="QPI844:QPI848"/>
    <mergeCell ref="QPJ844:QPJ848"/>
    <mergeCell ref="QPK844:QPK848"/>
    <mergeCell ref="QPB844:QPB848"/>
    <mergeCell ref="QPC844:QPC848"/>
    <mergeCell ref="QPD844:QPD848"/>
    <mergeCell ref="QPE844:QPE848"/>
    <mergeCell ref="QPF844:QPF848"/>
    <mergeCell ref="QOW844:QOW848"/>
    <mergeCell ref="QOX844:QOX848"/>
    <mergeCell ref="QOY844:QOY848"/>
    <mergeCell ref="QOZ844:QOZ848"/>
    <mergeCell ref="QPA844:QPA848"/>
    <mergeCell ref="QOR844:QOR848"/>
    <mergeCell ref="QOS844:QOS848"/>
    <mergeCell ref="QOT844:QOT848"/>
    <mergeCell ref="QOU844:QOU848"/>
    <mergeCell ref="QOV844:QOV848"/>
    <mergeCell ref="QOM844:QOM848"/>
    <mergeCell ref="QON844:QON848"/>
    <mergeCell ref="QOO844:QOO848"/>
    <mergeCell ref="QOP844:QOP848"/>
    <mergeCell ref="QOQ844:QOQ848"/>
    <mergeCell ref="QOH844:QOH848"/>
    <mergeCell ref="QOI844:QOI848"/>
    <mergeCell ref="QOJ844:QOJ848"/>
    <mergeCell ref="QOK844:QOK848"/>
    <mergeCell ref="QOL844:QOL848"/>
    <mergeCell ref="QOC844:QOC848"/>
    <mergeCell ref="QOD844:QOD848"/>
    <mergeCell ref="QOE844:QOE848"/>
    <mergeCell ref="QOF844:QOF848"/>
    <mergeCell ref="QOG844:QOG848"/>
    <mergeCell ref="QNX844:QNX848"/>
    <mergeCell ref="QNY844:QNY848"/>
    <mergeCell ref="QNZ844:QNZ848"/>
    <mergeCell ref="QOA844:QOA848"/>
    <mergeCell ref="QOB844:QOB848"/>
    <mergeCell ref="QNS844:QNS848"/>
    <mergeCell ref="QNT844:QNT848"/>
    <mergeCell ref="QNU844:QNU848"/>
    <mergeCell ref="QNV844:QNV848"/>
    <mergeCell ref="QNW844:QNW848"/>
    <mergeCell ref="QNN844:QNN848"/>
    <mergeCell ref="QNO844:QNO848"/>
    <mergeCell ref="QNP844:QNP848"/>
    <mergeCell ref="QNQ844:QNQ848"/>
    <mergeCell ref="QNR844:QNR848"/>
    <mergeCell ref="QNI844:QNI848"/>
    <mergeCell ref="QNJ844:QNJ848"/>
    <mergeCell ref="QNK844:QNK848"/>
    <mergeCell ref="QNL844:QNL848"/>
    <mergeCell ref="QNM844:QNM848"/>
    <mergeCell ref="QND844:QND848"/>
    <mergeCell ref="QNE844:QNE848"/>
    <mergeCell ref="QNF844:QNF848"/>
    <mergeCell ref="QNG844:QNG848"/>
    <mergeCell ref="QNH844:QNH848"/>
    <mergeCell ref="QMY844:QMY848"/>
    <mergeCell ref="QMZ844:QMZ848"/>
    <mergeCell ref="QNA844:QNA848"/>
    <mergeCell ref="QNB844:QNB848"/>
    <mergeCell ref="QNC844:QNC848"/>
    <mergeCell ref="QMT844:QMT848"/>
    <mergeCell ref="QMU844:QMU848"/>
    <mergeCell ref="QMV844:QMV848"/>
    <mergeCell ref="QMW844:QMW848"/>
    <mergeCell ref="QMX844:QMX848"/>
    <mergeCell ref="QMO844:QMO848"/>
    <mergeCell ref="QMP844:QMP848"/>
    <mergeCell ref="QMQ844:QMQ848"/>
    <mergeCell ref="QMR844:QMR848"/>
    <mergeCell ref="QMS844:QMS848"/>
    <mergeCell ref="QMJ844:QMJ848"/>
    <mergeCell ref="QMK844:QMK848"/>
    <mergeCell ref="QML844:QML848"/>
    <mergeCell ref="QMM844:QMM848"/>
    <mergeCell ref="QMN844:QMN848"/>
    <mergeCell ref="QME844:QME848"/>
    <mergeCell ref="QMF844:QMF848"/>
    <mergeCell ref="QMG844:QMG848"/>
    <mergeCell ref="QMH844:QMH848"/>
    <mergeCell ref="QMI844:QMI848"/>
    <mergeCell ref="QLZ844:QLZ848"/>
    <mergeCell ref="QMA844:QMA848"/>
    <mergeCell ref="QMB844:QMB848"/>
    <mergeCell ref="QMC844:QMC848"/>
    <mergeCell ref="QMD844:QMD848"/>
    <mergeCell ref="QLU844:QLU848"/>
    <mergeCell ref="QLV844:QLV848"/>
    <mergeCell ref="QLW844:QLW848"/>
    <mergeCell ref="QLX844:QLX848"/>
    <mergeCell ref="QLY844:QLY848"/>
    <mergeCell ref="QLP844:QLP848"/>
    <mergeCell ref="QLQ844:QLQ848"/>
    <mergeCell ref="QLR844:QLR848"/>
    <mergeCell ref="QLS844:QLS848"/>
    <mergeCell ref="QLT844:QLT848"/>
    <mergeCell ref="QLK844:QLK848"/>
    <mergeCell ref="QLL844:QLL848"/>
    <mergeCell ref="QLM844:QLM848"/>
    <mergeCell ref="QLN844:QLN848"/>
    <mergeCell ref="QLO844:QLO848"/>
    <mergeCell ref="QLF844:QLF848"/>
    <mergeCell ref="QLG844:QLG848"/>
    <mergeCell ref="QLH844:QLH848"/>
    <mergeCell ref="QLI844:QLI848"/>
    <mergeCell ref="QLJ844:QLJ848"/>
    <mergeCell ref="QLA844:QLA848"/>
    <mergeCell ref="QLB844:QLB848"/>
    <mergeCell ref="QLC844:QLC848"/>
    <mergeCell ref="QLD844:QLD848"/>
    <mergeCell ref="QLE844:QLE848"/>
    <mergeCell ref="QKV844:QKV848"/>
    <mergeCell ref="QKW844:QKW848"/>
    <mergeCell ref="QKX844:QKX848"/>
    <mergeCell ref="QKY844:QKY848"/>
    <mergeCell ref="QKZ844:QKZ848"/>
    <mergeCell ref="QKQ844:QKQ848"/>
    <mergeCell ref="QKR844:QKR848"/>
    <mergeCell ref="QKS844:QKS848"/>
    <mergeCell ref="QKT844:QKT848"/>
    <mergeCell ref="QKU844:QKU848"/>
    <mergeCell ref="QKL844:QKL848"/>
    <mergeCell ref="QKM844:QKM848"/>
    <mergeCell ref="QKN844:QKN848"/>
    <mergeCell ref="QKO844:QKO848"/>
    <mergeCell ref="QKP844:QKP848"/>
    <mergeCell ref="QKG844:QKG848"/>
    <mergeCell ref="QKH844:QKH848"/>
    <mergeCell ref="QKI844:QKI848"/>
    <mergeCell ref="QKJ844:QKJ848"/>
    <mergeCell ref="QKK844:QKK848"/>
    <mergeCell ref="QKB844:QKB848"/>
    <mergeCell ref="QKC844:QKC848"/>
    <mergeCell ref="QKD844:QKD848"/>
    <mergeCell ref="QKE844:QKE848"/>
    <mergeCell ref="QKF844:QKF848"/>
    <mergeCell ref="QJW844:QJW848"/>
    <mergeCell ref="QJX844:QJX848"/>
    <mergeCell ref="QJY844:QJY848"/>
    <mergeCell ref="QJZ844:QJZ848"/>
    <mergeCell ref="QKA844:QKA848"/>
    <mergeCell ref="QJR844:QJR848"/>
    <mergeCell ref="QJS844:QJS848"/>
    <mergeCell ref="QJT844:QJT848"/>
    <mergeCell ref="QJU844:QJU848"/>
    <mergeCell ref="QJV844:QJV848"/>
    <mergeCell ref="QJM844:QJM848"/>
    <mergeCell ref="QJN844:QJN848"/>
    <mergeCell ref="QJO844:QJO848"/>
    <mergeCell ref="QJP844:QJP848"/>
    <mergeCell ref="QJQ844:QJQ848"/>
    <mergeCell ref="QJH844:QJH848"/>
    <mergeCell ref="QJI844:QJI848"/>
    <mergeCell ref="QJJ844:QJJ848"/>
    <mergeCell ref="QJK844:QJK848"/>
    <mergeCell ref="QJL844:QJL848"/>
    <mergeCell ref="QJC844:QJC848"/>
    <mergeCell ref="QJD844:QJD848"/>
    <mergeCell ref="QJE844:QJE848"/>
    <mergeCell ref="QJF844:QJF848"/>
    <mergeCell ref="QJG844:QJG848"/>
    <mergeCell ref="QIX844:QIX848"/>
    <mergeCell ref="QIY844:QIY848"/>
    <mergeCell ref="QIZ844:QIZ848"/>
    <mergeCell ref="QJA844:QJA848"/>
    <mergeCell ref="QJB844:QJB848"/>
    <mergeCell ref="QIS844:QIS848"/>
    <mergeCell ref="QIT844:QIT848"/>
    <mergeCell ref="QIU844:QIU848"/>
    <mergeCell ref="QIV844:QIV848"/>
    <mergeCell ref="QIW844:QIW848"/>
    <mergeCell ref="QIN844:QIN848"/>
    <mergeCell ref="QIO844:QIO848"/>
    <mergeCell ref="QIP844:QIP848"/>
    <mergeCell ref="QIQ844:QIQ848"/>
    <mergeCell ref="QIR844:QIR848"/>
    <mergeCell ref="QII844:QII848"/>
    <mergeCell ref="QIJ844:QIJ848"/>
    <mergeCell ref="QIK844:QIK848"/>
    <mergeCell ref="QIL844:QIL848"/>
    <mergeCell ref="QIM844:QIM848"/>
    <mergeCell ref="QID844:QID848"/>
    <mergeCell ref="QIE844:QIE848"/>
    <mergeCell ref="QIF844:QIF848"/>
    <mergeCell ref="QIG844:QIG848"/>
    <mergeCell ref="QIH844:QIH848"/>
    <mergeCell ref="QHY844:QHY848"/>
    <mergeCell ref="QHZ844:QHZ848"/>
    <mergeCell ref="QIA844:QIA848"/>
    <mergeCell ref="QIB844:QIB848"/>
    <mergeCell ref="QIC844:QIC848"/>
    <mergeCell ref="QHT844:QHT848"/>
    <mergeCell ref="QHU844:QHU848"/>
    <mergeCell ref="QHV844:QHV848"/>
    <mergeCell ref="QHW844:QHW848"/>
    <mergeCell ref="QHX844:QHX848"/>
    <mergeCell ref="QHO844:QHO848"/>
    <mergeCell ref="QHP844:QHP848"/>
    <mergeCell ref="QHQ844:QHQ848"/>
    <mergeCell ref="QHR844:QHR848"/>
    <mergeCell ref="QHS844:QHS848"/>
    <mergeCell ref="QHJ844:QHJ848"/>
    <mergeCell ref="QHK844:QHK848"/>
    <mergeCell ref="QHL844:QHL848"/>
    <mergeCell ref="QHM844:QHM848"/>
    <mergeCell ref="QHN844:QHN848"/>
    <mergeCell ref="QHE844:QHE848"/>
    <mergeCell ref="QHF844:QHF848"/>
    <mergeCell ref="QHG844:QHG848"/>
    <mergeCell ref="QHH844:QHH848"/>
    <mergeCell ref="QHI844:QHI848"/>
    <mergeCell ref="QGZ844:QGZ848"/>
    <mergeCell ref="QHA844:QHA848"/>
    <mergeCell ref="QHB844:QHB848"/>
    <mergeCell ref="QHC844:QHC848"/>
    <mergeCell ref="QHD844:QHD848"/>
    <mergeCell ref="QGU844:QGU848"/>
    <mergeCell ref="QGV844:QGV848"/>
    <mergeCell ref="QGW844:QGW848"/>
    <mergeCell ref="QGX844:QGX848"/>
    <mergeCell ref="QGY844:QGY848"/>
    <mergeCell ref="QGP844:QGP848"/>
    <mergeCell ref="QGQ844:QGQ848"/>
    <mergeCell ref="QGR844:QGR848"/>
    <mergeCell ref="QGS844:QGS848"/>
    <mergeCell ref="QGT844:QGT848"/>
    <mergeCell ref="QGK844:QGK848"/>
    <mergeCell ref="QGL844:QGL848"/>
    <mergeCell ref="QGM844:QGM848"/>
    <mergeCell ref="QGN844:QGN848"/>
    <mergeCell ref="QGO844:QGO848"/>
    <mergeCell ref="QGF844:QGF848"/>
    <mergeCell ref="QGG844:QGG848"/>
    <mergeCell ref="QGH844:QGH848"/>
    <mergeCell ref="QGI844:QGI848"/>
    <mergeCell ref="QGJ844:QGJ848"/>
    <mergeCell ref="QGA844:QGA848"/>
    <mergeCell ref="QGB844:QGB848"/>
    <mergeCell ref="QGC844:QGC848"/>
    <mergeCell ref="QGD844:QGD848"/>
    <mergeCell ref="QGE844:QGE848"/>
    <mergeCell ref="QFV844:QFV848"/>
    <mergeCell ref="QFW844:QFW848"/>
    <mergeCell ref="QFX844:QFX848"/>
    <mergeCell ref="QFY844:QFY848"/>
    <mergeCell ref="QFZ844:QFZ848"/>
    <mergeCell ref="QFQ844:QFQ848"/>
    <mergeCell ref="QFR844:QFR848"/>
    <mergeCell ref="QFS844:QFS848"/>
    <mergeCell ref="QFT844:QFT848"/>
    <mergeCell ref="QFU844:QFU848"/>
    <mergeCell ref="QFL844:QFL848"/>
    <mergeCell ref="QFM844:QFM848"/>
    <mergeCell ref="QFN844:QFN848"/>
    <mergeCell ref="QFO844:QFO848"/>
    <mergeCell ref="QFP844:QFP848"/>
    <mergeCell ref="QFG844:QFG848"/>
    <mergeCell ref="QFH844:QFH848"/>
    <mergeCell ref="QFI844:QFI848"/>
    <mergeCell ref="QFJ844:QFJ848"/>
    <mergeCell ref="QFK844:QFK848"/>
    <mergeCell ref="QFB844:QFB848"/>
    <mergeCell ref="QFC844:QFC848"/>
    <mergeCell ref="QFD844:QFD848"/>
    <mergeCell ref="QFE844:QFE848"/>
    <mergeCell ref="QFF844:QFF848"/>
    <mergeCell ref="QEW844:QEW848"/>
    <mergeCell ref="QEX844:QEX848"/>
    <mergeCell ref="QEY844:QEY848"/>
    <mergeCell ref="QEZ844:QEZ848"/>
    <mergeCell ref="QFA844:QFA848"/>
    <mergeCell ref="QER844:QER848"/>
    <mergeCell ref="QES844:QES848"/>
    <mergeCell ref="QET844:QET848"/>
    <mergeCell ref="QEU844:QEU848"/>
    <mergeCell ref="QEV844:QEV848"/>
    <mergeCell ref="QEM844:QEM848"/>
    <mergeCell ref="QEN844:QEN848"/>
    <mergeCell ref="QEO844:QEO848"/>
    <mergeCell ref="QEP844:QEP848"/>
    <mergeCell ref="QEQ844:QEQ848"/>
    <mergeCell ref="QEH844:QEH848"/>
    <mergeCell ref="QEI844:QEI848"/>
    <mergeCell ref="QEJ844:QEJ848"/>
    <mergeCell ref="QEK844:QEK848"/>
    <mergeCell ref="QEL844:QEL848"/>
    <mergeCell ref="QEC844:QEC848"/>
    <mergeCell ref="QED844:QED848"/>
    <mergeCell ref="QEE844:QEE848"/>
    <mergeCell ref="QEF844:QEF848"/>
    <mergeCell ref="QEG844:QEG848"/>
    <mergeCell ref="QDX844:QDX848"/>
    <mergeCell ref="QDY844:QDY848"/>
    <mergeCell ref="QDZ844:QDZ848"/>
    <mergeCell ref="QEA844:QEA848"/>
    <mergeCell ref="QEB844:QEB848"/>
    <mergeCell ref="QDS844:QDS848"/>
    <mergeCell ref="QDT844:QDT848"/>
    <mergeCell ref="QDU844:QDU848"/>
    <mergeCell ref="QDV844:QDV848"/>
    <mergeCell ref="QDW844:QDW848"/>
    <mergeCell ref="QDN844:QDN848"/>
    <mergeCell ref="QDO844:QDO848"/>
    <mergeCell ref="QDP844:QDP848"/>
    <mergeCell ref="QDQ844:QDQ848"/>
    <mergeCell ref="QDR844:QDR848"/>
    <mergeCell ref="QDI844:QDI848"/>
    <mergeCell ref="QDJ844:QDJ848"/>
    <mergeCell ref="QDK844:QDK848"/>
    <mergeCell ref="QDL844:QDL848"/>
    <mergeCell ref="QDM844:QDM848"/>
    <mergeCell ref="QDD844:QDD848"/>
    <mergeCell ref="QDE844:QDE848"/>
    <mergeCell ref="QDF844:QDF848"/>
    <mergeCell ref="QDG844:QDG848"/>
    <mergeCell ref="QDH844:QDH848"/>
    <mergeCell ref="QCY844:QCY848"/>
    <mergeCell ref="QCZ844:QCZ848"/>
    <mergeCell ref="QDA844:QDA848"/>
    <mergeCell ref="QDB844:QDB848"/>
    <mergeCell ref="QDC844:QDC848"/>
    <mergeCell ref="QCT844:QCT848"/>
    <mergeCell ref="QCU844:QCU848"/>
    <mergeCell ref="QCV844:QCV848"/>
    <mergeCell ref="QCW844:QCW848"/>
    <mergeCell ref="QCX844:QCX848"/>
    <mergeCell ref="QCO844:QCO848"/>
    <mergeCell ref="QCP844:QCP848"/>
    <mergeCell ref="QCQ844:QCQ848"/>
    <mergeCell ref="QCR844:QCR848"/>
    <mergeCell ref="QCS844:QCS848"/>
    <mergeCell ref="QCJ844:QCJ848"/>
    <mergeCell ref="QCK844:QCK848"/>
    <mergeCell ref="QCL844:QCL848"/>
    <mergeCell ref="QCM844:QCM848"/>
    <mergeCell ref="QCN844:QCN848"/>
    <mergeCell ref="QCE844:QCE848"/>
    <mergeCell ref="QCF844:QCF848"/>
    <mergeCell ref="QCG844:QCG848"/>
    <mergeCell ref="QCH844:QCH848"/>
    <mergeCell ref="QCI844:QCI848"/>
    <mergeCell ref="QBZ844:QBZ848"/>
    <mergeCell ref="QCA844:QCA848"/>
    <mergeCell ref="QCB844:QCB848"/>
    <mergeCell ref="QCC844:QCC848"/>
    <mergeCell ref="QCD844:QCD848"/>
    <mergeCell ref="QBU844:QBU848"/>
    <mergeCell ref="QBV844:QBV848"/>
    <mergeCell ref="QBW844:QBW848"/>
    <mergeCell ref="QBX844:QBX848"/>
    <mergeCell ref="QBY844:QBY848"/>
    <mergeCell ref="QBP844:QBP848"/>
    <mergeCell ref="QBQ844:QBQ848"/>
    <mergeCell ref="QBR844:QBR848"/>
    <mergeCell ref="QBS844:QBS848"/>
    <mergeCell ref="QBT844:QBT848"/>
    <mergeCell ref="QBK844:QBK848"/>
    <mergeCell ref="QBL844:QBL848"/>
    <mergeCell ref="QBM844:QBM848"/>
    <mergeCell ref="QBN844:QBN848"/>
    <mergeCell ref="QBO844:QBO848"/>
    <mergeCell ref="QBF844:QBF848"/>
    <mergeCell ref="QBG844:QBG848"/>
    <mergeCell ref="QBH844:QBH848"/>
    <mergeCell ref="QBI844:QBI848"/>
    <mergeCell ref="QBJ844:QBJ848"/>
    <mergeCell ref="QBA844:QBA848"/>
    <mergeCell ref="QBB844:QBB848"/>
    <mergeCell ref="QBC844:QBC848"/>
    <mergeCell ref="QBD844:QBD848"/>
    <mergeCell ref="QBE844:QBE848"/>
    <mergeCell ref="QAV844:QAV848"/>
    <mergeCell ref="QAW844:QAW848"/>
    <mergeCell ref="QAX844:QAX848"/>
    <mergeCell ref="QAY844:QAY848"/>
    <mergeCell ref="QAZ844:QAZ848"/>
    <mergeCell ref="QAQ844:QAQ848"/>
    <mergeCell ref="QAR844:QAR848"/>
    <mergeCell ref="QAS844:QAS848"/>
    <mergeCell ref="QAT844:QAT848"/>
    <mergeCell ref="QAU844:QAU848"/>
    <mergeCell ref="QAL844:QAL848"/>
    <mergeCell ref="QAM844:QAM848"/>
    <mergeCell ref="QAN844:QAN848"/>
    <mergeCell ref="QAO844:QAO848"/>
    <mergeCell ref="QAP844:QAP848"/>
    <mergeCell ref="QAG844:QAG848"/>
    <mergeCell ref="QAH844:QAH848"/>
    <mergeCell ref="QAI844:QAI848"/>
    <mergeCell ref="QAJ844:QAJ848"/>
    <mergeCell ref="QAK844:QAK848"/>
    <mergeCell ref="QAB844:QAB848"/>
    <mergeCell ref="QAC844:QAC848"/>
    <mergeCell ref="QAD844:QAD848"/>
    <mergeCell ref="QAE844:QAE848"/>
    <mergeCell ref="QAF844:QAF848"/>
    <mergeCell ref="PZW844:PZW848"/>
    <mergeCell ref="PZX844:PZX848"/>
    <mergeCell ref="PZY844:PZY848"/>
    <mergeCell ref="PZZ844:PZZ848"/>
    <mergeCell ref="QAA844:QAA848"/>
    <mergeCell ref="PZR844:PZR848"/>
    <mergeCell ref="PZS844:PZS848"/>
    <mergeCell ref="PZT844:PZT848"/>
    <mergeCell ref="PZU844:PZU848"/>
    <mergeCell ref="PZV844:PZV848"/>
    <mergeCell ref="PZM844:PZM848"/>
    <mergeCell ref="PZN844:PZN848"/>
    <mergeCell ref="PZO844:PZO848"/>
    <mergeCell ref="PZP844:PZP848"/>
    <mergeCell ref="PZQ844:PZQ848"/>
    <mergeCell ref="PZH844:PZH848"/>
    <mergeCell ref="PZI844:PZI848"/>
    <mergeCell ref="PZJ844:PZJ848"/>
    <mergeCell ref="PZK844:PZK848"/>
    <mergeCell ref="PZL844:PZL848"/>
    <mergeCell ref="PZC844:PZC848"/>
    <mergeCell ref="PZD844:PZD848"/>
    <mergeCell ref="PZE844:PZE848"/>
    <mergeCell ref="PZF844:PZF848"/>
    <mergeCell ref="PZG844:PZG848"/>
    <mergeCell ref="PYX844:PYX848"/>
    <mergeCell ref="PYY844:PYY848"/>
    <mergeCell ref="PYZ844:PYZ848"/>
    <mergeCell ref="PZA844:PZA848"/>
    <mergeCell ref="PZB844:PZB848"/>
    <mergeCell ref="PYS844:PYS848"/>
    <mergeCell ref="PYT844:PYT848"/>
    <mergeCell ref="PYU844:PYU848"/>
    <mergeCell ref="PYV844:PYV848"/>
    <mergeCell ref="PYW844:PYW848"/>
    <mergeCell ref="PYN844:PYN848"/>
    <mergeCell ref="PYO844:PYO848"/>
    <mergeCell ref="PYP844:PYP848"/>
    <mergeCell ref="PYQ844:PYQ848"/>
    <mergeCell ref="PYR844:PYR848"/>
    <mergeCell ref="PYI844:PYI848"/>
    <mergeCell ref="PYJ844:PYJ848"/>
    <mergeCell ref="PYK844:PYK848"/>
    <mergeCell ref="PYL844:PYL848"/>
    <mergeCell ref="PYM844:PYM848"/>
    <mergeCell ref="PYD844:PYD848"/>
    <mergeCell ref="PYE844:PYE848"/>
    <mergeCell ref="PYF844:PYF848"/>
    <mergeCell ref="PYG844:PYG848"/>
    <mergeCell ref="PYH844:PYH848"/>
    <mergeCell ref="PXY844:PXY848"/>
    <mergeCell ref="PXZ844:PXZ848"/>
    <mergeCell ref="PYA844:PYA848"/>
    <mergeCell ref="PYB844:PYB848"/>
    <mergeCell ref="PYC844:PYC848"/>
    <mergeCell ref="PXT844:PXT848"/>
    <mergeCell ref="PXU844:PXU848"/>
    <mergeCell ref="PXV844:PXV848"/>
    <mergeCell ref="PXW844:PXW848"/>
    <mergeCell ref="PXX844:PXX848"/>
    <mergeCell ref="PXO844:PXO848"/>
    <mergeCell ref="PXP844:PXP848"/>
    <mergeCell ref="PXQ844:PXQ848"/>
    <mergeCell ref="PXR844:PXR848"/>
    <mergeCell ref="PXS844:PXS848"/>
    <mergeCell ref="PXJ844:PXJ848"/>
    <mergeCell ref="PXK844:PXK848"/>
    <mergeCell ref="PXL844:PXL848"/>
    <mergeCell ref="PXM844:PXM848"/>
    <mergeCell ref="PXN844:PXN848"/>
    <mergeCell ref="PXE844:PXE848"/>
    <mergeCell ref="PXF844:PXF848"/>
    <mergeCell ref="PXG844:PXG848"/>
    <mergeCell ref="PXH844:PXH848"/>
    <mergeCell ref="PXI844:PXI848"/>
    <mergeCell ref="PWZ844:PWZ848"/>
    <mergeCell ref="PXA844:PXA848"/>
    <mergeCell ref="PXB844:PXB848"/>
    <mergeCell ref="PXC844:PXC848"/>
    <mergeCell ref="PXD844:PXD848"/>
    <mergeCell ref="PWU844:PWU848"/>
    <mergeCell ref="PWV844:PWV848"/>
    <mergeCell ref="PWW844:PWW848"/>
    <mergeCell ref="PWX844:PWX848"/>
    <mergeCell ref="PWY844:PWY848"/>
    <mergeCell ref="PWP844:PWP848"/>
    <mergeCell ref="PWQ844:PWQ848"/>
    <mergeCell ref="PWR844:PWR848"/>
    <mergeCell ref="PWS844:PWS848"/>
    <mergeCell ref="PWT844:PWT848"/>
    <mergeCell ref="PWK844:PWK848"/>
    <mergeCell ref="PWL844:PWL848"/>
    <mergeCell ref="PWM844:PWM848"/>
    <mergeCell ref="PWN844:PWN848"/>
    <mergeCell ref="PWO844:PWO848"/>
    <mergeCell ref="PWF844:PWF848"/>
    <mergeCell ref="PWG844:PWG848"/>
    <mergeCell ref="PWH844:PWH848"/>
    <mergeCell ref="PWI844:PWI848"/>
    <mergeCell ref="PWJ844:PWJ848"/>
    <mergeCell ref="PWA844:PWA848"/>
    <mergeCell ref="PWB844:PWB848"/>
    <mergeCell ref="PWC844:PWC848"/>
    <mergeCell ref="PWD844:PWD848"/>
    <mergeCell ref="PWE844:PWE848"/>
    <mergeCell ref="PVV844:PVV848"/>
    <mergeCell ref="PVW844:PVW848"/>
    <mergeCell ref="PVX844:PVX848"/>
    <mergeCell ref="PVY844:PVY848"/>
    <mergeCell ref="PVZ844:PVZ848"/>
    <mergeCell ref="PVQ844:PVQ848"/>
    <mergeCell ref="PVR844:PVR848"/>
    <mergeCell ref="PVS844:PVS848"/>
    <mergeCell ref="PVT844:PVT848"/>
    <mergeCell ref="PVU844:PVU848"/>
    <mergeCell ref="PVL844:PVL848"/>
    <mergeCell ref="PVM844:PVM848"/>
    <mergeCell ref="PVN844:PVN848"/>
    <mergeCell ref="PVO844:PVO848"/>
    <mergeCell ref="PVP844:PVP848"/>
    <mergeCell ref="PVG844:PVG848"/>
    <mergeCell ref="PVH844:PVH848"/>
    <mergeCell ref="PVI844:PVI848"/>
    <mergeCell ref="PVJ844:PVJ848"/>
    <mergeCell ref="PVK844:PVK848"/>
    <mergeCell ref="PVB844:PVB848"/>
    <mergeCell ref="PVC844:PVC848"/>
    <mergeCell ref="PVD844:PVD848"/>
    <mergeCell ref="PVE844:PVE848"/>
    <mergeCell ref="PVF844:PVF848"/>
    <mergeCell ref="PUW844:PUW848"/>
    <mergeCell ref="PUX844:PUX848"/>
    <mergeCell ref="PUY844:PUY848"/>
    <mergeCell ref="PUZ844:PUZ848"/>
    <mergeCell ref="PVA844:PVA848"/>
    <mergeCell ref="PUR844:PUR848"/>
    <mergeCell ref="PUS844:PUS848"/>
    <mergeCell ref="PUT844:PUT848"/>
    <mergeCell ref="PUU844:PUU848"/>
    <mergeCell ref="PUV844:PUV848"/>
    <mergeCell ref="PUM844:PUM848"/>
    <mergeCell ref="PUN844:PUN848"/>
    <mergeCell ref="PUO844:PUO848"/>
    <mergeCell ref="PUP844:PUP848"/>
    <mergeCell ref="PUQ844:PUQ848"/>
    <mergeCell ref="PUH844:PUH848"/>
    <mergeCell ref="PUI844:PUI848"/>
    <mergeCell ref="PUJ844:PUJ848"/>
    <mergeCell ref="PUK844:PUK848"/>
    <mergeCell ref="PUL844:PUL848"/>
    <mergeCell ref="PUC844:PUC848"/>
    <mergeCell ref="PUD844:PUD848"/>
    <mergeCell ref="PUE844:PUE848"/>
    <mergeCell ref="PUF844:PUF848"/>
    <mergeCell ref="PUG844:PUG848"/>
    <mergeCell ref="PTX844:PTX848"/>
    <mergeCell ref="PTY844:PTY848"/>
    <mergeCell ref="PTZ844:PTZ848"/>
    <mergeCell ref="PUA844:PUA848"/>
    <mergeCell ref="PUB844:PUB848"/>
    <mergeCell ref="PTS844:PTS848"/>
    <mergeCell ref="PTT844:PTT848"/>
    <mergeCell ref="PTU844:PTU848"/>
    <mergeCell ref="PTV844:PTV848"/>
    <mergeCell ref="PTW844:PTW848"/>
    <mergeCell ref="PTN844:PTN848"/>
    <mergeCell ref="PTO844:PTO848"/>
    <mergeCell ref="PTP844:PTP848"/>
    <mergeCell ref="PTQ844:PTQ848"/>
    <mergeCell ref="PTR844:PTR848"/>
    <mergeCell ref="PTI844:PTI848"/>
    <mergeCell ref="PTJ844:PTJ848"/>
    <mergeCell ref="PTK844:PTK848"/>
    <mergeCell ref="PTL844:PTL848"/>
    <mergeCell ref="PTM844:PTM848"/>
    <mergeCell ref="PTD844:PTD848"/>
    <mergeCell ref="PTE844:PTE848"/>
    <mergeCell ref="PTF844:PTF848"/>
    <mergeCell ref="PTG844:PTG848"/>
    <mergeCell ref="PTH844:PTH848"/>
    <mergeCell ref="PSY844:PSY848"/>
    <mergeCell ref="PSZ844:PSZ848"/>
    <mergeCell ref="PTA844:PTA848"/>
    <mergeCell ref="PTB844:PTB848"/>
    <mergeCell ref="PTC844:PTC848"/>
    <mergeCell ref="PST844:PST848"/>
    <mergeCell ref="PSU844:PSU848"/>
    <mergeCell ref="PSV844:PSV848"/>
    <mergeCell ref="PSW844:PSW848"/>
    <mergeCell ref="PSX844:PSX848"/>
    <mergeCell ref="PSO844:PSO848"/>
    <mergeCell ref="PSP844:PSP848"/>
    <mergeCell ref="PSQ844:PSQ848"/>
    <mergeCell ref="PSR844:PSR848"/>
    <mergeCell ref="PSS844:PSS848"/>
    <mergeCell ref="PSJ844:PSJ848"/>
    <mergeCell ref="PSK844:PSK848"/>
    <mergeCell ref="PSL844:PSL848"/>
    <mergeCell ref="PSM844:PSM848"/>
    <mergeCell ref="PSN844:PSN848"/>
    <mergeCell ref="PSE844:PSE848"/>
    <mergeCell ref="PSF844:PSF848"/>
    <mergeCell ref="PSG844:PSG848"/>
    <mergeCell ref="PSH844:PSH848"/>
    <mergeCell ref="PSI844:PSI848"/>
    <mergeCell ref="PRZ844:PRZ848"/>
    <mergeCell ref="PSA844:PSA848"/>
    <mergeCell ref="PSB844:PSB848"/>
    <mergeCell ref="PSC844:PSC848"/>
    <mergeCell ref="PSD844:PSD848"/>
    <mergeCell ref="PRU844:PRU848"/>
    <mergeCell ref="PRV844:PRV848"/>
    <mergeCell ref="PRW844:PRW848"/>
    <mergeCell ref="PRX844:PRX848"/>
    <mergeCell ref="PRY844:PRY848"/>
    <mergeCell ref="PRP844:PRP848"/>
    <mergeCell ref="PRQ844:PRQ848"/>
    <mergeCell ref="PRR844:PRR848"/>
    <mergeCell ref="PRS844:PRS848"/>
    <mergeCell ref="PRT844:PRT848"/>
    <mergeCell ref="PRK844:PRK848"/>
    <mergeCell ref="PRL844:PRL848"/>
    <mergeCell ref="PRM844:PRM848"/>
    <mergeCell ref="PRN844:PRN848"/>
    <mergeCell ref="PRO844:PRO848"/>
    <mergeCell ref="PRF844:PRF848"/>
    <mergeCell ref="PRG844:PRG848"/>
    <mergeCell ref="PRH844:PRH848"/>
    <mergeCell ref="PRI844:PRI848"/>
    <mergeCell ref="PRJ844:PRJ848"/>
    <mergeCell ref="PRA844:PRA848"/>
    <mergeCell ref="PRB844:PRB848"/>
    <mergeCell ref="PRC844:PRC848"/>
    <mergeCell ref="PRD844:PRD848"/>
    <mergeCell ref="PRE844:PRE848"/>
    <mergeCell ref="PQV844:PQV848"/>
    <mergeCell ref="PQW844:PQW848"/>
    <mergeCell ref="PQX844:PQX848"/>
    <mergeCell ref="PQY844:PQY848"/>
    <mergeCell ref="PQZ844:PQZ848"/>
    <mergeCell ref="PQQ844:PQQ848"/>
    <mergeCell ref="PQR844:PQR848"/>
    <mergeCell ref="PQS844:PQS848"/>
    <mergeCell ref="PQT844:PQT848"/>
    <mergeCell ref="PQU844:PQU848"/>
    <mergeCell ref="PQL844:PQL848"/>
    <mergeCell ref="PQM844:PQM848"/>
    <mergeCell ref="PQN844:PQN848"/>
    <mergeCell ref="PQO844:PQO848"/>
    <mergeCell ref="PQP844:PQP848"/>
    <mergeCell ref="PQG844:PQG848"/>
    <mergeCell ref="PQH844:PQH848"/>
    <mergeCell ref="PQI844:PQI848"/>
    <mergeCell ref="PQJ844:PQJ848"/>
    <mergeCell ref="PQK844:PQK848"/>
    <mergeCell ref="PQB844:PQB848"/>
    <mergeCell ref="PQC844:PQC848"/>
    <mergeCell ref="PQD844:PQD848"/>
    <mergeCell ref="PQE844:PQE848"/>
    <mergeCell ref="PQF844:PQF848"/>
    <mergeCell ref="PPW844:PPW848"/>
    <mergeCell ref="PPX844:PPX848"/>
    <mergeCell ref="PPY844:PPY848"/>
    <mergeCell ref="PPZ844:PPZ848"/>
    <mergeCell ref="PQA844:PQA848"/>
    <mergeCell ref="PPR844:PPR848"/>
    <mergeCell ref="PPS844:PPS848"/>
    <mergeCell ref="PPT844:PPT848"/>
    <mergeCell ref="PPU844:PPU848"/>
    <mergeCell ref="PPV844:PPV848"/>
    <mergeCell ref="PPM844:PPM848"/>
    <mergeCell ref="PPN844:PPN848"/>
    <mergeCell ref="PPO844:PPO848"/>
    <mergeCell ref="PPP844:PPP848"/>
    <mergeCell ref="PPQ844:PPQ848"/>
    <mergeCell ref="PPH844:PPH848"/>
    <mergeCell ref="PPI844:PPI848"/>
    <mergeCell ref="PPJ844:PPJ848"/>
    <mergeCell ref="PPK844:PPK848"/>
    <mergeCell ref="PPL844:PPL848"/>
    <mergeCell ref="PPC844:PPC848"/>
    <mergeCell ref="PPD844:PPD848"/>
    <mergeCell ref="PPE844:PPE848"/>
    <mergeCell ref="PPF844:PPF848"/>
    <mergeCell ref="PPG844:PPG848"/>
    <mergeCell ref="POX844:POX848"/>
    <mergeCell ref="POY844:POY848"/>
    <mergeCell ref="POZ844:POZ848"/>
    <mergeCell ref="PPA844:PPA848"/>
    <mergeCell ref="PPB844:PPB848"/>
    <mergeCell ref="POS844:POS848"/>
    <mergeCell ref="POT844:POT848"/>
    <mergeCell ref="POU844:POU848"/>
    <mergeCell ref="POV844:POV848"/>
    <mergeCell ref="POW844:POW848"/>
    <mergeCell ref="PON844:PON848"/>
    <mergeCell ref="POO844:POO848"/>
    <mergeCell ref="POP844:POP848"/>
    <mergeCell ref="POQ844:POQ848"/>
    <mergeCell ref="POR844:POR848"/>
    <mergeCell ref="POI844:POI848"/>
    <mergeCell ref="POJ844:POJ848"/>
    <mergeCell ref="POK844:POK848"/>
    <mergeCell ref="POL844:POL848"/>
    <mergeCell ref="POM844:POM848"/>
    <mergeCell ref="POD844:POD848"/>
    <mergeCell ref="POE844:POE848"/>
    <mergeCell ref="POF844:POF848"/>
    <mergeCell ref="POG844:POG848"/>
    <mergeCell ref="POH844:POH848"/>
    <mergeCell ref="PNY844:PNY848"/>
    <mergeCell ref="PNZ844:PNZ848"/>
    <mergeCell ref="POA844:POA848"/>
    <mergeCell ref="POB844:POB848"/>
    <mergeCell ref="POC844:POC848"/>
    <mergeCell ref="PNT844:PNT848"/>
    <mergeCell ref="PNU844:PNU848"/>
    <mergeCell ref="PNV844:PNV848"/>
    <mergeCell ref="PNW844:PNW848"/>
    <mergeCell ref="PNX844:PNX848"/>
    <mergeCell ref="PNO844:PNO848"/>
    <mergeCell ref="PNP844:PNP848"/>
    <mergeCell ref="PNQ844:PNQ848"/>
    <mergeCell ref="PNR844:PNR848"/>
    <mergeCell ref="PNS844:PNS848"/>
    <mergeCell ref="PNJ844:PNJ848"/>
    <mergeCell ref="PNK844:PNK848"/>
    <mergeCell ref="PNL844:PNL848"/>
    <mergeCell ref="PNM844:PNM848"/>
    <mergeCell ref="PNN844:PNN848"/>
    <mergeCell ref="PNE844:PNE848"/>
    <mergeCell ref="PNF844:PNF848"/>
    <mergeCell ref="PNG844:PNG848"/>
    <mergeCell ref="PNH844:PNH848"/>
    <mergeCell ref="PNI844:PNI848"/>
    <mergeCell ref="PMZ844:PMZ848"/>
    <mergeCell ref="PNA844:PNA848"/>
    <mergeCell ref="PNB844:PNB848"/>
    <mergeCell ref="PNC844:PNC848"/>
    <mergeCell ref="PND844:PND848"/>
    <mergeCell ref="PMU844:PMU848"/>
    <mergeCell ref="PMV844:PMV848"/>
    <mergeCell ref="PMW844:PMW848"/>
    <mergeCell ref="PMX844:PMX848"/>
    <mergeCell ref="PMY844:PMY848"/>
    <mergeCell ref="PMP844:PMP848"/>
    <mergeCell ref="PMQ844:PMQ848"/>
    <mergeCell ref="PMR844:PMR848"/>
    <mergeCell ref="PMS844:PMS848"/>
    <mergeCell ref="PMT844:PMT848"/>
    <mergeCell ref="PMK844:PMK848"/>
    <mergeCell ref="PML844:PML848"/>
    <mergeCell ref="PMM844:PMM848"/>
    <mergeCell ref="PMN844:PMN848"/>
    <mergeCell ref="PMO844:PMO848"/>
    <mergeCell ref="PMF844:PMF848"/>
    <mergeCell ref="PMG844:PMG848"/>
    <mergeCell ref="PMH844:PMH848"/>
    <mergeCell ref="PMI844:PMI848"/>
    <mergeCell ref="PMJ844:PMJ848"/>
    <mergeCell ref="PMA844:PMA848"/>
    <mergeCell ref="PMB844:PMB848"/>
    <mergeCell ref="PMC844:PMC848"/>
    <mergeCell ref="PMD844:PMD848"/>
    <mergeCell ref="PME844:PME848"/>
    <mergeCell ref="PLV844:PLV848"/>
    <mergeCell ref="PLW844:PLW848"/>
    <mergeCell ref="PLX844:PLX848"/>
    <mergeCell ref="PLY844:PLY848"/>
    <mergeCell ref="PLZ844:PLZ848"/>
    <mergeCell ref="PLQ844:PLQ848"/>
    <mergeCell ref="PLR844:PLR848"/>
    <mergeCell ref="PLS844:PLS848"/>
    <mergeCell ref="PLT844:PLT848"/>
    <mergeCell ref="PLU844:PLU848"/>
    <mergeCell ref="PLL844:PLL848"/>
    <mergeCell ref="PLM844:PLM848"/>
    <mergeCell ref="PLN844:PLN848"/>
    <mergeCell ref="PLO844:PLO848"/>
    <mergeCell ref="PLP844:PLP848"/>
    <mergeCell ref="PLG844:PLG848"/>
    <mergeCell ref="PLH844:PLH848"/>
    <mergeCell ref="PLI844:PLI848"/>
    <mergeCell ref="PLJ844:PLJ848"/>
    <mergeCell ref="PLK844:PLK848"/>
    <mergeCell ref="PLB844:PLB848"/>
    <mergeCell ref="PLC844:PLC848"/>
    <mergeCell ref="PLD844:PLD848"/>
    <mergeCell ref="PLE844:PLE848"/>
    <mergeCell ref="PLF844:PLF848"/>
    <mergeCell ref="PKW844:PKW848"/>
    <mergeCell ref="PKX844:PKX848"/>
    <mergeCell ref="PKY844:PKY848"/>
    <mergeCell ref="PKZ844:PKZ848"/>
    <mergeCell ref="PLA844:PLA848"/>
    <mergeCell ref="PKR844:PKR848"/>
    <mergeCell ref="PKS844:PKS848"/>
    <mergeCell ref="PKT844:PKT848"/>
    <mergeCell ref="PKU844:PKU848"/>
    <mergeCell ref="PKV844:PKV848"/>
    <mergeCell ref="PKM844:PKM848"/>
    <mergeCell ref="PKN844:PKN848"/>
    <mergeCell ref="PKO844:PKO848"/>
    <mergeCell ref="PKP844:PKP848"/>
    <mergeCell ref="PKQ844:PKQ848"/>
    <mergeCell ref="PKH844:PKH848"/>
    <mergeCell ref="PKI844:PKI848"/>
    <mergeCell ref="PKJ844:PKJ848"/>
    <mergeCell ref="PKK844:PKK848"/>
    <mergeCell ref="PKL844:PKL848"/>
    <mergeCell ref="PKC844:PKC848"/>
    <mergeCell ref="PKD844:PKD848"/>
    <mergeCell ref="PKE844:PKE848"/>
    <mergeCell ref="PKF844:PKF848"/>
    <mergeCell ref="PKG844:PKG848"/>
    <mergeCell ref="PJX844:PJX848"/>
    <mergeCell ref="PJY844:PJY848"/>
    <mergeCell ref="PJZ844:PJZ848"/>
    <mergeCell ref="PKA844:PKA848"/>
    <mergeCell ref="PKB844:PKB848"/>
    <mergeCell ref="PJS844:PJS848"/>
    <mergeCell ref="PJT844:PJT848"/>
    <mergeCell ref="PJU844:PJU848"/>
    <mergeCell ref="PJV844:PJV848"/>
    <mergeCell ref="PJW844:PJW848"/>
    <mergeCell ref="PJN844:PJN848"/>
    <mergeCell ref="PJO844:PJO848"/>
    <mergeCell ref="PJP844:PJP848"/>
    <mergeCell ref="PJQ844:PJQ848"/>
    <mergeCell ref="PJR844:PJR848"/>
    <mergeCell ref="PJI844:PJI848"/>
    <mergeCell ref="PJJ844:PJJ848"/>
    <mergeCell ref="PJK844:PJK848"/>
    <mergeCell ref="PJL844:PJL848"/>
    <mergeCell ref="PJM844:PJM848"/>
    <mergeCell ref="PJD844:PJD848"/>
    <mergeCell ref="PJE844:PJE848"/>
    <mergeCell ref="PJF844:PJF848"/>
    <mergeCell ref="PJG844:PJG848"/>
    <mergeCell ref="PJH844:PJH848"/>
    <mergeCell ref="PIY844:PIY848"/>
    <mergeCell ref="PIZ844:PIZ848"/>
    <mergeCell ref="PJA844:PJA848"/>
    <mergeCell ref="PJB844:PJB848"/>
    <mergeCell ref="PJC844:PJC848"/>
    <mergeCell ref="PIT844:PIT848"/>
    <mergeCell ref="PIU844:PIU848"/>
    <mergeCell ref="PIV844:PIV848"/>
    <mergeCell ref="PIW844:PIW848"/>
    <mergeCell ref="PIX844:PIX848"/>
    <mergeCell ref="PIO844:PIO848"/>
    <mergeCell ref="PIP844:PIP848"/>
    <mergeCell ref="PIQ844:PIQ848"/>
    <mergeCell ref="PIR844:PIR848"/>
    <mergeCell ref="PIS844:PIS848"/>
    <mergeCell ref="PIJ844:PIJ848"/>
    <mergeCell ref="PIK844:PIK848"/>
    <mergeCell ref="PIL844:PIL848"/>
    <mergeCell ref="PIM844:PIM848"/>
    <mergeCell ref="PIN844:PIN848"/>
    <mergeCell ref="PIE844:PIE848"/>
    <mergeCell ref="PIF844:PIF848"/>
    <mergeCell ref="PIG844:PIG848"/>
    <mergeCell ref="PIH844:PIH848"/>
    <mergeCell ref="PII844:PII848"/>
    <mergeCell ref="PHZ844:PHZ848"/>
    <mergeCell ref="PIA844:PIA848"/>
    <mergeCell ref="PIB844:PIB848"/>
    <mergeCell ref="PIC844:PIC848"/>
    <mergeCell ref="PID844:PID848"/>
    <mergeCell ref="PHU844:PHU848"/>
    <mergeCell ref="PHV844:PHV848"/>
    <mergeCell ref="PHW844:PHW848"/>
    <mergeCell ref="PHX844:PHX848"/>
    <mergeCell ref="PHY844:PHY848"/>
    <mergeCell ref="PHP844:PHP848"/>
    <mergeCell ref="PHQ844:PHQ848"/>
    <mergeCell ref="PHR844:PHR848"/>
    <mergeCell ref="PHS844:PHS848"/>
    <mergeCell ref="PHT844:PHT848"/>
    <mergeCell ref="PHK844:PHK848"/>
    <mergeCell ref="PHL844:PHL848"/>
    <mergeCell ref="PHM844:PHM848"/>
    <mergeCell ref="PHN844:PHN848"/>
    <mergeCell ref="PHO844:PHO848"/>
    <mergeCell ref="PHF844:PHF848"/>
    <mergeCell ref="PHG844:PHG848"/>
    <mergeCell ref="PHH844:PHH848"/>
    <mergeCell ref="PHI844:PHI848"/>
    <mergeCell ref="PHJ844:PHJ848"/>
    <mergeCell ref="PHA844:PHA848"/>
    <mergeCell ref="PHB844:PHB848"/>
    <mergeCell ref="PHC844:PHC848"/>
    <mergeCell ref="PHD844:PHD848"/>
    <mergeCell ref="PHE844:PHE848"/>
    <mergeCell ref="PGV844:PGV848"/>
    <mergeCell ref="PGW844:PGW848"/>
    <mergeCell ref="PGX844:PGX848"/>
    <mergeCell ref="PGY844:PGY848"/>
    <mergeCell ref="PGZ844:PGZ848"/>
    <mergeCell ref="PGQ844:PGQ848"/>
    <mergeCell ref="PGR844:PGR848"/>
    <mergeCell ref="PGS844:PGS848"/>
    <mergeCell ref="PGT844:PGT848"/>
    <mergeCell ref="PGU844:PGU848"/>
    <mergeCell ref="PGL844:PGL848"/>
    <mergeCell ref="PGM844:PGM848"/>
    <mergeCell ref="PGN844:PGN848"/>
    <mergeCell ref="PGO844:PGO848"/>
    <mergeCell ref="PGP844:PGP848"/>
    <mergeCell ref="PGG844:PGG848"/>
    <mergeCell ref="PGH844:PGH848"/>
    <mergeCell ref="PGI844:PGI848"/>
    <mergeCell ref="PGJ844:PGJ848"/>
    <mergeCell ref="PGK844:PGK848"/>
    <mergeCell ref="PGB844:PGB848"/>
    <mergeCell ref="PGC844:PGC848"/>
    <mergeCell ref="PGD844:PGD848"/>
    <mergeCell ref="PGE844:PGE848"/>
    <mergeCell ref="PGF844:PGF848"/>
    <mergeCell ref="PFW844:PFW848"/>
    <mergeCell ref="PFX844:PFX848"/>
    <mergeCell ref="PFY844:PFY848"/>
    <mergeCell ref="PFZ844:PFZ848"/>
    <mergeCell ref="PGA844:PGA848"/>
    <mergeCell ref="PFR844:PFR848"/>
    <mergeCell ref="PFS844:PFS848"/>
    <mergeCell ref="PFT844:PFT848"/>
    <mergeCell ref="PFU844:PFU848"/>
    <mergeCell ref="PFV844:PFV848"/>
    <mergeCell ref="PFM844:PFM848"/>
    <mergeCell ref="PFN844:PFN848"/>
    <mergeCell ref="PFO844:PFO848"/>
    <mergeCell ref="PFP844:PFP848"/>
    <mergeCell ref="PFQ844:PFQ848"/>
    <mergeCell ref="PFH844:PFH848"/>
    <mergeCell ref="PFI844:PFI848"/>
    <mergeCell ref="PFJ844:PFJ848"/>
    <mergeCell ref="PFK844:PFK848"/>
    <mergeCell ref="PFL844:PFL848"/>
    <mergeCell ref="PFC844:PFC848"/>
    <mergeCell ref="PFD844:PFD848"/>
    <mergeCell ref="PFE844:PFE848"/>
    <mergeCell ref="PFF844:PFF848"/>
    <mergeCell ref="PFG844:PFG848"/>
    <mergeCell ref="PEX844:PEX848"/>
    <mergeCell ref="PEY844:PEY848"/>
    <mergeCell ref="PEZ844:PEZ848"/>
    <mergeCell ref="PFA844:PFA848"/>
    <mergeCell ref="PFB844:PFB848"/>
    <mergeCell ref="PES844:PES848"/>
    <mergeCell ref="PET844:PET848"/>
    <mergeCell ref="PEU844:PEU848"/>
    <mergeCell ref="PEV844:PEV848"/>
    <mergeCell ref="PEW844:PEW848"/>
    <mergeCell ref="PEN844:PEN848"/>
    <mergeCell ref="PEO844:PEO848"/>
    <mergeCell ref="PEP844:PEP848"/>
    <mergeCell ref="PEQ844:PEQ848"/>
    <mergeCell ref="PER844:PER848"/>
    <mergeCell ref="PEI844:PEI848"/>
    <mergeCell ref="PEJ844:PEJ848"/>
    <mergeCell ref="PEK844:PEK848"/>
    <mergeCell ref="PEL844:PEL848"/>
    <mergeCell ref="PEM844:PEM848"/>
    <mergeCell ref="PED844:PED848"/>
    <mergeCell ref="PEE844:PEE848"/>
    <mergeCell ref="PEF844:PEF848"/>
    <mergeCell ref="PEG844:PEG848"/>
    <mergeCell ref="PEH844:PEH848"/>
    <mergeCell ref="PDY844:PDY848"/>
    <mergeCell ref="PDZ844:PDZ848"/>
    <mergeCell ref="PEA844:PEA848"/>
    <mergeCell ref="PEB844:PEB848"/>
    <mergeCell ref="PEC844:PEC848"/>
    <mergeCell ref="PDT844:PDT848"/>
    <mergeCell ref="PDU844:PDU848"/>
    <mergeCell ref="PDV844:PDV848"/>
    <mergeCell ref="PDW844:PDW848"/>
    <mergeCell ref="PDX844:PDX848"/>
    <mergeCell ref="PDO844:PDO848"/>
    <mergeCell ref="PDP844:PDP848"/>
    <mergeCell ref="PDQ844:PDQ848"/>
    <mergeCell ref="PDR844:PDR848"/>
    <mergeCell ref="PDS844:PDS848"/>
    <mergeCell ref="PDJ844:PDJ848"/>
    <mergeCell ref="PDK844:PDK848"/>
    <mergeCell ref="PDL844:PDL848"/>
    <mergeCell ref="PDM844:PDM848"/>
    <mergeCell ref="PDN844:PDN848"/>
    <mergeCell ref="PDE844:PDE848"/>
    <mergeCell ref="PDF844:PDF848"/>
    <mergeCell ref="PDG844:PDG848"/>
    <mergeCell ref="PDH844:PDH848"/>
    <mergeCell ref="PDI844:PDI848"/>
    <mergeCell ref="PCZ844:PCZ848"/>
    <mergeCell ref="PDA844:PDA848"/>
    <mergeCell ref="PDB844:PDB848"/>
    <mergeCell ref="PDC844:PDC848"/>
    <mergeCell ref="PDD844:PDD848"/>
    <mergeCell ref="PCU844:PCU848"/>
    <mergeCell ref="PCV844:PCV848"/>
    <mergeCell ref="PCW844:PCW848"/>
    <mergeCell ref="PCX844:PCX848"/>
    <mergeCell ref="PCY844:PCY848"/>
    <mergeCell ref="PCP844:PCP848"/>
    <mergeCell ref="PCQ844:PCQ848"/>
    <mergeCell ref="PCR844:PCR848"/>
    <mergeCell ref="PCS844:PCS848"/>
    <mergeCell ref="PCT844:PCT848"/>
    <mergeCell ref="PCK844:PCK848"/>
    <mergeCell ref="PCL844:PCL848"/>
    <mergeCell ref="PCM844:PCM848"/>
    <mergeCell ref="PCN844:PCN848"/>
    <mergeCell ref="PCO844:PCO848"/>
    <mergeCell ref="PCF844:PCF848"/>
    <mergeCell ref="PCG844:PCG848"/>
    <mergeCell ref="PCH844:PCH848"/>
    <mergeCell ref="PCI844:PCI848"/>
    <mergeCell ref="PCJ844:PCJ848"/>
    <mergeCell ref="PCA844:PCA848"/>
    <mergeCell ref="PCB844:PCB848"/>
    <mergeCell ref="PCC844:PCC848"/>
    <mergeCell ref="PCD844:PCD848"/>
    <mergeCell ref="PCE844:PCE848"/>
    <mergeCell ref="PBV844:PBV848"/>
    <mergeCell ref="PBW844:PBW848"/>
    <mergeCell ref="PBX844:PBX848"/>
    <mergeCell ref="PBY844:PBY848"/>
    <mergeCell ref="PBZ844:PBZ848"/>
    <mergeCell ref="PBQ844:PBQ848"/>
    <mergeCell ref="PBR844:PBR848"/>
    <mergeCell ref="PBS844:PBS848"/>
    <mergeCell ref="PBT844:PBT848"/>
    <mergeCell ref="PBU844:PBU848"/>
    <mergeCell ref="PBL844:PBL848"/>
    <mergeCell ref="PBM844:PBM848"/>
    <mergeCell ref="PBN844:PBN848"/>
    <mergeCell ref="PBO844:PBO848"/>
    <mergeCell ref="PBP844:PBP848"/>
    <mergeCell ref="PBG844:PBG848"/>
    <mergeCell ref="PBH844:PBH848"/>
    <mergeCell ref="PBI844:PBI848"/>
    <mergeCell ref="PBJ844:PBJ848"/>
    <mergeCell ref="PBK844:PBK848"/>
    <mergeCell ref="PBB844:PBB848"/>
    <mergeCell ref="PBC844:PBC848"/>
    <mergeCell ref="PBD844:PBD848"/>
    <mergeCell ref="PBE844:PBE848"/>
    <mergeCell ref="PBF844:PBF848"/>
    <mergeCell ref="PAW844:PAW848"/>
    <mergeCell ref="PAX844:PAX848"/>
    <mergeCell ref="PAY844:PAY848"/>
    <mergeCell ref="PAZ844:PAZ848"/>
    <mergeCell ref="PBA844:PBA848"/>
    <mergeCell ref="PAR844:PAR848"/>
    <mergeCell ref="PAS844:PAS848"/>
    <mergeCell ref="PAT844:PAT848"/>
    <mergeCell ref="PAU844:PAU848"/>
    <mergeCell ref="PAV844:PAV848"/>
    <mergeCell ref="PAM844:PAM848"/>
    <mergeCell ref="PAN844:PAN848"/>
    <mergeCell ref="PAO844:PAO848"/>
    <mergeCell ref="PAP844:PAP848"/>
    <mergeCell ref="PAQ844:PAQ848"/>
    <mergeCell ref="PAH844:PAH848"/>
    <mergeCell ref="PAI844:PAI848"/>
    <mergeCell ref="PAJ844:PAJ848"/>
    <mergeCell ref="PAK844:PAK848"/>
    <mergeCell ref="PAL844:PAL848"/>
    <mergeCell ref="PAC844:PAC848"/>
    <mergeCell ref="PAD844:PAD848"/>
    <mergeCell ref="PAE844:PAE848"/>
    <mergeCell ref="PAF844:PAF848"/>
    <mergeCell ref="PAG844:PAG848"/>
    <mergeCell ref="OZX844:OZX848"/>
    <mergeCell ref="OZY844:OZY848"/>
    <mergeCell ref="OZZ844:OZZ848"/>
    <mergeCell ref="PAA844:PAA848"/>
    <mergeCell ref="PAB844:PAB848"/>
    <mergeCell ref="OZS844:OZS848"/>
    <mergeCell ref="OZT844:OZT848"/>
    <mergeCell ref="OZU844:OZU848"/>
    <mergeCell ref="OZV844:OZV848"/>
    <mergeCell ref="OZW844:OZW848"/>
    <mergeCell ref="OZN844:OZN848"/>
    <mergeCell ref="OZO844:OZO848"/>
    <mergeCell ref="OZP844:OZP848"/>
    <mergeCell ref="OZQ844:OZQ848"/>
    <mergeCell ref="OZR844:OZR848"/>
    <mergeCell ref="OZI844:OZI848"/>
    <mergeCell ref="OZJ844:OZJ848"/>
    <mergeCell ref="OZK844:OZK848"/>
    <mergeCell ref="OZL844:OZL848"/>
    <mergeCell ref="OZM844:OZM848"/>
    <mergeCell ref="OZD844:OZD848"/>
    <mergeCell ref="OZE844:OZE848"/>
    <mergeCell ref="OZF844:OZF848"/>
    <mergeCell ref="OZG844:OZG848"/>
    <mergeCell ref="OZH844:OZH848"/>
    <mergeCell ref="OYY844:OYY848"/>
    <mergeCell ref="OYZ844:OYZ848"/>
    <mergeCell ref="OZA844:OZA848"/>
    <mergeCell ref="OZB844:OZB848"/>
    <mergeCell ref="OZC844:OZC848"/>
    <mergeCell ref="OYT844:OYT848"/>
    <mergeCell ref="OYU844:OYU848"/>
    <mergeCell ref="OYV844:OYV848"/>
    <mergeCell ref="OYW844:OYW848"/>
    <mergeCell ref="OYX844:OYX848"/>
    <mergeCell ref="OYO844:OYO848"/>
    <mergeCell ref="OYP844:OYP848"/>
    <mergeCell ref="OYQ844:OYQ848"/>
    <mergeCell ref="OYR844:OYR848"/>
    <mergeCell ref="OYS844:OYS848"/>
    <mergeCell ref="OYJ844:OYJ848"/>
    <mergeCell ref="OYK844:OYK848"/>
    <mergeCell ref="OYL844:OYL848"/>
    <mergeCell ref="OYM844:OYM848"/>
    <mergeCell ref="OYN844:OYN848"/>
    <mergeCell ref="OYE844:OYE848"/>
    <mergeCell ref="OYF844:OYF848"/>
    <mergeCell ref="OYG844:OYG848"/>
    <mergeCell ref="OYH844:OYH848"/>
    <mergeCell ref="OYI844:OYI848"/>
    <mergeCell ref="OXZ844:OXZ848"/>
    <mergeCell ref="OYA844:OYA848"/>
    <mergeCell ref="OYB844:OYB848"/>
    <mergeCell ref="OYC844:OYC848"/>
    <mergeCell ref="OYD844:OYD848"/>
    <mergeCell ref="OXU844:OXU848"/>
    <mergeCell ref="OXV844:OXV848"/>
    <mergeCell ref="OXW844:OXW848"/>
    <mergeCell ref="OXX844:OXX848"/>
    <mergeCell ref="OXY844:OXY848"/>
    <mergeCell ref="OXP844:OXP848"/>
    <mergeCell ref="OXQ844:OXQ848"/>
    <mergeCell ref="OXR844:OXR848"/>
    <mergeCell ref="OXS844:OXS848"/>
    <mergeCell ref="OXT844:OXT848"/>
    <mergeCell ref="OXK844:OXK848"/>
    <mergeCell ref="OXL844:OXL848"/>
    <mergeCell ref="OXM844:OXM848"/>
    <mergeCell ref="OXN844:OXN848"/>
    <mergeCell ref="OXO844:OXO848"/>
    <mergeCell ref="OXF844:OXF848"/>
    <mergeCell ref="OXG844:OXG848"/>
    <mergeCell ref="OXH844:OXH848"/>
    <mergeCell ref="OXI844:OXI848"/>
    <mergeCell ref="OXJ844:OXJ848"/>
    <mergeCell ref="OXA844:OXA848"/>
    <mergeCell ref="OXB844:OXB848"/>
    <mergeCell ref="OXC844:OXC848"/>
    <mergeCell ref="OXD844:OXD848"/>
    <mergeCell ref="OXE844:OXE848"/>
    <mergeCell ref="OWV844:OWV848"/>
    <mergeCell ref="OWW844:OWW848"/>
    <mergeCell ref="OWX844:OWX848"/>
    <mergeCell ref="OWY844:OWY848"/>
    <mergeCell ref="OWZ844:OWZ848"/>
    <mergeCell ref="OWQ844:OWQ848"/>
    <mergeCell ref="OWR844:OWR848"/>
    <mergeCell ref="OWS844:OWS848"/>
    <mergeCell ref="OWT844:OWT848"/>
    <mergeCell ref="OWU844:OWU848"/>
    <mergeCell ref="OWL844:OWL848"/>
    <mergeCell ref="OWM844:OWM848"/>
    <mergeCell ref="OWN844:OWN848"/>
    <mergeCell ref="OWO844:OWO848"/>
    <mergeCell ref="OWP844:OWP848"/>
    <mergeCell ref="OWG844:OWG848"/>
    <mergeCell ref="OWH844:OWH848"/>
    <mergeCell ref="OWI844:OWI848"/>
    <mergeCell ref="OWJ844:OWJ848"/>
    <mergeCell ref="OWK844:OWK848"/>
    <mergeCell ref="OWB844:OWB848"/>
    <mergeCell ref="OWC844:OWC848"/>
    <mergeCell ref="OWD844:OWD848"/>
    <mergeCell ref="OWE844:OWE848"/>
    <mergeCell ref="OWF844:OWF848"/>
    <mergeCell ref="OVW844:OVW848"/>
    <mergeCell ref="OVX844:OVX848"/>
    <mergeCell ref="OVY844:OVY848"/>
    <mergeCell ref="OVZ844:OVZ848"/>
    <mergeCell ref="OWA844:OWA848"/>
    <mergeCell ref="OVR844:OVR848"/>
    <mergeCell ref="OVS844:OVS848"/>
    <mergeCell ref="OVT844:OVT848"/>
    <mergeCell ref="OVU844:OVU848"/>
    <mergeCell ref="OVV844:OVV848"/>
    <mergeCell ref="OVM844:OVM848"/>
    <mergeCell ref="OVN844:OVN848"/>
    <mergeCell ref="OVO844:OVO848"/>
    <mergeCell ref="OVP844:OVP848"/>
    <mergeCell ref="OVQ844:OVQ848"/>
    <mergeCell ref="OVH844:OVH848"/>
    <mergeCell ref="OVI844:OVI848"/>
    <mergeCell ref="OVJ844:OVJ848"/>
    <mergeCell ref="OVK844:OVK848"/>
    <mergeCell ref="OVL844:OVL848"/>
    <mergeCell ref="OVC844:OVC848"/>
    <mergeCell ref="OVD844:OVD848"/>
    <mergeCell ref="OVE844:OVE848"/>
    <mergeCell ref="OVF844:OVF848"/>
    <mergeCell ref="OVG844:OVG848"/>
    <mergeCell ref="OUX844:OUX848"/>
    <mergeCell ref="OUY844:OUY848"/>
    <mergeCell ref="OUZ844:OUZ848"/>
    <mergeCell ref="OVA844:OVA848"/>
    <mergeCell ref="OVB844:OVB848"/>
    <mergeCell ref="OUS844:OUS848"/>
    <mergeCell ref="OUT844:OUT848"/>
    <mergeCell ref="OUU844:OUU848"/>
    <mergeCell ref="OUV844:OUV848"/>
    <mergeCell ref="OUW844:OUW848"/>
    <mergeCell ref="OUN844:OUN848"/>
    <mergeCell ref="OUO844:OUO848"/>
    <mergeCell ref="OUP844:OUP848"/>
    <mergeCell ref="OUQ844:OUQ848"/>
    <mergeCell ref="OUR844:OUR848"/>
    <mergeCell ref="OUI844:OUI848"/>
    <mergeCell ref="OUJ844:OUJ848"/>
    <mergeCell ref="OUK844:OUK848"/>
    <mergeCell ref="OUL844:OUL848"/>
    <mergeCell ref="OUM844:OUM848"/>
    <mergeCell ref="OUD844:OUD848"/>
    <mergeCell ref="OUE844:OUE848"/>
    <mergeCell ref="OUF844:OUF848"/>
    <mergeCell ref="OUG844:OUG848"/>
    <mergeCell ref="OUH844:OUH848"/>
    <mergeCell ref="OTY844:OTY848"/>
    <mergeCell ref="OTZ844:OTZ848"/>
    <mergeCell ref="OUA844:OUA848"/>
    <mergeCell ref="OUB844:OUB848"/>
    <mergeCell ref="OUC844:OUC848"/>
    <mergeCell ref="OTT844:OTT848"/>
    <mergeCell ref="OTU844:OTU848"/>
    <mergeCell ref="OTV844:OTV848"/>
    <mergeCell ref="OTW844:OTW848"/>
    <mergeCell ref="OTX844:OTX848"/>
    <mergeCell ref="OTO844:OTO848"/>
    <mergeCell ref="OTP844:OTP848"/>
    <mergeCell ref="OTQ844:OTQ848"/>
    <mergeCell ref="OTR844:OTR848"/>
    <mergeCell ref="OTS844:OTS848"/>
    <mergeCell ref="OTJ844:OTJ848"/>
    <mergeCell ref="OTK844:OTK848"/>
    <mergeCell ref="OTL844:OTL848"/>
    <mergeCell ref="OTM844:OTM848"/>
    <mergeCell ref="OTN844:OTN848"/>
    <mergeCell ref="OTE844:OTE848"/>
    <mergeCell ref="OTF844:OTF848"/>
    <mergeCell ref="OTG844:OTG848"/>
    <mergeCell ref="OTH844:OTH848"/>
    <mergeCell ref="OTI844:OTI848"/>
    <mergeCell ref="OSZ844:OSZ848"/>
    <mergeCell ref="OTA844:OTA848"/>
    <mergeCell ref="OTB844:OTB848"/>
    <mergeCell ref="OTC844:OTC848"/>
    <mergeCell ref="OTD844:OTD848"/>
    <mergeCell ref="OSU844:OSU848"/>
    <mergeCell ref="OSV844:OSV848"/>
    <mergeCell ref="OSW844:OSW848"/>
    <mergeCell ref="OSX844:OSX848"/>
    <mergeCell ref="OSY844:OSY848"/>
    <mergeCell ref="OSP844:OSP848"/>
    <mergeCell ref="OSQ844:OSQ848"/>
    <mergeCell ref="OSR844:OSR848"/>
    <mergeCell ref="OSS844:OSS848"/>
    <mergeCell ref="OST844:OST848"/>
    <mergeCell ref="OSK844:OSK848"/>
    <mergeCell ref="OSL844:OSL848"/>
    <mergeCell ref="OSM844:OSM848"/>
    <mergeCell ref="OSN844:OSN848"/>
    <mergeCell ref="OSO844:OSO848"/>
    <mergeCell ref="OSF844:OSF848"/>
    <mergeCell ref="OSG844:OSG848"/>
    <mergeCell ref="OSH844:OSH848"/>
    <mergeCell ref="OSI844:OSI848"/>
    <mergeCell ref="OSJ844:OSJ848"/>
    <mergeCell ref="OSA844:OSA848"/>
    <mergeCell ref="OSB844:OSB848"/>
    <mergeCell ref="OSC844:OSC848"/>
    <mergeCell ref="OSD844:OSD848"/>
    <mergeCell ref="OSE844:OSE848"/>
    <mergeCell ref="ORV844:ORV848"/>
    <mergeCell ref="ORW844:ORW848"/>
    <mergeCell ref="ORX844:ORX848"/>
    <mergeCell ref="ORY844:ORY848"/>
    <mergeCell ref="ORZ844:ORZ848"/>
    <mergeCell ref="ORQ844:ORQ848"/>
    <mergeCell ref="ORR844:ORR848"/>
    <mergeCell ref="ORS844:ORS848"/>
    <mergeCell ref="ORT844:ORT848"/>
    <mergeCell ref="ORU844:ORU848"/>
    <mergeCell ref="ORL844:ORL848"/>
    <mergeCell ref="ORM844:ORM848"/>
    <mergeCell ref="ORN844:ORN848"/>
    <mergeCell ref="ORO844:ORO848"/>
    <mergeCell ref="ORP844:ORP848"/>
    <mergeCell ref="ORG844:ORG848"/>
    <mergeCell ref="ORH844:ORH848"/>
    <mergeCell ref="ORI844:ORI848"/>
    <mergeCell ref="ORJ844:ORJ848"/>
    <mergeCell ref="ORK844:ORK848"/>
    <mergeCell ref="ORB844:ORB848"/>
    <mergeCell ref="ORC844:ORC848"/>
    <mergeCell ref="ORD844:ORD848"/>
    <mergeCell ref="ORE844:ORE848"/>
    <mergeCell ref="ORF844:ORF848"/>
    <mergeCell ref="OQW844:OQW848"/>
    <mergeCell ref="OQX844:OQX848"/>
    <mergeCell ref="OQY844:OQY848"/>
    <mergeCell ref="OQZ844:OQZ848"/>
    <mergeCell ref="ORA844:ORA848"/>
    <mergeCell ref="OQR844:OQR848"/>
    <mergeCell ref="OQS844:OQS848"/>
    <mergeCell ref="OQT844:OQT848"/>
    <mergeCell ref="OQU844:OQU848"/>
    <mergeCell ref="OQV844:OQV848"/>
    <mergeCell ref="OQM844:OQM848"/>
    <mergeCell ref="OQN844:OQN848"/>
    <mergeCell ref="OQO844:OQO848"/>
    <mergeCell ref="OQP844:OQP848"/>
    <mergeCell ref="OQQ844:OQQ848"/>
    <mergeCell ref="OQH844:OQH848"/>
    <mergeCell ref="OQI844:OQI848"/>
    <mergeCell ref="OQJ844:OQJ848"/>
    <mergeCell ref="OQK844:OQK848"/>
    <mergeCell ref="OQL844:OQL848"/>
    <mergeCell ref="OQC844:OQC848"/>
    <mergeCell ref="OQD844:OQD848"/>
    <mergeCell ref="OQE844:OQE848"/>
    <mergeCell ref="OQF844:OQF848"/>
    <mergeCell ref="OQG844:OQG848"/>
    <mergeCell ref="OPX844:OPX848"/>
    <mergeCell ref="OPY844:OPY848"/>
    <mergeCell ref="OPZ844:OPZ848"/>
    <mergeCell ref="OQA844:OQA848"/>
    <mergeCell ref="OQB844:OQB848"/>
    <mergeCell ref="OPS844:OPS848"/>
    <mergeCell ref="OPT844:OPT848"/>
    <mergeCell ref="OPU844:OPU848"/>
    <mergeCell ref="OPV844:OPV848"/>
    <mergeCell ref="OPW844:OPW848"/>
    <mergeCell ref="OPN844:OPN848"/>
    <mergeCell ref="OPO844:OPO848"/>
    <mergeCell ref="OPP844:OPP848"/>
    <mergeCell ref="OPQ844:OPQ848"/>
    <mergeCell ref="OPR844:OPR848"/>
    <mergeCell ref="OPI844:OPI848"/>
    <mergeCell ref="OPJ844:OPJ848"/>
    <mergeCell ref="OPK844:OPK848"/>
    <mergeCell ref="OPL844:OPL848"/>
    <mergeCell ref="OPM844:OPM848"/>
    <mergeCell ref="OPD844:OPD848"/>
    <mergeCell ref="OPE844:OPE848"/>
    <mergeCell ref="OPF844:OPF848"/>
    <mergeCell ref="OPG844:OPG848"/>
    <mergeCell ref="OPH844:OPH848"/>
    <mergeCell ref="OOY844:OOY848"/>
    <mergeCell ref="OOZ844:OOZ848"/>
    <mergeCell ref="OPA844:OPA848"/>
    <mergeCell ref="OPB844:OPB848"/>
    <mergeCell ref="OPC844:OPC848"/>
    <mergeCell ref="OOT844:OOT848"/>
    <mergeCell ref="OOU844:OOU848"/>
    <mergeCell ref="OOV844:OOV848"/>
    <mergeCell ref="OOW844:OOW848"/>
    <mergeCell ref="OOX844:OOX848"/>
    <mergeCell ref="OOO844:OOO848"/>
    <mergeCell ref="OOP844:OOP848"/>
    <mergeCell ref="OOQ844:OOQ848"/>
    <mergeCell ref="OOR844:OOR848"/>
    <mergeCell ref="OOS844:OOS848"/>
    <mergeCell ref="OOJ844:OOJ848"/>
    <mergeCell ref="OOK844:OOK848"/>
    <mergeCell ref="OOL844:OOL848"/>
    <mergeCell ref="OOM844:OOM848"/>
    <mergeCell ref="OON844:OON848"/>
    <mergeCell ref="OOE844:OOE848"/>
    <mergeCell ref="OOF844:OOF848"/>
    <mergeCell ref="OOG844:OOG848"/>
    <mergeCell ref="OOH844:OOH848"/>
    <mergeCell ref="OOI844:OOI848"/>
    <mergeCell ref="ONZ844:ONZ848"/>
    <mergeCell ref="OOA844:OOA848"/>
    <mergeCell ref="OOB844:OOB848"/>
    <mergeCell ref="OOC844:OOC848"/>
    <mergeCell ref="OOD844:OOD848"/>
    <mergeCell ref="ONU844:ONU848"/>
    <mergeCell ref="ONV844:ONV848"/>
    <mergeCell ref="ONW844:ONW848"/>
    <mergeCell ref="ONX844:ONX848"/>
    <mergeCell ref="ONY844:ONY848"/>
    <mergeCell ref="ONP844:ONP848"/>
    <mergeCell ref="ONQ844:ONQ848"/>
    <mergeCell ref="ONR844:ONR848"/>
    <mergeCell ref="ONS844:ONS848"/>
    <mergeCell ref="ONT844:ONT848"/>
    <mergeCell ref="ONK844:ONK848"/>
    <mergeCell ref="ONL844:ONL848"/>
    <mergeCell ref="ONM844:ONM848"/>
    <mergeCell ref="ONN844:ONN848"/>
    <mergeCell ref="ONO844:ONO848"/>
    <mergeCell ref="ONF844:ONF848"/>
    <mergeCell ref="ONG844:ONG848"/>
    <mergeCell ref="ONH844:ONH848"/>
    <mergeCell ref="ONI844:ONI848"/>
    <mergeCell ref="ONJ844:ONJ848"/>
    <mergeCell ref="ONA844:ONA848"/>
    <mergeCell ref="ONB844:ONB848"/>
    <mergeCell ref="ONC844:ONC848"/>
    <mergeCell ref="OND844:OND848"/>
    <mergeCell ref="ONE844:ONE848"/>
    <mergeCell ref="OMV844:OMV848"/>
    <mergeCell ref="OMW844:OMW848"/>
    <mergeCell ref="OMX844:OMX848"/>
    <mergeCell ref="OMY844:OMY848"/>
    <mergeCell ref="OMZ844:OMZ848"/>
    <mergeCell ref="OMQ844:OMQ848"/>
    <mergeCell ref="OMR844:OMR848"/>
    <mergeCell ref="OMS844:OMS848"/>
    <mergeCell ref="OMT844:OMT848"/>
    <mergeCell ref="OMU844:OMU848"/>
    <mergeCell ref="OML844:OML848"/>
    <mergeCell ref="OMM844:OMM848"/>
    <mergeCell ref="OMN844:OMN848"/>
    <mergeCell ref="OMO844:OMO848"/>
    <mergeCell ref="OMP844:OMP848"/>
    <mergeCell ref="OMG844:OMG848"/>
    <mergeCell ref="OMH844:OMH848"/>
    <mergeCell ref="OMI844:OMI848"/>
    <mergeCell ref="OMJ844:OMJ848"/>
    <mergeCell ref="OMK844:OMK848"/>
    <mergeCell ref="OMB844:OMB848"/>
    <mergeCell ref="OMC844:OMC848"/>
    <mergeCell ref="OMD844:OMD848"/>
    <mergeCell ref="OME844:OME848"/>
    <mergeCell ref="OMF844:OMF848"/>
    <mergeCell ref="OLW844:OLW848"/>
    <mergeCell ref="OLX844:OLX848"/>
    <mergeCell ref="OLY844:OLY848"/>
    <mergeCell ref="OLZ844:OLZ848"/>
    <mergeCell ref="OMA844:OMA848"/>
    <mergeCell ref="OLR844:OLR848"/>
    <mergeCell ref="OLS844:OLS848"/>
    <mergeCell ref="OLT844:OLT848"/>
    <mergeCell ref="OLU844:OLU848"/>
    <mergeCell ref="OLV844:OLV848"/>
    <mergeCell ref="OLM844:OLM848"/>
    <mergeCell ref="OLN844:OLN848"/>
    <mergeCell ref="OLO844:OLO848"/>
    <mergeCell ref="OLP844:OLP848"/>
    <mergeCell ref="OLQ844:OLQ848"/>
    <mergeCell ref="OLH844:OLH848"/>
    <mergeCell ref="OLI844:OLI848"/>
    <mergeCell ref="OLJ844:OLJ848"/>
    <mergeCell ref="OLK844:OLK848"/>
    <mergeCell ref="OLL844:OLL848"/>
    <mergeCell ref="OLC844:OLC848"/>
    <mergeCell ref="OLD844:OLD848"/>
    <mergeCell ref="OLE844:OLE848"/>
    <mergeCell ref="OLF844:OLF848"/>
    <mergeCell ref="OLG844:OLG848"/>
    <mergeCell ref="OKX844:OKX848"/>
    <mergeCell ref="OKY844:OKY848"/>
    <mergeCell ref="OKZ844:OKZ848"/>
    <mergeCell ref="OLA844:OLA848"/>
    <mergeCell ref="OLB844:OLB848"/>
    <mergeCell ref="OKS844:OKS848"/>
    <mergeCell ref="OKT844:OKT848"/>
    <mergeCell ref="OKU844:OKU848"/>
    <mergeCell ref="OKV844:OKV848"/>
    <mergeCell ref="OKW844:OKW848"/>
    <mergeCell ref="OKN844:OKN848"/>
    <mergeCell ref="OKO844:OKO848"/>
    <mergeCell ref="OKP844:OKP848"/>
    <mergeCell ref="OKQ844:OKQ848"/>
    <mergeCell ref="OKR844:OKR848"/>
    <mergeCell ref="OKI844:OKI848"/>
    <mergeCell ref="OKJ844:OKJ848"/>
    <mergeCell ref="OKK844:OKK848"/>
    <mergeCell ref="OKL844:OKL848"/>
    <mergeCell ref="OKM844:OKM848"/>
    <mergeCell ref="OKD844:OKD848"/>
    <mergeCell ref="OKE844:OKE848"/>
    <mergeCell ref="OKF844:OKF848"/>
    <mergeCell ref="OKG844:OKG848"/>
    <mergeCell ref="OKH844:OKH848"/>
    <mergeCell ref="OJY844:OJY848"/>
    <mergeCell ref="OJZ844:OJZ848"/>
    <mergeCell ref="OKA844:OKA848"/>
    <mergeCell ref="OKB844:OKB848"/>
    <mergeCell ref="OKC844:OKC848"/>
    <mergeCell ref="OJT844:OJT848"/>
    <mergeCell ref="OJU844:OJU848"/>
    <mergeCell ref="OJV844:OJV848"/>
    <mergeCell ref="OJW844:OJW848"/>
    <mergeCell ref="OJX844:OJX848"/>
    <mergeCell ref="OJO844:OJO848"/>
    <mergeCell ref="OJP844:OJP848"/>
    <mergeCell ref="OJQ844:OJQ848"/>
    <mergeCell ref="OJR844:OJR848"/>
    <mergeCell ref="OJS844:OJS848"/>
    <mergeCell ref="OJJ844:OJJ848"/>
    <mergeCell ref="OJK844:OJK848"/>
    <mergeCell ref="OJL844:OJL848"/>
    <mergeCell ref="OJM844:OJM848"/>
    <mergeCell ref="OJN844:OJN848"/>
    <mergeCell ref="OJE844:OJE848"/>
    <mergeCell ref="OJF844:OJF848"/>
    <mergeCell ref="OJG844:OJG848"/>
    <mergeCell ref="OJH844:OJH848"/>
    <mergeCell ref="OJI844:OJI848"/>
    <mergeCell ref="OIZ844:OIZ848"/>
    <mergeCell ref="OJA844:OJA848"/>
    <mergeCell ref="OJB844:OJB848"/>
    <mergeCell ref="OJC844:OJC848"/>
    <mergeCell ref="OJD844:OJD848"/>
    <mergeCell ref="OIU844:OIU848"/>
    <mergeCell ref="OIV844:OIV848"/>
    <mergeCell ref="OIW844:OIW848"/>
    <mergeCell ref="OIX844:OIX848"/>
    <mergeCell ref="OIY844:OIY848"/>
    <mergeCell ref="OIP844:OIP848"/>
    <mergeCell ref="OIQ844:OIQ848"/>
    <mergeCell ref="OIR844:OIR848"/>
    <mergeCell ref="OIS844:OIS848"/>
    <mergeCell ref="OIT844:OIT848"/>
    <mergeCell ref="OIK844:OIK848"/>
    <mergeCell ref="OIL844:OIL848"/>
    <mergeCell ref="OIM844:OIM848"/>
    <mergeCell ref="OIN844:OIN848"/>
    <mergeCell ref="OIO844:OIO848"/>
    <mergeCell ref="OIF844:OIF848"/>
    <mergeCell ref="OIG844:OIG848"/>
    <mergeCell ref="OIH844:OIH848"/>
    <mergeCell ref="OII844:OII848"/>
    <mergeCell ref="OIJ844:OIJ848"/>
    <mergeCell ref="OIA844:OIA848"/>
    <mergeCell ref="OIB844:OIB848"/>
    <mergeCell ref="OIC844:OIC848"/>
    <mergeCell ref="OID844:OID848"/>
    <mergeCell ref="OIE844:OIE848"/>
    <mergeCell ref="OHV844:OHV848"/>
    <mergeCell ref="OHW844:OHW848"/>
    <mergeCell ref="OHX844:OHX848"/>
    <mergeCell ref="OHY844:OHY848"/>
    <mergeCell ref="OHZ844:OHZ848"/>
    <mergeCell ref="OHQ844:OHQ848"/>
    <mergeCell ref="OHR844:OHR848"/>
    <mergeCell ref="OHS844:OHS848"/>
    <mergeCell ref="OHT844:OHT848"/>
    <mergeCell ref="OHU844:OHU848"/>
    <mergeCell ref="OHL844:OHL848"/>
    <mergeCell ref="OHM844:OHM848"/>
    <mergeCell ref="OHN844:OHN848"/>
    <mergeCell ref="OHO844:OHO848"/>
    <mergeCell ref="OHP844:OHP848"/>
    <mergeCell ref="OHG844:OHG848"/>
    <mergeCell ref="OHH844:OHH848"/>
    <mergeCell ref="OHI844:OHI848"/>
    <mergeCell ref="OHJ844:OHJ848"/>
    <mergeCell ref="OHK844:OHK848"/>
    <mergeCell ref="OHB844:OHB848"/>
    <mergeCell ref="OHC844:OHC848"/>
    <mergeCell ref="OHD844:OHD848"/>
    <mergeCell ref="OHE844:OHE848"/>
    <mergeCell ref="OHF844:OHF848"/>
    <mergeCell ref="OGW844:OGW848"/>
    <mergeCell ref="OGX844:OGX848"/>
    <mergeCell ref="OGY844:OGY848"/>
    <mergeCell ref="OGZ844:OGZ848"/>
    <mergeCell ref="OHA844:OHA848"/>
    <mergeCell ref="OGR844:OGR848"/>
    <mergeCell ref="OGS844:OGS848"/>
    <mergeCell ref="OGT844:OGT848"/>
    <mergeCell ref="OGU844:OGU848"/>
    <mergeCell ref="OGV844:OGV848"/>
    <mergeCell ref="OGM844:OGM848"/>
    <mergeCell ref="OGN844:OGN848"/>
    <mergeCell ref="OGO844:OGO848"/>
    <mergeCell ref="OGP844:OGP848"/>
    <mergeCell ref="OGQ844:OGQ848"/>
    <mergeCell ref="OGH844:OGH848"/>
    <mergeCell ref="OGI844:OGI848"/>
    <mergeCell ref="OGJ844:OGJ848"/>
    <mergeCell ref="OGK844:OGK848"/>
    <mergeCell ref="OGL844:OGL848"/>
    <mergeCell ref="OGC844:OGC848"/>
    <mergeCell ref="OGD844:OGD848"/>
    <mergeCell ref="OGE844:OGE848"/>
    <mergeCell ref="OGF844:OGF848"/>
    <mergeCell ref="OGG844:OGG848"/>
    <mergeCell ref="OFX844:OFX848"/>
    <mergeCell ref="OFY844:OFY848"/>
    <mergeCell ref="OFZ844:OFZ848"/>
    <mergeCell ref="OGA844:OGA848"/>
    <mergeCell ref="OGB844:OGB848"/>
    <mergeCell ref="OFS844:OFS848"/>
    <mergeCell ref="OFT844:OFT848"/>
    <mergeCell ref="OFU844:OFU848"/>
    <mergeCell ref="OFV844:OFV848"/>
    <mergeCell ref="OFW844:OFW848"/>
    <mergeCell ref="OFN844:OFN848"/>
    <mergeCell ref="OFO844:OFO848"/>
    <mergeCell ref="OFP844:OFP848"/>
    <mergeCell ref="OFQ844:OFQ848"/>
    <mergeCell ref="OFR844:OFR848"/>
    <mergeCell ref="OFI844:OFI848"/>
    <mergeCell ref="OFJ844:OFJ848"/>
    <mergeCell ref="OFK844:OFK848"/>
    <mergeCell ref="OFL844:OFL848"/>
    <mergeCell ref="OFM844:OFM848"/>
    <mergeCell ref="OFD844:OFD848"/>
    <mergeCell ref="OFE844:OFE848"/>
    <mergeCell ref="OFF844:OFF848"/>
    <mergeCell ref="OFG844:OFG848"/>
    <mergeCell ref="OFH844:OFH848"/>
    <mergeCell ref="OEY844:OEY848"/>
    <mergeCell ref="OEZ844:OEZ848"/>
    <mergeCell ref="OFA844:OFA848"/>
    <mergeCell ref="OFB844:OFB848"/>
    <mergeCell ref="OFC844:OFC848"/>
    <mergeCell ref="OET844:OET848"/>
    <mergeCell ref="OEU844:OEU848"/>
    <mergeCell ref="OEV844:OEV848"/>
    <mergeCell ref="OEW844:OEW848"/>
    <mergeCell ref="OEX844:OEX848"/>
    <mergeCell ref="OEO844:OEO848"/>
    <mergeCell ref="OEP844:OEP848"/>
    <mergeCell ref="OEQ844:OEQ848"/>
    <mergeCell ref="OER844:OER848"/>
    <mergeCell ref="OES844:OES848"/>
    <mergeCell ref="OEJ844:OEJ848"/>
    <mergeCell ref="OEK844:OEK848"/>
    <mergeCell ref="OEL844:OEL848"/>
    <mergeCell ref="OEM844:OEM848"/>
    <mergeCell ref="OEN844:OEN848"/>
    <mergeCell ref="OEE844:OEE848"/>
    <mergeCell ref="OEF844:OEF848"/>
    <mergeCell ref="OEG844:OEG848"/>
    <mergeCell ref="OEH844:OEH848"/>
    <mergeCell ref="OEI844:OEI848"/>
    <mergeCell ref="ODZ844:ODZ848"/>
    <mergeCell ref="OEA844:OEA848"/>
    <mergeCell ref="OEB844:OEB848"/>
    <mergeCell ref="OEC844:OEC848"/>
    <mergeCell ref="OED844:OED848"/>
    <mergeCell ref="ODU844:ODU848"/>
    <mergeCell ref="ODV844:ODV848"/>
    <mergeCell ref="ODW844:ODW848"/>
    <mergeCell ref="ODX844:ODX848"/>
    <mergeCell ref="ODY844:ODY848"/>
    <mergeCell ref="ODP844:ODP848"/>
    <mergeCell ref="ODQ844:ODQ848"/>
    <mergeCell ref="ODR844:ODR848"/>
    <mergeCell ref="ODS844:ODS848"/>
    <mergeCell ref="ODT844:ODT848"/>
    <mergeCell ref="ODK844:ODK848"/>
    <mergeCell ref="ODL844:ODL848"/>
    <mergeCell ref="ODM844:ODM848"/>
    <mergeCell ref="ODN844:ODN848"/>
    <mergeCell ref="ODO844:ODO848"/>
    <mergeCell ref="ODF844:ODF848"/>
    <mergeCell ref="ODG844:ODG848"/>
    <mergeCell ref="ODH844:ODH848"/>
    <mergeCell ref="ODI844:ODI848"/>
    <mergeCell ref="ODJ844:ODJ848"/>
    <mergeCell ref="ODA844:ODA848"/>
    <mergeCell ref="ODB844:ODB848"/>
    <mergeCell ref="ODC844:ODC848"/>
    <mergeCell ref="ODD844:ODD848"/>
    <mergeCell ref="ODE844:ODE848"/>
    <mergeCell ref="OCV844:OCV848"/>
    <mergeCell ref="OCW844:OCW848"/>
    <mergeCell ref="OCX844:OCX848"/>
    <mergeCell ref="OCY844:OCY848"/>
    <mergeCell ref="OCZ844:OCZ848"/>
    <mergeCell ref="OCQ844:OCQ848"/>
    <mergeCell ref="OCR844:OCR848"/>
    <mergeCell ref="OCS844:OCS848"/>
    <mergeCell ref="OCT844:OCT848"/>
    <mergeCell ref="OCU844:OCU848"/>
    <mergeCell ref="OCL844:OCL848"/>
    <mergeCell ref="OCM844:OCM848"/>
    <mergeCell ref="OCN844:OCN848"/>
    <mergeCell ref="OCO844:OCO848"/>
    <mergeCell ref="OCP844:OCP848"/>
    <mergeCell ref="OCG844:OCG848"/>
    <mergeCell ref="OCH844:OCH848"/>
    <mergeCell ref="OCI844:OCI848"/>
    <mergeCell ref="OCJ844:OCJ848"/>
    <mergeCell ref="OCK844:OCK848"/>
    <mergeCell ref="OCB844:OCB848"/>
    <mergeCell ref="OCC844:OCC848"/>
    <mergeCell ref="OCD844:OCD848"/>
    <mergeCell ref="OCE844:OCE848"/>
    <mergeCell ref="OCF844:OCF848"/>
    <mergeCell ref="OBW844:OBW848"/>
    <mergeCell ref="OBX844:OBX848"/>
    <mergeCell ref="OBY844:OBY848"/>
    <mergeCell ref="OBZ844:OBZ848"/>
    <mergeCell ref="OCA844:OCA848"/>
    <mergeCell ref="OBR844:OBR848"/>
    <mergeCell ref="OBS844:OBS848"/>
    <mergeCell ref="OBT844:OBT848"/>
    <mergeCell ref="OBU844:OBU848"/>
    <mergeCell ref="OBV844:OBV848"/>
    <mergeCell ref="OBM844:OBM848"/>
    <mergeCell ref="OBN844:OBN848"/>
    <mergeCell ref="OBO844:OBO848"/>
    <mergeCell ref="OBP844:OBP848"/>
    <mergeCell ref="OBQ844:OBQ848"/>
    <mergeCell ref="OBH844:OBH848"/>
    <mergeCell ref="OBI844:OBI848"/>
    <mergeCell ref="OBJ844:OBJ848"/>
    <mergeCell ref="OBK844:OBK848"/>
    <mergeCell ref="OBL844:OBL848"/>
    <mergeCell ref="OBC844:OBC848"/>
    <mergeCell ref="OBD844:OBD848"/>
    <mergeCell ref="OBE844:OBE848"/>
    <mergeCell ref="OBF844:OBF848"/>
    <mergeCell ref="OBG844:OBG848"/>
    <mergeCell ref="OAX844:OAX848"/>
    <mergeCell ref="OAY844:OAY848"/>
    <mergeCell ref="OAZ844:OAZ848"/>
    <mergeCell ref="OBA844:OBA848"/>
    <mergeCell ref="OBB844:OBB848"/>
    <mergeCell ref="OAS844:OAS848"/>
    <mergeCell ref="OAT844:OAT848"/>
    <mergeCell ref="OAU844:OAU848"/>
    <mergeCell ref="OAV844:OAV848"/>
    <mergeCell ref="OAW844:OAW848"/>
    <mergeCell ref="OAN844:OAN848"/>
    <mergeCell ref="OAO844:OAO848"/>
    <mergeCell ref="OAP844:OAP848"/>
    <mergeCell ref="OAQ844:OAQ848"/>
    <mergeCell ref="OAR844:OAR848"/>
    <mergeCell ref="OAI844:OAI848"/>
    <mergeCell ref="OAJ844:OAJ848"/>
    <mergeCell ref="OAK844:OAK848"/>
    <mergeCell ref="OAL844:OAL848"/>
    <mergeCell ref="OAM844:OAM848"/>
    <mergeCell ref="OAD844:OAD848"/>
    <mergeCell ref="OAE844:OAE848"/>
    <mergeCell ref="OAF844:OAF848"/>
    <mergeCell ref="OAG844:OAG848"/>
    <mergeCell ref="OAH844:OAH848"/>
    <mergeCell ref="NZY844:NZY848"/>
    <mergeCell ref="NZZ844:NZZ848"/>
    <mergeCell ref="OAA844:OAA848"/>
    <mergeCell ref="OAB844:OAB848"/>
    <mergeCell ref="OAC844:OAC848"/>
    <mergeCell ref="NZT844:NZT848"/>
    <mergeCell ref="NZU844:NZU848"/>
    <mergeCell ref="NZV844:NZV848"/>
    <mergeCell ref="NZW844:NZW848"/>
    <mergeCell ref="NZX844:NZX848"/>
    <mergeCell ref="NZO844:NZO848"/>
    <mergeCell ref="NZP844:NZP848"/>
    <mergeCell ref="NZQ844:NZQ848"/>
    <mergeCell ref="NZR844:NZR848"/>
    <mergeCell ref="NZS844:NZS848"/>
    <mergeCell ref="NZJ844:NZJ848"/>
    <mergeCell ref="NZK844:NZK848"/>
    <mergeCell ref="NZL844:NZL848"/>
    <mergeCell ref="NZM844:NZM848"/>
    <mergeCell ref="NZN844:NZN848"/>
    <mergeCell ref="NZE844:NZE848"/>
    <mergeCell ref="NZF844:NZF848"/>
    <mergeCell ref="NZG844:NZG848"/>
    <mergeCell ref="NZH844:NZH848"/>
    <mergeCell ref="NZI844:NZI848"/>
    <mergeCell ref="NYZ844:NYZ848"/>
    <mergeCell ref="NZA844:NZA848"/>
    <mergeCell ref="NZB844:NZB848"/>
    <mergeCell ref="NZC844:NZC848"/>
    <mergeCell ref="NZD844:NZD848"/>
    <mergeCell ref="NYU844:NYU848"/>
    <mergeCell ref="NYV844:NYV848"/>
    <mergeCell ref="NYW844:NYW848"/>
    <mergeCell ref="NYX844:NYX848"/>
    <mergeCell ref="NYY844:NYY848"/>
    <mergeCell ref="NYP844:NYP848"/>
    <mergeCell ref="NYQ844:NYQ848"/>
    <mergeCell ref="NYR844:NYR848"/>
    <mergeCell ref="NYS844:NYS848"/>
    <mergeCell ref="NYT844:NYT848"/>
    <mergeCell ref="NYK844:NYK848"/>
    <mergeCell ref="NYL844:NYL848"/>
    <mergeCell ref="NYM844:NYM848"/>
    <mergeCell ref="NYN844:NYN848"/>
    <mergeCell ref="NYO844:NYO848"/>
    <mergeCell ref="NYF844:NYF848"/>
    <mergeCell ref="NYG844:NYG848"/>
    <mergeCell ref="NYH844:NYH848"/>
    <mergeCell ref="NYI844:NYI848"/>
    <mergeCell ref="NYJ844:NYJ848"/>
    <mergeCell ref="NYA844:NYA848"/>
    <mergeCell ref="NYB844:NYB848"/>
    <mergeCell ref="NYC844:NYC848"/>
    <mergeCell ref="NYD844:NYD848"/>
    <mergeCell ref="NYE844:NYE848"/>
    <mergeCell ref="NXV844:NXV848"/>
    <mergeCell ref="NXW844:NXW848"/>
    <mergeCell ref="NXX844:NXX848"/>
    <mergeCell ref="NXY844:NXY848"/>
    <mergeCell ref="NXZ844:NXZ848"/>
    <mergeCell ref="NXQ844:NXQ848"/>
    <mergeCell ref="NXR844:NXR848"/>
    <mergeCell ref="NXS844:NXS848"/>
    <mergeCell ref="NXT844:NXT848"/>
    <mergeCell ref="NXU844:NXU848"/>
    <mergeCell ref="NXL844:NXL848"/>
    <mergeCell ref="NXM844:NXM848"/>
    <mergeCell ref="NXN844:NXN848"/>
    <mergeCell ref="NXO844:NXO848"/>
    <mergeCell ref="NXP844:NXP848"/>
    <mergeCell ref="NXG844:NXG848"/>
    <mergeCell ref="NXH844:NXH848"/>
    <mergeCell ref="NXI844:NXI848"/>
    <mergeCell ref="NXJ844:NXJ848"/>
    <mergeCell ref="NXK844:NXK848"/>
    <mergeCell ref="NXB844:NXB848"/>
    <mergeCell ref="NXC844:NXC848"/>
    <mergeCell ref="NXD844:NXD848"/>
    <mergeCell ref="NXE844:NXE848"/>
    <mergeCell ref="NXF844:NXF848"/>
    <mergeCell ref="NWW844:NWW848"/>
    <mergeCell ref="NWX844:NWX848"/>
    <mergeCell ref="NWY844:NWY848"/>
    <mergeCell ref="NWZ844:NWZ848"/>
    <mergeCell ref="NXA844:NXA848"/>
    <mergeCell ref="NWR844:NWR848"/>
    <mergeCell ref="NWS844:NWS848"/>
    <mergeCell ref="NWT844:NWT848"/>
    <mergeCell ref="NWU844:NWU848"/>
    <mergeCell ref="NWV844:NWV848"/>
    <mergeCell ref="NWM844:NWM848"/>
    <mergeCell ref="NWN844:NWN848"/>
    <mergeCell ref="NWO844:NWO848"/>
    <mergeCell ref="NWP844:NWP848"/>
    <mergeCell ref="NWQ844:NWQ848"/>
    <mergeCell ref="NWH844:NWH848"/>
    <mergeCell ref="NWI844:NWI848"/>
    <mergeCell ref="NWJ844:NWJ848"/>
    <mergeCell ref="NWK844:NWK848"/>
    <mergeCell ref="NWL844:NWL848"/>
    <mergeCell ref="NWC844:NWC848"/>
    <mergeCell ref="NWD844:NWD848"/>
    <mergeCell ref="NWE844:NWE848"/>
    <mergeCell ref="NWF844:NWF848"/>
    <mergeCell ref="NWG844:NWG848"/>
    <mergeCell ref="NVX844:NVX848"/>
    <mergeCell ref="NVY844:NVY848"/>
    <mergeCell ref="NVZ844:NVZ848"/>
    <mergeCell ref="NWA844:NWA848"/>
    <mergeCell ref="NWB844:NWB848"/>
    <mergeCell ref="NVS844:NVS848"/>
    <mergeCell ref="NVT844:NVT848"/>
    <mergeCell ref="NVU844:NVU848"/>
    <mergeCell ref="NVV844:NVV848"/>
    <mergeCell ref="NVW844:NVW848"/>
    <mergeCell ref="NVN844:NVN848"/>
    <mergeCell ref="NVO844:NVO848"/>
    <mergeCell ref="NVP844:NVP848"/>
    <mergeCell ref="NVQ844:NVQ848"/>
    <mergeCell ref="NVR844:NVR848"/>
    <mergeCell ref="NVI844:NVI848"/>
    <mergeCell ref="NVJ844:NVJ848"/>
    <mergeCell ref="NVK844:NVK848"/>
    <mergeCell ref="NVL844:NVL848"/>
    <mergeCell ref="NVM844:NVM848"/>
    <mergeCell ref="NVD844:NVD848"/>
    <mergeCell ref="NVE844:NVE848"/>
    <mergeCell ref="NVF844:NVF848"/>
    <mergeCell ref="NVG844:NVG848"/>
    <mergeCell ref="NVH844:NVH848"/>
    <mergeCell ref="NUY844:NUY848"/>
    <mergeCell ref="NUZ844:NUZ848"/>
    <mergeCell ref="NVA844:NVA848"/>
    <mergeCell ref="NVB844:NVB848"/>
    <mergeCell ref="NVC844:NVC848"/>
    <mergeCell ref="NUT844:NUT848"/>
    <mergeCell ref="NUU844:NUU848"/>
    <mergeCell ref="NUV844:NUV848"/>
    <mergeCell ref="NUW844:NUW848"/>
    <mergeCell ref="NUX844:NUX848"/>
    <mergeCell ref="NUO844:NUO848"/>
    <mergeCell ref="NUP844:NUP848"/>
    <mergeCell ref="NUQ844:NUQ848"/>
    <mergeCell ref="NUR844:NUR848"/>
    <mergeCell ref="NUS844:NUS848"/>
    <mergeCell ref="NUJ844:NUJ848"/>
    <mergeCell ref="NUK844:NUK848"/>
    <mergeCell ref="NUL844:NUL848"/>
    <mergeCell ref="NUM844:NUM848"/>
    <mergeCell ref="NUN844:NUN848"/>
    <mergeCell ref="NUE844:NUE848"/>
    <mergeCell ref="NUF844:NUF848"/>
    <mergeCell ref="NUG844:NUG848"/>
    <mergeCell ref="NUH844:NUH848"/>
    <mergeCell ref="NUI844:NUI848"/>
    <mergeCell ref="NTZ844:NTZ848"/>
    <mergeCell ref="NUA844:NUA848"/>
    <mergeCell ref="NUB844:NUB848"/>
    <mergeCell ref="NUC844:NUC848"/>
    <mergeCell ref="NUD844:NUD848"/>
    <mergeCell ref="NTU844:NTU848"/>
    <mergeCell ref="NTV844:NTV848"/>
    <mergeCell ref="NTW844:NTW848"/>
    <mergeCell ref="NTX844:NTX848"/>
    <mergeCell ref="NTY844:NTY848"/>
    <mergeCell ref="NTP844:NTP848"/>
    <mergeCell ref="NTQ844:NTQ848"/>
    <mergeCell ref="NTR844:NTR848"/>
    <mergeCell ref="NTS844:NTS848"/>
    <mergeCell ref="NTT844:NTT848"/>
    <mergeCell ref="NTK844:NTK848"/>
    <mergeCell ref="NTL844:NTL848"/>
    <mergeCell ref="NTM844:NTM848"/>
    <mergeCell ref="NTN844:NTN848"/>
    <mergeCell ref="NTO844:NTO848"/>
    <mergeCell ref="NTF844:NTF848"/>
    <mergeCell ref="NTG844:NTG848"/>
    <mergeCell ref="NTH844:NTH848"/>
    <mergeCell ref="NTI844:NTI848"/>
    <mergeCell ref="NTJ844:NTJ848"/>
    <mergeCell ref="NTA844:NTA848"/>
    <mergeCell ref="NTB844:NTB848"/>
    <mergeCell ref="NTC844:NTC848"/>
    <mergeCell ref="NTD844:NTD848"/>
    <mergeCell ref="NTE844:NTE848"/>
    <mergeCell ref="NSV844:NSV848"/>
    <mergeCell ref="NSW844:NSW848"/>
    <mergeCell ref="NSX844:NSX848"/>
    <mergeCell ref="NSY844:NSY848"/>
    <mergeCell ref="NSZ844:NSZ848"/>
    <mergeCell ref="NSQ844:NSQ848"/>
    <mergeCell ref="NSR844:NSR848"/>
    <mergeCell ref="NSS844:NSS848"/>
    <mergeCell ref="NST844:NST848"/>
    <mergeCell ref="NSU844:NSU848"/>
    <mergeCell ref="NSL844:NSL848"/>
    <mergeCell ref="NSM844:NSM848"/>
    <mergeCell ref="NSN844:NSN848"/>
    <mergeCell ref="NSO844:NSO848"/>
    <mergeCell ref="NSP844:NSP848"/>
    <mergeCell ref="NSG844:NSG848"/>
    <mergeCell ref="NSH844:NSH848"/>
    <mergeCell ref="NSI844:NSI848"/>
    <mergeCell ref="NSJ844:NSJ848"/>
    <mergeCell ref="NSK844:NSK848"/>
    <mergeCell ref="NSB844:NSB848"/>
    <mergeCell ref="NSC844:NSC848"/>
    <mergeCell ref="NSD844:NSD848"/>
    <mergeCell ref="NSE844:NSE848"/>
    <mergeCell ref="NSF844:NSF848"/>
    <mergeCell ref="NRW844:NRW848"/>
    <mergeCell ref="NRX844:NRX848"/>
    <mergeCell ref="NRY844:NRY848"/>
    <mergeCell ref="NRZ844:NRZ848"/>
    <mergeCell ref="NSA844:NSA848"/>
    <mergeCell ref="NRR844:NRR848"/>
    <mergeCell ref="NRS844:NRS848"/>
    <mergeCell ref="NRT844:NRT848"/>
    <mergeCell ref="NRU844:NRU848"/>
    <mergeCell ref="NRV844:NRV848"/>
    <mergeCell ref="NRM844:NRM848"/>
    <mergeCell ref="NRN844:NRN848"/>
    <mergeCell ref="NRO844:NRO848"/>
    <mergeCell ref="NRP844:NRP848"/>
    <mergeCell ref="NRQ844:NRQ848"/>
    <mergeCell ref="NRH844:NRH848"/>
    <mergeCell ref="NRI844:NRI848"/>
    <mergeCell ref="NRJ844:NRJ848"/>
    <mergeCell ref="NRK844:NRK848"/>
    <mergeCell ref="NRL844:NRL848"/>
    <mergeCell ref="NRC844:NRC848"/>
    <mergeCell ref="NRD844:NRD848"/>
    <mergeCell ref="NRE844:NRE848"/>
    <mergeCell ref="NRF844:NRF848"/>
    <mergeCell ref="NRG844:NRG848"/>
    <mergeCell ref="NQX844:NQX848"/>
    <mergeCell ref="NQY844:NQY848"/>
    <mergeCell ref="NQZ844:NQZ848"/>
    <mergeCell ref="NRA844:NRA848"/>
    <mergeCell ref="NRB844:NRB848"/>
    <mergeCell ref="NQS844:NQS848"/>
    <mergeCell ref="NQT844:NQT848"/>
    <mergeCell ref="NQU844:NQU848"/>
    <mergeCell ref="NQV844:NQV848"/>
    <mergeCell ref="NQW844:NQW848"/>
    <mergeCell ref="NQN844:NQN848"/>
    <mergeCell ref="NQO844:NQO848"/>
    <mergeCell ref="NQP844:NQP848"/>
    <mergeCell ref="NQQ844:NQQ848"/>
    <mergeCell ref="NQR844:NQR848"/>
    <mergeCell ref="NQI844:NQI848"/>
    <mergeCell ref="NQJ844:NQJ848"/>
    <mergeCell ref="NQK844:NQK848"/>
    <mergeCell ref="NQL844:NQL848"/>
    <mergeCell ref="NQM844:NQM848"/>
    <mergeCell ref="NQD844:NQD848"/>
    <mergeCell ref="NQE844:NQE848"/>
    <mergeCell ref="NQF844:NQF848"/>
    <mergeCell ref="NQG844:NQG848"/>
    <mergeCell ref="NQH844:NQH848"/>
    <mergeCell ref="NPY844:NPY848"/>
    <mergeCell ref="NPZ844:NPZ848"/>
    <mergeCell ref="NQA844:NQA848"/>
    <mergeCell ref="NQB844:NQB848"/>
    <mergeCell ref="NQC844:NQC848"/>
    <mergeCell ref="NPT844:NPT848"/>
    <mergeCell ref="NPU844:NPU848"/>
    <mergeCell ref="NPV844:NPV848"/>
    <mergeCell ref="NPW844:NPW848"/>
    <mergeCell ref="NPX844:NPX848"/>
    <mergeCell ref="NPO844:NPO848"/>
    <mergeCell ref="NPP844:NPP848"/>
    <mergeCell ref="NPQ844:NPQ848"/>
    <mergeCell ref="NPR844:NPR848"/>
    <mergeCell ref="NPS844:NPS848"/>
    <mergeCell ref="NPJ844:NPJ848"/>
    <mergeCell ref="NPK844:NPK848"/>
    <mergeCell ref="NPL844:NPL848"/>
    <mergeCell ref="NPM844:NPM848"/>
    <mergeCell ref="NPN844:NPN848"/>
    <mergeCell ref="NPE844:NPE848"/>
    <mergeCell ref="NPF844:NPF848"/>
    <mergeCell ref="NPG844:NPG848"/>
    <mergeCell ref="NPH844:NPH848"/>
    <mergeCell ref="NPI844:NPI848"/>
    <mergeCell ref="NOZ844:NOZ848"/>
    <mergeCell ref="NPA844:NPA848"/>
    <mergeCell ref="NPB844:NPB848"/>
    <mergeCell ref="NPC844:NPC848"/>
    <mergeCell ref="NPD844:NPD848"/>
    <mergeCell ref="NOU844:NOU848"/>
    <mergeCell ref="NOV844:NOV848"/>
    <mergeCell ref="NOW844:NOW848"/>
    <mergeCell ref="NOX844:NOX848"/>
    <mergeCell ref="NOY844:NOY848"/>
    <mergeCell ref="NOP844:NOP848"/>
    <mergeCell ref="NOQ844:NOQ848"/>
    <mergeCell ref="NOR844:NOR848"/>
    <mergeCell ref="NOS844:NOS848"/>
    <mergeCell ref="NOT844:NOT848"/>
    <mergeCell ref="NOK844:NOK848"/>
    <mergeCell ref="NOL844:NOL848"/>
    <mergeCell ref="NOM844:NOM848"/>
    <mergeCell ref="NON844:NON848"/>
    <mergeCell ref="NOO844:NOO848"/>
    <mergeCell ref="NOF844:NOF848"/>
    <mergeCell ref="NOG844:NOG848"/>
    <mergeCell ref="NOH844:NOH848"/>
    <mergeCell ref="NOI844:NOI848"/>
    <mergeCell ref="NOJ844:NOJ848"/>
    <mergeCell ref="NOA844:NOA848"/>
    <mergeCell ref="NOB844:NOB848"/>
    <mergeCell ref="NOC844:NOC848"/>
    <mergeCell ref="NOD844:NOD848"/>
    <mergeCell ref="NOE844:NOE848"/>
    <mergeCell ref="NNV844:NNV848"/>
    <mergeCell ref="NNW844:NNW848"/>
    <mergeCell ref="NNX844:NNX848"/>
    <mergeCell ref="NNY844:NNY848"/>
    <mergeCell ref="NNZ844:NNZ848"/>
    <mergeCell ref="NNQ844:NNQ848"/>
    <mergeCell ref="NNR844:NNR848"/>
    <mergeCell ref="NNS844:NNS848"/>
    <mergeCell ref="NNT844:NNT848"/>
    <mergeCell ref="NNU844:NNU848"/>
    <mergeCell ref="NNL844:NNL848"/>
    <mergeCell ref="NNM844:NNM848"/>
    <mergeCell ref="NNN844:NNN848"/>
    <mergeCell ref="NNO844:NNO848"/>
    <mergeCell ref="NNP844:NNP848"/>
    <mergeCell ref="NNG844:NNG848"/>
    <mergeCell ref="NNH844:NNH848"/>
    <mergeCell ref="NNI844:NNI848"/>
    <mergeCell ref="NNJ844:NNJ848"/>
    <mergeCell ref="NNK844:NNK848"/>
    <mergeCell ref="NNB844:NNB848"/>
    <mergeCell ref="NNC844:NNC848"/>
    <mergeCell ref="NND844:NND848"/>
    <mergeCell ref="NNE844:NNE848"/>
    <mergeCell ref="NNF844:NNF848"/>
    <mergeCell ref="NMW844:NMW848"/>
    <mergeCell ref="NMX844:NMX848"/>
    <mergeCell ref="NMY844:NMY848"/>
    <mergeCell ref="NMZ844:NMZ848"/>
    <mergeCell ref="NNA844:NNA848"/>
    <mergeCell ref="NMR844:NMR848"/>
    <mergeCell ref="NMS844:NMS848"/>
    <mergeCell ref="NMT844:NMT848"/>
    <mergeCell ref="NMU844:NMU848"/>
    <mergeCell ref="NMV844:NMV848"/>
    <mergeCell ref="NMM844:NMM848"/>
    <mergeCell ref="NMN844:NMN848"/>
    <mergeCell ref="NMO844:NMO848"/>
    <mergeCell ref="NMP844:NMP848"/>
    <mergeCell ref="NMQ844:NMQ848"/>
    <mergeCell ref="NMH844:NMH848"/>
    <mergeCell ref="NMI844:NMI848"/>
    <mergeCell ref="NMJ844:NMJ848"/>
    <mergeCell ref="NMK844:NMK848"/>
    <mergeCell ref="NML844:NML848"/>
    <mergeCell ref="NMC844:NMC848"/>
    <mergeCell ref="NMD844:NMD848"/>
    <mergeCell ref="NME844:NME848"/>
    <mergeCell ref="NMF844:NMF848"/>
    <mergeCell ref="NMG844:NMG848"/>
    <mergeCell ref="NLX844:NLX848"/>
    <mergeCell ref="NLY844:NLY848"/>
    <mergeCell ref="NLZ844:NLZ848"/>
    <mergeCell ref="NMA844:NMA848"/>
    <mergeCell ref="NMB844:NMB848"/>
    <mergeCell ref="NLS844:NLS848"/>
    <mergeCell ref="NLT844:NLT848"/>
    <mergeCell ref="NLU844:NLU848"/>
    <mergeCell ref="NLV844:NLV848"/>
    <mergeCell ref="NLW844:NLW848"/>
    <mergeCell ref="NLN844:NLN848"/>
    <mergeCell ref="NLO844:NLO848"/>
    <mergeCell ref="NLP844:NLP848"/>
    <mergeCell ref="NLQ844:NLQ848"/>
    <mergeCell ref="NLR844:NLR848"/>
    <mergeCell ref="NLI844:NLI848"/>
    <mergeCell ref="NLJ844:NLJ848"/>
    <mergeCell ref="NLK844:NLK848"/>
    <mergeCell ref="NLL844:NLL848"/>
    <mergeCell ref="NLM844:NLM848"/>
    <mergeCell ref="NLD844:NLD848"/>
    <mergeCell ref="NLE844:NLE848"/>
    <mergeCell ref="NLF844:NLF848"/>
    <mergeCell ref="NLG844:NLG848"/>
    <mergeCell ref="NLH844:NLH848"/>
    <mergeCell ref="NKY844:NKY848"/>
    <mergeCell ref="NKZ844:NKZ848"/>
    <mergeCell ref="NLA844:NLA848"/>
    <mergeCell ref="NLB844:NLB848"/>
    <mergeCell ref="NLC844:NLC848"/>
    <mergeCell ref="NKT844:NKT848"/>
    <mergeCell ref="NKU844:NKU848"/>
    <mergeCell ref="NKV844:NKV848"/>
    <mergeCell ref="NKW844:NKW848"/>
    <mergeCell ref="NKX844:NKX848"/>
    <mergeCell ref="NKO844:NKO848"/>
    <mergeCell ref="NKP844:NKP848"/>
    <mergeCell ref="NKQ844:NKQ848"/>
    <mergeCell ref="NKR844:NKR848"/>
    <mergeCell ref="NKS844:NKS848"/>
    <mergeCell ref="NKJ844:NKJ848"/>
    <mergeCell ref="NKK844:NKK848"/>
    <mergeCell ref="NKL844:NKL848"/>
    <mergeCell ref="NKM844:NKM848"/>
    <mergeCell ref="NKN844:NKN848"/>
    <mergeCell ref="NKE844:NKE848"/>
    <mergeCell ref="NKF844:NKF848"/>
    <mergeCell ref="NKG844:NKG848"/>
    <mergeCell ref="NKH844:NKH848"/>
    <mergeCell ref="NKI844:NKI848"/>
    <mergeCell ref="NJZ844:NJZ848"/>
    <mergeCell ref="NKA844:NKA848"/>
    <mergeCell ref="NKB844:NKB848"/>
    <mergeCell ref="NKC844:NKC848"/>
    <mergeCell ref="NKD844:NKD848"/>
    <mergeCell ref="NJU844:NJU848"/>
    <mergeCell ref="NJV844:NJV848"/>
    <mergeCell ref="NJW844:NJW848"/>
    <mergeCell ref="NJX844:NJX848"/>
    <mergeCell ref="NJY844:NJY848"/>
    <mergeCell ref="NJP844:NJP848"/>
    <mergeCell ref="NJQ844:NJQ848"/>
    <mergeCell ref="NJR844:NJR848"/>
    <mergeCell ref="NJS844:NJS848"/>
    <mergeCell ref="NJT844:NJT848"/>
    <mergeCell ref="NJK844:NJK848"/>
    <mergeCell ref="NJL844:NJL848"/>
    <mergeCell ref="NJM844:NJM848"/>
    <mergeCell ref="NJN844:NJN848"/>
    <mergeCell ref="NJO844:NJO848"/>
    <mergeCell ref="NJF844:NJF848"/>
    <mergeCell ref="NJG844:NJG848"/>
    <mergeCell ref="NJH844:NJH848"/>
    <mergeCell ref="NJI844:NJI848"/>
    <mergeCell ref="NJJ844:NJJ848"/>
    <mergeCell ref="NJA844:NJA848"/>
    <mergeCell ref="NJB844:NJB848"/>
    <mergeCell ref="NJC844:NJC848"/>
    <mergeCell ref="NJD844:NJD848"/>
    <mergeCell ref="NJE844:NJE848"/>
    <mergeCell ref="NIV844:NIV848"/>
    <mergeCell ref="NIW844:NIW848"/>
    <mergeCell ref="NIX844:NIX848"/>
    <mergeCell ref="NIY844:NIY848"/>
    <mergeCell ref="NIZ844:NIZ848"/>
    <mergeCell ref="NIQ844:NIQ848"/>
    <mergeCell ref="NIR844:NIR848"/>
    <mergeCell ref="NIS844:NIS848"/>
    <mergeCell ref="NIT844:NIT848"/>
    <mergeCell ref="NIU844:NIU848"/>
    <mergeCell ref="NIL844:NIL848"/>
    <mergeCell ref="NIM844:NIM848"/>
    <mergeCell ref="NIN844:NIN848"/>
    <mergeCell ref="NIO844:NIO848"/>
    <mergeCell ref="NIP844:NIP848"/>
    <mergeCell ref="NIG844:NIG848"/>
    <mergeCell ref="NIH844:NIH848"/>
    <mergeCell ref="NII844:NII848"/>
    <mergeCell ref="NIJ844:NIJ848"/>
    <mergeCell ref="NIK844:NIK848"/>
    <mergeCell ref="NIB844:NIB848"/>
    <mergeCell ref="NIC844:NIC848"/>
    <mergeCell ref="NID844:NID848"/>
    <mergeCell ref="NIE844:NIE848"/>
    <mergeCell ref="NIF844:NIF848"/>
    <mergeCell ref="NHW844:NHW848"/>
    <mergeCell ref="NHX844:NHX848"/>
    <mergeCell ref="NHY844:NHY848"/>
    <mergeCell ref="NHZ844:NHZ848"/>
    <mergeCell ref="NIA844:NIA848"/>
    <mergeCell ref="NHR844:NHR848"/>
    <mergeCell ref="NHS844:NHS848"/>
    <mergeCell ref="NHT844:NHT848"/>
    <mergeCell ref="NHU844:NHU848"/>
    <mergeCell ref="NHV844:NHV848"/>
    <mergeCell ref="NHM844:NHM848"/>
    <mergeCell ref="NHN844:NHN848"/>
    <mergeCell ref="NHO844:NHO848"/>
    <mergeCell ref="NHP844:NHP848"/>
    <mergeCell ref="NHQ844:NHQ848"/>
    <mergeCell ref="NHH844:NHH848"/>
    <mergeCell ref="NHI844:NHI848"/>
    <mergeCell ref="NHJ844:NHJ848"/>
    <mergeCell ref="NHK844:NHK848"/>
    <mergeCell ref="NHL844:NHL848"/>
    <mergeCell ref="NHC844:NHC848"/>
    <mergeCell ref="NHD844:NHD848"/>
    <mergeCell ref="NHE844:NHE848"/>
    <mergeCell ref="NHF844:NHF848"/>
    <mergeCell ref="NHG844:NHG848"/>
    <mergeCell ref="NGX844:NGX848"/>
    <mergeCell ref="NGY844:NGY848"/>
    <mergeCell ref="NGZ844:NGZ848"/>
    <mergeCell ref="NHA844:NHA848"/>
    <mergeCell ref="NHB844:NHB848"/>
    <mergeCell ref="NGS844:NGS848"/>
    <mergeCell ref="NGT844:NGT848"/>
    <mergeCell ref="NGU844:NGU848"/>
    <mergeCell ref="NGV844:NGV848"/>
    <mergeCell ref="NGW844:NGW848"/>
    <mergeCell ref="NGN844:NGN848"/>
    <mergeCell ref="NGO844:NGO848"/>
    <mergeCell ref="NGP844:NGP848"/>
    <mergeCell ref="NGQ844:NGQ848"/>
    <mergeCell ref="NGR844:NGR848"/>
    <mergeCell ref="NGI844:NGI848"/>
    <mergeCell ref="NGJ844:NGJ848"/>
    <mergeCell ref="NGK844:NGK848"/>
    <mergeCell ref="NGL844:NGL848"/>
    <mergeCell ref="NGM844:NGM848"/>
    <mergeCell ref="NGD844:NGD848"/>
    <mergeCell ref="NGE844:NGE848"/>
    <mergeCell ref="NGF844:NGF848"/>
    <mergeCell ref="NGG844:NGG848"/>
    <mergeCell ref="NGH844:NGH848"/>
    <mergeCell ref="NFY844:NFY848"/>
    <mergeCell ref="NFZ844:NFZ848"/>
    <mergeCell ref="NGA844:NGA848"/>
    <mergeCell ref="NGB844:NGB848"/>
    <mergeCell ref="NGC844:NGC848"/>
    <mergeCell ref="NFT844:NFT848"/>
    <mergeCell ref="NFU844:NFU848"/>
    <mergeCell ref="NFV844:NFV848"/>
    <mergeCell ref="NFW844:NFW848"/>
    <mergeCell ref="NFX844:NFX848"/>
    <mergeCell ref="NFO844:NFO848"/>
    <mergeCell ref="NFP844:NFP848"/>
    <mergeCell ref="NFQ844:NFQ848"/>
    <mergeCell ref="NFR844:NFR848"/>
    <mergeCell ref="NFS844:NFS848"/>
    <mergeCell ref="NFJ844:NFJ848"/>
    <mergeCell ref="NFK844:NFK848"/>
    <mergeCell ref="NFL844:NFL848"/>
    <mergeCell ref="NFM844:NFM848"/>
    <mergeCell ref="NFN844:NFN848"/>
    <mergeCell ref="NFE844:NFE848"/>
    <mergeCell ref="NFF844:NFF848"/>
    <mergeCell ref="NFG844:NFG848"/>
    <mergeCell ref="NFH844:NFH848"/>
    <mergeCell ref="NFI844:NFI848"/>
    <mergeCell ref="NEZ844:NEZ848"/>
    <mergeCell ref="NFA844:NFA848"/>
    <mergeCell ref="NFB844:NFB848"/>
    <mergeCell ref="NFC844:NFC848"/>
    <mergeCell ref="NFD844:NFD848"/>
    <mergeCell ref="NEU844:NEU848"/>
    <mergeCell ref="NEV844:NEV848"/>
    <mergeCell ref="NEW844:NEW848"/>
    <mergeCell ref="NEX844:NEX848"/>
    <mergeCell ref="NEY844:NEY848"/>
    <mergeCell ref="NEP844:NEP848"/>
    <mergeCell ref="NEQ844:NEQ848"/>
    <mergeCell ref="NER844:NER848"/>
    <mergeCell ref="NES844:NES848"/>
    <mergeCell ref="NET844:NET848"/>
    <mergeCell ref="NEK844:NEK848"/>
    <mergeCell ref="NEL844:NEL848"/>
    <mergeCell ref="NEM844:NEM848"/>
    <mergeCell ref="NEN844:NEN848"/>
    <mergeCell ref="NEO844:NEO848"/>
    <mergeCell ref="NEF844:NEF848"/>
    <mergeCell ref="NEG844:NEG848"/>
    <mergeCell ref="NEH844:NEH848"/>
    <mergeCell ref="NEI844:NEI848"/>
    <mergeCell ref="NEJ844:NEJ848"/>
    <mergeCell ref="NEA844:NEA848"/>
    <mergeCell ref="NEB844:NEB848"/>
    <mergeCell ref="NEC844:NEC848"/>
    <mergeCell ref="NED844:NED848"/>
    <mergeCell ref="NEE844:NEE848"/>
    <mergeCell ref="NDV844:NDV848"/>
    <mergeCell ref="NDW844:NDW848"/>
    <mergeCell ref="NDX844:NDX848"/>
    <mergeCell ref="NDY844:NDY848"/>
    <mergeCell ref="NDZ844:NDZ848"/>
    <mergeCell ref="NDQ844:NDQ848"/>
    <mergeCell ref="NDR844:NDR848"/>
    <mergeCell ref="NDS844:NDS848"/>
    <mergeCell ref="NDT844:NDT848"/>
    <mergeCell ref="NDU844:NDU848"/>
    <mergeCell ref="NDL844:NDL848"/>
    <mergeCell ref="NDM844:NDM848"/>
    <mergeCell ref="NDN844:NDN848"/>
    <mergeCell ref="NDO844:NDO848"/>
    <mergeCell ref="NDP844:NDP848"/>
    <mergeCell ref="NDG844:NDG848"/>
    <mergeCell ref="NDH844:NDH848"/>
    <mergeCell ref="NDI844:NDI848"/>
    <mergeCell ref="NDJ844:NDJ848"/>
    <mergeCell ref="NDK844:NDK848"/>
    <mergeCell ref="NDB844:NDB848"/>
    <mergeCell ref="NDC844:NDC848"/>
    <mergeCell ref="NDD844:NDD848"/>
    <mergeCell ref="NDE844:NDE848"/>
    <mergeCell ref="NDF844:NDF848"/>
    <mergeCell ref="NCW844:NCW848"/>
    <mergeCell ref="NCX844:NCX848"/>
    <mergeCell ref="NCY844:NCY848"/>
    <mergeCell ref="NCZ844:NCZ848"/>
    <mergeCell ref="NDA844:NDA848"/>
    <mergeCell ref="NCR844:NCR848"/>
    <mergeCell ref="NCS844:NCS848"/>
    <mergeCell ref="NCT844:NCT848"/>
    <mergeCell ref="NCU844:NCU848"/>
    <mergeCell ref="NCV844:NCV848"/>
    <mergeCell ref="NCM844:NCM848"/>
    <mergeCell ref="NCN844:NCN848"/>
    <mergeCell ref="NCO844:NCO848"/>
    <mergeCell ref="NCP844:NCP848"/>
    <mergeCell ref="NCQ844:NCQ848"/>
    <mergeCell ref="NCH844:NCH848"/>
    <mergeCell ref="NCI844:NCI848"/>
    <mergeCell ref="NCJ844:NCJ848"/>
    <mergeCell ref="NCK844:NCK848"/>
    <mergeCell ref="NCL844:NCL848"/>
    <mergeCell ref="NCC844:NCC848"/>
    <mergeCell ref="NCD844:NCD848"/>
    <mergeCell ref="NCE844:NCE848"/>
    <mergeCell ref="NCF844:NCF848"/>
    <mergeCell ref="NCG844:NCG848"/>
    <mergeCell ref="NBX844:NBX848"/>
    <mergeCell ref="NBY844:NBY848"/>
    <mergeCell ref="NBZ844:NBZ848"/>
    <mergeCell ref="NCA844:NCA848"/>
    <mergeCell ref="NCB844:NCB848"/>
    <mergeCell ref="NBS844:NBS848"/>
    <mergeCell ref="NBT844:NBT848"/>
    <mergeCell ref="NBU844:NBU848"/>
    <mergeCell ref="NBV844:NBV848"/>
    <mergeCell ref="NBW844:NBW848"/>
    <mergeCell ref="NBN844:NBN848"/>
    <mergeCell ref="NBO844:NBO848"/>
    <mergeCell ref="NBP844:NBP848"/>
    <mergeCell ref="NBQ844:NBQ848"/>
    <mergeCell ref="NBR844:NBR848"/>
    <mergeCell ref="NBI844:NBI848"/>
    <mergeCell ref="NBJ844:NBJ848"/>
    <mergeCell ref="NBK844:NBK848"/>
    <mergeCell ref="NBL844:NBL848"/>
    <mergeCell ref="NBM844:NBM848"/>
    <mergeCell ref="NBD844:NBD848"/>
    <mergeCell ref="NBE844:NBE848"/>
    <mergeCell ref="NBF844:NBF848"/>
    <mergeCell ref="NBG844:NBG848"/>
    <mergeCell ref="NBH844:NBH848"/>
    <mergeCell ref="NAY844:NAY848"/>
    <mergeCell ref="NAZ844:NAZ848"/>
    <mergeCell ref="NBA844:NBA848"/>
    <mergeCell ref="NBB844:NBB848"/>
    <mergeCell ref="NBC844:NBC848"/>
    <mergeCell ref="NAT844:NAT848"/>
    <mergeCell ref="NAU844:NAU848"/>
    <mergeCell ref="NAV844:NAV848"/>
    <mergeCell ref="NAW844:NAW848"/>
    <mergeCell ref="NAX844:NAX848"/>
    <mergeCell ref="NAO844:NAO848"/>
    <mergeCell ref="NAP844:NAP848"/>
    <mergeCell ref="NAQ844:NAQ848"/>
    <mergeCell ref="NAR844:NAR848"/>
    <mergeCell ref="NAS844:NAS848"/>
    <mergeCell ref="NAJ844:NAJ848"/>
    <mergeCell ref="NAK844:NAK848"/>
    <mergeCell ref="NAL844:NAL848"/>
    <mergeCell ref="NAM844:NAM848"/>
    <mergeCell ref="NAN844:NAN848"/>
    <mergeCell ref="NAE844:NAE848"/>
    <mergeCell ref="NAF844:NAF848"/>
    <mergeCell ref="NAG844:NAG848"/>
    <mergeCell ref="NAH844:NAH848"/>
    <mergeCell ref="NAI844:NAI848"/>
    <mergeCell ref="MZZ844:MZZ848"/>
    <mergeCell ref="NAA844:NAA848"/>
    <mergeCell ref="NAB844:NAB848"/>
    <mergeCell ref="NAC844:NAC848"/>
    <mergeCell ref="NAD844:NAD848"/>
    <mergeCell ref="MZU844:MZU848"/>
    <mergeCell ref="MZV844:MZV848"/>
    <mergeCell ref="MZW844:MZW848"/>
    <mergeCell ref="MZX844:MZX848"/>
    <mergeCell ref="MZY844:MZY848"/>
    <mergeCell ref="MZP844:MZP848"/>
    <mergeCell ref="MZQ844:MZQ848"/>
    <mergeCell ref="MZR844:MZR848"/>
    <mergeCell ref="MZS844:MZS848"/>
    <mergeCell ref="MZT844:MZT848"/>
    <mergeCell ref="MZK844:MZK848"/>
    <mergeCell ref="MZL844:MZL848"/>
    <mergeCell ref="MZM844:MZM848"/>
    <mergeCell ref="MZN844:MZN848"/>
    <mergeCell ref="MZO844:MZO848"/>
    <mergeCell ref="MZF844:MZF848"/>
    <mergeCell ref="MZG844:MZG848"/>
    <mergeCell ref="MZH844:MZH848"/>
    <mergeCell ref="MZI844:MZI848"/>
    <mergeCell ref="MZJ844:MZJ848"/>
    <mergeCell ref="MZA844:MZA848"/>
    <mergeCell ref="MZB844:MZB848"/>
    <mergeCell ref="MZC844:MZC848"/>
    <mergeCell ref="MZD844:MZD848"/>
    <mergeCell ref="MZE844:MZE848"/>
    <mergeCell ref="MYV844:MYV848"/>
    <mergeCell ref="MYW844:MYW848"/>
    <mergeCell ref="MYX844:MYX848"/>
    <mergeCell ref="MYY844:MYY848"/>
    <mergeCell ref="MYZ844:MYZ848"/>
    <mergeCell ref="MYQ844:MYQ848"/>
    <mergeCell ref="MYR844:MYR848"/>
    <mergeCell ref="MYS844:MYS848"/>
    <mergeCell ref="MYT844:MYT848"/>
    <mergeCell ref="MYU844:MYU848"/>
    <mergeCell ref="MYL844:MYL848"/>
    <mergeCell ref="MYM844:MYM848"/>
    <mergeCell ref="MYN844:MYN848"/>
    <mergeCell ref="MYO844:MYO848"/>
    <mergeCell ref="MYP844:MYP848"/>
    <mergeCell ref="MYG844:MYG848"/>
    <mergeCell ref="MYH844:MYH848"/>
    <mergeCell ref="MYI844:MYI848"/>
    <mergeCell ref="MYJ844:MYJ848"/>
    <mergeCell ref="MYK844:MYK848"/>
    <mergeCell ref="MYB844:MYB848"/>
    <mergeCell ref="MYC844:MYC848"/>
    <mergeCell ref="MYD844:MYD848"/>
    <mergeCell ref="MYE844:MYE848"/>
    <mergeCell ref="MYF844:MYF848"/>
    <mergeCell ref="MXW844:MXW848"/>
    <mergeCell ref="MXX844:MXX848"/>
    <mergeCell ref="MXY844:MXY848"/>
    <mergeCell ref="MXZ844:MXZ848"/>
    <mergeCell ref="MYA844:MYA848"/>
    <mergeCell ref="MXR844:MXR848"/>
    <mergeCell ref="MXS844:MXS848"/>
    <mergeCell ref="MXT844:MXT848"/>
    <mergeCell ref="MXU844:MXU848"/>
    <mergeCell ref="MXV844:MXV848"/>
    <mergeCell ref="MXM844:MXM848"/>
    <mergeCell ref="MXN844:MXN848"/>
    <mergeCell ref="MXO844:MXO848"/>
    <mergeCell ref="MXP844:MXP848"/>
    <mergeCell ref="MXQ844:MXQ848"/>
    <mergeCell ref="MXH844:MXH848"/>
    <mergeCell ref="MXI844:MXI848"/>
    <mergeCell ref="MXJ844:MXJ848"/>
    <mergeCell ref="MXK844:MXK848"/>
    <mergeCell ref="MXL844:MXL848"/>
    <mergeCell ref="MXC844:MXC848"/>
    <mergeCell ref="MXD844:MXD848"/>
    <mergeCell ref="MXE844:MXE848"/>
    <mergeCell ref="MXF844:MXF848"/>
    <mergeCell ref="MXG844:MXG848"/>
    <mergeCell ref="MWX844:MWX848"/>
    <mergeCell ref="MWY844:MWY848"/>
    <mergeCell ref="MWZ844:MWZ848"/>
    <mergeCell ref="MXA844:MXA848"/>
    <mergeCell ref="MXB844:MXB848"/>
    <mergeCell ref="MWS844:MWS848"/>
    <mergeCell ref="MWT844:MWT848"/>
    <mergeCell ref="MWU844:MWU848"/>
    <mergeCell ref="MWV844:MWV848"/>
    <mergeCell ref="MWW844:MWW848"/>
    <mergeCell ref="MWN844:MWN848"/>
    <mergeCell ref="MWO844:MWO848"/>
    <mergeCell ref="MWP844:MWP848"/>
    <mergeCell ref="MWQ844:MWQ848"/>
    <mergeCell ref="MWR844:MWR848"/>
    <mergeCell ref="MWI844:MWI848"/>
    <mergeCell ref="MWJ844:MWJ848"/>
    <mergeCell ref="MWK844:MWK848"/>
    <mergeCell ref="MWL844:MWL848"/>
    <mergeCell ref="MWM844:MWM848"/>
    <mergeCell ref="MWD844:MWD848"/>
    <mergeCell ref="MWE844:MWE848"/>
    <mergeCell ref="MWF844:MWF848"/>
    <mergeCell ref="MWG844:MWG848"/>
    <mergeCell ref="MWH844:MWH848"/>
    <mergeCell ref="MVY844:MVY848"/>
    <mergeCell ref="MVZ844:MVZ848"/>
    <mergeCell ref="MWA844:MWA848"/>
    <mergeCell ref="MWB844:MWB848"/>
    <mergeCell ref="MWC844:MWC848"/>
    <mergeCell ref="MVT844:MVT848"/>
    <mergeCell ref="MVU844:MVU848"/>
    <mergeCell ref="MVV844:MVV848"/>
    <mergeCell ref="MVW844:MVW848"/>
    <mergeCell ref="MVX844:MVX848"/>
    <mergeCell ref="MVO844:MVO848"/>
    <mergeCell ref="MVP844:MVP848"/>
    <mergeCell ref="MVQ844:MVQ848"/>
    <mergeCell ref="MVR844:MVR848"/>
    <mergeCell ref="MVS844:MVS848"/>
    <mergeCell ref="MVJ844:MVJ848"/>
    <mergeCell ref="MVK844:MVK848"/>
    <mergeCell ref="MVL844:MVL848"/>
    <mergeCell ref="MVM844:MVM848"/>
    <mergeCell ref="MVN844:MVN848"/>
    <mergeCell ref="MVE844:MVE848"/>
    <mergeCell ref="MVF844:MVF848"/>
    <mergeCell ref="MVG844:MVG848"/>
    <mergeCell ref="MVH844:MVH848"/>
    <mergeCell ref="MVI844:MVI848"/>
    <mergeCell ref="MUZ844:MUZ848"/>
    <mergeCell ref="MVA844:MVA848"/>
    <mergeCell ref="MVB844:MVB848"/>
    <mergeCell ref="MVC844:MVC848"/>
    <mergeCell ref="MVD844:MVD848"/>
    <mergeCell ref="MUU844:MUU848"/>
    <mergeCell ref="MUV844:MUV848"/>
    <mergeCell ref="MUW844:MUW848"/>
    <mergeCell ref="MUX844:MUX848"/>
    <mergeCell ref="MUY844:MUY848"/>
    <mergeCell ref="MUP844:MUP848"/>
    <mergeCell ref="MUQ844:MUQ848"/>
    <mergeCell ref="MUR844:MUR848"/>
    <mergeCell ref="MUS844:MUS848"/>
    <mergeCell ref="MUT844:MUT848"/>
    <mergeCell ref="MUK844:MUK848"/>
    <mergeCell ref="MUL844:MUL848"/>
    <mergeCell ref="MUM844:MUM848"/>
    <mergeCell ref="MUN844:MUN848"/>
    <mergeCell ref="MUO844:MUO848"/>
    <mergeCell ref="MUF844:MUF848"/>
    <mergeCell ref="MUG844:MUG848"/>
    <mergeCell ref="MUH844:MUH848"/>
    <mergeCell ref="MUI844:MUI848"/>
    <mergeCell ref="MUJ844:MUJ848"/>
    <mergeCell ref="MUA844:MUA848"/>
    <mergeCell ref="MUB844:MUB848"/>
    <mergeCell ref="MUC844:MUC848"/>
    <mergeCell ref="MUD844:MUD848"/>
    <mergeCell ref="MUE844:MUE848"/>
    <mergeCell ref="MTV844:MTV848"/>
    <mergeCell ref="MTW844:MTW848"/>
    <mergeCell ref="MTX844:MTX848"/>
    <mergeCell ref="MTY844:MTY848"/>
    <mergeCell ref="MTZ844:MTZ848"/>
    <mergeCell ref="MTQ844:MTQ848"/>
    <mergeCell ref="MTR844:MTR848"/>
    <mergeCell ref="MTS844:MTS848"/>
    <mergeCell ref="MTT844:MTT848"/>
    <mergeCell ref="MTU844:MTU848"/>
    <mergeCell ref="MTL844:MTL848"/>
    <mergeCell ref="MTM844:MTM848"/>
    <mergeCell ref="MTN844:MTN848"/>
    <mergeCell ref="MTO844:MTO848"/>
    <mergeCell ref="MTP844:MTP848"/>
    <mergeCell ref="MTG844:MTG848"/>
    <mergeCell ref="MTH844:MTH848"/>
    <mergeCell ref="MTI844:MTI848"/>
    <mergeCell ref="MTJ844:MTJ848"/>
    <mergeCell ref="MTK844:MTK848"/>
    <mergeCell ref="MTB844:MTB848"/>
    <mergeCell ref="MTC844:MTC848"/>
    <mergeCell ref="MTD844:MTD848"/>
    <mergeCell ref="MTE844:MTE848"/>
    <mergeCell ref="MTF844:MTF848"/>
    <mergeCell ref="MSW844:MSW848"/>
    <mergeCell ref="MSX844:MSX848"/>
    <mergeCell ref="MSY844:MSY848"/>
    <mergeCell ref="MSZ844:MSZ848"/>
    <mergeCell ref="MTA844:MTA848"/>
    <mergeCell ref="MSR844:MSR848"/>
    <mergeCell ref="MSS844:MSS848"/>
    <mergeCell ref="MST844:MST848"/>
    <mergeCell ref="MSU844:MSU848"/>
    <mergeCell ref="MSV844:MSV848"/>
    <mergeCell ref="MSM844:MSM848"/>
    <mergeCell ref="MSN844:MSN848"/>
    <mergeCell ref="MSO844:MSO848"/>
    <mergeCell ref="MSP844:MSP848"/>
    <mergeCell ref="MSQ844:MSQ848"/>
    <mergeCell ref="MSH844:MSH848"/>
    <mergeCell ref="MSI844:MSI848"/>
    <mergeCell ref="MSJ844:MSJ848"/>
    <mergeCell ref="MSK844:MSK848"/>
    <mergeCell ref="MSL844:MSL848"/>
    <mergeCell ref="MSC844:MSC848"/>
    <mergeCell ref="MSD844:MSD848"/>
    <mergeCell ref="MSE844:MSE848"/>
    <mergeCell ref="MSF844:MSF848"/>
    <mergeCell ref="MSG844:MSG848"/>
    <mergeCell ref="MRX844:MRX848"/>
    <mergeCell ref="MRY844:MRY848"/>
    <mergeCell ref="MRZ844:MRZ848"/>
    <mergeCell ref="MSA844:MSA848"/>
    <mergeCell ref="MSB844:MSB848"/>
    <mergeCell ref="MRS844:MRS848"/>
    <mergeCell ref="MRT844:MRT848"/>
    <mergeCell ref="MRU844:MRU848"/>
    <mergeCell ref="MRV844:MRV848"/>
    <mergeCell ref="MRW844:MRW848"/>
    <mergeCell ref="MRN844:MRN848"/>
    <mergeCell ref="MRO844:MRO848"/>
    <mergeCell ref="MRP844:MRP848"/>
    <mergeCell ref="MRQ844:MRQ848"/>
    <mergeCell ref="MRR844:MRR848"/>
    <mergeCell ref="MRI844:MRI848"/>
    <mergeCell ref="MRJ844:MRJ848"/>
    <mergeCell ref="MRK844:MRK848"/>
    <mergeCell ref="MRL844:MRL848"/>
    <mergeCell ref="MRM844:MRM848"/>
    <mergeCell ref="MRD844:MRD848"/>
    <mergeCell ref="MRE844:MRE848"/>
    <mergeCell ref="MRF844:MRF848"/>
    <mergeCell ref="MRG844:MRG848"/>
    <mergeCell ref="MRH844:MRH848"/>
    <mergeCell ref="MQY844:MQY848"/>
    <mergeCell ref="MQZ844:MQZ848"/>
    <mergeCell ref="MRA844:MRA848"/>
    <mergeCell ref="MRB844:MRB848"/>
    <mergeCell ref="MRC844:MRC848"/>
    <mergeCell ref="MQT844:MQT848"/>
    <mergeCell ref="MQU844:MQU848"/>
    <mergeCell ref="MQV844:MQV848"/>
    <mergeCell ref="MQW844:MQW848"/>
    <mergeCell ref="MQX844:MQX848"/>
    <mergeCell ref="MQO844:MQO848"/>
    <mergeCell ref="MQP844:MQP848"/>
    <mergeCell ref="MQQ844:MQQ848"/>
    <mergeCell ref="MQR844:MQR848"/>
    <mergeCell ref="MQS844:MQS848"/>
    <mergeCell ref="MQJ844:MQJ848"/>
    <mergeCell ref="MQK844:MQK848"/>
    <mergeCell ref="MQL844:MQL848"/>
    <mergeCell ref="MQM844:MQM848"/>
    <mergeCell ref="MQN844:MQN848"/>
    <mergeCell ref="MQE844:MQE848"/>
    <mergeCell ref="MQF844:MQF848"/>
    <mergeCell ref="MQG844:MQG848"/>
    <mergeCell ref="MQH844:MQH848"/>
    <mergeCell ref="MQI844:MQI848"/>
    <mergeCell ref="MPZ844:MPZ848"/>
    <mergeCell ref="MQA844:MQA848"/>
    <mergeCell ref="MQB844:MQB848"/>
    <mergeCell ref="MQC844:MQC848"/>
    <mergeCell ref="MQD844:MQD848"/>
    <mergeCell ref="MPU844:MPU848"/>
    <mergeCell ref="MPV844:MPV848"/>
    <mergeCell ref="MPW844:MPW848"/>
    <mergeCell ref="MPX844:MPX848"/>
    <mergeCell ref="MPY844:MPY848"/>
    <mergeCell ref="MPP844:MPP848"/>
    <mergeCell ref="MPQ844:MPQ848"/>
    <mergeCell ref="MPR844:MPR848"/>
    <mergeCell ref="MPS844:MPS848"/>
    <mergeCell ref="MPT844:MPT848"/>
    <mergeCell ref="MPK844:MPK848"/>
    <mergeCell ref="MPL844:MPL848"/>
    <mergeCell ref="MPM844:MPM848"/>
    <mergeCell ref="MPN844:MPN848"/>
    <mergeCell ref="MPO844:MPO848"/>
    <mergeCell ref="MPF844:MPF848"/>
    <mergeCell ref="MPG844:MPG848"/>
    <mergeCell ref="MPH844:MPH848"/>
    <mergeCell ref="MPI844:MPI848"/>
    <mergeCell ref="MPJ844:MPJ848"/>
    <mergeCell ref="MPA844:MPA848"/>
    <mergeCell ref="MPB844:MPB848"/>
    <mergeCell ref="MPC844:MPC848"/>
    <mergeCell ref="MPD844:MPD848"/>
    <mergeCell ref="MPE844:MPE848"/>
    <mergeCell ref="MOV844:MOV848"/>
    <mergeCell ref="MOW844:MOW848"/>
    <mergeCell ref="MOX844:MOX848"/>
    <mergeCell ref="MOY844:MOY848"/>
    <mergeCell ref="MOZ844:MOZ848"/>
    <mergeCell ref="MOQ844:MOQ848"/>
    <mergeCell ref="MOR844:MOR848"/>
    <mergeCell ref="MOS844:MOS848"/>
    <mergeCell ref="MOT844:MOT848"/>
    <mergeCell ref="MOU844:MOU848"/>
    <mergeCell ref="MOL844:MOL848"/>
    <mergeCell ref="MOM844:MOM848"/>
    <mergeCell ref="MON844:MON848"/>
    <mergeCell ref="MOO844:MOO848"/>
    <mergeCell ref="MOP844:MOP848"/>
    <mergeCell ref="MOG844:MOG848"/>
    <mergeCell ref="MOH844:MOH848"/>
    <mergeCell ref="MOI844:MOI848"/>
    <mergeCell ref="MOJ844:MOJ848"/>
    <mergeCell ref="MOK844:MOK848"/>
    <mergeCell ref="MOB844:MOB848"/>
    <mergeCell ref="MOC844:MOC848"/>
    <mergeCell ref="MOD844:MOD848"/>
    <mergeCell ref="MOE844:MOE848"/>
    <mergeCell ref="MOF844:MOF848"/>
    <mergeCell ref="MNW844:MNW848"/>
    <mergeCell ref="MNX844:MNX848"/>
    <mergeCell ref="MNY844:MNY848"/>
    <mergeCell ref="MNZ844:MNZ848"/>
    <mergeCell ref="MOA844:MOA848"/>
    <mergeCell ref="MNR844:MNR848"/>
    <mergeCell ref="MNS844:MNS848"/>
    <mergeCell ref="MNT844:MNT848"/>
    <mergeCell ref="MNU844:MNU848"/>
    <mergeCell ref="MNV844:MNV848"/>
    <mergeCell ref="MNM844:MNM848"/>
    <mergeCell ref="MNN844:MNN848"/>
    <mergeCell ref="MNO844:MNO848"/>
    <mergeCell ref="MNP844:MNP848"/>
    <mergeCell ref="MNQ844:MNQ848"/>
    <mergeCell ref="MNH844:MNH848"/>
    <mergeCell ref="MNI844:MNI848"/>
    <mergeCell ref="MNJ844:MNJ848"/>
    <mergeCell ref="MNK844:MNK848"/>
    <mergeCell ref="MNL844:MNL848"/>
    <mergeCell ref="MNC844:MNC848"/>
    <mergeCell ref="MND844:MND848"/>
    <mergeCell ref="MNE844:MNE848"/>
    <mergeCell ref="MNF844:MNF848"/>
    <mergeCell ref="MNG844:MNG848"/>
    <mergeCell ref="MMX844:MMX848"/>
    <mergeCell ref="MMY844:MMY848"/>
    <mergeCell ref="MMZ844:MMZ848"/>
    <mergeCell ref="MNA844:MNA848"/>
    <mergeCell ref="MNB844:MNB848"/>
    <mergeCell ref="MMS844:MMS848"/>
    <mergeCell ref="MMT844:MMT848"/>
    <mergeCell ref="MMU844:MMU848"/>
    <mergeCell ref="MMV844:MMV848"/>
    <mergeCell ref="MMW844:MMW848"/>
    <mergeCell ref="MMN844:MMN848"/>
    <mergeCell ref="MMO844:MMO848"/>
    <mergeCell ref="MMP844:MMP848"/>
    <mergeCell ref="MMQ844:MMQ848"/>
    <mergeCell ref="MMR844:MMR848"/>
    <mergeCell ref="MMI844:MMI848"/>
    <mergeCell ref="MMJ844:MMJ848"/>
    <mergeCell ref="MMK844:MMK848"/>
    <mergeCell ref="MML844:MML848"/>
    <mergeCell ref="MMM844:MMM848"/>
    <mergeCell ref="MMD844:MMD848"/>
    <mergeCell ref="MME844:MME848"/>
    <mergeCell ref="MMF844:MMF848"/>
    <mergeCell ref="MMG844:MMG848"/>
    <mergeCell ref="MMH844:MMH848"/>
    <mergeCell ref="MLY844:MLY848"/>
    <mergeCell ref="MLZ844:MLZ848"/>
    <mergeCell ref="MMA844:MMA848"/>
    <mergeCell ref="MMB844:MMB848"/>
    <mergeCell ref="MMC844:MMC848"/>
    <mergeCell ref="MLT844:MLT848"/>
    <mergeCell ref="MLU844:MLU848"/>
    <mergeCell ref="MLV844:MLV848"/>
    <mergeCell ref="MLW844:MLW848"/>
    <mergeCell ref="MLX844:MLX848"/>
    <mergeCell ref="MLO844:MLO848"/>
    <mergeCell ref="MLP844:MLP848"/>
    <mergeCell ref="MLQ844:MLQ848"/>
    <mergeCell ref="MLR844:MLR848"/>
    <mergeCell ref="MLS844:MLS848"/>
    <mergeCell ref="MLJ844:MLJ848"/>
    <mergeCell ref="MLK844:MLK848"/>
    <mergeCell ref="MLL844:MLL848"/>
    <mergeCell ref="MLM844:MLM848"/>
    <mergeCell ref="MLN844:MLN848"/>
    <mergeCell ref="MLE844:MLE848"/>
    <mergeCell ref="MLF844:MLF848"/>
    <mergeCell ref="MLG844:MLG848"/>
    <mergeCell ref="MLH844:MLH848"/>
    <mergeCell ref="MLI844:MLI848"/>
    <mergeCell ref="MKZ844:MKZ848"/>
    <mergeCell ref="MLA844:MLA848"/>
    <mergeCell ref="MLB844:MLB848"/>
    <mergeCell ref="MLC844:MLC848"/>
    <mergeCell ref="MLD844:MLD848"/>
    <mergeCell ref="MKU844:MKU848"/>
    <mergeCell ref="MKV844:MKV848"/>
    <mergeCell ref="MKW844:MKW848"/>
    <mergeCell ref="MKX844:MKX848"/>
    <mergeCell ref="MKY844:MKY848"/>
    <mergeCell ref="MKP844:MKP848"/>
    <mergeCell ref="MKQ844:MKQ848"/>
    <mergeCell ref="MKR844:MKR848"/>
    <mergeCell ref="MKS844:MKS848"/>
    <mergeCell ref="MKT844:MKT848"/>
    <mergeCell ref="MKK844:MKK848"/>
    <mergeCell ref="MKL844:MKL848"/>
    <mergeCell ref="MKM844:MKM848"/>
    <mergeCell ref="MKN844:MKN848"/>
    <mergeCell ref="MKO844:MKO848"/>
    <mergeCell ref="MKF844:MKF848"/>
    <mergeCell ref="MKG844:MKG848"/>
    <mergeCell ref="MKH844:MKH848"/>
    <mergeCell ref="MKI844:MKI848"/>
    <mergeCell ref="MKJ844:MKJ848"/>
    <mergeCell ref="MKA844:MKA848"/>
    <mergeCell ref="MKB844:MKB848"/>
    <mergeCell ref="MKC844:MKC848"/>
    <mergeCell ref="MKD844:MKD848"/>
    <mergeCell ref="MKE844:MKE848"/>
    <mergeCell ref="MJV844:MJV848"/>
    <mergeCell ref="MJW844:MJW848"/>
    <mergeCell ref="MJX844:MJX848"/>
    <mergeCell ref="MJY844:MJY848"/>
    <mergeCell ref="MJZ844:MJZ848"/>
    <mergeCell ref="MJQ844:MJQ848"/>
    <mergeCell ref="MJR844:MJR848"/>
    <mergeCell ref="MJS844:MJS848"/>
    <mergeCell ref="MJT844:MJT848"/>
    <mergeCell ref="MJU844:MJU848"/>
    <mergeCell ref="MJL844:MJL848"/>
    <mergeCell ref="MJM844:MJM848"/>
    <mergeCell ref="MJN844:MJN848"/>
    <mergeCell ref="MJO844:MJO848"/>
    <mergeCell ref="MJP844:MJP848"/>
    <mergeCell ref="MJG844:MJG848"/>
    <mergeCell ref="MJH844:MJH848"/>
    <mergeCell ref="MJI844:MJI848"/>
    <mergeCell ref="MJJ844:MJJ848"/>
    <mergeCell ref="MJK844:MJK848"/>
    <mergeCell ref="MJB844:MJB848"/>
    <mergeCell ref="MJC844:MJC848"/>
    <mergeCell ref="MJD844:MJD848"/>
    <mergeCell ref="MJE844:MJE848"/>
    <mergeCell ref="MJF844:MJF848"/>
    <mergeCell ref="MIW844:MIW848"/>
    <mergeCell ref="MIX844:MIX848"/>
    <mergeCell ref="MIY844:MIY848"/>
    <mergeCell ref="MIZ844:MIZ848"/>
    <mergeCell ref="MJA844:MJA848"/>
    <mergeCell ref="MIR844:MIR848"/>
    <mergeCell ref="MIS844:MIS848"/>
    <mergeCell ref="MIT844:MIT848"/>
    <mergeCell ref="MIU844:MIU848"/>
    <mergeCell ref="MIV844:MIV848"/>
    <mergeCell ref="MIM844:MIM848"/>
    <mergeCell ref="MIN844:MIN848"/>
    <mergeCell ref="MIO844:MIO848"/>
    <mergeCell ref="MIP844:MIP848"/>
    <mergeCell ref="MIQ844:MIQ848"/>
    <mergeCell ref="MIH844:MIH848"/>
    <mergeCell ref="MII844:MII848"/>
    <mergeCell ref="MIJ844:MIJ848"/>
    <mergeCell ref="MIK844:MIK848"/>
    <mergeCell ref="MIL844:MIL848"/>
    <mergeCell ref="MIC844:MIC848"/>
    <mergeCell ref="MID844:MID848"/>
    <mergeCell ref="MIE844:MIE848"/>
    <mergeCell ref="MIF844:MIF848"/>
    <mergeCell ref="MIG844:MIG848"/>
    <mergeCell ref="MHX844:MHX848"/>
    <mergeCell ref="MHY844:MHY848"/>
    <mergeCell ref="MHZ844:MHZ848"/>
    <mergeCell ref="MIA844:MIA848"/>
    <mergeCell ref="MIB844:MIB848"/>
    <mergeCell ref="MHS844:MHS848"/>
    <mergeCell ref="MHT844:MHT848"/>
    <mergeCell ref="MHU844:MHU848"/>
    <mergeCell ref="MHV844:MHV848"/>
    <mergeCell ref="MHW844:MHW848"/>
    <mergeCell ref="MHN844:MHN848"/>
    <mergeCell ref="MHO844:MHO848"/>
    <mergeCell ref="MHP844:MHP848"/>
    <mergeCell ref="MHQ844:MHQ848"/>
    <mergeCell ref="MHR844:MHR848"/>
    <mergeCell ref="MHI844:MHI848"/>
    <mergeCell ref="MHJ844:MHJ848"/>
    <mergeCell ref="MHK844:MHK848"/>
    <mergeCell ref="MHL844:MHL848"/>
    <mergeCell ref="MHM844:MHM848"/>
    <mergeCell ref="MHD844:MHD848"/>
    <mergeCell ref="MHE844:MHE848"/>
    <mergeCell ref="MHF844:MHF848"/>
    <mergeCell ref="MHG844:MHG848"/>
    <mergeCell ref="MHH844:MHH848"/>
    <mergeCell ref="MGY844:MGY848"/>
    <mergeCell ref="MGZ844:MGZ848"/>
    <mergeCell ref="MHA844:MHA848"/>
    <mergeCell ref="MHB844:MHB848"/>
    <mergeCell ref="MHC844:MHC848"/>
    <mergeCell ref="MGT844:MGT848"/>
    <mergeCell ref="MGU844:MGU848"/>
    <mergeCell ref="MGV844:MGV848"/>
    <mergeCell ref="MGW844:MGW848"/>
    <mergeCell ref="MGX844:MGX848"/>
    <mergeCell ref="MGO844:MGO848"/>
    <mergeCell ref="MGP844:MGP848"/>
    <mergeCell ref="MGQ844:MGQ848"/>
    <mergeCell ref="MGR844:MGR848"/>
    <mergeCell ref="MGS844:MGS848"/>
    <mergeCell ref="MGJ844:MGJ848"/>
    <mergeCell ref="MGK844:MGK848"/>
    <mergeCell ref="MGL844:MGL848"/>
    <mergeCell ref="MGM844:MGM848"/>
    <mergeCell ref="MGN844:MGN848"/>
    <mergeCell ref="MGE844:MGE848"/>
    <mergeCell ref="MGF844:MGF848"/>
    <mergeCell ref="MGG844:MGG848"/>
    <mergeCell ref="MGH844:MGH848"/>
    <mergeCell ref="MGI844:MGI848"/>
    <mergeCell ref="MFZ844:MFZ848"/>
    <mergeCell ref="MGA844:MGA848"/>
    <mergeCell ref="MGB844:MGB848"/>
    <mergeCell ref="MGC844:MGC848"/>
    <mergeCell ref="MGD844:MGD848"/>
    <mergeCell ref="MFU844:MFU848"/>
    <mergeCell ref="MFV844:MFV848"/>
    <mergeCell ref="MFW844:MFW848"/>
    <mergeCell ref="MFX844:MFX848"/>
    <mergeCell ref="MFY844:MFY848"/>
    <mergeCell ref="MFP844:MFP848"/>
    <mergeCell ref="MFQ844:MFQ848"/>
    <mergeCell ref="MFR844:MFR848"/>
    <mergeCell ref="MFS844:MFS848"/>
    <mergeCell ref="MFT844:MFT848"/>
    <mergeCell ref="MFK844:MFK848"/>
    <mergeCell ref="MFL844:MFL848"/>
    <mergeCell ref="MFM844:MFM848"/>
    <mergeCell ref="MFN844:MFN848"/>
    <mergeCell ref="MFO844:MFO848"/>
    <mergeCell ref="MFF844:MFF848"/>
    <mergeCell ref="MFG844:MFG848"/>
    <mergeCell ref="MFH844:MFH848"/>
    <mergeCell ref="MFI844:MFI848"/>
    <mergeCell ref="MFJ844:MFJ848"/>
    <mergeCell ref="MFA844:MFA848"/>
    <mergeCell ref="MFB844:MFB848"/>
    <mergeCell ref="MFC844:MFC848"/>
    <mergeCell ref="MFD844:MFD848"/>
    <mergeCell ref="MFE844:MFE848"/>
    <mergeCell ref="MEV844:MEV848"/>
    <mergeCell ref="MEW844:MEW848"/>
    <mergeCell ref="MEX844:MEX848"/>
    <mergeCell ref="MEY844:MEY848"/>
    <mergeCell ref="MEZ844:MEZ848"/>
    <mergeCell ref="MEQ844:MEQ848"/>
    <mergeCell ref="MER844:MER848"/>
    <mergeCell ref="MES844:MES848"/>
    <mergeCell ref="MET844:MET848"/>
    <mergeCell ref="MEU844:MEU848"/>
    <mergeCell ref="MEL844:MEL848"/>
    <mergeCell ref="MEM844:MEM848"/>
    <mergeCell ref="MEN844:MEN848"/>
    <mergeCell ref="MEO844:MEO848"/>
    <mergeCell ref="MEP844:MEP848"/>
    <mergeCell ref="MEG844:MEG848"/>
    <mergeCell ref="MEH844:MEH848"/>
    <mergeCell ref="MEI844:MEI848"/>
    <mergeCell ref="MEJ844:MEJ848"/>
    <mergeCell ref="MEK844:MEK848"/>
    <mergeCell ref="MEB844:MEB848"/>
    <mergeCell ref="MEC844:MEC848"/>
    <mergeCell ref="MED844:MED848"/>
    <mergeCell ref="MEE844:MEE848"/>
    <mergeCell ref="MEF844:MEF848"/>
    <mergeCell ref="MDW844:MDW848"/>
    <mergeCell ref="MDX844:MDX848"/>
    <mergeCell ref="MDY844:MDY848"/>
    <mergeCell ref="MDZ844:MDZ848"/>
    <mergeCell ref="MEA844:MEA848"/>
    <mergeCell ref="MDR844:MDR848"/>
    <mergeCell ref="MDS844:MDS848"/>
    <mergeCell ref="MDT844:MDT848"/>
    <mergeCell ref="MDU844:MDU848"/>
    <mergeCell ref="MDV844:MDV848"/>
    <mergeCell ref="MDM844:MDM848"/>
    <mergeCell ref="MDN844:MDN848"/>
    <mergeCell ref="MDO844:MDO848"/>
    <mergeCell ref="MDP844:MDP848"/>
    <mergeCell ref="MDQ844:MDQ848"/>
    <mergeCell ref="MDH844:MDH848"/>
    <mergeCell ref="MDI844:MDI848"/>
    <mergeCell ref="MDJ844:MDJ848"/>
    <mergeCell ref="MDK844:MDK848"/>
    <mergeCell ref="MDL844:MDL848"/>
    <mergeCell ref="MDC844:MDC848"/>
    <mergeCell ref="MDD844:MDD848"/>
    <mergeCell ref="MDE844:MDE848"/>
    <mergeCell ref="MDF844:MDF848"/>
    <mergeCell ref="MDG844:MDG848"/>
    <mergeCell ref="MCX844:MCX848"/>
    <mergeCell ref="MCY844:MCY848"/>
    <mergeCell ref="MCZ844:MCZ848"/>
    <mergeCell ref="MDA844:MDA848"/>
    <mergeCell ref="MDB844:MDB848"/>
    <mergeCell ref="MCS844:MCS848"/>
    <mergeCell ref="MCT844:MCT848"/>
    <mergeCell ref="MCU844:MCU848"/>
    <mergeCell ref="MCV844:MCV848"/>
    <mergeCell ref="MCW844:MCW848"/>
    <mergeCell ref="MCN844:MCN848"/>
    <mergeCell ref="MCO844:MCO848"/>
    <mergeCell ref="MCP844:MCP848"/>
    <mergeCell ref="MCQ844:MCQ848"/>
    <mergeCell ref="MCR844:MCR848"/>
    <mergeCell ref="MCI844:MCI848"/>
    <mergeCell ref="MCJ844:MCJ848"/>
    <mergeCell ref="MCK844:MCK848"/>
    <mergeCell ref="MCL844:MCL848"/>
    <mergeCell ref="MCM844:MCM848"/>
    <mergeCell ref="MCD844:MCD848"/>
    <mergeCell ref="MCE844:MCE848"/>
    <mergeCell ref="MCF844:MCF848"/>
    <mergeCell ref="MCG844:MCG848"/>
    <mergeCell ref="MCH844:MCH848"/>
    <mergeCell ref="MBY844:MBY848"/>
    <mergeCell ref="MBZ844:MBZ848"/>
    <mergeCell ref="MCA844:MCA848"/>
    <mergeCell ref="MCB844:MCB848"/>
    <mergeCell ref="MCC844:MCC848"/>
    <mergeCell ref="MBT844:MBT848"/>
    <mergeCell ref="MBU844:MBU848"/>
    <mergeCell ref="MBV844:MBV848"/>
    <mergeCell ref="MBW844:MBW848"/>
    <mergeCell ref="MBX844:MBX848"/>
    <mergeCell ref="MBO844:MBO848"/>
    <mergeCell ref="MBP844:MBP848"/>
    <mergeCell ref="MBQ844:MBQ848"/>
    <mergeCell ref="MBR844:MBR848"/>
    <mergeCell ref="MBS844:MBS848"/>
    <mergeCell ref="MBJ844:MBJ848"/>
    <mergeCell ref="MBK844:MBK848"/>
    <mergeCell ref="MBL844:MBL848"/>
    <mergeCell ref="MBM844:MBM848"/>
    <mergeCell ref="MBN844:MBN848"/>
    <mergeCell ref="MBE844:MBE848"/>
    <mergeCell ref="MBF844:MBF848"/>
    <mergeCell ref="MBG844:MBG848"/>
    <mergeCell ref="MBH844:MBH848"/>
    <mergeCell ref="MBI844:MBI848"/>
    <mergeCell ref="MAZ844:MAZ848"/>
    <mergeCell ref="MBA844:MBA848"/>
    <mergeCell ref="MBB844:MBB848"/>
    <mergeCell ref="MBC844:MBC848"/>
    <mergeCell ref="MBD844:MBD848"/>
    <mergeCell ref="MAU844:MAU848"/>
    <mergeCell ref="MAV844:MAV848"/>
    <mergeCell ref="MAW844:MAW848"/>
    <mergeCell ref="MAX844:MAX848"/>
    <mergeCell ref="MAY844:MAY848"/>
    <mergeCell ref="MAP844:MAP848"/>
    <mergeCell ref="MAQ844:MAQ848"/>
    <mergeCell ref="MAR844:MAR848"/>
    <mergeCell ref="MAS844:MAS848"/>
    <mergeCell ref="MAT844:MAT848"/>
    <mergeCell ref="MAK844:MAK848"/>
    <mergeCell ref="MAL844:MAL848"/>
    <mergeCell ref="MAM844:MAM848"/>
    <mergeCell ref="MAN844:MAN848"/>
    <mergeCell ref="MAO844:MAO848"/>
    <mergeCell ref="MAF844:MAF848"/>
    <mergeCell ref="MAG844:MAG848"/>
    <mergeCell ref="MAH844:MAH848"/>
    <mergeCell ref="MAI844:MAI848"/>
    <mergeCell ref="MAJ844:MAJ848"/>
    <mergeCell ref="MAA844:MAA848"/>
    <mergeCell ref="MAB844:MAB848"/>
    <mergeCell ref="MAC844:MAC848"/>
    <mergeCell ref="MAD844:MAD848"/>
    <mergeCell ref="MAE844:MAE848"/>
    <mergeCell ref="LZV844:LZV848"/>
    <mergeCell ref="LZW844:LZW848"/>
    <mergeCell ref="LZX844:LZX848"/>
    <mergeCell ref="LZY844:LZY848"/>
    <mergeCell ref="LZZ844:LZZ848"/>
    <mergeCell ref="LZQ844:LZQ848"/>
    <mergeCell ref="LZR844:LZR848"/>
    <mergeCell ref="LZS844:LZS848"/>
    <mergeCell ref="LZT844:LZT848"/>
    <mergeCell ref="LZU844:LZU848"/>
    <mergeCell ref="LZL844:LZL848"/>
    <mergeCell ref="LZM844:LZM848"/>
    <mergeCell ref="LZN844:LZN848"/>
    <mergeCell ref="LZO844:LZO848"/>
    <mergeCell ref="LZP844:LZP848"/>
    <mergeCell ref="LZG844:LZG848"/>
    <mergeCell ref="LZH844:LZH848"/>
    <mergeCell ref="LZI844:LZI848"/>
    <mergeCell ref="LZJ844:LZJ848"/>
    <mergeCell ref="LZK844:LZK848"/>
    <mergeCell ref="LZB844:LZB848"/>
    <mergeCell ref="LZC844:LZC848"/>
    <mergeCell ref="LZD844:LZD848"/>
    <mergeCell ref="LZE844:LZE848"/>
    <mergeCell ref="LZF844:LZF848"/>
    <mergeCell ref="LYW844:LYW848"/>
    <mergeCell ref="LYX844:LYX848"/>
    <mergeCell ref="LYY844:LYY848"/>
    <mergeCell ref="LYZ844:LYZ848"/>
    <mergeCell ref="LZA844:LZA848"/>
    <mergeCell ref="LYR844:LYR848"/>
    <mergeCell ref="LYS844:LYS848"/>
    <mergeCell ref="LYT844:LYT848"/>
    <mergeCell ref="LYU844:LYU848"/>
    <mergeCell ref="LYV844:LYV848"/>
    <mergeCell ref="LYM844:LYM848"/>
    <mergeCell ref="LYN844:LYN848"/>
    <mergeCell ref="LYO844:LYO848"/>
    <mergeCell ref="LYP844:LYP848"/>
    <mergeCell ref="LYQ844:LYQ848"/>
    <mergeCell ref="LYH844:LYH848"/>
    <mergeCell ref="LYI844:LYI848"/>
    <mergeCell ref="LYJ844:LYJ848"/>
    <mergeCell ref="LYK844:LYK848"/>
    <mergeCell ref="LYL844:LYL848"/>
    <mergeCell ref="LYC844:LYC848"/>
    <mergeCell ref="LYD844:LYD848"/>
    <mergeCell ref="LYE844:LYE848"/>
    <mergeCell ref="LYF844:LYF848"/>
    <mergeCell ref="LYG844:LYG848"/>
    <mergeCell ref="LXX844:LXX848"/>
    <mergeCell ref="LXY844:LXY848"/>
    <mergeCell ref="LXZ844:LXZ848"/>
    <mergeCell ref="LYA844:LYA848"/>
    <mergeCell ref="LYB844:LYB848"/>
    <mergeCell ref="LXS844:LXS848"/>
    <mergeCell ref="LXT844:LXT848"/>
    <mergeCell ref="LXU844:LXU848"/>
    <mergeCell ref="LXV844:LXV848"/>
    <mergeCell ref="LXW844:LXW848"/>
    <mergeCell ref="LXN844:LXN848"/>
    <mergeCell ref="LXO844:LXO848"/>
    <mergeCell ref="LXP844:LXP848"/>
    <mergeCell ref="LXQ844:LXQ848"/>
    <mergeCell ref="LXR844:LXR848"/>
    <mergeCell ref="LXI844:LXI848"/>
    <mergeCell ref="LXJ844:LXJ848"/>
    <mergeCell ref="LXK844:LXK848"/>
    <mergeCell ref="LXL844:LXL848"/>
    <mergeCell ref="LXM844:LXM848"/>
    <mergeCell ref="LXD844:LXD848"/>
    <mergeCell ref="LXE844:LXE848"/>
    <mergeCell ref="LXF844:LXF848"/>
    <mergeCell ref="LXG844:LXG848"/>
    <mergeCell ref="LXH844:LXH848"/>
    <mergeCell ref="LWY844:LWY848"/>
    <mergeCell ref="LWZ844:LWZ848"/>
    <mergeCell ref="LXA844:LXA848"/>
    <mergeCell ref="LXB844:LXB848"/>
    <mergeCell ref="LXC844:LXC848"/>
    <mergeCell ref="LWT844:LWT848"/>
    <mergeCell ref="LWU844:LWU848"/>
    <mergeCell ref="LWV844:LWV848"/>
    <mergeCell ref="LWW844:LWW848"/>
    <mergeCell ref="LWX844:LWX848"/>
    <mergeCell ref="LWO844:LWO848"/>
    <mergeCell ref="LWP844:LWP848"/>
    <mergeCell ref="LWQ844:LWQ848"/>
    <mergeCell ref="LWR844:LWR848"/>
    <mergeCell ref="LWS844:LWS848"/>
    <mergeCell ref="LWJ844:LWJ848"/>
    <mergeCell ref="LWK844:LWK848"/>
    <mergeCell ref="LWL844:LWL848"/>
    <mergeCell ref="LWM844:LWM848"/>
    <mergeCell ref="LWN844:LWN848"/>
    <mergeCell ref="LWE844:LWE848"/>
    <mergeCell ref="LWF844:LWF848"/>
    <mergeCell ref="LWG844:LWG848"/>
    <mergeCell ref="LWH844:LWH848"/>
    <mergeCell ref="LWI844:LWI848"/>
    <mergeCell ref="LVZ844:LVZ848"/>
    <mergeCell ref="LWA844:LWA848"/>
    <mergeCell ref="LWB844:LWB848"/>
    <mergeCell ref="LWC844:LWC848"/>
    <mergeCell ref="LWD844:LWD848"/>
    <mergeCell ref="LVU844:LVU848"/>
    <mergeCell ref="LVV844:LVV848"/>
    <mergeCell ref="LVW844:LVW848"/>
    <mergeCell ref="LVX844:LVX848"/>
    <mergeCell ref="LVY844:LVY848"/>
    <mergeCell ref="LVP844:LVP848"/>
    <mergeCell ref="LVQ844:LVQ848"/>
    <mergeCell ref="LVR844:LVR848"/>
    <mergeCell ref="LVS844:LVS848"/>
    <mergeCell ref="LVT844:LVT848"/>
    <mergeCell ref="LVK844:LVK848"/>
    <mergeCell ref="LVL844:LVL848"/>
    <mergeCell ref="LVM844:LVM848"/>
    <mergeCell ref="LVN844:LVN848"/>
    <mergeCell ref="LVO844:LVO848"/>
    <mergeCell ref="LVF844:LVF848"/>
    <mergeCell ref="LVG844:LVG848"/>
    <mergeCell ref="LVH844:LVH848"/>
    <mergeCell ref="LVI844:LVI848"/>
    <mergeCell ref="LVJ844:LVJ848"/>
    <mergeCell ref="LVA844:LVA848"/>
    <mergeCell ref="LVB844:LVB848"/>
    <mergeCell ref="LVC844:LVC848"/>
    <mergeCell ref="LVD844:LVD848"/>
    <mergeCell ref="LVE844:LVE848"/>
    <mergeCell ref="LUV844:LUV848"/>
    <mergeCell ref="LUW844:LUW848"/>
    <mergeCell ref="LUX844:LUX848"/>
    <mergeCell ref="LUY844:LUY848"/>
    <mergeCell ref="LUZ844:LUZ848"/>
    <mergeCell ref="LUQ844:LUQ848"/>
    <mergeCell ref="LUR844:LUR848"/>
    <mergeCell ref="LUS844:LUS848"/>
    <mergeCell ref="LUT844:LUT848"/>
    <mergeCell ref="LUU844:LUU848"/>
    <mergeCell ref="LUL844:LUL848"/>
    <mergeCell ref="LUM844:LUM848"/>
    <mergeCell ref="LUN844:LUN848"/>
    <mergeCell ref="LUO844:LUO848"/>
    <mergeCell ref="LUP844:LUP848"/>
    <mergeCell ref="LUG844:LUG848"/>
    <mergeCell ref="LUH844:LUH848"/>
    <mergeCell ref="LUI844:LUI848"/>
    <mergeCell ref="LUJ844:LUJ848"/>
    <mergeCell ref="LUK844:LUK848"/>
    <mergeCell ref="LUB844:LUB848"/>
    <mergeCell ref="LUC844:LUC848"/>
    <mergeCell ref="LUD844:LUD848"/>
    <mergeCell ref="LUE844:LUE848"/>
    <mergeCell ref="LUF844:LUF848"/>
    <mergeCell ref="LTW844:LTW848"/>
    <mergeCell ref="LTX844:LTX848"/>
    <mergeCell ref="LTY844:LTY848"/>
    <mergeCell ref="LTZ844:LTZ848"/>
    <mergeCell ref="LUA844:LUA848"/>
    <mergeCell ref="LTR844:LTR848"/>
    <mergeCell ref="LTS844:LTS848"/>
    <mergeCell ref="LTT844:LTT848"/>
    <mergeCell ref="LTU844:LTU848"/>
    <mergeCell ref="LTV844:LTV848"/>
    <mergeCell ref="LTM844:LTM848"/>
    <mergeCell ref="LTN844:LTN848"/>
    <mergeCell ref="LTO844:LTO848"/>
    <mergeCell ref="LTP844:LTP848"/>
    <mergeCell ref="LTQ844:LTQ848"/>
    <mergeCell ref="LTH844:LTH848"/>
    <mergeCell ref="LTI844:LTI848"/>
    <mergeCell ref="LTJ844:LTJ848"/>
    <mergeCell ref="LTK844:LTK848"/>
    <mergeCell ref="LTL844:LTL848"/>
    <mergeCell ref="LTC844:LTC848"/>
    <mergeCell ref="LTD844:LTD848"/>
    <mergeCell ref="LTE844:LTE848"/>
    <mergeCell ref="LTF844:LTF848"/>
    <mergeCell ref="LTG844:LTG848"/>
    <mergeCell ref="LSX844:LSX848"/>
    <mergeCell ref="LSY844:LSY848"/>
    <mergeCell ref="LSZ844:LSZ848"/>
    <mergeCell ref="LTA844:LTA848"/>
    <mergeCell ref="LTB844:LTB848"/>
    <mergeCell ref="LSS844:LSS848"/>
    <mergeCell ref="LST844:LST848"/>
    <mergeCell ref="LSU844:LSU848"/>
    <mergeCell ref="LSV844:LSV848"/>
    <mergeCell ref="LSW844:LSW848"/>
    <mergeCell ref="LSN844:LSN848"/>
    <mergeCell ref="LSO844:LSO848"/>
    <mergeCell ref="LSP844:LSP848"/>
    <mergeCell ref="LSQ844:LSQ848"/>
    <mergeCell ref="LSR844:LSR848"/>
    <mergeCell ref="LSI844:LSI848"/>
    <mergeCell ref="LSJ844:LSJ848"/>
    <mergeCell ref="LSK844:LSK848"/>
    <mergeCell ref="LSL844:LSL848"/>
    <mergeCell ref="LSM844:LSM848"/>
    <mergeCell ref="LSD844:LSD848"/>
    <mergeCell ref="LSE844:LSE848"/>
    <mergeCell ref="LSF844:LSF848"/>
    <mergeCell ref="LSG844:LSG848"/>
    <mergeCell ref="LSH844:LSH848"/>
    <mergeCell ref="LRY844:LRY848"/>
    <mergeCell ref="LRZ844:LRZ848"/>
    <mergeCell ref="LSA844:LSA848"/>
    <mergeCell ref="LSB844:LSB848"/>
    <mergeCell ref="LSC844:LSC848"/>
    <mergeCell ref="LRT844:LRT848"/>
    <mergeCell ref="LRU844:LRU848"/>
    <mergeCell ref="LRV844:LRV848"/>
    <mergeCell ref="LRW844:LRW848"/>
    <mergeCell ref="LRX844:LRX848"/>
    <mergeCell ref="LRO844:LRO848"/>
    <mergeCell ref="LRP844:LRP848"/>
    <mergeCell ref="LRQ844:LRQ848"/>
    <mergeCell ref="LRR844:LRR848"/>
    <mergeCell ref="LRS844:LRS848"/>
    <mergeCell ref="LRJ844:LRJ848"/>
    <mergeCell ref="LRK844:LRK848"/>
    <mergeCell ref="LRL844:LRL848"/>
    <mergeCell ref="LRM844:LRM848"/>
    <mergeCell ref="LRN844:LRN848"/>
    <mergeCell ref="LRE844:LRE848"/>
    <mergeCell ref="LRF844:LRF848"/>
    <mergeCell ref="LRG844:LRG848"/>
    <mergeCell ref="LRH844:LRH848"/>
    <mergeCell ref="LRI844:LRI848"/>
    <mergeCell ref="LQZ844:LQZ848"/>
    <mergeCell ref="LRA844:LRA848"/>
    <mergeCell ref="LRB844:LRB848"/>
    <mergeCell ref="LRC844:LRC848"/>
    <mergeCell ref="LRD844:LRD848"/>
    <mergeCell ref="LQU844:LQU848"/>
    <mergeCell ref="LQV844:LQV848"/>
    <mergeCell ref="LQW844:LQW848"/>
    <mergeCell ref="LQX844:LQX848"/>
    <mergeCell ref="LQY844:LQY848"/>
    <mergeCell ref="LQP844:LQP848"/>
    <mergeCell ref="LQQ844:LQQ848"/>
    <mergeCell ref="LQR844:LQR848"/>
    <mergeCell ref="LQS844:LQS848"/>
    <mergeCell ref="LQT844:LQT848"/>
    <mergeCell ref="LQK844:LQK848"/>
    <mergeCell ref="LQL844:LQL848"/>
    <mergeCell ref="LQM844:LQM848"/>
    <mergeCell ref="LQN844:LQN848"/>
    <mergeCell ref="LQO844:LQO848"/>
    <mergeCell ref="LQF844:LQF848"/>
    <mergeCell ref="LQG844:LQG848"/>
    <mergeCell ref="LQH844:LQH848"/>
    <mergeCell ref="LQI844:LQI848"/>
    <mergeCell ref="LQJ844:LQJ848"/>
    <mergeCell ref="LQA844:LQA848"/>
    <mergeCell ref="LQB844:LQB848"/>
    <mergeCell ref="LQC844:LQC848"/>
    <mergeCell ref="LQD844:LQD848"/>
    <mergeCell ref="LQE844:LQE848"/>
    <mergeCell ref="LPV844:LPV848"/>
    <mergeCell ref="LPW844:LPW848"/>
    <mergeCell ref="LPX844:LPX848"/>
    <mergeCell ref="LPY844:LPY848"/>
    <mergeCell ref="LPZ844:LPZ848"/>
    <mergeCell ref="LPQ844:LPQ848"/>
    <mergeCell ref="LPR844:LPR848"/>
    <mergeCell ref="LPS844:LPS848"/>
    <mergeCell ref="LPT844:LPT848"/>
    <mergeCell ref="LPU844:LPU848"/>
    <mergeCell ref="LPL844:LPL848"/>
    <mergeCell ref="LPM844:LPM848"/>
    <mergeCell ref="LPN844:LPN848"/>
    <mergeCell ref="LPO844:LPO848"/>
    <mergeCell ref="LPP844:LPP848"/>
    <mergeCell ref="LPG844:LPG848"/>
    <mergeCell ref="LPH844:LPH848"/>
    <mergeCell ref="LPI844:LPI848"/>
    <mergeCell ref="LPJ844:LPJ848"/>
    <mergeCell ref="LPK844:LPK848"/>
    <mergeCell ref="LPB844:LPB848"/>
    <mergeCell ref="LPC844:LPC848"/>
    <mergeCell ref="LPD844:LPD848"/>
    <mergeCell ref="LPE844:LPE848"/>
    <mergeCell ref="LPF844:LPF848"/>
    <mergeCell ref="LOW844:LOW848"/>
    <mergeCell ref="LOX844:LOX848"/>
    <mergeCell ref="LOY844:LOY848"/>
    <mergeCell ref="LOZ844:LOZ848"/>
    <mergeCell ref="LPA844:LPA848"/>
    <mergeCell ref="LOR844:LOR848"/>
    <mergeCell ref="LOS844:LOS848"/>
    <mergeCell ref="LOT844:LOT848"/>
    <mergeCell ref="LOU844:LOU848"/>
    <mergeCell ref="LOV844:LOV848"/>
    <mergeCell ref="LOM844:LOM848"/>
    <mergeCell ref="LON844:LON848"/>
    <mergeCell ref="LOO844:LOO848"/>
    <mergeCell ref="LOP844:LOP848"/>
    <mergeCell ref="LOQ844:LOQ848"/>
    <mergeCell ref="LOH844:LOH848"/>
    <mergeCell ref="LOI844:LOI848"/>
    <mergeCell ref="LOJ844:LOJ848"/>
    <mergeCell ref="LOK844:LOK848"/>
    <mergeCell ref="LOL844:LOL848"/>
    <mergeCell ref="LOC844:LOC848"/>
    <mergeCell ref="LOD844:LOD848"/>
    <mergeCell ref="LOE844:LOE848"/>
    <mergeCell ref="LOF844:LOF848"/>
    <mergeCell ref="LOG844:LOG848"/>
    <mergeCell ref="LNX844:LNX848"/>
    <mergeCell ref="LNY844:LNY848"/>
    <mergeCell ref="LNZ844:LNZ848"/>
    <mergeCell ref="LOA844:LOA848"/>
    <mergeCell ref="LOB844:LOB848"/>
    <mergeCell ref="LNS844:LNS848"/>
    <mergeCell ref="LNT844:LNT848"/>
    <mergeCell ref="LNU844:LNU848"/>
    <mergeCell ref="LNV844:LNV848"/>
    <mergeCell ref="LNW844:LNW848"/>
    <mergeCell ref="LNN844:LNN848"/>
    <mergeCell ref="LNO844:LNO848"/>
    <mergeCell ref="LNP844:LNP848"/>
    <mergeCell ref="LNQ844:LNQ848"/>
    <mergeCell ref="LNR844:LNR848"/>
    <mergeCell ref="LNI844:LNI848"/>
    <mergeCell ref="LNJ844:LNJ848"/>
    <mergeCell ref="LNK844:LNK848"/>
    <mergeCell ref="LNL844:LNL848"/>
    <mergeCell ref="LNM844:LNM848"/>
    <mergeCell ref="LND844:LND848"/>
    <mergeCell ref="LNE844:LNE848"/>
    <mergeCell ref="LNF844:LNF848"/>
    <mergeCell ref="LNG844:LNG848"/>
    <mergeCell ref="LNH844:LNH848"/>
    <mergeCell ref="LMY844:LMY848"/>
    <mergeCell ref="LMZ844:LMZ848"/>
    <mergeCell ref="LNA844:LNA848"/>
    <mergeCell ref="LNB844:LNB848"/>
    <mergeCell ref="LNC844:LNC848"/>
    <mergeCell ref="LMT844:LMT848"/>
    <mergeCell ref="LMU844:LMU848"/>
    <mergeCell ref="LMV844:LMV848"/>
    <mergeCell ref="LMW844:LMW848"/>
    <mergeCell ref="LMX844:LMX848"/>
    <mergeCell ref="LMO844:LMO848"/>
    <mergeCell ref="LMP844:LMP848"/>
    <mergeCell ref="LMQ844:LMQ848"/>
    <mergeCell ref="LMR844:LMR848"/>
    <mergeCell ref="LMS844:LMS848"/>
    <mergeCell ref="LMJ844:LMJ848"/>
    <mergeCell ref="LMK844:LMK848"/>
    <mergeCell ref="LML844:LML848"/>
    <mergeCell ref="LMM844:LMM848"/>
    <mergeCell ref="LMN844:LMN848"/>
    <mergeCell ref="LME844:LME848"/>
    <mergeCell ref="LMF844:LMF848"/>
    <mergeCell ref="LMG844:LMG848"/>
    <mergeCell ref="LMH844:LMH848"/>
    <mergeCell ref="LMI844:LMI848"/>
    <mergeCell ref="LLZ844:LLZ848"/>
    <mergeCell ref="LMA844:LMA848"/>
    <mergeCell ref="LMB844:LMB848"/>
    <mergeCell ref="LMC844:LMC848"/>
    <mergeCell ref="LMD844:LMD848"/>
    <mergeCell ref="LLU844:LLU848"/>
    <mergeCell ref="LLV844:LLV848"/>
    <mergeCell ref="LLW844:LLW848"/>
    <mergeCell ref="LLX844:LLX848"/>
    <mergeCell ref="LLY844:LLY848"/>
    <mergeCell ref="LLP844:LLP848"/>
    <mergeCell ref="LLQ844:LLQ848"/>
    <mergeCell ref="LLR844:LLR848"/>
    <mergeCell ref="LLS844:LLS848"/>
    <mergeCell ref="LLT844:LLT848"/>
    <mergeCell ref="LLK844:LLK848"/>
    <mergeCell ref="LLL844:LLL848"/>
    <mergeCell ref="LLM844:LLM848"/>
    <mergeCell ref="LLN844:LLN848"/>
    <mergeCell ref="LLO844:LLO848"/>
    <mergeCell ref="LLF844:LLF848"/>
    <mergeCell ref="LLG844:LLG848"/>
    <mergeCell ref="LLH844:LLH848"/>
    <mergeCell ref="LLI844:LLI848"/>
    <mergeCell ref="LLJ844:LLJ848"/>
    <mergeCell ref="LLA844:LLA848"/>
    <mergeCell ref="LLB844:LLB848"/>
    <mergeCell ref="LLC844:LLC848"/>
    <mergeCell ref="LLD844:LLD848"/>
    <mergeCell ref="LLE844:LLE848"/>
    <mergeCell ref="LKV844:LKV848"/>
    <mergeCell ref="LKW844:LKW848"/>
    <mergeCell ref="LKX844:LKX848"/>
    <mergeCell ref="LKY844:LKY848"/>
    <mergeCell ref="LKZ844:LKZ848"/>
    <mergeCell ref="LKQ844:LKQ848"/>
    <mergeCell ref="LKR844:LKR848"/>
    <mergeCell ref="LKS844:LKS848"/>
    <mergeCell ref="LKT844:LKT848"/>
    <mergeCell ref="LKU844:LKU848"/>
    <mergeCell ref="LKL844:LKL848"/>
    <mergeCell ref="LKM844:LKM848"/>
    <mergeCell ref="LKN844:LKN848"/>
    <mergeCell ref="LKO844:LKO848"/>
    <mergeCell ref="LKP844:LKP848"/>
    <mergeCell ref="LKG844:LKG848"/>
    <mergeCell ref="LKH844:LKH848"/>
    <mergeCell ref="LKI844:LKI848"/>
    <mergeCell ref="LKJ844:LKJ848"/>
    <mergeCell ref="LKK844:LKK848"/>
    <mergeCell ref="LKB844:LKB848"/>
    <mergeCell ref="LKC844:LKC848"/>
    <mergeCell ref="LKD844:LKD848"/>
    <mergeCell ref="LKE844:LKE848"/>
    <mergeCell ref="LKF844:LKF848"/>
    <mergeCell ref="LJW844:LJW848"/>
    <mergeCell ref="LJX844:LJX848"/>
    <mergeCell ref="LJY844:LJY848"/>
    <mergeCell ref="LJZ844:LJZ848"/>
    <mergeCell ref="LKA844:LKA848"/>
    <mergeCell ref="LJR844:LJR848"/>
    <mergeCell ref="LJS844:LJS848"/>
    <mergeCell ref="LJT844:LJT848"/>
    <mergeCell ref="LJU844:LJU848"/>
    <mergeCell ref="LJV844:LJV848"/>
    <mergeCell ref="LJM844:LJM848"/>
    <mergeCell ref="LJN844:LJN848"/>
    <mergeCell ref="LJO844:LJO848"/>
    <mergeCell ref="LJP844:LJP848"/>
    <mergeCell ref="LJQ844:LJQ848"/>
    <mergeCell ref="LJH844:LJH848"/>
    <mergeCell ref="LJI844:LJI848"/>
    <mergeCell ref="LJJ844:LJJ848"/>
    <mergeCell ref="LJK844:LJK848"/>
    <mergeCell ref="LJL844:LJL848"/>
    <mergeCell ref="LJC844:LJC848"/>
    <mergeCell ref="LJD844:LJD848"/>
    <mergeCell ref="LJE844:LJE848"/>
    <mergeCell ref="LJF844:LJF848"/>
    <mergeCell ref="LJG844:LJG848"/>
    <mergeCell ref="LIX844:LIX848"/>
    <mergeCell ref="LIY844:LIY848"/>
    <mergeCell ref="LIZ844:LIZ848"/>
    <mergeCell ref="LJA844:LJA848"/>
    <mergeCell ref="LJB844:LJB848"/>
    <mergeCell ref="LIS844:LIS848"/>
    <mergeCell ref="LIT844:LIT848"/>
    <mergeCell ref="LIU844:LIU848"/>
    <mergeCell ref="LIV844:LIV848"/>
    <mergeCell ref="LIW844:LIW848"/>
    <mergeCell ref="LIN844:LIN848"/>
    <mergeCell ref="LIO844:LIO848"/>
    <mergeCell ref="LIP844:LIP848"/>
    <mergeCell ref="LIQ844:LIQ848"/>
    <mergeCell ref="LIR844:LIR848"/>
    <mergeCell ref="LII844:LII848"/>
    <mergeCell ref="LIJ844:LIJ848"/>
    <mergeCell ref="LIK844:LIK848"/>
    <mergeCell ref="LIL844:LIL848"/>
    <mergeCell ref="LIM844:LIM848"/>
    <mergeCell ref="LID844:LID848"/>
    <mergeCell ref="LIE844:LIE848"/>
    <mergeCell ref="LIF844:LIF848"/>
    <mergeCell ref="LIG844:LIG848"/>
    <mergeCell ref="LIH844:LIH848"/>
    <mergeCell ref="LHY844:LHY848"/>
    <mergeCell ref="LHZ844:LHZ848"/>
    <mergeCell ref="LIA844:LIA848"/>
    <mergeCell ref="LIB844:LIB848"/>
    <mergeCell ref="LIC844:LIC848"/>
    <mergeCell ref="LHT844:LHT848"/>
    <mergeCell ref="LHU844:LHU848"/>
    <mergeCell ref="LHV844:LHV848"/>
    <mergeCell ref="LHW844:LHW848"/>
    <mergeCell ref="LHX844:LHX848"/>
    <mergeCell ref="LHO844:LHO848"/>
    <mergeCell ref="LHP844:LHP848"/>
    <mergeCell ref="LHQ844:LHQ848"/>
    <mergeCell ref="LHR844:LHR848"/>
    <mergeCell ref="LHS844:LHS848"/>
    <mergeCell ref="LHJ844:LHJ848"/>
    <mergeCell ref="LHK844:LHK848"/>
    <mergeCell ref="LHL844:LHL848"/>
    <mergeCell ref="LHM844:LHM848"/>
    <mergeCell ref="LHN844:LHN848"/>
    <mergeCell ref="LHE844:LHE848"/>
    <mergeCell ref="LHF844:LHF848"/>
    <mergeCell ref="LHG844:LHG848"/>
    <mergeCell ref="LHH844:LHH848"/>
    <mergeCell ref="LHI844:LHI848"/>
    <mergeCell ref="LGZ844:LGZ848"/>
    <mergeCell ref="LHA844:LHA848"/>
    <mergeCell ref="LHB844:LHB848"/>
    <mergeCell ref="LHC844:LHC848"/>
    <mergeCell ref="LHD844:LHD848"/>
    <mergeCell ref="LGU844:LGU848"/>
    <mergeCell ref="LGV844:LGV848"/>
    <mergeCell ref="LGW844:LGW848"/>
    <mergeCell ref="LGX844:LGX848"/>
    <mergeCell ref="LGY844:LGY848"/>
    <mergeCell ref="LGP844:LGP848"/>
    <mergeCell ref="LGQ844:LGQ848"/>
    <mergeCell ref="LGR844:LGR848"/>
    <mergeCell ref="LGS844:LGS848"/>
    <mergeCell ref="LGT844:LGT848"/>
    <mergeCell ref="LGK844:LGK848"/>
    <mergeCell ref="LGL844:LGL848"/>
    <mergeCell ref="LGM844:LGM848"/>
    <mergeCell ref="LGN844:LGN848"/>
    <mergeCell ref="LGO844:LGO848"/>
    <mergeCell ref="LGF844:LGF848"/>
    <mergeCell ref="LGG844:LGG848"/>
    <mergeCell ref="LGH844:LGH848"/>
    <mergeCell ref="LGI844:LGI848"/>
    <mergeCell ref="LGJ844:LGJ848"/>
    <mergeCell ref="LGA844:LGA848"/>
    <mergeCell ref="LGB844:LGB848"/>
    <mergeCell ref="LGC844:LGC848"/>
    <mergeCell ref="LGD844:LGD848"/>
    <mergeCell ref="LGE844:LGE848"/>
    <mergeCell ref="LFV844:LFV848"/>
    <mergeCell ref="LFW844:LFW848"/>
    <mergeCell ref="LFX844:LFX848"/>
    <mergeCell ref="LFY844:LFY848"/>
    <mergeCell ref="LFZ844:LFZ848"/>
    <mergeCell ref="LFQ844:LFQ848"/>
    <mergeCell ref="LFR844:LFR848"/>
    <mergeCell ref="LFS844:LFS848"/>
    <mergeCell ref="LFT844:LFT848"/>
    <mergeCell ref="LFU844:LFU848"/>
    <mergeCell ref="LFL844:LFL848"/>
    <mergeCell ref="LFM844:LFM848"/>
    <mergeCell ref="LFN844:LFN848"/>
    <mergeCell ref="LFO844:LFO848"/>
    <mergeCell ref="LFP844:LFP848"/>
    <mergeCell ref="LFG844:LFG848"/>
    <mergeCell ref="LFH844:LFH848"/>
    <mergeCell ref="LFI844:LFI848"/>
    <mergeCell ref="LFJ844:LFJ848"/>
    <mergeCell ref="LFK844:LFK848"/>
    <mergeCell ref="LFB844:LFB848"/>
    <mergeCell ref="LFC844:LFC848"/>
    <mergeCell ref="LFD844:LFD848"/>
    <mergeCell ref="LFE844:LFE848"/>
    <mergeCell ref="LFF844:LFF848"/>
    <mergeCell ref="LEW844:LEW848"/>
    <mergeCell ref="LEX844:LEX848"/>
    <mergeCell ref="LEY844:LEY848"/>
    <mergeCell ref="LEZ844:LEZ848"/>
    <mergeCell ref="LFA844:LFA848"/>
    <mergeCell ref="LER844:LER848"/>
    <mergeCell ref="LES844:LES848"/>
    <mergeCell ref="LET844:LET848"/>
    <mergeCell ref="LEU844:LEU848"/>
    <mergeCell ref="LEV844:LEV848"/>
    <mergeCell ref="LEM844:LEM848"/>
    <mergeCell ref="LEN844:LEN848"/>
    <mergeCell ref="LEO844:LEO848"/>
    <mergeCell ref="LEP844:LEP848"/>
    <mergeCell ref="LEQ844:LEQ848"/>
    <mergeCell ref="LEH844:LEH848"/>
    <mergeCell ref="LEI844:LEI848"/>
    <mergeCell ref="LEJ844:LEJ848"/>
    <mergeCell ref="LEK844:LEK848"/>
    <mergeCell ref="LEL844:LEL848"/>
    <mergeCell ref="LEC844:LEC848"/>
    <mergeCell ref="LED844:LED848"/>
    <mergeCell ref="LEE844:LEE848"/>
    <mergeCell ref="LEF844:LEF848"/>
    <mergeCell ref="LEG844:LEG848"/>
    <mergeCell ref="LDX844:LDX848"/>
    <mergeCell ref="LDY844:LDY848"/>
    <mergeCell ref="LDZ844:LDZ848"/>
    <mergeCell ref="LEA844:LEA848"/>
    <mergeCell ref="LEB844:LEB848"/>
    <mergeCell ref="LDS844:LDS848"/>
    <mergeCell ref="LDT844:LDT848"/>
    <mergeCell ref="LDU844:LDU848"/>
    <mergeCell ref="LDV844:LDV848"/>
    <mergeCell ref="LDW844:LDW848"/>
    <mergeCell ref="LDN844:LDN848"/>
    <mergeCell ref="LDO844:LDO848"/>
    <mergeCell ref="LDP844:LDP848"/>
    <mergeCell ref="LDQ844:LDQ848"/>
    <mergeCell ref="LDR844:LDR848"/>
    <mergeCell ref="LDI844:LDI848"/>
    <mergeCell ref="LDJ844:LDJ848"/>
    <mergeCell ref="LDK844:LDK848"/>
    <mergeCell ref="LDL844:LDL848"/>
    <mergeCell ref="LDM844:LDM848"/>
    <mergeCell ref="LDD844:LDD848"/>
    <mergeCell ref="LDE844:LDE848"/>
    <mergeCell ref="LDF844:LDF848"/>
    <mergeCell ref="LDG844:LDG848"/>
    <mergeCell ref="LDH844:LDH848"/>
    <mergeCell ref="LCY844:LCY848"/>
    <mergeCell ref="LCZ844:LCZ848"/>
    <mergeCell ref="LDA844:LDA848"/>
    <mergeCell ref="LDB844:LDB848"/>
    <mergeCell ref="LDC844:LDC848"/>
    <mergeCell ref="LCT844:LCT848"/>
    <mergeCell ref="LCU844:LCU848"/>
    <mergeCell ref="LCV844:LCV848"/>
    <mergeCell ref="LCW844:LCW848"/>
    <mergeCell ref="LCX844:LCX848"/>
    <mergeCell ref="LCO844:LCO848"/>
    <mergeCell ref="LCP844:LCP848"/>
    <mergeCell ref="LCQ844:LCQ848"/>
    <mergeCell ref="LCR844:LCR848"/>
    <mergeCell ref="LCS844:LCS848"/>
    <mergeCell ref="LCJ844:LCJ848"/>
    <mergeCell ref="LCK844:LCK848"/>
    <mergeCell ref="LCL844:LCL848"/>
    <mergeCell ref="LCM844:LCM848"/>
    <mergeCell ref="LCN844:LCN848"/>
    <mergeCell ref="LCE844:LCE848"/>
    <mergeCell ref="LCF844:LCF848"/>
    <mergeCell ref="LCG844:LCG848"/>
    <mergeCell ref="LCH844:LCH848"/>
    <mergeCell ref="LCI844:LCI848"/>
    <mergeCell ref="LBZ844:LBZ848"/>
    <mergeCell ref="LCA844:LCA848"/>
    <mergeCell ref="LCB844:LCB848"/>
    <mergeCell ref="LCC844:LCC848"/>
    <mergeCell ref="LCD844:LCD848"/>
    <mergeCell ref="LBU844:LBU848"/>
    <mergeCell ref="LBV844:LBV848"/>
    <mergeCell ref="LBW844:LBW848"/>
    <mergeCell ref="LBX844:LBX848"/>
    <mergeCell ref="LBY844:LBY848"/>
    <mergeCell ref="LBP844:LBP848"/>
    <mergeCell ref="LBQ844:LBQ848"/>
    <mergeCell ref="LBR844:LBR848"/>
    <mergeCell ref="LBS844:LBS848"/>
    <mergeCell ref="LBT844:LBT848"/>
    <mergeCell ref="LBK844:LBK848"/>
    <mergeCell ref="LBL844:LBL848"/>
    <mergeCell ref="LBM844:LBM848"/>
    <mergeCell ref="LBN844:LBN848"/>
    <mergeCell ref="LBO844:LBO848"/>
    <mergeCell ref="LBF844:LBF848"/>
    <mergeCell ref="LBG844:LBG848"/>
    <mergeCell ref="LBH844:LBH848"/>
    <mergeCell ref="LBI844:LBI848"/>
    <mergeCell ref="LBJ844:LBJ848"/>
    <mergeCell ref="LBA844:LBA848"/>
    <mergeCell ref="LBB844:LBB848"/>
    <mergeCell ref="LBC844:LBC848"/>
    <mergeCell ref="LBD844:LBD848"/>
    <mergeCell ref="LBE844:LBE848"/>
    <mergeCell ref="LAV844:LAV848"/>
    <mergeCell ref="LAW844:LAW848"/>
    <mergeCell ref="LAX844:LAX848"/>
    <mergeCell ref="LAY844:LAY848"/>
    <mergeCell ref="LAZ844:LAZ848"/>
    <mergeCell ref="LAQ844:LAQ848"/>
    <mergeCell ref="LAR844:LAR848"/>
    <mergeCell ref="LAS844:LAS848"/>
    <mergeCell ref="LAT844:LAT848"/>
    <mergeCell ref="LAU844:LAU848"/>
    <mergeCell ref="LAL844:LAL848"/>
    <mergeCell ref="LAM844:LAM848"/>
    <mergeCell ref="LAN844:LAN848"/>
    <mergeCell ref="LAO844:LAO848"/>
    <mergeCell ref="LAP844:LAP848"/>
    <mergeCell ref="LAG844:LAG848"/>
    <mergeCell ref="LAH844:LAH848"/>
    <mergeCell ref="LAI844:LAI848"/>
    <mergeCell ref="LAJ844:LAJ848"/>
    <mergeCell ref="LAK844:LAK848"/>
    <mergeCell ref="LAB844:LAB848"/>
    <mergeCell ref="LAC844:LAC848"/>
    <mergeCell ref="LAD844:LAD848"/>
    <mergeCell ref="LAE844:LAE848"/>
    <mergeCell ref="LAF844:LAF848"/>
    <mergeCell ref="KZW844:KZW848"/>
    <mergeCell ref="KZX844:KZX848"/>
    <mergeCell ref="KZY844:KZY848"/>
    <mergeCell ref="KZZ844:KZZ848"/>
    <mergeCell ref="LAA844:LAA848"/>
    <mergeCell ref="KZR844:KZR848"/>
    <mergeCell ref="KZS844:KZS848"/>
    <mergeCell ref="KZT844:KZT848"/>
    <mergeCell ref="KZU844:KZU848"/>
    <mergeCell ref="KZV844:KZV848"/>
    <mergeCell ref="KZM844:KZM848"/>
    <mergeCell ref="KZN844:KZN848"/>
    <mergeCell ref="KZO844:KZO848"/>
    <mergeCell ref="KZP844:KZP848"/>
    <mergeCell ref="KZQ844:KZQ848"/>
    <mergeCell ref="KZH844:KZH848"/>
    <mergeCell ref="KZI844:KZI848"/>
    <mergeCell ref="KZJ844:KZJ848"/>
    <mergeCell ref="KZK844:KZK848"/>
    <mergeCell ref="KZL844:KZL848"/>
    <mergeCell ref="KZC844:KZC848"/>
    <mergeCell ref="KZD844:KZD848"/>
    <mergeCell ref="KZE844:KZE848"/>
    <mergeCell ref="KZF844:KZF848"/>
    <mergeCell ref="KZG844:KZG848"/>
    <mergeCell ref="KYX844:KYX848"/>
    <mergeCell ref="KYY844:KYY848"/>
    <mergeCell ref="KYZ844:KYZ848"/>
    <mergeCell ref="KZA844:KZA848"/>
    <mergeCell ref="KZB844:KZB848"/>
    <mergeCell ref="KYS844:KYS848"/>
    <mergeCell ref="KYT844:KYT848"/>
    <mergeCell ref="KYU844:KYU848"/>
    <mergeCell ref="KYV844:KYV848"/>
    <mergeCell ref="KYW844:KYW848"/>
    <mergeCell ref="KYN844:KYN848"/>
    <mergeCell ref="KYO844:KYO848"/>
    <mergeCell ref="KYP844:KYP848"/>
    <mergeCell ref="KYQ844:KYQ848"/>
    <mergeCell ref="KYR844:KYR848"/>
    <mergeCell ref="KYI844:KYI848"/>
    <mergeCell ref="KYJ844:KYJ848"/>
    <mergeCell ref="KYK844:KYK848"/>
    <mergeCell ref="KYL844:KYL848"/>
    <mergeCell ref="KYM844:KYM848"/>
    <mergeCell ref="KYD844:KYD848"/>
    <mergeCell ref="KYE844:KYE848"/>
    <mergeCell ref="KYF844:KYF848"/>
    <mergeCell ref="KYG844:KYG848"/>
    <mergeCell ref="KYH844:KYH848"/>
    <mergeCell ref="KXY844:KXY848"/>
    <mergeCell ref="KXZ844:KXZ848"/>
    <mergeCell ref="KYA844:KYA848"/>
    <mergeCell ref="KYB844:KYB848"/>
    <mergeCell ref="KYC844:KYC848"/>
    <mergeCell ref="KXT844:KXT848"/>
    <mergeCell ref="KXU844:KXU848"/>
    <mergeCell ref="KXV844:KXV848"/>
    <mergeCell ref="KXW844:KXW848"/>
    <mergeCell ref="KXX844:KXX848"/>
    <mergeCell ref="KXO844:KXO848"/>
    <mergeCell ref="KXP844:KXP848"/>
    <mergeCell ref="KXQ844:KXQ848"/>
    <mergeCell ref="KXR844:KXR848"/>
    <mergeCell ref="KXS844:KXS848"/>
    <mergeCell ref="KXJ844:KXJ848"/>
    <mergeCell ref="KXK844:KXK848"/>
    <mergeCell ref="KXL844:KXL848"/>
    <mergeCell ref="KXM844:KXM848"/>
    <mergeCell ref="KXN844:KXN848"/>
    <mergeCell ref="KXE844:KXE848"/>
    <mergeCell ref="KXF844:KXF848"/>
    <mergeCell ref="KXG844:KXG848"/>
    <mergeCell ref="KXH844:KXH848"/>
    <mergeCell ref="KXI844:KXI848"/>
    <mergeCell ref="KWZ844:KWZ848"/>
    <mergeCell ref="KXA844:KXA848"/>
    <mergeCell ref="KXB844:KXB848"/>
    <mergeCell ref="KXC844:KXC848"/>
    <mergeCell ref="KXD844:KXD848"/>
    <mergeCell ref="KWU844:KWU848"/>
    <mergeCell ref="KWV844:KWV848"/>
    <mergeCell ref="KWW844:KWW848"/>
    <mergeCell ref="KWX844:KWX848"/>
    <mergeCell ref="KWY844:KWY848"/>
    <mergeCell ref="KWP844:KWP848"/>
    <mergeCell ref="KWQ844:KWQ848"/>
    <mergeCell ref="KWR844:KWR848"/>
    <mergeCell ref="KWS844:KWS848"/>
    <mergeCell ref="KWT844:KWT848"/>
    <mergeCell ref="KWK844:KWK848"/>
    <mergeCell ref="KWL844:KWL848"/>
    <mergeCell ref="KWM844:KWM848"/>
    <mergeCell ref="KWN844:KWN848"/>
    <mergeCell ref="KWO844:KWO848"/>
    <mergeCell ref="KWF844:KWF848"/>
    <mergeCell ref="KWG844:KWG848"/>
    <mergeCell ref="KWH844:KWH848"/>
    <mergeCell ref="KWI844:KWI848"/>
    <mergeCell ref="KWJ844:KWJ848"/>
    <mergeCell ref="KWA844:KWA848"/>
    <mergeCell ref="KWB844:KWB848"/>
    <mergeCell ref="KWC844:KWC848"/>
    <mergeCell ref="KWD844:KWD848"/>
    <mergeCell ref="KWE844:KWE848"/>
    <mergeCell ref="KVV844:KVV848"/>
    <mergeCell ref="KVW844:KVW848"/>
    <mergeCell ref="KVX844:KVX848"/>
    <mergeCell ref="KVY844:KVY848"/>
    <mergeCell ref="KVZ844:KVZ848"/>
    <mergeCell ref="KVQ844:KVQ848"/>
    <mergeCell ref="KVR844:KVR848"/>
    <mergeCell ref="KVS844:KVS848"/>
    <mergeCell ref="KVT844:KVT848"/>
    <mergeCell ref="KVU844:KVU848"/>
    <mergeCell ref="KVL844:KVL848"/>
    <mergeCell ref="KVM844:KVM848"/>
    <mergeCell ref="KVN844:KVN848"/>
    <mergeCell ref="KVO844:KVO848"/>
    <mergeCell ref="KVP844:KVP848"/>
    <mergeCell ref="KVG844:KVG848"/>
    <mergeCell ref="KVH844:KVH848"/>
    <mergeCell ref="KVI844:KVI848"/>
    <mergeCell ref="KVJ844:KVJ848"/>
    <mergeCell ref="KVK844:KVK848"/>
    <mergeCell ref="KVB844:KVB848"/>
    <mergeCell ref="KVC844:KVC848"/>
    <mergeCell ref="KVD844:KVD848"/>
    <mergeCell ref="KVE844:KVE848"/>
    <mergeCell ref="KVF844:KVF848"/>
    <mergeCell ref="KUW844:KUW848"/>
    <mergeCell ref="KUX844:KUX848"/>
    <mergeCell ref="KUY844:KUY848"/>
    <mergeCell ref="KUZ844:KUZ848"/>
    <mergeCell ref="KVA844:KVA848"/>
    <mergeCell ref="KUR844:KUR848"/>
    <mergeCell ref="KUS844:KUS848"/>
    <mergeCell ref="KUT844:KUT848"/>
    <mergeCell ref="KUU844:KUU848"/>
    <mergeCell ref="KUV844:KUV848"/>
    <mergeCell ref="KUM844:KUM848"/>
    <mergeCell ref="KUN844:KUN848"/>
    <mergeCell ref="KUO844:KUO848"/>
    <mergeCell ref="KUP844:KUP848"/>
    <mergeCell ref="KUQ844:KUQ848"/>
    <mergeCell ref="KUH844:KUH848"/>
    <mergeCell ref="KUI844:KUI848"/>
    <mergeCell ref="KUJ844:KUJ848"/>
    <mergeCell ref="KUK844:KUK848"/>
    <mergeCell ref="KUL844:KUL848"/>
    <mergeCell ref="KUC844:KUC848"/>
    <mergeCell ref="KUD844:KUD848"/>
    <mergeCell ref="KUE844:KUE848"/>
    <mergeCell ref="KUF844:KUF848"/>
    <mergeCell ref="KUG844:KUG848"/>
    <mergeCell ref="KTX844:KTX848"/>
    <mergeCell ref="KTY844:KTY848"/>
    <mergeCell ref="KTZ844:KTZ848"/>
    <mergeCell ref="KUA844:KUA848"/>
    <mergeCell ref="KUB844:KUB848"/>
    <mergeCell ref="KTS844:KTS848"/>
    <mergeCell ref="KTT844:KTT848"/>
    <mergeCell ref="KTU844:KTU848"/>
    <mergeCell ref="KTV844:KTV848"/>
    <mergeCell ref="KTW844:KTW848"/>
    <mergeCell ref="KTN844:KTN848"/>
    <mergeCell ref="KTO844:KTO848"/>
    <mergeCell ref="KTP844:KTP848"/>
    <mergeCell ref="KTQ844:KTQ848"/>
    <mergeCell ref="KTR844:KTR848"/>
    <mergeCell ref="KTI844:KTI848"/>
    <mergeCell ref="KTJ844:KTJ848"/>
    <mergeCell ref="KTK844:KTK848"/>
    <mergeCell ref="KTL844:KTL848"/>
    <mergeCell ref="KTM844:KTM848"/>
    <mergeCell ref="KTD844:KTD848"/>
    <mergeCell ref="KTE844:KTE848"/>
    <mergeCell ref="KTF844:KTF848"/>
    <mergeCell ref="KTG844:KTG848"/>
    <mergeCell ref="KTH844:KTH848"/>
    <mergeCell ref="KSY844:KSY848"/>
    <mergeCell ref="KSZ844:KSZ848"/>
    <mergeCell ref="KTA844:KTA848"/>
    <mergeCell ref="KTB844:KTB848"/>
    <mergeCell ref="KTC844:KTC848"/>
    <mergeCell ref="KST844:KST848"/>
    <mergeCell ref="KSU844:KSU848"/>
    <mergeCell ref="KSV844:KSV848"/>
    <mergeCell ref="KSW844:KSW848"/>
    <mergeCell ref="KSX844:KSX848"/>
    <mergeCell ref="KSO844:KSO848"/>
    <mergeCell ref="KSP844:KSP848"/>
    <mergeCell ref="KSQ844:KSQ848"/>
    <mergeCell ref="KSR844:KSR848"/>
    <mergeCell ref="KSS844:KSS848"/>
    <mergeCell ref="KSJ844:KSJ848"/>
    <mergeCell ref="KSK844:KSK848"/>
    <mergeCell ref="KSL844:KSL848"/>
    <mergeCell ref="KSM844:KSM848"/>
    <mergeCell ref="KSN844:KSN848"/>
    <mergeCell ref="KSE844:KSE848"/>
    <mergeCell ref="KSF844:KSF848"/>
    <mergeCell ref="KSG844:KSG848"/>
    <mergeCell ref="KSH844:KSH848"/>
    <mergeCell ref="KSI844:KSI848"/>
    <mergeCell ref="KRZ844:KRZ848"/>
    <mergeCell ref="KSA844:KSA848"/>
    <mergeCell ref="KSB844:KSB848"/>
    <mergeCell ref="KSC844:KSC848"/>
    <mergeCell ref="KSD844:KSD848"/>
    <mergeCell ref="KRU844:KRU848"/>
    <mergeCell ref="KRV844:KRV848"/>
    <mergeCell ref="KRW844:KRW848"/>
    <mergeCell ref="KRX844:KRX848"/>
    <mergeCell ref="KRY844:KRY848"/>
    <mergeCell ref="KRP844:KRP848"/>
    <mergeCell ref="KRQ844:KRQ848"/>
    <mergeCell ref="KRR844:KRR848"/>
    <mergeCell ref="KRS844:KRS848"/>
    <mergeCell ref="KRT844:KRT848"/>
    <mergeCell ref="KRK844:KRK848"/>
    <mergeCell ref="KRL844:KRL848"/>
    <mergeCell ref="KRM844:KRM848"/>
    <mergeCell ref="KRN844:KRN848"/>
    <mergeCell ref="KRO844:KRO848"/>
    <mergeCell ref="KRF844:KRF848"/>
    <mergeCell ref="KRG844:KRG848"/>
    <mergeCell ref="KRH844:KRH848"/>
    <mergeCell ref="KRI844:KRI848"/>
    <mergeCell ref="KRJ844:KRJ848"/>
    <mergeCell ref="KRA844:KRA848"/>
    <mergeCell ref="KRB844:KRB848"/>
    <mergeCell ref="KRC844:KRC848"/>
    <mergeCell ref="KRD844:KRD848"/>
    <mergeCell ref="KRE844:KRE848"/>
    <mergeCell ref="KQV844:KQV848"/>
    <mergeCell ref="KQW844:KQW848"/>
    <mergeCell ref="KQX844:KQX848"/>
    <mergeCell ref="KQY844:KQY848"/>
    <mergeCell ref="KQZ844:KQZ848"/>
    <mergeCell ref="KQQ844:KQQ848"/>
    <mergeCell ref="KQR844:KQR848"/>
    <mergeCell ref="KQS844:KQS848"/>
    <mergeCell ref="KQT844:KQT848"/>
    <mergeCell ref="KQU844:KQU848"/>
    <mergeCell ref="KQL844:KQL848"/>
    <mergeCell ref="KQM844:KQM848"/>
    <mergeCell ref="KQN844:KQN848"/>
    <mergeCell ref="KQO844:KQO848"/>
    <mergeCell ref="KQP844:KQP848"/>
    <mergeCell ref="KQG844:KQG848"/>
    <mergeCell ref="KQH844:KQH848"/>
    <mergeCell ref="KQI844:KQI848"/>
    <mergeCell ref="KQJ844:KQJ848"/>
    <mergeCell ref="KQK844:KQK848"/>
    <mergeCell ref="KQB844:KQB848"/>
    <mergeCell ref="KQC844:KQC848"/>
    <mergeCell ref="KQD844:KQD848"/>
    <mergeCell ref="KQE844:KQE848"/>
    <mergeCell ref="KQF844:KQF848"/>
    <mergeCell ref="KPW844:KPW848"/>
    <mergeCell ref="KPX844:KPX848"/>
    <mergeCell ref="KPY844:KPY848"/>
    <mergeCell ref="KPZ844:KPZ848"/>
    <mergeCell ref="KQA844:KQA848"/>
    <mergeCell ref="KPR844:KPR848"/>
    <mergeCell ref="KPS844:KPS848"/>
    <mergeCell ref="KPT844:KPT848"/>
    <mergeCell ref="KPU844:KPU848"/>
    <mergeCell ref="KPV844:KPV848"/>
    <mergeCell ref="KPM844:KPM848"/>
    <mergeCell ref="KPN844:KPN848"/>
    <mergeCell ref="KPO844:KPO848"/>
    <mergeCell ref="KPP844:KPP848"/>
    <mergeCell ref="KPQ844:KPQ848"/>
    <mergeCell ref="KPH844:KPH848"/>
    <mergeCell ref="KPI844:KPI848"/>
    <mergeCell ref="KPJ844:KPJ848"/>
    <mergeCell ref="KPK844:KPK848"/>
    <mergeCell ref="KPL844:KPL848"/>
    <mergeCell ref="KPC844:KPC848"/>
    <mergeCell ref="KPD844:KPD848"/>
    <mergeCell ref="KPE844:KPE848"/>
    <mergeCell ref="KPF844:KPF848"/>
    <mergeCell ref="KPG844:KPG848"/>
    <mergeCell ref="KOX844:KOX848"/>
    <mergeCell ref="KOY844:KOY848"/>
    <mergeCell ref="KOZ844:KOZ848"/>
    <mergeCell ref="KPA844:KPA848"/>
    <mergeCell ref="KPB844:KPB848"/>
    <mergeCell ref="KOS844:KOS848"/>
    <mergeCell ref="KOT844:KOT848"/>
    <mergeCell ref="KOU844:KOU848"/>
    <mergeCell ref="KOV844:KOV848"/>
    <mergeCell ref="KOW844:KOW848"/>
    <mergeCell ref="KON844:KON848"/>
    <mergeCell ref="KOO844:KOO848"/>
    <mergeCell ref="KOP844:KOP848"/>
    <mergeCell ref="KOQ844:KOQ848"/>
    <mergeCell ref="KOR844:KOR848"/>
    <mergeCell ref="KOI844:KOI848"/>
    <mergeCell ref="KOJ844:KOJ848"/>
    <mergeCell ref="KOK844:KOK848"/>
    <mergeCell ref="KOL844:KOL848"/>
    <mergeCell ref="KOM844:KOM848"/>
    <mergeCell ref="KOD844:KOD848"/>
    <mergeCell ref="KOE844:KOE848"/>
    <mergeCell ref="KOF844:KOF848"/>
    <mergeCell ref="KOG844:KOG848"/>
    <mergeCell ref="KOH844:KOH848"/>
    <mergeCell ref="KNY844:KNY848"/>
    <mergeCell ref="KNZ844:KNZ848"/>
    <mergeCell ref="KOA844:KOA848"/>
    <mergeCell ref="KOB844:KOB848"/>
    <mergeCell ref="KOC844:KOC848"/>
    <mergeCell ref="KNT844:KNT848"/>
    <mergeCell ref="KNU844:KNU848"/>
    <mergeCell ref="KNV844:KNV848"/>
    <mergeCell ref="KNW844:KNW848"/>
    <mergeCell ref="KNX844:KNX848"/>
    <mergeCell ref="KNO844:KNO848"/>
    <mergeCell ref="KNP844:KNP848"/>
    <mergeCell ref="KNQ844:KNQ848"/>
    <mergeCell ref="KNR844:KNR848"/>
    <mergeCell ref="KNS844:KNS848"/>
    <mergeCell ref="KNJ844:KNJ848"/>
    <mergeCell ref="KNK844:KNK848"/>
    <mergeCell ref="KNL844:KNL848"/>
    <mergeCell ref="KNM844:KNM848"/>
    <mergeCell ref="KNN844:KNN848"/>
    <mergeCell ref="KNE844:KNE848"/>
    <mergeCell ref="KNF844:KNF848"/>
    <mergeCell ref="KNG844:KNG848"/>
    <mergeCell ref="KNH844:KNH848"/>
    <mergeCell ref="KNI844:KNI848"/>
    <mergeCell ref="KMZ844:KMZ848"/>
    <mergeCell ref="KNA844:KNA848"/>
    <mergeCell ref="KNB844:KNB848"/>
    <mergeCell ref="KNC844:KNC848"/>
    <mergeCell ref="KND844:KND848"/>
    <mergeCell ref="KMU844:KMU848"/>
    <mergeCell ref="KMV844:KMV848"/>
    <mergeCell ref="KMW844:KMW848"/>
    <mergeCell ref="KMX844:KMX848"/>
    <mergeCell ref="KMY844:KMY848"/>
    <mergeCell ref="KMP844:KMP848"/>
    <mergeCell ref="KMQ844:KMQ848"/>
    <mergeCell ref="KMR844:KMR848"/>
    <mergeCell ref="KMS844:KMS848"/>
    <mergeCell ref="KMT844:KMT848"/>
    <mergeCell ref="KMK844:KMK848"/>
    <mergeCell ref="KML844:KML848"/>
    <mergeCell ref="KMM844:KMM848"/>
    <mergeCell ref="KMN844:KMN848"/>
    <mergeCell ref="KMO844:KMO848"/>
    <mergeCell ref="KMF844:KMF848"/>
    <mergeCell ref="KMG844:KMG848"/>
    <mergeCell ref="KMH844:KMH848"/>
    <mergeCell ref="KMI844:KMI848"/>
    <mergeCell ref="KMJ844:KMJ848"/>
    <mergeCell ref="KMA844:KMA848"/>
    <mergeCell ref="KMB844:KMB848"/>
    <mergeCell ref="KMC844:KMC848"/>
    <mergeCell ref="KMD844:KMD848"/>
    <mergeCell ref="KME844:KME848"/>
    <mergeCell ref="KLV844:KLV848"/>
    <mergeCell ref="KLW844:KLW848"/>
    <mergeCell ref="KLX844:KLX848"/>
    <mergeCell ref="KLY844:KLY848"/>
    <mergeCell ref="KLZ844:KLZ848"/>
    <mergeCell ref="KLQ844:KLQ848"/>
    <mergeCell ref="KLR844:KLR848"/>
    <mergeCell ref="KLS844:KLS848"/>
    <mergeCell ref="KLT844:KLT848"/>
    <mergeCell ref="KLU844:KLU848"/>
    <mergeCell ref="KLL844:KLL848"/>
    <mergeCell ref="KLM844:KLM848"/>
    <mergeCell ref="KLN844:KLN848"/>
    <mergeCell ref="KLO844:KLO848"/>
    <mergeCell ref="KLP844:KLP848"/>
    <mergeCell ref="KLG844:KLG848"/>
    <mergeCell ref="KLH844:KLH848"/>
    <mergeCell ref="KLI844:KLI848"/>
    <mergeCell ref="KLJ844:KLJ848"/>
    <mergeCell ref="KLK844:KLK848"/>
    <mergeCell ref="KLB844:KLB848"/>
    <mergeCell ref="KLC844:KLC848"/>
    <mergeCell ref="KLD844:KLD848"/>
    <mergeCell ref="KLE844:KLE848"/>
    <mergeCell ref="KLF844:KLF848"/>
    <mergeCell ref="KKW844:KKW848"/>
    <mergeCell ref="KKX844:KKX848"/>
    <mergeCell ref="KKY844:KKY848"/>
    <mergeCell ref="KKZ844:KKZ848"/>
    <mergeCell ref="KLA844:KLA848"/>
    <mergeCell ref="KKR844:KKR848"/>
    <mergeCell ref="KKS844:KKS848"/>
    <mergeCell ref="KKT844:KKT848"/>
    <mergeCell ref="KKU844:KKU848"/>
    <mergeCell ref="KKV844:KKV848"/>
    <mergeCell ref="KKM844:KKM848"/>
    <mergeCell ref="KKN844:KKN848"/>
    <mergeCell ref="KKO844:KKO848"/>
    <mergeCell ref="KKP844:KKP848"/>
    <mergeCell ref="KKQ844:KKQ848"/>
    <mergeCell ref="KKH844:KKH848"/>
    <mergeCell ref="KKI844:KKI848"/>
    <mergeCell ref="KKJ844:KKJ848"/>
    <mergeCell ref="KKK844:KKK848"/>
    <mergeCell ref="KKL844:KKL848"/>
    <mergeCell ref="KKC844:KKC848"/>
    <mergeCell ref="KKD844:KKD848"/>
    <mergeCell ref="KKE844:KKE848"/>
    <mergeCell ref="KKF844:KKF848"/>
    <mergeCell ref="KKG844:KKG848"/>
    <mergeCell ref="KJX844:KJX848"/>
    <mergeCell ref="KJY844:KJY848"/>
    <mergeCell ref="KJZ844:KJZ848"/>
    <mergeCell ref="KKA844:KKA848"/>
    <mergeCell ref="KKB844:KKB848"/>
    <mergeCell ref="KJS844:KJS848"/>
    <mergeCell ref="KJT844:KJT848"/>
    <mergeCell ref="KJU844:KJU848"/>
    <mergeCell ref="KJV844:KJV848"/>
    <mergeCell ref="KJW844:KJW848"/>
    <mergeCell ref="KJN844:KJN848"/>
    <mergeCell ref="KJO844:KJO848"/>
    <mergeCell ref="KJP844:KJP848"/>
    <mergeCell ref="KJQ844:KJQ848"/>
    <mergeCell ref="KJR844:KJR848"/>
    <mergeCell ref="KJI844:KJI848"/>
    <mergeCell ref="KJJ844:KJJ848"/>
    <mergeCell ref="KJK844:KJK848"/>
    <mergeCell ref="KJL844:KJL848"/>
    <mergeCell ref="KJM844:KJM848"/>
    <mergeCell ref="KJD844:KJD848"/>
    <mergeCell ref="KJE844:KJE848"/>
    <mergeCell ref="KJF844:KJF848"/>
    <mergeCell ref="KJG844:KJG848"/>
    <mergeCell ref="KJH844:KJH848"/>
    <mergeCell ref="KIY844:KIY848"/>
    <mergeCell ref="KIZ844:KIZ848"/>
    <mergeCell ref="KJA844:KJA848"/>
    <mergeCell ref="KJB844:KJB848"/>
    <mergeCell ref="KJC844:KJC848"/>
    <mergeCell ref="KIT844:KIT848"/>
    <mergeCell ref="KIU844:KIU848"/>
    <mergeCell ref="KIV844:KIV848"/>
    <mergeCell ref="KIW844:KIW848"/>
    <mergeCell ref="KIX844:KIX848"/>
    <mergeCell ref="KIO844:KIO848"/>
    <mergeCell ref="KIP844:KIP848"/>
    <mergeCell ref="KIQ844:KIQ848"/>
    <mergeCell ref="KIR844:KIR848"/>
    <mergeCell ref="KIS844:KIS848"/>
    <mergeCell ref="KIJ844:KIJ848"/>
    <mergeCell ref="KIK844:KIK848"/>
    <mergeCell ref="KIL844:KIL848"/>
    <mergeCell ref="KIM844:KIM848"/>
    <mergeCell ref="KIN844:KIN848"/>
    <mergeCell ref="KIE844:KIE848"/>
    <mergeCell ref="KIF844:KIF848"/>
    <mergeCell ref="KIG844:KIG848"/>
    <mergeCell ref="KIH844:KIH848"/>
    <mergeCell ref="KII844:KII848"/>
    <mergeCell ref="KHZ844:KHZ848"/>
    <mergeCell ref="KIA844:KIA848"/>
    <mergeCell ref="KIB844:KIB848"/>
    <mergeCell ref="KIC844:KIC848"/>
    <mergeCell ref="KID844:KID848"/>
    <mergeCell ref="KHU844:KHU848"/>
    <mergeCell ref="KHV844:KHV848"/>
    <mergeCell ref="KHW844:KHW848"/>
    <mergeCell ref="KHX844:KHX848"/>
    <mergeCell ref="KHY844:KHY848"/>
    <mergeCell ref="KHP844:KHP848"/>
    <mergeCell ref="KHQ844:KHQ848"/>
    <mergeCell ref="KHR844:KHR848"/>
    <mergeCell ref="KHS844:KHS848"/>
    <mergeCell ref="KHT844:KHT848"/>
    <mergeCell ref="KHK844:KHK848"/>
    <mergeCell ref="KHL844:KHL848"/>
    <mergeCell ref="KHM844:KHM848"/>
    <mergeCell ref="KHN844:KHN848"/>
    <mergeCell ref="KHO844:KHO848"/>
    <mergeCell ref="KHF844:KHF848"/>
    <mergeCell ref="KHG844:KHG848"/>
    <mergeCell ref="KHH844:KHH848"/>
    <mergeCell ref="KHI844:KHI848"/>
    <mergeCell ref="KHJ844:KHJ848"/>
    <mergeCell ref="KHA844:KHA848"/>
    <mergeCell ref="KHB844:KHB848"/>
    <mergeCell ref="KHC844:KHC848"/>
    <mergeCell ref="KHD844:KHD848"/>
    <mergeCell ref="KHE844:KHE848"/>
    <mergeCell ref="KGV844:KGV848"/>
    <mergeCell ref="KGW844:KGW848"/>
    <mergeCell ref="KGX844:KGX848"/>
    <mergeCell ref="KGY844:KGY848"/>
    <mergeCell ref="KGZ844:KGZ848"/>
    <mergeCell ref="KGQ844:KGQ848"/>
    <mergeCell ref="KGR844:KGR848"/>
    <mergeCell ref="KGS844:KGS848"/>
    <mergeCell ref="KGT844:KGT848"/>
    <mergeCell ref="KGU844:KGU848"/>
    <mergeCell ref="KGL844:KGL848"/>
    <mergeCell ref="KGM844:KGM848"/>
    <mergeCell ref="KGN844:KGN848"/>
    <mergeCell ref="KGO844:KGO848"/>
    <mergeCell ref="KGP844:KGP848"/>
    <mergeCell ref="KGG844:KGG848"/>
    <mergeCell ref="KGH844:KGH848"/>
    <mergeCell ref="KGI844:KGI848"/>
    <mergeCell ref="KGJ844:KGJ848"/>
    <mergeCell ref="KGK844:KGK848"/>
    <mergeCell ref="KGB844:KGB848"/>
    <mergeCell ref="KGC844:KGC848"/>
    <mergeCell ref="KGD844:KGD848"/>
    <mergeCell ref="KGE844:KGE848"/>
    <mergeCell ref="KGF844:KGF848"/>
    <mergeCell ref="KFW844:KFW848"/>
    <mergeCell ref="KFX844:KFX848"/>
    <mergeCell ref="KFY844:KFY848"/>
    <mergeCell ref="KFZ844:KFZ848"/>
    <mergeCell ref="KGA844:KGA848"/>
    <mergeCell ref="KFR844:KFR848"/>
    <mergeCell ref="KFS844:KFS848"/>
    <mergeCell ref="KFT844:KFT848"/>
    <mergeCell ref="KFU844:KFU848"/>
    <mergeCell ref="KFV844:KFV848"/>
    <mergeCell ref="KFM844:KFM848"/>
    <mergeCell ref="KFN844:KFN848"/>
    <mergeCell ref="KFO844:KFO848"/>
    <mergeCell ref="KFP844:KFP848"/>
    <mergeCell ref="KFQ844:KFQ848"/>
    <mergeCell ref="KFH844:KFH848"/>
    <mergeCell ref="KFI844:KFI848"/>
    <mergeCell ref="KFJ844:KFJ848"/>
    <mergeCell ref="KFK844:KFK848"/>
    <mergeCell ref="KFL844:KFL848"/>
    <mergeCell ref="KFC844:KFC848"/>
    <mergeCell ref="KFD844:KFD848"/>
    <mergeCell ref="KFE844:KFE848"/>
    <mergeCell ref="KFF844:KFF848"/>
    <mergeCell ref="KFG844:KFG848"/>
    <mergeCell ref="KEX844:KEX848"/>
    <mergeCell ref="KEY844:KEY848"/>
    <mergeCell ref="KEZ844:KEZ848"/>
    <mergeCell ref="KFA844:KFA848"/>
    <mergeCell ref="KFB844:KFB848"/>
    <mergeCell ref="KES844:KES848"/>
    <mergeCell ref="KET844:KET848"/>
    <mergeCell ref="KEU844:KEU848"/>
    <mergeCell ref="KEV844:KEV848"/>
    <mergeCell ref="KEW844:KEW848"/>
    <mergeCell ref="KEN844:KEN848"/>
    <mergeCell ref="KEO844:KEO848"/>
    <mergeCell ref="KEP844:KEP848"/>
    <mergeCell ref="KEQ844:KEQ848"/>
    <mergeCell ref="KER844:KER848"/>
    <mergeCell ref="KEI844:KEI848"/>
    <mergeCell ref="KEJ844:KEJ848"/>
    <mergeCell ref="KEK844:KEK848"/>
    <mergeCell ref="KEL844:KEL848"/>
    <mergeCell ref="KEM844:KEM848"/>
    <mergeCell ref="KED844:KED848"/>
    <mergeCell ref="KEE844:KEE848"/>
    <mergeCell ref="KEF844:KEF848"/>
    <mergeCell ref="KEG844:KEG848"/>
    <mergeCell ref="KEH844:KEH848"/>
    <mergeCell ref="KDY844:KDY848"/>
    <mergeCell ref="KDZ844:KDZ848"/>
    <mergeCell ref="KEA844:KEA848"/>
    <mergeCell ref="KEB844:KEB848"/>
    <mergeCell ref="KEC844:KEC848"/>
    <mergeCell ref="KDT844:KDT848"/>
    <mergeCell ref="KDU844:KDU848"/>
    <mergeCell ref="KDV844:KDV848"/>
    <mergeCell ref="KDW844:KDW848"/>
    <mergeCell ref="KDX844:KDX848"/>
    <mergeCell ref="KDO844:KDO848"/>
    <mergeCell ref="KDP844:KDP848"/>
    <mergeCell ref="KDQ844:KDQ848"/>
    <mergeCell ref="KDR844:KDR848"/>
    <mergeCell ref="KDS844:KDS848"/>
    <mergeCell ref="KDJ844:KDJ848"/>
    <mergeCell ref="KDK844:KDK848"/>
    <mergeCell ref="KDL844:KDL848"/>
    <mergeCell ref="KDM844:KDM848"/>
    <mergeCell ref="KDN844:KDN848"/>
    <mergeCell ref="KDE844:KDE848"/>
    <mergeCell ref="KDF844:KDF848"/>
    <mergeCell ref="KDG844:KDG848"/>
    <mergeCell ref="KDH844:KDH848"/>
    <mergeCell ref="KDI844:KDI848"/>
    <mergeCell ref="KCZ844:KCZ848"/>
    <mergeCell ref="KDA844:KDA848"/>
    <mergeCell ref="KDB844:KDB848"/>
    <mergeCell ref="KDC844:KDC848"/>
    <mergeCell ref="KDD844:KDD848"/>
    <mergeCell ref="KCU844:KCU848"/>
    <mergeCell ref="KCV844:KCV848"/>
    <mergeCell ref="KCW844:KCW848"/>
    <mergeCell ref="KCX844:KCX848"/>
    <mergeCell ref="KCY844:KCY848"/>
    <mergeCell ref="KCP844:KCP848"/>
    <mergeCell ref="KCQ844:KCQ848"/>
    <mergeCell ref="KCR844:KCR848"/>
    <mergeCell ref="KCS844:KCS848"/>
    <mergeCell ref="KCT844:KCT848"/>
    <mergeCell ref="KCK844:KCK848"/>
    <mergeCell ref="KCL844:KCL848"/>
    <mergeCell ref="KCM844:KCM848"/>
    <mergeCell ref="KCN844:KCN848"/>
    <mergeCell ref="KCO844:KCO848"/>
    <mergeCell ref="KCF844:KCF848"/>
    <mergeCell ref="KCG844:KCG848"/>
    <mergeCell ref="KCH844:KCH848"/>
    <mergeCell ref="KCI844:KCI848"/>
    <mergeCell ref="KCJ844:KCJ848"/>
    <mergeCell ref="KCA844:KCA848"/>
    <mergeCell ref="KCB844:KCB848"/>
    <mergeCell ref="KCC844:KCC848"/>
    <mergeCell ref="KCD844:KCD848"/>
    <mergeCell ref="KCE844:KCE848"/>
    <mergeCell ref="KBV844:KBV848"/>
    <mergeCell ref="KBW844:KBW848"/>
    <mergeCell ref="KBX844:KBX848"/>
    <mergeCell ref="KBY844:KBY848"/>
    <mergeCell ref="KBZ844:KBZ848"/>
    <mergeCell ref="KBQ844:KBQ848"/>
    <mergeCell ref="KBR844:KBR848"/>
    <mergeCell ref="KBS844:KBS848"/>
    <mergeCell ref="KBT844:KBT848"/>
    <mergeCell ref="KBU844:KBU848"/>
    <mergeCell ref="KBL844:KBL848"/>
    <mergeCell ref="KBM844:KBM848"/>
    <mergeCell ref="KBN844:KBN848"/>
    <mergeCell ref="KBO844:KBO848"/>
    <mergeCell ref="KBP844:KBP848"/>
    <mergeCell ref="KBG844:KBG848"/>
    <mergeCell ref="KBH844:KBH848"/>
    <mergeCell ref="KBI844:KBI848"/>
    <mergeCell ref="KBJ844:KBJ848"/>
    <mergeCell ref="KBK844:KBK848"/>
    <mergeCell ref="KBB844:KBB848"/>
    <mergeCell ref="KBC844:KBC848"/>
    <mergeCell ref="KBD844:KBD848"/>
    <mergeCell ref="KBE844:KBE848"/>
    <mergeCell ref="KBF844:KBF848"/>
    <mergeCell ref="KAW844:KAW848"/>
    <mergeCell ref="KAX844:KAX848"/>
    <mergeCell ref="KAY844:KAY848"/>
    <mergeCell ref="KAZ844:KAZ848"/>
    <mergeCell ref="KBA844:KBA848"/>
    <mergeCell ref="KAR844:KAR848"/>
    <mergeCell ref="KAS844:KAS848"/>
    <mergeCell ref="KAT844:KAT848"/>
    <mergeCell ref="KAU844:KAU848"/>
    <mergeCell ref="KAV844:KAV848"/>
    <mergeCell ref="KAM844:KAM848"/>
    <mergeCell ref="KAN844:KAN848"/>
    <mergeCell ref="KAO844:KAO848"/>
    <mergeCell ref="KAP844:KAP848"/>
    <mergeCell ref="KAQ844:KAQ848"/>
    <mergeCell ref="KAH844:KAH848"/>
    <mergeCell ref="KAI844:KAI848"/>
    <mergeCell ref="KAJ844:KAJ848"/>
    <mergeCell ref="KAK844:KAK848"/>
    <mergeCell ref="KAL844:KAL848"/>
    <mergeCell ref="KAC844:KAC848"/>
    <mergeCell ref="KAD844:KAD848"/>
    <mergeCell ref="KAE844:KAE848"/>
    <mergeCell ref="KAF844:KAF848"/>
    <mergeCell ref="KAG844:KAG848"/>
    <mergeCell ref="JZX844:JZX848"/>
    <mergeCell ref="JZY844:JZY848"/>
    <mergeCell ref="JZZ844:JZZ848"/>
    <mergeCell ref="KAA844:KAA848"/>
    <mergeCell ref="KAB844:KAB848"/>
    <mergeCell ref="JZS844:JZS848"/>
    <mergeCell ref="JZT844:JZT848"/>
    <mergeCell ref="JZU844:JZU848"/>
    <mergeCell ref="JZV844:JZV848"/>
    <mergeCell ref="JZW844:JZW848"/>
    <mergeCell ref="JZN844:JZN848"/>
    <mergeCell ref="JZO844:JZO848"/>
    <mergeCell ref="JZP844:JZP848"/>
    <mergeCell ref="JZQ844:JZQ848"/>
    <mergeCell ref="JZR844:JZR848"/>
    <mergeCell ref="JZI844:JZI848"/>
    <mergeCell ref="JZJ844:JZJ848"/>
    <mergeCell ref="JZK844:JZK848"/>
    <mergeCell ref="JZL844:JZL848"/>
    <mergeCell ref="JZM844:JZM848"/>
    <mergeCell ref="JZD844:JZD848"/>
    <mergeCell ref="JZE844:JZE848"/>
    <mergeCell ref="JZF844:JZF848"/>
    <mergeCell ref="JZG844:JZG848"/>
    <mergeCell ref="JZH844:JZH848"/>
    <mergeCell ref="JYY844:JYY848"/>
    <mergeCell ref="JYZ844:JYZ848"/>
    <mergeCell ref="JZA844:JZA848"/>
    <mergeCell ref="JZB844:JZB848"/>
    <mergeCell ref="JZC844:JZC848"/>
    <mergeCell ref="JYT844:JYT848"/>
    <mergeCell ref="JYU844:JYU848"/>
    <mergeCell ref="JYV844:JYV848"/>
    <mergeCell ref="JYW844:JYW848"/>
    <mergeCell ref="JYX844:JYX848"/>
    <mergeCell ref="JYO844:JYO848"/>
    <mergeCell ref="JYP844:JYP848"/>
    <mergeCell ref="JYQ844:JYQ848"/>
    <mergeCell ref="JYR844:JYR848"/>
    <mergeCell ref="JYS844:JYS848"/>
    <mergeCell ref="JYJ844:JYJ848"/>
    <mergeCell ref="JYK844:JYK848"/>
    <mergeCell ref="JYL844:JYL848"/>
    <mergeCell ref="JYM844:JYM848"/>
    <mergeCell ref="JYN844:JYN848"/>
    <mergeCell ref="JYE844:JYE848"/>
    <mergeCell ref="JYF844:JYF848"/>
    <mergeCell ref="JYG844:JYG848"/>
    <mergeCell ref="JYH844:JYH848"/>
    <mergeCell ref="JYI844:JYI848"/>
    <mergeCell ref="JXZ844:JXZ848"/>
    <mergeCell ref="JYA844:JYA848"/>
    <mergeCell ref="JYB844:JYB848"/>
    <mergeCell ref="JYC844:JYC848"/>
    <mergeCell ref="JYD844:JYD848"/>
    <mergeCell ref="JXU844:JXU848"/>
    <mergeCell ref="JXV844:JXV848"/>
    <mergeCell ref="JXW844:JXW848"/>
    <mergeCell ref="JXX844:JXX848"/>
    <mergeCell ref="JXY844:JXY848"/>
    <mergeCell ref="JXP844:JXP848"/>
    <mergeCell ref="JXQ844:JXQ848"/>
    <mergeCell ref="JXR844:JXR848"/>
    <mergeCell ref="JXS844:JXS848"/>
    <mergeCell ref="JXT844:JXT848"/>
    <mergeCell ref="JXK844:JXK848"/>
    <mergeCell ref="JXL844:JXL848"/>
    <mergeCell ref="JXM844:JXM848"/>
    <mergeCell ref="JXN844:JXN848"/>
    <mergeCell ref="JXO844:JXO848"/>
    <mergeCell ref="JXF844:JXF848"/>
    <mergeCell ref="JXG844:JXG848"/>
    <mergeCell ref="JXH844:JXH848"/>
    <mergeCell ref="JXI844:JXI848"/>
    <mergeCell ref="JXJ844:JXJ848"/>
    <mergeCell ref="JXA844:JXA848"/>
    <mergeCell ref="JXB844:JXB848"/>
    <mergeCell ref="JXC844:JXC848"/>
    <mergeCell ref="JXD844:JXD848"/>
    <mergeCell ref="JXE844:JXE848"/>
    <mergeCell ref="JWV844:JWV848"/>
    <mergeCell ref="JWW844:JWW848"/>
    <mergeCell ref="JWX844:JWX848"/>
    <mergeCell ref="JWY844:JWY848"/>
    <mergeCell ref="JWZ844:JWZ848"/>
    <mergeCell ref="JWQ844:JWQ848"/>
    <mergeCell ref="JWR844:JWR848"/>
    <mergeCell ref="JWS844:JWS848"/>
    <mergeCell ref="JWT844:JWT848"/>
    <mergeCell ref="JWU844:JWU848"/>
    <mergeCell ref="JWL844:JWL848"/>
    <mergeCell ref="JWM844:JWM848"/>
    <mergeCell ref="JWN844:JWN848"/>
    <mergeCell ref="JWO844:JWO848"/>
    <mergeCell ref="JWP844:JWP848"/>
    <mergeCell ref="JWG844:JWG848"/>
    <mergeCell ref="JWH844:JWH848"/>
    <mergeCell ref="JWI844:JWI848"/>
    <mergeCell ref="JWJ844:JWJ848"/>
    <mergeCell ref="JWK844:JWK848"/>
    <mergeCell ref="JWB844:JWB848"/>
    <mergeCell ref="JWC844:JWC848"/>
    <mergeCell ref="JWD844:JWD848"/>
    <mergeCell ref="JWE844:JWE848"/>
    <mergeCell ref="JWF844:JWF848"/>
    <mergeCell ref="JVW844:JVW848"/>
    <mergeCell ref="JVX844:JVX848"/>
    <mergeCell ref="JVY844:JVY848"/>
    <mergeCell ref="JVZ844:JVZ848"/>
    <mergeCell ref="JWA844:JWA848"/>
    <mergeCell ref="JVR844:JVR848"/>
    <mergeCell ref="JVS844:JVS848"/>
    <mergeCell ref="JVT844:JVT848"/>
    <mergeCell ref="JVU844:JVU848"/>
    <mergeCell ref="JVV844:JVV848"/>
    <mergeCell ref="JVM844:JVM848"/>
    <mergeCell ref="JVN844:JVN848"/>
    <mergeCell ref="JVO844:JVO848"/>
    <mergeCell ref="JVP844:JVP848"/>
    <mergeCell ref="JVQ844:JVQ848"/>
    <mergeCell ref="JVH844:JVH848"/>
    <mergeCell ref="JVI844:JVI848"/>
    <mergeCell ref="JVJ844:JVJ848"/>
    <mergeCell ref="JVK844:JVK848"/>
    <mergeCell ref="JVL844:JVL848"/>
    <mergeCell ref="JVC844:JVC848"/>
    <mergeCell ref="JVD844:JVD848"/>
    <mergeCell ref="JVE844:JVE848"/>
    <mergeCell ref="JVF844:JVF848"/>
    <mergeCell ref="JVG844:JVG848"/>
    <mergeCell ref="JUX844:JUX848"/>
    <mergeCell ref="JUY844:JUY848"/>
    <mergeCell ref="JUZ844:JUZ848"/>
    <mergeCell ref="JVA844:JVA848"/>
    <mergeCell ref="JVB844:JVB848"/>
    <mergeCell ref="JUS844:JUS848"/>
    <mergeCell ref="JUT844:JUT848"/>
    <mergeCell ref="JUU844:JUU848"/>
    <mergeCell ref="JUV844:JUV848"/>
    <mergeCell ref="JUW844:JUW848"/>
    <mergeCell ref="JUN844:JUN848"/>
    <mergeCell ref="JUO844:JUO848"/>
    <mergeCell ref="JUP844:JUP848"/>
    <mergeCell ref="JUQ844:JUQ848"/>
    <mergeCell ref="JUR844:JUR848"/>
    <mergeCell ref="JUI844:JUI848"/>
    <mergeCell ref="JUJ844:JUJ848"/>
    <mergeCell ref="JUK844:JUK848"/>
    <mergeCell ref="JUL844:JUL848"/>
    <mergeCell ref="JUM844:JUM848"/>
    <mergeCell ref="JUD844:JUD848"/>
    <mergeCell ref="JUE844:JUE848"/>
    <mergeCell ref="JUF844:JUF848"/>
    <mergeCell ref="JUG844:JUG848"/>
    <mergeCell ref="JUH844:JUH848"/>
    <mergeCell ref="JTY844:JTY848"/>
    <mergeCell ref="JTZ844:JTZ848"/>
    <mergeCell ref="JUA844:JUA848"/>
    <mergeCell ref="JUB844:JUB848"/>
    <mergeCell ref="JUC844:JUC848"/>
    <mergeCell ref="JTT844:JTT848"/>
    <mergeCell ref="JTU844:JTU848"/>
    <mergeCell ref="JTV844:JTV848"/>
    <mergeCell ref="JTW844:JTW848"/>
    <mergeCell ref="JTX844:JTX848"/>
    <mergeCell ref="JTO844:JTO848"/>
    <mergeCell ref="JTP844:JTP848"/>
    <mergeCell ref="JTQ844:JTQ848"/>
    <mergeCell ref="JTR844:JTR848"/>
    <mergeCell ref="JTS844:JTS848"/>
    <mergeCell ref="JTJ844:JTJ848"/>
    <mergeCell ref="JTK844:JTK848"/>
    <mergeCell ref="JTL844:JTL848"/>
    <mergeCell ref="JTM844:JTM848"/>
    <mergeCell ref="JTN844:JTN848"/>
    <mergeCell ref="JTE844:JTE848"/>
    <mergeCell ref="JTF844:JTF848"/>
    <mergeCell ref="JTG844:JTG848"/>
    <mergeCell ref="JTH844:JTH848"/>
    <mergeCell ref="JTI844:JTI848"/>
    <mergeCell ref="JSZ844:JSZ848"/>
    <mergeCell ref="JTA844:JTA848"/>
    <mergeCell ref="JTB844:JTB848"/>
    <mergeCell ref="JTC844:JTC848"/>
    <mergeCell ref="JTD844:JTD848"/>
    <mergeCell ref="JSU844:JSU848"/>
    <mergeCell ref="JSV844:JSV848"/>
    <mergeCell ref="JSW844:JSW848"/>
    <mergeCell ref="JSX844:JSX848"/>
    <mergeCell ref="JSY844:JSY848"/>
    <mergeCell ref="JSP844:JSP848"/>
    <mergeCell ref="JSQ844:JSQ848"/>
    <mergeCell ref="JSR844:JSR848"/>
    <mergeCell ref="JSS844:JSS848"/>
    <mergeCell ref="JST844:JST848"/>
    <mergeCell ref="JSK844:JSK848"/>
    <mergeCell ref="JSL844:JSL848"/>
    <mergeCell ref="JSM844:JSM848"/>
    <mergeCell ref="JSN844:JSN848"/>
    <mergeCell ref="JSO844:JSO848"/>
    <mergeCell ref="JSF844:JSF848"/>
    <mergeCell ref="JSG844:JSG848"/>
    <mergeCell ref="JSH844:JSH848"/>
    <mergeCell ref="JSI844:JSI848"/>
    <mergeCell ref="JSJ844:JSJ848"/>
    <mergeCell ref="JSA844:JSA848"/>
    <mergeCell ref="JSB844:JSB848"/>
    <mergeCell ref="JSC844:JSC848"/>
    <mergeCell ref="JSD844:JSD848"/>
    <mergeCell ref="JSE844:JSE848"/>
    <mergeCell ref="JRV844:JRV848"/>
    <mergeCell ref="JRW844:JRW848"/>
    <mergeCell ref="JRX844:JRX848"/>
    <mergeCell ref="JRY844:JRY848"/>
    <mergeCell ref="JRZ844:JRZ848"/>
    <mergeCell ref="JRQ844:JRQ848"/>
    <mergeCell ref="JRR844:JRR848"/>
    <mergeCell ref="JRS844:JRS848"/>
    <mergeCell ref="JRT844:JRT848"/>
    <mergeCell ref="JRU844:JRU848"/>
    <mergeCell ref="JRL844:JRL848"/>
    <mergeCell ref="JRM844:JRM848"/>
    <mergeCell ref="JRN844:JRN848"/>
    <mergeCell ref="JRO844:JRO848"/>
    <mergeCell ref="JRP844:JRP848"/>
    <mergeCell ref="JRG844:JRG848"/>
    <mergeCell ref="JRH844:JRH848"/>
    <mergeCell ref="JRI844:JRI848"/>
    <mergeCell ref="JRJ844:JRJ848"/>
    <mergeCell ref="JRK844:JRK848"/>
    <mergeCell ref="JRB844:JRB848"/>
    <mergeCell ref="JRC844:JRC848"/>
    <mergeCell ref="JRD844:JRD848"/>
    <mergeCell ref="JRE844:JRE848"/>
    <mergeCell ref="JRF844:JRF848"/>
    <mergeCell ref="JQW844:JQW848"/>
    <mergeCell ref="JQX844:JQX848"/>
    <mergeCell ref="JQY844:JQY848"/>
    <mergeCell ref="JQZ844:JQZ848"/>
    <mergeCell ref="JRA844:JRA848"/>
    <mergeCell ref="JQR844:JQR848"/>
    <mergeCell ref="JQS844:JQS848"/>
    <mergeCell ref="JQT844:JQT848"/>
    <mergeCell ref="JQU844:JQU848"/>
    <mergeCell ref="JQV844:JQV848"/>
    <mergeCell ref="JQM844:JQM848"/>
    <mergeCell ref="JQN844:JQN848"/>
    <mergeCell ref="JQO844:JQO848"/>
    <mergeCell ref="JQP844:JQP848"/>
    <mergeCell ref="JQQ844:JQQ848"/>
    <mergeCell ref="JQH844:JQH848"/>
    <mergeCell ref="JQI844:JQI848"/>
    <mergeCell ref="JQJ844:JQJ848"/>
    <mergeCell ref="JQK844:JQK848"/>
    <mergeCell ref="JQL844:JQL848"/>
    <mergeCell ref="JQC844:JQC848"/>
    <mergeCell ref="JQD844:JQD848"/>
    <mergeCell ref="JQE844:JQE848"/>
    <mergeCell ref="JQF844:JQF848"/>
    <mergeCell ref="JQG844:JQG848"/>
    <mergeCell ref="JPX844:JPX848"/>
    <mergeCell ref="JPY844:JPY848"/>
    <mergeCell ref="JPZ844:JPZ848"/>
    <mergeCell ref="JQA844:JQA848"/>
    <mergeCell ref="JQB844:JQB848"/>
    <mergeCell ref="JPS844:JPS848"/>
    <mergeCell ref="JPT844:JPT848"/>
    <mergeCell ref="JPU844:JPU848"/>
    <mergeCell ref="JPV844:JPV848"/>
    <mergeCell ref="JPW844:JPW848"/>
    <mergeCell ref="JPN844:JPN848"/>
    <mergeCell ref="JPO844:JPO848"/>
    <mergeCell ref="JPP844:JPP848"/>
    <mergeCell ref="JPQ844:JPQ848"/>
    <mergeCell ref="JPR844:JPR848"/>
    <mergeCell ref="JPI844:JPI848"/>
    <mergeCell ref="JPJ844:JPJ848"/>
    <mergeCell ref="JPK844:JPK848"/>
    <mergeCell ref="JPL844:JPL848"/>
    <mergeCell ref="JPM844:JPM848"/>
    <mergeCell ref="JPD844:JPD848"/>
    <mergeCell ref="JPE844:JPE848"/>
    <mergeCell ref="JPF844:JPF848"/>
    <mergeCell ref="JPG844:JPG848"/>
    <mergeCell ref="JPH844:JPH848"/>
    <mergeCell ref="JOY844:JOY848"/>
    <mergeCell ref="JOZ844:JOZ848"/>
    <mergeCell ref="JPA844:JPA848"/>
    <mergeCell ref="JPB844:JPB848"/>
    <mergeCell ref="JPC844:JPC848"/>
    <mergeCell ref="JOT844:JOT848"/>
    <mergeCell ref="JOU844:JOU848"/>
    <mergeCell ref="JOV844:JOV848"/>
    <mergeCell ref="JOW844:JOW848"/>
    <mergeCell ref="JOX844:JOX848"/>
    <mergeCell ref="JOO844:JOO848"/>
    <mergeCell ref="JOP844:JOP848"/>
    <mergeCell ref="JOQ844:JOQ848"/>
    <mergeCell ref="JOR844:JOR848"/>
    <mergeCell ref="JOS844:JOS848"/>
    <mergeCell ref="JOJ844:JOJ848"/>
    <mergeCell ref="JOK844:JOK848"/>
    <mergeCell ref="JOL844:JOL848"/>
    <mergeCell ref="JOM844:JOM848"/>
    <mergeCell ref="JON844:JON848"/>
    <mergeCell ref="JOE844:JOE848"/>
    <mergeCell ref="JOF844:JOF848"/>
    <mergeCell ref="JOG844:JOG848"/>
    <mergeCell ref="JOH844:JOH848"/>
    <mergeCell ref="JOI844:JOI848"/>
    <mergeCell ref="JNZ844:JNZ848"/>
    <mergeCell ref="JOA844:JOA848"/>
    <mergeCell ref="JOB844:JOB848"/>
    <mergeCell ref="JOC844:JOC848"/>
    <mergeCell ref="JOD844:JOD848"/>
    <mergeCell ref="JNU844:JNU848"/>
    <mergeCell ref="JNV844:JNV848"/>
    <mergeCell ref="JNW844:JNW848"/>
    <mergeCell ref="JNX844:JNX848"/>
    <mergeCell ref="JNY844:JNY848"/>
    <mergeCell ref="JNP844:JNP848"/>
    <mergeCell ref="JNQ844:JNQ848"/>
    <mergeCell ref="JNR844:JNR848"/>
    <mergeCell ref="JNS844:JNS848"/>
    <mergeCell ref="JNT844:JNT848"/>
    <mergeCell ref="JNK844:JNK848"/>
    <mergeCell ref="JNL844:JNL848"/>
    <mergeCell ref="JNM844:JNM848"/>
    <mergeCell ref="JNN844:JNN848"/>
    <mergeCell ref="JNO844:JNO848"/>
    <mergeCell ref="JNF844:JNF848"/>
    <mergeCell ref="JNG844:JNG848"/>
    <mergeCell ref="JNH844:JNH848"/>
    <mergeCell ref="JNI844:JNI848"/>
    <mergeCell ref="JNJ844:JNJ848"/>
    <mergeCell ref="JNA844:JNA848"/>
    <mergeCell ref="JNB844:JNB848"/>
    <mergeCell ref="JNC844:JNC848"/>
    <mergeCell ref="JND844:JND848"/>
    <mergeCell ref="JNE844:JNE848"/>
    <mergeCell ref="JMV844:JMV848"/>
    <mergeCell ref="JMW844:JMW848"/>
    <mergeCell ref="JMX844:JMX848"/>
    <mergeCell ref="JMY844:JMY848"/>
    <mergeCell ref="JMZ844:JMZ848"/>
    <mergeCell ref="JMQ844:JMQ848"/>
    <mergeCell ref="JMR844:JMR848"/>
    <mergeCell ref="JMS844:JMS848"/>
    <mergeCell ref="JMT844:JMT848"/>
    <mergeCell ref="JMU844:JMU848"/>
    <mergeCell ref="JML844:JML848"/>
    <mergeCell ref="JMM844:JMM848"/>
    <mergeCell ref="JMN844:JMN848"/>
    <mergeCell ref="JMO844:JMO848"/>
    <mergeCell ref="JMP844:JMP848"/>
    <mergeCell ref="JMG844:JMG848"/>
    <mergeCell ref="JMH844:JMH848"/>
    <mergeCell ref="JMI844:JMI848"/>
    <mergeCell ref="JMJ844:JMJ848"/>
    <mergeCell ref="JMK844:JMK848"/>
    <mergeCell ref="JMB844:JMB848"/>
    <mergeCell ref="JMC844:JMC848"/>
    <mergeCell ref="JMD844:JMD848"/>
    <mergeCell ref="JME844:JME848"/>
    <mergeCell ref="JMF844:JMF848"/>
    <mergeCell ref="JLW844:JLW848"/>
    <mergeCell ref="JLX844:JLX848"/>
    <mergeCell ref="JLY844:JLY848"/>
    <mergeCell ref="JLZ844:JLZ848"/>
    <mergeCell ref="JMA844:JMA848"/>
    <mergeCell ref="JLR844:JLR848"/>
    <mergeCell ref="JLS844:JLS848"/>
    <mergeCell ref="JLT844:JLT848"/>
    <mergeCell ref="JLU844:JLU848"/>
    <mergeCell ref="JLV844:JLV848"/>
    <mergeCell ref="JLM844:JLM848"/>
    <mergeCell ref="JLN844:JLN848"/>
    <mergeCell ref="JLO844:JLO848"/>
    <mergeCell ref="JLP844:JLP848"/>
    <mergeCell ref="JLQ844:JLQ848"/>
    <mergeCell ref="JLH844:JLH848"/>
    <mergeCell ref="JLI844:JLI848"/>
    <mergeCell ref="JLJ844:JLJ848"/>
    <mergeCell ref="JLK844:JLK848"/>
    <mergeCell ref="JLL844:JLL848"/>
    <mergeCell ref="JLC844:JLC848"/>
    <mergeCell ref="JLD844:JLD848"/>
    <mergeCell ref="JLE844:JLE848"/>
    <mergeCell ref="JLF844:JLF848"/>
    <mergeCell ref="JLG844:JLG848"/>
    <mergeCell ref="JKX844:JKX848"/>
    <mergeCell ref="JKY844:JKY848"/>
    <mergeCell ref="JKZ844:JKZ848"/>
    <mergeCell ref="JLA844:JLA848"/>
    <mergeCell ref="JLB844:JLB848"/>
    <mergeCell ref="JKS844:JKS848"/>
    <mergeCell ref="JKT844:JKT848"/>
    <mergeCell ref="JKU844:JKU848"/>
    <mergeCell ref="JKV844:JKV848"/>
    <mergeCell ref="JKW844:JKW848"/>
    <mergeCell ref="JKN844:JKN848"/>
    <mergeCell ref="JKO844:JKO848"/>
    <mergeCell ref="JKP844:JKP848"/>
    <mergeCell ref="JKQ844:JKQ848"/>
    <mergeCell ref="JKR844:JKR848"/>
    <mergeCell ref="JKI844:JKI848"/>
    <mergeCell ref="JKJ844:JKJ848"/>
    <mergeCell ref="JKK844:JKK848"/>
    <mergeCell ref="JKL844:JKL848"/>
    <mergeCell ref="JKM844:JKM848"/>
    <mergeCell ref="JKD844:JKD848"/>
    <mergeCell ref="JKE844:JKE848"/>
    <mergeCell ref="JKF844:JKF848"/>
    <mergeCell ref="JKG844:JKG848"/>
    <mergeCell ref="JKH844:JKH848"/>
    <mergeCell ref="JJY844:JJY848"/>
    <mergeCell ref="JJZ844:JJZ848"/>
    <mergeCell ref="JKA844:JKA848"/>
    <mergeCell ref="JKB844:JKB848"/>
    <mergeCell ref="JKC844:JKC848"/>
    <mergeCell ref="JJT844:JJT848"/>
    <mergeCell ref="JJU844:JJU848"/>
    <mergeCell ref="JJV844:JJV848"/>
    <mergeCell ref="JJW844:JJW848"/>
    <mergeCell ref="JJX844:JJX848"/>
    <mergeCell ref="JJO844:JJO848"/>
    <mergeCell ref="JJP844:JJP848"/>
    <mergeCell ref="JJQ844:JJQ848"/>
    <mergeCell ref="JJR844:JJR848"/>
    <mergeCell ref="JJS844:JJS848"/>
    <mergeCell ref="JJJ844:JJJ848"/>
    <mergeCell ref="JJK844:JJK848"/>
    <mergeCell ref="JJL844:JJL848"/>
    <mergeCell ref="JJM844:JJM848"/>
    <mergeCell ref="JJN844:JJN848"/>
    <mergeCell ref="JJE844:JJE848"/>
    <mergeCell ref="JJF844:JJF848"/>
    <mergeCell ref="JJG844:JJG848"/>
    <mergeCell ref="JJH844:JJH848"/>
    <mergeCell ref="JJI844:JJI848"/>
    <mergeCell ref="JIZ844:JIZ848"/>
    <mergeCell ref="JJA844:JJA848"/>
    <mergeCell ref="JJB844:JJB848"/>
    <mergeCell ref="JJC844:JJC848"/>
    <mergeCell ref="JJD844:JJD848"/>
    <mergeCell ref="JIU844:JIU848"/>
    <mergeCell ref="JIV844:JIV848"/>
    <mergeCell ref="JIW844:JIW848"/>
    <mergeCell ref="JIX844:JIX848"/>
    <mergeCell ref="JIY844:JIY848"/>
    <mergeCell ref="JIP844:JIP848"/>
    <mergeCell ref="JIQ844:JIQ848"/>
    <mergeCell ref="JIR844:JIR848"/>
    <mergeCell ref="JIS844:JIS848"/>
    <mergeCell ref="JIT844:JIT848"/>
    <mergeCell ref="JIK844:JIK848"/>
    <mergeCell ref="JIL844:JIL848"/>
    <mergeCell ref="JIM844:JIM848"/>
    <mergeCell ref="JIN844:JIN848"/>
    <mergeCell ref="JIO844:JIO848"/>
    <mergeCell ref="JIF844:JIF848"/>
    <mergeCell ref="JIG844:JIG848"/>
    <mergeCell ref="JIH844:JIH848"/>
    <mergeCell ref="JII844:JII848"/>
    <mergeCell ref="JIJ844:JIJ848"/>
    <mergeCell ref="JIA844:JIA848"/>
    <mergeCell ref="JIB844:JIB848"/>
    <mergeCell ref="JIC844:JIC848"/>
    <mergeCell ref="JID844:JID848"/>
    <mergeCell ref="JIE844:JIE848"/>
    <mergeCell ref="JHV844:JHV848"/>
    <mergeCell ref="JHW844:JHW848"/>
    <mergeCell ref="JHX844:JHX848"/>
    <mergeCell ref="JHY844:JHY848"/>
    <mergeCell ref="JHZ844:JHZ848"/>
    <mergeCell ref="JHQ844:JHQ848"/>
    <mergeCell ref="JHR844:JHR848"/>
    <mergeCell ref="JHS844:JHS848"/>
    <mergeCell ref="JHT844:JHT848"/>
    <mergeCell ref="JHU844:JHU848"/>
    <mergeCell ref="JHL844:JHL848"/>
    <mergeCell ref="JHM844:JHM848"/>
    <mergeCell ref="JHN844:JHN848"/>
    <mergeCell ref="JHO844:JHO848"/>
    <mergeCell ref="JHP844:JHP848"/>
    <mergeCell ref="JHG844:JHG848"/>
    <mergeCell ref="JHH844:JHH848"/>
    <mergeCell ref="JHI844:JHI848"/>
    <mergeCell ref="JHJ844:JHJ848"/>
    <mergeCell ref="JHK844:JHK848"/>
    <mergeCell ref="JHB844:JHB848"/>
    <mergeCell ref="JHC844:JHC848"/>
    <mergeCell ref="JHD844:JHD848"/>
    <mergeCell ref="JHE844:JHE848"/>
    <mergeCell ref="JHF844:JHF848"/>
    <mergeCell ref="JGW844:JGW848"/>
    <mergeCell ref="JGX844:JGX848"/>
    <mergeCell ref="JGY844:JGY848"/>
    <mergeCell ref="JGZ844:JGZ848"/>
    <mergeCell ref="JHA844:JHA848"/>
    <mergeCell ref="JGR844:JGR848"/>
    <mergeCell ref="JGS844:JGS848"/>
    <mergeCell ref="JGT844:JGT848"/>
    <mergeCell ref="JGU844:JGU848"/>
    <mergeCell ref="JGV844:JGV848"/>
    <mergeCell ref="JGM844:JGM848"/>
    <mergeCell ref="JGN844:JGN848"/>
    <mergeCell ref="JGO844:JGO848"/>
    <mergeCell ref="JGP844:JGP848"/>
    <mergeCell ref="JGQ844:JGQ848"/>
    <mergeCell ref="JGH844:JGH848"/>
    <mergeCell ref="JGI844:JGI848"/>
    <mergeCell ref="JGJ844:JGJ848"/>
    <mergeCell ref="JGK844:JGK848"/>
    <mergeCell ref="JGL844:JGL848"/>
    <mergeCell ref="JGC844:JGC848"/>
    <mergeCell ref="JGD844:JGD848"/>
    <mergeCell ref="JGE844:JGE848"/>
    <mergeCell ref="JGF844:JGF848"/>
    <mergeCell ref="JGG844:JGG848"/>
    <mergeCell ref="JFX844:JFX848"/>
    <mergeCell ref="JFY844:JFY848"/>
    <mergeCell ref="JFZ844:JFZ848"/>
    <mergeCell ref="JGA844:JGA848"/>
    <mergeCell ref="JGB844:JGB848"/>
    <mergeCell ref="JFS844:JFS848"/>
    <mergeCell ref="JFT844:JFT848"/>
    <mergeCell ref="JFU844:JFU848"/>
    <mergeCell ref="JFV844:JFV848"/>
    <mergeCell ref="JFW844:JFW848"/>
    <mergeCell ref="JFN844:JFN848"/>
    <mergeCell ref="JFO844:JFO848"/>
    <mergeCell ref="JFP844:JFP848"/>
    <mergeCell ref="JFQ844:JFQ848"/>
    <mergeCell ref="JFR844:JFR848"/>
    <mergeCell ref="JFI844:JFI848"/>
    <mergeCell ref="JFJ844:JFJ848"/>
    <mergeCell ref="JFK844:JFK848"/>
    <mergeCell ref="JFL844:JFL848"/>
    <mergeCell ref="JFM844:JFM848"/>
    <mergeCell ref="JFD844:JFD848"/>
    <mergeCell ref="JFE844:JFE848"/>
    <mergeCell ref="JFF844:JFF848"/>
    <mergeCell ref="JFG844:JFG848"/>
    <mergeCell ref="JFH844:JFH848"/>
    <mergeCell ref="JEY844:JEY848"/>
    <mergeCell ref="JEZ844:JEZ848"/>
    <mergeCell ref="JFA844:JFA848"/>
    <mergeCell ref="JFB844:JFB848"/>
    <mergeCell ref="JFC844:JFC848"/>
    <mergeCell ref="JET844:JET848"/>
    <mergeCell ref="JEU844:JEU848"/>
    <mergeCell ref="JEV844:JEV848"/>
    <mergeCell ref="JEW844:JEW848"/>
    <mergeCell ref="JEX844:JEX848"/>
    <mergeCell ref="JEO844:JEO848"/>
    <mergeCell ref="JEP844:JEP848"/>
    <mergeCell ref="JEQ844:JEQ848"/>
    <mergeCell ref="JER844:JER848"/>
    <mergeCell ref="JES844:JES848"/>
    <mergeCell ref="JEJ844:JEJ848"/>
    <mergeCell ref="JEK844:JEK848"/>
    <mergeCell ref="JEL844:JEL848"/>
    <mergeCell ref="JEM844:JEM848"/>
    <mergeCell ref="JEN844:JEN848"/>
    <mergeCell ref="JEE844:JEE848"/>
    <mergeCell ref="JEF844:JEF848"/>
    <mergeCell ref="JEG844:JEG848"/>
    <mergeCell ref="JEH844:JEH848"/>
    <mergeCell ref="JEI844:JEI848"/>
    <mergeCell ref="JDZ844:JDZ848"/>
    <mergeCell ref="JEA844:JEA848"/>
    <mergeCell ref="JEB844:JEB848"/>
    <mergeCell ref="JEC844:JEC848"/>
    <mergeCell ref="JED844:JED848"/>
    <mergeCell ref="JDU844:JDU848"/>
    <mergeCell ref="JDV844:JDV848"/>
    <mergeCell ref="JDW844:JDW848"/>
    <mergeCell ref="JDX844:JDX848"/>
    <mergeCell ref="JDY844:JDY848"/>
    <mergeCell ref="JDP844:JDP848"/>
    <mergeCell ref="JDQ844:JDQ848"/>
    <mergeCell ref="JDR844:JDR848"/>
    <mergeCell ref="JDS844:JDS848"/>
    <mergeCell ref="JDT844:JDT848"/>
    <mergeCell ref="JDK844:JDK848"/>
    <mergeCell ref="JDL844:JDL848"/>
    <mergeCell ref="JDM844:JDM848"/>
    <mergeCell ref="JDN844:JDN848"/>
    <mergeCell ref="JDO844:JDO848"/>
    <mergeCell ref="JDF844:JDF848"/>
    <mergeCell ref="JDG844:JDG848"/>
    <mergeCell ref="JDH844:JDH848"/>
    <mergeCell ref="JDI844:JDI848"/>
    <mergeCell ref="JDJ844:JDJ848"/>
    <mergeCell ref="JDA844:JDA848"/>
    <mergeCell ref="JDB844:JDB848"/>
    <mergeCell ref="JDC844:JDC848"/>
    <mergeCell ref="JDD844:JDD848"/>
    <mergeCell ref="JDE844:JDE848"/>
    <mergeCell ref="JCV844:JCV848"/>
    <mergeCell ref="JCW844:JCW848"/>
    <mergeCell ref="JCX844:JCX848"/>
    <mergeCell ref="JCY844:JCY848"/>
    <mergeCell ref="JCZ844:JCZ848"/>
    <mergeCell ref="JCQ844:JCQ848"/>
    <mergeCell ref="JCR844:JCR848"/>
    <mergeCell ref="JCS844:JCS848"/>
    <mergeCell ref="JCT844:JCT848"/>
    <mergeCell ref="JCU844:JCU848"/>
    <mergeCell ref="JCL844:JCL848"/>
    <mergeCell ref="JCM844:JCM848"/>
    <mergeCell ref="JCN844:JCN848"/>
    <mergeCell ref="JCO844:JCO848"/>
    <mergeCell ref="JCP844:JCP848"/>
    <mergeCell ref="JCG844:JCG848"/>
    <mergeCell ref="JCH844:JCH848"/>
    <mergeCell ref="JCI844:JCI848"/>
    <mergeCell ref="JCJ844:JCJ848"/>
    <mergeCell ref="JCK844:JCK848"/>
    <mergeCell ref="JCB844:JCB848"/>
    <mergeCell ref="JCC844:JCC848"/>
    <mergeCell ref="JCD844:JCD848"/>
    <mergeCell ref="JCE844:JCE848"/>
    <mergeCell ref="JCF844:JCF848"/>
    <mergeCell ref="JBW844:JBW848"/>
    <mergeCell ref="JBX844:JBX848"/>
    <mergeCell ref="JBY844:JBY848"/>
    <mergeCell ref="JBZ844:JBZ848"/>
    <mergeCell ref="JCA844:JCA848"/>
    <mergeCell ref="JBR844:JBR848"/>
    <mergeCell ref="JBS844:JBS848"/>
    <mergeCell ref="JBT844:JBT848"/>
    <mergeCell ref="JBU844:JBU848"/>
    <mergeCell ref="JBV844:JBV848"/>
    <mergeCell ref="JBM844:JBM848"/>
    <mergeCell ref="JBN844:JBN848"/>
    <mergeCell ref="JBO844:JBO848"/>
    <mergeCell ref="JBP844:JBP848"/>
    <mergeCell ref="JBQ844:JBQ848"/>
    <mergeCell ref="JBH844:JBH848"/>
    <mergeCell ref="JBI844:JBI848"/>
    <mergeCell ref="JBJ844:JBJ848"/>
    <mergeCell ref="JBK844:JBK848"/>
    <mergeCell ref="JBL844:JBL848"/>
    <mergeCell ref="JBC844:JBC848"/>
    <mergeCell ref="JBD844:JBD848"/>
    <mergeCell ref="JBE844:JBE848"/>
    <mergeCell ref="JBF844:JBF848"/>
    <mergeCell ref="JBG844:JBG848"/>
    <mergeCell ref="JAX844:JAX848"/>
    <mergeCell ref="JAY844:JAY848"/>
    <mergeCell ref="JAZ844:JAZ848"/>
    <mergeCell ref="JBA844:JBA848"/>
    <mergeCell ref="JBB844:JBB848"/>
    <mergeCell ref="JAS844:JAS848"/>
    <mergeCell ref="JAT844:JAT848"/>
    <mergeCell ref="JAU844:JAU848"/>
    <mergeCell ref="JAV844:JAV848"/>
    <mergeCell ref="JAW844:JAW848"/>
    <mergeCell ref="JAN844:JAN848"/>
    <mergeCell ref="JAO844:JAO848"/>
    <mergeCell ref="JAP844:JAP848"/>
    <mergeCell ref="JAQ844:JAQ848"/>
    <mergeCell ref="JAR844:JAR848"/>
    <mergeCell ref="JAI844:JAI848"/>
    <mergeCell ref="JAJ844:JAJ848"/>
    <mergeCell ref="JAK844:JAK848"/>
    <mergeCell ref="JAL844:JAL848"/>
    <mergeCell ref="JAM844:JAM848"/>
    <mergeCell ref="JAD844:JAD848"/>
    <mergeCell ref="JAE844:JAE848"/>
    <mergeCell ref="JAF844:JAF848"/>
    <mergeCell ref="JAG844:JAG848"/>
    <mergeCell ref="JAH844:JAH848"/>
    <mergeCell ref="IZY844:IZY848"/>
    <mergeCell ref="IZZ844:IZZ848"/>
    <mergeCell ref="JAA844:JAA848"/>
    <mergeCell ref="JAB844:JAB848"/>
    <mergeCell ref="JAC844:JAC848"/>
    <mergeCell ref="IZT844:IZT848"/>
    <mergeCell ref="IZU844:IZU848"/>
    <mergeCell ref="IZV844:IZV848"/>
    <mergeCell ref="IZW844:IZW848"/>
    <mergeCell ref="IZX844:IZX848"/>
    <mergeCell ref="IZO844:IZO848"/>
    <mergeCell ref="IZP844:IZP848"/>
    <mergeCell ref="IZQ844:IZQ848"/>
    <mergeCell ref="IZR844:IZR848"/>
    <mergeCell ref="IZS844:IZS848"/>
    <mergeCell ref="IZJ844:IZJ848"/>
    <mergeCell ref="IZK844:IZK848"/>
    <mergeCell ref="IZL844:IZL848"/>
    <mergeCell ref="IZM844:IZM848"/>
    <mergeCell ref="IZN844:IZN848"/>
    <mergeCell ref="IZE844:IZE848"/>
    <mergeCell ref="IZF844:IZF848"/>
    <mergeCell ref="IZG844:IZG848"/>
    <mergeCell ref="IZH844:IZH848"/>
    <mergeCell ref="IZI844:IZI848"/>
    <mergeCell ref="IYZ844:IYZ848"/>
    <mergeCell ref="IZA844:IZA848"/>
    <mergeCell ref="IZB844:IZB848"/>
    <mergeCell ref="IZC844:IZC848"/>
    <mergeCell ref="IZD844:IZD848"/>
    <mergeCell ref="IYU844:IYU848"/>
    <mergeCell ref="IYV844:IYV848"/>
    <mergeCell ref="IYW844:IYW848"/>
    <mergeCell ref="IYX844:IYX848"/>
    <mergeCell ref="IYY844:IYY848"/>
    <mergeCell ref="IYP844:IYP848"/>
    <mergeCell ref="IYQ844:IYQ848"/>
    <mergeCell ref="IYR844:IYR848"/>
    <mergeCell ref="IYS844:IYS848"/>
    <mergeCell ref="IYT844:IYT848"/>
    <mergeCell ref="IYK844:IYK848"/>
    <mergeCell ref="IYL844:IYL848"/>
    <mergeCell ref="IYM844:IYM848"/>
    <mergeCell ref="IYN844:IYN848"/>
    <mergeCell ref="IYO844:IYO848"/>
    <mergeCell ref="IYF844:IYF848"/>
    <mergeCell ref="IYG844:IYG848"/>
    <mergeCell ref="IYH844:IYH848"/>
    <mergeCell ref="IYI844:IYI848"/>
    <mergeCell ref="IYJ844:IYJ848"/>
    <mergeCell ref="IYA844:IYA848"/>
    <mergeCell ref="IYB844:IYB848"/>
    <mergeCell ref="IYC844:IYC848"/>
    <mergeCell ref="IYD844:IYD848"/>
    <mergeCell ref="IYE844:IYE848"/>
    <mergeCell ref="IXV844:IXV848"/>
    <mergeCell ref="IXW844:IXW848"/>
    <mergeCell ref="IXX844:IXX848"/>
    <mergeCell ref="IXY844:IXY848"/>
    <mergeCell ref="IXZ844:IXZ848"/>
    <mergeCell ref="IXQ844:IXQ848"/>
    <mergeCell ref="IXR844:IXR848"/>
    <mergeCell ref="IXS844:IXS848"/>
    <mergeCell ref="IXT844:IXT848"/>
    <mergeCell ref="IXU844:IXU848"/>
    <mergeCell ref="IXL844:IXL848"/>
    <mergeCell ref="IXM844:IXM848"/>
    <mergeCell ref="IXN844:IXN848"/>
    <mergeCell ref="IXO844:IXO848"/>
    <mergeCell ref="IXP844:IXP848"/>
    <mergeCell ref="IXG844:IXG848"/>
    <mergeCell ref="IXH844:IXH848"/>
    <mergeCell ref="IXI844:IXI848"/>
    <mergeCell ref="IXJ844:IXJ848"/>
    <mergeCell ref="IXK844:IXK848"/>
    <mergeCell ref="IXB844:IXB848"/>
    <mergeCell ref="IXC844:IXC848"/>
    <mergeCell ref="IXD844:IXD848"/>
    <mergeCell ref="IXE844:IXE848"/>
    <mergeCell ref="IXF844:IXF848"/>
    <mergeCell ref="IWW844:IWW848"/>
    <mergeCell ref="IWX844:IWX848"/>
    <mergeCell ref="IWY844:IWY848"/>
    <mergeCell ref="IWZ844:IWZ848"/>
    <mergeCell ref="IXA844:IXA848"/>
    <mergeCell ref="IWR844:IWR848"/>
    <mergeCell ref="IWS844:IWS848"/>
    <mergeCell ref="IWT844:IWT848"/>
    <mergeCell ref="IWU844:IWU848"/>
    <mergeCell ref="IWV844:IWV848"/>
    <mergeCell ref="IWM844:IWM848"/>
    <mergeCell ref="IWN844:IWN848"/>
    <mergeCell ref="IWO844:IWO848"/>
    <mergeCell ref="IWP844:IWP848"/>
    <mergeCell ref="IWQ844:IWQ848"/>
    <mergeCell ref="IWH844:IWH848"/>
    <mergeCell ref="IWI844:IWI848"/>
    <mergeCell ref="IWJ844:IWJ848"/>
    <mergeCell ref="IWK844:IWK848"/>
    <mergeCell ref="IWL844:IWL848"/>
    <mergeCell ref="IWC844:IWC848"/>
    <mergeCell ref="IWD844:IWD848"/>
    <mergeCell ref="IWE844:IWE848"/>
    <mergeCell ref="IWF844:IWF848"/>
    <mergeCell ref="IWG844:IWG848"/>
    <mergeCell ref="IVX844:IVX848"/>
    <mergeCell ref="IVY844:IVY848"/>
    <mergeCell ref="IVZ844:IVZ848"/>
    <mergeCell ref="IWA844:IWA848"/>
    <mergeCell ref="IWB844:IWB848"/>
    <mergeCell ref="IVS844:IVS848"/>
    <mergeCell ref="IVT844:IVT848"/>
    <mergeCell ref="IVU844:IVU848"/>
    <mergeCell ref="IVV844:IVV848"/>
    <mergeCell ref="IVW844:IVW848"/>
    <mergeCell ref="IVN844:IVN848"/>
    <mergeCell ref="IVO844:IVO848"/>
    <mergeCell ref="IVP844:IVP848"/>
    <mergeCell ref="IVQ844:IVQ848"/>
    <mergeCell ref="IVR844:IVR848"/>
    <mergeCell ref="IVI844:IVI848"/>
    <mergeCell ref="IVJ844:IVJ848"/>
    <mergeCell ref="IVK844:IVK848"/>
    <mergeCell ref="IVL844:IVL848"/>
    <mergeCell ref="IVM844:IVM848"/>
    <mergeCell ref="IVD844:IVD848"/>
    <mergeCell ref="IVE844:IVE848"/>
    <mergeCell ref="IVF844:IVF848"/>
    <mergeCell ref="IVG844:IVG848"/>
    <mergeCell ref="IVH844:IVH848"/>
    <mergeCell ref="IUY844:IUY848"/>
    <mergeCell ref="IUZ844:IUZ848"/>
    <mergeCell ref="IVA844:IVA848"/>
    <mergeCell ref="IVB844:IVB848"/>
    <mergeCell ref="IVC844:IVC848"/>
    <mergeCell ref="IUT844:IUT848"/>
    <mergeCell ref="IUU844:IUU848"/>
    <mergeCell ref="IUV844:IUV848"/>
    <mergeCell ref="IUW844:IUW848"/>
    <mergeCell ref="IUX844:IUX848"/>
    <mergeCell ref="IUO844:IUO848"/>
    <mergeCell ref="IUP844:IUP848"/>
    <mergeCell ref="IUQ844:IUQ848"/>
    <mergeCell ref="IUR844:IUR848"/>
    <mergeCell ref="IUS844:IUS848"/>
    <mergeCell ref="IUJ844:IUJ848"/>
    <mergeCell ref="IUK844:IUK848"/>
    <mergeCell ref="IUL844:IUL848"/>
    <mergeCell ref="IUM844:IUM848"/>
    <mergeCell ref="IUN844:IUN848"/>
    <mergeCell ref="IUE844:IUE848"/>
    <mergeCell ref="IUF844:IUF848"/>
    <mergeCell ref="IUG844:IUG848"/>
    <mergeCell ref="IUH844:IUH848"/>
    <mergeCell ref="IUI844:IUI848"/>
    <mergeCell ref="ITZ844:ITZ848"/>
    <mergeCell ref="IUA844:IUA848"/>
    <mergeCell ref="IUB844:IUB848"/>
    <mergeCell ref="IUC844:IUC848"/>
    <mergeCell ref="IUD844:IUD848"/>
    <mergeCell ref="ITU844:ITU848"/>
    <mergeCell ref="ITV844:ITV848"/>
    <mergeCell ref="ITW844:ITW848"/>
    <mergeCell ref="ITX844:ITX848"/>
    <mergeCell ref="ITY844:ITY848"/>
    <mergeCell ref="ITP844:ITP848"/>
    <mergeCell ref="ITQ844:ITQ848"/>
    <mergeCell ref="ITR844:ITR848"/>
    <mergeCell ref="ITS844:ITS848"/>
    <mergeCell ref="ITT844:ITT848"/>
    <mergeCell ref="ITK844:ITK848"/>
    <mergeCell ref="ITL844:ITL848"/>
    <mergeCell ref="ITM844:ITM848"/>
    <mergeCell ref="ITN844:ITN848"/>
    <mergeCell ref="ITO844:ITO848"/>
    <mergeCell ref="ITF844:ITF848"/>
    <mergeCell ref="ITG844:ITG848"/>
    <mergeCell ref="ITH844:ITH848"/>
    <mergeCell ref="ITI844:ITI848"/>
    <mergeCell ref="ITJ844:ITJ848"/>
    <mergeCell ref="ITA844:ITA848"/>
    <mergeCell ref="ITB844:ITB848"/>
    <mergeCell ref="ITC844:ITC848"/>
    <mergeCell ref="ITD844:ITD848"/>
    <mergeCell ref="ITE844:ITE848"/>
    <mergeCell ref="ISV844:ISV848"/>
    <mergeCell ref="ISW844:ISW848"/>
    <mergeCell ref="ISX844:ISX848"/>
    <mergeCell ref="ISY844:ISY848"/>
    <mergeCell ref="ISZ844:ISZ848"/>
    <mergeCell ref="ISQ844:ISQ848"/>
    <mergeCell ref="ISR844:ISR848"/>
    <mergeCell ref="ISS844:ISS848"/>
    <mergeCell ref="IST844:IST848"/>
    <mergeCell ref="ISU844:ISU848"/>
    <mergeCell ref="ISL844:ISL848"/>
    <mergeCell ref="ISM844:ISM848"/>
    <mergeCell ref="ISN844:ISN848"/>
    <mergeCell ref="ISO844:ISO848"/>
    <mergeCell ref="ISP844:ISP848"/>
    <mergeCell ref="ISG844:ISG848"/>
    <mergeCell ref="ISH844:ISH848"/>
    <mergeCell ref="ISI844:ISI848"/>
    <mergeCell ref="ISJ844:ISJ848"/>
    <mergeCell ref="ISK844:ISK848"/>
    <mergeCell ref="ISB844:ISB848"/>
    <mergeCell ref="ISC844:ISC848"/>
    <mergeCell ref="ISD844:ISD848"/>
    <mergeCell ref="ISE844:ISE848"/>
    <mergeCell ref="ISF844:ISF848"/>
    <mergeCell ref="IRW844:IRW848"/>
    <mergeCell ref="IRX844:IRX848"/>
    <mergeCell ref="IRY844:IRY848"/>
    <mergeCell ref="IRZ844:IRZ848"/>
    <mergeCell ref="ISA844:ISA848"/>
    <mergeCell ref="IRR844:IRR848"/>
    <mergeCell ref="IRS844:IRS848"/>
    <mergeCell ref="IRT844:IRT848"/>
    <mergeCell ref="IRU844:IRU848"/>
    <mergeCell ref="IRV844:IRV848"/>
    <mergeCell ref="IRM844:IRM848"/>
    <mergeCell ref="IRN844:IRN848"/>
    <mergeCell ref="IRO844:IRO848"/>
    <mergeCell ref="IRP844:IRP848"/>
    <mergeCell ref="IRQ844:IRQ848"/>
    <mergeCell ref="IRH844:IRH848"/>
    <mergeCell ref="IRI844:IRI848"/>
    <mergeCell ref="IRJ844:IRJ848"/>
    <mergeCell ref="IRK844:IRK848"/>
    <mergeCell ref="IRL844:IRL848"/>
    <mergeCell ref="IRC844:IRC848"/>
    <mergeCell ref="IRD844:IRD848"/>
    <mergeCell ref="IRE844:IRE848"/>
    <mergeCell ref="IRF844:IRF848"/>
    <mergeCell ref="IRG844:IRG848"/>
    <mergeCell ref="IQX844:IQX848"/>
    <mergeCell ref="IQY844:IQY848"/>
    <mergeCell ref="IQZ844:IQZ848"/>
    <mergeCell ref="IRA844:IRA848"/>
    <mergeCell ref="IRB844:IRB848"/>
    <mergeCell ref="IQS844:IQS848"/>
    <mergeCell ref="IQT844:IQT848"/>
    <mergeCell ref="IQU844:IQU848"/>
    <mergeCell ref="IQV844:IQV848"/>
    <mergeCell ref="IQW844:IQW848"/>
    <mergeCell ref="IQN844:IQN848"/>
    <mergeCell ref="IQO844:IQO848"/>
    <mergeCell ref="IQP844:IQP848"/>
    <mergeCell ref="IQQ844:IQQ848"/>
    <mergeCell ref="IQR844:IQR848"/>
    <mergeCell ref="IQI844:IQI848"/>
    <mergeCell ref="IQJ844:IQJ848"/>
    <mergeCell ref="IQK844:IQK848"/>
    <mergeCell ref="IQL844:IQL848"/>
    <mergeCell ref="IQM844:IQM848"/>
    <mergeCell ref="IQD844:IQD848"/>
    <mergeCell ref="IQE844:IQE848"/>
    <mergeCell ref="IQF844:IQF848"/>
    <mergeCell ref="IQG844:IQG848"/>
    <mergeCell ref="IQH844:IQH848"/>
    <mergeCell ref="IPY844:IPY848"/>
    <mergeCell ref="IPZ844:IPZ848"/>
    <mergeCell ref="IQA844:IQA848"/>
    <mergeCell ref="IQB844:IQB848"/>
    <mergeCell ref="IQC844:IQC848"/>
    <mergeCell ref="IPT844:IPT848"/>
    <mergeCell ref="IPU844:IPU848"/>
    <mergeCell ref="IPV844:IPV848"/>
    <mergeCell ref="IPW844:IPW848"/>
    <mergeCell ref="IPX844:IPX848"/>
    <mergeCell ref="IPO844:IPO848"/>
    <mergeCell ref="IPP844:IPP848"/>
    <mergeCell ref="IPQ844:IPQ848"/>
    <mergeCell ref="IPR844:IPR848"/>
    <mergeCell ref="IPS844:IPS848"/>
    <mergeCell ref="IPJ844:IPJ848"/>
    <mergeCell ref="IPK844:IPK848"/>
    <mergeCell ref="IPL844:IPL848"/>
    <mergeCell ref="IPM844:IPM848"/>
    <mergeCell ref="IPN844:IPN848"/>
    <mergeCell ref="IPE844:IPE848"/>
    <mergeCell ref="IPF844:IPF848"/>
    <mergeCell ref="IPG844:IPG848"/>
    <mergeCell ref="IPH844:IPH848"/>
    <mergeCell ref="IPI844:IPI848"/>
    <mergeCell ref="IOZ844:IOZ848"/>
    <mergeCell ref="IPA844:IPA848"/>
    <mergeCell ref="IPB844:IPB848"/>
    <mergeCell ref="IPC844:IPC848"/>
    <mergeCell ref="IPD844:IPD848"/>
    <mergeCell ref="IOU844:IOU848"/>
    <mergeCell ref="IOV844:IOV848"/>
    <mergeCell ref="IOW844:IOW848"/>
    <mergeCell ref="IOX844:IOX848"/>
    <mergeCell ref="IOY844:IOY848"/>
    <mergeCell ref="IOP844:IOP848"/>
    <mergeCell ref="IOQ844:IOQ848"/>
    <mergeCell ref="IOR844:IOR848"/>
    <mergeCell ref="IOS844:IOS848"/>
    <mergeCell ref="IOT844:IOT848"/>
    <mergeCell ref="IOK844:IOK848"/>
    <mergeCell ref="IOL844:IOL848"/>
    <mergeCell ref="IOM844:IOM848"/>
    <mergeCell ref="ION844:ION848"/>
    <mergeCell ref="IOO844:IOO848"/>
    <mergeCell ref="IOF844:IOF848"/>
    <mergeCell ref="IOG844:IOG848"/>
    <mergeCell ref="IOH844:IOH848"/>
    <mergeCell ref="IOI844:IOI848"/>
    <mergeCell ref="IOJ844:IOJ848"/>
    <mergeCell ref="IOA844:IOA848"/>
    <mergeCell ref="IOB844:IOB848"/>
    <mergeCell ref="IOC844:IOC848"/>
    <mergeCell ref="IOD844:IOD848"/>
    <mergeCell ref="IOE844:IOE848"/>
    <mergeCell ref="INV844:INV848"/>
    <mergeCell ref="INW844:INW848"/>
    <mergeCell ref="INX844:INX848"/>
    <mergeCell ref="INY844:INY848"/>
    <mergeCell ref="INZ844:INZ848"/>
    <mergeCell ref="INQ844:INQ848"/>
    <mergeCell ref="INR844:INR848"/>
    <mergeCell ref="INS844:INS848"/>
    <mergeCell ref="INT844:INT848"/>
    <mergeCell ref="INU844:INU848"/>
    <mergeCell ref="INL844:INL848"/>
    <mergeCell ref="INM844:INM848"/>
    <mergeCell ref="INN844:INN848"/>
    <mergeCell ref="INO844:INO848"/>
    <mergeCell ref="INP844:INP848"/>
    <mergeCell ref="ING844:ING848"/>
    <mergeCell ref="INH844:INH848"/>
    <mergeCell ref="INI844:INI848"/>
    <mergeCell ref="INJ844:INJ848"/>
    <mergeCell ref="INK844:INK848"/>
    <mergeCell ref="INB844:INB848"/>
    <mergeCell ref="INC844:INC848"/>
    <mergeCell ref="IND844:IND848"/>
    <mergeCell ref="INE844:INE848"/>
    <mergeCell ref="INF844:INF848"/>
    <mergeCell ref="IMW844:IMW848"/>
    <mergeCell ref="IMX844:IMX848"/>
    <mergeCell ref="IMY844:IMY848"/>
    <mergeCell ref="IMZ844:IMZ848"/>
    <mergeCell ref="INA844:INA848"/>
    <mergeCell ref="IMR844:IMR848"/>
    <mergeCell ref="IMS844:IMS848"/>
    <mergeCell ref="IMT844:IMT848"/>
    <mergeCell ref="IMU844:IMU848"/>
    <mergeCell ref="IMV844:IMV848"/>
    <mergeCell ref="IMM844:IMM848"/>
    <mergeCell ref="IMN844:IMN848"/>
    <mergeCell ref="IMO844:IMO848"/>
    <mergeCell ref="IMP844:IMP848"/>
    <mergeCell ref="IMQ844:IMQ848"/>
    <mergeCell ref="IMH844:IMH848"/>
    <mergeCell ref="IMI844:IMI848"/>
    <mergeCell ref="IMJ844:IMJ848"/>
    <mergeCell ref="IMK844:IMK848"/>
    <mergeCell ref="IML844:IML848"/>
    <mergeCell ref="IMC844:IMC848"/>
    <mergeCell ref="IMD844:IMD848"/>
    <mergeCell ref="IME844:IME848"/>
    <mergeCell ref="IMF844:IMF848"/>
    <mergeCell ref="IMG844:IMG848"/>
    <mergeCell ref="ILX844:ILX848"/>
    <mergeCell ref="ILY844:ILY848"/>
    <mergeCell ref="ILZ844:ILZ848"/>
    <mergeCell ref="IMA844:IMA848"/>
    <mergeCell ref="IMB844:IMB848"/>
    <mergeCell ref="ILS844:ILS848"/>
    <mergeCell ref="ILT844:ILT848"/>
    <mergeCell ref="ILU844:ILU848"/>
    <mergeCell ref="ILV844:ILV848"/>
    <mergeCell ref="ILW844:ILW848"/>
    <mergeCell ref="ILN844:ILN848"/>
    <mergeCell ref="ILO844:ILO848"/>
    <mergeCell ref="ILP844:ILP848"/>
    <mergeCell ref="ILQ844:ILQ848"/>
    <mergeCell ref="ILR844:ILR848"/>
    <mergeCell ref="ILI844:ILI848"/>
    <mergeCell ref="ILJ844:ILJ848"/>
    <mergeCell ref="ILK844:ILK848"/>
    <mergeCell ref="ILL844:ILL848"/>
    <mergeCell ref="ILM844:ILM848"/>
    <mergeCell ref="ILD844:ILD848"/>
    <mergeCell ref="ILE844:ILE848"/>
    <mergeCell ref="ILF844:ILF848"/>
    <mergeCell ref="ILG844:ILG848"/>
    <mergeCell ref="ILH844:ILH848"/>
    <mergeCell ref="IKY844:IKY848"/>
    <mergeCell ref="IKZ844:IKZ848"/>
    <mergeCell ref="ILA844:ILA848"/>
    <mergeCell ref="ILB844:ILB848"/>
    <mergeCell ref="ILC844:ILC848"/>
    <mergeCell ref="IKT844:IKT848"/>
    <mergeCell ref="IKU844:IKU848"/>
    <mergeCell ref="IKV844:IKV848"/>
    <mergeCell ref="IKW844:IKW848"/>
    <mergeCell ref="IKX844:IKX848"/>
    <mergeCell ref="IKO844:IKO848"/>
    <mergeCell ref="IKP844:IKP848"/>
    <mergeCell ref="IKQ844:IKQ848"/>
    <mergeCell ref="IKR844:IKR848"/>
    <mergeCell ref="IKS844:IKS848"/>
    <mergeCell ref="IKJ844:IKJ848"/>
    <mergeCell ref="IKK844:IKK848"/>
    <mergeCell ref="IKL844:IKL848"/>
    <mergeCell ref="IKM844:IKM848"/>
    <mergeCell ref="IKN844:IKN848"/>
    <mergeCell ref="IKE844:IKE848"/>
    <mergeCell ref="IKF844:IKF848"/>
    <mergeCell ref="IKG844:IKG848"/>
    <mergeCell ref="IKH844:IKH848"/>
    <mergeCell ref="IKI844:IKI848"/>
    <mergeCell ref="IJZ844:IJZ848"/>
    <mergeCell ref="IKA844:IKA848"/>
    <mergeCell ref="IKB844:IKB848"/>
    <mergeCell ref="IKC844:IKC848"/>
    <mergeCell ref="IKD844:IKD848"/>
    <mergeCell ref="IJU844:IJU848"/>
    <mergeCell ref="IJV844:IJV848"/>
    <mergeCell ref="IJW844:IJW848"/>
    <mergeCell ref="IJX844:IJX848"/>
    <mergeCell ref="IJY844:IJY848"/>
    <mergeCell ref="IJP844:IJP848"/>
    <mergeCell ref="IJQ844:IJQ848"/>
    <mergeCell ref="IJR844:IJR848"/>
    <mergeCell ref="IJS844:IJS848"/>
    <mergeCell ref="IJT844:IJT848"/>
    <mergeCell ref="IJK844:IJK848"/>
    <mergeCell ref="IJL844:IJL848"/>
    <mergeCell ref="IJM844:IJM848"/>
    <mergeCell ref="IJN844:IJN848"/>
    <mergeCell ref="IJO844:IJO848"/>
    <mergeCell ref="IJF844:IJF848"/>
    <mergeCell ref="IJG844:IJG848"/>
    <mergeCell ref="IJH844:IJH848"/>
    <mergeCell ref="IJI844:IJI848"/>
    <mergeCell ref="IJJ844:IJJ848"/>
    <mergeCell ref="IJA844:IJA848"/>
    <mergeCell ref="IJB844:IJB848"/>
    <mergeCell ref="IJC844:IJC848"/>
    <mergeCell ref="IJD844:IJD848"/>
    <mergeCell ref="IJE844:IJE848"/>
    <mergeCell ref="IIV844:IIV848"/>
    <mergeCell ref="IIW844:IIW848"/>
    <mergeCell ref="IIX844:IIX848"/>
    <mergeCell ref="IIY844:IIY848"/>
    <mergeCell ref="IIZ844:IIZ848"/>
    <mergeCell ref="IIQ844:IIQ848"/>
    <mergeCell ref="IIR844:IIR848"/>
    <mergeCell ref="IIS844:IIS848"/>
    <mergeCell ref="IIT844:IIT848"/>
    <mergeCell ref="IIU844:IIU848"/>
    <mergeCell ref="IIL844:IIL848"/>
    <mergeCell ref="IIM844:IIM848"/>
    <mergeCell ref="IIN844:IIN848"/>
    <mergeCell ref="IIO844:IIO848"/>
    <mergeCell ref="IIP844:IIP848"/>
    <mergeCell ref="IIG844:IIG848"/>
    <mergeCell ref="IIH844:IIH848"/>
    <mergeCell ref="III844:III848"/>
    <mergeCell ref="IIJ844:IIJ848"/>
    <mergeCell ref="IIK844:IIK848"/>
    <mergeCell ref="IIB844:IIB848"/>
    <mergeCell ref="IIC844:IIC848"/>
    <mergeCell ref="IID844:IID848"/>
    <mergeCell ref="IIE844:IIE848"/>
    <mergeCell ref="IIF844:IIF848"/>
    <mergeCell ref="IHW844:IHW848"/>
    <mergeCell ref="IHX844:IHX848"/>
    <mergeCell ref="IHY844:IHY848"/>
    <mergeCell ref="IHZ844:IHZ848"/>
    <mergeCell ref="IIA844:IIA848"/>
    <mergeCell ref="IHR844:IHR848"/>
    <mergeCell ref="IHS844:IHS848"/>
    <mergeCell ref="IHT844:IHT848"/>
    <mergeCell ref="IHU844:IHU848"/>
    <mergeCell ref="IHV844:IHV848"/>
    <mergeCell ref="IHM844:IHM848"/>
    <mergeCell ref="IHN844:IHN848"/>
    <mergeCell ref="IHO844:IHO848"/>
    <mergeCell ref="IHP844:IHP848"/>
    <mergeCell ref="IHQ844:IHQ848"/>
    <mergeCell ref="IHH844:IHH848"/>
    <mergeCell ref="IHI844:IHI848"/>
    <mergeCell ref="IHJ844:IHJ848"/>
    <mergeCell ref="IHK844:IHK848"/>
    <mergeCell ref="IHL844:IHL848"/>
    <mergeCell ref="IHC844:IHC848"/>
    <mergeCell ref="IHD844:IHD848"/>
    <mergeCell ref="IHE844:IHE848"/>
    <mergeCell ref="IHF844:IHF848"/>
    <mergeCell ref="IHG844:IHG848"/>
    <mergeCell ref="IGX844:IGX848"/>
    <mergeCell ref="IGY844:IGY848"/>
    <mergeCell ref="IGZ844:IGZ848"/>
    <mergeCell ref="IHA844:IHA848"/>
    <mergeCell ref="IHB844:IHB848"/>
    <mergeCell ref="IGS844:IGS848"/>
    <mergeCell ref="IGT844:IGT848"/>
    <mergeCell ref="IGU844:IGU848"/>
    <mergeCell ref="IGV844:IGV848"/>
    <mergeCell ref="IGW844:IGW848"/>
    <mergeCell ref="IGN844:IGN848"/>
    <mergeCell ref="IGO844:IGO848"/>
    <mergeCell ref="IGP844:IGP848"/>
    <mergeCell ref="IGQ844:IGQ848"/>
    <mergeCell ref="IGR844:IGR848"/>
    <mergeCell ref="IGI844:IGI848"/>
    <mergeCell ref="IGJ844:IGJ848"/>
    <mergeCell ref="IGK844:IGK848"/>
    <mergeCell ref="IGL844:IGL848"/>
    <mergeCell ref="IGM844:IGM848"/>
    <mergeCell ref="IGD844:IGD848"/>
    <mergeCell ref="IGE844:IGE848"/>
    <mergeCell ref="IGF844:IGF848"/>
    <mergeCell ref="IGG844:IGG848"/>
    <mergeCell ref="IGH844:IGH848"/>
    <mergeCell ref="IFY844:IFY848"/>
    <mergeCell ref="IFZ844:IFZ848"/>
    <mergeCell ref="IGA844:IGA848"/>
    <mergeCell ref="IGB844:IGB848"/>
    <mergeCell ref="IGC844:IGC848"/>
    <mergeCell ref="IFT844:IFT848"/>
    <mergeCell ref="IFU844:IFU848"/>
    <mergeCell ref="IFV844:IFV848"/>
    <mergeCell ref="IFW844:IFW848"/>
    <mergeCell ref="IFX844:IFX848"/>
    <mergeCell ref="IFO844:IFO848"/>
    <mergeCell ref="IFP844:IFP848"/>
    <mergeCell ref="IFQ844:IFQ848"/>
    <mergeCell ref="IFR844:IFR848"/>
    <mergeCell ref="IFS844:IFS848"/>
    <mergeCell ref="IFJ844:IFJ848"/>
    <mergeCell ref="IFK844:IFK848"/>
    <mergeCell ref="IFL844:IFL848"/>
    <mergeCell ref="IFM844:IFM848"/>
    <mergeCell ref="IFN844:IFN848"/>
    <mergeCell ref="IFE844:IFE848"/>
    <mergeCell ref="IFF844:IFF848"/>
    <mergeCell ref="IFG844:IFG848"/>
    <mergeCell ref="IFH844:IFH848"/>
    <mergeCell ref="IFI844:IFI848"/>
    <mergeCell ref="IEZ844:IEZ848"/>
    <mergeCell ref="IFA844:IFA848"/>
    <mergeCell ref="IFB844:IFB848"/>
    <mergeCell ref="IFC844:IFC848"/>
    <mergeCell ref="IFD844:IFD848"/>
    <mergeCell ref="IEU844:IEU848"/>
    <mergeCell ref="IEV844:IEV848"/>
    <mergeCell ref="IEW844:IEW848"/>
    <mergeCell ref="IEX844:IEX848"/>
    <mergeCell ref="IEY844:IEY848"/>
    <mergeCell ref="IEP844:IEP848"/>
    <mergeCell ref="IEQ844:IEQ848"/>
    <mergeCell ref="IER844:IER848"/>
    <mergeCell ref="IES844:IES848"/>
    <mergeCell ref="IET844:IET848"/>
    <mergeCell ref="IEK844:IEK848"/>
    <mergeCell ref="IEL844:IEL848"/>
    <mergeCell ref="IEM844:IEM848"/>
    <mergeCell ref="IEN844:IEN848"/>
    <mergeCell ref="IEO844:IEO848"/>
    <mergeCell ref="IEF844:IEF848"/>
    <mergeCell ref="IEG844:IEG848"/>
    <mergeCell ref="IEH844:IEH848"/>
    <mergeCell ref="IEI844:IEI848"/>
    <mergeCell ref="IEJ844:IEJ848"/>
    <mergeCell ref="IEA844:IEA848"/>
    <mergeCell ref="IEB844:IEB848"/>
    <mergeCell ref="IEC844:IEC848"/>
    <mergeCell ref="IED844:IED848"/>
    <mergeCell ref="IEE844:IEE848"/>
    <mergeCell ref="IDV844:IDV848"/>
    <mergeCell ref="IDW844:IDW848"/>
    <mergeCell ref="IDX844:IDX848"/>
    <mergeCell ref="IDY844:IDY848"/>
    <mergeCell ref="IDZ844:IDZ848"/>
    <mergeCell ref="IDQ844:IDQ848"/>
    <mergeCell ref="IDR844:IDR848"/>
    <mergeCell ref="IDS844:IDS848"/>
    <mergeCell ref="IDT844:IDT848"/>
    <mergeCell ref="IDU844:IDU848"/>
    <mergeCell ref="IDL844:IDL848"/>
    <mergeCell ref="IDM844:IDM848"/>
    <mergeCell ref="IDN844:IDN848"/>
    <mergeCell ref="IDO844:IDO848"/>
    <mergeCell ref="IDP844:IDP848"/>
    <mergeCell ref="IDG844:IDG848"/>
    <mergeCell ref="IDH844:IDH848"/>
    <mergeCell ref="IDI844:IDI848"/>
    <mergeCell ref="IDJ844:IDJ848"/>
    <mergeCell ref="IDK844:IDK848"/>
    <mergeCell ref="IDB844:IDB848"/>
    <mergeCell ref="IDC844:IDC848"/>
    <mergeCell ref="IDD844:IDD848"/>
    <mergeCell ref="IDE844:IDE848"/>
    <mergeCell ref="IDF844:IDF848"/>
    <mergeCell ref="ICW844:ICW848"/>
    <mergeCell ref="ICX844:ICX848"/>
    <mergeCell ref="ICY844:ICY848"/>
    <mergeCell ref="ICZ844:ICZ848"/>
    <mergeCell ref="IDA844:IDA848"/>
    <mergeCell ref="ICR844:ICR848"/>
    <mergeCell ref="ICS844:ICS848"/>
    <mergeCell ref="ICT844:ICT848"/>
    <mergeCell ref="ICU844:ICU848"/>
    <mergeCell ref="ICV844:ICV848"/>
    <mergeCell ref="ICM844:ICM848"/>
    <mergeCell ref="ICN844:ICN848"/>
    <mergeCell ref="ICO844:ICO848"/>
    <mergeCell ref="ICP844:ICP848"/>
    <mergeCell ref="ICQ844:ICQ848"/>
    <mergeCell ref="ICH844:ICH848"/>
    <mergeCell ref="ICI844:ICI848"/>
    <mergeCell ref="ICJ844:ICJ848"/>
    <mergeCell ref="ICK844:ICK848"/>
    <mergeCell ref="ICL844:ICL848"/>
    <mergeCell ref="ICC844:ICC848"/>
    <mergeCell ref="ICD844:ICD848"/>
    <mergeCell ref="ICE844:ICE848"/>
    <mergeCell ref="ICF844:ICF848"/>
    <mergeCell ref="ICG844:ICG848"/>
    <mergeCell ref="IBX844:IBX848"/>
    <mergeCell ref="IBY844:IBY848"/>
    <mergeCell ref="IBZ844:IBZ848"/>
    <mergeCell ref="ICA844:ICA848"/>
    <mergeCell ref="ICB844:ICB848"/>
    <mergeCell ref="IBS844:IBS848"/>
    <mergeCell ref="IBT844:IBT848"/>
    <mergeCell ref="IBU844:IBU848"/>
    <mergeCell ref="IBV844:IBV848"/>
    <mergeCell ref="IBW844:IBW848"/>
    <mergeCell ref="IBN844:IBN848"/>
    <mergeCell ref="IBO844:IBO848"/>
    <mergeCell ref="IBP844:IBP848"/>
    <mergeCell ref="IBQ844:IBQ848"/>
    <mergeCell ref="IBR844:IBR848"/>
    <mergeCell ref="IBI844:IBI848"/>
    <mergeCell ref="IBJ844:IBJ848"/>
    <mergeCell ref="IBK844:IBK848"/>
    <mergeCell ref="IBL844:IBL848"/>
    <mergeCell ref="IBM844:IBM848"/>
    <mergeCell ref="IBD844:IBD848"/>
    <mergeCell ref="IBE844:IBE848"/>
    <mergeCell ref="IBF844:IBF848"/>
    <mergeCell ref="IBG844:IBG848"/>
    <mergeCell ref="IBH844:IBH848"/>
    <mergeCell ref="IAY844:IAY848"/>
    <mergeCell ref="IAZ844:IAZ848"/>
    <mergeCell ref="IBA844:IBA848"/>
    <mergeCell ref="IBB844:IBB848"/>
    <mergeCell ref="IBC844:IBC848"/>
    <mergeCell ref="IAT844:IAT848"/>
    <mergeCell ref="IAU844:IAU848"/>
    <mergeCell ref="IAV844:IAV848"/>
    <mergeCell ref="IAW844:IAW848"/>
    <mergeCell ref="IAX844:IAX848"/>
    <mergeCell ref="IAO844:IAO848"/>
    <mergeCell ref="IAP844:IAP848"/>
    <mergeCell ref="IAQ844:IAQ848"/>
    <mergeCell ref="IAR844:IAR848"/>
    <mergeCell ref="IAS844:IAS848"/>
    <mergeCell ref="IAJ844:IAJ848"/>
    <mergeCell ref="IAK844:IAK848"/>
    <mergeCell ref="IAL844:IAL848"/>
    <mergeCell ref="IAM844:IAM848"/>
    <mergeCell ref="IAN844:IAN848"/>
    <mergeCell ref="IAE844:IAE848"/>
    <mergeCell ref="IAF844:IAF848"/>
    <mergeCell ref="IAG844:IAG848"/>
    <mergeCell ref="IAH844:IAH848"/>
    <mergeCell ref="IAI844:IAI848"/>
    <mergeCell ref="HZZ844:HZZ848"/>
    <mergeCell ref="IAA844:IAA848"/>
    <mergeCell ref="IAB844:IAB848"/>
    <mergeCell ref="IAC844:IAC848"/>
    <mergeCell ref="IAD844:IAD848"/>
    <mergeCell ref="HZU844:HZU848"/>
    <mergeCell ref="HZV844:HZV848"/>
    <mergeCell ref="HZW844:HZW848"/>
    <mergeCell ref="HZX844:HZX848"/>
    <mergeCell ref="HZY844:HZY848"/>
    <mergeCell ref="HZP844:HZP848"/>
    <mergeCell ref="HZQ844:HZQ848"/>
    <mergeCell ref="HZR844:HZR848"/>
    <mergeCell ref="HZS844:HZS848"/>
    <mergeCell ref="HZT844:HZT848"/>
    <mergeCell ref="HZK844:HZK848"/>
    <mergeCell ref="HZL844:HZL848"/>
    <mergeCell ref="HZM844:HZM848"/>
    <mergeCell ref="HZN844:HZN848"/>
    <mergeCell ref="HZO844:HZO848"/>
    <mergeCell ref="HZF844:HZF848"/>
    <mergeCell ref="HZG844:HZG848"/>
    <mergeCell ref="HZH844:HZH848"/>
    <mergeCell ref="HZI844:HZI848"/>
    <mergeCell ref="HZJ844:HZJ848"/>
    <mergeCell ref="HZA844:HZA848"/>
    <mergeCell ref="HZB844:HZB848"/>
    <mergeCell ref="HZC844:HZC848"/>
    <mergeCell ref="HZD844:HZD848"/>
    <mergeCell ref="HZE844:HZE848"/>
    <mergeCell ref="HYV844:HYV848"/>
    <mergeCell ref="HYW844:HYW848"/>
    <mergeCell ref="HYX844:HYX848"/>
    <mergeCell ref="HYY844:HYY848"/>
    <mergeCell ref="HYZ844:HYZ848"/>
    <mergeCell ref="HYQ844:HYQ848"/>
    <mergeCell ref="HYR844:HYR848"/>
    <mergeCell ref="HYS844:HYS848"/>
    <mergeCell ref="HYT844:HYT848"/>
    <mergeCell ref="HYU844:HYU848"/>
    <mergeCell ref="HYL844:HYL848"/>
    <mergeCell ref="HYM844:HYM848"/>
    <mergeCell ref="HYN844:HYN848"/>
    <mergeCell ref="HYO844:HYO848"/>
    <mergeCell ref="HYP844:HYP848"/>
    <mergeCell ref="HYG844:HYG848"/>
    <mergeCell ref="HYH844:HYH848"/>
    <mergeCell ref="HYI844:HYI848"/>
    <mergeCell ref="HYJ844:HYJ848"/>
    <mergeCell ref="HYK844:HYK848"/>
    <mergeCell ref="HYB844:HYB848"/>
    <mergeCell ref="HYC844:HYC848"/>
    <mergeCell ref="HYD844:HYD848"/>
    <mergeCell ref="HYE844:HYE848"/>
    <mergeCell ref="HYF844:HYF848"/>
    <mergeCell ref="HXW844:HXW848"/>
    <mergeCell ref="HXX844:HXX848"/>
    <mergeCell ref="HXY844:HXY848"/>
    <mergeCell ref="HXZ844:HXZ848"/>
    <mergeCell ref="HYA844:HYA848"/>
    <mergeCell ref="HXR844:HXR848"/>
    <mergeCell ref="HXS844:HXS848"/>
    <mergeCell ref="HXT844:HXT848"/>
    <mergeCell ref="HXU844:HXU848"/>
    <mergeCell ref="HXV844:HXV848"/>
    <mergeCell ref="HXM844:HXM848"/>
    <mergeCell ref="HXN844:HXN848"/>
    <mergeCell ref="HXO844:HXO848"/>
    <mergeCell ref="HXP844:HXP848"/>
    <mergeCell ref="HXQ844:HXQ848"/>
    <mergeCell ref="HXH844:HXH848"/>
    <mergeCell ref="HXI844:HXI848"/>
    <mergeCell ref="HXJ844:HXJ848"/>
    <mergeCell ref="HXK844:HXK848"/>
    <mergeCell ref="HXL844:HXL848"/>
    <mergeCell ref="HXC844:HXC848"/>
    <mergeCell ref="HXD844:HXD848"/>
    <mergeCell ref="HXE844:HXE848"/>
    <mergeCell ref="HXF844:HXF848"/>
    <mergeCell ref="HXG844:HXG848"/>
    <mergeCell ref="HWX844:HWX848"/>
    <mergeCell ref="HWY844:HWY848"/>
    <mergeCell ref="HWZ844:HWZ848"/>
    <mergeCell ref="HXA844:HXA848"/>
    <mergeCell ref="HXB844:HXB848"/>
    <mergeCell ref="HWS844:HWS848"/>
    <mergeCell ref="HWT844:HWT848"/>
    <mergeCell ref="HWU844:HWU848"/>
    <mergeCell ref="HWV844:HWV848"/>
    <mergeCell ref="HWW844:HWW848"/>
    <mergeCell ref="HWN844:HWN848"/>
    <mergeCell ref="HWO844:HWO848"/>
    <mergeCell ref="HWP844:HWP848"/>
    <mergeCell ref="HWQ844:HWQ848"/>
    <mergeCell ref="HWR844:HWR848"/>
    <mergeCell ref="HWI844:HWI848"/>
    <mergeCell ref="HWJ844:HWJ848"/>
    <mergeCell ref="HWK844:HWK848"/>
    <mergeCell ref="HWL844:HWL848"/>
    <mergeCell ref="HWM844:HWM848"/>
    <mergeCell ref="HWD844:HWD848"/>
    <mergeCell ref="HWE844:HWE848"/>
    <mergeCell ref="HWF844:HWF848"/>
    <mergeCell ref="HWG844:HWG848"/>
    <mergeCell ref="HWH844:HWH848"/>
    <mergeCell ref="HVY844:HVY848"/>
    <mergeCell ref="HVZ844:HVZ848"/>
    <mergeCell ref="HWA844:HWA848"/>
    <mergeCell ref="HWB844:HWB848"/>
    <mergeCell ref="HWC844:HWC848"/>
    <mergeCell ref="HVT844:HVT848"/>
    <mergeCell ref="HVU844:HVU848"/>
    <mergeCell ref="HVV844:HVV848"/>
    <mergeCell ref="HVW844:HVW848"/>
    <mergeCell ref="HVX844:HVX848"/>
    <mergeCell ref="HVO844:HVO848"/>
    <mergeCell ref="HVP844:HVP848"/>
    <mergeCell ref="HVQ844:HVQ848"/>
    <mergeCell ref="HVR844:HVR848"/>
    <mergeCell ref="HVS844:HVS848"/>
    <mergeCell ref="HVJ844:HVJ848"/>
    <mergeCell ref="HVK844:HVK848"/>
    <mergeCell ref="HVL844:HVL848"/>
    <mergeCell ref="HVM844:HVM848"/>
    <mergeCell ref="HVN844:HVN848"/>
    <mergeCell ref="HVE844:HVE848"/>
    <mergeCell ref="HVF844:HVF848"/>
    <mergeCell ref="HVG844:HVG848"/>
    <mergeCell ref="HVH844:HVH848"/>
    <mergeCell ref="HVI844:HVI848"/>
    <mergeCell ref="HUZ844:HUZ848"/>
    <mergeCell ref="HVA844:HVA848"/>
    <mergeCell ref="HVB844:HVB848"/>
    <mergeCell ref="HVC844:HVC848"/>
    <mergeCell ref="HVD844:HVD848"/>
    <mergeCell ref="HUU844:HUU848"/>
    <mergeCell ref="HUV844:HUV848"/>
    <mergeCell ref="HUW844:HUW848"/>
    <mergeCell ref="HUX844:HUX848"/>
    <mergeCell ref="HUY844:HUY848"/>
    <mergeCell ref="HUP844:HUP848"/>
    <mergeCell ref="HUQ844:HUQ848"/>
    <mergeCell ref="HUR844:HUR848"/>
    <mergeCell ref="HUS844:HUS848"/>
    <mergeCell ref="HUT844:HUT848"/>
    <mergeCell ref="HUK844:HUK848"/>
    <mergeCell ref="HUL844:HUL848"/>
    <mergeCell ref="HUM844:HUM848"/>
    <mergeCell ref="HUN844:HUN848"/>
    <mergeCell ref="HUO844:HUO848"/>
    <mergeCell ref="HUF844:HUF848"/>
    <mergeCell ref="HUG844:HUG848"/>
    <mergeCell ref="HUH844:HUH848"/>
    <mergeCell ref="HUI844:HUI848"/>
    <mergeCell ref="HUJ844:HUJ848"/>
    <mergeCell ref="HUA844:HUA848"/>
    <mergeCell ref="HUB844:HUB848"/>
    <mergeCell ref="HUC844:HUC848"/>
    <mergeCell ref="HUD844:HUD848"/>
    <mergeCell ref="HUE844:HUE848"/>
    <mergeCell ref="HTV844:HTV848"/>
    <mergeCell ref="HTW844:HTW848"/>
    <mergeCell ref="HTX844:HTX848"/>
    <mergeCell ref="HTY844:HTY848"/>
    <mergeCell ref="HTZ844:HTZ848"/>
    <mergeCell ref="HTQ844:HTQ848"/>
    <mergeCell ref="HTR844:HTR848"/>
    <mergeCell ref="HTS844:HTS848"/>
    <mergeCell ref="HTT844:HTT848"/>
    <mergeCell ref="HTU844:HTU848"/>
    <mergeCell ref="HTL844:HTL848"/>
    <mergeCell ref="HTM844:HTM848"/>
    <mergeCell ref="HTN844:HTN848"/>
    <mergeCell ref="HTO844:HTO848"/>
    <mergeCell ref="HTP844:HTP848"/>
    <mergeCell ref="HTG844:HTG848"/>
    <mergeCell ref="HTH844:HTH848"/>
    <mergeCell ref="HTI844:HTI848"/>
    <mergeCell ref="HTJ844:HTJ848"/>
    <mergeCell ref="HTK844:HTK848"/>
    <mergeCell ref="HTB844:HTB848"/>
    <mergeCell ref="HTC844:HTC848"/>
    <mergeCell ref="HTD844:HTD848"/>
    <mergeCell ref="HTE844:HTE848"/>
    <mergeCell ref="HTF844:HTF848"/>
    <mergeCell ref="HSW844:HSW848"/>
    <mergeCell ref="HSX844:HSX848"/>
    <mergeCell ref="HSY844:HSY848"/>
    <mergeCell ref="HSZ844:HSZ848"/>
    <mergeCell ref="HTA844:HTA848"/>
    <mergeCell ref="HSR844:HSR848"/>
    <mergeCell ref="HSS844:HSS848"/>
    <mergeCell ref="HST844:HST848"/>
    <mergeCell ref="HSU844:HSU848"/>
    <mergeCell ref="HSV844:HSV848"/>
    <mergeCell ref="HSM844:HSM848"/>
    <mergeCell ref="HSN844:HSN848"/>
    <mergeCell ref="HSO844:HSO848"/>
    <mergeCell ref="HSP844:HSP848"/>
    <mergeCell ref="HSQ844:HSQ848"/>
    <mergeCell ref="HSH844:HSH848"/>
    <mergeCell ref="HSI844:HSI848"/>
    <mergeCell ref="HSJ844:HSJ848"/>
    <mergeCell ref="HSK844:HSK848"/>
    <mergeCell ref="HSL844:HSL848"/>
    <mergeCell ref="HSC844:HSC848"/>
    <mergeCell ref="HSD844:HSD848"/>
    <mergeCell ref="HSE844:HSE848"/>
    <mergeCell ref="HSF844:HSF848"/>
    <mergeCell ref="HSG844:HSG848"/>
    <mergeCell ref="HRX844:HRX848"/>
    <mergeCell ref="HRY844:HRY848"/>
    <mergeCell ref="HRZ844:HRZ848"/>
    <mergeCell ref="HSA844:HSA848"/>
    <mergeCell ref="HSB844:HSB848"/>
    <mergeCell ref="HRS844:HRS848"/>
    <mergeCell ref="HRT844:HRT848"/>
    <mergeCell ref="HRU844:HRU848"/>
    <mergeCell ref="HRV844:HRV848"/>
    <mergeCell ref="HRW844:HRW848"/>
    <mergeCell ref="HRN844:HRN848"/>
    <mergeCell ref="HRO844:HRO848"/>
    <mergeCell ref="HRP844:HRP848"/>
    <mergeCell ref="HRQ844:HRQ848"/>
    <mergeCell ref="HRR844:HRR848"/>
    <mergeCell ref="HRI844:HRI848"/>
    <mergeCell ref="HRJ844:HRJ848"/>
    <mergeCell ref="HRK844:HRK848"/>
    <mergeCell ref="HRL844:HRL848"/>
    <mergeCell ref="HRM844:HRM848"/>
    <mergeCell ref="HRD844:HRD848"/>
    <mergeCell ref="HRE844:HRE848"/>
    <mergeCell ref="HRF844:HRF848"/>
    <mergeCell ref="HRG844:HRG848"/>
    <mergeCell ref="HRH844:HRH848"/>
    <mergeCell ref="HQY844:HQY848"/>
    <mergeCell ref="HQZ844:HQZ848"/>
    <mergeCell ref="HRA844:HRA848"/>
    <mergeCell ref="HRB844:HRB848"/>
    <mergeCell ref="HRC844:HRC848"/>
    <mergeCell ref="HQT844:HQT848"/>
    <mergeCell ref="HQU844:HQU848"/>
    <mergeCell ref="HQV844:HQV848"/>
    <mergeCell ref="HQW844:HQW848"/>
    <mergeCell ref="HQX844:HQX848"/>
    <mergeCell ref="HQO844:HQO848"/>
    <mergeCell ref="HQP844:HQP848"/>
    <mergeCell ref="HQQ844:HQQ848"/>
    <mergeCell ref="HQR844:HQR848"/>
    <mergeCell ref="HQS844:HQS848"/>
    <mergeCell ref="HQJ844:HQJ848"/>
    <mergeCell ref="HQK844:HQK848"/>
    <mergeCell ref="HQL844:HQL848"/>
    <mergeCell ref="HQM844:HQM848"/>
    <mergeCell ref="HQN844:HQN848"/>
    <mergeCell ref="HQE844:HQE848"/>
    <mergeCell ref="HQF844:HQF848"/>
    <mergeCell ref="HQG844:HQG848"/>
    <mergeCell ref="HQH844:HQH848"/>
    <mergeCell ref="HQI844:HQI848"/>
    <mergeCell ref="HPZ844:HPZ848"/>
    <mergeCell ref="HQA844:HQA848"/>
    <mergeCell ref="HQB844:HQB848"/>
    <mergeCell ref="HQC844:HQC848"/>
    <mergeCell ref="HQD844:HQD848"/>
    <mergeCell ref="HPU844:HPU848"/>
    <mergeCell ref="HPV844:HPV848"/>
    <mergeCell ref="HPW844:HPW848"/>
    <mergeCell ref="HPX844:HPX848"/>
    <mergeCell ref="HPY844:HPY848"/>
    <mergeCell ref="HPP844:HPP848"/>
    <mergeCell ref="HPQ844:HPQ848"/>
    <mergeCell ref="HPR844:HPR848"/>
    <mergeCell ref="HPS844:HPS848"/>
    <mergeCell ref="HPT844:HPT848"/>
    <mergeCell ref="HPK844:HPK848"/>
    <mergeCell ref="HPL844:HPL848"/>
    <mergeCell ref="HPM844:HPM848"/>
    <mergeCell ref="HPN844:HPN848"/>
    <mergeCell ref="HPO844:HPO848"/>
    <mergeCell ref="HPF844:HPF848"/>
    <mergeCell ref="HPG844:HPG848"/>
    <mergeCell ref="HPH844:HPH848"/>
    <mergeCell ref="HPI844:HPI848"/>
    <mergeCell ref="HPJ844:HPJ848"/>
    <mergeCell ref="HPA844:HPA848"/>
    <mergeCell ref="HPB844:HPB848"/>
    <mergeCell ref="HPC844:HPC848"/>
    <mergeCell ref="HPD844:HPD848"/>
    <mergeCell ref="HPE844:HPE848"/>
    <mergeCell ref="HOV844:HOV848"/>
    <mergeCell ref="HOW844:HOW848"/>
    <mergeCell ref="HOX844:HOX848"/>
    <mergeCell ref="HOY844:HOY848"/>
    <mergeCell ref="HOZ844:HOZ848"/>
    <mergeCell ref="HOQ844:HOQ848"/>
    <mergeCell ref="HOR844:HOR848"/>
    <mergeCell ref="HOS844:HOS848"/>
    <mergeCell ref="HOT844:HOT848"/>
    <mergeCell ref="HOU844:HOU848"/>
    <mergeCell ref="HOL844:HOL848"/>
    <mergeCell ref="HOM844:HOM848"/>
    <mergeCell ref="HON844:HON848"/>
    <mergeCell ref="HOO844:HOO848"/>
    <mergeCell ref="HOP844:HOP848"/>
    <mergeCell ref="HOG844:HOG848"/>
    <mergeCell ref="HOH844:HOH848"/>
    <mergeCell ref="HOI844:HOI848"/>
    <mergeCell ref="HOJ844:HOJ848"/>
    <mergeCell ref="HOK844:HOK848"/>
    <mergeCell ref="HOB844:HOB848"/>
    <mergeCell ref="HOC844:HOC848"/>
    <mergeCell ref="HOD844:HOD848"/>
    <mergeCell ref="HOE844:HOE848"/>
    <mergeCell ref="HOF844:HOF848"/>
    <mergeCell ref="HNW844:HNW848"/>
    <mergeCell ref="HNX844:HNX848"/>
    <mergeCell ref="HNY844:HNY848"/>
    <mergeCell ref="HNZ844:HNZ848"/>
    <mergeCell ref="HOA844:HOA848"/>
    <mergeCell ref="HNR844:HNR848"/>
    <mergeCell ref="HNS844:HNS848"/>
    <mergeCell ref="HNT844:HNT848"/>
    <mergeCell ref="HNU844:HNU848"/>
    <mergeCell ref="HNV844:HNV848"/>
    <mergeCell ref="HNM844:HNM848"/>
    <mergeCell ref="HNN844:HNN848"/>
    <mergeCell ref="HNO844:HNO848"/>
    <mergeCell ref="HNP844:HNP848"/>
    <mergeCell ref="HNQ844:HNQ848"/>
    <mergeCell ref="HNH844:HNH848"/>
    <mergeCell ref="HNI844:HNI848"/>
    <mergeCell ref="HNJ844:HNJ848"/>
    <mergeCell ref="HNK844:HNK848"/>
    <mergeCell ref="HNL844:HNL848"/>
    <mergeCell ref="HNC844:HNC848"/>
    <mergeCell ref="HND844:HND848"/>
    <mergeCell ref="HNE844:HNE848"/>
    <mergeCell ref="HNF844:HNF848"/>
    <mergeCell ref="HNG844:HNG848"/>
    <mergeCell ref="HMX844:HMX848"/>
    <mergeCell ref="HMY844:HMY848"/>
    <mergeCell ref="HMZ844:HMZ848"/>
    <mergeCell ref="HNA844:HNA848"/>
    <mergeCell ref="HNB844:HNB848"/>
    <mergeCell ref="HMS844:HMS848"/>
    <mergeCell ref="HMT844:HMT848"/>
    <mergeCell ref="HMU844:HMU848"/>
    <mergeCell ref="HMV844:HMV848"/>
    <mergeCell ref="HMW844:HMW848"/>
    <mergeCell ref="HMN844:HMN848"/>
    <mergeCell ref="HMO844:HMO848"/>
    <mergeCell ref="HMP844:HMP848"/>
    <mergeCell ref="HMQ844:HMQ848"/>
    <mergeCell ref="HMR844:HMR848"/>
    <mergeCell ref="HMI844:HMI848"/>
    <mergeCell ref="HMJ844:HMJ848"/>
    <mergeCell ref="HMK844:HMK848"/>
    <mergeCell ref="HML844:HML848"/>
    <mergeCell ref="HMM844:HMM848"/>
    <mergeCell ref="HMD844:HMD848"/>
    <mergeCell ref="HME844:HME848"/>
    <mergeCell ref="HMF844:HMF848"/>
    <mergeCell ref="HMG844:HMG848"/>
    <mergeCell ref="HMH844:HMH848"/>
    <mergeCell ref="HLY844:HLY848"/>
    <mergeCell ref="HLZ844:HLZ848"/>
    <mergeCell ref="HMA844:HMA848"/>
    <mergeCell ref="HMB844:HMB848"/>
    <mergeCell ref="HMC844:HMC848"/>
    <mergeCell ref="HLT844:HLT848"/>
    <mergeCell ref="HLU844:HLU848"/>
    <mergeCell ref="HLV844:HLV848"/>
    <mergeCell ref="HLW844:HLW848"/>
    <mergeCell ref="HLX844:HLX848"/>
    <mergeCell ref="HLO844:HLO848"/>
    <mergeCell ref="HLP844:HLP848"/>
    <mergeCell ref="HLQ844:HLQ848"/>
    <mergeCell ref="HLR844:HLR848"/>
    <mergeCell ref="HLS844:HLS848"/>
    <mergeCell ref="HLJ844:HLJ848"/>
    <mergeCell ref="HLK844:HLK848"/>
    <mergeCell ref="HLL844:HLL848"/>
    <mergeCell ref="HLM844:HLM848"/>
    <mergeCell ref="HLN844:HLN848"/>
    <mergeCell ref="HLE844:HLE848"/>
    <mergeCell ref="HLF844:HLF848"/>
    <mergeCell ref="HLG844:HLG848"/>
    <mergeCell ref="HLH844:HLH848"/>
    <mergeCell ref="HLI844:HLI848"/>
    <mergeCell ref="HKZ844:HKZ848"/>
    <mergeCell ref="HLA844:HLA848"/>
    <mergeCell ref="HLB844:HLB848"/>
    <mergeCell ref="HLC844:HLC848"/>
    <mergeCell ref="HLD844:HLD848"/>
    <mergeCell ref="HKU844:HKU848"/>
    <mergeCell ref="HKV844:HKV848"/>
    <mergeCell ref="HKW844:HKW848"/>
    <mergeCell ref="HKX844:HKX848"/>
    <mergeCell ref="HKY844:HKY848"/>
    <mergeCell ref="HKP844:HKP848"/>
    <mergeCell ref="HKQ844:HKQ848"/>
    <mergeCell ref="HKR844:HKR848"/>
    <mergeCell ref="HKS844:HKS848"/>
    <mergeCell ref="HKT844:HKT848"/>
    <mergeCell ref="HKK844:HKK848"/>
    <mergeCell ref="HKL844:HKL848"/>
    <mergeCell ref="HKM844:HKM848"/>
    <mergeCell ref="HKN844:HKN848"/>
    <mergeCell ref="HKO844:HKO848"/>
    <mergeCell ref="HKF844:HKF848"/>
    <mergeCell ref="HKG844:HKG848"/>
    <mergeCell ref="HKH844:HKH848"/>
    <mergeCell ref="HKI844:HKI848"/>
    <mergeCell ref="HKJ844:HKJ848"/>
    <mergeCell ref="HKA844:HKA848"/>
    <mergeCell ref="HKB844:HKB848"/>
    <mergeCell ref="HKC844:HKC848"/>
    <mergeCell ref="HKD844:HKD848"/>
    <mergeCell ref="HKE844:HKE848"/>
    <mergeCell ref="HJV844:HJV848"/>
    <mergeCell ref="HJW844:HJW848"/>
    <mergeCell ref="HJX844:HJX848"/>
    <mergeCell ref="HJY844:HJY848"/>
    <mergeCell ref="HJZ844:HJZ848"/>
    <mergeCell ref="HJQ844:HJQ848"/>
    <mergeCell ref="HJR844:HJR848"/>
    <mergeCell ref="HJS844:HJS848"/>
    <mergeCell ref="HJT844:HJT848"/>
    <mergeCell ref="HJU844:HJU848"/>
    <mergeCell ref="HJL844:HJL848"/>
    <mergeCell ref="HJM844:HJM848"/>
    <mergeCell ref="HJN844:HJN848"/>
    <mergeCell ref="HJO844:HJO848"/>
    <mergeCell ref="HJP844:HJP848"/>
    <mergeCell ref="HJG844:HJG848"/>
    <mergeCell ref="HJH844:HJH848"/>
    <mergeCell ref="HJI844:HJI848"/>
    <mergeCell ref="HJJ844:HJJ848"/>
    <mergeCell ref="HJK844:HJK848"/>
    <mergeCell ref="HJB844:HJB848"/>
    <mergeCell ref="HJC844:HJC848"/>
    <mergeCell ref="HJD844:HJD848"/>
    <mergeCell ref="HJE844:HJE848"/>
    <mergeCell ref="HJF844:HJF848"/>
    <mergeCell ref="HIW844:HIW848"/>
    <mergeCell ref="HIX844:HIX848"/>
    <mergeCell ref="HIY844:HIY848"/>
    <mergeCell ref="HIZ844:HIZ848"/>
    <mergeCell ref="HJA844:HJA848"/>
    <mergeCell ref="HIR844:HIR848"/>
    <mergeCell ref="HIS844:HIS848"/>
    <mergeCell ref="HIT844:HIT848"/>
    <mergeCell ref="HIU844:HIU848"/>
    <mergeCell ref="HIV844:HIV848"/>
    <mergeCell ref="HIM844:HIM848"/>
    <mergeCell ref="HIN844:HIN848"/>
    <mergeCell ref="HIO844:HIO848"/>
    <mergeCell ref="HIP844:HIP848"/>
    <mergeCell ref="HIQ844:HIQ848"/>
    <mergeCell ref="HIH844:HIH848"/>
    <mergeCell ref="HII844:HII848"/>
    <mergeCell ref="HIJ844:HIJ848"/>
    <mergeCell ref="HIK844:HIK848"/>
    <mergeCell ref="HIL844:HIL848"/>
    <mergeCell ref="HIC844:HIC848"/>
    <mergeCell ref="HID844:HID848"/>
    <mergeCell ref="HIE844:HIE848"/>
    <mergeCell ref="HIF844:HIF848"/>
    <mergeCell ref="HIG844:HIG848"/>
    <mergeCell ref="HHX844:HHX848"/>
    <mergeCell ref="HHY844:HHY848"/>
    <mergeCell ref="HHZ844:HHZ848"/>
    <mergeCell ref="HIA844:HIA848"/>
    <mergeCell ref="HIB844:HIB848"/>
    <mergeCell ref="HHS844:HHS848"/>
    <mergeCell ref="HHT844:HHT848"/>
    <mergeCell ref="HHU844:HHU848"/>
    <mergeCell ref="HHV844:HHV848"/>
    <mergeCell ref="HHW844:HHW848"/>
    <mergeCell ref="HHN844:HHN848"/>
    <mergeCell ref="HHO844:HHO848"/>
    <mergeCell ref="HHP844:HHP848"/>
    <mergeCell ref="HHQ844:HHQ848"/>
    <mergeCell ref="HHR844:HHR848"/>
    <mergeCell ref="HHI844:HHI848"/>
    <mergeCell ref="HHJ844:HHJ848"/>
    <mergeCell ref="HHK844:HHK848"/>
    <mergeCell ref="HHL844:HHL848"/>
    <mergeCell ref="HHM844:HHM848"/>
    <mergeCell ref="HHD844:HHD848"/>
    <mergeCell ref="HHE844:HHE848"/>
    <mergeCell ref="HHF844:HHF848"/>
    <mergeCell ref="HHG844:HHG848"/>
    <mergeCell ref="HHH844:HHH848"/>
    <mergeCell ref="HGY844:HGY848"/>
    <mergeCell ref="HGZ844:HGZ848"/>
    <mergeCell ref="HHA844:HHA848"/>
    <mergeCell ref="HHB844:HHB848"/>
    <mergeCell ref="HHC844:HHC848"/>
    <mergeCell ref="HGT844:HGT848"/>
    <mergeCell ref="HGU844:HGU848"/>
    <mergeCell ref="HGV844:HGV848"/>
    <mergeCell ref="HGW844:HGW848"/>
    <mergeCell ref="HGX844:HGX848"/>
    <mergeCell ref="HGO844:HGO848"/>
    <mergeCell ref="HGP844:HGP848"/>
    <mergeCell ref="HGQ844:HGQ848"/>
    <mergeCell ref="HGR844:HGR848"/>
    <mergeCell ref="HGS844:HGS848"/>
    <mergeCell ref="HGJ844:HGJ848"/>
    <mergeCell ref="HGK844:HGK848"/>
    <mergeCell ref="HGL844:HGL848"/>
    <mergeCell ref="HGM844:HGM848"/>
    <mergeCell ref="HGN844:HGN848"/>
    <mergeCell ref="HGE844:HGE848"/>
    <mergeCell ref="HGF844:HGF848"/>
    <mergeCell ref="HGG844:HGG848"/>
    <mergeCell ref="HGH844:HGH848"/>
    <mergeCell ref="HGI844:HGI848"/>
    <mergeCell ref="HFZ844:HFZ848"/>
    <mergeCell ref="HGA844:HGA848"/>
    <mergeCell ref="HGB844:HGB848"/>
    <mergeCell ref="HGC844:HGC848"/>
    <mergeCell ref="HGD844:HGD848"/>
    <mergeCell ref="HFU844:HFU848"/>
    <mergeCell ref="HFV844:HFV848"/>
    <mergeCell ref="HFW844:HFW848"/>
    <mergeCell ref="HFX844:HFX848"/>
    <mergeCell ref="HFY844:HFY848"/>
    <mergeCell ref="HFP844:HFP848"/>
    <mergeCell ref="HFQ844:HFQ848"/>
    <mergeCell ref="HFR844:HFR848"/>
    <mergeCell ref="HFS844:HFS848"/>
    <mergeCell ref="HFT844:HFT848"/>
    <mergeCell ref="HFK844:HFK848"/>
    <mergeCell ref="HFL844:HFL848"/>
    <mergeCell ref="HFM844:HFM848"/>
    <mergeCell ref="HFN844:HFN848"/>
    <mergeCell ref="HFO844:HFO848"/>
    <mergeCell ref="HFF844:HFF848"/>
    <mergeCell ref="HFG844:HFG848"/>
    <mergeCell ref="HFH844:HFH848"/>
    <mergeCell ref="HFI844:HFI848"/>
    <mergeCell ref="HFJ844:HFJ848"/>
    <mergeCell ref="HFA844:HFA848"/>
    <mergeCell ref="HFB844:HFB848"/>
    <mergeCell ref="HFC844:HFC848"/>
    <mergeCell ref="HFD844:HFD848"/>
    <mergeCell ref="HFE844:HFE848"/>
    <mergeCell ref="HEV844:HEV848"/>
    <mergeCell ref="HEW844:HEW848"/>
    <mergeCell ref="HEX844:HEX848"/>
    <mergeCell ref="HEY844:HEY848"/>
    <mergeCell ref="HEZ844:HEZ848"/>
    <mergeCell ref="HEQ844:HEQ848"/>
    <mergeCell ref="HER844:HER848"/>
    <mergeCell ref="HES844:HES848"/>
    <mergeCell ref="HET844:HET848"/>
    <mergeCell ref="HEU844:HEU848"/>
    <mergeCell ref="HEL844:HEL848"/>
    <mergeCell ref="HEM844:HEM848"/>
    <mergeCell ref="HEN844:HEN848"/>
    <mergeCell ref="HEO844:HEO848"/>
    <mergeCell ref="HEP844:HEP848"/>
    <mergeCell ref="HEG844:HEG848"/>
    <mergeCell ref="HEH844:HEH848"/>
    <mergeCell ref="HEI844:HEI848"/>
    <mergeCell ref="HEJ844:HEJ848"/>
    <mergeCell ref="HEK844:HEK848"/>
    <mergeCell ref="HEB844:HEB848"/>
    <mergeCell ref="HEC844:HEC848"/>
    <mergeCell ref="HED844:HED848"/>
    <mergeCell ref="HEE844:HEE848"/>
    <mergeCell ref="HEF844:HEF848"/>
    <mergeCell ref="HDW844:HDW848"/>
    <mergeCell ref="HDX844:HDX848"/>
    <mergeCell ref="HDY844:HDY848"/>
    <mergeCell ref="HDZ844:HDZ848"/>
    <mergeCell ref="HEA844:HEA848"/>
    <mergeCell ref="HDR844:HDR848"/>
    <mergeCell ref="HDS844:HDS848"/>
    <mergeCell ref="HDT844:HDT848"/>
    <mergeCell ref="HDU844:HDU848"/>
    <mergeCell ref="HDV844:HDV848"/>
    <mergeCell ref="HDM844:HDM848"/>
    <mergeCell ref="HDN844:HDN848"/>
    <mergeCell ref="HDO844:HDO848"/>
    <mergeCell ref="HDP844:HDP848"/>
    <mergeCell ref="HDQ844:HDQ848"/>
    <mergeCell ref="HDH844:HDH848"/>
    <mergeCell ref="HDI844:HDI848"/>
    <mergeCell ref="HDJ844:HDJ848"/>
    <mergeCell ref="HDK844:HDK848"/>
    <mergeCell ref="HDL844:HDL848"/>
    <mergeCell ref="HDC844:HDC848"/>
    <mergeCell ref="HDD844:HDD848"/>
    <mergeCell ref="HDE844:HDE848"/>
    <mergeCell ref="HDF844:HDF848"/>
    <mergeCell ref="HDG844:HDG848"/>
    <mergeCell ref="HCX844:HCX848"/>
    <mergeCell ref="HCY844:HCY848"/>
    <mergeCell ref="HCZ844:HCZ848"/>
    <mergeCell ref="HDA844:HDA848"/>
    <mergeCell ref="HDB844:HDB848"/>
    <mergeCell ref="HCS844:HCS848"/>
    <mergeCell ref="HCT844:HCT848"/>
    <mergeCell ref="HCU844:HCU848"/>
    <mergeCell ref="HCV844:HCV848"/>
    <mergeCell ref="HCW844:HCW848"/>
    <mergeCell ref="HCN844:HCN848"/>
    <mergeCell ref="HCO844:HCO848"/>
    <mergeCell ref="HCP844:HCP848"/>
    <mergeCell ref="HCQ844:HCQ848"/>
    <mergeCell ref="HCR844:HCR848"/>
    <mergeCell ref="HCI844:HCI848"/>
    <mergeCell ref="HCJ844:HCJ848"/>
    <mergeCell ref="HCK844:HCK848"/>
    <mergeCell ref="HCL844:HCL848"/>
    <mergeCell ref="HCM844:HCM848"/>
    <mergeCell ref="HCD844:HCD848"/>
    <mergeCell ref="HCE844:HCE848"/>
    <mergeCell ref="HCF844:HCF848"/>
    <mergeCell ref="HCG844:HCG848"/>
    <mergeCell ref="HCH844:HCH848"/>
    <mergeCell ref="HBY844:HBY848"/>
    <mergeCell ref="HBZ844:HBZ848"/>
    <mergeCell ref="HCA844:HCA848"/>
    <mergeCell ref="HCB844:HCB848"/>
    <mergeCell ref="HCC844:HCC848"/>
    <mergeCell ref="HBT844:HBT848"/>
    <mergeCell ref="HBU844:HBU848"/>
    <mergeCell ref="HBV844:HBV848"/>
    <mergeCell ref="HBW844:HBW848"/>
    <mergeCell ref="HBX844:HBX848"/>
    <mergeCell ref="HBO844:HBO848"/>
    <mergeCell ref="HBP844:HBP848"/>
    <mergeCell ref="HBQ844:HBQ848"/>
    <mergeCell ref="HBR844:HBR848"/>
    <mergeCell ref="HBS844:HBS848"/>
    <mergeCell ref="HBJ844:HBJ848"/>
    <mergeCell ref="HBK844:HBK848"/>
    <mergeCell ref="HBL844:HBL848"/>
    <mergeCell ref="HBM844:HBM848"/>
    <mergeCell ref="HBN844:HBN848"/>
    <mergeCell ref="HBE844:HBE848"/>
    <mergeCell ref="HBF844:HBF848"/>
    <mergeCell ref="HBG844:HBG848"/>
    <mergeCell ref="HBH844:HBH848"/>
    <mergeCell ref="HBI844:HBI848"/>
    <mergeCell ref="HAZ844:HAZ848"/>
    <mergeCell ref="HBA844:HBA848"/>
    <mergeCell ref="HBB844:HBB848"/>
    <mergeCell ref="HBC844:HBC848"/>
    <mergeCell ref="HBD844:HBD848"/>
    <mergeCell ref="HAU844:HAU848"/>
    <mergeCell ref="HAV844:HAV848"/>
    <mergeCell ref="HAW844:HAW848"/>
    <mergeCell ref="HAX844:HAX848"/>
    <mergeCell ref="HAY844:HAY848"/>
    <mergeCell ref="HAP844:HAP848"/>
    <mergeCell ref="HAQ844:HAQ848"/>
    <mergeCell ref="HAR844:HAR848"/>
    <mergeCell ref="HAS844:HAS848"/>
    <mergeCell ref="HAT844:HAT848"/>
    <mergeCell ref="HAK844:HAK848"/>
    <mergeCell ref="HAL844:HAL848"/>
    <mergeCell ref="HAM844:HAM848"/>
    <mergeCell ref="HAN844:HAN848"/>
    <mergeCell ref="HAO844:HAO848"/>
    <mergeCell ref="HAF844:HAF848"/>
    <mergeCell ref="HAG844:HAG848"/>
    <mergeCell ref="HAH844:HAH848"/>
    <mergeCell ref="HAI844:HAI848"/>
    <mergeCell ref="HAJ844:HAJ848"/>
    <mergeCell ref="HAA844:HAA848"/>
    <mergeCell ref="HAB844:HAB848"/>
    <mergeCell ref="HAC844:HAC848"/>
    <mergeCell ref="HAD844:HAD848"/>
    <mergeCell ref="HAE844:HAE848"/>
    <mergeCell ref="GZV844:GZV848"/>
    <mergeCell ref="GZW844:GZW848"/>
    <mergeCell ref="GZX844:GZX848"/>
    <mergeCell ref="GZY844:GZY848"/>
    <mergeCell ref="GZZ844:GZZ848"/>
    <mergeCell ref="GZQ844:GZQ848"/>
    <mergeCell ref="GZR844:GZR848"/>
    <mergeCell ref="GZS844:GZS848"/>
    <mergeCell ref="GZT844:GZT848"/>
    <mergeCell ref="GZU844:GZU848"/>
    <mergeCell ref="GZL844:GZL848"/>
    <mergeCell ref="GZM844:GZM848"/>
    <mergeCell ref="GZN844:GZN848"/>
    <mergeCell ref="GZO844:GZO848"/>
    <mergeCell ref="GZP844:GZP848"/>
    <mergeCell ref="GZG844:GZG848"/>
    <mergeCell ref="GZH844:GZH848"/>
    <mergeCell ref="GZI844:GZI848"/>
    <mergeCell ref="GZJ844:GZJ848"/>
    <mergeCell ref="GZK844:GZK848"/>
    <mergeCell ref="GZB844:GZB848"/>
    <mergeCell ref="GZC844:GZC848"/>
    <mergeCell ref="GZD844:GZD848"/>
    <mergeCell ref="GZE844:GZE848"/>
    <mergeCell ref="GZF844:GZF848"/>
    <mergeCell ref="GYW844:GYW848"/>
    <mergeCell ref="GYX844:GYX848"/>
    <mergeCell ref="GYY844:GYY848"/>
    <mergeCell ref="GYZ844:GYZ848"/>
    <mergeCell ref="GZA844:GZA848"/>
    <mergeCell ref="GYR844:GYR848"/>
    <mergeCell ref="GYS844:GYS848"/>
    <mergeCell ref="GYT844:GYT848"/>
    <mergeCell ref="GYU844:GYU848"/>
    <mergeCell ref="GYV844:GYV848"/>
    <mergeCell ref="GYM844:GYM848"/>
    <mergeCell ref="GYN844:GYN848"/>
    <mergeCell ref="GYO844:GYO848"/>
    <mergeCell ref="GYP844:GYP848"/>
    <mergeCell ref="GYQ844:GYQ848"/>
    <mergeCell ref="GYH844:GYH848"/>
    <mergeCell ref="GYI844:GYI848"/>
    <mergeCell ref="GYJ844:GYJ848"/>
    <mergeCell ref="GYK844:GYK848"/>
    <mergeCell ref="GYL844:GYL848"/>
    <mergeCell ref="GYC844:GYC848"/>
    <mergeCell ref="GYD844:GYD848"/>
    <mergeCell ref="GYE844:GYE848"/>
    <mergeCell ref="GYF844:GYF848"/>
    <mergeCell ref="GYG844:GYG848"/>
    <mergeCell ref="GXX844:GXX848"/>
    <mergeCell ref="GXY844:GXY848"/>
    <mergeCell ref="GXZ844:GXZ848"/>
    <mergeCell ref="GYA844:GYA848"/>
    <mergeCell ref="GYB844:GYB848"/>
    <mergeCell ref="GXS844:GXS848"/>
    <mergeCell ref="GXT844:GXT848"/>
    <mergeCell ref="GXU844:GXU848"/>
    <mergeCell ref="GXV844:GXV848"/>
    <mergeCell ref="GXW844:GXW848"/>
    <mergeCell ref="GXN844:GXN848"/>
    <mergeCell ref="GXO844:GXO848"/>
    <mergeCell ref="GXP844:GXP848"/>
    <mergeCell ref="GXQ844:GXQ848"/>
    <mergeCell ref="GXR844:GXR848"/>
    <mergeCell ref="GXI844:GXI848"/>
    <mergeCell ref="GXJ844:GXJ848"/>
    <mergeCell ref="GXK844:GXK848"/>
    <mergeCell ref="GXL844:GXL848"/>
    <mergeCell ref="GXM844:GXM848"/>
    <mergeCell ref="GXD844:GXD848"/>
    <mergeCell ref="GXE844:GXE848"/>
    <mergeCell ref="GXF844:GXF848"/>
    <mergeCell ref="GXG844:GXG848"/>
    <mergeCell ref="GXH844:GXH848"/>
    <mergeCell ref="GWY844:GWY848"/>
    <mergeCell ref="GWZ844:GWZ848"/>
    <mergeCell ref="GXA844:GXA848"/>
    <mergeCell ref="GXB844:GXB848"/>
    <mergeCell ref="GXC844:GXC848"/>
    <mergeCell ref="GWT844:GWT848"/>
    <mergeCell ref="GWU844:GWU848"/>
    <mergeCell ref="GWV844:GWV848"/>
    <mergeCell ref="GWW844:GWW848"/>
    <mergeCell ref="GWX844:GWX848"/>
    <mergeCell ref="GWO844:GWO848"/>
    <mergeCell ref="GWP844:GWP848"/>
    <mergeCell ref="GWQ844:GWQ848"/>
    <mergeCell ref="GWR844:GWR848"/>
    <mergeCell ref="GWS844:GWS848"/>
    <mergeCell ref="GWJ844:GWJ848"/>
    <mergeCell ref="GWK844:GWK848"/>
    <mergeCell ref="GWL844:GWL848"/>
    <mergeCell ref="GWM844:GWM848"/>
    <mergeCell ref="GWN844:GWN848"/>
    <mergeCell ref="GWE844:GWE848"/>
    <mergeCell ref="GWF844:GWF848"/>
    <mergeCell ref="GWG844:GWG848"/>
    <mergeCell ref="GWH844:GWH848"/>
    <mergeCell ref="GWI844:GWI848"/>
    <mergeCell ref="GVZ844:GVZ848"/>
    <mergeCell ref="GWA844:GWA848"/>
    <mergeCell ref="GWB844:GWB848"/>
    <mergeCell ref="GWC844:GWC848"/>
    <mergeCell ref="GWD844:GWD848"/>
    <mergeCell ref="GVU844:GVU848"/>
    <mergeCell ref="GVV844:GVV848"/>
    <mergeCell ref="GVW844:GVW848"/>
    <mergeCell ref="GVX844:GVX848"/>
    <mergeCell ref="GVY844:GVY848"/>
    <mergeCell ref="GVP844:GVP848"/>
    <mergeCell ref="GVQ844:GVQ848"/>
    <mergeCell ref="GVR844:GVR848"/>
    <mergeCell ref="GVS844:GVS848"/>
    <mergeCell ref="GVT844:GVT848"/>
    <mergeCell ref="GVK844:GVK848"/>
    <mergeCell ref="GVL844:GVL848"/>
    <mergeCell ref="GVM844:GVM848"/>
    <mergeCell ref="GVN844:GVN848"/>
    <mergeCell ref="GVO844:GVO848"/>
    <mergeCell ref="GVF844:GVF848"/>
    <mergeCell ref="GVG844:GVG848"/>
    <mergeCell ref="GVH844:GVH848"/>
    <mergeCell ref="GVI844:GVI848"/>
    <mergeCell ref="GVJ844:GVJ848"/>
    <mergeCell ref="GVA844:GVA848"/>
    <mergeCell ref="GVB844:GVB848"/>
    <mergeCell ref="GVC844:GVC848"/>
    <mergeCell ref="GVD844:GVD848"/>
    <mergeCell ref="GVE844:GVE848"/>
    <mergeCell ref="GUV844:GUV848"/>
    <mergeCell ref="GUW844:GUW848"/>
    <mergeCell ref="GUX844:GUX848"/>
    <mergeCell ref="GUY844:GUY848"/>
    <mergeCell ref="GUZ844:GUZ848"/>
    <mergeCell ref="GUQ844:GUQ848"/>
    <mergeCell ref="GUR844:GUR848"/>
    <mergeCell ref="GUS844:GUS848"/>
    <mergeCell ref="GUT844:GUT848"/>
    <mergeCell ref="GUU844:GUU848"/>
    <mergeCell ref="GUL844:GUL848"/>
    <mergeCell ref="GUM844:GUM848"/>
    <mergeCell ref="GUN844:GUN848"/>
    <mergeCell ref="GUO844:GUO848"/>
    <mergeCell ref="GUP844:GUP848"/>
    <mergeCell ref="GUG844:GUG848"/>
    <mergeCell ref="GUH844:GUH848"/>
    <mergeCell ref="GUI844:GUI848"/>
    <mergeCell ref="GUJ844:GUJ848"/>
    <mergeCell ref="GUK844:GUK848"/>
    <mergeCell ref="GUB844:GUB848"/>
    <mergeCell ref="GUC844:GUC848"/>
    <mergeCell ref="GUD844:GUD848"/>
    <mergeCell ref="GUE844:GUE848"/>
    <mergeCell ref="GUF844:GUF848"/>
    <mergeCell ref="GTW844:GTW848"/>
    <mergeCell ref="GTX844:GTX848"/>
    <mergeCell ref="GTY844:GTY848"/>
    <mergeCell ref="GTZ844:GTZ848"/>
    <mergeCell ref="GUA844:GUA848"/>
    <mergeCell ref="GTR844:GTR848"/>
    <mergeCell ref="GTS844:GTS848"/>
    <mergeCell ref="GTT844:GTT848"/>
    <mergeCell ref="GTU844:GTU848"/>
    <mergeCell ref="GTV844:GTV848"/>
    <mergeCell ref="GTM844:GTM848"/>
    <mergeCell ref="GTN844:GTN848"/>
    <mergeCell ref="GTO844:GTO848"/>
    <mergeCell ref="GTP844:GTP848"/>
    <mergeCell ref="GTQ844:GTQ848"/>
    <mergeCell ref="GTH844:GTH848"/>
    <mergeCell ref="GTI844:GTI848"/>
    <mergeCell ref="GTJ844:GTJ848"/>
    <mergeCell ref="GTK844:GTK848"/>
    <mergeCell ref="GTL844:GTL848"/>
    <mergeCell ref="GTC844:GTC848"/>
    <mergeCell ref="GTD844:GTD848"/>
    <mergeCell ref="GTE844:GTE848"/>
    <mergeCell ref="GTF844:GTF848"/>
    <mergeCell ref="GTG844:GTG848"/>
    <mergeCell ref="GSX844:GSX848"/>
    <mergeCell ref="GSY844:GSY848"/>
    <mergeCell ref="GSZ844:GSZ848"/>
    <mergeCell ref="GTA844:GTA848"/>
    <mergeCell ref="GTB844:GTB848"/>
    <mergeCell ref="GSS844:GSS848"/>
    <mergeCell ref="GST844:GST848"/>
    <mergeCell ref="GSU844:GSU848"/>
    <mergeCell ref="GSV844:GSV848"/>
    <mergeCell ref="GSW844:GSW848"/>
    <mergeCell ref="GSN844:GSN848"/>
    <mergeCell ref="GSO844:GSO848"/>
    <mergeCell ref="GSP844:GSP848"/>
    <mergeCell ref="GSQ844:GSQ848"/>
    <mergeCell ref="GSR844:GSR848"/>
    <mergeCell ref="GSI844:GSI848"/>
    <mergeCell ref="GSJ844:GSJ848"/>
    <mergeCell ref="GSK844:GSK848"/>
    <mergeCell ref="GSL844:GSL848"/>
    <mergeCell ref="GSM844:GSM848"/>
    <mergeCell ref="GSD844:GSD848"/>
    <mergeCell ref="GSE844:GSE848"/>
    <mergeCell ref="GSF844:GSF848"/>
    <mergeCell ref="GSG844:GSG848"/>
    <mergeCell ref="GSH844:GSH848"/>
    <mergeCell ref="GRY844:GRY848"/>
    <mergeCell ref="GRZ844:GRZ848"/>
    <mergeCell ref="GSA844:GSA848"/>
    <mergeCell ref="GSB844:GSB848"/>
    <mergeCell ref="GSC844:GSC848"/>
    <mergeCell ref="GRT844:GRT848"/>
    <mergeCell ref="GRU844:GRU848"/>
    <mergeCell ref="GRV844:GRV848"/>
    <mergeCell ref="GRW844:GRW848"/>
    <mergeCell ref="GRX844:GRX848"/>
    <mergeCell ref="GRO844:GRO848"/>
    <mergeCell ref="GRP844:GRP848"/>
    <mergeCell ref="GRQ844:GRQ848"/>
    <mergeCell ref="GRR844:GRR848"/>
    <mergeCell ref="GRS844:GRS848"/>
    <mergeCell ref="GRJ844:GRJ848"/>
    <mergeCell ref="GRK844:GRK848"/>
    <mergeCell ref="GRL844:GRL848"/>
    <mergeCell ref="GRM844:GRM848"/>
    <mergeCell ref="GRN844:GRN848"/>
    <mergeCell ref="GRE844:GRE848"/>
    <mergeCell ref="GRF844:GRF848"/>
    <mergeCell ref="GRG844:GRG848"/>
    <mergeCell ref="GRH844:GRH848"/>
    <mergeCell ref="GRI844:GRI848"/>
    <mergeCell ref="GQZ844:GQZ848"/>
    <mergeCell ref="GRA844:GRA848"/>
    <mergeCell ref="GRB844:GRB848"/>
    <mergeCell ref="GRC844:GRC848"/>
    <mergeCell ref="GRD844:GRD848"/>
    <mergeCell ref="GQU844:GQU848"/>
    <mergeCell ref="GQV844:GQV848"/>
    <mergeCell ref="GQW844:GQW848"/>
    <mergeCell ref="GQX844:GQX848"/>
    <mergeCell ref="GQY844:GQY848"/>
    <mergeCell ref="GQP844:GQP848"/>
    <mergeCell ref="GQQ844:GQQ848"/>
    <mergeCell ref="GQR844:GQR848"/>
    <mergeCell ref="GQS844:GQS848"/>
    <mergeCell ref="GQT844:GQT848"/>
    <mergeCell ref="GQK844:GQK848"/>
    <mergeCell ref="GQL844:GQL848"/>
    <mergeCell ref="GQM844:GQM848"/>
    <mergeCell ref="GQN844:GQN848"/>
    <mergeCell ref="GQO844:GQO848"/>
    <mergeCell ref="GQF844:GQF848"/>
    <mergeCell ref="GQG844:GQG848"/>
    <mergeCell ref="GQH844:GQH848"/>
    <mergeCell ref="GQI844:GQI848"/>
    <mergeCell ref="GQJ844:GQJ848"/>
    <mergeCell ref="GQA844:GQA848"/>
    <mergeCell ref="GQB844:GQB848"/>
    <mergeCell ref="GQC844:GQC848"/>
    <mergeCell ref="GQD844:GQD848"/>
    <mergeCell ref="GQE844:GQE848"/>
    <mergeCell ref="GPV844:GPV848"/>
    <mergeCell ref="GPW844:GPW848"/>
    <mergeCell ref="GPX844:GPX848"/>
    <mergeCell ref="GPY844:GPY848"/>
    <mergeCell ref="GPZ844:GPZ848"/>
    <mergeCell ref="GPQ844:GPQ848"/>
    <mergeCell ref="GPR844:GPR848"/>
    <mergeCell ref="GPS844:GPS848"/>
    <mergeCell ref="GPT844:GPT848"/>
    <mergeCell ref="GPU844:GPU848"/>
    <mergeCell ref="GPL844:GPL848"/>
    <mergeCell ref="GPM844:GPM848"/>
    <mergeCell ref="GPN844:GPN848"/>
    <mergeCell ref="GPO844:GPO848"/>
    <mergeCell ref="GPP844:GPP848"/>
    <mergeCell ref="GPG844:GPG848"/>
    <mergeCell ref="GPH844:GPH848"/>
    <mergeCell ref="GPI844:GPI848"/>
    <mergeCell ref="GPJ844:GPJ848"/>
    <mergeCell ref="GPK844:GPK848"/>
    <mergeCell ref="GPB844:GPB848"/>
    <mergeCell ref="GPC844:GPC848"/>
    <mergeCell ref="GPD844:GPD848"/>
    <mergeCell ref="GPE844:GPE848"/>
    <mergeCell ref="GPF844:GPF848"/>
    <mergeCell ref="GOW844:GOW848"/>
    <mergeCell ref="GOX844:GOX848"/>
    <mergeCell ref="GOY844:GOY848"/>
    <mergeCell ref="GOZ844:GOZ848"/>
    <mergeCell ref="GPA844:GPA848"/>
    <mergeCell ref="GOR844:GOR848"/>
    <mergeCell ref="GOS844:GOS848"/>
    <mergeCell ref="GOT844:GOT848"/>
    <mergeCell ref="GOU844:GOU848"/>
    <mergeCell ref="GOV844:GOV848"/>
    <mergeCell ref="GOM844:GOM848"/>
    <mergeCell ref="GON844:GON848"/>
    <mergeCell ref="GOO844:GOO848"/>
    <mergeCell ref="GOP844:GOP848"/>
    <mergeCell ref="GOQ844:GOQ848"/>
    <mergeCell ref="GOH844:GOH848"/>
    <mergeCell ref="GOI844:GOI848"/>
    <mergeCell ref="GOJ844:GOJ848"/>
    <mergeCell ref="GOK844:GOK848"/>
    <mergeCell ref="GOL844:GOL848"/>
    <mergeCell ref="GOC844:GOC848"/>
    <mergeCell ref="GOD844:GOD848"/>
    <mergeCell ref="GOE844:GOE848"/>
    <mergeCell ref="GOF844:GOF848"/>
    <mergeCell ref="GOG844:GOG848"/>
    <mergeCell ref="GNX844:GNX848"/>
    <mergeCell ref="GNY844:GNY848"/>
    <mergeCell ref="GNZ844:GNZ848"/>
    <mergeCell ref="GOA844:GOA848"/>
    <mergeCell ref="GOB844:GOB848"/>
    <mergeCell ref="GNS844:GNS848"/>
    <mergeCell ref="GNT844:GNT848"/>
    <mergeCell ref="GNU844:GNU848"/>
    <mergeCell ref="GNV844:GNV848"/>
    <mergeCell ref="GNW844:GNW848"/>
    <mergeCell ref="GNN844:GNN848"/>
    <mergeCell ref="GNO844:GNO848"/>
    <mergeCell ref="GNP844:GNP848"/>
    <mergeCell ref="GNQ844:GNQ848"/>
    <mergeCell ref="GNR844:GNR848"/>
    <mergeCell ref="GNI844:GNI848"/>
    <mergeCell ref="GNJ844:GNJ848"/>
    <mergeCell ref="GNK844:GNK848"/>
    <mergeCell ref="GNL844:GNL848"/>
    <mergeCell ref="GNM844:GNM848"/>
    <mergeCell ref="GND844:GND848"/>
    <mergeCell ref="GNE844:GNE848"/>
    <mergeCell ref="GNF844:GNF848"/>
    <mergeCell ref="GNG844:GNG848"/>
    <mergeCell ref="GNH844:GNH848"/>
    <mergeCell ref="GMY844:GMY848"/>
    <mergeCell ref="GMZ844:GMZ848"/>
    <mergeCell ref="GNA844:GNA848"/>
    <mergeCell ref="GNB844:GNB848"/>
    <mergeCell ref="GNC844:GNC848"/>
    <mergeCell ref="GMT844:GMT848"/>
    <mergeCell ref="GMU844:GMU848"/>
    <mergeCell ref="GMV844:GMV848"/>
    <mergeCell ref="GMW844:GMW848"/>
    <mergeCell ref="GMX844:GMX848"/>
    <mergeCell ref="GMO844:GMO848"/>
    <mergeCell ref="GMP844:GMP848"/>
    <mergeCell ref="GMQ844:GMQ848"/>
    <mergeCell ref="GMR844:GMR848"/>
    <mergeCell ref="GMS844:GMS848"/>
    <mergeCell ref="GMJ844:GMJ848"/>
    <mergeCell ref="GMK844:GMK848"/>
    <mergeCell ref="GML844:GML848"/>
    <mergeCell ref="GMM844:GMM848"/>
    <mergeCell ref="GMN844:GMN848"/>
    <mergeCell ref="GME844:GME848"/>
    <mergeCell ref="GMF844:GMF848"/>
    <mergeCell ref="GMG844:GMG848"/>
    <mergeCell ref="GMH844:GMH848"/>
    <mergeCell ref="GMI844:GMI848"/>
    <mergeCell ref="GLZ844:GLZ848"/>
    <mergeCell ref="GMA844:GMA848"/>
    <mergeCell ref="GMB844:GMB848"/>
    <mergeCell ref="GMC844:GMC848"/>
    <mergeCell ref="GMD844:GMD848"/>
    <mergeCell ref="GLU844:GLU848"/>
    <mergeCell ref="GLV844:GLV848"/>
    <mergeCell ref="GLW844:GLW848"/>
    <mergeCell ref="GLX844:GLX848"/>
    <mergeCell ref="GLY844:GLY848"/>
    <mergeCell ref="GLP844:GLP848"/>
    <mergeCell ref="GLQ844:GLQ848"/>
    <mergeCell ref="GLR844:GLR848"/>
    <mergeCell ref="GLS844:GLS848"/>
    <mergeCell ref="GLT844:GLT848"/>
    <mergeCell ref="GLK844:GLK848"/>
    <mergeCell ref="GLL844:GLL848"/>
    <mergeCell ref="GLM844:GLM848"/>
    <mergeCell ref="GLN844:GLN848"/>
    <mergeCell ref="GLO844:GLO848"/>
    <mergeCell ref="GLF844:GLF848"/>
    <mergeCell ref="GLG844:GLG848"/>
    <mergeCell ref="GLH844:GLH848"/>
    <mergeCell ref="GLI844:GLI848"/>
    <mergeCell ref="GLJ844:GLJ848"/>
    <mergeCell ref="GLA844:GLA848"/>
    <mergeCell ref="GLB844:GLB848"/>
    <mergeCell ref="GLC844:GLC848"/>
    <mergeCell ref="GLD844:GLD848"/>
    <mergeCell ref="GLE844:GLE848"/>
    <mergeCell ref="GKV844:GKV848"/>
    <mergeCell ref="GKW844:GKW848"/>
    <mergeCell ref="GKX844:GKX848"/>
    <mergeCell ref="GKY844:GKY848"/>
    <mergeCell ref="GKZ844:GKZ848"/>
    <mergeCell ref="GKQ844:GKQ848"/>
    <mergeCell ref="GKR844:GKR848"/>
    <mergeCell ref="GKS844:GKS848"/>
    <mergeCell ref="GKT844:GKT848"/>
    <mergeCell ref="GKU844:GKU848"/>
    <mergeCell ref="GKL844:GKL848"/>
    <mergeCell ref="GKM844:GKM848"/>
    <mergeCell ref="GKN844:GKN848"/>
    <mergeCell ref="GKO844:GKO848"/>
    <mergeCell ref="GKP844:GKP848"/>
    <mergeCell ref="GKG844:GKG848"/>
    <mergeCell ref="GKH844:GKH848"/>
    <mergeCell ref="GKI844:GKI848"/>
    <mergeCell ref="GKJ844:GKJ848"/>
    <mergeCell ref="GKK844:GKK848"/>
    <mergeCell ref="GKB844:GKB848"/>
    <mergeCell ref="GKC844:GKC848"/>
    <mergeCell ref="GKD844:GKD848"/>
    <mergeCell ref="GKE844:GKE848"/>
    <mergeCell ref="GKF844:GKF848"/>
    <mergeCell ref="GJW844:GJW848"/>
    <mergeCell ref="GJX844:GJX848"/>
    <mergeCell ref="GJY844:GJY848"/>
    <mergeCell ref="GJZ844:GJZ848"/>
    <mergeCell ref="GKA844:GKA848"/>
    <mergeCell ref="GJR844:GJR848"/>
    <mergeCell ref="GJS844:GJS848"/>
    <mergeCell ref="GJT844:GJT848"/>
    <mergeCell ref="GJU844:GJU848"/>
    <mergeCell ref="GJV844:GJV848"/>
    <mergeCell ref="GJM844:GJM848"/>
    <mergeCell ref="GJN844:GJN848"/>
    <mergeCell ref="GJO844:GJO848"/>
    <mergeCell ref="GJP844:GJP848"/>
    <mergeCell ref="GJQ844:GJQ848"/>
    <mergeCell ref="GJH844:GJH848"/>
    <mergeCell ref="GJI844:GJI848"/>
    <mergeCell ref="GJJ844:GJJ848"/>
    <mergeCell ref="GJK844:GJK848"/>
    <mergeCell ref="GJL844:GJL848"/>
    <mergeCell ref="GJC844:GJC848"/>
    <mergeCell ref="GJD844:GJD848"/>
    <mergeCell ref="GJE844:GJE848"/>
    <mergeCell ref="GJF844:GJF848"/>
    <mergeCell ref="GJG844:GJG848"/>
    <mergeCell ref="GIX844:GIX848"/>
    <mergeCell ref="GIY844:GIY848"/>
    <mergeCell ref="GIZ844:GIZ848"/>
    <mergeCell ref="GJA844:GJA848"/>
    <mergeCell ref="GJB844:GJB848"/>
    <mergeCell ref="GIS844:GIS848"/>
    <mergeCell ref="GIT844:GIT848"/>
    <mergeCell ref="GIU844:GIU848"/>
    <mergeCell ref="GIV844:GIV848"/>
    <mergeCell ref="GIW844:GIW848"/>
    <mergeCell ref="GIN844:GIN848"/>
    <mergeCell ref="GIO844:GIO848"/>
    <mergeCell ref="GIP844:GIP848"/>
    <mergeCell ref="GIQ844:GIQ848"/>
    <mergeCell ref="GIR844:GIR848"/>
    <mergeCell ref="GII844:GII848"/>
    <mergeCell ref="GIJ844:GIJ848"/>
    <mergeCell ref="GIK844:GIK848"/>
    <mergeCell ref="GIL844:GIL848"/>
    <mergeCell ref="GIM844:GIM848"/>
    <mergeCell ref="GID844:GID848"/>
    <mergeCell ref="GIE844:GIE848"/>
    <mergeCell ref="GIF844:GIF848"/>
    <mergeCell ref="GIG844:GIG848"/>
    <mergeCell ref="GIH844:GIH848"/>
    <mergeCell ref="GHY844:GHY848"/>
    <mergeCell ref="GHZ844:GHZ848"/>
    <mergeCell ref="GIA844:GIA848"/>
    <mergeCell ref="GIB844:GIB848"/>
    <mergeCell ref="GIC844:GIC848"/>
    <mergeCell ref="GHT844:GHT848"/>
    <mergeCell ref="GHU844:GHU848"/>
    <mergeCell ref="GHV844:GHV848"/>
    <mergeCell ref="GHW844:GHW848"/>
    <mergeCell ref="GHX844:GHX848"/>
    <mergeCell ref="GHO844:GHO848"/>
    <mergeCell ref="GHP844:GHP848"/>
    <mergeCell ref="GHQ844:GHQ848"/>
    <mergeCell ref="GHR844:GHR848"/>
    <mergeCell ref="GHS844:GHS848"/>
    <mergeCell ref="GHJ844:GHJ848"/>
    <mergeCell ref="GHK844:GHK848"/>
    <mergeCell ref="GHL844:GHL848"/>
    <mergeCell ref="GHM844:GHM848"/>
    <mergeCell ref="GHN844:GHN848"/>
    <mergeCell ref="GHE844:GHE848"/>
    <mergeCell ref="GHF844:GHF848"/>
    <mergeCell ref="GHG844:GHG848"/>
    <mergeCell ref="GHH844:GHH848"/>
    <mergeCell ref="GHI844:GHI848"/>
    <mergeCell ref="GGZ844:GGZ848"/>
    <mergeCell ref="GHA844:GHA848"/>
    <mergeCell ref="GHB844:GHB848"/>
    <mergeCell ref="GHC844:GHC848"/>
    <mergeCell ref="GHD844:GHD848"/>
    <mergeCell ref="GGU844:GGU848"/>
    <mergeCell ref="GGV844:GGV848"/>
    <mergeCell ref="GGW844:GGW848"/>
    <mergeCell ref="GGX844:GGX848"/>
    <mergeCell ref="GGY844:GGY848"/>
    <mergeCell ref="GGP844:GGP848"/>
    <mergeCell ref="GGQ844:GGQ848"/>
    <mergeCell ref="GGR844:GGR848"/>
    <mergeCell ref="GGS844:GGS848"/>
    <mergeCell ref="GGT844:GGT848"/>
    <mergeCell ref="GGK844:GGK848"/>
    <mergeCell ref="GGL844:GGL848"/>
    <mergeCell ref="GGM844:GGM848"/>
    <mergeCell ref="GGN844:GGN848"/>
    <mergeCell ref="GGO844:GGO848"/>
    <mergeCell ref="GGF844:GGF848"/>
    <mergeCell ref="GGG844:GGG848"/>
    <mergeCell ref="GGH844:GGH848"/>
    <mergeCell ref="GGI844:GGI848"/>
    <mergeCell ref="GGJ844:GGJ848"/>
    <mergeCell ref="GGA844:GGA848"/>
    <mergeCell ref="GGB844:GGB848"/>
    <mergeCell ref="GGC844:GGC848"/>
    <mergeCell ref="GGD844:GGD848"/>
    <mergeCell ref="GGE844:GGE848"/>
    <mergeCell ref="GFV844:GFV848"/>
    <mergeCell ref="GFW844:GFW848"/>
    <mergeCell ref="GFX844:GFX848"/>
    <mergeCell ref="GFY844:GFY848"/>
    <mergeCell ref="GFZ844:GFZ848"/>
    <mergeCell ref="GFQ844:GFQ848"/>
    <mergeCell ref="GFR844:GFR848"/>
    <mergeCell ref="GFS844:GFS848"/>
    <mergeCell ref="GFT844:GFT848"/>
    <mergeCell ref="GFU844:GFU848"/>
    <mergeCell ref="GFL844:GFL848"/>
    <mergeCell ref="GFM844:GFM848"/>
    <mergeCell ref="GFN844:GFN848"/>
    <mergeCell ref="GFO844:GFO848"/>
    <mergeCell ref="GFP844:GFP848"/>
    <mergeCell ref="GFG844:GFG848"/>
    <mergeCell ref="GFH844:GFH848"/>
    <mergeCell ref="GFI844:GFI848"/>
    <mergeCell ref="GFJ844:GFJ848"/>
    <mergeCell ref="GFK844:GFK848"/>
    <mergeCell ref="GFB844:GFB848"/>
    <mergeCell ref="GFC844:GFC848"/>
    <mergeCell ref="GFD844:GFD848"/>
    <mergeCell ref="GFE844:GFE848"/>
    <mergeCell ref="GFF844:GFF848"/>
    <mergeCell ref="GEW844:GEW848"/>
    <mergeCell ref="GEX844:GEX848"/>
    <mergeCell ref="GEY844:GEY848"/>
    <mergeCell ref="GEZ844:GEZ848"/>
    <mergeCell ref="GFA844:GFA848"/>
    <mergeCell ref="GER844:GER848"/>
    <mergeCell ref="GES844:GES848"/>
    <mergeCell ref="GET844:GET848"/>
    <mergeCell ref="GEU844:GEU848"/>
    <mergeCell ref="GEV844:GEV848"/>
    <mergeCell ref="GEM844:GEM848"/>
    <mergeCell ref="GEN844:GEN848"/>
    <mergeCell ref="GEO844:GEO848"/>
    <mergeCell ref="GEP844:GEP848"/>
    <mergeCell ref="GEQ844:GEQ848"/>
    <mergeCell ref="GEH844:GEH848"/>
    <mergeCell ref="GEI844:GEI848"/>
    <mergeCell ref="GEJ844:GEJ848"/>
    <mergeCell ref="GEK844:GEK848"/>
    <mergeCell ref="GEL844:GEL848"/>
    <mergeCell ref="GEC844:GEC848"/>
    <mergeCell ref="GED844:GED848"/>
    <mergeCell ref="GEE844:GEE848"/>
    <mergeCell ref="GEF844:GEF848"/>
    <mergeCell ref="GEG844:GEG848"/>
    <mergeCell ref="GDX844:GDX848"/>
    <mergeCell ref="GDY844:GDY848"/>
    <mergeCell ref="GDZ844:GDZ848"/>
    <mergeCell ref="GEA844:GEA848"/>
    <mergeCell ref="GEB844:GEB848"/>
    <mergeCell ref="GDS844:GDS848"/>
    <mergeCell ref="GDT844:GDT848"/>
    <mergeCell ref="GDU844:GDU848"/>
    <mergeCell ref="GDV844:GDV848"/>
    <mergeCell ref="GDW844:GDW848"/>
    <mergeCell ref="GDN844:GDN848"/>
    <mergeCell ref="GDO844:GDO848"/>
    <mergeCell ref="GDP844:GDP848"/>
    <mergeCell ref="GDQ844:GDQ848"/>
    <mergeCell ref="GDR844:GDR848"/>
    <mergeCell ref="GDI844:GDI848"/>
    <mergeCell ref="GDJ844:GDJ848"/>
    <mergeCell ref="GDK844:GDK848"/>
    <mergeCell ref="GDL844:GDL848"/>
    <mergeCell ref="GDM844:GDM848"/>
    <mergeCell ref="GDD844:GDD848"/>
    <mergeCell ref="GDE844:GDE848"/>
    <mergeCell ref="GDF844:GDF848"/>
    <mergeCell ref="GDG844:GDG848"/>
    <mergeCell ref="GDH844:GDH848"/>
    <mergeCell ref="GCY844:GCY848"/>
    <mergeCell ref="GCZ844:GCZ848"/>
    <mergeCell ref="GDA844:GDA848"/>
    <mergeCell ref="GDB844:GDB848"/>
    <mergeCell ref="GDC844:GDC848"/>
    <mergeCell ref="GCT844:GCT848"/>
    <mergeCell ref="GCU844:GCU848"/>
    <mergeCell ref="GCV844:GCV848"/>
    <mergeCell ref="GCW844:GCW848"/>
    <mergeCell ref="GCX844:GCX848"/>
    <mergeCell ref="GCO844:GCO848"/>
    <mergeCell ref="GCP844:GCP848"/>
    <mergeCell ref="GCQ844:GCQ848"/>
    <mergeCell ref="GCR844:GCR848"/>
    <mergeCell ref="GCS844:GCS848"/>
    <mergeCell ref="GCJ844:GCJ848"/>
    <mergeCell ref="GCK844:GCK848"/>
    <mergeCell ref="GCL844:GCL848"/>
    <mergeCell ref="GCM844:GCM848"/>
    <mergeCell ref="GCN844:GCN848"/>
    <mergeCell ref="GCE844:GCE848"/>
    <mergeCell ref="GCF844:GCF848"/>
    <mergeCell ref="GCG844:GCG848"/>
    <mergeCell ref="GCH844:GCH848"/>
    <mergeCell ref="GCI844:GCI848"/>
    <mergeCell ref="GBZ844:GBZ848"/>
    <mergeCell ref="GCA844:GCA848"/>
    <mergeCell ref="GCB844:GCB848"/>
    <mergeCell ref="GCC844:GCC848"/>
    <mergeCell ref="GCD844:GCD848"/>
    <mergeCell ref="GBU844:GBU848"/>
    <mergeCell ref="GBV844:GBV848"/>
    <mergeCell ref="GBW844:GBW848"/>
    <mergeCell ref="GBX844:GBX848"/>
    <mergeCell ref="GBY844:GBY848"/>
    <mergeCell ref="GBP844:GBP848"/>
    <mergeCell ref="GBQ844:GBQ848"/>
    <mergeCell ref="GBR844:GBR848"/>
    <mergeCell ref="GBS844:GBS848"/>
    <mergeCell ref="GBT844:GBT848"/>
    <mergeCell ref="GBK844:GBK848"/>
    <mergeCell ref="GBL844:GBL848"/>
    <mergeCell ref="GBM844:GBM848"/>
    <mergeCell ref="GBN844:GBN848"/>
    <mergeCell ref="GBO844:GBO848"/>
    <mergeCell ref="GBF844:GBF848"/>
    <mergeCell ref="GBG844:GBG848"/>
    <mergeCell ref="GBH844:GBH848"/>
    <mergeCell ref="GBI844:GBI848"/>
    <mergeCell ref="GBJ844:GBJ848"/>
    <mergeCell ref="GBA844:GBA848"/>
    <mergeCell ref="GBB844:GBB848"/>
    <mergeCell ref="GBC844:GBC848"/>
    <mergeCell ref="GBD844:GBD848"/>
    <mergeCell ref="GBE844:GBE848"/>
    <mergeCell ref="GAV844:GAV848"/>
    <mergeCell ref="GAW844:GAW848"/>
    <mergeCell ref="GAX844:GAX848"/>
    <mergeCell ref="GAY844:GAY848"/>
    <mergeCell ref="GAZ844:GAZ848"/>
    <mergeCell ref="GAQ844:GAQ848"/>
    <mergeCell ref="GAR844:GAR848"/>
    <mergeCell ref="GAS844:GAS848"/>
    <mergeCell ref="GAT844:GAT848"/>
    <mergeCell ref="GAU844:GAU848"/>
    <mergeCell ref="GAL844:GAL848"/>
    <mergeCell ref="GAM844:GAM848"/>
    <mergeCell ref="GAN844:GAN848"/>
    <mergeCell ref="GAO844:GAO848"/>
    <mergeCell ref="GAP844:GAP848"/>
    <mergeCell ref="GAG844:GAG848"/>
    <mergeCell ref="GAH844:GAH848"/>
    <mergeCell ref="GAI844:GAI848"/>
    <mergeCell ref="GAJ844:GAJ848"/>
    <mergeCell ref="GAK844:GAK848"/>
    <mergeCell ref="GAB844:GAB848"/>
    <mergeCell ref="GAC844:GAC848"/>
    <mergeCell ref="GAD844:GAD848"/>
    <mergeCell ref="GAE844:GAE848"/>
    <mergeCell ref="GAF844:GAF848"/>
    <mergeCell ref="FZW844:FZW848"/>
    <mergeCell ref="FZX844:FZX848"/>
    <mergeCell ref="FZY844:FZY848"/>
    <mergeCell ref="FZZ844:FZZ848"/>
    <mergeCell ref="GAA844:GAA848"/>
    <mergeCell ref="FZR844:FZR848"/>
    <mergeCell ref="FZS844:FZS848"/>
    <mergeCell ref="FZT844:FZT848"/>
    <mergeCell ref="FZU844:FZU848"/>
    <mergeCell ref="FZV844:FZV848"/>
    <mergeCell ref="FZM844:FZM848"/>
    <mergeCell ref="FZN844:FZN848"/>
    <mergeCell ref="FZO844:FZO848"/>
    <mergeCell ref="FZP844:FZP848"/>
    <mergeCell ref="FZQ844:FZQ848"/>
    <mergeCell ref="FZH844:FZH848"/>
    <mergeCell ref="FZI844:FZI848"/>
    <mergeCell ref="FZJ844:FZJ848"/>
    <mergeCell ref="FZK844:FZK848"/>
    <mergeCell ref="FZL844:FZL848"/>
    <mergeCell ref="FZC844:FZC848"/>
    <mergeCell ref="FZD844:FZD848"/>
    <mergeCell ref="FZE844:FZE848"/>
    <mergeCell ref="FZF844:FZF848"/>
    <mergeCell ref="FZG844:FZG848"/>
    <mergeCell ref="FYX844:FYX848"/>
    <mergeCell ref="FYY844:FYY848"/>
    <mergeCell ref="FYZ844:FYZ848"/>
    <mergeCell ref="FZA844:FZA848"/>
    <mergeCell ref="FZB844:FZB848"/>
    <mergeCell ref="FYS844:FYS848"/>
    <mergeCell ref="FYT844:FYT848"/>
    <mergeCell ref="FYU844:FYU848"/>
    <mergeCell ref="FYV844:FYV848"/>
    <mergeCell ref="FYW844:FYW848"/>
    <mergeCell ref="FYN844:FYN848"/>
    <mergeCell ref="FYO844:FYO848"/>
    <mergeCell ref="FYP844:FYP848"/>
    <mergeCell ref="FYQ844:FYQ848"/>
    <mergeCell ref="FYR844:FYR848"/>
    <mergeCell ref="FYI844:FYI848"/>
    <mergeCell ref="FYJ844:FYJ848"/>
    <mergeCell ref="FYK844:FYK848"/>
    <mergeCell ref="FYL844:FYL848"/>
    <mergeCell ref="FYM844:FYM848"/>
    <mergeCell ref="FYD844:FYD848"/>
    <mergeCell ref="FYE844:FYE848"/>
    <mergeCell ref="FYF844:FYF848"/>
    <mergeCell ref="FYG844:FYG848"/>
    <mergeCell ref="FYH844:FYH848"/>
    <mergeCell ref="FXY844:FXY848"/>
    <mergeCell ref="FXZ844:FXZ848"/>
    <mergeCell ref="FYA844:FYA848"/>
    <mergeCell ref="FYB844:FYB848"/>
    <mergeCell ref="FYC844:FYC848"/>
    <mergeCell ref="FXT844:FXT848"/>
    <mergeCell ref="FXU844:FXU848"/>
    <mergeCell ref="FXV844:FXV848"/>
    <mergeCell ref="FXW844:FXW848"/>
    <mergeCell ref="FXX844:FXX848"/>
    <mergeCell ref="FXO844:FXO848"/>
    <mergeCell ref="FXP844:FXP848"/>
    <mergeCell ref="FXQ844:FXQ848"/>
    <mergeCell ref="FXR844:FXR848"/>
    <mergeCell ref="FXS844:FXS848"/>
    <mergeCell ref="FXJ844:FXJ848"/>
    <mergeCell ref="FXK844:FXK848"/>
    <mergeCell ref="FXL844:FXL848"/>
    <mergeCell ref="FXM844:FXM848"/>
    <mergeCell ref="FXN844:FXN848"/>
    <mergeCell ref="FXE844:FXE848"/>
    <mergeCell ref="FXF844:FXF848"/>
    <mergeCell ref="FXG844:FXG848"/>
    <mergeCell ref="FXH844:FXH848"/>
    <mergeCell ref="FXI844:FXI848"/>
    <mergeCell ref="FWZ844:FWZ848"/>
    <mergeCell ref="FXA844:FXA848"/>
    <mergeCell ref="FXB844:FXB848"/>
    <mergeCell ref="FXC844:FXC848"/>
    <mergeCell ref="FXD844:FXD848"/>
    <mergeCell ref="FWU844:FWU848"/>
    <mergeCell ref="FWV844:FWV848"/>
    <mergeCell ref="FWW844:FWW848"/>
    <mergeCell ref="FWX844:FWX848"/>
    <mergeCell ref="FWY844:FWY848"/>
    <mergeCell ref="FWP844:FWP848"/>
    <mergeCell ref="FWQ844:FWQ848"/>
    <mergeCell ref="FWR844:FWR848"/>
    <mergeCell ref="FWS844:FWS848"/>
    <mergeCell ref="FWT844:FWT848"/>
    <mergeCell ref="FWK844:FWK848"/>
    <mergeCell ref="FWL844:FWL848"/>
    <mergeCell ref="FWM844:FWM848"/>
    <mergeCell ref="FWN844:FWN848"/>
    <mergeCell ref="FWO844:FWO848"/>
    <mergeCell ref="FWF844:FWF848"/>
    <mergeCell ref="FWG844:FWG848"/>
    <mergeCell ref="FWH844:FWH848"/>
    <mergeCell ref="FWI844:FWI848"/>
    <mergeCell ref="FWJ844:FWJ848"/>
    <mergeCell ref="FWA844:FWA848"/>
    <mergeCell ref="FWB844:FWB848"/>
    <mergeCell ref="FWC844:FWC848"/>
    <mergeCell ref="FWD844:FWD848"/>
    <mergeCell ref="FWE844:FWE848"/>
    <mergeCell ref="FVV844:FVV848"/>
    <mergeCell ref="FVW844:FVW848"/>
    <mergeCell ref="FVX844:FVX848"/>
    <mergeCell ref="FVY844:FVY848"/>
    <mergeCell ref="FVZ844:FVZ848"/>
    <mergeCell ref="FVQ844:FVQ848"/>
    <mergeCell ref="FVR844:FVR848"/>
    <mergeCell ref="FVS844:FVS848"/>
    <mergeCell ref="FVT844:FVT848"/>
    <mergeCell ref="FVU844:FVU848"/>
    <mergeCell ref="FVL844:FVL848"/>
    <mergeCell ref="FVM844:FVM848"/>
    <mergeCell ref="FVN844:FVN848"/>
    <mergeCell ref="FVO844:FVO848"/>
    <mergeCell ref="FVP844:FVP848"/>
    <mergeCell ref="FVG844:FVG848"/>
    <mergeCell ref="FVH844:FVH848"/>
    <mergeCell ref="FVI844:FVI848"/>
    <mergeCell ref="FVJ844:FVJ848"/>
    <mergeCell ref="FVK844:FVK848"/>
    <mergeCell ref="FVB844:FVB848"/>
    <mergeCell ref="FVC844:FVC848"/>
    <mergeCell ref="FVD844:FVD848"/>
    <mergeCell ref="FVE844:FVE848"/>
    <mergeCell ref="FVF844:FVF848"/>
    <mergeCell ref="FUW844:FUW848"/>
    <mergeCell ref="FUX844:FUX848"/>
    <mergeCell ref="FUY844:FUY848"/>
    <mergeCell ref="FUZ844:FUZ848"/>
    <mergeCell ref="FVA844:FVA848"/>
    <mergeCell ref="FUR844:FUR848"/>
    <mergeCell ref="FUS844:FUS848"/>
    <mergeCell ref="FUT844:FUT848"/>
    <mergeCell ref="FUU844:FUU848"/>
    <mergeCell ref="FUV844:FUV848"/>
    <mergeCell ref="FUM844:FUM848"/>
    <mergeCell ref="FUN844:FUN848"/>
    <mergeCell ref="FUO844:FUO848"/>
    <mergeCell ref="FUP844:FUP848"/>
    <mergeCell ref="FUQ844:FUQ848"/>
    <mergeCell ref="FUH844:FUH848"/>
    <mergeCell ref="FUI844:FUI848"/>
    <mergeCell ref="FUJ844:FUJ848"/>
    <mergeCell ref="FUK844:FUK848"/>
    <mergeCell ref="FUL844:FUL848"/>
    <mergeCell ref="FUC844:FUC848"/>
    <mergeCell ref="FUD844:FUD848"/>
    <mergeCell ref="FUE844:FUE848"/>
    <mergeCell ref="FUF844:FUF848"/>
    <mergeCell ref="FUG844:FUG848"/>
    <mergeCell ref="FTX844:FTX848"/>
    <mergeCell ref="FTY844:FTY848"/>
    <mergeCell ref="FTZ844:FTZ848"/>
    <mergeCell ref="FUA844:FUA848"/>
    <mergeCell ref="FUB844:FUB848"/>
    <mergeCell ref="FTS844:FTS848"/>
    <mergeCell ref="FTT844:FTT848"/>
    <mergeCell ref="FTU844:FTU848"/>
    <mergeCell ref="FTV844:FTV848"/>
    <mergeCell ref="FTW844:FTW848"/>
    <mergeCell ref="FTN844:FTN848"/>
    <mergeCell ref="FTO844:FTO848"/>
    <mergeCell ref="FTP844:FTP848"/>
    <mergeCell ref="FTQ844:FTQ848"/>
    <mergeCell ref="FTR844:FTR848"/>
    <mergeCell ref="FTI844:FTI848"/>
    <mergeCell ref="FTJ844:FTJ848"/>
    <mergeCell ref="FTK844:FTK848"/>
    <mergeCell ref="FTL844:FTL848"/>
    <mergeCell ref="FTM844:FTM848"/>
    <mergeCell ref="FTD844:FTD848"/>
    <mergeCell ref="FTE844:FTE848"/>
    <mergeCell ref="FTF844:FTF848"/>
    <mergeCell ref="FTG844:FTG848"/>
    <mergeCell ref="FTH844:FTH848"/>
    <mergeCell ref="FSY844:FSY848"/>
    <mergeCell ref="FSZ844:FSZ848"/>
    <mergeCell ref="FTA844:FTA848"/>
    <mergeCell ref="FTB844:FTB848"/>
    <mergeCell ref="FTC844:FTC848"/>
    <mergeCell ref="FST844:FST848"/>
    <mergeCell ref="FSU844:FSU848"/>
    <mergeCell ref="FSV844:FSV848"/>
    <mergeCell ref="FSW844:FSW848"/>
    <mergeCell ref="FSX844:FSX848"/>
    <mergeCell ref="FSO844:FSO848"/>
    <mergeCell ref="FSP844:FSP848"/>
    <mergeCell ref="FSQ844:FSQ848"/>
    <mergeCell ref="FSR844:FSR848"/>
    <mergeCell ref="FSS844:FSS848"/>
    <mergeCell ref="FSJ844:FSJ848"/>
    <mergeCell ref="FSK844:FSK848"/>
    <mergeCell ref="FSL844:FSL848"/>
    <mergeCell ref="FSM844:FSM848"/>
    <mergeCell ref="FSN844:FSN848"/>
    <mergeCell ref="FSE844:FSE848"/>
    <mergeCell ref="FSF844:FSF848"/>
    <mergeCell ref="FSG844:FSG848"/>
    <mergeCell ref="FSH844:FSH848"/>
    <mergeCell ref="FSI844:FSI848"/>
    <mergeCell ref="FRZ844:FRZ848"/>
    <mergeCell ref="FSA844:FSA848"/>
    <mergeCell ref="FSB844:FSB848"/>
    <mergeCell ref="FSC844:FSC848"/>
    <mergeCell ref="FSD844:FSD848"/>
    <mergeCell ref="FRU844:FRU848"/>
    <mergeCell ref="FRV844:FRV848"/>
    <mergeCell ref="FRW844:FRW848"/>
    <mergeCell ref="FRX844:FRX848"/>
    <mergeCell ref="FRY844:FRY848"/>
    <mergeCell ref="FRP844:FRP848"/>
    <mergeCell ref="FRQ844:FRQ848"/>
    <mergeCell ref="FRR844:FRR848"/>
    <mergeCell ref="FRS844:FRS848"/>
    <mergeCell ref="FRT844:FRT848"/>
    <mergeCell ref="FRK844:FRK848"/>
    <mergeCell ref="FRL844:FRL848"/>
    <mergeCell ref="FRM844:FRM848"/>
    <mergeCell ref="FRN844:FRN848"/>
    <mergeCell ref="FRO844:FRO848"/>
    <mergeCell ref="FRF844:FRF848"/>
    <mergeCell ref="FRG844:FRG848"/>
    <mergeCell ref="FRH844:FRH848"/>
    <mergeCell ref="FRI844:FRI848"/>
    <mergeCell ref="FRJ844:FRJ848"/>
    <mergeCell ref="FRA844:FRA848"/>
    <mergeCell ref="FRB844:FRB848"/>
    <mergeCell ref="FRC844:FRC848"/>
    <mergeCell ref="FRD844:FRD848"/>
    <mergeCell ref="FRE844:FRE848"/>
    <mergeCell ref="FQV844:FQV848"/>
    <mergeCell ref="FQW844:FQW848"/>
    <mergeCell ref="FQX844:FQX848"/>
    <mergeCell ref="FQY844:FQY848"/>
    <mergeCell ref="FQZ844:FQZ848"/>
    <mergeCell ref="FQQ844:FQQ848"/>
    <mergeCell ref="FQR844:FQR848"/>
    <mergeCell ref="FQS844:FQS848"/>
    <mergeCell ref="FQT844:FQT848"/>
    <mergeCell ref="FQU844:FQU848"/>
    <mergeCell ref="FQL844:FQL848"/>
    <mergeCell ref="FQM844:FQM848"/>
    <mergeCell ref="FQN844:FQN848"/>
    <mergeCell ref="FQO844:FQO848"/>
    <mergeCell ref="FQP844:FQP848"/>
    <mergeCell ref="FQG844:FQG848"/>
    <mergeCell ref="FQH844:FQH848"/>
    <mergeCell ref="FQI844:FQI848"/>
    <mergeCell ref="FQJ844:FQJ848"/>
    <mergeCell ref="FQK844:FQK848"/>
    <mergeCell ref="FQB844:FQB848"/>
    <mergeCell ref="FQC844:FQC848"/>
    <mergeCell ref="FQD844:FQD848"/>
    <mergeCell ref="FQE844:FQE848"/>
    <mergeCell ref="FQF844:FQF848"/>
    <mergeCell ref="FPW844:FPW848"/>
    <mergeCell ref="FPX844:FPX848"/>
    <mergeCell ref="FPY844:FPY848"/>
    <mergeCell ref="FPZ844:FPZ848"/>
    <mergeCell ref="FQA844:FQA848"/>
    <mergeCell ref="FPR844:FPR848"/>
    <mergeCell ref="FPS844:FPS848"/>
    <mergeCell ref="FPT844:FPT848"/>
    <mergeCell ref="FPU844:FPU848"/>
    <mergeCell ref="FPV844:FPV848"/>
    <mergeCell ref="FPM844:FPM848"/>
    <mergeCell ref="FPN844:FPN848"/>
    <mergeCell ref="FPO844:FPO848"/>
    <mergeCell ref="FPP844:FPP848"/>
    <mergeCell ref="FPQ844:FPQ848"/>
    <mergeCell ref="FPH844:FPH848"/>
    <mergeCell ref="FPI844:FPI848"/>
    <mergeCell ref="FPJ844:FPJ848"/>
    <mergeCell ref="FPK844:FPK848"/>
    <mergeCell ref="FPL844:FPL848"/>
    <mergeCell ref="FPC844:FPC848"/>
    <mergeCell ref="FPD844:FPD848"/>
    <mergeCell ref="FPE844:FPE848"/>
    <mergeCell ref="FPF844:FPF848"/>
    <mergeCell ref="FPG844:FPG848"/>
    <mergeCell ref="FOX844:FOX848"/>
    <mergeCell ref="FOY844:FOY848"/>
    <mergeCell ref="FOZ844:FOZ848"/>
    <mergeCell ref="FPA844:FPA848"/>
    <mergeCell ref="FPB844:FPB848"/>
    <mergeCell ref="FOS844:FOS848"/>
    <mergeCell ref="FOT844:FOT848"/>
    <mergeCell ref="FOU844:FOU848"/>
    <mergeCell ref="FOV844:FOV848"/>
    <mergeCell ref="FOW844:FOW848"/>
    <mergeCell ref="FON844:FON848"/>
    <mergeCell ref="FOO844:FOO848"/>
    <mergeCell ref="FOP844:FOP848"/>
    <mergeCell ref="FOQ844:FOQ848"/>
    <mergeCell ref="FOR844:FOR848"/>
    <mergeCell ref="FOI844:FOI848"/>
    <mergeCell ref="FOJ844:FOJ848"/>
    <mergeCell ref="FOK844:FOK848"/>
    <mergeCell ref="FOL844:FOL848"/>
    <mergeCell ref="FOM844:FOM848"/>
    <mergeCell ref="FOD844:FOD848"/>
    <mergeCell ref="FOE844:FOE848"/>
    <mergeCell ref="FOF844:FOF848"/>
    <mergeCell ref="FOG844:FOG848"/>
    <mergeCell ref="FOH844:FOH848"/>
    <mergeCell ref="FNY844:FNY848"/>
    <mergeCell ref="FNZ844:FNZ848"/>
    <mergeCell ref="FOA844:FOA848"/>
    <mergeCell ref="FOB844:FOB848"/>
    <mergeCell ref="FOC844:FOC848"/>
    <mergeCell ref="FNT844:FNT848"/>
    <mergeCell ref="FNU844:FNU848"/>
    <mergeCell ref="FNV844:FNV848"/>
    <mergeCell ref="FNW844:FNW848"/>
    <mergeCell ref="FNX844:FNX848"/>
    <mergeCell ref="FNO844:FNO848"/>
    <mergeCell ref="FNP844:FNP848"/>
    <mergeCell ref="FNQ844:FNQ848"/>
    <mergeCell ref="FNR844:FNR848"/>
    <mergeCell ref="FNS844:FNS848"/>
    <mergeCell ref="FNJ844:FNJ848"/>
    <mergeCell ref="FNK844:FNK848"/>
    <mergeCell ref="FNL844:FNL848"/>
    <mergeCell ref="FNM844:FNM848"/>
    <mergeCell ref="FNN844:FNN848"/>
    <mergeCell ref="FNE844:FNE848"/>
    <mergeCell ref="FNF844:FNF848"/>
    <mergeCell ref="FNG844:FNG848"/>
    <mergeCell ref="FNH844:FNH848"/>
    <mergeCell ref="FNI844:FNI848"/>
    <mergeCell ref="FMZ844:FMZ848"/>
    <mergeCell ref="FNA844:FNA848"/>
    <mergeCell ref="FNB844:FNB848"/>
    <mergeCell ref="FNC844:FNC848"/>
    <mergeCell ref="FND844:FND848"/>
    <mergeCell ref="FMU844:FMU848"/>
    <mergeCell ref="FMV844:FMV848"/>
    <mergeCell ref="FMW844:FMW848"/>
    <mergeCell ref="FMX844:FMX848"/>
    <mergeCell ref="FMY844:FMY848"/>
    <mergeCell ref="FMP844:FMP848"/>
    <mergeCell ref="FMQ844:FMQ848"/>
    <mergeCell ref="FMR844:FMR848"/>
    <mergeCell ref="FMS844:FMS848"/>
    <mergeCell ref="FMT844:FMT848"/>
    <mergeCell ref="FMK844:FMK848"/>
    <mergeCell ref="FML844:FML848"/>
    <mergeCell ref="FMM844:FMM848"/>
    <mergeCell ref="FMN844:FMN848"/>
    <mergeCell ref="FMO844:FMO848"/>
    <mergeCell ref="FMF844:FMF848"/>
    <mergeCell ref="FMG844:FMG848"/>
    <mergeCell ref="FMH844:FMH848"/>
    <mergeCell ref="FMI844:FMI848"/>
    <mergeCell ref="FMJ844:FMJ848"/>
    <mergeCell ref="FMA844:FMA848"/>
    <mergeCell ref="FMB844:FMB848"/>
    <mergeCell ref="FMC844:FMC848"/>
    <mergeCell ref="FMD844:FMD848"/>
    <mergeCell ref="FME844:FME848"/>
    <mergeCell ref="FLV844:FLV848"/>
    <mergeCell ref="FLW844:FLW848"/>
    <mergeCell ref="FLX844:FLX848"/>
    <mergeCell ref="FLY844:FLY848"/>
    <mergeCell ref="FLZ844:FLZ848"/>
    <mergeCell ref="FLQ844:FLQ848"/>
    <mergeCell ref="FLR844:FLR848"/>
    <mergeCell ref="FLS844:FLS848"/>
    <mergeCell ref="FLT844:FLT848"/>
    <mergeCell ref="FLU844:FLU848"/>
    <mergeCell ref="FLL844:FLL848"/>
    <mergeCell ref="FLM844:FLM848"/>
    <mergeCell ref="FLN844:FLN848"/>
    <mergeCell ref="FLO844:FLO848"/>
    <mergeCell ref="FLP844:FLP848"/>
    <mergeCell ref="FLG844:FLG848"/>
    <mergeCell ref="FLH844:FLH848"/>
    <mergeCell ref="FLI844:FLI848"/>
    <mergeCell ref="FLJ844:FLJ848"/>
    <mergeCell ref="FLK844:FLK848"/>
    <mergeCell ref="FLB844:FLB848"/>
    <mergeCell ref="FLC844:FLC848"/>
    <mergeCell ref="FLD844:FLD848"/>
    <mergeCell ref="FLE844:FLE848"/>
    <mergeCell ref="FLF844:FLF848"/>
    <mergeCell ref="FKW844:FKW848"/>
    <mergeCell ref="FKX844:FKX848"/>
    <mergeCell ref="FKY844:FKY848"/>
    <mergeCell ref="FKZ844:FKZ848"/>
    <mergeCell ref="FLA844:FLA848"/>
    <mergeCell ref="FKR844:FKR848"/>
    <mergeCell ref="FKS844:FKS848"/>
    <mergeCell ref="FKT844:FKT848"/>
    <mergeCell ref="FKU844:FKU848"/>
    <mergeCell ref="FKV844:FKV848"/>
    <mergeCell ref="FKM844:FKM848"/>
    <mergeCell ref="FKN844:FKN848"/>
    <mergeCell ref="FKO844:FKO848"/>
    <mergeCell ref="FKP844:FKP848"/>
    <mergeCell ref="FKQ844:FKQ848"/>
    <mergeCell ref="FKH844:FKH848"/>
    <mergeCell ref="FKI844:FKI848"/>
    <mergeCell ref="FKJ844:FKJ848"/>
    <mergeCell ref="FKK844:FKK848"/>
    <mergeCell ref="FKL844:FKL848"/>
    <mergeCell ref="FKC844:FKC848"/>
    <mergeCell ref="FKD844:FKD848"/>
    <mergeCell ref="FKE844:FKE848"/>
    <mergeCell ref="FKF844:FKF848"/>
    <mergeCell ref="FKG844:FKG848"/>
    <mergeCell ref="FJX844:FJX848"/>
    <mergeCell ref="FJY844:FJY848"/>
    <mergeCell ref="FJZ844:FJZ848"/>
    <mergeCell ref="FKA844:FKA848"/>
    <mergeCell ref="FKB844:FKB848"/>
    <mergeCell ref="FJS844:FJS848"/>
    <mergeCell ref="FJT844:FJT848"/>
    <mergeCell ref="FJU844:FJU848"/>
    <mergeCell ref="FJV844:FJV848"/>
    <mergeCell ref="FJW844:FJW848"/>
    <mergeCell ref="FJN844:FJN848"/>
    <mergeCell ref="FJO844:FJO848"/>
    <mergeCell ref="FJP844:FJP848"/>
    <mergeCell ref="FJQ844:FJQ848"/>
    <mergeCell ref="FJR844:FJR848"/>
    <mergeCell ref="FJI844:FJI848"/>
    <mergeCell ref="FJJ844:FJJ848"/>
    <mergeCell ref="FJK844:FJK848"/>
    <mergeCell ref="FJL844:FJL848"/>
    <mergeCell ref="FJM844:FJM848"/>
    <mergeCell ref="FJD844:FJD848"/>
    <mergeCell ref="FJE844:FJE848"/>
    <mergeCell ref="FJF844:FJF848"/>
    <mergeCell ref="FJG844:FJG848"/>
    <mergeCell ref="FJH844:FJH848"/>
    <mergeCell ref="FIY844:FIY848"/>
    <mergeCell ref="FIZ844:FIZ848"/>
    <mergeCell ref="FJA844:FJA848"/>
    <mergeCell ref="FJB844:FJB848"/>
    <mergeCell ref="FJC844:FJC848"/>
    <mergeCell ref="FIT844:FIT848"/>
    <mergeCell ref="FIU844:FIU848"/>
    <mergeCell ref="FIV844:FIV848"/>
    <mergeCell ref="FIW844:FIW848"/>
    <mergeCell ref="FIX844:FIX848"/>
    <mergeCell ref="FIO844:FIO848"/>
    <mergeCell ref="FIP844:FIP848"/>
    <mergeCell ref="FIQ844:FIQ848"/>
    <mergeCell ref="FIR844:FIR848"/>
    <mergeCell ref="FIS844:FIS848"/>
    <mergeCell ref="FIJ844:FIJ848"/>
    <mergeCell ref="FIK844:FIK848"/>
    <mergeCell ref="FIL844:FIL848"/>
    <mergeCell ref="FIM844:FIM848"/>
    <mergeCell ref="FIN844:FIN848"/>
    <mergeCell ref="FIE844:FIE848"/>
    <mergeCell ref="FIF844:FIF848"/>
    <mergeCell ref="FIG844:FIG848"/>
    <mergeCell ref="FIH844:FIH848"/>
    <mergeCell ref="FII844:FII848"/>
    <mergeCell ref="FHZ844:FHZ848"/>
    <mergeCell ref="FIA844:FIA848"/>
    <mergeCell ref="FIB844:FIB848"/>
    <mergeCell ref="FIC844:FIC848"/>
    <mergeCell ref="FID844:FID848"/>
    <mergeCell ref="FHU844:FHU848"/>
    <mergeCell ref="FHV844:FHV848"/>
    <mergeCell ref="FHW844:FHW848"/>
    <mergeCell ref="FHX844:FHX848"/>
    <mergeCell ref="FHY844:FHY848"/>
    <mergeCell ref="FHP844:FHP848"/>
    <mergeCell ref="FHQ844:FHQ848"/>
    <mergeCell ref="FHR844:FHR848"/>
    <mergeCell ref="FHS844:FHS848"/>
    <mergeCell ref="FHT844:FHT848"/>
    <mergeCell ref="FHK844:FHK848"/>
    <mergeCell ref="FHL844:FHL848"/>
    <mergeCell ref="FHM844:FHM848"/>
    <mergeCell ref="FHN844:FHN848"/>
    <mergeCell ref="FHO844:FHO848"/>
    <mergeCell ref="FHF844:FHF848"/>
    <mergeCell ref="FHG844:FHG848"/>
    <mergeCell ref="FHH844:FHH848"/>
    <mergeCell ref="FHI844:FHI848"/>
    <mergeCell ref="FHJ844:FHJ848"/>
    <mergeCell ref="FHA844:FHA848"/>
    <mergeCell ref="FHB844:FHB848"/>
    <mergeCell ref="FHC844:FHC848"/>
    <mergeCell ref="FHD844:FHD848"/>
    <mergeCell ref="FHE844:FHE848"/>
    <mergeCell ref="FGV844:FGV848"/>
    <mergeCell ref="FGW844:FGW848"/>
    <mergeCell ref="FGX844:FGX848"/>
    <mergeCell ref="FGY844:FGY848"/>
    <mergeCell ref="FGZ844:FGZ848"/>
    <mergeCell ref="FGQ844:FGQ848"/>
    <mergeCell ref="FGR844:FGR848"/>
    <mergeCell ref="FGS844:FGS848"/>
    <mergeCell ref="FGT844:FGT848"/>
    <mergeCell ref="FGU844:FGU848"/>
    <mergeCell ref="FGL844:FGL848"/>
    <mergeCell ref="FGM844:FGM848"/>
    <mergeCell ref="FGN844:FGN848"/>
    <mergeCell ref="FGO844:FGO848"/>
    <mergeCell ref="FGP844:FGP848"/>
    <mergeCell ref="FGG844:FGG848"/>
    <mergeCell ref="FGH844:FGH848"/>
    <mergeCell ref="FGI844:FGI848"/>
    <mergeCell ref="FGJ844:FGJ848"/>
    <mergeCell ref="FGK844:FGK848"/>
    <mergeCell ref="FGB844:FGB848"/>
    <mergeCell ref="FGC844:FGC848"/>
    <mergeCell ref="FGD844:FGD848"/>
    <mergeCell ref="FGE844:FGE848"/>
    <mergeCell ref="FGF844:FGF848"/>
    <mergeCell ref="FFW844:FFW848"/>
    <mergeCell ref="FFX844:FFX848"/>
    <mergeCell ref="FFY844:FFY848"/>
    <mergeCell ref="FFZ844:FFZ848"/>
    <mergeCell ref="FGA844:FGA848"/>
    <mergeCell ref="FFR844:FFR848"/>
    <mergeCell ref="FFS844:FFS848"/>
    <mergeCell ref="FFT844:FFT848"/>
    <mergeCell ref="FFU844:FFU848"/>
    <mergeCell ref="FFV844:FFV848"/>
    <mergeCell ref="FFM844:FFM848"/>
    <mergeCell ref="FFN844:FFN848"/>
    <mergeCell ref="FFO844:FFO848"/>
    <mergeCell ref="FFP844:FFP848"/>
    <mergeCell ref="FFQ844:FFQ848"/>
    <mergeCell ref="FFH844:FFH848"/>
    <mergeCell ref="FFI844:FFI848"/>
    <mergeCell ref="FFJ844:FFJ848"/>
    <mergeCell ref="FFK844:FFK848"/>
    <mergeCell ref="FFL844:FFL848"/>
    <mergeCell ref="FFC844:FFC848"/>
    <mergeCell ref="FFD844:FFD848"/>
    <mergeCell ref="FFE844:FFE848"/>
    <mergeCell ref="FFF844:FFF848"/>
    <mergeCell ref="FFG844:FFG848"/>
    <mergeCell ref="FEX844:FEX848"/>
    <mergeCell ref="FEY844:FEY848"/>
    <mergeCell ref="FEZ844:FEZ848"/>
    <mergeCell ref="FFA844:FFA848"/>
    <mergeCell ref="FFB844:FFB848"/>
    <mergeCell ref="FES844:FES848"/>
    <mergeCell ref="FET844:FET848"/>
    <mergeCell ref="FEU844:FEU848"/>
    <mergeCell ref="FEV844:FEV848"/>
    <mergeCell ref="FEW844:FEW848"/>
    <mergeCell ref="FEN844:FEN848"/>
    <mergeCell ref="FEO844:FEO848"/>
    <mergeCell ref="FEP844:FEP848"/>
    <mergeCell ref="FEQ844:FEQ848"/>
    <mergeCell ref="FER844:FER848"/>
    <mergeCell ref="FEI844:FEI848"/>
    <mergeCell ref="FEJ844:FEJ848"/>
    <mergeCell ref="FEK844:FEK848"/>
    <mergeCell ref="FEL844:FEL848"/>
    <mergeCell ref="FEM844:FEM848"/>
    <mergeCell ref="FED844:FED848"/>
    <mergeCell ref="FEE844:FEE848"/>
    <mergeCell ref="FEF844:FEF848"/>
    <mergeCell ref="FEG844:FEG848"/>
    <mergeCell ref="FEH844:FEH848"/>
    <mergeCell ref="FDY844:FDY848"/>
    <mergeCell ref="FDZ844:FDZ848"/>
    <mergeCell ref="FEA844:FEA848"/>
    <mergeCell ref="FEB844:FEB848"/>
    <mergeCell ref="FEC844:FEC848"/>
    <mergeCell ref="FDT844:FDT848"/>
    <mergeCell ref="FDU844:FDU848"/>
    <mergeCell ref="FDV844:FDV848"/>
    <mergeCell ref="FDW844:FDW848"/>
    <mergeCell ref="FDX844:FDX848"/>
    <mergeCell ref="FDO844:FDO848"/>
    <mergeCell ref="FDP844:FDP848"/>
    <mergeCell ref="FDQ844:FDQ848"/>
    <mergeCell ref="FDR844:FDR848"/>
    <mergeCell ref="FDS844:FDS848"/>
    <mergeCell ref="FDJ844:FDJ848"/>
    <mergeCell ref="FDK844:FDK848"/>
    <mergeCell ref="FDL844:FDL848"/>
    <mergeCell ref="FDM844:FDM848"/>
    <mergeCell ref="FDN844:FDN848"/>
    <mergeCell ref="FDE844:FDE848"/>
    <mergeCell ref="FDF844:FDF848"/>
    <mergeCell ref="FDG844:FDG848"/>
    <mergeCell ref="FDH844:FDH848"/>
    <mergeCell ref="FDI844:FDI848"/>
    <mergeCell ref="FCZ844:FCZ848"/>
    <mergeCell ref="FDA844:FDA848"/>
    <mergeCell ref="FDB844:FDB848"/>
    <mergeCell ref="FDC844:FDC848"/>
    <mergeCell ref="FDD844:FDD848"/>
    <mergeCell ref="FCU844:FCU848"/>
    <mergeCell ref="FCV844:FCV848"/>
    <mergeCell ref="FCW844:FCW848"/>
    <mergeCell ref="FCX844:FCX848"/>
    <mergeCell ref="FCY844:FCY848"/>
    <mergeCell ref="FCP844:FCP848"/>
    <mergeCell ref="FCQ844:FCQ848"/>
    <mergeCell ref="FCR844:FCR848"/>
    <mergeCell ref="FCS844:FCS848"/>
    <mergeCell ref="FCT844:FCT848"/>
    <mergeCell ref="FCK844:FCK848"/>
    <mergeCell ref="FCL844:FCL848"/>
    <mergeCell ref="FCM844:FCM848"/>
    <mergeCell ref="FCN844:FCN848"/>
    <mergeCell ref="FCO844:FCO848"/>
    <mergeCell ref="FCF844:FCF848"/>
    <mergeCell ref="FCG844:FCG848"/>
    <mergeCell ref="FCH844:FCH848"/>
    <mergeCell ref="FCI844:FCI848"/>
    <mergeCell ref="FCJ844:FCJ848"/>
    <mergeCell ref="FCA844:FCA848"/>
    <mergeCell ref="FCB844:FCB848"/>
    <mergeCell ref="FCC844:FCC848"/>
    <mergeCell ref="FCD844:FCD848"/>
    <mergeCell ref="FCE844:FCE848"/>
    <mergeCell ref="FBV844:FBV848"/>
    <mergeCell ref="FBW844:FBW848"/>
    <mergeCell ref="FBX844:FBX848"/>
    <mergeCell ref="FBY844:FBY848"/>
    <mergeCell ref="FBZ844:FBZ848"/>
    <mergeCell ref="FBQ844:FBQ848"/>
    <mergeCell ref="FBR844:FBR848"/>
    <mergeCell ref="FBS844:FBS848"/>
    <mergeCell ref="FBT844:FBT848"/>
    <mergeCell ref="FBU844:FBU848"/>
    <mergeCell ref="FBL844:FBL848"/>
    <mergeCell ref="FBM844:FBM848"/>
    <mergeCell ref="FBN844:FBN848"/>
    <mergeCell ref="FBO844:FBO848"/>
    <mergeCell ref="FBP844:FBP848"/>
    <mergeCell ref="FBG844:FBG848"/>
    <mergeCell ref="FBH844:FBH848"/>
    <mergeCell ref="FBI844:FBI848"/>
    <mergeCell ref="FBJ844:FBJ848"/>
    <mergeCell ref="FBK844:FBK848"/>
    <mergeCell ref="FBB844:FBB848"/>
    <mergeCell ref="FBC844:FBC848"/>
    <mergeCell ref="FBD844:FBD848"/>
    <mergeCell ref="FBE844:FBE848"/>
    <mergeCell ref="FBF844:FBF848"/>
    <mergeCell ref="FAW844:FAW848"/>
    <mergeCell ref="FAX844:FAX848"/>
    <mergeCell ref="FAY844:FAY848"/>
    <mergeCell ref="FAZ844:FAZ848"/>
    <mergeCell ref="FBA844:FBA848"/>
    <mergeCell ref="FAR844:FAR848"/>
    <mergeCell ref="FAS844:FAS848"/>
    <mergeCell ref="FAT844:FAT848"/>
    <mergeCell ref="FAU844:FAU848"/>
    <mergeCell ref="FAV844:FAV848"/>
    <mergeCell ref="FAM844:FAM848"/>
    <mergeCell ref="FAN844:FAN848"/>
    <mergeCell ref="FAO844:FAO848"/>
    <mergeCell ref="FAP844:FAP848"/>
    <mergeCell ref="FAQ844:FAQ848"/>
    <mergeCell ref="FAH844:FAH848"/>
    <mergeCell ref="FAI844:FAI848"/>
    <mergeCell ref="FAJ844:FAJ848"/>
    <mergeCell ref="FAK844:FAK848"/>
    <mergeCell ref="FAL844:FAL848"/>
    <mergeCell ref="FAC844:FAC848"/>
    <mergeCell ref="FAD844:FAD848"/>
    <mergeCell ref="FAE844:FAE848"/>
    <mergeCell ref="FAF844:FAF848"/>
    <mergeCell ref="FAG844:FAG848"/>
    <mergeCell ref="EZX844:EZX848"/>
    <mergeCell ref="EZY844:EZY848"/>
    <mergeCell ref="EZZ844:EZZ848"/>
    <mergeCell ref="FAA844:FAA848"/>
    <mergeCell ref="FAB844:FAB848"/>
    <mergeCell ref="EZS844:EZS848"/>
    <mergeCell ref="EZT844:EZT848"/>
    <mergeCell ref="EZU844:EZU848"/>
    <mergeCell ref="EZV844:EZV848"/>
    <mergeCell ref="EZW844:EZW848"/>
    <mergeCell ref="EZN844:EZN848"/>
    <mergeCell ref="EZO844:EZO848"/>
    <mergeCell ref="EZP844:EZP848"/>
    <mergeCell ref="EZQ844:EZQ848"/>
    <mergeCell ref="EZR844:EZR848"/>
    <mergeCell ref="EZI844:EZI848"/>
    <mergeCell ref="EZJ844:EZJ848"/>
    <mergeCell ref="EZK844:EZK848"/>
    <mergeCell ref="EZL844:EZL848"/>
    <mergeCell ref="EZM844:EZM848"/>
    <mergeCell ref="EZD844:EZD848"/>
    <mergeCell ref="EZE844:EZE848"/>
    <mergeCell ref="EZF844:EZF848"/>
    <mergeCell ref="EZG844:EZG848"/>
    <mergeCell ref="EZH844:EZH848"/>
    <mergeCell ref="EYY844:EYY848"/>
    <mergeCell ref="EYZ844:EYZ848"/>
    <mergeCell ref="EZA844:EZA848"/>
    <mergeCell ref="EZB844:EZB848"/>
    <mergeCell ref="EZC844:EZC848"/>
    <mergeCell ref="EYT844:EYT848"/>
    <mergeCell ref="EYU844:EYU848"/>
    <mergeCell ref="EYV844:EYV848"/>
    <mergeCell ref="EYW844:EYW848"/>
    <mergeCell ref="EYX844:EYX848"/>
    <mergeCell ref="EYO844:EYO848"/>
    <mergeCell ref="EYP844:EYP848"/>
    <mergeCell ref="EYQ844:EYQ848"/>
    <mergeCell ref="EYR844:EYR848"/>
    <mergeCell ref="EYS844:EYS848"/>
    <mergeCell ref="EYJ844:EYJ848"/>
    <mergeCell ref="EYK844:EYK848"/>
    <mergeCell ref="EYL844:EYL848"/>
    <mergeCell ref="EYM844:EYM848"/>
    <mergeCell ref="EYN844:EYN848"/>
    <mergeCell ref="EYE844:EYE848"/>
    <mergeCell ref="EYF844:EYF848"/>
    <mergeCell ref="EYG844:EYG848"/>
    <mergeCell ref="EYH844:EYH848"/>
    <mergeCell ref="EYI844:EYI848"/>
    <mergeCell ref="EXZ844:EXZ848"/>
    <mergeCell ref="EYA844:EYA848"/>
    <mergeCell ref="EYB844:EYB848"/>
    <mergeCell ref="EYC844:EYC848"/>
    <mergeCell ref="EYD844:EYD848"/>
    <mergeCell ref="EXU844:EXU848"/>
    <mergeCell ref="EXV844:EXV848"/>
    <mergeCell ref="EXW844:EXW848"/>
    <mergeCell ref="EXX844:EXX848"/>
    <mergeCell ref="EXY844:EXY848"/>
    <mergeCell ref="EXP844:EXP848"/>
    <mergeCell ref="EXQ844:EXQ848"/>
    <mergeCell ref="EXR844:EXR848"/>
    <mergeCell ref="EXS844:EXS848"/>
    <mergeCell ref="EXT844:EXT848"/>
    <mergeCell ref="EXK844:EXK848"/>
    <mergeCell ref="EXL844:EXL848"/>
    <mergeCell ref="EXM844:EXM848"/>
    <mergeCell ref="EXN844:EXN848"/>
    <mergeCell ref="EXO844:EXO848"/>
    <mergeCell ref="EXF844:EXF848"/>
    <mergeCell ref="EXG844:EXG848"/>
    <mergeCell ref="EXH844:EXH848"/>
    <mergeCell ref="EXI844:EXI848"/>
    <mergeCell ref="EXJ844:EXJ848"/>
    <mergeCell ref="EXA844:EXA848"/>
    <mergeCell ref="EXB844:EXB848"/>
    <mergeCell ref="EXC844:EXC848"/>
    <mergeCell ref="EXD844:EXD848"/>
    <mergeCell ref="EXE844:EXE848"/>
    <mergeCell ref="EWV844:EWV848"/>
    <mergeCell ref="EWW844:EWW848"/>
    <mergeCell ref="EWX844:EWX848"/>
    <mergeCell ref="EWY844:EWY848"/>
    <mergeCell ref="EWZ844:EWZ848"/>
    <mergeCell ref="EWQ844:EWQ848"/>
    <mergeCell ref="EWR844:EWR848"/>
    <mergeCell ref="EWS844:EWS848"/>
    <mergeCell ref="EWT844:EWT848"/>
    <mergeCell ref="EWU844:EWU848"/>
    <mergeCell ref="EWL844:EWL848"/>
    <mergeCell ref="EWM844:EWM848"/>
    <mergeCell ref="EWN844:EWN848"/>
    <mergeCell ref="EWO844:EWO848"/>
    <mergeCell ref="EWP844:EWP848"/>
    <mergeCell ref="EWG844:EWG848"/>
    <mergeCell ref="EWH844:EWH848"/>
    <mergeCell ref="EWI844:EWI848"/>
    <mergeCell ref="EWJ844:EWJ848"/>
    <mergeCell ref="EWK844:EWK848"/>
    <mergeCell ref="EWB844:EWB848"/>
    <mergeCell ref="EWC844:EWC848"/>
    <mergeCell ref="EWD844:EWD848"/>
    <mergeCell ref="EWE844:EWE848"/>
    <mergeCell ref="EWF844:EWF848"/>
    <mergeCell ref="EVW844:EVW848"/>
    <mergeCell ref="EVX844:EVX848"/>
    <mergeCell ref="EVY844:EVY848"/>
    <mergeCell ref="EVZ844:EVZ848"/>
    <mergeCell ref="EWA844:EWA848"/>
    <mergeCell ref="EVR844:EVR848"/>
    <mergeCell ref="EVS844:EVS848"/>
    <mergeCell ref="EVT844:EVT848"/>
    <mergeCell ref="EVU844:EVU848"/>
    <mergeCell ref="EVV844:EVV848"/>
    <mergeCell ref="EVM844:EVM848"/>
    <mergeCell ref="EVN844:EVN848"/>
    <mergeCell ref="EVO844:EVO848"/>
    <mergeCell ref="EVP844:EVP848"/>
    <mergeCell ref="EVQ844:EVQ848"/>
    <mergeCell ref="EVH844:EVH848"/>
    <mergeCell ref="EVI844:EVI848"/>
    <mergeCell ref="EVJ844:EVJ848"/>
    <mergeCell ref="EVK844:EVK848"/>
    <mergeCell ref="EVL844:EVL848"/>
    <mergeCell ref="EVC844:EVC848"/>
    <mergeCell ref="EVD844:EVD848"/>
    <mergeCell ref="EVE844:EVE848"/>
    <mergeCell ref="EVF844:EVF848"/>
    <mergeCell ref="EVG844:EVG848"/>
    <mergeCell ref="EUX844:EUX848"/>
    <mergeCell ref="EUY844:EUY848"/>
    <mergeCell ref="EUZ844:EUZ848"/>
    <mergeCell ref="EVA844:EVA848"/>
    <mergeCell ref="EVB844:EVB848"/>
    <mergeCell ref="EUS844:EUS848"/>
    <mergeCell ref="EUT844:EUT848"/>
    <mergeCell ref="EUU844:EUU848"/>
    <mergeCell ref="EUV844:EUV848"/>
    <mergeCell ref="EUW844:EUW848"/>
    <mergeCell ref="EUN844:EUN848"/>
    <mergeCell ref="EUO844:EUO848"/>
    <mergeCell ref="EUP844:EUP848"/>
    <mergeCell ref="EUQ844:EUQ848"/>
    <mergeCell ref="EUR844:EUR848"/>
    <mergeCell ref="EUI844:EUI848"/>
    <mergeCell ref="EUJ844:EUJ848"/>
    <mergeCell ref="EUK844:EUK848"/>
    <mergeCell ref="EUL844:EUL848"/>
    <mergeCell ref="EUM844:EUM848"/>
    <mergeCell ref="EUD844:EUD848"/>
    <mergeCell ref="EUE844:EUE848"/>
    <mergeCell ref="EUF844:EUF848"/>
    <mergeCell ref="EUG844:EUG848"/>
    <mergeCell ref="EUH844:EUH848"/>
    <mergeCell ref="ETY844:ETY848"/>
    <mergeCell ref="ETZ844:ETZ848"/>
    <mergeCell ref="EUA844:EUA848"/>
    <mergeCell ref="EUB844:EUB848"/>
    <mergeCell ref="EUC844:EUC848"/>
    <mergeCell ref="ETT844:ETT848"/>
    <mergeCell ref="ETU844:ETU848"/>
    <mergeCell ref="ETV844:ETV848"/>
    <mergeCell ref="ETW844:ETW848"/>
    <mergeCell ref="ETX844:ETX848"/>
    <mergeCell ref="ETO844:ETO848"/>
    <mergeCell ref="ETP844:ETP848"/>
    <mergeCell ref="ETQ844:ETQ848"/>
    <mergeCell ref="ETR844:ETR848"/>
    <mergeCell ref="ETS844:ETS848"/>
    <mergeCell ref="ETJ844:ETJ848"/>
    <mergeCell ref="ETK844:ETK848"/>
    <mergeCell ref="ETL844:ETL848"/>
    <mergeCell ref="ETM844:ETM848"/>
    <mergeCell ref="ETN844:ETN848"/>
    <mergeCell ref="ETE844:ETE848"/>
    <mergeCell ref="ETF844:ETF848"/>
    <mergeCell ref="ETG844:ETG848"/>
    <mergeCell ref="ETH844:ETH848"/>
    <mergeCell ref="ETI844:ETI848"/>
    <mergeCell ref="ESZ844:ESZ848"/>
    <mergeCell ref="ETA844:ETA848"/>
    <mergeCell ref="ETB844:ETB848"/>
    <mergeCell ref="ETC844:ETC848"/>
    <mergeCell ref="ETD844:ETD848"/>
    <mergeCell ref="ESU844:ESU848"/>
    <mergeCell ref="ESV844:ESV848"/>
    <mergeCell ref="ESW844:ESW848"/>
    <mergeCell ref="ESX844:ESX848"/>
    <mergeCell ref="ESY844:ESY848"/>
    <mergeCell ref="ESP844:ESP848"/>
    <mergeCell ref="ESQ844:ESQ848"/>
    <mergeCell ref="ESR844:ESR848"/>
    <mergeCell ref="ESS844:ESS848"/>
    <mergeCell ref="EST844:EST848"/>
    <mergeCell ref="ESK844:ESK848"/>
    <mergeCell ref="ESL844:ESL848"/>
    <mergeCell ref="ESM844:ESM848"/>
    <mergeCell ref="ESN844:ESN848"/>
    <mergeCell ref="ESO844:ESO848"/>
    <mergeCell ref="ESF844:ESF848"/>
    <mergeCell ref="ESG844:ESG848"/>
    <mergeCell ref="ESH844:ESH848"/>
    <mergeCell ref="ESI844:ESI848"/>
    <mergeCell ref="ESJ844:ESJ848"/>
    <mergeCell ref="ESA844:ESA848"/>
    <mergeCell ref="ESB844:ESB848"/>
    <mergeCell ref="ESC844:ESC848"/>
    <mergeCell ref="ESD844:ESD848"/>
    <mergeCell ref="ESE844:ESE848"/>
    <mergeCell ref="ERV844:ERV848"/>
    <mergeCell ref="ERW844:ERW848"/>
    <mergeCell ref="ERX844:ERX848"/>
    <mergeCell ref="ERY844:ERY848"/>
    <mergeCell ref="ERZ844:ERZ848"/>
    <mergeCell ref="ERQ844:ERQ848"/>
    <mergeCell ref="ERR844:ERR848"/>
    <mergeCell ref="ERS844:ERS848"/>
    <mergeCell ref="ERT844:ERT848"/>
    <mergeCell ref="ERU844:ERU848"/>
    <mergeCell ref="ERL844:ERL848"/>
    <mergeCell ref="ERM844:ERM848"/>
    <mergeCell ref="ERN844:ERN848"/>
    <mergeCell ref="ERO844:ERO848"/>
    <mergeCell ref="ERP844:ERP848"/>
    <mergeCell ref="ERG844:ERG848"/>
    <mergeCell ref="ERH844:ERH848"/>
    <mergeCell ref="ERI844:ERI848"/>
    <mergeCell ref="ERJ844:ERJ848"/>
    <mergeCell ref="ERK844:ERK848"/>
    <mergeCell ref="ERB844:ERB848"/>
    <mergeCell ref="ERC844:ERC848"/>
    <mergeCell ref="ERD844:ERD848"/>
    <mergeCell ref="ERE844:ERE848"/>
    <mergeCell ref="ERF844:ERF848"/>
    <mergeCell ref="EQW844:EQW848"/>
    <mergeCell ref="EQX844:EQX848"/>
    <mergeCell ref="EQY844:EQY848"/>
    <mergeCell ref="EQZ844:EQZ848"/>
    <mergeCell ref="ERA844:ERA848"/>
    <mergeCell ref="EQR844:EQR848"/>
    <mergeCell ref="EQS844:EQS848"/>
    <mergeCell ref="EQT844:EQT848"/>
    <mergeCell ref="EQU844:EQU848"/>
    <mergeCell ref="EQV844:EQV848"/>
    <mergeCell ref="EQM844:EQM848"/>
    <mergeCell ref="EQN844:EQN848"/>
    <mergeCell ref="EQO844:EQO848"/>
    <mergeCell ref="EQP844:EQP848"/>
    <mergeCell ref="EQQ844:EQQ848"/>
    <mergeCell ref="EQH844:EQH848"/>
    <mergeCell ref="EQI844:EQI848"/>
    <mergeCell ref="EQJ844:EQJ848"/>
    <mergeCell ref="EQK844:EQK848"/>
    <mergeCell ref="EQL844:EQL848"/>
    <mergeCell ref="EQC844:EQC848"/>
    <mergeCell ref="EQD844:EQD848"/>
    <mergeCell ref="EQE844:EQE848"/>
    <mergeCell ref="EQF844:EQF848"/>
    <mergeCell ref="EQG844:EQG848"/>
    <mergeCell ref="EPX844:EPX848"/>
    <mergeCell ref="EPY844:EPY848"/>
    <mergeCell ref="EPZ844:EPZ848"/>
    <mergeCell ref="EQA844:EQA848"/>
    <mergeCell ref="EQB844:EQB848"/>
    <mergeCell ref="EPS844:EPS848"/>
    <mergeCell ref="EPT844:EPT848"/>
    <mergeCell ref="EPU844:EPU848"/>
    <mergeCell ref="EPV844:EPV848"/>
    <mergeCell ref="EPW844:EPW848"/>
    <mergeCell ref="EPN844:EPN848"/>
    <mergeCell ref="EPO844:EPO848"/>
    <mergeCell ref="EPP844:EPP848"/>
    <mergeCell ref="EPQ844:EPQ848"/>
    <mergeCell ref="EPR844:EPR848"/>
    <mergeCell ref="EPI844:EPI848"/>
    <mergeCell ref="EPJ844:EPJ848"/>
    <mergeCell ref="EPK844:EPK848"/>
    <mergeCell ref="EPL844:EPL848"/>
    <mergeCell ref="EPM844:EPM848"/>
    <mergeCell ref="EPD844:EPD848"/>
    <mergeCell ref="EPE844:EPE848"/>
    <mergeCell ref="EPF844:EPF848"/>
    <mergeCell ref="EPG844:EPG848"/>
    <mergeCell ref="EPH844:EPH848"/>
    <mergeCell ref="EOY844:EOY848"/>
    <mergeCell ref="EOZ844:EOZ848"/>
    <mergeCell ref="EPA844:EPA848"/>
    <mergeCell ref="EPB844:EPB848"/>
    <mergeCell ref="EPC844:EPC848"/>
    <mergeCell ref="EOT844:EOT848"/>
    <mergeCell ref="EOU844:EOU848"/>
    <mergeCell ref="EOV844:EOV848"/>
    <mergeCell ref="EOW844:EOW848"/>
    <mergeCell ref="EOX844:EOX848"/>
    <mergeCell ref="EOO844:EOO848"/>
    <mergeCell ref="EOP844:EOP848"/>
    <mergeCell ref="EOQ844:EOQ848"/>
    <mergeCell ref="EOR844:EOR848"/>
    <mergeCell ref="EOS844:EOS848"/>
    <mergeCell ref="EOJ844:EOJ848"/>
    <mergeCell ref="EOK844:EOK848"/>
    <mergeCell ref="EOL844:EOL848"/>
    <mergeCell ref="EOM844:EOM848"/>
    <mergeCell ref="EON844:EON848"/>
    <mergeCell ref="EOE844:EOE848"/>
    <mergeCell ref="EOF844:EOF848"/>
    <mergeCell ref="EOG844:EOG848"/>
    <mergeCell ref="EOH844:EOH848"/>
    <mergeCell ref="EOI844:EOI848"/>
    <mergeCell ref="ENZ844:ENZ848"/>
    <mergeCell ref="EOA844:EOA848"/>
    <mergeCell ref="EOB844:EOB848"/>
    <mergeCell ref="EOC844:EOC848"/>
    <mergeCell ref="EOD844:EOD848"/>
    <mergeCell ref="ENU844:ENU848"/>
    <mergeCell ref="ENV844:ENV848"/>
    <mergeCell ref="ENW844:ENW848"/>
    <mergeCell ref="ENX844:ENX848"/>
    <mergeCell ref="ENY844:ENY848"/>
    <mergeCell ref="ENP844:ENP848"/>
    <mergeCell ref="ENQ844:ENQ848"/>
    <mergeCell ref="ENR844:ENR848"/>
    <mergeCell ref="ENS844:ENS848"/>
    <mergeCell ref="ENT844:ENT848"/>
    <mergeCell ref="ENK844:ENK848"/>
    <mergeCell ref="ENL844:ENL848"/>
    <mergeCell ref="ENM844:ENM848"/>
    <mergeCell ref="ENN844:ENN848"/>
    <mergeCell ref="ENO844:ENO848"/>
    <mergeCell ref="ENF844:ENF848"/>
    <mergeCell ref="ENG844:ENG848"/>
    <mergeCell ref="ENH844:ENH848"/>
    <mergeCell ref="ENI844:ENI848"/>
    <mergeCell ref="ENJ844:ENJ848"/>
    <mergeCell ref="ENA844:ENA848"/>
    <mergeCell ref="ENB844:ENB848"/>
    <mergeCell ref="ENC844:ENC848"/>
    <mergeCell ref="END844:END848"/>
    <mergeCell ref="ENE844:ENE848"/>
    <mergeCell ref="EMV844:EMV848"/>
    <mergeCell ref="EMW844:EMW848"/>
    <mergeCell ref="EMX844:EMX848"/>
    <mergeCell ref="EMY844:EMY848"/>
    <mergeCell ref="EMZ844:EMZ848"/>
    <mergeCell ref="EMQ844:EMQ848"/>
    <mergeCell ref="EMR844:EMR848"/>
    <mergeCell ref="EMS844:EMS848"/>
    <mergeCell ref="EMT844:EMT848"/>
    <mergeCell ref="EMU844:EMU848"/>
    <mergeCell ref="EML844:EML848"/>
    <mergeCell ref="EMM844:EMM848"/>
    <mergeCell ref="EMN844:EMN848"/>
    <mergeCell ref="EMO844:EMO848"/>
    <mergeCell ref="EMP844:EMP848"/>
    <mergeCell ref="EMG844:EMG848"/>
    <mergeCell ref="EMH844:EMH848"/>
    <mergeCell ref="EMI844:EMI848"/>
    <mergeCell ref="EMJ844:EMJ848"/>
    <mergeCell ref="EMK844:EMK848"/>
    <mergeCell ref="EMB844:EMB848"/>
    <mergeCell ref="EMC844:EMC848"/>
    <mergeCell ref="EMD844:EMD848"/>
    <mergeCell ref="EME844:EME848"/>
    <mergeCell ref="EMF844:EMF848"/>
    <mergeCell ref="ELW844:ELW848"/>
    <mergeCell ref="ELX844:ELX848"/>
    <mergeCell ref="ELY844:ELY848"/>
    <mergeCell ref="ELZ844:ELZ848"/>
    <mergeCell ref="EMA844:EMA848"/>
    <mergeCell ref="ELR844:ELR848"/>
    <mergeCell ref="ELS844:ELS848"/>
    <mergeCell ref="ELT844:ELT848"/>
    <mergeCell ref="ELU844:ELU848"/>
    <mergeCell ref="ELV844:ELV848"/>
    <mergeCell ref="ELM844:ELM848"/>
    <mergeCell ref="ELN844:ELN848"/>
    <mergeCell ref="ELO844:ELO848"/>
    <mergeCell ref="ELP844:ELP848"/>
    <mergeCell ref="ELQ844:ELQ848"/>
    <mergeCell ref="ELH844:ELH848"/>
    <mergeCell ref="ELI844:ELI848"/>
    <mergeCell ref="ELJ844:ELJ848"/>
    <mergeCell ref="ELK844:ELK848"/>
    <mergeCell ref="ELL844:ELL848"/>
    <mergeCell ref="ELC844:ELC848"/>
    <mergeCell ref="ELD844:ELD848"/>
    <mergeCell ref="ELE844:ELE848"/>
    <mergeCell ref="ELF844:ELF848"/>
    <mergeCell ref="ELG844:ELG848"/>
    <mergeCell ref="EKX844:EKX848"/>
    <mergeCell ref="EKY844:EKY848"/>
    <mergeCell ref="EKZ844:EKZ848"/>
    <mergeCell ref="ELA844:ELA848"/>
    <mergeCell ref="ELB844:ELB848"/>
    <mergeCell ref="EKS844:EKS848"/>
    <mergeCell ref="EKT844:EKT848"/>
    <mergeCell ref="EKU844:EKU848"/>
    <mergeCell ref="EKV844:EKV848"/>
    <mergeCell ref="EKW844:EKW848"/>
    <mergeCell ref="EKN844:EKN848"/>
    <mergeCell ref="EKO844:EKO848"/>
    <mergeCell ref="EKP844:EKP848"/>
    <mergeCell ref="EKQ844:EKQ848"/>
    <mergeCell ref="EKR844:EKR848"/>
    <mergeCell ref="EKI844:EKI848"/>
    <mergeCell ref="EKJ844:EKJ848"/>
    <mergeCell ref="EKK844:EKK848"/>
    <mergeCell ref="EKL844:EKL848"/>
    <mergeCell ref="EKM844:EKM848"/>
    <mergeCell ref="EKD844:EKD848"/>
    <mergeCell ref="EKE844:EKE848"/>
    <mergeCell ref="EKF844:EKF848"/>
    <mergeCell ref="EKG844:EKG848"/>
    <mergeCell ref="EKH844:EKH848"/>
    <mergeCell ref="EJY844:EJY848"/>
    <mergeCell ref="EJZ844:EJZ848"/>
    <mergeCell ref="EKA844:EKA848"/>
    <mergeCell ref="EKB844:EKB848"/>
    <mergeCell ref="EKC844:EKC848"/>
    <mergeCell ref="EJT844:EJT848"/>
    <mergeCell ref="EJU844:EJU848"/>
    <mergeCell ref="EJV844:EJV848"/>
    <mergeCell ref="EJW844:EJW848"/>
    <mergeCell ref="EJX844:EJX848"/>
    <mergeCell ref="EJO844:EJO848"/>
    <mergeCell ref="EJP844:EJP848"/>
    <mergeCell ref="EJQ844:EJQ848"/>
    <mergeCell ref="EJR844:EJR848"/>
    <mergeCell ref="EJS844:EJS848"/>
    <mergeCell ref="EJJ844:EJJ848"/>
    <mergeCell ref="EJK844:EJK848"/>
    <mergeCell ref="EJL844:EJL848"/>
    <mergeCell ref="EJM844:EJM848"/>
    <mergeCell ref="EJN844:EJN848"/>
    <mergeCell ref="EJE844:EJE848"/>
    <mergeCell ref="EJF844:EJF848"/>
    <mergeCell ref="EJG844:EJG848"/>
    <mergeCell ref="EJH844:EJH848"/>
    <mergeCell ref="EJI844:EJI848"/>
    <mergeCell ref="EIZ844:EIZ848"/>
    <mergeCell ref="EJA844:EJA848"/>
    <mergeCell ref="EJB844:EJB848"/>
    <mergeCell ref="EJC844:EJC848"/>
    <mergeCell ref="EJD844:EJD848"/>
    <mergeCell ref="EIU844:EIU848"/>
    <mergeCell ref="EIV844:EIV848"/>
    <mergeCell ref="EIW844:EIW848"/>
    <mergeCell ref="EIX844:EIX848"/>
    <mergeCell ref="EIY844:EIY848"/>
    <mergeCell ref="EIP844:EIP848"/>
    <mergeCell ref="EIQ844:EIQ848"/>
    <mergeCell ref="EIR844:EIR848"/>
    <mergeCell ref="EIS844:EIS848"/>
    <mergeCell ref="EIT844:EIT848"/>
    <mergeCell ref="EIK844:EIK848"/>
    <mergeCell ref="EIL844:EIL848"/>
    <mergeCell ref="EIM844:EIM848"/>
    <mergeCell ref="EIN844:EIN848"/>
    <mergeCell ref="EIO844:EIO848"/>
    <mergeCell ref="EIF844:EIF848"/>
    <mergeCell ref="EIG844:EIG848"/>
    <mergeCell ref="EIH844:EIH848"/>
    <mergeCell ref="EII844:EII848"/>
    <mergeCell ref="EIJ844:EIJ848"/>
    <mergeCell ref="EIA844:EIA848"/>
    <mergeCell ref="EIB844:EIB848"/>
    <mergeCell ref="EIC844:EIC848"/>
    <mergeCell ref="EID844:EID848"/>
    <mergeCell ref="EIE844:EIE848"/>
    <mergeCell ref="EHV844:EHV848"/>
    <mergeCell ref="EHW844:EHW848"/>
    <mergeCell ref="EHX844:EHX848"/>
    <mergeCell ref="EHY844:EHY848"/>
    <mergeCell ref="EHZ844:EHZ848"/>
    <mergeCell ref="EHQ844:EHQ848"/>
    <mergeCell ref="EHR844:EHR848"/>
    <mergeCell ref="EHS844:EHS848"/>
    <mergeCell ref="EHT844:EHT848"/>
    <mergeCell ref="EHU844:EHU848"/>
    <mergeCell ref="EHL844:EHL848"/>
    <mergeCell ref="EHM844:EHM848"/>
    <mergeCell ref="EHN844:EHN848"/>
    <mergeCell ref="EHO844:EHO848"/>
    <mergeCell ref="EHP844:EHP848"/>
    <mergeCell ref="EHG844:EHG848"/>
    <mergeCell ref="EHH844:EHH848"/>
    <mergeCell ref="EHI844:EHI848"/>
    <mergeCell ref="EHJ844:EHJ848"/>
    <mergeCell ref="EHK844:EHK848"/>
    <mergeCell ref="EHB844:EHB848"/>
    <mergeCell ref="EHC844:EHC848"/>
    <mergeCell ref="EHD844:EHD848"/>
    <mergeCell ref="EHE844:EHE848"/>
    <mergeCell ref="EHF844:EHF848"/>
    <mergeCell ref="EGW844:EGW848"/>
    <mergeCell ref="EGX844:EGX848"/>
    <mergeCell ref="EGY844:EGY848"/>
    <mergeCell ref="EGZ844:EGZ848"/>
    <mergeCell ref="EHA844:EHA848"/>
    <mergeCell ref="EGR844:EGR848"/>
    <mergeCell ref="EGS844:EGS848"/>
    <mergeCell ref="EGT844:EGT848"/>
    <mergeCell ref="EGU844:EGU848"/>
    <mergeCell ref="EGV844:EGV848"/>
    <mergeCell ref="EGM844:EGM848"/>
    <mergeCell ref="EGN844:EGN848"/>
    <mergeCell ref="EGO844:EGO848"/>
    <mergeCell ref="EGP844:EGP848"/>
    <mergeCell ref="EGQ844:EGQ848"/>
    <mergeCell ref="EGH844:EGH848"/>
    <mergeCell ref="EGI844:EGI848"/>
    <mergeCell ref="EGJ844:EGJ848"/>
    <mergeCell ref="EGK844:EGK848"/>
    <mergeCell ref="EGL844:EGL848"/>
    <mergeCell ref="EGC844:EGC848"/>
    <mergeCell ref="EGD844:EGD848"/>
    <mergeCell ref="EGE844:EGE848"/>
    <mergeCell ref="EGF844:EGF848"/>
    <mergeCell ref="EGG844:EGG848"/>
    <mergeCell ref="EFX844:EFX848"/>
    <mergeCell ref="EFY844:EFY848"/>
    <mergeCell ref="EFZ844:EFZ848"/>
    <mergeCell ref="EGA844:EGA848"/>
    <mergeCell ref="EGB844:EGB848"/>
    <mergeCell ref="EFS844:EFS848"/>
    <mergeCell ref="EFT844:EFT848"/>
    <mergeCell ref="EFU844:EFU848"/>
    <mergeCell ref="EFV844:EFV848"/>
    <mergeCell ref="EFW844:EFW848"/>
    <mergeCell ref="EFN844:EFN848"/>
    <mergeCell ref="EFO844:EFO848"/>
    <mergeCell ref="EFP844:EFP848"/>
    <mergeCell ref="EFQ844:EFQ848"/>
    <mergeCell ref="EFR844:EFR848"/>
    <mergeCell ref="EFI844:EFI848"/>
    <mergeCell ref="EFJ844:EFJ848"/>
    <mergeCell ref="EFK844:EFK848"/>
    <mergeCell ref="EFL844:EFL848"/>
    <mergeCell ref="EFM844:EFM848"/>
    <mergeCell ref="EFD844:EFD848"/>
    <mergeCell ref="EFE844:EFE848"/>
    <mergeCell ref="EFF844:EFF848"/>
    <mergeCell ref="EFG844:EFG848"/>
    <mergeCell ref="EFH844:EFH848"/>
    <mergeCell ref="EEY844:EEY848"/>
    <mergeCell ref="EEZ844:EEZ848"/>
    <mergeCell ref="EFA844:EFA848"/>
    <mergeCell ref="EFB844:EFB848"/>
    <mergeCell ref="EFC844:EFC848"/>
    <mergeCell ref="EET844:EET848"/>
    <mergeCell ref="EEU844:EEU848"/>
    <mergeCell ref="EEV844:EEV848"/>
    <mergeCell ref="EEW844:EEW848"/>
    <mergeCell ref="EEX844:EEX848"/>
    <mergeCell ref="EEO844:EEO848"/>
    <mergeCell ref="EEP844:EEP848"/>
    <mergeCell ref="EEQ844:EEQ848"/>
    <mergeCell ref="EER844:EER848"/>
    <mergeCell ref="EES844:EES848"/>
    <mergeCell ref="EEJ844:EEJ848"/>
    <mergeCell ref="EEK844:EEK848"/>
    <mergeCell ref="EEL844:EEL848"/>
    <mergeCell ref="EEM844:EEM848"/>
    <mergeCell ref="EEN844:EEN848"/>
    <mergeCell ref="EEE844:EEE848"/>
    <mergeCell ref="EEF844:EEF848"/>
    <mergeCell ref="EEG844:EEG848"/>
    <mergeCell ref="EEH844:EEH848"/>
    <mergeCell ref="EEI844:EEI848"/>
    <mergeCell ref="EDZ844:EDZ848"/>
    <mergeCell ref="EEA844:EEA848"/>
    <mergeCell ref="EEB844:EEB848"/>
    <mergeCell ref="EEC844:EEC848"/>
    <mergeCell ref="EED844:EED848"/>
    <mergeCell ref="EDU844:EDU848"/>
    <mergeCell ref="EDV844:EDV848"/>
    <mergeCell ref="EDW844:EDW848"/>
    <mergeCell ref="EDX844:EDX848"/>
    <mergeCell ref="EDY844:EDY848"/>
    <mergeCell ref="EDP844:EDP848"/>
    <mergeCell ref="EDQ844:EDQ848"/>
    <mergeCell ref="EDR844:EDR848"/>
    <mergeCell ref="EDS844:EDS848"/>
    <mergeCell ref="EDT844:EDT848"/>
    <mergeCell ref="EDK844:EDK848"/>
    <mergeCell ref="EDL844:EDL848"/>
    <mergeCell ref="EDM844:EDM848"/>
    <mergeCell ref="EDN844:EDN848"/>
    <mergeCell ref="EDO844:EDO848"/>
    <mergeCell ref="EDF844:EDF848"/>
    <mergeCell ref="EDG844:EDG848"/>
    <mergeCell ref="EDH844:EDH848"/>
    <mergeCell ref="EDI844:EDI848"/>
    <mergeCell ref="EDJ844:EDJ848"/>
    <mergeCell ref="EDA844:EDA848"/>
    <mergeCell ref="EDB844:EDB848"/>
    <mergeCell ref="EDC844:EDC848"/>
    <mergeCell ref="EDD844:EDD848"/>
    <mergeCell ref="EDE844:EDE848"/>
    <mergeCell ref="ECV844:ECV848"/>
    <mergeCell ref="ECW844:ECW848"/>
    <mergeCell ref="ECX844:ECX848"/>
    <mergeCell ref="ECY844:ECY848"/>
    <mergeCell ref="ECZ844:ECZ848"/>
    <mergeCell ref="ECQ844:ECQ848"/>
    <mergeCell ref="ECR844:ECR848"/>
    <mergeCell ref="ECS844:ECS848"/>
    <mergeCell ref="ECT844:ECT848"/>
    <mergeCell ref="ECU844:ECU848"/>
    <mergeCell ref="ECL844:ECL848"/>
    <mergeCell ref="ECM844:ECM848"/>
    <mergeCell ref="ECN844:ECN848"/>
    <mergeCell ref="ECO844:ECO848"/>
    <mergeCell ref="ECP844:ECP848"/>
    <mergeCell ref="ECG844:ECG848"/>
    <mergeCell ref="ECH844:ECH848"/>
    <mergeCell ref="ECI844:ECI848"/>
    <mergeCell ref="ECJ844:ECJ848"/>
    <mergeCell ref="ECK844:ECK848"/>
    <mergeCell ref="ECB844:ECB848"/>
    <mergeCell ref="ECC844:ECC848"/>
    <mergeCell ref="ECD844:ECD848"/>
    <mergeCell ref="ECE844:ECE848"/>
    <mergeCell ref="ECF844:ECF848"/>
    <mergeCell ref="EBW844:EBW848"/>
    <mergeCell ref="EBX844:EBX848"/>
    <mergeCell ref="EBY844:EBY848"/>
    <mergeCell ref="EBZ844:EBZ848"/>
    <mergeCell ref="ECA844:ECA848"/>
    <mergeCell ref="EBR844:EBR848"/>
    <mergeCell ref="EBS844:EBS848"/>
    <mergeCell ref="EBT844:EBT848"/>
    <mergeCell ref="EBU844:EBU848"/>
    <mergeCell ref="EBV844:EBV848"/>
    <mergeCell ref="EBM844:EBM848"/>
    <mergeCell ref="EBN844:EBN848"/>
    <mergeCell ref="EBO844:EBO848"/>
    <mergeCell ref="EBP844:EBP848"/>
    <mergeCell ref="EBQ844:EBQ848"/>
    <mergeCell ref="EBH844:EBH848"/>
    <mergeCell ref="EBI844:EBI848"/>
    <mergeCell ref="EBJ844:EBJ848"/>
    <mergeCell ref="EBK844:EBK848"/>
    <mergeCell ref="EBL844:EBL848"/>
    <mergeCell ref="EBC844:EBC848"/>
    <mergeCell ref="EBD844:EBD848"/>
    <mergeCell ref="EBE844:EBE848"/>
    <mergeCell ref="EBF844:EBF848"/>
    <mergeCell ref="EBG844:EBG848"/>
    <mergeCell ref="EAX844:EAX848"/>
    <mergeCell ref="EAY844:EAY848"/>
    <mergeCell ref="EAZ844:EAZ848"/>
    <mergeCell ref="EBA844:EBA848"/>
    <mergeCell ref="EBB844:EBB848"/>
    <mergeCell ref="EAS844:EAS848"/>
    <mergeCell ref="EAT844:EAT848"/>
    <mergeCell ref="EAU844:EAU848"/>
    <mergeCell ref="EAV844:EAV848"/>
    <mergeCell ref="EAW844:EAW848"/>
    <mergeCell ref="EAN844:EAN848"/>
    <mergeCell ref="EAO844:EAO848"/>
    <mergeCell ref="EAP844:EAP848"/>
    <mergeCell ref="EAQ844:EAQ848"/>
    <mergeCell ref="EAR844:EAR848"/>
    <mergeCell ref="EAI844:EAI848"/>
    <mergeCell ref="EAJ844:EAJ848"/>
    <mergeCell ref="EAK844:EAK848"/>
    <mergeCell ref="EAL844:EAL848"/>
    <mergeCell ref="EAM844:EAM848"/>
    <mergeCell ref="EAD844:EAD848"/>
    <mergeCell ref="EAE844:EAE848"/>
    <mergeCell ref="EAF844:EAF848"/>
    <mergeCell ref="EAG844:EAG848"/>
    <mergeCell ref="EAH844:EAH848"/>
    <mergeCell ref="DZY844:DZY848"/>
    <mergeCell ref="DZZ844:DZZ848"/>
    <mergeCell ref="EAA844:EAA848"/>
    <mergeCell ref="EAB844:EAB848"/>
    <mergeCell ref="EAC844:EAC848"/>
    <mergeCell ref="DZT844:DZT848"/>
    <mergeCell ref="DZU844:DZU848"/>
    <mergeCell ref="DZV844:DZV848"/>
    <mergeCell ref="DZW844:DZW848"/>
    <mergeCell ref="DZX844:DZX848"/>
    <mergeCell ref="DZO844:DZO848"/>
    <mergeCell ref="DZP844:DZP848"/>
    <mergeCell ref="DZQ844:DZQ848"/>
    <mergeCell ref="DZR844:DZR848"/>
    <mergeCell ref="DZS844:DZS848"/>
    <mergeCell ref="DZJ844:DZJ848"/>
    <mergeCell ref="DZK844:DZK848"/>
    <mergeCell ref="DZL844:DZL848"/>
    <mergeCell ref="DZM844:DZM848"/>
    <mergeCell ref="DZN844:DZN848"/>
    <mergeCell ref="DZE844:DZE848"/>
    <mergeCell ref="DZF844:DZF848"/>
    <mergeCell ref="DZG844:DZG848"/>
    <mergeCell ref="DZH844:DZH848"/>
    <mergeCell ref="DZI844:DZI848"/>
    <mergeCell ref="DYZ844:DYZ848"/>
    <mergeCell ref="DZA844:DZA848"/>
    <mergeCell ref="DZB844:DZB848"/>
    <mergeCell ref="DZC844:DZC848"/>
    <mergeCell ref="DZD844:DZD848"/>
    <mergeCell ref="DYU844:DYU848"/>
    <mergeCell ref="DYV844:DYV848"/>
    <mergeCell ref="DYW844:DYW848"/>
    <mergeCell ref="DYX844:DYX848"/>
    <mergeCell ref="DYY844:DYY848"/>
    <mergeCell ref="DYP844:DYP848"/>
    <mergeCell ref="DYQ844:DYQ848"/>
    <mergeCell ref="DYR844:DYR848"/>
    <mergeCell ref="DYS844:DYS848"/>
    <mergeCell ref="DYT844:DYT848"/>
    <mergeCell ref="DYK844:DYK848"/>
    <mergeCell ref="DYL844:DYL848"/>
    <mergeCell ref="DYM844:DYM848"/>
    <mergeCell ref="DYN844:DYN848"/>
    <mergeCell ref="DYO844:DYO848"/>
    <mergeCell ref="DYF844:DYF848"/>
    <mergeCell ref="DYG844:DYG848"/>
    <mergeCell ref="DYH844:DYH848"/>
    <mergeCell ref="DYI844:DYI848"/>
    <mergeCell ref="DYJ844:DYJ848"/>
    <mergeCell ref="DYA844:DYA848"/>
    <mergeCell ref="DYB844:DYB848"/>
    <mergeCell ref="DYC844:DYC848"/>
    <mergeCell ref="DYD844:DYD848"/>
    <mergeCell ref="DYE844:DYE848"/>
    <mergeCell ref="DXV844:DXV848"/>
    <mergeCell ref="DXW844:DXW848"/>
    <mergeCell ref="DXX844:DXX848"/>
    <mergeCell ref="DXY844:DXY848"/>
    <mergeCell ref="DXZ844:DXZ848"/>
    <mergeCell ref="DXQ844:DXQ848"/>
    <mergeCell ref="DXR844:DXR848"/>
    <mergeCell ref="DXS844:DXS848"/>
    <mergeCell ref="DXT844:DXT848"/>
    <mergeCell ref="DXU844:DXU848"/>
    <mergeCell ref="DXL844:DXL848"/>
    <mergeCell ref="DXM844:DXM848"/>
    <mergeCell ref="DXN844:DXN848"/>
    <mergeCell ref="DXO844:DXO848"/>
    <mergeCell ref="DXP844:DXP848"/>
    <mergeCell ref="DXG844:DXG848"/>
    <mergeCell ref="DXH844:DXH848"/>
    <mergeCell ref="DXI844:DXI848"/>
    <mergeCell ref="DXJ844:DXJ848"/>
    <mergeCell ref="DXK844:DXK848"/>
    <mergeCell ref="DXB844:DXB848"/>
    <mergeCell ref="DXC844:DXC848"/>
    <mergeCell ref="DXD844:DXD848"/>
    <mergeCell ref="DXE844:DXE848"/>
    <mergeCell ref="DXF844:DXF848"/>
    <mergeCell ref="DWW844:DWW848"/>
    <mergeCell ref="DWX844:DWX848"/>
    <mergeCell ref="DWY844:DWY848"/>
    <mergeCell ref="DWZ844:DWZ848"/>
    <mergeCell ref="DXA844:DXA848"/>
    <mergeCell ref="DWR844:DWR848"/>
    <mergeCell ref="DWS844:DWS848"/>
    <mergeCell ref="DWT844:DWT848"/>
    <mergeCell ref="DWU844:DWU848"/>
    <mergeCell ref="DWV844:DWV848"/>
    <mergeCell ref="DWM844:DWM848"/>
    <mergeCell ref="DWN844:DWN848"/>
    <mergeCell ref="DWO844:DWO848"/>
    <mergeCell ref="DWP844:DWP848"/>
    <mergeCell ref="DWQ844:DWQ848"/>
    <mergeCell ref="DWH844:DWH848"/>
    <mergeCell ref="DWI844:DWI848"/>
    <mergeCell ref="DWJ844:DWJ848"/>
    <mergeCell ref="DWK844:DWK848"/>
    <mergeCell ref="DWL844:DWL848"/>
    <mergeCell ref="DWC844:DWC848"/>
    <mergeCell ref="DWD844:DWD848"/>
    <mergeCell ref="DWE844:DWE848"/>
    <mergeCell ref="DWF844:DWF848"/>
    <mergeCell ref="DWG844:DWG848"/>
    <mergeCell ref="DVX844:DVX848"/>
    <mergeCell ref="DVY844:DVY848"/>
    <mergeCell ref="DVZ844:DVZ848"/>
    <mergeCell ref="DWA844:DWA848"/>
    <mergeCell ref="DWB844:DWB848"/>
    <mergeCell ref="DVS844:DVS848"/>
    <mergeCell ref="DVT844:DVT848"/>
    <mergeCell ref="DVU844:DVU848"/>
    <mergeCell ref="DVV844:DVV848"/>
    <mergeCell ref="DVW844:DVW848"/>
    <mergeCell ref="DVN844:DVN848"/>
    <mergeCell ref="DVO844:DVO848"/>
    <mergeCell ref="DVP844:DVP848"/>
    <mergeCell ref="DVQ844:DVQ848"/>
    <mergeCell ref="DVR844:DVR848"/>
    <mergeCell ref="DVI844:DVI848"/>
    <mergeCell ref="DVJ844:DVJ848"/>
    <mergeCell ref="DVK844:DVK848"/>
    <mergeCell ref="DVL844:DVL848"/>
    <mergeCell ref="DVM844:DVM848"/>
    <mergeCell ref="DVD844:DVD848"/>
    <mergeCell ref="DVE844:DVE848"/>
    <mergeCell ref="DVF844:DVF848"/>
    <mergeCell ref="DVG844:DVG848"/>
    <mergeCell ref="DVH844:DVH848"/>
    <mergeCell ref="DUY844:DUY848"/>
    <mergeCell ref="DUZ844:DUZ848"/>
    <mergeCell ref="DVA844:DVA848"/>
    <mergeCell ref="DVB844:DVB848"/>
    <mergeCell ref="DVC844:DVC848"/>
    <mergeCell ref="DUT844:DUT848"/>
    <mergeCell ref="DUU844:DUU848"/>
    <mergeCell ref="DUV844:DUV848"/>
    <mergeCell ref="DUW844:DUW848"/>
    <mergeCell ref="DUX844:DUX848"/>
    <mergeCell ref="DUO844:DUO848"/>
    <mergeCell ref="DUP844:DUP848"/>
    <mergeCell ref="DUQ844:DUQ848"/>
    <mergeCell ref="DUR844:DUR848"/>
    <mergeCell ref="DUS844:DUS848"/>
    <mergeCell ref="DUJ844:DUJ848"/>
    <mergeCell ref="DUK844:DUK848"/>
    <mergeCell ref="DUL844:DUL848"/>
    <mergeCell ref="DUM844:DUM848"/>
    <mergeCell ref="DUN844:DUN848"/>
    <mergeCell ref="DUE844:DUE848"/>
    <mergeCell ref="DUF844:DUF848"/>
    <mergeCell ref="DUG844:DUG848"/>
    <mergeCell ref="DUH844:DUH848"/>
    <mergeCell ref="DUI844:DUI848"/>
    <mergeCell ref="DTZ844:DTZ848"/>
    <mergeCell ref="DUA844:DUA848"/>
    <mergeCell ref="DUB844:DUB848"/>
    <mergeCell ref="DUC844:DUC848"/>
    <mergeCell ref="DUD844:DUD848"/>
    <mergeCell ref="DTU844:DTU848"/>
    <mergeCell ref="DTV844:DTV848"/>
    <mergeCell ref="DTW844:DTW848"/>
    <mergeCell ref="DTX844:DTX848"/>
    <mergeCell ref="DTY844:DTY848"/>
    <mergeCell ref="DTP844:DTP848"/>
    <mergeCell ref="DTQ844:DTQ848"/>
    <mergeCell ref="DTR844:DTR848"/>
    <mergeCell ref="DTS844:DTS848"/>
    <mergeCell ref="DTT844:DTT848"/>
    <mergeCell ref="DTK844:DTK848"/>
    <mergeCell ref="DTL844:DTL848"/>
    <mergeCell ref="DTM844:DTM848"/>
    <mergeCell ref="DTN844:DTN848"/>
    <mergeCell ref="DTO844:DTO848"/>
    <mergeCell ref="DTF844:DTF848"/>
    <mergeCell ref="DTG844:DTG848"/>
    <mergeCell ref="DTH844:DTH848"/>
    <mergeCell ref="DTI844:DTI848"/>
    <mergeCell ref="DTJ844:DTJ848"/>
    <mergeCell ref="DTA844:DTA848"/>
    <mergeCell ref="DTB844:DTB848"/>
    <mergeCell ref="DTC844:DTC848"/>
    <mergeCell ref="DTD844:DTD848"/>
    <mergeCell ref="DTE844:DTE848"/>
    <mergeCell ref="DSV844:DSV848"/>
    <mergeCell ref="DSW844:DSW848"/>
    <mergeCell ref="DSX844:DSX848"/>
    <mergeCell ref="DSY844:DSY848"/>
    <mergeCell ref="DSZ844:DSZ848"/>
    <mergeCell ref="DSQ844:DSQ848"/>
    <mergeCell ref="DSR844:DSR848"/>
    <mergeCell ref="DSS844:DSS848"/>
    <mergeCell ref="DST844:DST848"/>
    <mergeCell ref="DSU844:DSU848"/>
    <mergeCell ref="DSL844:DSL848"/>
    <mergeCell ref="DSM844:DSM848"/>
    <mergeCell ref="DSN844:DSN848"/>
    <mergeCell ref="DSO844:DSO848"/>
    <mergeCell ref="DSP844:DSP848"/>
    <mergeCell ref="DSG844:DSG848"/>
    <mergeCell ref="DSH844:DSH848"/>
    <mergeCell ref="DSI844:DSI848"/>
    <mergeCell ref="DSJ844:DSJ848"/>
    <mergeCell ref="DSK844:DSK848"/>
    <mergeCell ref="DSB844:DSB848"/>
    <mergeCell ref="DSC844:DSC848"/>
    <mergeCell ref="DSD844:DSD848"/>
    <mergeCell ref="DSE844:DSE848"/>
    <mergeCell ref="DSF844:DSF848"/>
    <mergeCell ref="DRW844:DRW848"/>
    <mergeCell ref="DRX844:DRX848"/>
    <mergeCell ref="DRY844:DRY848"/>
    <mergeCell ref="DRZ844:DRZ848"/>
    <mergeCell ref="DSA844:DSA848"/>
    <mergeCell ref="DRR844:DRR848"/>
    <mergeCell ref="DRS844:DRS848"/>
    <mergeCell ref="DRT844:DRT848"/>
    <mergeCell ref="DRU844:DRU848"/>
    <mergeCell ref="DRV844:DRV848"/>
    <mergeCell ref="DRM844:DRM848"/>
    <mergeCell ref="DRN844:DRN848"/>
    <mergeCell ref="DRO844:DRO848"/>
    <mergeCell ref="DRP844:DRP848"/>
    <mergeCell ref="DRQ844:DRQ848"/>
    <mergeCell ref="DRH844:DRH848"/>
    <mergeCell ref="DRI844:DRI848"/>
    <mergeCell ref="DRJ844:DRJ848"/>
    <mergeCell ref="DRK844:DRK848"/>
    <mergeCell ref="DRL844:DRL848"/>
    <mergeCell ref="DRC844:DRC848"/>
    <mergeCell ref="DRD844:DRD848"/>
    <mergeCell ref="DRE844:DRE848"/>
    <mergeCell ref="DRF844:DRF848"/>
    <mergeCell ref="DRG844:DRG848"/>
    <mergeCell ref="DQX844:DQX848"/>
    <mergeCell ref="DQY844:DQY848"/>
    <mergeCell ref="DQZ844:DQZ848"/>
    <mergeCell ref="DRA844:DRA848"/>
    <mergeCell ref="DRB844:DRB848"/>
    <mergeCell ref="DQS844:DQS848"/>
    <mergeCell ref="DQT844:DQT848"/>
    <mergeCell ref="DQU844:DQU848"/>
    <mergeCell ref="DQV844:DQV848"/>
    <mergeCell ref="DQW844:DQW848"/>
    <mergeCell ref="DQN844:DQN848"/>
    <mergeCell ref="DQO844:DQO848"/>
    <mergeCell ref="DQP844:DQP848"/>
    <mergeCell ref="DQQ844:DQQ848"/>
    <mergeCell ref="DQR844:DQR848"/>
    <mergeCell ref="DQI844:DQI848"/>
    <mergeCell ref="DQJ844:DQJ848"/>
    <mergeCell ref="DQK844:DQK848"/>
    <mergeCell ref="DQL844:DQL848"/>
    <mergeCell ref="DQM844:DQM848"/>
    <mergeCell ref="DQD844:DQD848"/>
    <mergeCell ref="DQE844:DQE848"/>
    <mergeCell ref="DQF844:DQF848"/>
    <mergeCell ref="DQG844:DQG848"/>
    <mergeCell ref="DQH844:DQH848"/>
    <mergeCell ref="DPY844:DPY848"/>
    <mergeCell ref="DPZ844:DPZ848"/>
    <mergeCell ref="DQA844:DQA848"/>
    <mergeCell ref="DQB844:DQB848"/>
    <mergeCell ref="DQC844:DQC848"/>
    <mergeCell ref="DPT844:DPT848"/>
    <mergeCell ref="DPU844:DPU848"/>
    <mergeCell ref="DPV844:DPV848"/>
    <mergeCell ref="DPW844:DPW848"/>
    <mergeCell ref="DPX844:DPX848"/>
    <mergeCell ref="DPO844:DPO848"/>
    <mergeCell ref="DPP844:DPP848"/>
    <mergeCell ref="DPQ844:DPQ848"/>
    <mergeCell ref="DPR844:DPR848"/>
    <mergeCell ref="DPS844:DPS848"/>
    <mergeCell ref="DPJ844:DPJ848"/>
    <mergeCell ref="DPK844:DPK848"/>
    <mergeCell ref="DPL844:DPL848"/>
    <mergeCell ref="DPM844:DPM848"/>
    <mergeCell ref="DPN844:DPN848"/>
    <mergeCell ref="DPE844:DPE848"/>
    <mergeCell ref="DPF844:DPF848"/>
    <mergeCell ref="DPG844:DPG848"/>
    <mergeCell ref="DPH844:DPH848"/>
    <mergeCell ref="DPI844:DPI848"/>
    <mergeCell ref="DOZ844:DOZ848"/>
    <mergeCell ref="DPA844:DPA848"/>
    <mergeCell ref="DPB844:DPB848"/>
    <mergeCell ref="DPC844:DPC848"/>
    <mergeCell ref="DPD844:DPD848"/>
    <mergeCell ref="DOU844:DOU848"/>
    <mergeCell ref="DOV844:DOV848"/>
    <mergeCell ref="DOW844:DOW848"/>
    <mergeCell ref="DOX844:DOX848"/>
    <mergeCell ref="DOY844:DOY848"/>
    <mergeCell ref="DOP844:DOP848"/>
    <mergeCell ref="DOQ844:DOQ848"/>
    <mergeCell ref="DOR844:DOR848"/>
    <mergeCell ref="DOS844:DOS848"/>
    <mergeCell ref="DOT844:DOT848"/>
    <mergeCell ref="DOK844:DOK848"/>
    <mergeCell ref="DOL844:DOL848"/>
    <mergeCell ref="DOM844:DOM848"/>
    <mergeCell ref="DON844:DON848"/>
    <mergeCell ref="DOO844:DOO848"/>
    <mergeCell ref="DOF844:DOF848"/>
    <mergeCell ref="DOG844:DOG848"/>
    <mergeCell ref="DOH844:DOH848"/>
    <mergeCell ref="DOI844:DOI848"/>
    <mergeCell ref="DOJ844:DOJ848"/>
    <mergeCell ref="DOA844:DOA848"/>
    <mergeCell ref="DOB844:DOB848"/>
    <mergeCell ref="DOC844:DOC848"/>
    <mergeCell ref="DOD844:DOD848"/>
    <mergeCell ref="DOE844:DOE848"/>
    <mergeCell ref="DNV844:DNV848"/>
    <mergeCell ref="DNW844:DNW848"/>
    <mergeCell ref="DNX844:DNX848"/>
    <mergeCell ref="DNY844:DNY848"/>
    <mergeCell ref="DNZ844:DNZ848"/>
    <mergeCell ref="DNQ844:DNQ848"/>
    <mergeCell ref="DNR844:DNR848"/>
    <mergeCell ref="DNS844:DNS848"/>
    <mergeCell ref="DNT844:DNT848"/>
    <mergeCell ref="DNU844:DNU848"/>
    <mergeCell ref="DNL844:DNL848"/>
    <mergeCell ref="DNM844:DNM848"/>
    <mergeCell ref="DNN844:DNN848"/>
    <mergeCell ref="DNO844:DNO848"/>
    <mergeCell ref="DNP844:DNP848"/>
    <mergeCell ref="DNG844:DNG848"/>
    <mergeCell ref="DNH844:DNH848"/>
    <mergeCell ref="DNI844:DNI848"/>
    <mergeCell ref="DNJ844:DNJ848"/>
    <mergeCell ref="DNK844:DNK848"/>
    <mergeCell ref="DNB844:DNB848"/>
    <mergeCell ref="DNC844:DNC848"/>
    <mergeCell ref="DND844:DND848"/>
    <mergeCell ref="DNE844:DNE848"/>
    <mergeCell ref="DNF844:DNF848"/>
    <mergeCell ref="DMW844:DMW848"/>
    <mergeCell ref="DMX844:DMX848"/>
    <mergeCell ref="DMY844:DMY848"/>
    <mergeCell ref="DMZ844:DMZ848"/>
    <mergeCell ref="DNA844:DNA848"/>
    <mergeCell ref="DMR844:DMR848"/>
    <mergeCell ref="DMS844:DMS848"/>
    <mergeCell ref="DMT844:DMT848"/>
    <mergeCell ref="DMU844:DMU848"/>
    <mergeCell ref="DMV844:DMV848"/>
    <mergeCell ref="DMM844:DMM848"/>
    <mergeCell ref="DMN844:DMN848"/>
    <mergeCell ref="DMO844:DMO848"/>
    <mergeCell ref="DMP844:DMP848"/>
    <mergeCell ref="DMQ844:DMQ848"/>
    <mergeCell ref="DMH844:DMH848"/>
    <mergeCell ref="DMI844:DMI848"/>
    <mergeCell ref="DMJ844:DMJ848"/>
    <mergeCell ref="DMK844:DMK848"/>
    <mergeCell ref="DML844:DML848"/>
    <mergeCell ref="DMC844:DMC848"/>
    <mergeCell ref="DMD844:DMD848"/>
    <mergeCell ref="DME844:DME848"/>
    <mergeCell ref="DMF844:DMF848"/>
    <mergeCell ref="DMG844:DMG848"/>
    <mergeCell ref="DLX844:DLX848"/>
    <mergeCell ref="DLY844:DLY848"/>
    <mergeCell ref="DLZ844:DLZ848"/>
    <mergeCell ref="DMA844:DMA848"/>
    <mergeCell ref="DMB844:DMB848"/>
    <mergeCell ref="DLS844:DLS848"/>
    <mergeCell ref="DLT844:DLT848"/>
    <mergeCell ref="DLU844:DLU848"/>
    <mergeCell ref="DLV844:DLV848"/>
    <mergeCell ref="DLW844:DLW848"/>
    <mergeCell ref="DLN844:DLN848"/>
    <mergeCell ref="DLO844:DLO848"/>
    <mergeCell ref="DLP844:DLP848"/>
    <mergeCell ref="DLQ844:DLQ848"/>
    <mergeCell ref="DLR844:DLR848"/>
    <mergeCell ref="DLI844:DLI848"/>
    <mergeCell ref="DLJ844:DLJ848"/>
    <mergeCell ref="DLK844:DLK848"/>
    <mergeCell ref="DLL844:DLL848"/>
    <mergeCell ref="DLM844:DLM848"/>
    <mergeCell ref="DLD844:DLD848"/>
    <mergeCell ref="DLE844:DLE848"/>
    <mergeCell ref="DLF844:DLF848"/>
    <mergeCell ref="DLG844:DLG848"/>
    <mergeCell ref="DLH844:DLH848"/>
    <mergeCell ref="DKY844:DKY848"/>
    <mergeCell ref="DKZ844:DKZ848"/>
    <mergeCell ref="DLA844:DLA848"/>
    <mergeCell ref="DLB844:DLB848"/>
    <mergeCell ref="DLC844:DLC848"/>
    <mergeCell ref="DKT844:DKT848"/>
    <mergeCell ref="DKU844:DKU848"/>
    <mergeCell ref="DKV844:DKV848"/>
    <mergeCell ref="DKW844:DKW848"/>
    <mergeCell ref="DKX844:DKX848"/>
    <mergeCell ref="DKO844:DKO848"/>
    <mergeCell ref="DKP844:DKP848"/>
    <mergeCell ref="DKQ844:DKQ848"/>
    <mergeCell ref="DKR844:DKR848"/>
    <mergeCell ref="DKS844:DKS848"/>
    <mergeCell ref="DKJ844:DKJ848"/>
    <mergeCell ref="DKK844:DKK848"/>
    <mergeCell ref="DKL844:DKL848"/>
    <mergeCell ref="DKM844:DKM848"/>
    <mergeCell ref="DKN844:DKN848"/>
    <mergeCell ref="DKE844:DKE848"/>
    <mergeCell ref="DKF844:DKF848"/>
    <mergeCell ref="DKG844:DKG848"/>
    <mergeCell ref="DKH844:DKH848"/>
    <mergeCell ref="DKI844:DKI848"/>
    <mergeCell ref="DJZ844:DJZ848"/>
    <mergeCell ref="DKA844:DKA848"/>
    <mergeCell ref="DKB844:DKB848"/>
    <mergeCell ref="DKC844:DKC848"/>
    <mergeCell ref="DKD844:DKD848"/>
    <mergeCell ref="DJU844:DJU848"/>
    <mergeCell ref="DJV844:DJV848"/>
    <mergeCell ref="DJW844:DJW848"/>
    <mergeCell ref="DJX844:DJX848"/>
    <mergeCell ref="DJY844:DJY848"/>
    <mergeCell ref="DJP844:DJP848"/>
    <mergeCell ref="DJQ844:DJQ848"/>
    <mergeCell ref="DJR844:DJR848"/>
    <mergeCell ref="DJS844:DJS848"/>
    <mergeCell ref="DJT844:DJT848"/>
    <mergeCell ref="DJK844:DJK848"/>
    <mergeCell ref="DJL844:DJL848"/>
    <mergeCell ref="DJM844:DJM848"/>
    <mergeCell ref="DJN844:DJN848"/>
    <mergeCell ref="DJO844:DJO848"/>
    <mergeCell ref="DJF844:DJF848"/>
    <mergeCell ref="DJG844:DJG848"/>
    <mergeCell ref="DJH844:DJH848"/>
    <mergeCell ref="DJI844:DJI848"/>
    <mergeCell ref="DJJ844:DJJ848"/>
    <mergeCell ref="DJA844:DJA848"/>
    <mergeCell ref="DJB844:DJB848"/>
    <mergeCell ref="DJC844:DJC848"/>
    <mergeCell ref="DJD844:DJD848"/>
    <mergeCell ref="DJE844:DJE848"/>
    <mergeCell ref="DIV844:DIV848"/>
    <mergeCell ref="DIW844:DIW848"/>
    <mergeCell ref="DIX844:DIX848"/>
    <mergeCell ref="DIY844:DIY848"/>
    <mergeCell ref="DIZ844:DIZ848"/>
    <mergeCell ref="DIQ844:DIQ848"/>
    <mergeCell ref="DIR844:DIR848"/>
    <mergeCell ref="DIS844:DIS848"/>
    <mergeCell ref="DIT844:DIT848"/>
    <mergeCell ref="DIU844:DIU848"/>
    <mergeCell ref="DIL844:DIL848"/>
    <mergeCell ref="DIM844:DIM848"/>
    <mergeCell ref="DIN844:DIN848"/>
    <mergeCell ref="DIO844:DIO848"/>
    <mergeCell ref="DIP844:DIP848"/>
    <mergeCell ref="DIG844:DIG848"/>
    <mergeCell ref="DIH844:DIH848"/>
    <mergeCell ref="DII844:DII848"/>
    <mergeCell ref="DIJ844:DIJ848"/>
    <mergeCell ref="DIK844:DIK848"/>
    <mergeCell ref="DIB844:DIB848"/>
    <mergeCell ref="DIC844:DIC848"/>
    <mergeCell ref="DID844:DID848"/>
    <mergeCell ref="DIE844:DIE848"/>
    <mergeCell ref="DIF844:DIF848"/>
    <mergeCell ref="DHW844:DHW848"/>
    <mergeCell ref="DHX844:DHX848"/>
    <mergeCell ref="DHY844:DHY848"/>
    <mergeCell ref="DHZ844:DHZ848"/>
    <mergeCell ref="DIA844:DIA848"/>
    <mergeCell ref="DHR844:DHR848"/>
    <mergeCell ref="DHS844:DHS848"/>
    <mergeCell ref="DHT844:DHT848"/>
    <mergeCell ref="DHU844:DHU848"/>
    <mergeCell ref="DHV844:DHV848"/>
    <mergeCell ref="DHM844:DHM848"/>
    <mergeCell ref="DHN844:DHN848"/>
    <mergeCell ref="DHO844:DHO848"/>
    <mergeCell ref="DHP844:DHP848"/>
    <mergeCell ref="DHQ844:DHQ848"/>
    <mergeCell ref="DHH844:DHH848"/>
    <mergeCell ref="DHI844:DHI848"/>
    <mergeCell ref="DHJ844:DHJ848"/>
    <mergeCell ref="DHK844:DHK848"/>
    <mergeCell ref="DHL844:DHL848"/>
    <mergeCell ref="DHC844:DHC848"/>
    <mergeCell ref="DHD844:DHD848"/>
    <mergeCell ref="DHE844:DHE848"/>
    <mergeCell ref="DHF844:DHF848"/>
    <mergeCell ref="DHG844:DHG848"/>
    <mergeCell ref="DGX844:DGX848"/>
    <mergeCell ref="DGY844:DGY848"/>
    <mergeCell ref="DGZ844:DGZ848"/>
    <mergeCell ref="DHA844:DHA848"/>
    <mergeCell ref="DHB844:DHB848"/>
    <mergeCell ref="DGS844:DGS848"/>
    <mergeCell ref="DGT844:DGT848"/>
    <mergeCell ref="DGU844:DGU848"/>
    <mergeCell ref="DGV844:DGV848"/>
    <mergeCell ref="DGW844:DGW848"/>
    <mergeCell ref="DGN844:DGN848"/>
    <mergeCell ref="DGO844:DGO848"/>
    <mergeCell ref="DGP844:DGP848"/>
    <mergeCell ref="DGQ844:DGQ848"/>
    <mergeCell ref="DGR844:DGR848"/>
    <mergeCell ref="DGI844:DGI848"/>
    <mergeCell ref="DGJ844:DGJ848"/>
    <mergeCell ref="DGK844:DGK848"/>
    <mergeCell ref="DGL844:DGL848"/>
    <mergeCell ref="DGM844:DGM848"/>
    <mergeCell ref="DGD844:DGD848"/>
    <mergeCell ref="DGE844:DGE848"/>
    <mergeCell ref="DGF844:DGF848"/>
    <mergeCell ref="DGG844:DGG848"/>
    <mergeCell ref="DGH844:DGH848"/>
    <mergeCell ref="DFY844:DFY848"/>
    <mergeCell ref="DFZ844:DFZ848"/>
    <mergeCell ref="DGA844:DGA848"/>
    <mergeCell ref="DGB844:DGB848"/>
    <mergeCell ref="DGC844:DGC848"/>
    <mergeCell ref="DFT844:DFT848"/>
    <mergeCell ref="DFU844:DFU848"/>
    <mergeCell ref="DFV844:DFV848"/>
    <mergeCell ref="DFW844:DFW848"/>
    <mergeCell ref="DFX844:DFX848"/>
    <mergeCell ref="DFO844:DFO848"/>
    <mergeCell ref="DFP844:DFP848"/>
    <mergeCell ref="DFQ844:DFQ848"/>
    <mergeCell ref="DFR844:DFR848"/>
    <mergeCell ref="DFS844:DFS848"/>
    <mergeCell ref="DFJ844:DFJ848"/>
    <mergeCell ref="DFK844:DFK848"/>
    <mergeCell ref="DFL844:DFL848"/>
    <mergeCell ref="DFM844:DFM848"/>
    <mergeCell ref="DFN844:DFN848"/>
    <mergeCell ref="DFE844:DFE848"/>
    <mergeCell ref="DFF844:DFF848"/>
    <mergeCell ref="DFG844:DFG848"/>
    <mergeCell ref="DFH844:DFH848"/>
    <mergeCell ref="DFI844:DFI848"/>
    <mergeCell ref="DEZ844:DEZ848"/>
    <mergeCell ref="DFA844:DFA848"/>
    <mergeCell ref="DFB844:DFB848"/>
    <mergeCell ref="DFC844:DFC848"/>
    <mergeCell ref="DFD844:DFD848"/>
    <mergeCell ref="DEU844:DEU848"/>
    <mergeCell ref="DEV844:DEV848"/>
    <mergeCell ref="DEW844:DEW848"/>
    <mergeCell ref="DEX844:DEX848"/>
    <mergeCell ref="DEY844:DEY848"/>
    <mergeCell ref="DEP844:DEP848"/>
    <mergeCell ref="DEQ844:DEQ848"/>
    <mergeCell ref="DER844:DER848"/>
    <mergeCell ref="DES844:DES848"/>
    <mergeCell ref="DET844:DET848"/>
    <mergeCell ref="DEK844:DEK848"/>
    <mergeCell ref="DEL844:DEL848"/>
    <mergeCell ref="DEM844:DEM848"/>
    <mergeCell ref="DEN844:DEN848"/>
    <mergeCell ref="DEO844:DEO848"/>
    <mergeCell ref="DEF844:DEF848"/>
    <mergeCell ref="DEG844:DEG848"/>
    <mergeCell ref="DEH844:DEH848"/>
    <mergeCell ref="DEI844:DEI848"/>
    <mergeCell ref="DEJ844:DEJ848"/>
    <mergeCell ref="DEA844:DEA848"/>
    <mergeCell ref="DEB844:DEB848"/>
    <mergeCell ref="DEC844:DEC848"/>
    <mergeCell ref="DED844:DED848"/>
    <mergeCell ref="DEE844:DEE848"/>
    <mergeCell ref="DDV844:DDV848"/>
    <mergeCell ref="DDW844:DDW848"/>
    <mergeCell ref="DDX844:DDX848"/>
    <mergeCell ref="DDY844:DDY848"/>
    <mergeCell ref="DDZ844:DDZ848"/>
    <mergeCell ref="DDQ844:DDQ848"/>
    <mergeCell ref="DDR844:DDR848"/>
    <mergeCell ref="DDS844:DDS848"/>
    <mergeCell ref="DDT844:DDT848"/>
    <mergeCell ref="DDU844:DDU848"/>
    <mergeCell ref="DDL844:DDL848"/>
    <mergeCell ref="DDM844:DDM848"/>
    <mergeCell ref="DDN844:DDN848"/>
    <mergeCell ref="DDO844:DDO848"/>
    <mergeCell ref="DDP844:DDP848"/>
    <mergeCell ref="DDG844:DDG848"/>
    <mergeCell ref="DDH844:DDH848"/>
    <mergeCell ref="DDI844:DDI848"/>
    <mergeCell ref="DDJ844:DDJ848"/>
    <mergeCell ref="DDK844:DDK848"/>
    <mergeCell ref="DDB844:DDB848"/>
    <mergeCell ref="DDC844:DDC848"/>
    <mergeCell ref="DDD844:DDD848"/>
    <mergeCell ref="DDE844:DDE848"/>
    <mergeCell ref="DDF844:DDF848"/>
    <mergeCell ref="DCW844:DCW848"/>
    <mergeCell ref="DCX844:DCX848"/>
    <mergeCell ref="DCY844:DCY848"/>
    <mergeCell ref="DCZ844:DCZ848"/>
    <mergeCell ref="DDA844:DDA848"/>
    <mergeCell ref="DCR844:DCR848"/>
    <mergeCell ref="DCS844:DCS848"/>
    <mergeCell ref="DCT844:DCT848"/>
    <mergeCell ref="DCU844:DCU848"/>
    <mergeCell ref="DCV844:DCV848"/>
    <mergeCell ref="DCM844:DCM848"/>
    <mergeCell ref="DCN844:DCN848"/>
    <mergeCell ref="DCO844:DCO848"/>
    <mergeCell ref="DCP844:DCP848"/>
    <mergeCell ref="DCQ844:DCQ848"/>
    <mergeCell ref="DCH844:DCH848"/>
    <mergeCell ref="DCI844:DCI848"/>
    <mergeCell ref="DCJ844:DCJ848"/>
    <mergeCell ref="DCK844:DCK848"/>
    <mergeCell ref="DCL844:DCL848"/>
    <mergeCell ref="DCC844:DCC848"/>
    <mergeCell ref="DCD844:DCD848"/>
    <mergeCell ref="DCE844:DCE848"/>
    <mergeCell ref="DCF844:DCF848"/>
    <mergeCell ref="DCG844:DCG848"/>
    <mergeCell ref="DBX844:DBX848"/>
    <mergeCell ref="DBY844:DBY848"/>
    <mergeCell ref="DBZ844:DBZ848"/>
    <mergeCell ref="DCA844:DCA848"/>
    <mergeCell ref="DCB844:DCB848"/>
    <mergeCell ref="DBS844:DBS848"/>
    <mergeCell ref="DBT844:DBT848"/>
    <mergeCell ref="DBU844:DBU848"/>
    <mergeCell ref="DBV844:DBV848"/>
    <mergeCell ref="DBW844:DBW848"/>
    <mergeCell ref="DBN844:DBN848"/>
    <mergeCell ref="DBO844:DBO848"/>
    <mergeCell ref="DBP844:DBP848"/>
    <mergeCell ref="DBQ844:DBQ848"/>
    <mergeCell ref="DBR844:DBR848"/>
    <mergeCell ref="DBI844:DBI848"/>
    <mergeCell ref="DBJ844:DBJ848"/>
    <mergeCell ref="DBK844:DBK848"/>
    <mergeCell ref="DBL844:DBL848"/>
    <mergeCell ref="DBM844:DBM848"/>
    <mergeCell ref="DBD844:DBD848"/>
    <mergeCell ref="DBE844:DBE848"/>
    <mergeCell ref="DBF844:DBF848"/>
    <mergeCell ref="DBG844:DBG848"/>
    <mergeCell ref="DBH844:DBH848"/>
    <mergeCell ref="DAY844:DAY848"/>
    <mergeCell ref="DAZ844:DAZ848"/>
    <mergeCell ref="DBA844:DBA848"/>
    <mergeCell ref="DBB844:DBB848"/>
    <mergeCell ref="DBC844:DBC848"/>
    <mergeCell ref="DAT844:DAT848"/>
    <mergeCell ref="DAU844:DAU848"/>
    <mergeCell ref="DAV844:DAV848"/>
    <mergeCell ref="DAW844:DAW848"/>
    <mergeCell ref="DAX844:DAX848"/>
    <mergeCell ref="DAO844:DAO848"/>
    <mergeCell ref="DAP844:DAP848"/>
    <mergeCell ref="DAQ844:DAQ848"/>
    <mergeCell ref="DAR844:DAR848"/>
    <mergeCell ref="DAS844:DAS848"/>
    <mergeCell ref="DAJ844:DAJ848"/>
    <mergeCell ref="DAK844:DAK848"/>
    <mergeCell ref="DAL844:DAL848"/>
    <mergeCell ref="DAM844:DAM848"/>
    <mergeCell ref="DAN844:DAN848"/>
    <mergeCell ref="DAE844:DAE848"/>
    <mergeCell ref="DAF844:DAF848"/>
    <mergeCell ref="DAG844:DAG848"/>
    <mergeCell ref="DAH844:DAH848"/>
    <mergeCell ref="DAI844:DAI848"/>
    <mergeCell ref="CZZ844:CZZ848"/>
    <mergeCell ref="DAA844:DAA848"/>
    <mergeCell ref="DAB844:DAB848"/>
    <mergeCell ref="DAC844:DAC848"/>
    <mergeCell ref="DAD844:DAD848"/>
    <mergeCell ref="CZU844:CZU848"/>
    <mergeCell ref="CZV844:CZV848"/>
    <mergeCell ref="CZW844:CZW848"/>
    <mergeCell ref="CZX844:CZX848"/>
    <mergeCell ref="CZY844:CZY848"/>
    <mergeCell ref="CZP844:CZP848"/>
    <mergeCell ref="CZQ844:CZQ848"/>
    <mergeCell ref="CZR844:CZR848"/>
    <mergeCell ref="CZS844:CZS848"/>
    <mergeCell ref="CZT844:CZT848"/>
    <mergeCell ref="CZK844:CZK848"/>
    <mergeCell ref="CZL844:CZL848"/>
    <mergeCell ref="CZM844:CZM848"/>
    <mergeCell ref="CZN844:CZN848"/>
    <mergeCell ref="CZO844:CZO848"/>
    <mergeCell ref="CZF844:CZF848"/>
    <mergeCell ref="CZG844:CZG848"/>
    <mergeCell ref="CZH844:CZH848"/>
    <mergeCell ref="CZI844:CZI848"/>
    <mergeCell ref="CZJ844:CZJ848"/>
    <mergeCell ref="CZA844:CZA848"/>
    <mergeCell ref="CZB844:CZB848"/>
    <mergeCell ref="CZC844:CZC848"/>
    <mergeCell ref="CZD844:CZD848"/>
    <mergeCell ref="CZE844:CZE848"/>
    <mergeCell ref="CYV844:CYV848"/>
    <mergeCell ref="CYW844:CYW848"/>
    <mergeCell ref="CYX844:CYX848"/>
    <mergeCell ref="CYY844:CYY848"/>
    <mergeCell ref="CYZ844:CYZ848"/>
    <mergeCell ref="CYQ844:CYQ848"/>
    <mergeCell ref="CYR844:CYR848"/>
    <mergeCell ref="CYS844:CYS848"/>
    <mergeCell ref="CYT844:CYT848"/>
    <mergeCell ref="CYU844:CYU848"/>
    <mergeCell ref="CYL844:CYL848"/>
    <mergeCell ref="CYM844:CYM848"/>
    <mergeCell ref="CYN844:CYN848"/>
    <mergeCell ref="CYO844:CYO848"/>
    <mergeCell ref="CYP844:CYP848"/>
    <mergeCell ref="CYG844:CYG848"/>
    <mergeCell ref="CYH844:CYH848"/>
    <mergeCell ref="CYI844:CYI848"/>
    <mergeCell ref="CYJ844:CYJ848"/>
    <mergeCell ref="CYK844:CYK848"/>
    <mergeCell ref="CYB844:CYB848"/>
    <mergeCell ref="CYC844:CYC848"/>
    <mergeCell ref="CYD844:CYD848"/>
    <mergeCell ref="CYE844:CYE848"/>
    <mergeCell ref="CYF844:CYF848"/>
    <mergeCell ref="CXW844:CXW848"/>
    <mergeCell ref="CXX844:CXX848"/>
    <mergeCell ref="CXY844:CXY848"/>
    <mergeCell ref="CXZ844:CXZ848"/>
    <mergeCell ref="CYA844:CYA848"/>
    <mergeCell ref="CXR844:CXR848"/>
    <mergeCell ref="CXS844:CXS848"/>
    <mergeCell ref="CXT844:CXT848"/>
    <mergeCell ref="CXU844:CXU848"/>
    <mergeCell ref="CXV844:CXV848"/>
    <mergeCell ref="CXM844:CXM848"/>
    <mergeCell ref="CXN844:CXN848"/>
    <mergeCell ref="CXO844:CXO848"/>
    <mergeCell ref="CXP844:CXP848"/>
    <mergeCell ref="CXQ844:CXQ848"/>
    <mergeCell ref="CXH844:CXH848"/>
    <mergeCell ref="CXI844:CXI848"/>
    <mergeCell ref="CXJ844:CXJ848"/>
    <mergeCell ref="CXK844:CXK848"/>
    <mergeCell ref="CXL844:CXL848"/>
    <mergeCell ref="CXC844:CXC848"/>
    <mergeCell ref="CXD844:CXD848"/>
    <mergeCell ref="CXE844:CXE848"/>
    <mergeCell ref="CXF844:CXF848"/>
    <mergeCell ref="CXG844:CXG848"/>
    <mergeCell ref="CWX844:CWX848"/>
    <mergeCell ref="CWY844:CWY848"/>
    <mergeCell ref="CWZ844:CWZ848"/>
    <mergeCell ref="CXA844:CXA848"/>
    <mergeCell ref="CXB844:CXB848"/>
    <mergeCell ref="CWS844:CWS848"/>
    <mergeCell ref="CWT844:CWT848"/>
    <mergeCell ref="CWU844:CWU848"/>
    <mergeCell ref="CWV844:CWV848"/>
    <mergeCell ref="CWW844:CWW848"/>
    <mergeCell ref="CWN844:CWN848"/>
    <mergeCell ref="CWO844:CWO848"/>
    <mergeCell ref="CWP844:CWP848"/>
    <mergeCell ref="CWQ844:CWQ848"/>
    <mergeCell ref="CWR844:CWR848"/>
    <mergeCell ref="CWI844:CWI848"/>
    <mergeCell ref="CWJ844:CWJ848"/>
    <mergeCell ref="CWK844:CWK848"/>
    <mergeCell ref="CWL844:CWL848"/>
    <mergeCell ref="CWM844:CWM848"/>
    <mergeCell ref="CWD844:CWD848"/>
    <mergeCell ref="CWE844:CWE848"/>
    <mergeCell ref="CWF844:CWF848"/>
    <mergeCell ref="CWG844:CWG848"/>
    <mergeCell ref="CWH844:CWH848"/>
    <mergeCell ref="CVY844:CVY848"/>
    <mergeCell ref="CVZ844:CVZ848"/>
    <mergeCell ref="CWA844:CWA848"/>
    <mergeCell ref="CWB844:CWB848"/>
    <mergeCell ref="CWC844:CWC848"/>
    <mergeCell ref="CVT844:CVT848"/>
    <mergeCell ref="CVU844:CVU848"/>
    <mergeCell ref="CVV844:CVV848"/>
    <mergeCell ref="CVW844:CVW848"/>
    <mergeCell ref="CVX844:CVX848"/>
    <mergeCell ref="CVO844:CVO848"/>
    <mergeCell ref="CVP844:CVP848"/>
    <mergeCell ref="CVQ844:CVQ848"/>
    <mergeCell ref="CVR844:CVR848"/>
    <mergeCell ref="CVS844:CVS848"/>
    <mergeCell ref="CVJ844:CVJ848"/>
    <mergeCell ref="CVK844:CVK848"/>
    <mergeCell ref="CVL844:CVL848"/>
    <mergeCell ref="CVM844:CVM848"/>
    <mergeCell ref="CVN844:CVN848"/>
    <mergeCell ref="CVE844:CVE848"/>
    <mergeCell ref="CVF844:CVF848"/>
    <mergeCell ref="CVG844:CVG848"/>
    <mergeCell ref="CVH844:CVH848"/>
    <mergeCell ref="CVI844:CVI848"/>
    <mergeCell ref="CUZ844:CUZ848"/>
    <mergeCell ref="CVA844:CVA848"/>
    <mergeCell ref="CVB844:CVB848"/>
    <mergeCell ref="CVC844:CVC848"/>
    <mergeCell ref="CVD844:CVD848"/>
    <mergeCell ref="CUU844:CUU848"/>
    <mergeCell ref="CUV844:CUV848"/>
    <mergeCell ref="CUW844:CUW848"/>
    <mergeCell ref="CUX844:CUX848"/>
    <mergeCell ref="CUY844:CUY848"/>
    <mergeCell ref="CUP844:CUP848"/>
    <mergeCell ref="CUQ844:CUQ848"/>
    <mergeCell ref="CUR844:CUR848"/>
    <mergeCell ref="CUS844:CUS848"/>
    <mergeCell ref="CUT844:CUT848"/>
    <mergeCell ref="CUK844:CUK848"/>
    <mergeCell ref="CUL844:CUL848"/>
    <mergeCell ref="CUM844:CUM848"/>
    <mergeCell ref="CUN844:CUN848"/>
    <mergeCell ref="CUO844:CUO848"/>
    <mergeCell ref="CUF844:CUF848"/>
    <mergeCell ref="CUG844:CUG848"/>
    <mergeCell ref="CUH844:CUH848"/>
    <mergeCell ref="CUI844:CUI848"/>
    <mergeCell ref="CUJ844:CUJ848"/>
    <mergeCell ref="CUA844:CUA848"/>
    <mergeCell ref="CUB844:CUB848"/>
    <mergeCell ref="CUC844:CUC848"/>
    <mergeCell ref="CUD844:CUD848"/>
    <mergeCell ref="CUE844:CUE848"/>
    <mergeCell ref="CTV844:CTV848"/>
    <mergeCell ref="CTW844:CTW848"/>
    <mergeCell ref="CTX844:CTX848"/>
    <mergeCell ref="CTY844:CTY848"/>
    <mergeCell ref="CTZ844:CTZ848"/>
    <mergeCell ref="CTQ844:CTQ848"/>
    <mergeCell ref="CTR844:CTR848"/>
    <mergeCell ref="CTS844:CTS848"/>
    <mergeCell ref="CTT844:CTT848"/>
    <mergeCell ref="CTU844:CTU848"/>
    <mergeCell ref="CTL844:CTL848"/>
    <mergeCell ref="CTM844:CTM848"/>
    <mergeCell ref="CTN844:CTN848"/>
    <mergeCell ref="CTO844:CTO848"/>
    <mergeCell ref="CTP844:CTP848"/>
    <mergeCell ref="CTG844:CTG848"/>
    <mergeCell ref="CTH844:CTH848"/>
    <mergeCell ref="CTI844:CTI848"/>
    <mergeCell ref="CTJ844:CTJ848"/>
    <mergeCell ref="CTK844:CTK848"/>
    <mergeCell ref="CTB844:CTB848"/>
    <mergeCell ref="CTC844:CTC848"/>
    <mergeCell ref="CTD844:CTD848"/>
    <mergeCell ref="CTE844:CTE848"/>
    <mergeCell ref="CTF844:CTF848"/>
    <mergeCell ref="CSW844:CSW848"/>
    <mergeCell ref="CSX844:CSX848"/>
    <mergeCell ref="CSY844:CSY848"/>
    <mergeCell ref="CSZ844:CSZ848"/>
    <mergeCell ref="CTA844:CTA848"/>
    <mergeCell ref="CSR844:CSR848"/>
    <mergeCell ref="CSS844:CSS848"/>
    <mergeCell ref="CST844:CST848"/>
    <mergeCell ref="CSU844:CSU848"/>
    <mergeCell ref="CSV844:CSV848"/>
    <mergeCell ref="CSM844:CSM848"/>
    <mergeCell ref="CSN844:CSN848"/>
    <mergeCell ref="CSO844:CSO848"/>
    <mergeCell ref="CSP844:CSP848"/>
    <mergeCell ref="CSQ844:CSQ848"/>
    <mergeCell ref="CSH844:CSH848"/>
    <mergeCell ref="CSI844:CSI848"/>
    <mergeCell ref="CSJ844:CSJ848"/>
    <mergeCell ref="CSK844:CSK848"/>
    <mergeCell ref="CSL844:CSL848"/>
    <mergeCell ref="CSC844:CSC848"/>
    <mergeCell ref="CSD844:CSD848"/>
    <mergeCell ref="CSE844:CSE848"/>
    <mergeCell ref="CSF844:CSF848"/>
    <mergeCell ref="CSG844:CSG848"/>
    <mergeCell ref="CRX844:CRX848"/>
    <mergeCell ref="CRY844:CRY848"/>
    <mergeCell ref="CRZ844:CRZ848"/>
    <mergeCell ref="CSA844:CSA848"/>
    <mergeCell ref="CSB844:CSB848"/>
    <mergeCell ref="CRS844:CRS848"/>
    <mergeCell ref="CRT844:CRT848"/>
    <mergeCell ref="CRU844:CRU848"/>
    <mergeCell ref="CRV844:CRV848"/>
    <mergeCell ref="CRW844:CRW848"/>
    <mergeCell ref="CRN844:CRN848"/>
    <mergeCell ref="CRO844:CRO848"/>
    <mergeCell ref="CRP844:CRP848"/>
    <mergeCell ref="CRQ844:CRQ848"/>
    <mergeCell ref="CRR844:CRR848"/>
    <mergeCell ref="CRI844:CRI848"/>
    <mergeCell ref="CRJ844:CRJ848"/>
    <mergeCell ref="CRK844:CRK848"/>
    <mergeCell ref="CRL844:CRL848"/>
    <mergeCell ref="CRM844:CRM848"/>
    <mergeCell ref="CRD844:CRD848"/>
    <mergeCell ref="CRE844:CRE848"/>
    <mergeCell ref="CRF844:CRF848"/>
    <mergeCell ref="CRG844:CRG848"/>
    <mergeCell ref="CRH844:CRH848"/>
    <mergeCell ref="CQY844:CQY848"/>
    <mergeCell ref="CQZ844:CQZ848"/>
    <mergeCell ref="CRA844:CRA848"/>
    <mergeCell ref="CRB844:CRB848"/>
    <mergeCell ref="CRC844:CRC848"/>
    <mergeCell ref="CQT844:CQT848"/>
    <mergeCell ref="CQU844:CQU848"/>
    <mergeCell ref="CQV844:CQV848"/>
    <mergeCell ref="CQW844:CQW848"/>
    <mergeCell ref="CQX844:CQX848"/>
    <mergeCell ref="CQO844:CQO848"/>
    <mergeCell ref="CQP844:CQP848"/>
    <mergeCell ref="CQQ844:CQQ848"/>
    <mergeCell ref="CQR844:CQR848"/>
    <mergeCell ref="CQS844:CQS848"/>
    <mergeCell ref="CQJ844:CQJ848"/>
    <mergeCell ref="CQK844:CQK848"/>
    <mergeCell ref="CQL844:CQL848"/>
    <mergeCell ref="CQM844:CQM848"/>
    <mergeCell ref="CQN844:CQN848"/>
    <mergeCell ref="CQE844:CQE848"/>
    <mergeCell ref="CQF844:CQF848"/>
    <mergeCell ref="CQG844:CQG848"/>
    <mergeCell ref="CQH844:CQH848"/>
    <mergeCell ref="CQI844:CQI848"/>
    <mergeCell ref="CPZ844:CPZ848"/>
    <mergeCell ref="CQA844:CQA848"/>
    <mergeCell ref="CQB844:CQB848"/>
    <mergeCell ref="CQC844:CQC848"/>
    <mergeCell ref="CQD844:CQD848"/>
    <mergeCell ref="CPU844:CPU848"/>
    <mergeCell ref="CPV844:CPV848"/>
    <mergeCell ref="CPW844:CPW848"/>
    <mergeCell ref="CPX844:CPX848"/>
    <mergeCell ref="CPY844:CPY848"/>
    <mergeCell ref="CPP844:CPP848"/>
    <mergeCell ref="CPQ844:CPQ848"/>
    <mergeCell ref="CPR844:CPR848"/>
    <mergeCell ref="CPS844:CPS848"/>
    <mergeCell ref="CPT844:CPT848"/>
    <mergeCell ref="CPK844:CPK848"/>
    <mergeCell ref="CPL844:CPL848"/>
    <mergeCell ref="CPM844:CPM848"/>
    <mergeCell ref="CPN844:CPN848"/>
    <mergeCell ref="CPO844:CPO848"/>
    <mergeCell ref="CPF844:CPF848"/>
    <mergeCell ref="CPG844:CPG848"/>
    <mergeCell ref="CPH844:CPH848"/>
    <mergeCell ref="CPI844:CPI848"/>
    <mergeCell ref="CPJ844:CPJ848"/>
    <mergeCell ref="CPA844:CPA848"/>
    <mergeCell ref="CPB844:CPB848"/>
    <mergeCell ref="CPC844:CPC848"/>
    <mergeCell ref="CPD844:CPD848"/>
    <mergeCell ref="CPE844:CPE848"/>
    <mergeCell ref="COV844:COV848"/>
    <mergeCell ref="COW844:COW848"/>
    <mergeCell ref="COX844:COX848"/>
    <mergeCell ref="COY844:COY848"/>
    <mergeCell ref="COZ844:COZ848"/>
    <mergeCell ref="COQ844:COQ848"/>
    <mergeCell ref="COR844:COR848"/>
    <mergeCell ref="COS844:COS848"/>
    <mergeCell ref="COT844:COT848"/>
    <mergeCell ref="COU844:COU848"/>
    <mergeCell ref="COL844:COL848"/>
    <mergeCell ref="COM844:COM848"/>
    <mergeCell ref="CON844:CON848"/>
    <mergeCell ref="COO844:COO848"/>
    <mergeCell ref="COP844:COP848"/>
    <mergeCell ref="COG844:COG848"/>
    <mergeCell ref="COH844:COH848"/>
    <mergeCell ref="COI844:COI848"/>
    <mergeCell ref="COJ844:COJ848"/>
    <mergeCell ref="COK844:COK848"/>
    <mergeCell ref="COB844:COB848"/>
    <mergeCell ref="COC844:COC848"/>
    <mergeCell ref="COD844:COD848"/>
    <mergeCell ref="COE844:COE848"/>
    <mergeCell ref="COF844:COF848"/>
    <mergeCell ref="CNW844:CNW848"/>
    <mergeCell ref="CNX844:CNX848"/>
    <mergeCell ref="CNY844:CNY848"/>
    <mergeCell ref="CNZ844:CNZ848"/>
    <mergeCell ref="COA844:COA848"/>
    <mergeCell ref="CNR844:CNR848"/>
    <mergeCell ref="CNS844:CNS848"/>
    <mergeCell ref="CNT844:CNT848"/>
    <mergeCell ref="CNU844:CNU848"/>
    <mergeCell ref="CNV844:CNV848"/>
    <mergeCell ref="CNM844:CNM848"/>
    <mergeCell ref="CNN844:CNN848"/>
    <mergeCell ref="CNO844:CNO848"/>
    <mergeCell ref="CNP844:CNP848"/>
    <mergeCell ref="CNQ844:CNQ848"/>
    <mergeCell ref="CNH844:CNH848"/>
    <mergeCell ref="CNI844:CNI848"/>
    <mergeCell ref="CNJ844:CNJ848"/>
    <mergeCell ref="CNK844:CNK848"/>
    <mergeCell ref="CNL844:CNL848"/>
    <mergeCell ref="CNC844:CNC848"/>
    <mergeCell ref="CND844:CND848"/>
    <mergeCell ref="CNE844:CNE848"/>
    <mergeCell ref="CNF844:CNF848"/>
    <mergeCell ref="CNG844:CNG848"/>
    <mergeCell ref="CMX844:CMX848"/>
    <mergeCell ref="CMY844:CMY848"/>
    <mergeCell ref="CMZ844:CMZ848"/>
    <mergeCell ref="CNA844:CNA848"/>
    <mergeCell ref="CNB844:CNB848"/>
    <mergeCell ref="CMS844:CMS848"/>
    <mergeCell ref="CMT844:CMT848"/>
    <mergeCell ref="CMU844:CMU848"/>
    <mergeCell ref="CMV844:CMV848"/>
    <mergeCell ref="CMW844:CMW848"/>
    <mergeCell ref="CMN844:CMN848"/>
    <mergeCell ref="CMO844:CMO848"/>
    <mergeCell ref="CMP844:CMP848"/>
    <mergeCell ref="CMQ844:CMQ848"/>
    <mergeCell ref="CMR844:CMR848"/>
    <mergeCell ref="CMI844:CMI848"/>
    <mergeCell ref="CMJ844:CMJ848"/>
    <mergeCell ref="CMK844:CMK848"/>
    <mergeCell ref="CML844:CML848"/>
    <mergeCell ref="CMM844:CMM848"/>
    <mergeCell ref="CMD844:CMD848"/>
    <mergeCell ref="CME844:CME848"/>
    <mergeCell ref="CMF844:CMF848"/>
    <mergeCell ref="CMG844:CMG848"/>
    <mergeCell ref="CMH844:CMH848"/>
    <mergeCell ref="CLY844:CLY848"/>
    <mergeCell ref="CLZ844:CLZ848"/>
    <mergeCell ref="CMA844:CMA848"/>
    <mergeCell ref="CMB844:CMB848"/>
    <mergeCell ref="CMC844:CMC848"/>
    <mergeCell ref="CLT844:CLT848"/>
    <mergeCell ref="CLU844:CLU848"/>
    <mergeCell ref="CLV844:CLV848"/>
    <mergeCell ref="CLW844:CLW848"/>
    <mergeCell ref="CLX844:CLX848"/>
    <mergeCell ref="CLO844:CLO848"/>
    <mergeCell ref="CLP844:CLP848"/>
    <mergeCell ref="CLQ844:CLQ848"/>
    <mergeCell ref="CLR844:CLR848"/>
    <mergeCell ref="CLS844:CLS848"/>
    <mergeCell ref="CLJ844:CLJ848"/>
    <mergeCell ref="CLK844:CLK848"/>
    <mergeCell ref="CLL844:CLL848"/>
    <mergeCell ref="CLM844:CLM848"/>
    <mergeCell ref="CLN844:CLN848"/>
    <mergeCell ref="CLE844:CLE848"/>
    <mergeCell ref="CLF844:CLF848"/>
    <mergeCell ref="CLG844:CLG848"/>
    <mergeCell ref="CLH844:CLH848"/>
    <mergeCell ref="CLI844:CLI848"/>
    <mergeCell ref="CKZ844:CKZ848"/>
    <mergeCell ref="CLA844:CLA848"/>
    <mergeCell ref="CLB844:CLB848"/>
    <mergeCell ref="CLC844:CLC848"/>
    <mergeCell ref="CLD844:CLD848"/>
    <mergeCell ref="CKU844:CKU848"/>
    <mergeCell ref="CKV844:CKV848"/>
    <mergeCell ref="CKW844:CKW848"/>
    <mergeCell ref="CKX844:CKX848"/>
    <mergeCell ref="CKY844:CKY848"/>
    <mergeCell ref="CKP844:CKP848"/>
    <mergeCell ref="CKQ844:CKQ848"/>
    <mergeCell ref="CKR844:CKR848"/>
    <mergeCell ref="CKS844:CKS848"/>
    <mergeCell ref="CKT844:CKT848"/>
    <mergeCell ref="CKK844:CKK848"/>
    <mergeCell ref="CKL844:CKL848"/>
    <mergeCell ref="CKM844:CKM848"/>
    <mergeCell ref="CKN844:CKN848"/>
    <mergeCell ref="CKO844:CKO848"/>
    <mergeCell ref="CKF844:CKF848"/>
    <mergeCell ref="CKG844:CKG848"/>
    <mergeCell ref="CKH844:CKH848"/>
    <mergeCell ref="CKI844:CKI848"/>
    <mergeCell ref="CKJ844:CKJ848"/>
    <mergeCell ref="CKA844:CKA848"/>
    <mergeCell ref="CKB844:CKB848"/>
    <mergeCell ref="CKC844:CKC848"/>
    <mergeCell ref="CKD844:CKD848"/>
    <mergeCell ref="CKE844:CKE848"/>
    <mergeCell ref="CJV844:CJV848"/>
    <mergeCell ref="CJW844:CJW848"/>
    <mergeCell ref="CJX844:CJX848"/>
    <mergeCell ref="CJY844:CJY848"/>
    <mergeCell ref="CJZ844:CJZ848"/>
    <mergeCell ref="CJQ844:CJQ848"/>
    <mergeCell ref="CJR844:CJR848"/>
    <mergeCell ref="CJS844:CJS848"/>
    <mergeCell ref="CJT844:CJT848"/>
    <mergeCell ref="CJU844:CJU848"/>
    <mergeCell ref="CJL844:CJL848"/>
    <mergeCell ref="CJM844:CJM848"/>
    <mergeCell ref="CJN844:CJN848"/>
    <mergeCell ref="CJO844:CJO848"/>
    <mergeCell ref="CJP844:CJP848"/>
    <mergeCell ref="CJG844:CJG848"/>
    <mergeCell ref="CJH844:CJH848"/>
    <mergeCell ref="CJI844:CJI848"/>
    <mergeCell ref="CJJ844:CJJ848"/>
    <mergeCell ref="CJK844:CJK848"/>
    <mergeCell ref="CJB844:CJB848"/>
    <mergeCell ref="CJC844:CJC848"/>
    <mergeCell ref="CJD844:CJD848"/>
    <mergeCell ref="CJE844:CJE848"/>
    <mergeCell ref="CJF844:CJF848"/>
    <mergeCell ref="CIW844:CIW848"/>
    <mergeCell ref="CIX844:CIX848"/>
    <mergeCell ref="CIY844:CIY848"/>
    <mergeCell ref="CIZ844:CIZ848"/>
    <mergeCell ref="CJA844:CJA848"/>
    <mergeCell ref="CIR844:CIR848"/>
    <mergeCell ref="CIS844:CIS848"/>
    <mergeCell ref="CIT844:CIT848"/>
    <mergeCell ref="CIU844:CIU848"/>
    <mergeCell ref="CIV844:CIV848"/>
    <mergeCell ref="CIM844:CIM848"/>
    <mergeCell ref="CIN844:CIN848"/>
    <mergeCell ref="CIO844:CIO848"/>
    <mergeCell ref="CIP844:CIP848"/>
    <mergeCell ref="CIQ844:CIQ848"/>
    <mergeCell ref="CIH844:CIH848"/>
    <mergeCell ref="CII844:CII848"/>
    <mergeCell ref="CIJ844:CIJ848"/>
    <mergeCell ref="CIK844:CIK848"/>
    <mergeCell ref="CIL844:CIL848"/>
    <mergeCell ref="CIC844:CIC848"/>
    <mergeCell ref="CID844:CID848"/>
    <mergeCell ref="CIE844:CIE848"/>
    <mergeCell ref="CIF844:CIF848"/>
    <mergeCell ref="CIG844:CIG848"/>
    <mergeCell ref="CHX844:CHX848"/>
    <mergeCell ref="CHY844:CHY848"/>
    <mergeCell ref="CHZ844:CHZ848"/>
    <mergeCell ref="CIA844:CIA848"/>
    <mergeCell ref="CIB844:CIB848"/>
    <mergeCell ref="CHS844:CHS848"/>
    <mergeCell ref="CHT844:CHT848"/>
    <mergeCell ref="CHU844:CHU848"/>
    <mergeCell ref="CHV844:CHV848"/>
    <mergeCell ref="CHW844:CHW848"/>
    <mergeCell ref="CHN844:CHN848"/>
    <mergeCell ref="CHO844:CHO848"/>
    <mergeCell ref="CHP844:CHP848"/>
    <mergeCell ref="CHQ844:CHQ848"/>
    <mergeCell ref="CHR844:CHR848"/>
    <mergeCell ref="CHI844:CHI848"/>
    <mergeCell ref="CHJ844:CHJ848"/>
    <mergeCell ref="CHK844:CHK848"/>
    <mergeCell ref="CHL844:CHL848"/>
    <mergeCell ref="CHM844:CHM848"/>
    <mergeCell ref="CHD844:CHD848"/>
    <mergeCell ref="CHE844:CHE848"/>
    <mergeCell ref="CHF844:CHF848"/>
    <mergeCell ref="CHG844:CHG848"/>
    <mergeCell ref="CHH844:CHH848"/>
    <mergeCell ref="CGY844:CGY848"/>
    <mergeCell ref="CGZ844:CGZ848"/>
    <mergeCell ref="CHA844:CHA848"/>
    <mergeCell ref="CHB844:CHB848"/>
    <mergeCell ref="CHC844:CHC848"/>
    <mergeCell ref="CGT844:CGT848"/>
    <mergeCell ref="CGU844:CGU848"/>
    <mergeCell ref="CGV844:CGV848"/>
    <mergeCell ref="CGW844:CGW848"/>
    <mergeCell ref="CGX844:CGX848"/>
    <mergeCell ref="CGO844:CGO848"/>
    <mergeCell ref="CGP844:CGP848"/>
    <mergeCell ref="CGQ844:CGQ848"/>
    <mergeCell ref="CGR844:CGR848"/>
    <mergeCell ref="CGS844:CGS848"/>
    <mergeCell ref="CGJ844:CGJ848"/>
    <mergeCell ref="CGK844:CGK848"/>
    <mergeCell ref="CGL844:CGL848"/>
    <mergeCell ref="CGM844:CGM848"/>
    <mergeCell ref="CGN844:CGN848"/>
    <mergeCell ref="CGE844:CGE848"/>
    <mergeCell ref="CGF844:CGF848"/>
    <mergeCell ref="CGG844:CGG848"/>
    <mergeCell ref="CGH844:CGH848"/>
    <mergeCell ref="CGI844:CGI848"/>
    <mergeCell ref="CFZ844:CFZ848"/>
    <mergeCell ref="CGA844:CGA848"/>
    <mergeCell ref="CGB844:CGB848"/>
    <mergeCell ref="CGC844:CGC848"/>
    <mergeCell ref="CGD844:CGD848"/>
    <mergeCell ref="CFU844:CFU848"/>
    <mergeCell ref="CFV844:CFV848"/>
    <mergeCell ref="CFW844:CFW848"/>
    <mergeCell ref="CFX844:CFX848"/>
    <mergeCell ref="CFY844:CFY848"/>
    <mergeCell ref="CFP844:CFP848"/>
    <mergeCell ref="CFQ844:CFQ848"/>
    <mergeCell ref="CFR844:CFR848"/>
    <mergeCell ref="CFS844:CFS848"/>
    <mergeCell ref="CFT844:CFT848"/>
    <mergeCell ref="CFK844:CFK848"/>
    <mergeCell ref="CFL844:CFL848"/>
    <mergeCell ref="CFM844:CFM848"/>
    <mergeCell ref="CFN844:CFN848"/>
    <mergeCell ref="CFO844:CFO848"/>
    <mergeCell ref="CFF844:CFF848"/>
    <mergeCell ref="CFG844:CFG848"/>
    <mergeCell ref="CFH844:CFH848"/>
    <mergeCell ref="CFI844:CFI848"/>
    <mergeCell ref="CFJ844:CFJ848"/>
    <mergeCell ref="CFA844:CFA848"/>
    <mergeCell ref="CFB844:CFB848"/>
    <mergeCell ref="CFC844:CFC848"/>
    <mergeCell ref="CFD844:CFD848"/>
    <mergeCell ref="CFE844:CFE848"/>
    <mergeCell ref="CEV844:CEV848"/>
    <mergeCell ref="CEW844:CEW848"/>
    <mergeCell ref="CEX844:CEX848"/>
    <mergeCell ref="CEY844:CEY848"/>
    <mergeCell ref="CEZ844:CEZ848"/>
    <mergeCell ref="CEQ844:CEQ848"/>
    <mergeCell ref="CER844:CER848"/>
    <mergeCell ref="CES844:CES848"/>
    <mergeCell ref="CET844:CET848"/>
    <mergeCell ref="CEU844:CEU848"/>
    <mergeCell ref="CEL844:CEL848"/>
    <mergeCell ref="CEM844:CEM848"/>
    <mergeCell ref="CEN844:CEN848"/>
    <mergeCell ref="CEO844:CEO848"/>
    <mergeCell ref="CEP844:CEP848"/>
    <mergeCell ref="CEG844:CEG848"/>
    <mergeCell ref="CEH844:CEH848"/>
    <mergeCell ref="CEI844:CEI848"/>
    <mergeCell ref="CEJ844:CEJ848"/>
    <mergeCell ref="CEK844:CEK848"/>
    <mergeCell ref="CEB844:CEB848"/>
    <mergeCell ref="CEC844:CEC848"/>
    <mergeCell ref="CED844:CED848"/>
    <mergeCell ref="CEE844:CEE848"/>
    <mergeCell ref="CEF844:CEF848"/>
    <mergeCell ref="CDW844:CDW848"/>
    <mergeCell ref="CDX844:CDX848"/>
    <mergeCell ref="CDY844:CDY848"/>
    <mergeCell ref="CDZ844:CDZ848"/>
    <mergeCell ref="CEA844:CEA848"/>
    <mergeCell ref="CDR844:CDR848"/>
    <mergeCell ref="CDS844:CDS848"/>
    <mergeCell ref="CDT844:CDT848"/>
    <mergeCell ref="CDU844:CDU848"/>
    <mergeCell ref="CDV844:CDV848"/>
    <mergeCell ref="CDM844:CDM848"/>
    <mergeCell ref="CDN844:CDN848"/>
    <mergeCell ref="CDO844:CDO848"/>
    <mergeCell ref="CDP844:CDP848"/>
    <mergeCell ref="CDQ844:CDQ848"/>
    <mergeCell ref="CDH844:CDH848"/>
    <mergeCell ref="CDI844:CDI848"/>
    <mergeCell ref="CDJ844:CDJ848"/>
    <mergeCell ref="CDK844:CDK848"/>
    <mergeCell ref="CDL844:CDL848"/>
    <mergeCell ref="CDC844:CDC848"/>
    <mergeCell ref="CDD844:CDD848"/>
    <mergeCell ref="CDE844:CDE848"/>
    <mergeCell ref="CDF844:CDF848"/>
    <mergeCell ref="CDG844:CDG848"/>
    <mergeCell ref="CCX844:CCX848"/>
    <mergeCell ref="CCY844:CCY848"/>
    <mergeCell ref="CCZ844:CCZ848"/>
    <mergeCell ref="CDA844:CDA848"/>
    <mergeCell ref="CDB844:CDB848"/>
    <mergeCell ref="CCS844:CCS848"/>
    <mergeCell ref="CCT844:CCT848"/>
    <mergeCell ref="CCU844:CCU848"/>
    <mergeCell ref="CCV844:CCV848"/>
    <mergeCell ref="CCW844:CCW848"/>
    <mergeCell ref="CCN844:CCN848"/>
    <mergeCell ref="CCO844:CCO848"/>
    <mergeCell ref="CCP844:CCP848"/>
    <mergeCell ref="CCQ844:CCQ848"/>
    <mergeCell ref="CCR844:CCR848"/>
    <mergeCell ref="CCI844:CCI848"/>
    <mergeCell ref="CCJ844:CCJ848"/>
    <mergeCell ref="CCK844:CCK848"/>
    <mergeCell ref="CCL844:CCL848"/>
    <mergeCell ref="CCM844:CCM848"/>
    <mergeCell ref="CCD844:CCD848"/>
    <mergeCell ref="CCE844:CCE848"/>
    <mergeCell ref="CCF844:CCF848"/>
    <mergeCell ref="CCG844:CCG848"/>
    <mergeCell ref="CCH844:CCH848"/>
    <mergeCell ref="CBY844:CBY848"/>
    <mergeCell ref="CBZ844:CBZ848"/>
    <mergeCell ref="CCA844:CCA848"/>
    <mergeCell ref="CCB844:CCB848"/>
    <mergeCell ref="CCC844:CCC848"/>
    <mergeCell ref="CBT844:CBT848"/>
    <mergeCell ref="CBU844:CBU848"/>
    <mergeCell ref="CBV844:CBV848"/>
    <mergeCell ref="CBW844:CBW848"/>
    <mergeCell ref="CBX844:CBX848"/>
    <mergeCell ref="CBO844:CBO848"/>
    <mergeCell ref="CBP844:CBP848"/>
    <mergeCell ref="CBQ844:CBQ848"/>
    <mergeCell ref="CBR844:CBR848"/>
    <mergeCell ref="CBS844:CBS848"/>
    <mergeCell ref="CBJ844:CBJ848"/>
    <mergeCell ref="CBK844:CBK848"/>
    <mergeCell ref="CBL844:CBL848"/>
    <mergeCell ref="CBM844:CBM848"/>
    <mergeCell ref="CBN844:CBN848"/>
    <mergeCell ref="CBE844:CBE848"/>
    <mergeCell ref="CBF844:CBF848"/>
    <mergeCell ref="CBG844:CBG848"/>
    <mergeCell ref="CBH844:CBH848"/>
    <mergeCell ref="CBI844:CBI848"/>
    <mergeCell ref="CAZ844:CAZ848"/>
    <mergeCell ref="CBA844:CBA848"/>
    <mergeCell ref="CBB844:CBB848"/>
    <mergeCell ref="CBC844:CBC848"/>
    <mergeCell ref="CBD844:CBD848"/>
    <mergeCell ref="CAU844:CAU848"/>
    <mergeCell ref="CAV844:CAV848"/>
    <mergeCell ref="CAW844:CAW848"/>
    <mergeCell ref="CAX844:CAX848"/>
    <mergeCell ref="CAY844:CAY848"/>
    <mergeCell ref="CAP844:CAP848"/>
    <mergeCell ref="CAQ844:CAQ848"/>
    <mergeCell ref="CAR844:CAR848"/>
    <mergeCell ref="CAS844:CAS848"/>
    <mergeCell ref="CAT844:CAT848"/>
    <mergeCell ref="CAK844:CAK848"/>
    <mergeCell ref="CAL844:CAL848"/>
    <mergeCell ref="CAM844:CAM848"/>
    <mergeCell ref="CAN844:CAN848"/>
    <mergeCell ref="CAO844:CAO848"/>
    <mergeCell ref="CAF844:CAF848"/>
    <mergeCell ref="CAG844:CAG848"/>
    <mergeCell ref="CAH844:CAH848"/>
    <mergeCell ref="CAI844:CAI848"/>
    <mergeCell ref="CAJ844:CAJ848"/>
    <mergeCell ref="CAA844:CAA848"/>
    <mergeCell ref="CAB844:CAB848"/>
    <mergeCell ref="CAC844:CAC848"/>
    <mergeCell ref="CAD844:CAD848"/>
    <mergeCell ref="CAE844:CAE848"/>
    <mergeCell ref="BZV844:BZV848"/>
    <mergeCell ref="BZW844:BZW848"/>
    <mergeCell ref="BZX844:BZX848"/>
    <mergeCell ref="BZY844:BZY848"/>
    <mergeCell ref="BZZ844:BZZ848"/>
    <mergeCell ref="BZQ844:BZQ848"/>
    <mergeCell ref="BZR844:BZR848"/>
    <mergeCell ref="BZS844:BZS848"/>
    <mergeCell ref="BZT844:BZT848"/>
    <mergeCell ref="BZU844:BZU848"/>
    <mergeCell ref="BZL844:BZL848"/>
    <mergeCell ref="BZM844:BZM848"/>
    <mergeCell ref="BZN844:BZN848"/>
    <mergeCell ref="BZO844:BZO848"/>
    <mergeCell ref="BZP844:BZP848"/>
    <mergeCell ref="BZG844:BZG848"/>
    <mergeCell ref="BZH844:BZH848"/>
    <mergeCell ref="BZI844:BZI848"/>
    <mergeCell ref="BZJ844:BZJ848"/>
    <mergeCell ref="BZK844:BZK848"/>
    <mergeCell ref="BZB844:BZB848"/>
    <mergeCell ref="BZC844:BZC848"/>
    <mergeCell ref="BZD844:BZD848"/>
    <mergeCell ref="BZE844:BZE848"/>
    <mergeCell ref="BZF844:BZF848"/>
    <mergeCell ref="BYW844:BYW848"/>
    <mergeCell ref="BYX844:BYX848"/>
    <mergeCell ref="BYY844:BYY848"/>
    <mergeCell ref="BYZ844:BYZ848"/>
    <mergeCell ref="BZA844:BZA848"/>
    <mergeCell ref="BYR844:BYR848"/>
    <mergeCell ref="BYS844:BYS848"/>
    <mergeCell ref="BYT844:BYT848"/>
    <mergeCell ref="BYU844:BYU848"/>
    <mergeCell ref="BYV844:BYV848"/>
    <mergeCell ref="BYM844:BYM848"/>
    <mergeCell ref="BYN844:BYN848"/>
    <mergeCell ref="BYO844:BYO848"/>
    <mergeCell ref="BYP844:BYP848"/>
    <mergeCell ref="BYQ844:BYQ848"/>
    <mergeCell ref="BYH844:BYH848"/>
    <mergeCell ref="BYI844:BYI848"/>
    <mergeCell ref="BYJ844:BYJ848"/>
    <mergeCell ref="BYK844:BYK848"/>
    <mergeCell ref="BYL844:BYL848"/>
    <mergeCell ref="BYC844:BYC848"/>
    <mergeCell ref="BYD844:BYD848"/>
    <mergeCell ref="BYE844:BYE848"/>
    <mergeCell ref="BYF844:BYF848"/>
    <mergeCell ref="BYG844:BYG848"/>
    <mergeCell ref="BXX844:BXX848"/>
    <mergeCell ref="BXY844:BXY848"/>
    <mergeCell ref="BXZ844:BXZ848"/>
    <mergeCell ref="BYA844:BYA848"/>
    <mergeCell ref="BYB844:BYB848"/>
    <mergeCell ref="BXS844:BXS848"/>
    <mergeCell ref="BXT844:BXT848"/>
    <mergeCell ref="BXU844:BXU848"/>
    <mergeCell ref="BXV844:BXV848"/>
    <mergeCell ref="BXW844:BXW848"/>
    <mergeCell ref="BXN844:BXN848"/>
    <mergeCell ref="BXO844:BXO848"/>
    <mergeCell ref="BXP844:BXP848"/>
    <mergeCell ref="BXQ844:BXQ848"/>
    <mergeCell ref="BXR844:BXR848"/>
    <mergeCell ref="BXI844:BXI848"/>
    <mergeCell ref="BXJ844:BXJ848"/>
    <mergeCell ref="BXK844:BXK848"/>
    <mergeCell ref="BXL844:BXL848"/>
    <mergeCell ref="BXM844:BXM848"/>
    <mergeCell ref="BXD844:BXD848"/>
    <mergeCell ref="BXE844:BXE848"/>
    <mergeCell ref="BXF844:BXF848"/>
    <mergeCell ref="BXG844:BXG848"/>
    <mergeCell ref="BXH844:BXH848"/>
    <mergeCell ref="BWY844:BWY848"/>
    <mergeCell ref="BWZ844:BWZ848"/>
    <mergeCell ref="BXA844:BXA848"/>
    <mergeCell ref="BXB844:BXB848"/>
    <mergeCell ref="BXC844:BXC848"/>
    <mergeCell ref="BWT844:BWT848"/>
    <mergeCell ref="BWU844:BWU848"/>
    <mergeCell ref="BWV844:BWV848"/>
    <mergeCell ref="BWW844:BWW848"/>
    <mergeCell ref="BWX844:BWX848"/>
    <mergeCell ref="BWO844:BWO848"/>
    <mergeCell ref="BWP844:BWP848"/>
    <mergeCell ref="BWQ844:BWQ848"/>
    <mergeCell ref="BWR844:BWR848"/>
    <mergeCell ref="BWS844:BWS848"/>
    <mergeCell ref="BWJ844:BWJ848"/>
    <mergeCell ref="BWK844:BWK848"/>
    <mergeCell ref="BWL844:BWL848"/>
    <mergeCell ref="BWM844:BWM848"/>
    <mergeCell ref="BWN844:BWN848"/>
    <mergeCell ref="BWE844:BWE848"/>
    <mergeCell ref="BWF844:BWF848"/>
    <mergeCell ref="BWG844:BWG848"/>
    <mergeCell ref="BWH844:BWH848"/>
    <mergeCell ref="BWI844:BWI848"/>
    <mergeCell ref="BVZ844:BVZ848"/>
    <mergeCell ref="BWA844:BWA848"/>
    <mergeCell ref="BWB844:BWB848"/>
    <mergeCell ref="BWC844:BWC848"/>
    <mergeCell ref="BWD844:BWD848"/>
    <mergeCell ref="BVU844:BVU848"/>
    <mergeCell ref="BVV844:BVV848"/>
    <mergeCell ref="BVW844:BVW848"/>
    <mergeCell ref="BVX844:BVX848"/>
    <mergeCell ref="BVY844:BVY848"/>
    <mergeCell ref="BVP844:BVP848"/>
    <mergeCell ref="BVQ844:BVQ848"/>
    <mergeCell ref="BVR844:BVR848"/>
    <mergeCell ref="BVS844:BVS848"/>
    <mergeCell ref="BVT844:BVT848"/>
    <mergeCell ref="BVK844:BVK848"/>
    <mergeCell ref="BVL844:BVL848"/>
    <mergeCell ref="BVM844:BVM848"/>
    <mergeCell ref="BVN844:BVN848"/>
    <mergeCell ref="BVO844:BVO848"/>
    <mergeCell ref="BVF844:BVF848"/>
    <mergeCell ref="BVG844:BVG848"/>
    <mergeCell ref="BVH844:BVH848"/>
    <mergeCell ref="BVI844:BVI848"/>
    <mergeCell ref="BVJ844:BVJ848"/>
    <mergeCell ref="BVA844:BVA848"/>
    <mergeCell ref="BVB844:BVB848"/>
    <mergeCell ref="BVC844:BVC848"/>
    <mergeCell ref="BVD844:BVD848"/>
    <mergeCell ref="BVE844:BVE848"/>
    <mergeCell ref="BUV844:BUV848"/>
    <mergeCell ref="BUW844:BUW848"/>
    <mergeCell ref="BUX844:BUX848"/>
    <mergeCell ref="BUY844:BUY848"/>
    <mergeCell ref="BUZ844:BUZ848"/>
    <mergeCell ref="BUQ844:BUQ848"/>
    <mergeCell ref="BUR844:BUR848"/>
    <mergeCell ref="BUS844:BUS848"/>
    <mergeCell ref="BUT844:BUT848"/>
    <mergeCell ref="BUU844:BUU848"/>
    <mergeCell ref="BUL844:BUL848"/>
    <mergeCell ref="BUM844:BUM848"/>
    <mergeCell ref="BUN844:BUN848"/>
    <mergeCell ref="BUO844:BUO848"/>
    <mergeCell ref="BUP844:BUP848"/>
    <mergeCell ref="BUG844:BUG848"/>
    <mergeCell ref="BUH844:BUH848"/>
    <mergeCell ref="BUI844:BUI848"/>
    <mergeCell ref="BUJ844:BUJ848"/>
    <mergeCell ref="BUK844:BUK848"/>
    <mergeCell ref="BUB844:BUB848"/>
    <mergeCell ref="BUC844:BUC848"/>
    <mergeCell ref="BUD844:BUD848"/>
    <mergeCell ref="BUE844:BUE848"/>
    <mergeCell ref="BUF844:BUF848"/>
    <mergeCell ref="BTW844:BTW848"/>
    <mergeCell ref="BTX844:BTX848"/>
    <mergeCell ref="BTY844:BTY848"/>
    <mergeCell ref="BTZ844:BTZ848"/>
    <mergeCell ref="BUA844:BUA848"/>
    <mergeCell ref="BTR844:BTR848"/>
    <mergeCell ref="BTS844:BTS848"/>
    <mergeCell ref="BTT844:BTT848"/>
    <mergeCell ref="BTU844:BTU848"/>
    <mergeCell ref="BTV844:BTV848"/>
    <mergeCell ref="BTM844:BTM848"/>
    <mergeCell ref="BTN844:BTN848"/>
    <mergeCell ref="BTO844:BTO848"/>
    <mergeCell ref="BTP844:BTP848"/>
    <mergeCell ref="BTQ844:BTQ848"/>
    <mergeCell ref="BTH844:BTH848"/>
    <mergeCell ref="BTI844:BTI848"/>
    <mergeCell ref="BTJ844:BTJ848"/>
    <mergeCell ref="BTK844:BTK848"/>
    <mergeCell ref="BTL844:BTL848"/>
    <mergeCell ref="BTC844:BTC848"/>
    <mergeCell ref="BTD844:BTD848"/>
    <mergeCell ref="BTE844:BTE848"/>
    <mergeCell ref="BTF844:BTF848"/>
    <mergeCell ref="BTG844:BTG848"/>
    <mergeCell ref="BSX844:BSX848"/>
    <mergeCell ref="BSY844:BSY848"/>
    <mergeCell ref="BSZ844:BSZ848"/>
    <mergeCell ref="BTA844:BTA848"/>
    <mergeCell ref="BTB844:BTB848"/>
    <mergeCell ref="BSS844:BSS848"/>
    <mergeCell ref="BST844:BST848"/>
    <mergeCell ref="BSU844:BSU848"/>
    <mergeCell ref="BSV844:BSV848"/>
    <mergeCell ref="BSW844:BSW848"/>
    <mergeCell ref="BSN844:BSN848"/>
    <mergeCell ref="BSO844:BSO848"/>
    <mergeCell ref="BSP844:BSP848"/>
    <mergeCell ref="BSQ844:BSQ848"/>
    <mergeCell ref="BSR844:BSR848"/>
    <mergeCell ref="BSI844:BSI848"/>
    <mergeCell ref="BSJ844:BSJ848"/>
    <mergeCell ref="BSK844:BSK848"/>
    <mergeCell ref="BSL844:BSL848"/>
    <mergeCell ref="BSM844:BSM848"/>
    <mergeCell ref="BSD844:BSD848"/>
    <mergeCell ref="BSE844:BSE848"/>
    <mergeCell ref="BSF844:BSF848"/>
    <mergeCell ref="BSG844:BSG848"/>
    <mergeCell ref="BSH844:BSH848"/>
    <mergeCell ref="BRY844:BRY848"/>
    <mergeCell ref="BRZ844:BRZ848"/>
    <mergeCell ref="BSA844:BSA848"/>
    <mergeCell ref="BSB844:BSB848"/>
    <mergeCell ref="BSC844:BSC848"/>
    <mergeCell ref="BRT844:BRT848"/>
    <mergeCell ref="BRU844:BRU848"/>
    <mergeCell ref="BRV844:BRV848"/>
    <mergeCell ref="BRW844:BRW848"/>
    <mergeCell ref="BRX844:BRX848"/>
    <mergeCell ref="BRO844:BRO848"/>
    <mergeCell ref="BRP844:BRP848"/>
    <mergeCell ref="BRQ844:BRQ848"/>
    <mergeCell ref="BRR844:BRR848"/>
    <mergeCell ref="BRS844:BRS848"/>
    <mergeCell ref="BRJ844:BRJ848"/>
    <mergeCell ref="BRK844:BRK848"/>
    <mergeCell ref="BRL844:BRL848"/>
    <mergeCell ref="BRM844:BRM848"/>
    <mergeCell ref="BRN844:BRN848"/>
    <mergeCell ref="BRE844:BRE848"/>
    <mergeCell ref="BRF844:BRF848"/>
    <mergeCell ref="BRG844:BRG848"/>
    <mergeCell ref="BRH844:BRH848"/>
    <mergeCell ref="BRI844:BRI848"/>
    <mergeCell ref="BQZ844:BQZ848"/>
    <mergeCell ref="BRA844:BRA848"/>
    <mergeCell ref="BRB844:BRB848"/>
    <mergeCell ref="BRC844:BRC848"/>
    <mergeCell ref="BRD844:BRD848"/>
    <mergeCell ref="BQU844:BQU848"/>
    <mergeCell ref="BQV844:BQV848"/>
    <mergeCell ref="BQW844:BQW848"/>
    <mergeCell ref="BQX844:BQX848"/>
    <mergeCell ref="BQY844:BQY848"/>
    <mergeCell ref="BQP844:BQP848"/>
    <mergeCell ref="BQQ844:BQQ848"/>
    <mergeCell ref="BQR844:BQR848"/>
    <mergeCell ref="BQS844:BQS848"/>
    <mergeCell ref="BQT844:BQT848"/>
    <mergeCell ref="BQK844:BQK848"/>
    <mergeCell ref="BQL844:BQL848"/>
    <mergeCell ref="BQM844:BQM848"/>
    <mergeCell ref="BQN844:BQN848"/>
    <mergeCell ref="BQO844:BQO848"/>
    <mergeCell ref="BQF844:BQF848"/>
    <mergeCell ref="BQG844:BQG848"/>
    <mergeCell ref="BQH844:BQH848"/>
    <mergeCell ref="BQI844:BQI848"/>
    <mergeCell ref="BQJ844:BQJ848"/>
    <mergeCell ref="BQA844:BQA848"/>
    <mergeCell ref="BQB844:BQB848"/>
    <mergeCell ref="BQC844:BQC848"/>
    <mergeCell ref="BQD844:BQD848"/>
    <mergeCell ref="BQE844:BQE848"/>
    <mergeCell ref="BPV844:BPV848"/>
    <mergeCell ref="BPW844:BPW848"/>
    <mergeCell ref="BPX844:BPX848"/>
    <mergeCell ref="BPY844:BPY848"/>
    <mergeCell ref="BPZ844:BPZ848"/>
    <mergeCell ref="BPQ844:BPQ848"/>
    <mergeCell ref="BPR844:BPR848"/>
    <mergeCell ref="BPS844:BPS848"/>
    <mergeCell ref="BPT844:BPT848"/>
    <mergeCell ref="BPU844:BPU848"/>
    <mergeCell ref="BPL844:BPL848"/>
    <mergeCell ref="BPM844:BPM848"/>
    <mergeCell ref="BPN844:BPN848"/>
    <mergeCell ref="BPO844:BPO848"/>
    <mergeCell ref="BPP844:BPP848"/>
    <mergeCell ref="BPG844:BPG848"/>
    <mergeCell ref="BPH844:BPH848"/>
    <mergeCell ref="BPI844:BPI848"/>
    <mergeCell ref="BPJ844:BPJ848"/>
    <mergeCell ref="BPK844:BPK848"/>
    <mergeCell ref="BPB844:BPB848"/>
    <mergeCell ref="BPC844:BPC848"/>
    <mergeCell ref="BPD844:BPD848"/>
    <mergeCell ref="BPE844:BPE848"/>
    <mergeCell ref="BPF844:BPF848"/>
    <mergeCell ref="BOW844:BOW848"/>
    <mergeCell ref="BOX844:BOX848"/>
    <mergeCell ref="BOY844:BOY848"/>
    <mergeCell ref="BOZ844:BOZ848"/>
    <mergeCell ref="BPA844:BPA848"/>
    <mergeCell ref="BOR844:BOR848"/>
    <mergeCell ref="BOS844:BOS848"/>
    <mergeCell ref="BOT844:BOT848"/>
    <mergeCell ref="BOU844:BOU848"/>
    <mergeCell ref="BOV844:BOV848"/>
    <mergeCell ref="BOM844:BOM848"/>
    <mergeCell ref="BON844:BON848"/>
    <mergeCell ref="BOO844:BOO848"/>
    <mergeCell ref="BOP844:BOP848"/>
    <mergeCell ref="BOQ844:BOQ848"/>
    <mergeCell ref="BOH844:BOH848"/>
    <mergeCell ref="BOI844:BOI848"/>
    <mergeCell ref="BOJ844:BOJ848"/>
    <mergeCell ref="BOK844:BOK848"/>
    <mergeCell ref="BOL844:BOL848"/>
    <mergeCell ref="BOC844:BOC848"/>
    <mergeCell ref="BOD844:BOD848"/>
    <mergeCell ref="BOE844:BOE848"/>
    <mergeCell ref="BOF844:BOF848"/>
    <mergeCell ref="BOG844:BOG848"/>
    <mergeCell ref="BNX844:BNX848"/>
    <mergeCell ref="BNY844:BNY848"/>
    <mergeCell ref="BNZ844:BNZ848"/>
    <mergeCell ref="BOA844:BOA848"/>
    <mergeCell ref="BOB844:BOB848"/>
    <mergeCell ref="BNS844:BNS848"/>
    <mergeCell ref="BNT844:BNT848"/>
    <mergeCell ref="BNU844:BNU848"/>
    <mergeCell ref="BNV844:BNV848"/>
    <mergeCell ref="BNW844:BNW848"/>
    <mergeCell ref="BNN844:BNN848"/>
    <mergeCell ref="BNO844:BNO848"/>
    <mergeCell ref="BNP844:BNP848"/>
    <mergeCell ref="BNQ844:BNQ848"/>
    <mergeCell ref="BNR844:BNR848"/>
    <mergeCell ref="BNI844:BNI848"/>
    <mergeCell ref="BNJ844:BNJ848"/>
    <mergeCell ref="BNK844:BNK848"/>
    <mergeCell ref="BNL844:BNL848"/>
    <mergeCell ref="BNM844:BNM848"/>
    <mergeCell ref="BND844:BND848"/>
    <mergeCell ref="BNE844:BNE848"/>
    <mergeCell ref="BNF844:BNF848"/>
    <mergeCell ref="BNG844:BNG848"/>
    <mergeCell ref="BNH844:BNH848"/>
    <mergeCell ref="BMY844:BMY848"/>
    <mergeCell ref="BMZ844:BMZ848"/>
    <mergeCell ref="BNA844:BNA848"/>
    <mergeCell ref="BNB844:BNB848"/>
    <mergeCell ref="BNC844:BNC848"/>
    <mergeCell ref="BMT844:BMT848"/>
    <mergeCell ref="BMU844:BMU848"/>
    <mergeCell ref="BMV844:BMV848"/>
    <mergeCell ref="BMW844:BMW848"/>
    <mergeCell ref="BMX844:BMX848"/>
    <mergeCell ref="BMO844:BMO848"/>
    <mergeCell ref="BMP844:BMP848"/>
    <mergeCell ref="BMQ844:BMQ848"/>
    <mergeCell ref="BMR844:BMR848"/>
    <mergeCell ref="BMS844:BMS848"/>
    <mergeCell ref="BMJ844:BMJ848"/>
    <mergeCell ref="BMK844:BMK848"/>
    <mergeCell ref="BML844:BML848"/>
    <mergeCell ref="BMM844:BMM848"/>
    <mergeCell ref="BMN844:BMN848"/>
    <mergeCell ref="BME844:BME848"/>
    <mergeCell ref="BMF844:BMF848"/>
    <mergeCell ref="BMG844:BMG848"/>
    <mergeCell ref="BMH844:BMH848"/>
    <mergeCell ref="BMI844:BMI848"/>
    <mergeCell ref="BLZ844:BLZ848"/>
    <mergeCell ref="BMA844:BMA848"/>
    <mergeCell ref="BMB844:BMB848"/>
    <mergeCell ref="BMC844:BMC848"/>
    <mergeCell ref="BMD844:BMD848"/>
    <mergeCell ref="BLU844:BLU848"/>
    <mergeCell ref="BLV844:BLV848"/>
    <mergeCell ref="BLW844:BLW848"/>
    <mergeCell ref="BLX844:BLX848"/>
    <mergeCell ref="BLY844:BLY848"/>
    <mergeCell ref="BLP844:BLP848"/>
    <mergeCell ref="BLQ844:BLQ848"/>
    <mergeCell ref="BLR844:BLR848"/>
    <mergeCell ref="BLS844:BLS848"/>
    <mergeCell ref="BLT844:BLT848"/>
    <mergeCell ref="BLK844:BLK848"/>
    <mergeCell ref="BLL844:BLL848"/>
    <mergeCell ref="BLM844:BLM848"/>
    <mergeCell ref="BLN844:BLN848"/>
    <mergeCell ref="BLO844:BLO848"/>
    <mergeCell ref="BLF844:BLF848"/>
    <mergeCell ref="BLG844:BLG848"/>
    <mergeCell ref="BLH844:BLH848"/>
    <mergeCell ref="BLI844:BLI848"/>
    <mergeCell ref="BLJ844:BLJ848"/>
    <mergeCell ref="BLA844:BLA848"/>
    <mergeCell ref="BLB844:BLB848"/>
    <mergeCell ref="BLC844:BLC848"/>
    <mergeCell ref="BLD844:BLD848"/>
    <mergeCell ref="BLE844:BLE848"/>
    <mergeCell ref="BKV844:BKV848"/>
    <mergeCell ref="BKW844:BKW848"/>
    <mergeCell ref="BKX844:BKX848"/>
    <mergeCell ref="BKY844:BKY848"/>
    <mergeCell ref="BKZ844:BKZ848"/>
    <mergeCell ref="BKQ844:BKQ848"/>
    <mergeCell ref="BKR844:BKR848"/>
    <mergeCell ref="BKS844:BKS848"/>
    <mergeCell ref="BKT844:BKT848"/>
    <mergeCell ref="BKU844:BKU848"/>
    <mergeCell ref="BKL844:BKL848"/>
    <mergeCell ref="BKM844:BKM848"/>
    <mergeCell ref="BKN844:BKN848"/>
    <mergeCell ref="BKO844:BKO848"/>
    <mergeCell ref="BKP844:BKP848"/>
    <mergeCell ref="BKG844:BKG848"/>
    <mergeCell ref="BKH844:BKH848"/>
    <mergeCell ref="BKI844:BKI848"/>
    <mergeCell ref="BKJ844:BKJ848"/>
    <mergeCell ref="BKK844:BKK848"/>
    <mergeCell ref="BKB844:BKB848"/>
    <mergeCell ref="BKC844:BKC848"/>
    <mergeCell ref="BKD844:BKD848"/>
    <mergeCell ref="BKE844:BKE848"/>
    <mergeCell ref="BKF844:BKF848"/>
    <mergeCell ref="BJW844:BJW848"/>
    <mergeCell ref="BJX844:BJX848"/>
    <mergeCell ref="BJY844:BJY848"/>
    <mergeCell ref="BJZ844:BJZ848"/>
    <mergeCell ref="BKA844:BKA848"/>
    <mergeCell ref="BJR844:BJR848"/>
    <mergeCell ref="BJS844:BJS848"/>
    <mergeCell ref="BJT844:BJT848"/>
    <mergeCell ref="BJU844:BJU848"/>
    <mergeCell ref="BJV844:BJV848"/>
    <mergeCell ref="BJM844:BJM848"/>
    <mergeCell ref="BJN844:BJN848"/>
    <mergeCell ref="BJO844:BJO848"/>
    <mergeCell ref="BJP844:BJP848"/>
    <mergeCell ref="BJQ844:BJQ848"/>
    <mergeCell ref="BJH844:BJH848"/>
    <mergeCell ref="BJI844:BJI848"/>
    <mergeCell ref="BJJ844:BJJ848"/>
    <mergeCell ref="BJK844:BJK848"/>
    <mergeCell ref="BJL844:BJL848"/>
    <mergeCell ref="BJC844:BJC848"/>
    <mergeCell ref="BJD844:BJD848"/>
    <mergeCell ref="BJE844:BJE848"/>
    <mergeCell ref="BJF844:BJF848"/>
    <mergeCell ref="BJG844:BJG848"/>
    <mergeCell ref="BIX844:BIX848"/>
    <mergeCell ref="BIY844:BIY848"/>
    <mergeCell ref="BIZ844:BIZ848"/>
    <mergeCell ref="BJA844:BJA848"/>
    <mergeCell ref="BJB844:BJB848"/>
    <mergeCell ref="BIS844:BIS848"/>
    <mergeCell ref="BIT844:BIT848"/>
    <mergeCell ref="BIU844:BIU848"/>
    <mergeCell ref="BIV844:BIV848"/>
    <mergeCell ref="BIW844:BIW848"/>
    <mergeCell ref="BIN844:BIN848"/>
    <mergeCell ref="BIO844:BIO848"/>
    <mergeCell ref="BIP844:BIP848"/>
    <mergeCell ref="BIQ844:BIQ848"/>
    <mergeCell ref="BIR844:BIR848"/>
    <mergeCell ref="BII844:BII848"/>
    <mergeCell ref="BIJ844:BIJ848"/>
    <mergeCell ref="BIK844:BIK848"/>
    <mergeCell ref="BIL844:BIL848"/>
    <mergeCell ref="BIM844:BIM848"/>
    <mergeCell ref="BID844:BID848"/>
    <mergeCell ref="BIE844:BIE848"/>
    <mergeCell ref="BIF844:BIF848"/>
    <mergeCell ref="BIG844:BIG848"/>
    <mergeCell ref="BIH844:BIH848"/>
    <mergeCell ref="BHY844:BHY848"/>
    <mergeCell ref="BHZ844:BHZ848"/>
    <mergeCell ref="BIA844:BIA848"/>
    <mergeCell ref="BIB844:BIB848"/>
    <mergeCell ref="BIC844:BIC848"/>
    <mergeCell ref="BHT844:BHT848"/>
    <mergeCell ref="BHU844:BHU848"/>
    <mergeCell ref="BHV844:BHV848"/>
    <mergeCell ref="BHW844:BHW848"/>
    <mergeCell ref="BHX844:BHX848"/>
    <mergeCell ref="BHO844:BHO848"/>
    <mergeCell ref="BHP844:BHP848"/>
    <mergeCell ref="BHQ844:BHQ848"/>
    <mergeCell ref="BHR844:BHR848"/>
    <mergeCell ref="BHS844:BHS848"/>
    <mergeCell ref="BHJ844:BHJ848"/>
    <mergeCell ref="BHK844:BHK848"/>
    <mergeCell ref="BHL844:BHL848"/>
    <mergeCell ref="BHM844:BHM848"/>
    <mergeCell ref="BHN844:BHN848"/>
    <mergeCell ref="BHE844:BHE848"/>
    <mergeCell ref="BHF844:BHF848"/>
    <mergeCell ref="BHG844:BHG848"/>
    <mergeCell ref="BHH844:BHH848"/>
    <mergeCell ref="BHI844:BHI848"/>
    <mergeCell ref="BGZ844:BGZ848"/>
    <mergeCell ref="BHA844:BHA848"/>
    <mergeCell ref="BHB844:BHB848"/>
    <mergeCell ref="BHC844:BHC848"/>
    <mergeCell ref="BHD844:BHD848"/>
    <mergeCell ref="BGU844:BGU848"/>
    <mergeCell ref="BGV844:BGV848"/>
    <mergeCell ref="BGW844:BGW848"/>
    <mergeCell ref="BGX844:BGX848"/>
    <mergeCell ref="BGY844:BGY848"/>
    <mergeCell ref="BGP844:BGP848"/>
    <mergeCell ref="BGQ844:BGQ848"/>
    <mergeCell ref="BGR844:BGR848"/>
    <mergeCell ref="BGS844:BGS848"/>
    <mergeCell ref="BGT844:BGT848"/>
    <mergeCell ref="BGK844:BGK848"/>
    <mergeCell ref="BGL844:BGL848"/>
    <mergeCell ref="BGM844:BGM848"/>
    <mergeCell ref="BGN844:BGN848"/>
    <mergeCell ref="BGO844:BGO848"/>
    <mergeCell ref="BGF844:BGF848"/>
    <mergeCell ref="BGG844:BGG848"/>
    <mergeCell ref="BGH844:BGH848"/>
    <mergeCell ref="BGI844:BGI848"/>
    <mergeCell ref="BGJ844:BGJ848"/>
    <mergeCell ref="BGA844:BGA848"/>
    <mergeCell ref="BGB844:BGB848"/>
    <mergeCell ref="BGC844:BGC848"/>
    <mergeCell ref="BGD844:BGD848"/>
    <mergeCell ref="BGE844:BGE848"/>
    <mergeCell ref="BFV844:BFV848"/>
    <mergeCell ref="BFW844:BFW848"/>
    <mergeCell ref="BFX844:BFX848"/>
    <mergeCell ref="BFY844:BFY848"/>
    <mergeCell ref="BFZ844:BFZ848"/>
    <mergeCell ref="BFQ844:BFQ848"/>
    <mergeCell ref="BFR844:BFR848"/>
    <mergeCell ref="BFS844:BFS848"/>
    <mergeCell ref="BFT844:BFT848"/>
    <mergeCell ref="BFU844:BFU848"/>
    <mergeCell ref="BFL844:BFL848"/>
    <mergeCell ref="BFM844:BFM848"/>
    <mergeCell ref="BFN844:BFN848"/>
    <mergeCell ref="BFO844:BFO848"/>
    <mergeCell ref="BFP844:BFP848"/>
    <mergeCell ref="BFG844:BFG848"/>
    <mergeCell ref="BFH844:BFH848"/>
    <mergeCell ref="BFI844:BFI848"/>
    <mergeCell ref="BFJ844:BFJ848"/>
    <mergeCell ref="BFK844:BFK848"/>
    <mergeCell ref="BFB844:BFB848"/>
    <mergeCell ref="BFC844:BFC848"/>
    <mergeCell ref="BFD844:BFD848"/>
    <mergeCell ref="BFE844:BFE848"/>
    <mergeCell ref="BFF844:BFF848"/>
    <mergeCell ref="BEW844:BEW848"/>
    <mergeCell ref="BEX844:BEX848"/>
    <mergeCell ref="BEY844:BEY848"/>
    <mergeCell ref="BEZ844:BEZ848"/>
    <mergeCell ref="BFA844:BFA848"/>
    <mergeCell ref="BER844:BER848"/>
    <mergeCell ref="BES844:BES848"/>
    <mergeCell ref="BET844:BET848"/>
    <mergeCell ref="BEU844:BEU848"/>
    <mergeCell ref="BEV844:BEV848"/>
    <mergeCell ref="BEM844:BEM848"/>
    <mergeCell ref="BEN844:BEN848"/>
    <mergeCell ref="BEO844:BEO848"/>
    <mergeCell ref="BEP844:BEP848"/>
    <mergeCell ref="BEQ844:BEQ848"/>
    <mergeCell ref="BEH844:BEH848"/>
    <mergeCell ref="BEI844:BEI848"/>
    <mergeCell ref="BEJ844:BEJ848"/>
    <mergeCell ref="BEK844:BEK848"/>
    <mergeCell ref="BEL844:BEL848"/>
    <mergeCell ref="BEC844:BEC848"/>
    <mergeCell ref="BED844:BED848"/>
    <mergeCell ref="BEE844:BEE848"/>
    <mergeCell ref="BEF844:BEF848"/>
    <mergeCell ref="BEG844:BEG848"/>
    <mergeCell ref="BDX844:BDX848"/>
    <mergeCell ref="BDY844:BDY848"/>
    <mergeCell ref="BDZ844:BDZ848"/>
    <mergeCell ref="BEA844:BEA848"/>
    <mergeCell ref="BEB844:BEB848"/>
    <mergeCell ref="BDS844:BDS848"/>
    <mergeCell ref="BDT844:BDT848"/>
    <mergeCell ref="BDU844:BDU848"/>
    <mergeCell ref="BDV844:BDV848"/>
    <mergeCell ref="BDW844:BDW848"/>
    <mergeCell ref="BDN844:BDN848"/>
    <mergeCell ref="BDO844:BDO848"/>
    <mergeCell ref="BDP844:BDP848"/>
    <mergeCell ref="BDQ844:BDQ848"/>
    <mergeCell ref="BDR844:BDR848"/>
    <mergeCell ref="BDI844:BDI848"/>
    <mergeCell ref="BDJ844:BDJ848"/>
    <mergeCell ref="BDK844:BDK848"/>
    <mergeCell ref="BDL844:BDL848"/>
    <mergeCell ref="BDM844:BDM848"/>
    <mergeCell ref="BDD844:BDD848"/>
    <mergeCell ref="BDE844:BDE848"/>
    <mergeCell ref="BDF844:BDF848"/>
    <mergeCell ref="BDG844:BDG848"/>
    <mergeCell ref="BDH844:BDH848"/>
    <mergeCell ref="BCY844:BCY848"/>
    <mergeCell ref="BCZ844:BCZ848"/>
    <mergeCell ref="BDA844:BDA848"/>
    <mergeCell ref="BDB844:BDB848"/>
    <mergeCell ref="BDC844:BDC848"/>
    <mergeCell ref="BCT844:BCT848"/>
    <mergeCell ref="BCU844:BCU848"/>
    <mergeCell ref="BCV844:BCV848"/>
    <mergeCell ref="BCW844:BCW848"/>
    <mergeCell ref="BCX844:BCX848"/>
    <mergeCell ref="BCO844:BCO848"/>
    <mergeCell ref="BCP844:BCP848"/>
    <mergeCell ref="BCQ844:BCQ848"/>
    <mergeCell ref="BCR844:BCR848"/>
    <mergeCell ref="BCS844:BCS848"/>
    <mergeCell ref="BCJ844:BCJ848"/>
    <mergeCell ref="BCK844:BCK848"/>
    <mergeCell ref="BCL844:BCL848"/>
    <mergeCell ref="BCM844:BCM848"/>
    <mergeCell ref="BCN844:BCN848"/>
    <mergeCell ref="BCE844:BCE848"/>
    <mergeCell ref="BCF844:BCF848"/>
    <mergeCell ref="BCG844:BCG848"/>
    <mergeCell ref="BCH844:BCH848"/>
    <mergeCell ref="BCI844:BCI848"/>
    <mergeCell ref="BBZ844:BBZ848"/>
    <mergeCell ref="BCA844:BCA848"/>
    <mergeCell ref="BCB844:BCB848"/>
    <mergeCell ref="BCC844:BCC848"/>
    <mergeCell ref="BCD844:BCD848"/>
    <mergeCell ref="BBU844:BBU848"/>
    <mergeCell ref="BBV844:BBV848"/>
    <mergeCell ref="BBW844:BBW848"/>
    <mergeCell ref="BBX844:BBX848"/>
    <mergeCell ref="BBY844:BBY848"/>
    <mergeCell ref="BBP844:BBP848"/>
    <mergeCell ref="BBQ844:BBQ848"/>
    <mergeCell ref="BBR844:BBR848"/>
    <mergeCell ref="BBS844:BBS848"/>
    <mergeCell ref="BBT844:BBT848"/>
    <mergeCell ref="BBK844:BBK848"/>
    <mergeCell ref="BBL844:BBL848"/>
    <mergeCell ref="BBM844:BBM848"/>
    <mergeCell ref="BBN844:BBN848"/>
    <mergeCell ref="BBO844:BBO848"/>
    <mergeCell ref="BBF844:BBF848"/>
    <mergeCell ref="BBG844:BBG848"/>
    <mergeCell ref="BBH844:BBH848"/>
    <mergeCell ref="BBI844:BBI848"/>
    <mergeCell ref="BBJ844:BBJ848"/>
    <mergeCell ref="BBA844:BBA848"/>
    <mergeCell ref="BBB844:BBB848"/>
    <mergeCell ref="BBC844:BBC848"/>
    <mergeCell ref="BBD844:BBD848"/>
    <mergeCell ref="BBE844:BBE848"/>
    <mergeCell ref="BAV844:BAV848"/>
    <mergeCell ref="BAW844:BAW848"/>
    <mergeCell ref="BAX844:BAX848"/>
    <mergeCell ref="BAY844:BAY848"/>
    <mergeCell ref="BAZ844:BAZ848"/>
    <mergeCell ref="BAQ844:BAQ848"/>
    <mergeCell ref="BAR844:BAR848"/>
    <mergeCell ref="BAS844:BAS848"/>
    <mergeCell ref="BAT844:BAT848"/>
    <mergeCell ref="BAU844:BAU848"/>
    <mergeCell ref="BAL844:BAL848"/>
    <mergeCell ref="BAM844:BAM848"/>
    <mergeCell ref="BAN844:BAN848"/>
    <mergeCell ref="BAO844:BAO848"/>
    <mergeCell ref="BAP844:BAP848"/>
    <mergeCell ref="BAG844:BAG848"/>
    <mergeCell ref="BAH844:BAH848"/>
    <mergeCell ref="BAI844:BAI848"/>
    <mergeCell ref="BAJ844:BAJ848"/>
    <mergeCell ref="BAK844:BAK848"/>
    <mergeCell ref="BAB844:BAB848"/>
    <mergeCell ref="BAC844:BAC848"/>
    <mergeCell ref="BAD844:BAD848"/>
    <mergeCell ref="BAE844:BAE848"/>
    <mergeCell ref="BAF844:BAF848"/>
    <mergeCell ref="AZW844:AZW848"/>
    <mergeCell ref="AZX844:AZX848"/>
    <mergeCell ref="AZY844:AZY848"/>
    <mergeCell ref="AZZ844:AZZ848"/>
    <mergeCell ref="BAA844:BAA848"/>
    <mergeCell ref="AZR844:AZR848"/>
    <mergeCell ref="AZS844:AZS848"/>
    <mergeCell ref="AZT844:AZT848"/>
    <mergeCell ref="AZU844:AZU848"/>
    <mergeCell ref="AZV844:AZV848"/>
    <mergeCell ref="AZM844:AZM848"/>
    <mergeCell ref="AZN844:AZN848"/>
    <mergeCell ref="AZO844:AZO848"/>
    <mergeCell ref="AZP844:AZP848"/>
    <mergeCell ref="AZQ844:AZQ848"/>
    <mergeCell ref="AZH844:AZH848"/>
    <mergeCell ref="AZI844:AZI848"/>
    <mergeCell ref="AZJ844:AZJ848"/>
    <mergeCell ref="AZK844:AZK848"/>
    <mergeCell ref="AZL844:AZL848"/>
    <mergeCell ref="AZC844:AZC848"/>
    <mergeCell ref="AZD844:AZD848"/>
    <mergeCell ref="AZE844:AZE848"/>
    <mergeCell ref="AZF844:AZF848"/>
    <mergeCell ref="AZG844:AZG848"/>
    <mergeCell ref="AYX844:AYX848"/>
    <mergeCell ref="AYY844:AYY848"/>
    <mergeCell ref="AYZ844:AYZ848"/>
    <mergeCell ref="AZA844:AZA848"/>
    <mergeCell ref="AZB844:AZB848"/>
    <mergeCell ref="AYS844:AYS848"/>
    <mergeCell ref="AYT844:AYT848"/>
    <mergeCell ref="AYU844:AYU848"/>
    <mergeCell ref="AYV844:AYV848"/>
    <mergeCell ref="AYW844:AYW848"/>
    <mergeCell ref="AYN844:AYN848"/>
    <mergeCell ref="AYO844:AYO848"/>
    <mergeCell ref="AYP844:AYP848"/>
    <mergeCell ref="AYQ844:AYQ848"/>
    <mergeCell ref="AYR844:AYR848"/>
    <mergeCell ref="AYI844:AYI848"/>
    <mergeCell ref="AYJ844:AYJ848"/>
    <mergeCell ref="AYK844:AYK848"/>
    <mergeCell ref="AYL844:AYL848"/>
    <mergeCell ref="AYM844:AYM848"/>
    <mergeCell ref="AYD844:AYD848"/>
    <mergeCell ref="AYE844:AYE848"/>
    <mergeCell ref="AYF844:AYF848"/>
    <mergeCell ref="AYG844:AYG848"/>
    <mergeCell ref="AYH844:AYH848"/>
    <mergeCell ref="AXY844:AXY848"/>
    <mergeCell ref="AXZ844:AXZ848"/>
    <mergeCell ref="AYA844:AYA848"/>
    <mergeCell ref="AYB844:AYB848"/>
    <mergeCell ref="AYC844:AYC848"/>
    <mergeCell ref="AXT844:AXT848"/>
    <mergeCell ref="AXU844:AXU848"/>
    <mergeCell ref="AXV844:AXV848"/>
    <mergeCell ref="AXW844:AXW848"/>
    <mergeCell ref="AXX844:AXX848"/>
    <mergeCell ref="AXO844:AXO848"/>
    <mergeCell ref="AXP844:AXP848"/>
    <mergeCell ref="AXQ844:AXQ848"/>
    <mergeCell ref="AXR844:AXR848"/>
    <mergeCell ref="AXS844:AXS848"/>
    <mergeCell ref="AXJ844:AXJ848"/>
    <mergeCell ref="AXK844:AXK848"/>
    <mergeCell ref="AXL844:AXL848"/>
    <mergeCell ref="AXM844:AXM848"/>
    <mergeCell ref="AXN844:AXN848"/>
    <mergeCell ref="AXE844:AXE848"/>
    <mergeCell ref="AXF844:AXF848"/>
    <mergeCell ref="AXG844:AXG848"/>
    <mergeCell ref="AXH844:AXH848"/>
    <mergeCell ref="AXI844:AXI848"/>
    <mergeCell ref="AWZ844:AWZ848"/>
    <mergeCell ref="AXA844:AXA848"/>
    <mergeCell ref="AXB844:AXB848"/>
    <mergeCell ref="AXC844:AXC848"/>
    <mergeCell ref="AXD844:AXD848"/>
    <mergeCell ref="AWU844:AWU848"/>
    <mergeCell ref="AWV844:AWV848"/>
    <mergeCell ref="AWW844:AWW848"/>
    <mergeCell ref="AWX844:AWX848"/>
    <mergeCell ref="AWY844:AWY848"/>
    <mergeCell ref="AWP844:AWP848"/>
    <mergeCell ref="AWQ844:AWQ848"/>
    <mergeCell ref="AWR844:AWR848"/>
    <mergeCell ref="AWS844:AWS848"/>
    <mergeCell ref="AWT844:AWT848"/>
    <mergeCell ref="AWK844:AWK848"/>
    <mergeCell ref="AWL844:AWL848"/>
    <mergeCell ref="AWM844:AWM848"/>
    <mergeCell ref="AWN844:AWN848"/>
    <mergeCell ref="AWO844:AWO848"/>
    <mergeCell ref="AWF844:AWF848"/>
    <mergeCell ref="AWG844:AWG848"/>
    <mergeCell ref="AWH844:AWH848"/>
    <mergeCell ref="AWI844:AWI848"/>
    <mergeCell ref="AWJ844:AWJ848"/>
    <mergeCell ref="AWA844:AWA848"/>
    <mergeCell ref="AWB844:AWB848"/>
    <mergeCell ref="AWC844:AWC848"/>
    <mergeCell ref="AWD844:AWD848"/>
    <mergeCell ref="AWE844:AWE848"/>
    <mergeCell ref="AVV844:AVV848"/>
    <mergeCell ref="AVW844:AVW848"/>
    <mergeCell ref="AVX844:AVX848"/>
    <mergeCell ref="AVY844:AVY848"/>
    <mergeCell ref="AVZ844:AVZ848"/>
    <mergeCell ref="AVQ844:AVQ848"/>
    <mergeCell ref="AVR844:AVR848"/>
    <mergeCell ref="AVS844:AVS848"/>
    <mergeCell ref="AVT844:AVT848"/>
    <mergeCell ref="AVU844:AVU848"/>
    <mergeCell ref="AVL844:AVL848"/>
    <mergeCell ref="AVM844:AVM848"/>
    <mergeCell ref="AVN844:AVN848"/>
    <mergeCell ref="AVO844:AVO848"/>
    <mergeCell ref="AVP844:AVP848"/>
    <mergeCell ref="AVG844:AVG848"/>
    <mergeCell ref="AVH844:AVH848"/>
    <mergeCell ref="AVI844:AVI848"/>
    <mergeCell ref="AVJ844:AVJ848"/>
    <mergeCell ref="AVK844:AVK848"/>
    <mergeCell ref="AVB844:AVB848"/>
    <mergeCell ref="AVC844:AVC848"/>
    <mergeCell ref="AVD844:AVD848"/>
    <mergeCell ref="AVE844:AVE848"/>
    <mergeCell ref="AVF844:AVF848"/>
    <mergeCell ref="AUW844:AUW848"/>
    <mergeCell ref="AUX844:AUX848"/>
    <mergeCell ref="AUY844:AUY848"/>
    <mergeCell ref="AUZ844:AUZ848"/>
    <mergeCell ref="AVA844:AVA848"/>
    <mergeCell ref="AUR844:AUR848"/>
    <mergeCell ref="AUS844:AUS848"/>
    <mergeCell ref="AUT844:AUT848"/>
    <mergeCell ref="AUU844:AUU848"/>
    <mergeCell ref="AUV844:AUV848"/>
    <mergeCell ref="AUM844:AUM848"/>
    <mergeCell ref="AUN844:AUN848"/>
    <mergeCell ref="AUO844:AUO848"/>
    <mergeCell ref="AUP844:AUP848"/>
    <mergeCell ref="AUQ844:AUQ848"/>
    <mergeCell ref="AUH844:AUH848"/>
    <mergeCell ref="AUI844:AUI848"/>
    <mergeCell ref="AUJ844:AUJ848"/>
    <mergeCell ref="AUK844:AUK848"/>
    <mergeCell ref="AUL844:AUL848"/>
    <mergeCell ref="AUC844:AUC848"/>
    <mergeCell ref="AUD844:AUD848"/>
    <mergeCell ref="AUE844:AUE848"/>
    <mergeCell ref="AUF844:AUF848"/>
    <mergeCell ref="AUG844:AUG848"/>
    <mergeCell ref="ATX844:ATX848"/>
    <mergeCell ref="ATY844:ATY848"/>
    <mergeCell ref="ATZ844:ATZ848"/>
    <mergeCell ref="AUA844:AUA848"/>
    <mergeCell ref="AUB844:AUB848"/>
    <mergeCell ref="ATS844:ATS848"/>
    <mergeCell ref="ATT844:ATT848"/>
    <mergeCell ref="ATU844:ATU848"/>
    <mergeCell ref="ATV844:ATV848"/>
    <mergeCell ref="ATW844:ATW848"/>
    <mergeCell ref="ATN844:ATN848"/>
    <mergeCell ref="ATO844:ATO848"/>
    <mergeCell ref="ATP844:ATP848"/>
    <mergeCell ref="ATQ844:ATQ848"/>
    <mergeCell ref="ATR844:ATR848"/>
    <mergeCell ref="ATI844:ATI848"/>
    <mergeCell ref="ATJ844:ATJ848"/>
    <mergeCell ref="ATK844:ATK848"/>
    <mergeCell ref="ATL844:ATL848"/>
    <mergeCell ref="ATM844:ATM848"/>
    <mergeCell ref="ATD844:ATD848"/>
    <mergeCell ref="ATE844:ATE848"/>
    <mergeCell ref="ATF844:ATF848"/>
    <mergeCell ref="ATG844:ATG848"/>
    <mergeCell ref="ATH844:ATH848"/>
    <mergeCell ref="ASY844:ASY848"/>
    <mergeCell ref="ASZ844:ASZ848"/>
    <mergeCell ref="ATA844:ATA848"/>
    <mergeCell ref="ATB844:ATB848"/>
    <mergeCell ref="ATC844:ATC848"/>
    <mergeCell ref="AST844:AST848"/>
    <mergeCell ref="ASU844:ASU848"/>
    <mergeCell ref="ASV844:ASV848"/>
    <mergeCell ref="ASW844:ASW848"/>
    <mergeCell ref="ASX844:ASX848"/>
    <mergeCell ref="ASO844:ASO848"/>
    <mergeCell ref="ASP844:ASP848"/>
    <mergeCell ref="ASQ844:ASQ848"/>
    <mergeCell ref="ASR844:ASR848"/>
    <mergeCell ref="ASS844:ASS848"/>
    <mergeCell ref="ASJ844:ASJ848"/>
    <mergeCell ref="ASK844:ASK848"/>
    <mergeCell ref="ASL844:ASL848"/>
    <mergeCell ref="ASM844:ASM848"/>
    <mergeCell ref="ASN844:ASN848"/>
    <mergeCell ref="ASE844:ASE848"/>
    <mergeCell ref="ASF844:ASF848"/>
    <mergeCell ref="ASG844:ASG848"/>
    <mergeCell ref="ASH844:ASH848"/>
    <mergeCell ref="ASI844:ASI848"/>
    <mergeCell ref="ARZ844:ARZ848"/>
    <mergeCell ref="ASA844:ASA848"/>
    <mergeCell ref="ASB844:ASB848"/>
    <mergeCell ref="ASC844:ASC848"/>
    <mergeCell ref="ASD844:ASD848"/>
    <mergeCell ref="ARU844:ARU848"/>
    <mergeCell ref="ARV844:ARV848"/>
    <mergeCell ref="ARW844:ARW848"/>
    <mergeCell ref="ARX844:ARX848"/>
    <mergeCell ref="ARY844:ARY848"/>
    <mergeCell ref="ARP844:ARP848"/>
    <mergeCell ref="ARQ844:ARQ848"/>
    <mergeCell ref="ARR844:ARR848"/>
    <mergeCell ref="ARS844:ARS848"/>
    <mergeCell ref="ART844:ART848"/>
    <mergeCell ref="ARK844:ARK848"/>
    <mergeCell ref="ARL844:ARL848"/>
    <mergeCell ref="ARM844:ARM848"/>
    <mergeCell ref="ARN844:ARN848"/>
    <mergeCell ref="ARO844:ARO848"/>
    <mergeCell ref="ARF844:ARF848"/>
    <mergeCell ref="ARG844:ARG848"/>
    <mergeCell ref="ARH844:ARH848"/>
    <mergeCell ref="ARI844:ARI848"/>
    <mergeCell ref="ARJ844:ARJ848"/>
    <mergeCell ref="ARA844:ARA848"/>
    <mergeCell ref="ARB844:ARB848"/>
    <mergeCell ref="ARC844:ARC848"/>
    <mergeCell ref="ARD844:ARD848"/>
    <mergeCell ref="ARE844:ARE848"/>
    <mergeCell ref="AQV844:AQV848"/>
    <mergeCell ref="AQW844:AQW848"/>
    <mergeCell ref="AQX844:AQX848"/>
    <mergeCell ref="AQY844:AQY848"/>
    <mergeCell ref="AQZ844:AQZ848"/>
    <mergeCell ref="AQQ844:AQQ848"/>
    <mergeCell ref="AQR844:AQR848"/>
    <mergeCell ref="AQS844:AQS848"/>
    <mergeCell ref="AQT844:AQT848"/>
    <mergeCell ref="AQU844:AQU848"/>
    <mergeCell ref="AQL844:AQL848"/>
    <mergeCell ref="AQM844:AQM848"/>
    <mergeCell ref="AQN844:AQN848"/>
    <mergeCell ref="AQO844:AQO848"/>
    <mergeCell ref="AQP844:AQP848"/>
    <mergeCell ref="AQG844:AQG848"/>
    <mergeCell ref="AQH844:AQH848"/>
    <mergeCell ref="AQI844:AQI848"/>
    <mergeCell ref="AQJ844:AQJ848"/>
    <mergeCell ref="AQK844:AQK848"/>
    <mergeCell ref="AQB844:AQB848"/>
    <mergeCell ref="AQC844:AQC848"/>
    <mergeCell ref="AQD844:AQD848"/>
    <mergeCell ref="AQE844:AQE848"/>
    <mergeCell ref="AQF844:AQF848"/>
    <mergeCell ref="APW844:APW848"/>
    <mergeCell ref="APX844:APX848"/>
    <mergeCell ref="APY844:APY848"/>
    <mergeCell ref="APZ844:APZ848"/>
    <mergeCell ref="AQA844:AQA848"/>
    <mergeCell ref="APR844:APR848"/>
    <mergeCell ref="APS844:APS848"/>
    <mergeCell ref="APT844:APT848"/>
    <mergeCell ref="APU844:APU848"/>
    <mergeCell ref="APV844:APV848"/>
    <mergeCell ref="APM844:APM848"/>
    <mergeCell ref="APN844:APN848"/>
    <mergeCell ref="APO844:APO848"/>
    <mergeCell ref="APP844:APP848"/>
    <mergeCell ref="APQ844:APQ848"/>
    <mergeCell ref="APH844:APH848"/>
    <mergeCell ref="API844:API848"/>
    <mergeCell ref="APJ844:APJ848"/>
    <mergeCell ref="APK844:APK848"/>
    <mergeCell ref="APL844:APL848"/>
    <mergeCell ref="APC844:APC848"/>
    <mergeCell ref="APD844:APD848"/>
    <mergeCell ref="APE844:APE848"/>
    <mergeCell ref="APF844:APF848"/>
    <mergeCell ref="APG844:APG848"/>
    <mergeCell ref="AOX844:AOX848"/>
    <mergeCell ref="AOY844:AOY848"/>
    <mergeCell ref="AOZ844:AOZ848"/>
    <mergeCell ref="APA844:APA848"/>
    <mergeCell ref="APB844:APB848"/>
    <mergeCell ref="AOS844:AOS848"/>
    <mergeCell ref="AOT844:AOT848"/>
    <mergeCell ref="AOU844:AOU848"/>
    <mergeCell ref="AOV844:AOV848"/>
    <mergeCell ref="AOW844:AOW848"/>
    <mergeCell ref="AON844:AON848"/>
    <mergeCell ref="AOO844:AOO848"/>
    <mergeCell ref="AOP844:AOP848"/>
    <mergeCell ref="AOQ844:AOQ848"/>
    <mergeCell ref="AOR844:AOR848"/>
    <mergeCell ref="AOI844:AOI848"/>
    <mergeCell ref="AOJ844:AOJ848"/>
    <mergeCell ref="AOK844:AOK848"/>
    <mergeCell ref="AOL844:AOL848"/>
    <mergeCell ref="AOM844:AOM848"/>
    <mergeCell ref="AOD844:AOD848"/>
    <mergeCell ref="AOE844:AOE848"/>
    <mergeCell ref="AOF844:AOF848"/>
    <mergeCell ref="AOG844:AOG848"/>
    <mergeCell ref="AOH844:AOH848"/>
    <mergeCell ref="ANY844:ANY848"/>
    <mergeCell ref="ANZ844:ANZ848"/>
    <mergeCell ref="AOA844:AOA848"/>
    <mergeCell ref="AOB844:AOB848"/>
    <mergeCell ref="AOC844:AOC848"/>
    <mergeCell ref="ANT844:ANT848"/>
    <mergeCell ref="ANU844:ANU848"/>
    <mergeCell ref="ANV844:ANV848"/>
    <mergeCell ref="ANW844:ANW848"/>
    <mergeCell ref="ANX844:ANX848"/>
    <mergeCell ref="ANO844:ANO848"/>
    <mergeCell ref="ANP844:ANP848"/>
    <mergeCell ref="ANQ844:ANQ848"/>
    <mergeCell ref="ANR844:ANR848"/>
    <mergeCell ref="ANS844:ANS848"/>
    <mergeCell ref="ANJ844:ANJ848"/>
    <mergeCell ref="ANK844:ANK848"/>
    <mergeCell ref="ANL844:ANL848"/>
    <mergeCell ref="ANM844:ANM848"/>
    <mergeCell ref="ANN844:ANN848"/>
    <mergeCell ref="ANE844:ANE848"/>
    <mergeCell ref="ANF844:ANF848"/>
    <mergeCell ref="ANG844:ANG848"/>
    <mergeCell ref="ANH844:ANH848"/>
    <mergeCell ref="ANI844:ANI848"/>
    <mergeCell ref="AMZ844:AMZ848"/>
    <mergeCell ref="ANA844:ANA848"/>
    <mergeCell ref="ANB844:ANB848"/>
    <mergeCell ref="ANC844:ANC848"/>
    <mergeCell ref="AND844:AND848"/>
    <mergeCell ref="AMU844:AMU848"/>
    <mergeCell ref="AMV844:AMV848"/>
    <mergeCell ref="AMW844:AMW848"/>
    <mergeCell ref="AMX844:AMX848"/>
    <mergeCell ref="AMY844:AMY848"/>
    <mergeCell ref="AMP844:AMP848"/>
    <mergeCell ref="AMQ844:AMQ848"/>
    <mergeCell ref="AMR844:AMR848"/>
    <mergeCell ref="AMS844:AMS848"/>
    <mergeCell ref="AMT844:AMT848"/>
    <mergeCell ref="AMK844:AMK848"/>
    <mergeCell ref="AML844:AML848"/>
    <mergeCell ref="AMM844:AMM848"/>
    <mergeCell ref="AMN844:AMN848"/>
    <mergeCell ref="AMO844:AMO848"/>
    <mergeCell ref="AMF844:AMF848"/>
    <mergeCell ref="AMG844:AMG848"/>
    <mergeCell ref="AMH844:AMH848"/>
    <mergeCell ref="AMI844:AMI848"/>
    <mergeCell ref="AMJ844:AMJ848"/>
    <mergeCell ref="AMA844:AMA848"/>
    <mergeCell ref="AMB844:AMB848"/>
    <mergeCell ref="AMC844:AMC848"/>
    <mergeCell ref="AMD844:AMD848"/>
    <mergeCell ref="AME844:AME848"/>
    <mergeCell ref="ALV844:ALV848"/>
    <mergeCell ref="ALW844:ALW848"/>
    <mergeCell ref="ALX844:ALX848"/>
    <mergeCell ref="ALY844:ALY848"/>
    <mergeCell ref="ALZ844:ALZ848"/>
    <mergeCell ref="ALQ844:ALQ848"/>
    <mergeCell ref="ALR844:ALR848"/>
    <mergeCell ref="ALS844:ALS848"/>
    <mergeCell ref="ALT844:ALT848"/>
    <mergeCell ref="ALU844:ALU848"/>
    <mergeCell ref="ALL844:ALL848"/>
    <mergeCell ref="ALM844:ALM848"/>
    <mergeCell ref="ALN844:ALN848"/>
    <mergeCell ref="ALO844:ALO848"/>
    <mergeCell ref="ALP844:ALP848"/>
    <mergeCell ref="ALG844:ALG848"/>
    <mergeCell ref="ALH844:ALH848"/>
    <mergeCell ref="ALI844:ALI848"/>
    <mergeCell ref="ALJ844:ALJ848"/>
    <mergeCell ref="ALK844:ALK848"/>
    <mergeCell ref="ALB844:ALB848"/>
    <mergeCell ref="ALC844:ALC848"/>
    <mergeCell ref="ALD844:ALD848"/>
    <mergeCell ref="ALE844:ALE848"/>
    <mergeCell ref="ALF844:ALF848"/>
    <mergeCell ref="AKW844:AKW848"/>
    <mergeCell ref="AKX844:AKX848"/>
    <mergeCell ref="AKY844:AKY848"/>
    <mergeCell ref="AKZ844:AKZ848"/>
    <mergeCell ref="ALA844:ALA848"/>
    <mergeCell ref="AKR844:AKR848"/>
    <mergeCell ref="AKS844:AKS848"/>
    <mergeCell ref="AKT844:AKT848"/>
    <mergeCell ref="AKU844:AKU848"/>
    <mergeCell ref="AKV844:AKV848"/>
    <mergeCell ref="AKM844:AKM848"/>
    <mergeCell ref="AKN844:AKN848"/>
    <mergeCell ref="AKO844:AKO848"/>
    <mergeCell ref="AKP844:AKP848"/>
    <mergeCell ref="AKQ844:AKQ848"/>
    <mergeCell ref="AKH844:AKH848"/>
    <mergeCell ref="AKI844:AKI848"/>
    <mergeCell ref="AKJ844:AKJ848"/>
    <mergeCell ref="AKK844:AKK848"/>
    <mergeCell ref="AKL844:AKL848"/>
    <mergeCell ref="AKC844:AKC848"/>
    <mergeCell ref="AKD844:AKD848"/>
    <mergeCell ref="AKE844:AKE848"/>
    <mergeCell ref="AKF844:AKF848"/>
    <mergeCell ref="AKG844:AKG848"/>
    <mergeCell ref="AJX844:AJX848"/>
    <mergeCell ref="AJY844:AJY848"/>
    <mergeCell ref="AJZ844:AJZ848"/>
    <mergeCell ref="AKA844:AKA848"/>
    <mergeCell ref="AKB844:AKB848"/>
    <mergeCell ref="AJS844:AJS848"/>
    <mergeCell ref="AJT844:AJT848"/>
    <mergeCell ref="AJU844:AJU848"/>
    <mergeCell ref="AJV844:AJV848"/>
    <mergeCell ref="AJW844:AJW848"/>
    <mergeCell ref="AJN844:AJN848"/>
    <mergeCell ref="AJO844:AJO848"/>
    <mergeCell ref="AJP844:AJP848"/>
    <mergeCell ref="AJQ844:AJQ848"/>
    <mergeCell ref="AJR844:AJR848"/>
    <mergeCell ref="AJI844:AJI848"/>
    <mergeCell ref="AJJ844:AJJ848"/>
    <mergeCell ref="AJK844:AJK848"/>
    <mergeCell ref="AJL844:AJL848"/>
    <mergeCell ref="AJM844:AJM848"/>
    <mergeCell ref="AJD844:AJD848"/>
    <mergeCell ref="AJE844:AJE848"/>
    <mergeCell ref="AJF844:AJF848"/>
    <mergeCell ref="AJG844:AJG848"/>
    <mergeCell ref="AJH844:AJH848"/>
    <mergeCell ref="AIY844:AIY848"/>
    <mergeCell ref="AIZ844:AIZ848"/>
    <mergeCell ref="AJA844:AJA848"/>
    <mergeCell ref="AJB844:AJB848"/>
    <mergeCell ref="AJC844:AJC848"/>
    <mergeCell ref="AIT844:AIT848"/>
    <mergeCell ref="AIU844:AIU848"/>
    <mergeCell ref="AIV844:AIV848"/>
    <mergeCell ref="AIW844:AIW848"/>
    <mergeCell ref="AIX844:AIX848"/>
    <mergeCell ref="AIO844:AIO848"/>
    <mergeCell ref="AIP844:AIP848"/>
    <mergeCell ref="AIQ844:AIQ848"/>
    <mergeCell ref="AIR844:AIR848"/>
    <mergeCell ref="AIS844:AIS848"/>
    <mergeCell ref="AIJ844:AIJ848"/>
    <mergeCell ref="AIK844:AIK848"/>
    <mergeCell ref="AIL844:AIL848"/>
    <mergeCell ref="AIM844:AIM848"/>
    <mergeCell ref="AIN844:AIN848"/>
    <mergeCell ref="AIE844:AIE848"/>
    <mergeCell ref="AIF844:AIF848"/>
    <mergeCell ref="AIG844:AIG848"/>
    <mergeCell ref="AIH844:AIH848"/>
    <mergeCell ref="AII844:AII848"/>
    <mergeCell ref="AHZ844:AHZ848"/>
    <mergeCell ref="AIA844:AIA848"/>
    <mergeCell ref="AIB844:AIB848"/>
    <mergeCell ref="AIC844:AIC848"/>
    <mergeCell ref="AID844:AID848"/>
    <mergeCell ref="AHU844:AHU848"/>
    <mergeCell ref="AHV844:AHV848"/>
    <mergeCell ref="AHW844:AHW848"/>
    <mergeCell ref="AHX844:AHX848"/>
    <mergeCell ref="AHY844:AHY848"/>
    <mergeCell ref="AHP844:AHP848"/>
    <mergeCell ref="AHQ844:AHQ848"/>
    <mergeCell ref="AHR844:AHR848"/>
    <mergeCell ref="AHS844:AHS848"/>
    <mergeCell ref="AHT844:AHT848"/>
    <mergeCell ref="AHK844:AHK848"/>
    <mergeCell ref="AHL844:AHL848"/>
    <mergeCell ref="AHM844:AHM848"/>
    <mergeCell ref="AHN844:AHN848"/>
    <mergeCell ref="AHO844:AHO848"/>
    <mergeCell ref="AHF844:AHF848"/>
    <mergeCell ref="AHG844:AHG848"/>
    <mergeCell ref="AHH844:AHH848"/>
    <mergeCell ref="AHI844:AHI848"/>
    <mergeCell ref="AHJ844:AHJ848"/>
    <mergeCell ref="AHA844:AHA848"/>
    <mergeCell ref="AHB844:AHB848"/>
    <mergeCell ref="AHC844:AHC848"/>
    <mergeCell ref="AHD844:AHD848"/>
    <mergeCell ref="AHE844:AHE848"/>
    <mergeCell ref="AGV844:AGV848"/>
    <mergeCell ref="AGW844:AGW848"/>
    <mergeCell ref="AGX844:AGX848"/>
    <mergeCell ref="AGY844:AGY848"/>
    <mergeCell ref="AGZ844:AGZ848"/>
    <mergeCell ref="AGQ844:AGQ848"/>
    <mergeCell ref="AGR844:AGR848"/>
    <mergeCell ref="AGS844:AGS848"/>
    <mergeCell ref="AGT844:AGT848"/>
    <mergeCell ref="AGU844:AGU848"/>
    <mergeCell ref="AGL844:AGL848"/>
    <mergeCell ref="AGM844:AGM848"/>
    <mergeCell ref="AGN844:AGN848"/>
    <mergeCell ref="AGO844:AGO848"/>
    <mergeCell ref="AGP844:AGP848"/>
    <mergeCell ref="AGG844:AGG848"/>
    <mergeCell ref="AGH844:AGH848"/>
    <mergeCell ref="AGI844:AGI848"/>
    <mergeCell ref="AGJ844:AGJ848"/>
    <mergeCell ref="AGK844:AGK848"/>
    <mergeCell ref="AGB844:AGB848"/>
    <mergeCell ref="AGC844:AGC848"/>
    <mergeCell ref="AGD844:AGD848"/>
    <mergeCell ref="AGE844:AGE848"/>
    <mergeCell ref="AGF844:AGF848"/>
    <mergeCell ref="AFW844:AFW848"/>
    <mergeCell ref="AFX844:AFX848"/>
    <mergeCell ref="AFY844:AFY848"/>
    <mergeCell ref="AFZ844:AFZ848"/>
    <mergeCell ref="AGA844:AGA848"/>
    <mergeCell ref="AFR844:AFR848"/>
    <mergeCell ref="AFS844:AFS848"/>
    <mergeCell ref="AFT844:AFT848"/>
    <mergeCell ref="AFU844:AFU848"/>
    <mergeCell ref="AFV844:AFV848"/>
    <mergeCell ref="AFM844:AFM848"/>
    <mergeCell ref="AFN844:AFN848"/>
    <mergeCell ref="AFO844:AFO848"/>
    <mergeCell ref="AFP844:AFP848"/>
    <mergeCell ref="AFQ844:AFQ848"/>
    <mergeCell ref="AFH844:AFH848"/>
    <mergeCell ref="AFI844:AFI848"/>
    <mergeCell ref="AFJ844:AFJ848"/>
    <mergeCell ref="AFK844:AFK848"/>
    <mergeCell ref="AFL844:AFL848"/>
    <mergeCell ref="AFC844:AFC848"/>
    <mergeCell ref="AFD844:AFD848"/>
    <mergeCell ref="AFE844:AFE848"/>
    <mergeCell ref="AFF844:AFF848"/>
    <mergeCell ref="AFG844:AFG848"/>
    <mergeCell ref="AEX844:AEX848"/>
    <mergeCell ref="AEY844:AEY848"/>
    <mergeCell ref="AEZ844:AEZ848"/>
    <mergeCell ref="AFA844:AFA848"/>
    <mergeCell ref="AFB844:AFB848"/>
    <mergeCell ref="AES844:AES848"/>
    <mergeCell ref="AET844:AET848"/>
    <mergeCell ref="AEU844:AEU848"/>
    <mergeCell ref="AEV844:AEV848"/>
    <mergeCell ref="AEW844:AEW848"/>
    <mergeCell ref="AEN844:AEN848"/>
    <mergeCell ref="AEO844:AEO848"/>
    <mergeCell ref="AEP844:AEP848"/>
    <mergeCell ref="AEQ844:AEQ848"/>
    <mergeCell ref="AER844:AER848"/>
    <mergeCell ref="AEI844:AEI848"/>
    <mergeCell ref="AEJ844:AEJ848"/>
    <mergeCell ref="AEK844:AEK848"/>
    <mergeCell ref="AEL844:AEL848"/>
    <mergeCell ref="AEM844:AEM848"/>
    <mergeCell ref="AED844:AED848"/>
    <mergeCell ref="AEE844:AEE848"/>
    <mergeCell ref="AEF844:AEF848"/>
    <mergeCell ref="AEG844:AEG848"/>
    <mergeCell ref="AEH844:AEH848"/>
    <mergeCell ref="ADY844:ADY848"/>
    <mergeCell ref="ADZ844:ADZ848"/>
    <mergeCell ref="AEA844:AEA848"/>
    <mergeCell ref="AEB844:AEB848"/>
    <mergeCell ref="AEC844:AEC848"/>
    <mergeCell ref="ADT844:ADT848"/>
    <mergeCell ref="ADU844:ADU848"/>
    <mergeCell ref="ADV844:ADV848"/>
    <mergeCell ref="ADW844:ADW848"/>
    <mergeCell ref="ADX844:ADX848"/>
    <mergeCell ref="ADO844:ADO848"/>
    <mergeCell ref="ADP844:ADP848"/>
    <mergeCell ref="ADQ844:ADQ848"/>
    <mergeCell ref="ADR844:ADR848"/>
    <mergeCell ref="ADS844:ADS848"/>
    <mergeCell ref="ADJ844:ADJ848"/>
    <mergeCell ref="ADK844:ADK848"/>
    <mergeCell ref="ADL844:ADL848"/>
    <mergeCell ref="ADM844:ADM848"/>
    <mergeCell ref="ADN844:ADN848"/>
    <mergeCell ref="ADE844:ADE848"/>
    <mergeCell ref="ADF844:ADF848"/>
    <mergeCell ref="ADG844:ADG848"/>
    <mergeCell ref="ADH844:ADH848"/>
    <mergeCell ref="ADI844:ADI848"/>
    <mergeCell ref="ACZ844:ACZ848"/>
    <mergeCell ref="ADA844:ADA848"/>
    <mergeCell ref="ADB844:ADB848"/>
    <mergeCell ref="ADC844:ADC848"/>
    <mergeCell ref="ADD844:ADD848"/>
    <mergeCell ref="ACU844:ACU848"/>
    <mergeCell ref="ACV844:ACV848"/>
    <mergeCell ref="ACW844:ACW848"/>
    <mergeCell ref="ACX844:ACX848"/>
    <mergeCell ref="ACY844:ACY848"/>
    <mergeCell ref="ACP844:ACP848"/>
    <mergeCell ref="ACQ844:ACQ848"/>
    <mergeCell ref="ACR844:ACR848"/>
    <mergeCell ref="ACS844:ACS848"/>
    <mergeCell ref="ACT844:ACT848"/>
    <mergeCell ref="ACK844:ACK848"/>
    <mergeCell ref="ACL844:ACL848"/>
    <mergeCell ref="ACM844:ACM848"/>
    <mergeCell ref="ACN844:ACN848"/>
    <mergeCell ref="ACO844:ACO848"/>
    <mergeCell ref="ACF844:ACF848"/>
    <mergeCell ref="ACG844:ACG848"/>
    <mergeCell ref="ACH844:ACH848"/>
    <mergeCell ref="ACI844:ACI848"/>
    <mergeCell ref="ACJ844:ACJ848"/>
    <mergeCell ref="ACA844:ACA848"/>
    <mergeCell ref="ACB844:ACB848"/>
    <mergeCell ref="ACC844:ACC848"/>
    <mergeCell ref="ACD844:ACD848"/>
    <mergeCell ref="ACE844:ACE848"/>
    <mergeCell ref="ABV844:ABV848"/>
    <mergeCell ref="ABW844:ABW848"/>
    <mergeCell ref="ABX844:ABX848"/>
    <mergeCell ref="ABY844:ABY848"/>
    <mergeCell ref="ABZ844:ABZ848"/>
    <mergeCell ref="ABQ844:ABQ848"/>
    <mergeCell ref="ABR844:ABR848"/>
    <mergeCell ref="ABS844:ABS848"/>
    <mergeCell ref="ABT844:ABT848"/>
    <mergeCell ref="ABU844:ABU848"/>
    <mergeCell ref="ABL844:ABL848"/>
    <mergeCell ref="ABM844:ABM848"/>
    <mergeCell ref="ABN844:ABN848"/>
    <mergeCell ref="ABO844:ABO848"/>
    <mergeCell ref="ABP844:ABP848"/>
    <mergeCell ref="ABG844:ABG848"/>
    <mergeCell ref="ABH844:ABH848"/>
    <mergeCell ref="ABI844:ABI848"/>
    <mergeCell ref="ABJ844:ABJ848"/>
    <mergeCell ref="ABK844:ABK848"/>
    <mergeCell ref="ABB844:ABB848"/>
    <mergeCell ref="ABC844:ABC848"/>
    <mergeCell ref="ABD844:ABD848"/>
    <mergeCell ref="ABE844:ABE848"/>
    <mergeCell ref="ABF844:ABF848"/>
    <mergeCell ref="AAW844:AAW848"/>
    <mergeCell ref="AAX844:AAX848"/>
    <mergeCell ref="AAY844:AAY848"/>
    <mergeCell ref="AAZ844:AAZ848"/>
    <mergeCell ref="ABA844:ABA848"/>
    <mergeCell ref="AAR844:AAR848"/>
    <mergeCell ref="AAS844:AAS848"/>
    <mergeCell ref="AAT844:AAT848"/>
    <mergeCell ref="AAU844:AAU848"/>
    <mergeCell ref="AAV844:AAV848"/>
    <mergeCell ref="AAM844:AAM848"/>
    <mergeCell ref="AAN844:AAN848"/>
    <mergeCell ref="AAO844:AAO848"/>
    <mergeCell ref="AAP844:AAP848"/>
    <mergeCell ref="AAQ844:AAQ848"/>
    <mergeCell ref="AAH844:AAH848"/>
    <mergeCell ref="AAI844:AAI848"/>
    <mergeCell ref="AAJ844:AAJ848"/>
    <mergeCell ref="AAK844:AAK848"/>
    <mergeCell ref="AAL844:AAL848"/>
    <mergeCell ref="AAC844:AAC848"/>
    <mergeCell ref="AAD844:AAD848"/>
    <mergeCell ref="AAE844:AAE848"/>
    <mergeCell ref="AAF844:AAF848"/>
    <mergeCell ref="AAG844:AAG848"/>
    <mergeCell ref="ZX844:ZX848"/>
    <mergeCell ref="ZY844:ZY848"/>
    <mergeCell ref="ZZ844:ZZ848"/>
    <mergeCell ref="AAA844:AAA848"/>
    <mergeCell ref="AAB844:AAB848"/>
    <mergeCell ref="ZS844:ZS848"/>
    <mergeCell ref="ZT844:ZT848"/>
    <mergeCell ref="ZU844:ZU848"/>
    <mergeCell ref="ZV844:ZV848"/>
    <mergeCell ref="ZW844:ZW848"/>
    <mergeCell ref="ZN844:ZN848"/>
    <mergeCell ref="ZO844:ZO848"/>
    <mergeCell ref="ZP844:ZP848"/>
    <mergeCell ref="ZQ844:ZQ848"/>
    <mergeCell ref="ZR844:ZR848"/>
    <mergeCell ref="ZI844:ZI848"/>
    <mergeCell ref="ZJ844:ZJ848"/>
    <mergeCell ref="ZK844:ZK848"/>
    <mergeCell ref="ZL844:ZL848"/>
    <mergeCell ref="ZM844:ZM848"/>
    <mergeCell ref="ZD844:ZD848"/>
    <mergeCell ref="ZE844:ZE848"/>
    <mergeCell ref="ZF844:ZF848"/>
    <mergeCell ref="ZG844:ZG848"/>
    <mergeCell ref="ZH844:ZH848"/>
    <mergeCell ref="YY844:YY848"/>
    <mergeCell ref="YZ844:YZ848"/>
    <mergeCell ref="ZA844:ZA848"/>
    <mergeCell ref="ZB844:ZB848"/>
    <mergeCell ref="ZC844:ZC848"/>
    <mergeCell ref="YT844:YT848"/>
    <mergeCell ref="YU844:YU848"/>
    <mergeCell ref="YV844:YV848"/>
    <mergeCell ref="YW844:YW848"/>
    <mergeCell ref="YX844:YX848"/>
    <mergeCell ref="YO844:YO848"/>
    <mergeCell ref="YP844:YP848"/>
    <mergeCell ref="YQ844:YQ848"/>
    <mergeCell ref="YR844:YR848"/>
    <mergeCell ref="YS844:YS848"/>
    <mergeCell ref="YJ844:YJ848"/>
    <mergeCell ref="YK844:YK848"/>
    <mergeCell ref="YL844:YL848"/>
    <mergeCell ref="YM844:YM848"/>
    <mergeCell ref="YN844:YN848"/>
    <mergeCell ref="YE844:YE848"/>
    <mergeCell ref="YF844:YF848"/>
    <mergeCell ref="YG844:YG848"/>
    <mergeCell ref="YH844:YH848"/>
    <mergeCell ref="YI844:YI848"/>
    <mergeCell ref="XZ844:XZ848"/>
    <mergeCell ref="YA844:YA848"/>
    <mergeCell ref="YB844:YB848"/>
    <mergeCell ref="YC844:YC848"/>
    <mergeCell ref="YD844:YD848"/>
    <mergeCell ref="XU844:XU848"/>
    <mergeCell ref="XV844:XV848"/>
    <mergeCell ref="XW844:XW848"/>
    <mergeCell ref="XX844:XX848"/>
    <mergeCell ref="XY844:XY848"/>
    <mergeCell ref="XP844:XP848"/>
    <mergeCell ref="XQ844:XQ848"/>
    <mergeCell ref="XR844:XR848"/>
    <mergeCell ref="XS844:XS848"/>
    <mergeCell ref="XT844:XT848"/>
    <mergeCell ref="XK844:XK848"/>
    <mergeCell ref="XL844:XL848"/>
    <mergeCell ref="XM844:XM848"/>
    <mergeCell ref="XN844:XN848"/>
    <mergeCell ref="XO844:XO848"/>
    <mergeCell ref="XF844:XF848"/>
    <mergeCell ref="XG844:XG848"/>
    <mergeCell ref="XH844:XH848"/>
    <mergeCell ref="XI844:XI848"/>
    <mergeCell ref="XJ844:XJ848"/>
    <mergeCell ref="XA844:XA848"/>
    <mergeCell ref="XB844:XB848"/>
    <mergeCell ref="XC844:XC848"/>
    <mergeCell ref="XD844:XD848"/>
    <mergeCell ref="XE844:XE848"/>
    <mergeCell ref="WV844:WV848"/>
    <mergeCell ref="WW844:WW848"/>
    <mergeCell ref="WX844:WX848"/>
    <mergeCell ref="WY844:WY848"/>
    <mergeCell ref="WZ844:WZ848"/>
    <mergeCell ref="WQ844:WQ848"/>
    <mergeCell ref="WR844:WR848"/>
    <mergeCell ref="WS844:WS848"/>
    <mergeCell ref="WT844:WT848"/>
    <mergeCell ref="WU844:WU848"/>
    <mergeCell ref="WL844:WL848"/>
    <mergeCell ref="WM844:WM848"/>
    <mergeCell ref="WN844:WN848"/>
    <mergeCell ref="WO844:WO848"/>
    <mergeCell ref="WP844:WP848"/>
    <mergeCell ref="WG844:WG848"/>
    <mergeCell ref="WH844:WH848"/>
    <mergeCell ref="WI844:WI848"/>
    <mergeCell ref="WJ844:WJ848"/>
    <mergeCell ref="WK844:WK848"/>
    <mergeCell ref="WB844:WB848"/>
    <mergeCell ref="WC844:WC848"/>
    <mergeCell ref="WD844:WD848"/>
    <mergeCell ref="WE844:WE848"/>
    <mergeCell ref="WF844:WF848"/>
    <mergeCell ref="VW844:VW848"/>
    <mergeCell ref="VX844:VX848"/>
    <mergeCell ref="VY844:VY848"/>
    <mergeCell ref="VZ844:VZ848"/>
    <mergeCell ref="WA844:WA848"/>
    <mergeCell ref="VR844:VR848"/>
    <mergeCell ref="VS844:VS848"/>
    <mergeCell ref="VT844:VT848"/>
    <mergeCell ref="VU844:VU848"/>
    <mergeCell ref="VV844:VV848"/>
    <mergeCell ref="VM844:VM848"/>
    <mergeCell ref="VN844:VN848"/>
    <mergeCell ref="VO844:VO848"/>
    <mergeCell ref="VP844:VP848"/>
    <mergeCell ref="VQ844:VQ848"/>
    <mergeCell ref="VH844:VH848"/>
    <mergeCell ref="VI844:VI848"/>
    <mergeCell ref="VJ844:VJ848"/>
    <mergeCell ref="VK844:VK848"/>
    <mergeCell ref="VL844:VL848"/>
    <mergeCell ref="VC844:VC848"/>
    <mergeCell ref="VD844:VD848"/>
    <mergeCell ref="VE844:VE848"/>
    <mergeCell ref="VF844:VF848"/>
    <mergeCell ref="VG844:VG848"/>
    <mergeCell ref="UX844:UX848"/>
    <mergeCell ref="UY844:UY848"/>
    <mergeCell ref="UZ844:UZ848"/>
    <mergeCell ref="VA844:VA848"/>
    <mergeCell ref="VB844:VB848"/>
    <mergeCell ref="US844:US848"/>
    <mergeCell ref="UT844:UT848"/>
    <mergeCell ref="UU844:UU848"/>
    <mergeCell ref="UV844:UV848"/>
    <mergeCell ref="UW844:UW848"/>
    <mergeCell ref="UN844:UN848"/>
    <mergeCell ref="UO844:UO848"/>
    <mergeCell ref="UP844:UP848"/>
    <mergeCell ref="UQ844:UQ848"/>
    <mergeCell ref="UR844:UR848"/>
    <mergeCell ref="UI844:UI848"/>
    <mergeCell ref="UJ844:UJ848"/>
    <mergeCell ref="UK844:UK848"/>
    <mergeCell ref="UL844:UL848"/>
    <mergeCell ref="UM844:UM848"/>
    <mergeCell ref="UD844:UD848"/>
    <mergeCell ref="UE844:UE848"/>
    <mergeCell ref="UF844:UF848"/>
    <mergeCell ref="UG844:UG848"/>
    <mergeCell ref="UH844:UH848"/>
    <mergeCell ref="TY844:TY848"/>
    <mergeCell ref="TZ844:TZ848"/>
    <mergeCell ref="UA844:UA848"/>
    <mergeCell ref="UB844:UB848"/>
    <mergeCell ref="UC844:UC848"/>
    <mergeCell ref="TT844:TT848"/>
    <mergeCell ref="TU844:TU848"/>
    <mergeCell ref="TV844:TV848"/>
    <mergeCell ref="TW844:TW848"/>
    <mergeCell ref="TX844:TX848"/>
    <mergeCell ref="TO844:TO848"/>
    <mergeCell ref="TP844:TP848"/>
    <mergeCell ref="TQ844:TQ848"/>
    <mergeCell ref="TR844:TR848"/>
    <mergeCell ref="TS844:TS848"/>
    <mergeCell ref="TJ844:TJ848"/>
    <mergeCell ref="TK844:TK848"/>
    <mergeCell ref="TL844:TL848"/>
    <mergeCell ref="TM844:TM848"/>
    <mergeCell ref="TN844:TN848"/>
    <mergeCell ref="TE844:TE848"/>
    <mergeCell ref="TF844:TF848"/>
    <mergeCell ref="TG844:TG848"/>
    <mergeCell ref="TH844:TH848"/>
    <mergeCell ref="TI844:TI848"/>
    <mergeCell ref="SZ844:SZ848"/>
    <mergeCell ref="TA844:TA848"/>
    <mergeCell ref="TB844:TB848"/>
    <mergeCell ref="TC844:TC848"/>
    <mergeCell ref="TD844:TD848"/>
    <mergeCell ref="SU844:SU848"/>
    <mergeCell ref="SV844:SV848"/>
    <mergeCell ref="SW844:SW848"/>
    <mergeCell ref="SX844:SX848"/>
    <mergeCell ref="SY844:SY848"/>
    <mergeCell ref="SP844:SP848"/>
    <mergeCell ref="SQ844:SQ848"/>
    <mergeCell ref="SR844:SR848"/>
    <mergeCell ref="SS844:SS848"/>
    <mergeCell ref="ST844:ST848"/>
    <mergeCell ref="SK844:SK848"/>
    <mergeCell ref="SL844:SL848"/>
    <mergeCell ref="SM844:SM848"/>
    <mergeCell ref="SN844:SN848"/>
    <mergeCell ref="SO844:SO848"/>
    <mergeCell ref="SF844:SF848"/>
    <mergeCell ref="SG844:SG848"/>
    <mergeCell ref="SH844:SH848"/>
    <mergeCell ref="SI844:SI848"/>
    <mergeCell ref="SJ844:SJ848"/>
    <mergeCell ref="SA844:SA848"/>
    <mergeCell ref="SB844:SB848"/>
    <mergeCell ref="SC844:SC848"/>
    <mergeCell ref="SD844:SD848"/>
    <mergeCell ref="SE844:SE848"/>
    <mergeCell ref="RV844:RV848"/>
    <mergeCell ref="RW844:RW848"/>
    <mergeCell ref="RX844:RX848"/>
    <mergeCell ref="RY844:RY848"/>
    <mergeCell ref="RZ844:RZ848"/>
    <mergeCell ref="RQ844:RQ848"/>
    <mergeCell ref="RR844:RR848"/>
    <mergeCell ref="RS844:RS848"/>
    <mergeCell ref="RT844:RT848"/>
    <mergeCell ref="RU844:RU848"/>
    <mergeCell ref="RL844:RL848"/>
    <mergeCell ref="RM844:RM848"/>
    <mergeCell ref="RN844:RN848"/>
    <mergeCell ref="RO844:RO848"/>
    <mergeCell ref="RP844:RP848"/>
    <mergeCell ref="RG844:RG848"/>
    <mergeCell ref="RH844:RH848"/>
    <mergeCell ref="RI844:RI848"/>
    <mergeCell ref="RJ844:RJ848"/>
    <mergeCell ref="RK844:RK848"/>
    <mergeCell ref="RB844:RB848"/>
    <mergeCell ref="RC844:RC848"/>
    <mergeCell ref="RD844:RD848"/>
    <mergeCell ref="RE844:RE848"/>
    <mergeCell ref="RF844:RF848"/>
    <mergeCell ref="QW844:QW848"/>
    <mergeCell ref="QX844:QX848"/>
    <mergeCell ref="QY844:QY848"/>
    <mergeCell ref="QZ844:QZ848"/>
    <mergeCell ref="RA844:RA848"/>
    <mergeCell ref="QR844:QR848"/>
    <mergeCell ref="QS844:QS848"/>
    <mergeCell ref="QT844:QT848"/>
    <mergeCell ref="QU844:QU848"/>
    <mergeCell ref="QV844:QV848"/>
    <mergeCell ref="QM844:QM848"/>
    <mergeCell ref="QN844:QN848"/>
    <mergeCell ref="QO844:QO848"/>
    <mergeCell ref="QP844:QP848"/>
    <mergeCell ref="QQ844:QQ848"/>
    <mergeCell ref="QH844:QH848"/>
    <mergeCell ref="QI844:QI848"/>
    <mergeCell ref="QJ844:QJ848"/>
    <mergeCell ref="QK844:QK848"/>
    <mergeCell ref="QL844:QL848"/>
    <mergeCell ref="QC844:QC848"/>
    <mergeCell ref="QD844:QD848"/>
    <mergeCell ref="QE844:QE848"/>
    <mergeCell ref="QF844:QF848"/>
    <mergeCell ref="QG844:QG848"/>
    <mergeCell ref="PX844:PX848"/>
    <mergeCell ref="PY844:PY848"/>
    <mergeCell ref="PZ844:PZ848"/>
    <mergeCell ref="QA844:QA848"/>
    <mergeCell ref="QB844:QB848"/>
    <mergeCell ref="PS844:PS848"/>
    <mergeCell ref="PT844:PT848"/>
    <mergeCell ref="PU844:PU848"/>
    <mergeCell ref="PV844:PV848"/>
    <mergeCell ref="PW844:PW848"/>
    <mergeCell ref="PN844:PN848"/>
    <mergeCell ref="PO844:PO848"/>
    <mergeCell ref="PP844:PP848"/>
    <mergeCell ref="PQ844:PQ848"/>
    <mergeCell ref="PR844:PR848"/>
    <mergeCell ref="PI844:PI848"/>
    <mergeCell ref="PJ844:PJ848"/>
    <mergeCell ref="PK844:PK848"/>
    <mergeCell ref="PL844:PL848"/>
    <mergeCell ref="PM844:PM848"/>
    <mergeCell ref="PD844:PD848"/>
    <mergeCell ref="PE844:PE848"/>
    <mergeCell ref="PF844:PF848"/>
    <mergeCell ref="PG844:PG848"/>
    <mergeCell ref="PH844:PH848"/>
    <mergeCell ref="OY844:OY848"/>
    <mergeCell ref="OZ844:OZ848"/>
    <mergeCell ref="PA844:PA848"/>
    <mergeCell ref="PB844:PB848"/>
    <mergeCell ref="PC844:PC848"/>
    <mergeCell ref="OT844:OT848"/>
    <mergeCell ref="OU844:OU848"/>
    <mergeCell ref="OV844:OV848"/>
    <mergeCell ref="OW844:OW848"/>
    <mergeCell ref="OX844:OX848"/>
    <mergeCell ref="OO844:OO848"/>
    <mergeCell ref="OP844:OP848"/>
    <mergeCell ref="OQ844:OQ848"/>
    <mergeCell ref="OR844:OR848"/>
    <mergeCell ref="OS844:OS848"/>
    <mergeCell ref="OJ844:OJ848"/>
    <mergeCell ref="OK844:OK848"/>
    <mergeCell ref="OL844:OL848"/>
    <mergeCell ref="OM844:OM848"/>
    <mergeCell ref="ON844:ON848"/>
    <mergeCell ref="OE844:OE848"/>
    <mergeCell ref="OF844:OF848"/>
    <mergeCell ref="OG844:OG848"/>
    <mergeCell ref="OH844:OH848"/>
    <mergeCell ref="OI844:OI848"/>
    <mergeCell ref="NZ844:NZ848"/>
    <mergeCell ref="OA844:OA848"/>
    <mergeCell ref="OB844:OB848"/>
    <mergeCell ref="OC844:OC848"/>
    <mergeCell ref="OD844:OD848"/>
    <mergeCell ref="NU844:NU848"/>
    <mergeCell ref="NV844:NV848"/>
    <mergeCell ref="NW844:NW848"/>
    <mergeCell ref="NX844:NX848"/>
    <mergeCell ref="NY844:NY848"/>
    <mergeCell ref="NP844:NP848"/>
    <mergeCell ref="NQ844:NQ848"/>
    <mergeCell ref="NR844:NR848"/>
    <mergeCell ref="NS844:NS848"/>
    <mergeCell ref="NT844:NT848"/>
    <mergeCell ref="NK844:NK848"/>
    <mergeCell ref="NL844:NL848"/>
    <mergeCell ref="NM844:NM848"/>
    <mergeCell ref="NN844:NN848"/>
    <mergeCell ref="NO844:NO848"/>
    <mergeCell ref="NF844:NF848"/>
    <mergeCell ref="NG844:NG848"/>
    <mergeCell ref="NH844:NH848"/>
    <mergeCell ref="NI844:NI848"/>
    <mergeCell ref="NJ844:NJ848"/>
    <mergeCell ref="NA844:NA848"/>
    <mergeCell ref="NB844:NB848"/>
    <mergeCell ref="NC844:NC848"/>
    <mergeCell ref="ND844:ND848"/>
    <mergeCell ref="NE844:NE848"/>
    <mergeCell ref="MV844:MV848"/>
    <mergeCell ref="MW844:MW848"/>
    <mergeCell ref="MX844:MX848"/>
    <mergeCell ref="MY844:MY848"/>
    <mergeCell ref="MZ844:MZ848"/>
    <mergeCell ref="MQ844:MQ848"/>
    <mergeCell ref="MR844:MR848"/>
    <mergeCell ref="MS844:MS848"/>
    <mergeCell ref="MT844:MT848"/>
    <mergeCell ref="MU844:MU848"/>
    <mergeCell ref="ML844:ML848"/>
    <mergeCell ref="MM844:MM848"/>
    <mergeCell ref="MN844:MN848"/>
    <mergeCell ref="MO844:MO848"/>
    <mergeCell ref="MP844:MP848"/>
    <mergeCell ref="MG844:MG848"/>
    <mergeCell ref="MH844:MH848"/>
    <mergeCell ref="MI844:MI848"/>
    <mergeCell ref="MJ844:MJ848"/>
    <mergeCell ref="MK844:MK848"/>
    <mergeCell ref="MB844:MB848"/>
    <mergeCell ref="MC844:MC848"/>
    <mergeCell ref="MD844:MD848"/>
    <mergeCell ref="ME844:ME848"/>
    <mergeCell ref="MF844:MF848"/>
    <mergeCell ref="LW844:LW848"/>
    <mergeCell ref="LX844:LX848"/>
    <mergeCell ref="LY844:LY848"/>
    <mergeCell ref="LZ844:LZ848"/>
    <mergeCell ref="MA844:MA848"/>
    <mergeCell ref="LR844:LR848"/>
    <mergeCell ref="LS844:LS848"/>
    <mergeCell ref="LT844:LT848"/>
    <mergeCell ref="LU844:LU848"/>
    <mergeCell ref="LV844:LV848"/>
    <mergeCell ref="LM844:LM848"/>
    <mergeCell ref="LN844:LN848"/>
    <mergeCell ref="LO844:LO848"/>
    <mergeCell ref="LP844:LP848"/>
    <mergeCell ref="LQ844:LQ848"/>
    <mergeCell ref="LH844:LH848"/>
    <mergeCell ref="LI844:LI848"/>
    <mergeCell ref="LJ844:LJ848"/>
    <mergeCell ref="LK844:LK848"/>
    <mergeCell ref="LL844:LL848"/>
    <mergeCell ref="LC844:LC848"/>
    <mergeCell ref="LD844:LD848"/>
    <mergeCell ref="LE844:LE848"/>
    <mergeCell ref="LF844:LF848"/>
    <mergeCell ref="LG844:LG848"/>
    <mergeCell ref="KX844:KX848"/>
    <mergeCell ref="KY844:KY848"/>
    <mergeCell ref="KZ844:KZ848"/>
    <mergeCell ref="LA844:LA848"/>
    <mergeCell ref="LB844:LB848"/>
    <mergeCell ref="KS844:KS848"/>
    <mergeCell ref="KT844:KT848"/>
    <mergeCell ref="KU844:KU848"/>
    <mergeCell ref="KV844:KV848"/>
    <mergeCell ref="KW844:KW848"/>
    <mergeCell ref="KN844:KN848"/>
    <mergeCell ref="KO844:KO848"/>
    <mergeCell ref="KP844:KP848"/>
    <mergeCell ref="KQ844:KQ848"/>
    <mergeCell ref="KR844:KR848"/>
    <mergeCell ref="KI844:KI848"/>
    <mergeCell ref="KJ844:KJ848"/>
    <mergeCell ref="KK844:KK848"/>
    <mergeCell ref="KL844:KL848"/>
    <mergeCell ref="KM844:KM848"/>
    <mergeCell ref="KD844:KD848"/>
    <mergeCell ref="KE844:KE848"/>
    <mergeCell ref="KF844:KF848"/>
    <mergeCell ref="KG844:KG848"/>
    <mergeCell ref="KH844:KH848"/>
    <mergeCell ref="JY844:JY848"/>
    <mergeCell ref="JZ844:JZ848"/>
    <mergeCell ref="KA844:KA848"/>
    <mergeCell ref="KB844:KB848"/>
    <mergeCell ref="KC844:KC848"/>
    <mergeCell ref="JT844:JT848"/>
    <mergeCell ref="JU844:JU848"/>
    <mergeCell ref="JV844:JV848"/>
    <mergeCell ref="JW844:JW848"/>
    <mergeCell ref="JX844:JX848"/>
    <mergeCell ref="JO844:JO848"/>
    <mergeCell ref="JP844:JP848"/>
    <mergeCell ref="JQ844:JQ848"/>
    <mergeCell ref="JR844:JR848"/>
    <mergeCell ref="JS844:JS848"/>
    <mergeCell ref="JJ844:JJ848"/>
    <mergeCell ref="JK844:JK848"/>
    <mergeCell ref="JL844:JL848"/>
    <mergeCell ref="JM844:JM848"/>
    <mergeCell ref="JN844:JN848"/>
    <mergeCell ref="JE844:JE848"/>
    <mergeCell ref="JF844:JF848"/>
    <mergeCell ref="JG844:JG848"/>
    <mergeCell ref="JH844:JH848"/>
    <mergeCell ref="JI844:JI848"/>
    <mergeCell ref="IZ844:IZ848"/>
    <mergeCell ref="JA844:JA848"/>
    <mergeCell ref="JB844:JB848"/>
    <mergeCell ref="JC844:JC848"/>
    <mergeCell ref="JD844:JD848"/>
    <mergeCell ref="IU844:IU848"/>
    <mergeCell ref="IV844:IV848"/>
    <mergeCell ref="IW844:IW848"/>
    <mergeCell ref="IX844:IX848"/>
    <mergeCell ref="IY844:IY848"/>
    <mergeCell ref="IP844:IP848"/>
    <mergeCell ref="IQ844:IQ848"/>
    <mergeCell ref="IR844:IR848"/>
    <mergeCell ref="IS844:IS848"/>
    <mergeCell ref="IT844:IT848"/>
    <mergeCell ref="IK844:IK848"/>
    <mergeCell ref="IL844:IL848"/>
    <mergeCell ref="IM844:IM848"/>
    <mergeCell ref="IN844:IN848"/>
    <mergeCell ref="IO844:IO848"/>
    <mergeCell ref="IF844:IF848"/>
    <mergeCell ref="IG844:IG848"/>
    <mergeCell ref="IH844:IH848"/>
    <mergeCell ref="II844:II848"/>
    <mergeCell ref="IJ844:IJ848"/>
    <mergeCell ref="IA844:IA848"/>
    <mergeCell ref="IB844:IB848"/>
    <mergeCell ref="IC844:IC848"/>
    <mergeCell ref="ID844:ID848"/>
    <mergeCell ref="IE844:IE848"/>
    <mergeCell ref="HV844:HV848"/>
    <mergeCell ref="HW844:HW848"/>
    <mergeCell ref="HX844:HX848"/>
    <mergeCell ref="HY844:HY848"/>
    <mergeCell ref="HZ844:HZ848"/>
    <mergeCell ref="HQ844:HQ848"/>
    <mergeCell ref="HR844:HR848"/>
    <mergeCell ref="HS844:HS848"/>
    <mergeCell ref="HT844:HT848"/>
    <mergeCell ref="HU844:HU848"/>
    <mergeCell ref="HL844:HL848"/>
    <mergeCell ref="HM844:HM848"/>
    <mergeCell ref="HN844:HN848"/>
    <mergeCell ref="HO844:HO848"/>
    <mergeCell ref="HP844:HP848"/>
    <mergeCell ref="HG844:HG848"/>
    <mergeCell ref="HH844:HH848"/>
    <mergeCell ref="HI844:HI848"/>
    <mergeCell ref="HJ844:HJ848"/>
    <mergeCell ref="HK844:HK848"/>
    <mergeCell ref="HB844:HB848"/>
    <mergeCell ref="HC844:HC848"/>
    <mergeCell ref="HD844:HD848"/>
    <mergeCell ref="HE844:HE848"/>
    <mergeCell ref="HF844:HF848"/>
    <mergeCell ref="GW844:GW848"/>
    <mergeCell ref="GX844:GX848"/>
    <mergeCell ref="GY844:GY848"/>
    <mergeCell ref="GZ844:GZ848"/>
    <mergeCell ref="HA844:HA848"/>
    <mergeCell ref="GR844:GR848"/>
    <mergeCell ref="GS844:GS848"/>
    <mergeCell ref="GT844:GT848"/>
    <mergeCell ref="GU844:GU848"/>
    <mergeCell ref="GV844:GV848"/>
    <mergeCell ref="GM844:GM848"/>
    <mergeCell ref="GN844:GN848"/>
    <mergeCell ref="GO844:GO848"/>
    <mergeCell ref="GP844:GP848"/>
    <mergeCell ref="GQ844:GQ848"/>
    <mergeCell ref="GH844:GH848"/>
    <mergeCell ref="GI844:GI848"/>
    <mergeCell ref="GJ844:GJ848"/>
    <mergeCell ref="GK844:GK848"/>
    <mergeCell ref="GL844:GL848"/>
    <mergeCell ref="GC844:GC848"/>
    <mergeCell ref="GD844:GD848"/>
    <mergeCell ref="GE844:GE848"/>
    <mergeCell ref="GF844:GF848"/>
    <mergeCell ref="GG844:GG848"/>
    <mergeCell ref="FX844:FX848"/>
    <mergeCell ref="FY844:FY848"/>
    <mergeCell ref="FZ844:FZ848"/>
    <mergeCell ref="GA844:GA848"/>
    <mergeCell ref="GB844:GB848"/>
    <mergeCell ref="FS844:FS848"/>
    <mergeCell ref="FT844:FT848"/>
    <mergeCell ref="FU844:FU848"/>
    <mergeCell ref="FV844:FV848"/>
    <mergeCell ref="FW844:FW848"/>
    <mergeCell ref="FN844:FN848"/>
    <mergeCell ref="FO844:FO848"/>
    <mergeCell ref="FP844:FP848"/>
    <mergeCell ref="FQ844:FQ848"/>
    <mergeCell ref="FR844:FR848"/>
    <mergeCell ref="FI844:FI848"/>
    <mergeCell ref="FJ844:FJ848"/>
    <mergeCell ref="FK844:FK848"/>
    <mergeCell ref="FL844:FL848"/>
    <mergeCell ref="FM844:FM848"/>
    <mergeCell ref="FD844:FD848"/>
    <mergeCell ref="FE844:FE848"/>
    <mergeCell ref="FF844:FF848"/>
    <mergeCell ref="FG844:FG848"/>
    <mergeCell ref="FH844:FH848"/>
    <mergeCell ref="EY844:EY848"/>
    <mergeCell ref="EZ844:EZ848"/>
    <mergeCell ref="FA844:FA848"/>
    <mergeCell ref="FB844:FB848"/>
    <mergeCell ref="FC844:FC848"/>
    <mergeCell ref="ET844:ET848"/>
    <mergeCell ref="EU844:EU848"/>
    <mergeCell ref="EV844:EV848"/>
    <mergeCell ref="EW844:EW848"/>
    <mergeCell ref="EX844:EX848"/>
    <mergeCell ref="EO844:EO848"/>
    <mergeCell ref="EP844:EP848"/>
    <mergeCell ref="EQ844:EQ848"/>
    <mergeCell ref="ER844:ER848"/>
    <mergeCell ref="ES844:ES848"/>
    <mergeCell ref="EJ844:EJ848"/>
    <mergeCell ref="EK844:EK848"/>
    <mergeCell ref="EL844:EL848"/>
    <mergeCell ref="EM844:EM848"/>
    <mergeCell ref="EN844:EN848"/>
    <mergeCell ref="EE844:EE848"/>
    <mergeCell ref="EF844:EF848"/>
    <mergeCell ref="EG844:EG848"/>
    <mergeCell ref="EH844:EH848"/>
    <mergeCell ref="EI844:EI848"/>
    <mergeCell ref="DZ844:DZ848"/>
    <mergeCell ref="EA844:EA848"/>
    <mergeCell ref="EB844:EB848"/>
    <mergeCell ref="EC844:EC848"/>
    <mergeCell ref="ED844:ED848"/>
    <mergeCell ref="DU844:DU848"/>
    <mergeCell ref="DV844:DV848"/>
    <mergeCell ref="DW844:DW848"/>
    <mergeCell ref="DX844:DX848"/>
    <mergeCell ref="DY844:DY848"/>
    <mergeCell ref="DP844:DP848"/>
    <mergeCell ref="DQ844:DQ848"/>
    <mergeCell ref="DR844:DR848"/>
    <mergeCell ref="DS844:DS848"/>
    <mergeCell ref="DT844:DT848"/>
    <mergeCell ref="DK844:DK848"/>
    <mergeCell ref="DL844:DL848"/>
    <mergeCell ref="DM844:DM848"/>
    <mergeCell ref="DN844:DN848"/>
    <mergeCell ref="DO844:DO848"/>
    <mergeCell ref="DF844:DF848"/>
    <mergeCell ref="DG844:DG848"/>
    <mergeCell ref="DH844:DH848"/>
    <mergeCell ref="DI844:DI848"/>
    <mergeCell ref="DJ844:DJ848"/>
    <mergeCell ref="DA844:DA848"/>
    <mergeCell ref="DB844:DB848"/>
    <mergeCell ref="DC844:DC848"/>
    <mergeCell ref="DD844:DD848"/>
    <mergeCell ref="DE844:DE848"/>
    <mergeCell ref="CV844:CV848"/>
    <mergeCell ref="CW844:CW848"/>
    <mergeCell ref="CX844:CX848"/>
    <mergeCell ref="CY844:CY848"/>
    <mergeCell ref="CZ844:CZ848"/>
    <mergeCell ref="CQ844:CQ848"/>
    <mergeCell ref="CR844:CR848"/>
    <mergeCell ref="CS844:CS848"/>
    <mergeCell ref="CT844:CT848"/>
    <mergeCell ref="CU844:CU848"/>
    <mergeCell ref="CL844:CL848"/>
    <mergeCell ref="CM844:CM848"/>
    <mergeCell ref="CN844:CN848"/>
    <mergeCell ref="CO844:CO848"/>
    <mergeCell ref="CP844:CP848"/>
    <mergeCell ref="CG844:CG848"/>
    <mergeCell ref="CH844:CH848"/>
    <mergeCell ref="CI844:CI848"/>
    <mergeCell ref="CJ844:CJ848"/>
    <mergeCell ref="CK844:CK848"/>
    <mergeCell ref="CB844:CB848"/>
    <mergeCell ref="CC844:CC848"/>
    <mergeCell ref="CD844:CD848"/>
    <mergeCell ref="CE844:CE848"/>
    <mergeCell ref="CF844:CF848"/>
    <mergeCell ref="BW844:BW848"/>
    <mergeCell ref="BX844:BX848"/>
    <mergeCell ref="BY844:BY848"/>
    <mergeCell ref="BZ844:BZ848"/>
    <mergeCell ref="CA844:CA848"/>
    <mergeCell ref="BR844:BR848"/>
    <mergeCell ref="BS844:BS848"/>
    <mergeCell ref="BT844:BT848"/>
    <mergeCell ref="BU844:BU848"/>
    <mergeCell ref="BV844:BV848"/>
    <mergeCell ref="BM844:BM848"/>
    <mergeCell ref="BN844:BN848"/>
    <mergeCell ref="BO844:BO848"/>
    <mergeCell ref="BP844:BP848"/>
    <mergeCell ref="BQ844:BQ848"/>
    <mergeCell ref="Y844:Y848"/>
    <mergeCell ref="Z844:Z848"/>
    <mergeCell ref="AA844:AA848"/>
    <mergeCell ref="AB844:AB848"/>
    <mergeCell ref="AC844:AC848"/>
    <mergeCell ref="T844:T848"/>
    <mergeCell ref="U844:U848"/>
    <mergeCell ref="V844:V848"/>
    <mergeCell ref="W844:W848"/>
    <mergeCell ref="X844:X848"/>
    <mergeCell ref="O844:O848"/>
    <mergeCell ref="P844:P848"/>
    <mergeCell ref="Q844:Q848"/>
    <mergeCell ref="R844:R848"/>
    <mergeCell ref="S844:S848"/>
    <mergeCell ref="M844:M848"/>
    <mergeCell ref="N844:N848"/>
    <mergeCell ref="L844:L848"/>
    <mergeCell ref="BH844:BH848"/>
    <mergeCell ref="BI844:BI848"/>
    <mergeCell ref="BJ844:BJ848"/>
    <mergeCell ref="BK844:BK848"/>
    <mergeCell ref="BL844:BL848"/>
    <mergeCell ref="BC844:BC848"/>
    <mergeCell ref="BD844:BD848"/>
    <mergeCell ref="BE844:BE848"/>
    <mergeCell ref="BF844:BF848"/>
    <mergeCell ref="BG844:BG848"/>
    <mergeCell ref="AX844:AX848"/>
    <mergeCell ref="AY844:AY848"/>
    <mergeCell ref="AZ844:AZ848"/>
    <mergeCell ref="BA844:BA848"/>
    <mergeCell ref="BB844:BB848"/>
    <mergeCell ref="AS844:AS848"/>
    <mergeCell ref="AT844:AT848"/>
    <mergeCell ref="AU844:AU848"/>
    <mergeCell ref="AV844:AV848"/>
    <mergeCell ref="AW844:AW848"/>
    <mergeCell ref="AN844:AN848"/>
    <mergeCell ref="AO844:AO848"/>
    <mergeCell ref="AP844:AP848"/>
    <mergeCell ref="AQ844:AQ848"/>
    <mergeCell ref="AR844:AR848"/>
    <mergeCell ref="AI844:AI848"/>
    <mergeCell ref="AJ844:AJ848"/>
    <mergeCell ref="AK844:AK848"/>
    <mergeCell ref="AL844:AL848"/>
    <mergeCell ref="AM844:AM848"/>
    <mergeCell ref="AD844:AD848"/>
    <mergeCell ref="AE844:AE848"/>
    <mergeCell ref="AF844:AF848"/>
    <mergeCell ref="AG844:AG848"/>
    <mergeCell ref="AH844:AH848"/>
  </mergeCells>
  <printOptions horizontalCentered="1"/>
  <pageMargins left="0.31496062992125984" right="0.31496062992125984" top="0.35433070866141736" bottom="0.35433070866141736" header="0.31496062992125984" footer="0.31496062992125984"/>
  <pageSetup paperSize="3" scale="40" orientation="portrait" r:id="rId1"/>
  <ignoredErrors>
    <ignoredError sqref="E1703 E17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5962-33B4-480F-A0C4-0967A3F9B529}">
  <sheetPr>
    <pageSetUpPr fitToPage="1"/>
  </sheetPr>
  <dimension ref="B3:K553"/>
  <sheetViews>
    <sheetView view="pageBreakPreview" zoomScale="70" zoomScaleNormal="81" zoomScaleSheetLayoutView="70" workbookViewId="0">
      <pane ySplit="12" topLeftCell="A494" activePane="bottomLeft" state="frozen"/>
      <selection pane="bottomLeft" activeCell="A13" sqref="A13:XFD541"/>
    </sheetView>
  </sheetViews>
  <sheetFormatPr baseColWidth="10" defaultRowHeight="15" x14ac:dyDescent="0.25"/>
  <cols>
    <col min="1" max="1" width="6.42578125" customWidth="1"/>
    <col min="2" max="2" width="6.7109375" style="1" customWidth="1"/>
    <col min="3" max="4" width="29.7109375" style="26" customWidth="1"/>
    <col min="5" max="5" width="12.7109375" style="1" customWidth="1"/>
    <col min="6" max="6" width="28.5703125" style="1" customWidth="1"/>
    <col min="7" max="7" width="33.7109375" style="1" customWidth="1"/>
    <col min="8" max="9" width="20.85546875" style="1" customWidth="1"/>
    <col min="10" max="10" width="20.85546875" style="6" customWidth="1"/>
    <col min="11" max="11" width="20.85546875" style="1" customWidth="1"/>
    <col min="14" max="14" width="15.28515625" bestFit="1" customWidth="1"/>
  </cols>
  <sheetData>
    <row r="3" spans="2:11" x14ac:dyDescent="0.25">
      <c r="F3" s="70" t="s">
        <v>53</v>
      </c>
      <c r="G3" s="12" t="s">
        <v>54</v>
      </c>
    </row>
    <row r="4" spans="2:11" x14ac:dyDescent="0.25">
      <c r="C4" s="25"/>
      <c r="D4" s="25"/>
      <c r="E4" s="201"/>
      <c r="F4" s="71" t="s">
        <v>1</v>
      </c>
      <c r="G4" s="187" t="s">
        <v>769</v>
      </c>
    </row>
    <row r="5" spans="2:11" hidden="1" x14ac:dyDescent="0.25">
      <c r="C5" s="25"/>
      <c r="D5" s="25"/>
      <c r="E5" s="201"/>
      <c r="I5" s="187"/>
    </row>
    <row r="6" spans="2:11" hidden="1" x14ac:dyDescent="0.25">
      <c r="C6" s="25"/>
      <c r="D6" s="25"/>
      <c r="E6" s="201"/>
      <c r="F6" s="207"/>
      <c r="G6" s="207"/>
      <c r="H6" s="187"/>
      <c r="I6" s="187"/>
    </row>
    <row r="7" spans="2:11" hidden="1" x14ac:dyDescent="0.25">
      <c r="C7" s="25"/>
      <c r="D7" s="25"/>
      <c r="E7" s="201"/>
      <c r="F7" s="207"/>
      <c r="G7" s="207"/>
      <c r="H7" s="187"/>
      <c r="I7" s="187"/>
    </row>
    <row r="8" spans="2:11" x14ac:dyDescent="0.25">
      <c r="C8" s="25"/>
      <c r="D8" s="25"/>
      <c r="E8" s="201"/>
      <c r="F8" s="207"/>
      <c r="G8" s="207"/>
      <c r="H8" s="187"/>
      <c r="I8" s="187"/>
    </row>
    <row r="9" spans="2:11" ht="15.75" thickBot="1" x14ac:dyDescent="0.3">
      <c r="C9" s="25"/>
      <c r="D9" s="25"/>
      <c r="E9" s="201"/>
      <c r="F9" s="207"/>
      <c r="G9" s="207"/>
      <c r="H9" s="187"/>
      <c r="I9" s="187"/>
    </row>
    <row r="10" spans="2:11" ht="26.25" customHeight="1" x14ac:dyDescent="0.25">
      <c r="B10" s="322" t="s">
        <v>0</v>
      </c>
      <c r="C10" s="324" t="s">
        <v>606</v>
      </c>
      <c r="D10" s="324" t="s">
        <v>5</v>
      </c>
      <c r="E10" s="324" t="s">
        <v>575</v>
      </c>
      <c r="F10" s="326" t="s">
        <v>576</v>
      </c>
      <c r="G10" s="326" t="s">
        <v>11</v>
      </c>
      <c r="H10" s="317" t="s">
        <v>578</v>
      </c>
      <c r="I10" s="318"/>
      <c r="J10" s="319"/>
      <c r="K10" s="320" t="s">
        <v>8</v>
      </c>
    </row>
    <row r="11" spans="2:11" ht="26.25" customHeight="1" thickBot="1" x14ac:dyDescent="0.3">
      <c r="B11" s="323"/>
      <c r="C11" s="325"/>
      <c r="D11" s="325"/>
      <c r="E11" s="325"/>
      <c r="F11" s="327"/>
      <c r="G11" s="327"/>
      <c r="H11" s="195" t="s">
        <v>6</v>
      </c>
      <c r="I11" s="195" t="s">
        <v>267</v>
      </c>
      <c r="J11" s="195" t="s">
        <v>577</v>
      </c>
      <c r="K11" s="321" t="s">
        <v>3</v>
      </c>
    </row>
    <row r="12" spans="2:11" ht="14.25" customHeight="1" x14ac:dyDescent="0.25">
      <c r="B12" s="196"/>
      <c r="C12" s="197"/>
      <c r="D12" s="197"/>
      <c r="E12" s="197"/>
      <c r="F12" s="198"/>
      <c r="G12" s="198"/>
      <c r="H12" s="199"/>
      <c r="I12" s="197"/>
      <c r="J12" s="197"/>
      <c r="K12" s="200"/>
    </row>
    <row r="13" spans="2:11" x14ac:dyDescent="0.25">
      <c r="B13" s="23">
        <f>SUBTOTAL(103,$C$13:C13)</f>
        <v>1</v>
      </c>
      <c r="C13" s="166" t="s">
        <v>622</v>
      </c>
      <c r="D13" s="166" t="s">
        <v>623</v>
      </c>
      <c r="E13" s="202" t="s">
        <v>579</v>
      </c>
      <c r="F13" s="211" t="s">
        <v>580</v>
      </c>
      <c r="G13" s="211">
        <v>45303</v>
      </c>
      <c r="H13" s="192">
        <v>1000000</v>
      </c>
      <c r="I13" s="93">
        <v>0</v>
      </c>
      <c r="J13" s="93">
        <f>H13+I13</f>
        <v>1000000</v>
      </c>
      <c r="K13" s="37"/>
    </row>
    <row r="14" spans="2:11" x14ac:dyDescent="0.25">
      <c r="B14" s="191">
        <f>SUBTOTAL(103,$C$13:C14)</f>
        <v>2</v>
      </c>
      <c r="C14" s="24" t="s">
        <v>596</v>
      </c>
      <c r="D14" s="158" t="s">
        <v>607</v>
      </c>
      <c r="E14" s="203" t="s">
        <v>581</v>
      </c>
      <c r="F14" s="208" t="s">
        <v>434</v>
      </c>
      <c r="G14" s="208">
        <v>45303</v>
      </c>
      <c r="H14" s="101">
        <v>0</v>
      </c>
      <c r="I14" s="101">
        <v>-23000</v>
      </c>
      <c r="J14" s="101">
        <f>H13+I14</f>
        <v>977000</v>
      </c>
      <c r="K14" s="37"/>
    </row>
    <row r="15" spans="2:11" x14ac:dyDescent="0.25">
      <c r="B15" s="191">
        <f>SUBTOTAL(103,$C$13:C15)</f>
        <v>3</v>
      </c>
      <c r="C15" s="24" t="s">
        <v>624</v>
      </c>
      <c r="D15" s="158" t="s">
        <v>607</v>
      </c>
      <c r="E15" s="203" t="s">
        <v>591</v>
      </c>
      <c r="F15" s="208" t="s">
        <v>592</v>
      </c>
      <c r="G15" s="208">
        <v>45303</v>
      </c>
      <c r="H15" s="101">
        <v>0</v>
      </c>
      <c r="I15" s="101">
        <v>-10000</v>
      </c>
      <c r="J15" s="101">
        <f>I15+J14</f>
        <v>967000</v>
      </c>
      <c r="K15" s="37"/>
    </row>
    <row r="16" spans="2:11" x14ac:dyDescent="0.25">
      <c r="B16" s="191">
        <f>SUBTOTAL(103,$C$13:C16)</f>
        <v>4</v>
      </c>
      <c r="C16" s="158" t="s">
        <v>625</v>
      </c>
      <c r="D16" s="158" t="s">
        <v>608</v>
      </c>
      <c r="E16" s="204" t="s">
        <v>583</v>
      </c>
      <c r="F16" s="209" t="s">
        <v>584</v>
      </c>
      <c r="G16" s="209">
        <v>45303</v>
      </c>
      <c r="H16" s="159">
        <v>0</v>
      </c>
      <c r="I16" s="159">
        <v>-2000</v>
      </c>
      <c r="J16" s="101">
        <f t="shared" ref="J16:J49" si="0">I16+J15</f>
        <v>965000</v>
      </c>
      <c r="K16" s="37"/>
    </row>
    <row r="17" spans="2:11" x14ac:dyDescent="0.25">
      <c r="B17" s="191">
        <f>SUBTOTAL(103,$C$13:C17)</f>
        <v>5</v>
      </c>
      <c r="C17" s="158" t="s">
        <v>626</v>
      </c>
      <c r="D17" s="158" t="s">
        <v>607</v>
      </c>
      <c r="E17" s="204" t="s">
        <v>581</v>
      </c>
      <c r="F17" s="209" t="s">
        <v>434</v>
      </c>
      <c r="G17" s="209">
        <v>45303</v>
      </c>
      <c r="H17" s="159">
        <v>0</v>
      </c>
      <c r="I17" s="159">
        <v>-19999.999</v>
      </c>
      <c r="J17" s="101">
        <f t="shared" si="0"/>
        <v>945000.00100000005</v>
      </c>
      <c r="K17" s="37"/>
    </row>
    <row r="18" spans="2:11" x14ac:dyDescent="0.25">
      <c r="B18" s="191">
        <f>SUBTOTAL(103,$C$13:C18)</f>
        <v>6</v>
      </c>
      <c r="C18" s="158" t="s">
        <v>600</v>
      </c>
      <c r="D18" s="158" t="s">
        <v>608</v>
      </c>
      <c r="E18" s="204" t="s">
        <v>594</v>
      </c>
      <c r="F18" s="209" t="s">
        <v>595</v>
      </c>
      <c r="G18" s="209">
        <v>45303</v>
      </c>
      <c r="H18" s="159">
        <v>0</v>
      </c>
      <c r="I18" s="159">
        <v>-39314</v>
      </c>
      <c r="J18" s="101">
        <f t="shared" si="0"/>
        <v>905686.00100000005</v>
      </c>
      <c r="K18" s="37"/>
    </row>
    <row r="19" spans="2:11" x14ac:dyDescent="0.25">
      <c r="B19" s="191">
        <f>SUBTOTAL(103,$C$13:C19)</f>
        <v>7</v>
      </c>
      <c r="C19" s="24" t="s">
        <v>627</v>
      </c>
      <c r="D19" s="158" t="s">
        <v>608</v>
      </c>
      <c r="E19" s="204" t="s">
        <v>594</v>
      </c>
      <c r="F19" s="209" t="s">
        <v>595</v>
      </c>
      <c r="G19" s="208">
        <v>45303</v>
      </c>
      <c r="H19" s="101">
        <v>0</v>
      </c>
      <c r="I19" s="101">
        <v>-8600</v>
      </c>
      <c r="J19" s="101">
        <f t="shared" si="0"/>
        <v>897086.00100000005</v>
      </c>
      <c r="K19" s="37"/>
    </row>
    <row r="20" spans="2:11" x14ac:dyDescent="0.25">
      <c r="B20" s="191">
        <f>SUBTOTAL(103,$C$13:C20)</f>
        <v>8</v>
      </c>
      <c r="C20" s="157" t="s">
        <v>692</v>
      </c>
      <c r="D20" s="158" t="s">
        <v>608</v>
      </c>
      <c r="E20" s="204" t="s">
        <v>581</v>
      </c>
      <c r="F20" s="208" t="s">
        <v>434</v>
      </c>
      <c r="G20" s="208">
        <v>45303</v>
      </c>
      <c r="H20" s="101">
        <v>0</v>
      </c>
      <c r="I20" s="101">
        <v>-13710</v>
      </c>
      <c r="J20" s="101">
        <f t="shared" si="0"/>
        <v>883376.00100000005</v>
      </c>
      <c r="K20" s="37"/>
    </row>
    <row r="21" spans="2:11" x14ac:dyDescent="0.25">
      <c r="B21" s="191">
        <f>SUBTOTAL(103,$C$13:C21)</f>
        <v>9</v>
      </c>
      <c r="C21" s="24" t="s">
        <v>693</v>
      </c>
      <c r="D21" s="158" t="s">
        <v>608</v>
      </c>
      <c r="E21" s="203" t="s">
        <v>581</v>
      </c>
      <c r="F21" s="208" t="s">
        <v>434</v>
      </c>
      <c r="G21" s="208">
        <v>45303</v>
      </c>
      <c r="H21" s="101">
        <v>0</v>
      </c>
      <c r="I21" s="101">
        <v>-7000</v>
      </c>
      <c r="J21" s="101">
        <f t="shared" si="0"/>
        <v>876376.00100000005</v>
      </c>
      <c r="K21" s="37"/>
    </row>
    <row r="22" spans="2:11" x14ac:dyDescent="0.25">
      <c r="B22" s="191">
        <f>SUBTOTAL(103,$C$13:C22)</f>
        <v>10</v>
      </c>
      <c r="C22" s="24" t="s">
        <v>596</v>
      </c>
      <c r="D22" s="158" t="s">
        <v>608</v>
      </c>
      <c r="E22" s="204" t="s">
        <v>581</v>
      </c>
      <c r="F22" s="209" t="s">
        <v>434</v>
      </c>
      <c r="G22" s="209">
        <v>45303</v>
      </c>
      <c r="H22" s="101">
        <v>0</v>
      </c>
      <c r="I22" s="159">
        <v>-70000</v>
      </c>
      <c r="J22" s="101">
        <f t="shared" si="0"/>
        <v>806376.00100000005</v>
      </c>
      <c r="K22" s="37"/>
    </row>
    <row r="23" spans="2:11" x14ac:dyDescent="0.25">
      <c r="B23" s="191">
        <f>SUBTOTAL(103,$C$13:C23)</f>
        <v>11</v>
      </c>
      <c r="C23" s="158" t="s">
        <v>626</v>
      </c>
      <c r="D23" s="158" t="s">
        <v>608</v>
      </c>
      <c r="E23" s="204" t="s">
        <v>581</v>
      </c>
      <c r="F23" s="209" t="s">
        <v>434</v>
      </c>
      <c r="G23" s="209">
        <v>45303</v>
      </c>
      <c r="H23" s="159">
        <v>0</v>
      </c>
      <c r="I23" s="159">
        <v>-84000</v>
      </c>
      <c r="J23" s="101">
        <f t="shared" si="0"/>
        <v>722376.00100000005</v>
      </c>
      <c r="K23" s="37"/>
    </row>
    <row r="24" spans="2:11" x14ac:dyDescent="0.25">
      <c r="B24" s="191">
        <f>SUBTOTAL(103,$C$13:C24)</f>
        <v>12</v>
      </c>
      <c r="C24" s="157" t="s">
        <v>597</v>
      </c>
      <c r="D24" s="158" t="s">
        <v>608</v>
      </c>
      <c r="E24" s="204" t="s">
        <v>581</v>
      </c>
      <c r="F24" s="209" t="s">
        <v>434</v>
      </c>
      <c r="G24" s="209">
        <v>45303</v>
      </c>
      <c r="H24" s="159">
        <v>0</v>
      </c>
      <c r="I24" s="159">
        <v>-49000</v>
      </c>
      <c r="J24" s="101">
        <f t="shared" si="0"/>
        <v>673376.00100000005</v>
      </c>
      <c r="K24" s="37"/>
    </row>
    <row r="25" spans="2:11" x14ac:dyDescent="0.25">
      <c r="B25" s="191">
        <f>SUBTOTAL(103,$C$13:C25)</f>
        <v>13</v>
      </c>
      <c r="C25" s="157" t="s">
        <v>683</v>
      </c>
      <c r="D25" s="158" t="s">
        <v>608</v>
      </c>
      <c r="E25" s="204" t="s">
        <v>582</v>
      </c>
      <c r="F25" s="209" t="s">
        <v>425</v>
      </c>
      <c r="G25" s="209">
        <v>45303</v>
      </c>
      <c r="H25" s="159">
        <v>0</v>
      </c>
      <c r="I25" s="159">
        <v>-2880</v>
      </c>
      <c r="J25" s="101">
        <f t="shared" si="0"/>
        <v>670496.00100000005</v>
      </c>
      <c r="K25" s="37"/>
    </row>
    <row r="26" spans="2:11" x14ac:dyDescent="0.25">
      <c r="B26" s="191">
        <f>SUBTOTAL(103,$C$13:C26)</f>
        <v>14</v>
      </c>
      <c r="C26" s="100" t="s">
        <v>603</v>
      </c>
      <c r="D26" s="100" t="s">
        <v>607</v>
      </c>
      <c r="E26" s="204" t="s">
        <v>581</v>
      </c>
      <c r="F26" s="209" t="s">
        <v>434</v>
      </c>
      <c r="G26" s="209">
        <v>45303</v>
      </c>
      <c r="H26" s="159">
        <v>0</v>
      </c>
      <c r="I26" s="159">
        <v>-2000</v>
      </c>
      <c r="J26" s="101">
        <f t="shared" si="0"/>
        <v>668496.00100000005</v>
      </c>
      <c r="K26" s="37"/>
    </row>
    <row r="27" spans="2:11" x14ac:dyDescent="0.25">
      <c r="B27" s="191">
        <f>SUBTOTAL(103,$C$13:C27)</f>
        <v>15</v>
      </c>
      <c r="C27" s="155" t="s">
        <v>628</v>
      </c>
      <c r="D27" s="155" t="s">
        <v>610</v>
      </c>
      <c r="E27" s="204" t="s">
        <v>581</v>
      </c>
      <c r="F27" s="209" t="s">
        <v>434</v>
      </c>
      <c r="G27" s="209">
        <v>45303</v>
      </c>
      <c r="H27" s="159">
        <v>0</v>
      </c>
      <c r="I27" s="159">
        <v>-4000</v>
      </c>
      <c r="J27" s="101">
        <f t="shared" si="0"/>
        <v>664496.00100000005</v>
      </c>
      <c r="K27" s="37"/>
    </row>
    <row r="28" spans="2:11" x14ac:dyDescent="0.25">
      <c r="B28" s="191">
        <f>SUBTOTAL(103,$C$13:C28)</f>
        <v>16</v>
      </c>
      <c r="C28" s="155" t="s">
        <v>629</v>
      </c>
      <c r="D28" s="155" t="s">
        <v>611</v>
      </c>
      <c r="E28" s="204" t="s">
        <v>588</v>
      </c>
      <c r="F28" s="209" t="s">
        <v>589</v>
      </c>
      <c r="G28" s="208">
        <v>45306</v>
      </c>
      <c r="H28" s="159">
        <v>0</v>
      </c>
      <c r="I28" s="159">
        <v>-1936</v>
      </c>
      <c r="J28" s="101">
        <f t="shared" si="0"/>
        <v>662560.00100000005</v>
      </c>
      <c r="K28" s="37"/>
    </row>
    <row r="29" spans="2:11" x14ac:dyDescent="0.25">
      <c r="B29" s="191">
        <f>SUBTOTAL(103,$C$13:C29)</f>
        <v>17</v>
      </c>
      <c r="C29" s="155" t="s">
        <v>630</v>
      </c>
      <c r="D29" s="155" t="s">
        <v>612</v>
      </c>
      <c r="E29" s="204" t="s">
        <v>24</v>
      </c>
      <c r="F29" s="208" t="s">
        <v>24</v>
      </c>
      <c r="G29" s="208">
        <v>45306</v>
      </c>
      <c r="H29" s="101">
        <v>0</v>
      </c>
      <c r="I29" s="101">
        <v>-12000</v>
      </c>
      <c r="J29" s="101">
        <f t="shared" si="0"/>
        <v>650560.00100000005</v>
      </c>
      <c r="K29" s="173"/>
    </row>
    <row r="30" spans="2:11" x14ac:dyDescent="0.25">
      <c r="B30" s="191">
        <f>SUBTOTAL(103,$C$13:C30)</f>
        <v>18</v>
      </c>
      <c r="C30" s="24" t="s">
        <v>631</v>
      </c>
      <c r="D30" s="24" t="s">
        <v>613</v>
      </c>
      <c r="E30" s="204" t="s">
        <v>24</v>
      </c>
      <c r="F30" s="208" t="s">
        <v>24</v>
      </c>
      <c r="G30" s="208">
        <v>45306</v>
      </c>
      <c r="H30" s="101">
        <v>0</v>
      </c>
      <c r="I30" s="101">
        <v>-5000</v>
      </c>
      <c r="J30" s="101">
        <f t="shared" si="0"/>
        <v>645560.00100000005</v>
      </c>
      <c r="K30" s="173"/>
    </row>
    <row r="31" spans="2:11" x14ac:dyDescent="0.25">
      <c r="B31" s="191">
        <f>SUBTOTAL(103,$C$13:C31)</f>
        <v>19</v>
      </c>
      <c r="C31" s="24" t="s">
        <v>632</v>
      </c>
      <c r="D31" s="24" t="s">
        <v>614</v>
      </c>
      <c r="E31" s="204" t="s">
        <v>24</v>
      </c>
      <c r="F31" s="208" t="s">
        <v>24</v>
      </c>
      <c r="G31" s="208">
        <v>45306</v>
      </c>
      <c r="H31" s="101">
        <v>0</v>
      </c>
      <c r="I31" s="101">
        <v>-500</v>
      </c>
      <c r="J31" s="101">
        <f t="shared" si="0"/>
        <v>645060.00100000005</v>
      </c>
      <c r="K31" s="173"/>
    </row>
    <row r="32" spans="2:11" x14ac:dyDescent="0.25">
      <c r="B32" s="191">
        <f>SUBTOTAL(103,$C$13:C32)</f>
        <v>20</v>
      </c>
      <c r="C32" s="157" t="s">
        <v>602</v>
      </c>
      <c r="D32" s="158" t="s">
        <v>607</v>
      </c>
      <c r="E32" s="203" t="s">
        <v>585</v>
      </c>
      <c r="F32" s="208" t="s">
        <v>586</v>
      </c>
      <c r="G32" s="208">
        <v>45306</v>
      </c>
      <c r="H32" s="101">
        <v>0</v>
      </c>
      <c r="I32" s="101">
        <f>-{21250}</f>
        <v>-21250</v>
      </c>
      <c r="J32" s="101">
        <f t="shared" si="0"/>
        <v>623810.00100000005</v>
      </c>
      <c r="K32" s="173"/>
    </row>
    <row r="33" spans="2:11" x14ac:dyDescent="0.25">
      <c r="B33" s="191">
        <f>SUBTOTAL(103,$C$13:C33)</f>
        <v>21</v>
      </c>
      <c r="C33" s="158" t="s">
        <v>131</v>
      </c>
      <c r="D33" s="158" t="s">
        <v>615</v>
      </c>
      <c r="E33" s="204" t="s">
        <v>588</v>
      </c>
      <c r="F33" s="209" t="s">
        <v>589</v>
      </c>
      <c r="G33" s="208">
        <v>45306</v>
      </c>
      <c r="H33" s="159">
        <v>0</v>
      </c>
      <c r="I33" s="159">
        <v>-150000</v>
      </c>
      <c r="J33" s="101">
        <f t="shared" si="0"/>
        <v>473810.00100000005</v>
      </c>
      <c r="K33" s="173"/>
    </row>
    <row r="34" spans="2:11" x14ac:dyDescent="0.25">
      <c r="B34" s="191">
        <f>SUBTOTAL(103,$C$13:C34)</f>
        <v>22</v>
      </c>
      <c r="C34" s="158" t="s">
        <v>633</v>
      </c>
      <c r="D34" s="158" t="s">
        <v>616</v>
      </c>
      <c r="E34" s="204" t="s">
        <v>24</v>
      </c>
      <c r="F34" s="208" t="s">
        <v>24</v>
      </c>
      <c r="G34" s="208">
        <v>45306</v>
      </c>
      <c r="H34" s="159">
        <v>0</v>
      </c>
      <c r="I34" s="159">
        <v>-4000</v>
      </c>
      <c r="J34" s="101">
        <f t="shared" si="0"/>
        <v>469810.00100000005</v>
      </c>
      <c r="K34" s="173"/>
    </row>
    <row r="35" spans="2:11" x14ac:dyDescent="0.25">
      <c r="B35" s="191">
        <f>SUBTOTAL(103,$C$13:C35)</f>
        <v>23</v>
      </c>
      <c r="C35" s="100" t="s">
        <v>634</v>
      </c>
      <c r="D35" s="100" t="s">
        <v>617</v>
      </c>
      <c r="E35" s="203" t="s">
        <v>24</v>
      </c>
      <c r="F35" s="208" t="s">
        <v>24</v>
      </c>
      <c r="G35" s="208">
        <v>45307</v>
      </c>
      <c r="H35" s="101">
        <v>0</v>
      </c>
      <c r="I35" s="101">
        <v>-100000</v>
      </c>
      <c r="J35" s="101">
        <f t="shared" si="0"/>
        <v>369810.00100000005</v>
      </c>
      <c r="K35" s="173"/>
    </row>
    <row r="36" spans="2:11" x14ac:dyDescent="0.25">
      <c r="B36" s="191">
        <f>SUBTOTAL(103,$C$13:C36)</f>
        <v>24</v>
      </c>
      <c r="C36" s="158" t="s">
        <v>599</v>
      </c>
      <c r="D36" s="158" t="s">
        <v>618</v>
      </c>
      <c r="E36" s="212" t="s">
        <v>637</v>
      </c>
      <c r="F36" s="209" t="s">
        <v>593</v>
      </c>
      <c r="G36" s="208">
        <v>45307</v>
      </c>
      <c r="H36" s="159">
        <v>0</v>
      </c>
      <c r="I36" s="159">
        <v>-15500</v>
      </c>
      <c r="J36" s="101">
        <f t="shared" si="0"/>
        <v>354310.00100000005</v>
      </c>
      <c r="K36" s="173"/>
    </row>
    <row r="37" spans="2:11" x14ac:dyDescent="0.25">
      <c r="B37" s="191">
        <f>SUBTOTAL(103,$C$13:C37)</f>
        <v>25</v>
      </c>
      <c r="C37" s="158" t="s">
        <v>635</v>
      </c>
      <c r="D37" s="158" t="s">
        <v>609</v>
      </c>
      <c r="E37" s="204" t="s">
        <v>588</v>
      </c>
      <c r="F37" s="209" t="s">
        <v>589</v>
      </c>
      <c r="G37" s="209">
        <v>45308</v>
      </c>
      <c r="H37" s="159">
        <v>0</v>
      </c>
      <c r="I37" s="159">
        <v>-3200</v>
      </c>
      <c r="J37" s="101">
        <f t="shared" si="0"/>
        <v>351110.00100000005</v>
      </c>
      <c r="K37" s="173"/>
    </row>
    <row r="38" spans="2:11" x14ac:dyDescent="0.25">
      <c r="B38" s="191">
        <f>SUBTOTAL(103,$C$13:C38)</f>
        <v>26</v>
      </c>
      <c r="C38" s="158" t="s">
        <v>596</v>
      </c>
      <c r="D38" s="158" t="s">
        <v>607</v>
      </c>
      <c r="E38" s="204" t="s">
        <v>581</v>
      </c>
      <c r="F38" s="209" t="s">
        <v>620</v>
      </c>
      <c r="G38" s="209">
        <v>45310</v>
      </c>
      <c r="H38" s="159">
        <v>0</v>
      </c>
      <c r="I38" s="159">
        <v>-23000</v>
      </c>
      <c r="J38" s="101">
        <f t="shared" si="0"/>
        <v>328110.00100000005</v>
      </c>
      <c r="K38" s="173"/>
    </row>
    <row r="39" spans="2:11" x14ac:dyDescent="0.25">
      <c r="B39" s="191">
        <f>SUBTOTAL(103,$C$13:C39)</f>
        <v>27</v>
      </c>
      <c r="C39" s="158" t="s">
        <v>597</v>
      </c>
      <c r="D39" s="158" t="s">
        <v>607</v>
      </c>
      <c r="E39" s="204" t="s">
        <v>591</v>
      </c>
      <c r="F39" s="209" t="s">
        <v>592</v>
      </c>
      <c r="G39" s="209">
        <v>45310</v>
      </c>
      <c r="H39" s="159">
        <v>0</v>
      </c>
      <c r="I39" s="159">
        <v>-6250</v>
      </c>
      <c r="J39" s="101">
        <f t="shared" si="0"/>
        <v>321860.00100000005</v>
      </c>
      <c r="K39" s="173"/>
    </row>
    <row r="40" spans="2:11" x14ac:dyDescent="0.25">
      <c r="B40" s="191">
        <f>SUBTOTAL(103,$C$13:C40)</f>
        <v>28</v>
      </c>
      <c r="C40" s="158" t="s">
        <v>598</v>
      </c>
      <c r="D40" s="158" t="s">
        <v>607</v>
      </c>
      <c r="E40" s="204" t="s">
        <v>581</v>
      </c>
      <c r="F40" s="209" t="s">
        <v>620</v>
      </c>
      <c r="G40" s="209">
        <v>45310</v>
      </c>
      <c r="H40" s="159">
        <v>0</v>
      </c>
      <c r="I40" s="159">
        <v>-20000</v>
      </c>
      <c r="J40" s="101">
        <f t="shared" si="0"/>
        <v>301860.00100000005</v>
      </c>
      <c r="K40" s="173"/>
    </row>
    <row r="41" spans="2:11" x14ac:dyDescent="0.25">
      <c r="B41" s="191">
        <f>SUBTOTAL(103,$C$13:C41)</f>
        <v>29</v>
      </c>
      <c r="C41" s="158" t="s">
        <v>599</v>
      </c>
      <c r="D41" s="158" t="s">
        <v>618</v>
      </c>
      <c r="E41" s="212" t="s">
        <v>637</v>
      </c>
      <c r="F41" s="209" t="s">
        <v>593</v>
      </c>
      <c r="G41" s="209">
        <v>45310</v>
      </c>
      <c r="H41" s="159">
        <v>0</v>
      </c>
      <c r="I41" s="159">
        <v>-15500</v>
      </c>
      <c r="J41" s="101">
        <f t="shared" si="0"/>
        <v>286360.00100000005</v>
      </c>
      <c r="K41" s="173"/>
    </row>
    <row r="42" spans="2:11" x14ac:dyDescent="0.25">
      <c r="B42" s="191">
        <f>SUBTOTAL(103,$C$13:C42)</f>
        <v>30</v>
      </c>
      <c r="C42" s="158" t="s">
        <v>600</v>
      </c>
      <c r="D42" s="158" t="s">
        <v>608</v>
      </c>
      <c r="E42" s="204" t="s">
        <v>594</v>
      </c>
      <c r="F42" s="209" t="s">
        <v>595</v>
      </c>
      <c r="G42" s="209">
        <v>45310</v>
      </c>
      <c r="H42" s="159">
        <v>0</v>
      </c>
      <c r="I42" s="159">
        <v>-11750</v>
      </c>
      <c r="J42" s="101">
        <f t="shared" si="0"/>
        <v>274610.00100000005</v>
      </c>
      <c r="K42" s="173"/>
    </row>
    <row r="43" spans="2:11" x14ac:dyDescent="0.25">
      <c r="B43" s="191">
        <f>SUBTOTAL(103,$C$13:C43)</f>
        <v>31</v>
      </c>
      <c r="C43" s="158" t="s">
        <v>601</v>
      </c>
      <c r="D43" s="158" t="s">
        <v>608</v>
      </c>
      <c r="E43" s="204" t="s">
        <v>594</v>
      </c>
      <c r="F43" s="209" t="s">
        <v>595</v>
      </c>
      <c r="G43" s="209">
        <v>45310</v>
      </c>
      <c r="H43" s="159">
        <v>0</v>
      </c>
      <c r="I43" s="159">
        <v>-5300</v>
      </c>
      <c r="J43" s="101">
        <f t="shared" si="0"/>
        <v>269310.00100000005</v>
      </c>
      <c r="K43" s="173"/>
    </row>
    <row r="44" spans="2:11" x14ac:dyDescent="0.25">
      <c r="B44" s="191">
        <f>SUBTOTAL(103,$C$13:C44)</f>
        <v>32</v>
      </c>
      <c r="C44" s="158" t="s">
        <v>602</v>
      </c>
      <c r="D44" s="158" t="s">
        <v>607</v>
      </c>
      <c r="E44" s="204" t="s">
        <v>585</v>
      </c>
      <c r="F44" s="209" t="s">
        <v>586</v>
      </c>
      <c r="G44" s="209">
        <v>45310</v>
      </c>
      <c r="H44" s="159">
        <v>0</v>
      </c>
      <c r="I44" s="159">
        <v>-4350</v>
      </c>
      <c r="J44" s="101">
        <f t="shared" si="0"/>
        <v>264960.00100000005</v>
      </c>
      <c r="K44" s="173"/>
    </row>
    <row r="45" spans="2:11" x14ac:dyDescent="0.25">
      <c r="B45" s="191">
        <f>SUBTOTAL(103,$C$13:C45)</f>
        <v>33</v>
      </c>
      <c r="C45" s="157" t="s">
        <v>683</v>
      </c>
      <c r="D45" s="158" t="s">
        <v>608</v>
      </c>
      <c r="E45" s="204" t="s">
        <v>582</v>
      </c>
      <c r="F45" s="209" t="s">
        <v>425</v>
      </c>
      <c r="G45" s="209">
        <v>45310</v>
      </c>
      <c r="H45" s="159">
        <v>0</v>
      </c>
      <c r="I45" s="159">
        <v>-3350</v>
      </c>
      <c r="J45" s="101">
        <f t="shared" si="0"/>
        <v>261610.00100000005</v>
      </c>
      <c r="K45" s="173"/>
    </row>
    <row r="46" spans="2:11" x14ac:dyDescent="0.25">
      <c r="B46" s="191">
        <f>SUBTOTAL(103,$C$13:C46)</f>
        <v>34</v>
      </c>
      <c r="C46" s="158" t="s">
        <v>603</v>
      </c>
      <c r="D46" s="158" t="s">
        <v>607</v>
      </c>
      <c r="E46" s="204" t="s">
        <v>581</v>
      </c>
      <c r="F46" s="209" t="s">
        <v>434</v>
      </c>
      <c r="G46" s="209">
        <v>45310</v>
      </c>
      <c r="H46" s="159">
        <v>0</v>
      </c>
      <c r="I46" s="159">
        <v>-1400</v>
      </c>
      <c r="J46" s="101">
        <f t="shared" si="0"/>
        <v>260210.00100000005</v>
      </c>
      <c r="K46" s="173"/>
    </row>
    <row r="47" spans="2:11" x14ac:dyDescent="0.25">
      <c r="B47" s="191">
        <f>SUBTOTAL(103,$C$13:C47)</f>
        <v>35</v>
      </c>
      <c r="C47" s="158" t="s">
        <v>604</v>
      </c>
      <c r="D47" s="158" t="s">
        <v>607</v>
      </c>
      <c r="E47" s="204" t="s">
        <v>619</v>
      </c>
      <c r="F47" s="209" t="s">
        <v>621</v>
      </c>
      <c r="G47" s="209">
        <v>45310</v>
      </c>
      <c r="H47" s="159">
        <v>0</v>
      </c>
      <c r="I47" s="159">
        <v>-6550</v>
      </c>
      <c r="J47" s="101">
        <f t="shared" si="0"/>
        <v>253660.00100000005</v>
      </c>
      <c r="K47" s="173"/>
    </row>
    <row r="48" spans="2:11" x14ac:dyDescent="0.25">
      <c r="B48" s="191">
        <f>SUBTOTAL(103,$C$13:C48)</f>
        <v>36</v>
      </c>
      <c r="C48" s="158" t="s">
        <v>605</v>
      </c>
      <c r="D48" s="158" t="s">
        <v>607</v>
      </c>
      <c r="E48" s="204" t="s">
        <v>619</v>
      </c>
      <c r="F48" s="209" t="s">
        <v>621</v>
      </c>
      <c r="G48" s="209">
        <v>45310</v>
      </c>
      <c r="H48" s="159">
        <v>0</v>
      </c>
      <c r="I48" s="159">
        <v>-20000</v>
      </c>
      <c r="J48" s="101">
        <f t="shared" si="0"/>
        <v>233660.00100000005</v>
      </c>
      <c r="K48" s="173"/>
    </row>
    <row r="49" spans="2:11" x14ac:dyDescent="0.25">
      <c r="B49" s="191">
        <f>SUBTOTAL(103,$C$13:C49)</f>
        <v>37</v>
      </c>
      <c r="C49" s="158" t="s">
        <v>625</v>
      </c>
      <c r="D49" s="158" t="s">
        <v>608</v>
      </c>
      <c r="E49" s="204" t="s">
        <v>583</v>
      </c>
      <c r="F49" s="209" t="s">
        <v>584</v>
      </c>
      <c r="G49" s="209">
        <v>45310</v>
      </c>
      <c r="H49" s="159">
        <v>0</v>
      </c>
      <c r="I49" s="159">
        <v>-4100</v>
      </c>
      <c r="J49" s="101">
        <f t="shared" si="0"/>
        <v>229560.00100000005</v>
      </c>
      <c r="K49" s="173"/>
    </row>
    <row r="50" spans="2:11" x14ac:dyDescent="0.25">
      <c r="B50" s="191">
        <f>SUBTOTAL(103,$C$13:C50)</f>
        <v>38</v>
      </c>
      <c r="C50" s="158" t="s">
        <v>599</v>
      </c>
      <c r="D50" s="158" t="s">
        <v>636</v>
      </c>
      <c r="E50" s="212" t="s">
        <v>637</v>
      </c>
      <c r="F50" s="209" t="s">
        <v>593</v>
      </c>
      <c r="G50" s="209">
        <v>45313</v>
      </c>
      <c r="H50" s="159">
        <v>0</v>
      </c>
      <c r="I50" s="159">
        <v>-5200</v>
      </c>
      <c r="J50" s="101">
        <f t="shared" ref="J50:J67" si="1">I50+J49</f>
        <v>224360.00100000005</v>
      </c>
      <c r="K50" s="173"/>
    </row>
    <row r="51" spans="2:11" x14ac:dyDescent="0.25">
      <c r="B51" s="191">
        <f>SUBTOTAL(103,$C$13:C51)</f>
        <v>39</v>
      </c>
      <c r="C51" s="158" t="s">
        <v>131</v>
      </c>
      <c r="D51" s="158" t="s">
        <v>638</v>
      </c>
      <c r="E51" s="204" t="s">
        <v>588</v>
      </c>
      <c r="F51" s="209" t="s">
        <v>589</v>
      </c>
      <c r="G51" s="209">
        <v>45314</v>
      </c>
      <c r="H51" s="159">
        <v>0</v>
      </c>
      <c r="I51" s="159">
        <v>-180000</v>
      </c>
      <c r="J51" s="101">
        <f t="shared" si="1"/>
        <v>44360.001000000047</v>
      </c>
      <c r="K51" s="173"/>
    </row>
    <row r="52" spans="2:11" x14ac:dyDescent="0.25">
      <c r="B52" s="191">
        <f>SUBTOTAL(103,$C$13:C52)</f>
        <v>40</v>
      </c>
      <c r="C52" s="158" t="s">
        <v>131</v>
      </c>
      <c r="D52" s="158"/>
      <c r="E52" s="204" t="s">
        <v>588</v>
      </c>
      <c r="F52" s="209" t="s">
        <v>589</v>
      </c>
      <c r="G52" s="209">
        <v>45314</v>
      </c>
      <c r="H52" s="159">
        <v>100000</v>
      </c>
      <c r="I52" s="159">
        <v>0</v>
      </c>
      <c r="J52" s="101">
        <f>H52+J51</f>
        <v>144360.00100000005</v>
      </c>
      <c r="K52" s="173"/>
    </row>
    <row r="53" spans="2:11" x14ac:dyDescent="0.25">
      <c r="B53" s="191">
        <f>SUBTOTAL(103,$C$13:C53)</f>
        <v>41</v>
      </c>
      <c r="C53" s="158" t="s">
        <v>596</v>
      </c>
      <c r="D53" s="158" t="s">
        <v>639</v>
      </c>
      <c r="E53" s="204" t="s">
        <v>581</v>
      </c>
      <c r="F53" s="209" t="s">
        <v>620</v>
      </c>
      <c r="G53" s="209">
        <v>45317</v>
      </c>
      <c r="H53" s="159">
        <v>0</v>
      </c>
      <c r="I53" s="159">
        <v>-23000</v>
      </c>
      <c r="J53" s="101">
        <f t="shared" si="1"/>
        <v>121360.00100000005</v>
      </c>
      <c r="K53" s="173"/>
    </row>
    <row r="54" spans="2:11" x14ac:dyDescent="0.25">
      <c r="B54" s="191">
        <f>SUBTOTAL(103,$C$13:C54)</f>
        <v>42</v>
      </c>
      <c r="C54" s="158" t="s">
        <v>640</v>
      </c>
      <c r="D54" s="158" t="s">
        <v>608</v>
      </c>
      <c r="E54" s="204" t="s">
        <v>641</v>
      </c>
      <c r="F54" s="209" t="s">
        <v>642</v>
      </c>
      <c r="G54" s="209">
        <v>45317</v>
      </c>
      <c r="H54" s="159">
        <v>0</v>
      </c>
      <c r="I54" s="159">
        <v>-18500</v>
      </c>
      <c r="J54" s="101">
        <f t="shared" si="1"/>
        <v>102860.00100000005</v>
      </c>
      <c r="K54" s="173"/>
    </row>
    <row r="55" spans="2:11" x14ac:dyDescent="0.25">
      <c r="B55" s="191">
        <f>SUBTOTAL(103,$C$13:C55)</f>
        <v>43</v>
      </c>
      <c r="C55" s="158" t="s">
        <v>598</v>
      </c>
      <c r="D55" s="158" t="s">
        <v>607</v>
      </c>
      <c r="E55" s="204" t="s">
        <v>581</v>
      </c>
      <c r="F55" s="209" t="s">
        <v>620</v>
      </c>
      <c r="G55" s="209">
        <v>45317</v>
      </c>
      <c r="H55" s="159">
        <v>0</v>
      </c>
      <c r="I55" s="159">
        <v>-19999.999</v>
      </c>
      <c r="J55" s="101">
        <f t="shared" si="1"/>
        <v>82860.002000000051</v>
      </c>
      <c r="K55" s="173"/>
    </row>
    <row r="56" spans="2:11" x14ac:dyDescent="0.25">
      <c r="B56" s="191">
        <f>SUBTOTAL(103,$C$13:C56)</f>
        <v>44</v>
      </c>
      <c r="C56" s="158" t="s">
        <v>598</v>
      </c>
      <c r="D56" s="158" t="s">
        <v>643</v>
      </c>
      <c r="E56" s="204" t="s">
        <v>644</v>
      </c>
      <c r="F56" s="209" t="s">
        <v>428</v>
      </c>
      <c r="G56" s="209">
        <v>45317</v>
      </c>
      <c r="H56" s="159">
        <v>0</v>
      </c>
      <c r="I56" s="159">
        <v>-2450</v>
      </c>
      <c r="J56" s="101">
        <f t="shared" si="1"/>
        <v>80410.002000000051</v>
      </c>
      <c r="K56" s="173"/>
    </row>
    <row r="57" spans="2:11" x14ac:dyDescent="0.25">
      <c r="B57" s="191">
        <f>SUBTOTAL(103,$C$13:C57)</f>
        <v>45</v>
      </c>
      <c r="C57" s="158" t="s">
        <v>599</v>
      </c>
      <c r="D57" s="158" t="s">
        <v>645</v>
      </c>
      <c r="E57" s="204" t="s">
        <v>637</v>
      </c>
      <c r="F57" s="209" t="s">
        <v>646</v>
      </c>
      <c r="G57" s="209">
        <v>45317</v>
      </c>
      <c r="H57" s="159">
        <v>0</v>
      </c>
      <c r="I57" s="159">
        <v>-10000</v>
      </c>
      <c r="J57" s="101">
        <f t="shared" si="1"/>
        <v>70410.002000000051</v>
      </c>
      <c r="K57" s="173"/>
    </row>
    <row r="58" spans="2:11" x14ac:dyDescent="0.25">
      <c r="B58" s="191">
        <f>SUBTOTAL(103,$C$13:C58)</f>
        <v>46</v>
      </c>
      <c r="C58" s="158" t="s">
        <v>599</v>
      </c>
      <c r="D58" s="158" t="s">
        <v>608</v>
      </c>
      <c r="E58" s="204" t="s">
        <v>647</v>
      </c>
      <c r="F58" s="216" t="s">
        <v>658</v>
      </c>
      <c r="G58" s="209">
        <v>45317</v>
      </c>
      <c r="H58" s="159">
        <v>0</v>
      </c>
      <c r="I58" s="159">
        <v>-1800</v>
      </c>
      <c r="J58" s="101">
        <f t="shared" si="1"/>
        <v>68610.002000000051</v>
      </c>
      <c r="K58" s="173"/>
    </row>
    <row r="59" spans="2:11" x14ac:dyDescent="0.25">
      <c r="B59" s="191">
        <f>SUBTOTAL(103,$C$13:C59)</f>
        <v>47</v>
      </c>
      <c r="C59" s="158" t="s">
        <v>600</v>
      </c>
      <c r="D59" s="158" t="s">
        <v>608</v>
      </c>
      <c r="E59" s="204" t="s">
        <v>594</v>
      </c>
      <c r="F59" s="209" t="s">
        <v>595</v>
      </c>
      <c r="G59" s="209">
        <v>45317</v>
      </c>
      <c r="H59" s="159">
        <v>0</v>
      </c>
      <c r="I59" s="159">
        <v>-11760</v>
      </c>
      <c r="J59" s="101">
        <f t="shared" si="1"/>
        <v>56850.002000000051</v>
      </c>
      <c r="K59" s="173"/>
    </row>
    <row r="60" spans="2:11" x14ac:dyDescent="0.25">
      <c r="B60" s="191">
        <f>SUBTOTAL(103,$C$13:C60)</f>
        <v>48</v>
      </c>
      <c r="C60" s="158" t="s">
        <v>601</v>
      </c>
      <c r="D60" s="158" t="s">
        <v>648</v>
      </c>
      <c r="E60" s="204" t="s">
        <v>594</v>
      </c>
      <c r="F60" s="209" t="s">
        <v>595</v>
      </c>
      <c r="G60" s="209">
        <v>45317</v>
      </c>
      <c r="H60" s="159">
        <v>0</v>
      </c>
      <c r="I60" s="159">
        <v>-18331</v>
      </c>
      <c r="J60" s="101">
        <f t="shared" si="1"/>
        <v>38519.002000000051</v>
      </c>
      <c r="K60" s="173"/>
    </row>
    <row r="61" spans="2:11" x14ac:dyDescent="0.25">
      <c r="B61" s="191">
        <f>SUBTOTAL(103,$C$13:C61)</f>
        <v>49</v>
      </c>
      <c r="C61" s="158" t="s">
        <v>602</v>
      </c>
      <c r="D61" s="158" t="s">
        <v>607</v>
      </c>
      <c r="E61" s="204" t="s">
        <v>585</v>
      </c>
      <c r="F61" s="209" t="s">
        <v>586</v>
      </c>
      <c r="G61" s="209">
        <v>45317</v>
      </c>
      <c r="H61" s="159">
        <v>0</v>
      </c>
      <c r="I61" s="159">
        <v>-13617.09</v>
      </c>
      <c r="J61" s="101">
        <f t="shared" si="1"/>
        <v>24901.912000000051</v>
      </c>
      <c r="K61" s="173"/>
    </row>
    <row r="62" spans="2:11" x14ac:dyDescent="0.25">
      <c r="B62" s="191">
        <f>SUBTOTAL(103,$C$13:C62)</f>
        <v>50</v>
      </c>
      <c r="C62" s="157" t="s">
        <v>683</v>
      </c>
      <c r="D62" s="158" t="s">
        <v>648</v>
      </c>
      <c r="E62" s="204" t="s">
        <v>582</v>
      </c>
      <c r="F62" s="209" t="s">
        <v>425</v>
      </c>
      <c r="G62" s="209">
        <v>45317</v>
      </c>
      <c r="H62" s="159">
        <v>0</v>
      </c>
      <c r="I62" s="159">
        <v>-3360</v>
      </c>
      <c r="J62" s="101">
        <f t="shared" si="1"/>
        <v>21541.912000000051</v>
      </c>
      <c r="K62" s="173"/>
    </row>
    <row r="63" spans="2:11" x14ac:dyDescent="0.25">
      <c r="B63" s="191">
        <f>SUBTOTAL(103,$C$13:C63)</f>
        <v>51</v>
      </c>
      <c r="C63" s="158" t="s">
        <v>603</v>
      </c>
      <c r="D63" s="158" t="s">
        <v>607</v>
      </c>
      <c r="E63" s="204" t="s">
        <v>581</v>
      </c>
      <c r="F63" s="209" t="s">
        <v>434</v>
      </c>
      <c r="G63" s="209">
        <v>45317</v>
      </c>
      <c r="H63" s="159">
        <v>0</v>
      </c>
      <c r="I63" s="159">
        <v>-2000</v>
      </c>
      <c r="J63" s="101">
        <f t="shared" si="1"/>
        <v>19541.912000000051</v>
      </c>
      <c r="K63" s="173"/>
    </row>
    <row r="64" spans="2:11" x14ac:dyDescent="0.25">
      <c r="B64" s="4">
        <f>SUBTOTAL(103,$C$13:C64)</f>
        <v>52</v>
      </c>
      <c r="C64" s="100" t="s">
        <v>604</v>
      </c>
      <c r="D64" s="100" t="s">
        <v>607</v>
      </c>
      <c r="E64" s="203" t="s">
        <v>619</v>
      </c>
      <c r="F64" s="208" t="s">
        <v>621</v>
      </c>
      <c r="G64" s="208">
        <v>45317</v>
      </c>
      <c r="H64" s="101">
        <v>0</v>
      </c>
      <c r="I64" s="101">
        <v>-2000</v>
      </c>
      <c r="J64" s="101">
        <f t="shared" si="1"/>
        <v>17541.912000000051</v>
      </c>
      <c r="K64" s="173"/>
    </row>
    <row r="65" spans="2:11" x14ac:dyDescent="0.25">
      <c r="B65" s="191">
        <f>SUBTOTAL(103,$C$13:C65)</f>
        <v>53</v>
      </c>
      <c r="C65" s="100" t="s">
        <v>630</v>
      </c>
      <c r="D65" s="100" t="s">
        <v>612</v>
      </c>
      <c r="E65" s="203" t="s">
        <v>24</v>
      </c>
      <c r="F65" s="208" t="s">
        <v>24</v>
      </c>
      <c r="G65" s="208">
        <v>45323</v>
      </c>
      <c r="H65" s="101">
        <v>0</v>
      </c>
      <c r="I65" s="101">
        <v>-12000</v>
      </c>
      <c r="J65" s="101">
        <f t="shared" si="1"/>
        <v>5541.9120000000512</v>
      </c>
      <c r="K65" s="173"/>
    </row>
    <row r="66" spans="2:11" x14ac:dyDescent="0.25">
      <c r="B66" s="4">
        <f>SUBTOTAL(103,$C$13:C66)</f>
        <v>54</v>
      </c>
      <c r="C66" s="24" t="s">
        <v>631</v>
      </c>
      <c r="D66" s="24" t="s">
        <v>613</v>
      </c>
      <c r="E66" s="203" t="s">
        <v>24</v>
      </c>
      <c r="F66" s="208" t="s">
        <v>24</v>
      </c>
      <c r="G66" s="208">
        <v>45323</v>
      </c>
      <c r="H66" s="215">
        <v>0</v>
      </c>
      <c r="I66" s="101">
        <v>-5000</v>
      </c>
      <c r="J66" s="101">
        <f t="shared" si="1"/>
        <v>541.91200000005119</v>
      </c>
      <c r="K66" s="173"/>
    </row>
    <row r="67" spans="2:11" x14ac:dyDescent="0.25">
      <c r="B67" s="4">
        <f>SUBTOTAL(103,$C$13:C67)</f>
        <v>55</v>
      </c>
      <c r="C67" s="24" t="s">
        <v>632</v>
      </c>
      <c r="D67" s="24" t="s">
        <v>614</v>
      </c>
      <c r="E67" s="203" t="s">
        <v>24</v>
      </c>
      <c r="F67" s="208" t="s">
        <v>24</v>
      </c>
      <c r="G67" s="208">
        <v>45323</v>
      </c>
      <c r="H67" s="101">
        <v>0</v>
      </c>
      <c r="I67" s="101">
        <v>-500</v>
      </c>
      <c r="J67" s="101">
        <f t="shared" si="1"/>
        <v>41.912000000051194</v>
      </c>
      <c r="K67" s="173"/>
    </row>
    <row r="68" spans="2:11" x14ac:dyDescent="0.25">
      <c r="B68" s="4">
        <f>SUBTOTAL(103,$C$13:C68)</f>
        <v>56</v>
      </c>
      <c r="C68" s="157" t="s">
        <v>653</v>
      </c>
      <c r="D68" s="157" t="s">
        <v>654</v>
      </c>
      <c r="E68" s="204" t="s">
        <v>581</v>
      </c>
      <c r="F68" s="209" t="s">
        <v>620</v>
      </c>
      <c r="G68" s="209">
        <v>45324</v>
      </c>
      <c r="H68" s="214">
        <v>300000</v>
      </c>
      <c r="I68" s="101">
        <v>0</v>
      </c>
      <c r="J68" s="101">
        <f>H68+J66+I67</f>
        <v>300041.91200000007</v>
      </c>
      <c r="K68" s="173"/>
    </row>
    <row r="69" spans="2:11" x14ac:dyDescent="0.25">
      <c r="B69" s="4">
        <f>SUBTOTAL(103,$C$13:C69)</f>
        <v>57</v>
      </c>
      <c r="C69" s="157" t="s">
        <v>653</v>
      </c>
      <c r="D69" s="157" t="s">
        <v>652</v>
      </c>
      <c r="E69" s="204" t="s">
        <v>581</v>
      </c>
      <c r="F69" s="209" t="s">
        <v>620</v>
      </c>
      <c r="G69" s="209">
        <v>45324</v>
      </c>
      <c r="H69" s="214">
        <v>300000</v>
      </c>
      <c r="I69" s="101">
        <v>0</v>
      </c>
      <c r="J69" s="101">
        <f>H69+J68+I69</f>
        <v>600041.91200000001</v>
      </c>
      <c r="K69" s="173"/>
    </row>
    <row r="70" spans="2:11" x14ac:dyDescent="0.25">
      <c r="B70" s="4">
        <f>SUBTOTAL(103,$C$13:C70)</f>
        <v>58</v>
      </c>
      <c r="C70" s="157" t="s">
        <v>131</v>
      </c>
      <c r="D70" s="157" t="s">
        <v>655</v>
      </c>
      <c r="E70" s="204" t="s">
        <v>588</v>
      </c>
      <c r="F70" s="209" t="s">
        <v>589</v>
      </c>
      <c r="G70" s="209">
        <v>45324</v>
      </c>
      <c r="H70" s="214">
        <v>0</v>
      </c>
      <c r="I70" s="101">
        <v>-50000</v>
      </c>
      <c r="J70" s="101">
        <f>H70+J69+I70</f>
        <v>550041.91200000001</v>
      </c>
      <c r="K70" s="173"/>
    </row>
    <row r="71" spans="2:11" x14ac:dyDescent="0.25">
      <c r="B71" s="4">
        <f>SUBTOTAL(103,$C$13:C71)</f>
        <v>59</v>
      </c>
      <c r="C71" s="157" t="s">
        <v>596</v>
      </c>
      <c r="D71" s="157" t="s">
        <v>639</v>
      </c>
      <c r="E71" s="204" t="s">
        <v>581</v>
      </c>
      <c r="F71" s="209" t="s">
        <v>620</v>
      </c>
      <c r="G71" s="209">
        <v>45324</v>
      </c>
      <c r="H71" s="214">
        <v>0</v>
      </c>
      <c r="I71" s="101">
        <v>-23100.695999999902</v>
      </c>
      <c r="J71" s="101">
        <f t="shared" ref="J71:J79" si="2">H71+J70+I71</f>
        <v>526941.21600000013</v>
      </c>
      <c r="K71" s="173"/>
    </row>
    <row r="72" spans="2:11" x14ac:dyDescent="0.25">
      <c r="B72" s="4">
        <f>SUBTOTAL(103,$C$13:C72)</f>
        <v>60</v>
      </c>
      <c r="C72" s="157" t="s">
        <v>597</v>
      </c>
      <c r="D72" s="157" t="s">
        <v>639</v>
      </c>
      <c r="E72" s="204" t="s">
        <v>581</v>
      </c>
      <c r="F72" s="209" t="s">
        <v>620</v>
      </c>
      <c r="G72" s="209">
        <v>45324</v>
      </c>
      <c r="H72" s="214">
        <v>0</v>
      </c>
      <c r="I72" s="101">
        <v>-8713.0455000000002</v>
      </c>
      <c r="J72" s="101">
        <f t="shared" si="2"/>
        <v>518228.17050000012</v>
      </c>
      <c r="K72" s="173"/>
    </row>
    <row r="73" spans="2:11" x14ac:dyDescent="0.25">
      <c r="B73" s="4">
        <f>SUBTOTAL(103,$C$13:C73)</f>
        <v>61</v>
      </c>
      <c r="C73" s="157" t="s">
        <v>640</v>
      </c>
      <c r="D73" s="157" t="s">
        <v>608</v>
      </c>
      <c r="E73" s="204" t="s">
        <v>641</v>
      </c>
      <c r="F73" s="209" t="s">
        <v>642</v>
      </c>
      <c r="G73" s="209">
        <v>45324</v>
      </c>
      <c r="H73" s="214">
        <v>0</v>
      </c>
      <c r="I73" s="101">
        <v>-8200</v>
      </c>
      <c r="J73" s="101">
        <f t="shared" si="2"/>
        <v>510028.17050000012</v>
      </c>
      <c r="K73" s="173"/>
    </row>
    <row r="74" spans="2:11" x14ac:dyDescent="0.25">
      <c r="B74" s="4">
        <f>SUBTOTAL(103,$C$13:C74)</f>
        <v>62</v>
      </c>
      <c r="C74" s="157" t="s">
        <v>598</v>
      </c>
      <c r="D74" s="157" t="s">
        <v>607</v>
      </c>
      <c r="E74" s="204" t="s">
        <v>581</v>
      </c>
      <c r="F74" s="209" t="s">
        <v>620</v>
      </c>
      <c r="G74" s="209">
        <v>45324</v>
      </c>
      <c r="H74" s="214">
        <v>0</v>
      </c>
      <c r="I74" s="101">
        <v>-19999.999</v>
      </c>
      <c r="J74" s="101">
        <f t="shared" si="2"/>
        <v>490028.17150000011</v>
      </c>
      <c r="K74" s="173"/>
    </row>
    <row r="75" spans="2:11" x14ac:dyDescent="0.25">
      <c r="B75" s="4">
        <f>SUBTOTAL(103,$C$13:C75)</f>
        <v>63</v>
      </c>
      <c r="C75" s="157" t="s">
        <v>600</v>
      </c>
      <c r="D75" s="157" t="s">
        <v>608</v>
      </c>
      <c r="E75" s="204" t="s">
        <v>594</v>
      </c>
      <c r="F75" s="209" t="s">
        <v>595</v>
      </c>
      <c r="G75" s="209">
        <v>45324</v>
      </c>
      <c r="H75" s="214">
        <v>0</v>
      </c>
      <c r="I75" s="101">
        <v>-11760</v>
      </c>
      <c r="J75" s="101">
        <f t="shared" si="2"/>
        <v>478268.17150000011</v>
      </c>
      <c r="K75" s="173"/>
    </row>
    <row r="76" spans="2:11" x14ac:dyDescent="0.25">
      <c r="B76" s="4">
        <f>SUBTOTAL(103,$C$13:C76)</f>
        <v>64</v>
      </c>
      <c r="C76" s="157" t="s">
        <v>748</v>
      </c>
      <c r="D76" s="157" t="s">
        <v>608</v>
      </c>
      <c r="E76" s="204" t="s">
        <v>641</v>
      </c>
      <c r="F76" s="209" t="s">
        <v>642</v>
      </c>
      <c r="G76" s="209">
        <v>45324</v>
      </c>
      <c r="H76" s="214">
        <v>0</v>
      </c>
      <c r="I76" s="101">
        <v>-4200</v>
      </c>
      <c r="J76" s="101">
        <f t="shared" si="2"/>
        <v>474068.17150000011</v>
      </c>
      <c r="K76" s="173"/>
    </row>
    <row r="77" spans="2:11" x14ac:dyDescent="0.25">
      <c r="B77" s="4">
        <f>SUBTOTAL(103,$C$13:C77)</f>
        <v>65</v>
      </c>
      <c r="C77" s="157" t="s">
        <v>601</v>
      </c>
      <c r="D77" s="157" t="s">
        <v>648</v>
      </c>
      <c r="E77" s="204" t="s">
        <v>594</v>
      </c>
      <c r="F77" s="209" t="s">
        <v>595</v>
      </c>
      <c r="G77" s="209">
        <v>45324</v>
      </c>
      <c r="H77" s="214">
        <v>0</v>
      </c>
      <c r="I77" s="101">
        <v>-8331</v>
      </c>
      <c r="J77" s="101">
        <f t="shared" si="2"/>
        <v>465737.17150000011</v>
      </c>
      <c r="K77" s="173"/>
    </row>
    <row r="78" spans="2:11" x14ac:dyDescent="0.25">
      <c r="B78" s="4">
        <f>SUBTOTAL(103,$C$13:C78)</f>
        <v>66</v>
      </c>
      <c r="C78" s="157" t="s">
        <v>602</v>
      </c>
      <c r="D78" s="157" t="s">
        <v>607</v>
      </c>
      <c r="E78" s="204" t="s">
        <v>585</v>
      </c>
      <c r="F78" s="209" t="s">
        <v>586</v>
      </c>
      <c r="G78" s="209">
        <v>45324</v>
      </c>
      <c r="H78" s="214">
        <v>0</v>
      </c>
      <c r="I78" s="101">
        <v>-11387.09</v>
      </c>
      <c r="J78" s="101">
        <f t="shared" si="2"/>
        <v>454350.08150000009</v>
      </c>
      <c r="K78" s="173"/>
    </row>
    <row r="79" spans="2:11" x14ac:dyDescent="0.25">
      <c r="B79" s="4">
        <f>SUBTOTAL(103,$C$13:C79)</f>
        <v>67</v>
      </c>
      <c r="C79" s="157" t="s">
        <v>683</v>
      </c>
      <c r="D79" s="157" t="s">
        <v>648</v>
      </c>
      <c r="E79" s="204" t="s">
        <v>582</v>
      </c>
      <c r="F79" s="209" t="s">
        <v>425</v>
      </c>
      <c r="G79" s="209">
        <v>45324</v>
      </c>
      <c r="H79" s="214">
        <v>0</v>
      </c>
      <c r="I79" s="101">
        <v>-3360</v>
      </c>
      <c r="J79" s="101">
        <f t="shared" si="2"/>
        <v>450990.08150000009</v>
      </c>
      <c r="K79" s="173"/>
    </row>
    <row r="80" spans="2:11" x14ac:dyDescent="0.25">
      <c r="B80" s="4">
        <f>SUBTOTAL(103,$C$13:C80)</f>
        <v>68</v>
      </c>
      <c r="C80" s="157" t="s">
        <v>131</v>
      </c>
      <c r="D80" s="157" t="s">
        <v>656</v>
      </c>
      <c r="E80" s="204" t="s">
        <v>588</v>
      </c>
      <c r="F80" s="209" t="s">
        <v>589</v>
      </c>
      <c r="G80" s="209">
        <v>45330</v>
      </c>
      <c r="H80" s="214">
        <v>0</v>
      </c>
      <c r="I80" s="101">
        <v>-200000</v>
      </c>
      <c r="J80" s="101">
        <f>H80+J79+I80</f>
        <v>250990.08150000009</v>
      </c>
      <c r="K80" s="173"/>
    </row>
    <row r="81" spans="2:11" x14ac:dyDescent="0.25">
      <c r="B81" s="4">
        <f>SUBTOTAL(103,$C$13:C81)</f>
        <v>69</v>
      </c>
      <c r="C81" s="158" t="s">
        <v>598</v>
      </c>
      <c r="D81" s="157" t="s">
        <v>657</v>
      </c>
      <c r="E81" s="204" t="s">
        <v>644</v>
      </c>
      <c r="F81" s="208" t="s">
        <v>428</v>
      </c>
      <c r="G81" s="209">
        <v>45330</v>
      </c>
      <c r="H81" s="214">
        <v>9600</v>
      </c>
      <c r="I81" s="101">
        <v>0</v>
      </c>
      <c r="J81" s="101">
        <f>H81+J80+I81</f>
        <v>260590.08150000009</v>
      </c>
      <c r="K81" s="173"/>
    </row>
    <row r="82" spans="2:11" x14ac:dyDescent="0.25">
      <c r="B82" s="4">
        <f>SUBTOTAL(103,$C$13:C82)</f>
        <v>70</v>
      </c>
      <c r="C82" s="157" t="s">
        <v>604</v>
      </c>
      <c r="D82" s="157" t="s">
        <v>648</v>
      </c>
      <c r="E82" s="204" t="s">
        <v>647</v>
      </c>
      <c r="F82" s="203" t="s">
        <v>658</v>
      </c>
      <c r="G82" s="209">
        <v>45330</v>
      </c>
      <c r="H82" s="214">
        <v>0</v>
      </c>
      <c r="I82" s="101">
        <v>-2160</v>
      </c>
      <c r="J82" s="101">
        <f>H82+J81+I82</f>
        <v>258430.08150000009</v>
      </c>
      <c r="K82" s="173"/>
    </row>
    <row r="83" spans="2:11" x14ac:dyDescent="0.25">
      <c r="B83" s="4">
        <f>SUBTOTAL(103,$C$13:C83)</f>
        <v>71</v>
      </c>
      <c r="C83" s="157" t="s">
        <v>622</v>
      </c>
      <c r="D83" s="157" t="s">
        <v>704</v>
      </c>
      <c r="E83" s="204" t="s">
        <v>579</v>
      </c>
      <c r="F83" s="216" t="s">
        <v>580</v>
      </c>
      <c r="G83" s="209">
        <v>45330</v>
      </c>
      <c r="H83" s="214">
        <v>1000000</v>
      </c>
      <c r="I83" s="101">
        <v>0</v>
      </c>
      <c r="J83" s="101">
        <f t="shared" ref="J83:J94" si="3">H83+J82+I83</f>
        <v>1258430.0815000001</v>
      </c>
      <c r="K83" s="173"/>
    </row>
    <row r="84" spans="2:11" x14ac:dyDescent="0.25">
      <c r="B84" s="4">
        <f>SUBTOTAL(103,$C$13:C84)</f>
        <v>72</v>
      </c>
      <c r="C84" s="157" t="s">
        <v>659</v>
      </c>
      <c r="D84" s="157" t="s">
        <v>660</v>
      </c>
      <c r="E84" s="204" t="s">
        <v>661</v>
      </c>
      <c r="F84" s="216" t="s">
        <v>662</v>
      </c>
      <c r="G84" s="209">
        <v>45331</v>
      </c>
      <c r="H84" s="214">
        <v>0</v>
      </c>
      <c r="I84" s="101">
        <v>-1300</v>
      </c>
      <c r="J84" s="101">
        <f t="shared" si="3"/>
        <v>1257130.0815000001</v>
      </c>
      <c r="K84" s="173"/>
    </row>
    <row r="85" spans="2:11" x14ac:dyDescent="0.25">
      <c r="B85" s="4">
        <f>SUBTOTAL(103,$C$13:C85)</f>
        <v>73</v>
      </c>
      <c r="C85" s="157" t="s">
        <v>596</v>
      </c>
      <c r="D85" s="157" t="s">
        <v>639</v>
      </c>
      <c r="E85" s="204" t="s">
        <v>581</v>
      </c>
      <c r="F85" s="216" t="s">
        <v>620</v>
      </c>
      <c r="G85" s="209">
        <v>45331</v>
      </c>
      <c r="H85" s="214">
        <v>0</v>
      </c>
      <c r="I85" s="101">
        <v>-23100.442999999999</v>
      </c>
      <c r="J85" s="101">
        <f t="shared" si="3"/>
        <v>1234029.6385000001</v>
      </c>
      <c r="K85" s="173"/>
    </row>
    <row r="86" spans="2:11" x14ac:dyDescent="0.25">
      <c r="B86" s="4">
        <f>SUBTOTAL(103,$C$13:C86)</f>
        <v>74</v>
      </c>
      <c r="C86" s="157" t="s">
        <v>597</v>
      </c>
      <c r="D86" s="157" t="s">
        <v>639</v>
      </c>
      <c r="E86" s="204" t="s">
        <v>581</v>
      </c>
      <c r="F86" s="216" t="s">
        <v>620</v>
      </c>
      <c r="G86" s="209">
        <v>45331</v>
      </c>
      <c r="H86" s="214">
        <v>0</v>
      </c>
      <c r="I86" s="101">
        <v>-6246.0654999999997</v>
      </c>
      <c r="J86" s="101">
        <f t="shared" si="3"/>
        <v>1227783.5730000001</v>
      </c>
      <c r="K86" s="173"/>
    </row>
    <row r="87" spans="2:11" x14ac:dyDescent="0.25">
      <c r="B87" s="4">
        <f>SUBTOTAL(103,$C$13:C87)</f>
        <v>75</v>
      </c>
      <c r="C87" s="157" t="s">
        <v>598</v>
      </c>
      <c r="D87" s="157" t="s">
        <v>607</v>
      </c>
      <c r="E87" s="204" t="s">
        <v>581</v>
      </c>
      <c r="F87" s="216" t="s">
        <v>620</v>
      </c>
      <c r="G87" s="209">
        <v>45331</v>
      </c>
      <c r="H87" s="214">
        <v>0</v>
      </c>
      <c r="I87" s="101">
        <v>-20000</v>
      </c>
      <c r="J87" s="101">
        <f t="shared" si="3"/>
        <v>1207783.5730000001</v>
      </c>
      <c r="K87" s="173"/>
    </row>
    <row r="88" spans="2:11" x14ac:dyDescent="0.25">
      <c r="B88" s="4">
        <f>SUBTOTAL(103,$C$13:C88)</f>
        <v>76</v>
      </c>
      <c r="C88" s="157" t="s">
        <v>599</v>
      </c>
      <c r="D88" s="157" t="s">
        <v>648</v>
      </c>
      <c r="E88" s="204" t="s">
        <v>647</v>
      </c>
      <c r="F88" s="216" t="s">
        <v>658</v>
      </c>
      <c r="G88" s="209">
        <v>45331</v>
      </c>
      <c r="H88" s="214">
        <v>0</v>
      </c>
      <c r="I88" s="101">
        <v>-3600</v>
      </c>
      <c r="J88" s="101">
        <f t="shared" si="3"/>
        <v>1204183.5730000001</v>
      </c>
      <c r="K88" s="173"/>
    </row>
    <row r="89" spans="2:11" x14ac:dyDescent="0.25">
      <c r="B89" s="4">
        <f>SUBTOTAL(103,$C$13:C89)</f>
        <v>77</v>
      </c>
      <c r="C89" s="157" t="s">
        <v>600</v>
      </c>
      <c r="D89" s="24" t="s">
        <v>608</v>
      </c>
      <c r="E89" s="204" t="s">
        <v>594</v>
      </c>
      <c r="F89" s="216" t="s">
        <v>595</v>
      </c>
      <c r="G89" s="209">
        <v>45331</v>
      </c>
      <c r="H89" s="214">
        <v>0</v>
      </c>
      <c r="I89" s="101">
        <v>-33760</v>
      </c>
      <c r="J89" s="101">
        <f t="shared" si="3"/>
        <v>1170423.5730000001</v>
      </c>
      <c r="K89" s="173"/>
    </row>
    <row r="90" spans="2:11" x14ac:dyDescent="0.25">
      <c r="B90" s="4">
        <f>SUBTOTAL(103,$C$13:C90)</f>
        <v>78</v>
      </c>
      <c r="C90" s="157" t="s">
        <v>663</v>
      </c>
      <c r="D90" s="154" t="s">
        <v>688</v>
      </c>
      <c r="E90" s="204" t="s">
        <v>647</v>
      </c>
      <c r="F90" s="216" t="s">
        <v>658</v>
      </c>
      <c r="G90" s="209">
        <v>45331</v>
      </c>
      <c r="H90" s="214">
        <v>0</v>
      </c>
      <c r="I90" s="101">
        <v>-15000</v>
      </c>
      <c r="J90" s="101">
        <f t="shared" si="3"/>
        <v>1155423.5730000001</v>
      </c>
      <c r="K90" s="173"/>
    </row>
    <row r="91" spans="2:11" x14ac:dyDescent="0.25">
      <c r="B91" s="4">
        <f>SUBTOTAL(103,$C$13:C91)</f>
        <v>79</v>
      </c>
      <c r="C91" s="157" t="s">
        <v>692</v>
      </c>
      <c r="D91" s="157" t="s">
        <v>608</v>
      </c>
      <c r="E91" s="204" t="s">
        <v>581</v>
      </c>
      <c r="F91" s="216" t="s">
        <v>620</v>
      </c>
      <c r="G91" s="209">
        <v>45331</v>
      </c>
      <c r="H91" s="214">
        <v>0</v>
      </c>
      <c r="I91" s="101">
        <v>-13000</v>
      </c>
      <c r="J91" s="101">
        <f t="shared" si="3"/>
        <v>1142423.5730000001</v>
      </c>
      <c r="K91" s="173"/>
    </row>
    <row r="92" spans="2:11" x14ac:dyDescent="0.25">
      <c r="B92" s="4">
        <f>SUBTOTAL(103,$C$13:C92)</f>
        <v>80</v>
      </c>
      <c r="C92" s="157" t="s">
        <v>692</v>
      </c>
      <c r="D92" s="157" t="s">
        <v>668</v>
      </c>
      <c r="E92" s="204" t="s">
        <v>581</v>
      </c>
      <c r="F92" s="216" t="s">
        <v>620</v>
      </c>
      <c r="G92" s="209">
        <v>45331</v>
      </c>
      <c r="H92" s="214">
        <v>0</v>
      </c>
      <c r="I92" s="101">
        <v>-5397</v>
      </c>
      <c r="J92" s="101">
        <f t="shared" si="3"/>
        <v>1137026.5730000001</v>
      </c>
      <c r="K92" s="173"/>
    </row>
    <row r="93" spans="2:11" x14ac:dyDescent="0.25">
      <c r="B93" s="4">
        <f>SUBTOTAL(103,$C$13:C93)</f>
        <v>81</v>
      </c>
      <c r="C93" s="157" t="s">
        <v>664</v>
      </c>
      <c r="D93" s="157" t="s">
        <v>608</v>
      </c>
      <c r="E93" s="204" t="s">
        <v>581</v>
      </c>
      <c r="F93" s="216" t="s">
        <v>620</v>
      </c>
      <c r="G93" s="209">
        <v>45331</v>
      </c>
      <c r="H93" s="214">
        <v>0</v>
      </c>
      <c r="I93" s="101">
        <v>-7000</v>
      </c>
      <c r="J93" s="101">
        <f t="shared" si="3"/>
        <v>1130026.5730000001</v>
      </c>
      <c r="K93" s="173"/>
    </row>
    <row r="94" spans="2:11" x14ac:dyDescent="0.25">
      <c r="B94" s="4">
        <f>SUBTOTAL(103,$C$13:C94)</f>
        <v>82</v>
      </c>
      <c r="C94" s="157" t="s">
        <v>596</v>
      </c>
      <c r="D94" s="157" t="s">
        <v>608</v>
      </c>
      <c r="E94" s="204" t="s">
        <v>581</v>
      </c>
      <c r="F94" s="216" t="s">
        <v>620</v>
      </c>
      <c r="G94" s="209">
        <v>45331</v>
      </c>
      <c r="H94" s="214">
        <v>0</v>
      </c>
      <c r="I94" s="101">
        <v>-70000</v>
      </c>
      <c r="J94" s="101">
        <f t="shared" si="3"/>
        <v>1060026.5730000001</v>
      </c>
      <c r="K94" s="173"/>
    </row>
    <row r="95" spans="2:11" x14ac:dyDescent="0.25">
      <c r="B95" s="4">
        <f>SUBTOTAL(103,$C$13:C95)</f>
        <v>83</v>
      </c>
      <c r="C95" s="157" t="s">
        <v>598</v>
      </c>
      <c r="D95" s="157" t="s">
        <v>608</v>
      </c>
      <c r="E95" s="204" t="s">
        <v>581</v>
      </c>
      <c r="F95" s="216" t="s">
        <v>620</v>
      </c>
      <c r="G95" s="209">
        <v>45331</v>
      </c>
      <c r="H95" s="214">
        <v>0</v>
      </c>
      <c r="I95" s="101">
        <v>-84000</v>
      </c>
      <c r="J95" s="101">
        <f t="shared" ref="J95:J107" si="4">H95+J94+I95</f>
        <v>976026.57300000009</v>
      </c>
      <c r="K95" s="173"/>
    </row>
    <row r="96" spans="2:11" x14ac:dyDescent="0.25">
      <c r="B96" s="4">
        <f>SUBTOTAL(103,$C$13:C96)</f>
        <v>84</v>
      </c>
      <c r="C96" s="157" t="s">
        <v>597</v>
      </c>
      <c r="D96" s="157" t="s">
        <v>608</v>
      </c>
      <c r="E96" s="204" t="s">
        <v>581</v>
      </c>
      <c r="F96" s="216" t="s">
        <v>620</v>
      </c>
      <c r="G96" s="209">
        <v>45331</v>
      </c>
      <c r="H96" s="214">
        <v>0</v>
      </c>
      <c r="I96" s="101">
        <v>-33250</v>
      </c>
      <c r="J96" s="101">
        <f t="shared" si="4"/>
        <v>942776.57300000009</v>
      </c>
      <c r="K96" s="173"/>
    </row>
    <row r="97" spans="2:11" x14ac:dyDescent="0.25">
      <c r="B97" s="4">
        <f>SUBTOTAL(103,$C$13:C97)</f>
        <v>85</v>
      </c>
      <c r="C97" s="157" t="s">
        <v>601</v>
      </c>
      <c r="D97" s="157" t="s">
        <v>648</v>
      </c>
      <c r="E97" s="204" t="s">
        <v>594</v>
      </c>
      <c r="F97" s="216" t="s">
        <v>595</v>
      </c>
      <c r="G97" s="209">
        <v>45331</v>
      </c>
      <c r="H97" s="214">
        <v>0</v>
      </c>
      <c r="I97" s="101">
        <v>-5331</v>
      </c>
      <c r="J97" s="101">
        <f t="shared" si="4"/>
        <v>937445.57300000009</v>
      </c>
      <c r="K97" s="173"/>
    </row>
    <row r="98" spans="2:11" x14ac:dyDescent="0.25">
      <c r="B98" s="4">
        <f>SUBTOTAL(103,$C$13:C98)</f>
        <v>86</v>
      </c>
      <c r="C98" s="157" t="s">
        <v>665</v>
      </c>
      <c r="D98" s="157" t="s">
        <v>648</v>
      </c>
      <c r="E98" s="204" t="s">
        <v>647</v>
      </c>
      <c r="F98" s="216" t="s">
        <v>658</v>
      </c>
      <c r="G98" s="209">
        <v>45331</v>
      </c>
      <c r="H98" s="214">
        <v>0</v>
      </c>
      <c r="I98" s="101">
        <v>-7000</v>
      </c>
      <c r="J98" s="101">
        <f t="shared" si="4"/>
        <v>930445.57300000009</v>
      </c>
      <c r="K98" s="173"/>
    </row>
    <row r="99" spans="2:11" x14ac:dyDescent="0.25">
      <c r="B99" s="4">
        <f>SUBTOTAL(103,$C$13:C99)</f>
        <v>87</v>
      </c>
      <c r="C99" s="157" t="s">
        <v>602</v>
      </c>
      <c r="D99" s="157" t="s">
        <v>607</v>
      </c>
      <c r="E99" s="204" t="s">
        <v>585</v>
      </c>
      <c r="F99" s="216" t="s">
        <v>586</v>
      </c>
      <c r="G99" s="209">
        <v>45331</v>
      </c>
      <c r="H99" s="214">
        <v>0</v>
      </c>
      <c r="I99" s="101">
        <v>-6387.09</v>
      </c>
      <c r="J99" s="101">
        <f t="shared" si="4"/>
        <v>924058.48300000012</v>
      </c>
      <c r="K99" s="173"/>
    </row>
    <row r="100" spans="2:11" x14ac:dyDescent="0.25">
      <c r="B100" s="4">
        <f>SUBTOTAL(103,$C$13:C100)</f>
        <v>88</v>
      </c>
      <c r="C100" s="157" t="s">
        <v>683</v>
      </c>
      <c r="D100" s="157" t="s">
        <v>648</v>
      </c>
      <c r="E100" s="204" t="s">
        <v>582</v>
      </c>
      <c r="F100" s="216" t="s">
        <v>425</v>
      </c>
      <c r="G100" s="209">
        <v>45331</v>
      </c>
      <c r="H100" s="214">
        <v>0</v>
      </c>
      <c r="I100" s="101">
        <v>-3360</v>
      </c>
      <c r="J100" s="101">
        <f t="shared" si="4"/>
        <v>920698.48300000012</v>
      </c>
      <c r="K100" s="173"/>
    </row>
    <row r="101" spans="2:11" x14ac:dyDescent="0.25">
      <c r="B101" s="4">
        <f>SUBTOTAL(103,$C$13:C101)</f>
        <v>89</v>
      </c>
      <c r="C101" s="157" t="s">
        <v>666</v>
      </c>
      <c r="D101" s="157" t="s">
        <v>607</v>
      </c>
      <c r="E101" s="204" t="s">
        <v>641</v>
      </c>
      <c r="F101" s="216" t="s">
        <v>642</v>
      </c>
      <c r="G101" s="209">
        <v>45331</v>
      </c>
      <c r="H101" s="214">
        <v>0</v>
      </c>
      <c r="I101" s="101">
        <v>-10600</v>
      </c>
      <c r="J101" s="101">
        <f t="shared" si="4"/>
        <v>910098.48300000012</v>
      </c>
      <c r="K101" s="173"/>
    </row>
    <row r="102" spans="2:11" x14ac:dyDescent="0.25">
      <c r="B102" s="4">
        <f>SUBTOTAL(103,$C$13:C102)</f>
        <v>90</v>
      </c>
      <c r="C102" s="157" t="s">
        <v>603</v>
      </c>
      <c r="D102" s="157" t="s">
        <v>607</v>
      </c>
      <c r="E102" s="204" t="s">
        <v>644</v>
      </c>
      <c r="F102" s="216" t="s">
        <v>669</v>
      </c>
      <c r="G102" s="209">
        <v>45331</v>
      </c>
      <c r="H102" s="214">
        <v>0</v>
      </c>
      <c r="I102" s="101">
        <v>-2000</v>
      </c>
      <c r="J102" s="101">
        <f t="shared" si="4"/>
        <v>908098.48300000012</v>
      </c>
      <c r="K102" s="173"/>
    </row>
    <row r="103" spans="2:11" x14ac:dyDescent="0.25">
      <c r="B103" s="4">
        <f>SUBTOTAL(103,$C$13:C103)</f>
        <v>91</v>
      </c>
      <c r="C103" s="157" t="s">
        <v>667</v>
      </c>
      <c r="D103" s="157" t="s">
        <v>648</v>
      </c>
      <c r="E103" s="204" t="s">
        <v>647</v>
      </c>
      <c r="F103" s="216" t="s">
        <v>658</v>
      </c>
      <c r="G103" s="209">
        <v>45331</v>
      </c>
      <c r="H103" s="214">
        <v>0</v>
      </c>
      <c r="I103" s="101">
        <v>-2000</v>
      </c>
      <c r="J103" s="101">
        <f t="shared" si="4"/>
        <v>906098.48300000012</v>
      </c>
      <c r="K103" s="173"/>
    </row>
    <row r="104" spans="2:11" x14ac:dyDescent="0.25">
      <c r="B104" s="4">
        <f>SUBTOTAL(103,$C$13:C104)</f>
        <v>92</v>
      </c>
      <c r="C104" s="157" t="s">
        <v>749</v>
      </c>
      <c r="D104" s="157" t="s">
        <v>684</v>
      </c>
      <c r="E104" s="204" t="s">
        <v>588</v>
      </c>
      <c r="F104" s="209" t="s">
        <v>589</v>
      </c>
      <c r="G104" s="209">
        <v>45331</v>
      </c>
      <c r="H104" s="214">
        <v>0</v>
      </c>
      <c r="I104" s="101">
        <v>-2500</v>
      </c>
      <c r="J104" s="101">
        <f t="shared" si="4"/>
        <v>903598.48300000012</v>
      </c>
      <c r="K104" s="173"/>
    </row>
    <row r="105" spans="2:11" x14ac:dyDescent="0.25">
      <c r="B105" s="4">
        <f>SUBTOTAL(103,$C$13:C105)</f>
        <v>93</v>
      </c>
      <c r="C105" s="24" t="s">
        <v>670</v>
      </c>
      <c r="D105" s="24" t="s">
        <v>671</v>
      </c>
      <c r="E105" s="203" t="s">
        <v>588</v>
      </c>
      <c r="F105" s="208" t="s">
        <v>589</v>
      </c>
      <c r="G105" s="208">
        <v>45334</v>
      </c>
      <c r="H105" s="214">
        <v>0</v>
      </c>
      <c r="I105" s="101">
        <v>-100000</v>
      </c>
      <c r="J105" s="101">
        <f t="shared" si="4"/>
        <v>803598.48300000012</v>
      </c>
      <c r="K105" s="173"/>
    </row>
    <row r="106" spans="2:11" x14ac:dyDescent="0.25">
      <c r="B106" s="4">
        <f>SUBTOTAL(103,$C$13:C106)</f>
        <v>94</v>
      </c>
      <c r="C106" s="154" t="s">
        <v>678</v>
      </c>
      <c r="D106" s="154" t="s">
        <v>688</v>
      </c>
      <c r="E106" s="203" t="s">
        <v>641</v>
      </c>
      <c r="F106" s="216" t="s">
        <v>642</v>
      </c>
      <c r="G106" s="208">
        <v>45335</v>
      </c>
      <c r="H106" s="217">
        <v>0</v>
      </c>
      <c r="I106" s="101">
        <v>-30000</v>
      </c>
      <c r="J106" s="101">
        <f t="shared" si="4"/>
        <v>773598.48300000012</v>
      </c>
      <c r="K106" s="173"/>
    </row>
    <row r="107" spans="2:11" x14ac:dyDescent="0.25">
      <c r="B107" s="4">
        <f>SUBTOTAL(103,$C$13:C107)</f>
        <v>95</v>
      </c>
      <c r="C107" s="100" t="s">
        <v>630</v>
      </c>
      <c r="D107" s="100" t="s">
        <v>612</v>
      </c>
      <c r="E107" s="203" t="s">
        <v>24</v>
      </c>
      <c r="F107" s="208" t="s">
        <v>24</v>
      </c>
      <c r="G107" s="208">
        <v>45337</v>
      </c>
      <c r="H107" s="101">
        <v>0</v>
      </c>
      <c r="I107" s="101">
        <v>-12000</v>
      </c>
      <c r="J107" s="101">
        <f t="shared" si="4"/>
        <v>761598.48300000012</v>
      </c>
      <c r="K107" s="173"/>
    </row>
    <row r="108" spans="2:11" x14ac:dyDescent="0.25">
      <c r="B108" s="4">
        <f>SUBTOTAL(103,$C$13:C108)</f>
        <v>96</v>
      </c>
      <c r="C108" s="24" t="s">
        <v>631</v>
      </c>
      <c r="D108" s="24" t="s">
        <v>613</v>
      </c>
      <c r="E108" s="203" t="s">
        <v>24</v>
      </c>
      <c r="F108" s="208" t="s">
        <v>24</v>
      </c>
      <c r="G108" s="208">
        <v>45337</v>
      </c>
      <c r="H108" s="101">
        <v>0</v>
      </c>
      <c r="I108" s="101">
        <v>-5000</v>
      </c>
      <c r="J108" s="101">
        <f t="shared" ref="J108:J159" si="5">H108+J107+I108</f>
        <v>756598.48300000012</v>
      </c>
      <c r="K108" s="173"/>
    </row>
    <row r="109" spans="2:11" x14ac:dyDescent="0.25">
      <c r="B109" s="4">
        <f>SUBTOTAL(103,$C$13:C109)</f>
        <v>97</v>
      </c>
      <c r="C109" s="24" t="s">
        <v>632</v>
      </c>
      <c r="D109" s="24" t="s">
        <v>614</v>
      </c>
      <c r="E109" s="203" t="s">
        <v>24</v>
      </c>
      <c r="F109" s="208" t="s">
        <v>24</v>
      </c>
      <c r="G109" s="208">
        <v>45337</v>
      </c>
      <c r="H109" s="101">
        <v>0</v>
      </c>
      <c r="I109" s="101">
        <v>-500</v>
      </c>
      <c r="J109" s="101">
        <f t="shared" si="5"/>
        <v>756098.48300000012</v>
      </c>
      <c r="K109" s="173"/>
    </row>
    <row r="110" spans="2:11" x14ac:dyDescent="0.25">
      <c r="B110" s="4">
        <f>SUBTOTAL(103,$C$13:C110)</f>
        <v>98</v>
      </c>
      <c r="C110" s="157" t="s">
        <v>596</v>
      </c>
      <c r="D110" s="157" t="s">
        <v>639</v>
      </c>
      <c r="E110" s="204" t="s">
        <v>581</v>
      </c>
      <c r="F110" s="209" t="s">
        <v>620</v>
      </c>
      <c r="G110" s="209">
        <v>45338</v>
      </c>
      <c r="H110" s="214">
        <v>0</v>
      </c>
      <c r="I110" s="101">
        <v>-23100</v>
      </c>
      <c r="J110" s="101">
        <f t="shared" si="5"/>
        <v>732998.48300000012</v>
      </c>
      <c r="K110" s="173"/>
    </row>
    <row r="111" spans="2:11" x14ac:dyDescent="0.25">
      <c r="B111" s="4">
        <f>SUBTOTAL(103,$C$13:C111)</f>
        <v>99</v>
      </c>
      <c r="C111" s="157" t="s">
        <v>640</v>
      </c>
      <c r="D111" s="157" t="s">
        <v>608</v>
      </c>
      <c r="E111" s="204" t="s">
        <v>641</v>
      </c>
      <c r="F111" s="209" t="s">
        <v>642</v>
      </c>
      <c r="G111" s="209">
        <v>45338</v>
      </c>
      <c r="H111" s="214">
        <v>0</v>
      </c>
      <c r="I111" s="101">
        <v>-2100</v>
      </c>
      <c r="J111" s="101">
        <f t="shared" si="5"/>
        <v>730898.48300000012</v>
      </c>
      <c r="K111" s="173"/>
    </row>
    <row r="112" spans="2:11" x14ac:dyDescent="0.25">
      <c r="B112" s="4">
        <f>SUBTOTAL(103,$C$13:C112)</f>
        <v>100</v>
      </c>
      <c r="C112" s="157" t="s">
        <v>597</v>
      </c>
      <c r="D112" s="157" t="s">
        <v>639</v>
      </c>
      <c r="E112" s="204" t="s">
        <v>581</v>
      </c>
      <c r="F112" s="209" t="s">
        <v>620</v>
      </c>
      <c r="G112" s="209">
        <v>45338</v>
      </c>
      <c r="H112" s="214">
        <v>0</v>
      </c>
      <c r="I112" s="101">
        <v>-6246.3464999999997</v>
      </c>
      <c r="J112" s="101">
        <f t="shared" si="5"/>
        <v>724652.13650000014</v>
      </c>
      <c r="K112" s="173"/>
    </row>
    <row r="113" spans="2:11" x14ac:dyDescent="0.25">
      <c r="B113" s="4">
        <f>SUBTOTAL(103,$C$13:C113)</f>
        <v>101</v>
      </c>
      <c r="C113" s="157" t="s">
        <v>597</v>
      </c>
      <c r="D113" s="157" t="s">
        <v>608</v>
      </c>
      <c r="E113" s="204" t="s">
        <v>581</v>
      </c>
      <c r="F113" s="209"/>
      <c r="G113" s="209">
        <v>45338</v>
      </c>
      <c r="H113" s="214">
        <v>0</v>
      </c>
      <c r="I113" s="101">
        <v>-7000</v>
      </c>
      <c r="J113" s="101">
        <f t="shared" si="5"/>
        <v>717652.13650000014</v>
      </c>
      <c r="K113" s="173"/>
    </row>
    <row r="114" spans="2:11" x14ac:dyDescent="0.25">
      <c r="B114" s="4">
        <f>SUBTOTAL(103,$C$13:C114)</f>
        <v>102</v>
      </c>
      <c r="C114" s="157" t="s">
        <v>598</v>
      </c>
      <c r="D114" s="157" t="s">
        <v>607</v>
      </c>
      <c r="E114" s="204" t="s">
        <v>581</v>
      </c>
      <c r="F114" s="209" t="s">
        <v>620</v>
      </c>
      <c r="G114" s="209">
        <v>45338</v>
      </c>
      <c r="H114" s="214">
        <v>0</v>
      </c>
      <c r="I114" s="101">
        <v>-20000</v>
      </c>
      <c r="J114" s="101">
        <f t="shared" si="5"/>
        <v>697652.13650000014</v>
      </c>
      <c r="K114" s="173"/>
    </row>
    <row r="115" spans="2:11" x14ac:dyDescent="0.25">
      <c r="B115" s="4">
        <f>SUBTOTAL(103,$C$13:C115)</f>
        <v>103</v>
      </c>
      <c r="C115" s="157" t="s">
        <v>599</v>
      </c>
      <c r="D115" s="157" t="s">
        <v>648</v>
      </c>
      <c r="E115" s="204" t="s">
        <v>647</v>
      </c>
      <c r="F115" s="209" t="s">
        <v>658</v>
      </c>
      <c r="G115" s="209">
        <v>45338</v>
      </c>
      <c r="H115" s="214">
        <v>0</v>
      </c>
      <c r="I115" s="101">
        <v>-2100</v>
      </c>
      <c r="J115" s="101">
        <f t="shared" si="5"/>
        <v>695552.13650000014</v>
      </c>
      <c r="K115" s="173"/>
    </row>
    <row r="116" spans="2:11" x14ac:dyDescent="0.25">
      <c r="B116" s="4">
        <f>SUBTOTAL(103,$C$13:C116)</f>
        <v>104</v>
      </c>
      <c r="C116" s="157" t="s">
        <v>599</v>
      </c>
      <c r="D116" s="157" t="s">
        <v>672</v>
      </c>
      <c r="E116" s="204" t="s">
        <v>647</v>
      </c>
      <c r="F116" s="209" t="s">
        <v>658</v>
      </c>
      <c r="G116" s="209">
        <v>45338</v>
      </c>
      <c r="H116" s="214">
        <v>0</v>
      </c>
      <c r="I116" s="101">
        <v>-3300</v>
      </c>
      <c r="J116" s="101">
        <f t="shared" si="5"/>
        <v>692252.13650000014</v>
      </c>
      <c r="K116" s="173"/>
    </row>
    <row r="117" spans="2:11" x14ac:dyDescent="0.25">
      <c r="B117" s="4">
        <f>SUBTOTAL(103,$C$13:C117)</f>
        <v>105</v>
      </c>
      <c r="C117" s="157" t="s">
        <v>600</v>
      </c>
      <c r="D117" s="157" t="s">
        <v>608</v>
      </c>
      <c r="E117" s="204" t="s">
        <v>594</v>
      </c>
      <c r="F117" s="209" t="s">
        <v>595</v>
      </c>
      <c r="G117" s="209">
        <v>45338</v>
      </c>
      <c r="H117" s="214">
        <v>0</v>
      </c>
      <c r="I117" s="101">
        <v>-11760</v>
      </c>
      <c r="J117" s="101">
        <f t="shared" si="5"/>
        <v>680492.13650000014</v>
      </c>
      <c r="K117" s="173"/>
    </row>
    <row r="118" spans="2:11" x14ac:dyDescent="0.25">
      <c r="B118" s="4">
        <f>SUBTOTAL(103,$C$13:C118)</f>
        <v>106</v>
      </c>
      <c r="C118" s="157" t="s">
        <v>601</v>
      </c>
      <c r="D118" s="157" t="s">
        <v>648</v>
      </c>
      <c r="E118" s="204" t="s">
        <v>594</v>
      </c>
      <c r="F118" s="209" t="s">
        <v>595</v>
      </c>
      <c r="G118" s="209">
        <v>45338</v>
      </c>
      <c r="H118" s="214">
        <v>0</v>
      </c>
      <c r="I118" s="101">
        <v>-6331</v>
      </c>
      <c r="J118" s="101">
        <f t="shared" si="5"/>
        <v>674161.13650000014</v>
      </c>
      <c r="K118" s="173"/>
    </row>
    <row r="119" spans="2:11" x14ac:dyDescent="0.25">
      <c r="B119" s="4">
        <f>SUBTOTAL(103,$C$13:C119)</f>
        <v>107</v>
      </c>
      <c r="C119" s="157" t="s">
        <v>665</v>
      </c>
      <c r="D119" s="157" t="s">
        <v>648</v>
      </c>
      <c r="E119" s="204" t="s">
        <v>647</v>
      </c>
      <c r="F119" s="209" t="s">
        <v>658</v>
      </c>
      <c r="G119" s="209">
        <v>45338</v>
      </c>
      <c r="H119" s="214">
        <v>0</v>
      </c>
      <c r="I119" s="101">
        <v>-12600</v>
      </c>
      <c r="J119" s="101">
        <f t="shared" si="5"/>
        <v>661561.13650000014</v>
      </c>
      <c r="K119" s="173"/>
    </row>
    <row r="120" spans="2:11" x14ac:dyDescent="0.25">
      <c r="B120" s="4">
        <f>SUBTOTAL(103,$C$13:C120)</f>
        <v>108</v>
      </c>
      <c r="C120" s="157" t="s">
        <v>683</v>
      </c>
      <c r="D120" s="157" t="s">
        <v>648</v>
      </c>
      <c r="E120" s="204" t="s">
        <v>582</v>
      </c>
      <c r="F120" s="209" t="s">
        <v>425</v>
      </c>
      <c r="G120" s="209">
        <v>45338</v>
      </c>
      <c r="H120" s="214">
        <v>0</v>
      </c>
      <c r="I120" s="101">
        <v>-3360</v>
      </c>
      <c r="J120" s="101">
        <f t="shared" si="5"/>
        <v>658201.13650000014</v>
      </c>
      <c r="K120" s="173"/>
    </row>
    <row r="121" spans="2:11" x14ac:dyDescent="0.25">
      <c r="B121" s="4">
        <f>SUBTOTAL(103,$C$13:C121)</f>
        <v>109</v>
      </c>
      <c r="C121" s="157" t="s">
        <v>666</v>
      </c>
      <c r="D121" s="157" t="s">
        <v>607</v>
      </c>
      <c r="E121" s="204" t="s">
        <v>641</v>
      </c>
      <c r="F121" s="209" t="s">
        <v>642</v>
      </c>
      <c r="G121" s="209">
        <v>45338</v>
      </c>
      <c r="H121" s="214">
        <v>0</v>
      </c>
      <c r="I121" s="101">
        <v>-5266.04</v>
      </c>
      <c r="J121" s="101">
        <f t="shared" si="5"/>
        <v>652935.0965000001</v>
      </c>
      <c r="K121" s="173"/>
    </row>
    <row r="122" spans="2:11" x14ac:dyDescent="0.25">
      <c r="B122" s="4">
        <f>SUBTOTAL(103,$C$13:C122)</f>
        <v>110</v>
      </c>
      <c r="C122" s="157" t="s">
        <v>666</v>
      </c>
      <c r="D122" s="157" t="s">
        <v>608</v>
      </c>
      <c r="E122" s="204" t="s">
        <v>641</v>
      </c>
      <c r="F122" s="209" t="s">
        <v>642</v>
      </c>
      <c r="G122" s="209">
        <v>45338</v>
      </c>
      <c r="H122" s="214">
        <v>0</v>
      </c>
      <c r="I122" s="101">
        <v>-12600</v>
      </c>
      <c r="J122" s="101">
        <f t="shared" si="5"/>
        <v>640335.0965000001</v>
      </c>
      <c r="K122" s="173"/>
    </row>
    <row r="123" spans="2:11" x14ac:dyDescent="0.25">
      <c r="B123" s="4">
        <f>SUBTOTAL(103,$C$13:C123)</f>
        <v>111</v>
      </c>
      <c r="C123" s="157" t="s">
        <v>603</v>
      </c>
      <c r="D123" s="157" t="s">
        <v>607</v>
      </c>
      <c r="E123" s="204" t="s">
        <v>644</v>
      </c>
      <c r="F123" s="209" t="s">
        <v>669</v>
      </c>
      <c r="G123" s="209">
        <v>45338</v>
      </c>
      <c r="H123" s="214">
        <v>0</v>
      </c>
      <c r="I123" s="101">
        <v>-1500</v>
      </c>
      <c r="J123" s="101">
        <f t="shared" si="5"/>
        <v>638835.0965000001</v>
      </c>
      <c r="K123" s="173"/>
    </row>
    <row r="124" spans="2:11" x14ac:dyDescent="0.25">
      <c r="B124" s="4">
        <f>SUBTOTAL(103,$C$13:C124)</f>
        <v>112</v>
      </c>
      <c r="C124" s="158" t="s">
        <v>605</v>
      </c>
      <c r="D124" s="157" t="s">
        <v>607</v>
      </c>
      <c r="E124" s="204" t="s">
        <v>644</v>
      </c>
      <c r="F124" s="209" t="s">
        <v>669</v>
      </c>
      <c r="G124" s="209">
        <v>45338</v>
      </c>
      <c r="H124" s="214">
        <v>0</v>
      </c>
      <c r="I124" s="101">
        <v>-6863</v>
      </c>
      <c r="J124" s="101">
        <f t="shared" si="5"/>
        <v>631972.0965000001</v>
      </c>
      <c r="K124" s="173"/>
    </row>
    <row r="125" spans="2:11" x14ac:dyDescent="0.25">
      <c r="B125" s="4">
        <f>SUBTOTAL(103,$C$13:C125)</f>
        <v>113</v>
      </c>
      <c r="C125" s="157" t="s">
        <v>667</v>
      </c>
      <c r="D125" s="157" t="s">
        <v>648</v>
      </c>
      <c r="E125" s="204" t="s">
        <v>647</v>
      </c>
      <c r="F125" s="209" t="s">
        <v>658</v>
      </c>
      <c r="G125" s="209">
        <v>45338</v>
      </c>
      <c r="H125" s="214">
        <v>0</v>
      </c>
      <c r="I125" s="101">
        <v>-16200</v>
      </c>
      <c r="J125" s="101">
        <f t="shared" si="5"/>
        <v>615772.0965000001</v>
      </c>
      <c r="K125" s="173"/>
    </row>
    <row r="126" spans="2:11" x14ac:dyDescent="0.25">
      <c r="B126" s="4">
        <f>SUBTOTAL(103,$C$13:C126)</f>
        <v>114</v>
      </c>
      <c r="C126" s="157" t="s">
        <v>673</v>
      </c>
      <c r="D126" s="157" t="s">
        <v>674</v>
      </c>
      <c r="E126" s="204" t="s">
        <v>675</v>
      </c>
      <c r="F126" s="209" t="s">
        <v>676</v>
      </c>
      <c r="G126" s="209">
        <v>45338</v>
      </c>
      <c r="H126" s="214">
        <v>0</v>
      </c>
      <c r="I126" s="101">
        <v>-8400</v>
      </c>
      <c r="J126" s="101">
        <f t="shared" si="5"/>
        <v>607372.0965000001</v>
      </c>
      <c r="K126" s="173"/>
    </row>
    <row r="127" spans="2:11" x14ac:dyDescent="0.25">
      <c r="B127" s="4">
        <f>SUBTOTAL(103,$C$13:C127)</f>
        <v>115</v>
      </c>
      <c r="C127" s="157" t="s">
        <v>677</v>
      </c>
      <c r="D127" s="154" t="s">
        <v>688</v>
      </c>
      <c r="E127" s="204" t="s">
        <v>675</v>
      </c>
      <c r="F127" s="209" t="s">
        <v>676</v>
      </c>
      <c r="G127" s="209">
        <v>45338</v>
      </c>
      <c r="H127" s="214">
        <v>0</v>
      </c>
      <c r="I127" s="101">
        <v>-8400</v>
      </c>
      <c r="J127" s="101">
        <f t="shared" si="5"/>
        <v>598972.0965000001</v>
      </c>
      <c r="K127" s="173"/>
    </row>
    <row r="128" spans="2:11" x14ac:dyDescent="0.25">
      <c r="B128" s="4">
        <f>SUBTOTAL(103,$C$13:C128)</f>
        <v>116</v>
      </c>
      <c r="C128" s="157" t="s">
        <v>682</v>
      </c>
      <c r="D128" s="157" t="s">
        <v>608</v>
      </c>
      <c r="E128" s="204" t="s">
        <v>647</v>
      </c>
      <c r="F128" s="209" t="s">
        <v>658</v>
      </c>
      <c r="G128" s="209">
        <v>45341</v>
      </c>
      <c r="H128" s="214">
        <v>0</v>
      </c>
      <c r="I128" s="101">
        <v>-1800</v>
      </c>
      <c r="J128" s="101">
        <f t="shared" si="5"/>
        <v>597172.0965000001</v>
      </c>
      <c r="K128" s="173"/>
    </row>
    <row r="129" spans="2:11" x14ac:dyDescent="0.25">
      <c r="B129" s="4">
        <f>SUBTOTAL(103,$C$13:C129)</f>
        <v>117</v>
      </c>
      <c r="C129" s="157" t="s">
        <v>625</v>
      </c>
      <c r="D129" s="157" t="s">
        <v>680</v>
      </c>
      <c r="E129" s="204" t="s">
        <v>641</v>
      </c>
      <c r="F129" s="209" t="s">
        <v>642</v>
      </c>
      <c r="G129" s="209">
        <v>45341</v>
      </c>
      <c r="H129" s="214">
        <v>0</v>
      </c>
      <c r="I129" s="101">
        <v>-1400</v>
      </c>
      <c r="J129" s="101">
        <f t="shared" si="5"/>
        <v>595772.0965000001</v>
      </c>
      <c r="K129" s="173"/>
    </row>
    <row r="130" spans="2:11" x14ac:dyDescent="0.25">
      <c r="B130" s="4">
        <f>SUBTOTAL(103,$C$13:C130)</f>
        <v>118</v>
      </c>
      <c r="C130" s="158" t="s">
        <v>598</v>
      </c>
      <c r="D130" s="157" t="s">
        <v>657</v>
      </c>
      <c r="E130" s="204" t="s">
        <v>644</v>
      </c>
      <c r="F130" s="208" t="s">
        <v>428</v>
      </c>
      <c r="G130" s="209">
        <v>45343</v>
      </c>
      <c r="H130" s="214">
        <v>12000</v>
      </c>
      <c r="I130" s="101">
        <v>0</v>
      </c>
      <c r="J130" s="101">
        <f t="shared" si="5"/>
        <v>607772.0965000001</v>
      </c>
      <c r="K130" s="173"/>
    </row>
    <row r="131" spans="2:11" x14ac:dyDescent="0.25">
      <c r="B131" s="4">
        <f>SUBTOTAL(103,$C$13:C131)</f>
        <v>119</v>
      </c>
      <c r="C131" s="157" t="s">
        <v>131</v>
      </c>
      <c r="D131" s="157" t="s">
        <v>681</v>
      </c>
      <c r="E131" s="204" t="s">
        <v>588</v>
      </c>
      <c r="F131" s="209" t="s">
        <v>589</v>
      </c>
      <c r="G131" s="209">
        <v>45344</v>
      </c>
      <c r="H131" s="214">
        <v>0</v>
      </c>
      <c r="I131" s="101">
        <v>-220000</v>
      </c>
      <c r="J131" s="101">
        <f t="shared" si="5"/>
        <v>387772.0965000001</v>
      </c>
      <c r="K131" s="173"/>
    </row>
    <row r="132" spans="2:11" x14ac:dyDescent="0.25">
      <c r="B132" s="4">
        <f>SUBTOTAL(103,$C$13:C132)</f>
        <v>120</v>
      </c>
      <c r="C132" s="157" t="s">
        <v>596</v>
      </c>
      <c r="D132" s="157" t="s">
        <v>639</v>
      </c>
      <c r="E132" s="204" t="s">
        <v>581</v>
      </c>
      <c r="F132" s="209" t="s">
        <v>620</v>
      </c>
      <c r="G132" s="209">
        <v>45345</v>
      </c>
      <c r="H132" s="214">
        <v>0</v>
      </c>
      <c r="I132" s="101">
        <v>-23100.13</v>
      </c>
      <c r="J132" s="101">
        <f t="shared" si="5"/>
        <v>364671.9665000001</v>
      </c>
      <c r="K132" s="173"/>
    </row>
    <row r="133" spans="2:11" x14ac:dyDescent="0.25">
      <c r="B133" s="4">
        <f>SUBTOTAL(103,$C$13:C133)</f>
        <v>121</v>
      </c>
      <c r="C133" s="157" t="s">
        <v>640</v>
      </c>
      <c r="D133" s="157" t="s">
        <v>608</v>
      </c>
      <c r="E133" s="204" t="s">
        <v>641</v>
      </c>
      <c r="F133" s="209" t="s">
        <v>642</v>
      </c>
      <c r="G133" s="209">
        <v>45345</v>
      </c>
      <c r="H133" s="214">
        <v>0</v>
      </c>
      <c r="I133" s="101">
        <f>-5400-500</f>
        <v>-5900</v>
      </c>
      <c r="J133" s="101">
        <f t="shared" si="5"/>
        <v>358771.9665000001</v>
      </c>
      <c r="K133" s="173"/>
    </row>
    <row r="134" spans="2:11" x14ac:dyDescent="0.25">
      <c r="B134" s="4">
        <f>SUBTOTAL(103,$C$13:C134)</f>
        <v>122</v>
      </c>
      <c r="C134" s="157" t="s">
        <v>598</v>
      </c>
      <c r="D134" s="157" t="s">
        <v>607</v>
      </c>
      <c r="E134" s="204" t="s">
        <v>581</v>
      </c>
      <c r="F134" s="209" t="s">
        <v>620</v>
      </c>
      <c r="G134" s="209">
        <v>45345</v>
      </c>
      <c r="H134" s="214">
        <v>0</v>
      </c>
      <c r="I134" s="101">
        <v>-40000.020499999999</v>
      </c>
      <c r="J134" s="101">
        <f t="shared" si="5"/>
        <v>318771.94600000011</v>
      </c>
      <c r="K134" s="173"/>
    </row>
    <row r="135" spans="2:11" x14ac:dyDescent="0.25">
      <c r="B135" s="4">
        <f>SUBTOTAL(103,$C$13:C135)</f>
        <v>123</v>
      </c>
      <c r="C135" s="157" t="s">
        <v>600</v>
      </c>
      <c r="D135" s="24" t="s">
        <v>608</v>
      </c>
      <c r="E135" s="204" t="s">
        <v>594</v>
      </c>
      <c r="F135" s="209" t="s">
        <v>595</v>
      </c>
      <c r="G135" s="209">
        <v>45345</v>
      </c>
      <c r="H135" s="214">
        <v>0</v>
      </c>
      <c r="I135" s="101">
        <v>-24877</v>
      </c>
      <c r="J135" s="101">
        <f t="shared" si="5"/>
        <v>293894.94600000011</v>
      </c>
      <c r="K135" s="173"/>
    </row>
    <row r="136" spans="2:11" x14ac:dyDescent="0.25">
      <c r="B136" s="4">
        <f>SUBTOTAL(103,$C$13:C136)</f>
        <v>124</v>
      </c>
      <c r="C136" s="157" t="s">
        <v>663</v>
      </c>
      <c r="D136" s="154" t="s">
        <v>688</v>
      </c>
      <c r="E136" s="204" t="s">
        <v>647</v>
      </c>
      <c r="F136" s="209" t="s">
        <v>658</v>
      </c>
      <c r="G136" s="209">
        <v>45345</v>
      </c>
      <c r="H136" s="214">
        <v>0</v>
      </c>
      <c r="I136" s="101">
        <v>-15000</v>
      </c>
      <c r="J136" s="101">
        <f t="shared" si="5"/>
        <v>278894.94600000011</v>
      </c>
      <c r="K136" s="173"/>
    </row>
    <row r="137" spans="2:11" x14ac:dyDescent="0.25">
      <c r="B137" s="4">
        <f>SUBTOTAL(103,$C$13:C137)</f>
        <v>125</v>
      </c>
      <c r="C137" s="157" t="s">
        <v>682</v>
      </c>
      <c r="D137" s="157" t="s">
        <v>608</v>
      </c>
      <c r="E137" s="204" t="s">
        <v>647</v>
      </c>
      <c r="F137" s="209" t="s">
        <v>658</v>
      </c>
      <c r="G137" s="209">
        <v>45345</v>
      </c>
      <c r="H137" s="214">
        <v>0</v>
      </c>
      <c r="I137" s="101">
        <v>-3500</v>
      </c>
      <c r="J137" s="101">
        <f t="shared" si="5"/>
        <v>275394.94600000011</v>
      </c>
      <c r="K137" s="173"/>
    </row>
    <row r="138" spans="2:11" x14ac:dyDescent="0.25">
      <c r="B138" s="4">
        <f>SUBTOTAL(103,$C$13:C138)</f>
        <v>126</v>
      </c>
      <c r="C138" s="157" t="s">
        <v>601</v>
      </c>
      <c r="D138" s="157" t="s">
        <v>648</v>
      </c>
      <c r="E138" s="204" t="s">
        <v>594</v>
      </c>
      <c r="F138" s="209" t="s">
        <v>595</v>
      </c>
      <c r="G138" s="209">
        <v>45345</v>
      </c>
      <c r="H138" s="214">
        <v>0</v>
      </c>
      <c r="I138" s="101">
        <v>-18331</v>
      </c>
      <c r="J138" s="101">
        <f t="shared" si="5"/>
        <v>257063.94600000011</v>
      </c>
      <c r="K138" s="173"/>
    </row>
    <row r="139" spans="2:11" x14ac:dyDescent="0.25">
      <c r="B139" s="4">
        <f>SUBTOTAL(103,$C$13:C139)</f>
        <v>127</v>
      </c>
      <c r="C139" s="157" t="s">
        <v>665</v>
      </c>
      <c r="D139" s="157" t="s">
        <v>648</v>
      </c>
      <c r="E139" s="204" t="s">
        <v>647</v>
      </c>
      <c r="F139" s="209" t="s">
        <v>658</v>
      </c>
      <c r="G139" s="209">
        <v>45345</v>
      </c>
      <c r="H139" s="214">
        <v>0</v>
      </c>
      <c r="I139" s="101">
        <v>-21000</v>
      </c>
      <c r="J139" s="101">
        <f t="shared" si="5"/>
        <v>236063.94600000011</v>
      </c>
      <c r="K139" s="173"/>
    </row>
    <row r="140" spans="2:11" x14ac:dyDescent="0.25">
      <c r="B140" s="4">
        <f>SUBTOTAL(103,$C$13:C140)</f>
        <v>128</v>
      </c>
      <c r="C140" s="157" t="s">
        <v>683</v>
      </c>
      <c r="D140" s="157" t="s">
        <v>648</v>
      </c>
      <c r="E140" s="204" t="s">
        <v>582</v>
      </c>
      <c r="F140" s="209" t="s">
        <v>425</v>
      </c>
      <c r="G140" s="209">
        <v>45345</v>
      </c>
      <c r="H140" s="214">
        <v>0</v>
      </c>
      <c r="I140" s="101">
        <v>-3360</v>
      </c>
      <c r="J140" s="101">
        <f t="shared" si="5"/>
        <v>232703.94600000011</v>
      </c>
      <c r="K140" s="173"/>
    </row>
    <row r="141" spans="2:11" x14ac:dyDescent="0.25">
      <c r="B141" s="4">
        <f>SUBTOTAL(103,$C$13:C141)</f>
        <v>129</v>
      </c>
      <c r="C141" s="157" t="s">
        <v>666</v>
      </c>
      <c r="D141" s="157" t="s">
        <v>607</v>
      </c>
      <c r="E141" s="204" t="s">
        <v>641</v>
      </c>
      <c r="F141" s="209" t="s">
        <v>642</v>
      </c>
      <c r="G141" s="209">
        <v>45345</v>
      </c>
      <c r="H141" s="214">
        <v>0</v>
      </c>
      <c r="I141" s="101">
        <v>-5250.04</v>
      </c>
      <c r="J141" s="101">
        <f t="shared" si="5"/>
        <v>227453.9060000001</v>
      </c>
      <c r="K141" s="173"/>
    </row>
    <row r="142" spans="2:11" x14ac:dyDescent="0.25">
      <c r="B142" s="4">
        <f>SUBTOTAL(103,$C$13:C142)</f>
        <v>130</v>
      </c>
      <c r="C142" s="157" t="s">
        <v>666</v>
      </c>
      <c r="D142" s="157" t="s">
        <v>608</v>
      </c>
      <c r="E142" s="204" t="s">
        <v>641</v>
      </c>
      <c r="F142" s="209" t="s">
        <v>642</v>
      </c>
      <c r="G142" s="209">
        <v>45345</v>
      </c>
      <c r="H142" s="214">
        <v>0</v>
      </c>
      <c r="I142" s="101">
        <v>-21000</v>
      </c>
      <c r="J142" s="101">
        <f t="shared" si="5"/>
        <v>206453.9060000001</v>
      </c>
      <c r="K142" s="173"/>
    </row>
    <row r="143" spans="2:11" x14ac:dyDescent="0.25">
      <c r="B143" s="4">
        <f>SUBTOTAL(103,$C$13:C143)</f>
        <v>131</v>
      </c>
      <c r="C143" s="157" t="s">
        <v>603</v>
      </c>
      <c r="D143" s="157" t="s">
        <v>607</v>
      </c>
      <c r="E143" s="204" t="s">
        <v>644</v>
      </c>
      <c r="F143" s="209" t="s">
        <v>669</v>
      </c>
      <c r="G143" s="209">
        <v>45345</v>
      </c>
      <c r="H143" s="214">
        <v>0</v>
      </c>
      <c r="I143" s="101">
        <v>-1300</v>
      </c>
      <c r="J143" s="101">
        <f t="shared" si="5"/>
        <v>205153.9060000001</v>
      </c>
      <c r="K143" s="173"/>
    </row>
    <row r="144" spans="2:11" x14ac:dyDescent="0.25">
      <c r="B144" s="4">
        <f>SUBTOTAL(103,$C$13:C144)</f>
        <v>132</v>
      </c>
      <c r="C144" s="157" t="s">
        <v>667</v>
      </c>
      <c r="D144" s="157" t="s">
        <v>648</v>
      </c>
      <c r="E144" s="204" t="s">
        <v>647</v>
      </c>
      <c r="F144" s="209" t="s">
        <v>658</v>
      </c>
      <c r="G144" s="209">
        <v>45345</v>
      </c>
      <c r="H144" s="214">
        <v>0</v>
      </c>
      <c r="I144" s="101">
        <v>-21000</v>
      </c>
      <c r="J144" s="101">
        <f t="shared" si="5"/>
        <v>184153.9060000001</v>
      </c>
      <c r="K144" s="173"/>
    </row>
    <row r="145" spans="2:11" x14ac:dyDescent="0.25">
      <c r="B145" s="4">
        <f>SUBTOTAL(103,$C$13:C145)</f>
        <v>133</v>
      </c>
      <c r="C145" s="157" t="s">
        <v>596</v>
      </c>
      <c r="D145" s="157" t="s">
        <v>639</v>
      </c>
      <c r="E145" s="204" t="s">
        <v>581</v>
      </c>
      <c r="F145" s="209" t="s">
        <v>620</v>
      </c>
      <c r="G145" s="209">
        <v>45352</v>
      </c>
      <c r="H145" s="214">
        <v>0</v>
      </c>
      <c r="I145" s="214">
        <v>-15000.21</v>
      </c>
      <c r="J145" s="101">
        <f t="shared" si="5"/>
        <v>169153.69600000011</v>
      </c>
      <c r="K145" s="173"/>
    </row>
    <row r="146" spans="2:11" x14ac:dyDescent="0.25">
      <c r="B146" s="4">
        <f>SUBTOTAL(103,$C$13:C146)</f>
        <v>134</v>
      </c>
      <c r="C146" s="157" t="s">
        <v>640</v>
      </c>
      <c r="D146" s="157" t="s">
        <v>608</v>
      </c>
      <c r="E146" s="204" t="s">
        <v>641</v>
      </c>
      <c r="F146" s="209" t="s">
        <v>642</v>
      </c>
      <c r="G146" s="209">
        <v>45352</v>
      </c>
      <c r="H146" s="214">
        <v>0</v>
      </c>
      <c r="I146" s="214">
        <v>-4200</v>
      </c>
      <c r="J146" s="101">
        <f t="shared" si="5"/>
        <v>164953.69600000011</v>
      </c>
      <c r="K146" s="173"/>
    </row>
    <row r="147" spans="2:11" x14ac:dyDescent="0.25">
      <c r="B147" s="4">
        <f>SUBTOTAL(103,$C$13:C147)</f>
        <v>135</v>
      </c>
      <c r="C147" s="157" t="s">
        <v>598</v>
      </c>
      <c r="D147" s="157" t="s">
        <v>607</v>
      </c>
      <c r="E147" s="204" t="s">
        <v>581</v>
      </c>
      <c r="F147" s="209" t="s">
        <v>620</v>
      </c>
      <c r="G147" s="209">
        <v>45352</v>
      </c>
      <c r="H147" s="214">
        <v>0</v>
      </c>
      <c r="I147" s="214">
        <v>-20000.179499999998</v>
      </c>
      <c r="J147" s="101">
        <f t="shared" si="5"/>
        <v>144953.51650000011</v>
      </c>
      <c r="K147" s="173"/>
    </row>
    <row r="148" spans="2:11" x14ac:dyDescent="0.25">
      <c r="B148" s="4">
        <f>SUBTOTAL(103,$C$13:C148)</f>
        <v>136</v>
      </c>
      <c r="C148" s="157" t="s">
        <v>685</v>
      </c>
      <c r="D148" s="157"/>
      <c r="E148" s="204"/>
      <c r="F148" s="209"/>
      <c r="G148" s="209">
        <v>45352</v>
      </c>
      <c r="H148" s="214">
        <v>0</v>
      </c>
      <c r="I148" s="214">
        <v>-20000</v>
      </c>
      <c r="J148" s="101">
        <f t="shared" si="5"/>
        <v>124953.51650000011</v>
      </c>
      <c r="K148" s="173"/>
    </row>
    <row r="149" spans="2:11" x14ac:dyDescent="0.25">
      <c r="B149" s="4">
        <f>SUBTOTAL(103,$C$13:C149)</f>
        <v>137</v>
      </c>
      <c r="C149" s="157" t="s">
        <v>600</v>
      </c>
      <c r="D149" s="157" t="s">
        <v>608</v>
      </c>
      <c r="E149" s="204" t="s">
        <v>594</v>
      </c>
      <c r="F149" s="209" t="s">
        <v>595</v>
      </c>
      <c r="G149" s="209">
        <v>45352</v>
      </c>
      <c r="H149" s="214">
        <v>0</v>
      </c>
      <c r="I149" s="214">
        <v>-21576</v>
      </c>
      <c r="J149" s="101">
        <f t="shared" si="5"/>
        <v>103377.51650000011</v>
      </c>
      <c r="K149" s="173"/>
    </row>
    <row r="150" spans="2:11" x14ac:dyDescent="0.25">
      <c r="B150" s="4">
        <f>SUBTOTAL(103,$C$13:C150)</f>
        <v>138</v>
      </c>
      <c r="C150" s="157" t="s">
        <v>682</v>
      </c>
      <c r="D150" s="157" t="s">
        <v>608</v>
      </c>
      <c r="E150" s="204" t="s">
        <v>647</v>
      </c>
      <c r="F150" s="209" t="s">
        <v>658</v>
      </c>
      <c r="G150" s="209">
        <v>45352</v>
      </c>
      <c r="H150" s="214">
        <v>0</v>
      </c>
      <c r="I150" s="214">
        <v>-3500</v>
      </c>
      <c r="J150" s="101">
        <f t="shared" si="5"/>
        <v>99877.516500000114</v>
      </c>
      <c r="K150" s="173"/>
    </row>
    <row r="151" spans="2:11" x14ac:dyDescent="0.25">
      <c r="B151" s="4">
        <f>SUBTOTAL(103,$C$13:C151)</f>
        <v>139</v>
      </c>
      <c r="C151" s="157" t="s">
        <v>601</v>
      </c>
      <c r="D151" s="157" t="s">
        <v>648</v>
      </c>
      <c r="E151" s="204" t="s">
        <v>594</v>
      </c>
      <c r="F151" s="209" t="s">
        <v>595</v>
      </c>
      <c r="G151" s="209">
        <v>45352</v>
      </c>
      <c r="H151" s="214">
        <v>0</v>
      </c>
      <c r="I151" s="214">
        <v>-6331</v>
      </c>
      <c r="J151" s="101">
        <f t="shared" si="5"/>
        <v>93546.516500000114</v>
      </c>
      <c r="K151" s="173"/>
    </row>
    <row r="152" spans="2:11" x14ac:dyDescent="0.25">
      <c r="B152" s="4">
        <f>SUBTOTAL(103,$C$13:C152)</f>
        <v>140</v>
      </c>
      <c r="C152" s="157" t="s">
        <v>665</v>
      </c>
      <c r="D152" s="157" t="s">
        <v>648</v>
      </c>
      <c r="E152" s="204" t="s">
        <v>647</v>
      </c>
      <c r="F152" s="209" t="s">
        <v>658</v>
      </c>
      <c r="G152" s="209">
        <v>45352</v>
      </c>
      <c r="H152" s="214">
        <v>0</v>
      </c>
      <c r="I152" s="214">
        <v>-21000</v>
      </c>
      <c r="J152" s="101">
        <f t="shared" si="5"/>
        <v>72546.516500000114</v>
      </c>
      <c r="K152" s="173"/>
    </row>
    <row r="153" spans="2:11" x14ac:dyDescent="0.25">
      <c r="B153" s="4">
        <f>SUBTOTAL(103,$C$13:C153)</f>
        <v>141</v>
      </c>
      <c r="C153" s="157" t="s">
        <v>683</v>
      </c>
      <c r="D153" s="157" t="s">
        <v>648</v>
      </c>
      <c r="E153" s="204" t="s">
        <v>582</v>
      </c>
      <c r="F153" s="209" t="s">
        <v>425</v>
      </c>
      <c r="G153" s="209">
        <v>45352</v>
      </c>
      <c r="H153" s="214">
        <v>0</v>
      </c>
      <c r="I153" s="214">
        <v>-3360</v>
      </c>
      <c r="J153" s="101">
        <f t="shared" si="5"/>
        <v>69186.516500000114</v>
      </c>
      <c r="K153" s="173"/>
    </row>
    <row r="154" spans="2:11" x14ac:dyDescent="0.25">
      <c r="B154" s="4">
        <f>SUBTOTAL(103,$C$13:C154)</f>
        <v>142</v>
      </c>
      <c r="C154" s="157" t="s">
        <v>666</v>
      </c>
      <c r="D154" s="157" t="s">
        <v>607</v>
      </c>
      <c r="E154" s="204" t="s">
        <v>641</v>
      </c>
      <c r="F154" s="209" t="s">
        <v>642</v>
      </c>
      <c r="G154" s="209">
        <v>45352</v>
      </c>
      <c r="H154" s="214">
        <v>0</v>
      </c>
      <c r="I154" s="214">
        <v>-10550.07</v>
      </c>
      <c r="J154" s="101">
        <f t="shared" si="5"/>
        <v>58636.446500000115</v>
      </c>
      <c r="K154" s="173"/>
    </row>
    <row r="155" spans="2:11" x14ac:dyDescent="0.25">
      <c r="B155" s="4">
        <f>SUBTOTAL(103,$C$13:C155)</f>
        <v>143</v>
      </c>
      <c r="C155" s="157" t="s">
        <v>666</v>
      </c>
      <c r="D155" s="157" t="s">
        <v>608</v>
      </c>
      <c r="E155" s="204" t="s">
        <v>641</v>
      </c>
      <c r="F155" s="209" t="s">
        <v>642</v>
      </c>
      <c r="G155" s="209">
        <v>45352</v>
      </c>
      <c r="H155" s="214">
        <v>0</v>
      </c>
      <c r="I155" s="214">
        <v>-16800</v>
      </c>
      <c r="J155" s="101">
        <f t="shared" si="5"/>
        <v>41836.446500000115</v>
      </c>
      <c r="K155" s="173"/>
    </row>
    <row r="156" spans="2:11" x14ac:dyDescent="0.25">
      <c r="B156" s="4">
        <f>SUBTOTAL(103,$C$13:C156)</f>
        <v>144</v>
      </c>
      <c r="C156" s="157" t="s">
        <v>603</v>
      </c>
      <c r="D156" s="157" t="s">
        <v>607</v>
      </c>
      <c r="E156" s="204" t="s">
        <v>644</v>
      </c>
      <c r="F156" s="209" t="s">
        <v>669</v>
      </c>
      <c r="G156" s="209">
        <v>45352</v>
      </c>
      <c r="H156" s="214">
        <v>0</v>
      </c>
      <c r="I156" s="214">
        <v>-2000</v>
      </c>
      <c r="J156" s="101">
        <f t="shared" si="5"/>
        <v>39836.446500000115</v>
      </c>
      <c r="K156" s="173"/>
    </row>
    <row r="157" spans="2:11" x14ac:dyDescent="0.25">
      <c r="B157" s="4">
        <f>SUBTOTAL(103,$C$13:C157)</f>
        <v>145</v>
      </c>
      <c r="C157" s="157" t="s">
        <v>605</v>
      </c>
      <c r="D157" s="157" t="s">
        <v>607</v>
      </c>
      <c r="E157" s="204" t="s">
        <v>644</v>
      </c>
      <c r="F157" s="209" t="s">
        <v>669</v>
      </c>
      <c r="G157" s="209">
        <v>45352</v>
      </c>
      <c r="H157" s="214">
        <v>0</v>
      </c>
      <c r="I157" s="214">
        <v>-10000.290000000001</v>
      </c>
      <c r="J157" s="101">
        <f t="shared" si="5"/>
        <v>29836.156500000114</v>
      </c>
      <c r="K157" s="173"/>
    </row>
    <row r="158" spans="2:11" x14ac:dyDescent="0.25">
      <c r="B158" s="4">
        <f>SUBTOTAL(103,$C$13:C158)</f>
        <v>146</v>
      </c>
      <c r="C158" s="24" t="s">
        <v>667</v>
      </c>
      <c r="D158" s="24" t="s">
        <v>648</v>
      </c>
      <c r="E158" s="203" t="s">
        <v>647</v>
      </c>
      <c r="F158" s="208" t="s">
        <v>658</v>
      </c>
      <c r="G158" s="208">
        <v>45352</v>
      </c>
      <c r="H158" s="101">
        <v>0</v>
      </c>
      <c r="I158" s="101">
        <v>-4200</v>
      </c>
      <c r="J158" s="101">
        <f t="shared" si="5"/>
        <v>25636.156500000114</v>
      </c>
      <c r="K158" s="173"/>
    </row>
    <row r="159" spans="2:11" x14ac:dyDescent="0.25">
      <c r="B159" s="4">
        <f>SUBTOTAL(103,$C$13:C159)</f>
        <v>147</v>
      </c>
      <c r="C159" s="100" t="s">
        <v>630</v>
      </c>
      <c r="D159" s="100" t="s">
        <v>612</v>
      </c>
      <c r="E159" s="203" t="s">
        <v>24</v>
      </c>
      <c r="F159" s="208" t="s">
        <v>24</v>
      </c>
      <c r="G159" s="208">
        <v>45352</v>
      </c>
      <c r="H159" s="101">
        <v>0</v>
      </c>
      <c r="I159" s="101">
        <v>-12000</v>
      </c>
      <c r="J159" s="101">
        <f t="shared" si="5"/>
        <v>13636.156500000114</v>
      </c>
      <c r="K159" s="173"/>
    </row>
    <row r="160" spans="2:11" x14ac:dyDescent="0.25">
      <c r="B160" s="4">
        <f>SUBTOTAL(103,$C$13:C160)</f>
        <v>148</v>
      </c>
      <c r="C160" s="24" t="s">
        <v>631</v>
      </c>
      <c r="D160" s="24" t="s">
        <v>613</v>
      </c>
      <c r="E160" s="203" t="s">
        <v>24</v>
      </c>
      <c r="F160" s="208" t="s">
        <v>24</v>
      </c>
      <c r="G160" s="208">
        <v>45352</v>
      </c>
      <c r="H160" s="101">
        <v>0</v>
      </c>
      <c r="I160" s="101">
        <v>-5000</v>
      </c>
      <c r="J160" s="101">
        <f t="shared" ref="J160:J207" si="6">H160+J159+I160</f>
        <v>8636.1565000001137</v>
      </c>
      <c r="K160" s="173"/>
    </row>
    <row r="161" spans="2:11" x14ac:dyDescent="0.25">
      <c r="B161" s="4">
        <f>SUBTOTAL(103,$C$13:C161)</f>
        <v>149</v>
      </c>
      <c r="C161" s="24" t="s">
        <v>632</v>
      </c>
      <c r="D161" s="24" t="s">
        <v>614</v>
      </c>
      <c r="E161" s="204" t="s">
        <v>24</v>
      </c>
      <c r="F161" s="208" t="s">
        <v>24</v>
      </c>
      <c r="G161" s="209">
        <v>45352</v>
      </c>
      <c r="H161" s="214">
        <v>0</v>
      </c>
      <c r="I161" s="101">
        <v>-500</v>
      </c>
      <c r="J161" s="101">
        <f t="shared" si="6"/>
        <v>8136.1565000001137</v>
      </c>
      <c r="K161" s="173"/>
    </row>
    <row r="162" spans="2:11" x14ac:dyDescent="0.25">
      <c r="B162" s="4">
        <f>SUBTOTAL(103,$C$13:C162)</f>
        <v>150</v>
      </c>
      <c r="C162" s="157" t="s">
        <v>653</v>
      </c>
      <c r="D162" s="157" t="s">
        <v>686</v>
      </c>
      <c r="E162" s="204" t="s">
        <v>581</v>
      </c>
      <c r="F162" s="209" t="s">
        <v>620</v>
      </c>
      <c r="G162" s="209">
        <v>45352</v>
      </c>
      <c r="H162" s="214">
        <v>300000</v>
      </c>
      <c r="I162" s="101">
        <v>0</v>
      </c>
      <c r="J162" s="101">
        <f t="shared" si="6"/>
        <v>308136.1565000001</v>
      </c>
      <c r="K162" s="173"/>
    </row>
    <row r="163" spans="2:11" x14ac:dyDescent="0.25">
      <c r="B163" s="4">
        <f>SUBTOTAL(103,$C$13:C163)</f>
        <v>151</v>
      </c>
      <c r="C163" s="157" t="s">
        <v>653</v>
      </c>
      <c r="D163" s="157" t="s">
        <v>687</v>
      </c>
      <c r="E163" s="204" t="s">
        <v>581</v>
      </c>
      <c r="F163" s="209" t="s">
        <v>620</v>
      </c>
      <c r="G163" s="209">
        <v>45352</v>
      </c>
      <c r="H163" s="214">
        <v>300000</v>
      </c>
      <c r="I163" s="101">
        <v>0</v>
      </c>
      <c r="J163" s="101">
        <f t="shared" si="6"/>
        <v>608136.15650000004</v>
      </c>
      <c r="K163" s="173"/>
    </row>
    <row r="164" spans="2:11" x14ac:dyDescent="0.25">
      <c r="B164" s="4">
        <f>SUBTOTAL(103,$C$13:C164)</f>
        <v>152</v>
      </c>
      <c r="C164" s="157" t="s">
        <v>685</v>
      </c>
      <c r="D164" s="157"/>
      <c r="E164" s="204"/>
      <c r="F164" s="209"/>
      <c r="G164" s="209">
        <v>45356</v>
      </c>
      <c r="H164" s="214">
        <v>0</v>
      </c>
      <c r="I164" s="214">
        <v>-20000</v>
      </c>
      <c r="J164" s="101">
        <f t="shared" si="6"/>
        <v>588136.15650000004</v>
      </c>
      <c r="K164" s="173"/>
    </row>
    <row r="165" spans="2:11" x14ac:dyDescent="0.25">
      <c r="B165" s="4">
        <f>SUBTOTAL(103,$C$13:C165)</f>
        <v>153</v>
      </c>
      <c r="C165" s="157" t="s">
        <v>678</v>
      </c>
      <c r="D165" s="157" t="s">
        <v>679</v>
      </c>
      <c r="E165" s="204" t="s">
        <v>641</v>
      </c>
      <c r="F165" s="209" t="s">
        <v>642</v>
      </c>
      <c r="G165" s="209">
        <v>45356</v>
      </c>
      <c r="H165" s="214">
        <v>0</v>
      </c>
      <c r="I165" s="214">
        <v>-30000</v>
      </c>
      <c r="J165" s="101">
        <f t="shared" si="6"/>
        <v>558136.15650000004</v>
      </c>
      <c r="K165" s="173"/>
    </row>
    <row r="166" spans="2:11" x14ac:dyDescent="0.25">
      <c r="B166" s="4">
        <f>SUBTOTAL(103,$C$13:C166)</f>
        <v>154</v>
      </c>
      <c r="C166" s="157" t="s">
        <v>666</v>
      </c>
      <c r="D166" s="157" t="s">
        <v>648</v>
      </c>
      <c r="E166" s="204" t="s">
        <v>641</v>
      </c>
      <c r="F166" s="209" t="s">
        <v>642</v>
      </c>
      <c r="G166" s="209">
        <v>45356</v>
      </c>
      <c r="H166" s="214">
        <v>0</v>
      </c>
      <c r="I166" s="214">
        <v>-4200</v>
      </c>
      <c r="J166" s="101">
        <f t="shared" si="6"/>
        <v>553936.15650000004</v>
      </c>
      <c r="K166" s="173"/>
    </row>
    <row r="167" spans="2:11" x14ac:dyDescent="0.25">
      <c r="B167" s="4">
        <f>SUBTOTAL(103,$C$13:C167)</f>
        <v>155</v>
      </c>
      <c r="C167" s="157" t="s">
        <v>689</v>
      </c>
      <c r="D167" s="157" t="s">
        <v>648</v>
      </c>
      <c r="E167" s="212" t="s">
        <v>691</v>
      </c>
      <c r="F167" s="209" t="s">
        <v>690</v>
      </c>
      <c r="G167" s="209">
        <v>45356</v>
      </c>
      <c r="H167" s="214">
        <v>0</v>
      </c>
      <c r="I167" s="214">
        <v>-4200</v>
      </c>
      <c r="J167" s="101">
        <f t="shared" si="6"/>
        <v>549736.15650000004</v>
      </c>
      <c r="K167" s="173"/>
    </row>
    <row r="168" spans="2:11" x14ac:dyDescent="0.25">
      <c r="B168" s="4">
        <f>SUBTOTAL(103,$C$13:C168)</f>
        <v>156</v>
      </c>
      <c r="C168" s="157" t="s">
        <v>131</v>
      </c>
      <c r="D168" s="157" t="s">
        <v>654</v>
      </c>
      <c r="E168" s="212" t="s">
        <v>588</v>
      </c>
      <c r="F168" s="209" t="s">
        <v>589</v>
      </c>
      <c r="G168" s="209">
        <v>45358</v>
      </c>
      <c r="H168" s="214">
        <v>0</v>
      </c>
      <c r="I168" s="214">
        <v>-260000</v>
      </c>
      <c r="J168" s="101">
        <f t="shared" si="6"/>
        <v>289736.15650000004</v>
      </c>
      <c r="K168" s="173"/>
    </row>
    <row r="169" spans="2:11" x14ac:dyDescent="0.25">
      <c r="B169" s="4">
        <f>SUBTOTAL(103,$C$13:C169)</f>
        <v>157</v>
      </c>
      <c r="C169" s="157" t="s">
        <v>596</v>
      </c>
      <c r="D169" s="157" t="s">
        <v>639</v>
      </c>
      <c r="E169" s="212" t="s">
        <v>581</v>
      </c>
      <c r="F169" s="209" t="s">
        <v>620</v>
      </c>
      <c r="G169" s="209">
        <v>45359</v>
      </c>
      <c r="H169" s="214">
        <v>0</v>
      </c>
      <c r="I169" s="214">
        <v>-10000.280000000001</v>
      </c>
      <c r="J169" s="101">
        <f t="shared" si="6"/>
        <v>279735.87650000001</v>
      </c>
      <c r="K169" s="173"/>
    </row>
    <row r="170" spans="2:11" x14ac:dyDescent="0.25">
      <c r="B170" s="4">
        <f>SUBTOTAL(103,$C$13:C170)</f>
        <v>158</v>
      </c>
      <c r="C170" s="157" t="s">
        <v>625</v>
      </c>
      <c r="D170" s="157" t="s">
        <v>608</v>
      </c>
      <c r="E170" s="212" t="s">
        <v>641</v>
      </c>
      <c r="F170" s="209" t="s">
        <v>642</v>
      </c>
      <c r="G170" s="209">
        <v>45359</v>
      </c>
      <c r="H170" s="214">
        <v>0</v>
      </c>
      <c r="I170" s="214">
        <v>-6600</v>
      </c>
      <c r="J170" s="101">
        <f t="shared" si="6"/>
        <v>273135.87650000001</v>
      </c>
      <c r="K170" s="173"/>
    </row>
    <row r="171" spans="2:11" x14ac:dyDescent="0.25">
      <c r="B171" s="4">
        <f>SUBTOTAL(103,$C$13:C171)</f>
        <v>159</v>
      </c>
      <c r="C171" s="157" t="s">
        <v>597</v>
      </c>
      <c r="D171" s="157" t="s">
        <v>639</v>
      </c>
      <c r="E171" s="212" t="s">
        <v>581</v>
      </c>
      <c r="F171" s="209" t="s">
        <v>620</v>
      </c>
      <c r="G171" s="209">
        <v>45359</v>
      </c>
      <c r="H171" s="214">
        <v>0</v>
      </c>
      <c r="I171" s="214">
        <v>-5005.5950000000003</v>
      </c>
      <c r="J171" s="101">
        <f t="shared" si="6"/>
        <v>268130.28150000004</v>
      </c>
      <c r="K171" s="173"/>
    </row>
    <row r="172" spans="2:11" x14ac:dyDescent="0.25">
      <c r="B172" s="4">
        <f>SUBTOTAL(103,$C$13:C172)</f>
        <v>160</v>
      </c>
      <c r="C172" s="157" t="s">
        <v>598</v>
      </c>
      <c r="D172" s="157" t="s">
        <v>607</v>
      </c>
      <c r="E172" s="212" t="s">
        <v>581</v>
      </c>
      <c r="F172" s="209" t="s">
        <v>620</v>
      </c>
      <c r="G172" s="209">
        <v>45359</v>
      </c>
      <c r="H172" s="214">
        <v>0</v>
      </c>
      <c r="I172" s="214">
        <v>-10000</v>
      </c>
      <c r="J172" s="101">
        <f t="shared" si="6"/>
        <v>258130.28150000004</v>
      </c>
      <c r="K172" s="173"/>
    </row>
    <row r="173" spans="2:11" x14ac:dyDescent="0.25">
      <c r="B173" s="4">
        <f>SUBTOTAL(103,$C$13:C173)</f>
        <v>161</v>
      </c>
      <c r="C173" s="157" t="s">
        <v>600</v>
      </c>
      <c r="D173" s="157" t="s">
        <v>608</v>
      </c>
      <c r="E173" s="212" t="s">
        <v>594</v>
      </c>
      <c r="F173" s="209" t="s">
        <v>595</v>
      </c>
      <c r="G173" s="209">
        <v>45359</v>
      </c>
      <c r="H173" s="214">
        <v>0</v>
      </c>
      <c r="I173" s="214">
        <v>-33760</v>
      </c>
      <c r="J173" s="101">
        <f t="shared" si="6"/>
        <v>224370.28150000004</v>
      </c>
      <c r="K173" s="173"/>
    </row>
    <row r="174" spans="2:11" x14ac:dyDescent="0.25">
      <c r="B174" s="4">
        <f>SUBTOTAL(103,$C$13:C174)</f>
        <v>162</v>
      </c>
      <c r="C174" s="157" t="s">
        <v>663</v>
      </c>
      <c r="D174" s="157" t="s">
        <v>696</v>
      </c>
      <c r="E174" s="212" t="s">
        <v>647</v>
      </c>
      <c r="F174" s="209" t="s">
        <v>658</v>
      </c>
      <c r="G174" s="209">
        <v>45359</v>
      </c>
      <c r="H174" s="214">
        <v>0</v>
      </c>
      <c r="I174" s="214">
        <v>-15000</v>
      </c>
      <c r="J174" s="101">
        <f t="shared" si="6"/>
        <v>209370.28150000004</v>
      </c>
      <c r="K174" s="173"/>
    </row>
    <row r="175" spans="2:11" x14ac:dyDescent="0.25">
      <c r="B175" s="4">
        <f>SUBTOTAL(103,$C$13:C175)</f>
        <v>163</v>
      </c>
      <c r="C175" s="157" t="s">
        <v>682</v>
      </c>
      <c r="D175" s="157" t="s">
        <v>608</v>
      </c>
      <c r="E175" s="212" t="s">
        <v>647</v>
      </c>
      <c r="F175" s="209" t="s">
        <v>658</v>
      </c>
      <c r="G175" s="209">
        <v>45359</v>
      </c>
      <c r="H175" s="214">
        <v>0</v>
      </c>
      <c r="I175" s="214">
        <v>-2100</v>
      </c>
      <c r="J175" s="101">
        <f t="shared" si="6"/>
        <v>207270.28150000004</v>
      </c>
      <c r="K175" s="173"/>
    </row>
    <row r="176" spans="2:11" x14ac:dyDescent="0.25">
      <c r="B176" s="4">
        <f>SUBTOTAL(103,$C$13:C176)</f>
        <v>164</v>
      </c>
      <c r="C176" s="157" t="s">
        <v>692</v>
      </c>
      <c r="D176" s="157" t="s">
        <v>608</v>
      </c>
      <c r="E176" s="212" t="s">
        <v>581</v>
      </c>
      <c r="F176" s="209" t="s">
        <v>620</v>
      </c>
      <c r="G176" s="209">
        <v>45359</v>
      </c>
      <c r="H176" s="214">
        <v>0</v>
      </c>
      <c r="I176" s="214">
        <v>-8955.83</v>
      </c>
      <c r="J176" s="101">
        <f t="shared" si="6"/>
        <v>198314.45150000005</v>
      </c>
      <c r="K176" s="173"/>
    </row>
    <row r="177" spans="2:11" x14ac:dyDescent="0.25">
      <c r="B177" s="4">
        <f>SUBTOTAL(103,$C$13:C177)</f>
        <v>165</v>
      </c>
      <c r="C177" s="157" t="s">
        <v>693</v>
      </c>
      <c r="D177" s="157" t="s">
        <v>608</v>
      </c>
      <c r="E177" s="212" t="s">
        <v>581</v>
      </c>
      <c r="F177" s="209" t="s">
        <v>620</v>
      </c>
      <c r="G177" s="209">
        <v>45359</v>
      </c>
      <c r="H177" s="214">
        <v>0</v>
      </c>
      <c r="I177" s="214">
        <v>-3500</v>
      </c>
      <c r="J177" s="101">
        <f t="shared" si="6"/>
        <v>194814.45150000005</v>
      </c>
      <c r="K177" s="173"/>
    </row>
    <row r="178" spans="2:11" x14ac:dyDescent="0.25">
      <c r="B178" s="4">
        <f>SUBTOTAL(103,$C$13:C178)</f>
        <v>166</v>
      </c>
      <c r="C178" s="157" t="s">
        <v>596</v>
      </c>
      <c r="D178" s="157" t="s">
        <v>608</v>
      </c>
      <c r="E178" s="212" t="s">
        <v>581</v>
      </c>
      <c r="F178" s="209" t="s">
        <v>620</v>
      </c>
      <c r="G178" s="209">
        <v>45359</v>
      </c>
      <c r="H178" s="214">
        <v>0</v>
      </c>
      <c r="I178" s="214">
        <v>-35000</v>
      </c>
      <c r="J178" s="101">
        <f t="shared" si="6"/>
        <v>159814.45150000005</v>
      </c>
      <c r="K178" s="173"/>
    </row>
    <row r="179" spans="2:11" x14ac:dyDescent="0.25">
      <c r="B179" s="4">
        <f>SUBTOTAL(103,$C$13:C179)</f>
        <v>167</v>
      </c>
      <c r="C179" s="157" t="s">
        <v>598</v>
      </c>
      <c r="D179" s="157" t="s">
        <v>608</v>
      </c>
      <c r="E179" s="212" t="s">
        <v>581</v>
      </c>
      <c r="F179" s="209" t="s">
        <v>620</v>
      </c>
      <c r="G179" s="209">
        <v>45359</v>
      </c>
      <c r="H179" s="214">
        <v>0</v>
      </c>
      <c r="I179" s="214">
        <v>-42000</v>
      </c>
      <c r="J179" s="101">
        <f t="shared" si="6"/>
        <v>117814.45150000005</v>
      </c>
      <c r="K179" s="173"/>
    </row>
    <row r="180" spans="2:11" x14ac:dyDescent="0.25">
      <c r="B180" s="4">
        <f>SUBTOTAL(103,$C$13:C180)</f>
        <v>168</v>
      </c>
      <c r="C180" s="157" t="s">
        <v>597</v>
      </c>
      <c r="D180" s="157" t="s">
        <v>608</v>
      </c>
      <c r="E180" s="212" t="s">
        <v>581</v>
      </c>
      <c r="F180" s="209" t="s">
        <v>620</v>
      </c>
      <c r="G180" s="209">
        <v>45359</v>
      </c>
      <c r="H180" s="214">
        <v>0</v>
      </c>
      <c r="I180" s="214">
        <v>-21000</v>
      </c>
      <c r="J180" s="101">
        <f t="shared" si="6"/>
        <v>96814.451500000054</v>
      </c>
      <c r="K180" s="173"/>
    </row>
    <row r="181" spans="2:11" x14ac:dyDescent="0.25">
      <c r="B181" s="4">
        <f>SUBTOTAL(103,$C$13:C181)</f>
        <v>169</v>
      </c>
      <c r="C181" s="157" t="s">
        <v>601</v>
      </c>
      <c r="D181" s="157" t="s">
        <v>648</v>
      </c>
      <c r="E181" s="212" t="s">
        <v>594</v>
      </c>
      <c r="F181" s="209" t="s">
        <v>595</v>
      </c>
      <c r="G181" s="209">
        <v>45359</v>
      </c>
      <c r="H181" s="214">
        <v>0</v>
      </c>
      <c r="I181" s="214">
        <v>-5331</v>
      </c>
      <c r="J181" s="101">
        <f t="shared" si="6"/>
        <v>91483.451500000054</v>
      </c>
      <c r="K181" s="173"/>
    </row>
    <row r="182" spans="2:11" x14ac:dyDescent="0.25">
      <c r="B182" s="4">
        <f>SUBTOTAL(103,$C$13:C182)</f>
        <v>170</v>
      </c>
      <c r="C182" s="157" t="s">
        <v>665</v>
      </c>
      <c r="D182" s="157" t="s">
        <v>648</v>
      </c>
      <c r="E182" s="212" t="s">
        <v>647</v>
      </c>
      <c r="F182" s="209" t="s">
        <v>658</v>
      </c>
      <c r="G182" s="209">
        <v>45359</v>
      </c>
      <c r="H182" s="214">
        <v>0</v>
      </c>
      <c r="I182" s="214">
        <v>-22400</v>
      </c>
      <c r="J182" s="101">
        <f t="shared" si="6"/>
        <v>69083.451500000054</v>
      </c>
      <c r="K182" s="173"/>
    </row>
    <row r="183" spans="2:11" x14ac:dyDescent="0.25">
      <c r="B183" s="4">
        <f>SUBTOTAL(103,$C$13:C183)</f>
        <v>171</v>
      </c>
      <c r="C183" s="157" t="s">
        <v>683</v>
      </c>
      <c r="D183" s="157" t="s">
        <v>648</v>
      </c>
      <c r="E183" s="212" t="s">
        <v>582</v>
      </c>
      <c r="F183" s="209" t="s">
        <v>425</v>
      </c>
      <c r="G183" s="209">
        <v>45359</v>
      </c>
      <c r="H183" s="214">
        <v>0</v>
      </c>
      <c r="I183" s="214">
        <v>-3360</v>
      </c>
      <c r="J183" s="101">
        <f t="shared" si="6"/>
        <v>65723.451500000054</v>
      </c>
      <c r="K183" s="173"/>
    </row>
    <row r="184" spans="2:11" x14ac:dyDescent="0.25">
      <c r="B184" s="4">
        <f>SUBTOTAL(103,$C$13:C184)</f>
        <v>172</v>
      </c>
      <c r="C184" s="157" t="s">
        <v>694</v>
      </c>
      <c r="D184" s="157" t="s">
        <v>608</v>
      </c>
      <c r="E184" s="212" t="s">
        <v>641</v>
      </c>
      <c r="F184" s="209" t="s">
        <v>642</v>
      </c>
      <c r="G184" s="209">
        <v>45359</v>
      </c>
      <c r="H184" s="214">
        <v>0</v>
      </c>
      <c r="I184" s="214">
        <v>-10500</v>
      </c>
      <c r="J184" s="101">
        <f t="shared" si="6"/>
        <v>55223.451500000054</v>
      </c>
      <c r="K184" s="173"/>
    </row>
    <row r="185" spans="2:11" x14ac:dyDescent="0.25">
      <c r="B185" s="4">
        <f>SUBTOTAL(103,$C$13:C185)</f>
        <v>173</v>
      </c>
      <c r="C185" s="157" t="s">
        <v>695</v>
      </c>
      <c r="D185" s="157" t="s">
        <v>697</v>
      </c>
      <c r="E185" s="212" t="s">
        <v>641</v>
      </c>
      <c r="F185" s="209" t="s">
        <v>642</v>
      </c>
      <c r="G185" s="209">
        <v>45359</v>
      </c>
      <c r="H185" s="214">
        <v>0</v>
      </c>
      <c r="I185" s="214">
        <v>-18823</v>
      </c>
      <c r="J185" s="101">
        <f t="shared" si="6"/>
        <v>36400.451500000054</v>
      </c>
      <c r="K185" s="173"/>
    </row>
    <row r="186" spans="2:11" x14ac:dyDescent="0.25">
      <c r="B186" s="4">
        <f>SUBTOTAL(103,$C$13:C186)</f>
        <v>174</v>
      </c>
      <c r="C186" s="157" t="s">
        <v>603</v>
      </c>
      <c r="D186" s="157" t="s">
        <v>607</v>
      </c>
      <c r="E186" s="212" t="s">
        <v>644</v>
      </c>
      <c r="F186" s="209" t="s">
        <v>669</v>
      </c>
      <c r="G186" s="209">
        <v>45359</v>
      </c>
      <c r="H186" s="214">
        <v>0</v>
      </c>
      <c r="I186" s="214">
        <v>-1300</v>
      </c>
      <c r="J186" s="101">
        <f t="shared" si="6"/>
        <v>35100.451500000054</v>
      </c>
      <c r="K186" s="173"/>
    </row>
    <row r="187" spans="2:11" x14ac:dyDescent="0.25">
      <c r="B187" s="4">
        <f>SUBTOTAL(103,$C$13:C187)</f>
        <v>175</v>
      </c>
      <c r="C187" s="157" t="s">
        <v>605</v>
      </c>
      <c r="D187" s="157" t="s">
        <v>607</v>
      </c>
      <c r="E187" s="212" t="s">
        <v>644</v>
      </c>
      <c r="F187" s="209" t="s">
        <v>669</v>
      </c>
      <c r="G187" s="209">
        <v>45359</v>
      </c>
      <c r="H187" s="214">
        <v>0</v>
      </c>
      <c r="I187" s="214">
        <v>-5062.3100000000004</v>
      </c>
      <c r="J187" s="101">
        <f t="shared" si="6"/>
        <v>30038.141500000052</v>
      </c>
      <c r="K187" s="173"/>
    </row>
    <row r="188" spans="2:11" x14ac:dyDescent="0.25">
      <c r="B188" s="4">
        <f>SUBTOTAL(103,$C$13:C188)</f>
        <v>176</v>
      </c>
      <c r="C188" s="157" t="s">
        <v>667</v>
      </c>
      <c r="D188" s="157" t="s">
        <v>648</v>
      </c>
      <c r="E188" s="212" t="s">
        <v>647</v>
      </c>
      <c r="F188" s="209" t="s">
        <v>658</v>
      </c>
      <c r="G188" s="209">
        <v>45359</v>
      </c>
      <c r="H188" s="214">
        <v>0</v>
      </c>
      <c r="I188" s="214">
        <v>-21700</v>
      </c>
      <c r="J188" s="101">
        <f t="shared" si="6"/>
        <v>8338.1415000000525</v>
      </c>
      <c r="K188" s="173"/>
    </row>
    <row r="189" spans="2:11" x14ac:dyDescent="0.25">
      <c r="B189" s="4">
        <f>SUBTOTAL(103,$C$13:C189)</f>
        <v>177</v>
      </c>
      <c r="C189" s="157" t="s">
        <v>659</v>
      </c>
      <c r="D189" s="157" t="s">
        <v>701</v>
      </c>
      <c r="E189" s="212" t="s">
        <v>698</v>
      </c>
      <c r="F189" s="209" t="s">
        <v>509</v>
      </c>
      <c r="G189" s="209">
        <v>45359</v>
      </c>
      <c r="H189" s="214">
        <v>0</v>
      </c>
      <c r="I189" s="214">
        <v>-650</v>
      </c>
      <c r="J189" s="101">
        <f t="shared" si="6"/>
        <v>7688.1415000000525</v>
      </c>
      <c r="K189" s="173"/>
    </row>
    <row r="190" spans="2:11" x14ac:dyDescent="0.25">
      <c r="B190" s="4">
        <f>SUBTOTAL(103,$C$13:C190)</f>
        <v>178</v>
      </c>
      <c r="C190" s="157" t="s">
        <v>659</v>
      </c>
      <c r="D190" s="157" t="s">
        <v>701</v>
      </c>
      <c r="E190" s="212" t="s">
        <v>699</v>
      </c>
      <c r="F190" s="209" t="s">
        <v>662</v>
      </c>
      <c r="G190" s="209">
        <v>45359</v>
      </c>
      <c r="H190" s="214">
        <v>0</v>
      </c>
      <c r="I190" s="214">
        <v>-1300</v>
      </c>
      <c r="J190" s="101">
        <f t="shared" si="6"/>
        <v>6388.1415000000525</v>
      </c>
      <c r="K190" s="173"/>
    </row>
    <row r="191" spans="2:11" x14ac:dyDescent="0.25">
      <c r="B191" s="4">
        <f>SUBTOTAL(103,$C$13:C191)</f>
        <v>179</v>
      </c>
      <c r="C191" s="157" t="s">
        <v>659</v>
      </c>
      <c r="D191" s="157" t="s">
        <v>701</v>
      </c>
      <c r="E191" s="212" t="s">
        <v>700</v>
      </c>
      <c r="F191" s="209" t="s">
        <v>439</v>
      </c>
      <c r="G191" s="209">
        <v>45359</v>
      </c>
      <c r="H191" s="214">
        <v>0</v>
      </c>
      <c r="I191" s="214">
        <v>-1300</v>
      </c>
      <c r="J191" s="101">
        <f t="shared" si="6"/>
        <v>5088.1415000000525</v>
      </c>
      <c r="K191" s="173"/>
    </row>
    <row r="192" spans="2:11" x14ac:dyDescent="0.25">
      <c r="B192" s="4">
        <f>SUBTOTAL(103,$C$13:C192)</f>
        <v>180</v>
      </c>
      <c r="C192" s="157" t="s">
        <v>622</v>
      </c>
      <c r="D192" s="157" t="s">
        <v>705</v>
      </c>
      <c r="E192" s="204" t="s">
        <v>579</v>
      </c>
      <c r="F192" s="209" t="s">
        <v>580</v>
      </c>
      <c r="G192" s="209">
        <v>45365</v>
      </c>
      <c r="H192" s="214">
        <v>1500000</v>
      </c>
      <c r="I192" s="214">
        <v>0</v>
      </c>
      <c r="J192" s="101">
        <f t="shared" si="6"/>
        <v>1505088.1415000001</v>
      </c>
      <c r="K192" s="173"/>
    </row>
    <row r="193" spans="2:11" x14ac:dyDescent="0.25">
      <c r="B193" s="4">
        <f>SUBTOTAL(103,$C$13:C193)</f>
        <v>181</v>
      </c>
      <c r="C193" s="157" t="s">
        <v>596</v>
      </c>
      <c r="D193" s="157" t="s">
        <v>639</v>
      </c>
      <c r="E193" s="212" t="s">
        <v>581</v>
      </c>
      <c r="F193" s="209" t="s">
        <v>620</v>
      </c>
      <c r="G193" s="209">
        <v>45366</v>
      </c>
      <c r="H193" s="214">
        <v>0</v>
      </c>
      <c r="I193" s="214">
        <v>-23099.333999999999</v>
      </c>
      <c r="J193" s="101">
        <f t="shared" si="6"/>
        <v>1481988.8075000001</v>
      </c>
      <c r="K193" s="173"/>
    </row>
    <row r="194" spans="2:11" x14ac:dyDescent="0.25">
      <c r="B194" s="4">
        <f>SUBTOTAL(103,$C$13:C194)</f>
        <v>182</v>
      </c>
      <c r="C194" s="157" t="s">
        <v>702</v>
      </c>
      <c r="D194" s="157" t="s">
        <v>639</v>
      </c>
      <c r="E194" s="212" t="s">
        <v>698</v>
      </c>
      <c r="F194" s="209" t="s">
        <v>509</v>
      </c>
      <c r="G194" s="209">
        <v>45366</v>
      </c>
      <c r="H194" s="214">
        <v>0</v>
      </c>
      <c r="I194" s="214">
        <v>-3266.47</v>
      </c>
      <c r="J194" s="101">
        <f t="shared" si="6"/>
        <v>1478722.3375000001</v>
      </c>
      <c r="K194" s="173"/>
    </row>
    <row r="195" spans="2:11" x14ac:dyDescent="0.25">
      <c r="B195" s="4">
        <f>SUBTOTAL(103,$C$13:C195)</f>
        <v>183</v>
      </c>
      <c r="C195" s="157" t="s">
        <v>625</v>
      </c>
      <c r="D195" s="157" t="s">
        <v>608</v>
      </c>
      <c r="E195" s="212" t="s">
        <v>641</v>
      </c>
      <c r="F195" s="209" t="s">
        <v>642</v>
      </c>
      <c r="G195" s="209">
        <v>45366</v>
      </c>
      <c r="H195" s="214">
        <v>0</v>
      </c>
      <c r="I195" s="214">
        <f>-757-1200</f>
        <v>-1957</v>
      </c>
      <c r="J195" s="101">
        <f t="shared" si="6"/>
        <v>1476765.3375000001</v>
      </c>
      <c r="K195" s="173"/>
    </row>
    <row r="196" spans="2:11" x14ac:dyDescent="0.25">
      <c r="B196" s="4">
        <f>SUBTOTAL(103,$C$13:C196)</f>
        <v>184</v>
      </c>
      <c r="C196" s="157" t="s">
        <v>597</v>
      </c>
      <c r="D196" s="157" t="s">
        <v>639</v>
      </c>
      <c r="E196" s="212" t="s">
        <v>581</v>
      </c>
      <c r="F196" s="209" t="s">
        <v>620</v>
      </c>
      <c r="G196" s="209">
        <v>45366</v>
      </c>
      <c r="H196" s="214">
        <v>0</v>
      </c>
      <c r="I196" s="214">
        <v>-3381.82</v>
      </c>
      <c r="J196" s="101">
        <f t="shared" si="6"/>
        <v>1473383.5175000001</v>
      </c>
      <c r="K196" s="173"/>
    </row>
    <row r="197" spans="2:11" x14ac:dyDescent="0.25">
      <c r="B197" s="4">
        <f>SUBTOTAL(103,$C$13:C197)</f>
        <v>185</v>
      </c>
      <c r="C197" s="157" t="s">
        <v>598</v>
      </c>
      <c r="D197" s="157" t="s">
        <v>607</v>
      </c>
      <c r="E197" s="212" t="s">
        <v>581</v>
      </c>
      <c r="F197" s="209" t="s">
        <v>620</v>
      </c>
      <c r="G197" s="209">
        <v>45366</v>
      </c>
      <c r="H197" s="214">
        <v>0</v>
      </c>
      <c r="I197" s="214">
        <v>-30000.688999999998</v>
      </c>
      <c r="J197" s="101">
        <f t="shared" si="6"/>
        <v>1443382.8285000001</v>
      </c>
      <c r="K197" s="173"/>
    </row>
    <row r="198" spans="2:11" x14ac:dyDescent="0.25">
      <c r="B198" s="4">
        <f>SUBTOTAL(103,$C$13:C198)</f>
        <v>186</v>
      </c>
      <c r="C198" s="157" t="s">
        <v>600</v>
      </c>
      <c r="D198" s="157" t="s">
        <v>608</v>
      </c>
      <c r="E198" s="212" t="s">
        <v>594</v>
      </c>
      <c r="F198" s="209" t="s">
        <v>595</v>
      </c>
      <c r="G198" s="209">
        <v>45366</v>
      </c>
      <c r="H198" s="214">
        <v>0</v>
      </c>
      <c r="I198" s="214">
        <v>-11760</v>
      </c>
      <c r="J198" s="101">
        <f t="shared" si="6"/>
        <v>1431622.8285000001</v>
      </c>
      <c r="K198" s="173"/>
    </row>
    <row r="199" spans="2:11" x14ac:dyDescent="0.25">
      <c r="B199" s="4">
        <f>SUBTOTAL(103,$C$13:C199)</f>
        <v>187</v>
      </c>
      <c r="C199" s="157" t="s">
        <v>682</v>
      </c>
      <c r="D199" s="157" t="s">
        <v>608</v>
      </c>
      <c r="E199" s="212" t="s">
        <v>647</v>
      </c>
      <c r="F199" s="209" t="s">
        <v>658</v>
      </c>
      <c r="G199" s="209">
        <v>45366</v>
      </c>
      <c r="H199" s="214">
        <v>0</v>
      </c>
      <c r="I199" s="214">
        <v>-2100</v>
      </c>
      <c r="J199" s="101">
        <f t="shared" si="6"/>
        <v>1429522.8285000001</v>
      </c>
      <c r="K199" s="173"/>
    </row>
    <row r="200" spans="2:11" x14ac:dyDescent="0.25">
      <c r="B200" s="4">
        <f>SUBTOTAL(103,$C$13:C200)</f>
        <v>188</v>
      </c>
      <c r="C200" s="157" t="s">
        <v>601</v>
      </c>
      <c r="D200" s="157" t="s">
        <v>648</v>
      </c>
      <c r="E200" s="212" t="s">
        <v>594</v>
      </c>
      <c r="F200" s="209" t="s">
        <v>595</v>
      </c>
      <c r="G200" s="209">
        <v>45366</v>
      </c>
      <c r="H200" s="214">
        <v>0</v>
      </c>
      <c r="I200" s="214">
        <v>-6430</v>
      </c>
      <c r="J200" s="101">
        <f t="shared" si="6"/>
        <v>1423092.8285000001</v>
      </c>
      <c r="K200" s="173"/>
    </row>
    <row r="201" spans="2:11" x14ac:dyDescent="0.25">
      <c r="B201" s="4">
        <f>SUBTOTAL(103,$C$13:C201)</f>
        <v>189</v>
      </c>
      <c r="C201" s="157" t="s">
        <v>665</v>
      </c>
      <c r="D201" s="157" t="s">
        <v>648</v>
      </c>
      <c r="E201" s="212" t="s">
        <v>647</v>
      </c>
      <c r="F201" s="209" t="s">
        <v>658</v>
      </c>
      <c r="G201" s="209">
        <v>45366</v>
      </c>
      <c r="H201" s="214">
        <v>0</v>
      </c>
      <c r="I201" s="214">
        <v>-22400</v>
      </c>
      <c r="J201" s="101">
        <f t="shared" si="6"/>
        <v>1400692.8285000001</v>
      </c>
      <c r="K201" s="173"/>
    </row>
    <row r="202" spans="2:11" x14ac:dyDescent="0.25">
      <c r="B202" s="4">
        <f>SUBTOTAL(103,$C$13:C202)</f>
        <v>190</v>
      </c>
      <c r="C202" s="157" t="s">
        <v>683</v>
      </c>
      <c r="D202" s="157" t="s">
        <v>648</v>
      </c>
      <c r="E202" s="212" t="s">
        <v>582</v>
      </c>
      <c r="F202" s="209" t="s">
        <v>595</v>
      </c>
      <c r="G202" s="209">
        <v>45366</v>
      </c>
      <c r="H202" s="214">
        <v>0</v>
      </c>
      <c r="I202" s="214">
        <v>-3360</v>
      </c>
      <c r="J202" s="101">
        <f t="shared" si="6"/>
        <v>1397332.8285000001</v>
      </c>
      <c r="K202" s="173"/>
    </row>
    <row r="203" spans="2:11" x14ac:dyDescent="0.25">
      <c r="B203" s="4">
        <f>SUBTOTAL(103,$C$13:C203)</f>
        <v>191</v>
      </c>
      <c r="C203" s="157" t="s">
        <v>694</v>
      </c>
      <c r="D203" s="157" t="s">
        <v>608</v>
      </c>
      <c r="E203" s="212" t="s">
        <v>641</v>
      </c>
      <c r="F203" s="209" t="s">
        <v>642</v>
      </c>
      <c r="G203" s="209">
        <v>45366</v>
      </c>
      <c r="H203" s="214">
        <v>0</v>
      </c>
      <c r="I203" s="214">
        <v>-13100</v>
      </c>
      <c r="J203" s="101">
        <f t="shared" si="6"/>
        <v>1384232.8285000001</v>
      </c>
      <c r="K203" s="173"/>
    </row>
    <row r="204" spans="2:11" x14ac:dyDescent="0.25">
      <c r="B204" s="4">
        <f>SUBTOTAL(103,$C$13:C204)</f>
        <v>192</v>
      </c>
      <c r="C204" s="157" t="s">
        <v>695</v>
      </c>
      <c r="D204" s="157" t="s">
        <v>703</v>
      </c>
      <c r="E204" s="212" t="s">
        <v>641</v>
      </c>
      <c r="F204" s="209" t="s">
        <v>642</v>
      </c>
      <c r="G204" s="209">
        <v>45366</v>
      </c>
      <c r="H204" s="214">
        <v>0</v>
      </c>
      <c r="I204" s="214">
        <v>-25000</v>
      </c>
      <c r="J204" s="101">
        <f t="shared" si="6"/>
        <v>1359232.8285000001</v>
      </c>
      <c r="K204" s="173"/>
    </row>
    <row r="205" spans="2:11" x14ac:dyDescent="0.25">
      <c r="B205" s="4">
        <f>SUBTOTAL(103,$C$13:C205)</f>
        <v>193</v>
      </c>
      <c r="C205" s="157" t="s">
        <v>603</v>
      </c>
      <c r="D205" s="157" t="s">
        <v>607</v>
      </c>
      <c r="E205" s="212" t="s">
        <v>644</v>
      </c>
      <c r="F205" s="209" t="s">
        <v>669</v>
      </c>
      <c r="G205" s="209">
        <v>45366</v>
      </c>
      <c r="H205" s="214">
        <v>0</v>
      </c>
      <c r="I205" s="214">
        <v>-2000</v>
      </c>
      <c r="J205" s="101">
        <f t="shared" si="6"/>
        <v>1357232.8285000001</v>
      </c>
      <c r="K205" s="173"/>
    </row>
    <row r="206" spans="2:11" x14ac:dyDescent="0.25">
      <c r="B206" s="4">
        <f>SUBTOTAL(103,$C$13:C206)</f>
        <v>194</v>
      </c>
      <c r="C206" s="157" t="s">
        <v>605</v>
      </c>
      <c r="D206" s="157" t="s">
        <v>607</v>
      </c>
      <c r="E206" s="212" t="s">
        <v>644</v>
      </c>
      <c r="F206" s="209" t="s">
        <v>669</v>
      </c>
      <c r="G206" s="209">
        <v>45366</v>
      </c>
      <c r="H206" s="214">
        <v>0</v>
      </c>
      <c r="I206" s="214">
        <v>-7330.27</v>
      </c>
      <c r="J206" s="101">
        <f t="shared" si="6"/>
        <v>1349902.5585</v>
      </c>
      <c r="K206" s="173"/>
    </row>
    <row r="207" spans="2:11" x14ac:dyDescent="0.25">
      <c r="B207" s="4">
        <f>SUBTOTAL(103,$C$13:C207)</f>
        <v>195</v>
      </c>
      <c r="C207" s="157" t="s">
        <v>667</v>
      </c>
      <c r="D207" s="157" t="s">
        <v>648</v>
      </c>
      <c r="E207" s="212" t="s">
        <v>647</v>
      </c>
      <c r="F207" s="209" t="s">
        <v>658</v>
      </c>
      <c r="G207" s="209">
        <v>45366</v>
      </c>
      <c r="H207" s="214">
        <v>0</v>
      </c>
      <c r="I207" s="214">
        <v>-21700</v>
      </c>
      <c r="J207" s="101">
        <f t="shared" si="6"/>
        <v>1328202.5585</v>
      </c>
      <c r="K207" s="173"/>
    </row>
    <row r="208" spans="2:11" x14ac:dyDescent="0.25">
      <c r="B208" s="4">
        <f>SUBTOTAL(103,$C$13:C208)</f>
        <v>196</v>
      </c>
      <c r="C208" s="157" t="s">
        <v>659</v>
      </c>
      <c r="D208" s="157" t="s">
        <v>701</v>
      </c>
      <c r="E208" s="212" t="s">
        <v>699</v>
      </c>
      <c r="F208" s="209" t="s">
        <v>662</v>
      </c>
      <c r="G208" s="209">
        <v>45366</v>
      </c>
      <c r="H208" s="214">
        <v>0</v>
      </c>
      <c r="I208" s="214">
        <v>-77000</v>
      </c>
      <c r="J208" s="101">
        <f>H208+J207+I208</f>
        <v>1251202.5585</v>
      </c>
      <c r="K208" s="173"/>
    </row>
    <row r="209" spans="2:11" x14ac:dyDescent="0.25">
      <c r="B209" s="4">
        <f>SUBTOTAL(103,$C$13:C209)</f>
        <v>197</v>
      </c>
      <c r="C209" s="157" t="s">
        <v>634</v>
      </c>
      <c r="D209" s="157" t="s">
        <v>706</v>
      </c>
      <c r="E209" s="204" t="s">
        <v>24</v>
      </c>
      <c r="F209" s="208" t="s">
        <v>24</v>
      </c>
      <c r="G209" s="209">
        <v>45366</v>
      </c>
      <c r="H209" s="214">
        <v>0</v>
      </c>
      <c r="I209" s="214">
        <v>-54850</v>
      </c>
      <c r="J209" s="101">
        <f>H209+J208+I209</f>
        <v>1196352.5585</v>
      </c>
      <c r="K209" s="173"/>
    </row>
    <row r="210" spans="2:11" x14ac:dyDescent="0.25">
      <c r="B210" s="4">
        <f>SUBTOTAL(103,$C$13:C210)</f>
        <v>198</v>
      </c>
      <c r="C210" s="157" t="s">
        <v>630</v>
      </c>
      <c r="D210" s="157" t="s">
        <v>612</v>
      </c>
      <c r="E210" s="204" t="s">
        <v>24</v>
      </c>
      <c r="F210" s="208" t="s">
        <v>24</v>
      </c>
      <c r="G210" s="209">
        <v>45370</v>
      </c>
      <c r="H210" s="214">
        <v>0</v>
      </c>
      <c r="I210" s="214">
        <v>-12000</v>
      </c>
      <c r="J210" s="101">
        <f>H210+J209+I210</f>
        <v>1184352.5585</v>
      </c>
      <c r="K210" s="173"/>
    </row>
    <row r="211" spans="2:11" x14ac:dyDescent="0.25">
      <c r="B211" s="4">
        <f>SUBTOTAL(103,$C$13:C211)</f>
        <v>199</v>
      </c>
      <c r="C211" s="157" t="s">
        <v>631</v>
      </c>
      <c r="D211" s="157" t="s">
        <v>613</v>
      </c>
      <c r="E211" s="204" t="s">
        <v>24</v>
      </c>
      <c r="F211" s="208" t="s">
        <v>24</v>
      </c>
      <c r="G211" s="209">
        <v>45370</v>
      </c>
      <c r="H211" s="214">
        <v>0</v>
      </c>
      <c r="I211" s="214">
        <v>-5000</v>
      </c>
      <c r="J211" s="101">
        <f t="shared" ref="J211:J276" si="7">H211+J210+I211</f>
        <v>1179352.5585</v>
      </c>
      <c r="K211" s="173"/>
    </row>
    <row r="212" spans="2:11" x14ac:dyDescent="0.25">
      <c r="B212" s="4">
        <f>SUBTOTAL(103,$C$13:C212)</f>
        <v>200</v>
      </c>
      <c r="C212" s="157" t="s">
        <v>632</v>
      </c>
      <c r="D212" s="157" t="s">
        <v>614</v>
      </c>
      <c r="E212" s="204" t="s">
        <v>24</v>
      </c>
      <c r="F212" s="208" t="s">
        <v>24</v>
      </c>
      <c r="G212" s="209">
        <v>45370</v>
      </c>
      <c r="H212" s="214">
        <v>0</v>
      </c>
      <c r="I212" s="214">
        <v>-500</v>
      </c>
      <c r="J212" s="101">
        <f t="shared" si="7"/>
        <v>1178852.5585</v>
      </c>
      <c r="K212" s="173"/>
    </row>
    <row r="213" spans="2:11" x14ac:dyDescent="0.25">
      <c r="B213" s="4">
        <f>SUBTOTAL(103,$C$13:C213)</f>
        <v>201</v>
      </c>
      <c r="C213" s="157" t="s">
        <v>748</v>
      </c>
      <c r="D213" s="157" t="s">
        <v>608</v>
      </c>
      <c r="E213" s="204" t="s">
        <v>641</v>
      </c>
      <c r="F213" s="208" t="s">
        <v>642</v>
      </c>
      <c r="G213" s="209">
        <v>45370</v>
      </c>
      <c r="H213" s="214">
        <v>0</v>
      </c>
      <c r="I213" s="214">
        <v>-5500</v>
      </c>
      <c r="J213" s="101">
        <f t="shared" si="7"/>
        <v>1173352.5585</v>
      </c>
      <c r="K213" s="173"/>
    </row>
    <row r="214" spans="2:11" x14ac:dyDescent="0.25">
      <c r="B214" s="4">
        <f>SUBTOTAL(103,$C$13:C214)</f>
        <v>202</v>
      </c>
      <c r="C214" s="157" t="s">
        <v>708</v>
      </c>
      <c r="D214" s="157" t="s">
        <v>709</v>
      </c>
      <c r="E214" s="212" t="s">
        <v>698</v>
      </c>
      <c r="F214" s="209" t="s">
        <v>509</v>
      </c>
      <c r="G214" s="209">
        <v>45372</v>
      </c>
      <c r="H214" s="214">
        <v>0</v>
      </c>
      <c r="I214" s="214">
        <v>-600</v>
      </c>
      <c r="J214" s="101">
        <f t="shared" si="7"/>
        <v>1172752.5585</v>
      </c>
      <c r="K214" s="173"/>
    </row>
    <row r="215" spans="2:11" x14ac:dyDescent="0.25">
      <c r="B215" s="4">
        <f>SUBTOTAL(103,$C$13:C215)</f>
        <v>203</v>
      </c>
      <c r="C215" s="157" t="s">
        <v>131</v>
      </c>
      <c r="D215" s="157" t="s">
        <v>652</v>
      </c>
      <c r="E215" s="212" t="s">
        <v>588</v>
      </c>
      <c r="F215" s="209" t="s">
        <v>589</v>
      </c>
      <c r="G215" s="209">
        <v>45372</v>
      </c>
      <c r="H215" s="214">
        <v>0</v>
      </c>
      <c r="I215" s="214">
        <v>-240000</v>
      </c>
      <c r="J215" s="101">
        <f t="shared" si="7"/>
        <v>932752.55850000004</v>
      </c>
      <c r="K215" s="173"/>
    </row>
    <row r="216" spans="2:11" x14ac:dyDescent="0.25">
      <c r="B216" s="4">
        <f>SUBTOTAL(103,$C$13:C216)</f>
        <v>204</v>
      </c>
      <c r="C216" s="157" t="s">
        <v>692</v>
      </c>
      <c r="D216" s="157" t="s">
        <v>710</v>
      </c>
      <c r="E216" s="204" t="s">
        <v>581</v>
      </c>
      <c r="F216" s="208" t="s">
        <v>620</v>
      </c>
      <c r="G216" s="209">
        <v>45372</v>
      </c>
      <c r="H216" s="214">
        <v>0</v>
      </c>
      <c r="I216" s="214">
        <v>-12000</v>
      </c>
      <c r="J216" s="101">
        <f t="shared" si="7"/>
        <v>920752.55850000004</v>
      </c>
      <c r="K216" s="173"/>
    </row>
    <row r="217" spans="2:11" x14ac:dyDescent="0.25">
      <c r="B217" s="4">
        <f>SUBTOTAL(103,$C$13:C217)</f>
        <v>205</v>
      </c>
      <c r="C217" s="157" t="s">
        <v>596</v>
      </c>
      <c r="D217" s="157" t="s">
        <v>639</v>
      </c>
      <c r="E217" s="204" t="s">
        <v>581</v>
      </c>
      <c r="F217" s="208" t="s">
        <v>620</v>
      </c>
      <c r="G217" s="209">
        <v>45373</v>
      </c>
      <c r="H217" s="214">
        <v>0</v>
      </c>
      <c r="I217" s="214">
        <v>-23099.994999999999</v>
      </c>
      <c r="J217" s="101">
        <f t="shared" si="7"/>
        <v>897652.56350000005</v>
      </c>
      <c r="K217" s="173"/>
    </row>
    <row r="218" spans="2:11" x14ac:dyDescent="0.25">
      <c r="B218" s="4">
        <f>SUBTOTAL(103,$C$13:C218)</f>
        <v>206</v>
      </c>
      <c r="C218" s="157" t="s">
        <v>702</v>
      </c>
      <c r="D218" s="157" t="s">
        <v>639</v>
      </c>
      <c r="E218" s="204" t="s">
        <v>698</v>
      </c>
      <c r="F218" s="208" t="s">
        <v>509</v>
      </c>
      <c r="G218" s="209">
        <v>45373</v>
      </c>
      <c r="H218" s="214">
        <v>0</v>
      </c>
      <c r="I218" s="214">
        <v>-3266.47</v>
      </c>
      <c r="J218" s="101">
        <f t="shared" si="7"/>
        <v>894386.09350000008</v>
      </c>
      <c r="K218" s="173"/>
    </row>
    <row r="219" spans="2:11" x14ac:dyDescent="0.25">
      <c r="B219" s="4">
        <f>SUBTOTAL(103,$C$13:C219)</f>
        <v>207</v>
      </c>
      <c r="C219" s="157" t="s">
        <v>625</v>
      </c>
      <c r="D219" s="157" t="s">
        <v>608</v>
      </c>
      <c r="E219" s="204" t="s">
        <v>641</v>
      </c>
      <c r="F219" s="208" t="s">
        <v>642</v>
      </c>
      <c r="G219" s="209">
        <v>45373</v>
      </c>
      <c r="H219" s="214">
        <v>0</v>
      </c>
      <c r="I219" s="214">
        <v>-4200</v>
      </c>
      <c r="J219" s="101">
        <f t="shared" si="7"/>
        <v>890186.09350000008</v>
      </c>
      <c r="K219" s="173"/>
    </row>
    <row r="220" spans="2:11" x14ac:dyDescent="0.25">
      <c r="B220" s="4">
        <f>SUBTOTAL(103,$C$13:C220)</f>
        <v>208</v>
      </c>
      <c r="C220" s="157" t="s">
        <v>597</v>
      </c>
      <c r="D220" s="157" t="s">
        <v>639</v>
      </c>
      <c r="E220" s="204" t="s">
        <v>581</v>
      </c>
      <c r="F220" s="208" t="s">
        <v>620</v>
      </c>
      <c r="G220" s="209">
        <v>45373</v>
      </c>
      <c r="H220" s="214">
        <v>0</v>
      </c>
      <c r="I220" s="214">
        <v>-6236.2849999999999</v>
      </c>
      <c r="J220" s="101">
        <f t="shared" si="7"/>
        <v>883949.80850000004</v>
      </c>
      <c r="K220" s="173"/>
    </row>
    <row r="221" spans="2:11" x14ac:dyDescent="0.25">
      <c r="B221" s="4">
        <f>SUBTOTAL(103,$C$13:C221)</f>
        <v>209</v>
      </c>
      <c r="C221" s="157" t="s">
        <v>598</v>
      </c>
      <c r="D221" s="157" t="s">
        <v>607</v>
      </c>
      <c r="E221" s="204" t="s">
        <v>581</v>
      </c>
      <c r="F221" s="208" t="s">
        <v>620</v>
      </c>
      <c r="G221" s="209">
        <v>45373</v>
      </c>
      <c r="H221" s="214">
        <v>0</v>
      </c>
      <c r="I221" s="214">
        <v>-19999.996500000001</v>
      </c>
      <c r="J221" s="101">
        <f t="shared" si="7"/>
        <v>863949.81200000003</v>
      </c>
      <c r="K221" s="173"/>
    </row>
    <row r="222" spans="2:11" x14ac:dyDescent="0.25">
      <c r="B222" s="4">
        <f>SUBTOTAL(103,$C$13:C222)</f>
        <v>210</v>
      </c>
      <c r="C222" s="157" t="s">
        <v>600</v>
      </c>
      <c r="D222" s="157" t="s">
        <v>608</v>
      </c>
      <c r="E222" s="204" t="s">
        <v>594</v>
      </c>
      <c r="F222" s="208" t="s">
        <v>595</v>
      </c>
      <c r="G222" s="209">
        <v>45373</v>
      </c>
      <c r="H222" s="214">
        <v>0</v>
      </c>
      <c r="I222" s="214">
        <v>-16917</v>
      </c>
      <c r="J222" s="101">
        <f t="shared" si="7"/>
        <v>847032.81200000003</v>
      </c>
      <c r="K222" s="173"/>
    </row>
    <row r="223" spans="2:11" x14ac:dyDescent="0.25">
      <c r="B223" s="4">
        <f>SUBTOTAL(103,$C$13:C223)</f>
        <v>211</v>
      </c>
      <c r="C223" s="157" t="s">
        <v>682</v>
      </c>
      <c r="D223" s="157" t="s">
        <v>608</v>
      </c>
      <c r="E223" s="204" t="s">
        <v>647</v>
      </c>
      <c r="F223" s="208" t="s">
        <v>658</v>
      </c>
      <c r="G223" s="209">
        <v>45373</v>
      </c>
      <c r="H223" s="214">
        <v>0</v>
      </c>
      <c r="I223" s="214">
        <v>-2100</v>
      </c>
      <c r="J223" s="101">
        <f t="shared" si="7"/>
        <v>844932.81200000003</v>
      </c>
      <c r="K223" s="173"/>
    </row>
    <row r="224" spans="2:11" x14ac:dyDescent="0.25">
      <c r="B224" s="4">
        <f>SUBTOTAL(103,$C$13:C224)</f>
        <v>212</v>
      </c>
      <c r="C224" s="157" t="s">
        <v>601</v>
      </c>
      <c r="D224" s="157" t="s">
        <v>648</v>
      </c>
      <c r="E224" s="204" t="s">
        <v>594</v>
      </c>
      <c r="F224" s="208" t="s">
        <v>595</v>
      </c>
      <c r="G224" s="209">
        <v>45373</v>
      </c>
      <c r="H224" s="214">
        <v>0</v>
      </c>
      <c r="I224" s="214">
        <v>-17331</v>
      </c>
      <c r="J224" s="101">
        <f t="shared" si="7"/>
        <v>827601.81200000003</v>
      </c>
      <c r="K224" s="173"/>
    </row>
    <row r="225" spans="2:11" x14ac:dyDescent="0.25">
      <c r="B225" s="4">
        <f>SUBTOTAL(103,$C$13:C225)</f>
        <v>213</v>
      </c>
      <c r="C225" s="157" t="s">
        <v>665</v>
      </c>
      <c r="D225" s="157" t="s">
        <v>648</v>
      </c>
      <c r="E225" s="204" t="s">
        <v>647</v>
      </c>
      <c r="F225" s="208" t="s">
        <v>658</v>
      </c>
      <c r="G225" s="209">
        <v>45373</v>
      </c>
      <c r="H225" s="214">
        <v>0</v>
      </c>
      <c r="I225" s="214">
        <v>-22400</v>
      </c>
      <c r="J225" s="101">
        <f t="shared" si="7"/>
        <v>805201.81200000003</v>
      </c>
      <c r="K225" s="173"/>
    </row>
    <row r="226" spans="2:11" x14ac:dyDescent="0.25">
      <c r="B226" s="4">
        <f>SUBTOTAL(103,$C$13:C226)</f>
        <v>214</v>
      </c>
      <c r="C226" s="157" t="s">
        <v>692</v>
      </c>
      <c r="D226" s="157" t="s">
        <v>608</v>
      </c>
      <c r="E226" s="204" t="s">
        <v>581</v>
      </c>
      <c r="F226" s="208" t="s">
        <v>620</v>
      </c>
      <c r="G226" s="209">
        <v>45373</v>
      </c>
      <c r="H226" s="214">
        <v>0</v>
      </c>
      <c r="I226" s="214">
        <v>-13750</v>
      </c>
      <c r="J226" s="101">
        <f t="shared" si="7"/>
        <v>791451.81200000003</v>
      </c>
      <c r="K226" s="173"/>
    </row>
    <row r="227" spans="2:11" x14ac:dyDescent="0.25">
      <c r="B227" s="4">
        <f>SUBTOTAL(103,$C$13:C227)</f>
        <v>215</v>
      </c>
      <c r="C227" s="157" t="s">
        <v>693</v>
      </c>
      <c r="D227" s="157" t="s">
        <v>608</v>
      </c>
      <c r="E227" s="204" t="s">
        <v>581</v>
      </c>
      <c r="F227" s="208" t="s">
        <v>620</v>
      </c>
      <c r="G227" s="209">
        <v>45373</v>
      </c>
      <c r="H227" s="214">
        <v>0</v>
      </c>
      <c r="I227" s="214">
        <v>-7750</v>
      </c>
      <c r="J227" s="101">
        <f t="shared" si="7"/>
        <v>783701.81200000003</v>
      </c>
      <c r="K227" s="173"/>
    </row>
    <row r="228" spans="2:11" x14ac:dyDescent="0.25">
      <c r="B228" s="4">
        <f>SUBTOTAL(103,$C$13:C228)</f>
        <v>216</v>
      </c>
      <c r="C228" s="157" t="s">
        <v>596</v>
      </c>
      <c r="D228" s="157" t="s">
        <v>608</v>
      </c>
      <c r="E228" s="204" t="s">
        <v>581</v>
      </c>
      <c r="F228" s="208" t="s">
        <v>620</v>
      </c>
      <c r="G228" s="209">
        <v>45373</v>
      </c>
      <c r="H228" s="214">
        <v>0</v>
      </c>
      <c r="I228" s="214">
        <v>-77500</v>
      </c>
      <c r="J228" s="101">
        <f t="shared" si="7"/>
        <v>706201.81200000003</v>
      </c>
      <c r="K228" s="173"/>
    </row>
    <row r="229" spans="2:11" x14ac:dyDescent="0.25">
      <c r="B229" s="4">
        <f>SUBTOTAL(103,$C$13:C229)</f>
        <v>217</v>
      </c>
      <c r="C229" s="157" t="s">
        <v>598</v>
      </c>
      <c r="D229" s="157" t="s">
        <v>608</v>
      </c>
      <c r="E229" s="204" t="s">
        <v>581</v>
      </c>
      <c r="F229" s="208" t="s">
        <v>620</v>
      </c>
      <c r="G229" s="209">
        <v>45373</v>
      </c>
      <c r="H229" s="214">
        <v>0</v>
      </c>
      <c r="I229" s="214">
        <v>-93000</v>
      </c>
      <c r="J229" s="101">
        <f t="shared" si="7"/>
        <v>613201.81200000003</v>
      </c>
      <c r="K229" s="173"/>
    </row>
    <row r="230" spans="2:11" x14ac:dyDescent="0.25">
      <c r="B230" s="4">
        <f>SUBTOTAL(103,$C$13:C230)</f>
        <v>218</v>
      </c>
      <c r="C230" s="157" t="s">
        <v>597</v>
      </c>
      <c r="D230" s="157" t="s">
        <v>608</v>
      </c>
      <c r="E230" s="204" t="s">
        <v>581</v>
      </c>
      <c r="F230" s="208" t="s">
        <v>620</v>
      </c>
      <c r="G230" s="209">
        <v>45373</v>
      </c>
      <c r="H230" s="214">
        <v>0</v>
      </c>
      <c r="I230" s="214">
        <v>-53400</v>
      </c>
      <c r="J230" s="101">
        <f t="shared" si="7"/>
        <v>559801.81200000003</v>
      </c>
      <c r="K230" s="173"/>
    </row>
    <row r="231" spans="2:11" x14ac:dyDescent="0.25">
      <c r="B231" s="4">
        <f>SUBTOTAL(103,$C$13:C231)</f>
        <v>219</v>
      </c>
      <c r="C231" s="157" t="s">
        <v>683</v>
      </c>
      <c r="D231" s="157" t="s">
        <v>648</v>
      </c>
      <c r="E231" s="204" t="s">
        <v>582</v>
      </c>
      <c r="F231" s="208" t="s">
        <v>595</v>
      </c>
      <c r="G231" s="209">
        <v>45373</v>
      </c>
      <c r="H231" s="214">
        <v>0</v>
      </c>
      <c r="I231" s="214">
        <v>-3360</v>
      </c>
      <c r="J231" s="101">
        <f t="shared" si="7"/>
        <v>556441.81200000003</v>
      </c>
      <c r="K231" s="173"/>
    </row>
    <row r="232" spans="2:11" x14ac:dyDescent="0.25">
      <c r="B232" s="4">
        <f>SUBTOTAL(103,$C$13:C232)</f>
        <v>220</v>
      </c>
      <c r="C232" s="157" t="s">
        <v>694</v>
      </c>
      <c r="D232" s="157" t="s">
        <v>608</v>
      </c>
      <c r="E232" s="204" t="s">
        <v>641</v>
      </c>
      <c r="F232" s="208" t="s">
        <v>642</v>
      </c>
      <c r="G232" s="209">
        <v>45373</v>
      </c>
      <c r="H232" s="214">
        <v>0</v>
      </c>
      <c r="I232" s="214">
        <v>-13200</v>
      </c>
      <c r="J232" s="101">
        <f t="shared" si="7"/>
        <v>543241.81200000003</v>
      </c>
      <c r="K232" s="173"/>
    </row>
    <row r="233" spans="2:11" x14ac:dyDescent="0.25">
      <c r="B233" s="4">
        <f>SUBTOTAL(103,$C$13:C233)</f>
        <v>221</v>
      </c>
      <c r="C233" s="157" t="s">
        <v>603</v>
      </c>
      <c r="D233" s="157" t="s">
        <v>607</v>
      </c>
      <c r="E233" s="204" t="s">
        <v>644</v>
      </c>
      <c r="F233" s="208" t="s">
        <v>669</v>
      </c>
      <c r="G233" s="209">
        <v>45373</v>
      </c>
      <c r="H233" s="214">
        <v>0</v>
      </c>
      <c r="I233" s="214">
        <v>-2000</v>
      </c>
      <c r="J233" s="101">
        <f t="shared" si="7"/>
        <v>541241.81200000003</v>
      </c>
      <c r="K233" s="173"/>
    </row>
    <row r="234" spans="2:11" x14ac:dyDescent="0.25">
      <c r="B234" s="4">
        <f>SUBTOTAL(103,$C$13:C234)</f>
        <v>222</v>
      </c>
      <c r="C234" s="157" t="s">
        <v>605</v>
      </c>
      <c r="D234" s="157" t="s">
        <v>607</v>
      </c>
      <c r="E234" s="204" t="s">
        <v>644</v>
      </c>
      <c r="F234" s="208" t="s">
        <v>669</v>
      </c>
      <c r="G234" s="209">
        <v>45373</v>
      </c>
      <c r="H234" s="214">
        <v>0</v>
      </c>
      <c r="I234" s="214">
        <v>-12330.95</v>
      </c>
      <c r="J234" s="101">
        <f t="shared" si="7"/>
        <v>528910.86200000008</v>
      </c>
      <c r="K234" s="173"/>
    </row>
    <row r="235" spans="2:11" x14ac:dyDescent="0.25">
      <c r="B235" s="4">
        <f>SUBTOTAL(103,$C$13:C235)</f>
        <v>223</v>
      </c>
      <c r="C235" s="157" t="s">
        <v>667</v>
      </c>
      <c r="D235" s="157" t="s">
        <v>648</v>
      </c>
      <c r="E235" s="204" t="s">
        <v>647</v>
      </c>
      <c r="F235" s="208" t="s">
        <v>658</v>
      </c>
      <c r="G235" s="209">
        <v>45373</v>
      </c>
      <c r="H235" s="214">
        <v>0</v>
      </c>
      <c r="I235" s="214">
        <v>-7200</v>
      </c>
      <c r="J235" s="101">
        <f t="shared" si="7"/>
        <v>521710.86200000008</v>
      </c>
      <c r="K235" s="173"/>
    </row>
    <row r="236" spans="2:11" x14ac:dyDescent="0.25">
      <c r="B236" s="4">
        <f>SUBTOTAL(103,$C$13:C236)</f>
        <v>224</v>
      </c>
      <c r="C236" s="157" t="s">
        <v>625</v>
      </c>
      <c r="D236" s="157" t="s">
        <v>608</v>
      </c>
      <c r="E236" s="204" t="s">
        <v>641</v>
      </c>
      <c r="F236" s="208" t="s">
        <v>642</v>
      </c>
      <c r="G236" s="209">
        <v>45378</v>
      </c>
      <c r="H236" s="214">
        <v>0</v>
      </c>
      <c r="I236" s="214">
        <v>-4849</v>
      </c>
      <c r="J236" s="101">
        <f t="shared" si="7"/>
        <v>516861.86200000008</v>
      </c>
      <c r="K236" s="173"/>
    </row>
    <row r="237" spans="2:11" x14ac:dyDescent="0.25">
      <c r="B237" s="4">
        <f>SUBTOTAL(103,$C$13:C237)</f>
        <v>225</v>
      </c>
      <c r="C237" s="157" t="s">
        <v>600</v>
      </c>
      <c r="D237" s="157" t="s">
        <v>608</v>
      </c>
      <c r="E237" s="204" t="s">
        <v>594</v>
      </c>
      <c r="F237" s="208" t="s">
        <v>595</v>
      </c>
      <c r="G237" s="209">
        <v>45378</v>
      </c>
      <c r="H237" s="214">
        <v>0</v>
      </c>
      <c r="I237" s="214">
        <v>-11760</v>
      </c>
      <c r="J237" s="101">
        <f t="shared" si="7"/>
        <v>505101.86200000008</v>
      </c>
      <c r="K237" s="173"/>
    </row>
    <row r="238" spans="2:11" x14ac:dyDescent="0.25">
      <c r="B238" s="4">
        <f>SUBTOTAL(103,$C$13:C238)</f>
        <v>226</v>
      </c>
      <c r="C238" s="157" t="s">
        <v>682</v>
      </c>
      <c r="D238" s="157" t="s">
        <v>608</v>
      </c>
      <c r="E238" s="204" t="s">
        <v>647</v>
      </c>
      <c r="F238" s="208" t="s">
        <v>658</v>
      </c>
      <c r="G238" s="209">
        <v>45378</v>
      </c>
      <c r="H238" s="214">
        <v>0</v>
      </c>
      <c r="I238" s="214">
        <v>-2100</v>
      </c>
      <c r="J238" s="101">
        <f t="shared" si="7"/>
        <v>503001.86200000008</v>
      </c>
      <c r="K238" s="173"/>
    </row>
    <row r="239" spans="2:11" x14ac:dyDescent="0.25">
      <c r="B239" s="4">
        <f>SUBTOTAL(103,$C$13:C239)</f>
        <v>227</v>
      </c>
      <c r="C239" s="157" t="s">
        <v>601</v>
      </c>
      <c r="D239" s="157" t="s">
        <v>648</v>
      </c>
      <c r="E239" s="204" t="s">
        <v>594</v>
      </c>
      <c r="F239" s="208" t="s">
        <v>595</v>
      </c>
      <c r="G239" s="209">
        <v>45378</v>
      </c>
      <c r="H239" s="214">
        <v>0</v>
      </c>
      <c r="I239" s="214">
        <v>-5331</v>
      </c>
      <c r="J239" s="101">
        <f t="shared" si="7"/>
        <v>497670.86200000008</v>
      </c>
      <c r="K239" s="173"/>
    </row>
    <row r="240" spans="2:11" x14ac:dyDescent="0.25">
      <c r="B240" s="4">
        <f>SUBTOTAL(103,$C$13:C240)</f>
        <v>228</v>
      </c>
      <c r="C240" s="157" t="s">
        <v>665</v>
      </c>
      <c r="D240" s="157" t="s">
        <v>648</v>
      </c>
      <c r="E240" s="204" t="s">
        <v>647</v>
      </c>
      <c r="F240" s="208" t="s">
        <v>658</v>
      </c>
      <c r="G240" s="209">
        <v>45378</v>
      </c>
      <c r="H240" s="214">
        <v>0</v>
      </c>
      <c r="I240" s="214">
        <v>-22400</v>
      </c>
      <c r="J240" s="101">
        <f t="shared" si="7"/>
        <v>475270.86200000008</v>
      </c>
      <c r="K240" s="173"/>
    </row>
    <row r="241" spans="2:11" x14ac:dyDescent="0.25">
      <c r="B241" s="4">
        <f>SUBTOTAL(103,$C$13:C241)</f>
        <v>229</v>
      </c>
      <c r="C241" s="157" t="s">
        <v>683</v>
      </c>
      <c r="D241" s="157" t="s">
        <v>648</v>
      </c>
      <c r="E241" s="204" t="s">
        <v>582</v>
      </c>
      <c r="F241" s="208" t="s">
        <v>595</v>
      </c>
      <c r="G241" s="209">
        <v>45378</v>
      </c>
      <c r="H241" s="214">
        <v>0</v>
      </c>
      <c r="I241" s="214">
        <v>-3360</v>
      </c>
      <c r="J241" s="101">
        <f t="shared" si="7"/>
        <v>471910.86200000008</v>
      </c>
      <c r="K241" s="173"/>
    </row>
    <row r="242" spans="2:11" x14ac:dyDescent="0.25">
      <c r="B242" s="4">
        <f>SUBTOTAL(103,$C$13:C242)</f>
        <v>230</v>
      </c>
      <c r="C242" s="157" t="s">
        <v>711</v>
      </c>
      <c r="D242" s="157" t="s">
        <v>712</v>
      </c>
      <c r="E242" s="204"/>
      <c r="F242" s="208"/>
      <c r="G242" s="209">
        <v>45378</v>
      </c>
      <c r="H242" s="214">
        <v>0</v>
      </c>
      <c r="I242" s="214">
        <v>-2500</v>
      </c>
      <c r="J242" s="101">
        <f t="shared" si="7"/>
        <v>469410.86200000008</v>
      </c>
      <c r="K242" s="173"/>
    </row>
    <row r="243" spans="2:11" x14ac:dyDescent="0.25">
      <c r="B243" s="4">
        <f>SUBTOTAL(103,$C$13:C243)</f>
        <v>231</v>
      </c>
      <c r="C243" s="157" t="s">
        <v>694</v>
      </c>
      <c r="D243" s="157" t="s">
        <v>608</v>
      </c>
      <c r="E243" s="204" t="s">
        <v>641</v>
      </c>
      <c r="F243" s="208" t="s">
        <v>642</v>
      </c>
      <c r="G243" s="209">
        <v>45378</v>
      </c>
      <c r="H243" s="214">
        <v>0</v>
      </c>
      <c r="I243" s="214">
        <v>-22400</v>
      </c>
      <c r="J243" s="101">
        <f t="shared" si="7"/>
        <v>447010.86200000008</v>
      </c>
      <c r="K243" s="173"/>
    </row>
    <row r="244" spans="2:11" x14ac:dyDescent="0.25">
      <c r="B244" s="4">
        <f>SUBTOTAL(103,$C$13:C244)</f>
        <v>232</v>
      </c>
      <c r="C244" s="157" t="s">
        <v>603</v>
      </c>
      <c r="D244" s="157" t="s">
        <v>607</v>
      </c>
      <c r="E244" s="204" t="s">
        <v>644</v>
      </c>
      <c r="F244" s="208" t="s">
        <v>669</v>
      </c>
      <c r="G244" s="209">
        <v>45378</v>
      </c>
      <c r="H244" s="214">
        <v>0</v>
      </c>
      <c r="I244" s="214">
        <v>-2000</v>
      </c>
      <c r="J244" s="101">
        <f t="shared" si="7"/>
        <v>445010.86200000008</v>
      </c>
      <c r="K244" s="173"/>
    </row>
    <row r="245" spans="2:11" x14ac:dyDescent="0.25">
      <c r="B245" s="4">
        <f>SUBTOTAL(103,$C$13:C245)</f>
        <v>233</v>
      </c>
      <c r="C245" s="157" t="s">
        <v>667</v>
      </c>
      <c r="D245" s="157" t="s">
        <v>648</v>
      </c>
      <c r="E245" s="204" t="s">
        <v>647</v>
      </c>
      <c r="F245" s="208" t="s">
        <v>658</v>
      </c>
      <c r="G245" s="209">
        <v>45378</v>
      </c>
      <c r="H245" s="214">
        <v>0</v>
      </c>
      <c r="I245" s="214">
        <v>-22400</v>
      </c>
      <c r="J245" s="101">
        <f t="shared" si="7"/>
        <v>422610.86200000008</v>
      </c>
      <c r="K245" s="173"/>
    </row>
    <row r="246" spans="2:11" x14ac:dyDescent="0.25">
      <c r="B246" s="4">
        <f>SUBTOTAL(103,$C$13:C246)</f>
        <v>234</v>
      </c>
      <c r="C246" s="157" t="s">
        <v>24</v>
      </c>
      <c r="D246" s="157" t="s">
        <v>713</v>
      </c>
      <c r="E246" s="204" t="s">
        <v>24</v>
      </c>
      <c r="F246" s="208" t="s">
        <v>24</v>
      </c>
      <c r="G246" s="209">
        <v>45378</v>
      </c>
      <c r="H246" s="214">
        <v>0</v>
      </c>
      <c r="I246" s="214">
        <v>-5100</v>
      </c>
      <c r="J246" s="101">
        <f t="shared" si="7"/>
        <v>417510.86200000008</v>
      </c>
      <c r="K246" s="173"/>
    </row>
    <row r="247" spans="2:11" x14ac:dyDescent="0.25">
      <c r="B247" s="4">
        <f>SUBTOTAL(103,$C$13:C247)</f>
        <v>235</v>
      </c>
      <c r="C247" s="157" t="s">
        <v>24</v>
      </c>
      <c r="D247" s="157" t="s">
        <v>714</v>
      </c>
      <c r="E247" s="204" t="s">
        <v>24</v>
      </c>
      <c r="F247" s="208" t="s">
        <v>24</v>
      </c>
      <c r="G247" s="209">
        <v>45379</v>
      </c>
      <c r="H247" s="214">
        <v>0</v>
      </c>
      <c r="I247" s="214">
        <v>-698</v>
      </c>
      <c r="J247" s="101">
        <f t="shared" si="7"/>
        <v>416812.86200000008</v>
      </c>
      <c r="K247" s="173"/>
    </row>
    <row r="248" spans="2:11" x14ac:dyDescent="0.25">
      <c r="B248" s="4">
        <f>SUBTOTAL(103,$C$13:C248)</f>
        <v>236</v>
      </c>
      <c r="C248" s="157" t="s">
        <v>24</v>
      </c>
      <c r="D248" s="157" t="s">
        <v>715</v>
      </c>
      <c r="E248" s="204" t="s">
        <v>24</v>
      </c>
      <c r="F248" s="208" t="s">
        <v>24</v>
      </c>
      <c r="G248" s="209">
        <v>45379</v>
      </c>
      <c r="H248" s="214">
        <v>0</v>
      </c>
      <c r="I248" s="214">
        <v>-865</v>
      </c>
      <c r="J248" s="101">
        <f t="shared" si="7"/>
        <v>415947.86200000008</v>
      </c>
      <c r="K248" s="173"/>
    </row>
    <row r="249" spans="2:11" x14ac:dyDescent="0.25">
      <c r="B249" s="4">
        <f>SUBTOTAL(103,$C$13:C249)</f>
        <v>237</v>
      </c>
      <c r="C249" s="157" t="s">
        <v>24</v>
      </c>
      <c r="D249" s="157" t="s">
        <v>716</v>
      </c>
      <c r="E249" s="204" t="s">
        <v>24</v>
      </c>
      <c r="F249" s="208" t="s">
        <v>24</v>
      </c>
      <c r="G249" s="209">
        <v>45379</v>
      </c>
      <c r="H249" s="214">
        <v>0</v>
      </c>
      <c r="I249" s="214">
        <v>-5498</v>
      </c>
      <c r="J249" s="101">
        <f t="shared" si="7"/>
        <v>410449.86200000008</v>
      </c>
      <c r="K249" s="173"/>
    </row>
    <row r="250" spans="2:11" x14ac:dyDescent="0.25">
      <c r="B250" s="4">
        <f>SUBTOTAL(103,$C$13:C250)</f>
        <v>238</v>
      </c>
      <c r="C250" s="157" t="s">
        <v>24</v>
      </c>
      <c r="D250" s="157" t="s">
        <v>717</v>
      </c>
      <c r="E250" s="204" t="s">
        <v>24</v>
      </c>
      <c r="F250" s="208" t="s">
        <v>24</v>
      </c>
      <c r="G250" s="209">
        <v>45379</v>
      </c>
      <c r="H250" s="214">
        <v>0</v>
      </c>
      <c r="I250" s="214">
        <v>-865</v>
      </c>
      <c r="J250" s="101">
        <f t="shared" si="7"/>
        <v>409584.86200000008</v>
      </c>
      <c r="K250" s="173"/>
    </row>
    <row r="251" spans="2:11" x14ac:dyDescent="0.25">
      <c r="B251" s="4">
        <f>SUBTOTAL(103,$C$13:C251)</f>
        <v>239</v>
      </c>
      <c r="C251" s="157" t="s">
        <v>630</v>
      </c>
      <c r="D251" s="157" t="s">
        <v>612</v>
      </c>
      <c r="E251" s="204" t="s">
        <v>24</v>
      </c>
      <c r="F251" s="208" t="s">
        <v>24</v>
      </c>
      <c r="G251" s="209">
        <v>45383</v>
      </c>
      <c r="H251" s="214">
        <v>0</v>
      </c>
      <c r="I251" s="214">
        <v>-12000</v>
      </c>
      <c r="J251" s="101">
        <f t="shared" si="7"/>
        <v>397584.86200000008</v>
      </c>
      <c r="K251" s="173"/>
    </row>
    <row r="252" spans="2:11" x14ac:dyDescent="0.25">
      <c r="B252" s="4">
        <f>SUBTOTAL(103,$C$13:C252)</f>
        <v>240</v>
      </c>
      <c r="C252" s="157" t="s">
        <v>631</v>
      </c>
      <c r="D252" s="157" t="s">
        <v>613</v>
      </c>
      <c r="E252" s="204" t="s">
        <v>24</v>
      </c>
      <c r="F252" s="208" t="s">
        <v>24</v>
      </c>
      <c r="G252" s="209">
        <v>45383</v>
      </c>
      <c r="H252" s="214">
        <v>0</v>
      </c>
      <c r="I252" s="214">
        <v>-5000</v>
      </c>
      <c r="J252" s="101">
        <f t="shared" si="7"/>
        <v>392584.86200000008</v>
      </c>
      <c r="K252" s="173"/>
    </row>
    <row r="253" spans="2:11" x14ac:dyDescent="0.25">
      <c r="B253" s="4">
        <f>SUBTOTAL(103,$C$13:C253)</f>
        <v>241</v>
      </c>
      <c r="C253" s="157" t="s">
        <v>632</v>
      </c>
      <c r="D253" s="157" t="s">
        <v>614</v>
      </c>
      <c r="E253" s="204" t="s">
        <v>24</v>
      </c>
      <c r="F253" s="208" t="s">
        <v>24</v>
      </c>
      <c r="G253" s="209">
        <v>45383</v>
      </c>
      <c r="H253" s="214">
        <v>0</v>
      </c>
      <c r="I253" s="214">
        <v>-500</v>
      </c>
      <c r="J253" s="101">
        <f t="shared" si="7"/>
        <v>392084.86200000008</v>
      </c>
      <c r="K253" s="173"/>
    </row>
    <row r="254" spans="2:11" x14ac:dyDescent="0.25">
      <c r="B254" s="4">
        <f>SUBTOTAL(103,$C$13:C254)</f>
        <v>242</v>
      </c>
      <c r="C254" s="157" t="s">
        <v>695</v>
      </c>
      <c r="D254" s="157" t="s">
        <v>697</v>
      </c>
      <c r="E254" s="212" t="s">
        <v>641</v>
      </c>
      <c r="F254" s="209" t="s">
        <v>642</v>
      </c>
      <c r="G254" s="209">
        <v>45385</v>
      </c>
      <c r="H254" s="214">
        <v>0</v>
      </c>
      <c r="I254" s="214">
        <v>-18823</v>
      </c>
      <c r="J254" s="101">
        <f t="shared" si="7"/>
        <v>373261.86200000008</v>
      </c>
      <c r="K254" s="173"/>
    </row>
    <row r="255" spans="2:11" x14ac:dyDescent="0.25">
      <c r="B255" s="4">
        <f>SUBTOTAL(103,$C$13:C255)</f>
        <v>243</v>
      </c>
      <c r="C255" s="157" t="s">
        <v>131</v>
      </c>
      <c r="D255" s="157" t="s">
        <v>686</v>
      </c>
      <c r="E255" s="212" t="s">
        <v>588</v>
      </c>
      <c r="F255" s="209" t="s">
        <v>589</v>
      </c>
      <c r="G255" s="209">
        <v>45386</v>
      </c>
      <c r="H255" s="214">
        <v>0</v>
      </c>
      <c r="I255" s="214">
        <v>-100000</v>
      </c>
      <c r="J255" s="101">
        <f t="shared" si="7"/>
        <v>273261.86200000008</v>
      </c>
      <c r="K255" s="173"/>
    </row>
    <row r="256" spans="2:11" x14ac:dyDescent="0.25">
      <c r="B256" s="4">
        <f>SUBTOTAL(103,$C$13:C256)</f>
        <v>244</v>
      </c>
      <c r="C256" s="157" t="s">
        <v>653</v>
      </c>
      <c r="D256" s="157" t="s">
        <v>686</v>
      </c>
      <c r="E256" s="204" t="s">
        <v>581</v>
      </c>
      <c r="F256" s="209" t="s">
        <v>620</v>
      </c>
      <c r="G256" s="209">
        <v>45387</v>
      </c>
      <c r="H256" s="214">
        <v>300000</v>
      </c>
      <c r="I256" s="214">
        <v>0</v>
      </c>
      <c r="J256" s="101">
        <f t="shared" si="7"/>
        <v>573261.86200000008</v>
      </c>
      <c r="K256" s="173"/>
    </row>
    <row r="257" spans="2:11" x14ac:dyDescent="0.25">
      <c r="B257" s="4">
        <f>SUBTOTAL(103,$C$13:C257)</f>
        <v>245</v>
      </c>
      <c r="C257" s="157" t="s">
        <v>653</v>
      </c>
      <c r="D257" s="157" t="s">
        <v>687</v>
      </c>
      <c r="E257" s="204" t="s">
        <v>581</v>
      </c>
      <c r="F257" s="209" t="s">
        <v>620</v>
      </c>
      <c r="G257" s="209">
        <v>45387</v>
      </c>
      <c r="H257" s="214">
        <v>300000</v>
      </c>
      <c r="I257" s="214">
        <v>0</v>
      </c>
      <c r="J257" s="101">
        <f t="shared" si="7"/>
        <v>873261.86200000008</v>
      </c>
      <c r="K257" s="173"/>
    </row>
    <row r="258" spans="2:11" x14ac:dyDescent="0.25">
      <c r="B258" s="4">
        <f>SUBTOTAL(103,$C$13:C258)</f>
        <v>246</v>
      </c>
      <c r="C258" s="157" t="s">
        <v>596</v>
      </c>
      <c r="D258" s="157" t="s">
        <v>639</v>
      </c>
      <c r="E258" s="212" t="s">
        <v>581</v>
      </c>
      <c r="F258" s="209" t="s">
        <v>620</v>
      </c>
      <c r="G258" s="209">
        <v>45387</v>
      </c>
      <c r="H258" s="214">
        <v>0</v>
      </c>
      <c r="I258" s="214">
        <v>-23099.994999999999</v>
      </c>
      <c r="J258" s="101">
        <f t="shared" si="7"/>
        <v>850161.86700000009</v>
      </c>
      <c r="K258" s="173"/>
    </row>
    <row r="259" spans="2:11" x14ac:dyDescent="0.25">
      <c r="B259" s="4">
        <f>SUBTOTAL(103,$C$13:C259)</f>
        <v>247</v>
      </c>
      <c r="C259" s="157" t="s">
        <v>625</v>
      </c>
      <c r="D259" s="157" t="s">
        <v>608</v>
      </c>
      <c r="E259" s="212" t="s">
        <v>641</v>
      </c>
      <c r="F259" s="209" t="s">
        <v>642</v>
      </c>
      <c r="G259" s="209">
        <v>45387</v>
      </c>
      <c r="H259" s="214">
        <v>0</v>
      </c>
      <c r="I259" s="214">
        <v>-4519</v>
      </c>
      <c r="J259" s="101">
        <f t="shared" si="7"/>
        <v>845642.86700000009</v>
      </c>
      <c r="K259" s="173"/>
    </row>
    <row r="260" spans="2:11" x14ac:dyDescent="0.25">
      <c r="B260" s="4">
        <f>SUBTOTAL(103,$C$13:C260)</f>
        <v>248</v>
      </c>
      <c r="C260" s="157" t="s">
        <v>597</v>
      </c>
      <c r="D260" s="157" t="s">
        <v>639</v>
      </c>
      <c r="E260" s="212" t="s">
        <v>581</v>
      </c>
      <c r="F260" s="209" t="s">
        <v>620</v>
      </c>
      <c r="G260" s="209">
        <v>45387</v>
      </c>
      <c r="H260" s="214">
        <v>0</v>
      </c>
      <c r="I260" s="214">
        <v>-11245.895</v>
      </c>
      <c r="J260" s="101">
        <f t="shared" si="7"/>
        <v>834396.97200000007</v>
      </c>
      <c r="K260" s="173"/>
    </row>
    <row r="261" spans="2:11" x14ac:dyDescent="0.25">
      <c r="B261" s="4">
        <f>SUBTOTAL(103,$C$13:C261)</f>
        <v>249</v>
      </c>
      <c r="C261" s="157" t="s">
        <v>598</v>
      </c>
      <c r="D261" s="157" t="s">
        <v>607</v>
      </c>
      <c r="E261" s="212" t="s">
        <v>581</v>
      </c>
      <c r="F261" s="209" t="s">
        <v>620</v>
      </c>
      <c r="G261" s="209">
        <v>45387</v>
      </c>
      <c r="H261" s="214">
        <v>0</v>
      </c>
      <c r="I261" s="214">
        <v>-19999.996500000001</v>
      </c>
      <c r="J261" s="101">
        <f t="shared" si="7"/>
        <v>814396.97550000006</v>
      </c>
      <c r="K261" s="173"/>
    </row>
    <row r="262" spans="2:11" x14ac:dyDescent="0.25">
      <c r="B262" s="4">
        <f>SUBTOTAL(103,$C$13:C262)</f>
        <v>250</v>
      </c>
      <c r="C262" s="157" t="s">
        <v>678</v>
      </c>
      <c r="D262" s="157" t="s">
        <v>703</v>
      </c>
      <c r="E262" s="212" t="s">
        <v>641</v>
      </c>
      <c r="F262" s="209" t="s">
        <v>642</v>
      </c>
      <c r="G262" s="209">
        <v>45387</v>
      </c>
      <c r="H262" s="214">
        <v>0</v>
      </c>
      <c r="I262" s="214">
        <v>-30000</v>
      </c>
      <c r="J262" s="101">
        <f t="shared" si="7"/>
        <v>784396.97550000006</v>
      </c>
      <c r="K262" s="173"/>
    </row>
    <row r="263" spans="2:11" x14ac:dyDescent="0.25">
      <c r="B263" s="4">
        <f>SUBTOTAL(103,$C$13:C263)</f>
        <v>251</v>
      </c>
      <c r="C263" s="157" t="s">
        <v>600</v>
      </c>
      <c r="D263" s="157" t="s">
        <v>608</v>
      </c>
      <c r="E263" s="212" t="s">
        <v>594</v>
      </c>
      <c r="F263" s="209" t="s">
        <v>595</v>
      </c>
      <c r="G263" s="209">
        <v>45387</v>
      </c>
      <c r="H263" s="214">
        <v>0</v>
      </c>
      <c r="I263" s="214">
        <v>-11760</v>
      </c>
      <c r="J263" s="101">
        <f t="shared" si="7"/>
        <v>772636.97550000006</v>
      </c>
      <c r="K263" s="173"/>
    </row>
    <row r="264" spans="2:11" x14ac:dyDescent="0.25">
      <c r="B264" s="4">
        <f>SUBTOTAL(103,$C$13:C264)</f>
        <v>252</v>
      </c>
      <c r="C264" s="157" t="s">
        <v>682</v>
      </c>
      <c r="D264" s="157" t="s">
        <v>608</v>
      </c>
      <c r="E264" s="212" t="s">
        <v>647</v>
      </c>
      <c r="F264" s="209" t="s">
        <v>658</v>
      </c>
      <c r="G264" s="209">
        <v>45387</v>
      </c>
      <c r="H264" s="214">
        <v>0</v>
      </c>
      <c r="I264" s="214">
        <v>-2100</v>
      </c>
      <c r="J264" s="101">
        <f t="shared" si="7"/>
        <v>770536.97550000006</v>
      </c>
      <c r="K264" s="173"/>
    </row>
    <row r="265" spans="2:11" x14ac:dyDescent="0.25">
      <c r="B265" s="4">
        <f>SUBTOTAL(103,$C$13:C265)</f>
        <v>253</v>
      </c>
      <c r="C265" s="157" t="s">
        <v>692</v>
      </c>
      <c r="D265" s="157" t="s">
        <v>668</v>
      </c>
      <c r="E265" s="212" t="s">
        <v>581</v>
      </c>
      <c r="F265" s="209" t="s">
        <v>620</v>
      </c>
      <c r="G265" s="209">
        <v>45387</v>
      </c>
      <c r="H265" s="214">
        <v>0</v>
      </c>
      <c r="I265" s="214">
        <v>-3227</v>
      </c>
      <c r="J265" s="101">
        <f t="shared" si="7"/>
        <v>767309.97550000006</v>
      </c>
      <c r="K265" s="173"/>
    </row>
    <row r="266" spans="2:11" x14ac:dyDescent="0.25">
      <c r="B266" s="4">
        <f>SUBTOTAL(103,$C$13:C266)</f>
        <v>254</v>
      </c>
      <c r="C266" s="157" t="s">
        <v>601</v>
      </c>
      <c r="D266" s="157" t="s">
        <v>648</v>
      </c>
      <c r="E266" s="212" t="s">
        <v>594</v>
      </c>
      <c r="F266" s="209" t="s">
        <v>595</v>
      </c>
      <c r="G266" s="209">
        <v>45387</v>
      </c>
      <c r="H266" s="214">
        <v>0</v>
      </c>
      <c r="I266" s="214">
        <v>-5331</v>
      </c>
      <c r="J266" s="101">
        <f t="shared" si="7"/>
        <v>761978.97550000006</v>
      </c>
      <c r="K266" s="173"/>
    </row>
    <row r="267" spans="2:11" x14ac:dyDescent="0.25">
      <c r="B267" s="4">
        <f>SUBTOTAL(103,$C$13:C267)</f>
        <v>255</v>
      </c>
      <c r="C267" s="157" t="s">
        <v>665</v>
      </c>
      <c r="D267" s="157" t="s">
        <v>648</v>
      </c>
      <c r="E267" s="212" t="s">
        <v>647</v>
      </c>
      <c r="F267" s="209" t="s">
        <v>658</v>
      </c>
      <c r="G267" s="209">
        <v>45387</v>
      </c>
      <c r="H267" s="214">
        <v>0</v>
      </c>
      <c r="I267" s="214">
        <v>-22400</v>
      </c>
      <c r="J267" s="101">
        <f t="shared" si="7"/>
        <v>739578.97550000006</v>
      </c>
      <c r="K267" s="173"/>
    </row>
    <row r="268" spans="2:11" x14ac:dyDescent="0.25">
      <c r="B268" s="4">
        <f>SUBTOTAL(103,$C$13:C268)</f>
        <v>256</v>
      </c>
      <c r="C268" s="157" t="s">
        <v>683</v>
      </c>
      <c r="D268" s="157" t="s">
        <v>648</v>
      </c>
      <c r="E268" s="212" t="s">
        <v>582</v>
      </c>
      <c r="F268" s="209" t="s">
        <v>595</v>
      </c>
      <c r="G268" s="209">
        <v>45387</v>
      </c>
      <c r="H268" s="214">
        <v>0</v>
      </c>
      <c r="I268" s="214">
        <v>-3360</v>
      </c>
      <c r="J268" s="101">
        <f t="shared" si="7"/>
        <v>736218.97550000006</v>
      </c>
      <c r="K268" s="173"/>
    </row>
    <row r="269" spans="2:11" x14ac:dyDescent="0.25">
      <c r="B269" s="4">
        <f>SUBTOTAL(103,$C$13:C269)</f>
        <v>257</v>
      </c>
      <c r="C269" s="157" t="s">
        <v>694</v>
      </c>
      <c r="D269" s="157" t="s">
        <v>608</v>
      </c>
      <c r="E269" s="212" t="s">
        <v>641</v>
      </c>
      <c r="F269" s="209" t="s">
        <v>642</v>
      </c>
      <c r="G269" s="209">
        <v>45387</v>
      </c>
      <c r="H269" s="214">
        <v>0</v>
      </c>
      <c r="I269" s="214">
        <v>-22400</v>
      </c>
      <c r="J269" s="101">
        <f t="shared" si="7"/>
        <v>713818.97550000006</v>
      </c>
      <c r="K269" s="173"/>
    </row>
    <row r="270" spans="2:11" x14ac:dyDescent="0.25">
      <c r="B270" s="4">
        <f>SUBTOTAL(103,$C$13:C270)</f>
        <v>258</v>
      </c>
      <c r="C270" s="157" t="s">
        <v>694</v>
      </c>
      <c r="D270" s="157" t="s">
        <v>607</v>
      </c>
      <c r="E270" s="212" t="s">
        <v>641</v>
      </c>
      <c r="F270" s="209" t="s">
        <v>642</v>
      </c>
      <c r="G270" s="209">
        <v>45387</v>
      </c>
      <c r="H270" s="214">
        <v>0</v>
      </c>
      <c r="I270" s="214">
        <v>-7600</v>
      </c>
      <c r="J270" s="101">
        <f t="shared" si="7"/>
        <v>706218.97550000006</v>
      </c>
      <c r="K270" s="173"/>
    </row>
    <row r="271" spans="2:11" x14ac:dyDescent="0.25">
      <c r="B271" s="4">
        <f>SUBTOTAL(103,$C$13:C271)</f>
        <v>259</v>
      </c>
      <c r="C271" s="157" t="s">
        <v>603</v>
      </c>
      <c r="D271" s="157" t="s">
        <v>607</v>
      </c>
      <c r="E271" s="212" t="s">
        <v>644</v>
      </c>
      <c r="F271" s="209" t="s">
        <v>669</v>
      </c>
      <c r="G271" s="209">
        <v>45387</v>
      </c>
      <c r="H271" s="214">
        <v>0</v>
      </c>
      <c r="I271" s="214">
        <v>-2000</v>
      </c>
      <c r="J271" s="101">
        <f t="shared" si="7"/>
        <v>704218.97550000006</v>
      </c>
      <c r="K271" s="173"/>
    </row>
    <row r="272" spans="2:11" x14ac:dyDescent="0.25">
      <c r="B272" s="4">
        <f>SUBTOTAL(103,$C$13:C272)</f>
        <v>260</v>
      </c>
      <c r="C272" s="157" t="s">
        <v>605</v>
      </c>
      <c r="D272" s="157" t="s">
        <v>607</v>
      </c>
      <c r="E272" s="212" t="s">
        <v>644</v>
      </c>
      <c r="F272" s="209" t="s">
        <v>669</v>
      </c>
      <c r="G272" s="209">
        <v>45387</v>
      </c>
      <c r="H272" s="214">
        <v>0</v>
      </c>
      <c r="I272" s="214">
        <v>-4700.45</v>
      </c>
      <c r="J272" s="101">
        <f t="shared" si="7"/>
        <v>699518.52550000011</v>
      </c>
      <c r="K272" s="173"/>
    </row>
    <row r="273" spans="2:11" x14ac:dyDescent="0.25">
      <c r="B273" s="4">
        <f>SUBTOTAL(103,$C$13:C273)</f>
        <v>261</v>
      </c>
      <c r="C273" s="157" t="s">
        <v>667</v>
      </c>
      <c r="D273" s="157" t="s">
        <v>648</v>
      </c>
      <c r="E273" s="212" t="s">
        <v>647</v>
      </c>
      <c r="F273" s="209" t="s">
        <v>658</v>
      </c>
      <c r="G273" s="209">
        <v>45387</v>
      </c>
      <c r="H273" s="214">
        <v>0</v>
      </c>
      <c r="I273" s="214">
        <v>-9200</v>
      </c>
      <c r="J273" s="101">
        <f t="shared" si="7"/>
        <v>690318.52550000011</v>
      </c>
      <c r="K273" s="173"/>
    </row>
    <row r="274" spans="2:11" x14ac:dyDescent="0.25">
      <c r="B274" s="4">
        <f>SUBTOTAL(103,$C$13:C274)</f>
        <v>262</v>
      </c>
      <c r="C274" s="157" t="s">
        <v>718</v>
      </c>
      <c r="D274" s="157" t="s">
        <v>721</v>
      </c>
      <c r="E274" s="212" t="s">
        <v>644</v>
      </c>
      <c r="F274" s="209" t="s">
        <v>719</v>
      </c>
      <c r="G274" s="209">
        <v>45387</v>
      </c>
      <c r="H274" s="214">
        <v>0</v>
      </c>
      <c r="I274" s="214">
        <v>-7000</v>
      </c>
      <c r="J274" s="101">
        <f t="shared" si="7"/>
        <v>683318.52550000011</v>
      </c>
      <c r="K274" s="173"/>
    </row>
    <row r="275" spans="2:11" x14ac:dyDescent="0.25">
      <c r="B275" s="4">
        <f>SUBTOTAL(103,$C$13:C275)</f>
        <v>263</v>
      </c>
      <c r="C275" s="157" t="s">
        <v>131</v>
      </c>
      <c r="D275" s="157" t="s">
        <v>687</v>
      </c>
      <c r="E275" s="212" t="s">
        <v>588</v>
      </c>
      <c r="F275" s="209" t="s">
        <v>589</v>
      </c>
      <c r="G275" s="209">
        <v>45393</v>
      </c>
      <c r="H275" s="214">
        <v>0</v>
      </c>
      <c r="I275" s="214">
        <v>-200000</v>
      </c>
      <c r="J275" s="101">
        <f t="shared" si="7"/>
        <v>483318.52550000011</v>
      </c>
      <c r="K275" s="173"/>
    </row>
    <row r="276" spans="2:11" x14ac:dyDescent="0.25">
      <c r="B276" s="4">
        <f>SUBTOTAL(103,$C$13:C276)</f>
        <v>264</v>
      </c>
      <c r="C276" s="157" t="s">
        <v>596</v>
      </c>
      <c r="D276" s="157" t="s">
        <v>639</v>
      </c>
      <c r="E276" s="212" t="s">
        <v>581</v>
      </c>
      <c r="F276" s="209" t="s">
        <v>620</v>
      </c>
      <c r="G276" s="209">
        <v>45394</v>
      </c>
      <c r="H276" s="214">
        <v>0</v>
      </c>
      <c r="I276" s="214">
        <v>-13100</v>
      </c>
      <c r="J276" s="101">
        <f t="shared" si="7"/>
        <v>470218.52550000011</v>
      </c>
      <c r="K276" s="173"/>
    </row>
    <row r="277" spans="2:11" x14ac:dyDescent="0.25">
      <c r="B277" s="4">
        <f>SUBTOTAL(103,$C$13:C277)</f>
        <v>265</v>
      </c>
      <c r="C277" s="157" t="s">
        <v>702</v>
      </c>
      <c r="D277" s="157" t="s">
        <v>639</v>
      </c>
      <c r="E277" s="212" t="s">
        <v>698</v>
      </c>
      <c r="F277" s="209" t="s">
        <v>720</v>
      </c>
      <c r="G277" s="209">
        <v>45394</v>
      </c>
      <c r="H277" s="214">
        <v>0</v>
      </c>
      <c r="I277" s="214">
        <v>-6316.04</v>
      </c>
      <c r="J277" s="101">
        <f t="shared" ref="J277:J344" si="8">H277+J276+I277</f>
        <v>463902.48550000013</v>
      </c>
      <c r="K277" s="173"/>
    </row>
    <row r="278" spans="2:11" x14ac:dyDescent="0.25">
      <c r="B278" s="4">
        <f>SUBTOTAL(103,$C$13:C278)</f>
        <v>266</v>
      </c>
      <c r="C278" s="157" t="s">
        <v>625</v>
      </c>
      <c r="D278" s="157" t="s">
        <v>608</v>
      </c>
      <c r="E278" s="212" t="s">
        <v>641</v>
      </c>
      <c r="F278" s="209" t="s">
        <v>642</v>
      </c>
      <c r="G278" s="209">
        <v>45394</v>
      </c>
      <c r="H278" s="214">
        <v>0</v>
      </c>
      <c r="I278" s="214">
        <v>-3927</v>
      </c>
      <c r="J278" s="101">
        <f t="shared" si="8"/>
        <v>459975.48550000013</v>
      </c>
      <c r="K278" s="173"/>
    </row>
    <row r="279" spans="2:11" x14ac:dyDescent="0.25">
      <c r="B279" s="4">
        <f>SUBTOTAL(103,$C$13:C279)</f>
        <v>267</v>
      </c>
      <c r="C279" s="157" t="s">
        <v>597</v>
      </c>
      <c r="D279" s="157" t="s">
        <v>639</v>
      </c>
      <c r="E279" s="212" t="s">
        <v>581</v>
      </c>
      <c r="F279" s="209" t="s">
        <v>620</v>
      </c>
      <c r="G279" s="209">
        <v>45394</v>
      </c>
      <c r="H279" s="214">
        <v>0</v>
      </c>
      <c r="I279" s="214">
        <v>-6245.52</v>
      </c>
      <c r="J279" s="101">
        <f t="shared" si="8"/>
        <v>453729.96550000011</v>
      </c>
      <c r="K279" s="173"/>
    </row>
    <row r="280" spans="2:11" x14ac:dyDescent="0.25">
      <c r="B280" s="4">
        <f>SUBTOTAL(103,$C$13:C280)</f>
        <v>268</v>
      </c>
      <c r="C280" s="157" t="s">
        <v>598</v>
      </c>
      <c r="D280" s="157" t="s">
        <v>607</v>
      </c>
      <c r="E280" s="212" t="s">
        <v>581</v>
      </c>
      <c r="F280" s="209" t="s">
        <v>620</v>
      </c>
      <c r="G280" s="209">
        <v>45394</v>
      </c>
      <c r="H280" s="214">
        <v>0</v>
      </c>
      <c r="I280" s="214">
        <v>-30000</v>
      </c>
      <c r="J280" s="101">
        <f t="shared" si="8"/>
        <v>423729.96550000011</v>
      </c>
      <c r="K280" s="173"/>
    </row>
    <row r="281" spans="2:11" x14ac:dyDescent="0.25">
      <c r="B281" s="4">
        <f>SUBTOTAL(103,$C$13:C281)</f>
        <v>269</v>
      </c>
      <c r="C281" s="157" t="s">
        <v>600</v>
      </c>
      <c r="D281" s="157" t="s">
        <v>608</v>
      </c>
      <c r="E281" s="212" t="s">
        <v>594</v>
      </c>
      <c r="F281" s="209" t="s">
        <v>595</v>
      </c>
      <c r="G281" s="209">
        <v>45394</v>
      </c>
      <c r="H281" s="214">
        <v>0</v>
      </c>
      <c r="I281" s="214">
        <v>-33760</v>
      </c>
      <c r="J281" s="101">
        <f t="shared" si="8"/>
        <v>389969.96550000011</v>
      </c>
      <c r="K281" s="173"/>
    </row>
    <row r="282" spans="2:11" x14ac:dyDescent="0.25">
      <c r="B282" s="4">
        <f>SUBTOTAL(103,$C$13:C282)</f>
        <v>270</v>
      </c>
      <c r="C282" s="157" t="s">
        <v>682</v>
      </c>
      <c r="D282" s="157" t="s">
        <v>608</v>
      </c>
      <c r="E282" s="212" t="s">
        <v>647</v>
      </c>
      <c r="F282" s="209" t="s">
        <v>658</v>
      </c>
      <c r="G282" s="209">
        <v>45394</v>
      </c>
      <c r="H282" s="214">
        <v>0</v>
      </c>
      <c r="I282" s="214">
        <v>-2100</v>
      </c>
      <c r="J282" s="101">
        <f t="shared" si="8"/>
        <v>387869.96550000011</v>
      </c>
      <c r="K282" s="173"/>
    </row>
    <row r="283" spans="2:11" x14ac:dyDescent="0.25">
      <c r="B283" s="4">
        <f>SUBTOTAL(103,$C$13:C283)</f>
        <v>271</v>
      </c>
      <c r="C283" s="157" t="s">
        <v>601</v>
      </c>
      <c r="D283" s="157" t="s">
        <v>648</v>
      </c>
      <c r="E283" s="212" t="s">
        <v>594</v>
      </c>
      <c r="F283" s="209" t="s">
        <v>595</v>
      </c>
      <c r="G283" s="209">
        <v>45394</v>
      </c>
      <c r="H283" s="214">
        <v>0</v>
      </c>
      <c r="I283" s="214">
        <v>-5331</v>
      </c>
      <c r="J283" s="101">
        <f t="shared" si="8"/>
        <v>382538.96550000011</v>
      </c>
      <c r="K283" s="173"/>
    </row>
    <row r="284" spans="2:11" x14ac:dyDescent="0.25">
      <c r="B284" s="4">
        <f>SUBTOTAL(103,$C$13:C284)</f>
        <v>272</v>
      </c>
      <c r="C284" s="157" t="s">
        <v>665</v>
      </c>
      <c r="D284" s="157" t="s">
        <v>648</v>
      </c>
      <c r="E284" s="212" t="s">
        <v>647</v>
      </c>
      <c r="F284" s="209" t="s">
        <v>658</v>
      </c>
      <c r="G284" s="209">
        <v>45394</v>
      </c>
      <c r="H284" s="214">
        <v>0</v>
      </c>
      <c r="I284" s="214">
        <v>-22400</v>
      </c>
      <c r="J284" s="101">
        <f t="shared" si="8"/>
        <v>360138.96550000011</v>
      </c>
      <c r="K284" s="173"/>
    </row>
    <row r="285" spans="2:11" x14ac:dyDescent="0.25">
      <c r="B285" s="4">
        <f>SUBTOTAL(103,$C$13:C285)</f>
        <v>273</v>
      </c>
      <c r="C285" s="157" t="s">
        <v>683</v>
      </c>
      <c r="D285" s="157" t="s">
        <v>648</v>
      </c>
      <c r="E285" s="212" t="s">
        <v>582</v>
      </c>
      <c r="F285" s="209" t="s">
        <v>595</v>
      </c>
      <c r="G285" s="209">
        <v>45394</v>
      </c>
      <c r="H285" s="214">
        <v>0</v>
      </c>
      <c r="I285" s="214">
        <v>-3360</v>
      </c>
      <c r="J285" s="101">
        <f t="shared" si="8"/>
        <v>356778.96550000011</v>
      </c>
      <c r="K285" s="173"/>
    </row>
    <row r="286" spans="2:11" x14ac:dyDescent="0.25">
      <c r="B286" s="4">
        <f>SUBTOTAL(103,$C$13:C286)</f>
        <v>274</v>
      </c>
      <c r="C286" s="157" t="s">
        <v>694</v>
      </c>
      <c r="D286" s="157" t="s">
        <v>608</v>
      </c>
      <c r="E286" s="212" t="s">
        <v>641</v>
      </c>
      <c r="F286" s="209" t="s">
        <v>642</v>
      </c>
      <c r="G286" s="209">
        <v>45394</v>
      </c>
      <c r="H286" s="214">
        <v>0</v>
      </c>
      <c r="I286" s="214">
        <v>-22400</v>
      </c>
      <c r="J286" s="101">
        <f t="shared" si="8"/>
        <v>334378.96550000011</v>
      </c>
      <c r="K286" s="173"/>
    </row>
    <row r="287" spans="2:11" x14ac:dyDescent="0.25">
      <c r="B287" s="4">
        <f>SUBTOTAL(103,$C$13:C287)</f>
        <v>275</v>
      </c>
      <c r="C287" s="157" t="s">
        <v>603</v>
      </c>
      <c r="D287" s="157" t="s">
        <v>607</v>
      </c>
      <c r="E287" s="212" t="s">
        <v>644</v>
      </c>
      <c r="F287" s="209" t="s">
        <v>669</v>
      </c>
      <c r="G287" s="209">
        <v>45394</v>
      </c>
      <c r="H287" s="214">
        <v>0</v>
      </c>
      <c r="I287" s="214">
        <v>-1500</v>
      </c>
      <c r="J287" s="101">
        <f t="shared" si="8"/>
        <v>332878.96550000011</v>
      </c>
      <c r="K287" s="173"/>
    </row>
    <row r="288" spans="2:11" x14ac:dyDescent="0.25">
      <c r="B288" s="4">
        <f>SUBTOTAL(103,$C$13:C288)</f>
        <v>276</v>
      </c>
      <c r="C288" s="157" t="s">
        <v>667</v>
      </c>
      <c r="D288" s="157" t="s">
        <v>648</v>
      </c>
      <c r="E288" s="212" t="s">
        <v>647</v>
      </c>
      <c r="F288" s="209" t="s">
        <v>658</v>
      </c>
      <c r="G288" s="209">
        <v>45394</v>
      </c>
      <c r="H288" s="214">
        <v>0</v>
      </c>
      <c r="I288" s="214">
        <v>-31700</v>
      </c>
      <c r="J288" s="101">
        <f t="shared" si="8"/>
        <v>301178.96550000011</v>
      </c>
      <c r="K288" s="173"/>
    </row>
    <row r="289" spans="2:11" x14ac:dyDescent="0.25">
      <c r="B289" s="4">
        <f>SUBTOTAL(103,$C$13:C289)</f>
        <v>277</v>
      </c>
      <c r="C289" s="157" t="s">
        <v>630</v>
      </c>
      <c r="D289" s="157" t="s">
        <v>612</v>
      </c>
      <c r="E289" s="204" t="s">
        <v>24</v>
      </c>
      <c r="F289" s="208" t="s">
        <v>24</v>
      </c>
      <c r="G289" s="209">
        <v>45397</v>
      </c>
      <c r="H289" s="214">
        <v>0</v>
      </c>
      <c r="I289" s="214">
        <v>-12000</v>
      </c>
      <c r="J289" s="101">
        <f t="shared" si="8"/>
        <v>289178.96550000011</v>
      </c>
      <c r="K289" s="173"/>
    </row>
    <row r="290" spans="2:11" x14ac:dyDescent="0.25">
      <c r="B290" s="4">
        <f>SUBTOTAL(103,$C$13:C290)</f>
        <v>278</v>
      </c>
      <c r="C290" s="157" t="s">
        <v>631</v>
      </c>
      <c r="D290" s="157" t="s">
        <v>613</v>
      </c>
      <c r="E290" s="204" t="s">
        <v>24</v>
      </c>
      <c r="F290" s="208" t="s">
        <v>24</v>
      </c>
      <c r="G290" s="209">
        <v>45397</v>
      </c>
      <c r="H290" s="214">
        <v>0</v>
      </c>
      <c r="I290" s="214">
        <v>-5000</v>
      </c>
      <c r="J290" s="101">
        <f t="shared" si="8"/>
        <v>284178.96550000011</v>
      </c>
      <c r="K290" s="173"/>
    </row>
    <row r="291" spans="2:11" x14ac:dyDescent="0.25">
      <c r="B291" s="4">
        <f>SUBTOTAL(103,$C$13:C291)</f>
        <v>279</v>
      </c>
      <c r="C291" s="157" t="s">
        <v>632</v>
      </c>
      <c r="D291" s="157" t="s">
        <v>614</v>
      </c>
      <c r="E291" s="204" t="s">
        <v>24</v>
      </c>
      <c r="F291" s="208" t="s">
        <v>24</v>
      </c>
      <c r="G291" s="209">
        <v>45397</v>
      </c>
      <c r="H291" s="214">
        <v>0</v>
      </c>
      <c r="I291" s="214">
        <v>-500</v>
      </c>
      <c r="J291" s="101">
        <f t="shared" si="8"/>
        <v>283678.96550000011</v>
      </c>
      <c r="K291" s="173"/>
    </row>
    <row r="292" spans="2:11" x14ac:dyDescent="0.25">
      <c r="B292" s="4">
        <f>SUBTOTAL(103,$C$13:C292)</f>
        <v>280</v>
      </c>
      <c r="C292" s="157" t="s">
        <v>724</v>
      </c>
      <c r="D292" s="157" t="s">
        <v>725</v>
      </c>
      <c r="E292" s="212" t="s">
        <v>726</v>
      </c>
      <c r="F292" s="209" t="s">
        <v>724</v>
      </c>
      <c r="G292" s="209">
        <v>45400</v>
      </c>
      <c r="H292" s="214">
        <v>4010000</v>
      </c>
      <c r="I292" s="214">
        <v>0</v>
      </c>
      <c r="J292" s="101">
        <f t="shared" si="8"/>
        <v>4293678.9654999999</v>
      </c>
      <c r="K292" s="173"/>
    </row>
    <row r="293" spans="2:11" x14ac:dyDescent="0.25">
      <c r="B293" s="4">
        <f>SUBTOTAL(103,$C$13:C293)</f>
        <v>281</v>
      </c>
      <c r="C293" s="157" t="s">
        <v>596</v>
      </c>
      <c r="D293" s="157" t="s">
        <v>639</v>
      </c>
      <c r="E293" s="204" t="s">
        <v>581</v>
      </c>
      <c r="F293" s="209" t="s">
        <v>620</v>
      </c>
      <c r="G293" s="209">
        <v>45401</v>
      </c>
      <c r="H293" s="214">
        <v>0</v>
      </c>
      <c r="I293" s="214">
        <v>-13000</v>
      </c>
      <c r="J293" s="101">
        <f t="shared" si="8"/>
        <v>4280678.9654999999</v>
      </c>
      <c r="K293" s="173"/>
    </row>
    <row r="294" spans="2:11" x14ac:dyDescent="0.25">
      <c r="B294" s="4">
        <f>SUBTOTAL(103,$C$13:C294)</f>
        <v>282</v>
      </c>
      <c r="C294" s="157" t="s">
        <v>625</v>
      </c>
      <c r="D294" s="157" t="s">
        <v>608</v>
      </c>
      <c r="E294" s="204" t="s">
        <v>641</v>
      </c>
      <c r="F294" s="209" t="s">
        <v>642</v>
      </c>
      <c r="G294" s="209">
        <v>45401</v>
      </c>
      <c r="H294" s="214">
        <v>0</v>
      </c>
      <c r="I294" s="214">
        <v>-3300</v>
      </c>
      <c r="J294" s="101">
        <f t="shared" si="8"/>
        <v>4277378.9654999999</v>
      </c>
      <c r="K294" s="173"/>
    </row>
    <row r="295" spans="2:11" x14ac:dyDescent="0.25">
      <c r="B295" s="4">
        <f>SUBTOTAL(103,$C$13:C295)</f>
        <v>283</v>
      </c>
      <c r="C295" s="157" t="s">
        <v>597</v>
      </c>
      <c r="D295" s="157" t="s">
        <v>639</v>
      </c>
      <c r="E295" s="204" t="s">
        <v>581</v>
      </c>
      <c r="F295" s="209" t="s">
        <v>620</v>
      </c>
      <c r="G295" s="209">
        <v>45401</v>
      </c>
      <c r="H295" s="214">
        <v>0</v>
      </c>
      <c r="I295" s="214">
        <v>-6245.9674999999997</v>
      </c>
      <c r="J295" s="101">
        <f t="shared" si="8"/>
        <v>4271132.9979999997</v>
      </c>
      <c r="K295" s="173"/>
    </row>
    <row r="296" spans="2:11" x14ac:dyDescent="0.25">
      <c r="B296" s="4">
        <f>SUBTOTAL(103,$C$13:C296)</f>
        <v>284</v>
      </c>
      <c r="C296" s="157" t="s">
        <v>598</v>
      </c>
      <c r="D296" s="157" t="s">
        <v>607</v>
      </c>
      <c r="E296" s="204" t="s">
        <v>581</v>
      </c>
      <c r="F296" s="209" t="s">
        <v>620</v>
      </c>
      <c r="G296" s="209">
        <v>45401</v>
      </c>
      <c r="H296" s="214">
        <v>0</v>
      </c>
      <c r="I296" s="214">
        <v>-30000</v>
      </c>
      <c r="J296" s="101">
        <f t="shared" si="8"/>
        <v>4241132.9979999997</v>
      </c>
      <c r="K296" s="173"/>
    </row>
    <row r="297" spans="2:11" x14ac:dyDescent="0.25">
      <c r="B297" s="4">
        <f>SUBTOTAL(103,$C$13:C297)</f>
        <v>285</v>
      </c>
      <c r="C297" s="157" t="s">
        <v>600</v>
      </c>
      <c r="D297" s="157" t="s">
        <v>608</v>
      </c>
      <c r="E297" s="204" t="s">
        <v>594</v>
      </c>
      <c r="F297" s="209" t="s">
        <v>595</v>
      </c>
      <c r="G297" s="209">
        <v>45401</v>
      </c>
      <c r="H297" s="214">
        <v>0</v>
      </c>
      <c r="I297" s="214">
        <v>-25000</v>
      </c>
      <c r="J297" s="101">
        <f t="shared" si="8"/>
        <v>4216132.9979999997</v>
      </c>
      <c r="K297" s="173"/>
    </row>
    <row r="298" spans="2:11" x14ac:dyDescent="0.25">
      <c r="B298" s="4">
        <f>SUBTOTAL(103,$C$13:C298)</f>
        <v>286</v>
      </c>
      <c r="C298" s="157" t="s">
        <v>682</v>
      </c>
      <c r="D298" s="157" t="s">
        <v>608</v>
      </c>
      <c r="E298" s="204" t="s">
        <v>647</v>
      </c>
      <c r="F298" s="209" t="s">
        <v>658</v>
      </c>
      <c r="G298" s="209">
        <v>45401</v>
      </c>
      <c r="H298" s="214">
        <v>0</v>
      </c>
      <c r="I298" s="214">
        <v>-2100</v>
      </c>
      <c r="J298" s="101">
        <f t="shared" si="8"/>
        <v>4214032.9979999997</v>
      </c>
      <c r="K298" s="173"/>
    </row>
    <row r="299" spans="2:11" x14ac:dyDescent="0.25">
      <c r="B299" s="4">
        <f>SUBTOTAL(103,$C$13:C299)</f>
        <v>287</v>
      </c>
      <c r="C299" s="157" t="s">
        <v>601</v>
      </c>
      <c r="D299" s="157" t="s">
        <v>648</v>
      </c>
      <c r="E299" s="204" t="s">
        <v>594</v>
      </c>
      <c r="F299" s="209" t="s">
        <v>595</v>
      </c>
      <c r="G299" s="209">
        <v>45401</v>
      </c>
      <c r="H299" s="214">
        <v>0</v>
      </c>
      <c r="I299" s="214">
        <v>-5331</v>
      </c>
      <c r="J299" s="101">
        <f t="shared" si="8"/>
        <v>4208701.9979999997</v>
      </c>
      <c r="K299" s="173"/>
    </row>
    <row r="300" spans="2:11" x14ac:dyDescent="0.25">
      <c r="B300" s="4">
        <f>SUBTOTAL(103,$C$13:C300)</f>
        <v>288</v>
      </c>
      <c r="C300" s="157" t="s">
        <v>665</v>
      </c>
      <c r="D300" s="157" t="s">
        <v>648</v>
      </c>
      <c r="E300" s="204" t="s">
        <v>647</v>
      </c>
      <c r="F300" s="209" t="s">
        <v>658</v>
      </c>
      <c r="G300" s="209">
        <v>45401</v>
      </c>
      <c r="H300" s="214">
        <v>0</v>
      </c>
      <c r="I300" s="214">
        <v>-22400</v>
      </c>
      <c r="J300" s="101">
        <f t="shared" si="8"/>
        <v>4186301.9979999997</v>
      </c>
      <c r="K300" s="173"/>
    </row>
    <row r="301" spans="2:11" x14ac:dyDescent="0.25">
      <c r="B301" s="4">
        <f>SUBTOTAL(103,$C$13:C301)</f>
        <v>289</v>
      </c>
      <c r="C301" s="157" t="s">
        <v>683</v>
      </c>
      <c r="D301" s="157" t="s">
        <v>648</v>
      </c>
      <c r="E301" s="204" t="s">
        <v>582</v>
      </c>
      <c r="F301" s="209" t="s">
        <v>595</v>
      </c>
      <c r="G301" s="209">
        <v>45401</v>
      </c>
      <c r="H301" s="214">
        <v>0</v>
      </c>
      <c r="I301" s="214">
        <v>-3360</v>
      </c>
      <c r="J301" s="101">
        <f t="shared" si="8"/>
        <v>4182941.9979999997</v>
      </c>
      <c r="K301" s="173"/>
    </row>
    <row r="302" spans="2:11" x14ac:dyDescent="0.25">
      <c r="B302" s="4">
        <f>SUBTOTAL(103,$C$13:C302)</f>
        <v>290</v>
      </c>
      <c r="C302" s="157" t="s">
        <v>694</v>
      </c>
      <c r="D302" s="157" t="s">
        <v>608</v>
      </c>
      <c r="E302" s="204" t="s">
        <v>641</v>
      </c>
      <c r="F302" s="209" t="s">
        <v>642</v>
      </c>
      <c r="G302" s="209">
        <v>45401</v>
      </c>
      <c r="H302" s="214">
        <v>0</v>
      </c>
      <c r="I302" s="214">
        <v>-22400</v>
      </c>
      <c r="J302" s="101">
        <f t="shared" si="8"/>
        <v>4160541.9979999997</v>
      </c>
      <c r="K302" s="173"/>
    </row>
    <row r="303" spans="2:11" x14ac:dyDescent="0.25">
      <c r="B303" s="4">
        <f>SUBTOTAL(103,$C$13:C303)</f>
        <v>291</v>
      </c>
      <c r="C303" s="157" t="s">
        <v>603</v>
      </c>
      <c r="D303" s="157" t="s">
        <v>607</v>
      </c>
      <c r="E303" s="204" t="s">
        <v>644</v>
      </c>
      <c r="F303" s="209" t="s">
        <v>669</v>
      </c>
      <c r="G303" s="209">
        <v>45401</v>
      </c>
      <c r="H303" s="214">
        <v>0</v>
      </c>
      <c r="I303" s="214">
        <v>-1300</v>
      </c>
      <c r="J303" s="101">
        <f t="shared" si="8"/>
        <v>4159241.9979999997</v>
      </c>
      <c r="K303" s="173"/>
    </row>
    <row r="304" spans="2:11" x14ac:dyDescent="0.25">
      <c r="B304" s="4">
        <f>SUBTOTAL(103,$C$13:C304)</f>
        <v>292</v>
      </c>
      <c r="C304" s="157" t="s">
        <v>667</v>
      </c>
      <c r="D304" s="157" t="s">
        <v>648</v>
      </c>
      <c r="E304" s="204" t="s">
        <v>647</v>
      </c>
      <c r="F304" s="209" t="s">
        <v>658</v>
      </c>
      <c r="G304" s="209">
        <v>45401</v>
      </c>
      <c r="H304" s="214">
        <v>0</v>
      </c>
      <c r="I304" s="214">
        <v>-24500</v>
      </c>
      <c r="J304" s="101">
        <f t="shared" si="8"/>
        <v>4134741.9979999997</v>
      </c>
      <c r="K304" s="173"/>
    </row>
    <row r="305" spans="2:11" x14ac:dyDescent="0.25">
      <c r="B305" s="4">
        <f>SUBTOTAL(103,$C$13:C305)</f>
        <v>293</v>
      </c>
      <c r="C305" s="157" t="s">
        <v>605</v>
      </c>
      <c r="D305" s="157" t="s">
        <v>607</v>
      </c>
      <c r="E305" s="204" t="s">
        <v>644</v>
      </c>
      <c r="F305" s="209" t="s">
        <v>658</v>
      </c>
      <c r="G305" s="209">
        <v>45401</v>
      </c>
      <c r="H305" s="214">
        <v>0</v>
      </c>
      <c r="I305" s="214">
        <v>-4700</v>
      </c>
      <c r="J305" s="101">
        <f t="shared" si="8"/>
        <v>4130041.9979999997</v>
      </c>
      <c r="K305" s="173"/>
    </row>
    <row r="306" spans="2:11" x14ac:dyDescent="0.25">
      <c r="B306" s="4">
        <f>SUBTOTAL(103,$C$13:C306)</f>
        <v>294</v>
      </c>
      <c r="C306" s="157" t="s">
        <v>722</v>
      </c>
      <c r="D306" s="157" t="s">
        <v>679</v>
      </c>
      <c r="E306" s="204" t="s">
        <v>641</v>
      </c>
      <c r="F306" s="209" t="s">
        <v>642</v>
      </c>
      <c r="G306" s="209">
        <v>45401</v>
      </c>
      <c r="H306" s="214">
        <v>0</v>
      </c>
      <c r="I306" s="214">
        <v>-25000</v>
      </c>
      <c r="J306" s="101">
        <f t="shared" si="8"/>
        <v>4105041.9979999997</v>
      </c>
      <c r="K306" s="173"/>
    </row>
    <row r="307" spans="2:11" x14ac:dyDescent="0.25">
      <c r="B307" s="4">
        <f>SUBTOTAL(103,$C$13:C307)</f>
        <v>295</v>
      </c>
      <c r="C307" s="157" t="s">
        <v>677</v>
      </c>
      <c r="D307" s="157" t="s">
        <v>723</v>
      </c>
      <c r="E307" s="204" t="s">
        <v>585</v>
      </c>
      <c r="F307" s="209" t="s">
        <v>586</v>
      </c>
      <c r="G307" s="209">
        <v>45404</v>
      </c>
      <c r="H307" s="214">
        <v>0</v>
      </c>
      <c r="I307" s="214">
        <v>-8500</v>
      </c>
      <c r="J307" s="101">
        <f t="shared" si="8"/>
        <v>4096541.9979999997</v>
      </c>
      <c r="K307" s="173"/>
    </row>
    <row r="308" spans="2:11" x14ac:dyDescent="0.25">
      <c r="B308" s="4">
        <f>SUBTOTAL(103,$C$13:C308)</f>
        <v>296</v>
      </c>
      <c r="C308" s="157" t="s">
        <v>131</v>
      </c>
      <c r="D308" s="157" t="s">
        <v>727</v>
      </c>
      <c r="E308" s="212" t="s">
        <v>588</v>
      </c>
      <c r="F308" s="209" t="s">
        <v>589</v>
      </c>
      <c r="G308" s="209">
        <v>45407</v>
      </c>
      <c r="H308" s="214">
        <v>0</v>
      </c>
      <c r="I308" s="214">
        <v>-240000</v>
      </c>
      <c r="J308" s="101">
        <f t="shared" si="8"/>
        <v>3856541.9979999997</v>
      </c>
      <c r="K308" s="173"/>
    </row>
    <row r="309" spans="2:11" x14ac:dyDescent="0.25">
      <c r="B309" s="4">
        <f>SUBTOTAL(103,$C$13:C309)</f>
        <v>297</v>
      </c>
      <c r="C309" s="157" t="s">
        <v>596</v>
      </c>
      <c r="D309" s="157" t="s">
        <v>639</v>
      </c>
      <c r="E309" s="204" t="s">
        <v>581</v>
      </c>
      <c r="F309" s="209" t="s">
        <v>620</v>
      </c>
      <c r="G309" s="209">
        <v>45408</v>
      </c>
      <c r="H309" s="214">
        <v>0</v>
      </c>
      <c r="I309" s="214">
        <v>-13200</v>
      </c>
      <c r="J309" s="101">
        <f t="shared" si="8"/>
        <v>3843341.9979999997</v>
      </c>
      <c r="K309" s="173"/>
    </row>
    <row r="310" spans="2:11" x14ac:dyDescent="0.25">
      <c r="B310" s="4">
        <f>SUBTOTAL(103,$C$13:C310)</f>
        <v>298</v>
      </c>
      <c r="C310" s="157" t="s">
        <v>625</v>
      </c>
      <c r="D310" s="157" t="s">
        <v>608</v>
      </c>
      <c r="E310" s="204" t="s">
        <v>641</v>
      </c>
      <c r="F310" s="209" t="s">
        <v>642</v>
      </c>
      <c r="G310" s="209">
        <v>45408</v>
      </c>
      <c r="H310" s="214">
        <v>0</v>
      </c>
      <c r="I310" s="214">
        <v>-14534</v>
      </c>
      <c r="J310" s="101">
        <f t="shared" si="8"/>
        <v>3828807.9979999997</v>
      </c>
      <c r="K310" s="173"/>
    </row>
    <row r="311" spans="2:11" x14ac:dyDescent="0.25">
      <c r="B311" s="4">
        <f>SUBTOTAL(103,$C$13:C311)</f>
        <v>299</v>
      </c>
      <c r="C311" s="157" t="s">
        <v>597</v>
      </c>
      <c r="D311" s="157" t="s">
        <v>639</v>
      </c>
      <c r="E311" s="204" t="s">
        <v>581</v>
      </c>
      <c r="F311" s="209" t="s">
        <v>620</v>
      </c>
      <c r="G311" s="209">
        <v>45408</v>
      </c>
      <c r="H311" s="214">
        <v>0</v>
      </c>
      <c r="I311" s="214">
        <v>-6405.32</v>
      </c>
      <c r="J311" s="101">
        <f t="shared" si="8"/>
        <v>3822402.6779999998</v>
      </c>
      <c r="K311" s="173"/>
    </row>
    <row r="312" spans="2:11" x14ac:dyDescent="0.25">
      <c r="B312" s="4">
        <f>SUBTOTAL(103,$C$13:C312)</f>
        <v>300</v>
      </c>
      <c r="C312" s="157" t="s">
        <v>598</v>
      </c>
      <c r="D312" s="157" t="s">
        <v>607</v>
      </c>
      <c r="E312" s="204" t="s">
        <v>581</v>
      </c>
      <c r="F312" s="209" t="s">
        <v>620</v>
      </c>
      <c r="G312" s="209">
        <v>45408</v>
      </c>
      <c r="H312" s="214">
        <v>0</v>
      </c>
      <c r="I312" s="214">
        <v>-20000</v>
      </c>
      <c r="J312" s="101">
        <f t="shared" si="8"/>
        <v>3802402.6779999998</v>
      </c>
      <c r="K312" s="173"/>
    </row>
    <row r="313" spans="2:11" x14ac:dyDescent="0.25">
      <c r="B313" s="4">
        <f>SUBTOTAL(103,$C$13:C313)</f>
        <v>301</v>
      </c>
      <c r="C313" s="157" t="s">
        <v>600</v>
      </c>
      <c r="D313" s="157" t="s">
        <v>608</v>
      </c>
      <c r="E313" s="204" t="s">
        <v>594</v>
      </c>
      <c r="F313" s="209" t="s">
        <v>595</v>
      </c>
      <c r="G313" s="209">
        <v>45408</v>
      </c>
      <c r="H313" s="214">
        <v>0</v>
      </c>
      <c r="I313" s="214">
        <v>-11760</v>
      </c>
      <c r="J313" s="101">
        <f t="shared" si="8"/>
        <v>3790642.6779999998</v>
      </c>
      <c r="K313" s="173"/>
    </row>
    <row r="314" spans="2:11" x14ac:dyDescent="0.25">
      <c r="B314" s="4">
        <f>SUBTOTAL(103,$C$13:C314)</f>
        <v>302</v>
      </c>
      <c r="C314" s="157" t="s">
        <v>682</v>
      </c>
      <c r="D314" s="157" t="s">
        <v>608</v>
      </c>
      <c r="E314" s="204" t="s">
        <v>647</v>
      </c>
      <c r="F314" s="209" t="s">
        <v>658</v>
      </c>
      <c r="G314" s="209">
        <v>45408</v>
      </c>
      <c r="H314" s="214">
        <v>0</v>
      </c>
      <c r="I314" s="214">
        <v>-2100</v>
      </c>
      <c r="J314" s="101">
        <f t="shared" si="8"/>
        <v>3788542.6779999998</v>
      </c>
      <c r="K314" s="173"/>
    </row>
    <row r="315" spans="2:11" x14ac:dyDescent="0.25">
      <c r="B315" s="4">
        <f>SUBTOTAL(103,$C$13:C315)</f>
        <v>303</v>
      </c>
      <c r="C315" s="157" t="s">
        <v>601</v>
      </c>
      <c r="D315" s="157" t="s">
        <v>648</v>
      </c>
      <c r="E315" s="204" t="s">
        <v>594</v>
      </c>
      <c r="F315" s="209" t="s">
        <v>595</v>
      </c>
      <c r="G315" s="209">
        <v>45408</v>
      </c>
      <c r="H315" s="214">
        <v>0</v>
      </c>
      <c r="I315" s="214">
        <v>-17331</v>
      </c>
      <c r="J315" s="101">
        <f t="shared" si="8"/>
        <v>3771211.6779999998</v>
      </c>
      <c r="K315" s="173"/>
    </row>
    <row r="316" spans="2:11" x14ac:dyDescent="0.25">
      <c r="B316" s="4">
        <f>SUBTOTAL(103,$C$13:C316)</f>
        <v>304</v>
      </c>
      <c r="C316" s="157" t="s">
        <v>665</v>
      </c>
      <c r="D316" s="157" t="s">
        <v>648</v>
      </c>
      <c r="E316" s="204" t="s">
        <v>647</v>
      </c>
      <c r="F316" s="209" t="s">
        <v>658</v>
      </c>
      <c r="G316" s="209">
        <v>45408</v>
      </c>
      <c r="H316" s="214">
        <v>0</v>
      </c>
      <c r="I316" s="214">
        <v>-22400</v>
      </c>
      <c r="J316" s="101">
        <f t="shared" si="8"/>
        <v>3748811.6779999998</v>
      </c>
      <c r="K316" s="173"/>
    </row>
    <row r="317" spans="2:11" x14ac:dyDescent="0.25">
      <c r="B317" s="4">
        <f>SUBTOTAL(103,$C$13:C317)</f>
        <v>305</v>
      </c>
      <c r="C317" s="157" t="s">
        <v>692</v>
      </c>
      <c r="D317" s="157" t="s">
        <v>608</v>
      </c>
      <c r="E317" s="204" t="s">
        <v>581</v>
      </c>
      <c r="F317" s="209" t="s">
        <v>620</v>
      </c>
      <c r="G317" s="209">
        <v>45408</v>
      </c>
      <c r="H317" s="214">
        <v>0</v>
      </c>
      <c r="I317" s="214">
        <v>-19465</v>
      </c>
      <c r="J317" s="101">
        <f t="shared" si="8"/>
        <v>3729346.6779999998</v>
      </c>
      <c r="K317" s="173"/>
    </row>
    <row r="318" spans="2:11" x14ac:dyDescent="0.25">
      <c r="B318" s="4">
        <f>SUBTOTAL(103,$C$13:C318)</f>
        <v>306</v>
      </c>
      <c r="C318" s="157" t="s">
        <v>693</v>
      </c>
      <c r="D318" s="157" t="s">
        <v>608</v>
      </c>
      <c r="E318" s="204" t="s">
        <v>581</v>
      </c>
      <c r="F318" s="209" t="s">
        <v>620</v>
      </c>
      <c r="G318" s="209">
        <v>45408</v>
      </c>
      <c r="H318" s="214">
        <v>0</v>
      </c>
      <c r="I318" s="214">
        <v>-7000</v>
      </c>
      <c r="J318" s="101">
        <f t="shared" si="8"/>
        <v>3722346.6779999998</v>
      </c>
      <c r="K318" s="173"/>
    </row>
    <row r="319" spans="2:11" x14ac:dyDescent="0.25">
      <c r="B319" s="4">
        <f>SUBTOTAL(103,$C$13:C319)</f>
        <v>307</v>
      </c>
      <c r="C319" s="157" t="s">
        <v>596</v>
      </c>
      <c r="D319" s="157" t="s">
        <v>608</v>
      </c>
      <c r="E319" s="204" t="s">
        <v>581</v>
      </c>
      <c r="F319" s="209" t="s">
        <v>620</v>
      </c>
      <c r="G319" s="209">
        <v>45408</v>
      </c>
      <c r="H319" s="214">
        <v>0</v>
      </c>
      <c r="I319" s="214">
        <v>-70000</v>
      </c>
      <c r="J319" s="101">
        <f t="shared" si="8"/>
        <v>3652346.6779999998</v>
      </c>
      <c r="K319" s="173"/>
    </row>
    <row r="320" spans="2:11" x14ac:dyDescent="0.25">
      <c r="B320" s="4">
        <f>SUBTOTAL(103,$C$13:C320)</f>
        <v>308</v>
      </c>
      <c r="C320" s="157" t="s">
        <v>598</v>
      </c>
      <c r="D320" s="157" t="s">
        <v>608</v>
      </c>
      <c r="E320" s="204" t="s">
        <v>581</v>
      </c>
      <c r="F320" s="209" t="s">
        <v>620</v>
      </c>
      <c r="G320" s="209">
        <v>45408</v>
      </c>
      <c r="H320" s="214">
        <v>0</v>
      </c>
      <c r="I320" s="214">
        <v>-84000</v>
      </c>
      <c r="J320" s="101">
        <f t="shared" si="8"/>
        <v>3568346.6779999998</v>
      </c>
      <c r="K320" s="173"/>
    </row>
    <row r="321" spans="2:11" x14ac:dyDescent="0.25">
      <c r="B321" s="4">
        <f>SUBTOTAL(103,$C$13:C321)</f>
        <v>309</v>
      </c>
      <c r="C321" s="157" t="s">
        <v>597</v>
      </c>
      <c r="D321" s="157" t="s">
        <v>608</v>
      </c>
      <c r="E321" s="204" t="s">
        <v>581</v>
      </c>
      <c r="F321" s="209" t="s">
        <v>620</v>
      </c>
      <c r="G321" s="209">
        <v>45408</v>
      </c>
      <c r="H321" s="214">
        <v>0</v>
      </c>
      <c r="I321" s="214">
        <v>-38500</v>
      </c>
      <c r="J321" s="101">
        <f t="shared" si="8"/>
        <v>3529846.6779999998</v>
      </c>
      <c r="K321" s="173"/>
    </row>
    <row r="322" spans="2:11" x14ac:dyDescent="0.25">
      <c r="B322" s="4">
        <f>SUBTOTAL(103,$C$13:C322)</f>
        <v>310</v>
      </c>
      <c r="C322" s="157" t="s">
        <v>683</v>
      </c>
      <c r="D322" s="157" t="s">
        <v>648</v>
      </c>
      <c r="E322" s="204" t="s">
        <v>582</v>
      </c>
      <c r="F322" s="209" t="s">
        <v>595</v>
      </c>
      <c r="G322" s="209">
        <v>45408</v>
      </c>
      <c r="H322" s="214">
        <v>0</v>
      </c>
      <c r="I322" s="214">
        <v>-3360</v>
      </c>
      <c r="J322" s="101">
        <f t="shared" si="8"/>
        <v>3526486.6779999998</v>
      </c>
      <c r="K322" s="173"/>
    </row>
    <row r="323" spans="2:11" x14ac:dyDescent="0.25">
      <c r="B323" s="4">
        <f>SUBTOTAL(103,$C$13:C323)</f>
        <v>311</v>
      </c>
      <c r="C323" s="157" t="s">
        <v>694</v>
      </c>
      <c r="D323" s="157" t="s">
        <v>608</v>
      </c>
      <c r="E323" s="204" t="s">
        <v>641</v>
      </c>
      <c r="F323" s="209" t="s">
        <v>642</v>
      </c>
      <c r="G323" s="209">
        <v>45408</v>
      </c>
      <c r="H323" s="214">
        <v>0</v>
      </c>
      <c r="I323" s="214">
        <v>-22400</v>
      </c>
      <c r="J323" s="101">
        <f t="shared" si="8"/>
        <v>3504086.6779999998</v>
      </c>
      <c r="K323" s="173"/>
    </row>
    <row r="324" spans="2:11" x14ac:dyDescent="0.25">
      <c r="B324" s="4">
        <f>SUBTOTAL(103,$C$13:C324)</f>
        <v>312</v>
      </c>
      <c r="C324" s="157" t="s">
        <v>603</v>
      </c>
      <c r="D324" s="157" t="s">
        <v>607</v>
      </c>
      <c r="E324" s="204" t="s">
        <v>644</v>
      </c>
      <c r="F324" s="209" t="s">
        <v>669</v>
      </c>
      <c r="G324" s="209">
        <v>45408</v>
      </c>
      <c r="H324" s="214">
        <v>0</v>
      </c>
      <c r="I324" s="214">
        <v>-2000</v>
      </c>
      <c r="J324" s="101">
        <f t="shared" si="8"/>
        <v>3502086.6779999998</v>
      </c>
      <c r="K324" s="173"/>
    </row>
    <row r="325" spans="2:11" x14ac:dyDescent="0.25">
      <c r="B325" s="4">
        <f>SUBTOTAL(103,$C$13:C325)</f>
        <v>313</v>
      </c>
      <c r="C325" s="157" t="s">
        <v>667</v>
      </c>
      <c r="D325" s="157" t="s">
        <v>648</v>
      </c>
      <c r="E325" s="204" t="s">
        <v>585</v>
      </c>
      <c r="F325" s="209" t="s">
        <v>586</v>
      </c>
      <c r="G325" s="209">
        <v>45408</v>
      </c>
      <c r="H325" s="214">
        <v>0</v>
      </c>
      <c r="I325" s="214">
        <v>-16800</v>
      </c>
      <c r="J325" s="101">
        <f t="shared" si="8"/>
        <v>3485286.6779999998</v>
      </c>
      <c r="K325" s="173"/>
    </row>
    <row r="326" spans="2:11" x14ac:dyDescent="0.25">
      <c r="B326" s="4">
        <f>SUBTOTAL(103,$C$13:C326)</f>
        <v>314</v>
      </c>
      <c r="C326" s="157" t="s">
        <v>667</v>
      </c>
      <c r="D326" s="157" t="s">
        <v>648</v>
      </c>
      <c r="E326" s="204" t="s">
        <v>647</v>
      </c>
      <c r="F326" s="209" t="s">
        <v>658</v>
      </c>
      <c r="G326" s="209">
        <v>45408</v>
      </c>
      <c r="H326" s="214">
        <v>0</v>
      </c>
      <c r="I326" s="214">
        <v>-11900</v>
      </c>
      <c r="J326" s="101">
        <f t="shared" si="8"/>
        <v>3473386.6779999998</v>
      </c>
      <c r="K326" s="173"/>
    </row>
    <row r="327" spans="2:11" x14ac:dyDescent="0.25">
      <c r="B327" s="4">
        <f>SUBTOTAL(103,$C$13:C327)</f>
        <v>315</v>
      </c>
      <c r="C327" s="157" t="s">
        <v>630</v>
      </c>
      <c r="D327" s="157" t="s">
        <v>612</v>
      </c>
      <c r="E327" s="204" t="s">
        <v>24</v>
      </c>
      <c r="F327" s="208" t="s">
        <v>24</v>
      </c>
      <c r="G327" s="209">
        <v>45415</v>
      </c>
      <c r="H327" s="214">
        <v>0</v>
      </c>
      <c r="I327" s="214">
        <v>-12000</v>
      </c>
      <c r="J327" s="101">
        <f>H327+J326+I327</f>
        <v>3461386.6779999998</v>
      </c>
      <c r="K327" s="173"/>
    </row>
    <row r="328" spans="2:11" x14ac:dyDescent="0.25">
      <c r="B328" s="4">
        <f>SUBTOTAL(103,$C$13:C328)</f>
        <v>316</v>
      </c>
      <c r="C328" s="157" t="s">
        <v>631</v>
      </c>
      <c r="D328" s="157" t="s">
        <v>613</v>
      </c>
      <c r="E328" s="204" t="s">
        <v>24</v>
      </c>
      <c r="F328" s="208" t="s">
        <v>24</v>
      </c>
      <c r="G328" s="209">
        <v>45415</v>
      </c>
      <c r="H328" s="214">
        <v>0</v>
      </c>
      <c r="I328" s="214">
        <v>-5000</v>
      </c>
      <c r="J328" s="101">
        <f t="shared" si="8"/>
        <v>3456386.6779999998</v>
      </c>
      <c r="K328" s="173"/>
    </row>
    <row r="329" spans="2:11" x14ac:dyDescent="0.25">
      <c r="B329" s="4">
        <f>SUBTOTAL(103,$C$13:C329)</f>
        <v>317</v>
      </c>
      <c r="C329" s="157" t="s">
        <v>632</v>
      </c>
      <c r="D329" s="157" t="s">
        <v>614</v>
      </c>
      <c r="E329" s="204" t="s">
        <v>24</v>
      </c>
      <c r="F329" s="208" t="s">
        <v>24</v>
      </c>
      <c r="G329" s="209">
        <v>45415</v>
      </c>
      <c r="H329" s="214">
        <v>0</v>
      </c>
      <c r="I329" s="214">
        <v>-500</v>
      </c>
      <c r="J329" s="101">
        <f t="shared" si="8"/>
        <v>3455886.6779999998</v>
      </c>
      <c r="K329" s="173"/>
    </row>
    <row r="330" spans="2:11" x14ac:dyDescent="0.25">
      <c r="B330" s="4">
        <f>SUBTOTAL(103,$C$13:C330)</f>
        <v>318</v>
      </c>
      <c r="C330" s="157" t="s">
        <v>596</v>
      </c>
      <c r="D330" s="157" t="s">
        <v>639</v>
      </c>
      <c r="E330" s="204" t="s">
        <v>581</v>
      </c>
      <c r="F330" s="209" t="s">
        <v>620</v>
      </c>
      <c r="G330" s="209">
        <v>45415</v>
      </c>
      <c r="H330" s="214">
        <v>0</v>
      </c>
      <c r="I330" s="214">
        <v>-3100.88</v>
      </c>
      <c r="J330" s="101">
        <f>H330+J329+I330</f>
        <v>3452785.798</v>
      </c>
      <c r="K330" s="173"/>
    </row>
    <row r="331" spans="2:11" x14ac:dyDescent="0.25">
      <c r="B331" s="4">
        <f>SUBTOTAL(103,$C$13:C331)</f>
        <v>319</v>
      </c>
      <c r="C331" s="157" t="s">
        <v>625</v>
      </c>
      <c r="D331" s="157" t="s">
        <v>608</v>
      </c>
      <c r="E331" s="204" t="s">
        <v>641</v>
      </c>
      <c r="F331" s="209" t="s">
        <v>642</v>
      </c>
      <c r="G331" s="209">
        <v>45415</v>
      </c>
      <c r="H331" s="214">
        <v>0</v>
      </c>
      <c r="I331" s="214">
        <v>-3500</v>
      </c>
      <c r="J331" s="101">
        <f t="shared" si="8"/>
        <v>3449285.798</v>
      </c>
      <c r="K331" s="173"/>
    </row>
    <row r="332" spans="2:11" x14ac:dyDescent="0.25">
      <c r="B332" s="4">
        <f>SUBTOTAL(103,$C$13:C332)</f>
        <v>320</v>
      </c>
      <c r="C332" s="157" t="s">
        <v>597</v>
      </c>
      <c r="D332" s="157" t="s">
        <v>639</v>
      </c>
      <c r="E332" s="204" t="s">
        <v>581</v>
      </c>
      <c r="F332" s="209" t="s">
        <v>620</v>
      </c>
      <c r="G332" s="209">
        <v>45415</v>
      </c>
      <c r="H332" s="214">
        <v>0</v>
      </c>
      <c r="I332" s="214">
        <v>-7264.8450000000003</v>
      </c>
      <c r="J332" s="101">
        <f t="shared" si="8"/>
        <v>3442020.9529999997</v>
      </c>
      <c r="K332" s="173"/>
    </row>
    <row r="333" spans="2:11" x14ac:dyDescent="0.25">
      <c r="B333" s="4">
        <f>SUBTOTAL(103,$C$13:C333)</f>
        <v>321</v>
      </c>
      <c r="C333" s="157" t="s">
        <v>598</v>
      </c>
      <c r="D333" s="157" t="s">
        <v>607</v>
      </c>
      <c r="E333" s="204" t="s">
        <v>581</v>
      </c>
      <c r="F333" s="209" t="s">
        <v>620</v>
      </c>
      <c r="G333" s="209">
        <v>45415</v>
      </c>
      <c r="H333" s="214">
        <v>0</v>
      </c>
      <c r="I333" s="214">
        <v>-20000</v>
      </c>
      <c r="J333" s="101">
        <f t="shared" si="8"/>
        <v>3422020.9529999997</v>
      </c>
      <c r="K333" s="173"/>
    </row>
    <row r="334" spans="2:11" x14ac:dyDescent="0.25">
      <c r="B334" s="4">
        <f>SUBTOTAL(103,$C$13:C334)</f>
        <v>322</v>
      </c>
      <c r="C334" s="157" t="s">
        <v>600</v>
      </c>
      <c r="D334" s="157" t="s">
        <v>608</v>
      </c>
      <c r="E334" s="204" t="s">
        <v>594</v>
      </c>
      <c r="F334" s="209" t="s">
        <v>595</v>
      </c>
      <c r="G334" s="209">
        <v>45415</v>
      </c>
      <c r="H334" s="214">
        <v>0</v>
      </c>
      <c r="I334" s="214">
        <v>-11760</v>
      </c>
      <c r="J334" s="101">
        <f t="shared" si="8"/>
        <v>3410260.9529999997</v>
      </c>
      <c r="K334" s="173"/>
    </row>
    <row r="335" spans="2:11" x14ac:dyDescent="0.25">
      <c r="B335" s="4">
        <f>SUBTOTAL(103,$C$13:C335)</f>
        <v>323</v>
      </c>
      <c r="C335" s="157" t="s">
        <v>678</v>
      </c>
      <c r="D335" s="157" t="s">
        <v>679</v>
      </c>
      <c r="E335" s="204" t="s">
        <v>641</v>
      </c>
      <c r="F335" s="209" t="s">
        <v>642</v>
      </c>
      <c r="G335" s="209">
        <v>45415</v>
      </c>
      <c r="H335" s="214">
        <v>0</v>
      </c>
      <c r="I335" s="214">
        <v>-30000</v>
      </c>
      <c r="J335" s="101">
        <f t="shared" si="8"/>
        <v>3380260.9529999997</v>
      </c>
      <c r="K335" s="173"/>
    </row>
    <row r="336" spans="2:11" x14ac:dyDescent="0.25">
      <c r="B336" s="4">
        <f>SUBTOTAL(103,$C$13:C336)</f>
        <v>324</v>
      </c>
      <c r="C336" s="157" t="s">
        <v>682</v>
      </c>
      <c r="D336" s="157" t="s">
        <v>608</v>
      </c>
      <c r="E336" s="204" t="s">
        <v>647</v>
      </c>
      <c r="F336" s="209" t="s">
        <v>658</v>
      </c>
      <c r="G336" s="209">
        <v>45415</v>
      </c>
      <c r="H336" s="214">
        <v>0</v>
      </c>
      <c r="I336" s="214">
        <v>-2100</v>
      </c>
      <c r="J336" s="101">
        <f t="shared" si="8"/>
        <v>3378160.9529999997</v>
      </c>
      <c r="K336" s="173"/>
    </row>
    <row r="337" spans="2:11" x14ac:dyDescent="0.25">
      <c r="B337" s="4">
        <f>SUBTOTAL(103,$C$13:C337)</f>
        <v>325</v>
      </c>
      <c r="C337" s="157" t="s">
        <v>601</v>
      </c>
      <c r="D337" s="157" t="s">
        <v>648</v>
      </c>
      <c r="E337" s="204" t="s">
        <v>594</v>
      </c>
      <c r="F337" s="209" t="s">
        <v>595</v>
      </c>
      <c r="G337" s="209">
        <v>45415</v>
      </c>
      <c r="H337" s="214">
        <v>0</v>
      </c>
      <c r="I337" s="214">
        <v>-5331</v>
      </c>
      <c r="J337" s="101">
        <f t="shared" si="8"/>
        <v>3372829.9529999997</v>
      </c>
      <c r="K337" s="173"/>
    </row>
    <row r="338" spans="2:11" x14ac:dyDescent="0.25">
      <c r="B338" s="4">
        <f>SUBTOTAL(103,$C$13:C338)</f>
        <v>326</v>
      </c>
      <c r="C338" s="157" t="s">
        <v>665</v>
      </c>
      <c r="D338" s="157" t="s">
        <v>648</v>
      </c>
      <c r="E338" s="204" t="s">
        <v>647</v>
      </c>
      <c r="F338" s="209" t="s">
        <v>658</v>
      </c>
      <c r="G338" s="209">
        <v>45415</v>
      </c>
      <c r="H338" s="214">
        <v>0</v>
      </c>
      <c r="I338" s="214">
        <v>-17000</v>
      </c>
      <c r="J338" s="101">
        <f t="shared" si="8"/>
        <v>3355829.9529999997</v>
      </c>
      <c r="K338" s="173"/>
    </row>
    <row r="339" spans="2:11" x14ac:dyDescent="0.25">
      <c r="B339" s="4">
        <f>SUBTOTAL(103,$C$13:C339)</f>
        <v>327</v>
      </c>
      <c r="C339" s="157" t="s">
        <v>728</v>
      </c>
      <c r="D339" s="157" t="s">
        <v>648</v>
      </c>
      <c r="E339" s="204" t="s">
        <v>585</v>
      </c>
      <c r="F339" s="209" t="s">
        <v>586</v>
      </c>
      <c r="G339" s="209">
        <v>45415</v>
      </c>
      <c r="H339" s="214">
        <v>0</v>
      </c>
      <c r="I339" s="214">
        <v>-6300</v>
      </c>
      <c r="J339" s="101">
        <f t="shared" si="8"/>
        <v>3349529.9529999997</v>
      </c>
      <c r="K339" s="173"/>
    </row>
    <row r="340" spans="2:11" x14ac:dyDescent="0.25">
      <c r="B340" s="4">
        <f>SUBTOTAL(103,$C$13:C340)</f>
        <v>328</v>
      </c>
      <c r="C340" s="157" t="s">
        <v>683</v>
      </c>
      <c r="D340" s="157" t="s">
        <v>648</v>
      </c>
      <c r="E340" s="204" t="s">
        <v>582</v>
      </c>
      <c r="F340" s="209" t="s">
        <v>595</v>
      </c>
      <c r="G340" s="209">
        <v>45415</v>
      </c>
      <c r="H340" s="214">
        <v>0</v>
      </c>
      <c r="I340" s="214">
        <v>-3360</v>
      </c>
      <c r="J340" s="101">
        <f t="shared" si="8"/>
        <v>3346169.9529999997</v>
      </c>
      <c r="K340" s="173"/>
    </row>
    <row r="341" spans="2:11" x14ac:dyDescent="0.25">
      <c r="B341" s="4">
        <f>SUBTOTAL(103,$C$13:C341)</f>
        <v>329</v>
      </c>
      <c r="C341" s="157" t="s">
        <v>694</v>
      </c>
      <c r="D341" s="157" t="s">
        <v>608</v>
      </c>
      <c r="E341" s="204" t="s">
        <v>647</v>
      </c>
      <c r="F341" s="209" t="s">
        <v>658</v>
      </c>
      <c r="G341" s="209">
        <v>45415</v>
      </c>
      <c r="H341" s="214">
        <v>0</v>
      </c>
      <c r="I341" s="214">
        <v>-16100</v>
      </c>
      <c r="J341" s="101">
        <f t="shared" si="8"/>
        <v>3330069.9529999997</v>
      </c>
      <c r="K341" s="173"/>
    </row>
    <row r="342" spans="2:11" x14ac:dyDescent="0.25">
      <c r="B342" s="4">
        <f>SUBTOTAL(103,$C$13:C342)</f>
        <v>330</v>
      </c>
      <c r="C342" s="157" t="s">
        <v>603</v>
      </c>
      <c r="D342" s="157" t="s">
        <v>607</v>
      </c>
      <c r="E342" s="204" t="s">
        <v>644</v>
      </c>
      <c r="F342" s="209" t="s">
        <v>669</v>
      </c>
      <c r="G342" s="209">
        <v>45415</v>
      </c>
      <c r="H342" s="214">
        <v>0</v>
      </c>
      <c r="I342" s="214">
        <v>-2600</v>
      </c>
      <c r="J342" s="101">
        <f t="shared" si="8"/>
        <v>3327469.9529999997</v>
      </c>
      <c r="K342" s="173"/>
    </row>
    <row r="343" spans="2:11" x14ac:dyDescent="0.25">
      <c r="B343" s="4">
        <f>SUBTOTAL(103,$C$13:C343)</f>
        <v>331</v>
      </c>
      <c r="C343" s="157" t="s">
        <v>667</v>
      </c>
      <c r="D343" s="157" t="s">
        <v>648</v>
      </c>
      <c r="E343" s="204" t="s">
        <v>585</v>
      </c>
      <c r="F343" s="209" t="s">
        <v>586</v>
      </c>
      <c r="G343" s="209">
        <v>45415</v>
      </c>
      <c r="H343" s="214">
        <v>0</v>
      </c>
      <c r="I343" s="214">
        <v>-14700</v>
      </c>
      <c r="J343" s="101">
        <f t="shared" si="8"/>
        <v>3312769.9529999997</v>
      </c>
      <c r="K343" s="173"/>
    </row>
    <row r="344" spans="2:11" x14ac:dyDescent="0.25">
      <c r="B344" s="4">
        <f>SUBTOTAL(103,$C$13:C344)</f>
        <v>332</v>
      </c>
      <c r="C344" s="157" t="s">
        <v>667</v>
      </c>
      <c r="D344" s="157" t="s">
        <v>648</v>
      </c>
      <c r="E344" s="204" t="s">
        <v>647</v>
      </c>
      <c r="F344" s="209" t="s">
        <v>658</v>
      </c>
      <c r="G344" s="209">
        <v>45415</v>
      </c>
      <c r="H344" s="214">
        <v>0</v>
      </c>
      <c r="I344" s="214">
        <v>-9200</v>
      </c>
      <c r="J344" s="101">
        <f t="shared" si="8"/>
        <v>3303569.9529999997</v>
      </c>
      <c r="K344" s="173"/>
    </row>
    <row r="345" spans="2:11" x14ac:dyDescent="0.25">
      <c r="B345" s="4">
        <f>SUBTOTAL(103,$C$13:C345)</f>
        <v>333</v>
      </c>
      <c r="C345" s="157" t="s">
        <v>729</v>
      </c>
      <c r="D345" s="157" t="s">
        <v>730</v>
      </c>
      <c r="E345" s="212" t="s">
        <v>699</v>
      </c>
      <c r="F345" s="209" t="s">
        <v>662</v>
      </c>
      <c r="G345" s="209">
        <v>45415</v>
      </c>
      <c r="H345" s="214">
        <v>0</v>
      </c>
      <c r="I345" s="214">
        <v>-34000</v>
      </c>
      <c r="J345" s="101">
        <f t="shared" ref="J345:J408" si="9">H345+J344+I345</f>
        <v>3269569.9529999997</v>
      </c>
      <c r="K345" s="173"/>
    </row>
    <row r="346" spans="2:11" x14ac:dyDescent="0.25">
      <c r="B346" s="4">
        <f>SUBTOTAL(103,$C$13:C346)</f>
        <v>334</v>
      </c>
      <c r="C346" s="157" t="s">
        <v>702</v>
      </c>
      <c r="D346" s="157" t="s">
        <v>731</v>
      </c>
      <c r="E346" s="203" t="s">
        <v>619</v>
      </c>
      <c r="F346" s="208" t="s">
        <v>621</v>
      </c>
      <c r="G346" s="209">
        <v>45418</v>
      </c>
      <c r="H346" s="214">
        <v>0</v>
      </c>
      <c r="I346" s="214">
        <v>-950</v>
      </c>
      <c r="J346" s="101">
        <f t="shared" si="9"/>
        <v>3268619.9529999997</v>
      </c>
      <c r="K346" s="173"/>
    </row>
    <row r="347" spans="2:11" x14ac:dyDescent="0.25">
      <c r="B347" s="4">
        <f>SUBTOTAL(103,$C$13:C347)</f>
        <v>335</v>
      </c>
      <c r="C347" s="157" t="s">
        <v>736</v>
      </c>
      <c r="D347" s="157" t="s">
        <v>731</v>
      </c>
      <c r="E347" s="203" t="s">
        <v>619</v>
      </c>
      <c r="F347" s="208" t="s">
        <v>621</v>
      </c>
      <c r="G347" s="209">
        <v>45418</v>
      </c>
      <c r="H347" s="214">
        <v>0</v>
      </c>
      <c r="I347" s="214">
        <v>-1250</v>
      </c>
      <c r="J347" s="101">
        <f t="shared" si="9"/>
        <v>3267369.9529999997</v>
      </c>
      <c r="K347" s="173"/>
    </row>
    <row r="348" spans="2:11" x14ac:dyDescent="0.25">
      <c r="B348" s="4">
        <f>SUBTOTAL(103,$C$13:C348)</f>
        <v>336</v>
      </c>
      <c r="C348" s="157" t="s">
        <v>732</v>
      </c>
      <c r="D348" s="157" t="s">
        <v>731</v>
      </c>
      <c r="E348" s="203" t="s">
        <v>619</v>
      </c>
      <c r="F348" s="208" t="s">
        <v>621</v>
      </c>
      <c r="G348" s="209">
        <v>45418</v>
      </c>
      <c r="H348" s="214">
        <v>0</v>
      </c>
      <c r="I348" s="214">
        <v>-250</v>
      </c>
      <c r="J348" s="101">
        <f t="shared" si="9"/>
        <v>3267119.9529999997</v>
      </c>
      <c r="K348" s="173"/>
    </row>
    <row r="349" spans="2:11" x14ac:dyDescent="0.25">
      <c r="B349" s="4">
        <f>SUBTOTAL(103,$C$13:C349)</f>
        <v>337</v>
      </c>
      <c r="C349" s="157" t="s">
        <v>737</v>
      </c>
      <c r="D349" s="157" t="s">
        <v>731</v>
      </c>
      <c r="E349" s="203" t="s">
        <v>619</v>
      </c>
      <c r="F349" s="208" t="s">
        <v>621</v>
      </c>
      <c r="G349" s="209">
        <v>45418</v>
      </c>
      <c r="H349" s="214">
        <v>0</v>
      </c>
      <c r="I349" s="214">
        <v>-250</v>
      </c>
      <c r="J349" s="101">
        <f t="shared" si="9"/>
        <v>3266869.9529999997</v>
      </c>
      <c r="K349" s="173"/>
    </row>
    <row r="350" spans="2:11" x14ac:dyDescent="0.25">
      <c r="B350" s="4">
        <f>SUBTOTAL(103,$C$13:C350)</f>
        <v>338</v>
      </c>
      <c r="C350" s="157" t="s">
        <v>659</v>
      </c>
      <c r="D350" s="157" t="s">
        <v>701</v>
      </c>
      <c r="E350" s="212" t="s">
        <v>733</v>
      </c>
      <c r="F350" s="209" t="s">
        <v>734</v>
      </c>
      <c r="G350" s="209">
        <v>45420</v>
      </c>
      <c r="H350" s="214">
        <v>0</v>
      </c>
      <c r="I350" s="214">
        <v>-2600</v>
      </c>
      <c r="J350" s="101">
        <f t="shared" si="9"/>
        <v>3264269.9529999997</v>
      </c>
      <c r="K350" s="173"/>
    </row>
    <row r="351" spans="2:11" x14ac:dyDescent="0.25">
      <c r="B351" s="4">
        <f>SUBTOTAL(103,$C$13:C351)</f>
        <v>339</v>
      </c>
      <c r="C351" s="157" t="s">
        <v>131</v>
      </c>
      <c r="D351" s="157" t="s">
        <v>735</v>
      </c>
      <c r="E351" s="212" t="s">
        <v>588</v>
      </c>
      <c r="F351" s="209" t="s">
        <v>589</v>
      </c>
      <c r="G351" s="209">
        <v>45421</v>
      </c>
      <c r="H351" s="214">
        <v>0</v>
      </c>
      <c r="I351" s="214">
        <v>-240000</v>
      </c>
      <c r="J351" s="101">
        <f t="shared" si="9"/>
        <v>3024269.9529999997</v>
      </c>
      <c r="K351" s="173"/>
    </row>
    <row r="352" spans="2:11" x14ac:dyDescent="0.25">
      <c r="B352" s="4">
        <f>SUBTOTAL(103,$C$13:C352)</f>
        <v>340</v>
      </c>
      <c r="C352" s="157" t="s">
        <v>741</v>
      </c>
      <c r="D352" s="157" t="s">
        <v>742</v>
      </c>
      <c r="E352" s="203" t="s">
        <v>24</v>
      </c>
      <c r="F352" s="208" t="s">
        <v>24</v>
      </c>
      <c r="G352" s="209">
        <v>45422</v>
      </c>
      <c r="H352" s="214">
        <v>0</v>
      </c>
      <c r="I352" s="214">
        <v>-150000</v>
      </c>
      <c r="J352" s="101">
        <f t="shared" si="9"/>
        <v>2874269.9529999997</v>
      </c>
      <c r="K352" s="173"/>
    </row>
    <row r="353" spans="2:11" x14ac:dyDescent="0.25">
      <c r="B353" s="4">
        <f>SUBTOTAL(103,$C$13:C353)</f>
        <v>341</v>
      </c>
      <c r="C353" s="157" t="s">
        <v>634</v>
      </c>
      <c r="D353" s="157" t="s">
        <v>617</v>
      </c>
      <c r="E353" s="203" t="s">
        <v>24</v>
      </c>
      <c r="F353" s="208" t="s">
        <v>24</v>
      </c>
      <c r="G353" s="209">
        <v>45422</v>
      </c>
      <c r="H353" s="214">
        <v>0</v>
      </c>
      <c r="I353" s="214">
        <v>-50000</v>
      </c>
      <c r="J353" s="101">
        <f t="shared" si="9"/>
        <v>2824269.9529999997</v>
      </c>
      <c r="K353" s="173"/>
    </row>
    <row r="354" spans="2:11" x14ac:dyDescent="0.25">
      <c r="B354" s="4">
        <f>SUBTOTAL(103,$C$13:C354)</f>
        <v>342</v>
      </c>
      <c r="C354" s="157" t="s">
        <v>673</v>
      </c>
      <c r="D354" s="157" t="s">
        <v>674</v>
      </c>
      <c r="E354" s="204" t="s">
        <v>675</v>
      </c>
      <c r="F354" s="209" t="s">
        <v>676</v>
      </c>
      <c r="G354" s="209">
        <v>45422</v>
      </c>
      <c r="H354" s="214">
        <v>0</v>
      </c>
      <c r="I354" s="214">
        <v>-2400</v>
      </c>
      <c r="J354" s="101">
        <f t="shared" si="9"/>
        <v>2821869.9529999997</v>
      </c>
      <c r="K354" s="173"/>
    </row>
    <row r="355" spans="2:11" x14ac:dyDescent="0.25">
      <c r="B355" s="4">
        <f>SUBTOTAL(103,$C$13:C355)</f>
        <v>343</v>
      </c>
      <c r="C355" s="157" t="s">
        <v>596</v>
      </c>
      <c r="D355" s="157" t="s">
        <v>639</v>
      </c>
      <c r="E355" s="212" t="s">
        <v>581</v>
      </c>
      <c r="F355" s="209" t="s">
        <v>620</v>
      </c>
      <c r="G355" s="209">
        <v>45422</v>
      </c>
      <c r="H355" s="214">
        <v>0</v>
      </c>
      <c r="I355" s="214">
        <v>-13100.555</v>
      </c>
      <c r="J355" s="101">
        <f t="shared" si="9"/>
        <v>2808769.3979999996</v>
      </c>
      <c r="K355" s="173"/>
    </row>
    <row r="356" spans="2:11" x14ac:dyDescent="0.25">
      <c r="B356" s="4">
        <f>SUBTOTAL(103,$C$13:C356)</f>
        <v>344</v>
      </c>
      <c r="C356" s="157" t="s">
        <v>702</v>
      </c>
      <c r="D356" s="157" t="s">
        <v>738</v>
      </c>
      <c r="E356" s="212" t="s">
        <v>619</v>
      </c>
      <c r="F356" s="209" t="s">
        <v>621</v>
      </c>
      <c r="G356" s="209">
        <v>45422</v>
      </c>
      <c r="H356" s="214">
        <v>0</v>
      </c>
      <c r="I356" s="214">
        <v>-800</v>
      </c>
      <c r="J356" s="101">
        <f t="shared" si="9"/>
        <v>2807969.3979999996</v>
      </c>
      <c r="K356" s="173"/>
    </row>
    <row r="357" spans="2:11" x14ac:dyDescent="0.25">
      <c r="B357" s="4">
        <f>SUBTOTAL(103,$C$13:C357)</f>
        <v>345</v>
      </c>
      <c r="C357" s="157" t="s">
        <v>736</v>
      </c>
      <c r="D357" s="157" t="s">
        <v>738</v>
      </c>
      <c r="E357" s="212" t="s">
        <v>619</v>
      </c>
      <c r="F357" s="209" t="s">
        <v>621</v>
      </c>
      <c r="G357" s="209">
        <v>45422</v>
      </c>
      <c r="H357" s="214">
        <v>0</v>
      </c>
      <c r="I357" s="214">
        <v>-1250</v>
      </c>
      <c r="J357" s="101">
        <f t="shared" si="9"/>
        <v>2806719.3979999996</v>
      </c>
      <c r="K357" s="173"/>
    </row>
    <row r="358" spans="2:11" x14ac:dyDescent="0.25">
      <c r="B358" s="4">
        <f>SUBTOTAL(103,$C$13:C358)</f>
        <v>346</v>
      </c>
      <c r="C358" s="157" t="s">
        <v>625</v>
      </c>
      <c r="D358" s="157" t="s">
        <v>608</v>
      </c>
      <c r="E358" s="212" t="s">
        <v>641</v>
      </c>
      <c r="F358" s="209" t="s">
        <v>642</v>
      </c>
      <c r="G358" s="209">
        <v>45422</v>
      </c>
      <c r="H358" s="214">
        <v>0</v>
      </c>
      <c r="I358" s="214">
        <v>-3300</v>
      </c>
      <c r="J358" s="101">
        <f t="shared" si="9"/>
        <v>2803419.3979999996</v>
      </c>
      <c r="K358" s="173"/>
    </row>
    <row r="359" spans="2:11" x14ac:dyDescent="0.25">
      <c r="B359" s="4">
        <f>SUBTOTAL(103,$C$13:C359)</f>
        <v>347</v>
      </c>
      <c r="C359" s="157" t="s">
        <v>597</v>
      </c>
      <c r="D359" s="157" t="s">
        <v>639</v>
      </c>
      <c r="E359" s="212" t="s">
        <v>581</v>
      </c>
      <c r="F359" s="209" t="s">
        <v>620</v>
      </c>
      <c r="G359" s="209">
        <v>45422</v>
      </c>
      <c r="H359" s="214">
        <v>0</v>
      </c>
      <c r="I359" s="214">
        <v>-7264.2349999999997</v>
      </c>
      <c r="J359" s="101">
        <f t="shared" si="9"/>
        <v>2796155.1629999997</v>
      </c>
      <c r="K359" s="173"/>
    </row>
    <row r="360" spans="2:11" x14ac:dyDescent="0.25">
      <c r="B360" s="4">
        <f>SUBTOTAL(103,$C$13:C360)</f>
        <v>348</v>
      </c>
      <c r="C360" s="157" t="s">
        <v>598</v>
      </c>
      <c r="D360" s="157" t="s">
        <v>607</v>
      </c>
      <c r="E360" s="212" t="s">
        <v>581</v>
      </c>
      <c r="F360" s="209" t="s">
        <v>620</v>
      </c>
      <c r="G360" s="209">
        <v>45422</v>
      </c>
      <c r="H360" s="214">
        <v>0</v>
      </c>
      <c r="I360" s="214">
        <v>-20000</v>
      </c>
      <c r="J360" s="101">
        <f t="shared" si="9"/>
        <v>2776155.1629999997</v>
      </c>
      <c r="K360" s="173"/>
    </row>
    <row r="361" spans="2:11" x14ac:dyDescent="0.25">
      <c r="B361" s="4">
        <f>SUBTOTAL(103,$C$13:C361)</f>
        <v>349</v>
      </c>
      <c r="C361" s="157" t="s">
        <v>598</v>
      </c>
      <c r="D361" s="157" t="s">
        <v>739</v>
      </c>
      <c r="E361" s="212" t="s">
        <v>699</v>
      </c>
      <c r="F361" s="209" t="s">
        <v>740</v>
      </c>
      <c r="G361" s="209">
        <v>45422</v>
      </c>
      <c r="H361" s="214">
        <v>0</v>
      </c>
      <c r="I361" s="214">
        <v>-5504.9215909090899</v>
      </c>
      <c r="J361" s="101">
        <f t="shared" si="9"/>
        <v>2770650.2414090908</v>
      </c>
      <c r="K361" s="173"/>
    </row>
    <row r="362" spans="2:11" x14ac:dyDescent="0.25">
      <c r="B362" s="4">
        <f>SUBTOTAL(103,$C$13:C362)</f>
        <v>350</v>
      </c>
      <c r="C362" s="157" t="s">
        <v>600</v>
      </c>
      <c r="D362" s="157" t="s">
        <v>608</v>
      </c>
      <c r="E362" s="212" t="s">
        <v>594</v>
      </c>
      <c r="F362" s="209" t="s">
        <v>595</v>
      </c>
      <c r="G362" s="209">
        <v>45422</v>
      </c>
      <c r="H362" s="214">
        <v>0</v>
      </c>
      <c r="I362" s="214">
        <v>-33760</v>
      </c>
      <c r="J362" s="101">
        <f t="shared" si="9"/>
        <v>2736890.2414090908</v>
      </c>
      <c r="K362" s="173"/>
    </row>
    <row r="363" spans="2:11" x14ac:dyDescent="0.25">
      <c r="B363" s="4">
        <f>SUBTOTAL(103,$C$13:C363)</f>
        <v>351</v>
      </c>
      <c r="C363" s="157" t="s">
        <v>682</v>
      </c>
      <c r="D363" s="157" t="s">
        <v>608</v>
      </c>
      <c r="E363" s="212" t="s">
        <v>647</v>
      </c>
      <c r="F363" s="209" t="s">
        <v>658</v>
      </c>
      <c r="G363" s="209">
        <v>45422</v>
      </c>
      <c r="H363" s="214">
        <v>0</v>
      </c>
      <c r="I363" s="214">
        <v>-2100</v>
      </c>
      <c r="J363" s="101">
        <f t="shared" si="9"/>
        <v>2734790.2414090908</v>
      </c>
      <c r="K363" s="173"/>
    </row>
    <row r="364" spans="2:11" x14ac:dyDescent="0.25">
      <c r="B364" s="4">
        <f>SUBTOTAL(103,$C$13:C364)</f>
        <v>352</v>
      </c>
      <c r="C364" s="157" t="s">
        <v>601</v>
      </c>
      <c r="D364" s="157" t="s">
        <v>648</v>
      </c>
      <c r="E364" s="212" t="s">
        <v>594</v>
      </c>
      <c r="F364" s="209" t="s">
        <v>595</v>
      </c>
      <c r="G364" s="209">
        <v>45422</v>
      </c>
      <c r="H364" s="214">
        <v>0</v>
      </c>
      <c r="I364" s="214">
        <v>-5331</v>
      </c>
      <c r="J364" s="101">
        <f t="shared" si="9"/>
        <v>2729459.2414090908</v>
      </c>
      <c r="K364" s="173"/>
    </row>
    <row r="365" spans="2:11" x14ac:dyDescent="0.25">
      <c r="B365" s="4">
        <f>SUBTOTAL(103,$C$13:C365)</f>
        <v>353</v>
      </c>
      <c r="C365" s="157" t="s">
        <v>665</v>
      </c>
      <c r="D365" s="157" t="s">
        <v>648</v>
      </c>
      <c r="E365" s="212" t="s">
        <v>647</v>
      </c>
      <c r="F365" s="209" t="s">
        <v>658</v>
      </c>
      <c r="G365" s="209">
        <v>45422</v>
      </c>
      <c r="H365" s="214">
        <v>0</v>
      </c>
      <c r="I365" s="214">
        <v>-22400</v>
      </c>
      <c r="J365" s="101">
        <f t="shared" si="9"/>
        <v>2707059.2414090908</v>
      </c>
      <c r="K365" s="173"/>
    </row>
    <row r="366" spans="2:11" x14ac:dyDescent="0.25">
      <c r="B366" s="4">
        <f>SUBTOTAL(103,$C$13:C366)</f>
        <v>354</v>
      </c>
      <c r="C366" s="157" t="s">
        <v>728</v>
      </c>
      <c r="D366" s="157" t="s">
        <v>648</v>
      </c>
      <c r="E366" s="212" t="s">
        <v>585</v>
      </c>
      <c r="F366" s="209" t="s">
        <v>586</v>
      </c>
      <c r="G366" s="209">
        <v>45422</v>
      </c>
      <c r="H366" s="214">
        <v>0</v>
      </c>
      <c r="I366" s="214">
        <v>-8400</v>
      </c>
      <c r="J366" s="101">
        <f t="shared" si="9"/>
        <v>2698659.2414090908</v>
      </c>
      <c r="K366" s="173"/>
    </row>
    <row r="367" spans="2:11" x14ac:dyDescent="0.25">
      <c r="B367" s="4">
        <f>SUBTOTAL(103,$C$13:C367)</f>
        <v>355</v>
      </c>
      <c r="C367" s="157" t="s">
        <v>722</v>
      </c>
      <c r="D367" s="157" t="s">
        <v>679</v>
      </c>
      <c r="E367" s="212" t="s">
        <v>641</v>
      </c>
      <c r="F367" s="209" t="s">
        <v>642</v>
      </c>
      <c r="G367" s="209">
        <v>45422</v>
      </c>
      <c r="H367" s="214">
        <v>0</v>
      </c>
      <c r="I367" s="214">
        <v>-25000</v>
      </c>
      <c r="J367" s="101">
        <f t="shared" si="9"/>
        <v>2673659.2414090908</v>
      </c>
      <c r="K367" s="173"/>
    </row>
    <row r="368" spans="2:11" x14ac:dyDescent="0.25">
      <c r="B368" s="4">
        <f>SUBTOTAL(103,$C$13:C368)</f>
        <v>356</v>
      </c>
      <c r="C368" s="157" t="s">
        <v>737</v>
      </c>
      <c r="D368" s="157" t="s">
        <v>738</v>
      </c>
      <c r="E368" s="212" t="s">
        <v>619</v>
      </c>
      <c r="F368" s="209" t="s">
        <v>621</v>
      </c>
      <c r="G368" s="209">
        <v>45422</v>
      </c>
      <c r="H368" s="214">
        <v>0</v>
      </c>
      <c r="I368" s="214">
        <v>-250</v>
      </c>
      <c r="J368" s="101">
        <f t="shared" si="9"/>
        <v>2673409.2414090908</v>
      </c>
      <c r="K368" s="173"/>
    </row>
    <row r="369" spans="2:11" x14ac:dyDescent="0.25">
      <c r="B369" s="4">
        <f>SUBTOTAL(103,$C$13:C369)</f>
        <v>357</v>
      </c>
      <c r="C369" s="157" t="s">
        <v>732</v>
      </c>
      <c r="D369" s="157" t="s">
        <v>738</v>
      </c>
      <c r="E369" s="212" t="s">
        <v>619</v>
      </c>
      <c r="F369" s="209" t="s">
        <v>621</v>
      </c>
      <c r="G369" s="209">
        <v>45422</v>
      </c>
      <c r="H369" s="214">
        <v>0</v>
      </c>
      <c r="I369" s="214">
        <v>-250</v>
      </c>
      <c r="J369" s="101">
        <f t="shared" si="9"/>
        <v>2673159.2414090908</v>
      </c>
      <c r="K369" s="173"/>
    </row>
    <row r="370" spans="2:11" x14ac:dyDescent="0.25">
      <c r="B370" s="4">
        <f>SUBTOTAL(103,$C$13:C370)</f>
        <v>358</v>
      </c>
      <c r="C370" s="157" t="s">
        <v>683</v>
      </c>
      <c r="D370" s="157" t="s">
        <v>648</v>
      </c>
      <c r="E370" s="212" t="s">
        <v>582</v>
      </c>
      <c r="F370" s="209" t="s">
        <v>595</v>
      </c>
      <c r="G370" s="209">
        <v>45422</v>
      </c>
      <c r="H370" s="214">
        <v>0</v>
      </c>
      <c r="I370" s="214">
        <v>-3360</v>
      </c>
      <c r="J370" s="101">
        <f t="shared" si="9"/>
        <v>2669799.2414090908</v>
      </c>
      <c r="K370" s="173"/>
    </row>
    <row r="371" spans="2:11" x14ac:dyDescent="0.25">
      <c r="B371" s="4">
        <f>SUBTOTAL(103,$C$13:C371)</f>
        <v>359</v>
      </c>
      <c r="C371" s="157" t="s">
        <v>694</v>
      </c>
      <c r="D371" s="157" t="s">
        <v>608</v>
      </c>
      <c r="E371" s="212" t="s">
        <v>647</v>
      </c>
      <c r="F371" s="209" t="s">
        <v>658</v>
      </c>
      <c r="G371" s="209">
        <v>45422</v>
      </c>
      <c r="H371" s="214">
        <v>0</v>
      </c>
      <c r="I371" s="214">
        <v>-22400</v>
      </c>
      <c r="J371" s="101">
        <f t="shared" si="9"/>
        <v>2647399.2414090908</v>
      </c>
      <c r="K371" s="173"/>
    </row>
    <row r="372" spans="2:11" x14ac:dyDescent="0.25">
      <c r="B372" s="4">
        <f>SUBTOTAL(103,$C$13:C372)</f>
        <v>360</v>
      </c>
      <c r="C372" s="157" t="s">
        <v>603</v>
      </c>
      <c r="D372" s="157" t="s">
        <v>607</v>
      </c>
      <c r="E372" s="212" t="s">
        <v>644</v>
      </c>
      <c r="F372" s="209" t="s">
        <v>669</v>
      </c>
      <c r="G372" s="209">
        <v>45422</v>
      </c>
      <c r="H372" s="214">
        <v>0</v>
      </c>
      <c r="I372" s="214">
        <v>-2000</v>
      </c>
      <c r="J372" s="101">
        <f t="shared" si="9"/>
        <v>2645399.2414090908</v>
      </c>
      <c r="K372" s="173"/>
    </row>
    <row r="373" spans="2:11" x14ac:dyDescent="0.25">
      <c r="B373" s="4">
        <f>SUBTOTAL(103,$C$13:C373)</f>
        <v>361</v>
      </c>
      <c r="C373" s="157" t="s">
        <v>605</v>
      </c>
      <c r="D373" s="157" t="s">
        <v>607</v>
      </c>
      <c r="E373" s="212" t="s">
        <v>644</v>
      </c>
      <c r="F373" s="209" t="s">
        <v>719</v>
      </c>
      <c r="G373" s="209">
        <v>45422</v>
      </c>
      <c r="H373" s="214">
        <v>0</v>
      </c>
      <c r="I373" s="214">
        <v>-5000</v>
      </c>
      <c r="J373" s="101">
        <f t="shared" si="9"/>
        <v>2640399.2414090908</v>
      </c>
      <c r="K373" s="173"/>
    </row>
    <row r="374" spans="2:11" x14ac:dyDescent="0.25">
      <c r="B374" s="4">
        <f>SUBTOTAL(103,$C$13:C374)</f>
        <v>362</v>
      </c>
      <c r="C374" s="157" t="s">
        <v>667</v>
      </c>
      <c r="D374" s="157" t="s">
        <v>648</v>
      </c>
      <c r="E374" s="212" t="s">
        <v>585</v>
      </c>
      <c r="F374" s="209" t="s">
        <v>586</v>
      </c>
      <c r="G374" s="209">
        <v>45422</v>
      </c>
      <c r="H374" s="214">
        <v>0</v>
      </c>
      <c r="I374" s="214">
        <v>-9900</v>
      </c>
      <c r="J374" s="101">
        <f t="shared" si="9"/>
        <v>2630499.2414090908</v>
      </c>
      <c r="K374" s="173"/>
    </row>
    <row r="375" spans="2:11" x14ac:dyDescent="0.25">
      <c r="B375" s="4">
        <f>SUBTOTAL(103,$C$13:C375)</f>
        <v>363</v>
      </c>
      <c r="C375" s="157" t="s">
        <v>667</v>
      </c>
      <c r="D375" s="157" t="s">
        <v>648</v>
      </c>
      <c r="E375" s="212" t="s">
        <v>647</v>
      </c>
      <c r="F375" s="209" t="s">
        <v>658</v>
      </c>
      <c r="G375" s="209">
        <v>45422</v>
      </c>
      <c r="H375" s="214">
        <v>0</v>
      </c>
      <c r="I375" s="214">
        <v>-11900</v>
      </c>
      <c r="J375" s="101">
        <f t="shared" si="9"/>
        <v>2618599.2414090908</v>
      </c>
      <c r="K375" s="173"/>
    </row>
    <row r="376" spans="2:11" x14ac:dyDescent="0.25">
      <c r="B376" s="4">
        <f>SUBTOTAL(103,$C$13:C376)</f>
        <v>364</v>
      </c>
      <c r="C376" s="157" t="s">
        <v>743</v>
      </c>
      <c r="D376" s="157" t="s">
        <v>744</v>
      </c>
      <c r="E376" s="212" t="s">
        <v>581</v>
      </c>
      <c r="F376" s="209" t="s">
        <v>620</v>
      </c>
      <c r="G376" s="209">
        <v>45427</v>
      </c>
      <c r="H376" s="214">
        <v>0</v>
      </c>
      <c r="I376" s="214">
        <v>-18668</v>
      </c>
      <c r="J376" s="101">
        <f t="shared" si="9"/>
        <v>2599931.2414090908</v>
      </c>
      <c r="K376" s="173"/>
    </row>
    <row r="377" spans="2:11" x14ac:dyDescent="0.25">
      <c r="B377" s="4">
        <f>SUBTOTAL(103,$C$13:C377)</f>
        <v>365</v>
      </c>
      <c r="C377" s="157" t="s">
        <v>653</v>
      </c>
      <c r="D377" s="157" t="s">
        <v>727</v>
      </c>
      <c r="E377" s="212" t="s">
        <v>581</v>
      </c>
      <c r="F377" s="209" t="s">
        <v>620</v>
      </c>
      <c r="G377" s="209">
        <v>45427</v>
      </c>
      <c r="H377" s="214">
        <v>300000</v>
      </c>
      <c r="I377" s="214">
        <v>0</v>
      </c>
      <c r="J377" s="101">
        <f t="shared" si="9"/>
        <v>2899931.2414090908</v>
      </c>
      <c r="K377" s="173"/>
    </row>
    <row r="378" spans="2:11" x14ac:dyDescent="0.25">
      <c r="B378" s="4">
        <f>SUBTOTAL(103,$C$13:C378)</f>
        <v>366</v>
      </c>
      <c r="C378" s="157" t="s">
        <v>653</v>
      </c>
      <c r="D378" s="157" t="s">
        <v>735</v>
      </c>
      <c r="E378" s="212" t="s">
        <v>581</v>
      </c>
      <c r="F378" s="209" t="s">
        <v>620</v>
      </c>
      <c r="G378" s="209">
        <v>45427</v>
      </c>
      <c r="H378" s="214">
        <v>300000</v>
      </c>
      <c r="I378" s="214">
        <v>0</v>
      </c>
      <c r="J378" s="101">
        <f t="shared" si="9"/>
        <v>3199931.2414090908</v>
      </c>
      <c r="K378" s="173"/>
    </row>
    <row r="379" spans="2:11" x14ac:dyDescent="0.25">
      <c r="B379" s="4">
        <f>SUBTOTAL(103,$C$13:C379)</f>
        <v>367</v>
      </c>
      <c r="C379" s="157" t="s">
        <v>630</v>
      </c>
      <c r="D379" s="157" t="s">
        <v>612</v>
      </c>
      <c r="E379" s="212" t="s">
        <v>24</v>
      </c>
      <c r="F379" s="209" t="s">
        <v>24</v>
      </c>
      <c r="G379" s="209">
        <v>45427</v>
      </c>
      <c r="H379" s="214">
        <v>0</v>
      </c>
      <c r="I379" s="214">
        <v>-12000</v>
      </c>
      <c r="J379" s="101">
        <f t="shared" si="9"/>
        <v>3187931.2414090908</v>
      </c>
      <c r="K379" s="173"/>
    </row>
    <row r="380" spans="2:11" x14ac:dyDescent="0.25">
      <c r="B380" s="4">
        <f>SUBTOTAL(103,$C$13:C380)</f>
        <v>368</v>
      </c>
      <c r="C380" s="157" t="s">
        <v>631</v>
      </c>
      <c r="D380" s="157" t="s">
        <v>613</v>
      </c>
      <c r="E380" s="212" t="s">
        <v>24</v>
      </c>
      <c r="F380" s="209" t="s">
        <v>24</v>
      </c>
      <c r="G380" s="209">
        <v>45427</v>
      </c>
      <c r="H380" s="214">
        <v>0</v>
      </c>
      <c r="I380" s="214">
        <v>-5000</v>
      </c>
      <c r="J380" s="101">
        <f t="shared" si="9"/>
        <v>3182931.2414090908</v>
      </c>
      <c r="K380" s="173"/>
    </row>
    <row r="381" spans="2:11" x14ac:dyDescent="0.25">
      <c r="B381" s="4">
        <f>SUBTOTAL(103,$C$13:C381)</f>
        <v>369</v>
      </c>
      <c r="C381" s="157" t="s">
        <v>632</v>
      </c>
      <c r="D381" s="157" t="s">
        <v>614</v>
      </c>
      <c r="E381" s="212" t="s">
        <v>24</v>
      </c>
      <c r="F381" s="209" t="s">
        <v>24</v>
      </c>
      <c r="G381" s="209">
        <v>45427</v>
      </c>
      <c r="H381" s="214">
        <v>0</v>
      </c>
      <c r="I381" s="214">
        <v>-500</v>
      </c>
      <c r="J381" s="101">
        <f t="shared" si="9"/>
        <v>3182431.2414090908</v>
      </c>
      <c r="K381" s="173"/>
    </row>
    <row r="382" spans="2:11" x14ac:dyDescent="0.25">
      <c r="B382" s="4">
        <f>SUBTOTAL(103,$C$13:C382)</f>
        <v>370</v>
      </c>
      <c r="C382" s="157" t="s">
        <v>708</v>
      </c>
      <c r="D382" s="157" t="s">
        <v>709</v>
      </c>
      <c r="E382" s="212" t="s">
        <v>698</v>
      </c>
      <c r="F382" s="209" t="s">
        <v>509</v>
      </c>
      <c r="G382" s="209">
        <v>45428</v>
      </c>
      <c r="H382" s="214">
        <v>0</v>
      </c>
      <c r="I382" s="214">
        <v>-600</v>
      </c>
      <c r="J382" s="101">
        <f t="shared" si="9"/>
        <v>3181831.2414090908</v>
      </c>
      <c r="K382" s="173"/>
    </row>
    <row r="383" spans="2:11" x14ac:dyDescent="0.25">
      <c r="B383" s="4">
        <f>SUBTOTAL(103,$C$13:C383)</f>
        <v>371</v>
      </c>
      <c r="C383" s="157" t="s">
        <v>596</v>
      </c>
      <c r="D383" s="157" t="s">
        <v>639</v>
      </c>
      <c r="E383" s="212" t="s">
        <v>581</v>
      </c>
      <c r="F383" s="209" t="s">
        <v>620</v>
      </c>
      <c r="G383" s="209">
        <v>45429</v>
      </c>
      <c r="H383" s="214">
        <v>0</v>
      </c>
      <c r="I383" s="214">
        <v>-7000</v>
      </c>
      <c r="J383" s="101">
        <f t="shared" si="9"/>
        <v>3174831.2414090908</v>
      </c>
      <c r="K383" s="173"/>
    </row>
    <row r="384" spans="2:11" x14ac:dyDescent="0.25">
      <c r="B384" s="4">
        <f>SUBTOTAL(103,$C$13:C384)</f>
        <v>372</v>
      </c>
      <c r="C384" s="157" t="s">
        <v>736</v>
      </c>
      <c r="D384" s="157" t="s">
        <v>738</v>
      </c>
      <c r="E384" s="212" t="s">
        <v>619</v>
      </c>
      <c r="F384" s="209" t="s">
        <v>621</v>
      </c>
      <c r="G384" s="209">
        <v>45429</v>
      </c>
      <c r="H384" s="214">
        <v>0</v>
      </c>
      <c r="I384" s="214">
        <v>-1000</v>
      </c>
      <c r="J384" s="101">
        <f t="shared" si="9"/>
        <v>3173831.2414090908</v>
      </c>
      <c r="K384" s="173"/>
    </row>
    <row r="385" spans="2:11" x14ac:dyDescent="0.25">
      <c r="B385" s="4">
        <f>SUBTOTAL(103,$C$13:C385)</f>
        <v>373</v>
      </c>
      <c r="C385" s="157" t="s">
        <v>625</v>
      </c>
      <c r="D385" s="157" t="s">
        <v>608</v>
      </c>
      <c r="E385" s="212" t="s">
        <v>641</v>
      </c>
      <c r="F385" s="209" t="s">
        <v>642</v>
      </c>
      <c r="G385" s="209">
        <v>45429</v>
      </c>
      <c r="H385" s="214">
        <v>0</v>
      </c>
      <c r="I385" s="214">
        <v>-3300</v>
      </c>
      <c r="J385" s="101">
        <f t="shared" si="9"/>
        <v>3170531.2414090908</v>
      </c>
      <c r="K385" s="173"/>
    </row>
    <row r="386" spans="2:11" x14ac:dyDescent="0.25">
      <c r="B386" s="4">
        <f>SUBTOTAL(103,$C$13:C386)</f>
        <v>374</v>
      </c>
      <c r="C386" s="157" t="s">
        <v>598</v>
      </c>
      <c r="D386" s="157" t="s">
        <v>607</v>
      </c>
      <c r="E386" s="212" t="s">
        <v>581</v>
      </c>
      <c r="F386" s="209" t="s">
        <v>620</v>
      </c>
      <c r="G386" s="209">
        <v>45429</v>
      </c>
      <c r="H386" s="214">
        <v>0</v>
      </c>
      <c r="I386" s="214">
        <v>-20000</v>
      </c>
      <c r="J386" s="101">
        <f t="shared" si="9"/>
        <v>3150531.2414090908</v>
      </c>
      <c r="K386" s="173"/>
    </row>
    <row r="387" spans="2:11" x14ac:dyDescent="0.25">
      <c r="B387" s="4">
        <f>SUBTOTAL(103,$C$13:C387)</f>
        <v>375</v>
      </c>
      <c r="C387" s="157" t="s">
        <v>598</v>
      </c>
      <c r="D387" s="157" t="s">
        <v>608</v>
      </c>
      <c r="E387" s="212" t="s">
        <v>641</v>
      </c>
      <c r="F387" s="209" t="s">
        <v>642</v>
      </c>
      <c r="G387" s="209">
        <v>45429</v>
      </c>
      <c r="H387" s="214">
        <v>0</v>
      </c>
      <c r="I387" s="214">
        <v>-6300</v>
      </c>
      <c r="J387" s="101">
        <f t="shared" si="9"/>
        <v>3144231.2414090908</v>
      </c>
      <c r="K387" s="173"/>
    </row>
    <row r="388" spans="2:11" x14ac:dyDescent="0.25">
      <c r="B388" s="4">
        <f>SUBTOTAL(103,$C$13:C388)</f>
        <v>376</v>
      </c>
      <c r="C388" s="157" t="s">
        <v>600</v>
      </c>
      <c r="D388" s="157" t="s">
        <v>608</v>
      </c>
      <c r="E388" s="212" t="s">
        <v>594</v>
      </c>
      <c r="F388" s="209" t="s">
        <v>595</v>
      </c>
      <c r="G388" s="209">
        <v>45429</v>
      </c>
      <c r="H388" s="214">
        <v>0</v>
      </c>
      <c r="I388" s="214">
        <v>-17000</v>
      </c>
      <c r="J388" s="101">
        <f t="shared" si="9"/>
        <v>3127231.2414090908</v>
      </c>
      <c r="K388" s="173"/>
    </row>
    <row r="389" spans="2:11" x14ac:dyDescent="0.25">
      <c r="B389" s="4">
        <f>SUBTOTAL(103,$C$13:C389)</f>
        <v>377</v>
      </c>
      <c r="C389" s="157" t="s">
        <v>682</v>
      </c>
      <c r="D389" s="157" t="s">
        <v>608</v>
      </c>
      <c r="E389" s="212" t="s">
        <v>647</v>
      </c>
      <c r="F389" s="209" t="s">
        <v>658</v>
      </c>
      <c r="G389" s="209">
        <v>45429</v>
      </c>
      <c r="H389" s="214">
        <v>0</v>
      </c>
      <c r="I389" s="214">
        <v>-2100</v>
      </c>
      <c r="J389" s="101">
        <f t="shared" si="9"/>
        <v>3125131.2414090908</v>
      </c>
      <c r="K389" s="173"/>
    </row>
    <row r="390" spans="2:11" x14ac:dyDescent="0.25">
      <c r="B390" s="4">
        <f>SUBTOTAL(103,$C$13:C390)</f>
        <v>378</v>
      </c>
      <c r="C390" s="157" t="s">
        <v>677</v>
      </c>
      <c r="D390" s="157" t="s">
        <v>688</v>
      </c>
      <c r="E390" s="212" t="s">
        <v>641</v>
      </c>
      <c r="F390" s="209" t="s">
        <v>642</v>
      </c>
      <c r="G390" s="209">
        <v>45429</v>
      </c>
      <c r="H390" s="214">
        <v>0</v>
      </c>
      <c r="I390" s="214">
        <v>-8500</v>
      </c>
      <c r="J390" s="101">
        <f t="shared" si="9"/>
        <v>3116631.2414090908</v>
      </c>
      <c r="K390" s="173"/>
    </row>
    <row r="391" spans="2:11" x14ac:dyDescent="0.25">
      <c r="B391" s="4">
        <f>SUBTOTAL(103,$C$13:C391)</f>
        <v>379</v>
      </c>
      <c r="C391" s="157" t="s">
        <v>745</v>
      </c>
      <c r="D391" s="157" t="s">
        <v>688</v>
      </c>
      <c r="E391" s="212" t="s">
        <v>746</v>
      </c>
      <c r="F391" s="209" t="s">
        <v>747</v>
      </c>
      <c r="G391" s="209">
        <v>45429</v>
      </c>
      <c r="H391" s="214">
        <v>0</v>
      </c>
      <c r="I391" s="214">
        <v>-32967</v>
      </c>
      <c r="J391" s="101">
        <f t="shared" si="9"/>
        <v>3083664.2414090908</v>
      </c>
      <c r="K391" s="173"/>
    </row>
    <row r="392" spans="2:11" x14ac:dyDescent="0.25">
      <c r="B392" s="4">
        <f>SUBTOTAL(103,$C$13:C392)</f>
        <v>380</v>
      </c>
      <c r="C392" s="157" t="s">
        <v>601</v>
      </c>
      <c r="D392" s="157" t="s">
        <v>648</v>
      </c>
      <c r="E392" s="212" t="s">
        <v>594</v>
      </c>
      <c r="F392" s="209" t="s">
        <v>595</v>
      </c>
      <c r="G392" s="209">
        <v>45429</v>
      </c>
      <c r="H392" s="214">
        <v>0</v>
      </c>
      <c r="I392" s="214">
        <v>-5331</v>
      </c>
      <c r="J392" s="101">
        <f>H392+J391+I392</f>
        <v>3078333.2414090908</v>
      </c>
      <c r="K392" s="173"/>
    </row>
    <row r="393" spans="2:11" x14ac:dyDescent="0.25">
      <c r="B393" s="4">
        <f>SUBTOTAL(103,$C$13:C393)</f>
        <v>381</v>
      </c>
      <c r="C393" s="157" t="s">
        <v>665</v>
      </c>
      <c r="D393" s="157" t="s">
        <v>648</v>
      </c>
      <c r="E393" s="212" t="s">
        <v>647</v>
      </c>
      <c r="F393" s="209" t="s">
        <v>658</v>
      </c>
      <c r="G393" s="209">
        <v>45429</v>
      </c>
      <c r="H393" s="214">
        <v>0</v>
      </c>
      <c r="I393" s="214">
        <v>-23300</v>
      </c>
      <c r="J393" s="101">
        <f t="shared" si="9"/>
        <v>3055033.2414090908</v>
      </c>
      <c r="K393" s="173"/>
    </row>
    <row r="394" spans="2:11" x14ac:dyDescent="0.25">
      <c r="B394" s="4">
        <f>SUBTOTAL(103,$C$13:C394)</f>
        <v>382</v>
      </c>
      <c r="C394" s="157" t="s">
        <v>665</v>
      </c>
      <c r="D394" s="157" t="s">
        <v>648</v>
      </c>
      <c r="E394" s="212" t="s">
        <v>647</v>
      </c>
      <c r="F394" s="209" t="s">
        <v>658</v>
      </c>
      <c r="G394" s="209">
        <v>45429</v>
      </c>
      <c r="H394" s="214">
        <v>0</v>
      </c>
      <c r="I394" s="214">
        <v>-4200</v>
      </c>
      <c r="J394" s="101">
        <f t="shared" si="9"/>
        <v>3050833.2414090908</v>
      </c>
      <c r="K394" s="173"/>
    </row>
    <row r="395" spans="2:11" x14ac:dyDescent="0.25">
      <c r="B395" s="4">
        <f>SUBTOTAL(103,$C$13:C395)</f>
        <v>383</v>
      </c>
      <c r="C395" s="157" t="s">
        <v>728</v>
      </c>
      <c r="D395" s="157" t="s">
        <v>648</v>
      </c>
      <c r="E395" s="212" t="s">
        <v>585</v>
      </c>
      <c r="F395" s="209" t="s">
        <v>586</v>
      </c>
      <c r="G395" s="209">
        <v>45429</v>
      </c>
      <c r="H395" s="214">
        <v>0</v>
      </c>
      <c r="I395" s="214">
        <v>-4200</v>
      </c>
      <c r="J395" s="101">
        <f t="shared" si="9"/>
        <v>3046633.2414090908</v>
      </c>
      <c r="K395" s="173"/>
    </row>
    <row r="396" spans="2:11" x14ac:dyDescent="0.25">
      <c r="B396" s="4">
        <f>SUBTOTAL(103,$C$13:C396)</f>
        <v>384</v>
      </c>
      <c r="C396" s="157" t="s">
        <v>737</v>
      </c>
      <c r="D396" s="157" t="s">
        <v>738</v>
      </c>
      <c r="E396" s="212" t="s">
        <v>619</v>
      </c>
      <c r="F396" s="209" t="s">
        <v>621</v>
      </c>
      <c r="G396" s="209">
        <v>45429</v>
      </c>
      <c r="H396" s="214">
        <v>0</v>
      </c>
      <c r="I396" s="214">
        <v>-250</v>
      </c>
      <c r="J396" s="101">
        <f t="shared" si="9"/>
        <v>3046383.2414090908</v>
      </c>
      <c r="K396" s="173"/>
    </row>
    <row r="397" spans="2:11" x14ac:dyDescent="0.25">
      <c r="B397" s="4">
        <f>SUBTOTAL(103,$C$13:C397)</f>
        <v>385</v>
      </c>
      <c r="C397" s="157" t="s">
        <v>732</v>
      </c>
      <c r="D397" s="157" t="s">
        <v>738</v>
      </c>
      <c r="E397" s="212" t="s">
        <v>619</v>
      </c>
      <c r="F397" s="209" t="s">
        <v>621</v>
      </c>
      <c r="G397" s="209">
        <v>45429</v>
      </c>
      <c r="H397" s="214">
        <v>0</v>
      </c>
      <c r="I397" s="214">
        <v>-250</v>
      </c>
      <c r="J397" s="101">
        <f t="shared" si="9"/>
        <v>3046133.2414090908</v>
      </c>
      <c r="K397" s="173"/>
    </row>
    <row r="398" spans="2:11" x14ac:dyDescent="0.25">
      <c r="B398" s="4">
        <f>SUBTOTAL(103,$C$13:C398)</f>
        <v>386</v>
      </c>
      <c r="C398" s="157" t="s">
        <v>683</v>
      </c>
      <c r="D398" s="157" t="s">
        <v>648</v>
      </c>
      <c r="E398" s="212" t="s">
        <v>582</v>
      </c>
      <c r="F398" s="209" t="s">
        <v>595</v>
      </c>
      <c r="G398" s="209">
        <v>45429</v>
      </c>
      <c r="H398" s="214">
        <v>0</v>
      </c>
      <c r="I398" s="214">
        <v>-3360</v>
      </c>
      <c r="J398" s="101">
        <f t="shared" si="9"/>
        <v>3042773.2414090908</v>
      </c>
      <c r="K398" s="173"/>
    </row>
    <row r="399" spans="2:11" x14ac:dyDescent="0.25">
      <c r="B399" s="4">
        <f>SUBTOTAL(103,$C$13:C399)</f>
        <v>387</v>
      </c>
      <c r="C399" s="157" t="s">
        <v>694</v>
      </c>
      <c r="D399" s="157" t="s">
        <v>608</v>
      </c>
      <c r="E399" s="212" t="s">
        <v>647</v>
      </c>
      <c r="F399" s="209" t="s">
        <v>658</v>
      </c>
      <c r="G399" s="209">
        <v>45429</v>
      </c>
      <c r="H399" s="214">
        <v>0</v>
      </c>
      <c r="I399" s="214">
        <v>-22300</v>
      </c>
      <c r="J399" s="101">
        <f t="shared" si="9"/>
        <v>3020473.2414090908</v>
      </c>
      <c r="K399" s="173"/>
    </row>
    <row r="400" spans="2:11" x14ac:dyDescent="0.25">
      <c r="B400" s="4">
        <f>SUBTOTAL(103,$C$13:C400)</f>
        <v>388</v>
      </c>
      <c r="C400" s="157" t="s">
        <v>603</v>
      </c>
      <c r="D400" s="157" t="s">
        <v>607</v>
      </c>
      <c r="E400" s="212" t="s">
        <v>644</v>
      </c>
      <c r="F400" s="209" t="s">
        <v>669</v>
      </c>
      <c r="G400" s="209">
        <v>45429</v>
      </c>
      <c r="H400" s="214">
        <v>0</v>
      </c>
      <c r="I400" s="214">
        <v>-2000</v>
      </c>
      <c r="J400" s="101">
        <f t="shared" si="9"/>
        <v>3018473.2414090908</v>
      </c>
      <c r="K400" s="173"/>
    </row>
    <row r="401" spans="2:11" x14ac:dyDescent="0.25">
      <c r="B401" s="4">
        <f>SUBTOTAL(103,$C$13:C401)</f>
        <v>389</v>
      </c>
      <c r="C401" s="157" t="s">
        <v>605</v>
      </c>
      <c r="D401" s="157" t="s">
        <v>607</v>
      </c>
      <c r="E401" s="212" t="s">
        <v>644</v>
      </c>
      <c r="F401" s="209" t="s">
        <v>719</v>
      </c>
      <c r="G401" s="209">
        <v>45429</v>
      </c>
      <c r="H401" s="214">
        <v>0</v>
      </c>
      <c r="I401" s="214">
        <v>-9800</v>
      </c>
      <c r="J401" s="101">
        <f t="shared" si="9"/>
        <v>3008673.2414090908</v>
      </c>
      <c r="K401" s="173"/>
    </row>
    <row r="402" spans="2:11" x14ac:dyDescent="0.25">
      <c r="B402" s="4">
        <f>SUBTOTAL(103,$C$13:C402)</f>
        <v>390</v>
      </c>
      <c r="C402" s="157" t="s">
        <v>667</v>
      </c>
      <c r="D402" s="157" t="s">
        <v>648</v>
      </c>
      <c r="E402" s="212" t="s">
        <v>585</v>
      </c>
      <c r="F402" s="209" t="s">
        <v>586</v>
      </c>
      <c r="G402" s="209">
        <v>45429</v>
      </c>
      <c r="H402" s="214">
        <v>0</v>
      </c>
      <c r="I402" s="214">
        <v>-10500</v>
      </c>
      <c r="J402" s="101">
        <f t="shared" si="9"/>
        <v>2998173.2414090908</v>
      </c>
      <c r="K402" s="173"/>
    </row>
    <row r="403" spans="2:11" x14ac:dyDescent="0.25">
      <c r="B403" s="4">
        <f>SUBTOTAL(103,$C$13:C403)</f>
        <v>391</v>
      </c>
      <c r="C403" s="157" t="s">
        <v>667</v>
      </c>
      <c r="D403" s="157" t="s">
        <v>648</v>
      </c>
      <c r="E403" s="212" t="s">
        <v>647</v>
      </c>
      <c r="F403" s="209" t="s">
        <v>658</v>
      </c>
      <c r="G403" s="209">
        <v>45429</v>
      </c>
      <c r="H403" s="214">
        <v>0</v>
      </c>
      <c r="I403" s="214">
        <v>-11900</v>
      </c>
      <c r="J403" s="101">
        <f t="shared" si="9"/>
        <v>2986273.2414090908</v>
      </c>
      <c r="K403" s="173"/>
    </row>
    <row r="404" spans="2:11" x14ac:dyDescent="0.25">
      <c r="B404" s="4">
        <f>SUBTOTAL(103,$C$13:C404)</f>
        <v>392</v>
      </c>
      <c r="C404" s="157" t="s">
        <v>131</v>
      </c>
      <c r="D404" s="157" t="s">
        <v>750</v>
      </c>
      <c r="E404" s="212" t="s">
        <v>588</v>
      </c>
      <c r="F404" s="209" t="s">
        <v>589</v>
      </c>
      <c r="G404" s="209">
        <v>45435</v>
      </c>
      <c r="H404" s="214">
        <v>0</v>
      </c>
      <c r="I404" s="214">
        <v>-240000</v>
      </c>
      <c r="J404" s="101">
        <f t="shared" si="9"/>
        <v>2746273.2414090908</v>
      </c>
      <c r="K404" s="173"/>
    </row>
    <row r="405" spans="2:11" x14ac:dyDescent="0.25">
      <c r="B405" s="4">
        <f>SUBTOTAL(103,$C$13:C405)</f>
        <v>393</v>
      </c>
      <c r="C405" s="157" t="s">
        <v>748</v>
      </c>
      <c r="D405" s="157" t="s">
        <v>608</v>
      </c>
      <c r="E405" s="212" t="s">
        <v>647</v>
      </c>
      <c r="F405" s="209" t="s">
        <v>658</v>
      </c>
      <c r="G405" s="209">
        <v>45435</v>
      </c>
      <c r="H405" s="214">
        <v>0</v>
      </c>
      <c r="I405" s="214">
        <v>-5000</v>
      </c>
      <c r="J405" s="101">
        <f t="shared" si="9"/>
        <v>2741273.2414090908</v>
      </c>
      <c r="K405" s="173"/>
    </row>
    <row r="406" spans="2:11" x14ac:dyDescent="0.25">
      <c r="B406" s="4">
        <f>SUBTOTAL(103,$C$13:C406)</f>
        <v>394</v>
      </c>
      <c r="C406" s="157" t="s">
        <v>24</v>
      </c>
      <c r="D406" s="157" t="s">
        <v>24</v>
      </c>
      <c r="E406" s="212" t="s">
        <v>24</v>
      </c>
      <c r="F406" s="209" t="s">
        <v>24</v>
      </c>
      <c r="G406" s="209">
        <v>45436</v>
      </c>
      <c r="H406" s="214">
        <v>0</v>
      </c>
      <c r="I406" s="214">
        <v>-300000</v>
      </c>
      <c r="J406" s="101">
        <f t="shared" si="9"/>
        <v>2441273.2414090908</v>
      </c>
      <c r="K406" s="173"/>
    </row>
    <row r="407" spans="2:11" x14ac:dyDescent="0.25">
      <c r="B407" s="4">
        <f>SUBTOTAL(103,$C$13:C407)</f>
        <v>395</v>
      </c>
      <c r="C407" s="157" t="s">
        <v>596</v>
      </c>
      <c r="D407" s="157" t="s">
        <v>639</v>
      </c>
      <c r="E407" s="212" t="s">
        <v>581</v>
      </c>
      <c r="F407" s="209" t="s">
        <v>620</v>
      </c>
      <c r="G407" s="209">
        <v>45436</v>
      </c>
      <c r="H407" s="214">
        <v>0</v>
      </c>
      <c r="I407" s="214">
        <v>-3100</v>
      </c>
      <c r="J407" s="101">
        <f t="shared" si="9"/>
        <v>2438173.2414090908</v>
      </c>
      <c r="K407" s="173"/>
    </row>
    <row r="408" spans="2:11" x14ac:dyDescent="0.25">
      <c r="B408" s="4">
        <f>SUBTOTAL(103,$C$13:C408)</f>
        <v>396</v>
      </c>
      <c r="C408" s="157" t="s">
        <v>736</v>
      </c>
      <c r="D408" s="157" t="s">
        <v>738</v>
      </c>
      <c r="E408" s="212" t="s">
        <v>619</v>
      </c>
      <c r="F408" s="209" t="s">
        <v>621</v>
      </c>
      <c r="G408" s="209">
        <v>45436</v>
      </c>
      <c r="H408" s="214">
        <v>0</v>
      </c>
      <c r="I408" s="214">
        <v>-1300</v>
      </c>
      <c r="J408" s="101">
        <f t="shared" si="9"/>
        <v>2436873.2414090908</v>
      </c>
      <c r="K408" s="173"/>
    </row>
    <row r="409" spans="2:11" x14ac:dyDescent="0.25">
      <c r="B409" s="4">
        <f>SUBTOTAL(103,$C$13:C409)</f>
        <v>397</v>
      </c>
      <c r="C409" s="157" t="s">
        <v>625</v>
      </c>
      <c r="D409" s="157" t="s">
        <v>608</v>
      </c>
      <c r="E409" s="212" t="s">
        <v>641</v>
      </c>
      <c r="F409" s="209" t="s">
        <v>642</v>
      </c>
      <c r="G409" s="209">
        <v>45436</v>
      </c>
      <c r="H409" s="214">
        <v>0</v>
      </c>
      <c r="I409" s="214">
        <v>-5580</v>
      </c>
      <c r="J409" s="101">
        <f t="shared" ref="J409:J472" si="10">H409+J408+I409</f>
        <v>2431293.2414090908</v>
      </c>
      <c r="K409" s="173"/>
    </row>
    <row r="410" spans="2:11" x14ac:dyDescent="0.25">
      <c r="B410" s="4">
        <f>SUBTOTAL(103,$C$13:C410)</f>
        <v>398</v>
      </c>
      <c r="C410" s="157" t="s">
        <v>625</v>
      </c>
      <c r="D410" s="157" t="s">
        <v>752</v>
      </c>
      <c r="E410" s="212" t="s">
        <v>641</v>
      </c>
      <c r="F410" s="209" t="s">
        <v>642</v>
      </c>
      <c r="G410" s="209">
        <v>45436</v>
      </c>
      <c r="H410" s="214">
        <v>0</v>
      </c>
      <c r="I410" s="214">
        <v>-15000</v>
      </c>
      <c r="J410" s="101">
        <f t="shared" si="10"/>
        <v>2416293.2414090908</v>
      </c>
      <c r="K410" s="173"/>
    </row>
    <row r="411" spans="2:11" x14ac:dyDescent="0.25">
      <c r="B411" s="4">
        <f>SUBTOTAL(103,$C$13:C411)</f>
        <v>399</v>
      </c>
      <c r="C411" s="157" t="s">
        <v>598</v>
      </c>
      <c r="D411" s="157" t="s">
        <v>607</v>
      </c>
      <c r="E411" s="212" t="s">
        <v>581</v>
      </c>
      <c r="F411" s="209" t="s">
        <v>620</v>
      </c>
      <c r="G411" s="209">
        <v>45436</v>
      </c>
      <c r="H411" s="214">
        <v>0</v>
      </c>
      <c r="I411" s="214">
        <v>-20000</v>
      </c>
      <c r="J411" s="101">
        <f t="shared" si="10"/>
        <v>2396293.2414090908</v>
      </c>
      <c r="K411" s="173"/>
    </row>
    <row r="412" spans="2:11" x14ac:dyDescent="0.25">
      <c r="B412" s="4">
        <f>SUBTOTAL(103,$C$13:C412)</f>
        <v>400</v>
      </c>
      <c r="C412" s="157" t="s">
        <v>598</v>
      </c>
      <c r="D412" s="157" t="s">
        <v>608</v>
      </c>
      <c r="E412" s="212" t="s">
        <v>641</v>
      </c>
      <c r="F412" s="209" t="s">
        <v>642</v>
      </c>
      <c r="G412" s="209">
        <v>45436</v>
      </c>
      <c r="H412" s="214">
        <v>0</v>
      </c>
      <c r="I412" s="214">
        <v>-6300</v>
      </c>
      <c r="J412" s="101">
        <f t="shared" si="10"/>
        <v>2389993.2414090908</v>
      </c>
      <c r="K412" s="173"/>
    </row>
    <row r="413" spans="2:11" x14ac:dyDescent="0.25">
      <c r="B413" s="4">
        <f>SUBTOTAL(103,$C$13:C413)</f>
        <v>401</v>
      </c>
      <c r="C413" s="157" t="s">
        <v>598</v>
      </c>
      <c r="D413" s="157" t="s">
        <v>648</v>
      </c>
      <c r="E413" s="212" t="s">
        <v>746</v>
      </c>
      <c r="F413" s="209" t="s">
        <v>747</v>
      </c>
      <c r="G413" s="209">
        <v>45436</v>
      </c>
      <c r="H413" s="214">
        <v>0</v>
      </c>
      <c r="I413" s="214">
        <v>-35000</v>
      </c>
      <c r="J413" s="101">
        <f t="shared" si="10"/>
        <v>2354993.2414090908</v>
      </c>
      <c r="K413" s="173"/>
    </row>
    <row r="414" spans="2:11" x14ac:dyDescent="0.25">
      <c r="B414" s="4">
        <f>SUBTOTAL(103,$C$13:C414)</f>
        <v>402</v>
      </c>
      <c r="C414" s="157" t="s">
        <v>600</v>
      </c>
      <c r="D414" s="157" t="s">
        <v>608</v>
      </c>
      <c r="E414" s="212" t="s">
        <v>594</v>
      </c>
      <c r="F414" s="209" t="s">
        <v>595</v>
      </c>
      <c r="G414" s="209">
        <v>45436</v>
      </c>
      <c r="H414" s="214">
        <v>0</v>
      </c>
      <c r="I414" s="214">
        <v>-11760</v>
      </c>
      <c r="J414" s="101">
        <f t="shared" si="10"/>
        <v>2343233.2414090908</v>
      </c>
      <c r="K414" s="173"/>
    </row>
    <row r="415" spans="2:11" x14ac:dyDescent="0.25">
      <c r="B415" s="4">
        <f>SUBTOTAL(103,$C$13:C415)</f>
        <v>403</v>
      </c>
      <c r="C415" s="157" t="s">
        <v>751</v>
      </c>
      <c r="D415" s="157" t="s">
        <v>738</v>
      </c>
      <c r="E415" s="212" t="s">
        <v>619</v>
      </c>
      <c r="F415" s="209" t="s">
        <v>621</v>
      </c>
      <c r="G415" s="209">
        <v>45436</v>
      </c>
      <c r="H415" s="214">
        <v>0</v>
      </c>
      <c r="I415" s="214">
        <v>-400</v>
      </c>
      <c r="J415" s="101">
        <f t="shared" si="10"/>
        <v>2342833.2414090908</v>
      </c>
      <c r="K415" s="173"/>
    </row>
    <row r="416" spans="2:11" x14ac:dyDescent="0.25">
      <c r="B416" s="4">
        <f>SUBTOTAL(103,$C$13:C416)</f>
        <v>404</v>
      </c>
      <c r="C416" s="157" t="s">
        <v>682</v>
      </c>
      <c r="D416" s="157" t="s">
        <v>608</v>
      </c>
      <c r="E416" s="212" t="s">
        <v>647</v>
      </c>
      <c r="F416" s="209" t="s">
        <v>658</v>
      </c>
      <c r="G416" s="209">
        <v>45436</v>
      </c>
      <c r="H416" s="214">
        <v>0</v>
      </c>
      <c r="I416" s="214">
        <v>-2100</v>
      </c>
      <c r="J416" s="101">
        <f t="shared" si="10"/>
        <v>2340733.2414090908</v>
      </c>
      <c r="K416" s="173"/>
    </row>
    <row r="417" spans="2:11" x14ac:dyDescent="0.25">
      <c r="B417" s="4">
        <f>SUBTOTAL(103,$C$13:C417)</f>
        <v>405</v>
      </c>
      <c r="C417" s="157" t="s">
        <v>677</v>
      </c>
      <c r="D417" s="157" t="s">
        <v>688</v>
      </c>
      <c r="E417" s="212" t="s">
        <v>641</v>
      </c>
      <c r="F417" s="209" t="s">
        <v>642</v>
      </c>
      <c r="G417" s="209">
        <v>45436</v>
      </c>
      <c r="H417" s="214">
        <v>0</v>
      </c>
      <c r="I417" s="214">
        <v>-11500</v>
      </c>
      <c r="J417" s="101">
        <f t="shared" si="10"/>
        <v>2329233.2414090908</v>
      </c>
      <c r="K417" s="173"/>
    </row>
    <row r="418" spans="2:11" x14ac:dyDescent="0.25">
      <c r="B418" s="4">
        <f>SUBTOTAL(103,$C$13:C418)</f>
        <v>406</v>
      </c>
      <c r="C418" s="157" t="s">
        <v>601</v>
      </c>
      <c r="D418" s="157" t="s">
        <v>648</v>
      </c>
      <c r="E418" s="212" t="s">
        <v>594</v>
      </c>
      <c r="F418" s="209" t="s">
        <v>595</v>
      </c>
      <c r="G418" s="209">
        <v>45436</v>
      </c>
      <c r="H418" s="214">
        <v>0</v>
      </c>
      <c r="I418" s="214">
        <v>-17331</v>
      </c>
      <c r="J418" s="101">
        <f t="shared" si="10"/>
        <v>2311902.2414090908</v>
      </c>
      <c r="K418" s="173"/>
    </row>
    <row r="419" spans="2:11" x14ac:dyDescent="0.25">
      <c r="B419" s="4">
        <f>SUBTOTAL(103,$C$13:C419)</f>
        <v>407</v>
      </c>
      <c r="C419" s="157" t="s">
        <v>692</v>
      </c>
      <c r="D419" s="157" t="s">
        <v>608</v>
      </c>
      <c r="E419" s="212" t="s">
        <v>581</v>
      </c>
      <c r="F419" s="209" t="s">
        <v>620</v>
      </c>
      <c r="G419" s="209">
        <v>45436</v>
      </c>
      <c r="H419" s="214">
        <v>0</v>
      </c>
      <c r="I419" s="214">
        <v>-12603</v>
      </c>
      <c r="J419" s="101">
        <f t="shared" si="10"/>
        <v>2299299.2414090908</v>
      </c>
      <c r="K419" s="173"/>
    </row>
    <row r="420" spans="2:11" x14ac:dyDescent="0.25">
      <c r="B420" s="4">
        <f>SUBTOTAL(103,$C$13:C420)</f>
        <v>408</v>
      </c>
      <c r="C420" s="157" t="s">
        <v>693</v>
      </c>
      <c r="D420" s="157" t="s">
        <v>608</v>
      </c>
      <c r="E420" s="212" t="s">
        <v>581</v>
      </c>
      <c r="F420" s="209" t="s">
        <v>620</v>
      </c>
      <c r="G420" s="209">
        <v>45436</v>
      </c>
      <c r="H420" s="214">
        <v>0</v>
      </c>
      <c r="I420" s="214">
        <v>-7000</v>
      </c>
      <c r="J420" s="101">
        <f t="shared" si="10"/>
        <v>2292299.2414090908</v>
      </c>
      <c r="K420" s="173"/>
    </row>
    <row r="421" spans="2:11" x14ac:dyDescent="0.25">
      <c r="B421" s="4">
        <f>SUBTOTAL(103,$C$13:C421)</f>
        <v>409</v>
      </c>
      <c r="C421" s="157" t="s">
        <v>596</v>
      </c>
      <c r="D421" s="157" t="s">
        <v>608</v>
      </c>
      <c r="E421" s="212" t="s">
        <v>581</v>
      </c>
      <c r="F421" s="209" t="s">
        <v>620</v>
      </c>
      <c r="G421" s="209">
        <v>45436</v>
      </c>
      <c r="H421" s="214">
        <v>0</v>
      </c>
      <c r="I421" s="214">
        <v>-70000</v>
      </c>
      <c r="J421" s="101">
        <f t="shared" si="10"/>
        <v>2222299.2414090908</v>
      </c>
      <c r="K421" s="173"/>
    </row>
    <row r="422" spans="2:11" x14ac:dyDescent="0.25">
      <c r="B422" s="4">
        <f>SUBTOTAL(103,$C$13:C422)</f>
        <v>410</v>
      </c>
      <c r="C422" s="157" t="s">
        <v>598</v>
      </c>
      <c r="D422" s="157" t="s">
        <v>608</v>
      </c>
      <c r="E422" s="212" t="s">
        <v>581</v>
      </c>
      <c r="F422" s="209" t="s">
        <v>620</v>
      </c>
      <c r="G422" s="209">
        <v>45436</v>
      </c>
      <c r="H422" s="214">
        <v>0</v>
      </c>
      <c r="I422" s="214">
        <v>-49000</v>
      </c>
      <c r="J422" s="101">
        <f t="shared" si="10"/>
        <v>2173299.2414090908</v>
      </c>
      <c r="K422" s="173"/>
    </row>
    <row r="423" spans="2:11" x14ac:dyDescent="0.25">
      <c r="B423" s="4">
        <f>SUBTOTAL(103,$C$13:C423)</f>
        <v>411</v>
      </c>
      <c r="C423" s="157" t="s">
        <v>597</v>
      </c>
      <c r="D423" s="157" t="s">
        <v>608</v>
      </c>
      <c r="E423" s="212" t="s">
        <v>581</v>
      </c>
      <c r="F423" s="209" t="s">
        <v>620</v>
      </c>
      <c r="G423" s="209">
        <v>45436</v>
      </c>
      <c r="H423" s="214">
        <v>0</v>
      </c>
      <c r="I423" s="214">
        <v>-42000</v>
      </c>
      <c r="J423" s="101">
        <f t="shared" si="10"/>
        <v>2131299.2414090908</v>
      </c>
      <c r="K423" s="173"/>
    </row>
    <row r="424" spans="2:11" x14ac:dyDescent="0.25">
      <c r="B424" s="4">
        <f>SUBTOTAL(103,$C$13:C424)</f>
        <v>412</v>
      </c>
      <c r="C424" s="157" t="s">
        <v>665</v>
      </c>
      <c r="D424" s="157" t="s">
        <v>648</v>
      </c>
      <c r="E424" s="212" t="s">
        <v>647</v>
      </c>
      <c r="F424" s="209" t="s">
        <v>658</v>
      </c>
      <c r="G424" s="209">
        <v>45436</v>
      </c>
      <c r="H424" s="214">
        <v>0</v>
      </c>
      <c r="I424" s="214">
        <v>-26600</v>
      </c>
      <c r="J424" s="101">
        <f t="shared" si="10"/>
        <v>2104699.2414090908</v>
      </c>
      <c r="K424" s="173"/>
    </row>
    <row r="425" spans="2:11" x14ac:dyDescent="0.25">
      <c r="B425" s="4">
        <f>SUBTOTAL(103,$C$13:C425)</f>
        <v>413</v>
      </c>
      <c r="C425" s="157" t="s">
        <v>728</v>
      </c>
      <c r="D425" s="157" t="s">
        <v>648</v>
      </c>
      <c r="E425" s="212" t="s">
        <v>585</v>
      </c>
      <c r="F425" s="209" t="s">
        <v>586</v>
      </c>
      <c r="G425" s="209">
        <v>45436</v>
      </c>
      <c r="H425" s="214">
        <v>0</v>
      </c>
      <c r="I425" s="214">
        <v>-4200</v>
      </c>
      <c r="J425" s="101">
        <f t="shared" si="10"/>
        <v>2100499.2414090908</v>
      </c>
      <c r="K425" s="173"/>
    </row>
    <row r="426" spans="2:11" x14ac:dyDescent="0.25">
      <c r="B426" s="4">
        <f>SUBTOTAL(103,$C$13:C426)</f>
        <v>414</v>
      </c>
      <c r="C426" s="157" t="s">
        <v>737</v>
      </c>
      <c r="D426" s="157" t="s">
        <v>738</v>
      </c>
      <c r="E426" s="212" t="s">
        <v>619</v>
      </c>
      <c r="F426" s="209" t="s">
        <v>621</v>
      </c>
      <c r="G426" s="209">
        <v>45436</v>
      </c>
      <c r="H426" s="214">
        <v>0</v>
      </c>
      <c r="I426" s="214">
        <v>-200</v>
      </c>
      <c r="J426" s="101">
        <f t="shared" si="10"/>
        <v>2100299.2414090908</v>
      </c>
      <c r="K426" s="173"/>
    </row>
    <row r="427" spans="2:11" x14ac:dyDescent="0.25">
      <c r="B427" s="4">
        <f>SUBTOTAL(103,$C$13:C427)</f>
        <v>415</v>
      </c>
      <c r="C427" s="157" t="s">
        <v>732</v>
      </c>
      <c r="D427" s="157" t="s">
        <v>738</v>
      </c>
      <c r="E427" s="212" t="s">
        <v>619</v>
      </c>
      <c r="F427" s="209" t="s">
        <v>621</v>
      </c>
      <c r="G427" s="209">
        <v>45436</v>
      </c>
      <c r="H427" s="214">
        <v>0</v>
      </c>
      <c r="I427" s="214">
        <v>-250</v>
      </c>
      <c r="J427" s="101">
        <f t="shared" si="10"/>
        <v>2100049.2414090908</v>
      </c>
      <c r="K427" s="173"/>
    </row>
    <row r="428" spans="2:11" x14ac:dyDescent="0.25">
      <c r="B428" s="4">
        <f>SUBTOTAL(103,$C$13:C428)</f>
        <v>416</v>
      </c>
      <c r="C428" s="157" t="s">
        <v>683</v>
      </c>
      <c r="D428" s="157" t="s">
        <v>648</v>
      </c>
      <c r="E428" s="212" t="s">
        <v>582</v>
      </c>
      <c r="F428" s="209" t="s">
        <v>595</v>
      </c>
      <c r="G428" s="209">
        <v>45436</v>
      </c>
      <c r="H428" s="214">
        <v>0</v>
      </c>
      <c r="I428" s="214">
        <v>-3360</v>
      </c>
      <c r="J428" s="101">
        <f t="shared" si="10"/>
        <v>2096689.2414090908</v>
      </c>
      <c r="K428" s="173"/>
    </row>
    <row r="429" spans="2:11" x14ac:dyDescent="0.25">
      <c r="B429" s="4">
        <f>SUBTOTAL(103,$C$13:C429)</f>
        <v>417</v>
      </c>
      <c r="C429" s="157" t="s">
        <v>694</v>
      </c>
      <c r="D429" s="157" t="s">
        <v>608</v>
      </c>
      <c r="E429" s="212" t="s">
        <v>647</v>
      </c>
      <c r="F429" s="209" t="s">
        <v>658</v>
      </c>
      <c r="G429" s="209">
        <v>45436</v>
      </c>
      <c r="H429" s="214">
        <v>0</v>
      </c>
      <c r="I429" s="214">
        <v>-22400</v>
      </c>
      <c r="J429" s="101">
        <f t="shared" si="10"/>
        <v>2074289.2414090908</v>
      </c>
      <c r="K429" s="173"/>
    </row>
    <row r="430" spans="2:11" x14ac:dyDescent="0.25">
      <c r="B430" s="4">
        <f>SUBTOTAL(103,$C$13:C430)</f>
        <v>418</v>
      </c>
      <c r="C430" s="157" t="s">
        <v>603</v>
      </c>
      <c r="D430" s="157" t="s">
        <v>607</v>
      </c>
      <c r="E430" s="212" t="s">
        <v>644</v>
      </c>
      <c r="F430" s="209" t="s">
        <v>669</v>
      </c>
      <c r="G430" s="209">
        <v>45436</v>
      </c>
      <c r="H430" s="214">
        <v>0</v>
      </c>
      <c r="I430" s="214">
        <v>-2000</v>
      </c>
      <c r="J430" s="101">
        <f t="shared" si="10"/>
        <v>2072289.2414090908</v>
      </c>
      <c r="K430" s="173"/>
    </row>
    <row r="431" spans="2:11" x14ac:dyDescent="0.25">
      <c r="B431" s="4">
        <f>SUBTOTAL(103,$C$13:C431)</f>
        <v>419</v>
      </c>
      <c r="C431" s="157" t="s">
        <v>667</v>
      </c>
      <c r="D431" s="157" t="s">
        <v>648</v>
      </c>
      <c r="E431" s="212" t="s">
        <v>585</v>
      </c>
      <c r="F431" s="209" t="s">
        <v>586</v>
      </c>
      <c r="G431" s="209">
        <v>45436</v>
      </c>
      <c r="H431" s="214">
        <v>0</v>
      </c>
      <c r="I431" s="214">
        <v>-16800</v>
      </c>
      <c r="J431" s="101">
        <f t="shared" si="10"/>
        <v>2055489.2414090908</v>
      </c>
      <c r="K431" s="173"/>
    </row>
    <row r="432" spans="2:11" x14ac:dyDescent="0.25">
      <c r="B432" s="4">
        <f>SUBTOTAL(103,$C$13:C432)</f>
        <v>420</v>
      </c>
      <c r="C432" s="157" t="s">
        <v>667</v>
      </c>
      <c r="D432" s="157" t="s">
        <v>648</v>
      </c>
      <c r="E432" s="212" t="s">
        <v>647</v>
      </c>
      <c r="F432" s="209" t="s">
        <v>658</v>
      </c>
      <c r="G432" s="209">
        <v>45436</v>
      </c>
      <c r="H432" s="214">
        <v>0</v>
      </c>
      <c r="I432" s="214">
        <v>-11900</v>
      </c>
      <c r="J432" s="101">
        <f t="shared" si="10"/>
        <v>2043589.2414090908</v>
      </c>
      <c r="K432" s="173"/>
    </row>
    <row r="433" spans="2:11" x14ac:dyDescent="0.25">
      <c r="B433" s="4">
        <f>SUBTOTAL(103,$C$13:C433)</f>
        <v>421</v>
      </c>
      <c r="C433" s="157" t="s">
        <v>753</v>
      </c>
      <c r="D433" s="157" t="s">
        <v>754</v>
      </c>
      <c r="E433" s="212" t="s">
        <v>581</v>
      </c>
      <c r="F433" s="209" t="s">
        <v>620</v>
      </c>
      <c r="G433" s="209">
        <v>45436</v>
      </c>
      <c r="H433" s="214">
        <v>6820</v>
      </c>
      <c r="I433" s="214">
        <v>0</v>
      </c>
      <c r="J433" s="101">
        <f t="shared" si="10"/>
        <v>2050409.2414090908</v>
      </c>
      <c r="K433" s="173"/>
    </row>
    <row r="434" spans="2:11" x14ac:dyDescent="0.25">
      <c r="B434" s="4">
        <f>SUBTOTAL(103,$C$13:C434)</f>
        <v>422</v>
      </c>
      <c r="C434" s="157" t="s">
        <v>755</v>
      </c>
      <c r="D434" s="157" t="s">
        <v>756</v>
      </c>
      <c r="E434" s="212" t="s">
        <v>644</v>
      </c>
      <c r="F434" s="209" t="s">
        <v>719</v>
      </c>
      <c r="G434" s="209">
        <v>45442</v>
      </c>
      <c r="H434" s="214">
        <v>0</v>
      </c>
      <c r="I434" s="214">
        <f>-1298-558</f>
        <v>-1856</v>
      </c>
      <c r="J434" s="101">
        <f t="shared" si="10"/>
        <v>2048553.2414090908</v>
      </c>
      <c r="K434" s="173"/>
    </row>
    <row r="435" spans="2:11" x14ac:dyDescent="0.25">
      <c r="B435" s="4">
        <f>SUBTOTAL(103,$C$13:C435)</f>
        <v>423</v>
      </c>
      <c r="C435" s="157" t="s">
        <v>758</v>
      </c>
      <c r="D435" s="157" t="s">
        <v>759</v>
      </c>
      <c r="E435" s="212" t="s">
        <v>24</v>
      </c>
      <c r="F435" s="209" t="s">
        <v>24</v>
      </c>
      <c r="G435" s="209">
        <v>45442</v>
      </c>
      <c r="H435" s="214">
        <v>0</v>
      </c>
      <c r="I435" s="214">
        <v>-1500</v>
      </c>
      <c r="J435" s="101">
        <f t="shared" si="10"/>
        <v>2047053.2414090908</v>
      </c>
      <c r="K435" s="173"/>
    </row>
    <row r="436" spans="2:11" x14ac:dyDescent="0.25">
      <c r="B436" s="4">
        <f>SUBTOTAL(103,$C$13:C436)</f>
        <v>424</v>
      </c>
      <c r="C436" s="157" t="s">
        <v>736</v>
      </c>
      <c r="D436" s="157" t="s">
        <v>738</v>
      </c>
      <c r="E436" s="212" t="s">
        <v>619</v>
      </c>
      <c r="F436" s="209" t="s">
        <v>621</v>
      </c>
      <c r="G436" s="209">
        <v>45443</v>
      </c>
      <c r="H436" s="214">
        <v>0</v>
      </c>
      <c r="I436" s="214">
        <v>-1450</v>
      </c>
      <c r="J436" s="101">
        <f t="shared" si="10"/>
        <v>2045603.2414090908</v>
      </c>
      <c r="K436" s="173"/>
    </row>
    <row r="437" spans="2:11" x14ac:dyDescent="0.25">
      <c r="B437" s="4">
        <f>SUBTOTAL(103,$C$13:C437)</f>
        <v>425</v>
      </c>
      <c r="C437" s="157" t="s">
        <v>625</v>
      </c>
      <c r="D437" s="157" t="s">
        <v>608</v>
      </c>
      <c r="E437" s="212" t="s">
        <v>641</v>
      </c>
      <c r="F437" s="209" t="s">
        <v>642</v>
      </c>
      <c r="G437" s="209">
        <v>45443</v>
      </c>
      <c r="H437" s="214">
        <v>0</v>
      </c>
      <c r="I437" s="214">
        <v>-4810</v>
      </c>
      <c r="J437" s="101">
        <f t="shared" si="10"/>
        <v>2040793.2414090908</v>
      </c>
      <c r="K437" s="173"/>
    </row>
    <row r="438" spans="2:11" x14ac:dyDescent="0.25">
      <c r="B438" s="4">
        <f>SUBTOTAL(103,$C$13:C438)</f>
        <v>426</v>
      </c>
      <c r="C438" s="157" t="s">
        <v>598</v>
      </c>
      <c r="D438" s="157" t="s">
        <v>607</v>
      </c>
      <c r="E438" s="212" t="s">
        <v>581</v>
      </c>
      <c r="F438" s="209" t="s">
        <v>620</v>
      </c>
      <c r="G438" s="209">
        <v>45443</v>
      </c>
      <c r="H438" s="214">
        <v>0</v>
      </c>
      <c r="I438" s="214">
        <v>-20000</v>
      </c>
      <c r="J438" s="101">
        <f t="shared" si="10"/>
        <v>2020793.2414090908</v>
      </c>
      <c r="K438" s="173"/>
    </row>
    <row r="439" spans="2:11" x14ac:dyDescent="0.25">
      <c r="B439" s="4">
        <f>SUBTOTAL(103,$C$13:C439)</f>
        <v>427</v>
      </c>
      <c r="C439" s="157" t="s">
        <v>598</v>
      </c>
      <c r="D439" s="157" t="s">
        <v>608</v>
      </c>
      <c r="E439" s="212" t="s">
        <v>641</v>
      </c>
      <c r="F439" s="209" t="s">
        <v>642</v>
      </c>
      <c r="G439" s="209">
        <v>45443</v>
      </c>
      <c r="H439" s="214">
        <v>0</v>
      </c>
      <c r="I439" s="214">
        <v>-6300</v>
      </c>
      <c r="J439" s="101">
        <f t="shared" si="10"/>
        <v>2014493.2414090908</v>
      </c>
      <c r="K439" s="173"/>
    </row>
    <row r="440" spans="2:11" x14ac:dyDescent="0.25">
      <c r="B440" s="4">
        <f>SUBTOTAL(103,$C$13:C440)</f>
        <v>428</v>
      </c>
      <c r="C440" s="157" t="s">
        <v>600</v>
      </c>
      <c r="D440" s="157" t="s">
        <v>608</v>
      </c>
      <c r="E440" s="212" t="s">
        <v>594</v>
      </c>
      <c r="F440" s="209" t="s">
        <v>595</v>
      </c>
      <c r="G440" s="209">
        <v>45443</v>
      </c>
      <c r="H440" s="214">
        <v>0</v>
      </c>
      <c r="I440" s="214">
        <v>-11760</v>
      </c>
      <c r="J440" s="101">
        <f t="shared" si="10"/>
        <v>2002733.2414090908</v>
      </c>
      <c r="K440" s="173"/>
    </row>
    <row r="441" spans="2:11" x14ac:dyDescent="0.25">
      <c r="B441" s="4">
        <f>SUBTOTAL(103,$C$13:C441)</f>
        <v>429</v>
      </c>
      <c r="C441" s="157" t="s">
        <v>751</v>
      </c>
      <c r="D441" s="157" t="s">
        <v>738</v>
      </c>
      <c r="E441" s="212" t="s">
        <v>619</v>
      </c>
      <c r="F441" s="209" t="s">
        <v>621</v>
      </c>
      <c r="G441" s="209">
        <v>45443</v>
      </c>
      <c r="H441" s="214">
        <v>0</v>
      </c>
      <c r="I441" s="214">
        <v>-950</v>
      </c>
      <c r="J441" s="101">
        <f t="shared" si="10"/>
        <v>2001783.2414090908</v>
      </c>
      <c r="K441" s="173"/>
    </row>
    <row r="442" spans="2:11" x14ac:dyDescent="0.25">
      <c r="B442" s="4">
        <f>SUBTOTAL(103,$C$13:C442)</f>
        <v>430</v>
      </c>
      <c r="C442" s="157" t="s">
        <v>682</v>
      </c>
      <c r="D442" s="157" t="s">
        <v>608</v>
      </c>
      <c r="E442" s="212" t="s">
        <v>647</v>
      </c>
      <c r="F442" s="209" t="s">
        <v>658</v>
      </c>
      <c r="G442" s="209">
        <v>45443</v>
      </c>
      <c r="H442" s="214">
        <v>0</v>
      </c>
      <c r="I442" s="214">
        <v>-2100</v>
      </c>
      <c r="J442" s="101">
        <f t="shared" si="10"/>
        <v>1999683.2414090908</v>
      </c>
      <c r="K442" s="173"/>
    </row>
    <row r="443" spans="2:11" x14ac:dyDescent="0.25">
      <c r="B443" s="4">
        <f>SUBTOTAL(103,$C$13:C443)</f>
        <v>431</v>
      </c>
      <c r="C443" s="157" t="s">
        <v>601</v>
      </c>
      <c r="D443" s="157" t="s">
        <v>648</v>
      </c>
      <c r="E443" s="212" t="s">
        <v>594</v>
      </c>
      <c r="F443" s="209" t="s">
        <v>595</v>
      </c>
      <c r="G443" s="209">
        <v>45443</v>
      </c>
      <c r="H443" s="214">
        <v>0</v>
      </c>
      <c r="I443" s="214">
        <v>-5331</v>
      </c>
      <c r="J443" s="101">
        <f t="shared" si="10"/>
        <v>1994352.2414090908</v>
      </c>
      <c r="K443" s="173"/>
    </row>
    <row r="444" spans="2:11" x14ac:dyDescent="0.25">
      <c r="B444" s="4">
        <f>SUBTOTAL(103,$C$13:C444)</f>
        <v>432</v>
      </c>
      <c r="C444" s="157" t="s">
        <v>665</v>
      </c>
      <c r="D444" s="157" t="s">
        <v>648</v>
      </c>
      <c r="E444" s="212" t="s">
        <v>647</v>
      </c>
      <c r="F444" s="209" t="s">
        <v>658</v>
      </c>
      <c r="G444" s="209">
        <v>45443</v>
      </c>
      <c r="H444" s="214">
        <v>0</v>
      </c>
      <c r="I444" s="214">
        <v>-24500</v>
      </c>
      <c r="J444" s="101">
        <f t="shared" si="10"/>
        <v>1969852.2414090908</v>
      </c>
      <c r="K444" s="173"/>
    </row>
    <row r="445" spans="2:11" x14ac:dyDescent="0.25">
      <c r="B445" s="4">
        <f>SUBTOTAL(103,$C$13:C445)</f>
        <v>433</v>
      </c>
      <c r="C445" s="157" t="s">
        <v>728</v>
      </c>
      <c r="D445" s="157" t="s">
        <v>648</v>
      </c>
      <c r="E445" s="212" t="s">
        <v>585</v>
      </c>
      <c r="F445" s="209" t="s">
        <v>586</v>
      </c>
      <c r="G445" s="209">
        <v>45443</v>
      </c>
      <c r="H445" s="214">
        <v>0</v>
      </c>
      <c r="I445" s="214">
        <v>-4800</v>
      </c>
      <c r="J445" s="101">
        <f t="shared" si="10"/>
        <v>1965052.2414090908</v>
      </c>
      <c r="K445" s="173"/>
    </row>
    <row r="446" spans="2:11" x14ac:dyDescent="0.25">
      <c r="B446" s="4">
        <f>SUBTOTAL(103,$C$13:C446)</f>
        <v>434</v>
      </c>
      <c r="C446" s="157" t="s">
        <v>732</v>
      </c>
      <c r="D446" s="157" t="s">
        <v>738</v>
      </c>
      <c r="E446" s="212" t="s">
        <v>619</v>
      </c>
      <c r="F446" s="209" t="s">
        <v>621</v>
      </c>
      <c r="G446" s="209">
        <v>45443</v>
      </c>
      <c r="H446" s="214">
        <v>0</v>
      </c>
      <c r="I446" s="214">
        <v>-250</v>
      </c>
      <c r="J446" s="101">
        <f t="shared" si="10"/>
        <v>1964802.2414090908</v>
      </c>
      <c r="K446" s="173"/>
    </row>
    <row r="447" spans="2:11" x14ac:dyDescent="0.25">
      <c r="B447" s="4">
        <f>SUBTOTAL(103,$C$13:C447)</f>
        <v>435</v>
      </c>
      <c r="C447" s="157" t="s">
        <v>683</v>
      </c>
      <c r="D447" s="157" t="s">
        <v>648</v>
      </c>
      <c r="E447" s="212" t="s">
        <v>582</v>
      </c>
      <c r="F447" s="209" t="s">
        <v>595</v>
      </c>
      <c r="G447" s="209">
        <v>45443</v>
      </c>
      <c r="H447" s="214">
        <v>0</v>
      </c>
      <c r="I447" s="214">
        <v>-3360</v>
      </c>
      <c r="J447" s="101">
        <f t="shared" si="10"/>
        <v>1961442.2414090908</v>
      </c>
      <c r="K447" s="173"/>
    </row>
    <row r="448" spans="2:11" x14ac:dyDescent="0.25">
      <c r="B448" s="4">
        <f>SUBTOTAL(103,$C$13:C448)</f>
        <v>436</v>
      </c>
      <c r="C448" s="157" t="s">
        <v>694</v>
      </c>
      <c r="D448" s="157" t="s">
        <v>608</v>
      </c>
      <c r="E448" s="212" t="s">
        <v>641</v>
      </c>
      <c r="F448" s="209" t="s">
        <v>642</v>
      </c>
      <c r="G448" s="209">
        <v>45443</v>
      </c>
      <c r="H448" s="214">
        <v>0</v>
      </c>
      <c r="I448" s="214">
        <v>-22400</v>
      </c>
      <c r="J448" s="101">
        <f t="shared" si="10"/>
        <v>1939042.2414090908</v>
      </c>
      <c r="K448" s="173"/>
    </row>
    <row r="449" spans="2:11" x14ac:dyDescent="0.25">
      <c r="B449" s="4">
        <f>SUBTOTAL(103,$C$13:C449)</f>
        <v>437</v>
      </c>
      <c r="C449" s="157" t="s">
        <v>603</v>
      </c>
      <c r="D449" s="157" t="s">
        <v>607</v>
      </c>
      <c r="E449" s="212" t="s">
        <v>644</v>
      </c>
      <c r="F449" s="209" t="s">
        <v>669</v>
      </c>
      <c r="G449" s="209">
        <v>45443</v>
      </c>
      <c r="H449" s="214">
        <v>0</v>
      </c>
      <c r="I449" s="214">
        <v>-2000</v>
      </c>
      <c r="J449" s="101">
        <f t="shared" si="10"/>
        <v>1937042.2414090908</v>
      </c>
      <c r="K449" s="173"/>
    </row>
    <row r="450" spans="2:11" x14ac:dyDescent="0.25">
      <c r="B450" s="4">
        <f>SUBTOTAL(103,$C$13:C450)</f>
        <v>438</v>
      </c>
      <c r="C450" s="157" t="s">
        <v>603</v>
      </c>
      <c r="D450" s="157" t="s">
        <v>738</v>
      </c>
      <c r="E450" s="212" t="s">
        <v>619</v>
      </c>
      <c r="F450" s="209" t="s">
        <v>621</v>
      </c>
      <c r="G450" s="209">
        <v>45443</v>
      </c>
      <c r="H450" s="214">
        <v>0</v>
      </c>
      <c r="I450" s="214">
        <v>-1250</v>
      </c>
      <c r="J450" s="101">
        <f t="shared" si="10"/>
        <v>1935792.2414090908</v>
      </c>
      <c r="K450" s="173"/>
    </row>
    <row r="451" spans="2:11" x14ac:dyDescent="0.25">
      <c r="B451" s="4">
        <f>SUBTOTAL(103,$C$13:C451)</f>
        <v>439</v>
      </c>
      <c r="C451" s="157" t="s">
        <v>667</v>
      </c>
      <c r="D451" s="157" t="s">
        <v>648</v>
      </c>
      <c r="E451" s="212" t="s">
        <v>585</v>
      </c>
      <c r="F451" s="209" t="s">
        <v>586</v>
      </c>
      <c r="G451" s="209">
        <v>45443</v>
      </c>
      <c r="H451" s="214">
        <v>0</v>
      </c>
      <c r="I451" s="214">
        <v>-12600</v>
      </c>
      <c r="J451" s="101">
        <f t="shared" si="10"/>
        <v>1923192.2414090908</v>
      </c>
      <c r="K451" s="173"/>
    </row>
    <row r="452" spans="2:11" x14ac:dyDescent="0.25">
      <c r="B452" s="4">
        <f>SUBTOTAL(103,$C$13:C452)</f>
        <v>440</v>
      </c>
      <c r="C452" s="157" t="s">
        <v>667</v>
      </c>
      <c r="D452" s="157" t="s">
        <v>648</v>
      </c>
      <c r="E452" s="212" t="s">
        <v>647</v>
      </c>
      <c r="F452" s="209" t="s">
        <v>658</v>
      </c>
      <c r="G452" s="209">
        <v>45443</v>
      </c>
      <c r="H452" s="214">
        <v>0</v>
      </c>
      <c r="I452" s="214">
        <v>-11900</v>
      </c>
      <c r="J452" s="101">
        <f t="shared" si="10"/>
        <v>1911292.2414090908</v>
      </c>
      <c r="K452" s="173"/>
    </row>
    <row r="453" spans="2:11" x14ac:dyDescent="0.25">
      <c r="B453" s="4">
        <f>SUBTOTAL(103,$C$13:C453)</f>
        <v>441</v>
      </c>
      <c r="C453" s="157" t="s">
        <v>743</v>
      </c>
      <c r="D453" s="157" t="s">
        <v>744</v>
      </c>
      <c r="E453" s="212" t="s">
        <v>698</v>
      </c>
      <c r="F453" s="209" t="s">
        <v>509</v>
      </c>
      <c r="G453" s="209">
        <v>45443</v>
      </c>
      <c r="H453" s="214">
        <v>0</v>
      </c>
      <c r="I453" s="214">
        <v>-3215</v>
      </c>
      <c r="J453" s="101">
        <f t="shared" si="10"/>
        <v>1908077.2414090908</v>
      </c>
      <c r="K453" s="173"/>
    </row>
    <row r="454" spans="2:11" x14ac:dyDescent="0.25">
      <c r="B454" s="4">
        <f>SUBTOTAL(103,$C$13:C454)</f>
        <v>442</v>
      </c>
      <c r="C454" s="157" t="s">
        <v>659</v>
      </c>
      <c r="D454" s="157" t="s">
        <v>701</v>
      </c>
      <c r="E454" s="212" t="s">
        <v>698</v>
      </c>
      <c r="F454" s="209" t="s">
        <v>509</v>
      </c>
      <c r="G454" s="209">
        <v>45446</v>
      </c>
      <c r="H454" s="214">
        <v>0</v>
      </c>
      <c r="I454" s="214">
        <v>-650</v>
      </c>
      <c r="J454" s="101">
        <f t="shared" si="10"/>
        <v>1907427.2414090908</v>
      </c>
      <c r="K454" s="173"/>
    </row>
    <row r="455" spans="2:11" x14ac:dyDescent="0.25">
      <c r="B455" s="4">
        <f>SUBTOTAL(103,$C$13:C455)</f>
        <v>443</v>
      </c>
      <c r="C455" s="157" t="s">
        <v>659</v>
      </c>
      <c r="D455" s="157" t="s">
        <v>701</v>
      </c>
      <c r="E455" s="212" t="s">
        <v>757</v>
      </c>
      <c r="F455" s="209" t="s">
        <v>509</v>
      </c>
      <c r="G455" s="209">
        <v>45446</v>
      </c>
      <c r="H455" s="214">
        <v>0</v>
      </c>
      <c r="I455" s="214">
        <v>-650</v>
      </c>
      <c r="J455" s="101">
        <f t="shared" si="10"/>
        <v>1906777.2414090908</v>
      </c>
      <c r="K455" s="173"/>
    </row>
    <row r="456" spans="2:11" x14ac:dyDescent="0.25">
      <c r="B456" s="4">
        <f>SUBTOTAL(103,$C$13:C456)</f>
        <v>444</v>
      </c>
      <c r="C456" s="157" t="s">
        <v>659</v>
      </c>
      <c r="D456" s="157" t="s">
        <v>701</v>
      </c>
      <c r="E456" s="212" t="s">
        <v>698</v>
      </c>
      <c r="F456" s="209" t="s">
        <v>509</v>
      </c>
      <c r="G456" s="209">
        <v>45446</v>
      </c>
      <c r="H456" s="214">
        <v>0</v>
      </c>
      <c r="I456" s="214">
        <v>-650</v>
      </c>
      <c r="J456" s="101">
        <f t="shared" si="10"/>
        <v>1906127.2414090908</v>
      </c>
      <c r="K456" s="173"/>
    </row>
    <row r="457" spans="2:11" x14ac:dyDescent="0.25">
      <c r="B457" s="4">
        <f>SUBTOTAL(103,$C$13:C457)</f>
        <v>445</v>
      </c>
      <c r="C457" s="157" t="s">
        <v>659</v>
      </c>
      <c r="D457" s="157" t="s">
        <v>701</v>
      </c>
      <c r="E457" s="212" t="s">
        <v>698</v>
      </c>
      <c r="F457" s="209" t="s">
        <v>509</v>
      </c>
      <c r="G457" s="209">
        <v>45446</v>
      </c>
      <c r="H457" s="214">
        <v>0</v>
      </c>
      <c r="I457" s="214">
        <v>-650</v>
      </c>
      <c r="J457" s="101">
        <f t="shared" si="10"/>
        <v>1905477.2414090908</v>
      </c>
      <c r="K457" s="173"/>
    </row>
    <row r="458" spans="2:11" x14ac:dyDescent="0.25">
      <c r="B458" s="4">
        <f>SUBTOTAL(103,$C$13:C458)</f>
        <v>446</v>
      </c>
      <c r="C458" s="157" t="s">
        <v>760</v>
      </c>
      <c r="D458" s="157" t="s">
        <v>761</v>
      </c>
      <c r="E458" s="212" t="s">
        <v>24</v>
      </c>
      <c r="F458" s="209" t="s">
        <v>24</v>
      </c>
      <c r="G458" s="209">
        <v>45447</v>
      </c>
      <c r="H458" s="214">
        <v>0</v>
      </c>
      <c r="I458" s="214">
        <v>-3000</v>
      </c>
      <c r="J458" s="101">
        <f t="shared" si="10"/>
        <v>1902477.2414090908</v>
      </c>
      <c r="K458" s="173"/>
    </row>
    <row r="459" spans="2:11" x14ac:dyDescent="0.25">
      <c r="B459" s="4">
        <f>SUBTOTAL(103,$C$13:C459)</f>
        <v>447</v>
      </c>
      <c r="C459" s="157" t="s">
        <v>630</v>
      </c>
      <c r="D459" s="157" t="s">
        <v>612</v>
      </c>
      <c r="E459" s="212" t="s">
        <v>24</v>
      </c>
      <c r="F459" s="209" t="s">
        <v>24</v>
      </c>
      <c r="G459" s="209">
        <v>45447</v>
      </c>
      <c r="H459" s="214">
        <v>0</v>
      </c>
      <c r="I459" s="214">
        <v>-12000</v>
      </c>
      <c r="J459" s="101">
        <f t="shared" si="10"/>
        <v>1890477.2414090908</v>
      </c>
      <c r="K459" s="173"/>
    </row>
    <row r="460" spans="2:11" x14ac:dyDescent="0.25">
      <c r="B460" s="4">
        <f>SUBTOTAL(103,$C$13:C460)</f>
        <v>448</v>
      </c>
      <c r="C460" s="157" t="s">
        <v>631</v>
      </c>
      <c r="D460" s="157" t="s">
        <v>613</v>
      </c>
      <c r="E460" s="212" t="s">
        <v>24</v>
      </c>
      <c r="F460" s="209" t="s">
        <v>24</v>
      </c>
      <c r="G460" s="209">
        <v>45447</v>
      </c>
      <c r="H460" s="214">
        <v>0</v>
      </c>
      <c r="I460" s="214">
        <v>-5000</v>
      </c>
      <c r="J460" s="101">
        <f t="shared" si="10"/>
        <v>1885477.2414090908</v>
      </c>
      <c r="K460" s="173"/>
    </row>
    <row r="461" spans="2:11" x14ac:dyDescent="0.25">
      <c r="B461" s="4">
        <f>SUBTOTAL(103,$C$13:C461)</f>
        <v>449</v>
      </c>
      <c r="C461" s="157" t="s">
        <v>632</v>
      </c>
      <c r="D461" s="157" t="s">
        <v>614</v>
      </c>
      <c r="E461" s="212" t="s">
        <v>24</v>
      </c>
      <c r="F461" s="209" t="s">
        <v>24</v>
      </c>
      <c r="G461" s="209">
        <v>45447</v>
      </c>
      <c r="H461" s="214">
        <v>0</v>
      </c>
      <c r="I461" s="214">
        <v>-500</v>
      </c>
      <c r="J461" s="101">
        <f t="shared" si="10"/>
        <v>1884977.2414090908</v>
      </c>
      <c r="K461" s="173"/>
    </row>
    <row r="462" spans="2:11" x14ac:dyDescent="0.25">
      <c r="B462" s="4">
        <f>SUBTOTAL(103,$C$13:C462)</f>
        <v>450</v>
      </c>
      <c r="C462" s="157" t="s">
        <v>131</v>
      </c>
      <c r="D462" s="157" t="s">
        <v>762</v>
      </c>
      <c r="E462" s="212" t="s">
        <v>588</v>
      </c>
      <c r="F462" s="209" t="s">
        <v>589</v>
      </c>
      <c r="G462" s="209">
        <v>45449</v>
      </c>
      <c r="H462" s="214">
        <v>0</v>
      </c>
      <c r="I462" s="214">
        <v>-250000</v>
      </c>
      <c r="J462" s="101">
        <f t="shared" si="10"/>
        <v>1634977.2414090908</v>
      </c>
      <c r="K462" s="173"/>
    </row>
    <row r="463" spans="2:11" x14ac:dyDescent="0.25">
      <c r="B463" s="4">
        <f>SUBTOTAL(103,$C$13:C463)</f>
        <v>451</v>
      </c>
      <c r="C463" s="157" t="s">
        <v>596</v>
      </c>
      <c r="D463" s="157" t="s">
        <v>639</v>
      </c>
      <c r="E463" s="212" t="s">
        <v>581</v>
      </c>
      <c r="F463" s="209" t="s">
        <v>620</v>
      </c>
      <c r="G463" s="209">
        <v>45450</v>
      </c>
      <c r="H463" s="214">
        <v>0</v>
      </c>
      <c r="I463" s="214">
        <v>-13100</v>
      </c>
      <c r="J463" s="101">
        <f t="shared" si="10"/>
        <v>1621877.2414090908</v>
      </c>
      <c r="K463" s="173"/>
    </row>
    <row r="464" spans="2:11" x14ac:dyDescent="0.25">
      <c r="B464" s="4">
        <f>SUBTOTAL(103,$C$13:C464)</f>
        <v>452</v>
      </c>
      <c r="C464" s="157" t="s">
        <v>736</v>
      </c>
      <c r="D464" s="157" t="s">
        <v>738</v>
      </c>
      <c r="E464" s="212" t="s">
        <v>619</v>
      </c>
      <c r="F464" s="209" t="s">
        <v>621</v>
      </c>
      <c r="G464" s="209">
        <v>45450</v>
      </c>
      <c r="H464" s="214">
        <v>0</v>
      </c>
      <c r="I464" s="214">
        <v>-900</v>
      </c>
      <c r="J464" s="101">
        <f t="shared" si="10"/>
        <v>1620977.2414090908</v>
      </c>
      <c r="K464" s="173"/>
    </row>
    <row r="465" spans="2:11" x14ac:dyDescent="0.25">
      <c r="B465" s="4">
        <f>SUBTOTAL(103,$C$13:C465)</f>
        <v>453</v>
      </c>
      <c r="C465" s="157" t="s">
        <v>625</v>
      </c>
      <c r="D465" s="157" t="s">
        <v>608</v>
      </c>
      <c r="E465" s="212" t="s">
        <v>641</v>
      </c>
      <c r="F465" s="209" t="s">
        <v>642</v>
      </c>
      <c r="G465" s="209">
        <v>45450</v>
      </c>
      <c r="H465" s="214">
        <v>0</v>
      </c>
      <c r="I465" s="214">
        <v>-9800</v>
      </c>
      <c r="J465" s="101">
        <f t="shared" si="10"/>
        <v>1611177.2414090908</v>
      </c>
      <c r="K465" s="173"/>
    </row>
    <row r="466" spans="2:11" x14ac:dyDescent="0.25">
      <c r="B466" s="4">
        <f>SUBTOTAL(103,$C$13:C466)</f>
        <v>454</v>
      </c>
      <c r="C466" s="157" t="s">
        <v>598</v>
      </c>
      <c r="D466" s="157" t="s">
        <v>607</v>
      </c>
      <c r="E466" s="212" t="s">
        <v>581</v>
      </c>
      <c r="F466" s="209" t="s">
        <v>620</v>
      </c>
      <c r="G466" s="209">
        <v>45450</v>
      </c>
      <c r="H466" s="214">
        <v>0</v>
      </c>
      <c r="I466" s="214">
        <v>-20000</v>
      </c>
      <c r="J466" s="101">
        <f t="shared" si="10"/>
        <v>1591177.2414090908</v>
      </c>
      <c r="K466" s="173"/>
    </row>
    <row r="467" spans="2:11" x14ac:dyDescent="0.25">
      <c r="B467" s="4">
        <f>SUBTOTAL(103,$C$13:C467)</f>
        <v>455</v>
      </c>
      <c r="C467" s="157" t="s">
        <v>598</v>
      </c>
      <c r="D467" s="157" t="s">
        <v>608</v>
      </c>
      <c r="E467" s="212" t="s">
        <v>641</v>
      </c>
      <c r="F467" s="209" t="s">
        <v>642</v>
      </c>
      <c r="G467" s="209">
        <v>45450</v>
      </c>
      <c r="H467" s="214">
        <v>0</v>
      </c>
      <c r="I467" s="214">
        <v>-6300</v>
      </c>
      <c r="J467" s="101">
        <f t="shared" si="10"/>
        <v>1584877.2414090908</v>
      </c>
      <c r="K467" s="173"/>
    </row>
    <row r="468" spans="2:11" x14ac:dyDescent="0.25">
      <c r="B468" s="4">
        <f>SUBTOTAL(103,$C$13:C468)</f>
        <v>456</v>
      </c>
      <c r="C468" s="157" t="s">
        <v>763</v>
      </c>
      <c r="D468" s="157" t="s">
        <v>738</v>
      </c>
      <c r="E468" s="212" t="s">
        <v>619</v>
      </c>
      <c r="F468" s="209" t="s">
        <v>621</v>
      </c>
      <c r="G468" s="209">
        <v>45450</v>
      </c>
      <c r="H468" s="214">
        <v>0</v>
      </c>
      <c r="I468" s="214">
        <v>-600</v>
      </c>
      <c r="J468" s="101">
        <f t="shared" si="10"/>
        <v>1584277.2414090908</v>
      </c>
      <c r="K468" s="173"/>
    </row>
    <row r="469" spans="2:11" x14ac:dyDescent="0.25">
      <c r="B469" s="4">
        <f>SUBTOTAL(103,$C$13:C469)</f>
        <v>457</v>
      </c>
      <c r="C469" s="157" t="s">
        <v>678</v>
      </c>
      <c r="D469" s="157" t="s">
        <v>679</v>
      </c>
      <c r="E469" s="212" t="s">
        <v>641</v>
      </c>
      <c r="F469" s="209" t="s">
        <v>642</v>
      </c>
      <c r="G469" s="209">
        <v>45450</v>
      </c>
      <c r="H469" s="214">
        <v>0</v>
      </c>
      <c r="I469" s="214">
        <v>-30000</v>
      </c>
      <c r="J469" s="101">
        <f t="shared" si="10"/>
        <v>1554277.2414090908</v>
      </c>
      <c r="K469" s="173"/>
    </row>
    <row r="470" spans="2:11" x14ac:dyDescent="0.25">
      <c r="B470" s="4">
        <f>SUBTOTAL(103,$C$13:C470)</f>
        <v>458</v>
      </c>
      <c r="C470" s="157" t="s">
        <v>600</v>
      </c>
      <c r="D470" s="157" t="s">
        <v>608</v>
      </c>
      <c r="E470" s="212" t="s">
        <v>594</v>
      </c>
      <c r="F470" s="209" t="s">
        <v>595</v>
      </c>
      <c r="G470" s="209">
        <v>45450</v>
      </c>
      <c r="H470" s="214">
        <v>0</v>
      </c>
      <c r="I470" s="214">
        <v>-30072</v>
      </c>
      <c r="J470" s="101">
        <f t="shared" si="10"/>
        <v>1524205.2414090908</v>
      </c>
      <c r="K470" s="173"/>
    </row>
    <row r="471" spans="2:11" x14ac:dyDescent="0.25">
      <c r="B471" s="4">
        <f>SUBTOTAL(103,$C$13:C471)</f>
        <v>459</v>
      </c>
      <c r="C471" s="157" t="s">
        <v>751</v>
      </c>
      <c r="D471" s="157" t="s">
        <v>738</v>
      </c>
      <c r="E471" s="212" t="s">
        <v>619</v>
      </c>
      <c r="F471" s="209" t="s">
        <v>621</v>
      </c>
      <c r="G471" s="209">
        <v>45450</v>
      </c>
      <c r="H471" s="214">
        <v>0</v>
      </c>
      <c r="I471" s="214">
        <v>-500</v>
      </c>
      <c r="J471" s="101">
        <f t="shared" si="10"/>
        <v>1523705.2414090908</v>
      </c>
      <c r="K471" s="173"/>
    </row>
    <row r="472" spans="2:11" x14ac:dyDescent="0.25">
      <c r="B472" s="4">
        <f>SUBTOTAL(103,$C$13:C472)</f>
        <v>460</v>
      </c>
      <c r="C472" s="157" t="s">
        <v>682</v>
      </c>
      <c r="D472" s="157" t="s">
        <v>608</v>
      </c>
      <c r="E472" s="212" t="s">
        <v>647</v>
      </c>
      <c r="F472" s="209" t="s">
        <v>658</v>
      </c>
      <c r="G472" s="209">
        <v>45450</v>
      </c>
      <c r="H472" s="214">
        <v>0</v>
      </c>
      <c r="I472" s="214">
        <v>-2100</v>
      </c>
      <c r="J472" s="101">
        <f t="shared" si="10"/>
        <v>1521605.2414090908</v>
      </c>
      <c r="K472" s="173"/>
    </row>
    <row r="473" spans="2:11" x14ac:dyDescent="0.25">
      <c r="B473" s="4">
        <f>SUBTOTAL(103,$C$13:C473)</f>
        <v>461</v>
      </c>
      <c r="C473" s="157" t="s">
        <v>601</v>
      </c>
      <c r="D473" s="157" t="s">
        <v>648</v>
      </c>
      <c r="E473" s="212" t="s">
        <v>594</v>
      </c>
      <c r="F473" s="209" t="s">
        <v>595</v>
      </c>
      <c r="G473" s="209">
        <v>45450</v>
      </c>
      <c r="H473" s="214">
        <v>0</v>
      </c>
      <c r="I473" s="214">
        <v>-5331</v>
      </c>
      <c r="J473" s="101">
        <f t="shared" ref="J473:J508" si="11">H473+J472+I473</f>
        <v>1516274.2414090908</v>
      </c>
      <c r="K473" s="173"/>
    </row>
    <row r="474" spans="2:11" x14ac:dyDescent="0.25">
      <c r="B474" s="4">
        <f>SUBTOTAL(103,$C$13:C474)</f>
        <v>462</v>
      </c>
      <c r="C474" s="157" t="s">
        <v>665</v>
      </c>
      <c r="D474" s="157" t="s">
        <v>648</v>
      </c>
      <c r="E474" s="212" t="s">
        <v>647</v>
      </c>
      <c r="F474" s="209" t="s">
        <v>658</v>
      </c>
      <c r="G474" s="209">
        <v>45450</v>
      </c>
      <c r="H474" s="214">
        <v>0</v>
      </c>
      <c r="I474" s="214">
        <v>-26600</v>
      </c>
      <c r="J474" s="101">
        <f t="shared" si="11"/>
        <v>1489674.2414090908</v>
      </c>
      <c r="K474" s="173"/>
    </row>
    <row r="475" spans="2:11" x14ac:dyDescent="0.25">
      <c r="B475" s="4">
        <f>SUBTOTAL(103,$C$13:C475)</f>
        <v>463</v>
      </c>
      <c r="C475" s="157" t="s">
        <v>722</v>
      </c>
      <c r="D475" s="157" t="s">
        <v>679</v>
      </c>
      <c r="E475" s="212" t="s">
        <v>641</v>
      </c>
      <c r="F475" s="209" t="s">
        <v>642</v>
      </c>
      <c r="G475" s="209">
        <v>45450</v>
      </c>
      <c r="H475" s="214">
        <v>0</v>
      </c>
      <c r="I475" s="214">
        <v>-25000</v>
      </c>
      <c r="J475" s="101">
        <f t="shared" si="11"/>
        <v>1464674.2414090908</v>
      </c>
      <c r="K475" s="173"/>
    </row>
    <row r="476" spans="2:11" x14ac:dyDescent="0.25">
      <c r="B476" s="4">
        <f>SUBTOTAL(103,$C$13:C476)</f>
        <v>464</v>
      </c>
      <c r="C476" s="157" t="s">
        <v>764</v>
      </c>
      <c r="D476" s="157" t="s">
        <v>738</v>
      </c>
      <c r="E476" s="212" t="s">
        <v>619</v>
      </c>
      <c r="F476" s="209" t="s">
        <v>621</v>
      </c>
      <c r="G476" s="209">
        <v>45450</v>
      </c>
      <c r="H476" s="214">
        <v>0</v>
      </c>
      <c r="I476" s="214">
        <v>-1050</v>
      </c>
      <c r="J476" s="101">
        <f t="shared" si="11"/>
        <v>1463624.2414090908</v>
      </c>
      <c r="K476" s="173"/>
    </row>
    <row r="477" spans="2:11" x14ac:dyDescent="0.25">
      <c r="B477" s="4">
        <f>SUBTOTAL(103,$C$13:C477)</f>
        <v>465</v>
      </c>
      <c r="C477" s="157" t="s">
        <v>728</v>
      </c>
      <c r="D477" s="157" t="s">
        <v>648</v>
      </c>
      <c r="E477" s="212" t="s">
        <v>585</v>
      </c>
      <c r="F477" s="209" t="s">
        <v>586</v>
      </c>
      <c r="G477" s="209">
        <v>45450</v>
      </c>
      <c r="H477" s="214">
        <v>0</v>
      </c>
      <c r="I477" s="214">
        <v>-4200</v>
      </c>
      <c r="J477" s="101">
        <f t="shared" si="11"/>
        <v>1459424.2414090908</v>
      </c>
      <c r="K477" s="173"/>
    </row>
    <row r="478" spans="2:11" x14ac:dyDescent="0.25">
      <c r="B478" s="4">
        <f>SUBTOTAL(103,$C$13:C478)</f>
        <v>466</v>
      </c>
      <c r="C478" s="157" t="s">
        <v>732</v>
      </c>
      <c r="D478" s="157" t="s">
        <v>738</v>
      </c>
      <c r="E478" s="212" t="s">
        <v>619</v>
      </c>
      <c r="F478" s="209" t="s">
        <v>621</v>
      </c>
      <c r="G478" s="209">
        <v>45450</v>
      </c>
      <c r="H478" s="214">
        <v>0</v>
      </c>
      <c r="I478" s="214">
        <v>-250</v>
      </c>
      <c r="J478" s="101">
        <f t="shared" si="11"/>
        <v>1459174.2414090908</v>
      </c>
      <c r="K478" s="173"/>
    </row>
    <row r="479" spans="2:11" x14ac:dyDescent="0.25">
      <c r="B479" s="4">
        <f>SUBTOTAL(103,$C$13:C479)</f>
        <v>467</v>
      </c>
      <c r="C479" s="157" t="s">
        <v>683</v>
      </c>
      <c r="D479" s="157" t="s">
        <v>648</v>
      </c>
      <c r="E479" s="212" t="s">
        <v>582</v>
      </c>
      <c r="F479" s="209" t="s">
        <v>595</v>
      </c>
      <c r="G479" s="209">
        <v>45450</v>
      </c>
      <c r="H479" s="214">
        <v>0</v>
      </c>
      <c r="I479" s="214">
        <v>-3360</v>
      </c>
      <c r="J479" s="101">
        <f t="shared" si="11"/>
        <v>1455814.2414090908</v>
      </c>
      <c r="K479" s="173"/>
    </row>
    <row r="480" spans="2:11" x14ac:dyDescent="0.25">
      <c r="B480" s="4">
        <f>SUBTOTAL(103,$C$13:C480)</f>
        <v>468</v>
      </c>
      <c r="C480" s="157" t="s">
        <v>694</v>
      </c>
      <c r="D480" s="157" t="s">
        <v>608</v>
      </c>
      <c r="E480" s="212" t="s">
        <v>641</v>
      </c>
      <c r="F480" s="209" t="s">
        <v>642</v>
      </c>
      <c r="G480" s="209">
        <v>45450</v>
      </c>
      <c r="H480" s="214">
        <v>0</v>
      </c>
      <c r="I480" s="214">
        <v>-22400</v>
      </c>
      <c r="J480" s="101">
        <f t="shared" si="11"/>
        <v>1433414.2414090908</v>
      </c>
      <c r="K480" s="173"/>
    </row>
    <row r="481" spans="2:11" x14ac:dyDescent="0.25">
      <c r="B481" s="4">
        <f>SUBTOTAL(103,$C$13:C481)</f>
        <v>469</v>
      </c>
      <c r="C481" s="157" t="s">
        <v>603</v>
      </c>
      <c r="D481" s="157" t="s">
        <v>607</v>
      </c>
      <c r="E481" s="212" t="s">
        <v>644</v>
      </c>
      <c r="F481" s="209" t="s">
        <v>669</v>
      </c>
      <c r="G481" s="209">
        <v>45450</v>
      </c>
      <c r="H481" s="214">
        <v>0</v>
      </c>
      <c r="I481" s="214">
        <v>-2000</v>
      </c>
      <c r="J481" s="101">
        <f t="shared" si="11"/>
        <v>1431414.2414090908</v>
      </c>
      <c r="K481" s="173"/>
    </row>
    <row r="482" spans="2:11" x14ac:dyDescent="0.25">
      <c r="B482" s="4">
        <f>SUBTOTAL(103,$C$13:C482)</f>
        <v>470</v>
      </c>
      <c r="C482" s="157" t="s">
        <v>603</v>
      </c>
      <c r="D482" s="157" t="s">
        <v>738</v>
      </c>
      <c r="E482" s="212" t="s">
        <v>619</v>
      </c>
      <c r="F482" s="209" t="s">
        <v>621</v>
      </c>
      <c r="G482" s="209">
        <v>45450</v>
      </c>
      <c r="H482" s="214">
        <v>0</v>
      </c>
      <c r="I482" s="214">
        <v>-650</v>
      </c>
      <c r="J482" s="101">
        <f t="shared" si="11"/>
        <v>1430764.2414090908</v>
      </c>
      <c r="K482" s="173"/>
    </row>
    <row r="483" spans="2:11" x14ac:dyDescent="0.25">
      <c r="B483" s="4">
        <f>SUBTOTAL(103,$C$13:C483)</f>
        <v>471</v>
      </c>
      <c r="C483" s="157" t="s">
        <v>667</v>
      </c>
      <c r="D483" s="157" t="s">
        <v>648</v>
      </c>
      <c r="E483" s="212" t="s">
        <v>585</v>
      </c>
      <c r="F483" s="209" t="s">
        <v>586</v>
      </c>
      <c r="G483" s="209">
        <v>45450</v>
      </c>
      <c r="H483" s="214">
        <v>0</v>
      </c>
      <c r="I483" s="214">
        <v>-13700</v>
      </c>
      <c r="J483" s="101">
        <f t="shared" si="11"/>
        <v>1417064.2414090908</v>
      </c>
      <c r="K483" s="173"/>
    </row>
    <row r="484" spans="2:11" x14ac:dyDescent="0.25">
      <c r="B484" s="4">
        <f>SUBTOTAL(103,$C$13:C484)</f>
        <v>472</v>
      </c>
      <c r="C484" s="157" t="s">
        <v>667</v>
      </c>
      <c r="D484" s="157" t="s">
        <v>648</v>
      </c>
      <c r="E484" s="212" t="s">
        <v>647</v>
      </c>
      <c r="F484" s="209" t="s">
        <v>658</v>
      </c>
      <c r="G484" s="209">
        <v>45450</v>
      </c>
      <c r="H484" s="214">
        <v>0</v>
      </c>
      <c r="I484" s="214">
        <v>-6300</v>
      </c>
      <c r="J484" s="101">
        <f t="shared" si="11"/>
        <v>1410764.2414090908</v>
      </c>
      <c r="K484" s="173"/>
    </row>
    <row r="485" spans="2:11" x14ac:dyDescent="0.25">
      <c r="B485" s="4">
        <f>SUBTOTAL(103,$C$13:C485)</f>
        <v>473</v>
      </c>
      <c r="C485" s="157" t="s">
        <v>743</v>
      </c>
      <c r="D485" s="157" t="s">
        <v>765</v>
      </c>
      <c r="E485" s="220"/>
      <c r="F485" s="221"/>
      <c r="G485" s="209">
        <v>45455</v>
      </c>
      <c r="H485" s="214">
        <v>0</v>
      </c>
      <c r="I485" s="214">
        <v>-2200</v>
      </c>
      <c r="J485" s="101">
        <f t="shared" si="11"/>
        <v>1408564.2414090908</v>
      </c>
      <c r="K485" s="173"/>
    </row>
    <row r="486" spans="2:11" x14ac:dyDescent="0.25">
      <c r="B486" s="4">
        <f>SUBTOTAL(103,$C$13:C486)</f>
        <v>474</v>
      </c>
      <c r="C486" s="157" t="s">
        <v>743</v>
      </c>
      <c r="D486" s="157" t="s">
        <v>765</v>
      </c>
      <c r="E486" s="212" t="s">
        <v>581</v>
      </c>
      <c r="F486" s="209" t="s">
        <v>620</v>
      </c>
      <c r="G486" s="209">
        <v>45455</v>
      </c>
      <c r="H486" s="214">
        <v>0</v>
      </c>
      <c r="I486" s="214">
        <v>-5530</v>
      </c>
      <c r="J486" s="101">
        <f t="shared" si="11"/>
        <v>1403034.2414090908</v>
      </c>
      <c r="K486" s="173"/>
    </row>
    <row r="487" spans="2:11" x14ac:dyDescent="0.25">
      <c r="B487" s="4">
        <f>SUBTOTAL(103,$C$13:C487)</f>
        <v>475</v>
      </c>
      <c r="C487" s="157" t="s">
        <v>596</v>
      </c>
      <c r="D487" s="157" t="s">
        <v>639</v>
      </c>
      <c r="E487" s="212" t="s">
        <v>581</v>
      </c>
      <c r="F487" s="209" t="s">
        <v>620</v>
      </c>
      <c r="G487" s="209">
        <v>45457</v>
      </c>
      <c r="H487" s="214">
        <v>0</v>
      </c>
      <c r="I487" s="214">
        <v>-13100</v>
      </c>
      <c r="J487" s="101">
        <f t="shared" si="11"/>
        <v>1389934.2414090908</v>
      </c>
      <c r="K487" s="173"/>
    </row>
    <row r="488" spans="2:11" x14ac:dyDescent="0.25">
      <c r="B488" s="4">
        <f>SUBTOTAL(103,$C$13:C488)</f>
        <v>476</v>
      </c>
      <c r="C488" s="157" t="s">
        <v>736</v>
      </c>
      <c r="D488" s="157" t="s">
        <v>738</v>
      </c>
      <c r="E488" s="212" t="s">
        <v>619</v>
      </c>
      <c r="F488" s="209" t="s">
        <v>621</v>
      </c>
      <c r="G488" s="209">
        <v>45457</v>
      </c>
      <c r="H488" s="214">
        <v>0</v>
      </c>
      <c r="I488" s="214">
        <v>-1700</v>
      </c>
      <c r="J488" s="101">
        <f t="shared" si="11"/>
        <v>1388234.2414090908</v>
      </c>
      <c r="K488" s="173"/>
    </row>
    <row r="489" spans="2:11" x14ac:dyDescent="0.25">
      <c r="B489" s="4">
        <f>SUBTOTAL(103,$C$13:C489)</f>
        <v>477</v>
      </c>
      <c r="C489" s="157" t="s">
        <v>625</v>
      </c>
      <c r="D489" s="157" t="s">
        <v>608</v>
      </c>
      <c r="E489" s="212" t="s">
        <v>641</v>
      </c>
      <c r="F489" s="209" t="s">
        <v>642</v>
      </c>
      <c r="G489" s="209">
        <v>45457</v>
      </c>
      <c r="H489" s="214">
        <v>0</v>
      </c>
      <c r="I489" s="214">
        <v>-14842</v>
      </c>
      <c r="J489" s="101">
        <f t="shared" si="11"/>
        <v>1373392.2414090908</v>
      </c>
      <c r="K489" s="173"/>
    </row>
    <row r="490" spans="2:11" x14ac:dyDescent="0.25">
      <c r="B490" s="4">
        <f>SUBTOTAL(103,$C$13:C490)</f>
        <v>478</v>
      </c>
      <c r="C490" s="157" t="s">
        <v>597</v>
      </c>
      <c r="D490" s="157" t="s">
        <v>639</v>
      </c>
      <c r="E490" s="212" t="s">
        <v>581</v>
      </c>
      <c r="F490" s="209" t="s">
        <v>620</v>
      </c>
      <c r="G490" s="209">
        <v>45457</v>
      </c>
      <c r="H490" s="214">
        <v>0</v>
      </c>
      <c r="I490" s="214">
        <v>-6200</v>
      </c>
      <c r="J490" s="101">
        <f t="shared" si="11"/>
        <v>1367192.2414090908</v>
      </c>
      <c r="K490" s="173"/>
    </row>
    <row r="491" spans="2:11" x14ac:dyDescent="0.25">
      <c r="B491" s="4">
        <f>SUBTOTAL(103,$C$13:C491)</f>
        <v>479</v>
      </c>
      <c r="C491" s="157" t="s">
        <v>598</v>
      </c>
      <c r="D491" s="157" t="s">
        <v>607</v>
      </c>
      <c r="E491" s="212" t="s">
        <v>581</v>
      </c>
      <c r="F491" s="209" t="s">
        <v>620</v>
      </c>
      <c r="G491" s="209">
        <v>45457</v>
      </c>
      <c r="H491" s="214">
        <v>0</v>
      </c>
      <c r="I491" s="214">
        <v>-20000</v>
      </c>
      <c r="J491" s="101">
        <f t="shared" si="11"/>
        <v>1347192.2414090908</v>
      </c>
      <c r="K491" s="173"/>
    </row>
    <row r="492" spans="2:11" x14ac:dyDescent="0.25">
      <c r="B492" s="4">
        <f>SUBTOTAL(103,$C$13:C492)</f>
        <v>480</v>
      </c>
      <c r="C492" s="157" t="s">
        <v>598</v>
      </c>
      <c r="D492" s="157" t="s">
        <v>608</v>
      </c>
      <c r="E492" s="212" t="s">
        <v>641</v>
      </c>
      <c r="F492" s="209" t="s">
        <v>642</v>
      </c>
      <c r="G492" s="209">
        <v>45457</v>
      </c>
      <c r="H492" s="214">
        <v>0</v>
      </c>
      <c r="I492" s="214">
        <v>-7000</v>
      </c>
      <c r="J492" s="101">
        <f t="shared" si="11"/>
        <v>1340192.2414090908</v>
      </c>
      <c r="K492" s="173"/>
    </row>
    <row r="493" spans="2:11" x14ac:dyDescent="0.25">
      <c r="B493" s="4">
        <f>SUBTOTAL(103,$C$13:C493)</f>
        <v>481</v>
      </c>
      <c r="C493" s="157" t="s">
        <v>763</v>
      </c>
      <c r="D493" s="157" t="s">
        <v>738</v>
      </c>
      <c r="E493" s="212" t="s">
        <v>619</v>
      </c>
      <c r="F493" s="209" t="s">
        <v>621</v>
      </c>
      <c r="G493" s="209">
        <v>45457</v>
      </c>
      <c r="H493" s="214">
        <v>0</v>
      </c>
      <c r="I493" s="214">
        <v>-500</v>
      </c>
      <c r="J493" s="101">
        <f t="shared" si="11"/>
        <v>1339692.2414090908</v>
      </c>
      <c r="K493" s="173"/>
    </row>
    <row r="494" spans="2:11" x14ac:dyDescent="0.25">
      <c r="B494" s="4">
        <f>SUBTOTAL(103,$C$13:C494)</f>
        <v>482</v>
      </c>
      <c r="C494" s="157" t="s">
        <v>600</v>
      </c>
      <c r="D494" s="157" t="s">
        <v>608</v>
      </c>
      <c r="E494" s="212" t="s">
        <v>594</v>
      </c>
      <c r="F494" s="209" t="s">
        <v>595</v>
      </c>
      <c r="G494" s="209">
        <v>45457</v>
      </c>
      <c r="H494" s="214">
        <v>0</v>
      </c>
      <c r="I494" s="214">
        <v>-33760</v>
      </c>
      <c r="J494" s="101">
        <f t="shared" si="11"/>
        <v>1305932.2414090908</v>
      </c>
      <c r="K494" s="173"/>
    </row>
    <row r="495" spans="2:11" x14ac:dyDescent="0.25">
      <c r="B495" s="4">
        <f>SUBTOTAL(103,$C$13:C495)</f>
        <v>483</v>
      </c>
      <c r="C495" s="157" t="s">
        <v>682</v>
      </c>
      <c r="D495" s="157" t="s">
        <v>608</v>
      </c>
      <c r="E495" s="212" t="s">
        <v>647</v>
      </c>
      <c r="F495" s="209" t="s">
        <v>658</v>
      </c>
      <c r="G495" s="209">
        <v>45457</v>
      </c>
      <c r="H495" s="214">
        <v>0</v>
      </c>
      <c r="I495" s="214">
        <v>-2100</v>
      </c>
      <c r="J495" s="101">
        <f t="shared" si="11"/>
        <v>1303832.2414090908</v>
      </c>
      <c r="K495" s="173"/>
    </row>
    <row r="496" spans="2:11" x14ac:dyDescent="0.25">
      <c r="B496" s="4">
        <f>SUBTOTAL(103,$C$13:C496)</f>
        <v>484</v>
      </c>
      <c r="C496" s="157" t="s">
        <v>601</v>
      </c>
      <c r="D496" s="157" t="s">
        <v>648</v>
      </c>
      <c r="E496" s="212" t="s">
        <v>594</v>
      </c>
      <c r="F496" s="209" t="s">
        <v>595</v>
      </c>
      <c r="G496" s="209">
        <v>45457</v>
      </c>
      <c r="H496" s="214">
        <v>0</v>
      </c>
      <c r="I496" s="214">
        <v>-5331</v>
      </c>
      <c r="J496" s="101">
        <f t="shared" si="11"/>
        <v>1298501.2414090908</v>
      </c>
      <c r="K496" s="173"/>
    </row>
    <row r="497" spans="2:11" x14ac:dyDescent="0.25">
      <c r="B497" s="4">
        <f>SUBTOTAL(103,$C$13:C497)</f>
        <v>485</v>
      </c>
      <c r="C497" s="157" t="s">
        <v>665</v>
      </c>
      <c r="D497" s="157" t="s">
        <v>648</v>
      </c>
      <c r="E497" s="212" t="s">
        <v>647</v>
      </c>
      <c r="F497" s="209" t="s">
        <v>658</v>
      </c>
      <c r="G497" s="209">
        <v>45457</v>
      </c>
      <c r="H497" s="214">
        <v>0</v>
      </c>
      <c r="I497" s="214">
        <v>-26600</v>
      </c>
      <c r="J497" s="101">
        <f t="shared" si="11"/>
        <v>1271901.2414090908</v>
      </c>
      <c r="K497" s="173"/>
    </row>
    <row r="498" spans="2:11" x14ac:dyDescent="0.25">
      <c r="B498" s="4">
        <f>SUBTOTAL(103,$C$13:C498)</f>
        <v>486</v>
      </c>
      <c r="C498" s="157" t="s">
        <v>764</v>
      </c>
      <c r="D498" s="157" t="s">
        <v>738</v>
      </c>
      <c r="E498" s="212" t="s">
        <v>619</v>
      </c>
      <c r="F498" s="209" t="s">
        <v>621</v>
      </c>
      <c r="G498" s="209">
        <v>45457</v>
      </c>
      <c r="H498" s="214">
        <v>0</v>
      </c>
      <c r="I498" s="214">
        <v>-250</v>
      </c>
      <c r="J498" s="101">
        <f t="shared" si="11"/>
        <v>1271651.2414090908</v>
      </c>
      <c r="K498" s="173"/>
    </row>
    <row r="499" spans="2:11" x14ac:dyDescent="0.25">
      <c r="B499" s="4">
        <f>SUBTOTAL(103,$C$13:C499)</f>
        <v>487</v>
      </c>
      <c r="C499" s="157" t="s">
        <v>728</v>
      </c>
      <c r="D499" s="157" t="s">
        <v>648</v>
      </c>
      <c r="E499" s="212" t="s">
        <v>585</v>
      </c>
      <c r="F499" s="209" t="s">
        <v>586</v>
      </c>
      <c r="G499" s="209">
        <v>45457</v>
      </c>
      <c r="H499" s="214">
        <v>0</v>
      </c>
      <c r="I499" s="214">
        <v>-4200</v>
      </c>
      <c r="J499" s="101">
        <f t="shared" si="11"/>
        <v>1267451.2414090908</v>
      </c>
      <c r="K499" s="173"/>
    </row>
    <row r="500" spans="2:11" x14ac:dyDescent="0.25">
      <c r="B500" s="4">
        <f>SUBTOTAL(103,$C$13:C500)</f>
        <v>488</v>
      </c>
      <c r="C500" s="157" t="s">
        <v>728</v>
      </c>
      <c r="D500" s="157" t="s">
        <v>607</v>
      </c>
      <c r="E500" s="212" t="s">
        <v>585</v>
      </c>
      <c r="F500" s="209" t="s">
        <v>586</v>
      </c>
      <c r="G500" s="209">
        <v>45457</v>
      </c>
      <c r="H500" s="214">
        <v>0</v>
      </c>
      <c r="I500" s="214">
        <v>-5108.6075000000001</v>
      </c>
      <c r="J500" s="101">
        <f t="shared" si="11"/>
        <v>1262342.6339090909</v>
      </c>
      <c r="K500" s="173"/>
    </row>
    <row r="501" spans="2:11" x14ac:dyDescent="0.25">
      <c r="B501" s="4">
        <f>SUBTOTAL(103,$C$13:C501)</f>
        <v>489</v>
      </c>
      <c r="C501" s="157" t="s">
        <v>683</v>
      </c>
      <c r="D501" s="157" t="s">
        <v>648</v>
      </c>
      <c r="E501" s="212" t="s">
        <v>582</v>
      </c>
      <c r="F501" s="209" t="s">
        <v>595</v>
      </c>
      <c r="G501" s="209">
        <v>45457</v>
      </c>
      <c r="H501" s="214">
        <v>0</v>
      </c>
      <c r="I501" s="214">
        <v>-3360</v>
      </c>
      <c r="J501" s="101">
        <f t="shared" si="11"/>
        <v>1258982.6339090909</v>
      </c>
      <c r="K501" s="173"/>
    </row>
    <row r="502" spans="2:11" x14ac:dyDescent="0.25">
      <c r="B502" s="4">
        <f>SUBTOTAL(103,$C$13:C502)</f>
        <v>490</v>
      </c>
      <c r="C502" s="157" t="s">
        <v>694</v>
      </c>
      <c r="D502" s="157" t="s">
        <v>608</v>
      </c>
      <c r="E502" s="212" t="s">
        <v>641</v>
      </c>
      <c r="F502" s="209" t="s">
        <v>642</v>
      </c>
      <c r="G502" s="209">
        <v>45457</v>
      </c>
      <c r="H502" s="214">
        <v>0</v>
      </c>
      <c r="I502" s="214">
        <v>-22400</v>
      </c>
      <c r="J502" s="101">
        <f t="shared" si="11"/>
        <v>1236582.6339090909</v>
      </c>
      <c r="K502" s="173"/>
    </row>
    <row r="503" spans="2:11" x14ac:dyDescent="0.25">
      <c r="B503" s="4">
        <f>SUBTOTAL(103,$C$13:C503)</f>
        <v>491</v>
      </c>
      <c r="C503" s="157" t="s">
        <v>603</v>
      </c>
      <c r="D503" s="157" t="s">
        <v>607</v>
      </c>
      <c r="E503" s="212" t="s">
        <v>644</v>
      </c>
      <c r="F503" s="209" t="s">
        <v>669</v>
      </c>
      <c r="G503" s="209">
        <v>45457</v>
      </c>
      <c r="H503" s="214">
        <v>0</v>
      </c>
      <c r="I503" s="214">
        <v>-2000</v>
      </c>
      <c r="J503" s="101">
        <f t="shared" si="11"/>
        <v>1234582.6339090909</v>
      </c>
      <c r="K503" s="173"/>
    </row>
    <row r="504" spans="2:11" x14ac:dyDescent="0.25">
      <c r="B504" s="4">
        <f>SUBTOTAL(103,$C$13:C504)</f>
        <v>492</v>
      </c>
      <c r="C504" s="157" t="s">
        <v>603</v>
      </c>
      <c r="D504" s="157" t="s">
        <v>738</v>
      </c>
      <c r="E504" s="212" t="s">
        <v>619</v>
      </c>
      <c r="F504" s="209" t="s">
        <v>621</v>
      </c>
      <c r="G504" s="209">
        <v>45457</v>
      </c>
      <c r="H504" s="214">
        <v>0</v>
      </c>
      <c r="I504" s="214">
        <v>-250</v>
      </c>
      <c r="J504" s="101">
        <f t="shared" si="11"/>
        <v>1234332.6339090909</v>
      </c>
      <c r="K504" s="173"/>
    </row>
    <row r="505" spans="2:11" x14ac:dyDescent="0.25">
      <c r="B505" s="4">
        <f>SUBTOTAL(103,$C$13:C505)</f>
        <v>493</v>
      </c>
      <c r="C505" s="157" t="s">
        <v>605</v>
      </c>
      <c r="D505" s="157" t="s">
        <v>607</v>
      </c>
      <c r="E505" s="212" t="s">
        <v>644</v>
      </c>
      <c r="F505" s="209" t="s">
        <v>719</v>
      </c>
      <c r="G505" s="209">
        <v>45457</v>
      </c>
      <c r="H505" s="214">
        <v>0</v>
      </c>
      <c r="I505" s="214">
        <v>-9000</v>
      </c>
      <c r="J505" s="101">
        <f t="shared" si="11"/>
        <v>1225332.6339090909</v>
      </c>
      <c r="K505" s="173"/>
    </row>
    <row r="506" spans="2:11" x14ac:dyDescent="0.25">
      <c r="B506" s="4">
        <f>SUBTOTAL(103,$C$13:C506)</f>
        <v>494</v>
      </c>
      <c r="C506" s="157" t="s">
        <v>667</v>
      </c>
      <c r="D506" s="157" t="s">
        <v>648</v>
      </c>
      <c r="E506" s="212" t="s">
        <v>585</v>
      </c>
      <c r="F506" s="209" t="s">
        <v>586</v>
      </c>
      <c r="G506" s="209">
        <v>45457</v>
      </c>
      <c r="H506" s="214">
        <v>0</v>
      </c>
      <c r="I506" s="214">
        <v>-12600</v>
      </c>
      <c r="J506" s="101">
        <f t="shared" si="11"/>
        <v>1212732.6339090909</v>
      </c>
      <c r="K506" s="173"/>
    </row>
    <row r="507" spans="2:11" x14ac:dyDescent="0.25">
      <c r="B507" s="4">
        <f>SUBTOTAL(103,$C$13:C507)</f>
        <v>495</v>
      </c>
      <c r="C507" s="157" t="s">
        <v>667</v>
      </c>
      <c r="D507" s="157" t="s">
        <v>648</v>
      </c>
      <c r="E507" s="212" t="s">
        <v>647</v>
      </c>
      <c r="F507" s="209" t="s">
        <v>658</v>
      </c>
      <c r="G507" s="209">
        <v>45457</v>
      </c>
      <c r="H507" s="214">
        <v>0</v>
      </c>
      <c r="I507" s="214">
        <v>-7700</v>
      </c>
      <c r="J507" s="101">
        <f t="shared" si="11"/>
        <v>1205032.6339090909</v>
      </c>
      <c r="K507" s="173"/>
    </row>
    <row r="508" spans="2:11" x14ac:dyDescent="0.25">
      <c r="B508" s="4">
        <f>SUBTOTAL(103,$C$13:C508)</f>
        <v>496</v>
      </c>
      <c r="C508" s="157" t="s">
        <v>632</v>
      </c>
      <c r="D508" s="157" t="s">
        <v>614</v>
      </c>
      <c r="E508" s="212" t="s">
        <v>24</v>
      </c>
      <c r="F508" s="209" t="s">
        <v>24</v>
      </c>
      <c r="G508" s="209">
        <v>45460</v>
      </c>
      <c r="H508" s="214">
        <v>0</v>
      </c>
      <c r="I508" s="214">
        <v>-500</v>
      </c>
      <c r="J508" s="101">
        <f t="shared" si="11"/>
        <v>1204532.6339090909</v>
      </c>
      <c r="K508" s="173"/>
    </row>
    <row r="509" spans="2:11" x14ac:dyDescent="0.25">
      <c r="B509" s="4">
        <f>SUBTOTAL(103,$C$13:C509)</f>
        <v>497</v>
      </c>
      <c r="C509" s="157" t="s">
        <v>720</v>
      </c>
      <c r="D509" s="157" t="s">
        <v>766</v>
      </c>
      <c r="E509" s="212" t="s">
        <v>698</v>
      </c>
      <c r="F509" s="209" t="s">
        <v>509</v>
      </c>
      <c r="G509" s="209">
        <v>45461</v>
      </c>
      <c r="H509" s="214">
        <v>2340000</v>
      </c>
      <c r="I509" s="214">
        <v>0</v>
      </c>
      <c r="J509" s="101">
        <f>H509+J508+I509</f>
        <v>3544532.6339090909</v>
      </c>
      <c r="K509" s="173"/>
    </row>
    <row r="510" spans="2:11" x14ac:dyDescent="0.25">
      <c r="B510" s="4">
        <f>SUBTOTAL(103,$C$13:C510)</f>
        <v>498</v>
      </c>
      <c r="C510" s="157" t="s">
        <v>131</v>
      </c>
      <c r="D510" s="157" t="s">
        <v>767</v>
      </c>
      <c r="E510" s="212" t="s">
        <v>588</v>
      </c>
      <c r="F510" s="209" t="s">
        <v>589</v>
      </c>
      <c r="G510" s="209">
        <v>45463</v>
      </c>
      <c r="H510" s="214">
        <v>0</v>
      </c>
      <c r="I510" s="214">
        <v>-250000</v>
      </c>
      <c r="J510" s="101">
        <f t="shared" ref="J510:J539" si="12">H510+J509+I510</f>
        <v>3294532.6339090909</v>
      </c>
      <c r="K510" s="173"/>
    </row>
    <row r="511" spans="2:11" x14ac:dyDescent="0.25">
      <c r="B511" s="4">
        <f>SUBTOTAL(103,$C$13:C511)</f>
        <v>499</v>
      </c>
      <c r="C511" s="157" t="s">
        <v>653</v>
      </c>
      <c r="D511" s="157" t="s">
        <v>750</v>
      </c>
      <c r="E511" s="212" t="s">
        <v>581</v>
      </c>
      <c r="F511" s="209" t="s">
        <v>620</v>
      </c>
      <c r="G511" s="209">
        <v>45464</v>
      </c>
      <c r="H511" s="214">
        <v>300000</v>
      </c>
      <c r="I511" s="214">
        <v>0</v>
      </c>
      <c r="J511" s="101">
        <f t="shared" si="12"/>
        <v>3594532.6339090909</v>
      </c>
      <c r="K511" s="173"/>
    </row>
    <row r="512" spans="2:11" x14ac:dyDescent="0.25">
      <c r="B512" s="4">
        <f>SUBTOTAL(103,$C$13:C512)</f>
        <v>500</v>
      </c>
      <c r="C512" s="157" t="s">
        <v>653</v>
      </c>
      <c r="D512" s="157" t="s">
        <v>762</v>
      </c>
      <c r="E512" s="212" t="s">
        <v>581</v>
      </c>
      <c r="F512" s="209" t="s">
        <v>620</v>
      </c>
      <c r="G512" s="209">
        <v>45464</v>
      </c>
      <c r="H512" s="214">
        <v>300000</v>
      </c>
      <c r="I512" s="214">
        <v>0</v>
      </c>
      <c r="J512" s="101">
        <f t="shared" si="12"/>
        <v>3894532.6339090909</v>
      </c>
      <c r="K512" s="173"/>
    </row>
    <row r="513" spans="2:11" x14ac:dyDescent="0.25">
      <c r="B513" s="4">
        <f>SUBTOTAL(103,$C$13:C513)</f>
        <v>501</v>
      </c>
      <c r="C513" s="157" t="s">
        <v>596</v>
      </c>
      <c r="D513" s="157" t="s">
        <v>639</v>
      </c>
      <c r="E513" s="212" t="s">
        <v>581</v>
      </c>
      <c r="F513" s="209" t="s">
        <v>620</v>
      </c>
      <c r="G513" s="209">
        <v>45464</v>
      </c>
      <c r="H513" s="214">
        <v>0</v>
      </c>
      <c r="I513" s="214">
        <v>-13100</v>
      </c>
      <c r="J513" s="101">
        <f t="shared" si="12"/>
        <v>3881432.6339090909</v>
      </c>
      <c r="K513" s="173"/>
    </row>
    <row r="514" spans="2:11" x14ac:dyDescent="0.25">
      <c r="B514" s="4">
        <f>SUBTOTAL(103,$C$13:C514)</f>
        <v>502</v>
      </c>
      <c r="C514" s="157" t="s">
        <v>736</v>
      </c>
      <c r="D514" s="157" t="s">
        <v>738</v>
      </c>
      <c r="E514" s="212" t="s">
        <v>619</v>
      </c>
      <c r="F514" s="209" t="s">
        <v>621</v>
      </c>
      <c r="G514" s="209">
        <v>45464</v>
      </c>
      <c r="H514" s="214">
        <v>0</v>
      </c>
      <c r="I514" s="214">
        <v>-1750</v>
      </c>
      <c r="J514" s="101">
        <f t="shared" si="12"/>
        <v>3879682.6339090909</v>
      </c>
      <c r="K514" s="173"/>
    </row>
    <row r="515" spans="2:11" x14ac:dyDescent="0.25">
      <c r="B515" s="4">
        <f>SUBTOTAL(103,$C$13:C515)</f>
        <v>503</v>
      </c>
      <c r="C515" s="157" t="s">
        <v>625</v>
      </c>
      <c r="D515" s="157" t="s">
        <v>608</v>
      </c>
      <c r="E515" s="212" t="s">
        <v>641</v>
      </c>
      <c r="F515" s="209" t="s">
        <v>642</v>
      </c>
      <c r="G515" s="209">
        <v>45464</v>
      </c>
      <c r="H515" s="214">
        <v>0</v>
      </c>
      <c r="I515" s="214">
        <v>-4400</v>
      </c>
      <c r="J515" s="101">
        <f t="shared" si="12"/>
        <v>3875282.6339090909</v>
      </c>
      <c r="K515" s="173"/>
    </row>
    <row r="516" spans="2:11" x14ac:dyDescent="0.25">
      <c r="B516" s="4">
        <f>SUBTOTAL(103,$C$13:C516)</f>
        <v>504</v>
      </c>
      <c r="C516" s="157" t="s">
        <v>597</v>
      </c>
      <c r="D516" s="157" t="s">
        <v>639</v>
      </c>
      <c r="E516" s="212" t="s">
        <v>581</v>
      </c>
      <c r="F516" s="209" t="s">
        <v>620</v>
      </c>
      <c r="G516" s="209">
        <v>45464</v>
      </c>
      <c r="H516" s="214">
        <v>0</v>
      </c>
      <c r="I516" s="214">
        <v>-6246</v>
      </c>
      <c r="J516" s="101">
        <f t="shared" si="12"/>
        <v>3869036.6339090909</v>
      </c>
      <c r="K516" s="173"/>
    </row>
    <row r="517" spans="2:11" x14ac:dyDescent="0.25">
      <c r="B517" s="4">
        <f>SUBTOTAL(103,$C$13:C517)</f>
        <v>505</v>
      </c>
      <c r="C517" s="157" t="s">
        <v>598</v>
      </c>
      <c r="D517" s="157" t="s">
        <v>607</v>
      </c>
      <c r="E517" s="212" t="s">
        <v>581</v>
      </c>
      <c r="F517" s="209" t="s">
        <v>620</v>
      </c>
      <c r="G517" s="209">
        <v>45464</v>
      </c>
      <c r="H517" s="214">
        <v>0</v>
      </c>
      <c r="I517" s="214">
        <v>-20000</v>
      </c>
      <c r="J517" s="101">
        <f t="shared" si="12"/>
        <v>3849036.6339090909</v>
      </c>
      <c r="K517" s="173"/>
    </row>
    <row r="518" spans="2:11" x14ac:dyDescent="0.25">
      <c r="B518" s="4">
        <f>SUBTOTAL(103,$C$13:C518)</f>
        <v>506</v>
      </c>
      <c r="C518" s="157" t="s">
        <v>598</v>
      </c>
      <c r="D518" s="157" t="s">
        <v>608</v>
      </c>
      <c r="E518" s="212" t="s">
        <v>641</v>
      </c>
      <c r="F518" s="209" t="s">
        <v>642</v>
      </c>
      <c r="G518" s="209">
        <v>45464</v>
      </c>
      <c r="H518" s="214">
        <v>0</v>
      </c>
      <c r="I518" s="214">
        <v>-6300</v>
      </c>
      <c r="J518" s="101">
        <f t="shared" si="12"/>
        <v>3842736.6339090909</v>
      </c>
      <c r="K518" s="173"/>
    </row>
    <row r="519" spans="2:11" x14ac:dyDescent="0.25">
      <c r="B519" s="4">
        <f>SUBTOTAL(103,$C$13:C519)</f>
        <v>507</v>
      </c>
      <c r="C519" s="157" t="s">
        <v>598</v>
      </c>
      <c r="D519" s="157" t="s">
        <v>648</v>
      </c>
      <c r="E519" s="212" t="s">
        <v>746</v>
      </c>
      <c r="F519" s="209" t="s">
        <v>747</v>
      </c>
      <c r="G519" s="209">
        <v>45464</v>
      </c>
      <c r="H519" s="214">
        <v>0</v>
      </c>
      <c r="I519" s="214">
        <v>-42000</v>
      </c>
      <c r="J519" s="101">
        <f t="shared" si="12"/>
        <v>3800736.6339090909</v>
      </c>
      <c r="K519" s="173"/>
    </row>
    <row r="520" spans="2:11" x14ac:dyDescent="0.25">
      <c r="B520" s="4">
        <f>SUBTOTAL(103,$C$13:C520)</f>
        <v>508</v>
      </c>
      <c r="C520" s="157" t="s">
        <v>763</v>
      </c>
      <c r="D520" s="157" t="s">
        <v>738</v>
      </c>
      <c r="E520" s="212" t="s">
        <v>619</v>
      </c>
      <c r="F520" s="209" t="s">
        <v>621</v>
      </c>
      <c r="G520" s="209">
        <v>45464</v>
      </c>
      <c r="H520" s="214">
        <v>0</v>
      </c>
      <c r="I520" s="214">
        <v>-500</v>
      </c>
      <c r="J520" s="101">
        <f t="shared" si="12"/>
        <v>3800236.6339090909</v>
      </c>
      <c r="K520" s="173"/>
    </row>
    <row r="521" spans="2:11" x14ac:dyDescent="0.25">
      <c r="B521" s="4">
        <f>SUBTOTAL(103,$C$13:C521)</f>
        <v>509</v>
      </c>
      <c r="C521" s="157" t="s">
        <v>600</v>
      </c>
      <c r="D521" s="157" t="s">
        <v>608</v>
      </c>
      <c r="E521" s="212" t="s">
        <v>594</v>
      </c>
      <c r="F521" s="209" t="s">
        <v>595</v>
      </c>
      <c r="G521" s="209">
        <v>45464</v>
      </c>
      <c r="H521" s="214">
        <v>0</v>
      </c>
      <c r="I521" s="214">
        <v>-6720</v>
      </c>
      <c r="J521" s="101">
        <f t="shared" si="12"/>
        <v>3793516.6339090909</v>
      </c>
      <c r="K521" s="173"/>
    </row>
    <row r="522" spans="2:11" x14ac:dyDescent="0.25">
      <c r="B522" s="4">
        <f>SUBTOTAL(103,$C$13:C522)</f>
        <v>510</v>
      </c>
      <c r="C522" s="157" t="s">
        <v>682</v>
      </c>
      <c r="D522" s="157" t="s">
        <v>608</v>
      </c>
      <c r="E522" s="212" t="s">
        <v>647</v>
      </c>
      <c r="F522" s="209" t="s">
        <v>658</v>
      </c>
      <c r="G522" s="209">
        <v>45464</v>
      </c>
      <c r="H522" s="214">
        <v>0</v>
      </c>
      <c r="I522" s="214">
        <v>-2100</v>
      </c>
      <c r="J522" s="101">
        <f t="shared" si="12"/>
        <v>3791416.6339090909</v>
      </c>
      <c r="K522" s="173"/>
    </row>
    <row r="523" spans="2:11" x14ac:dyDescent="0.25">
      <c r="B523" s="4">
        <f>SUBTOTAL(103,$C$13:C523)</f>
        <v>511</v>
      </c>
      <c r="C523" s="157" t="s">
        <v>601</v>
      </c>
      <c r="D523" s="157" t="s">
        <v>648</v>
      </c>
      <c r="E523" s="212" t="s">
        <v>594</v>
      </c>
      <c r="F523" s="209" t="s">
        <v>595</v>
      </c>
      <c r="G523" s="209">
        <v>45464</v>
      </c>
      <c r="H523" s="214">
        <v>0</v>
      </c>
      <c r="I523" s="214">
        <v>-5331</v>
      </c>
      <c r="J523" s="101">
        <f t="shared" si="12"/>
        <v>3786085.6339090909</v>
      </c>
      <c r="K523" s="173"/>
    </row>
    <row r="524" spans="2:11" x14ac:dyDescent="0.25">
      <c r="B524" s="4">
        <f>SUBTOTAL(103,$C$13:C524)</f>
        <v>512</v>
      </c>
      <c r="C524" s="157" t="s">
        <v>665</v>
      </c>
      <c r="D524" s="157" t="s">
        <v>648</v>
      </c>
      <c r="E524" s="212" t="s">
        <v>647</v>
      </c>
      <c r="F524" s="209" t="s">
        <v>658</v>
      </c>
      <c r="G524" s="209">
        <v>45464</v>
      </c>
      <c r="H524" s="214">
        <v>0</v>
      </c>
      <c r="I524" s="214">
        <v>-27055</v>
      </c>
      <c r="J524" s="101">
        <f t="shared" si="12"/>
        <v>3759030.6339090909</v>
      </c>
      <c r="K524" s="173"/>
    </row>
    <row r="525" spans="2:11" x14ac:dyDescent="0.25">
      <c r="B525" s="4">
        <f>SUBTOTAL(103,$C$13:C525)</f>
        <v>513</v>
      </c>
      <c r="C525" s="157" t="s">
        <v>665</v>
      </c>
      <c r="D525" s="157" t="s">
        <v>768</v>
      </c>
      <c r="E525" s="212" t="s">
        <v>647</v>
      </c>
      <c r="F525" s="209" t="s">
        <v>658</v>
      </c>
      <c r="G525" s="209">
        <v>45464</v>
      </c>
      <c r="H525" s="214">
        <v>0</v>
      </c>
      <c r="I525" s="214">
        <v>-25000</v>
      </c>
      <c r="J525" s="101">
        <f t="shared" si="12"/>
        <v>3734030.6339090909</v>
      </c>
      <c r="K525" s="173"/>
    </row>
    <row r="526" spans="2:11" x14ac:dyDescent="0.25">
      <c r="B526" s="4">
        <f>SUBTOTAL(103,$C$13:C526)</f>
        <v>514</v>
      </c>
      <c r="C526" s="157" t="s">
        <v>692</v>
      </c>
      <c r="D526" s="157" t="s">
        <v>608</v>
      </c>
      <c r="E526" s="212" t="s">
        <v>581</v>
      </c>
      <c r="F526" s="209" t="s">
        <v>620</v>
      </c>
      <c r="G526" s="209">
        <v>45464</v>
      </c>
      <c r="H526" s="214">
        <v>0</v>
      </c>
      <c r="I526" s="214">
        <v>-8400</v>
      </c>
      <c r="J526" s="101">
        <f t="shared" si="12"/>
        <v>3725630.6339090909</v>
      </c>
      <c r="K526" s="173"/>
    </row>
    <row r="527" spans="2:11" x14ac:dyDescent="0.25">
      <c r="B527" s="4">
        <f>SUBTOTAL(103,$C$13:C527)</f>
        <v>515</v>
      </c>
      <c r="C527" s="157" t="s">
        <v>693</v>
      </c>
      <c r="D527" s="157" t="s">
        <v>608</v>
      </c>
      <c r="E527" s="212" t="s">
        <v>581</v>
      </c>
      <c r="F527" s="209" t="s">
        <v>620</v>
      </c>
      <c r="G527" s="209">
        <v>45464</v>
      </c>
      <c r="H527" s="214">
        <v>0</v>
      </c>
      <c r="I527" s="214">
        <v>-8400</v>
      </c>
      <c r="J527" s="101">
        <f t="shared" si="12"/>
        <v>3717230.6339090909</v>
      </c>
      <c r="K527" s="173"/>
    </row>
    <row r="528" spans="2:11" x14ac:dyDescent="0.25">
      <c r="B528" s="4">
        <f>SUBTOTAL(103,$C$13:C528)</f>
        <v>516</v>
      </c>
      <c r="C528" s="157" t="s">
        <v>596</v>
      </c>
      <c r="D528" s="157" t="s">
        <v>608</v>
      </c>
      <c r="E528" s="212" t="s">
        <v>581</v>
      </c>
      <c r="F528" s="209" t="s">
        <v>620</v>
      </c>
      <c r="G528" s="209">
        <v>45464</v>
      </c>
      <c r="H528" s="214">
        <v>0</v>
      </c>
      <c r="I528" s="214">
        <v>-84000</v>
      </c>
      <c r="J528" s="101">
        <f t="shared" si="12"/>
        <v>3633230.6339090909</v>
      </c>
      <c r="K528" s="173"/>
    </row>
    <row r="529" spans="2:11" x14ac:dyDescent="0.25">
      <c r="B529" s="4">
        <f>SUBTOTAL(103,$C$13:C529)</f>
        <v>517</v>
      </c>
      <c r="C529" s="157" t="s">
        <v>598</v>
      </c>
      <c r="D529" s="157" t="s">
        <v>608</v>
      </c>
      <c r="E529" s="212" t="s">
        <v>581</v>
      </c>
      <c r="F529" s="209" t="s">
        <v>620</v>
      </c>
      <c r="G529" s="209">
        <v>45464</v>
      </c>
      <c r="H529" s="214">
        <v>0</v>
      </c>
      <c r="I529" s="214">
        <v>-42000</v>
      </c>
      <c r="J529" s="101">
        <f t="shared" si="12"/>
        <v>3591230.6339090909</v>
      </c>
      <c r="K529" s="173"/>
    </row>
    <row r="530" spans="2:11" x14ac:dyDescent="0.25">
      <c r="B530" s="4">
        <f>SUBTOTAL(103,$C$13:C530)</f>
        <v>518</v>
      </c>
      <c r="C530" s="157" t="s">
        <v>597</v>
      </c>
      <c r="D530" s="157" t="s">
        <v>608</v>
      </c>
      <c r="E530" s="212" t="s">
        <v>581</v>
      </c>
      <c r="F530" s="209" t="s">
        <v>620</v>
      </c>
      <c r="G530" s="209">
        <v>45464</v>
      </c>
      <c r="H530" s="214">
        <v>0</v>
      </c>
      <c r="I530" s="214">
        <v>-50400</v>
      </c>
      <c r="J530" s="101">
        <f t="shared" si="12"/>
        <v>3540830.6339090909</v>
      </c>
      <c r="K530" s="173"/>
    </row>
    <row r="531" spans="2:11" x14ac:dyDescent="0.25">
      <c r="B531" s="4">
        <f>SUBTOTAL(103,$C$13:C531)</f>
        <v>519</v>
      </c>
      <c r="C531" s="157" t="s">
        <v>764</v>
      </c>
      <c r="D531" s="157" t="s">
        <v>738</v>
      </c>
      <c r="E531" s="212" t="s">
        <v>619</v>
      </c>
      <c r="F531" s="209" t="s">
        <v>621</v>
      </c>
      <c r="G531" s="209">
        <v>45464</v>
      </c>
      <c r="H531" s="214">
        <v>0</v>
      </c>
      <c r="I531" s="214">
        <v>-250</v>
      </c>
      <c r="J531" s="101">
        <f t="shared" si="12"/>
        <v>3540580.6339090909</v>
      </c>
      <c r="K531" s="173"/>
    </row>
    <row r="532" spans="2:11" x14ac:dyDescent="0.25">
      <c r="B532" s="4">
        <f>SUBTOTAL(103,$C$13:C532)</f>
        <v>520</v>
      </c>
      <c r="C532" s="157" t="s">
        <v>728</v>
      </c>
      <c r="D532" s="157" t="s">
        <v>648</v>
      </c>
      <c r="E532" s="212" t="s">
        <v>585</v>
      </c>
      <c r="F532" s="209" t="s">
        <v>586</v>
      </c>
      <c r="G532" s="209">
        <v>45464</v>
      </c>
      <c r="H532" s="214">
        <v>0</v>
      </c>
      <c r="I532" s="214">
        <v>-4200</v>
      </c>
      <c r="J532" s="101">
        <f t="shared" si="12"/>
        <v>3536380.6339090909</v>
      </c>
      <c r="K532" s="173"/>
    </row>
    <row r="533" spans="2:11" x14ac:dyDescent="0.25">
      <c r="B533" s="4">
        <f>SUBTOTAL(103,$C$13:C533)</f>
        <v>521</v>
      </c>
      <c r="C533" s="157" t="s">
        <v>728</v>
      </c>
      <c r="D533" s="157" t="s">
        <v>607</v>
      </c>
      <c r="E533" s="212" t="s">
        <v>585</v>
      </c>
      <c r="F533" s="209" t="s">
        <v>586</v>
      </c>
      <c r="G533" s="209">
        <v>45464</v>
      </c>
      <c r="H533" s="214">
        <v>0</v>
      </c>
      <c r="I533" s="214">
        <v>-3650.5335</v>
      </c>
      <c r="J533" s="101">
        <f t="shared" si="12"/>
        <v>3532730.100409091</v>
      </c>
      <c r="K533" s="173"/>
    </row>
    <row r="534" spans="2:11" x14ac:dyDescent="0.25">
      <c r="B534" s="4">
        <f>SUBTOTAL(103,$C$13:C534)</f>
        <v>522</v>
      </c>
      <c r="C534" s="157" t="s">
        <v>683</v>
      </c>
      <c r="D534" s="157" t="s">
        <v>648</v>
      </c>
      <c r="E534" s="212" t="s">
        <v>582</v>
      </c>
      <c r="F534" s="209" t="s">
        <v>595</v>
      </c>
      <c r="G534" s="209">
        <v>45464</v>
      </c>
      <c r="H534" s="214">
        <v>0</v>
      </c>
      <c r="I534" s="214">
        <v>-3360</v>
      </c>
      <c r="J534" s="101">
        <f t="shared" si="12"/>
        <v>3529370.100409091</v>
      </c>
      <c r="K534" s="173"/>
    </row>
    <row r="535" spans="2:11" x14ac:dyDescent="0.25">
      <c r="B535" s="4">
        <f>SUBTOTAL(103,$C$13:C535)</f>
        <v>523</v>
      </c>
      <c r="C535" s="157" t="s">
        <v>694</v>
      </c>
      <c r="D535" s="157" t="s">
        <v>608</v>
      </c>
      <c r="E535" s="212" t="s">
        <v>641</v>
      </c>
      <c r="F535" s="209" t="s">
        <v>642</v>
      </c>
      <c r="G535" s="209">
        <v>45464</v>
      </c>
      <c r="H535" s="214">
        <v>0</v>
      </c>
      <c r="I535" s="214">
        <v>-28700</v>
      </c>
      <c r="J535" s="101">
        <f t="shared" si="12"/>
        <v>3500670.100409091</v>
      </c>
      <c r="K535" s="173"/>
    </row>
    <row r="536" spans="2:11" x14ac:dyDescent="0.25">
      <c r="B536" s="4">
        <f>SUBTOTAL(103,$C$13:C536)</f>
        <v>524</v>
      </c>
      <c r="C536" s="157" t="s">
        <v>603</v>
      </c>
      <c r="D536" s="157" t="s">
        <v>607</v>
      </c>
      <c r="E536" s="212" t="s">
        <v>644</v>
      </c>
      <c r="F536" s="209" t="s">
        <v>669</v>
      </c>
      <c r="G536" s="209">
        <v>45464</v>
      </c>
      <c r="H536" s="214">
        <v>0</v>
      </c>
      <c r="I536" s="214">
        <v>-2000</v>
      </c>
      <c r="J536" s="101">
        <f t="shared" si="12"/>
        <v>3498670.100409091</v>
      </c>
      <c r="K536" s="173"/>
    </row>
    <row r="537" spans="2:11" x14ac:dyDescent="0.25">
      <c r="B537" s="4">
        <f>SUBTOTAL(103,$C$13:C537)</f>
        <v>525</v>
      </c>
      <c r="C537" s="157" t="s">
        <v>603</v>
      </c>
      <c r="D537" s="157" t="s">
        <v>738</v>
      </c>
      <c r="E537" s="212" t="s">
        <v>619</v>
      </c>
      <c r="F537" s="209" t="s">
        <v>621</v>
      </c>
      <c r="G537" s="209">
        <v>45464</v>
      </c>
      <c r="H537" s="214">
        <v>0</v>
      </c>
      <c r="I537" s="214">
        <v>-250</v>
      </c>
      <c r="J537" s="101">
        <f t="shared" si="12"/>
        <v>3498420.100409091</v>
      </c>
      <c r="K537" s="173"/>
    </row>
    <row r="538" spans="2:11" x14ac:dyDescent="0.25">
      <c r="B538" s="4">
        <f>SUBTOTAL(103,$C$13:C538)</f>
        <v>526</v>
      </c>
      <c r="C538" s="157" t="s">
        <v>667</v>
      </c>
      <c r="D538" s="157" t="s">
        <v>648</v>
      </c>
      <c r="E538" s="212" t="s">
        <v>585</v>
      </c>
      <c r="F538" s="209" t="s">
        <v>586</v>
      </c>
      <c r="G538" s="209">
        <v>45464</v>
      </c>
      <c r="H538" s="214">
        <v>0</v>
      </c>
      <c r="I538" s="214">
        <v>-10200</v>
      </c>
      <c r="J538" s="101">
        <f t="shared" si="12"/>
        <v>3488220.100409091</v>
      </c>
      <c r="K538" s="173"/>
    </row>
    <row r="539" spans="2:11" x14ac:dyDescent="0.25">
      <c r="B539" s="4"/>
      <c r="C539" s="157"/>
      <c r="D539" s="157" t="s">
        <v>648</v>
      </c>
      <c r="E539" s="212" t="s">
        <v>647</v>
      </c>
      <c r="F539" s="209" t="s">
        <v>658</v>
      </c>
      <c r="G539" s="209">
        <v>45464</v>
      </c>
      <c r="H539" s="214">
        <v>0</v>
      </c>
      <c r="I539" s="214">
        <v>-7700</v>
      </c>
      <c r="J539" s="101">
        <f t="shared" si="12"/>
        <v>3480520.100409091</v>
      </c>
      <c r="K539" s="173"/>
    </row>
    <row r="540" spans="2:11" ht="15.75" thickBot="1" x14ac:dyDescent="0.3">
      <c r="B540" s="4"/>
      <c r="C540" s="106"/>
      <c r="D540" s="106"/>
      <c r="E540" s="205"/>
      <c r="F540" s="210"/>
      <c r="G540" s="210"/>
      <c r="H540" s="213"/>
      <c r="I540" s="159"/>
      <c r="J540" s="101"/>
      <c r="K540" s="173"/>
    </row>
    <row r="541" spans="2:11" s="10" customFormat="1" ht="15.75" thickBot="1" x14ac:dyDescent="0.3">
      <c r="B541" s="341"/>
      <c r="C541" s="342"/>
      <c r="D541" s="342"/>
      <c r="E541" s="342"/>
      <c r="F541" s="342"/>
      <c r="G541" s="343"/>
      <c r="H541" s="218">
        <f>SUM(H13:H540)</f>
        <v>12978420</v>
      </c>
      <c r="I541" s="219">
        <f>SUM(I13:I540)</f>
        <v>-9497899.8995909113</v>
      </c>
      <c r="J541" s="76">
        <f>H541+I541</f>
        <v>3480520.1004090887</v>
      </c>
      <c r="K541" s="85"/>
    </row>
    <row r="545" spans="2:11" x14ac:dyDescent="0.25">
      <c r="B545"/>
      <c r="C545" s="25"/>
      <c r="D545" s="25"/>
      <c r="E545" s="201"/>
      <c r="F545" s="6"/>
      <c r="G545" s="6"/>
      <c r="H545" s="6"/>
      <c r="I545" s="6"/>
      <c r="J545"/>
      <c r="K545"/>
    </row>
    <row r="546" spans="2:11" x14ac:dyDescent="0.25">
      <c r="B546"/>
      <c r="C546" s="25"/>
      <c r="D546" s="25"/>
      <c r="E546" s="201"/>
      <c r="F546" s="6"/>
      <c r="G546" s="6"/>
      <c r="H546" s="6"/>
      <c r="I546" s="6"/>
      <c r="J546"/>
      <c r="K546"/>
    </row>
    <row r="547" spans="2:11" x14ac:dyDescent="0.25">
      <c r="B547"/>
      <c r="C547" s="25"/>
      <c r="D547" s="25"/>
      <c r="E547" s="201"/>
      <c r="F547" s="6"/>
      <c r="G547" s="6"/>
      <c r="H547" s="6"/>
      <c r="I547" s="6"/>
      <c r="J547"/>
      <c r="K547"/>
    </row>
    <row r="548" spans="2:11" x14ac:dyDescent="0.25">
      <c r="B548"/>
      <c r="C548" s="25"/>
      <c r="D548" s="25"/>
      <c r="E548" s="201"/>
      <c r="F548" s="6"/>
      <c r="G548" s="6"/>
      <c r="H548" s="6"/>
      <c r="I548" s="6"/>
      <c r="J548"/>
      <c r="K548"/>
    </row>
    <row r="549" spans="2:11" x14ac:dyDescent="0.25">
      <c r="B549"/>
      <c r="C549" s="25"/>
      <c r="D549" s="25"/>
      <c r="E549" s="201"/>
      <c r="F549" s="6"/>
      <c r="G549" s="6"/>
      <c r="H549" s="6"/>
      <c r="I549" s="6"/>
      <c r="J549"/>
      <c r="K549"/>
    </row>
    <row r="550" spans="2:11" x14ac:dyDescent="0.25">
      <c r="B550"/>
      <c r="C550" s="25"/>
      <c r="D550" s="25"/>
      <c r="E550" s="201"/>
      <c r="F550" s="6"/>
      <c r="G550" s="6"/>
      <c r="H550" s="6"/>
      <c r="I550" s="6"/>
      <c r="J550"/>
      <c r="K550"/>
    </row>
    <row r="551" spans="2:11" x14ac:dyDescent="0.25">
      <c r="B551"/>
      <c r="C551" s="25"/>
      <c r="D551" s="25"/>
      <c r="E551" s="201"/>
      <c r="F551" s="6"/>
      <c r="G551" s="6"/>
      <c r="H551" s="6"/>
      <c r="I551" s="6"/>
      <c r="J551"/>
      <c r="K551"/>
    </row>
    <row r="552" spans="2:11" x14ac:dyDescent="0.25">
      <c r="B552"/>
      <c r="C552" s="25"/>
      <c r="D552" s="25"/>
      <c r="E552" s="201"/>
      <c r="F552" s="6"/>
      <c r="G552" s="6"/>
      <c r="H552" s="6"/>
      <c r="I552" s="6"/>
      <c r="J552"/>
      <c r="K552"/>
    </row>
    <row r="553" spans="2:11" x14ac:dyDescent="0.25">
      <c r="B553"/>
      <c r="C553" s="25"/>
      <c r="D553" s="25"/>
      <c r="E553" s="201"/>
      <c r="F553" s="6"/>
      <c r="G553" s="6"/>
      <c r="H553" s="6"/>
      <c r="I553" s="6"/>
      <c r="J553"/>
      <c r="K553"/>
    </row>
  </sheetData>
  <autoFilter ref="B12:K541" xr:uid="{CBF8114A-302E-43BA-8E2A-989EDC3F54AF}"/>
  <mergeCells count="9">
    <mergeCell ref="K10:K11"/>
    <mergeCell ref="E10:E11"/>
    <mergeCell ref="H10:J10"/>
    <mergeCell ref="D10:D11"/>
    <mergeCell ref="B541:G541"/>
    <mergeCell ref="B10:B11"/>
    <mergeCell ref="C10:C11"/>
    <mergeCell ref="G10:G11"/>
    <mergeCell ref="F10:F11"/>
  </mergeCells>
  <printOptions horizontalCentered="1"/>
  <pageMargins left="0.31496062992125984" right="0.31496062992125984" top="0.35433070866141736" bottom="0.35433070866141736" header="0.31496062992125984" footer="0.31496062992125984"/>
  <pageSetup paperSize="3" scale="29" fitToHeight="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4D87-20D0-4251-978A-5B02C516A206}">
  <sheetPr>
    <pageSetUpPr fitToPage="1"/>
  </sheetPr>
  <dimension ref="B4:L781"/>
  <sheetViews>
    <sheetView topLeftCell="A520" zoomScale="70" zoomScaleNormal="70" zoomScaleSheetLayoutView="70" workbookViewId="0">
      <selection activeCell="A527" sqref="A527:XFD527"/>
    </sheetView>
  </sheetViews>
  <sheetFormatPr baseColWidth="10" defaultRowHeight="15" x14ac:dyDescent="0.25"/>
  <cols>
    <col min="1" max="1" width="6.42578125" customWidth="1"/>
    <col min="2" max="2" width="6.7109375" style="1" customWidth="1"/>
    <col min="3" max="3" width="86.85546875" style="26" customWidth="1"/>
    <col min="4" max="4" width="33.140625" style="29" hidden="1" customWidth="1"/>
    <col min="5" max="5" width="35.85546875" style="1" customWidth="1"/>
    <col min="6" max="7" width="20.85546875" style="1" customWidth="1"/>
    <col min="8" max="8" width="20.85546875" style="6" customWidth="1"/>
    <col min="9" max="9" width="20.85546875" style="1" customWidth="1"/>
    <col min="12" max="12" width="15.28515625" bestFit="1" customWidth="1"/>
  </cols>
  <sheetData>
    <row r="4" spans="2:9" x14ac:dyDescent="0.25">
      <c r="C4" s="25"/>
      <c r="E4" s="70" t="s">
        <v>53</v>
      </c>
      <c r="F4" s="12" t="s">
        <v>54</v>
      </c>
    </row>
    <row r="5" spans="2:9" x14ac:dyDescent="0.25">
      <c r="C5" s="25" t="s">
        <v>1</v>
      </c>
      <c r="E5" s="71" t="s">
        <v>1</v>
      </c>
      <c r="F5" s="187" t="s">
        <v>574</v>
      </c>
      <c r="G5" s="187"/>
    </row>
    <row r="6" spans="2:9" x14ac:dyDescent="0.25">
      <c r="F6" s="190"/>
    </row>
    <row r="8" spans="2:9" ht="15.75" thickBot="1" x14ac:dyDescent="0.3">
      <c r="B8" s="12" t="s">
        <v>10</v>
      </c>
    </row>
    <row r="9" spans="2:9" x14ac:dyDescent="0.25">
      <c r="B9" s="312" t="s">
        <v>0</v>
      </c>
      <c r="C9" s="310" t="s">
        <v>5</v>
      </c>
      <c r="D9" s="354" t="s">
        <v>11</v>
      </c>
      <c r="E9" s="310" t="s">
        <v>6</v>
      </c>
      <c r="F9" s="310" t="s">
        <v>7</v>
      </c>
      <c r="G9" s="95"/>
      <c r="H9" s="346" t="s">
        <v>4</v>
      </c>
      <c r="I9" s="310" t="s">
        <v>8</v>
      </c>
    </row>
    <row r="10" spans="2:9" ht="15.75" thickBot="1" x14ac:dyDescent="0.3">
      <c r="B10" s="313"/>
      <c r="C10" s="311"/>
      <c r="D10" s="355"/>
      <c r="E10" s="311"/>
      <c r="F10" s="311" t="s">
        <v>2</v>
      </c>
      <c r="G10" s="96"/>
      <c r="H10" s="347" t="s">
        <v>3</v>
      </c>
      <c r="I10" s="311" t="s">
        <v>3</v>
      </c>
    </row>
    <row r="11" spans="2:9" x14ac:dyDescent="0.25">
      <c r="B11" s="53">
        <f>SUBTOTAL(103,$C$11:C11)</f>
        <v>1</v>
      </c>
      <c r="C11" s="54" t="s">
        <v>12</v>
      </c>
      <c r="D11" s="55">
        <v>44152</v>
      </c>
      <c r="E11" s="56">
        <v>846000</v>
      </c>
      <c r="F11" s="57"/>
      <c r="G11" s="62"/>
      <c r="H11" s="58">
        <f>+E11+F11</f>
        <v>846000</v>
      </c>
      <c r="I11" s="59"/>
    </row>
    <row r="12" spans="2:9" x14ac:dyDescent="0.25">
      <c r="B12" s="46">
        <f>SUBTOTAL(103,$C$11:C12)</f>
        <v>2</v>
      </c>
      <c r="C12" s="47" t="s">
        <v>13</v>
      </c>
      <c r="D12" s="48">
        <v>44153</v>
      </c>
      <c r="E12" s="49"/>
      <c r="F12" s="50">
        <v>-846000</v>
      </c>
      <c r="G12" s="63"/>
      <c r="H12" s="51">
        <f>+E12+F12</f>
        <v>-846000</v>
      </c>
      <c r="I12" s="52"/>
    </row>
    <row r="13" spans="2:9" x14ac:dyDescent="0.25">
      <c r="B13" s="38">
        <f>SUBTOTAL(103,$C$11:C13)</f>
        <v>3</v>
      </c>
      <c r="C13" s="39" t="s">
        <v>17</v>
      </c>
      <c r="D13" s="40">
        <v>44158</v>
      </c>
      <c r="E13" s="41">
        <v>202000</v>
      </c>
      <c r="F13" s="42"/>
      <c r="G13" s="64"/>
      <c r="H13" s="43">
        <f t="shared" ref="H13:H32" si="0">+E13+F13</f>
        <v>202000</v>
      </c>
      <c r="I13" s="44"/>
    </row>
    <row r="14" spans="2:9" x14ac:dyDescent="0.25">
      <c r="B14" s="38">
        <f>SUBTOTAL(103,$C$11:C14)</f>
        <v>4</v>
      </c>
      <c r="C14" s="39" t="s">
        <v>18</v>
      </c>
      <c r="D14" s="40">
        <v>44158</v>
      </c>
      <c r="E14" s="41"/>
      <c r="F14" s="42">
        <v>-30000</v>
      </c>
      <c r="G14" s="64"/>
      <c r="H14" s="43">
        <f>+E14+F14</f>
        <v>-30000</v>
      </c>
      <c r="I14" s="44"/>
    </row>
    <row r="15" spans="2:9" x14ac:dyDescent="0.25">
      <c r="B15" s="38">
        <f>SUBTOTAL(103,$C$11:C15)</f>
        <v>5</v>
      </c>
      <c r="C15" s="39" t="s">
        <v>19</v>
      </c>
      <c r="D15" s="40">
        <v>44162</v>
      </c>
      <c r="E15" s="41"/>
      <c r="F15" s="42">
        <v>-29100</v>
      </c>
      <c r="G15" s="64"/>
      <c r="H15" s="43">
        <f t="shared" si="0"/>
        <v>-29100</v>
      </c>
      <c r="I15" s="44"/>
    </row>
    <row r="16" spans="2:9" x14ac:dyDescent="0.25">
      <c r="B16" s="38">
        <f>SUBTOTAL(103,$C$11:C16)</f>
        <v>6</v>
      </c>
      <c r="C16" s="39" t="s">
        <v>20</v>
      </c>
      <c r="D16" s="40">
        <v>44169</v>
      </c>
      <c r="E16" s="41"/>
      <c r="F16" s="42">
        <v>-100000</v>
      </c>
      <c r="G16" s="64"/>
      <c r="H16" s="43">
        <f t="shared" si="0"/>
        <v>-100000</v>
      </c>
      <c r="I16" s="44"/>
    </row>
    <row r="17" spans="2:9" x14ac:dyDescent="0.25">
      <c r="B17" s="38">
        <f>SUBTOTAL(103,$C$11:C17)</f>
        <v>7</v>
      </c>
      <c r="C17" s="39" t="s">
        <v>28</v>
      </c>
      <c r="D17" s="40">
        <v>44169</v>
      </c>
      <c r="E17" s="41"/>
      <c r="F17" s="42">
        <v>-8850</v>
      </c>
      <c r="G17" s="64"/>
      <c r="H17" s="43">
        <f t="shared" si="0"/>
        <v>-8850</v>
      </c>
      <c r="I17" s="44"/>
    </row>
    <row r="18" spans="2:9" x14ac:dyDescent="0.25">
      <c r="B18" s="38">
        <f>SUBTOTAL(103,$C$11:C18)</f>
        <v>8</v>
      </c>
      <c r="C18" s="39" t="s">
        <v>29</v>
      </c>
      <c r="D18" s="40">
        <v>44169</v>
      </c>
      <c r="E18" s="41"/>
      <c r="F18" s="42">
        <v>-5250</v>
      </c>
      <c r="G18" s="64"/>
      <c r="H18" s="43">
        <f t="shared" si="0"/>
        <v>-5250</v>
      </c>
      <c r="I18" s="44"/>
    </row>
    <row r="19" spans="2:9" x14ac:dyDescent="0.25">
      <c r="B19" s="38">
        <f>SUBTOTAL(103,$C$11:C19)</f>
        <v>9</v>
      </c>
      <c r="C19" s="39" t="s">
        <v>30</v>
      </c>
      <c r="D19" s="40">
        <v>44169</v>
      </c>
      <c r="E19" s="41"/>
      <c r="F19" s="42">
        <v>-11850</v>
      </c>
      <c r="G19" s="64"/>
      <c r="H19" s="43">
        <f t="shared" si="0"/>
        <v>-11850</v>
      </c>
      <c r="I19" s="44"/>
    </row>
    <row r="20" spans="2:9" x14ac:dyDescent="0.25">
      <c r="B20" s="38">
        <f>SUBTOTAL(103,$C$11:C20)</f>
        <v>10</v>
      </c>
      <c r="C20" s="39" t="s">
        <v>28</v>
      </c>
      <c r="D20" s="40">
        <v>44176</v>
      </c>
      <c r="E20" s="41"/>
      <c r="F20" s="42">
        <v>-8850</v>
      </c>
      <c r="G20" s="64"/>
      <c r="H20" s="43">
        <f t="shared" si="0"/>
        <v>-8850</v>
      </c>
      <c r="I20" s="44"/>
    </row>
    <row r="21" spans="2:9" x14ac:dyDescent="0.25">
      <c r="B21" s="38">
        <f>SUBTOTAL(103,$C$11:C21)</f>
        <v>11</v>
      </c>
      <c r="C21" s="39" t="s">
        <v>29</v>
      </c>
      <c r="D21" s="40">
        <v>44176</v>
      </c>
      <c r="E21" s="41"/>
      <c r="F21" s="42">
        <v>-5250</v>
      </c>
      <c r="G21" s="64"/>
      <c r="H21" s="43">
        <f t="shared" si="0"/>
        <v>-5250</v>
      </c>
      <c r="I21" s="44"/>
    </row>
    <row r="22" spans="2:9" x14ac:dyDescent="0.25">
      <c r="B22" s="38">
        <f>SUBTOTAL(103,$C$11:C22)</f>
        <v>12</v>
      </c>
      <c r="C22" s="39" t="s">
        <v>30</v>
      </c>
      <c r="D22" s="40">
        <v>44176</v>
      </c>
      <c r="E22" s="41"/>
      <c r="F22" s="42">
        <v>-11850</v>
      </c>
      <c r="G22" s="64"/>
      <c r="H22" s="43">
        <f t="shared" si="0"/>
        <v>-11850</v>
      </c>
      <c r="I22" s="44"/>
    </row>
    <row r="23" spans="2:9" x14ac:dyDescent="0.25">
      <c r="B23" s="38">
        <f>SUBTOTAL(103,$C$11:C23)</f>
        <v>13</v>
      </c>
      <c r="C23" s="39" t="s">
        <v>22</v>
      </c>
      <c r="D23" s="40">
        <v>44183</v>
      </c>
      <c r="E23" s="41">
        <v>500000</v>
      </c>
      <c r="F23" s="42"/>
      <c r="G23" s="64"/>
      <c r="H23" s="43">
        <f t="shared" si="0"/>
        <v>500000</v>
      </c>
      <c r="I23" s="44"/>
    </row>
    <row r="24" spans="2:9" x14ac:dyDescent="0.25">
      <c r="B24" s="38">
        <f>SUBTOTAL(103,$C$11:C24)</f>
        <v>14</v>
      </c>
      <c r="C24" s="39" t="s">
        <v>21</v>
      </c>
      <c r="D24" s="40">
        <v>44182</v>
      </c>
      <c r="E24" s="41"/>
      <c r="F24" s="42">
        <v>-439100</v>
      </c>
      <c r="G24" s="64"/>
      <c r="H24" s="43">
        <f t="shared" si="0"/>
        <v>-439100</v>
      </c>
      <c r="I24" s="44"/>
    </row>
    <row r="25" spans="2:9" x14ac:dyDescent="0.25">
      <c r="B25" s="38">
        <f>SUBTOTAL(103,$C$11:C25)</f>
        <v>15</v>
      </c>
      <c r="C25" s="39" t="s">
        <v>28</v>
      </c>
      <c r="D25" s="40">
        <v>44183</v>
      </c>
      <c r="E25" s="41"/>
      <c r="F25" s="42">
        <v>-8850</v>
      </c>
      <c r="G25" s="64"/>
      <c r="H25" s="43">
        <f t="shared" si="0"/>
        <v>-8850</v>
      </c>
      <c r="I25" s="44"/>
    </row>
    <row r="26" spans="2:9" x14ac:dyDescent="0.25">
      <c r="B26" s="38">
        <f>SUBTOTAL(103,$C$11:C26)</f>
        <v>16</v>
      </c>
      <c r="C26" s="39" t="s">
        <v>29</v>
      </c>
      <c r="D26" s="40">
        <v>44183</v>
      </c>
      <c r="E26" s="41"/>
      <c r="F26" s="42">
        <v>-5250</v>
      </c>
      <c r="G26" s="64"/>
      <c r="H26" s="43">
        <f t="shared" si="0"/>
        <v>-5250</v>
      </c>
      <c r="I26" s="44"/>
    </row>
    <row r="27" spans="2:9" x14ac:dyDescent="0.25">
      <c r="B27" s="38">
        <f>SUBTOTAL(103,$C$11:C27)</f>
        <v>17</v>
      </c>
      <c r="C27" s="39" t="s">
        <v>30</v>
      </c>
      <c r="D27" s="40">
        <v>44183</v>
      </c>
      <c r="E27" s="41"/>
      <c r="F27" s="42">
        <v>-11850</v>
      </c>
      <c r="G27" s="64"/>
      <c r="H27" s="43">
        <f t="shared" si="0"/>
        <v>-11850</v>
      </c>
      <c r="I27" s="44"/>
    </row>
    <row r="28" spans="2:9" x14ac:dyDescent="0.25">
      <c r="B28" s="38">
        <f>SUBTOTAL(103,$C$11:C28)</f>
        <v>18</v>
      </c>
      <c r="C28" s="39" t="s">
        <v>23</v>
      </c>
      <c r="D28" s="40">
        <v>44188</v>
      </c>
      <c r="E28" s="41"/>
      <c r="F28" s="42">
        <v>-15000</v>
      </c>
      <c r="G28" s="64"/>
      <c r="H28" s="43">
        <f t="shared" si="0"/>
        <v>-15000</v>
      </c>
      <c r="I28" s="44"/>
    </row>
    <row r="29" spans="2:9" x14ac:dyDescent="0.25">
      <c r="B29" s="38">
        <f>SUBTOTAL(103,$C$11:C29)</f>
        <v>19</v>
      </c>
      <c r="C29" s="39" t="s">
        <v>24</v>
      </c>
      <c r="D29" s="40">
        <v>44194</v>
      </c>
      <c r="E29" s="41">
        <v>76920</v>
      </c>
      <c r="F29" s="42">
        <v>0</v>
      </c>
      <c r="G29" s="64"/>
      <c r="H29" s="43">
        <f t="shared" si="0"/>
        <v>76920</v>
      </c>
      <c r="I29" s="44"/>
    </row>
    <row r="30" spans="2:9" x14ac:dyDescent="0.25">
      <c r="B30" s="38">
        <f>SUBTOTAL(103,$C$11:C30)</f>
        <v>20</v>
      </c>
      <c r="C30" s="39" t="s">
        <v>31</v>
      </c>
      <c r="D30" s="40">
        <v>44194</v>
      </c>
      <c r="E30" s="41"/>
      <c r="F30" s="42">
        <v>-13200</v>
      </c>
      <c r="G30" s="64"/>
      <c r="H30" s="43">
        <f t="shared" si="0"/>
        <v>-13200</v>
      </c>
      <c r="I30" s="44"/>
    </row>
    <row r="31" spans="2:9" x14ac:dyDescent="0.25">
      <c r="B31" s="38">
        <f>SUBTOTAL(103,$C$11:C31)</f>
        <v>21</v>
      </c>
      <c r="C31" s="39" t="s">
        <v>32</v>
      </c>
      <c r="D31" s="40">
        <v>44194</v>
      </c>
      <c r="E31" s="41"/>
      <c r="F31" s="42">
        <v>-10500</v>
      </c>
      <c r="G31" s="64"/>
      <c r="H31" s="43">
        <f t="shared" si="0"/>
        <v>-10500</v>
      </c>
      <c r="I31" s="44"/>
    </row>
    <row r="32" spans="2:9" x14ac:dyDescent="0.25">
      <c r="B32" s="38">
        <f>SUBTOTAL(103,$C$11:C32)</f>
        <v>22</v>
      </c>
      <c r="C32" s="39" t="s">
        <v>33</v>
      </c>
      <c r="D32" s="40">
        <v>44194</v>
      </c>
      <c r="E32" s="41"/>
      <c r="F32" s="42">
        <v>-23700</v>
      </c>
      <c r="G32" s="64"/>
      <c r="H32" s="43">
        <f t="shared" si="0"/>
        <v>-23700</v>
      </c>
      <c r="I32" s="44"/>
    </row>
    <row r="33" spans="2:9" x14ac:dyDescent="0.25">
      <c r="B33" s="38">
        <f>SUBTOTAL(103,$C$11:C33)</f>
        <v>23</v>
      </c>
      <c r="C33" s="39" t="s">
        <v>25</v>
      </c>
      <c r="D33" s="40">
        <v>44194</v>
      </c>
      <c r="E33" s="41"/>
      <c r="F33" s="42">
        <v>-40000</v>
      </c>
      <c r="G33" s="64"/>
      <c r="H33" s="43">
        <f t="shared" ref="H33:H38" si="1">+E33+F33</f>
        <v>-40000</v>
      </c>
      <c r="I33" s="44"/>
    </row>
    <row r="34" spans="2:9" x14ac:dyDescent="0.25">
      <c r="B34" s="38">
        <f>SUBTOTAL(103,$C$11:C34)</f>
        <v>24</v>
      </c>
      <c r="C34" s="39" t="s">
        <v>26</v>
      </c>
      <c r="D34" s="40">
        <v>44207</v>
      </c>
      <c r="E34" s="41">
        <v>249900</v>
      </c>
      <c r="F34" s="42">
        <v>0</v>
      </c>
      <c r="G34" s="64"/>
      <c r="H34" s="43">
        <f t="shared" si="1"/>
        <v>249900</v>
      </c>
      <c r="I34" s="45" t="s">
        <v>27</v>
      </c>
    </row>
    <row r="35" spans="2:9" x14ac:dyDescent="0.25">
      <c r="B35" s="38">
        <f>SUBTOTAL(103,$C$11:C35)</f>
        <v>25</v>
      </c>
      <c r="C35" s="39" t="s">
        <v>34</v>
      </c>
      <c r="D35" s="40">
        <v>44207</v>
      </c>
      <c r="E35" s="41"/>
      <c r="F35" s="42">
        <v>-6600</v>
      </c>
      <c r="G35" s="64"/>
      <c r="H35" s="43">
        <f t="shared" si="1"/>
        <v>-6600</v>
      </c>
      <c r="I35" s="44"/>
    </row>
    <row r="36" spans="2:9" x14ac:dyDescent="0.25">
      <c r="B36" s="38">
        <f>SUBTOTAL(103,$C$11:C36)</f>
        <v>26</v>
      </c>
      <c r="C36" s="39" t="s">
        <v>29</v>
      </c>
      <c r="D36" s="40">
        <v>44207</v>
      </c>
      <c r="E36" s="41"/>
      <c r="F36" s="42">
        <v>-5250</v>
      </c>
      <c r="G36" s="64"/>
      <c r="H36" s="43">
        <f t="shared" si="1"/>
        <v>-5250</v>
      </c>
      <c r="I36" s="44"/>
    </row>
    <row r="37" spans="2:9" x14ac:dyDescent="0.25">
      <c r="B37" s="38">
        <f>SUBTOTAL(103,$C$11:C37)</f>
        <v>27</v>
      </c>
      <c r="C37" s="39" t="s">
        <v>30</v>
      </c>
      <c r="D37" s="40">
        <v>44207</v>
      </c>
      <c r="E37" s="41"/>
      <c r="F37" s="42">
        <v>-11850</v>
      </c>
      <c r="G37" s="64"/>
      <c r="H37" s="43">
        <f t="shared" si="1"/>
        <v>-11850</v>
      </c>
      <c r="I37" s="44"/>
    </row>
    <row r="38" spans="2:9" x14ac:dyDescent="0.25">
      <c r="B38" s="38">
        <f>SUBTOTAL(103,$C$11:C38)</f>
        <v>28</v>
      </c>
      <c r="C38" s="39" t="s">
        <v>35</v>
      </c>
      <c r="D38" s="40">
        <v>44207</v>
      </c>
      <c r="E38" s="41"/>
      <c r="F38" s="42">
        <f>-21500*2</f>
        <v>-43000</v>
      </c>
      <c r="G38" s="64"/>
      <c r="H38" s="43">
        <f t="shared" si="1"/>
        <v>-43000</v>
      </c>
      <c r="I38" s="44"/>
    </row>
    <row r="39" spans="2:9" ht="15.75" thickBot="1" x14ac:dyDescent="0.3">
      <c r="B39" s="60"/>
      <c r="C39" s="33"/>
      <c r="D39" s="34"/>
      <c r="E39" s="35"/>
      <c r="F39" s="36"/>
      <c r="G39" s="65"/>
      <c r="H39" s="37"/>
      <c r="I39" s="61"/>
    </row>
    <row r="40" spans="2:9" s="10" customFormat="1" ht="15.75" thickBot="1" x14ac:dyDescent="0.3">
      <c r="B40" s="7"/>
      <c r="C40" s="28" t="s">
        <v>4</v>
      </c>
      <c r="D40" s="32"/>
      <c r="E40" s="13">
        <f>SUM(E11:E39)</f>
        <v>1874820</v>
      </c>
      <c r="F40" s="14">
        <f>SUM(F11:F39)</f>
        <v>-1691150</v>
      </c>
      <c r="G40" s="66"/>
      <c r="H40" s="9">
        <f>SUM(H11:H39)</f>
        <v>183670</v>
      </c>
      <c r="I40" s="8"/>
    </row>
    <row r="41" spans="2:9" s="10" customFormat="1" ht="15" customHeight="1" x14ac:dyDescent="0.25">
      <c r="B41" s="348" t="s">
        <v>307</v>
      </c>
      <c r="C41" s="349"/>
      <c r="D41" s="349"/>
      <c r="E41" s="349"/>
      <c r="F41" s="349"/>
      <c r="G41" s="349"/>
      <c r="H41" s="349"/>
      <c r="I41" s="349"/>
    </row>
    <row r="42" spans="2:9" ht="15.75" customHeight="1" thickBot="1" x14ac:dyDescent="0.3">
      <c r="B42" s="351"/>
      <c r="C42" s="352"/>
      <c r="D42" s="352"/>
      <c r="E42" s="352"/>
      <c r="F42" s="352"/>
      <c r="G42" s="352"/>
      <c r="H42" s="352"/>
      <c r="I42" s="352"/>
    </row>
    <row r="43" spans="2:9" x14ac:dyDescent="0.25">
      <c r="B43" s="312" t="s">
        <v>0</v>
      </c>
      <c r="C43" s="310" t="s">
        <v>5</v>
      </c>
      <c r="D43" s="308" t="s">
        <v>424</v>
      </c>
      <c r="E43" s="314" t="s">
        <v>11</v>
      </c>
      <c r="F43" s="310" t="s">
        <v>6</v>
      </c>
      <c r="G43" s="310" t="s">
        <v>51</v>
      </c>
      <c r="H43" s="310" t="s">
        <v>52</v>
      </c>
      <c r="I43" s="346" t="s">
        <v>42</v>
      </c>
    </row>
    <row r="44" spans="2:9" ht="15.75" thickBot="1" x14ac:dyDescent="0.3">
      <c r="B44" s="313"/>
      <c r="C44" s="311"/>
      <c r="D44" s="309"/>
      <c r="E44" s="315"/>
      <c r="F44" s="311"/>
      <c r="G44" s="311" t="s">
        <v>2</v>
      </c>
      <c r="H44" s="311"/>
      <c r="I44" s="347" t="s">
        <v>3</v>
      </c>
    </row>
    <row r="45" spans="2:9" ht="15.75" thickBot="1" x14ac:dyDescent="0.3">
      <c r="B45" s="97"/>
      <c r="C45" s="11"/>
      <c r="D45" s="12"/>
      <c r="E45" s="98"/>
      <c r="F45" s="11"/>
      <c r="G45" s="11"/>
      <c r="H45" s="11"/>
      <c r="I45" s="167"/>
    </row>
    <row r="46" spans="2:9" x14ac:dyDescent="0.25">
      <c r="B46" s="53">
        <f>SUBTOTAL(103,$C$46:C46)</f>
        <v>1</v>
      </c>
      <c r="C46" s="54" t="s">
        <v>44</v>
      </c>
      <c r="D46" s="179"/>
      <c r="E46" s="55">
        <v>44242</v>
      </c>
      <c r="F46" s="149">
        <v>3000000</v>
      </c>
      <c r="G46" s="150">
        <v>0</v>
      </c>
      <c r="H46" s="151"/>
      <c r="I46" s="168">
        <f>+F46+G46</f>
        <v>3000000</v>
      </c>
    </row>
    <row r="47" spans="2:9" x14ac:dyDescent="0.25">
      <c r="B47" s="46">
        <f>SUBTOTAL(103,$C$46:C47)</f>
        <v>2</v>
      </c>
      <c r="C47" s="47" t="s">
        <v>45</v>
      </c>
      <c r="D47" s="180"/>
      <c r="E47" s="48">
        <v>44242</v>
      </c>
      <c r="F47" s="86">
        <v>1000000</v>
      </c>
      <c r="G47" s="152">
        <v>0</v>
      </c>
      <c r="H47" s="153"/>
      <c r="I47" s="169">
        <f>+F47+G47</f>
        <v>1000000</v>
      </c>
    </row>
    <row r="48" spans="2:9" x14ac:dyDescent="0.25">
      <c r="B48" s="46">
        <f>SUBTOTAL(103,$C$46:C48)</f>
        <v>3</v>
      </c>
      <c r="C48" s="47" t="s">
        <v>36</v>
      </c>
      <c r="D48" s="180"/>
      <c r="E48" s="48">
        <v>44244</v>
      </c>
      <c r="F48" s="86">
        <v>0</v>
      </c>
      <c r="G48" s="152">
        <v>-947700</v>
      </c>
      <c r="H48" s="153"/>
      <c r="I48" s="169">
        <f>+F48+G48+H48</f>
        <v>-947700</v>
      </c>
    </row>
    <row r="49" spans="2:9" x14ac:dyDescent="0.25">
      <c r="B49" s="38">
        <f>SUBTOTAL(103,$C$46:C49)</f>
        <v>4</v>
      </c>
      <c r="C49" s="39" t="s">
        <v>56</v>
      </c>
      <c r="D49" s="181" t="s">
        <v>449</v>
      </c>
      <c r="E49" s="40">
        <v>44244</v>
      </c>
      <c r="F49" s="86">
        <v>0</v>
      </c>
      <c r="G49" s="87"/>
      <c r="H49" s="88">
        <v>-400000</v>
      </c>
      <c r="I49" s="169">
        <f t="shared" ref="I49:I111" si="2">+F49+G49+H49</f>
        <v>-400000</v>
      </c>
    </row>
    <row r="50" spans="2:9" x14ac:dyDescent="0.25">
      <c r="B50" s="38">
        <f>SUBTOTAL(103,$C$46:C50)</f>
        <v>5</v>
      </c>
      <c r="C50" s="39" t="s">
        <v>70</v>
      </c>
      <c r="D50" s="185" t="s">
        <v>427</v>
      </c>
      <c r="E50" s="40">
        <v>44244</v>
      </c>
      <c r="F50" s="86">
        <v>0</v>
      </c>
      <c r="G50" s="87">
        <v>-40400</v>
      </c>
      <c r="H50" s="88"/>
      <c r="I50" s="169">
        <f t="shared" si="2"/>
        <v>-40400</v>
      </c>
    </row>
    <row r="51" spans="2:9" x14ac:dyDescent="0.25">
      <c r="B51" s="38">
        <f>SUBTOTAL(103,$C$46:C51)</f>
        <v>6</v>
      </c>
      <c r="C51" s="39" t="s">
        <v>37</v>
      </c>
      <c r="D51" s="181"/>
      <c r="E51" s="40">
        <v>44245</v>
      </c>
      <c r="F51" s="86">
        <v>0</v>
      </c>
      <c r="G51" s="87">
        <v>-74900</v>
      </c>
      <c r="H51" s="88"/>
      <c r="I51" s="169">
        <f t="shared" si="2"/>
        <v>-74900</v>
      </c>
    </row>
    <row r="52" spans="2:9" x14ac:dyDescent="0.25">
      <c r="B52" s="38">
        <f>SUBTOTAL(103,$C$46:C52)</f>
        <v>7</v>
      </c>
      <c r="C52" s="39" t="s">
        <v>14</v>
      </c>
      <c r="D52" s="181"/>
      <c r="E52" s="40">
        <v>44245</v>
      </c>
      <c r="F52" s="86">
        <v>0</v>
      </c>
      <c r="G52" s="87">
        <v>-50000</v>
      </c>
      <c r="H52" s="88"/>
      <c r="I52" s="169">
        <f t="shared" si="2"/>
        <v>-50000</v>
      </c>
    </row>
    <row r="53" spans="2:9" x14ac:dyDescent="0.25">
      <c r="B53" s="38">
        <f>SUBTOTAL(103,$C$46:C53)</f>
        <v>8</v>
      </c>
      <c r="C53" s="39" t="s">
        <v>38</v>
      </c>
      <c r="D53" s="181"/>
      <c r="E53" s="40">
        <v>44245</v>
      </c>
      <c r="F53" s="86">
        <v>0</v>
      </c>
      <c r="G53" s="87">
        <v>-50000</v>
      </c>
      <c r="H53" s="88"/>
      <c r="I53" s="169">
        <f t="shared" si="2"/>
        <v>-50000</v>
      </c>
    </row>
    <row r="54" spans="2:9" x14ac:dyDescent="0.25">
      <c r="B54" s="38">
        <f>SUBTOTAL(103,$C$46:C54)</f>
        <v>9</v>
      </c>
      <c r="C54" s="39" t="s">
        <v>16</v>
      </c>
      <c r="D54" s="181"/>
      <c r="E54" s="40">
        <v>44245</v>
      </c>
      <c r="F54" s="86">
        <v>0</v>
      </c>
      <c r="G54" s="87">
        <v>-500000</v>
      </c>
      <c r="H54" s="88"/>
      <c r="I54" s="169">
        <f t="shared" si="2"/>
        <v>-500000</v>
      </c>
    </row>
    <row r="55" spans="2:9" x14ac:dyDescent="0.25">
      <c r="B55" s="38">
        <f>SUBTOTAL(103,$C$46:C55)</f>
        <v>10</v>
      </c>
      <c r="C55" s="39" t="s">
        <v>39</v>
      </c>
      <c r="D55" s="181" t="s">
        <v>446</v>
      </c>
      <c r="E55" s="40">
        <v>44246</v>
      </c>
      <c r="F55" s="86">
        <v>0</v>
      </c>
      <c r="G55" s="87">
        <v>-8000</v>
      </c>
      <c r="H55" s="88"/>
      <c r="I55" s="169">
        <f t="shared" si="2"/>
        <v>-8000</v>
      </c>
    </row>
    <row r="56" spans="2:9" x14ac:dyDescent="0.25">
      <c r="B56" s="38">
        <f>SUBTOTAL(103,$C$46:C56)</f>
        <v>11</v>
      </c>
      <c r="C56" s="39" t="s">
        <v>15</v>
      </c>
      <c r="D56" s="181"/>
      <c r="E56" s="40">
        <v>44252</v>
      </c>
      <c r="F56" s="86">
        <v>0</v>
      </c>
      <c r="G56" s="87">
        <v>-50000</v>
      </c>
      <c r="H56" s="88"/>
      <c r="I56" s="169">
        <f t="shared" si="2"/>
        <v>-50000</v>
      </c>
    </row>
    <row r="57" spans="2:9" x14ac:dyDescent="0.25">
      <c r="B57" s="38">
        <f>SUBTOTAL(103,$C$46:C57)</f>
        <v>12</v>
      </c>
      <c r="C57" s="39" t="s">
        <v>60</v>
      </c>
      <c r="D57" s="181"/>
      <c r="E57" s="40">
        <v>44258</v>
      </c>
      <c r="F57" s="86">
        <v>0</v>
      </c>
      <c r="G57" s="87"/>
      <c r="H57" s="88">
        <v>-500000</v>
      </c>
      <c r="I57" s="169">
        <f t="shared" si="2"/>
        <v>-500000</v>
      </c>
    </row>
    <row r="58" spans="2:9" x14ac:dyDescent="0.25">
      <c r="B58" s="38">
        <f>SUBTOTAL(103,$C$46:C58)</f>
        <v>13</v>
      </c>
      <c r="C58" s="39" t="s">
        <v>40</v>
      </c>
      <c r="D58" s="181" t="s">
        <v>448</v>
      </c>
      <c r="E58" s="40">
        <v>44258</v>
      </c>
      <c r="F58" s="86">
        <v>0</v>
      </c>
      <c r="G58" s="87">
        <v>-207000</v>
      </c>
      <c r="H58" s="88"/>
      <c r="I58" s="169">
        <f t="shared" si="2"/>
        <v>-207000</v>
      </c>
    </row>
    <row r="59" spans="2:9" x14ac:dyDescent="0.25">
      <c r="B59" s="38">
        <f>SUBTOTAL(103,$C$46:C59)</f>
        <v>14</v>
      </c>
      <c r="C59" s="39" t="s">
        <v>57</v>
      </c>
      <c r="D59" s="181"/>
      <c r="E59" s="40">
        <v>44260</v>
      </c>
      <c r="F59" s="86">
        <v>0</v>
      </c>
      <c r="G59" s="87"/>
      <c r="H59" s="88">
        <v>-700000</v>
      </c>
      <c r="I59" s="169">
        <f t="shared" si="2"/>
        <v>-700000</v>
      </c>
    </row>
    <row r="60" spans="2:9" x14ac:dyDescent="0.25">
      <c r="B60" s="38">
        <f>SUBTOTAL(103,$C$46:C60)</f>
        <v>15</v>
      </c>
      <c r="C60" s="39" t="s">
        <v>43</v>
      </c>
      <c r="D60" s="181"/>
      <c r="E60" s="40">
        <v>44260</v>
      </c>
      <c r="F60" s="86">
        <v>0</v>
      </c>
      <c r="G60" s="87">
        <v>-15000</v>
      </c>
      <c r="H60" s="88"/>
      <c r="I60" s="169">
        <f t="shared" si="2"/>
        <v>-15000</v>
      </c>
    </row>
    <row r="61" spans="2:9" x14ac:dyDescent="0.25">
      <c r="B61" s="38">
        <f>SUBTOTAL(103,$C$46:C61)</f>
        <v>16</v>
      </c>
      <c r="C61" s="72" t="s">
        <v>47</v>
      </c>
      <c r="D61" s="182"/>
      <c r="E61" s="40">
        <v>44265</v>
      </c>
      <c r="F61" s="86">
        <v>0</v>
      </c>
      <c r="G61" s="87"/>
      <c r="H61" s="88">
        <v>-130000</v>
      </c>
      <c r="I61" s="169">
        <f t="shared" si="2"/>
        <v>-130000</v>
      </c>
    </row>
    <row r="62" spans="2:9" x14ac:dyDescent="0.25">
      <c r="B62" s="38">
        <f>SUBTOTAL(103,$C$46:C62)</f>
        <v>17</v>
      </c>
      <c r="C62" s="72" t="s">
        <v>48</v>
      </c>
      <c r="D62" s="182"/>
      <c r="E62" s="40">
        <v>44237</v>
      </c>
      <c r="F62" s="86">
        <v>0</v>
      </c>
      <c r="G62" s="87"/>
      <c r="H62" s="88">
        <v>-50000</v>
      </c>
      <c r="I62" s="169">
        <f t="shared" si="2"/>
        <v>-50000</v>
      </c>
    </row>
    <row r="63" spans="2:9" x14ac:dyDescent="0.25">
      <c r="B63" s="38">
        <f>SUBTOTAL(103,$C$46:C63)</f>
        <v>18</v>
      </c>
      <c r="C63" s="72" t="s">
        <v>46</v>
      </c>
      <c r="D63" s="182" t="s">
        <v>46</v>
      </c>
      <c r="E63" s="40">
        <v>44271</v>
      </c>
      <c r="F63" s="86">
        <v>1000000</v>
      </c>
      <c r="G63" s="87">
        <v>0</v>
      </c>
      <c r="H63" s="88"/>
      <c r="I63" s="169">
        <f t="shared" si="2"/>
        <v>1000000</v>
      </c>
    </row>
    <row r="64" spans="2:9" x14ac:dyDescent="0.25">
      <c r="B64" s="38">
        <f>SUBTOTAL(103,$C$46:C64)</f>
        <v>19</v>
      </c>
      <c r="C64" s="72" t="s">
        <v>49</v>
      </c>
      <c r="D64" s="182"/>
      <c r="E64" s="40">
        <v>44272</v>
      </c>
      <c r="F64" s="86">
        <v>0</v>
      </c>
      <c r="G64" s="87">
        <v>-65000</v>
      </c>
      <c r="H64" s="88"/>
      <c r="I64" s="169">
        <f t="shared" si="2"/>
        <v>-65000</v>
      </c>
    </row>
    <row r="65" spans="2:9" x14ac:dyDescent="0.25">
      <c r="B65" s="38">
        <f>SUBTOTAL(103,$C$46:C65)</f>
        <v>20</v>
      </c>
      <c r="C65" s="72" t="s">
        <v>50</v>
      </c>
      <c r="D65" s="182"/>
      <c r="E65" s="40">
        <v>44272</v>
      </c>
      <c r="F65" s="86">
        <v>0</v>
      </c>
      <c r="G65" s="87">
        <v>-712000</v>
      </c>
      <c r="H65" s="88"/>
      <c r="I65" s="169">
        <f t="shared" si="2"/>
        <v>-712000</v>
      </c>
    </row>
    <row r="66" spans="2:9" x14ac:dyDescent="0.25">
      <c r="B66" s="38">
        <f>SUBTOTAL(103,$C$46:C66)</f>
        <v>21</v>
      </c>
      <c r="C66" s="72" t="s">
        <v>55</v>
      </c>
      <c r="D66" s="182" t="s">
        <v>193</v>
      </c>
      <c r="E66" s="40">
        <v>44277</v>
      </c>
      <c r="F66" s="86">
        <v>45000</v>
      </c>
      <c r="G66" s="87">
        <v>0</v>
      </c>
      <c r="H66" s="88"/>
      <c r="I66" s="169">
        <f t="shared" si="2"/>
        <v>45000</v>
      </c>
    </row>
    <row r="67" spans="2:9" x14ac:dyDescent="0.25">
      <c r="B67" s="38">
        <f>SUBTOTAL(103,$C$46:C67)</f>
        <v>22</v>
      </c>
      <c r="C67" s="72" t="s">
        <v>58</v>
      </c>
      <c r="D67" s="182" t="s">
        <v>449</v>
      </c>
      <c r="E67" s="40">
        <v>44279</v>
      </c>
      <c r="F67" s="86">
        <v>0</v>
      </c>
      <c r="G67" s="87">
        <v>0</v>
      </c>
      <c r="H67" s="88">
        <v>-70000</v>
      </c>
      <c r="I67" s="169">
        <f t="shared" si="2"/>
        <v>-70000</v>
      </c>
    </row>
    <row r="68" spans="2:9" x14ac:dyDescent="0.25">
      <c r="B68" s="38">
        <f>SUBTOTAL(103,$C$46:C68)</f>
        <v>23</v>
      </c>
      <c r="C68" s="72" t="s">
        <v>14</v>
      </c>
      <c r="D68" s="182"/>
      <c r="E68" s="40">
        <v>44279</v>
      </c>
      <c r="F68" s="86">
        <v>0</v>
      </c>
      <c r="G68" s="87">
        <v>-50000</v>
      </c>
      <c r="H68" s="88"/>
      <c r="I68" s="169">
        <f t="shared" si="2"/>
        <v>-50000</v>
      </c>
    </row>
    <row r="69" spans="2:9" x14ac:dyDescent="0.25">
      <c r="B69" s="38">
        <f>SUBTOTAL(103,$C$46:C69)</f>
        <v>24</v>
      </c>
      <c r="C69" s="72" t="s">
        <v>59</v>
      </c>
      <c r="D69" s="182" t="s">
        <v>24</v>
      </c>
      <c r="E69" s="40">
        <v>44279</v>
      </c>
      <c r="F69" s="86">
        <v>0</v>
      </c>
      <c r="G69" s="87">
        <v>0</v>
      </c>
      <c r="H69" s="88">
        <v>-5000</v>
      </c>
      <c r="I69" s="169">
        <f t="shared" si="2"/>
        <v>-5000</v>
      </c>
    </row>
    <row r="70" spans="2:9" x14ac:dyDescent="0.25">
      <c r="B70" s="38">
        <f>SUBTOTAL(103,$C$46:C70)</f>
        <v>25</v>
      </c>
      <c r="C70" s="39" t="s">
        <v>61</v>
      </c>
      <c r="D70" s="181"/>
      <c r="E70" s="40">
        <v>44286</v>
      </c>
      <c r="F70" s="86">
        <v>0</v>
      </c>
      <c r="G70" s="87">
        <v>-15000</v>
      </c>
      <c r="H70" s="88">
        <v>0</v>
      </c>
      <c r="I70" s="169">
        <f t="shared" si="2"/>
        <v>-15000</v>
      </c>
    </row>
    <row r="71" spans="2:9" x14ac:dyDescent="0.25">
      <c r="B71" s="38">
        <f>SUBTOTAL(103,$C$46:C71)</f>
        <v>26</v>
      </c>
      <c r="C71" s="39" t="s">
        <v>71</v>
      </c>
      <c r="D71" s="181" t="s">
        <v>425</v>
      </c>
      <c r="E71" s="40">
        <v>44300</v>
      </c>
      <c r="F71" s="86">
        <v>0</v>
      </c>
      <c r="G71" s="87">
        <v>-68200</v>
      </c>
      <c r="H71" s="88">
        <v>0</v>
      </c>
      <c r="I71" s="169">
        <f t="shared" si="2"/>
        <v>-68200</v>
      </c>
    </row>
    <row r="72" spans="2:9" x14ac:dyDescent="0.25">
      <c r="B72" s="38">
        <f>SUBTOTAL(103,$C$46:C72)</f>
        <v>27</v>
      </c>
      <c r="C72" s="39" t="s">
        <v>46</v>
      </c>
      <c r="D72" s="182" t="s">
        <v>46</v>
      </c>
      <c r="E72" s="40">
        <v>44301</v>
      </c>
      <c r="F72" s="86">
        <v>1000000</v>
      </c>
      <c r="G72" s="87">
        <v>0</v>
      </c>
      <c r="H72" s="88">
        <v>0</v>
      </c>
      <c r="I72" s="169">
        <f t="shared" si="2"/>
        <v>1000000</v>
      </c>
    </row>
    <row r="73" spans="2:9" x14ac:dyDescent="0.25">
      <c r="B73" s="38">
        <f>SUBTOTAL(103,$C$46:C73)</f>
        <v>28</v>
      </c>
      <c r="C73" s="39" t="s">
        <v>63</v>
      </c>
      <c r="D73" s="181"/>
      <c r="E73" s="40">
        <v>44302</v>
      </c>
      <c r="F73" s="86">
        <v>0</v>
      </c>
      <c r="G73" s="87">
        <v>-359000</v>
      </c>
      <c r="H73" s="88">
        <v>0</v>
      </c>
      <c r="I73" s="169">
        <f t="shared" si="2"/>
        <v>-359000</v>
      </c>
    </row>
    <row r="74" spans="2:9" x14ac:dyDescent="0.25">
      <c r="B74" s="38">
        <f>SUBTOTAL(103,$C$46:C74)</f>
        <v>29</v>
      </c>
      <c r="C74" s="39" t="s">
        <v>16</v>
      </c>
      <c r="D74" s="181"/>
      <c r="E74" s="40">
        <v>44302</v>
      </c>
      <c r="F74" s="86">
        <v>0</v>
      </c>
      <c r="G74" s="87">
        <v>-200000</v>
      </c>
      <c r="H74" s="88">
        <v>0</v>
      </c>
      <c r="I74" s="169">
        <f t="shared" si="2"/>
        <v>-200000</v>
      </c>
    </row>
    <row r="75" spans="2:9" x14ac:dyDescent="0.25">
      <c r="B75" s="38">
        <f>SUBTOTAL(103,$C$46:C75)</f>
        <v>30</v>
      </c>
      <c r="C75" s="39" t="s">
        <v>72</v>
      </c>
      <c r="D75" s="185"/>
      <c r="E75" s="40">
        <v>44305</v>
      </c>
      <c r="F75" s="86">
        <v>0</v>
      </c>
      <c r="G75" s="87">
        <v>-53000</v>
      </c>
      <c r="H75" s="88">
        <v>0</v>
      </c>
      <c r="I75" s="169">
        <f t="shared" si="2"/>
        <v>-53000</v>
      </c>
    </row>
    <row r="76" spans="2:9" x14ac:dyDescent="0.25">
      <c r="B76" s="38">
        <f>SUBTOTAL(103,$C$46:C76)</f>
        <v>31</v>
      </c>
      <c r="C76" s="39" t="s">
        <v>64</v>
      </c>
      <c r="D76" s="181"/>
      <c r="E76" s="40">
        <v>44305</v>
      </c>
      <c r="F76" s="86">
        <v>0</v>
      </c>
      <c r="G76" s="87">
        <v>0</v>
      </c>
      <c r="H76" s="88">
        <v>-6700</v>
      </c>
      <c r="I76" s="169">
        <f t="shared" si="2"/>
        <v>-6700</v>
      </c>
    </row>
    <row r="77" spans="2:9" x14ac:dyDescent="0.25">
      <c r="B77" s="38">
        <f>SUBTOTAL(103,$C$46:C77)</f>
        <v>32</v>
      </c>
      <c r="C77" s="39" t="s">
        <v>66</v>
      </c>
      <c r="D77" s="181" t="s">
        <v>442</v>
      </c>
      <c r="E77" s="40">
        <v>44307</v>
      </c>
      <c r="F77" s="86">
        <v>0</v>
      </c>
      <c r="G77" s="87">
        <v>-50000</v>
      </c>
      <c r="H77" s="88">
        <v>0</v>
      </c>
      <c r="I77" s="169">
        <f t="shared" si="2"/>
        <v>-50000</v>
      </c>
    </row>
    <row r="78" spans="2:9" x14ac:dyDescent="0.25">
      <c r="B78" s="38">
        <f>SUBTOTAL(103,$C$46:C78)</f>
        <v>33</v>
      </c>
      <c r="C78" s="39" t="s">
        <v>67</v>
      </c>
      <c r="D78" s="181"/>
      <c r="E78" s="40">
        <v>44309</v>
      </c>
      <c r="F78" s="86">
        <v>0</v>
      </c>
      <c r="G78" s="87">
        <v>0</v>
      </c>
      <c r="H78" s="88">
        <v>-1500</v>
      </c>
      <c r="I78" s="169">
        <f t="shared" si="2"/>
        <v>-1500</v>
      </c>
    </row>
    <row r="79" spans="2:9" x14ac:dyDescent="0.25">
      <c r="B79" s="38">
        <f>SUBTOTAL(103,$C$46:C80)</f>
        <v>35</v>
      </c>
      <c r="C79" s="39" t="s">
        <v>14</v>
      </c>
      <c r="D79" s="181"/>
      <c r="E79" s="40">
        <v>44313</v>
      </c>
      <c r="F79" s="92">
        <v>0</v>
      </c>
      <c r="G79" s="87">
        <v>-10000</v>
      </c>
      <c r="H79" s="88">
        <v>0</v>
      </c>
      <c r="I79" s="169">
        <f t="shared" si="2"/>
        <v>-10000</v>
      </c>
    </row>
    <row r="80" spans="2:9" x14ac:dyDescent="0.25">
      <c r="B80" s="38">
        <f>SUBTOTAL(103,$C$46:C80)</f>
        <v>35</v>
      </c>
      <c r="C80" s="39" t="s">
        <v>68</v>
      </c>
      <c r="D80" s="181" t="s">
        <v>440</v>
      </c>
      <c r="E80" s="40">
        <v>44316</v>
      </c>
      <c r="F80" s="86">
        <v>0</v>
      </c>
      <c r="G80" s="87">
        <v>-10000</v>
      </c>
      <c r="H80" s="88">
        <v>0</v>
      </c>
      <c r="I80" s="169">
        <f t="shared" si="2"/>
        <v>-10000</v>
      </c>
    </row>
    <row r="81" spans="2:9" x14ac:dyDescent="0.25">
      <c r="B81" s="38">
        <f>SUBTOTAL(103,$C$46:C82)</f>
        <v>37</v>
      </c>
      <c r="C81" s="39" t="s">
        <v>38</v>
      </c>
      <c r="D81" s="181"/>
      <c r="E81" s="40">
        <v>44321</v>
      </c>
      <c r="F81" s="86">
        <v>0</v>
      </c>
      <c r="G81" s="87">
        <v>-14500</v>
      </c>
      <c r="H81" s="88">
        <v>0</v>
      </c>
      <c r="I81" s="169">
        <f t="shared" si="2"/>
        <v>-14500</v>
      </c>
    </row>
    <row r="82" spans="2:9" x14ac:dyDescent="0.25">
      <c r="B82" s="38">
        <f>SUBTOTAL(103,$C$46:C82)</f>
        <v>37</v>
      </c>
      <c r="C82" s="39" t="s">
        <v>69</v>
      </c>
      <c r="D82" s="181" t="s">
        <v>440</v>
      </c>
      <c r="E82" s="40">
        <v>44323</v>
      </c>
      <c r="F82" s="86">
        <v>0</v>
      </c>
      <c r="G82" s="87">
        <v>-8500</v>
      </c>
      <c r="H82" s="88">
        <v>0</v>
      </c>
      <c r="I82" s="169">
        <f t="shared" si="2"/>
        <v>-8500</v>
      </c>
    </row>
    <row r="83" spans="2:9" x14ac:dyDescent="0.25">
      <c r="B83" s="38">
        <f>SUBTOTAL(103,$C$46:C83)</f>
        <v>38</v>
      </c>
      <c r="C83" s="39" t="s">
        <v>14</v>
      </c>
      <c r="D83" s="181"/>
      <c r="E83" s="40">
        <v>44329</v>
      </c>
      <c r="F83" s="86">
        <v>0</v>
      </c>
      <c r="G83" s="87">
        <v>-50000</v>
      </c>
      <c r="H83" s="88">
        <v>0</v>
      </c>
      <c r="I83" s="169">
        <f t="shared" si="2"/>
        <v>-50000</v>
      </c>
    </row>
    <row r="84" spans="2:9" x14ac:dyDescent="0.25">
      <c r="B84" s="38">
        <f>SUBTOTAL(103,$C$46:C84)</f>
        <v>39</v>
      </c>
      <c r="C84" s="39" t="s">
        <v>73</v>
      </c>
      <c r="D84" s="181" t="s">
        <v>426</v>
      </c>
      <c r="E84" s="40">
        <v>44330</v>
      </c>
      <c r="F84" s="86">
        <v>0</v>
      </c>
      <c r="G84" s="87">
        <v>-4000</v>
      </c>
      <c r="H84" s="88">
        <v>0</v>
      </c>
      <c r="I84" s="169">
        <f t="shared" si="2"/>
        <v>-4000</v>
      </c>
    </row>
    <row r="85" spans="2:9" x14ac:dyDescent="0.25">
      <c r="B85" s="38">
        <f>SUBTOTAL(103,$C$46:C85)</f>
        <v>40</v>
      </c>
      <c r="C85" s="39" t="s">
        <v>74</v>
      </c>
      <c r="D85" s="181"/>
      <c r="E85" s="40">
        <v>44330</v>
      </c>
      <c r="F85" s="86">
        <v>0</v>
      </c>
      <c r="G85" s="87">
        <v>0</v>
      </c>
      <c r="H85" s="88">
        <v>-800</v>
      </c>
      <c r="I85" s="169">
        <f t="shared" si="2"/>
        <v>-800</v>
      </c>
    </row>
    <row r="86" spans="2:9" x14ac:dyDescent="0.25">
      <c r="B86" s="38">
        <f>SUBTOTAL(103,$C$46:C86)</f>
        <v>41</v>
      </c>
      <c r="C86" s="90" t="s">
        <v>75</v>
      </c>
      <c r="D86" s="183"/>
      <c r="E86" s="40">
        <v>44330</v>
      </c>
      <c r="F86" s="86">
        <v>0</v>
      </c>
      <c r="G86" s="87">
        <v>0</v>
      </c>
      <c r="H86" s="88">
        <v>-3800</v>
      </c>
      <c r="I86" s="169">
        <f t="shared" si="2"/>
        <v>-3800</v>
      </c>
    </row>
    <row r="87" spans="2:9" x14ac:dyDescent="0.25">
      <c r="B87" s="38">
        <f>SUBTOTAL(103,$C$46:C87)</f>
        <v>42</v>
      </c>
      <c r="C87" s="90" t="s">
        <v>78</v>
      </c>
      <c r="D87" s="183"/>
      <c r="E87" s="40">
        <v>44333</v>
      </c>
      <c r="F87" s="86">
        <v>100000</v>
      </c>
      <c r="G87" s="87">
        <v>0</v>
      </c>
      <c r="H87" s="88">
        <v>0</v>
      </c>
      <c r="I87" s="169">
        <f t="shared" si="2"/>
        <v>100000</v>
      </c>
    </row>
    <row r="88" spans="2:9" x14ac:dyDescent="0.25">
      <c r="B88" s="38">
        <f>SUBTOTAL(103,$C$46:C88)</f>
        <v>43</v>
      </c>
      <c r="C88" s="90" t="s">
        <v>76</v>
      </c>
      <c r="D88" s="182" t="s">
        <v>193</v>
      </c>
      <c r="E88" s="40">
        <v>44333</v>
      </c>
      <c r="F88" s="86">
        <v>0</v>
      </c>
      <c r="G88" s="87">
        <v>-900</v>
      </c>
      <c r="H88" s="88">
        <v>0</v>
      </c>
      <c r="I88" s="169">
        <f t="shared" si="2"/>
        <v>-900</v>
      </c>
    </row>
    <row r="89" spans="2:9" x14ac:dyDescent="0.25">
      <c r="B89" s="38">
        <f>SUBTOTAL(103,$C$46:C89)</f>
        <v>44</v>
      </c>
      <c r="C89" s="90" t="s">
        <v>77</v>
      </c>
      <c r="D89" s="183"/>
      <c r="E89" s="40">
        <v>44333</v>
      </c>
      <c r="F89" s="86">
        <v>0</v>
      </c>
      <c r="G89" s="87">
        <v>-649500</v>
      </c>
      <c r="H89" s="88">
        <v>0</v>
      </c>
      <c r="I89" s="169">
        <f t="shared" si="2"/>
        <v>-649500</v>
      </c>
    </row>
    <row r="90" spans="2:9" x14ac:dyDescent="0.25">
      <c r="B90" s="38">
        <f>SUBTOTAL(103,$C$46:C90)</f>
        <v>45</v>
      </c>
      <c r="C90" s="90" t="s">
        <v>79</v>
      </c>
      <c r="D90" s="183" t="s">
        <v>433</v>
      </c>
      <c r="E90" s="40">
        <v>44334</v>
      </c>
      <c r="F90" s="86">
        <v>150000</v>
      </c>
      <c r="G90" s="87">
        <v>0</v>
      </c>
      <c r="H90" s="88">
        <v>0</v>
      </c>
      <c r="I90" s="169">
        <f t="shared" si="2"/>
        <v>150000</v>
      </c>
    </row>
    <row r="91" spans="2:9" x14ac:dyDescent="0.25">
      <c r="B91" s="38">
        <f>SUBTOTAL(103,$C$46:C91)</f>
        <v>46</v>
      </c>
      <c r="C91" s="90" t="s">
        <v>14</v>
      </c>
      <c r="D91" s="183"/>
      <c r="E91" s="40">
        <v>44334</v>
      </c>
      <c r="F91" s="86">
        <v>0</v>
      </c>
      <c r="G91" s="87">
        <v>-50000</v>
      </c>
      <c r="H91" s="88">
        <v>0</v>
      </c>
      <c r="I91" s="169">
        <f t="shared" si="2"/>
        <v>-50000</v>
      </c>
    </row>
    <row r="92" spans="2:9" x14ac:dyDescent="0.25">
      <c r="B92" s="38">
        <f>SUBTOTAL(103,$C$46:C92)</f>
        <v>47</v>
      </c>
      <c r="C92" s="90" t="s">
        <v>80</v>
      </c>
      <c r="D92" s="181" t="s">
        <v>448</v>
      </c>
      <c r="E92" s="40">
        <v>44334</v>
      </c>
      <c r="F92" s="86">
        <v>0</v>
      </c>
      <c r="G92" s="87">
        <v>-70000</v>
      </c>
      <c r="H92" s="88">
        <v>0</v>
      </c>
      <c r="I92" s="169">
        <f t="shared" si="2"/>
        <v>-70000</v>
      </c>
    </row>
    <row r="93" spans="2:9" x14ac:dyDescent="0.25">
      <c r="B93" s="38">
        <f>SUBTOTAL(103,$C$46:C93)</f>
        <v>48</v>
      </c>
      <c r="C93" s="90" t="s">
        <v>81</v>
      </c>
      <c r="D93" s="183" t="s">
        <v>441</v>
      </c>
      <c r="E93" s="40">
        <v>44336</v>
      </c>
      <c r="F93" s="86">
        <v>125000</v>
      </c>
      <c r="G93" s="87">
        <v>0</v>
      </c>
      <c r="H93" s="88">
        <v>0</v>
      </c>
      <c r="I93" s="169">
        <f t="shared" si="2"/>
        <v>125000</v>
      </c>
    </row>
    <row r="94" spans="2:9" x14ac:dyDescent="0.25">
      <c r="B94" s="38">
        <f>SUBTOTAL(103,$C$46:C94)</f>
        <v>49</v>
      </c>
      <c r="C94" s="90" t="s">
        <v>82</v>
      </c>
      <c r="D94" s="183"/>
      <c r="E94" s="40">
        <v>44336</v>
      </c>
      <c r="F94" s="86">
        <v>0</v>
      </c>
      <c r="G94" s="87">
        <v>-100000</v>
      </c>
      <c r="H94" s="88">
        <v>0</v>
      </c>
      <c r="I94" s="169">
        <f t="shared" si="2"/>
        <v>-100000</v>
      </c>
    </row>
    <row r="95" spans="2:9" x14ac:dyDescent="0.25">
      <c r="B95" s="38">
        <f>SUBTOTAL(103,$C$46:C95)</f>
        <v>50</v>
      </c>
      <c r="C95" s="90" t="s">
        <v>85</v>
      </c>
      <c r="D95" s="183" t="s">
        <v>194</v>
      </c>
      <c r="E95" s="40">
        <v>44341</v>
      </c>
      <c r="F95" s="86">
        <v>407588.89</v>
      </c>
      <c r="G95" s="87">
        <v>0</v>
      </c>
      <c r="H95" s="88">
        <v>0</v>
      </c>
      <c r="I95" s="169">
        <f t="shared" si="2"/>
        <v>407588.89</v>
      </c>
    </row>
    <row r="96" spans="2:9" x14ac:dyDescent="0.25">
      <c r="B96" s="38">
        <f>SUBTOTAL(103,$C$46:C96)</f>
        <v>51</v>
      </c>
      <c r="C96" s="90" t="s">
        <v>83</v>
      </c>
      <c r="D96" s="181" t="s">
        <v>448</v>
      </c>
      <c r="E96" s="40">
        <v>44341</v>
      </c>
      <c r="F96" s="86">
        <v>0</v>
      </c>
      <c r="G96" s="87">
        <v>-5000</v>
      </c>
      <c r="H96" s="88">
        <v>0</v>
      </c>
      <c r="I96" s="169">
        <f t="shared" si="2"/>
        <v>-5000</v>
      </c>
    </row>
    <row r="97" spans="2:9" x14ac:dyDescent="0.25">
      <c r="B97" s="38">
        <f>SUBTOTAL(103,$C$46:C97)</f>
        <v>52</v>
      </c>
      <c r="C97" s="90" t="s">
        <v>46</v>
      </c>
      <c r="D97" s="182" t="s">
        <v>46</v>
      </c>
      <c r="E97" s="40">
        <v>44342</v>
      </c>
      <c r="F97" s="86">
        <v>500000</v>
      </c>
      <c r="G97" s="87"/>
      <c r="H97" s="88">
        <v>0</v>
      </c>
      <c r="I97" s="169">
        <f t="shared" si="2"/>
        <v>500000</v>
      </c>
    </row>
    <row r="98" spans="2:9" x14ac:dyDescent="0.25">
      <c r="B98" s="38">
        <f>SUBTOTAL(103,$C$46:C98)</f>
        <v>53</v>
      </c>
      <c r="C98" s="90" t="s">
        <v>84</v>
      </c>
      <c r="D98" s="183"/>
      <c r="E98" s="40">
        <v>44343</v>
      </c>
      <c r="F98" s="86">
        <v>0</v>
      </c>
      <c r="G98" s="87">
        <v>0</v>
      </c>
      <c r="H98" s="87">
        <v>-2800</v>
      </c>
      <c r="I98" s="169">
        <f t="shared" si="2"/>
        <v>-2800</v>
      </c>
    </row>
    <row r="99" spans="2:9" x14ac:dyDescent="0.25">
      <c r="B99" s="38">
        <f>SUBTOTAL(103,$C$46:C99)</f>
        <v>54</v>
      </c>
      <c r="C99" s="90" t="s">
        <v>16</v>
      </c>
      <c r="D99" s="183"/>
      <c r="E99" s="40">
        <v>44344</v>
      </c>
      <c r="F99" s="86">
        <v>0</v>
      </c>
      <c r="G99" s="87">
        <v>-500000</v>
      </c>
      <c r="H99" s="88">
        <v>0</v>
      </c>
      <c r="I99" s="169">
        <f t="shared" si="2"/>
        <v>-500000</v>
      </c>
    </row>
    <row r="100" spans="2:9" x14ac:dyDescent="0.25">
      <c r="B100" s="38">
        <f>SUBTOTAL(103,$C$46:C100)</f>
        <v>55</v>
      </c>
      <c r="C100" s="90" t="s">
        <v>86</v>
      </c>
      <c r="D100" s="183"/>
      <c r="E100" s="40">
        <v>44347</v>
      </c>
      <c r="F100" s="86">
        <v>0</v>
      </c>
      <c r="G100" s="87">
        <v>-50000</v>
      </c>
      <c r="H100" s="88">
        <v>0</v>
      </c>
      <c r="I100" s="169">
        <f t="shared" si="2"/>
        <v>-50000</v>
      </c>
    </row>
    <row r="101" spans="2:9" x14ac:dyDescent="0.25">
      <c r="B101" s="38">
        <f>SUBTOTAL(103,$C$46:C101)</f>
        <v>56</v>
      </c>
      <c r="C101" s="90" t="s">
        <v>84</v>
      </c>
      <c r="D101" s="183"/>
      <c r="E101" s="40">
        <v>44347</v>
      </c>
      <c r="F101" s="86">
        <v>0</v>
      </c>
      <c r="G101" s="87">
        <v>0</v>
      </c>
      <c r="H101" s="88">
        <v>-2900</v>
      </c>
      <c r="I101" s="169">
        <f t="shared" si="2"/>
        <v>-2900</v>
      </c>
    </row>
    <row r="102" spans="2:9" x14ac:dyDescent="0.25">
      <c r="B102" s="38">
        <f>SUBTOTAL(103,$C$46:C102)</f>
        <v>57</v>
      </c>
      <c r="C102" s="90" t="s">
        <v>87</v>
      </c>
      <c r="D102" s="183" t="s">
        <v>436</v>
      </c>
      <c r="E102" s="40">
        <v>44347</v>
      </c>
      <c r="F102" s="86">
        <v>1000000</v>
      </c>
      <c r="G102" s="87">
        <v>0</v>
      </c>
      <c r="H102" s="88">
        <v>0</v>
      </c>
      <c r="I102" s="169">
        <f t="shared" si="2"/>
        <v>1000000</v>
      </c>
    </row>
    <row r="103" spans="2:9" x14ac:dyDescent="0.25">
      <c r="B103" s="38">
        <f>SUBTOTAL(103,$C$46:C103)</f>
        <v>58</v>
      </c>
      <c r="C103" s="90" t="s">
        <v>88</v>
      </c>
      <c r="D103" s="183"/>
      <c r="E103" s="40">
        <v>44350</v>
      </c>
      <c r="F103" s="86">
        <v>0</v>
      </c>
      <c r="G103" s="87">
        <v>-100000</v>
      </c>
      <c r="H103" s="88">
        <v>0</v>
      </c>
      <c r="I103" s="169">
        <f t="shared" si="2"/>
        <v>-100000</v>
      </c>
    </row>
    <row r="104" spans="2:9" x14ac:dyDescent="0.25">
      <c r="B104" s="38">
        <f>SUBTOTAL(103,$C$46:C104)</f>
        <v>59</v>
      </c>
      <c r="C104" s="90" t="s">
        <v>82</v>
      </c>
      <c r="D104" s="183"/>
      <c r="E104" s="40">
        <v>44350</v>
      </c>
      <c r="F104" s="86">
        <v>0</v>
      </c>
      <c r="G104" s="87">
        <v>-100000</v>
      </c>
      <c r="H104" s="88">
        <v>0</v>
      </c>
      <c r="I104" s="169">
        <f t="shared" si="2"/>
        <v>-100000</v>
      </c>
    </row>
    <row r="105" spans="2:9" x14ac:dyDescent="0.25">
      <c r="B105" s="38">
        <f>SUBTOTAL(103,$C$46:C105)</f>
        <v>60</v>
      </c>
      <c r="C105" s="90" t="s">
        <v>89</v>
      </c>
      <c r="D105" s="183"/>
      <c r="E105" s="40">
        <v>44350</v>
      </c>
      <c r="F105" s="86">
        <v>0</v>
      </c>
      <c r="G105" s="87">
        <v>-13700</v>
      </c>
      <c r="H105" s="88">
        <v>0</v>
      </c>
      <c r="I105" s="169">
        <f t="shared" si="2"/>
        <v>-13700</v>
      </c>
    </row>
    <row r="106" spans="2:9" x14ac:dyDescent="0.25">
      <c r="B106" s="38">
        <f>SUBTOTAL(103,$C$46:C106)</f>
        <v>61</v>
      </c>
      <c r="C106" s="90" t="s">
        <v>90</v>
      </c>
      <c r="D106" s="183" t="s">
        <v>156</v>
      </c>
      <c r="E106" s="40">
        <v>44351</v>
      </c>
      <c r="F106" s="86">
        <v>0</v>
      </c>
      <c r="G106" s="87">
        <v>-50000</v>
      </c>
      <c r="H106" s="88">
        <v>0</v>
      </c>
      <c r="I106" s="169">
        <f t="shared" si="2"/>
        <v>-50000</v>
      </c>
    </row>
    <row r="107" spans="2:9" x14ac:dyDescent="0.25">
      <c r="B107" s="38">
        <f>SUBTOTAL(103,$C$46:C107)</f>
        <v>62</v>
      </c>
      <c r="C107" s="90" t="s">
        <v>15</v>
      </c>
      <c r="D107" s="183"/>
      <c r="E107" s="40">
        <v>44351</v>
      </c>
      <c r="F107" s="86">
        <v>0</v>
      </c>
      <c r="G107" s="87">
        <v>-100000</v>
      </c>
      <c r="H107" s="88">
        <v>0</v>
      </c>
      <c r="I107" s="169">
        <f t="shared" si="2"/>
        <v>-100000</v>
      </c>
    </row>
    <row r="108" spans="2:9" x14ac:dyDescent="0.25">
      <c r="B108" s="38">
        <f>SUBTOTAL(103,$C$46:C108)</f>
        <v>63</v>
      </c>
      <c r="C108" s="90" t="s">
        <v>14</v>
      </c>
      <c r="D108" s="183"/>
      <c r="E108" s="40">
        <v>44351</v>
      </c>
      <c r="F108" s="86">
        <v>0</v>
      </c>
      <c r="G108" s="87">
        <v>-10000</v>
      </c>
      <c r="H108" s="88">
        <v>0</v>
      </c>
      <c r="I108" s="169">
        <f t="shared" si="2"/>
        <v>-10000</v>
      </c>
    </row>
    <row r="109" spans="2:9" x14ac:dyDescent="0.25">
      <c r="B109" s="38">
        <f>SUBTOTAL(103,$C$46:C109)</f>
        <v>64</v>
      </c>
      <c r="C109" s="90" t="s">
        <v>91</v>
      </c>
      <c r="D109" s="183" t="s">
        <v>437</v>
      </c>
      <c r="E109" s="40">
        <v>44352</v>
      </c>
      <c r="F109" s="86">
        <v>0</v>
      </c>
      <c r="G109" s="87">
        <v>-24000</v>
      </c>
      <c r="H109" s="88">
        <v>0</v>
      </c>
      <c r="I109" s="169">
        <f t="shared" si="2"/>
        <v>-24000</v>
      </c>
    </row>
    <row r="110" spans="2:9" x14ac:dyDescent="0.25">
      <c r="B110" s="38">
        <f>SUBTOTAL(103,$C$46:C110)</f>
        <v>65</v>
      </c>
      <c r="C110" s="90" t="s">
        <v>80</v>
      </c>
      <c r="D110" s="181" t="s">
        <v>448</v>
      </c>
      <c r="E110" s="40">
        <v>44354</v>
      </c>
      <c r="F110" s="86">
        <v>0</v>
      </c>
      <c r="G110" s="87">
        <v>-80000</v>
      </c>
      <c r="H110" s="88">
        <v>0</v>
      </c>
      <c r="I110" s="169">
        <f t="shared" si="2"/>
        <v>-80000</v>
      </c>
    </row>
    <row r="111" spans="2:9" x14ac:dyDescent="0.25">
      <c r="B111" s="38">
        <f>SUBTOTAL(103,$C$46:C111)</f>
        <v>66</v>
      </c>
      <c r="C111" s="90" t="s">
        <v>92</v>
      </c>
      <c r="D111" s="183"/>
      <c r="E111" s="40">
        <v>44364</v>
      </c>
      <c r="F111" s="86">
        <v>0</v>
      </c>
      <c r="G111" s="87">
        <v>-472100</v>
      </c>
      <c r="H111" s="88">
        <v>0</v>
      </c>
      <c r="I111" s="169">
        <f t="shared" si="2"/>
        <v>-472100</v>
      </c>
    </row>
    <row r="112" spans="2:9" x14ac:dyDescent="0.25">
      <c r="B112" s="38">
        <f>SUBTOTAL(103,$C$46:C112)</f>
        <v>67</v>
      </c>
      <c r="C112" s="90" t="s">
        <v>93</v>
      </c>
      <c r="D112" s="183"/>
      <c r="E112" s="40">
        <v>44365</v>
      </c>
      <c r="F112" s="86">
        <v>0</v>
      </c>
      <c r="G112" s="87">
        <v>-15100</v>
      </c>
      <c r="H112" s="88">
        <v>0</v>
      </c>
      <c r="I112" s="169">
        <f t="shared" ref="I112:I158" si="3">+F112+G112+H112</f>
        <v>-15100</v>
      </c>
    </row>
    <row r="113" spans="2:9" x14ac:dyDescent="0.25">
      <c r="B113" s="38">
        <f>SUBTOTAL(103,$C$46:C113)</f>
        <v>68</v>
      </c>
      <c r="C113" s="90" t="s">
        <v>94</v>
      </c>
      <c r="D113" s="181" t="s">
        <v>440</v>
      </c>
      <c r="E113" s="40">
        <v>44370</v>
      </c>
      <c r="F113" s="86">
        <v>227880</v>
      </c>
      <c r="G113" s="87">
        <v>0</v>
      </c>
      <c r="H113" s="88">
        <v>0</v>
      </c>
      <c r="I113" s="169">
        <f t="shared" si="3"/>
        <v>227880</v>
      </c>
    </row>
    <row r="114" spans="2:9" x14ac:dyDescent="0.25">
      <c r="B114" s="38">
        <f>SUBTOTAL(103,$C$46:C114)</f>
        <v>69</v>
      </c>
      <c r="C114" s="90" t="s">
        <v>14</v>
      </c>
      <c r="D114" s="183"/>
      <c r="E114" s="40">
        <v>44370</v>
      </c>
      <c r="F114" s="86">
        <v>0</v>
      </c>
      <c r="G114" s="87">
        <v>-150000</v>
      </c>
      <c r="H114" s="88">
        <v>0</v>
      </c>
      <c r="I114" s="169">
        <f t="shared" si="3"/>
        <v>-150000</v>
      </c>
    </row>
    <row r="115" spans="2:9" x14ac:dyDescent="0.25">
      <c r="B115" s="38">
        <f>SUBTOTAL(103,$C$46:C115)</f>
        <v>70</v>
      </c>
      <c r="C115" s="90" t="s">
        <v>95</v>
      </c>
      <c r="D115" s="183"/>
      <c r="E115" s="40">
        <v>44370</v>
      </c>
      <c r="F115" s="86">
        <v>0</v>
      </c>
      <c r="G115" s="87">
        <v>-116000</v>
      </c>
      <c r="H115" s="88">
        <v>0</v>
      </c>
      <c r="I115" s="169">
        <f t="shared" si="3"/>
        <v>-116000</v>
      </c>
    </row>
    <row r="116" spans="2:9" x14ac:dyDescent="0.25">
      <c r="B116" s="38">
        <f>SUBTOTAL(103,$C$46:C116)</f>
        <v>71</v>
      </c>
      <c r="C116" s="90" t="s">
        <v>16</v>
      </c>
      <c r="D116" s="183"/>
      <c r="E116" s="40">
        <v>44371</v>
      </c>
      <c r="F116" s="86">
        <v>0</v>
      </c>
      <c r="G116" s="87">
        <v>-59600</v>
      </c>
      <c r="H116" s="88">
        <v>0</v>
      </c>
      <c r="I116" s="169">
        <f t="shared" si="3"/>
        <v>-59600</v>
      </c>
    </row>
    <row r="117" spans="2:9" x14ac:dyDescent="0.25">
      <c r="B117" s="38">
        <f>SUBTOTAL(103,$C$46:C117)</f>
        <v>72</v>
      </c>
      <c r="C117" s="78" t="s">
        <v>96</v>
      </c>
      <c r="D117" s="181" t="s">
        <v>442</v>
      </c>
      <c r="E117" s="40">
        <v>44371</v>
      </c>
      <c r="F117" s="92">
        <v>1000000</v>
      </c>
      <c r="G117" s="93">
        <v>0</v>
      </c>
      <c r="H117" s="94">
        <v>0</v>
      </c>
      <c r="I117" s="170">
        <f t="shared" si="3"/>
        <v>1000000</v>
      </c>
    </row>
    <row r="118" spans="2:9" x14ac:dyDescent="0.25">
      <c r="B118" s="38">
        <f>SUBTOTAL(103,$C$46:C118)</f>
        <v>73</v>
      </c>
      <c r="C118" s="90" t="s">
        <v>15</v>
      </c>
      <c r="D118" s="183"/>
      <c r="E118" s="40">
        <v>44372</v>
      </c>
      <c r="F118" s="86">
        <v>0</v>
      </c>
      <c r="G118" s="87">
        <v>-100000</v>
      </c>
      <c r="H118" s="88">
        <v>0</v>
      </c>
      <c r="I118" s="169">
        <f t="shared" si="3"/>
        <v>-100000</v>
      </c>
    </row>
    <row r="119" spans="2:9" x14ac:dyDescent="0.25">
      <c r="B119" s="38">
        <f>SUBTOTAL(103,$C$46:C119)</f>
        <v>74</v>
      </c>
      <c r="C119" s="90" t="s">
        <v>98</v>
      </c>
      <c r="D119" s="183"/>
      <c r="E119" s="40">
        <v>44378</v>
      </c>
      <c r="F119" s="86">
        <v>0</v>
      </c>
      <c r="G119" s="87">
        <v>-20000</v>
      </c>
      <c r="H119" s="88">
        <v>0</v>
      </c>
      <c r="I119" s="169">
        <f t="shared" si="3"/>
        <v>-20000</v>
      </c>
    </row>
    <row r="120" spans="2:9" x14ac:dyDescent="0.25">
      <c r="B120" s="38">
        <f>SUBTOTAL(103,$C$46:C120)</f>
        <v>75</v>
      </c>
      <c r="C120" s="90" t="s">
        <v>97</v>
      </c>
      <c r="D120" s="183"/>
      <c r="E120" s="40">
        <v>44379</v>
      </c>
      <c r="F120" s="86">
        <v>0</v>
      </c>
      <c r="G120" s="87">
        <v>-150000</v>
      </c>
      <c r="H120" s="88">
        <v>0</v>
      </c>
      <c r="I120" s="169">
        <f t="shared" si="3"/>
        <v>-150000</v>
      </c>
    </row>
    <row r="121" spans="2:9" x14ac:dyDescent="0.25">
      <c r="B121" s="38">
        <f>SUBTOTAL(103,$C$46:C121)</f>
        <v>76</v>
      </c>
      <c r="C121" s="90" t="s">
        <v>99</v>
      </c>
      <c r="D121" s="183" t="s">
        <v>194</v>
      </c>
      <c r="E121" s="40">
        <v>44384</v>
      </c>
      <c r="F121" s="86">
        <v>0</v>
      </c>
      <c r="G121" s="87">
        <v>-6620</v>
      </c>
      <c r="H121" s="88">
        <v>0</v>
      </c>
      <c r="I121" s="169">
        <f t="shared" si="3"/>
        <v>-6620</v>
      </c>
    </row>
    <row r="122" spans="2:9" x14ac:dyDescent="0.25">
      <c r="B122" s="38">
        <f>SUBTOTAL(103,$C$46:C122)</f>
        <v>77</v>
      </c>
      <c r="C122" s="90" t="s">
        <v>97</v>
      </c>
      <c r="D122" s="183"/>
      <c r="E122" s="40">
        <v>44386</v>
      </c>
      <c r="F122" s="86">
        <v>0</v>
      </c>
      <c r="G122" s="87">
        <v>-150000</v>
      </c>
      <c r="H122" s="88">
        <v>0</v>
      </c>
      <c r="I122" s="169">
        <f t="shared" si="3"/>
        <v>-150000</v>
      </c>
    </row>
    <row r="123" spans="2:9" x14ac:dyDescent="0.25">
      <c r="B123" s="38">
        <f>SUBTOTAL(103,$C$46:C123)</f>
        <v>78</v>
      </c>
      <c r="C123" s="90" t="s">
        <v>95</v>
      </c>
      <c r="D123" s="183"/>
      <c r="E123" s="40">
        <v>44390</v>
      </c>
      <c r="F123" s="86">
        <v>0</v>
      </c>
      <c r="G123" s="87">
        <v>-100000</v>
      </c>
      <c r="H123" s="88">
        <v>0</v>
      </c>
      <c r="I123" s="169">
        <f t="shared" si="3"/>
        <v>-100000</v>
      </c>
    </row>
    <row r="124" spans="2:9" x14ac:dyDescent="0.25">
      <c r="B124" s="38">
        <f>SUBTOTAL(103,$C$46:C124)</f>
        <v>79</v>
      </c>
      <c r="C124" s="90" t="s">
        <v>97</v>
      </c>
      <c r="D124" s="183"/>
      <c r="E124" s="40">
        <v>44393</v>
      </c>
      <c r="F124" s="86">
        <v>0</v>
      </c>
      <c r="G124" s="87">
        <v>-150000</v>
      </c>
      <c r="H124" s="88">
        <v>0</v>
      </c>
      <c r="I124" s="169">
        <f t="shared" si="3"/>
        <v>-150000</v>
      </c>
    </row>
    <row r="125" spans="2:9" x14ac:dyDescent="0.25">
      <c r="B125" s="38">
        <f>SUBTOTAL(103,$C$46:C125)</f>
        <v>80</v>
      </c>
      <c r="C125" s="90" t="s">
        <v>100</v>
      </c>
      <c r="D125" s="183"/>
      <c r="E125" s="40">
        <v>44396</v>
      </c>
      <c r="F125" s="86">
        <v>0</v>
      </c>
      <c r="G125" s="87">
        <v>-655600</v>
      </c>
      <c r="H125" s="88">
        <v>0</v>
      </c>
      <c r="I125" s="169">
        <f t="shared" si="3"/>
        <v>-655600</v>
      </c>
    </row>
    <row r="126" spans="2:9" x14ac:dyDescent="0.25">
      <c r="B126" s="38">
        <f>SUBTOTAL(103,$C$46:C126)</f>
        <v>81</v>
      </c>
      <c r="C126" s="78" t="s">
        <v>96</v>
      </c>
      <c r="D126" s="181" t="s">
        <v>442</v>
      </c>
      <c r="E126" s="40">
        <v>44399</v>
      </c>
      <c r="F126" s="86">
        <v>1000000</v>
      </c>
      <c r="G126" s="87">
        <v>0</v>
      </c>
      <c r="H126" s="88">
        <v>0</v>
      </c>
      <c r="I126" s="169">
        <f t="shared" si="3"/>
        <v>1000000</v>
      </c>
    </row>
    <row r="127" spans="2:9" x14ac:dyDescent="0.25">
      <c r="B127" s="38">
        <f>SUBTOTAL(103,$C$46:C127)</f>
        <v>82</v>
      </c>
      <c r="C127" s="90" t="s">
        <v>16</v>
      </c>
      <c r="D127" s="183"/>
      <c r="E127" s="40">
        <v>44400</v>
      </c>
      <c r="F127" s="86">
        <v>0</v>
      </c>
      <c r="G127" s="87">
        <v>-200000</v>
      </c>
      <c r="H127" s="88">
        <v>0</v>
      </c>
      <c r="I127" s="169">
        <f t="shared" si="3"/>
        <v>-200000</v>
      </c>
    </row>
    <row r="128" spans="2:9" x14ac:dyDescent="0.25">
      <c r="B128" s="38">
        <f>SUBTOTAL(103,$C$46:C128)</f>
        <v>83</v>
      </c>
      <c r="C128" s="90" t="s">
        <v>101</v>
      </c>
      <c r="D128" s="182" t="s">
        <v>193</v>
      </c>
      <c r="E128" s="40">
        <v>44400</v>
      </c>
      <c r="F128" s="86">
        <v>300000</v>
      </c>
      <c r="G128" s="87">
        <v>0</v>
      </c>
      <c r="H128" s="88">
        <v>0</v>
      </c>
      <c r="I128" s="169">
        <f t="shared" si="3"/>
        <v>300000</v>
      </c>
    </row>
    <row r="129" spans="2:9" x14ac:dyDescent="0.25">
      <c r="B129" s="38">
        <f>SUBTOTAL(103,$C$46:C129)</f>
        <v>84</v>
      </c>
      <c r="C129" s="90" t="s">
        <v>15</v>
      </c>
      <c r="D129" s="183"/>
      <c r="E129" s="40">
        <v>44403</v>
      </c>
      <c r="F129" s="86">
        <v>0</v>
      </c>
      <c r="G129" s="87">
        <v>-100000</v>
      </c>
      <c r="H129" s="88">
        <v>0</v>
      </c>
      <c r="I129" s="169">
        <f t="shared" si="3"/>
        <v>-100000</v>
      </c>
    </row>
    <row r="130" spans="2:9" x14ac:dyDescent="0.25">
      <c r="B130" s="38">
        <f>SUBTOTAL(103,$C$46:C130)</f>
        <v>85</v>
      </c>
      <c r="C130" s="90" t="s">
        <v>97</v>
      </c>
      <c r="D130" s="183"/>
      <c r="E130" s="40">
        <v>44403</v>
      </c>
      <c r="F130" s="86">
        <v>0</v>
      </c>
      <c r="G130" s="87">
        <v>-150000</v>
      </c>
      <c r="H130" s="88">
        <v>0</v>
      </c>
      <c r="I130" s="169">
        <f t="shared" si="3"/>
        <v>-150000</v>
      </c>
    </row>
    <row r="131" spans="2:9" x14ac:dyDescent="0.25">
      <c r="B131" s="38">
        <f>SUBTOTAL(103,$C$46:C131)</f>
        <v>86</v>
      </c>
      <c r="C131" s="90" t="s">
        <v>102</v>
      </c>
      <c r="D131" s="183" t="s">
        <v>430</v>
      </c>
      <c r="E131" s="40">
        <v>44404</v>
      </c>
      <c r="F131" s="86">
        <v>0</v>
      </c>
      <c r="G131" s="87">
        <v>-4000</v>
      </c>
      <c r="H131" s="88">
        <v>0</v>
      </c>
      <c r="I131" s="169">
        <f t="shared" si="3"/>
        <v>-4000</v>
      </c>
    </row>
    <row r="132" spans="2:9" x14ac:dyDescent="0.25">
      <c r="B132" s="38">
        <f>SUBTOTAL(103,$C$46:C132)</f>
        <v>87</v>
      </c>
      <c r="C132" s="90" t="s">
        <v>103</v>
      </c>
      <c r="D132" s="181" t="s">
        <v>440</v>
      </c>
      <c r="E132" s="40">
        <v>44405</v>
      </c>
      <c r="F132" s="86">
        <v>29600</v>
      </c>
      <c r="G132" s="87">
        <v>0</v>
      </c>
      <c r="H132" s="88">
        <v>0</v>
      </c>
      <c r="I132" s="169">
        <f t="shared" si="3"/>
        <v>29600</v>
      </c>
    </row>
    <row r="133" spans="2:9" x14ac:dyDescent="0.25">
      <c r="B133" s="38">
        <f>SUBTOTAL(103,$C$46:C133)</f>
        <v>88</v>
      </c>
      <c r="C133" s="90" t="s">
        <v>97</v>
      </c>
      <c r="D133" s="183"/>
      <c r="E133" s="40">
        <v>44407</v>
      </c>
      <c r="F133" s="86">
        <v>0</v>
      </c>
      <c r="G133" s="87">
        <v>-150000</v>
      </c>
      <c r="H133" s="88">
        <v>0</v>
      </c>
      <c r="I133" s="169">
        <f t="shared" si="3"/>
        <v>-150000</v>
      </c>
    </row>
    <row r="134" spans="2:9" x14ac:dyDescent="0.25">
      <c r="B134" s="38">
        <f>SUBTOTAL(103,$C$46:C134)</f>
        <v>89</v>
      </c>
      <c r="C134" s="90" t="s">
        <v>104</v>
      </c>
      <c r="D134" s="183"/>
      <c r="E134" s="40">
        <v>44411</v>
      </c>
      <c r="F134" s="86">
        <v>0</v>
      </c>
      <c r="G134" s="87">
        <v>-40000</v>
      </c>
      <c r="H134" s="88">
        <v>0</v>
      </c>
      <c r="I134" s="169">
        <f t="shared" si="3"/>
        <v>-40000</v>
      </c>
    </row>
    <row r="135" spans="2:9" x14ac:dyDescent="0.25">
      <c r="B135" s="38">
        <f>SUBTOTAL(103,$C$46:C135)</f>
        <v>90</v>
      </c>
      <c r="C135" s="90" t="s">
        <v>106</v>
      </c>
      <c r="D135" s="183" t="s">
        <v>429</v>
      </c>
      <c r="E135" s="40">
        <v>44412</v>
      </c>
      <c r="F135" s="86">
        <v>90815</v>
      </c>
      <c r="G135" s="87">
        <v>0</v>
      </c>
      <c r="H135" s="88">
        <v>0</v>
      </c>
      <c r="I135" s="169">
        <f t="shared" si="3"/>
        <v>90815</v>
      </c>
    </row>
    <row r="136" spans="2:9" x14ac:dyDescent="0.25">
      <c r="B136" s="38">
        <f>SUBTOTAL(103,$C$46:C136)</f>
        <v>91</v>
      </c>
      <c r="C136" s="90" t="s">
        <v>105</v>
      </c>
      <c r="D136" s="183"/>
      <c r="E136" s="40">
        <v>44414</v>
      </c>
      <c r="F136" s="86">
        <v>0</v>
      </c>
      <c r="G136" s="87">
        <v>-6000</v>
      </c>
      <c r="H136" s="88">
        <v>0</v>
      </c>
      <c r="I136" s="169">
        <f t="shared" si="3"/>
        <v>-6000</v>
      </c>
    </row>
    <row r="137" spans="2:9" x14ac:dyDescent="0.25">
      <c r="B137" s="38">
        <f>SUBTOTAL(103,$C$46:C137)</f>
        <v>92</v>
      </c>
      <c r="C137" s="90" t="s">
        <v>97</v>
      </c>
      <c r="D137" s="183"/>
      <c r="E137" s="40">
        <v>44414</v>
      </c>
      <c r="F137" s="86">
        <v>0</v>
      </c>
      <c r="G137" s="87">
        <v>-150000</v>
      </c>
      <c r="H137" s="88">
        <v>0</v>
      </c>
      <c r="I137" s="169">
        <f t="shared" si="3"/>
        <v>-150000</v>
      </c>
    </row>
    <row r="138" spans="2:9" x14ac:dyDescent="0.25">
      <c r="B138" s="38">
        <f>SUBTOTAL(103,$C$46:C138)</f>
        <v>93</v>
      </c>
      <c r="C138" s="90" t="s">
        <v>107</v>
      </c>
      <c r="D138" s="183"/>
      <c r="E138" s="40">
        <v>44420</v>
      </c>
      <c r="F138" s="86">
        <v>0</v>
      </c>
      <c r="G138" s="87">
        <v>0</v>
      </c>
      <c r="H138" s="88">
        <v>-2800</v>
      </c>
      <c r="I138" s="169">
        <f t="shared" si="3"/>
        <v>-2800</v>
      </c>
    </row>
    <row r="139" spans="2:9" x14ac:dyDescent="0.25">
      <c r="B139" s="38">
        <f>SUBTOTAL(103,$C$46:C139)</f>
        <v>94</v>
      </c>
      <c r="C139" s="90" t="s">
        <v>46</v>
      </c>
      <c r="D139" s="182" t="s">
        <v>46</v>
      </c>
      <c r="E139" s="40">
        <v>44421</v>
      </c>
      <c r="F139" s="86">
        <v>500000</v>
      </c>
      <c r="G139" s="87">
        <v>0</v>
      </c>
      <c r="H139" s="88">
        <v>0</v>
      </c>
      <c r="I139" s="169">
        <f t="shared" si="3"/>
        <v>500000</v>
      </c>
    </row>
    <row r="140" spans="2:9" x14ac:dyDescent="0.25">
      <c r="B140" s="38">
        <f>SUBTOTAL(103,$C$46:C140)</f>
        <v>95</v>
      </c>
      <c r="C140" s="90" t="s">
        <v>15</v>
      </c>
      <c r="D140" s="183"/>
      <c r="E140" s="40">
        <v>44421</v>
      </c>
      <c r="F140" s="86">
        <v>0</v>
      </c>
      <c r="G140" s="87">
        <v>-100000</v>
      </c>
      <c r="H140" s="88">
        <v>0</v>
      </c>
      <c r="I140" s="169">
        <f t="shared" si="3"/>
        <v>-100000</v>
      </c>
    </row>
    <row r="141" spans="2:9" x14ac:dyDescent="0.25">
      <c r="B141" s="38">
        <f>SUBTOTAL(103,$C$46:C141)</f>
        <v>96</v>
      </c>
      <c r="C141" s="90" t="s">
        <v>16</v>
      </c>
      <c r="D141" s="183"/>
      <c r="E141" s="40">
        <v>44425</v>
      </c>
      <c r="F141" s="86">
        <v>0</v>
      </c>
      <c r="G141" s="87">
        <v>-113000</v>
      </c>
      <c r="H141" s="88">
        <v>0</v>
      </c>
      <c r="I141" s="169">
        <f t="shared" si="3"/>
        <v>-113000</v>
      </c>
    </row>
    <row r="142" spans="2:9" x14ac:dyDescent="0.25">
      <c r="B142" s="38">
        <f>SUBTOTAL(103,$C$46:C142)</f>
        <v>97</v>
      </c>
      <c r="C142" s="90" t="s">
        <v>108</v>
      </c>
      <c r="D142" s="183"/>
      <c r="E142" s="40">
        <v>44425</v>
      </c>
      <c r="F142" s="86">
        <v>0</v>
      </c>
      <c r="G142" s="87">
        <v>-438100</v>
      </c>
      <c r="H142" s="88">
        <v>0</v>
      </c>
      <c r="I142" s="169">
        <f t="shared" si="3"/>
        <v>-438100</v>
      </c>
    </row>
    <row r="143" spans="2:9" x14ac:dyDescent="0.25">
      <c r="B143" s="38">
        <f>SUBTOTAL(103,$C$46:C143)</f>
        <v>98</v>
      </c>
      <c r="C143" s="90" t="s">
        <v>14</v>
      </c>
      <c r="D143" s="183"/>
      <c r="E143" s="40">
        <v>44425</v>
      </c>
      <c r="F143" s="86">
        <v>0</v>
      </c>
      <c r="G143" s="87">
        <v>-100000</v>
      </c>
      <c r="H143" s="88">
        <v>0</v>
      </c>
      <c r="I143" s="169">
        <f t="shared" si="3"/>
        <v>-100000</v>
      </c>
    </row>
    <row r="144" spans="2:9" x14ac:dyDescent="0.25">
      <c r="B144" s="38">
        <f>SUBTOTAL(103,$C$46:C144)</f>
        <v>99</v>
      </c>
      <c r="C144" s="90" t="s">
        <v>109</v>
      </c>
      <c r="D144" s="181" t="s">
        <v>440</v>
      </c>
      <c r="E144" s="40">
        <v>44425</v>
      </c>
      <c r="F144" s="86">
        <v>38400</v>
      </c>
      <c r="G144" s="87">
        <v>0</v>
      </c>
      <c r="H144" s="88">
        <v>0</v>
      </c>
      <c r="I144" s="169">
        <f t="shared" si="3"/>
        <v>38400</v>
      </c>
    </row>
    <row r="145" spans="2:9" x14ac:dyDescent="0.25">
      <c r="B145" s="38">
        <f>SUBTOTAL(103,$C$46:C145)</f>
        <v>100</v>
      </c>
      <c r="C145" s="90" t="s">
        <v>14</v>
      </c>
      <c r="D145" s="183"/>
      <c r="E145" s="40">
        <v>44428</v>
      </c>
      <c r="F145" s="86">
        <v>0</v>
      </c>
      <c r="G145" s="87">
        <v>-100000</v>
      </c>
      <c r="H145" s="88">
        <v>0</v>
      </c>
      <c r="I145" s="169">
        <f t="shared" si="3"/>
        <v>-100000</v>
      </c>
    </row>
    <row r="146" spans="2:9" x14ac:dyDescent="0.25">
      <c r="B146" s="38">
        <f>SUBTOTAL(103,$C$46:C146)</f>
        <v>101</v>
      </c>
      <c r="C146" s="90" t="s">
        <v>46</v>
      </c>
      <c r="D146" s="182" t="s">
        <v>46</v>
      </c>
      <c r="E146" s="40">
        <v>44428</v>
      </c>
      <c r="F146" s="86">
        <v>500000</v>
      </c>
      <c r="G146" s="87">
        <v>0</v>
      </c>
      <c r="H146" s="88">
        <v>0</v>
      </c>
      <c r="I146" s="169">
        <f t="shared" si="3"/>
        <v>500000</v>
      </c>
    </row>
    <row r="147" spans="2:9" x14ac:dyDescent="0.25">
      <c r="B147" s="38">
        <f>SUBTOTAL(103,$C$46:C147)</f>
        <v>102</v>
      </c>
      <c r="C147" s="90" t="s">
        <v>14</v>
      </c>
      <c r="D147" s="183"/>
      <c r="E147" s="40">
        <v>44432</v>
      </c>
      <c r="F147" s="86">
        <v>0</v>
      </c>
      <c r="G147" s="87">
        <v>-100000</v>
      </c>
      <c r="H147" s="88">
        <v>0</v>
      </c>
      <c r="I147" s="169">
        <f t="shared" si="3"/>
        <v>-100000</v>
      </c>
    </row>
    <row r="148" spans="2:9" x14ac:dyDescent="0.25">
      <c r="B148" s="38">
        <f>SUBTOTAL(103,$C$46:C148)</f>
        <v>103</v>
      </c>
      <c r="C148" s="90" t="s">
        <v>110</v>
      </c>
      <c r="D148" s="183" t="s">
        <v>441</v>
      </c>
      <c r="E148" s="40">
        <v>44441</v>
      </c>
      <c r="F148" s="86">
        <v>200000</v>
      </c>
      <c r="G148" s="87">
        <v>0</v>
      </c>
      <c r="H148" s="88">
        <v>0</v>
      </c>
      <c r="I148" s="169">
        <f t="shared" si="3"/>
        <v>200000</v>
      </c>
    </row>
    <row r="149" spans="2:9" x14ac:dyDescent="0.25">
      <c r="B149" s="38">
        <f>SUBTOTAL(103,$C$46:C149)</f>
        <v>104</v>
      </c>
      <c r="C149" s="90" t="s">
        <v>176</v>
      </c>
      <c r="D149" s="181" t="s">
        <v>442</v>
      </c>
      <c r="E149" s="40">
        <v>44442</v>
      </c>
      <c r="F149" s="86">
        <v>0</v>
      </c>
      <c r="G149" s="87">
        <v>-100000</v>
      </c>
      <c r="H149" s="88">
        <v>0</v>
      </c>
      <c r="I149" s="169">
        <f t="shared" si="3"/>
        <v>-100000</v>
      </c>
    </row>
    <row r="150" spans="2:9" x14ac:dyDescent="0.25">
      <c r="B150" s="38">
        <f>SUBTOTAL(103,$C$46:C150)</f>
        <v>105</v>
      </c>
      <c r="C150" s="90" t="s">
        <v>15</v>
      </c>
      <c r="D150" s="183"/>
      <c r="E150" s="40">
        <v>44442</v>
      </c>
      <c r="F150" s="86">
        <v>0</v>
      </c>
      <c r="G150" s="87">
        <v>-100000</v>
      </c>
      <c r="H150" s="88">
        <v>0</v>
      </c>
      <c r="I150" s="169">
        <f t="shared" si="3"/>
        <v>-100000</v>
      </c>
    </row>
    <row r="151" spans="2:9" x14ac:dyDescent="0.25">
      <c r="B151" s="38">
        <f>SUBTOTAL(103,$C$46:C151)</f>
        <v>106</v>
      </c>
      <c r="C151" s="90" t="s">
        <v>14</v>
      </c>
      <c r="D151" s="183"/>
      <c r="E151" s="40">
        <v>44443</v>
      </c>
      <c r="F151" s="86">
        <v>0</v>
      </c>
      <c r="G151" s="87">
        <v>-100000</v>
      </c>
      <c r="H151" s="88">
        <v>0</v>
      </c>
      <c r="I151" s="169">
        <f t="shared" si="3"/>
        <v>-100000</v>
      </c>
    </row>
    <row r="152" spans="2:9" x14ac:dyDescent="0.25">
      <c r="B152" s="38">
        <f>SUBTOTAL(103,$C$46:C152)</f>
        <v>107</v>
      </c>
      <c r="C152" s="90" t="s">
        <v>111</v>
      </c>
      <c r="D152" s="183" t="s">
        <v>447</v>
      </c>
      <c r="E152" s="40">
        <v>44446</v>
      </c>
      <c r="F152" s="86">
        <v>0</v>
      </c>
      <c r="G152" s="87">
        <v>-25000</v>
      </c>
      <c r="H152" s="88">
        <v>0</v>
      </c>
      <c r="I152" s="169">
        <f t="shared" si="3"/>
        <v>-25000</v>
      </c>
    </row>
    <row r="153" spans="2:9" x14ac:dyDescent="0.25">
      <c r="B153" s="38">
        <f>SUBTOTAL(103,$C$46:C153)</f>
        <v>108</v>
      </c>
      <c r="C153" s="90" t="s">
        <v>112</v>
      </c>
      <c r="D153" s="183"/>
      <c r="E153" s="40">
        <v>44446</v>
      </c>
      <c r="F153" s="86">
        <v>0</v>
      </c>
      <c r="G153" s="87">
        <v>-15000</v>
      </c>
      <c r="H153" s="88">
        <v>0</v>
      </c>
      <c r="I153" s="169">
        <f t="shared" si="3"/>
        <v>-15000</v>
      </c>
    </row>
    <row r="154" spans="2:9" x14ac:dyDescent="0.25">
      <c r="B154" s="38">
        <f>SUBTOTAL(103,$C$46:C154)</f>
        <v>109</v>
      </c>
      <c r="C154" s="90" t="s">
        <v>113</v>
      </c>
      <c r="D154" s="183" t="s">
        <v>447</v>
      </c>
      <c r="E154" s="40">
        <v>44446</v>
      </c>
      <c r="F154" s="86">
        <v>0</v>
      </c>
      <c r="G154" s="87">
        <v>-50000</v>
      </c>
      <c r="H154" s="88">
        <v>0</v>
      </c>
      <c r="I154" s="169">
        <f t="shared" si="3"/>
        <v>-50000</v>
      </c>
    </row>
    <row r="155" spans="2:9" x14ac:dyDescent="0.25">
      <c r="B155" s="38">
        <f>SUBTOTAL(103,$C$46:C155)</f>
        <v>110</v>
      </c>
      <c r="C155" s="90" t="s">
        <v>114</v>
      </c>
      <c r="D155" s="183" t="s">
        <v>441</v>
      </c>
      <c r="E155" s="40">
        <v>44446</v>
      </c>
      <c r="F155" s="86">
        <v>0</v>
      </c>
      <c r="G155" s="87">
        <v>-40000</v>
      </c>
      <c r="H155" s="88">
        <v>0</v>
      </c>
      <c r="I155" s="169">
        <f t="shared" si="3"/>
        <v>-40000</v>
      </c>
    </row>
    <row r="156" spans="2:9" x14ac:dyDescent="0.25">
      <c r="B156" s="38">
        <f>SUBTOTAL(103,$C$46:C156)</f>
        <v>111</v>
      </c>
      <c r="C156" s="90" t="s">
        <v>115</v>
      </c>
      <c r="D156" s="183"/>
      <c r="E156" s="40">
        <v>44449</v>
      </c>
      <c r="F156" s="86">
        <v>0</v>
      </c>
      <c r="G156" s="87">
        <v>-150000</v>
      </c>
      <c r="H156" s="88">
        <v>0</v>
      </c>
      <c r="I156" s="169">
        <f t="shared" si="3"/>
        <v>-150000</v>
      </c>
    </row>
    <row r="157" spans="2:9" x14ac:dyDescent="0.25">
      <c r="B157" s="38">
        <f>SUBTOTAL(103,$C$46:C157)</f>
        <v>112</v>
      </c>
      <c r="C157" s="90" t="s">
        <v>121</v>
      </c>
      <c r="D157" s="183"/>
      <c r="E157" s="40">
        <v>44450</v>
      </c>
      <c r="F157" s="86">
        <v>0</v>
      </c>
      <c r="G157" s="87">
        <v>-30000</v>
      </c>
      <c r="H157" s="88">
        <v>0</v>
      </c>
      <c r="I157" s="169">
        <f t="shared" si="3"/>
        <v>-30000</v>
      </c>
    </row>
    <row r="158" spans="2:9" x14ac:dyDescent="0.25">
      <c r="B158" s="38">
        <f>SUBTOTAL(103,$C$46:C158)</f>
        <v>113</v>
      </c>
      <c r="C158" s="90" t="s">
        <v>116</v>
      </c>
      <c r="D158" s="183" t="s">
        <v>444</v>
      </c>
      <c r="E158" s="40">
        <v>44452</v>
      </c>
      <c r="F158" s="86">
        <v>0</v>
      </c>
      <c r="G158" s="87">
        <v>-60000</v>
      </c>
      <c r="H158" s="88">
        <v>0</v>
      </c>
      <c r="I158" s="169">
        <f t="shared" si="3"/>
        <v>-60000</v>
      </c>
    </row>
    <row r="159" spans="2:9" x14ac:dyDescent="0.25">
      <c r="B159" s="38">
        <f>SUBTOTAL(103,$C$46:C159)</f>
        <v>114</v>
      </c>
      <c r="C159" s="90" t="s">
        <v>115</v>
      </c>
      <c r="D159" s="183"/>
      <c r="E159" s="40">
        <v>44454</v>
      </c>
      <c r="F159" s="86">
        <v>0</v>
      </c>
      <c r="G159" s="87">
        <v>-100000</v>
      </c>
      <c r="H159" s="88">
        <v>0</v>
      </c>
      <c r="I159" s="169">
        <f t="shared" ref="I159:I190" si="4">+F159+G159+H159</f>
        <v>-100000</v>
      </c>
    </row>
    <row r="160" spans="2:9" x14ac:dyDescent="0.25">
      <c r="B160" s="38">
        <f>SUBTOTAL(103,$C$46:C160)</f>
        <v>115</v>
      </c>
      <c r="C160" s="90" t="s">
        <v>46</v>
      </c>
      <c r="D160" s="182" t="s">
        <v>46</v>
      </c>
      <c r="E160" s="40">
        <v>44456</v>
      </c>
      <c r="F160" s="86">
        <v>480000</v>
      </c>
      <c r="G160" s="87">
        <v>0</v>
      </c>
      <c r="H160" s="88">
        <v>0</v>
      </c>
      <c r="I160" s="169">
        <f t="shared" si="4"/>
        <v>480000</v>
      </c>
    </row>
    <row r="161" spans="2:9" x14ac:dyDescent="0.25">
      <c r="B161" s="38">
        <f>SUBTOTAL(103,$C$46:C161)</f>
        <v>116</v>
      </c>
      <c r="C161" s="90" t="s">
        <v>117</v>
      </c>
      <c r="D161" s="183"/>
      <c r="E161" s="40">
        <v>44456</v>
      </c>
      <c r="F161" s="86">
        <v>0</v>
      </c>
      <c r="G161" s="87">
        <v>-522300</v>
      </c>
      <c r="H161" s="88">
        <v>0</v>
      </c>
      <c r="I161" s="169">
        <f t="shared" si="4"/>
        <v>-522300</v>
      </c>
    </row>
    <row r="162" spans="2:9" x14ac:dyDescent="0.25">
      <c r="B162" s="38">
        <f>SUBTOTAL(103,$C$46:C162)</f>
        <v>117</v>
      </c>
      <c r="C162" s="90" t="s">
        <v>15</v>
      </c>
      <c r="D162" s="183"/>
      <c r="E162" s="40">
        <v>44460</v>
      </c>
      <c r="F162" s="86">
        <v>0</v>
      </c>
      <c r="G162" s="87">
        <v>-97200</v>
      </c>
      <c r="H162" s="88">
        <v>0</v>
      </c>
      <c r="I162" s="169">
        <f t="shared" si="4"/>
        <v>-97200</v>
      </c>
    </row>
    <row r="163" spans="2:9" x14ac:dyDescent="0.25">
      <c r="B163" s="38">
        <f>SUBTOTAL(103,$C$46:C163)</f>
        <v>118</v>
      </c>
      <c r="C163" s="90" t="s">
        <v>118</v>
      </c>
      <c r="D163" s="183" t="s">
        <v>441</v>
      </c>
      <c r="E163" s="40">
        <v>44461</v>
      </c>
      <c r="F163" s="86">
        <v>0</v>
      </c>
      <c r="G163" s="87">
        <v>-1000</v>
      </c>
      <c r="H163" s="88">
        <v>0</v>
      </c>
      <c r="I163" s="169">
        <f t="shared" si="4"/>
        <v>-1000</v>
      </c>
    </row>
    <row r="164" spans="2:9" x14ac:dyDescent="0.25">
      <c r="B164" s="38">
        <f>SUBTOTAL(103,$C$46:C164)</f>
        <v>119</v>
      </c>
      <c r="C164" s="90" t="s">
        <v>110</v>
      </c>
      <c r="D164" s="183" t="s">
        <v>441</v>
      </c>
      <c r="E164" s="40">
        <v>44462</v>
      </c>
      <c r="F164" s="86">
        <v>150000</v>
      </c>
      <c r="G164" s="87">
        <v>0</v>
      </c>
      <c r="H164" s="88">
        <v>0</v>
      </c>
      <c r="I164" s="169">
        <f t="shared" si="4"/>
        <v>150000</v>
      </c>
    </row>
    <row r="165" spans="2:9" x14ac:dyDescent="0.25">
      <c r="B165" s="38">
        <f>SUBTOTAL(103,$C$46:C165)</f>
        <v>120</v>
      </c>
      <c r="C165" s="90" t="s">
        <v>121</v>
      </c>
      <c r="D165" s="183"/>
      <c r="E165" s="40">
        <v>44463</v>
      </c>
      <c r="F165" s="86">
        <v>0</v>
      </c>
      <c r="G165" s="87">
        <v>-20000</v>
      </c>
      <c r="H165" s="88">
        <v>0</v>
      </c>
      <c r="I165" s="169">
        <f t="shared" si="4"/>
        <v>-20000</v>
      </c>
    </row>
    <row r="166" spans="2:9" x14ac:dyDescent="0.25">
      <c r="B166" s="38">
        <f>SUBTOTAL(103,$C$46:C166)</f>
        <v>121</v>
      </c>
      <c r="C166" s="90" t="s">
        <v>119</v>
      </c>
      <c r="D166" s="183"/>
      <c r="E166" s="40">
        <v>44466</v>
      </c>
      <c r="F166" s="86">
        <v>0</v>
      </c>
      <c r="G166" s="87">
        <v>-13000</v>
      </c>
      <c r="H166" s="88">
        <v>0</v>
      </c>
      <c r="I166" s="169">
        <f t="shared" si="4"/>
        <v>-13000</v>
      </c>
    </row>
    <row r="167" spans="2:9" x14ac:dyDescent="0.25">
      <c r="B167" s="38">
        <f>SUBTOTAL(103,$C$46:C167)</f>
        <v>122</v>
      </c>
      <c r="C167" s="90" t="s">
        <v>120</v>
      </c>
      <c r="D167" s="183" t="s">
        <v>447</v>
      </c>
      <c r="E167" s="40">
        <v>44466</v>
      </c>
      <c r="F167" s="86">
        <v>0</v>
      </c>
      <c r="G167" s="87">
        <v>-10000</v>
      </c>
      <c r="H167" s="88">
        <v>0</v>
      </c>
      <c r="I167" s="169">
        <f t="shared" si="4"/>
        <v>-10000</v>
      </c>
    </row>
    <row r="168" spans="2:9" x14ac:dyDescent="0.25">
      <c r="B168" s="38">
        <f>SUBTOTAL(103,$C$46:C168)</f>
        <v>123</v>
      </c>
      <c r="C168" s="90" t="s">
        <v>121</v>
      </c>
      <c r="D168" s="183"/>
      <c r="E168" s="40">
        <v>44471</v>
      </c>
      <c r="F168" s="86">
        <v>0</v>
      </c>
      <c r="G168" s="87">
        <v>-43500</v>
      </c>
      <c r="H168" s="88">
        <v>0</v>
      </c>
      <c r="I168" s="169">
        <f t="shared" si="4"/>
        <v>-43500</v>
      </c>
    </row>
    <row r="169" spans="2:9" x14ac:dyDescent="0.25">
      <c r="B169" s="38">
        <f>SUBTOTAL(103,$C$46:C169)</f>
        <v>124</v>
      </c>
      <c r="C169" s="90" t="s">
        <v>126</v>
      </c>
      <c r="D169" s="183" t="s">
        <v>428</v>
      </c>
      <c r="E169" s="40">
        <v>44475</v>
      </c>
      <c r="F169" s="86">
        <v>15840</v>
      </c>
      <c r="G169" s="87">
        <v>0</v>
      </c>
      <c r="H169" s="88">
        <v>0</v>
      </c>
      <c r="I169" s="169">
        <f t="shared" si="4"/>
        <v>15840</v>
      </c>
    </row>
    <row r="170" spans="2:9" x14ac:dyDescent="0.25">
      <c r="B170" s="38">
        <f>SUBTOTAL(103,$C$46:C170)</f>
        <v>125</v>
      </c>
      <c r="C170" s="90" t="s">
        <v>110</v>
      </c>
      <c r="D170" s="183" t="s">
        <v>441</v>
      </c>
      <c r="E170" s="40">
        <v>44476</v>
      </c>
      <c r="F170" s="86">
        <v>100000</v>
      </c>
      <c r="G170" s="87">
        <v>0</v>
      </c>
      <c r="H170" s="88">
        <v>0</v>
      </c>
      <c r="I170" s="169">
        <f t="shared" si="4"/>
        <v>100000</v>
      </c>
    </row>
    <row r="171" spans="2:9" x14ac:dyDescent="0.25">
      <c r="B171" s="38">
        <f>SUBTOTAL(103,$C$46:C171)</f>
        <v>126</v>
      </c>
      <c r="C171" s="90" t="s">
        <v>121</v>
      </c>
      <c r="D171" s="183"/>
      <c r="E171" s="40">
        <v>44478</v>
      </c>
      <c r="F171" s="86">
        <v>0</v>
      </c>
      <c r="G171" s="87">
        <v>-25300</v>
      </c>
      <c r="H171" s="88">
        <v>0</v>
      </c>
      <c r="I171" s="169">
        <f t="shared" si="4"/>
        <v>-25300</v>
      </c>
    </row>
    <row r="172" spans="2:9" x14ac:dyDescent="0.25">
      <c r="B172" s="38">
        <f>SUBTOTAL(103,$C$46:C172)</f>
        <v>127</v>
      </c>
      <c r="C172" s="90" t="s">
        <v>62</v>
      </c>
      <c r="D172" s="182" t="s">
        <v>193</v>
      </c>
      <c r="E172" s="40">
        <v>44480</v>
      </c>
      <c r="F172" s="86">
        <v>400000</v>
      </c>
      <c r="G172" s="87">
        <v>0</v>
      </c>
      <c r="H172" s="88">
        <v>0</v>
      </c>
      <c r="I172" s="169">
        <f t="shared" si="4"/>
        <v>400000</v>
      </c>
    </row>
    <row r="173" spans="2:9" x14ac:dyDescent="0.25">
      <c r="B173" s="38">
        <f>SUBTOTAL(103,$C$46:C173)</f>
        <v>128</v>
      </c>
      <c r="C173" s="90" t="s">
        <v>121</v>
      </c>
      <c r="D173" s="183"/>
      <c r="E173" s="40">
        <v>44485</v>
      </c>
      <c r="F173" s="86">
        <v>0</v>
      </c>
      <c r="G173" s="87">
        <v>-25300</v>
      </c>
      <c r="H173" s="88">
        <v>0</v>
      </c>
      <c r="I173" s="169">
        <f t="shared" si="4"/>
        <v>-25300</v>
      </c>
    </row>
    <row r="174" spans="2:9" x14ac:dyDescent="0.25">
      <c r="B174" s="38">
        <f>SUBTOTAL(103,$C$46:C174)</f>
        <v>129</v>
      </c>
      <c r="C174" s="90" t="s">
        <v>122</v>
      </c>
      <c r="D174" s="183"/>
      <c r="E174" s="40">
        <v>44487</v>
      </c>
      <c r="F174" s="86">
        <v>0</v>
      </c>
      <c r="G174" s="87">
        <v>-57255.67</v>
      </c>
      <c r="H174" s="88">
        <v>0</v>
      </c>
      <c r="I174" s="169">
        <f t="shared" si="4"/>
        <v>-57255.67</v>
      </c>
    </row>
    <row r="175" spans="2:9" x14ac:dyDescent="0.25">
      <c r="B175" s="38">
        <f>SUBTOTAL(103,$C$46:C175)</f>
        <v>130</v>
      </c>
      <c r="C175" s="90" t="s">
        <v>123</v>
      </c>
      <c r="D175" s="183"/>
      <c r="E175" s="40">
        <v>44487</v>
      </c>
      <c r="F175" s="86">
        <v>0</v>
      </c>
      <c r="G175" s="87">
        <v>-359463.35</v>
      </c>
      <c r="H175" s="88">
        <v>0</v>
      </c>
      <c r="I175" s="169">
        <f t="shared" si="4"/>
        <v>-359463.35</v>
      </c>
    </row>
    <row r="176" spans="2:9" x14ac:dyDescent="0.25">
      <c r="B176" s="38">
        <f>SUBTOTAL(103,$C$46:C176)</f>
        <v>131</v>
      </c>
      <c r="C176" s="90" t="s">
        <v>110</v>
      </c>
      <c r="D176" s="183" t="s">
        <v>441</v>
      </c>
      <c r="E176" s="40">
        <v>44488</v>
      </c>
      <c r="F176" s="86">
        <v>100000</v>
      </c>
      <c r="G176" s="87">
        <v>0</v>
      </c>
      <c r="H176" s="88">
        <v>0</v>
      </c>
      <c r="I176" s="169">
        <f t="shared" si="4"/>
        <v>100000</v>
      </c>
    </row>
    <row r="177" spans="2:9" x14ac:dyDescent="0.25">
      <c r="B177" s="38">
        <f>SUBTOTAL(103,$C$46:C177)</f>
        <v>132</v>
      </c>
      <c r="C177" s="90" t="s">
        <v>124</v>
      </c>
      <c r="D177" s="183" t="s">
        <v>444</v>
      </c>
      <c r="E177" s="40">
        <v>44490</v>
      </c>
      <c r="F177" s="86">
        <v>0</v>
      </c>
      <c r="G177" s="87">
        <v>-100000</v>
      </c>
      <c r="H177" s="88">
        <v>0</v>
      </c>
      <c r="I177" s="169">
        <f t="shared" si="4"/>
        <v>-100000</v>
      </c>
    </row>
    <row r="178" spans="2:9" x14ac:dyDescent="0.25">
      <c r="B178" s="38">
        <f>SUBTOTAL(103,$C$46:C178)</f>
        <v>133</v>
      </c>
      <c r="C178" s="90" t="s">
        <v>125</v>
      </c>
      <c r="D178" s="183" t="s">
        <v>437</v>
      </c>
      <c r="E178" s="40">
        <v>44490</v>
      </c>
      <c r="F178" s="86">
        <v>0</v>
      </c>
      <c r="G178" s="87">
        <v>-100000</v>
      </c>
      <c r="H178" s="88">
        <v>0</v>
      </c>
      <c r="I178" s="169">
        <f t="shared" si="4"/>
        <v>-100000</v>
      </c>
    </row>
    <row r="179" spans="2:9" x14ac:dyDescent="0.25">
      <c r="B179" s="38">
        <f>SUBTOTAL(103,$C$46:C179)</f>
        <v>134</v>
      </c>
      <c r="C179" s="90" t="s">
        <v>126</v>
      </c>
      <c r="D179" s="183" t="s">
        <v>428</v>
      </c>
      <c r="E179" s="40">
        <v>44491</v>
      </c>
      <c r="F179" s="86">
        <v>75150</v>
      </c>
      <c r="G179" s="87">
        <v>0</v>
      </c>
      <c r="H179" s="88">
        <v>0</v>
      </c>
      <c r="I179" s="169">
        <f t="shared" si="4"/>
        <v>75150</v>
      </c>
    </row>
    <row r="180" spans="2:9" x14ac:dyDescent="0.25">
      <c r="B180" s="38">
        <f>SUBTOTAL(103,$C$46:C180)</f>
        <v>135</v>
      </c>
      <c r="C180" s="90" t="s">
        <v>127</v>
      </c>
      <c r="D180" s="183"/>
      <c r="E180" s="40">
        <v>44491</v>
      </c>
      <c r="F180" s="86">
        <v>0</v>
      </c>
      <c r="G180" s="87">
        <v>-7300</v>
      </c>
      <c r="H180" s="88">
        <v>0</v>
      </c>
      <c r="I180" s="169">
        <f t="shared" si="4"/>
        <v>-7300</v>
      </c>
    </row>
    <row r="181" spans="2:9" x14ac:dyDescent="0.25">
      <c r="B181" s="38">
        <f>SUBTOTAL(103,$C$46:C181)</f>
        <v>136</v>
      </c>
      <c r="C181" s="90" t="s">
        <v>121</v>
      </c>
      <c r="D181" s="183" t="s">
        <v>429</v>
      </c>
      <c r="E181" s="40">
        <v>44492</v>
      </c>
      <c r="F181" s="86">
        <v>0</v>
      </c>
      <c r="G181" s="87">
        <v>-25300</v>
      </c>
      <c r="H181" s="88">
        <v>0</v>
      </c>
      <c r="I181" s="169">
        <f t="shared" si="4"/>
        <v>-25300</v>
      </c>
    </row>
    <row r="182" spans="2:9" x14ac:dyDescent="0.25">
      <c r="B182" s="38">
        <f>SUBTOTAL(103,$C$46:C182)</f>
        <v>137</v>
      </c>
      <c r="C182" s="90" t="s">
        <v>128</v>
      </c>
      <c r="D182" s="183"/>
      <c r="E182" s="40">
        <v>44497</v>
      </c>
      <c r="F182" s="86">
        <v>0</v>
      </c>
      <c r="G182" s="87">
        <v>-5000</v>
      </c>
      <c r="H182" s="88">
        <v>0</v>
      </c>
      <c r="I182" s="169">
        <f t="shared" si="4"/>
        <v>-5000</v>
      </c>
    </row>
    <row r="183" spans="2:9" x14ac:dyDescent="0.25">
      <c r="B183" s="38">
        <f>SUBTOTAL(103,$C$46:C183)</f>
        <v>138</v>
      </c>
      <c r="C183" s="90" t="s">
        <v>121</v>
      </c>
      <c r="D183" s="183" t="s">
        <v>429</v>
      </c>
      <c r="E183" s="40">
        <v>44498</v>
      </c>
      <c r="F183" s="86">
        <v>0</v>
      </c>
      <c r="G183" s="87">
        <v>-40000</v>
      </c>
      <c r="H183" s="88">
        <v>0</v>
      </c>
      <c r="I183" s="169">
        <f t="shared" si="4"/>
        <v>-40000</v>
      </c>
    </row>
    <row r="184" spans="2:9" x14ac:dyDescent="0.25">
      <c r="B184" s="38">
        <f>SUBTOTAL(103,$C$46:C184)</f>
        <v>139</v>
      </c>
      <c r="C184" s="90" t="s">
        <v>110</v>
      </c>
      <c r="D184" s="183" t="s">
        <v>441</v>
      </c>
      <c r="E184" s="40">
        <v>44504</v>
      </c>
      <c r="F184" s="86">
        <v>100000</v>
      </c>
      <c r="G184" s="87">
        <v>0</v>
      </c>
      <c r="H184" s="88">
        <v>0</v>
      </c>
      <c r="I184" s="169">
        <f t="shared" si="4"/>
        <v>100000</v>
      </c>
    </row>
    <row r="185" spans="2:9" ht="14.25" customHeight="1" x14ac:dyDescent="0.25">
      <c r="B185" s="38">
        <f>SUBTOTAL(103,$C$46:C185)</f>
        <v>140</v>
      </c>
      <c r="C185" s="90" t="s">
        <v>121</v>
      </c>
      <c r="D185" s="183" t="s">
        <v>429</v>
      </c>
      <c r="E185" s="40">
        <v>44505</v>
      </c>
      <c r="F185" s="86">
        <v>0</v>
      </c>
      <c r="G185" s="87">
        <v>-50000</v>
      </c>
      <c r="H185" s="88">
        <v>0</v>
      </c>
      <c r="I185" s="169">
        <f t="shared" si="4"/>
        <v>-50000</v>
      </c>
    </row>
    <row r="186" spans="2:9" ht="14.25" customHeight="1" x14ac:dyDescent="0.25">
      <c r="B186" s="38">
        <f>SUBTOTAL(103,$C$46:C186)</f>
        <v>141</v>
      </c>
      <c r="C186" s="90" t="s">
        <v>121</v>
      </c>
      <c r="D186" s="183" t="s">
        <v>429</v>
      </c>
      <c r="E186" s="40">
        <v>44512</v>
      </c>
      <c r="F186" s="86">
        <v>0</v>
      </c>
      <c r="G186" s="87">
        <v>-31000</v>
      </c>
      <c r="H186" s="88">
        <v>0</v>
      </c>
      <c r="I186" s="169">
        <f t="shared" si="4"/>
        <v>-31000</v>
      </c>
    </row>
    <row r="187" spans="2:9" ht="14.25" customHeight="1" x14ac:dyDescent="0.25">
      <c r="B187" s="38">
        <f>SUBTOTAL(103,$C$46:C187)</f>
        <v>142</v>
      </c>
      <c r="C187" s="90" t="s">
        <v>129</v>
      </c>
      <c r="D187" s="183" t="s">
        <v>194</v>
      </c>
      <c r="E187" s="40">
        <v>44516</v>
      </c>
      <c r="F187" s="86">
        <v>0</v>
      </c>
      <c r="G187" s="87">
        <v>-40000</v>
      </c>
      <c r="H187" s="88">
        <v>0</v>
      </c>
      <c r="I187" s="169">
        <f t="shared" si="4"/>
        <v>-40000</v>
      </c>
    </row>
    <row r="188" spans="2:9" ht="14.25" customHeight="1" x14ac:dyDescent="0.25">
      <c r="B188" s="38">
        <f>SUBTOTAL(103,$C$46:C188)</f>
        <v>143</v>
      </c>
      <c r="C188" s="90" t="s">
        <v>130</v>
      </c>
      <c r="D188" s="183"/>
      <c r="E188" s="40">
        <v>44517</v>
      </c>
      <c r="F188" s="86">
        <v>0</v>
      </c>
      <c r="G188" s="87">
        <v>-3000</v>
      </c>
      <c r="H188" s="88">
        <v>0</v>
      </c>
      <c r="I188" s="169">
        <f t="shared" si="4"/>
        <v>-3000</v>
      </c>
    </row>
    <row r="189" spans="2:9" ht="14.25" customHeight="1" x14ac:dyDescent="0.25">
      <c r="B189" s="38">
        <f>SUBTOTAL(103,$C$46:C189)</f>
        <v>144</v>
      </c>
      <c r="C189" s="90" t="s">
        <v>131</v>
      </c>
      <c r="D189" s="183"/>
      <c r="E189" s="40">
        <v>44517</v>
      </c>
      <c r="F189" s="86">
        <v>650000</v>
      </c>
      <c r="G189" s="87">
        <v>0</v>
      </c>
      <c r="H189" s="88">
        <v>0</v>
      </c>
      <c r="I189" s="169">
        <f t="shared" si="4"/>
        <v>650000</v>
      </c>
    </row>
    <row r="190" spans="2:9" ht="14.25" customHeight="1" x14ac:dyDescent="0.25">
      <c r="B190" s="38">
        <f>SUBTOTAL(103,$C$46:C190)</f>
        <v>145</v>
      </c>
      <c r="C190" s="90" t="s">
        <v>132</v>
      </c>
      <c r="D190" s="183"/>
      <c r="E190" s="40">
        <v>44517</v>
      </c>
      <c r="F190" s="86">
        <v>0</v>
      </c>
      <c r="G190" s="87">
        <v>-647000</v>
      </c>
      <c r="H190" s="88">
        <v>0</v>
      </c>
      <c r="I190" s="169">
        <f t="shared" si="4"/>
        <v>-647000</v>
      </c>
    </row>
    <row r="191" spans="2:9" ht="14.25" customHeight="1" x14ac:dyDescent="0.25">
      <c r="B191" s="38">
        <f>SUBTOTAL(103,$C$46:C191)</f>
        <v>146</v>
      </c>
      <c r="C191" s="90" t="s">
        <v>133</v>
      </c>
      <c r="D191" s="183"/>
      <c r="E191" s="40">
        <v>44517</v>
      </c>
      <c r="F191" s="86">
        <v>60000</v>
      </c>
      <c r="G191" s="87">
        <v>0</v>
      </c>
      <c r="H191" s="88">
        <v>0</v>
      </c>
      <c r="I191" s="169">
        <f t="shared" ref="I191:I222" si="5">+F191+G191+H191</f>
        <v>60000</v>
      </c>
    </row>
    <row r="192" spans="2:9" ht="14.25" customHeight="1" x14ac:dyDescent="0.25">
      <c r="B192" s="38">
        <f>SUBTOTAL(103,$C$46:C192)</f>
        <v>147</v>
      </c>
      <c r="C192" s="90" t="s">
        <v>134</v>
      </c>
      <c r="D192" s="183"/>
      <c r="E192" s="40">
        <v>44518</v>
      </c>
      <c r="F192" s="86">
        <v>0</v>
      </c>
      <c r="G192" s="87">
        <v>-7000</v>
      </c>
      <c r="H192" s="88">
        <v>0</v>
      </c>
      <c r="I192" s="169">
        <f t="shared" si="5"/>
        <v>-7000</v>
      </c>
    </row>
    <row r="193" spans="2:9" ht="14.25" customHeight="1" x14ac:dyDescent="0.25">
      <c r="B193" s="38">
        <f>SUBTOTAL(103,$C$46:C193)</f>
        <v>148</v>
      </c>
      <c r="C193" s="90" t="s">
        <v>121</v>
      </c>
      <c r="D193" s="183" t="s">
        <v>429</v>
      </c>
      <c r="E193" s="40">
        <v>44519</v>
      </c>
      <c r="F193" s="86">
        <v>0</v>
      </c>
      <c r="G193" s="87">
        <v>-42500</v>
      </c>
      <c r="H193" s="88">
        <v>0</v>
      </c>
      <c r="I193" s="169">
        <f t="shared" si="5"/>
        <v>-42500</v>
      </c>
    </row>
    <row r="194" spans="2:9" ht="14.25" customHeight="1" x14ac:dyDescent="0.25">
      <c r="B194" s="38">
        <f>SUBTOTAL(103,$C$46:C194)</f>
        <v>149</v>
      </c>
      <c r="C194" s="90" t="s">
        <v>135</v>
      </c>
      <c r="D194" s="183"/>
      <c r="E194" s="40">
        <v>44519</v>
      </c>
      <c r="F194" s="86">
        <v>0</v>
      </c>
      <c r="G194" s="87">
        <v>-22000</v>
      </c>
      <c r="H194" s="88">
        <v>0</v>
      </c>
      <c r="I194" s="169">
        <f t="shared" si="5"/>
        <v>-22000</v>
      </c>
    </row>
    <row r="195" spans="2:9" ht="14.25" customHeight="1" x14ac:dyDescent="0.25">
      <c r="B195" s="38">
        <f>SUBTOTAL(103,$C$46:C195)</f>
        <v>150</v>
      </c>
      <c r="C195" s="90" t="s">
        <v>78</v>
      </c>
      <c r="D195" s="183"/>
      <c r="E195" s="40">
        <v>44519</v>
      </c>
      <c r="F195" s="86">
        <v>7000</v>
      </c>
      <c r="G195" s="87">
        <v>0</v>
      </c>
      <c r="H195" s="88">
        <v>0</v>
      </c>
      <c r="I195" s="169">
        <f t="shared" si="5"/>
        <v>7000</v>
      </c>
    </row>
    <row r="196" spans="2:9" ht="14.25" customHeight="1" x14ac:dyDescent="0.25">
      <c r="B196" s="38">
        <f>SUBTOTAL(103,$C$46:C196)</f>
        <v>151</v>
      </c>
      <c r="C196" s="90" t="s">
        <v>136</v>
      </c>
      <c r="D196" s="183"/>
      <c r="E196" s="40">
        <v>44522</v>
      </c>
      <c r="F196" s="86">
        <v>35000</v>
      </c>
      <c r="G196" s="87">
        <v>0</v>
      </c>
      <c r="H196" s="88">
        <v>0</v>
      </c>
      <c r="I196" s="169">
        <f t="shared" si="5"/>
        <v>35000</v>
      </c>
    </row>
    <row r="197" spans="2:9" ht="14.25" customHeight="1" x14ac:dyDescent="0.25">
      <c r="B197" s="38">
        <f>SUBTOTAL(103,$C$46:C197)</f>
        <v>152</v>
      </c>
      <c r="C197" s="90" t="s">
        <v>137</v>
      </c>
      <c r="D197" s="183" t="s">
        <v>441</v>
      </c>
      <c r="E197" s="40">
        <v>44522</v>
      </c>
      <c r="F197" s="86">
        <v>0</v>
      </c>
      <c r="G197" s="87">
        <v>-1000</v>
      </c>
      <c r="H197" s="88">
        <v>0</v>
      </c>
      <c r="I197" s="169">
        <f t="shared" si="5"/>
        <v>-1000</v>
      </c>
    </row>
    <row r="198" spans="2:9" ht="14.25" customHeight="1" x14ac:dyDescent="0.25">
      <c r="B198" s="38">
        <f>SUBTOTAL(103,$C$46:C198)</f>
        <v>153</v>
      </c>
      <c r="C198" s="90" t="s">
        <v>140</v>
      </c>
      <c r="D198" s="183" t="s">
        <v>432</v>
      </c>
      <c r="E198" s="40">
        <v>44523</v>
      </c>
      <c r="F198" s="86">
        <v>0</v>
      </c>
      <c r="G198" s="87">
        <v>-19400</v>
      </c>
      <c r="H198" s="88">
        <v>0</v>
      </c>
      <c r="I198" s="169">
        <f t="shared" si="5"/>
        <v>-19400</v>
      </c>
    </row>
    <row r="199" spans="2:9" ht="14.25" customHeight="1" x14ac:dyDescent="0.25">
      <c r="B199" s="38">
        <f>SUBTOTAL(103,$C$46:C199)</f>
        <v>154</v>
      </c>
      <c r="C199" s="90" t="s">
        <v>139</v>
      </c>
      <c r="D199" s="183"/>
      <c r="E199" s="40">
        <v>44524</v>
      </c>
      <c r="F199" s="86">
        <v>0</v>
      </c>
      <c r="G199" s="87">
        <v>-2470</v>
      </c>
      <c r="H199" s="88">
        <v>0</v>
      </c>
      <c r="I199" s="169">
        <f t="shared" si="5"/>
        <v>-2470</v>
      </c>
    </row>
    <row r="200" spans="2:9" ht="14.25" customHeight="1" x14ac:dyDescent="0.25">
      <c r="B200" s="38">
        <f>SUBTOTAL(103,$C$46:C200)</f>
        <v>155</v>
      </c>
      <c r="C200" s="90" t="s">
        <v>138</v>
      </c>
      <c r="D200" s="183"/>
      <c r="E200" s="40">
        <v>44525</v>
      </c>
      <c r="F200" s="86">
        <v>0</v>
      </c>
      <c r="G200" s="87">
        <v>0</v>
      </c>
      <c r="H200" s="88">
        <v>-1800</v>
      </c>
      <c r="I200" s="169">
        <f t="shared" si="5"/>
        <v>-1800</v>
      </c>
    </row>
    <row r="201" spans="2:9" ht="14.25" customHeight="1" x14ac:dyDescent="0.25">
      <c r="B201" s="38">
        <f>SUBTOTAL(103,$C$46:C201)</f>
        <v>156</v>
      </c>
      <c r="C201" s="90" t="s">
        <v>136</v>
      </c>
      <c r="D201" s="183"/>
      <c r="E201" s="40">
        <v>44526</v>
      </c>
      <c r="F201" s="86">
        <v>50000</v>
      </c>
      <c r="G201" s="87">
        <v>0</v>
      </c>
      <c r="H201" s="88">
        <v>0</v>
      </c>
      <c r="I201" s="169">
        <f t="shared" si="5"/>
        <v>50000</v>
      </c>
    </row>
    <row r="202" spans="2:9" ht="14.25" customHeight="1" x14ac:dyDescent="0.25">
      <c r="B202" s="38">
        <f>SUBTOTAL(103,$C$46:C202)</f>
        <v>157</v>
      </c>
      <c r="C202" s="90" t="s">
        <v>121</v>
      </c>
      <c r="D202" s="183" t="s">
        <v>429</v>
      </c>
      <c r="E202" s="40">
        <v>44526</v>
      </c>
      <c r="F202" s="86">
        <v>0</v>
      </c>
      <c r="G202" s="87">
        <v>-45000</v>
      </c>
      <c r="H202" s="88">
        <v>0</v>
      </c>
      <c r="I202" s="169">
        <f t="shared" si="5"/>
        <v>-45000</v>
      </c>
    </row>
    <row r="203" spans="2:9" ht="14.25" customHeight="1" x14ac:dyDescent="0.25">
      <c r="B203" s="38">
        <f>SUBTOTAL(103,$C$46:C203)</f>
        <v>158</v>
      </c>
      <c r="C203" s="90" t="s">
        <v>110</v>
      </c>
      <c r="D203" s="183" t="s">
        <v>441</v>
      </c>
      <c r="E203" s="40">
        <v>44531</v>
      </c>
      <c r="F203" s="86">
        <v>100000</v>
      </c>
      <c r="G203" s="87">
        <v>0</v>
      </c>
      <c r="H203" s="88">
        <v>0</v>
      </c>
      <c r="I203" s="169">
        <f t="shared" si="5"/>
        <v>100000</v>
      </c>
    </row>
    <row r="204" spans="2:9" ht="14.25" customHeight="1" x14ac:dyDescent="0.25">
      <c r="B204" s="38">
        <f>SUBTOTAL(103,$C$46:C204)</f>
        <v>159</v>
      </c>
      <c r="C204" s="90" t="s">
        <v>141</v>
      </c>
      <c r="D204" s="182" t="s">
        <v>46</v>
      </c>
      <c r="E204" s="40">
        <v>44532</v>
      </c>
      <c r="F204" s="86">
        <v>0</v>
      </c>
      <c r="G204" s="87">
        <v>-5000</v>
      </c>
      <c r="H204" s="88">
        <v>0</v>
      </c>
      <c r="I204" s="169">
        <f t="shared" si="5"/>
        <v>-5000</v>
      </c>
    </row>
    <row r="205" spans="2:9" ht="14.25" customHeight="1" x14ac:dyDescent="0.25">
      <c r="B205" s="38">
        <f>SUBTOTAL(103,$C$46:C205)</f>
        <v>160</v>
      </c>
      <c r="C205" s="90" t="s">
        <v>142</v>
      </c>
      <c r="D205" s="183"/>
      <c r="E205" s="40">
        <v>44533</v>
      </c>
      <c r="F205" s="86">
        <v>73600</v>
      </c>
      <c r="G205" s="87">
        <v>0</v>
      </c>
      <c r="H205" s="88">
        <v>0</v>
      </c>
      <c r="I205" s="169">
        <f t="shared" si="5"/>
        <v>73600</v>
      </c>
    </row>
    <row r="206" spans="2:9" ht="14.25" customHeight="1" x14ac:dyDescent="0.25">
      <c r="B206" s="38">
        <f>SUBTOTAL(103,$C$46:C206)</f>
        <v>161</v>
      </c>
      <c r="C206" s="90" t="s">
        <v>121</v>
      </c>
      <c r="D206" s="183" t="s">
        <v>429</v>
      </c>
      <c r="E206" s="40">
        <v>44533</v>
      </c>
      <c r="F206" s="86">
        <v>0</v>
      </c>
      <c r="G206" s="87">
        <v>-27200</v>
      </c>
      <c r="H206" s="88">
        <v>0</v>
      </c>
      <c r="I206" s="169">
        <f t="shared" si="5"/>
        <v>-27200</v>
      </c>
    </row>
    <row r="207" spans="2:9" ht="14.25" customHeight="1" x14ac:dyDescent="0.25">
      <c r="B207" s="38">
        <f>SUBTOTAL(103,$C$46:C207)</f>
        <v>162</v>
      </c>
      <c r="C207" s="90" t="s">
        <v>143</v>
      </c>
      <c r="D207" s="183" t="s">
        <v>429</v>
      </c>
      <c r="E207" s="40">
        <v>44533</v>
      </c>
      <c r="F207" s="86">
        <v>0</v>
      </c>
      <c r="G207" s="87">
        <v>-80600</v>
      </c>
      <c r="H207" s="88">
        <v>0</v>
      </c>
      <c r="I207" s="169">
        <f t="shared" si="5"/>
        <v>-80600</v>
      </c>
    </row>
    <row r="208" spans="2:9" ht="14.25" customHeight="1" x14ac:dyDescent="0.25">
      <c r="B208" s="38">
        <f>SUBTOTAL(103,$C$46:C208)</f>
        <v>163</v>
      </c>
      <c r="C208" s="90" t="s">
        <v>110</v>
      </c>
      <c r="D208" s="183" t="s">
        <v>441</v>
      </c>
      <c r="E208" s="40">
        <v>44538</v>
      </c>
      <c r="F208" s="86">
        <v>162800</v>
      </c>
      <c r="G208" s="87">
        <v>0</v>
      </c>
      <c r="H208" s="88">
        <v>0</v>
      </c>
      <c r="I208" s="169">
        <f t="shared" si="5"/>
        <v>162800</v>
      </c>
    </row>
    <row r="209" spans="2:9" ht="14.25" customHeight="1" x14ac:dyDescent="0.25">
      <c r="B209" s="38">
        <f>SUBTOTAL(103,$C$46:C209)</f>
        <v>164</v>
      </c>
      <c r="C209" s="90" t="s">
        <v>144</v>
      </c>
      <c r="D209" s="183" t="s">
        <v>428</v>
      </c>
      <c r="E209" s="40">
        <v>44539</v>
      </c>
      <c r="F209" s="86">
        <v>17500</v>
      </c>
      <c r="G209" s="87">
        <v>0</v>
      </c>
      <c r="H209" s="88">
        <v>0</v>
      </c>
      <c r="I209" s="169">
        <f t="shared" si="5"/>
        <v>17500</v>
      </c>
    </row>
    <row r="210" spans="2:9" ht="14.25" customHeight="1" x14ac:dyDescent="0.25">
      <c r="B210" s="38">
        <f>SUBTOTAL(103,$C$46:C210)</f>
        <v>165</v>
      </c>
      <c r="C210" s="90" t="s">
        <v>143</v>
      </c>
      <c r="D210" s="183" t="s">
        <v>429</v>
      </c>
      <c r="E210" s="40">
        <v>44539</v>
      </c>
      <c r="F210" s="86">
        <v>0</v>
      </c>
      <c r="G210" s="87">
        <v>-91200</v>
      </c>
      <c r="H210" s="88">
        <v>0</v>
      </c>
      <c r="I210" s="169">
        <f t="shared" si="5"/>
        <v>-91200</v>
      </c>
    </row>
    <row r="211" spans="2:9" ht="14.25" customHeight="1" x14ac:dyDescent="0.25">
      <c r="B211" s="38">
        <f>SUBTOTAL(103,$C$46:C211)</f>
        <v>166</v>
      </c>
      <c r="C211" s="90" t="s">
        <v>115</v>
      </c>
      <c r="D211" s="183" t="s">
        <v>429</v>
      </c>
      <c r="E211" s="40">
        <v>44539</v>
      </c>
      <c r="F211" s="86">
        <v>0</v>
      </c>
      <c r="G211" s="87">
        <v>-100000</v>
      </c>
      <c r="H211" s="88">
        <v>0</v>
      </c>
      <c r="I211" s="169">
        <f t="shared" si="5"/>
        <v>-100000</v>
      </c>
    </row>
    <row r="212" spans="2:9" ht="14.25" customHeight="1" x14ac:dyDescent="0.25">
      <c r="B212" s="38">
        <f>SUBTOTAL(103,$C$46:C212)</f>
        <v>167</v>
      </c>
      <c r="C212" s="90" t="s">
        <v>145</v>
      </c>
      <c r="D212" s="183" t="s">
        <v>429</v>
      </c>
      <c r="E212" s="40">
        <v>44539</v>
      </c>
      <c r="F212" s="86">
        <v>0</v>
      </c>
      <c r="G212" s="87">
        <v>-8500</v>
      </c>
      <c r="H212" s="88">
        <v>0</v>
      </c>
      <c r="I212" s="169">
        <f t="shared" si="5"/>
        <v>-8500</v>
      </c>
    </row>
    <row r="213" spans="2:9" ht="14.25" customHeight="1" x14ac:dyDescent="0.25">
      <c r="B213" s="38">
        <f>SUBTOTAL(103,$C$46:C213)</f>
        <v>168</v>
      </c>
      <c r="C213" s="90" t="s">
        <v>121</v>
      </c>
      <c r="D213" s="183" t="s">
        <v>429</v>
      </c>
      <c r="E213" s="40">
        <v>44539</v>
      </c>
      <c r="F213" s="86">
        <v>0</v>
      </c>
      <c r="G213" s="87">
        <v>-54000</v>
      </c>
      <c r="H213" s="88">
        <v>0</v>
      </c>
      <c r="I213" s="169">
        <f t="shared" si="5"/>
        <v>-54000</v>
      </c>
    </row>
    <row r="214" spans="2:9" ht="14.25" customHeight="1" x14ac:dyDescent="0.25">
      <c r="B214" s="38">
        <f>SUBTOTAL(103,$C$46:C214)</f>
        <v>169</v>
      </c>
      <c r="C214" s="90" t="s">
        <v>146</v>
      </c>
      <c r="D214" s="183"/>
      <c r="E214" s="40">
        <v>44539</v>
      </c>
      <c r="F214" s="86">
        <v>153070</v>
      </c>
      <c r="G214" s="87">
        <v>0</v>
      </c>
      <c r="H214" s="88">
        <v>0</v>
      </c>
      <c r="I214" s="169">
        <f t="shared" si="5"/>
        <v>153070</v>
      </c>
    </row>
    <row r="215" spans="2:9" ht="14.25" customHeight="1" x14ac:dyDescent="0.25">
      <c r="B215" s="38">
        <f>SUBTOTAL(103,$C$46:C215)</f>
        <v>170</v>
      </c>
      <c r="C215" s="90" t="s">
        <v>147</v>
      </c>
      <c r="D215" s="182" t="s">
        <v>46</v>
      </c>
      <c r="E215" s="40">
        <v>44541</v>
      </c>
      <c r="F215" s="86">
        <v>0</v>
      </c>
      <c r="G215" s="87">
        <v>-3500</v>
      </c>
      <c r="H215" s="88">
        <v>0</v>
      </c>
      <c r="I215" s="169">
        <f t="shared" si="5"/>
        <v>-3500</v>
      </c>
    </row>
    <row r="216" spans="2:9" ht="14.25" customHeight="1" x14ac:dyDescent="0.25">
      <c r="B216" s="38">
        <f>SUBTOTAL(103,$C$46:C216)</f>
        <v>171</v>
      </c>
      <c r="C216" s="90" t="s">
        <v>148</v>
      </c>
      <c r="D216" s="183"/>
      <c r="E216" s="40">
        <v>44547</v>
      </c>
      <c r="F216" s="86">
        <v>125970</v>
      </c>
      <c r="G216" s="87">
        <v>0</v>
      </c>
      <c r="H216" s="88">
        <v>0</v>
      </c>
      <c r="I216" s="169">
        <f t="shared" si="5"/>
        <v>125970</v>
      </c>
    </row>
    <row r="217" spans="2:9" ht="14.25" customHeight="1" x14ac:dyDescent="0.25">
      <c r="B217" s="38">
        <f>SUBTOTAL(103,$C$46:C217)</f>
        <v>172</v>
      </c>
      <c r="C217" s="90" t="s">
        <v>151</v>
      </c>
      <c r="D217" s="183" t="s">
        <v>449</v>
      </c>
      <c r="E217" s="40">
        <v>44547</v>
      </c>
      <c r="F217" s="86">
        <v>60000</v>
      </c>
      <c r="G217" s="87">
        <v>0</v>
      </c>
      <c r="H217" s="88">
        <v>0</v>
      </c>
      <c r="I217" s="169">
        <f t="shared" si="5"/>
        <v>60000</v>
      </c>
    </row>
    <row r="218" spans="2:9" ht="14.25" customHeight="1" x14ac:dyDescent="0.25">
      <c r="B218" s="38">
        <f>SUBTOTAL(103,$C$46:C218)</f>
        <v>173</v>
      </c>
      <c r="C218" s="90" t="s">
        <v>149</v>
      </c>
      <c r="D218" s="183"/>
      <c r="E218" s="40">
        <v>44547</v>
      </c>
      <c r="F218" s="86">
        <v>0</v>
      </c>
      <c r="G218" s="87">
        <v>-328500</v>
      </c>
      <c r="H218" s="88">
        <v>0</v>
      </c>
      <c r="I218" s="169">
        <f t="shared" si="5"/>
        <v>-328500</v>
      </c>
    </row>
    <row r="219" spans="2:9" ht="14.25" customHeight="1" x14ac:dyDescent="0.25">
      <c r="B219" s="38">
        <f>SUBTOTAL(103,$C$46:C219)</f>
        <v>174</v>
      </c>
      <c r="C219" s="90" t="s">
        <v>150</v>
      </c>
      <c r="D219" s="183"/>
      <c r="E219" s="40">
        <v>44547</v>
      </c>
      <c r="F219" s="86">
        <v>300000</v>
      </c>
      <c r="G219" s="87">
        <v>0</v>
      </c>
      <c r="H219" s="88">
        <v>0</v>
      </c>
      <c r="I219" s="169">
        <f t="shared" si="5"/>
        <v>300000</v>
      </c>
    </row>
    <row r="220" spans="2:9" ht="14.25" customHeight="1" x14ac:dyDescent="0.25">
      <c r="B220" s="38">
        <f>SUBTOTAL(103,$C$46:C220)</f>
        <v>175</v>
      </c>
      <c r="C220" s="90" t="s">
        <v>152</v>
      </c>
      <c r="D220" s="183"/>
      <c r="E220" s="40">
        <v>44547</v>
      </c>
      <c r="F220" s="86">
        <v>0</v>
      </c>
      <c r="G220" s="87">
        <v>-300000</v>
      </c>
      <c r="H220" s="88">
        <v>0</v>
      </c>
      <c r="I220" s="169">
        <f t="shared" si="5"/>
        <v>-300000</v>
      </c>
    </row>
    <row r="221" spans="2:9" ht="14.25" customHeight="1" x14ac:dyDescent="0.25">
      <c r="B221" s="38">
        <f>SUBTOTAL(103,$C$46:C221)</f>
        <v>176</v>
      </c>
      <c r="C221" s="90" t="s">
        <v>148</v>
      </c>
      <c r="D221" s="183"/>
      <c r="E221" s="40">
        <v>44550</v>
      </c>
      <c r="F221" s="86">
        <v>125970</v>
      </c>
      <c r="G221" s="87">
        <v>0</v>
      </c>
      <c r="H221" s="88">
        <v>0</v>
      </c>
      <c r="I221" s="169">
        <f t="shared" si="5"/>
        <v>125970</v>
      </c>
    </row>
    <row r="222" spans="2:9" ht="14.25" customHeight="1" x14ac:dyDescent="0.25">
      <c r="B222" s="38">
        <f>SUBTOTAL(103,$C$46:C222)</f>
        <v>177</v>
      </c>
      <c r="C222" s="90" t="s">
        <v>153</v>
      </c>
      <c r="D222" s="183" t="s">
        <v>449</v>
      </c>
      <c r="E222" s="40">
        <v>44550</v>
      </c>
      <c r="F222" s="86">
        <v>0</v>
      </c>
      <c r="G222" s="87">
        <v>-60000</v>
      </c>
      <c r="H222" s="88">
        <v>0</v>
      </c>
      <c r="I222" s="169">
        <f t="shared" si="5"/>
        <v>-60000</v>
      </c>
    </row>
    <row r="223" spans="2:9" ht="14.25" customHeight="1" x14ac:dyDescent="0.25">
      <c r="B223" s="38">
        <f>SUBTOTAL(103,$C$46:C223)</f>
        <v>178</v>
      </c>
      <c r="C223" s="90" t="s">
        <v>121</v>
      </c>
      <c r="D223" s="183" t="s">
        <v>429</v>
      </c>
      <c r="E223" s="40">
        <v>44552</v>
      </c>
      <c r="F223" s="86">
        <v>0</v>
      </c>
      <c r="G223" s="87">
        <v>-30000</v>
      </c>
      <c r="H223" s="88">
        <v>0</v>
      </c>
      <c r="I223" s="169">
        <f t="shared" ref="I223:I253" si="6">+F223+G223+H223</f>
        <v>-30000</v>
      </c>
    </row>
    <row r="224" spans="2:9" ht="14.25" customHeight="1" x14ac:dyDescent="0.25">
      <c r="B224" s="38">
        <f>SUBTOTAL(103,$C$46:C224)</f>
        <v>179</v>
      </c>
      <c r="C224" s="90" t="s">
        <v>154</v>
      </c>
      <c r="D224" s="183"/>
      <c r="E224" s="40">
        <v>44552</v>
      </c>
      <c r="F224" s="86">
        <v>0</v>
      </c>
      <c r="G224" s="87">
        <v>-20000</v>
      </c>
      <c r="H224" s="88">
        <v>0</v>
      </c>
      <c r="I224" s="169">
        <f t="shared" si="6"/>
        <v>-20000</v>
      </c>
    </row>
    <row r="225" spans="2:9" ht="14.25" customHeight="1" x14ac:dyDescent="0.25">
      <c r="B225" s="38">
        <f>SUBTOTAL(103,$C$46:C225)</f>
        <v>180</v>
      </c>
      <c r="C225" s="90" t="s">
        <v>155</v>
      </c>
      <c r="D225" s="183"/>
      <c r="E225" s="40">
        <v>44564</v>
      </c>
      <c r="F225" s="86">
        <v>0</v>
      </c>
      <c r="G225" s="87">
        <v>0</v>
      </c>
      <c r="H225" s="88">
        <v>-8300</v>
      </c>
      <c r="I225" s="169">
        <f t="shared" si="6"/>
        <v>-8300</v>
      </c>
    </row>
    <row r="226" spans="2:9" ht="14.25" customHeight="1" x14ac:dyDescent="0.25">
      <c r="B226" s="38">
        <f>SUBTOTAL(103,$C$46:C226)</f>
        <v>181</v>
      </c>
      <c r="C226" s="90" t="s">
        <v>78</v>
      </c>
      <c r="D226" s="183"/>
      <c r="E226" s="40">
        <v>44566</v>
      </c>
      <c r="F226" s="86">
        <v>54000</v>
      </c>
      <c r="G226" s="87">
        <v>0</v>
      </c>
      <c r="H226" s="88">
        <v>0</v>
      </c>
      <c r="I226" s="169">
        <f t="shared" si="6"/>
        <v>54000</v>
      </c>
    </row>
    <row r="227" spans="2:9" ht="14.25" customHeight="1" x14ac:dyDescent="0.25">
      <c r="B227" s="38">
        <f>SUBTOTAL(103,$C$46:C227)</f>
        <v>182</v>
      </c>
      <c r="C227" s="90" t="s">
        <v>164</v>
      </c>
      <c r="D227" s="183" t="s">
        <v>194</v>
      </c>
      <c r="E227" s="40">
        <v>44566</v>
      </c>
      <c r="F227" s="86">
        <v>0</v>
      </c>
      <c r="G227" s="87">
        <v>-53966.5</v>
      </c>
      <c r="H227" s="88">
        <v>0</v>
      </c>
      <c r="I227" s="169">
        <f t="shared" si="6"/>
        <v>-53966.5</v>
      </c>
    </row>
    <row r="228" spans="2:9" ht="14.25" customHeight="1" x14ac:dyDescent="0.25">
      <c r="B228" s="38">
        <f>SUBTOTAL(103,$C$46:C228)</f>
        <v>183</v>
      </c>
      <c r="C228" s="90" t="s">
        <v>159</v>
      </c>
      <c r="D228" s="183"/>
      <c r="E228" s="40">
        <v>44571</v>
      </c>
      <c r="F228" s="86">
        <v>0</v>
      </c>
      <c r="G228" s="87">
        <v>0</v>
      </c>
      <c r="H228" s="88">
        <v>-11499</v>
      </c>
      <c r="I228" s="169">
        <f t="shared" si="6"/>
        <v>-11499</v>
      </c>
    </row>
    <row r="229" spans="2:9" ht="14.25" customHeight="1" x14ac:dyDescent="0.25">
      <c r="B229" s="38">
        <f>SUBTOTAL(103,$C$46:C229)</f>
        <v>184</v>
      </c>
      <c r="C229" s="90" t="s">
        <v>156</v>
      </c>
      <c r="D229" s="183" t="s">
        <v>156</v>
      </c>
      <c r="E229" s="40">
        <v>44571</v>
      </c>
      <c r="F229" s="86">
        <v>200000</v>
      </c>
      <c r="G229" s="87">
        <v>0</v>
      </c>
      <c r="H229" s="88">
        <v>0</v>
      </c>
      <c r="I229" s="169">
        <f t="shared" si="6"/>
        <v>200000</v>
      </c>
    </row>
    <row r="230" spans="2:9" ht="14.25" customHeight="1" x14ac:dyDescent="0.25">
      <c r="B230" s="38">
        <f>SUBTOTAL(103,$C$46:C230)</f>
        <v>185</v>
      </c>
      <c r="C230" s="90" t="s">
        <v>157</v>
      </c>
      <c r="D230" s="183" t="s">
        <v>156</v>
      </c>
      <c r="E230" s="40">
        <v>44571</v>
      </c>
      <c r="F230" s="86">
        <v>0</v>
      </c>
      <c r="G230" s="87">
        <v>-100000</v>
      </c>
      <c r="H230" s="88">
        <v>0</v>
      </c>
      <c r="I230" s="169">
        <f t="shared" si="6"/>
        <v>-100000</v>
      </c>
    </row>
    <row r="231" spans="2:9" ht="14.25" customHeight="1" x14ac:dyDescent="0.25">
      <c r="B231" s="38">
        <f>SUBTOTAL(103,$C$46:C231)</f>
        <v>186</v>
      </c>
      <c r="C231" s="90" t="s">
        <v>158</v>
      </c>
      <c r="D231" s="183" t="s">
        <v>436</v>
      </c>
      <c r="E231" s="40">
        <v>44571</v>
      </c>
      <c r="F231" s="86">
        <v>700000</v>
      </c>
      <c r="G231" s="87">
        <v>0</v>
      </c>
      <c r="H231" s="88">
        <v>0</v>
      </c>
      <c r="I231" s="169">
        <f t="shared" si="6"/>
        <v>700000</v>
      </c>
    </row>
    <row r="232" spans="2:9" ht="14.25" customHeight="1" x14ac:dyDescent="0.25">
      <c r="B232" s="38">
        <f>SUBTOTAL(103,$C$46:C232)</f>
        <v>187</v>
      </c>
      <c r="C232" s="90" t="s">
        <v>160</v>
      </c>
      <c r="D232" s="182" t="s">
        <v>46</v>
      </c>
      <c r="E232" s="40">
        <v>44553</v>
      </c>
      <c r="F232" s="86">
        <v>20000</v>
      </c>
      <c r="G232" s="87">
        <v>0</v>
      </c>
      <c r="H232" s="88">
        <v>0</v>
      </c>
      <c r="I232" s="169">
        <f t="shared" si="6"/>
        <v>20000</v>
      </c>
    </row>
    <row r="233" spans="2:9" ht="14.25" customHeight="1" x14ac:dyDescent="0.25">
      <c r="B233" s="38">
        <f>SUBTOTAL(103,$C$46:C233)</f>
        <v>188</v>
      </c>
      <c r="C233" s="90" t="s">
        <v>82</v>
      </c>
      <c r="D233" s="183"/>
      <c r="E233" s="40">
        <v>44553</v>
      </c>
      <c r="F233" s="86">
        <v>0</v>
      </c>
      <c r="G233" s="87">
        <v>-20000</v>
      </c>
      <c r="H233" s="88">
        <v>0</v>
      </c>
      <c r="I233" s="169">
        <f t="shared" si="6"/>
        <v>-20000</v>
      </c>
    </row>
    <row r="234" spans="2:9" ht="14.25" customHeight="1" x14ac:dyDescent="0.25">
      <c r="B234" s="38">
        <f>SUBTOTAL(103,$C$46:C234)</f>
        <v>189</v>
      </c>
      <c r="C234" s="90" t="s">
        <v>165</v>
      </c>
      <c r="D234" s="183"/>
      <c r="E234" s="40">
        <v>44574</v>
      </c>
      <c r="F234" s="86">
        <v>0</v>
      </c>
      <c r="G234" s="87">
        <v>-10900</v>
      </c>
      <c r="H234" s="88">
        <v>0</v>
      </c>
      <c r="I234" s="169">
        <f t="shared" si="6"/>
        <v>-10900</v>
      </c>
    </row>
    <row r="235" spans="2:9" ht="14.25" customHeight="1" x14ac:dyDescent="0.25">
      <c r="B235" s="38">
        <f>SUBTOTAL(103,$C$46:C235)</f>
        <v>190</v>
      </c>
      <c r="C235" s="90" t="s">
        <v>161</v>
      </c>
      <c r="D235" s="182" t="s">
        <v>46</v>
      </c>
      <c r="E235" s="40">
        <v>44575</v>
      </c>
      <c r="F235" s="86">
        <v>300000</v>
      </c>
      <c r="G235" s="87">
        <v>0</v>
      </c>
      <c r="H235" s="88">
        <v>0</v>
      </c>
      <c r="I235" s="169">
        <f t="shared" si="6"/>
        <v>300000</v>
      </c>
    </row>
    <row r="236" spans="2:9" ht="14.25" customHeight="1" x14ac:dyDescent="0.25">
      <c r="B236" s="38">
        <f>SUBTOTAL(103,$C$46:C236)</f>
        <v>191</v>
      </c>
      <c r="C236" s="90" t="s">
        <v>121</v>
      </c>
      <c r="D236" s="183" t="s">
        <v>429</v>
      </c>
      <c r="E236" s="40">
        <v>44575</v>
      </c>
      <c r="F236" s="86">
        <v>0</v>
      </c>
      <c r="G236" s="87">
        <v>-36000</v>
      </c>
      <c r="H236" s="88">
        <v>0</v>
      </c>
      <c r="I236" s="169">
        <f t="shared" si="6"/>
        <v>-36000</v>
      </c>
    </row>
    <row r="237" spans="2:9" ht="14.25" customHeight="1" x14ac:dyDescent="0.25">
      <c r="B237" s="38">
        <f>SUBTOTAL(103,$C$46:C237)</f>
        <v>192</v>
      </c>
      <c r="C237" s="90" t="s">
        <v>162</v>
      </c>
      <c r="D237" s="183" t="s">
        <v>429</v>
      </c>
      <c r="E237" s="40">
        <v>44575</v>
      </c>
      <c r="F237" s="86">
        <v>0</v>
      </c>
      <c r="G237" s="87">
        <v>-36500</v>
      </c>
      <c r="H237" s="88">
        <v>0</v>
      </c>
      <c r="I237" s="169">
        <f t="shared" si="6"/>
        <v>-36500</v>
      </c>
    </row>
    <row r="238" spans="2:9" ht="14.25" customHeight="1" x14ac:dyDescent="0.25">
      <c r="B238" s="38">
        <f>SUBTOTAL(103,$C$46:C238)</f>
        <v>193</v>
      </c>
      <c r="C238" s="90" t="s">
        <v>163</v>
      </c>
      <c r="D238" s="183"/>
      <c r="E238" s="40">
        <v>44578</v>
      </c>
      <c r="F238" s="86">
        <v>0</v>
      </c>
      <c r="G238" s="87">
        <v>-493500</v>
      </c>
      <c r="H238" s="88">
        <v>0</v>
      </c>
      <c r="I238" s="169">
        <f t="shared" si="6"/>
        <v>-493500</v>
      </c>
    </row>
    <row r="239" spans="2:9" ht="14.25" customHeight="1" x14ac:dyDescent="0.25">
      <c r="B239" s="38">
        <f>SUBTOTAL(103,$C$46:C239)</f>
        <v>194</v>
      </c>
      <c r="C239" s="90" t="s">
        <v>154</v>
      </c>
      <c r="D239" s="183"/>
      <c r="E239" s="40">
        <v>44578</v>
      </c>
      <c r="F239" s="86">
        <v>0</v>
      </c>
      <c r="G239" s="87">
        <v>-11850</v>
      </c>
      <c r="H239" s="88">
        <v>0</v>
      </c>
      <c r="I239" s="169">
        <f t="shared" si="6"/>
        <v>-11850</v>
      </c>
    </row>
    <row r="240" spans="2:9" ht="14.25" customHeight="1" x14ac:dyDescent="0.25">
      <c r="B240" s="38">
        <f>SUBTOTAL(103,$C$46:C240)</f>
        <v>195</v>
      </c>
      <c r="C240" s="90" t="s">
        <v>166</v>
      </c>
      <c r="D240" s="183"/>
      <c r="E240" s="40">
        <v>44579</v>
      </c>
      <c r="F240" s="86">
        <v>0</v>
      </c>
      <c r="G240" s="87">
        <v>-500</v>
      </c>
      <c r="H240" s="88">
        <v>0</v>
      </c>
      <c r="I240" s="169">
        <f t="shared" si="6"/>
        <v>-500</v>
      </c>
    </row>
    <row r="241" spans="2:9" ht="14.25" customHeight="1" x14ac:dyDescent="0.25">
      <c r="B241" s="38">
        <f>SUBTOTAL(103,$C$46:C241)</f>
        <v>196</v>
      </c>
      <c r="C241" s="90" t="s">
        <v>137</v>
      </c>
      <c r="D241" s="183" t="s">
        <v>441</v>
      </c>
      <c r="E241" s="40">
        <v>44581</v>
      </c>
      <c r="F241" s="86">
        <v>0</v>
      </c>
      <c r="G241" s="87">
        <v>-500</v>
      </c>
      <c r="H241" s="88">
        <v>0</v>
      </c>
      <c r="I241" s="169">
        <f t="shared" si="6"/>
        <v>-500</v>
      </c>
    </row>
    <row r="242" spans="2:9" ht="14.25" customHeight="1" x14ac:dyDescent="0.25">
      <c r="B242" s="38">
        <f>SUBTOTAL(103,$C$46:C242)</f>
        <v>197</v>
      </c>
      <c r="C242" s="90" t="s">
        <v>167</v>
      </c>
      <c r="D242" s="183"/>
      <c r="E242" s="40">
        <v>44582</v>
      </c>
      <c r="F242" s="86">
        <v>0</v>
      </c>
      <c r="G242" s="87">
        <v>-99700</v>
      </c>
      <c r="H242" s="88">
        <v>0</v>
      </c>
      <c r="I242" s="169">
        <f t="shared" si="6"/>
        <v>-99700</v>
      </c>
    </row>
    <row r="243" spans="2:9" ht="14.25" customHeight="1" x14ac:dyDescent="0.25">
      <c r="B243" s="38">
        <f>SUBTOTAL(103,$C$46:C243)</f>
        <v>198</v>
      </c>
      <c r="C243" s="90" t="s">
        <v>121</v>
      </c>
      <c r="D243" s="183" t="s">
        <v>429</v>
      </c>
      <c r="E243" s="40">
        <v>44582</v>
      </c>
      <c r="F243" s="86">
        <v>0</v>
      </c>
      <c r="G243" s="87">
        <v>-36000</v>
      </c>
      <c r="H243" s="88">
        <v>0</v>
      </c>
      <c r="I243" s="169">
        <f t="shared" si="6"/>
        <v>-36000</v>
      </c>
    </row>
    <row r="244" spans="2:9" ht="14.25" customHeight="1" x14ac:dyDescent="0.25">
      <c r="B244" s="38">
        <f>SUBTOTAL(103,$C$46:C244)</f>
        <v>199</v>
      </c>
      <c r="C244" s="90" t="s">
        <v>168</v>
      </c>
      <c r="D244" s="183" t="s">
        <v>445</v>
      </c>
      <c r="E244" s="40">
        <v>44587</v>
      </c>
      <c r="F244" s="86">
        <v>0</v>
      </c>
      <c r="G244" s="87">
        <v>-2750</v>
      </c>
      <c r="H244" s="88">
        <v>0</v>
      </c>
      <c r="I244" s="169">
        <f t="shared" si="6"/>
        <v>-2750</v>
      </c>
    </row>
    <row r="245" spans="2:9" ht="14.25" customHeight="1" x14ac:dyDescent="0.25">
      <c r="B245" s="38">
        <f>SUBTOTAL(103,$C$46:C245)</f>
        <v>200</v>
      </c>
      <c r="C245" s="90" t="s">
        <v>169</v>
      </c>
      <c r="D245" s="183"/>
      <c r="E245" s="40">
        <v>44592</v>
      </c>
      <c r="F245" s="86">
        <v>0</v>
      </c>
      <c r="G245" s="87">
        <v>-25000</v>
      </c>
      <c r="H245" s="88">
        <v>0</v>
      </c>
      <c r="I245" s="169">
        <f t="shared" si="6"/>
        <v>-25000</v>
      </c>
    </row>
    <row r="246" spans="2:9" ht="14.25" customHeight="1" x14ac:dyDescent="0.25">
      <c r="B246" s="38">
        <f>SUBTOTAL(103,$C$46:C246)</f>
        <v>201</v>
      </c>
      <c r="C246" s="90" t="s">
        <v>170</v>
      </c>
      <c r="D246" s="183"/>
      <c r="E246" s="40">
        <v>44593</v>
      </c>
      <c r="F246" s="86">
        <v>0</v>
      </c>
      <c r="G246" s="87">
        <v>-54000</v>
      </c>
      <c r="H246" s="88">
        <v>0</v>
      </c>
      <c r="I246" s="169">
        <f t="shared" si="6"/>
        <v>-54000</v>
      </c>
    </row>
    <row r="247" spans="2:9" ht="14.25" customHeight="1" x14ac:dyDescent="0.25">
      <c r="B247" s="38">
        <f>SUBTOTAL(103,$C$46:C247)</f>
        <v>202</v>
      </c>
      <c r="C247" s="90" t="s">
        <v>171</v>
      </c>
      <c r="D247" s="183" t="s">
        <v>443</v>
      </c>
      <c r="E247" s="40">
        <v>44595</v>
      </c>
      <c r="F247" s="86">
        <v>0</v>
      </c>
      <c r="G247" s="87">
        <v>-3300</v>
      </c>
      <c r="H247" s="88">
        <v>0</v>
      </c>
      <c r="I247" s="169">
        <f t="shared" si="6"/>
        <v>-3300</v>
      </c>
    </row>
    <row r="248" spans="2:9" ht="14.25" customHeight="1" x14ac:dyDescent="0.25">
      <c r="B248" s="38">
        <f>SUBTOTAL(103,$C$46:C248)</f>
        <v>203</v>
      </c>
      <c r="C248" s="90" t="s">
        <v>172</v>
      </c>
      <c r="D248" s="183" t="s">
        <v>443</v>
      </c>
      <c r="E248" s="40">
        <v>44606</v>
      </c>
      <c r="F248" s="86">
        <v>0</v>
      </c>
      <c r="G248" s="87">
        <v>-8500</v>
      </c>
      <c r="H248" s="88">
        <v>0</v>
      </c>
      <c r="I248" s="169">
        <f t="shared" si="6"/>
        <v>-8500</v>
      </c>
    </row>
    <row r="249" spans="2:9" ht="14.25" customHeight="1" x14ac:dyDescent="0.25">
      <c r="B249" s="38">
        <f>SUBTOTAL(103,$C$46:C249)</f>
        <v>204</v>
      </c>
      <c r="C249" s="90" t="s">
        <v>173</v>
      </c>
      <c r="D249" s="183" t="s">
        <v>449</v>
      </c>
      <c r="E249" s="40">
        <v>44606</v>
      </c>
      <c r="F249" s="86">
        <v>0</v>
      </c>
      <c r="G249" s="87">
        <v>-4450</v>
      </c>
      <c r="H249" s="88">
        <v>0</v>
      </c>
      <c r="I249" s="169">
        <f t="shared" si="6"/>
        <v>-4450</v>
      </c>
    </row>
    <row r="250" spans="2:9" ht="14.25" customHeight="1" x14ac:dyDescent="0.25">
      <c r="B250" s="38">
        <f>SUBTOTAL(103,$C$46:C250)</f>
        <v>205</v>
      </c>
      <c r="C250" s="90" t="s">
        <v>156</v>
      </c>
      <c r="D250" s="183" t="s">
        <v>156</v>
      </c>
      <c r="E250" s="40">
        <v>44606</v>
      </c>
      <c r="F250" s="86">
        <v>250000</v>
      </c>
      <c r="G250" s="87">
        <v>0</v>
      </c>
      <c r="H250" s="88">
        <v>0</v>
      </c>
      <c r="I250" s="169">
        <f t="shared" si="6"/>
        <v>250000</v>
      </c>
    </row>
    <row r="251" spans="2:9" ht="14.25" customHeight="1" x14ac:dyDescent="0.25">
      <c r="B251" s="38">
        <f>SUBTOTAL(103,$C$46:C251)</f>
        <v>206</v>
      </c>
      <c r="C251" s="90" t="s">
        <v>144</v>
      </c>
      <c r="D251" s="183" t="s">
        <v>428</v>
      </c>
      <c r="E251" s="40">
        <v>44609</v>
      </c>
      <c r="F251" s="86">
        <v>19000</v>
      </c>
      <c r="G251" s="87">
        <v>0</v>
      </c>
      <c r="H251" s="88">
        <v>0</v>
      </c>
      <c r="I251" s="169">
        <f t="shared" si="6"/>
        <v>19000</v>
      </c>
    </row>
    <row r="252" spans="2:9" ht="14.25" customHeight="1" x14ac:dyDescent="0.25">
      <c r="B252" s="38">
        <f>SUBTOTAL(103,$C$46:C252)</f>
        <v>207</v>
      </c>
      <c r="C252" s="90" t="s">
        <v>174</v>
      </c>
      <c r="D252" s="186"/>
      <c r="E252" s="40">
        <v>44609</v>
      </c>
      <c r="F252" s="86">
        <v>0</v>
      </c>
      <c r="G252" s="87">
        <v>-6500</v>
      </c>
      <c r="H252" s="88">
        <v>0</v>
      </c>
      <c r="I252" s="169">
        <f t="shared" si="6"/>
        <v>-6500</v>
      </c>
    </row>
    <row r="253" spans="2:9" ht="14.25" customHeight="1" x14ac:dyDescent="0.25">
      <c r="B253" s="38">
        <f>SUBTOTAL(103,$C$46:C253)</f>
        <v>208</v>
      </c>
      <c r="C253" s="90" t="s">
        <v>180</v>
      </c>
      <c r="D253" s="183"/>
      <c r="E253" s="40">
        <v>44609</v>
      </c>
      <c r="F253" s="86">
        <v>0</v>
      </c>
      <c r="G253" s="87">
        <v>-313500</v>
      </c>
      <c r="H253" s="88">
        <v>0</v>
      </c>
      <c r="I253" s="169">
        <f t="shared" si="6"/>
        <v>-313500</v>
      </c>
    </row>
    <row r="254" spans="2:9" ht="14.25" customHeight="1" x14ac:dyDescent="0.25">
      <c r="B254" s="38">
        <f>SUBTOTAL(103,$C$46:C254)</f>
        <v>209</v>
      </c>
      <c r="C254" s="90" t="s">
        <v>175</v>
      </c>
      <c r="D254" s="183" t="s">
        <v>438</v>
      </c>
      <c r="E254" s="40">
        <v>44610</v>
      </c>
      <c r="F254" s="86">
        <v>0</v>
      </c>
      <c r="G254" s="87">
        <v>-13500</v>
      </c>
      <c r="H254" s="88">
        <v>0</v>
      </c>
      <c r="I254" s="169">
        <f t="shared" ref="I254:I259" si="7">+F254+G254+H254</f>
        <v>-13500</v>
      </c>
    </row>
    <row r="255" spans="2:9" ht="14.25" customHeight="1" x14ac:dyDescent="0.25">
      <c r="B255" s="38">
        <f>SUBTOTAL(103,$C$46:C255)</f>
        <v>210</v>
      </c>
      <c r="C255" s="90" t="s">
        <v>177</v>
      </c>
      <c r="D255" s="183" t="s">
        <v>443</v>
      </c>
      <c r="E255" s="40">
        <v>44616</v>
      </c>
      <c r="F255" s="86">
        <v>0</v>
      </c>
      <c r="G255" s="87">
        <v>-3000</v>
      </c>
      <c r="H255" s="88">
        <v>0</v>
      </c>
      <c r="I255" s="169">
        <f t="shared" si="7"/>
        <v>-3000</v>
      </c>
    </row>
    <row r="256" spans="2:9" ht="14.25" customHeight="1" x14ac:dyDescent="0.25">
      <c r="B256" s="38">
        <f>SUBTOTAL(103,$C$46:C256)</f>
        <v>211</v>
      </c>
      <c r="C256" s="90" t="s">
        <v>177</v>
      </c>
      <c r="D256" s="183" t="s">
        <v>443</v>
      </c>
      <c r="E256" s="40">
        <v>44623</v>
      </c>
      <c r="F256" s="86">
        <v>0</v>
      </c>
      <c r="G256" s="87">
        <v>-3000</v>
      </c>
      <c r="H256" s="88">
        <v>0</v>
      </c>
      <c r="I256" s="169">
        <f t="shared" si="7"/>
        <v>-3000</v>
      </c>
    </row>
    <row r="257" spans="2:9" ht="14.25" customHeight="1" x14ac:dyDescent="0.25">
      <c r="B257" s="38">
        <f>SUBTOTAL(103,$C$46:C257)</f>
        <v>212</v>
      </c>
      <c r="C257" s="90" t="s">
        <v>178</v>
      </c>
      <c r="D257" s="182" t="s">
        <v>193</v>
      </c>
      <c r="E257" s="40">
        <v>44624</v>
      </c>
      <c r="F257" s="86">
        <v>50000</v>
      </c>
      <c r="G257" s="87">
        <v>0</v>
      </c>
      <c r="H257" s="88">
        <v>0</v>
      </c>
      <c r="I257" s="169">
        <f t="shared" si="7"/>
        <v>50000</v>
      </c>
    </row>
    <row r="258" spans="2:9" ht="14.25" customHeight="1" x14ac:dyDescent="0.25">
      <c r="B258" s="38">
        <f>SUBTOTAL(103,$C$46:C258)</f>
        <v>213</v>
      </c>
      <c r="C258" s="90" t="s">
        <v>181</v>
      </c>
      <c r="D258" s="183" t="s">
        <v>443</v>
      </c>
      <c r="E258" s="40">
        <v>44628</v>
      </c>
      <c r="F258" s="86">
        <v>0</v>
      </c>
      <c r="G258" s="87">
        <v>-15400</v>
      </c>
      <c r="H258" s="88">
        <v>0</v>
      </c>
      <c r="I258" s="169">
        <f t="shared" si="7"/>
        <v>-15400</v>
      </c>
    </row>
    <row r="259" spans="2:9" ht="14.25" customHeight="1" x14ac:dyDescent="0.25">
      <c r="B259" s="38">
        <f>SUBTOTAL(103,$C$46:C259)</f>
        <v>214</v>
      </c>
      <c r="C259" s="90" t="s">
        <v>179</v>
      </c>
      <c r="D259" s="183" t="s">
        <v>456</v>
      </c>
      <c r="E259" s="40">
        <v>44629</v>
      </c>
      <c r="F259" s="86">
        <v>0</v>
      </c>
      <c r="G259" s="87">
        <v>-200000</v>
      </c>
      <c r="H259" s="88">
        <v>0</v>
      </c>
      <c r="I259" s="169">
        <f t="shared" si="7"/>
        <v>-200000</v>
      </c>
    </row>
    <row r="260" spans="2:9" ht="14.25" customHeight="1" x14ac:dyDescent="0.25">
      <c r="B260" s="38">
        <f>SUBTOTAL(103,$C$46:C260)</f>
        <v>215</v>
      </c>
      <c r="C260" s="90" t="s">
        <v>144</v>
      </c>
      <c r="D260" s="183" t="s">
        <v>428</v>
      </c>
      <c r="E260" s="40">
        <v>44630</v>
      </c>
      <c r="F260" s="86">
        <v>14500</v>
      </c>
      <c r="G260" s="87">
        <v>0</v>
      </c>
      <c r="H260" s="88">
        <v>0</v>
      </c>
      <c r="I260" s="169">
        <f t="shared" ref="I260:I296" si="8">+F260+G260+H260</f>
        <v>14500</v>
      </c>
    </row>
    <row r="261" spans="2:9" ht="14.25" customHeight="1" x14ac:dyDescent="0.25">
      <c r="B261" s="38">
        <f>SUBTOTAL(103,$C$46:C261)</f>
        <v>216</v>
      </c>
      <c r="C261" s="90" t="s">
        <v>182</v>
      </c>
      <c r="D261" s="183" t="s">
        <v>443</v>
      </c>
      <c r="E261" s="40">
        <v>44631</v>
      </c>
      <c r="F261" s="86">
        <v>0</v>
      </c>
      <c r="G261" s="87">
        <v>-12000</v>
      </c>
      <c r="H261" s="88">
        <v>0</v>
      </c>
      <c r="I261" s="169">
        <f t="shared" si="8"/>
        <v>-12000</v>
      </c>
    </row>
    <row r="262" spans="2:9" ht="14.25" customHeight="1" x14ac:dyDescent="0.25">
      <c r="B262" s="38">
        <f>SUBTOTAL(103,$C$46:C262)</f>
        <v>217</v>
      </c>
      <c r="C262" s="90" t="s">
        <v>183</v>
      </c>
      <c r="D262" s="183" t="s">
        <v>429</v>
      </c>
      <c r="E262" s="40">
        <v>44631</v>
      </c>
      <c r="F262" s="86">
        <v>0</v>
      </c>
      <c r="G262" s="87">
        <v>-18000</v>
      </c>
      <c r="H262" s="88">
        <v>0</v>
      </c>
      <c r="I262" s="169">
        <f t="shared" si="8"/>
        <v>-18000</v>
      </c>
    </row>
    <row r="263" spans="2:9" ht="14.25" customHeight="1" x14ac:dyDescent="0.25">
      <c r="B263" s="38">
        <f>SUBTOTAL(103,$C$46:C263)</f>
        <v>218</v>
      </c>
      <c r="C263" s="90" t="s">
        <v>131</v>
      </c>
      <c r="D263" s="183"/>
      <c r="E263" s="40">
        <v>44637</v>
      </c>
      <c r="F263" s="86">
        <v>600000</v>
      </c>
      <c r="G263" s="87">
        <v>0</v>
      </c>
      <c r="H263" s="88">
        <v>0</v>
      </c>
      <c r="I263" s="169">
        <f t="shared" si="8"/>
        <v>600000</v>
      </c>
    </row>
    <row r="264" spans="2:9" ht="14.25" customHeight="1" x14ac:dyDescent="0.25">
      <c r="B264" s="38">
        <f>SUBTOTAL(103,$C$46:C264)</f>
        <v>219</v>
      </c>
      <c r="C264" s="90" t="s">
        <v>184</v>
      </c>
      <c r="D264" s="183" t="s">
        <v>450</v>
      </c>
      <c r="E264" s="40">
        <v>44637</v>
      </c>
      <c r="F264" s="86">
        <v>0</v>
      </c>
      <c r="G264" s="87">
        <v>-375500</v>
      </c>
      <c r="H264" s="88">
        <v>0</v>
      </c>
      <c r="I264" s="169">
        <f t="shared" si="8"/>
        <v>-375500</v>
      </c>
    </row>
    <row r="265" spans="2:9" ht="14.25" customHeight="1" x14ac:dyDescent="0.25">
      <c r="B265" s="38">
        <f>SUBTOTAL(103,$C$46:C265)</f>
        <v>220</v>
      </c>
      <c r="C265" s="90" t="s">
        <v>156</v>
      </c>
      <c r="D265" s="183" t="s">
        <v>428</v>
      </c>
      <c r="E265" s="40">
        <v>44637</v>
      </c>
      <c r="F265" s="86">
        <v>750000</v>
      </c>
      <c r="G265" s="87">
        <v>0</v>
      </c>
      <c r="H265" s="88">
        <v>0</v>
      </c>
      <c r="I265" s="169">
        <f t="shared" si="8"/>
        <v>750000</v>
      </c>
    </row>
    <row r="266" spans="2:9" ht="14.25" customHeight="1" x14ac:dyDescent="0.25">
      <c r="B266" s="38">
        <f>SUBTOTAL(103,$C$46:C266)</f>
        <v>221</v>
      </c>
      <c r="C266" s="90" t="s">
        <v>179</v>
      </c>
      <c r="D266" s="183" t="s">
        <v>456</v>
      </c>
      <c r="E266" s="40">
        <v>44638</v>
      </c>
      <c r="F266" s="86">
        <v>0</v>
      </c>
      <c r="G266" s="87">
        <v>-200000</v>
      </c>
      <c r="H266" s="88">
        <v>0</v>
      </c>
      <c r="I266" s="169">
        <f t="shared" si="8"/>
        <v>-200000</v>
      </c>
    </row>
    <row r="267" spans="2:9" ht="14.25" customHeight="1" x14ac:dyDescent="0.25">
      <c r="B267" s="38">
        <f>SUBTOTAL(103,$C$46:C267)</f>
        <v>222</v>
      </c>
      <c r="C267" s="90" t="s">
        <v>182</v>
      </c>
      <c r="D267" s="183" t="s">
        <v>443</v>
      </c>
      <c r="E267" s="40">
        <v>44638</v>
      </c>
      <c r="F267" s="86">
        <v>0</v>
      </c>
      <c r="G267" s="87">
        <v>-12000</v>
      </c>
      <c r="H267" s="88">
        <v>0</v>
      </c>
      <c r="I267" s="169">
        <f t="shared" si="8"/>
        <v>-12000</v>
      </c>
    </row>
    <row r="268" spans="2:9" ht="14.25" customHeight="1" x14ac:dyDescent="0.25">
      <c r="B268" s="38">
        <f>SUBTOTAL(103,$C$46:C268)</f>
        <v>223</v>
      </c>
      <c r="C268" s="90" t="s">
        <v>185</v>
      </c>
      <c r="D268" s="183"/>
      <c r="E268" s="40">
        <v>44637</v>
      </c>
      <c r="F268" s="86">
        <v>0</v>
      </c>
      <c r="G268" s="87">
        <v>-750000</v>
      </c>
      <c r="H268" s="88">
        <v>0</v>
      </c>
      <c r="I268" s="169">
        <f t="shared" si="8"/>
        <v>-750000</v>
      </c>
    </row>
    <row r="269" spans="2:9" ht="14.25" customHeight="1" x14ac:dyDescent="0.25">
      <c r="B269" s="38">
        <f>SUBTOTAL(103,$C$46:C269)</f>
        <v>224</v>
      </c>
      <c r="C269" s="90" t="s">
        <v>181</v>
      </c>
      <c r="D269" s="183" t="s">
        <v>443</v>
      </c>
      <c r="E269" s="40">
        <v>44649</v>
      </c>
      <c r="F269" s="86">
        <v>0</v>
      </c>
      <c r="G269" s="87">
        <v>-4800</v>
      </c>
      <c r="H269" s="88">
        <v>0</v>
      </c>
      <c r="I269" s="169">
        <f t="shared" si="8"/>
        <v>-4800</v>
      </c>
    </row>
    <row r="270" spans="2:9" ht="14.25" customHeight="1" x14ac:dyDescent="0.25">
      <c r="B270" s="38">
        <f>SUBTOTAL(103,$C$46:C270)</f>
        <v>225</v>
      </c>
      <c r="C270" s="90" t="s">
        <v>186</v>
      </c>
      <c r="D270" s="183" t="s">
        <v>156</v>
      </c>
      <c r="E270" s="40">
        <v>44649</v>
      </c>
      <c r="F270" s="86">
        <v>30000</v>
      </c>
      <c r="G270" s="87">
        <v>0</v>
      </c>
      <c r="H270" s="88">
        <v>0</v>
      </c>
      <c r="I270" s="169">
        <f t="shared" si="8"/>
        <v>30000</v>
      </c>
    </row>
    <row r="271" spans="2:9" ht="14.25" customHeight="1" x14ac:dyDescent="0.25">
      <c r="B271" s="38">
        <f>SUBTOTAL(103,$C$46:C271)</f>
        <v>226</v>
      </c>
      <c r="C271" s="90" t="s">
        <v>187</v>
      </c>
      <c r="D271" s="183" t="s">
        <v>156</v>
      </c>
      <c r="E271" s="40">
        <v>44649</v>
      </c>
      <c r="F271" s="86">
        <v>0</v>
      </c>
      <c r="G271" s="87">
        <v>-30000</v>
      </c>
      <c r="H271" s="88">
        <v>0</v>
      </c>
      <c r="I271" s="169">
        <f t="shared" si="8"/>
        <v>-30000</v>
      </c>
    </row>
    <row r="272" spans="2:9" ht="14.25" customHeight="1" x14ac:dyDescent="0.25">
      <c r="B272" s="38">
        <f>SUBTOTAL(103,$C$46:C272)</f>
        <v>227</v>
      </c>
      <c r="C272" s="90" t="s">
        <v>188</v>
      </c>
      <c r="D272" s="183" t="s">
        <v>443</v>
      </c>
      <c r="E272" s="40">
        <v>44651</v>
      </c>
      <c r="F272" s="86">
        <v>0</v>
      </c>
      <c r="G272" s="87">
        <v>-8000</v>
      </c>
      <c r="H272" s="88">
        <v>0</v>
      </c>
      <c r="I272" s="169">
        <f t="shared" si="8"/>
        <v>-8000</v>
      </c>
    </row>
    <row r="273" spans="2:9" ht="14.25" customHeight="1" x14ac:dyDescent="0.25">
      <c r="B273" s="38">
        <f>SUBTOTAL(103,$C$46:C273)</f>
        <v>228</v>
      </c>
      <c r="C273" s="90" t="s">
        <v>144</v>
      </c>
      <c r="D273" s="183" t="s">
        <v>428</v>
      </c>
      <c r="E273" s="40">
        <v>44657</v>
      </c>
      <c r="F273" s="86">
        <v>17600</v>
      </c>
      <c r="G273" s="87">
        <v>0</v>
      </c>
      <c r="H273" s="88">
        <v>0</v>
      </c>
      <c r="I273" s="169">
        <f t="shared" si="8"/>
        <v>17600</v>
      </c>
    </row>
    <row r="274" spans="2:9" ht="14.25" customHeight="1" x14ac:dyDescent="0.25">
      <c r="B274" s="38">
        <f>SUBTOTAL(103,$C$46:C274)</f>
        <v>229</v>
      </c>
      <c r="C274" s="90" t="s">
        <v>188</v>
      </c>
      <c r="D274" s="183" t="s">
        <v>443</v>
      </c>
      <c r="E274" s="40">
        <v>44659</v>
      </c>
      <c r="F274" s="86">
        <v>0</v>
      </c>
      <c r="G274" s="87">
        <v>-3200</v>
      </c>
      <c r="H274" s="88">
        <v>0</v>
      </c>
      <c r="I274" s="169">
        <f t="shared" si="8"/>
        <v>-3200</v>
      </c>
    </row>
    <row r="275" spans="2:9" ht="14.25" customHeight="1" x14ac:dyDescent="0.25">
      <c r="B275" s="38">
        <f>SUBTOTAL(103,$C$46:C275)</f>
        <v>230</v>
      </c>
      <c r="C275" s="90" t="s">
        <v>181</v>
      </c>
      <c r="D275" s="183" t="s">
        <v>443</v>
      </c>
      <c r="E275" s="40">
        <v>44664</v>
      </c>
      <c r="F275" s="86">
        <v>0</v>
      </c>
      <c r="G275" s="87">
        <v>-15600</v>
      </c>
      <c r="H275" s="88">
        <v>0</v>
      </c>
      <c r="I275" s="169">
        <f t="shared" si="8"/>
        <v>-15600</v>
      </c>
    </row>
    <row r="276" spans="2:9" ht="14.25" customHeight="1" x14ac:dyDescent="0.25">
      <c r="B276" s="38">
        <f>SUBTOTAL(103,$C$46:C276)</f>
        <v>231</v>
      </c>
      <c r="C276" s="90" t="s">
        <v>190</v>
      </c>
      <c r="D276" s="183"/>
      <c r="E276" s="40">
        <v>44669</v>
      </c>
      <c r="F276" s="86">
        <v>250000</v>
      </c>
      <c r="G276" s="87">
        <v>0</v>
      </c>
      <c r="H276" s="88">
        <v>0</v>
      </c>
      <c r="I276" s="169">
        <f t="shared" si="8"/>
        <v>250000</v>
      </c>
    </row>
    <row r="277" spans="2:9" ht="14.25" customHeight="1" x14ac:dyDescent="0.25">
      <c r="B277" s="38">
        <f>SUBTOTAL(103,$C$46:C277)</f>
        <v>232</v>
      </c>
      <c r="C277" s="90" t="s">
        <v>189</v>
      </c>
      <c r="D277" s="183"/>
      <c r="E277" s="40">
        <v>44669</v>
      </c>
      <c r="F277" s="86">
        <v>0</v>
      </c>
      <c r="G277" s="87">
        <v>-179600</v>
      </c>
      <c r="H277" s="88">
        <v>0</v>
      </c>
      <c r="I277" s="169">
        <f t="shared" si="8"/>
        <v>-179600</v>
      </c>
    </row>
    <row r="278" spans="2:9" ht="14.25" customHeight="1" x14ac:dyDescent="0.25">
      <c r="B278" s="38">
        <f>SUBTOTAL(103,$C$46:C278)</f>
        <v>233</v>
      </c>
      <c r="C278" s="90" t="s">
        <v>191</v>
      </c>
      <c r="D278" s="183" t="s">
        <v>443</v>
      </c>
      <c r="E278" s="40">
        <v>44669</v>
      </c>
      <c r="F278" s="86">
        <v>0</v>
      </c>
      <c r="G278" s="87">
        <v>-21000</v>
      </c>
      <c r="H278" s="88">
        <v>0</v>
      </c>
      <c r="I278" s="169">
        <f t="shared" si="8"/>
        <v>-21000</v>
      </c>
    </row>
    <row r="279" spans="2:9" ht="14.25" customHeight="1" x14ac:dyDescent="0.25">
      <c r="B279" s="38">
        <f>SUBTOTAL(103,$C$46:C279)</f>
        <v>234</v>
      </c>
      <c r="C279" s="90" t="s">
        <v>181</v>
      </c>
      <c r="D279" s="183" t="s">
        <v>443</v>
      </c>
      <c r="E279" s="40">
        <v>44679</v>
      </c>
      <c r="F279" s="86">
        <v>0</v>
      </c>
      <c r="G279" s="87">
        <v>-18000</v>
      </c>
      <c r="H279" s="88">
        <v>0</v>
      </c>
      <c r="I279" s="169">
        <f t="shared" si="8"/>
        <v>-18000</v>
      </c>
    </row>
    <row r="280" spans="2:9" ht="14.25" customHeight="1" x14ac:dyDescent="0.25">
      <c r="B280" s="38">
        <f>SUBTOTAL(103,$C$46:C280)</f>
        <v>235</v>
      </c>
      <c r="C280" s="90" t="s">
        <v>202</v>
      </c>
      <c r="D280" s="181" t="s">
        <v>442</v>
      </c>
      <c r="E280" s="40">
        <v>44680</v>
      </c>
      <c r="F280" s="86">
        <v>0</v>
      </c>
      <c r="G280" s="87">
        <v>-700</v>
      </c>
      <c r="H280" s="88">
        <v>0</v>
      </c>
      <c r="I280" s="169">
        <f t="shared" si="8"/>
        <v>-700</v>
      </c>
    </row>
    <row r="281" spans="2:9" ht="14.25" customHeight="1" x14ac:dyDescent="0.25">
      <c r="B281" s="38">
        <f>SUBTOTAL(103,$C$46:C281)</f>
        <v>236</v>
      </c>
      <c r="C281" s="90" t="s">
        <v>193</v>
      </c>
      <c r="D281" s="182" t="s">
        <v>193</v>
      </c>
      <c r="E281" s="40">
        <v>44684</v>
      </c>
      <c r="F281" s="86">
        <v>50000</v>
      </c>
      <c r="G281" s="87">
        <v>0</v>
      </c>
      <c r="H281" s="88">
        <v>0</v>
      </c>
      <c r="I281" s="169">
        <f t="shared" si="8"/>
        <v>50000</v>
      </c>
    </row>
    <row r="282" spans="2:9" ht="14.25" customHeight="1" x14ac:dyDescent="0.25">
      <c r="B282" s="38">
        <f>SUBTOTAL(103,$C$46:C282)</f>
        <v>237</v>
      </c>
      <c r="C282" s="90" t="s">
        <v>195</v>
      </c>
      <c r="D282" s="183" t="s">
        <v>428</v>
      </c>
      <c r="E282" s="40">
        <v>44684</v>
      </c>
      <c r="F282" s="86">
        <v>0</v>
      </c>
      <c r="G282" s="87">
        <v>-50000</v>
      </c>
      <c r="H282" s="88">
        <v>0</v>
      </c>
      <c r="I282" s="169">
        <f t="shared" si="8"/>
        <v>-50000</v>
      </c>
    </row>
    <row r="283" spans="2:9" ht="14.25" customHeight="1" x14ac:dyDescent="0.25">
      <c r="B283" s="38">
        <f>SUBTOTAL(103,$C$46:C283)</f>
        <v>238</v>
      </c>
      <c r="C283" s="90" t="s">
        <v>144</v>
      </c>
      <c r="D283" s="183" t="s">
        <v>428</v>
      </c>
      <c r="E283" s="40">
        <v>44684</v>
      </c>
      <c r="F283" s="86">
        <v>15180</v>
      </c>
      <c r="G283" s="87">
        <v>0</v>
      </c>
      <c r="H283" s="88">
        <v>0</v>
      </c>
      <c r="I283" s="169">
        <f t="shared" si="8"/>
        <v>15180</v>
      </c>
    </row>
    <row r="284" spans="2:9" ht="14.25" customHeight="1" x14ac:dyDescent="0.25">
      <c r="B284" s="38">
        <f>SUBTOTAL(103,$C$46:C284)</f>
        <v>239</v>
      </c>
      <c r="C284" s="90" t="s">
        <v>194</v>
      </c>
      <c r="D284" s="183" t="s">
        <v>194</v>
      </c>
      <c r="E284" s="40">
        <v>44687</v>
      </c>
      <c r="F284" s="86">
        <v>169084.46</v>
      </c>
      <c r="G284" s="87">
        <v>0</v>
      </c>
      <c r="H284" s="88">
        <v>0</v>
      </c>
      <c r="I284" s="169">
        <f t="shared" si="8"/>
        <v>169084.46</v>
      </c>
    </row>
    <row r="285" spans="2:9" ht="14.25" customHeight="1" x14ac:dyDescent="0.25">
      <c r="B285" s="38">
        <f>SUBTOTAL(103,$C$46:C285)</f>
        <v>240</v>
      </c>
      <c r="C285" s="90" t="s">
        <v>195</v>
      </c>
      <c r="D285" s="183" t="s">
        <v>428</v>
      </c>
      <c r="E285" s="40">
        <v>44687</v>
      </c>
      <c r="F285" s="86">
        <v>0</v>
      </c>
      <c r="G285" s="87">
        <v>-10000</v>
      </c>
      <c r="H285" s="88">
        <v>0</v>
      </c>
      <c r="I285" s="169">
        <f t="shared" si="8"/>
        <v>-10000</v>
      </c>
    </row>
    <row r="286" spans="2:9" ht="14.25" customHeight="1" x14ac:dyDescent="0.25">
      <c r="B286" s="38">
        <f>SUBTOTAL(103,$C$46:C286)</f>
        <v>241</v>
      </c>
      <c r="C286" s="90" t="s">
        <v>196</v>
      </c>
      <c r="D286" s="183" t="s">
        <v>432</v>
      </c>
      <c r="E286" s="40">
        <v>44693</v>
      </c>
      <c r="F286" s="86">
        <v>0</v>
      </c>
      <c r="G286" s="87">
        <v>-6000</v>
      </c>
      <c r="H286" s="88">
        <v>0</v>
      </c>
      <c r="I286" s="169">
        <f t="shared" si="8"/>
        <v>-6000</v>
      </c>
    </row>
    <row r="287" spans="2:9" ht="14.25" customHeight="1" x14ac:dyDescent="0.25">
      <c r="B287" s="38">
        <f>SUBTOTAL(103,$C$46:C287)</f>
        <v>242</v>
      </c>
      <c r="C287" s="90" t="s">
        <v>181</v>
      </c>
      <c r="D287" s="183"/>
      <c r="E287" s="40">
        <v>44693</v>
      </c>
      <c r="F287" s="86">
        <v>0</v>
      </c>
      <c r="G287" s="87">
        <v>-10600</v>
      </c>
      <c r="H287" s="88">
        <v>0</v>
      </c>
      <c r="I287" s="169">
        <f t="shared" si="8"/>
        <v>-10600</v>
      </c>
    </row>
    <row r="288" spans="2:9" ht="14.25" customHeight="1" x14ac:dyDescent="0.25">
      <c r="B288" s="38">
        <f>SUBTOTAL(103,$C$46:C288)</f>
        <v>243</v>
      </c>
      <c r="C288" s="90" t="s">
        <v>197</v>
      </c>
      <c r="D288" s="183" t="s">
        <v>436</v>
      </c>
      <c r="E288" s="40">
        <v>44694</v>
      </c>
      <c r="F288" s="86">
        <v>0</v>
      </c>
      <c r="G288" s="87">
        <v>-50000</v>
      </c>
      <c r="H288" s="88">
        <v>0</v>
      </c>
      <c r="I288" s="169">
        <f t="shared" si="8"/>
        <v>-50000</v>
      </c>
    </row>
    <row r="289" spans="2:9" ht="14.25" customHeight="1" x14ac:dyDescent="0.25">
      <c r="B289" s="38">
        <f>SUBTOTAL(103,$C$46:C289)</f>
        <v>244</v>
      </c>
      <c r="C289" s="90" t="s">
        <v>131</v>
      </c>
      <c r="D289" s="183"/>
      <c r="E289" s="40">
        <v>44698</v>
      </c>
      <c r="F289" s="86">
        <v>150000</v>
      </c>
      <c r="G289" s="87">
        <v>0</v>
      </c>
      <c r="H289" s="88">
        <v>0</v>
      </c>
      <c r="I289" s="169">
        <f t="shared" si="8"/>
        <v>150000</v>
      </c>
    </row>
    <row r="290" spans="2:9" ht="14.25" customHeight="1" x14ac:dyDescent="0.25">
      <c r="B290" s="38">
        <f>SUBTOTAL(103,$C$46:C290)</f>
        <v>245</v>
      </c>
      <c r="C290" s="90" t="s">
        <v>198</v>
      </c>
      <c r="D290" s="183"/>
      <c r="E290" s="40">
        <v>44698</v>
      </c>
      <c r="F290" s="86">
        <v>0</v>
      </c>
      <c r="G290" s="87">
        <v>-300000</v>
      </c>
      <c r="H290" s="88">
        <v>0</v>
      </c>
      <c r="I290" s="169">
        <f t="shared" si="8"/>
        <v>-300000</v>
      </c>
    </row>
    <row r="291" spans="2:9" ht="14.25" customHeight="1" x14ac:dyDescent="0.25">
      <c r="B291" s="38">
        <f>SUBTOTAL(103,$C$46:C291)</f>
        <v>246</v>
      </c>
      <c r="C291" s="90" t="s">
        <v>199</v>
      </c>
      <c r="D291" s="183" t="s">
        <v>428</v>
      </c>
      <c r="E291" s="40">
        <v>44699</v>
      </c>
      <c r="F291" s="86">
        <v>0</v>
      </c>
      <c r="G291" s="87">
        <v>-10000</v>
      </c>
      <c r="H291" s="88">
        <v>0</v>
      </c>
      <c r="I291" s="169">
        <f t="shared" si="8"/>
        <v>-10000</v>
      </c>
    </row>
    <row r="292" spans="2:9" ht="14.25" customHeight="1" x14ac:dyDescent="0.25">
      <c r="B292" s="38">
        <f>SUBTOTAL(103,$C$46:C292)</f>
        <v>247</v>
      </c>
      <c r="C292" s="90" t="s">
        <v>200</v>
      </c>
      <c r="D292" s="183" t="s">
        <v>432</v>
      </c>
      <c r="E292" s="40">
        <v>44701</v>
      </c>
      <c r="F292" s="86">
        <v>20000</v>
      </c>
      <c r="G292" s="87">
        <v>0</v>
      </c>
      <c r="H292" s="88">
        <v>0</v>
      </c>
      <c r="I292" s="169">
        <f t="shared" si="8"/>
        <v>20000</v>
      </c>
    </row>
    <row r="293" spans="2:9" ht="14.25" customHeight="1" x14ac:dyDescent="0.25">
      <c r="B293" s="38">
        <f>SUBTOTAL(103,$C$46:C293)</f>
        <v>248</v>
      </c>
      <c r="C293" s="90" t="s">
        <v>190</v>
      </c>
      <c r="D293" s="183"/>
      <c r="E293" s="40">
        <v>44711</v>
      </c>
      <c r="F293" s="86">
        <v>2000</v>
      </c>
      <c r="G293" s="87">
        <v>0</v>
      </c>
      <c r="H293" s="88">
        <v>0</v>
      </c>
      <c r="I293" s="169">
        <f t="shared" si="8"/>
        <v>2000</v>
      </c>
    </row>
    <row r="294" spans="2:9" ht="14.25" customHeight="1" x14ac:dyDescent="0.25">
      <c r="B294" s="160">
        <f>SUBTOTAL(103,$C$46:C294)</f>
        <v>249</v>
      </c>
      <c r="C294" s="161" t="s">
        <v>201</v>
      </c>
      <c r="D294" s="184"/>
      <c r="E294" s="162">
        <v>44711</v>
      </c>
      <c r="F294" s="163">
        <v>0</v>
      </c>
      <c r="G294" s="164">
        <v>-30000</v>
      </c>
      <c r="H294" s="165">
        <v>0</v>
      </c>
      <c r="I294" s="171">
        <f t="shared" si="8"/>
        <v>-30000</v>
      </c>
    </row>
    <row r="295" spans="2:9" ht="14.25" customHeight="1" x14ac:dyDescent="0.25">
      <c r="B295" s="38">
        <f>SUBTOTAL(103,$C$46:C295)</f>
        <v>250</v>
      </c>
      <c r="C295" s="90" t="s">
        <v>144</v>
      </c>
      <c r="D295" s="183" t="s">
        <v>428</v>
      </c>
      <c r="E295" s="40">
        <v>44714</v>
      </c>
      <c r="F295" s="86">
        <v>14100</v>
      </c>
      <c r="G295" s="87">
        <v>0</v>
      </c>
      <c r="H295" s="88">
        <v>0</v>
      </c>
      <c r="I295" s="169">
        <f t="shared" si="8"/>
        <v>14100</v>
      </c>
    </row>
    <row r="296" spans="2:9" ht="14.25" customHeight="1" x14ac:dyDescent="0.25">
      <c r="B296" s="38">
        <f>SUBTOTAL(103,$C$46:C296)</f>
        <v>251</v>
      </c>
      <c r="C296" s="90" t="s">
        <v>203</v>
      </c>
      <c r="D296" s="183" t="s">
        <v>428</v>
      </c>
      <c r="E296" s="40">
        <v>44714</v>
      </c>
      <c r="F296" s="86">
        <v>0</v>
      </c>
      <c r="G296" s="87">
        <v>-8100</v>
      </c>
      <c r="H296" s="88">
        <v>0</v>
      </c>
      <c r="I296" s="169">
        <f t="shared" si="8"/>
        <v>-8100</v>
      </c>
    </row>
    <row r="297" spans="2:9" ht="14.25" customHeight="1" x14ac:dyDescent="0.25">
      <c r="B297" s="38">
        <f>SUBTOTAL(103,$C$46:C297)</f>
        <v>252</v>
      </c>
      <c r="C297" s="90" t="s">
        <v>144</v>
      </c>
      <c r="D297" s="183" t="s">
        <v>428</v>
      </c>
      <c r="E297" s="40">
        <v>44721</v>
      </c>
      <c r="F297" s="86">
        <v>28700</v>
      </c>
      <c r="G297" s="87">
        <v>0</v>
      </c>
      <c r="H297" s="88">
        <v>0</v>
      </c>
      <c r="I297" s="169">
        <f t="shared" ref="I297:I309" si="9">+F297+G297+H297</f>
        <v>28700</v>
      </c>
    </row>
    <row r="298" spans="2:9" ht="14.25" customHeight="1" x14ac:dyDescent="0.25">
      <c r="B298" s="38">
        <f>SUBTOTAL(103,$C$46:C298)</f>
        <v>253</v>
      </c>
      <c r="C298" s="90" t="s">
        <v>181</v>
      </c>
      <c r="D298" s="183" t="s">
        <v>443</v>
      </c>
      <c r="E298" s="40">
        <v>44721</v>
      </c>
      <c r="F298" s="86">
        <v>0</v>
      </c>
      <c r="G298" s="87">
        <v>-8000</v>
      </c>
      <c r="H298" s="88">
        <v>0</v>
      </c>
      <c r="I298" s="169">
        <f t="shared" si="9"/>
        <v>-8000</v>
      </c>
    </row>
    <row r="299" spans="2:9" ht="14.25" customHeight="1" x14ac:dyDescent="0.25">
      <c r="B299" s="38">
        <f>SUBTOTAL(103,$C$46:C299)</f>
        <v>254</v>
      </c>
      <c r="C299" s="90" t="s">
        <v>182</v>
      </c>
      <c r="D299" s="183" t="s">
        <v>443</v>
      </c>
      <c r="E299" s="40">
        <v>44722</v>
      </c>
      <c r="F299" s="86">
        <v>0</v>
      </c>
      <c r="G299" s="87">
        <v>-25000</v>
      </c>
      <c r="H299" s="88">
        <v>0</v>
      </c>
      <c r="I299" s="169">
        <f t="shared" si="9"/>
        <v>-25000</v>
      </c>
    </row>
    <row r="300" spans="2:9" ht="14.25" customHeight="1" x14ac:dyDescent="0.25">
      <c r="B300" s="38">
        <f>SUBTOTAL(103,$C$46:C300)</f>
        <v>255</v>
      </c>
      <c r="C300" s="90" t="s">
        <v>215</v>
      </c>
      <c r="D300" s="183"/>
      <c r="E300" s="40">
        <v>44729</v>
      </c>
      <c r="F300" s="86">
        <v>175000</v>
      </c>
      <c r="G300" s="87">
        <v>0</v>
      </c>
      <c r="H300" s="88">
        <v>0</v>
      </c>
      <c r="I300" s="169">
        <f t="shared" si="9"/>
        <v>175000</v>
      </c>
    </row>
    <row r="301" spans="2:9" ht="14.25" customHeight="1" x14ac:dyDescent="0.25">
      <c r="B301" s="38">
        <f>SUBTOTAL(103,$C$46:C301)</f>
        <v>256</v>
      </c>
      <c r="C301" s="90" t="s">
        <v>204</v>
      </c>
      <c r="D301" s="183"/>
      <c r="E301" s="40">
        <v>44729</v>
      </c>
      <c r="F301" s="86">
        <v>0</v>
      </c>
      <c r="G301" s="87">
        <v>-150000</v>
      </c>
      <c r="H301" s="88">
        <v>0</v>
      </c>
      <c r="I301" s="169">
        <f t="shared" si="9"/>
        <v>-150000</v>
      </c>
    </row>
    <row r="302" spans="2:9" ht="14.25" customHeight="1" x14ac:dyDescent="0.25">
      <c r="B302" s="38">
        <f>SUBTOTAL(103,$C$46:C302)</f>
        <v>257</v>
      </c>
      <c r="C302" s="90" t="s">
        <v>205</v>
      </c>
      <c r="D302" s="183" t="s">
        <v>457</v>
      </c>
      <c r="E302" s="40">
        <v>44729</v>
      </c>
      <c r="F302" s="86">
        <v>0</v>
      </c>
      <c r="G302" s="87">
        <v>-25000</v>
      </c>
      <c r="H302" s="88">
        <v>0</v>
      </c>
      <c r="I302" s="169">
        <f t="shared" si="9"/>
        <v>-25000</v>
      </c>
    </row>
    <row r="303" spans="2:9" ht="14.25" customHeight="1" x14ac:dyDescent="0.25">
      <c r="B303" s="38">
        <f>SUBTOTAL(103,$C$46:C303)</f>
        <v>258</v>
      </c>
      <c r="C303" s="90" t="s">
        <v>144</v>
      </c>
      <c r="D303" s="183" t="s">
        <v>428</v>
      </c>
      <c r="E303" s="40">
        <v>44729</v>
      </c>
      <c r="F303" s="86">
        <v>15900</v>
      </c>
      <c r="G303" s="87">
        <v>0</v>
      </c>
      <c r="H303" s="88">
        <v>0</v>
      </c>
      <c r="I303" s="169">
        <f t="shared" si="9"/>
        <v>15900</v>
      </c>
    </row>
    <row r="304" spans="2:9" ht="14.25" customHeight="1" x14ac:dyDescent="0.25">
      <c r="B304" s="38">
        <f>SUBTOTAL(103,$C$46:C304)</f>
        <v>259</v>
      </c>
      <c r="C304" s="90" t="s">
        <v>206</v>
      </c>
      <c r="D304" s="183" t="s">
        <v>443</v>
      </c>
      <c r="E304" s="40">
        <v>44742</v>
      </c>
      <c r="F304" s="86">
        <v>0</v>
      </c>
      <c r="G304" s="87">
        <v>-10000</v>
      </c>
      <c r="H304" s="88">
        <v>0</v>
      </c>
      <c r="I304" s="169">
        <f t="shared" si="9"/>
        <v>-10000</v>
      </c>
    </row>
    <row r="305" spans="2:9" ht="14.25" customHeight="1" x14ac:dyDescent="0.25">
      <c r="B305" s="38">
        <f>SUBTOTAL(103,$C$46:C305)</f>
        <v>260</v>
      </c>
      <c r="C305" s="90" t="s">
        <v>144</v>
      </c>
      <c r="D305" s="183" t="s">
        <v>428</v>
      </c>
      <c r="E305" s="40">
        <v>44742</v>
      </c>
      <c r="F305" s="86">
        <v>15700</v>
      </c>
      <c r="G305" s="87">
        <v>0</v>
      </c>
      <c r="H305" s="88">
        <v>0</v>
      </c>
      <c r="I305" s="169">
        <f t="shared" si="9"/>
        <v>15700</v>
      </c>
    </row>
    <row r="306" spans="2:9" ht="14.25" customHeight="1" x14ac:dyDescent="0.25">
      <c r="B306" s="38">
        <f>SUBTOTAL(103,$C$46:C306)</f>
        <v>261</v>
      </c>
      <c r="C306" s="90" t="s">
        <v>207</v>
      </c>
      <c r="D306" s="183"/>
      <c r="E306" s="40">
        <v>44747</v>
      </c>
      <c r="F306" s="86">
        <v>0</v>
      </c>
      <c r="G306" s="87">
        <v>0</v>
      </c>
      <c r="H306" s="87">
        <v>-1792</v>
      </c>
      <c r="I306" s="169">
        <f t="shared" si="9"/>
        <v>-1792</v>
      </c>
    </row>
    <row r="307" spans="2:9" ht="14.25" customHeight="1" x14ac:dyDescent="0.25">
      <c r="B307" s="38">
        <f>SUBTOTAL(103,$C$46:C307)</f>
        <v>262</v>
      </c>
      <c r="C307" s="90" t="s">
        <v>208</v>
      </c>
      <c r="D307" s="183"/>
      <c r="E307" s="40">
        <v>44749</v>
      </c>
      <c r="F307" s="86">
        <v>0</v>
      </c>
      <c r="G307" s="87">
        <v>-5000</v>
      </c>
      <c r="H307" s="88">
        <v>0</v>
      </c>
      <c r="I307" s="169">
        <f t="shared" si="9"/>
        <v>-5000</v>
      </c>
    </row>
    <row r="308" spans="2:9" ht="14.25" customHeight="1" x14ac:dyDescent="0.25">
      <c r="B308" s="38">
        <f>SUBTOTAL(103,$C$46:C308)</f>
        <v>263</v>
      </c>
      <c r="C308" s="90" t="s">
        <v>214</v>
      </c>
      <c r="D308" s="183" t="s">
        <v>443</v>
      </c>
      <c r="E308" s="40">
        <v>44750</v>
      </c>
      <c r="F308" s="86">
        <v>15000</v>
      </c>
      <c r="G308" s="87">
        <v>0</v>
      </c>
      <c r="H308" s="88">
        <v>0</v>
      </c>
      <c r="I308" s="169">
        <f t="shared" si="9"/>
        <v>15000</v>
      </c>
    </row>
    <row r="309" spans="2:9" ht="14.25" customHeight="1" x14ac:dyDescent="0.25">
      <c r="B309" s="38">
        <f>SUBTOTAL(103,$C$46:C309)</f>
        <v>264</v>
      </c>
      <c r="C309" s="90" t="s">
        <v>182</v>
      </c>
      <c r="D309" s="183" t="s">
        <v>443</v>
      </c>
      <c r="E309" s="40">
        <v>44750</v>
      </c>
      <c r="F309" s="86">
        <v>0</v>
      </c>
      <c r="G309" s="87">
        <v>-25000</v>
      </c>
      <c r="H309" s="88">
        <v>0</v>
      </c>
      <c r="I309" s="169">
        <f t="shared" si="9"/>
        <v>-25000</v>
      </c>
    </row>
    <row r="310" spans="2:9" ht="14.25" customHeight="1" x14ac:dyDescent="0.25">
      <c r="B310" s="38">
        <f>SUBTOTAL(103,$C$46:C310)</f>
        <v>265</v>
      </c>
      <c r="C310" s="90" t="s">
        <v>218</v>
      </c>
      <c r="D310" s="183" t="s">
        <v>445</v>
      </c>
      <c r="E310" s="40">
        <v>44757</v>
      </c>
      <c r="F310" s="86">
        <v>0</v>
      </c>
      <c r="G310" s="87">
        <v>-1100</v>
      </c>
      <c r="H310" s="88">
        <v>0</v>
      </c>
      <c r="I310" s="169">
        <f t="shared" ref="I310:I331" si="10">+F310+G310+H310</f>
        <v>-1100</v>
      </c>
    </row>
    <row r="311" spans="2:9" ht="14.25" customHeight="1" x14ac:dyDescent="0.25">
      <c r="B311" s="38">
        <f>SUBTOTAL(103,$C$46:C311)</f>
        <v>266</v>
      </c>
      <c r="C311" s="90" t="s">
        <v>219</v>
      </c>
      <c r="D311" s="183" t="s">
        <v>458</v>
      </c>
      <c r="E311" s="40">
        <v>44760</v>
      </c>
      <c r="F311" s="86">
        <v>265000</v>
      </c>
      <c r="G311" s="87"/>
      <c r="H311" s="88">
        <v>0</v>
      </c>
      <c r="I311" s="169">
        <f t="shared" si="10"/>
        <v>265000</v>
      </c>
    </row>
    <row r="312" spans="2:9" ht="14.25" customHeight="1" x14ac:dyDescent="0.25">
      <c r="B312" s="38">
        <f>SUBTOTAL(103,$C$46:C312)</f>
        <v>267</v>
      </c>
      <c r="C312" s="90" t="s">
        <v>220</v>
      </c>
      <c r="D312" s="183"/>
      <c r="E312" s="40">
        <v>44760</v>
      </c>
      <c r="F312" s="86">
        <v>0</v>
      </c>
      <c r="G312" s="87">
        <v>-245000</v>
      </c>
      <c r="H312" s="88">
        <v>0</v>
      </c>
      <c r="I312" s="169">
        <f t="shared" si="10"/>
        <v>-245000</v>
      </c>
    </row>
    <row r="313" spans="2:9" ht="14.25" customHeight="1" x14ac:dyDescent="0.25">
      <c r="B313" s="160">
        <f>SUBTOTAL(103,$C$46:C313)</f>
        <v>268</v>
      </c>
      <c r="C313" s="161" t="s">
        <v>201</v>
      </c>
      <c r="D313" s="184" t="s">
        <v>428</v>
      </c>
      <c r="E313" s="162">
        <v>44760</v>
      </c>
      <c r="F313" s="163">
        <v>0</v>
      </c>
      <c r="G313" s="164">
        <v>-20000</v>
      </c>
      <c r="H313" s="165">
        <v>0</v>
      </c>
      <c r="I313" s="171">
        <f t="shared" si="10"/>
        <v>-20000</v>
      </c>
    </row>
    <row r="314" spans="2:9" ht="14.25" customHeight="1" x14ac:dyDescent="0.25">
      <c r="B314" s="38">
        <f>SUBTOTAL(103,$C$46:C314)</f>
        <v>269</v>
      </c>
      <c r="C314" s="90" t="s">
        <v>224</v>
      </c>
      <c r="D314" s="183" t="s">
        <v>452</v>
      </c>
      <c r="E314" s="40">
        <v>44771</v>
      </c>
      <c r="F314" s="86">
        <v>61000</v>
      </c>
      <c r="G314" s="87">
        <v>0</v>
      </c>
      <c r="H314" s="88">
        <v>0</v>
      </c>
      <c r="I314" s="169">
        <f t="shared" si="10"/>
        <v>61000</v>
      </c>
    </row>
    <row r="315" spans="2:9" ht="14.25" customHeight="1" x14ac:dyDescent="0.25">
      <c r="B315" s="38">
        <f>SUBTOTAL(103,$C$46:C315)</f>
        <v>270</v>
      </c>
      <c r="C315" s="90" t="s">
        <v>225</v>
      </c>
      <c r="D315" s="183" t="s">
        <v>443</v>
      </c>
      <c r="E315" s="40">
        <v>44771</v>
      </c>
      <c r="F315" s="86">
        <v>0</v>
      </c>
      <c r="G315" s="87">
        <v>-66700</v>
      </c>
      <c r="H315" s="88">
        <v>0</v>
      </c>
      <c r="I315" s="169">
        <f t="shared" si="10"/>
        <v>-66700</v>
      </c>
    </row>
    <row r="316" spans="2:9" ht="14.25" customHeight="1" x14ac:dyDescent="0.25">
      <c r="B316" s="38">
        <f>SUBTOTAL(103,$C$46:C316)</f>
        <v>271</v>
      </c>
      <c r="C316" s="90" t="s">
        <v>227</v>
      </c>
      <c r="D316" s="183" t="s">
        <v>443</v>
      </c>
      <c r="E316" s="40">
        <v>44778</v>
      </c>
      <c r="F316" s="86">
        <v>5000</v>
      </c>
      <c r="G316" s="87">
        <v>0</v>
      </c>
      <c r="H316" s="88">
        <v>0</v>
      </c>
      <c r="I316" s="169">
        <f t="shared" si="10"/>
        <v>5000</v>
      </c>
    </row>
    <row r="317" spans="2:9" ht="14.25" customHeight="1" x14ac:dyDescent="0.25">
      <c r="B317" s="38">
        <f>SUBTOTAL(103,$C$46:C317)</f>
        <v>272</v>
      </c>
      <c r="C317" s="90" t="s">
        <v>226</v>
      </c>
      <c r="D317" s="183" t="s">
        <v>443</v>
      </c>
      <c r="E317" s="40">
        <v>44778</v>
      </c>
      <c r="F317" s="86">
        <v>0</v>
      </c>
      <c r="G317" s="87">
        <v>-8750</v>
      </c>
      <c r="H317" s="88">
        <v>0</v>
      </c>
      <c r="I317" s="169">
        <f t="shared" si="10"/>
        <v>-8750</v>
      </c>
    </row>
    <row r="318" spans="2:9" ht="14.25" customHeight="1" x14ac:dyDescent="0.25">
      <c r="B318" s="38">
        <f>SUBTOTAL(103,$C$46:C318)</f>
        <v>273</v>
      </c>
      <c r="C318" s="90" t="s">
        <v>131</v>
      </c>
      <c r="D318" s="183"/>
      <c r="E318" s="40">
        <v>44790</v>
      </c>
      <c r="F318" s="86">
        <v>70000</v>
      </c>
      <c r="G318" s="87">
        <v>0</v>
      </c>
      <c r="H318" s="88">
        <v>0</v>
      </c>
      <c r="I318" s="169">
        <f t="shared" si="10"/>
        <v>70000</v>
      </c>
    </row>
    <row r="319" spans="2:9" ht="14.25" customHeight="1" x14ac:dyDescent="0.25">
      <c r="B319" s="38">
        <f>SUBTOTAL(103,$C$46:C319)</f>
        <v>274</v>
      </c>
      <c r="C319" s="90" t="s">
        <v>215</v>
      </c>
      <c r="D319" s="183"/>
      <c r="E319" s="40">
        <v>44790</v>
      </c>
      <c r="F319" s="86">
        <v>50000</v>
      </c>
      <c r="G319" s="87">
        <v>0</v>
      </c>
      <c r="H319" s="88">
        <v>0</v>
      </c>
      <c r="I319" s="169">
        <f t="shared" si="10"/>
        <v>50000</v>
      </c>
    </row>
    <row r="320" spans="2:9" ht="14.25" customHeight="1" x14ac:dyDescent="0.25">
      <c r="B320" s="38">
        <f>SUBTOTAL(103,$C$46:C320)</f>
        <v>275</v>
      </c>
      <c r="C320" s="90" t="s">
        <v>229</v>
      </c>
      <c r="D320" s="183"/>
      <c r="E320" s="40">
        <v>44790</v>
      </c>
      <c r="F320" s="86">
        <v>0</v>
      </c>
      <c r="G320" s="87">
        <v>-120000</v>
      </c>
      <c r="H320" s="88">
        <v>0</v>
      </c>
      <c r="I320" s="169">
        <f t="shared" si="10"/>
        <v>-120000</v>
      </c>
    </row>
    <row r="321" spans="2:9" ht="14.25" customHeight="1" x14ac:dyDescent="0.25">
      <c r="B321" s="38">
        <f>SUBTOTAL(103,$C$46:C321)</f>
        <v>276</v>
      </c>
      <c r="C321" s="90" t="s">
        <v>144</v>
      </c>
      <c r="D321" s="183" t="s">
        <v>428</v>
      </c>
      <c r="E321" s="40">
        <v>44806</v>
      </c>
      <c r="F321" s="86">
        <f>18350+20800</f>
        <v>39150</v>
      </c>
      <c r="G321" s="87">
        <v>0</v>
      </c>
      <c r="H321" s="88">
        <v>0</v>
      </c>
      <c r="I321" s="169">
        <f t="shared" si="10"/>
        <v>39150</v>
      </c>
    </row>
    <row r="322" spans="2:9" ht="14.25" customHeight="1" x14ac:dyDescent="0.25">
      <c r="B322" s="38">
        <f>SUBTOTAL(103,$C$46:C322)</f>
        <v>277</v>
      </c>
      <c r="C322" s="90" t="s">
        <v>231</v>
      </c>
      <c r="D322" s="183" t="s">
        <v>461</v>
      </c>
      <c r="E322" s="40">
        <v>44818</v>
      </c>
      <c r="F322" s="86">
        <v>0</v>
      </c>
      <c r="G322" s="87">
        <v>-2398</v>
      </c>
      <c r="H322" s="88">
        <v>0</v>
      </c>
      <c r="I322" s="169">
        <f t="shared" si="10"/>
        <v>-2398</v>
      </c>
    </row>
    <row r="323" spans="2:9" ht="14.25" customHeight="1" x14ac:dyDescent="0.25">
      <c r="B323" s="38">
        <f>SUBTOTAL(103,$C$46:C323)</f>
        <v>278</v>
      </c>
      <c r="C323" s="90" t="s">
        <v>144</v>
      </c>
      <c r="D323" s="183" t="s">
        <v>428</v>
      </c>
      <c r="E323" s="40">
        <v>44833</v>
      </c>
      <c r="F323" s="86">
        <v>10300</v>
      </c>
      <c r="G323" s="87">
        <v>0</v>
      </c>
      <c r="H323" s="88">
        <v>0</v>
      </c>
      <c r="I323" s="169">
        <f t="shared" si="10"/>
        <v>10300</v>
      </c>
    </row>
    <row r="324" spans="2:9" ht="14.25" customHeight="1" x14ac:dyDescent="0.25">
      <c r="B324" s="38">
        <f>SUBTOTAL(103,$C$46:C324)</f>
        <v>279</v>
      </c>
      <c r="C324" s="90" t="s">
        <v>258</v>
      </c>
      <c r="D324" s="183" t="s">
        <v>428</v>
      </c>
      <c r="E324" s="40">
        <v>44833</v>
      </c>
      <c r="F324" s="86">
        <v>0</v>
      </c>
      <c r="G324" s="87">
        <v>-10300</v>
      </c>
      <c r="H324" s="88">
        <v>0</v>
      </c>
      <c r="I324" s="169">
        <f t="shared" si="10"/>
        <v>-10300</v>
      </c>
    </row>
    <row r="325" spans="2:9" ht="14.25" customHeight="1" x14ac:dyDescent="0.25">
      <c r="B325" s="38">
        <f>SUBTOTAL(103,$C$46:C325)</f>
        <v>280</v>
      </c>
      <c r="C325" s="90" t="s">
        <v>144</v>
      </c>
      <c r="D325" s="183" t="s">
        <v>428</v>
      </c>
      <c r="E325" s="40">
        <v>44841</v>
      </c>
      <c r="F325" s="86">
        <v>35500</v>
      </c>
      <c r="G325" s="87">
        <v>0</v>
      </c>
      <c r="H325" s="88">
        <v>0</v>
      </c>
      <c r="I325" s="169">
        <f t="shared" si="10"/>
        <v>35500</v>
      </c>
    </row>
    <row r="326" spans="2:9" ht="14.25" customHeight="1" x14ac:dyDescent="0.25">
      <c r="B326" s="38">
        <f>SUBTOTAL(103,$C$46:C326)</f>
        <v>281</v>
      </c>
      <c r="C326" s="90" t="s">
        <v>131</v>
      </c>
      <c r="D326" s="183"/>
      <c r="E326" s="40">
        <v>44844</v>
      </c>
      <c r="F326" s="86">
        <v>100000</v>
      </c>
      <c r="G326" s="87">
        <v>0</v>
      </c>
      <c r="H326" s="88">
        <v>0</v>
      </c>
      <c r="I326" s="169">
        <f t="shared" si="10"/>
        <v>100000</v>
      </c>
    </row>
    <row r="327" spans="2:9" ht="14.25" customHeight="1" x14ac:dyDescent="0.25">
      <c r="B327" s="38">
        <f>SUBTOTAL(103,$C$46:C327)</f>
        <v>282</v>
      </c>
      <c r="C327" s="90" t="s">
        <v>233</v>
      </c>
      <c r="D327" s="183"/>
      <c r="E327" s="40">
        <v>44844</v>
      </c>
      <c r="F327" s="86">
        <v>0</v>
      </c>
      <c r="G327" s="87">
        <v>-25000</v>
      </c>
      <c r="H327" s="88">
        <v>0</v>
      </c>
      <c r="I327" s="169">
        <f t="shared" si="10"/>
        <v>-25000</v>
      </c>
    </row>
    <row r="328" spans="2:9" ht="14.25" customHeight="1" x14ac:dyDescent="0.25">
      <c r="B328" s="38">
        <f>SUBTOTAL(103,$C$46:C328)</f>
        <v>283</v>
      </c>
      <c r="C328" s="90" t="s">
        <v>232</v>
      </c>
      <c r="D328" s="183"/>
      <c r="E328" s="40">
        <v>44844</v>
      </c>
      <c r="F328" s="86">
        <v>0</v>
      </c>
      <c r="G328" s="87">
        <v>-10000</v>
      </c>
      <c r="H328" s="88">
        <v>0</v>
      </c>
      <c r="I328" s="169">
        <f t="shared" si="10"/>
        <v>-10000</v>
      </c>
    </row>
    <row r="329" spans="2:9" ht="14.25" customHeight="1" x14ac:dyDescent="0.25">
      <c r="B329" s="38">
        <f>SUBTOTAL(103,$C$46:C329)</f>
        <v>284</v>
      </c>
      <c r="C329" s="90" t="s">
        <v>234</v>
      </c>
      <c r="D329" s="183" t="s">
        <v>428</v>
      </c>
      <c r="E329" s="40">
        <v>44844</v>
      </c>
      <c r="F329" s="86">
        <v>0</v>
      </c>
      <c r="G329" s="87">
        <v>-15000</v>
      </c>
      <c r="H329" s="88">
        <v>0</v>
      </c>
      <c r="I329" s="169">
        <f t="shared" si="10"/>
        <v>-15000</v>
      </c>
    </row>
    <row r="330" spans="2:9" ht="14.25" customHeight="1" x14ac:dyDescent="0.25">
      <c r="B330" s="38">
        <f>SUBTOTAL(103,$C$46:C330)</f>
        <v>285</v>
      </c>
      <c r="C330" s="90" t="s">
        <v>235</v>
      </c>
      <c r="D330" s="183" t="s">
        <v>432</v>
      </c>
      <c r="E330" s="40">
        <v>44846</v>
      </c>
      <c r="F330" s="86">
        <v>0</v>
      </c>
      <c r="G330" s="87">
        <v>-41900</v>
      </c>
      <c r="H330" s="88">
        <v>0</v>
      </c>
      <c r="I330" s="169">
        <f t="shared" si="10"/>
        <v>-41900</v>
      </c>
    </row>
    <row r="331" spans="2:9" ht="14.25" customHeight="1" x14ac:dyDescent="0.25">
      <c r="B331" s="38">
        <f>SUBTOTAL(103,$C$46:C331)</f>
        <v>286</v>
      </c>
      <c r="C331" s="90" t="s">
        <v>236</v>
      </c>
      <c r="D331" s="183" t="s">
        <v>443</v>
      </c>
      <c r="E331" s="40">
        <v>44848</v>
      </c>
      <c r="F331" s="86">
        <v>0</v>
      </c>
      <c r="G331" s="87">
        <v>-33300</v>
      </c>
      <c r="H331" s="88">
        <v>0</v>
      </c>
      <c r="I331" s="169">
        <f t="shared" si="10"/>
        <v>-33300</v>
      </c>
    </row>
    <row r="332" spans="2:9" ht="14.25" customHeight="1" x14ac:dyDescent="0.25">
      <c r="B332" s="38">
        <f>SUBTOTAL(103,$C$46:C332)</f>
        <v>287</v>
      </c>
      <c r="C332" s="90" t="s">
        <v>144</v>
      </c>
      <c r="D332" s="183" t="s">
        <v>428</v>
      </c>
      <c r="E332" s="40">
        <v>44848</v>
      </c>
      <c r="F332" s="86">
        <v>21500</v>
      </c>
      <c r="G332" s="87">
        <v>0</v>
      </c>
      <c r="H332" s="88">
        <v>0</v>
      </c>
      <c r="I332" s="169">
        <f t="shared" ref="I332:I340" si="11">+F332+G332+H332</f>
        <v>21500</v>
      </c>
    </row>
    <row r="333" spans="2:9" ht="14.25" customHeight="1" x14ac:dyDescent="0.25">
      <c r="B333" s="38">
        <f>SUBTOTAL(103,$C$46:C333)</f>
        <v>288</v>
      </c>
      <c r="C333" s="90" t="s">
        <v>238</v>
      </c>
      <c r="D333" s="183" t="s">
        <v>429</v>
      </c>
      <c r="E333" s="40">
        <v>44849</v>
      </c>
      <c r="F333" s="86">
        <v>0</v>
      </c>
      <c r="G333" s="87">
        <v>-5000</v>
      </c>
      <c r="H333" s="88">
        <v>0</v>
      </c>
      <c r="I333" s="169">
        <f t="shared" si="11"/>
        <v>-5000</v>
      </c>
    </row>
    <row r="334" spans="2:9" ht="14.25" customHeight="1" x14ac:dyDescent="0.25">
      <c r="B334" s="38">
        <f>SUBTOTAL(103,$C$46:C334)</f>
        <v>289</v>
      </c>
      <c r="C334" s="90" t="s">
        <v>131</v>
      </c>
      <c r="D334" s="183"/>
      <c r="E334" s="40">
        <v>44851</v>
      </c>
      <c r="F334" s="86">
        <v>70000</v>
      </c>
      <c r="G334" s="87">
        <v>0</v>
      </c>
      <c r="H334" s="88">
        <v>0</v>
      </c>
      <c r="I334" s="169">
        <f t="shared" si="11"/>
        <v>70000</v>
      </c>
    </row>
    <row r="335" spans="2:9" ht="14.25" customHeight="1" x14ac:dyDescent="0.25">
      <c r="B335" s="38">
        <f>SUBTOTAL(103,$C$46:C335)</f>
        <v>290</v>
      </c>
      <c r="C335" s="90" t="s">
        <v>237</v>
      </c>
      <c r="D335" s="183"/>
      <c r="E335" s="40">
        <v>44851</v>
      </c>
      <c r="F335" s="86">
        <v>0</v>
      </c>
      <c r="G335" s="87">
        <v>-108000</v>
      </c>
      <c r="H335" s="88">
        <v>0</v>
      </c>
      <c r="I335" s="169">
        <f t="shared" si="11"/>
        <v>-108000</v>
      </c>
    </row>
    <row r="336" spans="2:9" ht="14.25" customHeight="1" x14ac:dyDescent="0.25">
      <c r="B336" s="38">
        <f>SUBTOTAL(103,$C$46:C336)</f>
        <v>291</v>
      </c>
      <c r="C336" s="90" t="s">
        <v>239</v>
      </c>
      <c r="D336" s="183" t="s">
        <v>443</v>
      </c>
      <c r="E336" s="40">
        <v>44855</v>
      </c>
      <c r="F336" s="86">
        <v>0</v>
      </c>
      <c r="G336" s="87">
        <v>-13000</v>
      </c>
      <c r="H336" s="88">
        <v>0</v>
      </c>
      <c r="I336" s="169">
        <f t="shared" si="11"/>
        <v>-13000</v>
      </c>
    </row>
    <row r="337" spans="2:9" ht="14.25" customHeight="1" x14ac:dyDescent="0.25">
      <c r="B337" s="38">
        <f>SUBTOTAL(103,$C$46:C337)</f>
        <v>292</v>
      </c>
      <c r="C337" s="90" t="s">
        <v>131</v>
      </c>
      <c r="D337" s="183"/>
      <c r="E337" s="40">
        <v>44858</v>
      </c>
      <c r="F337" s="86">
        <v>50000</v>
      </c>
      <c r="G337" s="87">
        <v>0</v>
      </c>
      <c r="H337" s="88">
        <v>0</v>
      </c>
      <c r="I337" s="169">
        <f t="shared" si="11"/>
        <v>50000</v>
      </c>
    </row>
    <row r="338" spans="2:9" ht="14.25" customHeight="1" x14ac:dyDescent="0.25">
      <c r="B338" s="38">
        <f>SUBTOTAL(103,$C$46:C338)</f>
        <v>293</v>
      </c>
      <c r="C338" s="90" t="s">
        <v>242</v>
      </c>
      <c r="D338" s="181" t="s">
        <v>448</v>
      </c>
      <c r="E338" s="40">
        <v>44858</v>
      </c>
      <c r="F338" s="86">
        <v>0</v>
      </c>
      <c r="G338" s="87">
        <v>-2500</v>
      </c>
      <c r="H338" s="88">
        <v>0</v>
      </c>
      <c r="I338" s="169">
        <f t="shared" si="11"/>
        <v>-2500</v>
      </c>
    </row>
    <row r="339" spans="2:9" ht="14.25" customHeight="1" x14ac:dyDescent="0.25">
      <c r="B339" s="38">
        <f>SUBTOTAL(103,$C$46:C339)</f>
        <v>294</v>
      </c>
      <c r="C339" s="90" t="s">
        <v>240</v>
      </c>
      <c r="D339" s="183"/>
      <c r="E339" s="40">
        <v>44858</v>
      </c>
      <c r="F339" s="86">
        <v>0</v>
      </c>
      <c r="G339" s="87">
        <v>-25000</v>
      </c>
      <c r="H339" s="88">
        <v>0</v>
      </c>
      <c r="I339" s="169">
        <f t="shared" si="11"/>
        <v>-25000</v>
      </c>
    </row>
    <row r="340" spans="2:9" ht="14.25" customHeight="1" x14ac:dyDescent="0.25">
      <c r="B340" s="38">
        <f>SUBTOTAL(103,$C$46:C340)</f>
        <v>295</v>
      </c>
      <c r="C340" s="90" t="s">
        <v>241</v>
      </c>
      <c r="D340" s="183"/>
      <c r="E340" s="40">
        <v>44858</v>
      </c>
      <c r="F340" s="86">
        <v>0</v>
      </c>
      <c r="G340" s="87">
        <v>-15000</v>
      </c>
      <c r="H340" s="88">
        <v>0</v>
      </c>
      <c r="I340" s="169">
        <f t="shared" si="11"/>
        <v>-15000</v>
      </c>
    </row>
    <row r="341" spans="2:9" ht="14.25" customHeight="1" x14ac:dyDescent="0.25">
      <c r="B341" s="38">
        <f>SUBTOTAL(103,$C$46:C341)</f>
        <v>296</v>
      </c>
      <c r="C341" s="90" t="s">
        <v>144</v>
      </c>
      <c r="D341" s="183" t="s">
        <v>428</v>
      </c>
      <c r="E341" s="40">
        <v>44860</v>
      </c>
      <c r="F341" s="86">
        <v>53400</v>
      </c>
      <c r="G341" s="87">
        <v>0</v>
      </c>
      <c r="H341" s="88">
        <v>0</v>
      </c>
      <c r="I341" s="169">
        <f t="shared" ref="I341:I372" si="12">+F341+G341+H341</f>
        <v>53400</v>
      </c>
    </row>
    <row r="342" spans="2:9" ht="14.25" customHeight="1" x14ac:dyDescent="0.25">
      <c r="B342" s="38">
        <f>SUBTOTAL(103,$C$46:C342)</f>
        <v>297</v>
      </c>
      <c r="C342" s="90" t="s">
        <v>257</v>
      </c>
      <c r="D342" s="181" t="s">
        <v>426</v>
      </c>
      <c r="E342" s="40">
        <v>44862</v>
      </c>
      <c r="F342" s="86">
        <v>0</v>
      </c>
      <c r="G342" s="87">
        <v>-10000</v>
      </c>
      <c r="H342" s="88">
        <v>0</v>
      </c>
      <c r="I342" s="169">
        <f t="shared" si="12"/>
        <v>-10000</v>
      </c>
    </row>
    <row r="343" spans="2:9" ht="14.25" customHeight="1" x14ac:dyDescent="0.25">
      <c r="B343" s="38">
        <f>SUBTOTAL(103,$C$46:C343)</f>
        <v>298</v>
      </c>
      <c r="C343" s="90" t="s">
        <v>244</v>
      </c>
      <c r="D343" s="183" t="s">
        <v>428</v>
      </c>
      <c r="E343" s="40">
        <v>44872</v>
      </c>
      <c r="F343" s="86">
        <v>0</v>
      </c>
      <c r="G343" s="87">
        <v>-5000</v>
      </c>
      <c r="H343" s="88">
        <v>0</v>
      </c>
      <c r="I343" s="169">
        <f t="shared" si="12"/>
        <v>-5000</v>
      </c>
    </row>
    <row r="344" spans="2:9" ht="14.25" customHeight="1" x14ac:dyDescent="0.25">
      <c r="B344" s="38">
        <f>SUBTOTAL(103,$C$46:C344)</f>
        <v>299</v>
      </c>
      <c r="C344" s="90" t="s">
        <v>144</v>
      </c>
      <c r="D344" s="183" t="s">
        <v>428</v>
      </c>
      <c r="E344" s="40">
        <v>44869</v>
      </c>
      <c r="F344" s="86">
        <v>109800</v>
      </c>
      <c r="G344" s="87">
        <v>0</v>
      </c>
      <c r="H344" s="88">
        <v>0</v>
      </c>
      <c r="I344" s="169">
        <f t="shared" si="12"/>
        <v>109800</v>
      </c>
    </row>
    <row r="345" spans="2:9" ht="14.25" customHeight="1" x14ac:dyDescent="0.25">
      <c r="B345" s="38">
        <f>SUBTOTAL(103,$C$46:C345)</f>
        <v>300</v>
      </c>
      <c r="C345" s="90" t="s">
        <v>245</v>
      </c>
      <c r="D345" s="183"/>
      <c r="E345" s="40">
        <v>44869</v>
      </c>
      <c r="F345" s="86">
        <v>0</v>
      </c>
      <c r="G345" s="87">
        <v>-90000</v>
      </c>
      <c r="H345" s="88">
        <v>0</v>
      </c>
      <c r="I345" s="169">
        <f t="shared" si="12"/>
        <v>-90000</v>
      </c>
    </row>
    <row r="346" spans="2:9" ht="14.25" customHeight="1" x14ac:dyDescent="0.25">
      <c r="B346" s="38">
        <f>SUBTOTAL(103,$C$46:C346)</f>
        <v>301</v>
      </c>
      <c r="C346" s="90" t="s">
        <v>243</v>
      </c>
      <c r="D346" s="183" t="s">
        <v>428</v>
      </c>
      <c r="E346" s="40">
        <v>44872</v>
      </c>
      <c r="F346" s="86">
        <v>0</v>
      </c>
      <c r="G346" s="87">
        <v>-25000</v>
      </c>
      <c r="H346" s="88">
        <v>0</v>
      </c>
      <c r="I346" s="169">
        <f t="shared" si="12"/>
        <v>-25000</v>
      </c>
    </row>
    <row r="347" spans="2:9" ht="14.25" customHeight="1" x14ac:dyDescent="0.25">
      <c r="B347" s="38">
        <f>SUBTOTAL(103,$C$46:C347)</f>
        <v>302</v>
      </c>
      <c r="C347" s="90" t="s">
        <v>144</v>
      </c>
      <c r="D347" s="183" t="s">
        <v>428</v>
      </c>
      <c r="E347" s="40">
        <v>44876</v>
      </c>
      <c r="F347" s="86">
        <v>10200</v>
      </c>
      <c r="G347" s="87">
        <v>0</v>
      </c>
      <c r="H347" s="88">
        <v>0</v>
      </c>
      <c r="I347" s="169">
        <f t="shared" si="12"/>
        <v>10200</v>
      </c>
    </row>
    <row r="348" spans="2:9" ht="14.25" customHeight="1" x14ac:dyDescent="0.25">
      <c r="B348" s="38">
        <f>SUBTOTAL(103,$C$46:C348)</f>
        <v>303</v>
      </c>
      <c r="C348" s="90" t="s">
        <v>246</v>
      </c>
      <c r="D348" s="183" t="s">
        <v>453</v>
      </c>
      <c r="E348" s="40">
        <v>44879</v>
      </c>
      <c r="F348" s="86">
        <v>24000</v>
      </c>
      <c r="G348" s="87">
        <v>0</v>
      </c>
      <c r="H348" s="88">
        <v>0</v>
      </c>
      <c r="I348" s="169">
        <f t="shared" si="12"/>
        <v>24000</v>
      </c>
    </row>
    <row r="349" spans="2:9" ht="14.25" customHeight="1" x14ac:dyDescent="0.25">
      <c r="B349" s="38">
        <f>SUBTOTAL(103,$C$46:C349)</f>
        <v>304</v>
      </c>
      <c r="C349" s="90" t="s">
        <v>131</v>
      </c>
      <c r="D349" s="183"/>
      <c r="E349" s="40">
        <v>44882</v>
      </c>
      <c r="F349" s="86">
        <v>70000</v>
      </c>
      <c r="G349" s="87">
        <v>0</v>
      </c>
      <c r="H349" s="88">
        <v>0</v>
      </c>
      <c r="I349" s="169">
        <f t="shared" si="12"/>
        <v>70000</v>
      </c>
    </row>
    <row r="350" spans="2:9" ht="14.25" customHeight="1" x14ac:dyDescent="0.25">
      <c r="B350" s="38">
        <f>SUBTOTAL(103,$C$46:C350)</f>
        <v>305</v>
      </c>
      <c r="C350" s="90" t="s">
        <v>247</v>
      </c>
      <c r="D350" s="183" t="s">
        <v>454</v>
      </c>
      <c r="E350" s="40">
        <v>44882</v>
      </c>
      <c r="F350" s="86">
        <v>0</v>
      </c>
      <c r="G350" s="87">
        <v>-149000</v>
      </c>
      <c r="H350" s="88">
        <v>0</v>
      </c>
      <c r="I350" s="169">
        <f t="shared" si="12"/>
        <v>-149000</v>
      </c>
    </row>
    <row r="351" spans="2:9" ht="14.25" customHeight="1" x14ac:dyDescent="0.25">
      <c r="B351" s="38">
        <f>SUBTOTAL(103,$C$46:C351)</f>
        <v>306</v>
      </c>
      <c r="C351" s="90" t="s">
        <v>248</v>
      </c>
      <c r="D351" s="183" t="s">
        <v>436</v>
      </c>
      <c r="E351" s="40">
        <v>44894</v>
      </c>
      <c r="F351" s="86">
        <v>0</v>
      </c>
      <c r="G351" s="87">
        <v>-2400</v>
      </c>
      <c r="H351" s="88">
        <v>0</v>
      </c>
      <c r="I351" s="169">
        <f t="shared" si="12"/>
        <v>-2400</v>
      </c>
    </row>
    <row r="352" spans="2:9" ht="14.25" customHeight="1" x14ac:dyDescent="0.25">
      <c r="B352" s="38">
        <f>SUBTOTAL(103,$C$46:C352)</f>
        <v>307</v>
      </c>
      <c r="C352" s="90" t="s">
        <v>248</v>
      </c>
      <c r="D352" s="183" t="s">
        <v>436</v>
      </c>
      <c r="E352" s="40">
        <v>44894</v>
      </c>
      <c r="F352" s="86">
        <v>0</v>
      </c>
      <c r="G352" s="87">
        <v>-700</v>
      </c>
      <c r="H352" s="88">
        <v>0</v>
      </c>
      <c r="I352" s="169">
        <f t="shared" si="12"/>
        <v>-700</v>
      </c>
    </row>
    <row r="353" spans="2:9" ht="14.25" customHeight="1" x14ac:dyDescent="0.25">
      <c r="B353" s="38">
        <f>SUBTOTAL(103,$C$46:C353)</f>
        <v>308</v>
      </c>
      <c r="C353" s="90" t="s">
        <v>249</v>
      </c>
      <c r="D353" s="183"/>
      <c r="E353" s="40">
        <v>44916</v>
      </c>
      <c r="F353" s="86">
        <v>30000</v>
      </c>
      <c r="G353" s="87">
        <v>0</v>
      </c>
      <c r="H353" s="88">
        <v>0</v>
      </c>
      <c r="I353" s="169">
        <f t="shared" si="12"/>
        <v>30000</v>
      </c>
    </row>
    <row r="354" spans="2:9" ht="14.25" customHeight="1" x14ac:dyDescent="0.25">
      <c r="B354" s="160">
        <f>SUBTOTAL(103,$C$46:C354)</f>
        <v>309</v>
      </c>
      <c r="C354" s="161" t="s">
        <v>253</v>
      </c>
      <c r="D354" s="184"/>
      <c r="E354" s="162">
        <v>44916</v>
      </c>
      <c r="F354" s="163">
        <v>0</v>
      </c>
      <c r="G354" s="164">
        <v>-25000</v>
      </c>
      <c r="H354" s="165">
        <v>0</v>
      </c>
      <c r="I354" s="171">
        <f t="shared" si="12"/>
        <v>-25000</v>
      </c>
    </row>
    <row r="355" spans="2:9" ht="14.25" customHeight="1" x14ac:dyDescent="0.25">
      <c r="B355" s="38">
        <f>SUBTOTAL(103,$C$46:C355)</f>
        <v>310</v>
      </c>
      <c r="C355" s="90" t="s">
        <v>250</v>
      </c>
      <c r="D355" s="183" t="s">
        <v>435</v>
      </c>
      <c r="E355" s="40">
        <v>44917</v>
      </c>
      <c r="F355" s="86">
        <v>0</v>
      </c>
      <c r="G355" s="87">
        <v>-6500</v>
      </c>
      <c r="H355" s="88">
        <v>0</v>
      </c>
      <c r="I355" s="169">
        <f t="shared" si="12"/>
        <v>-6500</v>
      </c>
    </row>
    <row r="356" spans="2:9" ht="14.25" customHeight="1" x14ac:dyDescent="0.25">
      <c r="B356" s="38">
        <f>SUBTOTAL(103,$C$46:C356)</f>
        <v>311</v>
      </c>
      <c r="C356" s="90" t="s">
        <v>144</v>
      </c>
      <c r="D356" s="183" t="s">
        <v>428</v>
      </c>
      <c r="E356" s="40">
        <v>44943</v>
      </c>
      <c r="F356" s="86">
        <v>9600</v>
      </c>
      <c r="G356" s="87">
        <v>0</v>
      </c>
      <c r="H356" s="88">
        <v>0</v>
      </c>
      <c r="I356" s="169">
        <f t="shared" si="12"/>
        <v>9600</v>
      </c>
    </row>
    <row r="357" spans="2:9" ht="14.25" customHeight="1" x14ac:dyDescent="0.25">
      <c r="B357" s="38">
        <f>SUBTOTAL(103,$C$46:C357)</f>
        <v>312</v>
      </c>
      <c r="C357" s="90" t="s">
        <v>251</v>
      </c>
      <c r="D357" s="183" t="s">
        <v>428</v>
      </c>
      <c r="E357" s="40">
        <v>44943</v>
      </c>
      <c r="F357" s="86">
        <v>0</v>
      </c>
      <c r="G357" s="87">
        <v>-9600</v>
      </c>
      <c r="H357" s="88">
        <v>0</v>
      </c>
      <c r="I357" s="169">
        <f t="shared" si="12"/>
        <v>-9600</v>
      </c>
    </row>
    <row r="358" spans="2:9" ht="14.25" customHeight="1" x14ac:dyDescent="0.25">
      <c r="B358" s="38">
        <f>SUBTOTAL(103,$C$46:C358)</f>
        <v>313</v>
      </c>
      <c r="C358" s="90" t="s">
        <v>249</v>
      </c>
      <c r="D358" s="183"/>
      <c r="E358" s="40">
        <v>44943</v>
      </c>
      <c r="F358" s="86">
        <v>106300</v>
      </c>
      <c r="G358" s="87">
        <v>0</v>
      </c>
      <c r="H358" s="88">
        <v>0</v>
      </c>
      <c r="I358" s="169">
        <f t="shared" si="12"/>
        <v>106300</v>
      </c>
    </row>
    <row r="359" spans="2:9" ht="14.25" customHeight="1" x14ac:dyDescent="0.25">
      <c r="B359" s="38">
        <f>SUBTOTAL(103,$C$46:C359)</f>
        <v>314</v>
      </c>
      <c r="C359" s="90" t="s">
        <v>252</v>
      </c>
      <c r="D359" s="183"/>
      <c r="E359" s="40">
        <v>44943</v>
      </c>
      <c r="F359" s="86">
        <v>0</v>
      </c>
      <c r="G359" s="87">
        <v>-106300</v>
      </c>
      <c r="H359" s="88">
        <v>0</v>
      </c>
      <c r="I359" s="169">
        <f t="shared" si="12"/>
        <v>-106300</v>
      </c>
    </row>
    <row r="360" spans="2:9" ht="14.25" customHeight="1" x14ac:dyDescent="0.25">
      <c r="B360" s="38">
        <f>SUBTOTAL(103,$C$46:C360)</f>
        <v>315</v>
      </c>
      <c r="C360" s="90" t="s">
        <v>190</v>
      </c>
      <c r="D360" s="183"/>
      <c r="E360" s="40">
        <v>44944</v>
      </c>
      <c r="F360" s="86">
        <v>4000</v>
      </c>
      <c r="G360" s="87">
        <v>0</v>
      </c>
      <c r="H360" s="88">
        <v>0</v>
      </c>
      <c r="I360" s="169">
        <f t="shared" si="12"/>
        <v>4000</v>
      </c>
    </row>
    <row r="361" spans="2:9" ht="14.25" customHeight="1" x14ac:dyDescent="0.25">
      <c r="B361" s="38">
        <f>SUBTOTAL(103,$C$46:C361)</f>
        <v>316</v>
      </c>
      <c r="C361" s="90" t="s">
        <v>254</v>
      </c>
      <c r="D361" s="183" t="s">
        <v>428</v>
      </c>
      <c r="E361" s="40">
        <v>44944</v>
      </c>
      <c r="F361" s="86">
        <v>0</v>
      </c>
      <c r="G361" s="87">
        <v>-4060</v>
      </c>
      <c r="H361" s="88">
        <v>0</v>
      </c>
      <c r="I361" s="169">
        <f t="shared" si="12"/>
        <v>-4060</v>
      </c>
    </row>
    <row r="362" spans="2:9" ht="14.25" customHeight="1" x14ac:dyDescent="0.25">
      <c r="B362" s="38">
        <f>SUBTOTAL(103,$C$46:C362)</f>
        <v>317</v>
      </c>
      <c r="C362" s="90" t="s">
        <v>414</v>
      </c>
      <c r="D362" s="183" t="s">
        <v>432</v>
      </c>
      <c r="E362" s="40">
        <v>44950</v>
      </c>
      <c r="F362" s="86">
        <v>55000</v>
      </c>
      <c r="G362" s="87">
        <v>0</v>
      </c>
      <c r="H362" s="88">
        <v>0</v>
      </c>
      <c r="I362" s="169">
        <f t="shared" si="12"/>
        <v>55000</v>
      </c>
    </row>
    <row r="363" spans="2:9" ht="14.25" customHeight="1" x14ac:dyDescent="0.25">
      <c r="B363" s="38">
        <f>SUBTOTAL(103,$C$46:C363)</f>
        <v>318</v>
      </c>
      <c r="C363" s="90" t="s">
        <v>257</v>
      </c>
      <c r="D363" s="181" t="s">
        <v>426</v>
      </c>
      <c r="E363" s="40">
        <v>44951</v>
      </c>
      <c r="F363" s="86">
        <v>0</v>
      </c>
      <c r="G363" s="87">
        <v>-35000</v>
      </c>
      <c r="H363" s="88">
        <v>0</v>
      </c>
      <c r="I363" s="169">
        <f t="shared" si="12"/>
        <v>-35000</v>
      </c>
    </row>
    <row r="364" spans="2:9" ht="14.25" customHeight="1" x14ac:dyDescent="0.25">
      <c r="B364" s="38">
        <f>SUBTOTAL(103,$C$46:C364)</f>
        <v>319</v>
      </c>
      <c r="C364" s="90" t="s">
        <v>259</v>
      </c>
      <c r="D364" s="183" t="s">
        <v>434</v>
      </c>
      <c r="E364" s="40">
        <v>44958</v>
      </c>
      <c r="F364" s="86">
        <v>0</v>
      </c>
      <c r="G364" s="87">
        <v>-4200</v>
      </c>
      <c r="H364" s="88">
        <v>0</v>
      </c>
      <c r="I364" s="169">
        <f t="shared" si="12"/>
        <v>-4200</v>
      </c>
    </row>
    <row r="365" spans="2:9" ht="14.25" customHeight="1" x14ac:dyDescent="0.25">
      <c r="B365" s="38">
        <f>SUBTOTAL(103,$C$46:C365)</f>
        <v>320</v>
      </c>
      <c r="C365" s="90" t="s">
        <v>144</v>
      </c>
      <c r="D365" s="183" t="s">
        <v>428</v>
      </c>
      <c r="E365" s="40">
        <v>44958</v>
      </c>
      <c r="F365" s="86">
        <v>38500</v>
      </c>
      <c r="G365" s="87">
        <v>0</v>
      </c>
      <c r="H365" s="88">
        <v>0</v>
      </c>
      <c r="I365" s="169">
        <f t="shared" si="12"/>
        <v>38500</v>
      </c>
    </row>
    <row r="366" spans="2:9" ht="14.25" customHeight="1" x14ac:dyDescent="0.25">
      <c r="B366" s="38">
        <f>SUBTOTAL(103,$C$46:C366)</f>
        <v>321</v>
      </c>
      <c r="C366" s="90" t="s">
        <v>260</v>
      </c>
      <c r="D366" s="183"/>
      <c r="E366" s="40">
        <v>44959</v>
      </c>
      <c r="F366" s="86">
        <v>0</v>
      </c>
      <c r="G366" s="87">
        <v>0</v>
      </c>
      <c r="H366" s="87">
        <v>-15500</v>
      </c>
      <c r="I366" s="169">
        <f t="shared" si="12"/>
        <v>-15500</v>
      </c>
    </row>
    <row r="367" spans="2:9" ht="14.25" customHeight="1" x14ac:dyDescent="0.25">
      <c r="B367" s="38">
        <f>SUBTOTAL(103,$C$46:C367)</f>
        <v>322</v>
      </c>
      <c r="C367" s="90" t="s">
        <v>144</v>
      </c>
      <c r="D367" s="183" t="s">
        <v>428</v>
      </c>
      <c r="E367" s="40">
        <v>44959</v>
      </c>
      <c r="F367" s="86">
        <v>37520</v>
      </c>
      <c r="G367" s="87">
        <v>0</v>
      </c>
      <c r="H367" s="88">
        <v>0</v>
      </c>
      <c r="I367" s="169">
        <f t="shared" si="12"/>
        <v>37520</v>
      </c>
    </row>
    <row r="368" spans="2:9" ht="14.25" customHeight="1" x14ac:dyDescent="0.25">
      <c r="B368" s="38">
        <f>SUBTOTAL(103,$C$46:C368)</f>
        <v>323</v>
      </c>
      <c r="C368" s="90" t="s">
        <v>261</v>
      </c>
      <c r="D368" s="183"/>
      <c r="E368" s="40">
        <v>44959</v>
      </c>
      <c r="F368" s="86">
        <v>0</v>
      </c>
      <c r="G368" s="87">
        <v>0</v>
      </c>
      <c r="H368" s="88">
        <v>-4673</v>
      </c>
      <c r="I368" s="169">
        <f t="shared" si="12"/>
        <v>-4673</v>
      </c>
    </row>
    <row r="369" spans="2:9" ht="14.25" customHeight="1" x14ac:dyDescent="0.25">
      <c r="B369" s="38">
        <f>SUBTOTAL(103,$C$46:C369)</f>
        <v>324</v>
      </c>
      <c r="C369" s="90" t="s">
        <v>144</v>
      </c>
      <c r="D369" s="183" t="s">
        <v>428</v>
      </c>
      <c r="E369" s="40">
        <v>44960</v>
      </c>
      <c r="F369" s="86">
        <v>50020</v>
      </c>
      <c r="G369" s="87">
        <v>0</v>
      </c>
      <c r="H369" s="88">
        <v>0</v>
      </c>
      <c r="I369" s="169">
        <f t="shared" si="12"/>
        <v>50020</v>
      </c>
    </row>
    <row r="370" spans="2:9" ht="14.25" customHeight="1" x14ac:dyDescent="0.25">
      <c r="B370" s="38">
        <f>SUBTOTAL(103,$C$46:C370)</f>
        <v>325</v>
      </c>
      <c r="C370" s="90" t="s">
        <v>263</v>
      </c>
      <c r="D370" s="183" t="s">
        <v>444</v>
      </c>
      <c r="E370" s="40">
        <v>44964</v>
      </c>
      <c r="F370" s="86">
        <v>0</v>
      </c>
      <c r="G370" s="87">
        <v>-1500</v>
      </c>
      <c r="H370" s="88">
        <v>0</v>
      </c>
      <c r="I370" s="169">
        <f t="shared" si="12"/>
        <v>-1500</v>
      </c>
    </row>
    <row r="371" spans="2:9" ht="14.25" customHeight="1" x14ac:dyDescent="0.25">
      <c r="B371" s="38">
        <f>SUBTOTAL(103,$C$46:C371)</f>
        <v>326</v>
      </c>
      <c r="C371" s="90" t="s">
        <v>264</v>
      </c>
      <c r="D371" s="183" t="s">
        <v>455</v>
      </c>
      <c r="E371" s="40">
        <v>44965</v>
      </c>
      <c r="F371" s="86">
        <v>0</v>
      </c>
      <c r="G371" s="87">
        <v>-5000</v>
      </c>
      <c r="H371" s="88">
        <v>0</v>
      </c>
      <c r="I371" s="169">
        <f t="shared" si="12"/>
        <v>-5000</v>
      </c>
    </row>
    <row r="372" spans="2:9" ht="14.25" customHeight="1" x14ac:dyDescent="0.25">
      <c r="B372" s="38">
        <f>SUBTOTAL(103,$C$46:C372)</f>
        <v>327</v>
      </c>
      <c r="C372" s="90" t="s">
        <v>270</v>
      </c>
      <c r="D372" s="183" t="s">
        <v>429</v>
      </c>
      <c r="E372" s="40">
        <v>44970</v>
      </c>
      <c r="F372" s="86">
        <v>0</v>
      </c>
      <c r="G372" s="87">
        <v>-25500</v>
      </c>
      <c r="H372" s="88">
        <v>0</v>
      </c>
      <c r="I372" s="169">
        <f t="shared" si="12"/>
        <v>-25500</v>
      </c>
    </row>
    <row r="373" spans="2:9" ht="14.25" customHeight="1" x14ac:dyDescent="0.25">
      <c r="B373" s="38">
        <f>SUBTOTAL(103,$C$46:C373)</f>
        <v>328</v>
      </c>
      <c r="C373" s="90" t="s">
        <v>144</v>
      </c>
      <c r="D373" s="183" t="s">
        <v>428</v>
      </c>
      <c r="E373" s="40">
        <v>44971</v>
      </c>
      <c r="F373" s="86">
        <v>47200</v>
      </c>
      <c r="G373" s="87">
        <v>0</v>
      </c>
      <c r="H373" s="88">
        <v>0</v>
      </c>
      <c r="I373" s="169">
        <f t="shared" ref="I373:I400" si="13">+F373+G373+H373</f>
        <v>47200</v>
      </c>
    </row>
    <row r="374" spans="2:9" ht="14.25" customHeight="1" x14ac:dyDescent="0.25">
      <c r="B374" s="38">
        <f>SUBTOTAL(103,$C$46:C374)</f>
        <v>329</v>
      </c>
      <c r="C374" s="90" t="s">
        <v>271</v>
      </c>
      <c r="D374" s="183"/>
      <c r="E374" s="40">
        <v>44974</v>
      </c>
      <c r="F374" s="86">
        <v>0</v>
      </c>
      <c r="G374" s="87">
        <v>-45000</v>
      </c>
      <c r="H374" s="88">
        <v>0</v>
      </c>
      <c r="I374" s="169">
        <f t="shared" si="13"/>
        <v>-45000</v>
      </c>
    </row>
    <row r="375" spans="2:9" ht="14.25" customHeight="1" x14ac:dyDescent="0.25">
      <c r="B375" s="38">
        <f>SUBTOTAL(103,$C$46:C375)</f>
        <v>330</v>
      </c>
      <c r="C375" s="90" t="s">
        <v>272</v>
      </c>
      <c r="D375" s="183" t="s">
        <v>428</v>
      </c>
      <c r="E375" s="40">
        <v>44974</v>
      </c>
      <c r="F375" s="86">
        <v>0</v>
      </c>
      <c r="G375" s="87">
        <v>-7000</v>
      </c>
      <c r="H375" s="88">
        <v>0</v>
      </c>
      <c r="I375" s="169">
        <f t="shared" si="13"/>
        <v>-7000</v>
      </c>
    </row>
    <row r="376" spans="2:9" ht="14.25" customHeight="1" x14ac:dyDescent="0.25">
      <c r="B376" s="38">
        <f>SUBTOTAL(103,$C$46:C376)</f>
        <v>331</v>
      </c>
      <c r="C376" s="90" t="s">
        <v>273</v>
      </c>
      <c r="D376" s="181" t="s">
        <v>442</v>
      </c>
      <c r="E376" s="40">
        <v>44974</v>
      </c>
      <c r="F376" s="86">
        <v>0</v>
      </c>
      <c r="G376" s="87">
        <v>-4000</v>
      </c>
      <c r="H376" s="88">
        <v>0</v>
      </c>
      <c r="I376" s="169">
        <f t="shared" si="13"/>
        <v>-4000</v>
      </c>
    </row>
    <row r="377" spans="2:9" ht="14.25" customHeight="1" x14ac:dyDescent="0.25">
      <c r="B377" s="38">
        <f>SUBTOTAL(103,$C$46:C377)</f>
        <v>332</v>
      </c>
      <c r="C377" s="90" t="s">
        <v>279</v>
      </c>
      <c r="D377" s="183" t="s">
        <v>462</v>
      </c>
      <c r="E377" s="40">
        <v>44987</v>
      </c>
      <c r="F377" s="86">
        <v>0</v>
      </c>
      <c r="G377" s="87">
        <v>0</v>
      </c>
      <c r="H377" s="88">
        <v>-3620</v>
      </c>
      <c r="I377" s="169">
        <f t="shared" si="13"/>
        <v>-3620</v>
      </c>
    </row>
    <row r="378" spans="2:9" ht="14.25" customHeight="1" x14ac:dyDescent="0.25">
      <c r="B378" s="38">
        <f>SUBTOTAL(103,$C$46:C378)</f>
        <v>333</v>
      </c>
      <c r="C378" s="90" t="s">
        <v>280</v>
      </c>
      <c r="D378" s="183" t="s">
        <v>463</v>
      </c>
      <c r="E378" s="40">
        <v>44987</v>
      </c>
      <c r="F378" s="86">
        <v>0</v>
      </c>
      <c r="G378" s="87">
        <v>-22400</v>
      </c>
      <c r="H378" s="88">
        <v>0</v>
      </c>
      <c r="I378" s="169">
        <f t="shared" si="13"/>
        <v>-22400</v>
      </c>
    </row>
    <row r="379" spans="2:9" ht="14.25" customHeight="1" x14ac:dyDescent="0.25">
      <c r="B379" s="38">
        <f>SUBTOTAL(103,$C$46:C379)</f>
        <v>334</v>
      </c>
      <c r="C379" s="90" t="s">
        <v>293</v>
      </c>
      <c r="D379" s="183" t="s">
        <v>428</v>
      </c>
      <c r="E379" s="40">
        <v>45002</v>
      </c>
      <c r="F379" s="86">
        <v>0</v>
      </c>
      <c r="G379" s="87">
        <v>-1900</v>
      </c>
      <c r="H379" s="88">
        <v>0</v>
      </c>
      <c r="I379" s="169">
        <f t="shared" si="13"/>
        <v>-1900</v>
      </c>
    </row>
    <row r="380" spans="2:9" ht="14.25" customHeight="1" x14ac:dyDescent="0.25">
      <c r="B380" s="38">
        <f>SUBTOTAL(103,$C$46:C380)</f>
        <v>335</v>
      </c>
      <c r="C380" s="90" t="s">
        <v>294</v>
      </c>
      <c r="D380" s="183" t="s">
        <v>434</v>
      </c>
      <c r="E380" s="40">
        <v>45002</v>
      </c>
      <c r="F380" s="86">
        <v>0</v>
      </c>
      <c r="G380" s="87">
        <v>-3200</v>
      </c>
      <c r="H380" s="88">
        <v>0</v>
      </c>
      <c r="I380" s="169">
        <f t="shared" si="13"/>
        <v>-3200</v>
      </c>
    </row>
    <row r="381" spans="2:9" ht="14.25" customHeight="1" x14ac:dyDescent="0.25">
      <c r="B381" s="38">
        <f>SUBTOTAL(103,$C$46:C381)</f>
        <v>336</v>
      </c>
      <c r="C381" s="90" t="s">
        <v>292</v>
      </c>
      <c r="D381" s="183" t="s">
        <v>428</v>
      </c>
      <c r="E381" s="40">
        <v>45006</v>
      </c>
      <c r="F381" s="86">
        <v>0</v>
      </c>
      <c r="G381" s="87">
        <v>-30000</v>
      </c>
      <c r="H381" s="88">
        <v>0</v>
      </c>
      <c r="I381" s="169">
        <f t="shared" si="13"/>
        <v>-30000</v>
      </c>
    </row>
    <row r="382" spans="2:9" ht="14.25" customHeight="1" x14ac:dyDescent="0.25">
      <c r="B382" s="38">
        <f>SUBTOTAL(103,$C$46:C382)</f>
        <v>337</v>
      </c>
      <c r="C382" s="90" t="s">
        <v>295</v>
      </c>
      <c r="D382" s="183" t="s">
        <v>431</v>
      </c>
      <c r="E382" s="40">
        <v>45007</v>
      </c>
      <c r="F382" s="86">
        <v>0</v>
      </c>
      <c r="G382" s="87">
        <v>-6400</v>
      </c>
      <c r="H382" s="88">
        <v>0</v>
      </c>
      <c r="I382" s="169">
        <f t="shared" si="13"/>
        <v>-6400</v>
      </c>
    </row>
    <row r="383" spans="2:9" ht="14.25" customHeight="1" x14ac:dyDescent="0.25">
      <c r="B383" s="38">
        <f>SUBTOTAL(103,$C$46:C383)</f>
        <v>338</v>
      </c>
      <c r="C383" s="90" t="s">
        <v>300</v>
      </c>
      <c r="D383" s="183" t="s">
        <v>434</v>
      </c>
      <c r="E383" s="40">
        <v>45009</v>
      </c>
      <c r="F383" s="86">
        <v>0</v>
      </c>
      <c r="G383" s="87">
        <v>-6400</v>
      </c>
      <c r="H383" s="88">
        <v>0</v>
      </c>
      <c r="I383" s="169">
        <f t="shared" si="13"/>
        <v>-6400</v>
      </c>
    </row>
    <row r="384" spans="2:9" ht="14.25" customHeight="1" x14ac:dyDescent="0.25">
      <c r="B384" s="38">
        <f>SUBTOTAL(103,$C$46:C384)</f>
        <v>339</v>
      </c>
      <c r="C384" s="90" t="s">
        <v>301</v>
      </c>
      <c r="D384" s="183" t="s">
        <v>431</v>
      </c>
      <c r="E384" s="40">
        <v>45013</v>
      </c>
      <c r="F384" s="86">
        <v>0</v>
      </c>
      <c r="G384" s="87">
        <v>-4100</v>
      </c>
      <c r="H384" s="88">
        <v>0</v>
      </c>
      <c r="I384" s="169">
        <f t="shared" si="13"/>
        <v>-4100</v>
      </c>
    </row>
    <row r="385" spans="2:9" ht="14.25" customHeight="1" x14ac:dyDescent="0.25">
      <c r="B385" s="38">
        <f>SUBTOTAL(103,$C$46:C385)</f>
        <v>340</v>
      </c>
      <c r="C385" s="90" t="s">
        <v>303</v>
      </c>
      <c r="D385" s="183" t="s">
        <v>441</v>
      </c>
      <c r="E385" s="40">
        <v>45013</v>
      </c>
      <c r="F385" s="86">
        <v>100000</v>
      </c>
      <c r="G385" s="87">
        <v>0</v>
      </c>
      <c r="H385" s="88">
        <v>0</v>
      </c>
      <c r="I385" s="169">
        <f t="shared" si="13"/>
        <v>100000</v>
      </c>
    </row>
    <row r="386" spans="2:9" ht="14.25" customHeight="1" x14ac:dyDescent="0.25">
      <c r="B386" s="38">
        <f>SUBTOTAL(103,$C$46:C386)</f>
        <v>341</v>
      </c>
      <c r="C386" s="90" t="s">
        <v>308</v>
      </c>
      <c r="D386" s="183"/>
      <c r="E386" s="40">
        <v>45014</v>
      </c>
      <c r="F386" s="86">
        <v>0</v>
      </c>
      <c r="G386" s="87">
        <v>-658</v>
      </c>
      <c r="H386" s="88">
        <v>0</v>
      </c>
      <c r="I386" s="169">
        <f t="shared" si="13"/>
        <v>-658</v>
      </c>
    </row>
    <row r="387" spans="2:9" ht="14.25" customHeight="1" x14ac:dyDescent="0.25">
      <c r="B387" s="38">
        <f>SUBTOTAL(103,$C$46:C387)</f>
        <v>342</v>
      </c>
      <c r="C387" s="90" t="s">
        <v>309</v>
      </c>
      <c r="D387" s="183"/>
      <c r="E387" s="40">
        <v>45014</v>
      </c>
      <c r="F387" s="86">
        <v>0</v>
      </c>
      <c r="G387" s="87">
        <v>-1050</v>
      </c>
      <c r="H387" s="88">
        <v>0</v>
      </c>
      <c r="I387" s="169">
        <f t="shared" si="13"/>
        <v>-1050</v>
      </c>
    </row>
    <row r="388" spans="2:9" ht="14.25" customHeight="1" x14ac:dyDescent="0.25">
      <c r="B388" s="38">
        <f>SUBTOTAL(103,$C$46:C388)</f>
        <v>343</v>
      </c>
      <c r="C388" s="90" t="s">
        <v>144</v>
      </c>
      <c r="D388" s="183" t="s">
        <v>428</v>
      </c>
      <c r="E388" s="40">
        <v>45015</v>
      </c>
      <c r="F388" s="86">
        <v>25720</v>
      </c>
      <c r="G388" s="87">
        <v>0</v>
      </c>
      <c r="H388" s="88">
        <v>0</v>
      </c>
      <c r="I388" s="169">
        <f t="shared" si="13"/>
        <v>25720</v>
      </c>
    </row>
    <row r="389" spans="2:9" ht="14.25" customHeight="1" x14ac:dyDescent="0.25">
      <c r="B389" s="38">
        <f>SUBTOTAL(103,$C$46:C389)</f>
        <v>344</v>
      </c>
      <c r="C389" s="90" t="s">
        <v>310</v>
      </c>
      <c r="D389" s="183" t="s">
        <v>428</v>
      </c>
      <c r="E389" s="40">
        <v>45015</v>
      </c>
      <c r="F389" s="86">
        <v>0</v>
      </c>
      <c r="G389" s="87">
        <v>-9280</v>
      </c>
      <c r="H389" s="88">
        <v>0</v>
      </c>
      <c r="I389" s="169">
        <f t="shared" si="13"/>
        <v>-9280</v>
      </c>
    </row>
    <row r="390" spans="2:9" ht="14.25" customHeight="1" x14ac:dyDescent="0.25">
      <c r="B390" s="38">
        <f>SUBTOTAL(103,$C$46:C390)</f>
        <v>345</v>
      </c>
      <c r="C390" s="90" t="s">
        <v>316</v>
      </c>
      <c r="D390" s="183"/>
      <c r="E390" s="40">
        <v>45016</v>
      </c>
      <c r="F390" s="86">
        <v>0</v>
      </c>
      <c r="G390" s="87">
        <v>-25000</v>
      </c>
      <c r="H390" s="88">
        <v>0</v>
      </c>
      <c r="I390" s="169">
        <f t="shared" si="13"/>
        <v>-25000</v>
      </c>
    </row>
    <row r="391" spans="2:9" ht="14.25" customHeight="1" x14ac:dyDescent="0.25">
      <c r="B391" s="38">
        <f>SUBTOTAL(103,$C$46:C394)</f>
        <v>349</v>
      </c>
      <c r="C391" s="90" t="s">
        <v>305</v>
      </c>
      <c r="D391" s="183" t="s">
        <v>436</v>
      </c>
      <c r="E391" s="40">
        <v>45016</v>
      </c>
      <c r="F391" s="86">
        <v>0</v>
      </c>
      <c r="G391" s="87">
        <v>-4000</v>
      </c>
      <c r="H391" s="88">
        <v>0</v>
      </c>
      <c r="I391" s="169">
        <f t="shared" si="13"/>
        <v>-4000</v>
      </c>
    </row>
    <row r="392" spans="2:9" ht="14.25" customHeight="1" x14ac:dyDescent="0.25">
      <c r="B392" s="38">
        <f>SUBTOTAL(103,$C$46:C395)</f>
        <v>350</v>
      </c>
      <c r="C392" s="90" t="s">
        <v>313</v>
      </c>
      <c r="D392" s="183"/>
      <c r="E392" s="40">
        <v>45016</v>
      </c>
      <c r="F392" s="86">
        <v>0</v>
      </c>
      <c r="G392" s="87">
        <v>-1181</v>
      </c>
      <c r="H392" s="88">
        <v>0</v>
      </c>
      <c r="I392" s="169">
        <f t="shared" si="13"/>
        <v>-1181</v>
      </c>
    </row>
    <row r="393" spans="2:9" ht="14.25" customHeight="1" x14ac:dyDescent="0.25">
      <c r="B393" s="38">
        <f>SUBTOTAL(103,$C$46:C396)</f>
        <v>351</v>
      </c>
      <c r="C393" s="90" t="s">
        <v>323</v>
      </c>
      <c r="D393" s="183" t="s">
        <v>461</v>
      </c>
      <c r="E393" s="40">
        <v>45017</v>
      </c>
      <c r="F393" s="86">
        <v>0</v>
      </c>
      <c r="G393" s="87">
        <v>-500</v>
      </c>
      <c r="H393" s="88">
        <v>0</v>
      </c>
      <c r="I393" s="169">
        <f t="shared" si="13"/>
        <v>-500</v>
      </c>
    </row>
    <row r="394" spans="2:9" ht="14.25" customHeight="1" x14ac:dyDescent="0.25">
      <c r="B394" s="38">
        <f>SUBTOTAL(103,$C$46:C394)</f>
        <v>349</v>
      </c>
      <c r="C394" s="90" t="s">
        <v>324</v>
      </c>
      <c r="D394" s="183" t="s">
        <v>428</v>
      </c>
      <c r="E394" s="40">
        <v>45019</v>
      </c>
      <c r="F394" s="86">
        <v>0</v>
      </c>
      <c r="G394" s="87">
        <v>-6600</v>
      </c>
      <c r="H394" s="88">
        <v>0</v>
      </c>
      <c r="I394" s="169">
        <f t="shared" si="13"/>
        <v>-6600</v>
      </c>
    </row>
    <row r="395" spans="2:9" ht="14.25" customHeight="1" x14ac:dyDescent="0.25">
      <c r="B395" s="38">
        <f>SUBTOTAL(103,$C$46:C395)</f>
        <v>350</v>
      </c>
      <c r="C395" s="90" t="s">
        <v>312</v>
      </c>
      <c r="D395" s="183" t="s">
        <v>443</v>
      </c>
      <c r="E395" s="40">
        <v>45019</v>
      </c>
      <c r="F395" s="86">
        <v>0</v>
      </c>
      <c r="G395" s="87">
        <v>-700</v>
      </c>
      <c r="H395" s="88">
        <v>0</v>
      </c>
      <c r="I395" s="169">
        <f t="shared" si="13"/>
        <v>-700</v>
      </c>
    </row>
    <row r="396" spans="2:9" ht="14.25" customHeight="1" x14ac:dyDescent="0.25">
      <c r="B396" s="38">
        <f>SUBTOTAL(103,$C$46:C396)</f>
        <v>351</v>
      </c>
      <c r="C396" s="90" t="s">
        <v>311</v>
      </c>
      <c r="D396" s="183" t="s">
        <v>459</v>
      </c>
      <c r="E396" s="40">
        <v>45019</v>
      </c>
      <c r="F396" s="86">
        <v>0</v>
      </c>
      <c r="G396" s="87">
        <v>-6700</v>
      </c>
      <c r="H396" s="88">
        <v>0</v>
      </c>
      <c r="I396" s="169">
        <f t="shared" si="13"/>
        <v>-6700</v>
      </c>
    </row>
    <row r="397" spans="2:9" ht="14.25" customHeight="1" x14ac:dyDescent="0.25">
      <c r="B397" s="38">
        <f>SUBTOTAL(103,$C$46:C397)</f>
        <v>352</v>
      </c>
      <c r="C397" s="90" t="s">
        <v>315</v>
      </c>
      <c r="D397" s="183" t="s">
        <v>459</v>
      </c>
      <c r="E397" s="40">
        <v>45019</v>
      </c>
      <c r="F397" s="86">
        <v>0</v>
      </c>
      <c r="G397" s="87">
        <v>-5665</v>
      </c>
      <c r="H397" s="88">
        <v>0</v>
      </c>
      <c r="I397" s="169">
        <f t="shared" si="13"/>
        <v>-5665</v>
      </c>
    </row>
    <row r="398" spans="2:9" ht="14.25" customHeight="1" x14ac:dyDescent="0.25">
      <c r="B398" s="38">
        <f>SUBTOTAL(103,$C$46:C398)</f>
        <v>353</v>
      </c>
      <c r="C398" s="90" t="s">
        <v>314</v>
      </c>
      <c r="D398" s="183" t="s">
        <v>461</v>
      </c>
      <c r="E398" s="40">
        <v>45019</v>
      </c>
      <c r="F398" s="86">
        <v>0</v>
      </c>
      <c r="G398" s="87">
        <v>-13000</v>
      </c>
      <c r="H398" s="88">
        <v>0</v>
      </c>
      <c r="I398" s="169">
        <f t="shared" si="13"/>
        <v>-13000</v>
      </c>
    </row>
    <row r="399" spans="2:9" ht="14.25" customHeight="1" x14ac:dyDescent="0.25">
      <c r="B399" s="38">
        <f>SUBTOTAL(103,$C$46:C399)</f>
        <v>354</v>
      </c>
      <c r="C399" s="90" t="s">
        <v>304</v>
      </c>
      <c r="D399" s="183" t="s">
        <v>460</v>
      </c>
      <c r="E399" s="40">
        <v>45021</v>
      </c>
      <c r="F399" s="86">
        <v>0</v>
      </c>
      <c r="G399" s="87">
        <v>-35000</v>
      </c>
      <c r="H399" s="88">
        <v>0</v>
      </c>
      <c r="I399" s="169">
        <f t="shared" si="13"/>
        <v>-35000</v>
      </c>
    </row>
    <row r="400" spans="2:9" ht="14.25" customHeight="1" x14ac:dyDescent="0.25">
      <c r="B400" s="38">
        <f>SUBTOTAL(103,$C$46:C400)</f>
        <v>355</v>
      </c>
      <c r="C400" s="90" t="s">
        <v>303</v>
      </c>
      <c r="D400" s="183" t="s">
        <v>441</v>
      </c>
      <c r="E400" s="40">
        <v>45021</v>
      </c>
      <c r="F400" s="86">
        <v>100000</v>
      </c>
      <c r="G400" s="87">
        <v>0</v>
      </c>
      <c r="H400" s="88">
        <v>0</v>
      </c>
      <c r="I400" s="169">
        <f t="shared" si="13"/>
        <v>100000</v>
      </c>
    </row>
    <row r="401" spans="2:9" ht="14.25" customHeight="1" x14ac:dyDescent="0.25">
      <c r="B401" s="38">
        <f>SUBTOTAL(103,$C$46:C401)</f>
        <v>356</v>
      </c>
      <c r="C401" s="90" t="s">
        <v>318</v>
      </c>
      <c r="D401" s="183"/>
      <c r="E401" s="40">
        <v>45021</v>
      </c>
      <c r="F401" s="86">
        <v>0</v>
      </c>
      <c r="G401" s="87">
        <v>-56000</v>
      </c>
      <c r="H401" s="88">
        <v>0</v>
      </c>
      <c r="I401" s="169">
        <f t="shared" ref="I401:I406" si="14">+F401+G401+H401</f>
        <v>-56000</v>
      </c>
    </row>
    <row r="402" spans="2:9" ht="14.25" customHeight="1" x14ac:dyDescent="0.25">
      <c r="B402" s="38">
        <f>SUBTOTAL(103,$C$46:C402)</f>
        <v>357</v>
      </c>
      <c r="C402" s="90" t="s">
        <v>319</v>
      </c>
      <c r="D402" s="183"/>
      <c r="E402" s="40">
        <v>45021</v>
      </c>
      <c r="F402" s="86">
        <v>0</v>
      </c>
      <c r="G402" s="87">
        <v>-28000</v>
      </c>
      <c r="H402" s="88">
        <v>0</v>
      </c>
      <c r="I402" s="169">
        <f t="shared" si="14"/>
        <v>-28000</v>
      </c>
    </row>
    <row r="403" spans="2:9" ht="14.25" customHeight="1" x14ac:dyDescent="0.25">
      <c r="B403" s="38">
        <f>SUBTOTAL(103,$C$46:C403)</f>
        <v>358</v>
      </c>
      <c r="C403" s="90" t="s">
        <v>320</v>
      </c>
      <c r="D403" s="183"/>
      <c r="E403" s="40">
        <v>45021</v>
      </c>
      <c r="F403" s="86">
        <v>0</v>
      </c>
      <c r="G403" s="87">
        <v>-7000</v>
      </c>
      <c r="H403" s="88">
        <v>0</v>
      </c>
      <c r="I403" s="169">
        <f t="shared" si="14"/>
        <v>-7000</v>
      </c>
    </row>
    <row r="404" spans="2:9" ht="14.25" customHeight="1" x14ac:dyDescent="0.25">
      <c r="B404" s="38">
        <f>SUBTOTAL(103,$C$46:C404)</f>
        <v>359</v>
      </c>
      <c r="C404" s="90" t="s">
        <v>321</v>
      </c>
      <c r="D404" s="183"/>
      <c r="E404" s="40">
        <v>45021</v>
      </c>
      <c r="F404" s="86">
        <v>0</v>
      </c>
      <c r="G404" s="87">
        <v>-7000</v>
      </c>
      <c r="H404" s="88">
        <v>0</v>
      </c>
      <c r="I404" s="169">
        <f t="shared" si="14"/>
        <v>-7000</v>
      </c>
    </row>
    <row r="405" spans="2:9" ht="14.25" customHeight="1" x14ac:dyDescent="0.25">
      <c r="B405" s="38">
        <f>SUBTOTAL(103,$C$46:C405)</f>
        <v>360</v>
      </c>
      <c r="C405" s="90" t="s">
        <v>305</v>
      </c>
      <c r="D405" s="183" t="s">
        <v>436</v>
      </c>
      <c r="E405" s="40">
        <v>45021</v>
      </c>
      <c r="F405" s="86">
        <v>0</v>
      </c>
      <c r="G405" s="87">
        <v>-4000</v>
      </c>
      <c r="H405" s="88">
        <v>0</v>
      </c>
      <c r="I405" s="169">
        <f t="shared" si="14"/>
        <v>-4000</v>
      </c>
    </row>
    <row r="406" spans="2:9" ht="14.25" customHeight="1" x14ac:dyDescent="0.25">
      <c r="B406" s="38">
        <f>SUBTOTAL(103,$C$46:C406)</f>
        <v>361</v>
      </c>
      <c r="C406" s="90" t="s">
        <v>144</v>
      </c>
      <c r="D406" s="183" t="s">
        <v>428</v>
      </c>
      <c r="E406" s="40">
        <v>45021</v>
      </c>
      <c r="F406" s="86">
        <v>10050</v>
      </c>
      <c r="G406" s="87">
        <v>0</v>
      </c>
      <c r="H406" s="88">
        <v>0</v>
      </c>
      <c r="I406" s="169">
        <f t="shared" si="14"/>
        <v>10050</v>
      </c>
    </row>
    <row r="407" spans="2:9" ht="14.25" customHeight="1" x14ac:dyDescent="0.25">
      <c r="B407" s="38">
        <f>SUBTOTAL(103,$C$46:C407)</f>
        <v>362</v>
      </c>
      <c r="C407" s="90" t="s">
        <v>324</v>
      </c>
      <c r="D407" s="183" t="s">
        <v>428</v>
      </c>
      <c r="E407" s="40">
        <v>45021</v>
      </c>
      <c r="F407" s="86">
        <v>0</v>
      </c>
      <c r="G407" s="87">
        <v>-6600</v>
      </c>
      <c r="H407" s="88">
        <v>0</v>
      </c>
      <c r="I407" s="169">
        <f t="shared" ref="I407:I412" si="15">+F407+G407+H407</f>
        <v>-6600</v>
      </c>
    </row>
    <row r="408" spans="2:9" ht="14.25" customHeight="1" x14ac:dyDescent="0.25">
      <c r="B408" s="38">
        <f>SUBTOTAL(103,$C$46:C408)</f>
        <v>363</v>
      </c>
      <c r="C408" s="90" t="s">
        <v>315</v>
      </c>
      <c r="D408" s="183" t="s">
        <v>459</v>
      </c>
      <c r="E408" s="40">
        <v>45026</v>
      </c>
      <c r="F408" s="86">
        <v>0</v>
      </c>
      <c r="G408" s="87">
        <v>-2760</v>
      </c>
      <c r="H408" s="88">
        <v>0</v>
      </c>
      <c r="I408" s="169">
        <f t="shared" si="15"/>
        <v>-2760</v>
      </c>
    </row>
    <row r="409" spans="2:9" ht="14.25" customHeight="1" x14ac:dyDescent="0.25">
      <c r="B409" s="38">
        <f>SUBTOTAL(103,$C$46:C409)</f>
        <v>364</v>
      </c>
      <c r="C409" s="90" t="s">
        <v>322</v>
      </c>
      <c r="D409" s="183" t="s">
        <v>459</v>
      </c>
      <c r="E409" s="40">
        <v>45026</v>
      </c>
      <c r="F409" s="86">
        <v>0</v>
      </c>
      <c r="G409" s="87">
        <v>-700</v>
      </c>
      <c r="H409" s="88">
        <v>0</v>
      </c>
      <c r="I409" s="169">
        <f t="shared" si="15"/>
        <v>-700</v>
      </c>
    </row>
    <row r="410" spans="2:9" ht="14.25" customHeight="1" x14ac:dyDescent="0.25">
      <c r="B410" s="38">
        <f>SUBTOTAL(103,$C$46:C410)</f>
        <v>365</v>
      </c>
      <c r="C410" s="90" t="s">
        <v>325</v>
      </c>
      <c r="D410" s="183"/>
      <c r="E410" s="40">
        <v>45029</v>
      </c>
      <c r="F410" s="86">
        <v>0</v>
      </c>
      <c r="G410" s="87">
        <v>-6500</v>
      </c>
      <c r="H410" s="88">
        <v>0</v>
      </c>
      <c r="I410" s="169">
        <f t="shared" si="15"/>
        <v>-6500</v>
      </c>
    </row>
    <row r="411" spans="2:9" ht="14.25" customHeight="1" x14ac:dyDescent="0.25">
      <c r="B411" s="38">
        <f>SUBTOTAL(103,$C$46:C411)</f>
        <v>366</v>
      </c>
      <c r="C411" s="90" t="s">
        <v>329</v>
      </c>
      <c r="D411" s="183" t="s">
        <v>459</v>
      </c>
      <c r="E411" s="40">
        <v>45033</v>
      </c>
      <c r="F411" s="86">
        <v>0</v>
      </c>
      <c r="G411" s="87">
        <v>-3000</v>
      </c>
      <c r="H411" s="88">
        <v>0</v>
      </c>
      <c r="I411" s="169">
        <f t="shared" si="15"/>
        <v>-3000</v>
      </c>
    </row>
    <row r="412" spans="2:9" ht="14.25" customHeight="1" x14ac:dyDescent="0.25">
      <c r="B412" s="38">
        <f>SUBTOTAL(103,$C$46:C412)</f>
        <v>367</v>
      </c>
      <c r="C412" s="90" t="s">
        <v>330</v>
      </c>
      <c r="D412" s="183" t="s">
        <v>459</v>
      </c>
      <c r="E412" s="40">
        <v>45033</v>
      </c>
      <c r="F412" s="86">
        <v>0</v>
      </c>
      <c r="G412" s="87">
        <v>-2500</v>
      </c>
      <c r="H412" s="88">
        <v>0</v>
      </c>
      <c r="I412" s="169">
        <f t="shared" si="15"/>
        <v>-2500</v>
      </c>
    </row>
    <row r="413" spans="2:9" ht="14.25" customHeight="1" x14ac:dyDescent="0.25">
      <c r="B413" s="38">
        <f>SUBTOTAL(103,$C$46:C413)</f>
        <v>368</v>
      </c>
      <c r="C413" s="90" t="s">
        <v>328</v>
      </c>
      <c r="D413" s="183"/>
      <c r="E413" s="40">
        <v>45033</v>
      </c>
      <c r="F413" s="86">
        <v>0</v>
      </c>
      <c r="G413" s="87">
        <v>-5096.83</v>
      </c>
      <c r="H413" s="88">
        <v>0</v>
      </c>
      <c r="I413" s="169">
        <f t="shared" ref="I413:I420" si="16">+F413+G413+H413</f>
        <v>-5096.83</v>
      </c>
    </row>
    <row r="414" spans="2:9" ht="14.25" customHeight="1" x14ac:dyDescent="0.25">
      <c r="B414" s="38">
        <f>SUBTOTAL(103,$C$46:C414)</f>
        <v>369</v>
      </c>
      <c r="C414" s="90" t="s">
        <v>144</v>
      </c>
      <c r="D414" s="183" t="s">
        <v>428</v>
      </c>
      <c r="E414" s="40">
        <v>45043</v>
      </c>
      <c r="F414" s="86">
        <v>11150</v>
      </c>
      <c r="G414" s="87">
        <v>0</v>
      </c>
      <c r="H414" s="88">
        <v>0</v>
      </c>
      <c r="I414" s="89">
        <f t="shared" si="16"/>
        <v>11150</v>
      </c>
    </row>
    <row r="415" spans="2:9" ht="15" customHeight="1" x14ac:dyDescent="0.25">
      <c r="B415" s="38">
        <f>SUBTOTAL(103,$C$46:C415)</f>
        <v>370</v>
      </c>
      <c r="C415" s="90" t="s">
        <v>351</v>
      </c>
      <c r="D415" s="183" t="s">
        <v>439</v>
      </c>
      <c r="E415" s="40">
        <v>45063</v>
      </c>
      <c r="F415" s="86">
        <v>0</v>
      </c>
      <c r="G415" s="87">
        <v>-5000</v>
      </c>
      <c r="H415" s="88">
        <v>0</v>
      </c>
      <c r="I415" s="89">
        <f t="shared" si="16"/>
        <v>-5000</v>
      </c>
    </row>
    <row r="416" spans="2:9" ht="15" customHeight="1" x14ac:dyDescent="0.25">
      <c r="B416" s="38">
        <f>SUBTOTAL(103,$C$46:C416)</f>
        <v>371</v>
      </c>
      <c r="C416" s="90" t="s">
        <v>362</v>
      </c>
      <c r="D416" s="183" t="s">
        <v>451</v>
      </c>
      <c r="E416" s="40">
        <v>45064</v>
      </c>
      <c r="F416" s="86">
        <v>0</v>
      </c>
      <c r="G416" s="87">
        <v>-4000</v>
      </c>
      <c r="H416" s="88">
        <v>0</v>
      </c>
      <c r="I416" s="89">
        <f t="shared" si="16"/>
        <v>-4000</v>
      </c>
    </row>
    <row r="417" spans="2:9" ht="15" customHeight="1" x14ac:dyDescent="0.25">
      <c r="B417" s="38">
        <f>SUBTOTAL(103,$C$46:C417)</f>
        <v>372</v>
      </c>
      <c r="C417" s="90" t="s">
        <v>361</v>
      </c>
      <c r="D417" s="183" t="s">
        <v>437</v>
      </c>
      <c r="E417" s="40">
        <v>45065</v>
      </c>
      <c r="F417" s="86">
        <v>0</v>
      </c>
      <c r="G417" s="87">
        <v>-1600</v>
      </c>
      <c r="H417" s="88">
        <v>0</v>
      </c>
      <c r="I417" s="89">
        <f t="shared" si="16"/>
        <v>-1600</v>
      </c>
    </row>
    <row r="418" spans="2:9" ht="15" customHeight="1" x14ac:dyDescent="0.25">
      <c r="B418" s="38">
        <f>SUBTOTAL(103,$C$46:C418)</f>
        <v>373</v>
      </c>
      <c r="C418" s="90" t="s">
        <v>387</v>
      </c>
      <c r="D418" s="183" t="s">
        <v>428</v>
      </c>
      <c r="E418" s="40">
        <v>45093</v>
      </c>
      <c r="F418" s="86">
        <v>0</v>
      </c>
      <c r="G418" s="87">
        <v>-4500</v>
      </c>
      <c r="H418" s="88">
        <v>0</v>
      </c>
      <c r="I418" s="89">
        <f t="shared" si="16"/>
        <v>-4500</v>
      </c>
    </row>
    <row r="419" spans="2:9" ht="15" customHeight="1" x14ac:dyDescent="0.25">
      <c r="B419" s="38">
        <f>SUBTOTAL(103,$C$46:C419)</f>
        <v>374</v>
      </c>
      <c r="C419" s="90" t="s">
        <v>401</v>
      </c>
      <c r="D419" s="183" t="s">
        <v>432</v>
      </c>
      <c r="E419" s="40">
        <v>45110</v>
      </c>
      <c r="F419" s="86">
        <v>9000</v>
      </c>
      <c r="G419" s="87">
        <v>0</v>
      </c>
      <c r="H419" s="88">
        <v>0</v>
      </c>
      <c r="I419" s="89">
        <f t="shared" si="16"/>
        <v>9000</v>
      </c>
    </row>
    <row r="420" spans="2:9" ht="14.25" customHeight="1" x14ac:dyDescent="0.25">
      <c r="B420" s="38">
        <f>SUBTOTAL(103,$C$46:C420)</f>
        <v>375</v>
      </c>
      <c r="C420" s="90" t="s">
        <v>415</v>
      </c>
      <c r="D420" s="183" t="s">
        <v>432</v>
      </c>
      <c r="E420" s="40">
        <v>45124</v>
      </c>
      <c r="F420" s="86">
        <v>20000</v>
      </c>
      <c r="G420" s="87">
        <v>0</v>
      </c>
      <c r="H420" s="88">
        <v>0</v>
      </c>
      <c r="I420" s="89">
        <f t="shared" si="16"/>
        <v>20000</v>
      </c>
    </row>
    <row r="421" spans="2:9" ht="14.25" customHeight="1" x14ac:dyDescent="0.25">
      <c r="B421" s="38">
        <f>SUBTOTAL(103,$C$46:C421)</f>
        <v>376</v>
      </c>
      <c r="C421" s="90" t="s">
        <v>469</v>
      </c>
      <c r="D421" s="183" t="s">
        <v>437</v>
      </c>
      <c r="E421" s="40">
        <v>45147</v>
      </c>
      <c r="F421" s="86">
        <v>0</v>
      </c>
      <c r="G421" s="87">
        <v>-9000</v>
      </c>
      <c r="H421" s="88">
        <v>0</v>
      </c>
      <c r="I421" s="89">
        <f>+F421+G421+H421</f>
        <v>-9000</v>
      </c>
    </row>
    <row r="422" spans="2:9" ht="14.25" customHeight="1" x14ac:dyDescent="0.25">
      <c r="B422" s="38">
        <f>SUBTOTAL(103,$C$46:C422)</f>
        <v>377</v>
      </c>
      <c r="C422" s="90" t="s">
        <v>144</v>
      </c>
      <c r="D422" s="183"/>
      <c r="E422" s="40">
        <v>45184</v>
      </c>
      <c r="F422" s="86">
        <v>9200</v>
      </c>
      <c r="G422" s="87">
        <v>0</v>
      </c>
      <c r="H422" s="88">
        <v>0</v>
      </c>
      <c r="I422" s="89">
        <f>+F422+G422+H422</f>
        <v>9200</v>
      </c>
    </row>
    <row r="423" spans="2:9" ht="14.25" customHeight="1" x14ac:dyDescent="0.25">
      <c r="B423" s="38">
        <f>SUBTOTAL(103,$C$46:C423)</f>
        <v>378</v>
      </c>
      <c r="C423" s="90" t="s">
        <v>489</v>
      </c>
      <c r="D423" s="183"/>
      <c r="E423" s="40">
        <v>45188</v>
      </c>
      <c r="F423" s="86">
        <v>16000</v>
      </c>
      <c r="G423" s="87">
        <v>0</v>
      </c>
      <c r="H423" s="88">
        <v>0</v>
      </c>
      <c r="I423" s="89">
        <f>+F423+G423+H423</f>
        <v>16000</v>
      </c>
    </row>
    <row r="424" spans="2:9" ht="14.25" customHeight="1" x14ac:dyDescent="0.25">
      <c r="B424" s="38">
        <f>SUBTOTAL(103,$C$46:C424)</f>
        <v>379</v>
      </c>
      <c r="C424" s="90" t="s">
        <v>493</v>
      </c>
      <c r="D424" s="183"/>
      <c r="E424" s="40">
        <v>45191</v>
      </c>
      <c r="F424" s="86">
        <v>0</v>
      </c>
      <c r="G424" s="87">
        <f>-18373</f>
        <v>-18373</v>
      </c>
      <c r="H424" s="88">
        <v>0</v>
      </c>
      <c r="I424" s="89">
        <f t="shared" ref="I424:I431" si="17">+F424+G424+H424</f>
        <v>-18373</v>
      </c>
    </row>
    <row r="425" spans="2:9" ht="14.25" customHeight="1" x14ac:dyDescent="0.25">
      <c r="B425" s="38">
        <f>SUBTOTAL(103,$C$46:C425)</f>
        <v>380</v>
      </c>
      <c r="C425" s="90" t="s">
        <v>495</v>
      </c>
      <c r="D425" s="183"/>
      <c r="E425" s="40">
        <v>45195</v>
      </c>
      <c r="F425" s="86">
        <v>500000</v>
      </c>
      <c r="G425" s="87">
        <v>0</v>
      </c>
      <c r="H425" s="88">
        <v>0</v>
      </c>
      <c r="I425" s="89">
        <f t="shared" si="17"/>
        <v>500000</v>
      </c>
    </row>
    <row r="426" spans="2:9" ht="14.25" customHeight="1" x14ac:dyDescent="0.25">
      <c r="B426" s="38">
        <f>SUBTOTAL(103,$C$46:C426)</f>
        <v>381</v>
      </c>
      <c r="C426" s="90" t="s">
        <v>496</v>
      </c>
      <c r="D426" s="183"/>
      <c r="E426" s="40">
        <v>45197</v>
      </c>
      <c r="F426" s="86">
        <v>0</v>
      </c>
      <c r="G426" s="87">
        <v>-160000</v>
      </c>
      <c r="H426" s="88">
        <v>0</v>
      </c>
      <c r="I426" s="89">
        <f t="shared" si="17"/>
        <v>-160000</v>
      </c>
    </row>
    <row r="427" spans="2:9" ht="14.25" customHeight="1" x14ac:dyDescent="0.25">
      <c r="B427" s="38">
        <f>SUBTOTAL(103,$C$46:C427)</f>
        <v>382</v>
      </c>
      <c r="C427" s="90" t="s">
        <v>503</v>
      </c>
      <c r="D427" s="183"/>
      <c r="E427" s="40">
        <v>45197</v>
      </c>
      <c r="F427" s="86">
        <v>0</v>
      </c>
      <c r="G427" s="87">
        <v>-16250</v>
      </c>
      <c r="H427" s="88">
        <v>0</v>
      </c>
      <c r="I427" s="89">
        <f t="shared" si="17"/>
        <v>-16250</v>
      </c>
    </row>
    <row r="428" spans="2:9" ht="14.25" customHeight="1" x14ac:dyDescent="0.25">
      <c r="B428" s="38">
        <f>SUBTOTAL(103,$C$46:C428)</f>
        <v>383</v>
      </c>
      <c r="C428" s="90" t="s">
        <v>497</v>
      </c>
      <c r="D428" s="183"/>
      <c r="E428" s="40">
        <v>45198</v>
      </c>
      <c r="F428" s="86">
        <v>0</v>
      </c>
      <c r="G428" s="87">
        <v>-14000</v>
      </c>
      <c r="H428" s="88">
        <v>0</v>
      </c>
      <c r="I428" s="89">
        <f t="shared" si="17"/>
        <v>-14000</v>
      </c>
    </row>
    <row r="429" spans="2:9" ht="14.25" customHeight="1" x14ac:dyDescent="0.25">
      <c r="B429" s="38">
        <f>SUBTOTAL(103,$C$46:C429)</f>
        <v>384</v>
      </c>
      <c r="C429" s="90" t="s">
        <v>498</v>
      </c>
      <c r="D429" s="183"/>
      <c r="E429" s="40">
        <v>45198</v>
      </c>
      <c r="F429" s="86">
        <v>0</v>
      </c>
      <c r="G429" s="87">
        <v>-24385</v>
      </c>
      <c r="H429" s="88">
        <v>0</v>
      </c>
      <c r="I429" s="89">
        <f t="shared" si="17"/>
        <v>-24385</v>
      </c>
    </row>
    <row r="430" spans="2:9" ht="14.25" customHeight="1" x14ac:dyDescent="0.25">
      <c r="B430" s="38">
        <f>SUBTOTAL(103,$C$46:C430)</f>
        <v>385</v>
      </c>
      <c r="C430" s="90" t="s">
        <v>499</v>
      </c>
      <c r="D430" s="183"/>
      <c r="E430" s="40">
        <v>45198</v>
      </c>
      <c r="F430" s="86">
        <v>0</v>
      </c>
      <c r="G430" s="87">
        <f>-53201-2500</f>
        <v>-55701</v>
      </c>
      <c r="H430" s="88">
        <v>0</v>
      </c>
      <c r="I430" s="89">
        <f t="shared" si="17"/>
        <v>-55701</v>
      </c>
    </row>
    <row r="431" spans="2:9" ht="14.25" customHeight="1" x14ac:dyDescent="0.25">
      <c r="B431" s="38">
        <f>SUBTOTAL(103,$C$46:C431)</f>
        <v>386</v>
      </c>
      <c r="C431" s="90" t="s">
        <v>500</v>
      </c>
      <c r="D431" s="183"/>
      <c r="E431" s="40">
        <v>45198</v>
      </c>
      <c r="F431" s="86">
        <v>0</v>
      </c>
      <c r="G431" s="87">
        <v>-48673</v>
      </c>
      <c r="H431" s="88">
        <v>0</v>
      </c>
      <c r="I431" s="89">
        <f t="shared" si="17"/>
        <v>-48673</v>
      </c>
    </row>
    <row r="432" spans="2:9" ht="14.25" customHeight="1" x14ac:dyDescent="0.25">
      <c r="B432" s="38">
        <f>SUBTOTAL(103,$C$46:C432)</f>
        <v>387</v>
      </c>
      <c r="C432" s="90" t="s">
        <v>504</v>
      </c>
      <c r="D432" s="183"/>
      <c r="E432" s="40">
        <v>45203</v>
      </c>
      <c r="F432" s="86">
        <v>0</v>
      </c>
      <c r="G432" s="87">
        <v>-7000</v>
      </c>
      <c r="H432" s="88">
        <v>0</v>
      </c>
      <c r="I432" s="89">
        <f>+F432+G432+H432</f>
        <v>-7000</v>
      </c>
    </row>
    <row r="433" spans="2:10" ht="14.25" customHeight="1" x14ac:dyDescent="0.25">
      <c r="B433" s="38">
        <f>SUBTOTAL(103,$C$46:C433)</f>
        <v>388</v>
      </c>
      <c r="C433" s="90" t="s">
        <v>505</v>
      </c>
      <c r="D433" s="183"/>
      <c r="E433" s="40">
        <v>45204</v>
      </c>
      <c r="F433" s="86">
        <v>0</v>
      </c>
      <c r="G433" s="87">
        <v>-50000</v>
      </c>
      <c r="H433" s="88">
        <v>0</v>
      </c>
      <c r="I433" s="89">
        <f>+F433+G433+H433</f>
        <v>-50000</v>
      </c>
    </row>
    <row r="434" spans="2:10" ht="14.25" customHeight="1" x14ac:dyDescent="0.25">
      <c r="B434" s="38">
        <f>SUBTOTAL(103,$C$46:C434)</f>
        <v>389</v>
      </c>
      <c r="C434" s="90" t="s">
        <v>507</v>
      </c>
      <c r="D434" s="183"/>
      <c r="E434" s="40">
        <v>45205</v>
      </c>
      <c r="F434" s="86">
        <v>0</v>
      </c>
      <c r="G434" s="87">
        <f>-43316</f>
        <v>-43316</v>
      </c>
      <c r="H434" s="88">
        <v>0</v>
      </c>
      <c r="I434" s="89">
        <f>+F434+G434+H434</f>
        <v>-43316</v>
      </c>
    </row>
    <row r="435" spans="2:10" ht="14.25" customHeight="1" x14ac:dyDescent="0.25">
      <c r="B435" s="38">
        <f>SUBTOTAL(103,$C$46:C435)</f>
        <v>390</v>
      </c>
      <c r="C435" s="90" t="s">
        <v>506</v>
      </c>
      <c r="D435" s="183"/>
      <c r="E435" s="40">
        <v>45205</v>
      </c>
      <c r="F435" s="86">
        <v>0</v>
      </c>
      <c r="G435" s="87">
        <v>-35975</v>
      </c>
      <c r="H435" s="88">
        <v>0</v>
      </c>
      <c r="I435" s="89">
        <f>+F435+G435+H435</f>
        <v>-35975</v>
      </c>
    </row>
    <row r="436" spans="2:10" ht="14.25" customHeight="1" x14ac:dyDescent="0.25">
      <c r="B436" s="38">
        <f>SUBTOTAL(103,$C$46:C436)</f>
        <v>391</v>
      </c>
      <c r="C436" s="90" t="s">
        <v>508</v>
      </c>
      <c r="D436" s="183"/>
      <c r="E436" s="40">
        <v>45205</v>
      </c>
      <c r="F436" s="86">
        <v>0</v>
      </c>
      <c r="G436" s="87">
        <v>-4000</v>
      </c>
      <c r="H436" s="88">
        <v>0</v>
      </c>
      <c r="I436" s="89">
        <f t="shared" ref="I436:I442" si="18">+F436+G436+H436</f>
        <v>-4000</v>
      </c>
    </row>
    <row r="437" spans="2:10" ht="14.25" customHeight="1" x14ac:dyDescent="0.25">
      <c r="B437" s="38">
        <f>SUBTOTAL(103,$C$46:C437)</f>
        <v>392</v>
      </c>
      <c r="C437" s="90" t="s">
        <v>509</v>
      </c>
      <c r="D437" s="183"/>
      <c r="E437" s="40">
        <v>45209</v>
      </c>
      <c r="F437" s="86">
        <v>1000000</v>
      </c>
      <c r="G437" s="87">
        <v>0</v>
      </c>
      <c r="H437" s="88">
        <v>0</v>
      </c>
      <c r="I437" s="89">
        <f t="shared" si="18"/>
        <v>1000000</v>
      </c>
    </row>
    <row r="438" spans="2:10" ht="14.25" customHeight="1" x14ac:dyDescent="0.25">
      <c r="B438" s="38">
        <f>SUBTOTAL(103,$C$46:C438)</f>
        <v>393</v>
      </c>
      <c r="C438" s="90" t="s">
        <v>510</v>
      </c>
      <c r="D438" s="183"/>
      <c r="E438" s="40">
        <v>45211</v>
      </c>
      <c r="F438" s="86">
        <v>0</v>
      </c>
      <c r="G438" s="87">
        <v>-10000</v>
      </c>
      <c r="H438" s="88">
        <v>0</v>
      </c>
      <c r="I438" s="89">
        <f t="shared" si="18"/>
        <v>-10000</v>
      </c>
    </row>
    <row r="439" spans="2:10" ht="14.25" customHeight="1" x14ac:dyDescent="0.25">
      <c r="B439" s="38">
        <f>SUBTOTAL(103,$C$46:C439)</f>
        <v>394</v>
      </c>
      <c r="C439" s="90" t="s">
        <v>511</v>
      </c>
      <c r="D439" s="183"/>
      <c r="E439" s="40">
        <v>45211</v>
      </c>
      <c r="F439" s="86">
        <v>0</v>
      </c>
      <c r="G439" s="87">
        <v>-160000</v>
      </c>
      <c r="H439" s="88">
        <v>0</v>
      </c>
      <c r="I439" s="89">
        <f t="shared" si="18"/>
        <v>-160000</v>
      </c>
    </row>
    <row r="440" spans="2:10" ht="14.25" customHeight="1" x14ac:dyDescent="0.25">
      <c r="B440" s="38">
        <f>SUBTOTAL(103,$C$46:C440)</f>
        <v>395</v>
      </c>
      <c r="C440" s="90" t="s">
        <v>512</v>
      </c>
      <c r="D440" s="183"/>
      <c r="E440" s="40">
        <v>45212</v>
      </c>
      <c r="F440" s="86">
        <v>0</v>
      </c>
      <c r="G440" s="87">
        <v>-52344</v>
      </c>
      <c r="H440" s="88">
        <v>0</v>
      </c>
      <c r="I440" s="89">
        <f t="shared" si="18"/>
        <v>-52344</v>
      </c>
    </row>
    <row r="441" spans="2:10" ht="14.25" customHeight="1" x14ac:dyDescent="0.25">
      <c r="B441" s="38">
        <f>SUBTOTAL(103,$C$46:C441)</f>
        <v>396</v>
      </c>
      <c r="C441" s="90" t="s">
        <v>513</v>
      </c>
      <c r="D441" s="183"/>
      <c r="E441" s="40">
        <v>45212</v>
      </c>
      <c r="F441" s="86">
        <v>0</v>
      </c>
      <c r="G441" s="87">
        <f>-46080-450</f>
        <v>-46530</v>
      </c>
      <c r="H441" s="88">
        <v>0</v>
      </c>
      <c r="I441" s="89">
        <f t="shared" si="18"/>
        <v>-46530</v>
      </c>
    </row>
    <row r="442" spans="2:10" ht="14.25" customHeight="1" x14ac:dyDescent="0.25">
      <c r="B442" s="38">
        <f>SUBTOTAL(103,$C$46:C442)</f>
        <v>397</v>
      </c>
      <c r="C442" s="90" t="s">
        <v>508</v>
      </c>
      <c r="D442" s="183"/>
      <c r="E442" s="40">
        <v>45212</v>
      </c>
      <c r="F442" s="86">
        <v>0</v>
      </c>
      <c r="G442" s="87">
        <v>-9400</v>
      </c>
      <c r="H442" s="88">
        <v>0</v>
      </c>
      <c r="I442" s="89">
        <f t="shared" si="18"/>
        <v>-9400</v>
      </c>
    </row>
    <row r="443" spans="2:10" ht="14.25" customHeight="1" x14ac:dyDescent="0.25">
      <c r="B443" s="38">
        <f>SUBTOTAL(103,$C$46:C443)</f>
        <v>398</v>
      </c>
      <c r="C443" s="90" t="s">
        <v>516</v>
      </c>
      <c r="D443" s="183"/>
      <c r="E443" s="40">
        <v>45217</v>
      </c>
      <c r="F443" s="86">
        <v>8100</v>
      </c>
      <c r="G443" s="87">
        <v>0</v>
      </c>
      <c r="H443" s="88">
        <v>0</v>
      </c>
      <c r="I443" s="89">
        <f>+F443+G443+H443</f>
        <v>8100</v>
      </c>
    </row>
    <row r="444" spans="2:10" ht="14.25" customHeight="1" x14ac:dyDescent="0.25">
      <c r="B444" s="38">
        <f>SUBTOTAL(103,$C$46:C444)</f>
        <v>399</v>
      </c>
      <c r="C444" s="90" t="s">
        <v>517</v>
      </c>
      <c r="D444" s="183"/>
      <c r="E444" s="40">
        <v>45219</v>
      </c>
      <c r="F444" s="86">
        <v>0</v>
      </c>
      <c r="G444" s="87">
        <v>-42183</v>
      </c>
      <c r="H444" s="88">
        <v>0</v>
      </c>
      <c r="I444" s="89">
        <f>+F444+G444+H444</f>
        <v>-42183</v>
      </c>
    </row>
    <row r="445" spans="2:10" ht="14.25" customHeight="1" x14ac:dyDescent="0.25">
      <c r="B445" s="38">
        <f>SUBTOTAL(103,$C$46:C445)</f>
        <v>400</v>
      </c>
      <c r="C445" s="90" t="s">
        <v>518</v>
      </c>
      <c r="D445" s="183"/>
      <c r="E445" s="40">
        <v>45219</v>
      </c>
      <c r="F445" s="86">
        <v>0</v>
      </c>
      <c r="G445" s="87">
        <v>-249893</v>
      </c>
      <c r="H445" s="88">
        <v>0</v>
      </c>
      <c r="I445" s="89">
        <f>+F445+G445+H445</f>
        <v>-249893</v>
      </c>
    </row>
    <row r="446" spans="2:10" ht="14.25" customHeight="1" x14ac:dyDescent="0.25">
      <c r="B446" s="38">
        <f>SUBTOTAL(103,$C$46:C446)</f>
        <v>401</v>
      </c>
      <c r="C446" s="90" t="s">
        <v>170</v>
      </c>
      <c r="D446" s="183"/>
      <c r="E446" s="40">
        <v>45252</v>
      </c>
      <c r="F446" s="86">
        <v>0</v>
      </c>
      <c r="G446" s="87">
        <v>-500000</v>
      </c>
      <c r="H446" s="88">
        <v>0</v>
      </c>
      <c r="I446" s="89">
        <f>+F446+G446+H446</f>
        <v>-500000</v>
      </c>
    </row>
    <row r="447" spans="2:10" ht="15" customHeight="1" thickBot="1" x14ac:dyDescent="0.3">
      <c r="B447" s="60"/>
      <c r="C447" s="78"/>
      <c r="D447" s="78"/>
      <c r="E447" s="29"/>
      <c r="F447" s="79"/>
      <c r="G447" s="80"/>
      <c r="H447" s="81"/>
      <c r="I447" s="169"/>
    </row>
    <row r="448" spans="2:10" s="10" customFormat="1" ht="15.75" thickBot="1" x14ac:dyDescent="0.3">
      <c r="B448" s="7"/>
      <c r="C448" s="28" t="s">
        <v>4</v>
      </c>
      <c r="D448" s="28"/>
      <c r="E448" s="32"/>
      <c r="F448" s="76">
        <f>SUM(F46:F447)</f>
        <v>22714158.350000001</v>
      </c>
      <c r="G448" s="76">
        <f>SUM(G46:G447)</f>
        <v>-20789347.349999998</v>
      </c>
      <c r="H448" s="76">
        <f>SUM(H46:H447)</f>
        <v>-1923484</v>
      </c>
      <c r="I448" s="76">
        <f>SUM(I46:I447)</f>
        <v>1327</v>
      </c>
      <c r="J448"/>
    </row>
    <row r="449" spans="2:9" x14ac:dyDescent="0.25">
      <c r="G449" s="74"/>
      <c r="H449" s="75"/>
    </row>
    <row r="450" spans="2:9" ht="15.75" thickBot="1" x14ac:dyDescent="0.3">
      <c r="C450" s="83"/>
      <c r="E450" s="25"/>
      <c r="G450" s="74"/>
      <c r="H450" s="75"/>
      <c r="I450" s="77"/>
    </row>
    <row r="451" spans="2:9" ht="15" customHeight="1" x14ac:dyDescent="0.25">
      <c r="B451" s="348" t="s">
        <v>306</v>
      </c>
      <c r="C451" s="349"/>
      <c r="D451" s="349"/>
      <c r="E451" s="349"/>
      <c r="F451" s="349"/>
      <c r="G451" s="349"/>
      <c r="H451" s="349"/>
      <c r="I451" s="350"/>
    </row>
    <row r="452" spans="2:9" ht="15.75" customHeight="1" thickBot="1" x14ac:dyDescent="0.3">
      <c r="B452" s="351"/>
      <c r="C452" s="352"/>
      <c r="D452" s="352"/>
      <c r="E452" s="352"/>
      <c r="F452" s="352"/>
      <c r="G452" s="352"/>
      <c r="H452" s="352"/>
      <c r="I452" s="353"/>
    </row>
    <row r="453" spans="2:9" x14ac:dyDescent="0.25">
      <c r="B453" s="359" t="s">
        <v>0</v>
      </c>
      <c r="C453" s="358" t="s">
        <v>5</v>
      </c>
      <c r="D453" s="308" t="s">
        <v>424</v>
      </c>
      <c r="E453" s="360" t="s">
        <v>11</v>
      </c>
      <c r="F453" s="358" t="s">
        <v>6</v>
      </c>
      <c r="G453" s="358" t="s">
        <v>51</v>
      </c>
      <c r="H453" s="358" t="s">
        <v>52</v>
      </c>
      <c r="I453" s="356" t="s">
        <v>42</v>
      </c>
    </row>
    <row r="454" spans="2:9" ht="15.75" thickBot="1" x14ac:dyDescent="0.3">
      <c r="B454" s="313"/>
      <c r="C454" s="311"/>
      <c r="D454" s="309"/>
      <c r="E454" s="315"/>
      <c r="F454" s="311"/>
      <c r="G454" s="311" t="s">
        <v>2</v>
      </c>
      <c r="H454" s="311"/>
      <c r="I454" s="357" t="s">
        <v>3</v>
      </c>
    </row>
    <row r="455" spans="2:9" x14ac:dyDescent="0.25">
      <c r="B455" s="2">
        <f>SUBTOTAL(103,$C$455:C455)</f>
        <v>1</v>
      </c>
      <c r="C455" s="27" t="s">
        <v>192</v>
      </c>
      <c r="D455" s="30"/>
      <c r="E455" s="30">
        <v>44153</v>
      </c>
      <c r="F455" s="15">
        <v>15000</v>
      </c>
      <c r="G455" s="16">
        <v>0</v>
      </c>
      <c r="H455" s="67"/>
      <c r="I455" s="172">
        <f t="shared" ref="I455:I461" si="19">+F455+G455</f>
        <v>15000</v>
      </c>
    </row>
    <row r="456" spans="2:9" x14ac:dyDescent="0.25">
      <c r="B456" s="23">
        <f>SUBTOTAL(103,$C$455:C456)</f>
        <v>2</v>
      </c>
      <c r="C456" s="24" t="s">
        <v>14</v>
      </c>
      <c r="D456" s="31"/>
      <c r="E456" s="31">
        <v>44153</v>
      </c>
      <c r="F456" s="17"/>
      <c r="G456" s="18">
        <v>-2200</v>
      </c>
      <c r="H456" s="68"/>
      <c r="I456" s="173">
        <f t="shared" si="19"/>
        <v>-2200</v>
      </c>
    </row>
    <row r="457" spans="2:9" x14ac:dyDescent="0.25">
      <c r="B457" s="4">
        <f>SUBTOTAL(103,$C$455:C457)</f>
        <v>3</v>
      </c>
      <c r="C457" s="24" t="s">
        <v>15</v>
      </c>
      <c r="D457" s="31"/>
      <c r="E457" s="31">
        <v>44154</v>
      </c>
      <c r="F457" s="17"/>
      <c r="G457" s="18">
        <v>-7500</v>
      </c>
      <c r="H457" s="68"/>
      <c r="I457" s="173">
        <f t="shared" si="19"/>
        <v>-7500</v>
      </c>
    </row>
    <row r="458" spans="2:9" x14ac:dyDescent="0.25">
      <c r="B458" s="4">
        <f>SUBTOTAL(103,$C$455:C458)</f>
        <v>4</v>
      </c>
      <c r="C458" s="24" t="s">
        <v>16</v>
      </c>
      <c r="D458" s="31"/>
      <c r="E458" s="31">
        <v>44154</v>
      </c>
      <c r="F458" s="17"/>
      <c r="G458" s="18">
        <v>-5300</v>
      </c>
      <c r="H458" s="68"/>
      <c r="I458" s="173">
        <f t="shared" si="19"/>
        <v>-5300</v>
      </c>
    </row>
    <row r="459" spans="2:9" x14ac:dyDescent="0.25">
      <c r="B459" s="4">
        <f>SUBTOTAL(103,$C$455:C459)</f>
        <v>5</v>
      </c>
      <c r="C459" s="24" t="s">
        <v>62</v>
      </c>
      <c r="D459" s="31"/>
      <c r="E459" s="31">
        <v>44300</v>
      </c>
      <c r="F459" s="17">
        <v>50000</v>
      </c>
      <c r="G459" s="18">
        <v>0</v>
      </c>
      <c r="H459" s="68"/>
      <c r="I459" s="173">
        <f t="shared" si="19"/>
        <v>50000</v>
      </c>
    </row>
    <row r="460" spans="2:9" x14ac:dyDescent="0.25">
      <c r="B460" s="4">
        <f>SUBTOTAL(103,$C$455:C460)</f>
        <v>6</v>
      </c>
      <c r="C460" s="24" t="s">
        <v>65</v>
      </c>
      <c r="D460" s="31"/>
      <c r="E460" s="31">
        <v>44305</v>
      </c>
      <c r="F460" s="17"/>
      <c r="G460" s="18">
        <v>-20180</v>
      </c>
      <c r="H460" s="68"/>
      <c r="I460" s="173">
        <f t="shared" si="19"/>
        <v>-20180</v>
      </c>
    </row>
    <row r="461" spans="2:9" x14ac:dyDescent="0.25">
      <c r="B461" s="4">
        <f>SUBTOTAL(103,$C$455:C461)</f>
        <v>7</v>
      </c>
      <c r="C461" s="24" t="s">
        <v>65</v>
      </c>
      <c r="D461" s="31"/>
      <c r="E461" s="31">
        <v>44312</v>
      </c>
      <c r="F461" s="17"/>
      <c r="G461" s="18">
        <v>-27800</v>
      </c>
      <c r="H461" s="68"/>
      <c r="I461" s="173">
        <f t="shared" si="19"/>
        <v>-27800</v>
      </c>
    </row>
    <row r="462" spans="2:9" ht="15.75" thickBot="1" x14ac:dyDescent="0.3">
      <c r="B462" s="4"/>
      <c r="C462" s="24"/>
      <c r="D462" s="31"/>
      <c r="E462" s="31"/>
      <c r="F462" s="17"/>
      <c r="G462" s="18"/>
      <c r="H462" s="68"/>
      <c r="I462" s="173"/>
    </row>
    <row r="463" spans="2:9" s="10" customFormat="1" ht="15.75" thickBot="1" x14ac:dyDescent="0.3">
      <c r="B463" s="7"/>
      <c r="C463" s="28" t="s">
        <v>4</v>
      </c>
      <c r="D463" s="32"/>
      <c r="E463" s="32"/>
      <c r="F463" s="20">
        <f>SUM(F455:F462)</f>
        <v>65000</v>
      </c>
      <c r="G463" s="21">
        <f>SUM(G455:G462)</f>
        <v>-62980</v>
      </c>
      <c r="H463" s="69"/>
      <c r="I463" s="9">
        <f>SUM(I455:I462)</f>
        <v>2020</v>
      </c>
    </row>
    <row r="465" spans="2:9" ht="15.75" thickBot="1" x14ac:dyDescent="0.3">
      <c r="B465" s="12" t="s">
        <v>213</v>
      </c>
    </row>
    <row r="466" spans="2:9" x14ac:dyDescent="0.25">
      <c r="B466" s="312" t="s">
        <v>0</v>
      </c>
      <c r="C466" s="310" t="s">
        <v>5</v>
      </c>
      <c r="D466" s="354" t="s">
        <v>11</v>
      </c>
      <c r="E466" s="310" t="s">
        <v>6</v>
      </c>
      <c r="F466" s="310" t="s">
        <v>212</v>
      </c>
      <c r="G466" s="310" t="s">
        <v>52</v>
      </c>
      <c r="H466" s="346" t="s">
        <v>42</v>
      </c>
      <c r="I466" s="310" t="s">
        <v>8</v>
      </c>
    </row>
    <row r="467" spans="2:9" ht="15.75" thickBot="1" x14ac:dyDescent="0.3">
      <c r="B467" s="313"/>
      <c r="C467" s="311"/>
      <c r="D467" s="355"/>
      <c r="E467" s="311"/>
      <c r="F467" s="309" t="s">
        <v>2</v>
      </c>
      <c r="G467" s="311"/>
      <c r="H467" s="347" t="s">
        <v>3</v>
      </c>
      <c r="I467" s="311" t="s">
        <v>3</v>
      </c>
    </row>
    <row r="468" spans="2:9" x14ac:dyDescent="0.25">
      <c r="B468" s="2">
        <v>1</v>
      </c>
      <c r="C468" s="27" t="s">
        <v>209</v>
      </c>
      <c r="D468" s="102">
        <v>44724</v>
      </c>
      <c r="E468" s="103">
        <v>500000</v>
      </c>
      <c r="F468" s="103">
        <v>0</v>
      </c>
      <c r="G468" s="103">
        <v>0</v>
      </c>
      <c r="H468" s="174">
        <f t="shared" ref="H468:H478" si="20">+E468+F468+G468</f>
        <v>500000</v>
      </c>
      <c r="I468" s="3"/>
    </row>
    <row r="469" spans="2:9" x14ac:dyDescent="0.25">
      <c r="B469" s="4">
        <v>2</v>
      </c>
      <c r="C469" s="24" t="s">
        <v>210</v>
      </c>
      <c r="D469" s="100">
        <v>44724</v>
      </c>
      <c r="E469" s="101">
        <v>300000</v>
      </c>
      <c r="F469" s="101">
        <v>0</v>
      </c>
      <c r="G469" s="101">
        <v>0</v>
      </c>
      <c r="H469" s="175">
        <f t="shared" si="20"/>
        <v>300000</v>
      </c>
      <c r="I469" s="5"/>
    </row>
    <row r="470" spans="2:9" x14ac:dyDescent="0.25">
      <c r="B470" s="4">
        <v>3</v>
      </c>
      <c r="C470" s="24" t="s">
        <v>211</v>
      </c>
      <c r="D470" s="100">
        <v>44724</v>
      </c>
      <c r="E470" s="101">
        <v>0</v>
      </c>
      <c r="F470" s="101">
        <v>-210000</v>
      </c>
      <c r="G470" s="101">
        <v>0</v>
      </c>
      <c r="H470" s="175">
        <f t="shared" si="20"/>
        <v>-210000</v>
      </c>
      <c r="I470" s="5"/>
    </row>
    <row r="471" spans="2:9" x14ac:dyDescent="0.25">
      <c r="B471" s="4">
        <v>4</v>
      </c>
      <c r="C471" s="24" t="s">
        <v>216</v>
      </c>
      <c r="D471" s="100">
        <v>44729</v>
      </c>
      <c r="E471" s="101">
        <v>0</v>
      </c>
      <c r="F471" s="101">
        <v>0</v>
      </c>
      <c r="G471" s="101">
        <v>-185000</v>
      </c>
      <c r="H471" s="175">
        <f t="shared" si="20"/>
        <v>-185000</v>
      </c>
      <c r="I471" s="5"/>
    </row>
    <row r="472" spans="2:9" x14ac:dyDescent="0.25">
      <c r="B472" s="4">
        <v>5</v>
      </c>
      <c r="C472" s="24" t="s">
        <v>217</v>
      </c>
      <c r="D472" s="100">
        <v>44750</v>
      </c>
      <c r="E472" s="101">
        <v>0</v>
      </c>
      <c r="F472" s="101">
        <v>0</v>
      </c>
      <c r="G472" s="101">
        <v>-15000</v>
      </c>
      <c r="H472" s="175">
        <f t="shared" si="20"/>
        <v>-15000</v>
      </c>
      <c r="I472" s="5"/>
    </row>
    <row r="473" spans="2:9" x14ac:dyDescent="0.25">
      <c r="B473" s="4">
        <v>6</v>
      </c>
      <c r="C473" s="24" t="s">
        <v>221</v>
      </c>
      <c r="D473" s="100">
        <v>44760</v>
      </c>
      <c r="E473" s="101">
        <v>0</v>
      </c>
      <c r="F473" s="101">
        <v>0</v>
      </c>
      <c r="G473" s="101">
        <v>-265000</v>
      </c>
      <c r="H473" s="175">
        <f>+E473+F473+G473</f>
        <v>-265000</v>
      </c>
      <c r="I473" s="5"/>
    </row>
    <row r="474" spans="2:9" x14ac:dyDescent="0.25">
      <c r="B474" s="4">
        <v>7</v>
      </c>
      <c r="C474" s="24" t="s">
        <v>222</v>
      </c>
      <c r="D474" s="100">
        <v>44764</v>
      </c>
      <c r="E474" s="101">
        <v>0</v>
      </c>
      <c r="F474" s="101">
        <v>0</v>
      </c>
      <c r="G474" s="101">
        <v>-5000</v>
      </c>
      <c r="H474" s="175">
        <f>+E474+F474+G474</f>
        <v>-5000</v>
      </c>
      <c r="I474" s="5"/>
    </row>
    <row r="475" spans="2:9" x14ac:dyDescent="0.25">
      <c r="B475" s="4">
        <v>8</v>
      </c>
      <c r="C475" s="24" t="s">
        <v>223</v>
      </c>
      <c r="D475" s="100">
        <v>44771</v>
      </c>
      <c r="E475" s="101">
        <v>0</v>
      </c>
      <c r="F475" s="101">
        <v>0</v>
      </c>
      <c r="G475" s="101">
        <v>-65000</v>
      </c>
      <c r="H475" s="175">
        <f>+E475+F475+G475</f>
        <v>-65000</v>
      </c>
      <c r="I475" s="5"/>
    </row>
    <row r="476" spans="2:9" x14ac:dyDescent="0.25">
      <c r="B476" s="4">
        <v>9</v>
      </c>
      <c r="C476" s="24" t="s">
        <v>228</v>
      </c>
      <c r="D476" s="100">
        <v>44778</v>
      </c>
      <c r="E476" s="101">
        <v>0</v>
      </c>
      <c r="F476" s="101">
        <v>0</v>
      </c>
      <c r="G476" s="101">
        <v>-5000</v>
      </c>
      <c r="H476" s="175">
        <f>+E476+F476+G476</f>
        <v>-5000</v>
      </c>
      <c r="I476" s="5"/>
    </row>
    <row r="477" spans="2:9" x14ac:dyDescent="0.25">
      <c r="B477" s="4">
        <v>10</v>
      </c>
      <c r="C477" s="24" t="s">
        <v>230</v>
      </c>
      <c r="D477" s="100">
        <v>44790</v>
      </c>
      <c r="E477" s="101">
        <v>0</v>
      </c>
      <c r="F477" s="101">
        <v>0</v>
      </c>
      <c r="G477" s="101">
        <v>-50000</v>
      </c>
      <c r="H477" s="175">
        <f>+E477+F477+G477</f>
        <v>-50000</v>
      </c>
      <c r="I477" s="5"/>
    </row>
    <row r="478" spans="2:9" ht="15.75" thickBot="1" x14ac:dyDescent="0.3">
      <c r="B478" s="104"/>
      <c r="C478" s="105"/>
      <c r="D478" s="106"/>
      <c r="E478" s="107">
        <v>0</v>
      </c>
      <c r="F478" s="107">
        <v>0</v>
      </c>
      <c r="G478" s="107">
        <v>0</v>
      </c>
      <c r="H478" s="176">
        <f t="shared" si="20"/>
        <v>0</v>
      </c>
      <c r="I478" s="108"/>
    </row>
    <row r="479" spans="2:9" s="10" customFormat="1" ht="15.75" thickBot="1" x14ac:dyDescent="0.3">
      <c r="B479" s="7"/>
      <c r="C479" s="28" t="s">
        <v>4</v>
      </c>
      <c r="D479" s="32"/>
      <c r="E479" s="76">
        <f>SUM(E468:E478)</f>
        <v>800000</v>
      </c>
      <c r="F479" s="76">
        <f>SUM(F468:F478)</f>
        <v>-210000</v>
      </c>
      <c r="G479" s="76">
        <f>SUM(G468:G478)</f>
        <v>-590000</v>
      </c>
      <c r="H479" s="177">
        <f>SUM(H468:H478)</f>
        <v>0</v>
      </c>
      <c r="I479" s="8"/>
    </row>
    <row r="480" spans="2:9" ht="15.75" thickBot="1" x14ac:dyDescent="0.3"/>
    <row r="481" spans="2:9" ht="15" customHeight="1" x14ac:dyDescent="0.25">
      <c r="B481" s="348" t="s">
        <v>265</v>
      </c>
      <c r="C481" s="349"/>
      <c r="D481" s="349"/>
      <c r="E481" s="349"/>
      <c r="F481" s="349"/>
      <c r="G481" s="349"/>
      <c r="H481" s="349"/>
      <c r="I481" s="350"/>
    </row>
    <row r="482" spans="2:9" ht="15.75" customHeight="1" thickBot="1" x14ac:dyDescent="0.3">
      <c r="B482" s="351"/>
      <c r="C482" s="352"/>
      <c r="D482" s="352"/>
      <c r="E482" s="352"/>
      <c r="F482" s="352"/>
      <c r="G482" s="352"/>
      <c r="H482" s="352"/>
      <c r="I482" s="353"/>
    </row>
    <row r="483" spans="2:9" x14ac:dyDescent="0.25">
      <c r="B483" s="369" t="s">
        <v>0</v>
      </c>
      <c r="C483" s="344" t="s">
        <v>5</v>
      </c>
      <c r="D483" s="308" t="s">
        <v>424</v>
      </c>
      <c r="E483" s="370" t="s">
        <v>11</v>
      </c>
      <c r="F483" s="344" t="s">
        <v>6</v>
      </c>
      <c r="G483" s="344" t="s">
        <v>267</v>
      </c>
      <c r="H483" s="344" t="s">
        <v>42</v>
      </c>
      <c r="I483" s="364" t="s">
        <v>381</v>
      </c>
    </row>
    <row r="484" spans="2:9" ht="15.75" thickBot="1" x14ac:dyDescent="0.3">
      <c r="B484" s="366"/>
      <c r="C484" s="345"/>
      <c r="D484" s="309"/>
      <c r="E484" s="368"/>
      <c r="F484" s="345"/>
      <c r="G484" s="345"/>
      <c r="H484" s="345" t="s">
        <v>3</v>
      </c>
      <c r="I484" s="363" t="s">
        <v>3</v>
      </c>
    </row>
    <row r="485" spans="2:9" x14ac:dyDescent="0.25">
      <c r="B485" s="2">
        <f>SUBTOTAL(103,$C$485:C485)</f>
        <v>1</v>
      </c>
      <c r="C485" s="154" t="s">
        <v>374</v>
      </c>
      <c r="D485" s="155"/>
      <c r="E485" s="155">
        <v>44952</v>
      </c>
      <c r="F485" s="156">
        <v>1563500</v>
      </c>
      <c r="G485" s="156">
        <v>0</v>
      </c>
      <c r="H485" s="156">
        <f t="shared" ref="H485:H511" si="21">+F485+G485</f>
        <v>1563500</v>
      </c>
      <c r="I485" s="37"/>
    </row>
    <row r="486" spans="2:9" x14ac:dyDescent="0.25">
      <c r="B486" s="4">
        <f>SUBTOTAL(103,$C$485:C486)</f>
        <v>2</v>
      </c>
      <c r="C486" s="24" t="s">
        <v>268</v>
      </c>
      <c r="D486" s="100"/>
      <c r="E486" s="100">
        <v>44965</v>
      </c>
      <c r="F486" s="101">
        <v>0</v>
      </c>
      <c r="G486" s="101">
        <v>-100000</v>
      </c>
      <c r="H486" s="101">
        <f t="shared" si="21"/>
        <v>-100000</v>
      </c>
      <c r="I486" s="173"/>
    </row>
    <row r="487" spans="2:9" x14ac:dyDescent="0.25">
      <c r="B487" s="4">
        <f>SUBTOTAL(103,$C$485:C487)</f>
        <v>3</v>
      </c>
      <c r="C487" s="24" t="s">
        <v>269</v>
      </c>
      <c r="D487" s="100"/>
      <c r="E487" s="100">
        <v>44965</v>
      </c>
      <c r="F487" s="101">
        <v>0</v>
      </c>
      <c r="G487" s="101">
        <v>-25000</v>
      </c>
      <c r="H487" s="101">
        <f t="shared" si="21"/>
        <v>-25000</v>
      </c>
      <c r="I487" s="173"/>
    </row>
    <row r="488" spans="2:9" x14ac:dyDescent="0.25">
      <c r="B488" s="4">
        <f>SUBTOTAL(103,$C$485:C488)</f>
        <v>4</v>
      </c>
      <c r="C488" s="24" t="s">
        <v>302</v>
      </c>
      <c r="D488" s="100"/>
      <c r="E488" s="100">
        <v>45013</v>
      </c>
      <c r="F488" s="101">
        <v>0</v>
      </c>
      <c r="G488" s="101">
        <v>-100000</v>
      </c>
      <c r="H488" s="101">
        <f t="shared" si="21"/>
        <v>-100000</v>
      </c>
      <c r="I488" s="173"/>
    </row>
    <row r="489" spans="2:9" x14ac:dyDescent="0.25">
      <c r="B489" s="4">
        <f>SUBTOTAL(103,$C$485:C489)</f>
        <v>5</v>
      </c>
      <c r="C489" s="24" t="s">
        <v>317</v>
      </c>
      <c r="D489" s="100"/>
      <c r="E489" s="100">
        <v>45021</v>
      </c>
      <c r="F489" s="101">
        <v>0</v>
      </c>
      <c r="G489" s="101">
        <v>-100000</v>
      </c>
      <c r="H489" s="101">
        <f t="shared" si="21"/>
        <v>-100000</v>
      </c>
      <c r="I489" s="173"/>
    </row>
    <row r="490" spans="2:9" x14ac:dyDescent="0.25">
      <c r="B490" s="4">
        <f>SUBTOTAL(103,$C$485:C490)</f>
        <v>6</v>
      </c>
      <c r="C490" s="24" t="s">
        <v>317</v>
      </c>
      <c r="D490" s="100"/>
      <c r="E490" s="100">
        <v>45057</v>
      </c>
      <c r="F490" s="101">
        <v>0</v>
      </c>
      <c r="G490" s="101">
        <v>-150000</v>
      </c>
      <c r="H490" s="101">
        <f t="shared" si="21"/>
        <v>-150000</v>
      </c>
      <c r="I490" s="173"/>
    </row>
    <row r="491" spans="2:9" x14ac:dyDescent="0.25">
      <c r="B491" s="4">
        <f>SUBTOTAL(103,$C$485:C491)</f>
        <v>7</v>
      </c>
      <c r="C491" s="24" t="s">
        <v>24</v>
      </c>
      <c r="D491" s="100"/>
      <c r="E491" s="100">
        <v>45057</v>
      </c>
      <c r="F491" s="101">
        <v>0</v>
      </c>
      <c r="G491" s="101">
        <v>-100000</v>
      </c>
      <c r="H491" s="101">
        <f t="shared" si="21"/>
        <v>-100000</v>
      </c>
      <c r="I491" s="173"/>
    </row>
    <row r="492" spans="2:9" x14ac:dyDescent="0.25">
      <c r="B492" s="4">
        <f>SUBTOTAL(103,$C$485:C492)</f>
        <v>8</v>
      </c>
      <c r="C492" s="24" t="s">
        <v>348</v>
      </c>
      <c r="D492" s="100"/>
      <c r="E492" s="100">
        <v>45061</v>
      </c>
      <c r="F492" s="101">
        <v>0</v>
      </c>
      <c r="G492" s="101">
        <v>-26000</v>
      </c>
      <c r="H492" s="101">
        <f t="shared" si="21"/>
        <v>-26000</v>
      </c>
      <c r="I492" s="173"/>
    </row>
    <row r="493" spans="2:9" x14ac:dyDescent="0.25">
      <c r="B493" s="4">
        <f>SUBTOTAL(103,$C$485:C493)</f>
        <v>9</v>
      </c>
      <c r="C493" s="24" t="s">
        <v>302</v>
      </c>
      <c r="D493" s="100"/>
      <c r="E493" s="100">
        <v>45062</v>
      </c>
      <c r="F493" s="101">
        <v>0</v>
      </c>
      <c r="G493" s="101">
        <v>-60000</v>
      </c>
      <c r="H493" s="101">
        <f t="shared" si="21"/>
        <v>-60000</v>
      </c>
      <c r="I493" s="173"/>
    </row>
    <row r="494" spans="2:9" x14ac:dyDescent="0.25">
      <c r="B494" s="4">
        <f>SUBTOTAL(103,$C$485:C494)</f>
        <v>10</v>
      </c>
      <c r="C494" s="24" t="s">
        <v>354</v>
      </c>
      <c r="D494" s="100"/>
      <c r="E494" s="100">
        <v>45064</v>
      </c>
      <c r="F494" s="101">
        <v>350000</v>
      </c>
      <c r="G494" s="101">
        <v>0</v>
      </c>
      <c r="H494" s="101">
        <f t="shared" si="21"/>
        <v>350000</v>
      </c>
      <c r="I494" s="173"/>
    </row>
    <row r="495" spans="2:9" x14ac:dyDescent="0.25">
      <c r="B495" s="4">
        <f>SUBTOTAL(103,$C$485:C495)</f>
        <v>11</v>
      </c>
      <c r="C495" s="24" t="s">
        <v>356</v>
      </c>
      <c r="D495" s="100"/>
      <c r="E495" s="100">
        <v>45064</v>
      </c>
      <c r="F495" s="101">
        <v>0</v>
      </c>
      <c r="G495" s="101">
        <f>-900-6700-2000</f>
        <v>-9600</v>
      </c>
      <c r="H495" s="101">
        <f t="shared" si="21"/>
        <v>-9600</v>
      </c>
      <c r="I495" s="173"/>
    </row>
    <row r="496" spans="2:9" x14ac:dyDescent="0.25">
      <c r="B496" s="4">
        <f>SUBTOTAL(103,$C$485:C496)</f>
        <v>12</v>
      </c>
      <c r="C496" s="24" t="s">
        <v>360</v>
      </c>
      <c r="D496" s="100"/>
      <c r="E496" s="100">
        <v>45065</v>
      </c>
      <c r="F496" s="101">
        <v>0</v>
      </c>
      <c r="G496" s="101">
        <v>-50000</v>
      </c>
      <c r="H496" s="101">
        <f t="shared" si="21"/>
        <v>-50000</v>
      </c>
      <c r="I496" s="173"/>
    </row>
    <row r="497" spans="2:9" x14ac:dyDescent="0.25">
      <c r="B497" s="4">
        <f>SUBTOTAL(103,$C$485:C497)</f>
        <v>13</v>
      </c>
      <c r="C497" s="24" t="s">
        <v>363</v>
      </c>
      <c r="D497" s="100"/>
      <c r="E497" s="100">
        <v>45070</v>
      </c>
      <c r="F497" s="101">
        <v>0</v>
      </c>
      <c r="G497" s="101">
        <v>-15000</v>
      </c>
      <c r="H497" s="101">
        <f t="shared" si="21"/>
        <v>-15000</v>
      </c>
      <c r="I497" s="173"/>
    </row>
    <row r="498" spans="2:9" x14ac:dyDescent="0.25">
      <c r="B498" s="4">
        <f>SUBTOTAL(103,$C$485:C498)</f>
        <v>14</v>
      </c>
      <c r="C498" s="24" t="s">
        <v>317</v>
      </c>
      <c r="D498" s="100"/>
      <c r="E498" s="100">
        <v>45070</v>
      </c>
      <c r="F498" s="101">
        <v>0</v>
      </c>
      <c r="G498" s="101">
        <v>-35000</v>
      </c>
      <c r="H498" s="101">
        <f t="shared" si="21"/>
        <v>-35000</v>
      </c>
      <c r="I498" s="173"/>
    </row>
    <row r="499" spans="2:9" x14ac:dyDescent="0.25">
      <c r="B499" s="4">
        <f>SUBTOTAL(103,$C$485:C499)</f>
        <v>15</v>
      </c>
      <c r="C499" s="24" t="s">
        <v>317</v>
      </c>
      <c r="D499" s="100"/>
      <c r="E499" s="100">
        <v>45071</v>
      </c>
      <c r="F499" s="101">
        <v>0</v>
      </c>
      <c r="G499" s="101">
        <v>-188500</v>
      </c>
      <c r="H499" s="101">
        <f t="shared" si="21"/>
        <v>-188500</v>
      </c>
      <c r="I499" s="173"/>
    </row>
    <row r="500" spans="2:9" x14ac:dyDescent="0.25">
      <c r="B500" s="4">
        <f>SUBTOTAL(103,$C$485:C500)</f>
        <v>16</v>
      </c>
      <c r="C500" s="24" t="s">
        <v>367</v>
      </c>
      <c r="D500" s="100"/>
      <c r="E500" s="100">
        <v>45078</v>
      </c>
      <c r="F500" s="101">
        <v>0</v>
      </c>
      <c r="G500" s="101">
        <v>-35000</v>
      </c>
      <c r="H500" s="101">
        <f t="shared" si="21"/>
        <v>-35000</v>
      </c>
      <c r="I500" s="173"/>
    </row>
    <row r="501" spans="2:9" x14ac:dyDescent="0.25">
      <c r="B501" s="4">
        <f>SUBTOTAL(103,$C$485:C501)</f>
        <v>17</v>
      </c>
      <c r="C501" s="24" t="s">
        <v>317</v>
      </c>
      <c r="D501" s="100"/>
      <c r="E501" s="100">
        <v>45079</v>
      </c>
      <c r="F501" s="101">
        <v>0</v>
      </c>
      <c r="G501" s="101">
        <v>-300000</v>
      </c>
      <c r="H501" s="101">
        <f t="shared" si="21"/>
        <v>-300000</v>
      </c>
      <c r="I501" s="173">
        <v>300000</v>
      </c>
    </row>
    <row r="502" spans="2:9" x14ac:dyDescent="0.25">
      <c r="B502" s="4">
        <f>SUBTOTAL(103,$C$485:C502)</f>
        <v>18</v>
      </c>
      <c r="C502" s="24" t="s">
        <v>317</v>
      </c>
      <c r="D502" s="100"/>
      <c r="E502" s="100">
        <v>45082</v>
      </c>
      <c r="F502" s="101">
        <v>0</v>
      </c>
      <c r="G502" s="101">
        <v>-100000</v>
      </c>
      <c r="H502" s="101">
        <f t="shared" si="21"/>
        <v>-100000</v>
      </c>
      <c r="I502" s="173">
        <v>100000</v>
      </c>
    </row>
    <row r="503" spans="2:9" x14ac:dyDescent="0.25">
      <c r="B503" s="4">
        <f>SUBTOTAL(103,$C$485:C503)</f>
        <v>19</v>
      </c>
      <c r="C503" s="24" t="s">
        <v>375</v>
      </c>
      <c r="D503" s="100"/>
      <c r="E503" s="100">
        <v>45083</v>
      </c>
      <c r="F503" s="101">
        <v>900000</v>
      </c>
      <c r="G503" s="101">
        <v>0</v>
      </c>
      <c r="H503" s="101">
        <f t="shared" si="21"/>
        <v>900000</v>
      </c>
      <c r="I503" s="173"/>
    </row>
    <row r="504" spans="2:9" x14ac:dyDescent="0.25">
      <c r="B504" s="4">
        <f>SUBTOTAL(103,$C$485:C504)</f>
        <v>20</v>
      </c>
      <c r="C504" s="24" t="s">
        <v>376</v>
      </c>
      <c r="D504" s="100"/>
      <c r="E504" s="100">
        <v>45084</v>
      </c>
      <c r="F504" s="101">
        <v>0</v>
      </c>
      <c r="G504" s="101">
        <v>-50000</v>
      </c>
      <c r="H504" s="101">
        <f t="shared" si="21"/>
        <v>-50000</v>
      </c>
      <c r="I504" s="173"/>
    </row>
    <row r="505" spans="2:9" x14ac:dyDescent="0.25">
      <c r="B505" s="4">
        <f>SUBTOTAL(103,$C$485:C505)</f>
        <v>21</v>
      </c>
      <c r="C505" s="24" t="s">
        <v>388</v>
      </c>
      <c r="D505" s="100"/>
      <c r="E505" s="100">
        <v>45087</v>
      </c>
      <c r="F505" s="101">
        <v>0</v>
      </c>
      <c r="G505" s="101">
        <v>-8300</v>
      </c>
      <c r="H505" s="101">
        <f t="shared" si="21"/>
        <v>-8300</v>
      </c>
      <c r="I505" s="173"/>
    </row>
    <row r="506" spans="2:9" x14ac:dyDescent="0.25">
      <c r="B506" s="4">
        <f>SUBTOTAL(103,$C$485:C506)</f>
        <v>22</v>
      </c>
      <c r="C506" s="24" t="s">
        <v>317</v>
      </c>
      <c r="D506" s="100"/>
      <c r="E506" s="100">
        <v>45085</v>
      </c>
      <c r="F506" s="101">
        <v>0</v>
      </c>
      <c r="G506" s="101">
        <v>-40000</v>
      </c>
      <c r="H506" s="101">
        <f t="shared" si="21"/>
        <v>-40000</v>
      </c>
      <c r="I506" s="173">
        <v>40000</v>
      </c>
    </row>
    <row r="507" spans="2:9" x14ac:dyDescent="0.25">
      <c r="B507" s="4">
        <f>SUBTOTAL(103,$C$485:C507)</f>
        <v>23</v>
      </c>
      <c r="C507" s="24" t="s">
        <v>378</v>
      </c>
      <c r="D507" s="100"/>
      <c r="E507" s="100">
        <v>45091</v>
      </c>
      <c r="F507" s="101">
        <v>0</v>
      </c>
      <c r="G507" s="101">
        <v>-53000</v>
      </c>
      <c r="H507" s="101">
        <f t="shared" si="21"/>
        <v>-53000</v>
      </c>
      <c r="I507" s="173"/>
    </row>
    <row r="508" spans="2:9" x14ac:dyDescent="0.25">
      <c r="B508" s="4">
        <f>SUBTOTAL(103,$C$485:C508)</f>
        <v>24</v>
      </c>
      <c r="C508" s="24" t="s">
        <v>379</v>
      </c>
      <c r="D508" s="100"/>
      <c r="E508" s="100">
        <v>45091</v>
      </c>
      <c r="F508" s="101">
        <v>0</v>
      </c>
      <c r="G508" s="101">
        <v>-5570</v>
      </c>
      <c r="H508" s="101">
        <f t="shared" si="21"/>
        <v>-5570</v>
      </c>
      <c r="I508" s="173">
        <v>0</v>
      </c>
    </row>
    <row r="509" spans="2:9" x14ac:dyDescent="0.25">
      <c r="B509" s="4">
        <f>SUBTOTAL(103,$C$485:C509)</f>
        <v>25</v>
      </c>
      <c r="C509" s="24" t="s">
        <v>317</v>
      </c>
      <c r="D509" s="100"/>
      <c r="E509" s="100">
        <v>45086</v>
      </c>
      <c r="F509" s="101">
        <v>0</v>
      </c>
      <c r="G509" s="101">
        <v>-160000</v>
      </c>
      <c r="H509" s="101">
        <f t="shared" si="21"/>
        <v>-160000</v>
      </c>
      <c r="I509" s="173">
        <v>160000</v>
      </c>
    </row>
    <row r="510" spans="2:9" x14ac:dyDescent="0.25">
      <c r="B510" s="4">
        <f>SUBTOTAL(103,$C$485:C510)</f>
        <v>26</v>
      </c>
      <c r="C510" s="24" t="s">
        <v>317</v>
      </c>
      <c r="D510" s="100"/>
      <c r="E510" s="100">
        <v>45093</v>
      </c>
      <c r="F510" s="101">
        <v>0</v>
      </c>
      <c r="G510" s="101">
        <v>-121000</v>
      </c>
      <c r="H510" s="101">
        <f t="shared" si="21"/>
        <v>-121000</v>
      </c>
      <c r="I510" s="173">
        <v>121000</v>
      </c>
    </row>
    <row r="511" spans="2:9" x14ac:dyDescent="0.25">
      <c r="B511" s="4">
        <f>SUBTOTAL(103,$C$485:C511)</f>
        <v>27</v>
      </c>
      <c r="C511" s="24" t="s">
        <v>354</v>
      </c>
      <c r="D511" s="100"/>
      <c r="E511" s="100">
        <v>45093</v>
      </c>
      <c r="F511" s="101">
        <v>283500</v>
      </c>
      <c r="G511" s="101">
        <v>0</v>
      </c>
      <c r="H511" s="101">
        <f t="shared" si="21"/>
        <v>283500</v>
      </c>
      <c r="I511" s="173">
        <v>0</v>
      </c>
    </row>
    <row r="512" spans="2:9" x14ac:dyDescent="0.25">
      <c r="B512" s="4">
        <f>SUBTOTAL(103,$C$485:C512)</f>
        <v>28</v>
      </c>
      <c r="C512" s="24" t="s">
        <v>302</v>
      </c>
      <c r="D512" s="100"/>
      <c r="E512" s="100">
        <v>45100</v>
      </c>
      <c r="F512" s="101">
        <v>0</v>
      </c>
      <c r="G512" s="101">
        <v>-57500</v>
      </c>
      <c r="H512" s="101">
        <f t="shared" ref="H512:H520" si="22">+F512+G512</f>
        <v>-57500</v>
      </c>
      <c r="I512" s="173">
        <v>57500</v>
      </c>
    </row>
    <row r="513" spans="2:9" x14ac:dyDescent="0.25">
      <c r="B513" s="4">
        <f>SUBTOTAL(103,$C$485:C513)</f>
        <v>29</v>
      </c>
      <c r="C513" s="24" t="s">
        <v>416</v>
      </c>
      <c r="D513" s="100"/>
      <c r="E513" s="100">
        <v>45103</v>
      </c>
      <c r="F513" s="101">
        <v>0</v>
      </c>
      <c r="G513" s="101">
        <v>-2360</v>
      </c>
      <c r="H513" s="101">
        <f t="shared" si="22"/>
        <v>-2360</v>
      </c>
      <c r="I513" s="173"/>
    </row>
    <row r="514" spans="2:9" x14ac:dyDescent="0.25">
      <c r="B514" s="4">
        <f>SUBTOTAL(103,$C$485:C514)</f>
        <v>30</v>
      </c>
      <c r="C514" s="24" t="s">
        <v>302</v>
      </c>
      <c r="D514" s="100"/>
      <c r="E514" s="100">
        <v>45106</v>
      </c>
      <c r="F514" s="101">
        <v>0</v>
      </c>
      <c r="G514" s="101">
        <v>-430000</v>
      </c>
      <c r="H514" s="101">
        <f t="shared" si="22"/>
        <v>-430000</v>
      </c>
      <c r="I514" s="173">
        <v>429994.14</v>
      </c>
    </row>
    <row r="515" spans="2:9" x14ac:dyDescent="0.25">
      <c r="B515" s="4">
        <f>SUBTOTAL(103,$C$485:C515)</f>
        <v>31</v>
      </c>
      <c r="C515" s="24" t="s">
        <v>376</v>
      </c>
      <c r="D515" s="100"/>
      <c r="E515" s="100">
        <v>45106</v>
      </c>
      <c r="F515" s="101">
        <v>0</v>
      </c>
      <c r="G515" s="101">
        <v>-38500</v>
      </c>
      <c r="H515" s="101">
        <f t="shared" si="22"/>
        <v>-38500</v>
      </c>
      <c r="I515" s="173">
        <v>0</v>
      </c>
    </row>
    <row r="516" spans="2:9" x14ac:dyDescent="0.25">
      <c r="B516" s="4">
        <f>SUBTOTAL(103,$C$485:C516)</f>
        <v>32</v>
      </c>
      <c r="C516" s="24" t="s">
        <v>405</v>
      </c>
      <c r="D516" s="100"/>
      <c r="E516" s="100">
        <v>45110</v>
      </c>
      <c r="F516" s="101">
        <v>0</v>
      </c>
      <c r="G516" s="101">
        <v>-5800</v>
      </c>
      <c r="H516" s="101">
        <f t="shared" si="22"/>
        <v>-5800</v>
      </c>
      <c r="I516" s="173">
        <v>0</v>
      </c>
    </row>
    <row r="517" spans="2:9" x14ac:dyDescent="0.25">
      <c r="B517" s="4">
        <f>SUBTOTAL(103,$C$485:C517)</f>
        <v>33</v>
      </c>
      <c r="C517" s="24" t="s">
        <v>302</v>
      </c>
      <c r="D517" s="100"/>
      <c r="E517" s="100">
        <v>45114</v>
      </c>
      <c r="F517" s="101">
        <v>0</v>
      </c>
      <c r="G517" s="101">
        <v>-105000</v>
      </c>
      <c r="H517" s="101">
        <f t="shared" si="22"/>
        <v>-105000</v>
      </c>
      <c r="I517" s="173">
        <v>105000</v>
      </c>
    </row>
    <row r="518" spans="2:9" x14ac:dyDescent="0.25">
      <c r="B518" s="4">
        <f>SUBTOTAL(103,$C$485:C518)</f>
        <v>34</v>
      </c>
      <c r="C518" s="24" t="s">
        <v>408</v>
      </c>
      <c r="D518" s="100"/>
      <c r="E518" s="100">
        <v>45114</v>
      </c>
      <c r="F518" s="101">
        <v>0</v>
      </c>
      <c r="G518" s="101">
        <v>-80000</v>
      </c>
      <c r="H518" s="101">
        <f t="shared" si="22"/>
        <v>-80000</v>
      </c>
      <c r="I518" s="173">
        <v>80000</v>
      </c>
    </row>
    <row r="519" spans="2:9" x14ac:dyDescent="0.25">
      <c r="B519" s="4">
        <f>SUBTOTAL(103,$C$485:C519)</f>
        <v>35</v>
      </c>
      <c r="C519" s="24" t="s">
        <v>409</v>
      </c>
      <c r="D519" s="100"/>
      <c r="E519" s="100">
        <v>45118</v>
      </c>
      <c r="F519" s="101">
        <v>0</v>
      </c>
      <c r="G519" s="101">
        <v>-49000</v>
      </c>
      <c r="H519" s="101">
        <f t="shared" si="22"/>
        <v>-49000</v>
      </c>
      <c r="I519" s="173">
        <v>0</v>
      </c>
    </row>
    <row r="520" spans="2:9" x14ac:dyDescent="0.25">
      <c r="B520" s="4">
        <f>SUBTOTAL(103,$C$485:C520)</f>
        <v>36</v>
      </c>
      <c r="C520" s="24" t="s">
        <v>302</v>
      </c>
      <c r="D520" s="100"/>
      <c r="E520" s="100">
        <v>45121</v>
      </c>
      <c r="F520" s="101">
        <v>0</v>
      </c>
      <c r="G520" s="101">
        <v>-141500</v>
      </c>
      <c r="H520" s="101">
        <f t="shared" si="22"/>
        <v>-141500</v>
      </c>
      <c r="I520" s="173">
        <v>141500</v>
      </c>
    </row>
    <row r="521" spans="2:9" x14ac:dyDescent="0.25">
      <c r="B521" s="4">
        <f>SUBTOTAL(103,$C$485:C521)</f>
        <v>37</v>
      </c>
      <c r="C521" s="24" t="s">
        <v>302</v>
      </c>
      <c r="D521" s="100"/>
      <c r="E521" s="100">
        <v>45128</v>
      </c>
      <c r="F521" s="101">
        <v>0</v>
      </c>
      <c r="G521" s="101">
        <v>-78000</v>
      </c>
      <c r="H521" s="101">
        <f t="shared" ref="H521:H536" si="23">+F521+G521</f>
        <v>-78000</v>
      </c>
      <c r="I521" s="173">
        <v>78000</v>
      </c>
    </row>
    <row r="522" spans="2:9" x14ac:dyDescent="0.25">
      <c r="B522" s="4">
        <f>SUBTOTAL(103,$C$485:C522)</f>
        <v>38</v>
      </c>
      <c r="C522" s="24" t="s">
        <v>417</v>
      </c>
      <c r="D522" s="100"/>
      <c r="E522" s="100">
        <v>45131</v>
      </c>
      <c r="F522" s="101">
        <v>0</v>
      </c>
      <c r="G522" s="101">
        <v>-11000</v>
      </c>
      <c r="H522" s="101">
        <f t="shared" si="23"/>
        <v>-11000</v>
      </c>
      <c r="I522" s="173">
        <v>0</v>
      </c>
    </row>
    <row r="523" spans="2:9" x14ac:dyDescent="0.25">
      <c r="B523" s="4">
        <f>SUBTOTAL(103,$C$485:C523)</f>
        <v>39</v>
      </c>
      <c r="C523" s="24" t="s">
        <v>418</v>
      </c>
      <c r="D523" s="100"/>
      <c r="E523" s="100">
        <v>45132</v>
      </c>
      <c r="F523" s="101">
        <v>0</v>
      </c>
      <c r="G523" s="101">
        <v>-30000</v>
      </c>
      <c r="H523" s="101">
        <f t="shared" si="23"/>
        <v>-30000</v>
      </c>
      <c r="I523" s="173">
        <v>0</v>
      </c>
    </row>
    <row r="524" spans="2:9" x14ac:dyDescent="0.25">
      <c r="B524" s="4">
        <f>SUBTOTAL(103,$C$485:C524)</f>
        <v>40</v>
      </c>
      <c r="C524" s="24" t="s">
        <v>416</v>
      </c>
      <c r="D524" s="100"/>
      <c r="E524" s="100">
        <v>45132</v>
      </c>
      <c r="F524" s="101">
        <v>0</v>
      </c>
      <c r="G524" s="101">
        <v>-1500</v>
      </c>
      <c r="H524" s="101">
        <f t="shared" si="23"/>
        <v>-1500</v>
      </c>
      <c r="I524" s="173">
        <v>0</v>
      </c>
    </row>
    <row r="525" spans="2:9" x14ac:dyDescent="0.25">
      <c r="B525" s="4">
        <f>SUBTOTAL(103,$C$485:C525)</f>
        <v>41</v>
      </c>
      <c r="C525" s="24" t="s">
        <v>418</v>
      </c>
      <c r="D525" s="100"/>
      <c r="E525" s="100">
        <v>45141</v>
      </c>
      <c r="F525" s="101">
        <v>0</v>
      </c>
      <c r="G525" s="101">
        <v>-15000</v>
      </c>
      <c r="H525" s="101">
        <f t="shared" si="23"/>
        <v>-15000</v>
      </c>
      <c r="I525" s="173">
        <v>0</v>
      </c>
    </row>
    <row r="526" spans="2:9" x14ac:dyDescent="0.25">
      <c r="B526" s="4">
        <f>SUBTOTAL(103,$C$485:C526)</f>
        <v>42</v>
      </c>
      <c r="C526" s="24" t="s">
        <v>302</v>
      </c>
      <c r="D526" s="100"/>
      <c r="E526" s="100">
        <v>45184</v>
      </c>
      <c r="F526" s="101">
        <v>0</v>
      </c>
      <c r="G526" s="101">
        <v>-100000</v>
      </c>
      <c r="H526" s="101">
        <f t="shared" si="23"/>
        <v>-100000</v>
      </c>
      <c r="I526" s="173">
        <v>100000</v>
      </c>
    </row>
    <row r="527" spans="2:9" x14ac:dyDescent="0.25">
      <c r="B527" s="4">
        <f>SUBTOTAL(103,$C$485:C527)</f>
        <v>43</v>
      </c>
      <c r="C527" s="24" t="s">
        <v>354</v>
      </c>
      <c r="D527" s="100"/>
      <c r="E527" s="100">
        <v>45188</v>
      </c>
      <c r="F527" s="101">
        <v>0</v>
      </c>
      <c r="G527" s="101">
        <v>-7000</v>
      </c>
      <c r="H527" s="101">
        <f t="shared" si="23"/>
        <v>-7000</v>
      </c>
      <c r="I527" s="173">
        <v>-7000</v>
      </c>
    </row>
    <row r="528" spans="2:9" x14ac:dyDescent="0.25">
      <c r="B528" s="4">
        <f>SUBTOTAL(103,$C$485:C528)</f>
        <v>44</v>
      </c>
      <c r="C528" s="24" t="s">
        <v>317</v>
      </c>
      <c r="D528" s="100"/>
      <c r="E528" s="100">
        <v>45191</v>
      </c>
      <c r="F528" s="101">
        <v>0</v>
      </c>
      <c r="G528" s="101">
        <v>-112800</v>
      </c>
      <c r="H528" s="101">
        <f t="shared" si="23"/>
        <v>-112800</v>
      </c>
      <c r="I528" s="173">
        <v>112800</v>
      </c>
    </row>
    <row r="529" spans="2:9" x14ac:dyDescent="0.25">
      <c r="B529" s="4">
        <f>SUBTOTAL(103,$C$485:C529)</f>
        <v>45</v>
      </c>
      <c r="C529" s="24" t="s">
        <v>354</v>
      </c>
      <c r="D529" s="100"/>
      <c r="E529" s="100">
        <v>45191</v>
      </c>
      <c r="F529" s="101">
        <v>500000</v>
      </c>
      <c r="G529" s="101">
        <v>0</v>
      </c>
      <c r="H529" s="101">
        <f t="shared" si="23"/>
        <v>500000</v>
      </c>
      <c r="I529" s="173">
        <v>-500000</v>
      </c>
    </row>
    <row r="530" spans="2:9" x14ac:dyDescent="0.25">
      <c r="B530" s="4">
        <f>SUBTOTAL(103,$C$485:C530)</f>
        <v>46</v>
      </c>
      <c r="C530" s="24" t="s">
        <v>535</v>
      </c>
      <c r="D530" s="100"/>
      <c r="E530" s="100">
        <v>45191</v>
      </c>
      <c r="F530" s="101">
        <v>0</v>
      </c>
      <c r="G530" s="101">
        <v>-160000</v>
      </c>
      <c r="H530" s="101">
        <f t="shared" si="23"/>
        <v>-160000</v>
      </c>
      <c r="I530" s="173">
        <v>0</v>
      </c>
    </row>
    <row r="531" spans="2:9" x14ac:dyDescent="0.25">
      <c r="B531" s="4">
        <f>SUBTOTAL(103,$C$485:C531)</f>
        <v>47</v>
      </c>
      <c r="C531" s="24" t="s">
        <v>543</v>
      </c>
      <c r="D531" s="100"/>
      <c r="E531" s="100">
        <v>45253</v>
      </c>
      <c r="F531" s="101">
        <v>0</v>
      </c>
      <c r="G531" s="101">
        <v>-60000</v>
      </c>
      <c r="H531" s="101">
        <f t="shared" si="23"/>
        <v>-60000</v>
      </c>
      <c r="I531" s="173">
        <v>0</v>
      </c>
    </row>
    <row r="532" spans="2:9" x14ac:dyDescent="0.25">
      <c r="B532" s="4">
        <f>SUBTOTAL(103,$C$485:C532)</f>
        <v>48</v>
      </c>
      <c r="C532" s="24" t="s">
        <v>544</v>
      </c>
      <c r="D532" s="100"/>
      <c r="E532" s="100">
        <v>45254</v>
      </c>
      <c r="F532" s="101">
        <v>0</v>
      </c>
      <c r="G532" s="101">
        <v>-130000</v>
      </c>
      <c r="H532" s="101">
        <f t="shared" si="23"/>
        <v>-130000</v>
      </c>
      <c r="I532" s="173">
        <v>0</v>
      </c>
    </row>
    <row r="533" spans="2:9" x14ac:dyDescent="0.25">
      <c r="B533" s="4">
        <f>SUBTOTAL(103,$C$485:C533)</f>
        <v>49</v>
      </c>
      <c r="C533" s="155" t="s">
        <v>547</v>
      </c>
      <c r="D533" s="100"/>
      <c r="E533" s="100">
        <v>45261</v>
      </c>
      <c r="F533" s="101">
        <v>0</v>
      </c>
      <c r="G533" s="101">
        <v>-12000</v>
      </c>
      <c r="H533" s="101">
        <f t="shared" si="23"/>
        <v>-12000</v>
      </c>
      <c r="I533" s="173">
        <v>0</v>
      </c>
    </row>
    <row r="534" spans="2:9" x14ac:dyDescent="0.25">
      <c r="B534" s="4">
        <f>SUBTOTAL(103,$C$485:C534)</f>
        <v>50</v>
      </c>
      <c r="C534" s="24" t="s">
        <v>552</v>
      </c>
      <c r="D534" s="100"/>
      <c r="E534" s="100">
        <v>45261</v>
      </c>
      <c r="F534" s="101">
        <v>0</v>
      </c>
      <c r="G534" s="101">
        <v>-5000</v>
      </c>
      <c r="H534" s="101">
        <f t="shared" si="23"/>
        <v>-5000</v>
      </c>
      <c r="I534" s="173">
        <v>0</v>
      </c>
    </row>
    <row r="535" spans="2:9" x14ac:dyDescent="0.25">
      <c r="B535" s="4">
        <f>SUBTOTAL(103,$C$485:C535)</f>
        <v>51</v>
      </c>
      <c r="C535" s="24" t="s">
        <v>572</v>
      </c>
      <c r="D535" s="100"/>
      <c r="E535" s="100">
        <v>45261</v>
      </c>
      <c r="F535" s="101">
        <v>0</v>
      </c>
      <c r="G535" s="101">
        <v>-5000</v>
      </c>
      <c r="H535" s="101">
        <f t="shared" si="23"/>
        <v>-5000</v>
      </c>
      <c r="I535" s="173">
        <v>0</v>
      </c>
    </row>
    <row r="536" spans="2:9" x14ac:dyDescent="0.25">
      <c r="B536" s="4">
        <f>SUBTOTAL(103,$C$485:C536)</f>
        <v>52</v>
      </c>
      <c r="C536" s="24" t="s">
        <v>302</v>
      </c>
      <c r="D536" s="100"/>
      <c r="E536" s="100">
        <v>45275</v>
      </c>
      <c r="F536" s="101">
        <v>0</v>
      </c>
      <c r="G536" s="101">
        <v>-128000</v>
      </c>
      <c r="H536" s="101">
        <f t="shared" si="23"/>
        <v>-128000</v>
      </c>
      <c r="I536" s="173">
        <v>128000</v>
      </c>
    </row>
    <row r="537" spans="2:9" ht="15.75" thickBot="1" x14ac:dyDescent="0.3">
      <c r="B537" s="4"/>
      <c r="C537" s="24"/>
      <c r="D537" s="100"/>
      <c r="E537" s="100"/>
      <c r="F537" s="101"/>
      <c r="G537" s="101"/>
      <c r="H537" s="101"/>
      <c r="I537" s="173"/>
    </row>
    <row r="538" spans="2:9" s="10" customFormat="1" ht="15.75" thickBot="1" x14ac:dyDescent="0.3">
      <c r="B538" s="7"/>
      <c r="C538" s="28" t="s">
        <v>4</v>
      </c>
      <c r="D538" s="32"/>
      <c r="E538" s="32"/>
      <c r="F538" s="76">
        <f>SUM(F485:F537)</f>
        <v>3597000</v>
      </c>
      <c r="G538" s="76">
        <f>SUM(G485:G537)</f>
        <v>-3596930</v>
      </c>
      <c r="H538" s="76">
        <f>SUM(H485:H537)</f>
        <v>70</v>
      </c>
      <c r="I538" s="76">
        <f>SUM(I485:I537)</f>
        <v>1446794.1400000001</v>
      </c>
    </row>
    <row r="539" spans="2:9" ht="15.75" thickBot="1" x14ac:dyDescent="0.3">
      <c r="G539" s="6"/>
      <c r="I539"/>
    </row>
    <row r="540" spans="2:9" ht="15" customHeight="1" x14ac:dyDescent="0.25">
      <c r="B540" s="348" t="s">
        <v>266</v>
      </c>
      <c r="C540" s="349"/>
      <c r="D540" s="349"/>
      <c r="E540" s="349"/>
      <c r="F540" s="349"/>
      <c r="G540" s="349"/>
      <c r="H540" s="349"/>
      <c r="I540" s="350"/>
    </row>
    <row r="541" spans="2:9" ht="15.75" customHeight="1" thickBot="1" x14ac:dyDescent="0.3">
      <c r="B541" s="351"/>
      <c r="C541" s="352"/>
      <c r="D541" s="352"/>
      <c r="E541" s="352"/>
      <c r="F541" s="352"/>
      <c r="G541" s="352"/>
      <c r="H541" s="352"/>
      <c r="I541" s="353"/>
    </row>
    <row r="542" spans="2:9" x14ac:dyDescent="0.25">
      <c r="B542" s="365" t="s">
        <v>0</v>
      </c>
      <c r="C542" s="361" t="s">
        <v>5</v>
      </c>
      <c r="D542" s="308" t="s">
        <v>424</v>
      </c>
      <c r="E542" s="367" t="s">
        <v>11</v>
      </c>
      <c r="F542" s="361" t="s">
        <v>6</v>
      </c>
      <c r="G542" s="361" t="s">
        <v>267</v>
      </c>
      <c r="H542" s="361" t="s">
        <v>42</v>
      </c>
      <c r="I542" s="362" t="s">
        <v>8</v>
      </c>
    </row>
    <row r="543" spans="2:9" ht="15.75" thickBot="1" x14ac:dyDescent="0.3">
      <c r="B543" s="366"/>
      <c r="C543" s="345"/>
      <c r="D543" s="309"/>
      <c r="E543" s="368"/>
      <c r="F543" s="345"/>
      <c r="G543" s="345"/>
      <c r="H543" s="345" t="s">
        <v>3</v>
      </c>
      <c r="I543" s="363" t="s">
        <v>3</v>
      </c>
    </row>
    <row r="544" spans="2:9" x14ac:dyDescent="0.25">
      <c r="B544" s="2">
        <f>SUBTOTAL(103,$C$544:C544)</f>
        <v>1</v>
      </c>
      <c r="C544" s="154" t="s">
        <v>350</v>
      </c>
      <c r="D544" s="155" t="s">
        <v>472</v>
      </c>
      <c r="E544" s="155">
        <v>44965</v>
      </c>
      <c r="F544" s="156">
        <v>600000</v>
      </c>
      <c r="G544" s="156">
        <v>0</v>
      </c>
      <c r="H544" s="156">
        <f t="shared" ref="H544:H581" si="24">+F544+G544</f>
        <v>600000</v>
      </c>
      <c r="I544" s="37"/>
    </row>
    <row r="545" spans="2:9" x14ac:dyDescent="0.25">
      <c r="B545" s="23">
        <f>SUBTOTAL(103,$C$544:C545)</f>
        <v>2</v>
      </c>
      <c r="C545" s="24" t="s">
        <v>262</v>
      </c>
      <c r="D545" s="100" t="s">
        <v>472</v>
      </c>
      <c r="E545" s="100">
        <v>44958</v>
      </c>
      <c r="F545" s="156">
        <v>0</v>
      </c>
      <c r="G545" s="156">
        <v>-200000</v>
      </c>
      <c r="H545" s="156">
        <f t="shared" si="24"/>
        <v>-200000</v>
      </c>
      <c r="I545" s="37"/>
    </row>
    <row r="546" spans="2:9" x14ac:dyDescent="0.25">
      <c r="B546" s="4">
        <f>SUBTOTAL(103,$C$544:C546)</f>
        <v>3</v>
      </c>
      <c r="C546" s="24" t="s">
        <v>277</v>
      </c>
      <c r="D546" s="100" t="s">
        <v>472</v>
      </c>
      <c r="E546" s="100">
        <v>44967</v>
      </c>
      <c r="F546" s="101">
        <v>0</v>
      </c>
      <c r="G546" s="101">
        <v>-56000</v>
      </c>
      <c r="H546" s="101">
        <f t="shared" si="24"/>
        <v>-56000</v>
      </c>
      <c r="I546" s="37"/>
    </row>
    <row r="547" spans="2:9" x14ac:dyDescent="0.25">
      <c r="B547" s="4">
        <f>SUBTOTAL(103,$C$544:C547)</f>
        <v>4</v>
      </c>
      <c r="C547" s="24" t="s">
        <v>276</v>
      </c>
      <c r="D547" s="100" t="s">
        <v>472</v>
      </c>
      <c r="E547" s="100">
        <v>44967</v>
      </c>
      <c r="F547" s="101">
        <v>0</v>
      </c>
      <c r="G547" s="101">
        <v>-28000</v>
      </c>
      <c r="H547" s="101">
        <f t="shared" si="24"/>
        <v>-28000</v>
      </c>
      <c r="I547" s="37"/>
    </row>
    <row r="548" spans="2:9" x14ac:dyDescent="0.25">
      <c r="B548" s="4">
        <f>SUBTOTAL(103,$C$544:C548)</f>
        <v>5</v>
      </c>
      <c r="C548" s="24" t="s">
        <v>275</v>
      </c>
      <c r="D548" s="100" t="s">
        <v>472</v>
      </c>
      <c r="E548" s="100">
        <v>44967</v>
      </c>
      <c r="F548" s="101">
        <v>0</v>
      </c>
      <c r="G548" s="101">
        <f>-7000-6000</f>
        <v>-13000</v>
      </c>
      <c r="H548" s="101">
        <f t="shared" si="24"/>
        <v>-13000</v>
      </c>
      <c r="I548" s="37"/>
    </row>
    <row r="549" spans="2:9" x14ac:dyDescent="0.25">
      <c r="B549" s="4">
        <f>SUBTOTAL(103,$C$544:C549)</f>
        <v>6</v>
      </c>
      <c r="C549" s="24" t="s">
        <v>274</v>
      </c>
      <c r="D549" s="100" t="s">
        <v>472</v>
      </c>
      <c r="E549" s="100">
        <v>44987</v>
      </c>
      <c r="F549" s="101">
        <v>0</v>
      </c>
      <c r="G549" s="101">
        <v>-10000</v>
      </c>
      <c r="H549" s="101">
        <f t="shared" si="24"/>
        <v>-10000</v>
      </c>
      <c r="I549" s="37"/>
    </row>
    <row r="550" spans="2:9" x14ac:dyDescent="0.25">
      <c r="B550" s="4">
        <f>SUBTOTAL(103,$C$544:C550)</f>
        <v>7</v>
      </c>
      <c r="C550" s="24" t="s">
        <v>278</v>
      </c>
      <c r="D550" s="100" t="s">
        <v>472</v>
      </c>
      <c r="E550" s="100">
        <v>44987</v>
      </c>
      <c r="F550" s="101">
        <v>0</v>
      </c>
      <c r="G550" s="101">
        <v>-11577</v>
      </c>
      <c r="H550" s="101">
        <f t="shared" si="24"/>
        <v>-11577</v>
      </c>
      <c r="I550" s="37"/>
    </row>
    <row r="551" spans="2:9" x14ac:dyDescent="0.25">
      <c r="B551" s="4">
        <f>SUBTOTAL(103,$C$544:C551)</f>
        <v>8</v>
      </c>
      <c r="C551" s="24" t="s">
        <v>287</v>
      </c>
      <c r="D551" s="100" t="s">
        <v>431</v>
      </c>
      <c r="E551" s="100">
        <v>44994</v>
      </c>
      <c r="F551" s="101">
        <v>0</v>
      </c>
      <c r="G551" s="101">
        <v>-4500</v>
      </c>
      <c r="H551" s="101">
        <f t="shared" si="24"/>
        <v>-4500</v>
      </c>
      <c r="I551" s="37"/>
    </row>
    <row r="552" spans="2:9" x14ac:dyDescent="0.25">
      <c r="B552" s="4">
        <f>SUBTOTAL(103,$C$544:C552)</f>
        <v>9</v>
      </c>
      <c r="C552" s="157" t="s">
        <v>288</v>
      </c>
      <c r="D552" s="158" t="s">
        <v>472</v>
      </c>
      <c r="E552" s="158">
        <v>44994</v>
      </c>
      <c r="F552" s="159">
        <v>0</v>
      </c>
      <c r="G552" s="159">
        <v>-10000</v>
      </c>
      <c r="H552" s="159">
        <f t="shared" si="24"/>
        <v>-10000</v>
      </c>
      <c r="I552" s="37"/>
    </row>
    <row r="553" spans="2:9" x14ac:dyDescent="0.25">
      <c r="B553" s="4">
        <f>SUBTOTAL(103,$C$544:C553)</f>
        <v>10</v>
      </c>
      <c r="C553" s="24" t="s">
        <v>284</v>
      </c>
      <c r="D553" s="100" t="s">
        <v>472</v>
      </c>
      <c r="E553" s="100">
        <v>44995</v>
      </c>
      <c r="F553" s="101">
        <v>0</v>
      </c>
      <c r="G553" s="101">
        <v>-56000</v>
      </c>
      <c r="H553" s="101">
        <f t="shared" si="24"/>
        <v>-56000</v>
      </c>
      <c r="I553" s="37"/>
    </row>
    <row r="554" spans="2:9" x14ac:dyDescent="0.25">
      <c r="B554" s="4">
        <f>SUBTOTAL(103,$C$544:C554)</f>
        <v>11</v>
      </c>
      <c r="C554" s="24" t="s">
        <v>283</v>
      </c>
      <c r="D554" s="100" t="s">
        <v>472</v>
      </c>
      <c r="E554" s="100">
        <v>44995</v>
      </c>
      <c r="F554" s="101">
        <v>0</v>
      </c>
      <c r="G554" s="101">
        <v>-28000</v>
      </c>
      <c r="H554" s="101">
        <f t="shared" si="24"/>
        <v>-28000</v>
      </c>
      <c r="I554" s="37"/>
    </row>
    <row r="555" spans="2:9" x14ac:dyDescent="0.25">
      <c r="B555" s="4">
        <f>SUBTOTAL(103,$C$544:C555)</f>
        <v>12</v>
      </c>
      <c r="C555" s="24" t="s">
        <v>282</v>
      </c>
      <c r="D555" s="100" t="s">
        <v>472</v>
      </c>
      <c r="E555" s="100">
        <v>44995</v>
      </c>
      <c r="F555" s="101">
        <v>0</v>
      </c>
      <c r="G555" s="101">
        <v>-7000</v>
      </c>
      <c r="H555" s="101">
        <f t="shared" si="24"/>
        <v>-7000</v>
      </c>
      <c r="I555" s="37"/>
    </row>
    <row r="556" spans="2:9" x14ac:dyDescent="0.25">
      <c r="B556" s="4">
        <f>SUBTOTAL(103,$C$544:C556)</f>
        <v>13</v>
      </c>
      <c r="C556" s="24" t="s">
        <v>281</v>
      </c>
      <c r="D556" s="100" t="s">
        <v>472</v>
      </c>
      <c r="E556" s="100">
        <v>44995</v>
      </c>
      <c r="F556" s="101">
        <v>0</v>
      </c>
      <c r="G556" s="101">
        <v>-7000</v>
      </c>
      <c r="H556" s="101">
        <f t="shared" si="24"/>
        <v>-7000</v>
      </c>
      <c r="I556" s="37"/>
    </row>
    <row r="557" spans="2:9" x14ac:dyDescent="0.25">
      <c r="B557" s="4">
        <f>SUBTOTAL(103,$C$544:C557)</f>
        <v>14</v>
      </c>
      <c r="C557" s="24" t="s">
        <v>285</v>
      </c>
      <c r="D557" s="100" t="s">
        <v>472</v>
      </c>
      <c r="E557" s="100">
        <v>44995</v>
      </c>
      <c r="F557" s="101">
        <v>0</v>
      </c>
      <c r="G557" s="101">
        <v>-24600</v>
      </c>
      <c r="H557" s="101">
        <f t="shared" si="24"/>
        <v>-24600</v>
      </c>
      <c r="I557" s="37"/>
    </row>
    <row r="558" spans="2:9" x14ac:dyDescent="0.25">
      <c r="B558" s="4">
        <f>SUBTOTAL(103,$C$544:C558)</f>
        <v>15</v>
      </c>
      <c r="C558" s="24" t="s">
        <v>286</v>
      </c>
      <c r="D558" s="100" t="s">
        <v>472</v>
      </c>
      <c r="E558" s="100">
        <v>44995</v>
      </c>
      <c r="F558" s="101">
        <v>0</v>
      </c>
      <c r="G558" s="101">
        <v>-19100</v>
      </c>
      <c r="H558" s="101">
        <f t="shared" si="24"/>
        <v>-19100</v>
      </c>
      <c r="I558" s="37"/>
    </row>
    <row r="559" spans="2:9" x14ac:dyDescent="0.25">
      <c r="B559" s="4">
        <f>SUBTOTAL(103,$C$544:C559)</f>
        <v>16</v>
      </c>
      <c r="C559" s="24" t="s">
        <v>289</v>
      </c>
      <c r="D559" s="100" t="s">
        <v>472</v>
      </c>
      <c r="E559" s="100">
        <v>44995</v>
      </c>
      <c r="F559" s="101">
        <v>0</v>
      </c>
      <c r="G559" s="101">
        <v>-5450</v>
      </c>
      <c r="H559" s="101">
        <f t="shared" si="24"/>
        <v>-5450</v>
      </c>
      <c r="I559" s="37"/>
    </row>
    <row r="560" spans="2:9" x14ac:dyDescent="0.25">
      <c r="B560" s="4">
        <f>SUBTOTAL(103,$C$544:C560)</f>
        <v>17</v>
      </c>
      <c r="C560" s="24" t="s">
        <v>279</v>
      </c>
      <c r="D560" s="100" t="s">
        <v>462</v>
      </c>
      <c r="E560" s="100">
        <v>45001</v>
      </c>
      <c r="F560" s="101">
        <v>0</v>
      </c>
      <c r="G560" s="101">
        <v>-5000</v>
      </c>
      <c r="H560" s="101">
        <f t="shared" si="24"/>
        <v>-5000</v>
      </c>
      <c r="I560" s="37"/>
    </row>
    <row r="561" spans="2:9" x14ac:dyDescent="0.25">
      <c r="B561" s="4">
        <f>SUBTOTAL(103,$C$544:C561)</f>
        <v>18</v>
      </c>
      <c r="C561" s="24" t="s">
        <v>291</v>
      </c>
      <c r="D561" s="100"/>
      <c r="E561" s="100">
        <v>45002</v>
      </c>
      <c r="F561" s="101">
        <v>0</v>
      </c>
      <c r="G561" s="101">
        <v>-4900</v>
      </c>
      <c r="H561" s="101">
        <f t="shared" si="24"/>
        <v>-4900</v>
      </c>
      <c r="I561" s="37"/>
    </row>
    <row r="562" spans="2:9" x14ac:dyDescent="0.25">
      <c r="B562" s="4">
        <f>SUBTOTAL(103,$C$544:C562)</f>
        <v>19</v>
      </c>
      <c r="C562" s="24" t="s">
        <v>290</v>
      </c>
      <c r="D562" s="100"/>
      <c r="E562" s="100">
        <v>45002</v>
      </c>
      <c r="F562" s="101">
        <v>0</v>
      </c>
      <c r="G562" s="101">
        <v>-90600</v>
      </c>
      <c r="H562" s="101">
        <f t="shared" si="24"/>
        <v>-90600</v>
      </c>
      <c r="I562" s="37"/>
    </row>
    <row r="563" spans="2:9" x14ac:dyDescent="0.25">
      <c r="B563" s="4">
        <f>SUBTOTAL(103,$C$544:C563)</f>
        <v>20</v>
      </c>
      <c r="C563" s="24" t="s">
        <v>296</v>
      </c>
      <c r="D563" s="100"/>
      <c r="E563" s="100">
        <v>45009</v>
      </c>
      <c r="F563" s="101">
        <v>0</v>
      </c>
      <c r="G563" s="101">
        <v>-4800</v>
      </c>
      <c r="H563" s="101">
        <f t="shared" si="24"/>
        <v>-4800</v>
      </c>
      <c r="I563" s="37"/>
    </row>
    <row r="564" spans="2:9" x14ac:dyDescent="0.25">
      <c r="B564" s="4">
        <f>SUBTOTAL(103,$C$544:C564)</f>
        <v>21</v>
      </c>
      <c r="C564" s="24" t="s">
        <v>297</v>
      </c>
      <c r="D564" s="100"/>
      <c r="E564" s="100">
        <v>45009</v>
      </c>
      <c r="F564" s="101">
        <v>0</v>
      </c>
      <c r="G564" s="101">
        <v>-2700</v>
      </c>
      <c r="H564" s="101">
        <f t="shared" si="24"/>
        <v>-2700</v>
      </c>
      <c r="I564" s="37"/>
    </row>
    <row r="565" spans="2:9" x14ac:dyDescent="0.25">
      <c r="B565" s="4">
        <f>SUBTOTAL(103,$C$544:C565)</f>
        <v>22</v>
      </c>
      <c r="C565" s="24" t="s">
        <v>298</v>
      </c>
      <c r="D565" s="100"/>
      <c r="E565" s="100">
        <v>45009</v>
      </c>
      <c r="F565" s="101">
        <v>0</v>
      </c>
      <c r="G565" s="101">
        <v>-6650</v>
      </c>
      <c r="H565" s="101">
        <f t="shared" si="24"/>
        <v>-6650</v>
      </c>
      <c r="I565" s="37"/>
    </row>
    <row r="566" spans="2:9" x14ac:dyDescent="0.25">
      <c r="B566" s="4">
        <f>SUBTOTAL(103,$C$544:C566)</f>
        <v>23</v>
      </c>
      <c r="C566" s="24" t="s">
        <v>299</v>
      </c>
      <c r="D566" s="100"/>
      <c r="E566" s="100">
        <v>45009</v>
      </c>
      <c r="F566" s="101">
        <v>0</v>
      </c>
      <c r="G566" s="101">
        <v>-4400</v>
      </c>
      <c r="H566" s="101">
        <f t="shared" si="24"/>
        <v>-4400</v>
      </c>
      <c r="I566" s="37"/>
    </row>
    <row r="567" spans="2:9" x14ac:dyDescent="0.25">
      <c r="B567" s="4">
        <f>SUBTOTAL(103,$C$544:C567)</f>
        <v>24</v>
      </c>
      <c r="C567" s="154" t="s">
        <v>327</v>
      </c>
      <c r="D567" s="100"/>
      <c r="E567" s="100">
        <v>45028</v>
      </c>
      <c r="F567" s="101">
        <v>300000</v>
      </c>
      <c r="G567" s="101">
        <v>0</v>
      </c>
      <c r="H567" s="101">
        <f t="shared" si="24"/>
        <v>300000</v>
      </c>
      <c r="I567" s="37"/>
    </row>
    <row r="568" spans="2:9" x14ac:dyDescent="0.25">
      <c r="B568" s="4">
        <f>SUBTOTAL(103,$C$544:C568)</f>
        <v>25</v>
      </c>
      <c r="C568" s="154" t="s">
        <v>326</v>
      </c>
      <c r="D568" s="100"/>
      <c r="E568" s="100">
        <v>45028</v>
      </c>
      <c r="F568" s="101">
        <v>300000</v>
      </c>
      <c r="G568" s="101">
        <v>0</v>
      </c>
      <c r="H568" s="101">
        <f t="shared" si="24"/>
        <v>300000</v>
      </c>
      <c r="I568" s="37"/>
    </row>
    <row r="569" spans="2:9" x14ac:dyDescent="0.25">
      <c r="B569" s="4">
        <f>SUBTOTAL(103,$C$544:C569)</f>
        <v>26</v>
      </c>
      <c r="C569" s="154" t="s">
        <v>333</v>
      </c>
      <c r="D569" s="100"/>
      <c r="E569" s="100">
        <v>45033</v>
      </c>
      <c r="F569" s="101">
        <v>0</v>
      </c>
      <c r="G569" s="101">
        <v>-23903</v>
      </c>
      <c r="H569" s="101">
        <f t="shared" si="24"/>
        <v>-23903</v>
      </c>
      <c r="I569" s="37"/>
    </row>
    <row r="570" spans="2:9" x14ac:dyDescent="0.25">
      <c r="B570" s="4">
        <f>SUBTOTAL(103,$C$544:C570)</f>
        <v>27</v>
      </c>
      <c r="C570" s="154" t="s">
        <v>331</v>
      </c>
      <c r="D570" s="100"/>
      <c r="E570" s="100">
        <v>45035</v>
      </c>
      <c r="F570" s="101">
        <v>0</v>
      </c>
      <c r="G570" s="101">
        <v>-1624</v>
      </c>
      <c r="H570" s="101">
        <f t="shared" si="24"/>
        <v>-1624</v>
      </c>
      <c r="I570" s="37"/>
    </row>
    <row r="571" spans="2:9" x14ac:dyDescent="0.25">
      <c r="B571" s="4">
        <f>SUBTOTAL(103,$C$544:C571)</f>
        <v>28</v>
      </c>
      <c r="C571" s="154" t="s">
        <v>332</v>
      </c>
      <c r="D571" s="100"/>
      <c r="E571" s="100">
        <v>45035</v>
      </c>
      <c r="F571" s="101">
        <v>0</v>
      </c>
      <c r="G571" s="101">
        <v>-1624</v>
      </c>
      <c r="H571" s="101">
        <f t="shared" si="24"/>
        <v>-1624</v>
      </c>
      <c r="I571" s="37"/>
    </row>
    <row r="572" spans="2:9" x14ac:dyDescent="0.25">
      <c r="B572" s="4">
        <f>SUBTOTAL(103,$C$544:C572)</f>
        <v>29</v>
      </c>
      <c r="C572" s="154" t="s">
        <v>334</v>
      </c>
      <c r="D572" s="100"/>
      <c r="E572" s="100">
        <v>45037</v>
      </c>
      <c r="F572" s="101">
        <v>0</v>
      </c>
      <c r="G572" s="101">
        <v>-2500</v>
      </c>
      <c r="H572" s="101">
        <f t="shared" si="24"/>
        <v>-2500</v>
      </c>
      <c r="I572" s="37"/>
    </row>
    <row r="573" spans="2:9" x14ac:dyDescent="0.25">
      <c r="B573" s="4">
        <f>SUBTOTAL(103,$C$544:C573)</f>
        <v>30</v>
      </c>
      <c r="C573" s="154" t="s">
        <v>335</v>
      </c>
      <c r="D573" s="100"/>
      <c r="E573" s="100">
        <v>45037</v>
      </c>
      <c r="F573" s="101">
        <v>0</v>
      </c>
      <c r="G573" s="101">
        <v>-4500</v>
      </c>
      <c r="H573" s="101">
        <f t="shared" si="24"/>
        <v>-4500</v>
      </c>
      <c r="I573" s="37"/>
    </row>
    <row r="574" spans="2:9" x14ac:dyDescent="0.25">
      <c r="B574" s="4">
        <f>SUBTOTAL(103,$C$544:C574)</f>
        <v>31</v>
      </c>
      <c r="C574" s="154" t="s">
        <v>336</v>
      </c>
      <c r="D574" s="100"/>
      <c r="E574" s="100">
        <v>45037</v>
      </c>
      <c r="F574" s="101">
        <v>0</v>
      </c>
      <c r="G574" s="101">
        <v>-16500</v>
      </c>
      <c r="H574" s="101">
        <f t="shared" si="24"/>
        <v>-16500</v>
      </c>
      <c r="I574" s="37"/>
    </row>
    <row r="575" spans="2:9" x14ac:dyDescent="0.25">
      <c r="B575" s="4">
        <f>SUBTOTAL(103,$C$544:C575)</f>
        <v>32</v>
      </c>
      <c r="C575" s="154" t="s">
        <v>337</v>
      </c>
      <c r="D575" s="100"/>
      <c r="E575" s="100">
        <v>45037</v>
      </c>
      <c r="F575" s="101">
        <v>0</v>
      </c>
      <c r="G575" s="101">
        <v>-2200</v>
      </c>
      <c r="H575" s="101">
        <f t="shared" si="24"/>
        <v>-2200</v>
      </c>
      <c r="I575" s="37"/>
    </row>
    <row r="576" spans="2:9" x14ac:dyDescent="0.25">
      <c r="B576" s="4">
        <f>SUBTOTAL(103,$C$544:C576)</f>
        <v>33</v>
      </c>
      <c r="C576" s="154" t="s">
        <v>338</v>
      </c>
      <c r="D576" s="100"/>
      <c r="E576" s="100">
        <v>45044</v>
      </c>
      <c r="F576" s="101">
        <v>0</v>
      </c>
      <c r="G576" s="101">
        <v>-15000</v>
      </c>
      <c r="H576" s="101">
        <f t="shared" si="24"/>
        <v>-15000</v>
      </c>
      <c r="I576" s="37"/>
    </row>
    <row r="577" spans="2:9" x14ac:dyDescent="0.25">
      <c r="B577" s="4">
        <f>SUBTOTAL(103,$C$544:C577)</f>
        <v>34</v>
      </c>
      <c r="C577" s="154" t="s">
        <v>340</v>
      </c>
      <c r="D577" s="100"/>
      <c r="E577" s="100">
        <v>45044</v>
      </c>
      <c r="F577" s="101">
        <v>0</v>
      </c>
      <c r="G577" s="101">
        <f>-116800-151</f>
        <v>-116951</v>
      </c>
      <c r="H577" s="101">
        <f t="shared" si="24"/>
        <v>-116951</v>
      </c>
      <c r="I577" s="37"/>
    </row>
    <row r="578" spans="2:9" x14ac:dyDescent="0.25">
      <c r="B578" s="4">
        <f>SUBTOTAL(103,$C$544:C578)</f>
        <v>35</v>
      </c>
      <c r="C578" s="154" t="s">
        <v>339</v>
      </c>
      <c r="D578" s="100"/>
      <c r="E578" s="100">
        <v>45044</v>
      </c>
      <c r="F578" s="101">
        <v>0</v>
      </c>
      <c r="G578" s="101">
        <v>-75000</v>
      </c>
      <c r="H578" s="101">
        <f t="shared" si="24"/>
        <v>-75000</v>
      </c>
      <c r="I578" s="37"/>
    </row>
    <row r="579" spans="2:9" x14ac:dyDescent="0.25">
      <c r="B579" s="4">
        <f>SUBTOTAL(103,$C$544:C579)</f>
        <v>36</v>
      </c>
      <c r="C579" s="154" t="s">
        <v>341</v>
      </c>
      <c r="D579" s="100"/>
      <c r="E579" s="100">
        <v>45049</v>
      </c>
      <c r="F579" s="101">
        <v>0</v>
      </c>
      <c r="G579" s="101">
        <v>-40000</v>
      </c>
      <c r="H579" s="101">
        <f t="shared" si="24"/>
        <v>-40000</v>
      </c>
      <c r="I579" s="37"/>
    </row>
    <row r="580" spans="2:9" x14ac:dyDescent="0.25">
      <c r="B580" s="4">
        <f>SUBTOTAL(103,$C$544:C580)</f>
        <v>37</v>
      </c>
      <c r="C580" s="154" t="s">
        <v>342</v>
      </c>
      <c r="D580" s="100"/>
      <c r="E580" s="100">
        <v>45051</v>
      </c>
      <c r="F580" s="101">
        <v>0</v>
      </c>
      <c r="G580" s="101">
        <v>-195000</v>
      </c>
      <c r="H580" s="101">
        <f t="shared" si="24"/>
        <v>-195000</v>
      </c>
      <c r="I580" s="37"/>
    </row>
    <row r="581" spans="2:9" x14ac:dyDescent="0.25">
      <c r="B581" s="4">
        <f>SUBTOTAL(103,$C$544:C581)</f>
        <v>38</v>
      </c>
      <c r="C581" s="154" t="s">
        <v>343</v>
      </c>
      <c r="D581" s="100"/>
      <c r="E581" s="100">
        <v>45051</v>
      </c>
      <c r="F581" s="101">
        <v>0</v>
      </c>
      <c r="G581" s="101">
        <v>-98400</v>
      </c>
      <c r="H581" s="101">
        <f t="shared" si="24"/>
        <v>-98400</v>
      </c>
      <c r="I581" s="37"/>
    </row>
    <row r="582" spans="2:9" x14ac:dyDescent="0.25">
      <c r="B582" s="4">
        <f>SUBTOTAL(103,$C$544:C582)</f>
        <v>39</v>
      </c>
      <c r="C582" s="154" t="s">
        <v>344</v>
      </c>
      <c r="D582" s="100"/>
      <c r="E582" s="100">
        <v>45051</v>
      </c>
      <c r="F582" s="101">
        <v>0</v>
      </c>
      <c r="G582" s="101">
        <v>-6000</v>
      </c>
      <c r="H582" s="101">
        <f t="shared" ref="H582:H589" si="25">+F582+G582</f>
        <v>-6000</v>
      </c>
      <c r="I582" s="37"/>
    </row>
    <row r="583" spans="2:9" x14ac:dyDescent="0.25">
      <c r="B583" s="4">
        <f>SUBTOTAL(103,$C$544:C583)</f>
        <v>40</v>
      </c>
      <c r="C583" s="154" t="s">
        <v>349</v>
      </c>
      <c r="D583" s="100"/>
      <c r="E583" s="100">
        <v>45057</v>
      </c>
      <c r="F583" s="101">
        <v>150000</v>
      </c>
      <c r="G583" s="101">
        <v>0</v>
      </c>
      <c r="H583" s="101">
        <f t="shared" si="25"/>
        <v>150000</v>
      </c>
      <c r="I583" s="37"/>
    </row>
    <row r="584" spans="2:9" x14ac:dyDescent="0.25">
      <c r="B584" s="4">
        <f>SUBTOTAL(103,$C$544:C584)</f>
        <v>41</v>
      </c>
      <c r="C584" s="154" t="s">
        <v>345</v>
      </c>
      <c r="D584" s="100"/>
      <c r="E584" s="100">
        <v>45058</v>
      </c>
      <c r="F584" s="101">
        <v>0</v>
      </c>
      <c r="G584" s="101">
        <v>-70500</v>
      </c>
      <c r="H584" s="101">
        <f t="shared" si="25"/>
        <v>-70500</v>
      </c>
      <c r="I584" s="37"/>
    </row>
    <row r="585" spans="2:9" x14ac:dyDescent="0.25">
      <c r="B585" s="4">
        <f>SUBTOTAL(103,$C$544:C585)</f>
        <v>42</v>
      </c>
      <c r="C585" s="154" t="s">
        <v>346</v>
      </c>
      <c r="D585" s="100"/>
      <c r="E585" s="100">
        <v>45058</v>
      </c>
      <c r="F585" s="101">
        <v>0</v>
      </c>
      <c r="G585" s="101">
        <v>-51000</v>
      </c>
      <c r="H585" s="101">
        <f>+F585+G585</f>
        <v>-51000</v>
      </c>
      <c r="I585" s="37"/>
    </row>
    <row r="586" spans="2:9" x14ac:dyDescent="0.25">
      <c r="B586" s="4">
        <f>SUBTOTAL(103,$C$544:C586)</f>
        <v>43</v>
      </c>
      <c r="C586" s="154" t="s">
        <v>347</v>
      </c>
      <c r="D586" s="100"/>
      <c r="E586" s="100">
        <v>45058</v>
      </c>
      <c r="F586" s="101">
        <v>0</v>
      </c>
      <c r="G586" s="101">
        <v>-30000</v>
      </c>
      <c r="H586" s="101">
        <f t="shared" si="25"/>
        <v>-30000</v>
      </c>
      <c r="I586" s="37"/>
    </row>
    <row r="587" spans="2:9" x14ac:dyDescent="0.25">
      <c r="B587" s="4">
        <f>SUBTOTAL(103,$C$544:C587)</f>
        <v>44</v>
      </c>
      <c r="C587" s="154" t="s">
        <v>349</v>
      </c>
      <c r="D587" s="100"/>
      <c r="E587" s="100">
        <v>45061</v>
      </c>
      <c r="F587" s="101">
        <v>60000</v>
      </c>
      <c r="G587" s="101">
        <v>0</v>
      </c>
      <c r="H587" s="101">
        <f t="shared" si="25"/>
        <v>60000</v>
      </c>
      <c r="I587" s="37"/>
    </row>
    <row r="588" spans="2:9" x14ac:dyDescent="0.25">
      <c r="B588" s="4">
        <f>SUBTOTAL(103,$C$544:C588)</f>
        <v>45</v>
      </c>
      <c r="C588" s="154" t="s">
        <v>198</v>
      </c>
      <c r="D588" s="100"/>
      <c r="E588" s="100">
        <v>45062</v>
      </c>
      <c r="F588" s="101">
        <v>0</v>
      </c>
      <c r="G588" s="101">
        <v>-57000</v>
      </c>
      <c r="H588" s="101">
        <f t="shared" si="25"/>
        <v>-57000</v>
      </c>
      <c r="I588" s="37"/>
    </row>
    <row r="589" spans="2:9" x14ac:dyDescent="0.25">
      <c r="B589" s="4">
        <f>SUBTOTAL(103,$C$544:C589)</f>
        <v>46</v>
      </c>
      <c r="C589" s="154" t="s">
        <v>352</v>
      </c>
      <c r="D589" s="100"/>
      <c r="E589" s="100">
        <v>45062</v>
      </c>
      <c r="F589" s="101">
        <v>300000</v>
      </c>
      <c r="G589" s="101">
        <v>0</v>
      </c>
      <c r="H589" s="101">
        <f t="shared" si="25"/>
        <v>300000</v>
      </c>
      <c r="I589" s="37"/>
    </row>
    <row r="590" spans="2:9" ht="16.5" customHeight="1" x14ac:dyDescent="0.25">
      <c r="B590" s="4">
        <f>SUBTOTAL(103,$C$544:C590)</f>
        <v>47</v>
      </c>
      <c r="C590" s="154" t="s">
        <v>353</v>
      </c>
      <c r="D590" s="100"/>
      <c r="E590" s="100">
        <v>45062</v>
      </c>
      <c r="F590" s="101">
        <v>300000</v>
      </c>
      <c r="G590" s="101">
        <v>0</v>
      </c>
      <c r="H590" s="101">
        <f t="shared" ref="H590:H600" si="26">+F590+G590</f>
        <v>300000</v>
      </c>
      <c r="I590" s="37"/>
    </row>
    <row r="591" spans="2:9" x14ac:dyDescent="0.25">
      <c r="B591" s="4">
        <f>SUBTOTAL(103,$C$544:C591)</f>
        <v>48</v>
      </c>
      <c r="C591" s="154" t="s">
        <v>355</v>
      </c>
      <c r="D591" s="100"/>
      <c r="E591" s="100">
        <v>45064</v>
      </c>
      <c r="F591" s="101">
        <v>0</v>
      </c>
      <c r="G591" s="101">
        <v>-350000</v>
      </c>
      <c r="H591" s="101">
        <f t="shared" si="26"/>
        <v>-350000</v>
      </c>
      <c r="I591" s="37"/>
    </row>
    <row r="592" spans="2:9" x14ac:dyDescent="0.25">
      <c r="B592" s="4">
        <f>SUBTOTAL(103,$C$544:C592)</f>
        <v>49</v>
      </c>
      <c r="C592" s="154" t="s">
        <v>357</v>
      </c>
      <c r="D592" s="100"/>
      <c r="E592" s="100">
        <v>45065</v>
      </c>
      <c r="F592" s="101">
        <v>0</v>
      </c>
      <c r="G592" s="101">
        <v>-213750</v>
      </c>
      <c r="H592" s="101">
        <f t="shared" si="26"/>
        <v>-213750</v>
      </c>
      <c r="I592" s="37"/>
    </row>
    <row r="593" spans="2:9" x14ac:dyDescent="0.25">
      <c r="B593" s="4">
        <f>SUBTOTAL(103,$C$544:C593)</f>
        <v>50</v>
      </c>
      <c r="C593" s="154" t="s">
        <v>346</v>
      </c>
      <c r="D593" s="100"/>
      <c r="E593" s="100">
        <v>45065</v>
      </c>
      <c r="F593" s="101">
        <v>0</v>
      </c>
      <c r="G593" s="101">
        <v>-24492</v>
      </c>
      <c r="H593" s="101">
        <f t="shared" si="26"/>
        <v>-24492</v>
      </c>
      <c r="I593" s="37"/>
    </row>
    <row r="594" spans="2:9" x14ac:dyDescent="0.25">
      <c r="B594" s="4">
        <f>SUBTOTAL(103,$C$544:C594)</f>
        <v>51</v>
      </c>
      <c r="C594" s="24" t="s">
        <v>358</v>
      </c>
      <c r="D594" s="100"/>
      <c r="E594" s="100">
        <v>45065</v>
      </c>
      <c r="F594" s="101">
        <v>0</v>
      </c>
      <c r="G594" s="101">
        <v>-4500</v>
      </c>
      <c r="H594" s="101">
        <f t="shared" si="26"/>
        <v>-4500</v>
      </c>
      <c r="I594" s="37"/>
    </row>
    <row r="595" spans="2:9" x14ac:dyDescent="0.25">
      <c r="B595" s="4">
        <f>SUBTOTAL(103,$C$544:C595)</f>
        <v>52</v>
      </c>
      <c r="C595" s="24" t="s">
        <v>359</v>
      </c>
      <c r="D595" s="158"/>
      <c r="E595" s="158">
        <v>45065</v>
      </c>
      <c r="F595" s="159">
        <v>0</v>
      </c>
      <c r="G595" s="159">
        <v>-7400</v>
      </c>
      <c r="H595" s="101">
        <f t="shared" si="26"/>
        <v>-7400</v>
      </c>
      <c r="I595" s="37"/>
    </row>
    <row r="596" spans="2:9" x14ac:dyDescent="0.25">
      <c r="B596" s="4">
        <f>SUBTOTAL(103,$C$544:C596)</f>
        <v>53</v>
      </c>
      <c r="C596" s="24" t="s">
        <v>349</v>
      </c>
      <c r="D596" s="158"/>
      <c r="E596" s="158">
        <v>45070</v>
      </c>
      <c r="F596" s="159">
        <v>35000</v>
      </c>
      <c r="G596" s="159">
        <v>0</v>
      </c>
      <c r="H596" s="101">
        <f t="shared" si="26"/>
        <v>35000</v>
      </c>
      <c r="I596" s="37"/>
    </row>
    <row r="597" spans="2:9" x14ac:dyDescent="0.25">
      <c r="B597" s="4">
        <f>SUBTOTAL(103,$C$544:C597)</f>
        <v>54</v>
      </c>
      <c r="C597" s="166" t="s">
        <v>364</v>
      </c>
      <c r="D597" s="158"/>
      <c r="E597" s="158">
        <v>45070</v>
      </c>
      <c r="F597" s="159">
        <v>0</v>
      </c>
      <c r="G597" s="159">
        <v>-8620</v>
      </c>
      <c r="H597" s="101">
        <f t="shared" si="26"/>
        <v>-8620</v>
      </c>
      <c r="I597" s="37"/>
    </row>
    <row r="598" spans="2:9" x14ac:dyDescent="0.25">
      <c r="B598" s="4">
        <f>SUBTOTAL(103,$C$544:C598)</f>
        <v>55</v>
      </c>
      <c r="C598" s="24" t="s">
        <v>349</v>
      </c>
      <c r="D598" s="158"/>
      <c r="E598" s="158">
        <v>45071</v>
      </c>
      <c r="F598" s="159">
        <v>188500</v>
      </c>
      <c r="G598" s="159">
        <v>0</v>
      </c>
      <c r="H598" s="101">
        <f t="shared" si="26"/>
        <v>188500</v>
      </c>
      <c r="I598" s="37"/>
    </row>
    <row r="599" spans="2:9" x14ac:dyDescent="0.25">
      <c r="B599" s="4">
        <f>SUBTOTAL(103,$C$544:C599)</f>
        <v>56</v>
      </c>
      <c r="C599" s="154" t="s">
        <v>365</v>
      </c>
      <c r="D599" s="100"/>
      <c r="E599" s="100">
        <v>45072</v>
      </c>
      <c r="F599" s="101">
        <v>0</v>
      </c>
      <c r="G599" s="101">
        <f>-147700-2500</f>
        <v>-150200</v>
      </c>
      <c r="H599" s="101">
        <f t="shared" si="26"/>
        <v>-150200</v>
      </c>
      <c r="I599" s="37"/>
    </row>
    <row r="600" spans="2:9" x14ac:dyDescent="0.25">
      <c r="B600" s="4">
        <f>SUBTOTAL(103,$C$544:C600)</f>
        <v>57</v>
      </c>
      <c r="C600" s="154" t="s">
        <v>366</v>
      </c>
      <c r="D600" s="100"/>
      <c r="E600" s="100">
        <v>45072</v>
      </c>
      <c r="F600" s="101">
        <v>0</v>
      </c>
      <c r="G600" s="101">
        <v>-41700</v>
      </c>
      <c r="H600" s="101">
        <f t="shared" si="26"/>
        <v>-41700</v>
      </c>
      <c r="I600" s="37"/>
    </row>
    <row r="601" spans="2:9" x14ac:dyDescent="0.25">
      <c r="B601" s="4">
        <f>SUBTOTAL(103,$C$544:C601)</f>
        <v>58</v>
      </c>
      <c r="C601" s="154" t="s">
        <v>369</v>
      </c>
      <c r="D601" s="100"/>
      <c r="E601" s="100">
        <v>45068</v>
      </c>
      <c r="F601" s="101">
        <v>0</v>
      </c>
      <c r="G601" s="101">
        <v>-1500</v>
      </c>
      <c r="H601" s="101">
        <f t="shared" ref="H601:H608" si="27">+F601+G601</f>
        <v>-1500</v>
      </c>
      <c r="I601" s="37"/>
    </row>
    <row r="602" spans="2:9" x14ac:dyDescent="0.25">
      <c r="B602" s="4">
        <f>SUBTOTAL(103,$C$544:C602)</f>
        <v>59</v>
      </c>
      <c r="C602" s="154" t="s">
        <v>389</v>
      </c>
      <c r="D602" s="100"/>
      <c r="E602" s="100">
        <v>45078</v>
      </c>
      <c r="F602" s="101">
        <v>0</v>
      </c>
      <c r="G602" s="101">
        <v>-2460</v>
      </c>
      <c r="H602" s="101">
        <f t="shared" si="27"/>
        <v>-2460</v>
      </c>
      <c r="I602" s="37"/>
    </row>
    <row r="603" spans="2:9" x14ac:dyDescent="0.25">
      <c r="B603" s="4">
        <f>SUBTOTAL(103,$C$544:C603)</f>
        <v>60</v>
      </c>
      <c r="C603" s="154" t="s">
        <v>370</v>
      </c>
      <c r="D603" s="100"/>
      <c r="E603" s="100">
        <v>45078</v>
      </c>
      <c r="F603" s="101">
        <v>0</v>
      </c>
      <c r="G603" s="101">
        <v>-4000</v>
      </c>
      <c r="H603" s="101">
        <f t="shared" si="27"/>
        <v>-4000</v>
      </c>
      <c r="I603" s="37"/>
    </row>
    <row r="604" spans="2:9" x14ac:dyDescent="0.25">
      <c r="B604" s="4">
        <f>SUBTOTAL(103,$C$544:C604)</f>
        <v>61</v>
      </c>
      <c r="C604" s="154" t="s">
        <v>368</v>
      </c>
      <c r="D604" s="100"/>
      <c r="E604" s="100">
        <v>45079</v>
      </c>
      <c r="F604" s="101">
        <v>300000</v>
      </c>
      <c r="G604" s="101">
        <v>0</v>
      </c>
      <c r="H604" s="101">
        <f>+F604+G604</f>
        <v>300000</v>
      </c>
      <c r="I604" s="37"/>
    </row>
    <row r="605" spans="2:9" x14ac:dyDescent="0.25">
      <c r="B605" s="4">
        <f>SUBTOTAL(103,$C$544:C605)</f>
        <v>62</v>
      </c>
      <c r="C605" s="154" t="s">
        <v>372</v>
      </c>
      <c r="D605" s="100"/>
      <c r="E605" s="100">
        <v>45079</v>
      </c>
      <c r="F605" s="101">
        <v>0</v>
      </c>
      <c r="G605" s="101">
        <v>-149602.14000000001</v>
      </c>
      <c r="H605" s="101">
        <f>+F605+G605</f>
        <v>-149602.14000000001</v>
      </c>
      <c r="I605" s="37"/>
    </row>
    <row r="606" spans="2:9" x14ac:dyDescent="0.25">
      <c r="B606" s="4">
        <f>SUBTOTAL(103,$C$544:C606)</f>
        <v>63</v>
      </c>
      <c r="C606" s="154" t="s">
        <v>373</v>
      </c>
      <c r="D606" s="100"/>
      <c r="E606" s="100">
        <v>45079</v>
      </c>
      <c r="F606" s="101">
        <v>0</v>
      </c>
      <c r="G606" s="101">
        <v>-167395</v>
      </c>
      <c r="H606" s="101">
        <f>+F606+G606</f>
        <v>-167395</v>
      </c>
      <c r="I606" s="37"/>
    </row>
    <row r="607" spans="2:9" x14ac:dyDescent="0.25">
      <c r="B607" s="4">
        <f>SUBTOTAL(103,$C$544:C607)</f>
        <v>64</v>
      </c>
      <c r="C607" s="154" t="s">
        <v>368</v>
      </c>
      <c r="D607" s="100"/>
      <c r="E607" s="100">
        <v>45082</v>
      </c>
      <c r="F607" s="101">
        <v>100000</v>
      </c>
      <c r="G607" s="101">
        <v>0</v>
      </c>
      <c r="H607" s="101">
        <f t="shared" si="27"/>
        <v>100000</v>
      </c>
      <c r="I607" s="37"/>
    </row>
    <row r="608" spans="2:9" x14ac:dyDescent="0.25">
      <c r="B608" s="4">
        <f>SUBTOTAL(103,$C$544:C608)</f>
        <v>65</v>
      </c>
      <c r="C608" s="154" t="s">
        <v>371</v>
      </c>
      <c r="D608" s="100"/>
      <c r="E608" s="100">
        <v>45082</v>
      </c>
      <c r="F608" s="101">
        <v>0</v>
      </c>
      <c r="G608" s="101">
        <v>-100000</v>
      </c>
      <c r="H608" s="101">
        <f t="shared" si="27"/>
        <v>-100000</v>
      </c>
      <c r="I608" s="37"/>
    </row>
    <row r="609" spans="2:9" x14ac:dyDescent="0.25">
      <c r="B609" s="4">
        <f>SUBTOTAL(103,$C$544:C609)</f>
        <v>66</v>
      </c>
      <c r="C609" s="154" t="s">
        <v>368</v>
      </c>
      <c r="D609" s="100"/>
      <c r="E609" s="100">
        <v>45085</v>
      </c>
      <c r="F609" s="101">
        <v>40000</v>
      </c>
      <c r="G609" s="101">
        <v>0</v>
      </c>
      <c r="H609" s="101">
        <f t="shared" ref="H609:H642" si="28">+F609+G609</f>
        <v>40000</v>
      </c>
      <c r="I609" s="37"/>
    </row>
    <row r="610" spans="2:9" x14ac:dyDescent="0.25">
      <c r="B610" s="4">
        <f>SUBTOTAL(103,$C$544:C610)</f>
        <v>67</v>
      </c>
      <c r="C610" s="154" t="s">
        <v>377</v>
      </c>
      <c r="D610" s="100"/>
      <c r="E610" s="100">
        <v>45085</v>
      </c>
      <c r="F610" s="101">
        <v>0</v>
      </c>
      <c r="G610" s="101">
        <v>-40000</v>
      </c>
      <c r="H610" s="101">
        <f t="shared" si="28"/>
        <v>-40000</v>
      </c>
      <c r="I610" s="37"/>
    </row>
    <row r="611" spans="2:9" x14ac:dyDescent="0.25">
      <c r="B611" s="4">
        <f>SUBTOTAL(103,$C$544:C611)</f>
        <v>68</v>
      </c>
      <c r="C611" s="154" t="s">
        <v>368</v>
      </c>
      <c r="D611" s="100"/>
      <c r="E611" s="100">
        <v>45086</v>
      </c>
      <c r="F611" s="101">
        <v>160000</v>
      </c>
      <c r="G611" s="101">
        <v>0</v>
      </c>
      <c r="H611" s="101">
        <f t="shared" si="28"/>
        <v>160000</v>
      </c>
      <c r="I611" s="37"/>
    </row>
    <row r="612" spans="2:9" x14ac:dyDescent="0.25">
      <c r="B612" s="4">
        <f>SUBTOTAL(103,$C$544:C612)</f>
        <v>69</v>
      </c>
      <c r="C612" s="154" t="s">
        <v>382</v>
      </c>
      <c r="D612" s="100"/>
      <c r="E612" s="100">
        <v>45086</v>
      </c>
      <c r="F612" s="101">
        <v>0</v>
      </c>
      <c r="G612" s="101">
        <v>-130101</v>
      </c>
      <c r="H612" s="101">
        <f t="shared" si="28"/>
        <v>-130101</v>
      </c>
      <c r="I612" s="37"/>
    </row>
    <row r="613" spans="2:9" x14ac:dyDescent="0.25">
      <c r="B613" s="4">
        <f>SUBTOTAL(103,$C$544:C613)</f>
        <v>70</v>
      </c>
      <c r="C613" s="154" t="s">
        <v>383</v>
      </c>
      <c r="D613" s="100"/>
      <c r="E613" s="100">
        <v>45086</v>
      </c>
      <c r="F613" s="101">
        <v>0</v>
      </c>
      <c r="G613" s="101">
        <v>-29500</v>
      </c>
      <c r="H613" s="101">
        <f t="shared" si="28"/>
        <v>-29500</v>
      </c>
      <c r="I613" s="37"/>
    </row>
    <row r="614" spans="2:9" x14ac:dyDescent="0.25">
      <c r="B614" s="4">
        <f>SUBTOTAL(103,$C$544:C614)</f>
        <v>71</v>
      </c>
      <c r="C614" s="154" t="s">
        <v>353</v>
      </c>
      <c r="D614" s="100"/>
      <c r="E614" s="100">
        <v>45092</v>
      </c>
      <c r="F614" s="101">
        <v>300000</v>
      </c>
      <c r="G614" s="101">
        <v>0</v>
      </c>
      <c r="H614" s="101">
        <f t="shared" si="28"/>
        <v>300000</v>
      </c>
      <c r="I614" s="37"/>
    </row>
    <row r="615" spans="2:9" x14ac:dyDescent="0.25">
      <c r="B615" s="4">
        <f>SUBTOTAL(103,$C$544:C615)</f>
        <v>72</v>
      </c>
      <c r="C615" s="154" t="s">
        <v>380</v>
      </c>
      <c r="D615" s="100"/>
      <c r="E615" s="100">
        <v>45092</v>
      </c>
      <c r="F615" s="101">
        <v>300000</v>
      </c>
      <c r="G615" s="101">
        <v>0</v>
      </c>
      <c r="H615" s="101">
        <f t="shared" si="28"/>
        <v>300000</v>
      </c>
      <c r="I615" s="37"/>
    </row>
    <row r="616" spans="2:9" x14ac:dyDescent="0.25">
      <c r="B616" s="4">
        <f>SUBTOTAL(103,$C$544:C616)</f>
        <v>73</v>
      </c>
      <c r="C616" s="154" t="s">
        <v>368</v>
      </c>
      <c r="D616" s="100"/>
      <c r="E616" s="100">
        <v>45093</v>
      </c>
      <c r="F616" s="101">
        <v>121000</v>
      </c>
      <c r="G616" s="101">
        <v>0</v>
      </c>
      <c r="H616" s="101">
        <f t="shared" si="28"/>
        <v>121000</v>
      </c>
      <c r="I616" s="37"/>
    </row>
    <row r="617" spans="2:9" x14ac:dyDescent="0.25">
      <c r="B617" s="4">
        <f>SUBTOTAL(103,$C$544:C617)</f>
        <v>74</v>
      </c>
      <c r="C617" s="154" t="s">
        <v>384</v>
      </c>
      <c r="D617" s="100"/>
      <c r="E617" s="100">
        <v>45093</v>
      </c>
      <c r="F617" s="101">
        <v>0</v>
      </c>
      <c r="G617" s="101">
        <v>-82000</v>
      </c>
      <c r="H617" s="101">
        <f t="shared" si="28"/>
        <v>-82000</v>
      </c>
      <c r="I617" s="37"/>
    </row>
    <row r="618" spans="2:9" x14ac:dyDescent="0.25">
      <c r="B618" s="4">
        <f>SUBTOTAL(103,$C$544:C618)</f>
        <v>75</v>
      </c>
      <c r="C618" s="154" t="s">
        <v>385</v>
      </c>
      <c r="D618" s="100"/>
      <c r="E618" s="100">
        <v>45062</v>
      </c>
      <c r="F618" s="101">
        <v>0</v>
      </c>
      <c r="G618" s="101">
        <v>-19700</v>
      </c>
      <c r="H618" s="101">
        <f t="shared" si="28"/>
        <v>-19700</v>
      </c>
      <c r="I618" s="37"/>
    </row>
    <row r="619" spans="2:9" x14ac:dyDescent="0.25">
      <c r="B619" s="4">
        <f>SUBTOTAL(103,$C$544:C619)</f>
        <v>76</v>
      </c>
      <c r="C619" s="154" t="s">
        <v>402</v>
      </c>
      <c r="D619" s="100"/>
      <c r="E619" s="100">
        <v>45093</v>
      </c>
      <c r="F619" s="101">
        <v>0</v>
      </c>
      <c r="G619" s="101">
        <v>-2300</v>
      </c>
      <c r="H619" s="101">
        <f t="shared" si="28"/>
        <v>-2300</v>
      </c>
      <c r="I619" s="37"/>
    </row>
    <row r="620" spans="2:9" x14ac:dyDescent="0.25">
      <c r="B620" s="4">
        <f>SUBTOTAL(103,$C$544:C620)</f>
        <v>77</v>
      </c>
      <c r="C620" s="154" t="s">
        <v>386</v>
      </c>
      <c r="D620" s="100"/>
      <c r="E620" s="100">
        <v>45093</v>
      </c>
      <c r="F620" s="101">
        <v>0</v>
      </c>
      <c r="G620" s="101">
        <v>-19800</v>
      </c>
      <c r="H620" s="101">
        <f t="shared" si="28"/>
        <v>-19800</v>
      </c>
      <c r="I620" s="37"/>
    </row>
    <row r="621" spans="2:9" x14ac:dyDescent="0.25">
      <c r="B621" s="4">
        <f>SUBTOTAL(103,$C$544:C621)</f>
        <v>78</v>
      </c>
      <c r="C621" s="154" t="s">
        <v>355</v>
      </c>
      <c r="D621" s="100"/>
      <c r="E621" s="100">
        <v>45093</v>
      </c>
      <c r="F621" s="101">
        <v>0</v>
      </c>
      <c r="G621" s="101">
        <v>-283500</v>
      </c>
      <c r="H621" s="101">
        <f t="shared" si="28"/>
        <v>-283500</v>
      </c>
      <c r="I621" s="37"/>
    </row>
    <row r="622" spans="2:9" x14ac:dyDescent="0.25">
      <c r="B622" s="4">
        <f>SUBTOTAL(103,$C$544:C622)</f>
        <v>79</v>
      </c>
      <c r="C622" s="154" t="s">
        <v>390</v>
      </c>
      <c r="D622" s="100"/>
      <c r="E622" s="100">
        <v>45093</v>
      </c>
      <c r="F622" s="101">
        <v>0</v>
      </c>
      <c r="G622" s="101">
        <v>-10000</v>
      </c>
      <c r="H622" s="101">
        <f t="shared" si="28"/>
        <v>-10000</v>
      </c>
      <c r="I622" s="37"/>
    </row>
    <row r="623" spans="2:9" x14ac:dyDescent="0.25">
      <c r="B623" s="4">
        <f>SUBTOTAL(103,$C$544:C623)</f>
        <v>80</v>
      </c>
      <c r="C623" s="154" t="s">
        <v>396</v>
      </c>
      <c r="D623" s="100"/>
      <c r="E623" s="100">
        <v>45099</v>
      </c>
      <c r="F623" s="101">
        <v>0</v>
      </c>
      <c r="G623" s="101">
        <v>-2788</v>
      </c>
      <c r="H623" s="101">
        <f t="shared" si="28"/>
        <v>-2788</v>
      </c>
      <c r="I623" s="37"/>
    </row>
    <row r="624" spans="2:9" x14ac:dyDescent="0.25">
      <c r="B624" s="4">
        <f>SUBTOTAL(103,$C$544:C624)</f>
        <v>81</v>
      </c>
      <c r="C624" s="154" t="s">
        <v>394</v>
      </c>
      <c r="D624" s="100"/>
      <c r="E624" s="100">
        <v>45100</v>
      </c>
      <c r="F624" s="101">
        <v>0</v>
      </c>
      <c r="G624" s="101">
        <v>-10000</v>
      </c>
      <c r="H624" s="101">
        <f t="shared" si="28"/>
        <v>-10000</v>
      </c>
      <c r="I624" s="37"/>
    </row>
    <row r="625" spans="2:9" x14ac:dyDescent="0.25">
      <c r="B625" s="4">
        <f>SUBTOTAL(103,$C$544:C625)</f>
        <v>82</v>
      </c>
      <c r="C625" s="154" t="s">
        <v>391</v>
      </c>
      <c r="D625" s="100"/>
      <c r="E625" s="100">
        <v>45100</v>
      </c>
      <c r="F625" s="101">
        <v>0</v>
      </c>
      <c r="G625" s="101">
        <v>-180000</v>
      </c>
      <c r="H625" s="101">
        <f t="shared" si="28"/>
        <v>-180000</v>
      </c>
      <c r="I625" s="37"/>
    </row>
    <row r="626" spans="2:9" x14ac:dyDescent="0.25">
      <c r="B626" s="4">
        <f>SUBTOTAL(103,$C$544:C626)</f>
        <v>83</v>
      </c>
      <c r="C626" s="154" t="s">
        <v>368</v>
      </c>
      <c r="D626" s="100"/>
      <c r="E626" s="100">
        <v>45100</v>
      </c>
      <c r="F626" s="101">
        <v>57500</v>
      </c>
      <c r="G626" s="101">
        <v>0</v>
      </c>
      <c r="H626" s="101">
        <f t="shared" si="28"/>
        <v>57500</v>
      </c>
      <c r="I626" s="37"/>
    </row>
    <row r="627" spans="2:9" x14ac:dyDescent="0.25">
      <c r="B627" s="4">
        <f>SUBTOTAL(103,$C$544:C627)</f>
        <v>84</v>
      </c>
      <c r="C627" s="154" t="s">
        <v>392</v>
      </c>
      <c r="D627" s="100"/>
      <c r="E627" s="100">
        <v>45100</v>
      </c>
      <c r="F627" s="101">
        <v>0</v>
      </c>
      <c r="G627" s="101">
        <v>-127877</v>
      </c>
      <c r="H627" s="101">
        <f t="shared" si="28"/>
        <v>-127877</v>
      </c>
      <c r="I627" s="37"/>
    </row>
    <row r="628" spans="2:9" x14ac:dyDescent="0.25">
      <c r="B628" s="4">
        <f>SUBTOTAL(103,$C$544:C628)</f>
        <v>85</v>
      </c>
      <c r="C628" s="154" t="s">
        <v>393</v>
      </c>
      <c r="D628" s="100"/>
      <c r="E628" s="100">
        <v>45100</v>
      </c>
      <c r="F628" s="101">
        <v>0</v>
      </c>
      <c r="G628" s="101">
        <v>-27930</v>
      </c>
      <c r="H628" s="101">
        <f t="shared" si="28"/>
        <v>-27930</v>
      </c>
      <c r="I628" s="37"/>
    </row>
    <row r="629" spans="2:9" x14ac:dyDescent="0.25">
      <c r="B629" s="4">
        <f>SUBTOTAL(103,$C$544:C629)</f>
        <v>86</v>
      </c>
      <c r="C629" s="154" t="s">
        <v>395</v>
      </c>
      <c r="D629" s="100"/>
      <c r="E629" s="100">
        <v>45100</v>
      </c>
      <c r="F629" s="101">
        <v>0</v>
      </c>
      <c r="G629" s="101">
        <v>-16150</v>
      </c>
      <c r="H629" s="101">
        <f t="shared" si="28"/>
        <v>-16150</v>
      </c>
      <c r="I629" s="37"/>
    </row>
    <row r="630" spans="2:9" x14ac:dyDescent="0.25">
      <c r="B630" s="4">
        <f>SUBTOTAL(103,$C$544:C630)</f>
        <v>87</v>
      </c>
      <c r="C630" s="154" t="s">
        <v>368</v>
      </c>
      <c r="D630" s="100"/>
      <c r="E630" s="100">
        <v>45107</v>
      </c>
      <c r="F630" s="101">
        <v>429994.14</v>
      </c>
      <c r="G630" s="101">
        <v>0</v>
      </c>
      <c r="H630" s="101">
        <f t="shared" si="28"/>
        <v>429994.14</v>
      </c>
      <c r="I630" s="37"/>
    </row>
    <row r="631" spans="2:9" x14ac:dyDescent="0.25">
      <c r="B631" s="4">
        <f>SUBTOTAL(103,$C$544:C631)</f>
        <v>88</v>
      </c>
      <c r="C631" s="154" t="s">
        <v>397</v>
      </c>
      <c r="D631" s="100"/>
      <c r="E631" s="100">
        <v>45107</v>
      </c>
      <c r="F631" s="101">
        <v>0</v>
      </c>
      <c r="G631" s="101">
        <v>-127000</v>
      </c>
      <c r="H631" s="101">
        <f t="shared" si="28"/>
        <v>-127000</v>
      </c>
      <c r="I631" s="37"/>
    </row>
    <row r="632" spans="2:9" x14ac:dyDescent="0.25">
      <c r="B632" s="4">
        <f>SUBTOTAL(103,$C$544:C632)</f>
        <v>89</v>
      </c>
      <c r="C632" s="154" t="s">
        <v>398</v>
      </c>
      <c r="D632" s="100"/>
      <c r="E632" s="100">
        <v>45107</v>
      </c>
      <c r="F632" s="101">
        <v>0</v>
      </c>
      <c r="G632" s="101">
        <v>-179000</v>
      </c>
      <c r="H632" s="101">
        <f t="shared" si="28"/>
        <v>-179000</v>
      </c>
      <c r="I632" s="37"/>
    </row>
    <row r="633" spans="2:9" x14ac:dyDescent="0.25">
      <c r="B633" s="4">
        <f>SUBTOTAL(103,$C$544:C633)</f>
        <v>90</v>
      </c>
      <c r="C633" s="154" t="s">
        <v>399</v>
      </c>
      <c r="D633" s="100"/>
      <c r="E633" s="100">
        <v>45107</v>
      </c>
      <c r="F633" s="101">
        <v>0</v>
      </c>
      <c r="G633" s="101">
        <v>-7000</v>
      </c>
      <c r="H633" s="101">
        <f t="shared" si="28"/>
        <v>-7000</v>
      </c>
      <c r="I633" s="37"/>
    </row>
    <row r="634" spans="2:9" x14ac:dyDescent="0.25">
      <c r="B634" s="4">
        <f>SUBTOTAL(103,$C$544:C634)</f>
        <v>91</v>
      </c>
      <c r="C634" s="154" t="s">
        <v>403</v>
      </c>
      <c r="D634" s="100"/>
      <c r="E634" s="100">
        <v>45107</v>
      </c>
      <c r="F634" s="101">
        <v>0</v>
      </c>
      <c r="G634" s="101">
        <v>-4050</v>
      </c>
      <c r="H634" s="101">
        <f t="shared" si="28"/>
        <v>-4050</v>
      </c>
      <c r="I634" s="37"/>
    </row>
    <row r="635" spans="2:9" x14ac:dyDescent="0.25">
      <c r="B635" s="4">
        <f>SUBTOTAL(103,$C$544:C635)</f>
        <v>92</v>
      </c>
      <c r="C635" s="154" t="s">
        <v>404</v>
      </c>
      <c r="D635" s="100"/>
      <c r="E635" s="100">
        <v>45107</v>
      </c>
      <c r="F635" s="101">
        <v>0</v>
      </c>
      <c r="G635" s="101">
        <v>-700</v>
      </c>
      <c r="H635" s="101">
        <f t="shared" si="28"/>
        <v>-700</v>
      </c>
      <c r="I635" s="37"/>
    </row>
    <row r="636" spans="2:9" x14ac:dyDescent="0.25">
      <c r="B636" s="4">
        <f>SUBTOTAL(103,$C$544:C636)</f>
        <v>93</v>
      </c>
      <c r="C636" s="154" t="s">
        <v>400</v>
      </c>
      <c r="D636" s="100"/>
      <c r="E636" s="100">
        <v>45107</v>
      </c>
      <c r="F636" s="101">
        <v>0</v>
      </c>
      <c r="G636" s="101">
        <v>-110000</v>
      </c>
      <c r="H636" s="101">
        <f t="shared" si="28"/>
        <v>-110000</v>
      </c>
      <c r="I636" s="37"/>
    </row>
    <row r="637" spans="2:9" x14ac:dyDescent="0.25">
      <c r="B637" s="4">
        <f>SUBTOTAL(103,$C$544:C637)</f>
        <v>94</v>
      </c>
      <c r="C637" s="154" t="s">
        <v>368</v>
      </c>
      <c r="D637" s="100"/>
      <c r="E637" s="100">
        <v>45114</v>
      </c>
      <c r="F637" s="101">
        <v>105000</v>
      </c>
      <c r="G637" s="101">
        <v>0</v>
      </c>
      <c r="H637" s="101">
        <f t="shared" si="28"/>
        <v>105000</v>
      </c>
      <c r="I637" s="37"/>
    </row>
    <row r="638" spans="2:9" x14ac:dyDescent="0.25">
      <c r="B638" s="4">
        <f>SUBTOTAL(103,$C$544:C638)</f>
        <v>95</v>
      </c>
      <c r="C638" s="154" t="s">
        <v>407</v>
      </c>
      <c r="D638" s="100"/>
      <c r="E638" s="100">
        <v>45114</v>
      </c>
      <c r="F638" s="101">
        <v>0</v>
      </c>
      <c r="G638" s="101">
        <v>-89052</v>
      </c>
      <c r="H638" s="101">
        <f t="shared" si="28"/>
        <v>-89052</v>
      </c>
      <c r="I638" s="37"/>
    </row>
    <row r="639" spans="2:9" x14ac:dyDescent="0.25">
      <c r="B639" s="4">
        <f>SUBTOTAL(103,$C$544:C639)</f>
        <v>96</v>
      </c>
      <c r="C639" s="154" t="s">
        <v>406</v>
      </c>
      <c r="D639" s="100"/>
      <c r="E639" s="100">
        <v>45114</v>
      </c>
      <c r="F639" s="101">
        <v>0</v>
      </c>
      <c r="G639" s="101">
        <v>-15691</v>
      </c>
      <c r="H639" s="101">
        <f t="shared" si="28"/>
        <v>-15691</v>
      </c>
      <c r="I639" s="37"/>
    </row>
    <row r="640" spans="2:9" x14ac:dyDescent="0.25">
      <c r="B640" s="4">
        <f>SUBTOTAL(103,$C$544:C640)</f>
        <v>97</v>
      </c>
      <c r="C640" s="154" t="s">
        <v>368</v>
      </c>
      <c r="D640" s="100"/>
      <c r="E640" s="100">
        <v>45121</v>
      </c>
      <c r="F640" s="101">
        <v>141500</v>
      </c>
      <c r="G640" s="101">
        <v>0</v>
      </c>
      <c r="H640" s="101">
        <f t="shared" si="28"/>
        <v>141500</v>
      </c>
      <c r="I640" s="37"/>
    </row>
    <row r="641" spans="2:9" x14ac:dyDescent="0.25">
      <c r="B641" s="4">
        <f>SUBTOTAL(103,$C$544:C641)</f>
        <v>98</v>
      </c>
      <c r="C641" s="154" t="s">
        <v>411</v>
      </c>
      <c r="D641" s="100"/>
      <c r="E641" s="100">
        <v>45121</v>
      </c>
      <c r="F641" s="101">
        <v>0</v>
      </c>
      <c r="G641" s="101">
        <v>-86322</v>
      </c>
      <c r="H641" s="101">
        <f t="shared" si="28"/>
        <v>-86322</v>
      </c>
      <c r="I641" s="37"/>
    </row>
    <row r="642" spans="2:9" x14ac:dyDescent="0.25">
      <c r="B642" s="4">
        <f>SUBTOTAL(103,$C$544:C642)</f>
        <v>99</v>
      </c>
      <c r="C642" s="154" t="s">
        <v>410</v>
      </c>
      <c r="D642" s="100"/>
      <c r="E642" s="100">
        <v>45121</v>
      </c>
      <c r="F642" s="101">
        <v>0</v>
      </c>
      <c r="G642" s="101">
        <v>-35611</v>
      </c>
      <c r="H642" s="101">
        <f t="shared" si="28"/>
        <v>-35611</v>
      </c>
      <c r="I642" s="37"/>
    </row>
    <row r="643" spans="2:9" x14ac:dyDescent="0.25">
      <c r="B643" s="4">
        <f>SUBTOTAL(103,$C$544:C643)</f>
        <v>100</v>
      </c>
      <c r="C643" s="154" t="s">
        <v>220</v>
      </c>
      <c r="D643" s="100"/>
      <c r="E643" s="100">
        <v>45121</v>
      </c>
      <c r="F643" s="101">
        <v>0</v>
      </c>
      <c r="G643" s="101">
        <v>-19700</v>
      </c>
      <c r="H643" s="101">
        <f t="shared" ref="H643:H649" si="29">+F643+G643</f>
        <v>-19700</v>
      </c>
      <c r="I643" s="37"/>
    </row>
    <row r="644" spans="2:9" x14ac:dyDescent="0.25">
      <c r="B644" s="4">
        <f>SUBTOTAL(103,$C$544:C644)</f>
        <v>101</v>
      </c>
      <c r="C644" s="154" t="s">
        <v>368</v>
      </c>
      <c r="D644" s="100"/>
      <c r="E644" s="100">
        <v>45121</v>
      </c>
      <c r="F644" s="101">
        <v>78000</v>
      </c>
      <c r="G644" s="101">
        <v>0</v>
      </c>
      <c r="H644" s="101">
        <f t="shared" si="29"/>
        <v>78000</v>
      </c>
      <c r="I644" s="37"/>
    </row>
    <row r="645" spans="2:9" x14ac:dyDescent="0.25">
      <c r="B645" s="4">
        <f>SUBTOTAL(103,$C$544:C645)</f>
        <v>102</v>
      </c>
      <c r="C645" s="154" t="s">
        <v>412</v>
      </c>
      <c r="D645" s="100"/>
      <c r="E645" s="100">
        <v>45128</v>
      </c>
      <c r="F645" s="101">
        <v>0</v>
      </c>
      <c r="G645" s="101">
        <v>-58398</v>
      </c>
      <c r="H645" s="101">
        <f t="shared" si="29"/>
        <v>-58398</v>
      </c>
      <c r="I645" s="37"/>
    </row>
    <row r="646" spans="2:9" x14ac:dyDescent="0.25">
      <c r="B646" s="4">
        <f>SUBTOTAL(103,$C$544:C646)</f>
        <v>103</v>
      </c>
      <c r="C646" s="154" t="s">
        <v>413</v>
      </c>
      <c r="D646" s="100"/>
      <c r="E646" s="100">
        <v>45121</v>
      </c>
      <c r="F646" s="101">
        <v>0</v>
      </c>
      <c r="G646" s="101">
        <v>-17991</v>
      </c>
      <c r="H646" s="101">
        <f t="shared" si="29"/>
        <v>-17991</v>
      </c>
      <c r="I646" s="37"/>
    </row>
    <row r="647" spans="2:9" x14ac:dyDescent="0.25">
      <c r="B647" s="4">
        <f>SUBTOTAL(103,$C$544:C647)</f>
        <v>104</v>
      </c>
      <c r="C647" s="154" t="s">
        <v>423</v>
      </c>
      <c r="D647" s="100"/>
      <c r="E647" s="100">
        <v>45121</v>
      </c>
      <c r="F647" s="101">
        <v>0</v>
      </c>
      <c r="G647" s="101">
        <v>-1500</v>
      </c>
      <c r="H647" s="101">
        <f t="shared" si="29"/>
        <v>-1500</v>
      </c>
      <c r="I647" s="37"/>
    </row>
    <row r="648" spans="2:9" x14ac:dyDescent="0.25">
      <c r="B648" s="4">
        <f>SUBTOTAL(103,$C$544:C648)</f>
        <v>105</v>
      </c>
      <c r="C648" s="154" t="s">
        <v>419</v>
      </c>
      <c r="D648" s="100"/>
      <c r="E648" s="100">
        <v>45134</v>
      </c>
      <c r="F648" s="101">
        <v>300000</v>
      </c>
      <c r="G648" s="101">
        <v>0</v>
      </c>
      <c r="H648" s="101">
        <f t="shared" si="29"/>
        <v>300000</v>
      </c>
      <c r="I648" s="37"/>
    </row>
    <row r="649" spans="2:9" x14ac:dyDescent="0.25">
      <c r="B649" s="4">
        <f>SUBTOTAL(103,$C$544:C649)</f>
        <v>106</v>
      </c>
      <c r="C649" s="154" t="s">
        <v>420</v>
      </c>
      <c r="D649" s="100"/>
      <c r="E649" s="100">
        <v>45134</v>
      </c>
      <c r="F649" s="101">
        <v>300000</v>
      </c>
      <c r="G649" s="101">
        <v>0</v>
      </c>
      <c r="H649" s="101">
        <f t="shared" si="29"/>
        <v>300000</v>
      </c>
      <c r="I649" s="37"/>
    </row>
    <row r="650" spans="2:9" x14ac:dyDescent="0.25">
      <c r="B650" s="4">
        <f>SUBTOTAL(103,$C$544:C650)</f>
        <v>107</v>
      </c>
      <c r="C650" s="154" t="s">
        <v>421</v>
      </c>
      <c r="D650" s="100"/>
      <c r="E650" s="100">
        <v>45135</v>
      </c>
      <c r="F650" s="101">
        <v>0</v>
      </c>
      <c r="G650" s="101">
        <v>-35293</v>
      </c>
      <c r="H650" s="101">
        <f t="shared" ref="H650:H667" si="30">+F650+G650</f>
        <v>-35293</v>
      </c>
      <c r="I650" s="37"/>
    </row>
    <row r="651" spans="2:9" x14ac:dyDescent="0.25">
      <c r="B651" s="4">
        <f>SUBTOTAL(103,$C$544:C651)</f>
        <v>108</v>
      </c>
      <c r="C651" s="154" t="s">
        <v>422</v>
      </c>
      <c r="D651" s="100"/>
      <c r="E651" s="100">
        <v>45135</v>
      </c>
      <c r="F651" s="101">
        <v>0</v>
      </c>
      <c r="G651" s="101">
        <v>-197198</v>
      </c>
      <c r="H651" s="101">
        <f t="shared" si="30"/>
        <v>-197198</v>
      </c>
      <c r="I651" s="37"/>
    </row>
    <row r="652" spans="2:9" x14ac:dyDescent="0.25">
      <c r="B652" s="4">
        <f>SUBTOTAL(103,$C$544:C652)</f>
        <v>109</v>
      </c>
      <c r="C652" s="154" t="s">
        <v>468</v>
      </c>
      <c r="D652" s="100"/>
      <c r="E652" s="100">
        <v>45141</v>
      </c>
      <c r="F652" s="101">
        <v>0</v>
      </c>
      <c r="G652" s="101">
        <v>-20000</v>
      </c>
      <c r="H652" s="101">
        <f t="shared" si="30"/>
        <v>-20000</v>
      </c>
      <c r="I652" s="37"/>
    </row>
    <row r="653" spans="2:9" x14ac:dyDescent="0.25">
      <c r="B653" s="4">
        <f>SUBTOTAL(103,$C$544:C653)</f>
        <v>110</v>
      </c>
      <c r="C653" s="154" t="s">
        <v>465</v>
      </c>
      <c r="D653" s="100"/>
      <c r="E653" s="100">
        <v>45142</v>
      </c>
      <c r="F653" s="101">
        <v>0</v>
      </c>
      <c r="G653" s="101">
        <v>-45568</v>
      </c>
      <c r="H653" s="101">
        <f t="shared" si="30"/>
        <v>-45568</v>
      </c>
      <c r="I653" s="37"/>
    </row>
    <row r="654" spans="2:9" x14ac:dyDescent="0.25">
      <c r="B654" s="4">
        <f>SUBTOTAL(103,$C$544:C654)</f>
        <v>111</v>
      </c>
      <c r="C654" s="154" t="s">
        <v>464</v>
      </c>
      <c r="D654" s="100"/>
      <c r="E654" s="100">
        <v>45142</v>
      </c>
      <c r="F654" s="101">
        <v>0</v>
      </c>
      <c r="G654" s="101">
        <v>-20991</v>
      </c>
      <c r="H654" s="101">
        <f t="shared" si="30"/>
        <v>-20991</v>
      </c>
      <c r="I654" s="37"/>
    </row>
    <row r="655" spans="2:9" x14ac:dyDescent="0.25">
      <c r="B655" s="4">
        <f>SUBTOTAL(103,$C$544:C655)</f>
        <v>112</v>
      </c>
      <c r="C655" s="154" t="s">
        <v>483</v>
      </c>
      <c r="D655" s="100" t="s">
        <v>158</v>
      </c>
      <c r="E655" s="100">
        <v>45180</v>
      </c>
      <c r="F655" s="101">
        <v>0</v>
      </c>
      <c r="G655" s="101">
        <v>-900</v>
      </c>
      <c r="H655" s="101">
        <f t="shared" si="30"/>
        <v>-900</v>
      </c>
      <c r="I655" s="37"/>
    </row>
    <row r="656" spans="2:9" x14ac:dyDescent="0.25">
      <c r="B656" s="4">
        <f>SUBTOTAL(103,$C$544:C656)</f>
        <v>113</v>
      </c>
      <c r="C656" s="154" t="s">
        <v>468</v>
      </c>
      <c r="D656" s="100"/>
      <c r="E656" s="100">
        <v>45147</v>
      </c>
      <c r="F656" s="101">
        <v>0</v>
      </c>
      <c r="G656" s="101">
        <v>-17000</v>
      </c>
      <c r="H656" s="101">
        <f t="shared" si="30"/>
        <v>-17000</v>
      </c>
      <c r="I656" s="37"/>
    </row>
    <row r="657" spans="2:9" x14ac:dyDescent="0.25">
      <c r="B657" s="4">
        <f>SUBTOTAL(103,$C$544:C657)</f>
        <v>114</v>
      </c>
      <c r="C657" s="154" t="s">
        <v>229</v>
      </c>
      <c r="D657" s="100"/>
      <c r="E657" s="100">
        <v>45149</v>
      </c>
      <c r="F657" s="101">
        <v>0</v>
      </c>
      <c r="G657" s="101">
        <v>-7600</v>
      </c>
      <c r="H657" s="101">
        <f t="shared" si="30"/>
        <v>-7600</v>
      </c>
      <c r="I657" s="37"/>
    </row>
    <row r="658" spans="2:9" x14ac:dyDescent="0.25">
      <c r="B658" s="4">
        <f>SUBTOTAL(103,$C$544:C658)</f>
        <v>115</v>
      </c>
      <c r="C658" s="154" t="s">
        <v>466</v>
      </c>
      <c r="D658" s="100"/>
      <c r="E658" s="100">
        <v>45149</v>
      </c>
      <c r="F658" s="101">
        <v>0</v>
      </c>
      <c r="G658" s="101">
        <v>-50919</v>
      </c>
      <c r="H658" s="101">
        <f t="shared" si="30"/>
        <v>-50919</v>
      </c>
      <c r="I658" s="37"/>
    </row>
    <row r="659" spans="2:9" x14ac:dyDescent="0.25">
      <c r="B659" s="4">
        <f>SUBTOTAL(103,$C$544:C659)</f>
        <v>116</v>
      </c>
      <c r="C659" s="154" t="s">
        <v>467</v>
      </c>
      <c r="D659" s="100"/>
      <c r="E659" s="100">
        <v>45149</v>
      </c>
      <c r="F659" s="101">
        <v>0</v>
      </c>
      <c r="G659" s="101">
        <v>-46177</v>
      </c>
      <c r="H659" s="101">
        <f t="shared" si="30"/>
        <v>-46177</v>
      </c>
      <c r="I659" s="37"/>
    </row>
    <row r="660" spans="2:9" x14ac:dyDescent="0.25">
      <c r="B660" s="4">
        <f>SUBTOTAL(103,$C$544:C660)</f>
        <v>117</v>
      </c>
      <c r="C660" s="154" t="s">
        <v>279</v>
      </c>
      <c r="D660" s="100"/>
      <c r="E660" s="100">
        <v>45149</v>
      </c>
      <c r="F660" s="101">
        <v>0</v>
      </c>
      <c r="G660" s="101">
        <v>-5500</v>
      </c>
      <c r="H660" s="101">
        <f t="shared" si="30"/>
        <v>-5500</v>
      </c>
      <c r="I660" s="37"/>
    </row>
    <row r="661" spans="2:9" x14ac:dyDescent="0.25">
      <c r="B661" s="4">
        <f>SUBTOTAL(103,$C$544:C661)</f>
        <v>118</v>
      </c>
      <c r="C661" s="154" t="s">
        <v>470</v>
      </c>
      <c r="D661" s="100"/>
      <c r="E661" s="100">
        <v>45149</v>
      </c>
      <c r="F661" s="101">
        <v>0</v>
      </c>
      <c r="G661" s="101">
        <v>-97116</v>
      </c>
      <c r="H661" s="101">
        <f t="shared" si="30"/>
        <v>-97116</v>
      </c>
      <c r="I661" s="37"/>
    </row>
    <row r="662" spans="2:9" x14ac:dyDescent="0.25">
      <c r="B662" s="4">
        <f>SUBTOTAL(103,$C$544:C662)</f>
        <v>119</v>
      </c>
      <c r="C662" s="154" t="s">
        <v>471</v>
      </c>
      <c r="D662" s="100"/>
      <c r="E662" s="100">
        <v>45149</v>
      </c>
      <c r="F662" s="101">
        <v>0</v>
      </c>
      <c r="G662" s="101">
        <v>-56637</v>
      </c>
      <c r="H662" s="101">
        <f t="shared" si="30"/>
        <v>-56637</v>
      </c>
      <c r="I662" s="37"/>
    </row>
    <row r="663" spans="2:9" x14ac:dyDescent="0.25">
      <c r="B663" s="4">
        <f>SUBTOTAL(103,$C$544:C663)</f>
        <v>120</v>
      </c>
      <c r="C663" s="154" t="s">
        <v>473</v>
      </c>
      <c r="D663" s="100"/>
      <c r="E663" s="100">
        <v>45162</v>
      </c>
      <c r="F663" s="101">
        <v>300000</v>
      </c>
      <c r="G663" s="101">
        <v>0</v>
      </c>
      <c r="H663" s="101">
        <f t="shared" si="30"/>
        <v>300000</v>
      </c>
      <c r="I663" s="37"/>
    </row>
    <row r="664" spans="2:9" x14ac:dyDescent="0.25">
      <c r="B664" s="4">
        <f>SUBTOTAL(103,$C$544:C664)</f>
        <v>121</v>
      </c>
      <c r="C664" s="154" t="s">
        <v>474</v>
      </c>
      <c r="D664" s="100"/>
      <c r="E664" s="100">
        <v>45162</v>
      </c>
      <c r="F664" s="101">
        <v>300000</v>
      </c>
      <c r="G664" s="101">
        <v>0</v>
      </c>
      <c r="H664" s="101">
        <f t="shared" si="30"/>
        <v>300000</v>
      </c>
      <c r="I664" s="37"/>
    </row>
    <row r="665" spans="2:9" x14ac:dyDescent="0.25">
      <c r="B665" s="4">
        <f>SUBTOTAL(103,$C$544:C665)</f>
        <v>122</v>
      </c>
      <c r="C665" s="154" t="s">
        <v>475</v>
      </c>
      <c r="D665" s="100"/>
      <c r="E665" s="100">
        <v>45163</v>
      </c>
      <c r="F665" s="101">
        <v>0</v>
      </c>
      <c r="G665" s="101">
        <v>-66686</v>
      </c>
      <c r="H665" s="101">
        <f t="shared" si="30"/>
        <v>-66686</v>
      </c>
      <c r="I665" s="37"/>
    </row>
    <row r="666" spans="2:9" x14ac:dyDescent="0.25">
      <c r="B666" s="4">
        <f>SUBTOTAL(103,$C$544:C666)</f>
        <v>123</v>
      </c>
      <c r="C666" s="154" t="s">
        <v>476</v>
      </c>
      <c r="D666" s="100"/>
      <c r="E666" s="100">
        <v>45163</v>
      </c>
      <c r="F666" s="101">
        <v>0</v>
      </c>
      <c r="G666" s="101">
        <v>-248561</v>
      </c>
      <c r="H666" s="101">
        <f t="shared" si="30"/>
        <v>-248561</v>
      </c>
      <c r="I666" s="37"/>
    </row>
    <row r="667" spans="2:9" x14ac:dyDescent="0.25">
      <c r="B667" s="4">
        <f>SUBTOTAL(103,$C$544:C667)</f>
        <v>124</v>
      </c>
      <c r="C667" s="154" t="s">
        <v>468</v>
      </c>
      <c r="D667" s="100"/>
      <c r="E667" s="100">
        <v>45163</v>
      </c>
      <c r="F667" s="101">
        <v>0</v>
      </c>
      <c r="G667" s="101">
        <v>-25000</v>
      </c>
      <c r="H667" s="101">
        <f t="shared" si="30"/>
        <v>-25000</v>
      </c>
      <c r="I667" s="37"/>
    </row>
    <row r="668" spans="2:9" x14ac:dyDescent="0.25">
      <c r="B668" s="4">
        <f>SUBTOTAL(103,$C$544:C668)</f>
        <v>125</v>
      </c>
      <c r="C668" s="154" t="s">
        <v>477</v>
      </c>
      <c r="D668" s="100"/>
      <c r="E668" s="100">
        <v>45170</v>
      </c>
      <c r="F668" s="101">
        <v>0</v>
      </c>
      <c r="G668" s="101">
        <v>-44863</v>
      </c>
      <c r="H668" s="101">
        <f t="shared" ref="H668:H673" si="31">+F668+G668</f>
        <v>-44863</v>
      </c>
      <c r="I668" s="37"/>
    </row>
    <row r="669" spans="2:9" x14ac:dyDescent="0.25">
      <c r="B669" s="4">
        <f>SUBTOTAL(103,$C$544:C669)</f>
        <v>126</v>
      </c>
      <c r="C669" s="154" t="s">
        <v>478</v>
      </c>
      <c r="D669" s="100"/>
      <c r="E669" s="100">
        <v>45170</v>
      </c>
      <c r="F669" s="101">
        <v>0</v>
      </c>
      <c r="G669" s="101">
        <v>-36351</v>
      </c>
      <c r="H669" s="101">
        <f t="shared" si="31"/>
        <v>-36351</v>
      </c>
      <c r="I669" s="37"/>
    </row>
    <row r="670" spans="2:9" x14ac:dyDescent="0.25">
      <c r="B670" s="4">
        <f>SUBTOTAL(103,$C$544:C670)</f>
        <v>127</v>
      </c>
      <c r="C670" s="154" t="s">
        <v>479</v>
      </c>
      <c r="D670" s="158"/>
      <c r="E670" s="158">
        <v>45170</v>
      </c>
      <c r="F670" s="159">
        <v>0</v>
      </c>
      <c r="G670" s="159">
        <v>-40000</v>
      </c>
      <c r="H670" s="159">
        <f t="shared" si="31"/>
        <v>-40000</v>
      </c>
      <c r="I670" s="37"/>
    </row>
    <row r="671" spans="2:9" x14ac:dyDescent="0.25">
      <c r="B671" s="4">
        <f>SUBTOTAL(103,$C$544:C671)</f>
        <v>128</v>
      </c>
      <c r="C671" s="154" t="s">
        <v>480</v>
      </c>
      <c r="D671" s="158"/>
      <c r="E671" s="158">
        <v>45170</v>
      </c>
      <c r="F671" s="159">
        <v>0</v>
      </c>
      <c r="G671" s="159">
        <v>-25000</v>
      </c>
      <c r="H671" s="159">
        <f t="shared" si="31"/>
        <v>-25000</v>
      </c>
      <c r="I671" s="37"/>
    </row>
    <row r="672" spans="2:9" x14ac:dyDescent="0.25">
      <c r="B672" s="4">
        <f>SUBTOTAL(103,$C$544:C672)</f>
        <v>129</v>
      </c>
      <c r="C672" s="154" t="s">
        <v>481</v>
      </c>
      <c r="D672" s="158"/>
      <c r="E672" s="158">
        <v>45170</v>
      </c>
      <c r="F672" s="159">
        <v>0</v>
      </c>
      <c r="G672" s="159">
        <v>-10000</v>
      </c>
      <c r="H672" s="159">
        <f t="shared" si="31"/>
        <v>-10000</v>
      </c>
      <c r="I672" s="37"/>
    </row>
    <row r="673" spans="2:9" x14ac:dyDescent="0.25">
      <c r="B673" s="4">
        <f>SUBTOTAL(103,$C$544:C673)</f>
        <v>130</v>
      </c>
      <c r="C673" s="154" t="s">
        <v>482</v>
      </c>
      <c r="D673" s="158"/>
      <c r="E673" s="158">
        <v>45177</v>
      </c>
      <c r="F673" s="159">
        <v>0</v>
      </c>
      <c r="G673" s="159">
        <v>-30500</v>
      </c>
      <c r="H673" s="159">
        <f t="shared" si="31"/>
        <v>-30500</v>
      </c>
      <c r="I673" s="37"/>
    </row>
    <row r="674" spans="2:9" x14ac:dyDescent="0.25">
      <c r="B674" s="4">
        <f>SUBTOTAL(103,$C$544:C674)</f>
        <v>131</v>
      </c>
      <c r="C674" s="154" t="s">
        <v>484</v>
      </c>
      <c r="D674" s="158"/>
      <c r="E674" s="158">
        <v>45177</v>
      </c>
      <c r="F674" s="159">
        <v>0</v>
      </c>
      <c r="G674" s="159">
        <v>-45564</v>
      </c>
      <c r="H674" s="159">
        <f>+F674+G674</f>
        <v>-45564</v>
      </c>
      <c r="I674" s="37"/>
    </row>
    <row r="675" spans="2:9" x14ac:dyDescent="0.25">
      <c r="B675" s="4">
        <f>SUBTOTAL(103,$C$544:C675)</f>
        <v>132</v>
      </c>
      <c r="C675" s="154" t="s">
        <v>368</v>
      </c>
      <c r="D675" s="158"/>
      <c r="E675" s="158">
        <v>45183</v>
      </c>
      <c r="F675" s="159">
        <v>100000</v>
      </c>
      <c r="G675" s="159">
        <v>0</v>
      </c>
      <c r="H675" s="159">
        <f>+F675+G675</f>
        <v>100000</v>
      </c>
      <c r="I675" s="37"/>
    </row>
    <row r="676" spans="2:9" x14ac:dyDescent="0.25">
      <c r="B676" s="4">
        <f>SUBTOTAL(103,$C$544:C676)</f>
        <v>133</v>
      </c>
      <c r="C676" s="154" t="s">
        <v>279</v>
      </c>
      <c r="D676" s="158"/>
      <c r="E676" s="158">
        <v>45184</v>
      </c>
      <c r="F676" s="159">
        <v>0</v>
      </c>
      <c r="G676" s="159">
        <v>-5500</v>
      </c>
      <c r="H676" s="159">
        <f>+F676+G676</f>
        <v>-5500</v>
      </c>
      <c r="I676" s="37"/>
    </row>
    <row r="677" spans="2:9" x14ac:dyDescent="0.25">
      <c r="B677" s="4">
        <f>SUBTOTAL(103,$C$544:C677)</f>
        <v>134</v>
      </c>
      <c r="C677" s="154" t="s">
        <v>485</v>
      </c>
      <c r="D677" s="158"/>
      <c r="E677" s="158">
        <v>45184</v>
      </c>
      <c r="F677" s="159">
        <v>0</v>
      </c>
      <c r="G677" s="159">
        <v>-30566</v>
      </c>
      <c r="H677" s="159">
        <f>+F677+G677</f>
        <v>-30566</v>
      </c>
      <c r="I677" s="37"/>
    </row>
    <row r="678" spans="2:9" x14ac:dyDescent="0.25">
      <c r="B678" s="4">
        <f>SUBTOTAL(103,$C$544:C678)</f>
        <v>135</v>
      </c>
      <c r="C678" s="154" t="s">
        <v>486</v>
      </c>
      <c r="D678" s="158"/>
      <c r="E678" s="158">
        <v>45184</v>
      </c>
      <c r="F678" s="159">
        <v>0</v>
      </c>
      <c r="G678" s="159">
        <v>-57231</v>
      </c>
      <c r="H678" s="159">
        <f t="shared" ref="H678:H685" si="32">+F678+G678</f>
        <v>-57231</v>
      </c>
      <c r="I678" s="37"/>
    </row>
    <row r="679" spans="2:9" x14ac:dyDescent="0.25">
      <c r="B679" s="4">
        <f>SUBTOTAL(103,$C$544:C679)</f>
        <v>136</v>
      </c>
      <c r="C679" s="24" t="s">
        <v>487</v>
      </c>
      <c r="D679" s="158"/>
      <c r="E679" s="158">
        <v>45184</v>
      </c>
      <c r="F679" s="159">
        <v>0</v>
      </c>
      <c r="G679" s="159">
        <v>-6500</v>
      </c>
      <c r="H679" s="159">
        <f t="shared" si="32"/>
        <v>-6500</v>
      </c>
      <c r="I679" s="37"/>
    </row>
    <row r="680" spans="2:9" x14ac:dyDescent="0.25">
      <c r="B680" s="4">
        <f>SUBTOTAL(103,$C$544:C680)</f>
        <v>137</v>
      </c>
      <c r="C680" s="154" t="s">
        <v>468</v>
      </c>
      <c r="D680" s="158"/>
      <c r="E680" s="158">
        <v>45184</v>
      </c>
      <c r="F680" s="159">
        <v>0</v>
      </c>
      <c r="G680" s="159">
        <v>-9400</v>
      </c>
      <c r="H680" s="159">
        <f t="shared" si="32"/>
        <v>-9400</v>
      </c>
      <c r="I680" s="37"/>
    </row>
    <row r="681" spans="2:9" x14ac:dyDescent="0.25">
      <c r="B681" s="4">
        <f>SUBTOTAL(103,$C$544:C681)</f>
        <v>138</v>
      </c>
      <c r="C681" s="154" t="s">
        <v>488</v>
      </c>
      <c r="D681" s="158"/>
      <c r="E681" s="158">
        <v>45184</v>
      </c>
      <c r="F681" s="159">
        <v>0</v>
      </c>
      <c r="G681" s="159">
        <v>-2600</v>
      </c>
      <c r="H681" s="159">
        <f t="shared" si="32"/>
        <v>-2600</v>
      </c>
      <c r="I681" s="37"/>
    </row>
    <row r="682" spans="2:9" x14ac:dyDescent="0.25">
      <c r="B682" s="4">
        <f>SUBTOTAL(103,$C$544:C682)</f>
        <v>139</v>
      </c>
      <c r="C682" s="154" t="s">
        <v>490</v>
      </c>
      <c r="D682" s="158"/>
      <c r="E682" s="158">
        <v>45188</v>
      </c>
      <c r="F682" s="159">
        <v>0</v>
      </c>
      <c r="G682" s="159">
        <v>-1800</v>
      </c>
      <c r="H682" s="159">
        <f t="shared" si="32"/>
        <v>-1800</v>
      </c>
      <c r="I682" s="37"/>
    </row>
    <row r="683" spans="2:9" x14ac:dyDescent="0.25">
      <c r="B683" s="4">
        <f>SUBTOTAL(103,$C$544:C683)</f>
        <v>140</v>
      </c>
      <c r="C683" s="24" t="s">
        <v>494</v>
      </c>
      <c r="D683" s="158"/>
      <c r="E683" s="158">
        <v>45191</v>
      </c>
      <c r="F683" s="159">
        <v>160000</v>
      </c>
      <c r="G683" s="159">
        <v>0</v>
      </c>
      <c r="H683" s="159">
        <f t="shared" si="32"/>
        <v>160000</v>
      </c>
      <c r="I683" s="37"/>
    </row>
    <row r="684" spans="2:9" x14ac:dyDescent="0.25">
      <c r="B684" s="4">
        <f>SUBTOTAL(103,$C$544:C684)</f>
        <v>141</v>
      </c>
      <c r="C684" s="24" t="s">
        <v>349</v>
      </c>
      <c r="D684" s="158"/>
      <c r="E684" s="158">
        <v>45191</v>
      </c>
      <c r="F684" s="159">
        <v>112800</v>
      </c>
      <c r="G684" s="159">
        <v>0</v>
      </c>
      <c r="H684" s="159">
        <f t="shared" si="32"/>
        <v>112800</v>
      </c>
      <c r="I684" s="37"/>
    </row>
    <row r="685" spans="2:9" x14ac:dyDescent="0.25">
      <c r="B685" s="4">
        <f>SUBTOTAL(103,$C$544:C685)</f>
        <v>142</v>
      </c>
      <c r="C685" s="154" t="s">
        <v>491</v>
      </c>
      <c r="D685" s="158"/>
      <c r="E685" s="158">
        <v>45191</v>
      </c>
      <c r="F685" s="159">
        <v>0</v>
      </c>
      <c r="G685" s="159">
        <v>-21018</v>
      </c>
      <c r="H685" s="159">
        <f t="shared" si="32"/>
        <v>-21018</v>
      </c>
      <c r="I685" s="188"/>
    </row>
    <row r="686" spans="2:9" x14ac:dyDescent="0.25">
      <c r="B686" s="4">
        <f>SUBTOTAL(103,$C$544:C686)</f>
        <v>143</v>
      </c>
      <c r="C686" s="154" t="s">
        <v>492</v>
      </c>
      <c r="D686" s="158"/>
      <c r="E686" s="158">
        <v>45191</v>
      </c>
      <c r="F686" s="159">
        <v>0</v>
      </c>
      <c r="G686" s="159">
        <v>-264996</v>
      </c>
      <c r="H686" s="159">
        <f t="shared" ref="H686:H697" si="33">+F686+G686</f>
        <v>-264996</v>
      </c>
      <c r="I686" s="188"/>
    </row>
    <row r="687" spans="2:9" x14ac:dyDescent="0.25">
      <c r="B687" s="4">
        <f>SUBTOTAL(103,$C$544:C687)</f>
        <v>144</v>
      </c>
      <c r="C687" s="154" t="s">
        <v>501</v>
      </c>
      <c r="D687" s="158"/>
      <c r="E687" s="158">
        <v>45202</v>
      </c>
      <c r="F687" s="159">
        <v>300000</v>
      </c>
      <c r="G687" s="159">
        <v>0</v>
      </c>
      <c r="H687" s="159">
        <f t="shared" si="33"/>
        <v>300000</v>
      </c>
      <c r="I687" s="37"/>
    </row>
    <row r="688" spans="2:9" x14ac:dyDescent="0.25">
      <c r="B688" s="4">
        <f>SUBTOTAL(103,$C$544:C688)</f>
        <v>145</v>
      </c>
      <c r="C688" s="24" t="s">
        <v>502</v>
      </c>
      <c r="D688" s="158"/>
      <c r="E688" s="158">
        <v>45202</v>
      </c>
      <c r="F688" s="159">
        <v>300000</v>
      </c>
      <c r="G688" s="159">
        <v>0</v>
      </c>
      <c r="H688" s="159">
        <f t="shared" si="33"/>
        <v>300000</v>
      </c>
      <c r="I688" s="37"/>
    </row>
    <row r="689" spans="2:9" x14ac:dyDescent="0.25">
      <c r="B689" s="4">
        <f>SUBTOTAL(103,$C$544:C689)</f>
        <v>146</v>
      </c>
      <c r="C689" s="154" t="s">
        <v>514</v>
      </c>
      <c r="D689" s="158"/>
      <c r="E689" s="158">
        <v>45215</v>
      </c>
      <c r="F689" s="159">
        <v>0</v>
      </c>
      <c r="G689" s="159">
        <v>-5000</v>
      </c>
      <c r="H689" s="159">
        <f t="shared" si="33"/>
        <v>-5000</v>
      </c>
      <c r="I689" s="37"/>
    </row>
    <row r="690" spans="2:9" x14ac:dyDescent="0.25">
      <c r="B690" s="4">
        <f>SUBTOTAL(103,$C$544:C690)</f>
        <v>147</v>
      </c>
      <c r="C690" s="154" t="s">
        <v>515</v>
      </c>
      <c r="D690" s="158"/>
      <c r="E690" s="158">
        <v>45218</v>
      </c>
      <c r="F690" s="159">
        <v>0</v>
      </c>
      <c r="G690" s="159">
        <v>-50000</v>
      </c>
      <c r="H690" s="159">
        <f t="shared" si="33"/>
        <v>-50000</v>
      </c>
      <c r="I690" s="37"/>
    </row>
    <row r="691" spans="2:9" x14ac:dyDescent="0.25">
      <c r="B691" s="4">
        <f>SUBTOTAL(103,$C$544:C691)</f>
        <v>148</v>
      </c>
      <c r="C691" s="154" t="s">
        <v>524</v>
      </c>
      <c r="D691" s="158"/>
      <c r="E691" s="158">
        <v>45223</v>
      </c>
      <c r="F691" s="159">
        <v>300000</v>
      </c>
      <c r="G691" s="159">
        <v>0</v>
      </c>
      <c r="H691" s="159">
        <f>+F691+G691</f>
        <v>300000</v>
      </c>
      <c r="I691" s="37"/>
    </row>
    <row r="692" spans="2:9" x14ac:dyDescent="0.25">
      <c r="B692" s="4">
        <f>SUBTOTAL(103,$C$544:C692)</f>
        <v>149</v>
      </c>
      <c r="C692" s="24" t="s">
        <v>525</v>
      </c>
      <c r="D692" s="158"/>
      <c r="E692" s="158">
        <v>45223</v>
      </c>
      <c r="F692" s="159">
        <v>300000</v>
      </c>
      <c r="G692" s="159">
        <v>0</v>
      </c>
      <c r="H692" s="159">
        <f>+F692+G692</f>
        <v>300000</v>
      </c>
      <c r="I692" s="37"/>
    </row>
    <row r="693" spans="2:9" x14ac:dyDescent="0.25">
      <c r="B693" s="4">
        <f>SUBTOTAL(103,$C$544:C693)</f>
        <v>150</v>
      </c>
      <c r="C693" s="24" t="s">
        <v>520</v>
      </c>
      <c r="D693" s="158"/>
      <c r="E693" s="158">
        <v>45224</v>
      </c>
      <c r="F693" s="159">
        <v>0</v>
      </c>
      <c r="G693" s="159">
        <v>-6400</v>
      </c>
      <c r="H693" s="159">
        <f>+F693+G693</f>
        <v>-6400</v>
      </c>
      <c r="I693" s="37"/>
    </row>
    <row r="694" spans="2:9" x14ac:dyDescent="0.25">
      <c r="B694" s="4">
        <f>SUBTOTAL(103,$C$544:C694)</f>
        <v>151</v>
      </c>
      <c r="C694" s="189" t="s">
        <v>514</v>
      </c>
      <c r="D694" s="158"/>
      <c r="E694" s="158">
        <v>45224</v>
      </c>
      <c r="F694" s="159">
        <v>0</v>
      </c>
      <c r="G694" s="159">
        <v>-5000</v>
      </c>
      <c r="H694" s="159">
        <f>+F694+G694</f>
        <v>-5000</v>
      </c>
      <c r="I694" s="37"/>
    </row>
    <row r="695" spans="2:9" x14ac:dyDescent="0.25">
      <c r="B695" s="4">
        <f>SUBTOTAL(103,$C$544:C695)</f>
        <v>152</v>
      </c>
      <c r="C695" s="100" t="s">
        <v>519</v>
      </c>
      <c r="D695" s="158"/>
      <c r="E695" s="158">
        <v>45225</v>
      </c>
      <c r="F695" s="159">
        <v>0</v>
      </c>
      <c r="G695" s="159">
        <v>-220000</v>
      </c>
      <c r="H695" s="159">
        <f t="shared" si="33"/>
        <v>-220000</v>
      </c>
      <c r="I695" s="37"/>
    </row>
    <row r="696" spans="2:9" x14ac:dyDescent="0.25">
      <c r="B696" s="4">
        <f>SUBTOTAL(103,$C$544:C696)</f>
        <v>153</v>
      </c>
      <c r="C696" s="158" t="s">
        <v>521</v>
      </c>
      <c r="D696" s="158"/>
      <c r="E696" s="158">
        <v>45226</v>
      </c>
      <c r="F696" s="159">
        <v>0</v>
      </c>
      <c r="G696" s="159">
        <v>-183847</v>
      </c>
      <c r="H696" s="159">
        <f t="shared" si="33"/>
        <v>-183847</v>
      </c>
      <c r="I696" s="37"/>
    </row>
    <row r="697" spans="2:9" x14ac:dyDescent="0.25">
      <c r="B697" s="4">
        <f>SUBTOTAL(103,$C$544:C697)</f>
        <v>154</v>
      </c>
      <c r="C697" s="158" t="s">
        <v>522</v>
      </c>
      <c r="D697" s="158"/>
      <c r="E697" s="158">
        <v>45226</v>
      </c>
      <c r="F697" s="159">
        <v>0</v>
      </c>
      <c r="G697" s="159">
        <v>-40371</v>
      </c>
      <c r="H697" s="159">
        <f t="shared" si="33"/>
        <v>-40371</v>
      </c>
      <c r="I697" s="37"/>
    </row>
    <row r="698" spans="2:9" x14ac:dyDescent="0.25">
      <c r="B698" s="4">
        <f>SUBTOTAL(103,$C$544:C698)</f>
        <v>155</v>
      </c>
      <c r="C698" s="158" t="s">
        <v>527</v>
      </c>
      <c r="D698" s="158"/>
      <c r="E698" s="158">
        <v>45233</v>
      </c>
      <c r="F698" s="159">
        <v>0</v>
      </c>
      <c r="G698" s="159">
        <v>-57540</v>
      </c>
      <c r="H698" s="159">
        <f t="shared" ref="H698:H718" si="34">+F698+G698</f>
        <v>-57540</v>
      </c>
      <c r="I698" s="37"/>
    </row>
    <row r="699" spans="2:9" x14ac:dyDescent="0.25">
      <c r="B699" s="4">
        <f>SUBTOTAL(103,$C$544:C699)</f>
        <v>156</v>
      </c>
      <c r="C699" s="158" t="s">
        <v>528</v>
      </c>
      <c r="D699" s="158"/>
      <c r="E699" s="158">
        <v>45233</v>
      </c>
      <c r="F699" s="159">
        <v>0</v>
      </c>
      <c r="G699" s="159">
        <v>-45331</v>
      </c>
      <c r="H699" s="159">
        <f t="shared" si="34"/>
        <v>-45331</v>
      </c>
      <c r="I699" s="37"/>
    </row>
    <row r="700" spans="2:9" x14ac:dyDescent="0.25">
      <c r="B700" s="4">
        <f>SUBTOTAL(103,$C$544:C700)</f>
        <v>157</v>
      </c>
      <c r="C700" s="100" t="s">
        <v>526</v>
      </c>
      <c r="D700" s="158"/>
      <c r="E700" s="158">
        <v>45239</v>
      </c>
      <c r="F700" s="159">
        <v>0</v>
      </c>
      <c r="G700" s="159">
        <v>-50000</v>
      </c>
      <c r="H700" s="159">
        <f t="shared" si="34"/>
        <v>-50000</v>
      </c>
      <c r="I700" s="37"/>
    </row>
    <row r="701" spans="2:9" x14ac:dyDescent="0.25">
      <c r="B701" s="4">
        <f>SUBTOTAL(103,$C$544:C701)</f>
        <v>158</v>
      </c>
      <c r="C701" s="158" t="s">
        <v>533</v>
      </c>
      <c r="D701" s="158"/>
      <c r="E701" s="158">
        <v>45240</v>
      </c>
      <c r="F701" s="159">
        <v>0</v>
      </c>
      <c r="G701" s="159">
        <v>-50000</v>
      </c>
      <c r="H701" s="159">
        <f t="shared" si="34"/>
        <v>-50000</v>
      </c>
      <c r="I701" s="37"/>
    </row>
    <row r="702" spans="2:9" x14ac:dyDescent="0.25">
      <c r="B702" s="4">
        <f>SUBTOTAL(103,$C$544:C702)</f>
        <v>159</v>
      </c>
      <c r="C702" s="158" t="s">
        <v>529</v>
      </c>
      <c r="D702" s="158"/>
      <c r="E702" s="158">
        <v>45240</v>
      </c>
      <c r="F702" s="159">
        <v>0</v>
      </c>
      <c r="G702" s="159">
        <f>-6000-1300-650</f>
        <v>-7950</v>
      </c>
      <c r="H702" s="159">
        <f t="shared" si="34"/>
        <v>-7950</v>
      </c>
      <c r="I702" s="37"/>
    </row>
    <row r="703" spans="2:9" x14ac:dyDescent="0.25">
      <c r="B703" s="4">
        <f>SUBTOTAL(103,$C$544:C703)</f>
        <v>160</v>
      </c>
      <c r="C703" s="158" t="s">
        <v>530</v>
      </c>
      <c r="D703" s="158"/>
      <c r="E703" s="158">
        <v>45240</v>
      </c>
      <c r="F703" s="159">
        <v>0</v>
      </c>
      <c r="G703" s="159">
        <f>-47700-950-450</f>
        <v>-49100</v>
      </c>
      <c r="H703" s="159">
        <f t="shared" si="34"/>
        <v>-49100</v>
      </c>
      <c r="I703" s="37"/>
    </row>
    <row r="704" spans="2:9" x14ac:dyDescent="0.25">
      <c r="B704" s="4">
        <f>SUBTOTAL(103,$C$544:C704)</f>
        <v>161</v>
      </c>
      <c r="C704" s="158" t="s">
        <v>531</v>
      </c>
      <c r="D704" s="158"/>
      <c r="E704" s="158">
        <v>45240</v>
      </c>
      <c r="F704" s="159">
        <v>0</v>
      </c>
      <c r="G704" s="159">
        <f>-78179-2880-4800</f>
        <v>-85859</v>
      </c>
      <c r="H704" s="159">
        <f t="shared" si="34"/>
        <v>-85859</v>
      </c>
      <c r="I704" s="37"/>
    </row>
    <row r="705" spans="2:9" x14ac:dyDescent="0.25">
      <c r="B705" s="4">
        <f>SUBTOTAL(103,$C$544:C705)</f>
        <v>162</v>
      </c>
      <c r="C705" s="158" t="s">
        <v>649</v>
      </c>
      <c r="D705" s="158"/>
      <c r="E705" s="158">
        <v>45243</v>
      </c>
      <c r="F705" s="159">
        <v>0</v>
      </c>
      <c r="G705" s="159">
        <v>-12250</v>
      </c>
      <c r="H705" s="159">
        <f t="shared" si="34"/>
        <v>-12250</v>
      </c>
      <c r="I705" s="37"/>
    </row>
    <row r="706" spans="2:9" x14ac:dyDescent="0.25">
      <c r="B706" s="4">
        <f>SUBTOTAL(103,$C$544:C706)</f>
        <v>163</v>
      </c>
      <c r="C706" s="100" t="s">
        <v>532</v>
      </c>
      <c r="D706" s="158"/>
      <c r="E706" s="158">
        <v>45244</v>
      </c>
      <c r="F706" s="159">
        <v>0</v>
      </c>
      <c r="G706" s="159">
        <v>-130000</v>
      </c>
      <c r="H706" s="159">
        <f t="shared" si="34"/>
        <v>-130000</v>
      </c>
      <c r="I706" s="37"/>
    </row>
    <row r="707" spans="2:9" x14ac:dyDescent="0.25">
      <c r="B707" s="4">
        <f>SUBTOTAL(103,$C$544:C707)</f>
        <v>164</v>
      </c>
      <c r="C707" s="100" t="s">
        <v>534</v>
      </c>
      <c r="D707" s="158"/>
      <c r="E707" s="158">
        <v>45244</v>
      </c>
      <c r="F707" s="159">
        <v>0</v>
      </c>
      <c r="G707" s="159">
        <v>-50000</v>
      </c>
      <c r="H707" s="159">
        <f t="shared" si="34"/>
        <v>-50000</v>
      </c>
      <c r="I707" s="37"/>
    </row>
    <row r="708" spans="2:9" x14ac:dyDescent="0.25">
      <c r="B708" s="4">
        <f>SUBTOTAL(103,$C$544:C708)</f>
        <v>165</v>
      </c>
      <c r="C708" s="155" t="s">
        <v>547</v>
      </c>
      <c r="D708" s="158"/>
      <c r="E708" s="158">
        <v>45246</v>
      </c>
      <c r="F708" s="159">
        <v>0</v>
      </c>
      <c r="G708" s="159">
        <v>-12000</v>
      </c>
      <c r="H708" s="159">
        <f t="shared" si="34"/>
        <v>-12000</v>
      </c>
      <c r="I708" s="37"/>
    </row>
    <row r="709" spans="2:9" x14ac:dyDescent="0.25">
      <c r="B709" s="4">
        <f>SUBTOTAL(103,$C$544:C709)</f>
        <v>166</v>
      </c>
      <c r="C709" s="154" t="s">
        <v>540</v>
      </c>
      <c r="D709" s="158"/>
      <c r="E709" s="158">
        <v>45247</v>
      </c>
      <c r="F709" s="159">
        <v>300000</v>
      </c>
      <c r="G709" s="159">
        <v>0</v>
      </c>
      <c r="H709" s="159">
        <f t="shared" si="34"/>
        <v>300000</v>
      </c>
      <c r="I709" s="37"/>
    </row>
    <row r="710" spans="2:9" x14ac:dyDescent="0.25">
      <c r="B710" s="4">
        <f>SUBTOTAL(103,$C$544:C710)</f>
        <v>167</v>
      </c>
      <c r="C710" s="24" t="s">
        <v>541</v>
      </c>
      <c r="D710" s="158"/>
      <c r="E710" s="158">
        <v>45247</v>
      </c>
      <c r="F710" s="159">
        <v>300000</v>
      </c>
      <c r="G710" s="159">
        <v>0</v>
      </c>
      <c r="H710" s="159">
        <f t="shared" si="34"/>
        <v>300000</v>
      </c>
      <c r="I710" s="37"/>
    </row>
    <row r="711" spans="2:9" x14ac:dyDescent="0.25">
      <c r="B711" s="4">
        <f>SUBTOTAL(103,$C$544:C711)</f>
        <v>168</v>
      </c>
      <c r="C711" s="158" t="s">
        <v>536</v>
      </c>
      <c r="D711" s="158"/>
      <c r="E711" s="158">
        <v>45247</v>
      </c>
      <c r="F711" s="159">
        <v>0</v>
      </c>
      <c r="G711" s="159">
        <f>-40100-5100</f>
        <v>-45200</v>
      </c>
      <c r="H711" s="159">
        <f t="shared" si="34"/>
        <v>-45200</v>
      </c>
      <c r="I711" s="37"/>
    </row>
    <row r="712" spans="2:9" x14ac:dyDescent="0.25">
      <c r="B712" s="4">
        <f>SUBTOTAL(103,$C$544:C712)</f>
        <v>169</v>
      </c>
      <c r="C712" s="158" t="s">
        <v>537</v>
      </c>
      <c r="D712" s="158"/>
      <c r="E712" s="158">
        <v>45247</v>
      </c>
      <c r="F712" s="159">
        <v>0</v>
      </c>
      <c r="G712" s="159">
        <v>-253206</v>
      </c>
      <c r="H712" s="159">
        <f t="shared" si="34"/>
        <v>-253206</v>
      </c>
      <c r="I712" s="37"/>
    </row>
    <row r="713" spans="2:9" x14ac:dyDescent="0.25">
      <c r="B713" s="4">
        <f>SUBTOTAL(103,$C$544:C713)</f>
        <v>170</v>
      </c>
      <c r="C713" s="158" t="s">
        <v>468</v>
      </c>
      <c r="D713" s="158"/>
      <c r="E713" s="158">
        <v>45247</v>
      </c>
      <c r="F713" s="159">
        <v>0</v>
      </c>
      <c r="G713" s="159">
        <v>-21400</v>
      </c>
      <c r="H713" s="159">
        <f t="shared" si="34"/>
        <v>-21400</v>
      </c>
      <c r="I713" s="37"/>
    </row>
    <row r="714" spans="2:9" x14ac:dyDescent="0.25">
      <c r="B714" s="4">
        <f>SUBTOTAL(103,$C$544:C714)</f>
        <v>171</v>
      </c>
      <c r="C714" s="158" t="s">
        <v>538</v>
      </c>
      <c r="D714" s="158"/>
      <c r="E714" s="158">
        <v>45247</v>
      </c>
      <c r="F714" s="159">
        <v>0</v>
      </c>
      <c r="G714" s="159">
        <v>-10000</v>
      </c>
      <c r="H714" s="159">
        <f t="shared" si="34"/>
        <v>-10000</v>
      </c>
      <c r="I714" s="37"/>
    </row>
    <row r="715" spans="2:9" x14ac:dyDescent="0.25">
      <c r="B715" s="4">
        <f>SUBTOTAL(103,$C$544:C715)</f>
        <v>172</v>
      </c>
      <c r="C715" s="100" t="s">
        <v>542</v>
      </c>
      <c r="D715" s="158"/>
      <c r="E715" s="158">
        <v>45253</v>
      </c>
      <c r="F715" s="159">
        <v>0</v>
      </c>
      <c r="G715" s="159">
        <v>-60000</v>
      </c>
      <c r="H715" s="159">
        <f t="shared" si="34"/>
        <v>-60000</v>
      </c>
      <c r="I715" s="37"/>
    </row>
    <row r="716" spans="2:9" x14ac:dyDescent="0.25">
      <c r="B716" s="4">
        <f>SUBTOTAL(103,$C$544:C716)</f>
        <v>173</v>
      </c>
      <c r="C716" s="158" t="s">
        <v>545</v>
      </c>
      <c r="D716" s="158"/>
      <c r="E716" s="158">
        <v>45254</v>
      </c>
      <c r="F716" s="159">
        <v>0</v>
      </c>
      <c r="G716" s="159">
        <v>-43837</v>
      </c>
      <c r="H716" s="159">
        <f t="shared" si="34"/>
        <v>-43837</v>
      </c>
      <c r="I716" s="37"/>
    </row>
    <row r="717" spans="2:9" x14ac:dyDescent="0.25">
      <c r="B717" s="4">
        <f>SUBTOTAL(103,$C$544:C717)</f>
        <v>174</v>
      </c>
      <c r="C717" s="158" t="s">
        <v>546</v>
      </c>
      <c r="D717" s="158"/>
      <c r="E717" s="158">
        <v>45254</v>
      </c>
      <c r="F717" s="159">
        <v>0</v>
      </c>
      <c r="G717" s="159">
        <v>-47211</v>
      </c>
      <c r="H717" s="159">
        <f t="shared" si="34"/>
        <v>-47211</v>
      </c>
      <c r="I717" s="37"/>
    </row>
    <row r="718" spans="2:9" x14ac:dyDescent="0.25">
      <c r="B718" s="4">
        <f>SUBTOTAL(103,$C$544:C718)</f>
        <v>175</v>
      </c>
      <c r="C718" s="158" t="s">
        <v>538</v>
      </c>
      <c r="D718" s="158"/>
      <c r="E718" s="158">
        <v>45254</v>
      </c>
      <c r="F718" s="159">
        <v>0</v>
      </c>
      <c r="G718" s="159">
        <v>-11600</v>
      </c>
      <c r="H718" s="159">
        <f t="shared" si="34"/>
        <v>-11600</v>
      </c>
      <c r="I718" s="37"/>
    </row>
    <row r="719" spans="2:9" x14ac:dyDescent="0.25">
      <c r="B719" s="4">
        <f>SUBTOTAL(103,$C$544:C719)</f>
        <v>176</v>
      </c>
      <c r="C719" s="100" t="s">
        <v>548</v>
      </c>
      <c r="D719" s="158"/>
      <c r="E719" s="158">
        <v>45259</v>
      </c>
      <c r="F719" s="159">
        <v>0</v>
      </c>
      <c r="G719" s="159">
        <v>-150000</v>
      </c>
      <c r="H719" s="159">
        <f t="shared" ref="H719:H726" si="35">+F719+G719</f>
        <v>-150000</v>
      </c>
      <c r="I719" s="37"/>
    </row>
    <row r="720" spans="2:9" x14ac:dyDescent="0.25">
      <c r="B720" s="4">
        <f>SUBTOTAL(103,$C$544:C720)</f>
        <v>177</v>
      </c>
      <c r="C720" s="158" t="s">
        <v>549</v>
      </c>
      <c r="D720" s="158"/>
      <c r="E720" s="158">
        <v>45259</v>
      </c>
      <c r="F720" s="159">
        <v>0</v>
      </c>
      <c r="G720" s="159">
        <v>-2500</v>
      </c>
      <c r="H720" s="159">
        <f t="shared" si="35"/>
        <v>-2500</v>
      </c>
      <c r="I720" s="37"/>
    </row>
    <row r="721" spans="2:9" x14ac:dyDescent="0.25">
      <c r="B721" s="4">
        <f>SUBTOTAL(103,$C$544:C721)</f>
        <v>178</v>
      </c>
      <c r="C721" s="158" t="s">
        <v>551</v>
      </c>
      <c r="D721" s="158"/>
      <c r="E721" s="158">
        <v>45261</v>
      </c>
      <c r="F721" s="159">
        <v>0</v>
      </c>
      <c r="G721" s="159">
        <v>-88635</v>
      </c>
      <c r="H721" s="159">
        <f t="shared" si="35"/>
        <v>-88635</v>
      </c>
      <c r="I721" s="37"/>
    </row>
    <row r="722" spans="2:9" x14ac:dyDescent="0.25">
      <c r="B722" s="4">
        <f>SUBTOTAL(103,$C$544:C722)</f>
        <v>179</v>
      </c>
      <c r="C722" s="100" t="s">
        <v>550</v>
      </c>
      <c r="D722" s="158"/>
      <c r="E722" s="158">
        <v>45261</v>
      </c>
      <c r="F722" s="159">
        <v>0</v>
      </c>
      <c r="G722" s="159">
        <v>-18013</v>
      </c>
      <c r="H722" s="159">
        <f t="shared" si="35"/>
        <v>-18013</v>
      </c>
      <c r="I722" s="37"/>
    </row>
    <row r="723" spans="2:9" x14ac:dyDescent="0.25">
      <c r="B723" s="4">
        <f>SUBTOTAL(103,$C$544:C723)</f>
        <v>180</v>
      </c>
      <c r="C723" s="154" t="s">
        <v>563</v>
      </c>
      <c r="D723" s="158"/>
      <c r="E723" s="158">
        <v>45278</v>
      </c>
      <c r="F723" s="159">
        <v>300000</v>
      </c>
      <c r="G723" s="159">
        <v>0</v>
      </c>
      <c r="H723" s="159">
        <f t="shared" si="35"/>
        <v>300000</v>
      </c>
      <c r="I723" s="37"/>
    </row>
    <row r="724" spans="2:9" x14ac:dyDescent="0.25">
      <c r="B724" s="4">
        <f>SUBTOTAL(103,$C$544:C724)</f>
        <v>181</v>
      </c>
      <c r="C724" s="24" t="s">
        <v>564</v>
      </c>
      <c r="D724" s="158"/>
      <c r="E724" s="158">
        <v>45278</v>
      </c>
      <c r="F724" s="159">
        <v>300000</v>
      </c>
      <c r="G724" s="159">
        <v>0</v>
      </c>
      <c r="H724" s="159">
        <f t="shared" si="35"/>
        <v>300000</v>
      </c>
      <c r="I724" s="37"/>
    </row>
    <row r="725" spans="2:9" x14ac:dyDescent="0.25">
      <c r="B725" s="4">
        <f>SUBTOTAL(103,$C$544:C725)</f>
        <v>182</v>
      </c>
      <c r="C725" s="24" t="s">
        <v>650</v>
      </c>
      <c r="D725" s="158"/>
      <c r="E725" s="158">
        <v>45278</v>
      </c>
      <c r="F725" s="159">
        <v>0</v>
      </c>
      <c r="G725" s="159">
        <v>-1000</v>
      </c>
      <c r="H725" s="159">
        <f t="shared" si="35"/>
        <v>-1000</v>
      </c>
      <c r="I725" s="37"/>
    </row>
    <row r="726" spans="2:9" x14ac:dyDescent="0.25">
      <c r="B726" s="4">
        <f>SUBTOTAL(103,$C$544:C726)</f>
        <v>183</v>
      </c>
      <c r="C726" s="24" t="s">
        <v>651</v>
      </c>
      <c r="D726" s="158"/>
      <c r="E726" s="158">
        <v>45280</v>
      </c>
      <c r="F726" s="159">
        <v>0</v>
      </c>
      <c r="G726" s="159">
        <v>-2295</v>
      </c>
      <c r="H726" s="159">
        <f t="shared" si="35"/>
        <v>-2295</v>
      </c>
      <c r="I726" s="37"/>
    </row>
    <row r="727" spans="2:9" x14ac:dyDescent="0.25">
      <c r="B727" s="4">
        <f>SUBTOTAL(103,$C$544:C727)</f>
        <v>184</v>
      </c>
      <c r="C727" s="24" t="s">
        <v>566</v>
      </c>
      <c r="D727" s="158"/>
      <c r="E727" s="158">
        <v>45281</v>
      </c>
      <c r="F727" s="159">
        <v>0</v>
      </c>
      <c r="G727" s="159">
        <v>-300000</v>
      </c>
      <c r="H727" s="159">
        <f t="shared" ref="H727:H737" si="36">+F727+G727</f>
        <v>-300000</v>
      </c>
      <c r="I727" s="37"/>
    </row>
    <row r="728" spans="2:9" x14ac:dyDescent="0.25">
      <c r="B728" s="4">
        <f>SUBTOTAL(103,$C$544:C728)</f>
        <v>185</v>
      </c>
      <c r="C728" s="100" t="s">
        <v>567</v>
      </c>
      <c r="D728" s="158"/>
      <c r="E728" s="158">
        <v>45282</v>
      </c>
      <c r="F728" s="159">
        <v>0</v>
      </c>
      <c r="G728" s="159">
        <v>-188450</v>
      </c>
      <c r="H728" s="159">
        <f t="shared" si="36"/>
        <v>-188450</v>
      </c>
      <c r="I728" s="37"/>
    </row>
    <row r="729" spans="2:9" x14ac:dyDescent="0.25">
      <c r="B729" s="4">
        <f>SUBTOTAL(103,$C$544:C729)</f>
        <v>186</v>
      </c>
      <c r="C729" s="100" t="s">
        <v>568</v>
      </c>
      <c r="D729" s="158"/>
      <c r="E729" s="158">
        <v>45282</v>
      </c>
      <c r="F729" s="159">
        <v>0</v>
      </c>
      <c r="G729" s="159">
        <v>-28630</v>
      </c>
      <c r="H729" s="159">
        <f t="shared" si="36"/>
        <v>-28630</v>
      </c>
      <c r="I729" s="37"/>
    </row>
    <row r="730" spans="2:9" x14ac:dyDescent="0.25">
      <c r="B730" s="4">
        <f>SUBTOTAL(103,$C$544:C730)</f>
        <v>187</v>
      </c>
      <c r="C730" s="100" t="s">
        <v>590</v>
      </c>
      <c r="D730" s="158"/>
      <c r="E730" s="158">
        <v>45286</v>
      </c>
      <c r="F730" s="159">
        <v>0</v>
      </c>
      <c r="G730" s="159">
        <v>-4000</v>
      </c>
      <c r="H730" s="159">
        <f t="shared" si="36"/>
        <v>-4000</v>
      </c>
      <c r="I730" s="37"/>
    </row>
    <row r="731" spans="2:9" x14ac:dyDescent="0.25">
      <c r="B731" s="4">
        <f>SUBTOTAL(103,$C$544:C731)</f>
        <v>188</v>
      </c>
      <c r="C731" s="100" t="s">
        <v>547</v>
      </c>
      <c r="D731" s="158"/>
      <c r="E731" s="158">
        <v>45290</v>
      </c>
      <c r="F731" s="159">
        <v>0</v>
      </c>
      <c r="G731" s="159">
        <v>-12000</v>
      </c>
      <c r="H731" s="159">
        <f t="shared" si="36"/>
        <v>-12000</v>
      </c>
      <c r="I731" s="37"/>
    </row>
    <row r="732" spans="2:9" x14ac:dyDescent="0.25">
      <c r="B732" s="4">
        <f>SUBTOTAL(103,$C$544:C732)</f>
        <v>189</v>
      </c>
      <c r="C732" s="24" t="s">
        <v>552</v>
      </c>
      <c r="D732" s="158"/>
      <c r="E732" s="158">
        <v>45290</v>
      </c>
      <c r="F732" s="159">
        <v>0</v>
      </c>
      <c r="G732" s="159">
        <v>-5000</v>
      </c>
      <c r="H732" s="159">
        <f t="shared" si="36"/>
        <v>-5000</v>
      </c>
      <c r="I732" s="37"/>
    </row>
    <row r="733" spans="2:9" x14ac:dyDescent="0.25">
      <c r="B733" s="4">
        <f>SUBTOTAL(103,$C$544:C733)</f>
        <v>190</v>
      </c>
      <c r="C733" s="24" t="s">
        <v>569</v>
      </c>
      <c r="D733" s="158"/>
      <c r="E733" s="158">
        <v>45294</v>
      </c>
      <c r="F733" s="159">
        <v>0</v>
      </c>
      <c r="G733" s="159">
        <v>-500</v>
      </c>
      <c r="H733" s="159">
        <f t="shared" si="36"/>
        <v>-500</v>
      </c>
      <c r="I733" s="37"/>
    </row>
    <row r="734" spans="2:9" x14ac:dyDescent="0.25">
      <c r="B734" s="4">
        <f>SUBTOTAL(103,$C$544:C734)</f>
        <v>191</v>
      </c>
      <c r="C734" s="158" t="s">
        <v>549</v>
      </c>
      <c r="D734" s="158"/>
      <c r="E734" s="158">
        <v>45295</v>
      </c>
      <c r="F734" s="159">
        <v>0</v>
      </c>
      <c r="G734" s="159">
        <v>-2500</v>
      </c>
      <c r="H734" s="159">
        <f t="shared" si="36"/>
        <v>-2500</v>
      </c>
      <c r="I734" s="37"/>
    </row>
    <row r="735" spans="2:9" x14ac:dyDescent="0.25">
      <c r="B735" s="4">
        <f>SUBTOTAL(103,$C$544:C735)</f>
        <v>192</v>
      </c>
      <c r="C735" s="24" t="s">
        <v>571</v>
      </c>
      <c r="D735" s="158"/>
      <c r="E735" s="158">
        <v>45296</v>
      </c>
      <c r="F735" s="159">
        <v>0</v>
      </c>
      <c r="G735" s="159">
        <f>-3564-4000</f>
        <v>-7564</v>
      </c>
      <c r="H735" s="159">
        <f t="shared" si="36"/>
        <v>-7564</v>
      </c>
      <c r="I735" s="37"/>
    </row>
    <row r="736" spans="2:9" x14ac:dyDescent="0.25">
      <c r="B736" s="4">
        <f>SUBTOTAL(103,$C$544:C736)</f>
        <v>193</v>
      </c>
      <c r="C736" s="24" t="s">
        <v>587</v>
      </c>
      <c r="D736" s="158"/>
      <c r="E736" s="158">
        <v>45296</v>
      </c>
      <c r="F736" s="159">
        <v>0</v>
      </c>
      <c r="G736" s="159">
        <v>-1500</v>
      </c>
      <c r="H736" s="159">
        <f t="shared" si="36"/>
        <v>-1500</v>
      </c>
      <c r="I736" s="37"/>
    </row>
    <row r="737" spans="2:9" x14ac:dyDescent="0.25">
      <c r="B737" s="4">
        <f>SUBTOTAL(103,$C$544:C737)</f>
        <v>194</v>
      </c>
      <c r="C737" s="24" t="s">
        <v>573</v>
      </c>
      <c r="D737" s="158"/>
      <c r="E737" s="158">
        <v>45299</v>
      </c>
      <c r="F737" s="159">
        <v>0</v>
      </c>
      <c r="G737" s="159">
        <v>-5000</v>
      </c>
      <c r="H737" s="159">
        <f t="shared" si="36"/>
        <v>-5000</v>
      </c>
      <c r="I737" s="37"/>
    </row>
    <row r="738" spans="2:9" ht="15.75" thickBot="1" x14ac:dyDescent="0.3">
      <c r="B738" s="104"/>
      <c r="C738" s="105"/>
      <c r="D738" s="106"/>
      <c r="E738" s="106"/>
      <c r="F738" s="107"/>
      <c r="G738" s="107"/>
      <c r="H738" s="107"/>
      <c r="I738" s="178"/>
    </row>
    <row r="739" spans="2:9" s="10" customFormat="1" ht="15.75" thickBot="1" x14ac:dyDescent="0.3">
      <c r="B739" s="7"/>
      <c r="C739" s="28" t="s">
        <v>4</v>
      </c>
      <c r="D739" s="32"/>
      <c r="E739" s="76"/>
      <c r="F739" s="76">
        <f>SUM(F544:F738)</f>
        <v>8339294.1400000006</v>
      </c>
      <c r="G739" s="76">
        <f>SUM(G544:G738)</f>
        <v>-8309983.1400000006</v>
      </c>
      <c r="H739" s="76">
        <f>SUM(H544:H738)</f>
        <v>29311</v>
      </c>
      <c r="I739" s="85"/>
    </row>
    <row r="741" spans="2:9" ht="15.75" thickBot="1" x14ac:dyDescent="0.3"/>
    <row r="742" spans="2:9" ht="15" customHeight="1" x14ac:dyDescent="0.25">
      <c r="B742" s="348" t="s">
        <v>539</v>
      </c>
      <c r="C742" s="349"/>
      <c r="D742" s="349"/>
      <c r="E742" s="349"/>
      <c r="F742" s="349"/>
      <c r="G742" s="349"/>
      <c r="H742" s="349"/>
      <c r="I742" s="350"/>
    </row>
    <row r="743" spans="2:9" ht="15.75" customHeight="1" thickBot="1" x14ac:dyDescent="0.3">
      <c r="B743" s="351"/>
      <c r="C743" s="352"/>
      <c r="D743" s="352"/>
      <c r="E743" s="352"/>
      <c r="F743" s="352"/>
      <c r="G743" s="352"/>
      <c r="H743" s="352"/>
      <c r="I743" s="353"/>
    </row>
    <row r="744" spans="2:9" x14ac:dyDescent="0.25">
      <c r="B744" s="369" t="s">
        <v>0</v>
      </c>
      <c r="C744" s="344" t="s">
        <v>5</v>
      </c>
      <c r="D744" s="308" t="s">
        <v>424</v>
      </c>
      <c r="E744" s="370" t="s">
        <v>11</v>
      </c>
      <c r="F744" s="344" t="s">
        <v>6</v>
      </c>
      <c r="G744" s="344" t="s">
        <v>267</v>
      </c>
      <c r="H744" s="344" t="s">
        <v>42</v>
      </c>
      <c r="I744" s="362" t="s">
        <v>8</v>
      </c>
    </row>
    <row r="745" spans="2:9" ht="15.75" thickBot="1" x14ac:dyDescent="0.3">
      <c r="B745" s="366"/>
      <c r="C745" s="345"/>
      <c r="D745" s="309"/>
      <c r="E745" s="368"/>
      <c r="F745" s="345"/>
      <c r="G745" s="345"/>
      <c r="H745" s="345" t="s">
        <v>3</v>
      </c>
      <c r="I745" s="363" t="s">
        <v>3</v>
      </c>
    </row>
    <row r="746" spans="2:9" x14ac:dyDescent="0.25">
      <c r="B746" s="4">
        <f>SUBTOTAL(103,$C$746:C746)</f>
        <v>1</v>
      </c>
      <c r="C746" s="166" t="s">
        <v>523</v>
      </c>
      <c r="D746" s="158"/>
      <c r="E746" s="193">
        <v>45233</v>
      </c>
      <c r="F746" s="192">
        <v>1000000</v>
      </c>
      <c r="G746" s="159">
        <v>0</v>
      </c>
      <c r="H746" s="159">
        <f t="shared" ref="H746:H765" si="37">+F746+G746</f>
        <v>1000000</v>
      </c>
      <c r="I746" s="37"/>
    </row>
    <row r="747" spans="2:9" x14ac:dyDescent="0.25">
      <c r="B747" s="191">
        <f>SUBTOTAL(103,$C$746:C747)</f>
        <v>2</v>
      </c>
      <c r="C747" s="24" t="s">
        <v>553</v>
      </c>
      <c r="D747" s="100"/>
      <c r="E747" s="100">
        <v>45261</v>
      </c>
      <c r="F747" s="101">
        <v>0</v>
      </c>
      <c r="G747" s="101">
        <v>-22192</v>
      </c>
      <c r="H747" s="101">
        <f t="shared" si="37"/>
        <v>-22192</v>
      </c>
      <c r="I747" s="37"/>
    </row>
    <row r="748" spans="2:9" x14ac:dyDescent="0.25">
      <c r="B748" s="191">
        <f>SUBTOTAL(103,$C$746:C748)</f>
        <v>3</v>
      </c>
      <c r="C748" s="24" t="s">
        <v>554</v>
      </c>
      <c r="D748" s="100"/>
      <c r="E748" s="100">
        <v>45267</v>
      </c>
      <c r="F748" s="101">
        <v>0</v>
      </c>
      <c r="G748" s="101">
        <v>-70000</v>
      </c>
      <c r="H748" s="101">
        <f t="shared" si="37"/>
        <v>-70000</v>
      </c>
      <c r="I748" s="37"/>
    </row>
    <row r="749" spans="2:9" x14ac:dyDescent="0.25">
      <c r="B749" s="191">
        <f>SUBTOTAL(103,$C$746:C749)</f>
        <v>4</v>
      </c>
      <c r="C749" s="158" t="s">
        <v>555</v>
      </c>
      <c r="D749" s="158"/>
      <c r="E749" s="158">
        <v>45268</v>
      </c>
      <c r="F749" s="159">
        <v>0</v>
      </c>
      <c r="G749" s="159">
        <v>-69140</v>
      </c>
      <c r="H749" s="159">
        <f t="shared" si="37"/>
        <v>-69140</v>
      </c>
      <c r="I749" s="37"/>
    </row>
    <row r="750" spans="2:9" x14ac:dyDescent="0.25">
      <c r="B750" s="191">
        <f>SUBTOTAL(103,$C$746:C750)</f>
        <v>5</v>
      </c>
      <c r="C750" s="158" t="s">
        <v>556</v>
      </c>
      <c r="D750" s="158"/>
      <c r="E750" s="158">
        <v>45268</v>
      </c>
      <c r="F750" s="159">
        <v>0</v>
      </c>
      <c r="G750" s="159">
        <v>-65542</v>
      </c>
      <c r="H750" s="159">
        <f t="shared" si="37"/>
        <v>-65542</v>
      </c>
      <c r="I750" s="37"/>
    </row>
    <row r="751" spans="2:9" x14ac:dyDescent="0.25">
      <c r="B751" s="191">
        <f>SUBTOTAL(103,$C$746:C751)</f>
        <v>6</v>
      </c>
      <c r="C751" s="158" t="s">
        <v>468</v>
      </c>
      <c r="D751" s="158"/>
      <c r="E751" s="158">
        <v>45272</v>
      </c>
      <c r="F751" s="159">
        <v>0</v>
      </c>
      <c r="G751" s="159">
        <v>-7000</v>
      </c>
      <c r="H751" s="159">
        <f t="shared" si="37"/>
        <v>-7000</v>
      </c>
      <c r="I751" s="37"/>
    </row>
    <row r="752" spans="2:9" x14ac:dyDescent="0.25">
      <c r="B752" s="191">
        <f>SUBTOTAL(103,$C$746:C752)</f>
        <v>7</v>
      </c>
      <c r="C752" s="24" t="s">
        <v>557</v>
      </c>
      <c r="D752" s="100"/>
      <c r="E752" s="100">
        <v>45274</v>
      </c>
      <c r="F752" s="101">
        <v>0</v>
      </c>
      <c r="G752" s="101">
        <v>-500000</v>
      </c>
      <c r="H752" s="101">
        <f t="shared" si="37"/>
        <v>-500000</v>
      </c>
      <c r="I752" s="37"/>
    </row>
    <row r="753" spans="2:12" x14ac:dyDescent="0.25">
      <c r="B753" s="191">
        <f>SUBTOTAL(103,$C$746:C753)</f>
        <v>8</v>
      </c>
      <c r="C753" s="158" t="s">
        <v>549</v>
      </c>
      <c r="D753" s="100"/>
      <c r="E753" s="100">
        <v>45274</v>
      </c>
      <c r="F753" s="101">
        <v>0</v>
      </c>
      <c r="G753" s="101">
        <v>-2500</v>
      </c>
      <c r="H753" s="101">
        <f t="shared" si="37"/>
        <v>-2500</v>
      </c>
      <c r="I753" s="37"/>
    </row>
    <row r="754" spans="2:12" x14ac:dyDescent="0.25">
      <c r="B754" s="191">
        <f>SUBTOTAL(103,$C$746:C754)</f>
        <v>9</v>
      </c>
      <c r="C754" s="24" t="s">
        <v>190</v>
      </c>
      <c r="D754" s="100"/>
      <c r="E754" s="100">
        <v>45275</v>
      </c>
      <c r="F754" s="101">
        <v>128000</v>
      </c>
      <c r="G754" s="101">
        <v>0</v>
      </c>
      <c r="H754" s="101">
        <f t="shared" si="37"/>
        <v>128000</v>
      </c>
      <c r="I754" s="37"/>
    </row>
    <row r="755" spans="2:12" x14ac:dyDescent="0.25">
      <c r="B755" s="191">
        <f>SUBTOTAL(103,$C$746:C755)</f>
        <v>10</v>
      </c>
      <c r="C755" s="158" t="s">
        <v>558</v>
      </c>
      <c r="D755" s="158"/>
      <c r="E755" s="158">
        <v>45275</v>
      </c>
      <c r="F755" s="159">
        <v>0</v>
      </c>
      <c r="G755" s="159">
        <v>-70700</v>
      </c>
      <c r="H755" s="159">
        <f t="shared" si="37"/>
        <v>-70700</v>
      </c>
      <c r="I755" s="37"/>
    </row>
    <row r="756" spans="2:12" x14ac:dyDescent="0.25">
      <c r="B756" s="191">
        <f>SUBTOTAL(103,$C$746:C756)</f>
        <v>11</v>
      </c>
      <c r="C756" s="158" t="s">
        <v>559</v>
      </c>
      <c r="D756" s="158"/>
      <c r="E756" s="158">
        <v>45275</v>
      </c>
      <c r="F756" s="159">
        <v>0</v>
      </c>
      <c r="G756" s="159">
        <v>-182882</v>
      </c>
      <c r="H756" s="159">
        <f t="shared" si="37"/>
        <v>-182882</v>
      </c>
      <c r="I756" s="37"/>
    </row>
    <row r="757" spans="2:12" x14ac:dyDescent="0.25">
      <c r="B757" s="191">
        <f>SUBTOTAL(103,$C$746:C757)</f>
        <v>12</v>
      </c>
      <c r="C757" s="158" t="s">
        <v>562</v>
      </c>
      <c r="D757" s="158"/>
      <c r="E757" s="158">
        <v>45275</v>
      </c>
      <c r="F757" s="159">
        <v>0</v>
      </c>
      <c r="G757" s="159">
        <v>-5000</v>
      </c>
      <c r="H757" s="159">
        <f t="shared" si="37"/>
        <v>-5000</v>
      </c>
      <c r="I757" s="37"/>
    </row>
    <row r="758" spans="2:12" x14ac:dyDescent="0.25">
      <c r="B758" s="191">
        <f>SUBTOTAL(103,$C$746:C758)</f>
        <v>13</v>
      </c>
      <c r="C758" s="158" t="s">
        <v>560</v>
      </c>
      <c r="D758" s="158"/>
      <c r="E758" s="158">
        <v>45275</v>
      </c>
      <c r="F758" s="159">
        <v>0</v>
      </c>
      <c r="G758" s="159">
        <v>-1450</v>
      </c>
      <c r="H758" s="159">
        <f t="shared" si="37"/>
        <v>-1450</v>
      </c>
      <c r="I758" s="37"/>
    </row>
    <row r="759" spans="2:12" x14ac:dyDescent="0.25">
      <c r="B759" s="191">
        <f>SUBTOTAL(103,$C$746:C759)</f>
        <v>14</v>
      </c>
      <c r="C759" s="100" t="s">
        <v>561</v>
      </c>
      <c r="D759" s="158"/>
      <c r="E759" s="158">
        <v>45275</v>
      </c>
      <c r="F759" s="159">
        <v>0</v>
      </c>
      <c r="G759" s="159">
        <v>-5000</v>
      </c>
      <c r="H759" s="159">
        <f t="shared" si="37"/>
        <v>-5000</v>
      </c>
      <c r="I759" s="37"/>
    </row>
    <row r="760" spans="2:12" x14ac:dyDescent="0.25">
      <c r="B760" s="191">
        <f>SUBTOTAL(103,$C$746:C760)</f>
        <v>15</v>
      </c>
      <c r="C760" s="155" t="s">
        <v>547</v>
      </c>
      <c r="D760" s="100"/>
      <c r="E760" s="100">
        <v>45278</v>
      </c>
      <c r="F760" s="101">
        <v>0</v>
      </c>
      <c r="G760" s="101">
        <v>-12000</v>
      </c>
      <c r="H760" s="101">
        <f t="shared" si="37"/>
        <v>-12000</v>
      </c>
      <c r="I760" s="173"/>
    </row>
    <row r="761" spans="2:12" x14ac:dyDescent="0.25">
      <c r="B761" s="191">
        <f>SUBTOTAL(103,$C$746:C761)</f>
        <v>16</v>
      </c>
      <c r="C761" s="24" t="s">
        <v>552</v>
      </c>
      <c r="D761" s="100"/>
      <c r="E761" s="100">
        <v>45278</v>
      </c>
      <c r="F761" s="101">
        <v>0</v>
      </c>
      <c r="G761" s="101">
        <v>-5000</v>
      </c>
      <c r="H761" s="101">
        <f t="shared" si="37"/>
        <v>-5000</v>
      </c>
      <c r="I761" s="173"/>
    </row>
    <row r="762" spans="2:12" x14ac:dyDescent="0.25">
      <c r="B762" s="191">
        <f>SUBTOTAL(103,$C$746:C762)</f>
        <v>17</v>
      </c>
      <c r="C762" s="24" t="s">
        <v>565</v>
      </c>
      <c r="D762" s="100"/>
      <c r="E762" s="100">
        <v>45279</v>
      </c>
      <c r="F762" s="101">
        <v>0</v>
      </c>
      <c r="G762" s="101">
        <v>-2800</v>
      </c>
      <c r="H762" s="101">
        <f t="shared" si="37"/>
        <v>-2800</v>
      </c>
      <c r="I762" s="173"/>
    </row>
    <row r="763" spans="2:12" x14ac:dyDescent="0.25">
      <c r="B763" s="191">
        <f>SUBTOTAL(103,$C$746:C763)</f>
        <v>18</v>
      </c>
      <c r="C763" s="24" t="s">
        <v>565</v>
      </c>
      <c r="D763" s="100"/>
      <c r="E763" s="100">
        <v>45282</v>
      </c>
      <c r="F763" s="101">
        <v>0</v>
      </c>
      <c r="G763" s="101">
        <v>-1398</v>
      </c>
      <c r="H763" s="101">
        <f t="shared" si="37"/>
        <v>-1398</v>
      </c>
      <c r="I763" s="173"/>
    </row>
    <row r="764" spans="2:12" x14ac:dyDescent="0.25">
      <c r="B764" s="191">
        <f>SUBTOTAL(103,$C$746:C764)</f>
        <v>19</v>
      </c>
      <c r="C764" s="158" t="s">
        <v>570</v>
      </c>
      <c r="D764" s="158"/>
      <c r="E764" s="158">
        <v>45296</v>
      </c>
      <c r="F764" s="159">
        <v>0</v>
      </c>
      <c r="G764" s="159">
        <v>-45000</v>
      </c>
      <c r="H764" s="159">
        <f t="shared" si="37"/>
        <v>-45000</v>
      </c>
      <c r="I764" s="37"/>
    </row>
    <row r="765" spans="2:12" x14ac:dyDescent="0.25">
      <c r="B765" s="191">
        <f>SUBTOTAL(103,$C$746:C765)</f>
        <v>20</v>
      </c>
      <c r="C765" s="158" t="s">
        <v>559</v>
      </c>
      <c r="D765" s="158"/>
      <c r="E765" s="158">
        <v>45296</v>
      </c>
      <c r="F765" s="159">
        <v>0</v>
      </c>
      <c r="G765" s="159">
        <f>-60000-396</f>
        <v>-60396</v>
      </c>
      <c r="H765" s="159">
        <f t="shared" si="37"/>
        <v>-60396</v>
      </c>
      <c r="I765" s="37"/>
    </row>
    <row r="766" spans="2:12" ht="15.75" thickBot="1" x14ac:dyDescent="0.3">
      <c r="B766" s="104"/>
      <c r="C766" s="105"/>
      <c r="D766" s="106"/>
      <c r="E766" s="106"/>
      <c r="F766" s="107"/>
      <c r="G766" s="107">
        <v>0</v>
      </c>
      <c r="H766" s="107"/>
      <c r="I766" s="178"/>
      <c r="L766" s="194"/>
    </row>
    <row r="767" spans="2:12" s="10" customFormat="1" ht="15.75" thickBot="1" x14ac:dyDescent="0.3">
      <c r="B767" s="7"/>
      <c r="C767" s="28" t="s">
        <v>4</v>
      </c>
      <c r="D767" s="32"/>
      <c r="E767" s="76"/>
      <c r="F767" s="76">
        <f>SUM(F746:F766)</f>
        <v>1128000</v>
      </c>
      <c r="G767" s="76">
        <f>SUM(G746:G766)</f>
        <v>-1128000</v>
      </c>
      <c r="H767" s="76">
        <f>SUM(H746:H766)</f>
        <v>0</v>
      </c>
      <c r="I767" s="76"/>
    </row>
    <row r="773" spans="2:9" x14ac:dyDescent="0.25">
      <c r="B773"/>
      <c r="C773" s="25"/>
      <c r="D773" s="25"/>
      <c r="E773" s="6"/>
      <c r="F773" s="6"/>
      <c r="G773" s="6"/>
      <c r="H773"/>
      <c r="I773"/>
    </row>
    <row r="774" spans="2:9" x14ac:dyDescent="0.25">
      <c r="B774"/>
      <c r="C774" s="25"/>
      <c r="D774" s="25"/>
      <c r="E774" s="6"/>
      <c r="F774" s="6"/>
      <c r="G774" s="6"/>
      <c r="H774"/>
      <c r="I774"/>
    </row>
    <row r="775" spans="2:9" x14ac:dyDescent="0.25">
      <c r="B775"/>
      <c r="C775" s="25"/>
      <c r="D775" s="25"/>
      <c r="E775" s="6"/>
      <c r="F775" s="6"/>
      <c r="G775" s="6"/>
      <c r="H775"/>
      <c r="I775"/>
    </row>
    <row r="776" spans="2:9" x14ac:dyDescent="0.25">
      <c r="B776"/>
      <c r="C776" s="25"/>
      <c r="D776" s="25"/>
      <c r="E776" s="6"/>
      <c r="F776" s="6"/>
      <c r="G776" s="6"/>
      <c r="H776"/>
      <c r="I776"/>
    </row>
    <row r="777" spans="2:9" x14ac:dyDescent="0.25">
      <c r="B777"/>
      <c r="C777" s="25"/>
      <c r="D777" s="25"/>
      <c r="E777" s="6"/>
      <c r="F777" s="6"/>
      <c r="G777" s="6"/>
      <c r="H777"/>
      <c r="I777"/>
    </row>
    <row r="778" spans="2:9" x14ac:dyDescent="0.25">
      <c r="B778"/>
      <c r="C778" s="25"/>
      <c r="D778" s="25"/>
      <c r="E778" s="6"/>
      <c r="F778" s="6"/>
      <c r="G778" s="6"/>
      <c r="H778"/>
      <c r="I778"/>
    </row>
    <row r="779" spans="2:9" x14ac:dyDescent="0.25">
      <c r="B779"/>
      <c r="C779" s="25"/>
      <c r="D779" s="25"/>
      <c r="E779" s="6"/>
      <c r="F779" s="6"/>
      <c r="G779" s="6"/>
      <c r="H779"/>
      <c r="I779"/>
    </row>
    <row r="780" spans="2:9" x14ac:dyDescent="0.25">
      <c r="B780"/>
      <c r="C780" s="25"/>
      <c r="D780" s="25"/>
      <c r="E780" s="6"/>
      <c r="F780" s="6"/>
      <c r="G780" s="6"/>
      <c r="H780"/>
      <c r="I780"/>
    </row>
    <row r="781" spans="2:9" x14ac:dyDescent="0.25">
      <c r="B781"/>
      <c r="C781" s="25"/>
      <c r="D781" s="25"/>
      <c r="E781" s="6"/>
      <c r="F781" s="6"/>
      <c r="G781" s="6"/>
      <c r="H781"/>
      <c r="I781"/>
    </row>
  </sheetData>
  <autoFilter ref="B46:I773" xr:uid="{B7431B9C-36BB-46EF-B015-494B0B482CF0}"/>
  <mergeCells count="60">
    <mergeCell ref="B742:I743"/>
    <mergeCell ref="B744:B745"/>
    <mergeCell ref="C744:C745"/>
    <mergeCell ref="D744:D745"/>
    <mergeCell ref="E744:E745"/>
    <mergeCell ref="F744:F745"/>
    <mergeCell ref="G744:G745"/>
    <mergeCell ref="H744:H745"/>
    <mergeCell ref="I744:I745"/>
    <mergeCell ref="H542:H543"/>
    <mergeCell ref="G542:G543"/>
    <mergeCell ref="I542:I543"/>
    <mergeCell ref="G483:G484"/>
    <mergeCell ref="H483:H484"/>
    <mergeCell ref="I483:I484"/>
    <mergeCell ref="B540:I541"/>
    <mergeCell ref="D542:D543"/>
    <mergeCell ref="B542:B543"/>
    <mergeCell ref="C542:C543"/>
    <mergeCell ref="E542:E543"/>
    <mergeCell ref="F542:F543"/>
    <mergeCell ref="D483:D484"/>
    <mergeCell ref="B483:B484"/>
    <mergeCell ref="C483:C484"/>
    <mergeCell ref="E483:E484"/>
    <mergeCell ref="I453:I454"/>
    <mergeCell ref="H453:H454"/>
    <mergeCell ref="B451:I452"/>
    <mergeCell ref="B43:B44"/>
    <mergeCell ref="C43:C44"/>
    <mergeCell ref="E43:E44"/>
    <mergeCell ref="F43:F44"/>
    <mergeCell ref="G43:G44"/>
    <mergeCell ref="I43:I44"/>
    <mergeCell ref="B453:B454"/>
    <mergeCell ref="C453:C454"/>
    <mergeCell ref="E453:E454"/>
    <mergeCell ref="F453:F454"/>
    <mergeCell ref="G453:G454"/>
    <mergeCell ref="D453:D454"/>
    <mergeCell ref="H9:H10"/>
    <mergeCell ref="H43:H44"/>
    <mergeCell ref="D43:D44"/>
    <mergeCell ref="I9:I10"/>
    <mergeCell ref="B41:I42"/>
    <mergeCell ref="B9:B10"/>
    <mergeCell ref="C9:C10"/>
    <mergeCell ref="D9:D10"/>
    <mergeCell ref="E9:E10"/>
    <mergeCell ref="F9:F10"/>
    <mergeCell ref="F483:F484"/>
    <mergeCell ref="G466:G467"/>
    <mergeCell ref="H466:H467"/>
    <mergeCell ref="I466:I467"/>
    <mergeCell ref="B481:I482"/>
    <mergeCell ref="F466:F467"/>
    <mergeCell ref="B466:B467"/>
    <mergeCell ref="C466:C467"/>
    <mergeCell ref="D466:D467"/>
    <mergeCell ref="E466:E467"/>
  </mergeCells>
  <printOptions horizontalCentered="1"/>
  <pageMargins left="0.31496062992125984" right="0.31496062992125984" top="0.35433070866141736" bottom="0.35433070866141736" header="0.31496062992125984" footer="0.31496062992125984"/>
  <pageSetup paperSize="3" scale="62" orientation="portrait" r:id="rId1"/>
  <rowBreaks count="1" manualBreakCount="1">
    <brk id="539" min="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12</vt:i4>
      </vt:variant>
    </vt:vector>
  </HeadingPairs>
  <TitlesOfParts>
    <vt:vector size="20" baseType="lpstr">
      <vt:lpstr>PRESTAMOS FH</vt:lpstr>
      <vt:lpstr>FH</vt:lpstr>
      <vt:lpstr>EFECTIVO GENERAL PRUEBA</vt:lpstr>
      <vt:lpstr>EFECTIVO GENERAL 2</vt:lpstr>
      <vt:lpstr>Hoja1</vt:lpstr>
      <vt:lpstr>EFECTIVO GENERAL</vt:lpstr>
      <vt:lpstr>2DO FORMATO</vt:lpstr>
      <vt:lpstr>EFECTIVO EN GENERAL </vt:lpstr>
      <vt:lpstr>'2DO FORMATO'!Área_de_impresión</vt:lpstr>
      <vt:lpstr>'EFECTIVO EN GENERAL '!Área_de_impresión</vt:lpstr>
      <vt:lpstr>'EFECTIVO GENERAL'!Área_de_impresión</vt:lpstr>
      <vt:lpstr>'EFECTIVO GENERAL 2'!Área_de_impresión</vt:lpstr>
      <vt:lpstr>'EFECTIVO GENERAL PRUEBA'!Área_de_impresión</vt:lpstr>
      <vt:lpstr>FH!Área_de_impresión</vt:lpstr>
      <vt:lpstr>Hoja1!Área_de_impresión</vt:lpstr>
      <vt:lpstr>'PRESTAMOS FH'!Área_de_impresión</vt:lpstr>
      <vt:lpstr>'2DO FORMATO'!Títulos_a_imprimir</vt:lpstr>
      <vt:lpstr>'EFECTIVO GENERAL'!Títulos_a_imprimir</vt:lpstr>
      <vt:lpstr>'EFECTIVO GENERAL 2'!Títulos_a_imprimir</vt:lpstr>
      <vt:lpstr>'EFECTIVO GENERAL PRUEBA'!Títulos_a_imprimir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Miguel</cp:lastModifiedBy>
  <cp:lastPrinted>2025-10-01T19:34:09Z</cp:lastPrinted>
  <dcterms:created xsi:type="dcterms:W3CDTF">2020-07-21T14:08:40Z</dcterms:created>
  <dcterms:modified xsi:type="dcterms:W3CDTF">2025-12-04T23:50:10Z</dcterms:modified>
</cp:coreProperties>
</file>